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mc:AlternateContent xmlns:mc="http://schemas.openxmlformats.org/markup-compatibility/2006">
    <mc:Choice Requires="x15">
      <x15ac:absPath xmlns:x15ac="http://schemas.microsoft.com/office/spreadsheetml/2010/11/ac" url="D:\Crystallise Limited\Small Projects - IFoA\COVID\LongCOVID\Model\"/>
    </mc:Choice>
  </mc:AlternateContent>
  <xr:revisionPtr revIDLastSave="0" documentId="13_ncr:1_{6AAE1F86-D464-483D-9302-8C57A2344007}" xr6:coauthVersionLast="46" xr6:coauthVersionMax="46" xr10:uidLastSave="{00000000-0000-0000-0000-000000000000}"/>
  <bookViews>
    <workbookView xWindow="-28920" yWindow="-120" windowWidth="29040" windowHeight="15840" tabRatio="815" xr2:uid="{00000000-000D-0000-FFFF-FFFF00000000}"/>
  </bookViews>
  <sheets>
    <sheet name="COVER" sheetId="14" r:id="rId1"/>
    <sheet name="modelDevelopment" sheetId="1" r:id="rId2"/>
    <sheet name="proportionLong" sheetId="15" r:id="rId3"/>
    <sheet name="WardSurvival" sheetId="21" r:id="rId4"/>
    <sheet name="Utility" sheetId="16" r:id="rId5"/>
    <sheet name="lifeExpectancy" sheetId="29" r:id="rId6"/>
    <sheet name="theModel" sheetId="12" r:id="rId7"/>
    <sheet name="StressTest" sheetId="20" r:id="rId8"/>
    <sheet name="2.COVIDInfectionSurvey" sheetId="28" r:id="rId9"/>
    <sheet name="3.UK_COVIDCases" sheetId="11" r:id="rId10"/>
  </sheets>
  <definedNames>
    <definedName name="Admissions">'3.UK_COVIDCases'!$B$13:$OL$13</definedName>
    <definedName name="allCaseCorrection">proportionLong!$D$67</definedName>
    <definedName name="Cases">'3.UK_COVIDCases'!$B$12:$OL$12</definedName>
    <definedName name="Constant">'2.COVIDInfectionSurvey'!$F$5</definedName>
    <definedName name="discount">theModel!$J$19</definedName>
    <definedName name="discountDaily">theModel!$J$20</definedName>
    <definedName name="FAR">theModel!$B$23</definedName>
    <definedName name="finalDate">#REF!</definedName>
    <definedName name="firstDay">#REF!</definedName>
    <definedName name="HospFrac">theModel!$L$29</definedName>
    <definedName name="injuryRate_ITU">proportionLong!$D$54</definedName>
    <definedName name="injuryRate_NonHosp">proportionLong!$D$56</definedName>
    <definedName name="injuryRateWard">proportionLong!$D$55</definedName>
    <definedName name="LE_RedFact">lifeExpectancy!$F$13</definedName>
    <definedName name="lifeExpectancy">lifeExpectancy!$F$9</definedName>
    <definedName name="lifeExpectancyAdjusted">lifeExpectancy!$F$16</definedName>
    <definedName name="lostQ_Tot_Undiscounted">theModel!$J$21</definedName>
    <definedName name="lostQALYs_Injured">theModel!$B$21</definedName>
    <definedName name="lostQALYs_Sympt">theModel!$B$22</definedName>
    <definedName name="lostSoFar">#REF!</definedName>
    <definedName name="NICE_WTP">theModel!$J$24</definedName>
    <definedName name="NonHospFrac">theModel!$M$29</definedName>
    <definedName name="nonHospitalised">'3.UK_COVIDCases'!$B$14:$OL$14</definedName>
    <definedName name="NumCases">'3.UK_COVIDCases'!$E$9</definedName>
    <definedName name="numHosp">'3.UK_COVIDCases'!$I$9</definedName>
    <definedName name="numNonHosp">'3.UK_COVIDCases'!$M$9</definedName>
    <definedName name="p48_ITU">proportionLong!$D$43</definedName>
    <definedName name="p48_ITU_allCases">proportionLong!$D$49</definedName>
    <definedName name="p48_Ward">proportionLong!$D$44</definedName>
    <definedName name="p48NonHosp_allCases">proportionLong!$D$51</definedName>
    <definedName name="p48Ward_allCases">proportionLong!$D$50</definedName>
    <definedName name="p56_nonHosp">proportionLong!$D$45</definedName>
    <definedName name="pInjury_NonHosp">proportionLong!#REF!</definedName>
    <definedName name="pITU_Surv">proportionLong!$E$29</definedName>
    <definedName name="pITU_survAll">proportionLong!$F$29</definedName>
    <definedName name="pNonHosp">proportionLong!$F$13</definedName>
    <definedName name="pNonHosp_Surv">proportionLong!$E$39</definedName>
    <definedName name="pNonHosp_SurvAll">proportionLong!$F$39</definedName>
    <definedName name="population">proportionLong!$D$63</definedName>
    <definedName name="PowerTerm">'2.COVIDInfectionSurvey'!$G$5</definedName>
    <definedName name="pWard">proportionLong!$E$24</definedName>
    <definedName name="pWard_Surv">proportionLong!$E$35</definedName>
    <definedName name="pWard_SurvAll">proportionLong!$F$35</definedName>
    <definedName name="theFloor">proportionLong!$D$71</definedName>
    <definedName name="timeHorizon">theModel!$J$15</definedName>
    <definedName name="totInfected">theModel!$B$24</definedName>
    <definedName name="Ugeneral">Utility!$D$18</definedName>
    <definedName name="Uinjury">Utility!$B$31</definedName>
    <definedName name="WTPpQ">theModel!$J$13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2" l="1"/>
  <c r="J23" i="20" l="1"/>
  <c r="J24" i="20"/>
  <c r="I44" i="15"/>
  <c r="I45" i="15"/>
  <c r="I43" i="15"/>
  <c r="G44" i="15"/>
  <c r="G45" i="15"/>
  <c r="G43" i="15"/>
  <c r="B22" i="12"/>
  <c r="D21" i="20" l="1"/>
  <c r="H15" i="16"/>
  <c r="F15" i="16"/>
  <c r="D15" i="16"/>
  <c r="F39" i="15"/>
  <c r="F35" i="15"/>
  <c r="F29" i="15"/>
  <c r="F24" i="15"/>
  <c r="B32" i="12" l="1"/>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B3467" i="12"/>
  <c r="B3468" i="12"/>
  <c r="B3469" i="12"/>
  <c r="B3470" i="12"/>
  <c r="B3471" i="12"/>
  <c r="B3472" i="12"/>
  <c r="B3473" i="12"/>
  <c r="B3474" i="12"/>
  <c r="B3475" i="12"/>
  <c r="B3476" i="12"/>
  <c r="B3477" i="12"/>
  <c r="B3478" i="12"/>
  <c r="B3479" i="12"/>
  <c r="B3480" i="12"/>
  <c r="B3481" i="12"/>
  <c r="B3482" i="12"/>
  <c r="B3483" i="12"/>
  <c r="B3484" i="12"/>
  <c r="B3485" i="12"/>
  <c r="B3486" i="12"/>
  <c r="B3487" i="12"/>
  <c r="B3488" i="12"/>
  <c r="B3489" i="12"/>
  <c r="B3490" i="12"/>
  <c r="B3491" i="12"/>
  <c r="B3492" i="12"/>
  <c r="B3493" i="12"/>
  <c r="B3494"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B3521"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B3549" i="12"/>
  <c r="B3550" i="12"/>
  <c r="B3551" i="12"/>
  <c r="B3552" i="12"/>
  <c r="B3553" i="12"/>
  <c r="B3554" i="12"/>
  <c r="B3555" i="12"/>
  <c r="B3556" i="12"/>
  <c r="B3557" i="12"/>
  <c r="B3558" i="12"/>
  <c r="B3559" i="12"/>
  <c r="B3560" i="12"/>
  <c r="B3561" i="12"/>
  <c r="B3562" i="12"/>
  <c r="B3563" i="12"/>
  <c r="B3564" i="12"/>
  <c r="B3565" i="12"/>
  <c r="B3566" i="12"/>
  <c r="B3567" i="12"/>
  <c r="B3568" i="12"/>
  <c r="B3569" i="12"/>
  <c r="B3570" i="12"/>
  <c r="B3571" i="12"/>
  <c r="B3572" i="12"/>
  <c r="B3573" i="12"/>
  <c r="B3574" i="12"/>
  <c r="B3575" i="12"/>
  <c r="B3576" i="12"/>
  <c r="B3577" i="12"/>
  <c r="B3578" i="12"/>
  <c r="B3579" i="12"/>
  <c r="B3580" i="12"/>
  <c r="B3581" i="12"/>
  <c r="B3582" i="12"/>
  <c r="B3583" i="12"/>
  <c r="B3584" i="12"/>
  <c r="B3585" i="12"/>
  <c r="B3586" i="12"/>
  <c r="B3587" i="12"/>
  <c r="B3588" i="12"/>
  <c r="B3589" i="12"/>
  <c r="B3590" i="12"/>
  <c r="B3591" i="12"/>
  <c r="B3592" i="12"/>
  <c r="B3593" i="12"/>
  <c r="B3594" i="12"/>
  <c r="B3595" i="12"/>
  <c r="B3596" i="12"/>
  <c r="B3597" i="12"/>
  <c r="B3598" i="12"/>
  <c r="B3599" i="12"/>
  <c r="B3600" i="12"/>
  <c r="B3601" i="12"/>
  <c r="B3602" i="12"/>
  <c r="B3603" i="12"/>
  <c r="B3604" i="12"/>
  <c r="B3605" i="12"/>
  <c r="B3606" i="12"/>
  <c r="B3607" i="12"/>
  <c r="B3608" i="12"/>
  <c r="B3609" i="12"/>
  <c r="B3610" i="12"/>
  <c r="B3611" i="12"/>
  <c r="B3612" i="12"/>
  <c r="B3613" i="12"/>
  <c r="B3614" i="12"/>
  <c r="B3615" i="12"/>
  <c r="B3616" i="12"/>
  <c r="B3617" i="12"/>
  <c r="B3618" i="12"/>
  <c r="B3619" i="12"/>
  <c r="B3620" i="12"/>
  <c r="B3621" i="12"/>
  <c r="B3622" i="12"/>
  <c r="B3623" i="12"/>
  <c r="B3624" i="12"/>
  <c r="B3625" i="12"/>
  <c r="B3626" i="12"/>
  <c r="B3627" i="12"/>
  <c r="B3628" i="12"/>
  <c r="B3629" i="12"/>
  <c r="B3630" i="12"/>
  <c r="B3631" i="12"/>
  <c r="B3632" i="12"/>
  <c r="B3633" i="12"/>
  <c r="B3634" i="12"/>
  <c r="B3635" i="12"/>
  <c r="B3636" i="12"/>
  <c r="B3637" i="12"/>
  <c r="B3638" i="12"/>
  <c r="B3639" i="12"/>
  <c r="B3640" i="12"/>
  <c r="B3641" i="12"/>
  <c r="B3642" i="12"/>
  <c r="B3643" i="12"/>
  <c r="B3644" i="12"/>
  <c r="B3645" i="12"/>
  <c r="B3646" i="12"/>
  <c r="B3647" i="12"/>
  <c r="B3648" i="12"/>
  <c r="B3649" i="12"/>
  <c r="B3650" i="12"/>
  <c r="B3651" i="12"/>
  <c r="B3652" i="12"/>
  <c r="B3653" i="12"/>
  <c r="B3654" i="12"/>
  <c r="B3655" i="12"/>
  <c r="B3656" i="12"/>
  <c r="B3657" i="12"/>
  <c r="B3658" i="12"/>
  <c r="B3659" i="12"/>
  <c r="B3660" i="12"/>
  <c r="B3661" i="12"/>
  <c r="B3662" i="12"/>
  <c r="B3663" i="12"/>
  <c r="B3664" i="12"/>
  <c r="B3665" i="12"/>
  <c r="B3666" i="12"/>
  <c r="B3667" i="12"/>
  <c r="B3668" i="12"/>
  <c r="B3669" i="12"/>
  <c r="B3670" i="12"/>
  <c r="B3671" i="12"/>
  <c r="B3672" i="12"/>
  <c r="B3673" i="12"/>
  <c r="B3674" i="12"/>
  <c r="B3675" i="12"/>
  <c r="B3676" i="12"/>
  <c r="B3677" i="12"/>
  <c r="B3678" i="12"/>
  <c r="B3679" i="12"/>
  <c r="B3680" i="12"/>
  <c r="B3681" i="12"/>
  <c r="B3682" i="12"/>
  <c r="B3683" i="12"/>
  <c r="B3684" i="12"/>
  <c r="B3685" i="12"/>
  <c r="B3686" i="12"/>
  <c r="B3687" i="12"/>
  <c r="B3688" i="12"/>
  <c r="B3689" i="12"/>
  <c r="B3690" i="12"/>
  <c r="B3691" i="12"/>
  <c r="B3692" i="12"/>
  <c r="B3693" i="12"/>
  <c r="B3694" i="12"/>
  <c r="B3695" i="12"/>
  <c r="B3696" i="12"/>
  <c r="B3697" i="12"/>
  <c r="B3698" i="12"/>
  <c r="B3699" i="12"/>
  <c r="B3700" i="12"/>
  <c r="B3701" i="12"/>
  <c r="B3702" i="12"/>
  <c r="B3703" i="12"/>
  <c r="B3704" i="12"/>
  <c r="B3705" i="12"/>
  <c r="B3706" i="12"/>
  <c r="B3707" i="12"/>
  <c r="B3708" i="12"/>
  <c r="B3709" i="12"/>
  <c r="B3710" i="12"/>
  <c r="B3711" i="12"/>
  <c r="B3712" i="12"/>
  <c r="B3713" i="12"/>
  <c r="B3714" i="12"/>
  <c r="B3715" i="12"/>
  <c r="B3716" i="12"/>
  <c r="B3717" i="12"/>
  <c r="B3718" i="12"/>
  <c r="B3719" i="12"/>
  <c r="B3720" i="12"/>
  <c r="B3721" i="12"/>
  <c r="B3722" i="12"/>
  <c r="B3723" i="12"/>
  <c r="B3724" i="12"/>
  <c r="B3725" i="12"/>
  <c r="B3726" i="12"/>
  <c r="B3727" i="12"/>
  <c r="B3728" i="12"/>
  <c r="B3729" i="12"/>
  <c r="B3730" i="12"/>
  <c r="B3731" i="12"/>
  <c r="B3732" i="12"/>
  <c r="B3733" i="12"/>
  <c r="B3734" i="12"/>
  <c r="B3735" i="12"/>
  <c r="B3736" i="12"/>
  <c r="B3737" i="12"/>
  <c r="B3738" i="12"/>
  <c r="B3739" i="12"/>
  <c r="B3740" i="12"/>
  <c r="B3741" i="12"/>
  <c r="B3742" i="12"/>
  <c r="B3743" i="12"/>
  <c r="B3744" i="12"/>
  <c r="B3745" i="12"/>
  <c r="B3746" i="12"/>
  <c r="B3747" i="12"/>
  <c r="B3748" i="12"/>
  <c r="B3749" i="12"/>
  <c r="B3750" i="12"/>
  <c r="B3751" i="12"/>
  <c r="B3752" i="12"/>
  <c r="B3753" i="12"/>
  <c r="B3754" i="12"/>
  <c r="B3755" i="12"/>
  <c r="B3756" i="12"/>
  <c r="B3757" i="12"/>
  <c r="B3758" i="12"/>
  <c r="B3759" i="12"/>
  <c r="B3760" i="12"/>
  <c r="B3761" i="12"/>
  <c r="B3762" i="12"/>
  <c r="B3763" i="12"/>
  <c r="B3764" i="12"/>
  <c r="B3765" i="12"/>
  <c r="B3766" i="12"/>
  <c r="B3767" i="12"/>
  <c r="B3768" i="12"/>
  <c r="B3769" i="12"/>
  <c r="B3770" i="12"/>
  <c r="B3771" i="12"/>
  <c r="B3772" i="12"/>
  <c r="B3773" i="12"/>
  <c r="B3774" i="12"/>
  <c r="B3775" i="12"/>
  <c r="B3776" i="12"/>
  <c r="B3777" i="12"/>
  <c r="B3778" i="12"/>
  <c r="B3779" i="12"/>
  <c r="B3780" i="12"/>
  <c r="B3781" i="12"/>
  <c r="B3782" i="12"/>
  <c r="B3783" i="12"/>
  <c r="B3784" i="12"/>
  <c r="B3785" i="12"/>
  <c r="B3786" i="12"/>
  <c r="B3787" i="12"/>
  <c r="B3788" i="12"/>
  <c r="B3789" i="12"/>
  <c r="B3790" i="12"/>
  <c r="B3791" i="12"/>
  <c r="B3792" i="12"/>
  <c r="B3793" i="12"/>
  <c r="B3794" i="12"/>
  <c r="B3795" i="12"/>
  <c r="B3796" i="12"/>
  <c r="B3797" i="12"/>
  <c r="B3798" i="12"/>
  <c r="B3799" i="12"/>
  <c r="B3800" i="12"/>
  <c r="B3801" i="12"/>
  <c r="B3802" i="12"/>
  <c r="B3803" i="12"/>
  <c r="B3804" i="12"/>
  <c r="B3805" i="12"/>
  <c r="B3806" i="12"/>
  <c r="B3807" i="12"/>
  <c r="B3808" i="12"/>
  <c r="B3809" i="12"/>
  <c r="B3810" i="12"/>
  <c r="B3811" i="12"/>
  <c r="B3812" i="12"/>
  <c r="B3813" i="12"/>
  <c r="B3814" i="12"/>
  <c r="B3815" i="12"/>
  <c r="B3816" i="12"/>
  <c r="B3817" i="12"/>
  <c r="B3818" i="12"/>
  <c r="B3819" i="12"/>
  <c r="B3820" i="12"/>
  <c r="B3821" i="12"/>
  <c r="B3822" i="12"/>
  <c r="B3823" i="12"/>
  <c r="B3824" i="12"/>
  <c r="B3825" i="12"/>
  <c r="B3826" i="12"/>
  <c r="B3827" i="12"/>
  <c r="B3828" i="12"/>
  <c r="B3829" i="12"/>
  <c r="B3830" i="12"/>
  <c r="B3831" i="12"/>
  <c r="B3832" i="12"/>
  <c r="B3833" i="12"/>
  <c r="B3834" i="12"/>
  <c r="B3835" i="12"/>
  <c r="B3836" i="12"/>
  <c r="B3837" i="12"/>
  <c r="B3838" i="12"/>
  <c r="B3839" i="12"/>
  <c r="B3840" i="12"/>
  <c r="B3841" i="12"/>
  <c r="B3842" i="12"/>
  <c r="B3843" i="12"/>
  <c r="B3844" i="12"/>
  <c r="B3845" i="12"/>
  <c r="B3846" i="12"/>
  <c r="B3847" i="12"/>
  <c r="B3848" i="12"/>
  <c r="B3849" i="12"/>
  <c r="B3850" i="12"/>
  <c r="B3851" i="12"/>
  <c r="B3852" i="12"/>
  <c r="B3853" i="12"/>
  <c r="B3854" i="12"/>
  <c r="B3855" i="12"/>
  <c r="B3856" i="12"/>
  <c r="B3857" i="12"/>
  <c r="B3858" i="12"/>
  <c r="B3859" i="12"/>
  <c r="B3860" i="12"/>
  <c r="B3861" i="12"/>
  <c r="B3862" i="12"/>
  <c r="B3863" i="12"/>
  <c r="B3864" i="12"/>
  <c r="B3865" i="12"/>
  <c r="B3866" i="12"/>
  <c r="B3867" i="12"/>
  <c r="B3868" i="12"/>
  <c r="B3869" i="12"/>
  <c r="B3870" i="12"/>
  <c r="B3871" i="12"/>
  <c r="B3872" i="12"/>
  <c r="B3873" i="12"/>
  <c r="B3874" i="12"/>
  <c r="B3875" i="12"/>
  <c r="B3876" i="12"/>
  <c r="B3877" i="12"/>
  <c r="B3878" i="12"/>
  <c r="B3879" i="12"/>
  <c r="B3880" i="12"/>
  <c r="B3881" i="12"/>
  <c r="B3882" i="12"/>
  <c r="B3883" i="12"/>
  <c r="B3884" i="12"/>
  <c r="B3885" i="12"/>
  <c r="B3886" i="12"/>
  <c r="B3887" i="12"/>
  <c r="B3888" i="12"/>
  <c r="B3889" i="12"/>
  <c r="B3890" i="12"/>
  <c r="B3891" i="12"/>
  <c r="B3892" i="12"/>
  <c r="B3893" i="12"/>
  <c r="B3894" i="12"/>
  <c r="B3895" i="12"/>
  <c r="B3896" i="12"/>
  <c r="B3897" i="12"/>
  <c r="B3898" i="12"/>
  <c r="B3899" i="12"/>
  <c r="B3900" i="12"/>
  <c r="B3901" i="12"/>
  <c r="B3902" i="12"/>
  <c r="B3903" i="12"/>
  <c r="B3904" i="12"/>
  <c r="B3905" i="12"/>
  <c r="B3906" i="12"/>
  <c r="B3907" i="12"/>
  <c r="B3908" i="12"/>
  <c r="B3909" i="12"/>
  <c r="B3910" i="12"/>
  <c r="B3911" i="12"/>
  <c r="B3912" i="12"/>
  <c r="B3913" i="12"/>
  <c r="B3914" i="12"/>
  <c r="B3915" i="12"/>
  <c r="B3916" i="12"/>
  <c r="B3917" i="12"/>
  <c r="B3918" i="12"/>
  <c r="B3919" i="12"/>
  <c r="B3920" i="12"/>
  <c r="B3921" i="12"/>
  <c r="B3922" i="12"/>
  <c r="B3923" i="12"/>
  <c r="B3924" i="12"/>
  <c r="B3925" i="12"/>
  <c r="B3926" i="12"/>
  <c r="B3927" i="12"/>
  <c r="B3928" i="12"/>
  <c r="B3929" i="12"/>
  <c r="B3930" i="12"/>
  <c r="B3931" i="12"/>
  <c r="B3932" i="12"/>
  <c r="B3933" i="12"/>
  <c r="B3934" i="12"/>
  <c r="B3935" i="12"/>
  <c r="B3936" i="12"/>
  <c r="B3937" i="12"/>
  <c r="B3938" i="12"/>
  <c r="B3939" i="12"/>
  <c r="B3940" i="12"/>
  <c r="B3941" i="12"/>
  <c r="B3942" i="12"/>
  <c r="B3943" i="12"/>
  <c r="B3944" i="12"/>
  <c r="B3945" i="12"/>
  <c r="B3946" i="12"/>
  <c r="B3947" i="12"/>
  <c r="B3948" i="12"/>
  <c r="B3949" i="12"/>
  <c r="B3950" i="12"/>
  <c r="B3951" i="12"/>
  <c r="B3952" i="12"/>
  <c r="B3953" i="12"/>
  <c r="B3954" i="12"/>
  <c r="B3955" i="12"/>
  <c r="B3956" i="12"/>
  <c r="B3957" i="12"/>
  <c r="B3958" i="12"/>
  <c r="B3959" i="12"/>
  <c r="B3960" i="12"/>
  <c r="B3961" i="12"/>
  <c r="B3962" i="12"/>
  <c r="B3963" i="12"/>
  <c r="B3964" i="12"/>
  <c r="B3965" i="12"/>
  <c r="B3966" i="12"/>
  <c r="B3967" i="12"/>
  <c r="B3968" i="12"/>
  <c r="B3969" i="12"/>
  <c r="B3970" i="12"/>
  <c r="B3971" i="12"/>
  <c r="B3972" i="12"/>
  <c r="B3973" i="12"/>
  <c r="B3974" i="12"/>
  <c r="B3975" i="12"/>
  <c r="B3976" i="12"/>
  <c r="B3977" i="12"/>
  <c r="B3978" i="12"/>
  <c r="B3979" i="12"/>
  <c r="B3980" i="12"/>
  <c r="B3981" i="12"/>
  <c r="B3982" i="12"/>
  <c r="B3983" i="12"/>
  <c r="B3984" i="12"/>
  <c r="B3985" i="12"/>
  <c r="B3986" i="12"/>
  <c r="B3987" i="12"/>
  <c r="B3988" i="12"/>
  <c r="B3989" i="12"/>
  <c r="B3990" i="12"/>
  <c r="B3991" i="12"/>
  <c r="B3992" i="12"/>
  <c r="B3993" i="12"/>
  <c r="B3994" i="12"/>
  <c r="B3995" i="12"/>
  <c r="B3996" i="12"/>
  <c r="B3997" i="12"/>
  <c r="B3998" i="12"/>
  <c r="B3999" i="12"/>
  <c r="B4000" i="12"/>
  <c r="B4001" i="12"/>
  <c r="B4002" i="12"/>
  <c r="B4003" i="12"/>
  <c r="B4004" i="12"/>
  <c r="B4005" i="12"/>
  <c r="B4006" i="12"/>
  <c r="B4007" i="12"/>
  <c r="B4008" i="12"/>
  <c r="B4009" i="12"/>
  <c r="B4010" i="12"/>
  <c r="B4011" i="12"/>
  <c r="B4012" i="12"/>
  <c r="B4013" i="12"/>
  <c r="B4014" i="12"/>
  <c r="B4015" i="12"/>
  <c r="B4016" i="12"/>
  <c r="B4017" i="12"/>
  <c r="B4018" i="12"/>
  <c r="B4019" i="12"/>
  <c r="B4020" i="12"/>
  <c r="B4021" i="12"/>
  <c r="B4022" i="12"/>
  <c r="B4023" i="12"/>
  <c r="B4024" i="12"/>
  <c r="B4025" i="12"/>
  <c r="B4026" i="12"/>
  <c r="B4027" i="12"/>
  <c r="B4028" i="12"/>
  <c r="B4029" i="12"/>
  <c r="B4030" i="12"/>
  <c r="B4031" i="12"/>
  <c r="B4032" i="12"/>
  <c r="B4033" i="12"/>
  <c r="B4034" i="12"/>
  <c r="B4035" i="12"/>
  <c r="B4036" i="12"/>
  <c r="B4037" i="12"/>
  <c r="B4038" i="12"/>
  <c r="B4039" i="12"/>
  <c r="B4040" i="12"/>
  <c r="B4041" i="12"/>
  <c r="B4042" i="12"/>
  <c r="B4043" i="12"/>
  <c r="B4044" i="12"/>
  <c r="B4045" i="12"/>
  <c r="B4046" i="12"/>
  <c r="B4047" i="12"/>
  <c r="B4048" i="12"/>
  <c r="B4049" i="12"/>
  <c r="B4050" i="12"/>
  <c r="B4051" i="12"/>
  <c r="B4052" i="12"/>
  <c r="B4053" i="12"/>
  <c r="B4054" i="12"/>
  <c r="B4055" i="12"/>
  <c r="B4056" i="12"/>
  <c r="B4057" i="12"/>
  <c r="B4058" i="12"/>
  <c r="B4059" i="12"/>
  <c r="B4060" i="12"/>
  <c r="B4061" i="12"/>
  <c r="B4062" i="12"/>
  <c r="B4063" i="12"/>
  <c r="B4064" i="12"/>
  <c r="B4065" i="12"/>
  <c r="B4066" i="12"/>
  <c r="B4067" i="12"/>
  <c r="B4068" i="12"/>
  <c r="B4069" i="12"/>
  <c r="B4070" i="12"/>
  <c r="B4071" i="12"/>
  <c r="B4072" i="12"/>
  <c r="B4073" i="12"/>
  <c r="B4074" i="12"/>
  <c r="B4075" i="12"/>
  <c r="B4076" i="12"/>
  <c r="B4077" i="12"/>
  <c r="B4078" i="12"/>
  <c r="B4079" i="12"/>
  <c r="B4080" i="12"/>
  <c r="B4081" i="12"/>
  <c r="B4082" i="12"/>
  <c r="B4083" i="12"/>
  <c r="B4084" i="12"/>
  <c r="B4085" i="12"/>
  <c r="B4086" i="12"/>
  <c r="B4087" i="12"/>
  <c r="B4088" i="12"/>
  <c r="B4089" i="12"/>
  <c r="B4090" i="12"/>
  <c r="B4091" i="12"/>
  <c r="B4092" i="12"/>
  <c r="B4093" i="12"/>
  <c r="B4094" i="12"/>
  <c r="B4095" i="12"/>
  <c r="B4096" i="12"/>
  <c r="B4097" i="12"/>
  <c r="B4098" i="12"/>
  <c r="B4099" i="12"/>
  <c r="B4100" i="12"/>
  <c r="B4101" i="12"/>
  <c r="B4102" i="12"/>
  <c r="B4103" i="12"/>
  <c r="B4104" i="12"/>
  <c r="B4105" i="12"/>
  <c r="B4106" i="12"/>
  <c r="B4107" i="12"/>
  <c r="B4108" i="12"/>
  <c r="B4109" i="12"/>
  <c r="B4110" i="12"/>
  <c r="B4111" i="12"/>
  <c r="B4112" i="12"/>
  <c r="B4113" i="12"/>
  <c r="B4114" i="12"/>
  <c r="B4115" i="12"/>
  <c r="B4116" i="12"/>
  <c r="B4117" i="12"/>
  <c r="B4118" i="12"/>
  <c r="B4119" i="12"/>
  <c r="B4120" i="12"/>
  <c r="B4121" i="12"/>
  <c r="B4122" i="12"/>
  <c r="B4123" i="12"/>
  <c r="B4124" i="12"/>
  <c r="B4125" i="12"/>
  <c r="B4126" i="12"/>
  <c r="B4127" i="12"/>
  <c r="B4128" i="12"/>
  <c r="B4129" i="12"/>
  <c r="B4130" i="12"/>
  <c r="B4131" i="12"/>
  <c r="B4132" i="12"/>
  <c r="B4133" i="12"/>
  <c r="B4134" i="12"/>
  <c r="B4135" i="12"/>
  <c r="B4136" i="12"/>
  <c r="B4137" i="12"/>
  <c r="B4138" i="12"/>
  <c r="B4139" i="12"/>
  <c r="B4140" i="12"/>
  <c r="B4141" i="12"/>
  <c r="B4142" i="12"/>
  <c r="B4143" i="12"/>
  <c r="B4144" i="12"/>
  <c r="B4145" i="12"/>
  <c r="B4146" i="12"/>
  <c r="B4147" i="12"/>
  <c r="B4148" i="12"/>
  <c r="B4149" i="12"/>
  <c r="B4150" i="12"/>
  <c r="B4151" i="12"/>
  <c r="B4152" i="12"/>
  <c r="B4153" i="12"/>
  <c r="B4154" i="12"/>
  <c r="B4155" i="12"/>
  <c r="B4156" i="12"/>
  <c r="B4157" i="12"/>
  <c r="B4158" i="12"/>
  <c r="B4159" i="12"/>
  <c r="B4160" i="12"/>
  <c r="B4161" i="12"/>
  <c r="B4162" i="12"/>
  <c r="B4163" i="12"/>
  <c r="B4164" i="12"/>
  <c r="B4165" i="12"/>
  <c r="B4166" i="12"/>
  <c r="B4167" i="12"/>
  <c r="B4168" i="12"/>
  <c r="B4169" i="12"/>
  <c r="B4170" i="12"/>
  <c r="B4171" i="12"/>
  <c r="B4172" i="12"/>
  <c r="B4173" i="12"/>
  <c r="B4174" i="12"/>
  <c r="B4175" i="12"/>
  <c r="B4176" i="12"/>
  <c r="B4177" i="12"/>
  <c r="B4178" i="12"/>
  <c r="B4179" i="12"/>
  <c r="B4180" i="12"/>
  <c r="B4181" i="12"/>
  <c r="B4182" i="12"/>
  <c r="B4183" i="12"/>
  <c r="B4184" i="12"/>
  <c r="B4185" i="12"/>
  <c r="B4186" i="12"/>
  <c r="B4187" i="12"/>
  <c r="B4188" i="12"/>
  <c r="B4189" i="12"/>
  <c r="B4190" i="12"/>
  <c r="B4191" i="12"/>
  <c r="B4192" i="12"/>
  <c r="B4193" i="12"/>
  <c r="B4194" i="12"/>
  <c r="B4195" i="12"/>
  <c r="B4196" i="12"/>
  <c r="B4197" i="12"/>
  <c r="B4198" i="12"/>
  <c r="B4199" i="12"/>
  <c r="B4200" i="12"/>
  <c r="B4201" i="12"/>
  <c r="B4202" i="12"/>
  <c r="B4203" i="12"/>
  <c r="B4204" i="12"/>
  <c r="B4205" i="12"/>
  <c r="B4206" i="12"/>
  <c r="B4207" i="12"/>
  <c r="B4208" i="12"/>
  <c r="B4209" i="12"/>
  <c r="B4210" i="12"/>
  <c r="B4211" i="12"/>
  <c r="B4212" i="12"/>
  <c r="B4213" i="12"/>
  <c r="B4214" i="12"/>
  <c r="B4215" i="12"/>
  <c r="B4216" i="12"/>
  <c r="B4217" i="12"/>
  <c r="B4218" i="12"/>
  <c r="B4219" i="12"/>
  <c r="B4220" i="12"/>
  <c r="B4221" i="12"/>
  <c r="B4222" i="12"/>
  <c r="B4223" i="12"/>
  <c r="B4224" i="12"/>
  <c r="B4225" i="12"/>
  <c r="B4226" i="12"/>
  <c r="B4227" i="12"/>
  <c r="B4228" i="12"/>
  <c r="B4229" i="12"/>
  <c r="B4230" i="12"/>
  <c r="B4231" i="12"/>
  <c r="B4232" i="12"/>
  <c r="B4233" i="12"/>
  <c r="B4234" i="12"/>
  <c r="B4235" i="12"/>
  <c r="B4236" i="12"/>
  <c r="B4237" i="12"/>
  <c r="B4238" i="12"/>
  <c r="B4239" i="12"/>
  <c r="B4240" i="12"/>
  <c r="B4241" i="12"/>
  <c r="B4242" i="12"/>
  <c r="B4243" i="12"/>
  <c r="B4244" i="12"/>
  <c r="B4245" i="12"/>
  <c r="B4246" i="12"/>
  <c r="B4247" i="12"/>
  <c r="B4248" i="12"/>
  <c r="B4249" i="12"/>
  <c r="B4250" i="12"/>
  <c r="B4251" i="12"/>
  <c r="B4252" i="12"/>
  <c r="B4253" i="12"/>
  <c r="B4254" i="12"/>
  <c r="B4255" i="12"/>
  <c r="B4256" i="12"/>
  <c r="B4257" i="12"/>
  <c r="B4258" i="12"/>
  <c r="B4259" i="12"/>
  <c r="B4260" i="12"/>
  <c r="B4261" i="12"/>
  <c r="B4262" i="12"/>
  <c r="B4263" i="12"/>
  <c r="B4264" i="12"/>
  <c r="B4265" i="12"/>
  <c r="B4266" i="12"/>
  <c r="B4267" i="12"/>
  <c r="B4268" i="12"/>
  <c r="B4269" i="12"/>
  <c r="B4270" i="12"/>
  <c r="B4271" i="12"/>
  <c r="B4272" i="12"/>
  <c r="B4273" i="12"/>
  <c r="B4274" i="12"/>
  <c r="B4275" i="12"/>
  <c r="B4276" i="12"/>
  <c r="B4277" i="12"/>
  <c r="B4278" i="12"/>
  <c r="B4279" i="12"/>
  <c r="B4280" i="12"/>
  <c r="B4281" i="12"/>
  <c r="B4282" i="12"/>
  <c r="B4283" i="12"/>
  <c r="B4284" i="12"/>
  <c r="B4285" i="12"/>
  <c r="B4286" i="12"/>
  <c r="B4287" i="12"/>
  <c r="B4288" i="12"/>
  <c r="B4289" i="12"/>
  <c r="B4290" i="12"/>
  <c r="B4291" i="12"/>
  <c r="B4292" i="12"/>
  <c r="B4293" i="12"/>
  <c r="B4294" i="12"/>
  <c r="B4295" i="12"/>
  <c r="B4296" i="12"/>
  <c r="B4297" i="12"/>
  <c r="B4298" i="12"/>
  <c r="B4299" i="12"/>
  <c r="B4300" i="12"/>
  <c r="B4301" i="12"/>
  <c r="B4302" i="12"/>
  <c r="B4303" i="12"/>
  <c r="B4304" i="12"/>
  <c r="B4305" i="12"/>
  <c r="B4306" i="12"/>
  <c r="B4307" i="12"/>
  <c r="B4308" i="12"/>
  <c r="B4309" i="12"/>
  <c r="B4310" i="12"/>
  <c r="B4311" i="12"/>
  <c r="B4312" i="12"/>
  <c r="B4313" i="12"/>
  <c r="B4314" i="12"/>
  <c r="B4315" i="12"/>
  <c r="B4316" i="12"/>
  <c r="B4317" i="12"/>
  <c r="B4318" i="12"/>
  <c r="B4319" i="12"/>
  <c r="B4320" i="12"/>
  <c r="B4321" i="12"/>
  <c r="B4322" i="12"/>
  <c r="B4323" i="12"/>
  <c r="B4324" i="12"/>
  <c r="B4325" i="12"/>
  <c r="B4326" i="12"/>
  <c r="B4327" i="12"/>
  <c r="B4328" i="12"/>
  <c r="B4329" i="12"/>
  <c r="B4330" i="12"/>
  <c r="B4331" i="12"/>
  <c r="B4332" i="12"/>
  <c r="B4333" i="12"/>
  <c r="B4334" i="12"/>
  <c r="B4335" i="12"/>
  <c r="B4336" i="12"/>
  <c r="B4337" i="12"/>
  <c r="B4338" i="12"/>
  <c r="B4339" i="12"/>
  <c r="B4340" i="12"/>
  <c r="B4341" i="12"/>
  <c r="B4342" i="12"/>
  <c r="B4343" i="12"/>
  <c r="B4344" i="12"/>
  <c r="B4345" i="12"/>
  <c r="B4346" i="12"/>
  <c r="B4347" i="12"/>
  <c r="B4348" i="12"/>
  <c r="B4349" i="12"/>
  <c r="B4350" i="12"/>
  <c r="B4351" i="12"/>
  <c r="B4352" i="12"/>
  <c r="B4353" i="12"/>
  <c r="B4354" i="12"/>
  <c r="B4355" i="12"/>
  <c r="B4356" i="12"/>
  <c r="B4357" i="12"/>
  <c r="B4358" i="12"/>
  <c r="B4359" i="12"/>
  <c r="B4360" i="12"/>
  <c r="B4361" i="12"/>
  <c r="B4362" i="12"/>
  <c r="B4363" i="12"/>
  <c r="B4364" i="12"/>
  <c r="B4365" i="12"/>
  <c r="B4366" i="12"/>
  <c r="B4367" i="12"/>
  <c r="B4368" i="12"/>
  <c r="B4369" i="12"/>
  <c r="B4370" i="12"/>
  <c r="B4371" i="12"/>
  <c r="B4372" i="12"/>
  <c r="B4373" i="12"/>
  <c r="B4374" i="12"/>
  <c r="B4375" i="12"/>
  <c r="B4376" i="12"/>
  <c r="B4377" i="12"/>
  <c r="B4378" i="12"/>
  <c r="B4379" i="12"/>
  <c r="B4380" i="12"/>
  <c r="B4381" i="12"/>
  <c r="B4382" i="12"/>
  <c r="B4383" i="12"/>
  <c r="B4384" i="12"/>
  <c r="B4385" i="12"/>
  <c r="B4386" i="12"/>
  <c r="B4387" i="12"/>
  <c r="B4388" i="12"/>
  <c r="B4389" i="12"/>
  <c r="B4390" i="12"/>
  <c r="B4391" i="12"/>
  <c r="B4392" i="12"/>
  <c r="B4393" i="12"/>
  <c r="B4394" i="12"/>
  <c r="B4395" i="12"/>
  <c r="B4396" i="12"/>
  <c r="B4397" i="12"/>
  <c r="B4398" i="12"/>
  <c r="B4399" i="12"/>
  <c r="B4400" i="12"/>
  <c r="B4401" i="12"/>
  <c r="B4402" i="12"/>
  <c r="B4403" i="12"/>
  <c r="B4404" i="12"/>
  <c r="B4405" i="12"/>
  <c r="B4406" i="12"/>
  <c r="B4407" i="12"/>
  <c r="B4408" i="12"/>
  <c r="B4409" i="12"/>
  <c r="B4410" i="12"/>
  <c r="B4411" i="12"/>
  <c r="B4412" i="12"/>
  <c r="B4413" i="12"/>
  <c r="B4414" i="12"/>
  <c r="B4415" i="12"/>
  <c r="B4416" i="12"/>
  <c r="B4417" i="12"/>
  <c r="B4418" i="12"/>
  <c r="B4419" i="12"/>
  <c r="B4420" i="12"/>
  <c r="B4421" i="12"/>
  <c r="B4422" i="12"/>
  <c r="B4423" i="12"/>
  <c r="B4424" i="12"/>
  <c r="B4425" i="12"/>
  <c r="B4426" i="12"/>
  <c r="B4427" i="12"/>
  <c r="B4428" i="12"/>
  <c r="B4429" i="12"/>
  <c r="B4430" i="12"/>
  <c r="B4431" i="12"/>
  <c r="B4432" i="12"/>
  <c r="B4433" i="12"/>
  <c r="B4434" i="12"/>
  <c r="B4435" i="12"/>
  <c r="B4436" i="12"/>
  <c r="B4437" i="12"/>
  <c r="B4438" i="12"/>
  <c r="B4439" i="12"/>
  <c r="B4440" i="12"/>
  <c r="B4441" i="12"/>
  <c r="B4442" i="12"/>
  <c r="B4443" i="12"/>
  <c r="B4444" i="12"/>
  <c r="B4445" i="12"/>
  <c r="B4446" i="12"/>
  <c r="B4447" i="12"/>
  <c r="B4448" i="12"/>
  <c r="B4449" i="12"/>
  <c r="B4450" i="12"/>
  <c r="B4451" i="12"/>
  <c r="B4452" i="12"/>
  <c r="B4453" i="12"/>
  <c r="B4454" i="12"/>
  <c r="B4455" i="12"/>
  <c r="B4456" i="12"/>
  <c r="B4457" i="12"/>
  <c r="B4458" i="12"/>
  <c r="B4459" i="12"/>
  <c r="B4460" i="12"/>
  <c r="B4461" i="12"/>
  <c r="B4462" i="12"/>
  <c r="B4463" i="12"/>
  <c r="B4464" i="12"/>
  <c r="B4465" i="12"/>
  <c r="B4466" i="12"/>
  <c r="B4467" i="12"/>
  <c r="B4468" i="12"/>
  <c r="B4469" i="12"/>
  <c r="B4470" i="12"/>
  <c r="B4471" i="12"/>
  <c r="B4472" i="12"/>
  <c r="B4473" i="12"/>
  <c r="B4474" i="12"/>
  <c r="B4475" i="12"/>
  <c r="B4476" i="12"/>
  <c r="B4477" i="12"/>
  <c r="B4478" i="12"/>
  <c r="B4479" i="12"/>
  <c r="B4480" i="12"/>
  <c r="B4481" i="12"/>
  <c r="B4482" i="12"/>
  <c r="B4483" i="12"/>
  <c r="B4484" i="12"/>
  <c r="B4485" i="12"/>
  <c r="B4486" i="12"/>
  <c r="B4487" i="12"/>
  <c r="B4488" i="12"/>
  <c r="B4489" i="12"/>
  <c r="B4490" i="12"/>
  <c r="B4491" i="12"/>
  <c r="B4492" i="12"/>
  <c r="B4493" i="12"/>
  <c r="B4494" i="12"/>
  <c r="B4495" i="12"/>
  <c r="B4496" i="12"/>
  <c r="B4497" i="12"/>
  <c r="B4498" i="12"/>
  <c r="B4499" i="12"/>
  <c r="B4500" i="12"/>
  <c r="B4501" i="12"/>
  <c r="B4502" i="12"/>
  <c r="B4503" i="12"/>
  <c r="B4504" i="12"/>
  <c r="B4505" i="12"/>
  <c r="B4506" i="12"/>
  <c r="B4507" i="12"/>
  <c r="B4508" i="12"/>
  <c r="B4509" i="12"/>
  <c r="B4510" i="12"/>
  <c r="B4511" i="12"/>
  <c r="B4512" i="12"/>
  <c r="B4513" i="12"/>
  <c r="B4514" i="12"/>
  <c r="B4515" i="12"/>
  <c r="B4516" i="12"/>
  <c r="B4517" i="12"/>
  <c r="B4518" i="12"/>
  <c r="B4519" i="12"/>
  <c r="B4520" i="12"/>
  <c r="B4521" i="12"/>
  <c r="B4522" i="12"/>
  <c r="B4523" i="12"/>
  <c r="B4524" i="12"/>
  <c r="B4525" i="12"/>
  <c r="B4526" i="12"/>
  <c r="B4527" i="12"/>
  <c r="B4528" i="12"/>
  <c r="B4529" i="12"/>
  <c r="B4530" i="12"/>
  <c r="B4531" i="12"/>
  <c r="B4532" i="12"/>
  <c r="B4533" i="12"/>
  <c r="B4534" i="12"/>
  <c r="B4535" i="12"/>
  <c r="B4536" i="12"/>
  <c r="B4537" i="12"/>
  <c r="B4538" i="12"/>
  <c r="B4539" i="12"/>
  <c r="B4540" i="12"/>
  <c r="B4541" i="12"/>
  <c r="B4542" i="12"/>
  <c r="B4543" i="12"/>
  <c r="B4544" i="12"/>
  <c r="B4545" i="12"/>
  <c r="B4546" i="12"/>
  <c r="B4547" i="12"/>
  <c r="B4548" i="12"/>
  <c r="B4549" i="12"/>
  <c r="B4550" i="12"/>
  <c r="B4551" i="12"/>
  <c r="B4552" i="12"/>
  <c r="B4553" i="12"/>
  <c r="B4554" i="12"/>
  <c r="B4555" i="12"/>
  <c r="B4556" i="12"/>
  <c r="B4557" i="12"/>
  <c r="B4558" i="12"/>
  <c r="B4559" i="12"/>
  <c r="B4560" i="12"/>
  <c r="B4561" i="12"/>
  <c r="B4562" i="12"/>
  <c r="B4563" i="12"/>
  <c r="B4564" i="12"/>
  <c r="B4565" i="12"/>
  <c r="B4566" i="12"/>
  <c r="B4567" i="12"/>
  <c r="B4568" i="12"/>
  <c r="B4569" i="12"/>
  <c r="B4570" i="12"/>
  <c r="B4571" i="12"/>
  <c r="B4572" i="12"/>
  <c r="B4573" i="12"/>
  <c r="B4574" i="12"/>
  <c r="B4575" i="12"/>
  <c r="B4576" i="12"/>
  <c r="B4577" i="12"/>
  <c r="B4578" i="12"/>
  <c r="B4579" i="12"/>
  <c r="B4580" i="12"/>
  <c r="B4581" i="12"/>
  <c r="B4582" i="12"/>
  <c r="B4583" i="12"/>
  <c r="B4584" i="12"/>
  <c r="B4585" i="12"/>
  <c r="B4586" i="12"/>
  <c r="B4587" i="12"/>
  <c r="B4588" i="12"/>
  <c r="B4589" i="12"/>
  <c r="B4590" i="12"/>
  <c r="B4591" i="12"/>
  <c r="B4592" i="12"/>
  <c r="B4593" i="12"/>
  <c r="B4594" i="12"/>
  <c r="B4595" i="12"/>
  <c r="B4596" i="12"/>
  <c r="B4597" i="12"/>
  <c r="B4598" i="12"/>
  <c r="B4599" i="12"/>
  <c r="B4600" i="12"/>
  <c r="B4601" i="12"/>
  <c r="B4602" i="12"/>
  <c r="B4603" i="12"/>
  <c r="B4604" i="12"/>
  <c r="B4605" i="12"/>
  <c r="B4606" i="12"/>
  <c r="B4607" i="12"/>
  <c r="B4608" i="12"/>
  <c r="B4609" i="12"/>
  <c r="B4610" i="12"/>
  <c r="B4611" i="12"/>
  <c r="B4612" i="12"/>
  <c r="B4613" i="12"/>
  <c r="B4614" i="12"/>
  <c r="B4615" i="12"/>
  <c r="B4616" i="12"/>
  <c r="B4617" i="12"/>
  <c r="B4618" i="12"/>
  <c r="B4619" i="12"/>
  <c r="B4620" i="12"/>
  <c r="B4621" i="12"/>
  <c r="B4622" i="12"/>
  <c r="B4623" i="12"/>
  <c r="B4624" i="12"/>
  <c r="B4625" i="12"/>
  <c r="B4626" i="12"/>
  <c r="B4627" i="12"/>
  <c r="B4628" i="12"/>
  <c r="B4629" i="12"/>
  <c r="B4630" i="12"/>
  <c r="B4631" i="12"/>
  <c r="B4632" i="12"/>
  <c r="B4633" i="12"/>
  <c r="B4634" i="12"/>
  <c r="B4635" i="12"/>
  <c r="B4636" i="12"/>
  <c r="B4637" i="12"/>
  <c r="B4638" i="12"/>
  <c r="B4639" i="12"/>
  <c r="B4640" i="12"/>
  <c r="B4641" i="12"/>
  <c r="B4642" i="12"/>
  <c r="B4643" i="12"/>
  <c r="B4644" i="12"/>
  <c r="B4645" i="12"/>
  <c r="B4646" i="12"/>
  <c r="B4647" i="12"/>
  <c r="B4648" i="12"/>
  <c r="B4649" i="12"/>
  <c r="B4650" i="12"/>
  <c r="B4651" i="12"/>
  <c r="B4652" i="12"/>
  <c r="B4653" i="12"/>
  <c r="B4654" i="12"/>
  <c r="B4655" i="12"/>
  <c r="B4656" i="12"/>
  <c r="B4657" i="12"/>
  <c r="B4658" i="12"/>
  <c r="B4659" i="12"/>
  <c r="B4660" i="12"/>
  <c r="B4661" i="12"/>
  <c r="B4662" i="12"/>
  <c r="B4663" i="12"/>
  <c r="B4664" i="12"/>
  <c r="B4665" i="12"/>
  <c r="B4666" i="12"/>
  <c r="B4667" i="12"/>
  <c r="B4668" i="12"/>
  <c r="B4669" i="12"/>
  <c r="B4670" i="12"/>
  <c r="B4671" i="12"/>
  <c r="B4672" i="12"/>
  <c r="B4673" i="12"/>
  <c r="B4674" i="12"/>
  <c r="B4675" i="12"/>
  <c r="B4676" i="12"/>
  <c r="B4677" i="12"/>
  <c r="B4678" i="12"/>
  <c r="B4679" i="12"/>
  <c r="B4680" i="12"/>
  <c r="B4681" i="12"/>
  <c r="B4682" i="12"/>
  <c r="B4683" i="12"/>
  <c r="B4684" i="12"/>
  <c r="B4685" i="12"/>
  <c r="B4686" i="12"/>
  <c r="B4687" i="12"/>
  <c r="B4688" i="12"/>
  <c r="B4689" i="12"/>
  <c r="B4690" i="12"/>
  <c r="B4691" i="12"/>
  <c r="B4692" i="12"/>
  <c r="B4693" i="12"/>
  <c r="B4694" i="12"/>
  <c r="B4695" i="12"/>
  <c r="B4696" i="12"/>
  <c r="B4697" i="12"/>
  <c r="B4698" i="12"/>
  <c r="B4699" i="12"/>
  <c r="B4700" i="12"/>
  <c r="B4701" i="12"/>
  <c r="B4702" i="12"/>
  <c r="B4703" i="12"/>
  <c r="B4704" i="12"/>
  <c r="B4705" i="12"/>
  <c r="B4706" i="12"/>
  <c r="B4707" i="12"/>
  <c r="B4708" i="12"/>
  <c r="B4709" i="12"/>
  <c r="B4710" i="12"/>
  <c r="B4711" i="12"/>
  <c r="B4712" i="12"/>
  <c r="B4713" i="12"/>
  <c r="B4714" i="12"/>
  <c r="B4715" i="12"/>
  <c r="B4716" i="12"/>
  <c r="B4717" i="12"/>
  <c r="B4718" i="12"/>
  <c r="B4719" i="12"/>
  <c r="B4720" i="12"/>
  <c r="B4721" i="12"/>
  <c r="B4722" i="12"/>
  <c r="B4723" i="12"/>
  <c r="B4724" i="12"/>
  <c r="B4725" i="12"/>
  <c r="B4726" i="12"/>
  <c r="B4727" i="12"/>
  <c r="B4728" i="12"/>
  <c r="B4729" i="12"/>
  <c r="B4730" i="12"/>
  <c r="B4731" i="12"/>
  <c r="B4732" i="12"/>
  <c r="B4733" i="12"/>
  <c r="B4734" i="12"/>
  <c r="B4735" i="12"/>
  <c r="B4736" i="12"/>
  <c r="B4737" i="12"/>
  <c r="B4738" i="12"/>
  <c r="B4739" i="12"/>
  <c r="B4740" i="12"/>
  <c r="B4741" i="12"/>
  <c r="B4742" i="12"/>
  <c r="B4743" i="12"/>
  <c r="B4744" i="12"/>
  <c r="B4745" i="12"/>
  <c r="B4746" i="12"/>
  <c r="B4747" i="12"/>
  <c r="B4748" i="12"/>
  <c r="B4749" i="12"/>
  <c r="B4750" i="12"/>
  <c r="B4751" i="12"/>
  <c r="B4752" i="12"/>
  <c r="B4753" i="12"/>
  <c r="B4754" i="12"/>
  <c r="B4755" i="12"/>
  <c r="B4756" i="12"/>
  <c r="B4757" i="12"/>
  <c r="B4758" i="12"/>
  <c r="B4759" i="12"/>
  <c r="B4760" i="12"/>
  <c r="B4761" i="12"/>
  <c r="B4762" i="12"/>
  <c r="B4763" i="12"/>
  <c r="B4764" i="12"/>
  <c r="B4765" i="12"/>
  <c r="B4766" i="12"/>
  <c r="B4767" i="12"/>
  <c r="B4768" i="12"/>
  <c r="B4769" i="12"/>
  <c r="B4770" i="12"/>
  <c r="B4771" i="12"/>
  <c r="B4772" i="12"/>
  <c r="B4773" i="12"/>
  <c r="B4774" i="12"/>
  <c r="B4775" i="12"/>
  <c r="B4776" i="12"/>
  <c r="B4777" i="12"/>
  <c r="B4778" i="12"/>
  <c r="B4779" i="12"/>
  <c r="B4780" i="12"/>
  <c r="B4781" i="12"/>
  <c r="B4782" i="12"/>
  <c r="B4783" i="12"/>
  <c r="B4784" i="12"/>
  <c r="B4785" i="12"/>
  <c r="B4786" i="12"/>
  <c r="B4787" i="12"/>
  <c r="B4788" i="12"/>
  <c r="B4789" i="12"/>
  <c r="B4790" i="12"/>
  <c r="B4791" i="12"/>
  <c r="B4792" i="12"/>
  <c r="B4793" i="12"/>
  <c r="B4794" i="12"/>
  <c r="B4795" i="12"/>
  <c r="B4796" i="12"/>
  <c r="B4797" i="12"/>
  <c r="B4798" i="12"/>
  <c r="B4799" i="12"/>
  <c r="B4800" i="12"/>
  <c r="B4801" i="12"/>
  <c r="B4802" i="12"/>
  <c r="B4803" i="12"/>
  <c r="B4804" i="12"/>
  <c r="B4805" i="12"/>
  <c r="B4806" i="12"/>
  <c r="B4807" i="12"/>
  <c r="B4808" i="12"/>
  <c r="B4809" i="12"/>
  <c r="B4810" i="12"/>
  <c r="B4811" i="12"/>
  <c r="B4812" i="12"/>
  <c r="B4813" i="12"/>
  <c r="B4814" i="12"/>
  <c r="B4815" i="12"/>
  <c r="B4816" i="12"/>
  <c r="B4817" i="12"/>
  <c r="B4818" i="12"/>
  <c r="B4819" i="12"/>
  <c r="B4820" i="12"/>
  <c r="B4821" i="12"/>
  <c r="B4822" i="12"/>
  <c r="B4823" i="12"/>
  <c r="B4824" i="12"/>
  <c r="B4825" i="12"/>
  <c r="B4826" i="12"/>
  <c r="B4827" i="12"/>
  <c r="B4828" i="12"/>
  <c r="B4829" i="12"/>
  <c r="B4830" i="12"/>
  <c r="B4831" i="12"/>
  <c r="B4832" i="12"/>
  <c r="B4833" i="12"/>
  <c r="B4834" i="12"/>
  <c r="B4835" i="12"/>
  <c r="B4836" i="12"/>
  <c r="B4837" i="12"/>
  <c r="B4838" i="12"/>
  <c r="B4839" i="12"/>
  <c r="B4840" i="12"/>
  <c r="B4841" i="12"/>
  <c r="B4842" i="12"/>
  <c r="B4843" i="12"/>
  <c r="B4844" i="12"/>
  <c r="B4845" i="12"/>
  <c r="B4846" i="12"/>
  <c r="B4847" i="12"/>
  <c r="B4848" i="12"/>
  <c r="B4849" i="12"/>
  <c r="B4850" i="12"/>
  <c r="B4851" i="12"/>
  <c r="B4852" i="12"/>
  <c r="B4853" i="12"/>
  <c r="B4854" i="12"/>
  <c r="B4855" i="12"/>
  <c r="B4856" i="12"/>
  <c r="B4857" i="12"/>
  <c r="B4858" i="12"/>
  <c r="B4859" i="12"/>
  <c r="B4860" i="12"/>
  <c r="B4861" i="12"/>
  <c r="B4862" i="12"/>
  <c r="B4863" i="12"/>
  <c r="B4864" i="12"/>
  <c r="B4865" i="12"/>
  <c r="B4866" i="12"/>
  <c r="B4867" i="12"/>
  <c r="B4868" i="12"/>
  <c r="B4869" i="12"/>
  <c r="B4870" i="12"/>
  <c r="B4871" i="12"/>
  <c r="B4872" i="12"/>
  <c r="B4873" i="12"/>
  <c r="B4874" i="12"/>
  <c r="B4875" i="12"/>
  <c r="B4876" i="12"/>
  <c r="B4877" i="12"/>
  <c r="B4878" i="12"/>
  <c r="B4879" i="12"/>
  <c r="B4880" i="12"/>
  <c r="B4881" i="12"/>
  <c r="B4882" i="12"/>
  <c r="B4883" i="12"/>
  <c r="B4884" i="12"/>
  <c r="B4885" i="12"/>
  <c r="B4886" i="12"/>
  <c r="B4887" i="12"/>
  <c r="B4888" i="12"/>
  <c r="B4889" i="12"/>
  <c r="B4890" i="12"/>
  <c r="B4891" i="12"/>
  <c r="B4892" i="12"/>
  <c r="B4893" i="12"/>
  <c r="B4894" i="12"/>
  <c r="B4895" i="12"/>
  <c r="B4896" i="12"/>
  <c r="B4897" i="12"/>
  <c r="B4898" i="12"/>
  <c r="B4899" i="12"/>
  <c r="B4900" i="12"/>
  <c r="B4901" i="12"/>
  <c r="B4902" i="12"/>
  <c r="B4903" i="12"/>
  <c r="B4904" i="12"/>
  <c r="B4905" i="12"/>
  <c r="B4906" i="12"/>
  <c r="B4907" i="12"/>
  <c r="B4908" i="12"/>
  <c r="B4909" i="12"/>
  <c r="B4910" i="12"/>
  <c r="B4911" i="12"/>
  <c r="B4912" i="12"/>
  <c r="B4913" i="12"/>
  <c r="B4914" i="12"/>
  <c r="B4915" i="12"/>
  <c r="B4916" i="12"/>
  <c r="B4917" i="12"/>
  <c r="B4918" i="12"/>
  <c r="B4919" i="12"/>
  <c r="B4920" i="12"/>
  <c r="B4921" i="12"/>
  <c r="B4922" i="12"/>
  <c r="B4923" i="12"/>
  <c r="B4924" i="12"/>
  <c r="B4925" i="12"/>
  <c r="B4926" i="12"/>
  <c r="B4927" i="12"/>
  <c r="B4928" i="12"/>
  <c r="B4929" i="12"/>
  <c r="B4930" i="12"/>
  <c r="B4931" i="12"/>
  <c r="B4932" i="12"/>
  <c r="B4933" i="12"/>
  <c r="B4934" i="12"/>
  <c r="B4935" i="12"/>
  <c r="B4936" i="12"/>
  <c r="B4937" i="12"/>
  <c r="B4938" i="12"/>
  <c r="B4939" i="12"/>
  <c r="B4940" i="12"/>
  <c r="B4941" i="12"/>
  <c r="B4942" i="12"/>
  <c r="B4943" i="12"/>
  <c r="B4944" i="12"/>
  <c r="B4945" i="12"/>
  <c r="B4946" i="12"/>
  <c r="B4947" i="12"/>
  <c r="B4948" i="12"/>
  <c r="B4949" i="12"/>
  <c r="B4950" i="12"/>
  <c r="B4951" i="12"/>
  <c r="B4952" i="12"/>
  <c r="B4953" i="12"/>
  <c r="B4954" i="12"/>
  <c r="B4955" i="12"/>
  <c r="B4956" i="12"/>
  <c r="B4957" i="12"/>
  <c r="B4958" i="12"/>
  <c r="B4959" i="12"/>
  <c r="B4960" i="12"/>
  <c r="B4961" i="12"/>
  <c r="B4962" i="12"/>
  <c r="B4963" i="12"/>
  <c r="B4964" i="12"/>
  <c r="B4965" i="12"/>
  <c r="B4966" i="12"/>
  <c r="B4967" i="12"/>
  <c r="B4968" i="12"/>
  <c r="B4969" i="12"/>
  <c r="B4970" i="12"/>
  <c r="B4971" i="12"/>
  <c r="B4972" i="12"/>
  <c r="B4973" i="12"/>
  <c r="B4974" i="12"/>
  <c r="B4975" i="12"/>
  <c r="B4976" i="12"/>
  <c r="B4977" i="12"/>
  <c r="B4978" i="12"/>
  <c r="B4979" i="12"/>
  <c r="B4980" i="12"/>
  <c r="B4981" i="12"/>
  <c r="B4982" i="12"/>
  <c r="B4983" i="12"/>
  <c r="B4984" i="12"/>
  <c r="B4985" i="12"/>
  <c r="B4986" i="12"/>
  <c r="B4987" i="12"/>
  <c r="B4988" i="12"/>
  <c r="B4989" i="12"/>
  <c r="B4990" i="12"/>
  <c r="B4991" i="12"/>
  <c r="B4992" i="12"/>
  <c r="B4993" i="12"/>
  <c r="B4994" i="12"/>
  <c r="B4995" i="12"/>
  <c r="B4996" i="12"/>
  <c r="B4997" i="12"/>
  <c r="B4998" i="12"/>
  <c r="B4999" i="12"/>
  <c r="B5000" i="12"/>
  <c r="B5001" i="12"/>
  <c r="B5002" i="12"/>
  <c r="B5003" i="12"/>
  <c r="B5004" i="12"/>
  <c r="B5005" i="12"/>
  <c r="B5006" i="12"/>
  <c r="B5007" i="12"/>
  <c r="B5008" i="12"/>
  <c r="B5009" i="12"/>
  <c r="B5010" i="12"/>
  <c r="B5011" i="12"/>
  <c r="B5012" i="12"/>
  <c r="B5013" i="12"/>
  <c r="B5014" i="12"/>
  <c r="B5015" i="12"/>
  <c r="B5016" i="12"/>
  <c r="B5017" i="12"/>
  <c r="B5018" i="12"/>
  <c r="B5019" i="12"/>
  <c r="B5020" i="12"/>
  <c r="B5021" i="12"/>
  <c r="B5022" i="12"/>
  <c r="B5023" i="12"/>
  <c r="B5024" i="12"/>
  <c r="B5025" i="12"/>
  <c r="B5026" i="12"/>
  <c r="B5027" i="12"/>
  <c r="B5028" i="12"/>
  <c r="B5029" i="12"/>
  <c r="B5030" i="12"/>
  <c r="B5031" i="12"/>
  <c r="B5032" i="12"/>
  <c r="B5033" i="12"/>
  <c r="B5034" i="12"/>
  <c r="B5035" i="12"/>
  <c r="B5036" i="12"/>
  <c r="B5037" i="12"/>
  <c r="B5038" i="12"/>
  <c r="B5039" i="12"/>
  <c r="B5040" i="12"/>
  <c r="B5041" i="12"/>
  <c r="B5042" i="12"/>
  <c r="B5043" i="12"/>
  <c r="B5044" i="12"/>
  <c r="B5045" i="12"/>
  <c r="B5046" i="12"/>
  <c r="B5047" i="12"/>
  <c r="B5048" i="12"/>
  <c r="B5049" i="12"/>
  <c r="B5050" i="12"/>
  <c r="B5051" i="12"/>
  <c r="B5052" i="12"/>
  <c r="B5053" i="12"/>
  <c r="B5054" i="12"/>
  <c r="B5055" i="12"/>
  <c r="B5056" i="12"/>
  <c r="B5057" i="12"/>
  <c r="B5058" i="12"/>
  <c r="B5059" i="12"/>
  <c r="B5060" i="12"/>
  <c r="B5061" i="12"/>
  <c r="B5062" i="12"/>
  <c r="B5063" i="12"/>
  <c r="B5064" i="12"/>
  <c r="B5065" i="12"/>
  <c r="B5066" i="12"/>
  <c r="B5067" i="12"/>
  <c r="B5068" i="12"/>
  <c r="B5069" i="12"/>
  <c r="B5070" i="12"/>
  <c r="B5071" i="12"/>
  <c r="B5072" i="12"/>
  <c r="B5073" i="12"/>
  <c r="B5074" i="12"/>
  <c r="B5075" i="12"/>
  <c r="B5076" i="12"/>
  <c r="B5077" i="12"/>
  <c r="B5078" i="12"/>
  <c r="B5079" i="12"/>
  <c r="B5080" i="12"/>
  <c r="B5081" i="12"/>
  <c r="B5082" i="12"/>
  <c r="B5083" i="12"/>
  <c r="B5084" i="12"/>
  <c r="B5085" i="12"/>
  <c r="B5086" i="12"/>
  <c r="B5087" i="12"/>
  <c r="B5088" i="12"/>
  <c r="B5089" i="12"/>
  <c r="B5090" i="12"/>
  <c r="B5091" i="12"/>
  <c r="B5092" i="12"/>
  <c r="B5093" i="12"/>
  <c r="B5094" i="12"/>
  <c r="B5095" i="12"/>
  <c r="B5096" i="12"/>
  <c r="B5097" i="12"/>
  <c r="B5098" i="12"/>
  <c r="B5099" i="12"/>
  <c r="B5100" i="12"/>
  <c r="B5101" i="12"/>
  <c r="B5102" i="12"/>
  <c r="B5103" i="12"/>
  <c r="B5104" i="12"/>
  <c r="B5105" i="12"/>
  <c r="B5106" i="12"/>
  <c r="B5107" i="12"/>
  <c r="B5108" i="12"/>
  <c r="B5109" i="12"/>
  <c r="B5110" i="12"/>
  <c r="B5111" i="12"/>
  <c r="B5112" i="12"/>
  <c r="B5113" i="12"/>
  <c r="B5114" i="12"/>
  <c r="B5115" i="12"/>
  <c r="B5116" i="12"/>
  <c r="B5117" i="12"/>
  <c r="B5118" i="12"/>
  <c r="B5119" i="12"/>
  <c r="B5120" i="12"/>
  <c r="B5121" i="12"/>
  <c r="B5122" i="12"/>
  <c r="B5123" i="12"/>
  <c r="B5124" i="12"/>
  <c r="B5125" i="12"/>
  <c r="B5126" i="12"/>
  <c r="B5127" i="12"/>
  <c r="B5128" i="12"/>
  <c r="B5129" i="12"/>
  <c r="B5130" i="12"/>
  <c r="B5131" i="12"/>
  <c r="B5132" i="12"/>
  <c r="B5133" i="12"/>
  <c r="B5134" i="12"/>
  <c r="B5135" i="12"/>
  <c r="B5136" i="12"/>
  <c r="B5137" i="12"/>
  <c r="B5138" i="12"/>
  <c r="B5139" i="12"/>
  <c r="B5140" i="12"/>
  <c r="B5141" i="12"/>
  <c r="B5142" i="12"/>
  <c r="B5143" i="12"/>
  <c r="B5144" i="12"/>
  <c r="B5145" i="12"/>
  <c r="B5146" i="12"/>
  <c r="B5147" i="12"/>
  <c r="B5148" i="12"/>
  <c r="B5149" i="12"/>
  <c r="B5150" i="12"/>
  <c r="B5151" i="12"/>
  <c r="B5152" i="12"/>
  <c r="B5153" i="12"/>
  <c r="B5154" i="12"/>
  <c r="B5155" i="12"/>
  <c r="B5156" i="12"/>
  <c r="B5157" i="12"/>
  <c r="B5158" i="12"/>
  <c r="B5159" i="12"/>
  <c r="B5160" i="12"/>
  <c r="B5161" i="12"/>
  <c r="B5162" i="12"/>
  <c r="B5163" i="12"/>
  <c r="B5164" i="12"/>
  <c r="B5165" i="12"/>
  <c r="B5166" i="12"/>
  <c r="B5167" i="12"/>
  <c r="B5168" i="12"/>
  <c r="B5169" i="12"/>
  <c r="B5170" i="12"/>
  <c r="B5171" i="12"/>
  <c r="B5172" i="12"/>
  <c r="B5173" i="12"/>
  <c r="B5174" i="12"/>
  <c r="B5175" i="12"/>
  <c r="B5176" i="12"/>
  <c r="B5177" i="12"/>
  <c r="B5178" i="12"/>
  <c r="B5179" i="12"/>
  <c r="B5180" i="12"/>
  <c r="B5181" i="12"/>
  <c r="B5182" i="12"/>
  <c r="B5183" i="12"/>
  <c r="B5184" i="12"/>
  <c r="B5185" i="12"/>
  <c r="B5186" i="12"/>
  <c r="B5187" i="12"/>
  <c r="B5188" i="12"/>
  <c r="B5189" i="12"/>
  <c r="B5190" i="12"/>
  <c r="B5191" i="12"/>
  <c r="B5192" i="12"/>
  <c r="B5193" i="12"/>
  <c r="B5194" i="12"/>
  <c r="B5195" i="12"/>
  <c r="B5196" i="12"/>
  <c r="B5197" i="12"/>
  <c r="B5198" i="12"/>
  <c r="B5199" i="12"/>
  <c r="B5200" i="12"/>
  <c r="B5201" i="12"/>
  <c r="B5202" i="12"/>
  <c r="B5203" i="12"/>
  <c r="B5204" i="12"/>
  <c r="B5205" i="12"/>
  <c r="B5206" i="12"/>
  <c r="B5207" i="12"/>
  <c r="B5208" i="12"/>
  <c r="B5209" i="12"/>
  <c r="B5210" i="12"/>
  <c r="B5211" i="12"/>
  <c r="B5212" i="12"/>
  <c r="B5213" i="12"/>
  <c r="B5214" i="12"/>
  <c r="B5215" i="12"/>
  <c r="B5216" i="12"/>
  <c r="B5217" i="12"/>
  <c r="B5218" i="12"/>
  <c r="B5219" i="12"/>
  <c r="B5220" i="12"/>
  <c r="B5221" i="12"/>
  <c r="B5222" i="12"/>
  <c r="B5223" i="12"/>
  <c r="B5224" i="12"/>
  <c r="B5225" i="12"/>
  <c r="B5226" i="12"/>
  <c r="B5227" i="12"/>
  <c r="B5228" i="12"/>
  <c r="B5229" i="12"/>
  <c r="B5230" i="12"/>
  <c r="B5231" i="12"/>
  <c r="B5232" i="12"/>
  <c r="B5233" i="12"/>
  <c r="B5234" i="12"/>
  <c r="B5235" i="12"/>
  <c r="B5236" i="12"/>
  <c r="B5237" i="12"/>
  <c r="B5238" i="12"/>
  <c r="B5239" i="12"/>
  <c r="B5240" i="12"/>
  <c r="B5241" i="12"/>
  <c r="B5242" i="12"/>
  <c r="B5243" i="12"/>
  <c r="B5244" i="12"/>
  <c r="B5245" i="12"/>
  <c r="B5246" i="12"/>
  <c r="B5247" i="12"/>
  <c r="B5248" i="12"/>
  <c r="B5249" i="12"/>
  <c r="B5250" i="12"/>
  <c r="B5251" i="12"/>
  <c r="B5252" i="12"/>
  <c r="B5253" i="12"/>
  <c r="B5254" i="12"/>
  <c r="B5255" i="12"/>
  <c r="B5256" i="12"/>
  <c r="B5257" i="12"/>
  <c r="B5258" i="12"/>
  <c r="B5259" i="12"/>
  <c r="B5260" i="12"/>
  <c r="B5261" i="12"/>
  <c r="B5262" i="12"/>
  <c r="B5263" i="12"/>
  <c r="B5264" i="12"/>
  <c r="B5265" i="12"/>
  <c r="B5266" i="12"/>
  <c r="B5267" i="12"/>
  <c r="B5268" i="12"/>
  <c r="B5269" i="12"/>
  <c r="B5270" i="12"/>
  <c r="B5271" i="12"/>
  <c r="B5272" i="12"/>
  <c r="B5273" i="12"/>
  <c r="B5274" i="12"/>
  <c r="B5275" i="12"/>
  <c r="B5276" i="12"/>
  <c r="B5277" i="12"/>
  <c r="B5278" i="12"/>
  <c r="B5279" i="12"/>
  <c r="B5280" i="12"/>
  <c r="B5281" i="12"/>
  <c r="B5282" i="12"/>
  <c r="B5283" i="12"/>
  <c r="B5284" i="12"/>
  <c r="B5285" i="12"/>
  <c r="B5286" i="12"/>
  <c r="B5287" i="12"/>
  <c r="B5288" i="12"/>
  <c r="B5289" i="12"/>
  <c r="B5290" i="12"/>
  <c r="B5291" i="12"/>
  <c r="B5292" i="12"/>
  <c r="B5293" i="12"/>
  <c r="B5294" i="12"/>
  <c r="B5295" i="12"/>
  <c r="B5296" i="12"/>
  <c r="B5297" i="12"/>
  <c r="B5298" i="12"/>
  <c r="B5299" i="12"/>
  <c r="B5300" i="12"/>
  <c r="B5301" i="12"/>
  <c r="B5302" i="12"/>
  <c r="B5303" i="12"/>
  <c r="B5304" i="12"/>
  <c r="B5305" i="12"/>
  <c r="B5306" i="12"/>
  <c r="B5307" i="12"/>
  <c r="B5308" i="12"/>
  <c r="B5309" i="12"/>
  <c r="B5310" i="12"/>
  <c r="B5311" i="12"/>
  <c r="B5312" i="12"/>
  <c r="B5313" i="12"/>
  <c r="B5314" i="12"/>
  <c r="B5315" i="12"/>
  <c r="B5316" i="12"/>
  <c r="B5317" i="12"/>
  <c r="B5318" i="12"/>
  <c r="B5319" i="12"/>
  <c r="B5320" i="12"/>
  <c r="B5321" i="12"/>
  <c r="B5322" i="12"/>
  <c r="B5323" i="12"/>
  <c r="B5324" i="12"/>
  <c r="B5325" i="12"/>
  <c r="B5326" i="12"/>
  <c r="B5327" i="12"/>
  <c r="B5328" i="12"/>
  <c r="B5329" i="12"/>
  <c r="B5330" i="12"/>
  <c r="B5331" i="12"/>
  <c r="B5332" i="12"/>
  <c r="B5333" i="12"/>
  <c r="B5334" i="12"/>
  <c r="B5335" i="12"/>
  <c r="B5336" i="12"/>
  <c r="B5337" i="12"/>
  <c r="B5338" i="12"/>
  <c r="B5339" i="12"/>
  <c r="B5340" i="12"/>
  <c r="B5341" i="12"/>
  <c r="B5342" i="12"/>
  <c r="B5343" i="12"/>
  <c r="B5344" i="12"/>
  <c r="B5345" i="12"/>
  <c r="B5346" i="12"/>
  <c r="B5347" i="12"/>
  <c r="B5348" i="12"/>
  <c r="B5349" i="12"/>
  <c r="B5350" i="12"/>
  <c r="B5351" i="12"/>
  <c r="B5352" i="12"/>
  <c r="B5353" i="12"/>
  <c r="B5354" i="12"/>
  <c r="B5355" i="12"/>
  <c r="B5356" i="12"/>
  <c r="B5357" i="12"/>
  <c r="B5358" i="12"/>
  <c r="B5359" i="12"/>
  <c r="B5360" i="12"/>
  <c r="B5361" i="12"/>
  <c r="B5362" i="12"/>
  <c r="B5363" i="12"/>
  <c r="B5364" i="12"/>
  <c r="B5365" i="12"/>
  <c r="B5366" i="12"/>
  <c r="B5367" i="12"/>
  <c r="B5368" i="12"/>
  <c r="B5369" i="12"/>
  <c r="B5370" i="12"/>
  <c r="B5371" i="12"/>
  <c r="B5372" i="12"/>
  <c r="B5373" i="12"/>
  <c r="B5374" i="12"/>
  <c r="B5375" i="12"/>
  <c r="B5376" i="12"/>
  <c r="B5377" i="12"/>
  <c r="B5378" i="12"/>
  <c r="B5379" i="12"/>
  <c r="B5380" i="12"/>
  <c r="B5381" i="12"/>
  <c r="B5382" i="12"/>
  <c r="B5383" i="12"/>
  <c r="B5384" i="12"/>
  <c r="B5385" i="12"/>
  <c r="B5386" i="12"/>
  <c r="B5387" i="12"/>
  <c r="B5388" i="12"/>
  <c r="B5389" i="12"/>
  <c r="B5390" i="12"/>
  <c r="B5391" i="12"/>
  <c r="B5392" i="12"/>
  <c r="B5393" i="12"/>
  <c r="B5394" i="12"/>
  <c r="B5395" i="12"/>
  <c r="B5396" i="12"/>
  <c r="B5397" i="12"/>
  <c r="B5398" i="12"/>
  <c r="B5399" i="12"/>
  <c r="B5400" i="12"/>
  <c r="B5401" i="12"/>
  <c r="B5402" i="12"/>
  <c r="B5403" i="12"/>
  <c r="B5404" i="12"/>
  <c r="B5405" i="12"/>
  <c r="B5406" i="12"/>
  <c r="B5407" i="12"/>
  <c r="B5408" i="12"/>
  <c r="B5409" i="12"/>
  <c r="B5410" i="12"/>
  <c r="B5411" i="12"/>
  <c r="B5412" i="12"/>
  <c r="B5413" i="12"/>
  <c r="B5414" i="12"/>
  <c r="B5415" i="12"/>
  <c r="B5416" i="12"/>
  <c r="B5417" i="12"/>
  <c r="B5418" i="12"/>
  <c r="B5419" i="12"/>
  <c r="B5420" i="12"/>
  <c r="B5421" i="12"/>
  <c r="B5422" i="12"/>
  <c r="B5423" i="12"/>
  <c r="B5424" i="12"/>
  <c r="B5425" i="12"/>
  <c r="B5426" i="12"/>
  <c r="B5427" i="12"/>
  <c r="B5428" i="12"/>
  <c r="B5429" i="12"/>
  <c r="B5430" i="12"/>
  <c r="B5431" i="12"/>
  <c r="B5432" i="12"/>
  <c r="B5433" i="12"/>
  <c r="B5434" i="12"/>
  <c r="B5435" i="12"/>
  <c r="B5436" i="12"/>
  <c r="B5437" i="12"/>
  <c r="B5438" i="12"/>
  <c r="B5439" i="12"/>
  <c r="B5440" i="12"/>
  <c r="B5441" i="12"/>
  <c r="B5442" i="12"/>
  <c r="B5443" i="12"/>
  <c r="B5444" i="12"/>
  <c r="B5445" i="12"/>
  <c r="B5446" i="12"/>
  <c r="B5447" i="12"/>
  <c r="B5448" i="12"/>
  <c r="B5449" i="12"/>
  <c r="B5450" i="12"/>
  <c r="B5451" i="12"/>
  <c r="B5452" i="12"/>
  <c r="B5453" i="12"/>
  <c r="B5454" i="12"/>
  <c r="B5455" i="12"/>
  <c r="B5456" i="12"/>
  <c r="B5457" i="12"/>
  <c r="B5458" i="12"/>
  <c r="B5459" i="12"/>
  <c r="B5460" i="12"/>
  <c r="B5461" i="12"/>
  <c r="B5462" i="12"/>
  <c r="B5463" i="12"/>
  <c r="B5464" i="12"/>
  <c r="B5465" i="12"/>
  <c r="B5466" i="12"/>
  <c r="B5467" i="12"/>
  <c r="B5468" i="12"/>
  <c r="B5469" i="12"/>
  <c r="B5470" i="12"/>
  <c r="B5471" i="12"/>
  <c r="B5472" i="12"/>
  <c r="B5473" i="12"/>
  <c r="B5474" i="12"/>
  <c r="B5475" i="12"/>
  <c r="B5476" i="12"/>
  <c r="B5477" i="12"/>
  <c r="B5478" i="12"/>
  <c r="B5479" i="12"/>
  <c r="B5480" i="12"/>
  <c r="B5481" i="12"/>
  <c r="B5482" i="12"/>
  <c r="B5483" i="12"/>
  <c r="B5484" i="12"/>
  <c r="B5485" i="12"/>
  <c r="B5486" i="12"/>
  <c r="B5487" i="12"/>
  <c r="B5488" i="12"/>
  <c r="B5489" i="12"/>
  <c r="B5490" i="12"/>
  <c r="B5491" i="12"/>
  <c r="B5492" i="12"/>
  <c r="B5493" i="12"/>
  <c r="B5494" i="12"/>
  <c r="B5495" i="12"/>
  <c r="B5496" i="12"/>
  <c r="B5497" i="12"/>
  <c r="B5498" i="12"/>
  <c r="B5499" i="12"/>
  <c r="B5500" i="12"/>
  <c r="B5501" i="12"/>
  <c r="B5502" i="12"/>
  <c r="B5503" i="12"/>
  <c r="B5504" i="12"/>
  <c r="B5505" i="12"/>
  <c r="B5506" i="12"/>
  <c r="B5507" i="12"/>
  <c r="B5508" i="12"/>
  <c r="B5509" i="12"/>
  <c r="B5510" i="12"/>
  <c r="B5511" i="12"/>
  <c r="B5512" i="12"/>
  <c r="B5513" i="12"/>
  <c r="B5514" i="12"/>
  <c r="B5515" i="12"/>
  <c r="B5516" i="12"/>
  <c r="B5517" i="12"/>
  <c r="B5518" i="12"/>
  <c r="B5519" i="12"/>
  <c r="B5520" i="12"/>
  <c r="B5521" i="12"/>
  <c r="B5522" i="12"/>
  <c r="B5523" i="12"/>
  <c r="B5524" i="12"/>
  <c r="B5525" i="12"/>
  <c r="B5526" i="12"/>
  <c r="B5527" i="12"/>
  <c r="B5528" i="12"/>
  <c r="B5529" i="12"/>
  <c r="B5530" i="12"/>
  <c r="B5531" i="12"/>
  <c r="B5532" i="12"/>
  <c r="B5533" i="12"/>
  <c r="B5534" i="12"/>
  <c r="B5535" i="12"/>
  <c r="B5536" i="12"/>
  <c r="B5537" i="12"/>
  <c r="B5538" i="12"/>
  <c r="B5539" i="12"/>
  <c r="B5540" i="12"/>
  <c r="B5541" i="12"/>
  <c r="B5542" i="12"/>
  <c r="B5543" i="12"/>
  <c r="B5544" i="12"/>
  <c r="B5545" i="12"/>
  <c r="B5546" i="12"/>
  <c r="B5547" i="12"/>
  <c r="B5548" i="12"/>
  <c r="B5549" i="12"/>
  <c r="B5550" i="12"/>
  <c r="B5551" i="12"/>
  <c r="B5552" i="12"/>
  <c r="B5553" i="12"/>
  <c r="B5554" i="12"/>
  <c r="B5555" i="12"/>
  <c r="B5556" i="12"/>
  <c r="B5557" i="12"/>
  <c r="B5558" i="12"/>
  <c r="B5559" i="12"/>
  <c r="B5560" i="12"/>
  <c r="B5561" i="12"/>
  <c r="B5562" i="12"/>
  <c r="B5563" i="12"/>
  <c r="B5564" i="12"/>
  <c r="B5565" i="12"/>
  <c r="B5566" i="12"/>
  <c r="B5567" i="12"/>
  <c r="B5568" i="12"/>
  <c r="B5569" i="12"/>
  <c r="B5570" i="12"/>
  <c r="B5571" i="12"/>
  <c r="B5572" i="12"/>
  <c r="B5573" i="12"/>
  <c r="B5574" i="12"/>
  <c r="B5575" i="12"/>
  <c r="B5576" i="12"/>
  <c r="B5577" i="12"/>
  <c r="B5578" i="12"/>
  <c r="B5579" i="12"/>
  <c r="B5580" i="12"/>
  <c r="B5581" i="12"/>
  <c r="B5582" i="12"/>
  <c r="B5583" i="12"/>
  <c r="B5584" i="12"/>
  <c r="B5585" i="12"/>
  <c r="B5586" i="12"/>
  <c r="B5587" i="12"/>
  <c r="B5588" i="12"/>
  <c r="B5589" i="12"/>
  <c r="B5590" i="12"/>
  <c r="B5591" i="12"/>
  <c r="B5592" i="12"/>
  <c r="B5593" i="12"/>
  <c r="B5594" i="12"/>
  <c r="B5595" i="12"/>
  <c r="B5596" i="12"/>
  <c r="B5597" i="12"/>
  <c r="B5598" i="12"/>
  <c r="B5599" i="12"/>
  <c r="B5600" i="12"/>
  <c r="B5601" i="12"/>
  <c r="B5602" i="12"/>
  <c r="B5603" i="12"/>
  <c r="B5604" i="12"/>
  <c r="B5605" i="12"/>
  <c r="B5606" i="12"/>
  <c r="B5607" i="12"/>
  <c r="B5608" i="12"/>
  <c r="B5609" i="12"/>
  <c r="B5610" i="12"/>
  <c r="B5611" i="12"/>
  <c r="B5612" i="12"/>
  <c r="B5613" i="12"/>
  <c r="B5614" i="12"/>
  <c r="B5615" i="12"/>
  <c r="B5616" i="12"/>
  <c r="B5617" i="12"/>
  <c r="B5618" i="12"/>
  <c r="B5619" i="12"/>
  <c r="B5620" i="12"/>
  <c r="B5621" i="12"/>
  <c r="B5622" i="12"/>
  <c r="B5623" i="12"/>
  <c r="B5624" i="12"/>
  <c r="B5625" i="12"/>
  <c r="B5626" i="12"/>
  <c r="B5627" i="12"/>
  <c r="B5628" i="12"/>
  <c r="B5629" i="12"/>
  <c r="B5630" i="12"/>
  <c r="B5631" i="12"/>
  <c r="B5632" i="12"/>
  <c r="B5633" i="12"/>
  <c r="B5634" i="12"/>
  <c r="B5635" i="12"/>
  <c r="B5636" i="12"/>
  <c r="B5637" i="12"/>
  <c r="B5638" i="12"/>
  <c r="B5639" i="12"/>
  <c r="B5640" i="12"/>
  <c r="B5641" i="12"/>
  <c r="B5642" i="12"/>
  <c r="B5643" i="12"/>
  <c r="B5644" i="12"/>
  <c r="B5645" i="12"/>
  <c r="B5646" i="12"/>
  <c r="B5647" i="12"/>
  <c r="B5648" i="12"/>
  <c r="B5649" i="12"/>
  <c r="B5650" i="12"/>
  <c r="B5651" i="12"/>
  <c r="B5652" i="12"/>
  <c r="B5653" i="12"/>
  <c r="B5654" i="12"/>
  <c r="B5655" i="12"/>
  <c r="B5656" i="12"/>
  <c r="B5657" i="12"/>
  <c r="B5658" i="12"/>
  <c r="B5659" i="12"/>
  <c r="B5660" i="12"/>
  <c r="B5661" i="12"/>
  <c r="B5662" i="12"/>
  <c r="B5663" i="12"/>
  <c r="B5664" i="12"/>
  <c r="B5665" i="12"/>
  <c r="B5666" i="12"/>
  <c r="B5667" i="12"/>
  <c r="B5668" i="12"/>
  <c r="B5669" i="12"/>
  <c r="B5670" i="12"/>
  <c r="B5671" i="12"/>
  <c r="B5672" i="12"/>
  <c r="B5673" i="12"/>
  <c r="B5674" i="12"/>
  <c r="B5675" i="12"/>
  <c r="B5676" i="12"/>
  <c r="B5677" i="12"/>
  <c r="B5678" i="12"/>
  <c r="B5679" i="12"/>
  <c r="B5680" i="12"/>
  <c r="B5681" i="12"/>
  <c r="B5682" i="12"/>
  <c r="B5683" i="12"/>
  <c r="B5684" i="12"/>
  <c r="B5685" i="12"/>
  <c r="B5686" i="12"/>
  <c r="B5687" i="12"/>
  <c r="B5688" i="12"/>
  <c r="B5689" i="12"/>
  <c r="B5690" i="12"/>
  <c r="B5691" i="12"/>
  <c r="B5692" i="12"/>
  <c r="B5693" i="12"/>
  <c r="B5694" i="12"/>
  <c r="B5695" i="12"/>
  <c r="B5696" i="12"/>
  <c r="B5697" i="12"/>
  <c r="B5698" i="12"/>
  <c r="B5699" i="12"/>
  <c r="B5700" i="12"/>
  <c r="B5701" i="12"/>
  <c r="B5702" i="12"/>
  <c r="B5703" i="12"/>
  <c r="B5704" i="12"/>
  <c r="B5705" i="12"/>
  <c r="B5706" i="12"/>
  <c r="B5707" i="12"/>
  <c r="B5708" i="12"/>
  <c r="B5709" i="12"/>
  <c r="B5710" i="12"/>
  <c r="B5711" i="12"/>
  <c r="B5712" i="12"/>
  <c r="B5713" i="12"/>
  <c r="B5714" i="12"/>
  <c r="B5715" i="12"/>
  <c r="B5716" i="12"/>
  <c r="B5717" i="12"/>
  <c r="B5718" i="12"/>
  <c r="B5719" i="12"/>
  <c r="B5720" i="12"/>
  <c r="B5721" i="12"/>
  <c r="B5722" i="12"/>
  <c r="B5723" i="12"/>
  <c r="B5724" i="12"/>
  <c r="B5725" i="12"/>
  <c r="B5726" i="12"/>
  <c r="B5727" i="12"/>
  <c r="B5728" i="12"/>
  <c r="B5729" i="12"/>
  <c r="B5730" i="12"/>
  <c r="B5731" i="12"/>
  <c r="B5732" i="12"/>
  <c r="B5733" i="12"/>
  <c r="B5734" i="12"/>
  <c r="B5735" i="12"/>
  <c r="B5736" i="12"/>
  <c r="B5737" i="12"/>
  <c r="B5738" i="12"/>
  <c r="B5739" i="12"/>
  <c r="B5740" i="12"/>
  <c r="B5741" i="12"/>
  <c r="B5742" i="12"/>
  <c r="B5743" i="12"/>
  <c r="B5744" i="12"/>
  <c r="B5745" i="12"/>
  <c r="B5746" i="12"/>
  <c r="B5747" i="12"/>
  <c r="B5748" i="12"/>
  <c r="B5749" i="12"/>
  <c r="B5750" i="12"/>
  <c r="B5751" i="12"/>
  <c r="B5752" i="12"/>
  <c r="B5753" i="12"/>
  <c r="B5754" i="12"/>
  <c r="B5755" i="12"/>
  <c r="B5756" i="12"/>
  <c r="B5757" i="12"/>
  <c r="B5758" i="12"/>
  <c r="B5759" i="12"/>
  <c r="B5760" i="12"/>
  <c r="B5761" i="12"/>
  <c r="B5762" i="12"/>
  <c r="B5763" i="12"/>
  <c r="B5764" i="12"/>
  <c r="B5765" i="12"/>
  <c r="B5766" i="12"/>
  <c r="B5767" i="12"/>
  <c r="B5768" i="12"/>
  <c r="B5769" i="12"/>
  <c r="B5770" i="12"/>
  <c r="B5771" i="12"/>
  <c r="B5772" i="12"/>
  <c r="B5773" i="12"/>
  <c r="B5774" i="12"/>
  <c r="B5775" i="12"/>
  <c r="B5776" i="12"/>
  <c r="B5777" i="12"/>
  <c r="B5778" i="12"/>
  <c r="B5779" i="12"/>
  <c r="B5780" i="12"/>
  <c r="B5781" i="12"/>
  <c r="B5782" i="12"/>
  <c r="B5783" i="12"/>
  <c r="B5784" i="12"/>
  <c r="B5785" i="12"/>
  <c r="B5786" i="12"/>
  <c r="B5787" i="12"/>
  <c r="B5788" i="12"/>
  <c r="B5789" i="12"/>
  <c r="B5790" i="12"/>
  <c r="B5791" i="12"/>
  <c r="B5792" i="12"/>
  <c r="B5793" i="12"/>
  <c r="B5794" i="12"/>
  <c r="B5795" i="12"/>
  <c r="B5796" i="12"/>
  <c r="B5797" i="12"/>
  <c r="B5798" i="12"/>
  <c r="B5799" i="12"/>
  <c r="B5800" i="12"/>
  <c r="B5801" i="12"/>
  <c r="B5802" i="12"/>
  <c r="B5803" i="12"/>
  <c r="B5804" i="12"/>
  <c r="B5805" i="12"/>
  <c r="B5806" i="12"/>
  <c r="B5807" i="12"/>
  <c r="B5808" i="12"/>
  <c r="B5809" i="12"/>
  <c r="B5810" i="12"/>
  <c r="B5811" i="12"/>
  <c r="B5812" i="12"/>
  <c r="B5813" i="12"/>
  <c r="B5814" i="12"/>
  <c r="B5815" i="12"/>
  <c r="B5816" i="12"/>
  <c r="B5817" i="12"/>
  <c r="B5818" i="12"/>
  <c r="B5819" i="12"/>
  <c r="B5820" i="12"/>
  <c r="B5821" i="12"/>
  <c r="B5822" i="12"/>
  <c r="B5823" i="12"/>
  <c r="B5824" i="12"/>
  <c r="B5825" i="12"/>
  <c r="B5826" i="12"/>
  <c r="B5827" i="12"/>
  <c r="B5828" i="12"/>
  <c r="B5829" i="12"/>
  <c r="B5830" i="12"/>
  <c r="B5831" i="12"/>
  <c r="B5832" i="12"/>
  <c r="B5833" i="12"/>
  <c r="B5834" i="12"/>
  <c r="B5835" i="12"/>
  <c r="B5836" i="12"/>
  <c r="B5837" i="12"/>
  <c r="B5838" i="12"/>
  <c r="B5839" i="12"/>
  <c r="B5840" i="12"/>
  <c r="B5841" i="12"/>
  <c r="B5842" i="12"/>
  <c r="B5843" i="12"/>
  <c r="B5844" i="12"/>
  <c r="B5845" i="12"/>
  <c r="B5846" i="12"/>
  <c r="B5847" i="12"/>
  <c r="B5848" i="12"/>
  <c r="B5849" i="12"/>
  <c r="B5850" i="12"/>
  <c r="B5851" i="12"/>
  <c r="B5852" i="12"/>
  <c r="B5853" i="12"/>
  <c r="B5854" i="12"/>
  <c r="B5855" i="12"/>
  <c r="B5856" i="12"/>
  <c r="B5857" i="12"/>
  <c r="B5858" i="12"/>
  <c r="B5859" i="12"/>
  <c r="B5860" i="12"/>
  <c r="B5861" i="12"/>
  <c r="B5862" i="12"/>
  <c r="B5863" i="12"/>
  <c r="B5864" i="12"/>
  <c r="B5865" i="12"/>
  <c r="B5866" i="12"/>
  <c r="B5867" i="12"/>
  <c r="B5868" i="12"/>
  <c r="B5869" i="12"/>
  <c r="B5870" i="12"/>
  <c r="B5871" i="12"/>
  <c r="B5872" i="12"/>
  <c r="B5873" i="12"/>
  <c r="B5874" i="12"/>
  <c r="B5875" i="12"/>
  <c r="B5876" i="12"/>
  <c r="B5877" i="12"/>
  <c r="B5878" i="12"/>
  <c r="B5879" i="12"/>
  <c r="B5880" i="12"/>
  <c r="B5881" i="12"/>
  <c r="B5882" i="12"/>
  <c r="B5883" i="12"/>
  <c r="B5884" i="12"/>
  <c r="B5885" i="12"/>
  <c r="B5886" i="12"/>
  <c r="B5887" i="12"/>
  <c r="B5888" i="12"/>
  <c r="B5889" i="12"/>
  <c r="B5890" i="12"/>
  <c r="B5891" i="12"/>
  <c r="B5892" i="12"/>
  <c r="B5893" i="12"/>
  <c r="B5894" i="12"/>
  <c r="B5895" i="12"/>
  <c r="B5896" i="12"/>
  <c r="B5897" i="12"/>
  <c r="B5898" i="12"/>
  <c r="B5899" i="12"/>
  <c r="B5900" i="12"/>
  <c r="B5901" i="12"/>
  <c r="B5902" i="12"/>
  <c r="B5903" i="12"/>
  <c r="B5904" i="12"/>
  <c r="B5905" i="12"/>
  <c r="B5906" i="12"/>
  <c r="B5907" i="12"/>
  <c r="B5908" i="12"/>
  <c r="B5909" i="12"/>
  <c r="B5910" i="12"/>
  <c r="B5911" i="12"/>
  <c r="B5912" i="12"/>
  <c r="B5913" i="12"/>
  <c r="B5914" i="12"/>
  <c r="B5915" i="12"/>
  <c r="B5916" i="12"/>
  <c r="B5917" i="12"/>
  <c r="B5918" i="12"/>
  <c r="B5919" i="12"/>
  <c r="B5920" i="12"/>
  <c r="B5921" i="12"/>
  <c r="B5922" i="12"/>
  <c r="B5923" i="12"/>
  <c r="B5924" i="12"/>
  <c r="B5925" i="12"/>
  <c r="B5926" i="12"/>
  <c r="B5927" i="12"/>
  <c r="B5928" i="12"/>
  <c r="B5929" i="12"/>
  <c r="B5930" i="12"/>
  <c r="B5931" i="12"/>
  <c r="B5932" i="12"/>
  <c r="B5933" i="12"/>
  <c r="B5934" i="12"/>
  <c r="B5935" i="12"/>
  <c r="B5936" i="12"/>
  <c r="B5937" i="12"/>
  <c r="B5938" i="12"/>
  <c r="B5939" i="12"/>
  <c r="B5940" i="12"/>
  <c r="B5941" i="12"/>
  <c r="B5942" i="12"/>
  <c r="B5943" i="12"/>
  <c r="B5944" i="12"/>
  <c r="B5945" i="12"/>
  <c r="B5946" i="12"/>
  <c r="B5947" i="12"/>
  <c r="B5948" i="12"/>
  <c r="B5949" i="12"/>
  <c r="B5950" i="12"/>
  <c r="B5951" i="12"/>
  <c r="B5952" i="12"/>
  <c r="B5953" i="12"/>
  <c r="B5954" i="12"/>
  <c r="B5955" i="12"/>
  <c r="B5956" i="12"/>
  <c r="B5957" i="12"/>
  <c r="B5958" i="12"/>
  <c r="B5959" i="12"/>
  <c r="B5960" i="12"/>
  <c r="B5961" i="12"/>
  <c r="B5962" i="12"/>
  <c r="B5963" i="12"/>
  <c r="B5964" i="12"/>
  <c r="B5965" i="12"/>
  <c r="B5966" i="12"/>
  <c r="B5967" i="12"/>
  <c r="B5968" i="12"/>
  <c r="B5969" i="12"/>
  <c r="B5970" i="12"/>
  <c r="B5971" i="12"/>
  <c r="B5972" i="12"/>
  <c r="B5973" i="12"/>
  <c r="B5974" i="12"/>
  <c r="B5975" i="12"/>
  <c r="B5976" i="12"/>
  <c r="B5977" i="12"/>
  <c r="B5978" i="12"/>
  <c r="B5979" i="12"/>
  <c r="B5980" i="12"/>
  <c r="B5981" i="12"/>
  <c r="B5982" i="12"/>
  <c r="B5983" i="12"/>
  <c r="B5984" i="12"/>
  <c r="B5985" i="12"/>
  <c r="B5986" i="12"/>
  <c r="B5987" i="12"/>
  <c r="B5988" i="12"/>
  <c r="B5989" i="12"/>
  <c r="B5990" i="12"/>
  <c r="B5991" i="12"/>
  <c r="B5992" i="12"/>
  <c r="B5993" i="12"/>
  <c r="B5994" i="12"/>
  <c r="B5995" i="12"/>
  <c r="B5996" i="12"/>
  <c r="B5997" i="12"/>
  <c r="B5998" i="12"/>
  <c r="B5999" i="12"/>
  <c r="B6000" i="12"/>
  <c r="B6001" i="12"/>
  <c r="B6002" i="12"/>
  <c r="B6003" i="12"/>
  <c r="B6004" i="12"/>
  <c r="B6005" i="12"/>
  <c r="B6006" i="12"/>
  <c r="B6007" i="12"/>
  <c r="B6008" i="12"/>
  <c r="B6009" i="12"/>
  <c r="B6010" i="12"/>
  <c r="B6011" i="12"/>
  <c r="B6012" i="12"/>
  <c r="B6013" i="12"/>
  <c r="B6014" i="12"/>
  <c r="B6015" i="12"/>
  <c r="B6016" i="12"/>
  <c r="B6017" i="12"/>
  <c r="B6018" i="12"/>
  <c r="B6019" i="12"/>
  <c r="B6020" i="12"/>
  <c r="B6021" i="12"/>
  <c r="B6022" i="12"/>
  <c r="B6023" i="12"/>
  <c r="B6024" i="12"/>
  <c r="B6025" i="12"/>
  <c r="B6026" i="12"/>
  <c r="B6027" i="12"/>
  <c r="B6028" i="12"/>
  <c r="B6029" i="12"/>
  <c r="B6030" i="12"/>
  <c r="B6031" i="12"/>
  <c r="B6032" i="12"/>
  <c r="B6033" i="12"/>
  <c r="B6034" i="12"/>
  <c r="B6035" i="12"/>
  <c r="B6036" i="12"/>
  <c r="B6037" i="12"/>
  <c r="B6038" i="12"/>
  <c r="B6039" i="12"/>
  <c r="B6040" i="12"/>
  <c r="B6041" i="12"/>
  <c r="B6042" i="12"/>
  <c r="B6043" i="12"/>
  <c r="B6044" i="12"/>
  <c r="B6045" i="12"/>
  <c r="B6046" i="12"/>
  <c r="B6047" i="12"/>
  <c r="B6048" i="12"/>
  <c r="B6049" i="12"/>
  <c r="B6050" i="12"/>
  <c r="B6051" i="12"/>
  <c r="B6052" i="12"/>
  <c r="B6053" i="12"/>
  <c r="B6054" i="12"/>
  <c r="B6055" i="12"/>
  <c r="B6056" i="12"/>
  <c r="B6057" i="12"/>
  <c r="B6058" i="12"/>
  <c r="B6059" i="12"/>
  <c r="B6060" i="12"/>
  <c r="B6061" i="12"/>
  <c r="B6062" i="12"/>
  <c r="B6063" i="12"/>
  <c r="B6064" i="12"/>
  <c r="B6065" i="12"/>
  <c r="B6066" i="12"/>
  <c r="B6067" i="12"/>
  <c r="B6068" i="12"/>
  <c r="B6069" i="12"/>
  <c r="B6070" i="12"/>
  <c r="B6071" i="12"/>
  <c r="B6072" i="12"/>
  <c r="B6073" i="12"/>
  <c r="B6074" i="12"/>
  <c r="B6075" i="12"/>
  <c r="B6076" i="12"/>
  <c r="B6077" i="12"/>
  <c r="B6078" i="12"/>
  <c r="B6079" i="12"/>
  <c r="B6080" i="12"/>
  <c r="B6081" i="12"/>
  <c r="B6082" i="12"/>
  <c r="B6083" i="12"/>
  <c r="B6084" i="12"/>
  <c r="B6085" i="12"/>
  <c r="B6086" i="12"/>
  <c r="B6087" i="12"/>
  <c r="B6088" i="12"/>
  <c r="B6089" i="12"/>
  <c r="B6090" i="12"/>
  <c r="B6091" i="12"/>
  <c r="B6092" i="12"/>
  <c r="B6093" i="12"/>
  <c r="B6094" i="12"/>
  <c r="B6095" i="12"/>
  <c r="B6096" i="12"/>
  <c r="B6097" i="12"/>
  <c r="B6098" i="12"/>
  <c r="B6099" i="12"/>
  <c r="B6100" i="12"/>
  <c r="B6101" i="12"/>
  <c r="B6102" i="12"/>
  <c r="B6103" i="12"/>
  <c r="B6104" i="12"/>
  <c r="B6105" i="12"/>
  <c r="B6106" i="12"/>
  <c r="B6107" i="12"/>
  <c r="B6108" i="12"/>
  <c r="B6109" i="12"/>
  <c r="B6110" i="12"/>
  <c r="B6111" i="12"/>
  <c r="B6112" i="12"/>
  <c r="B6113" i="12"/>
  <c r="B6114" i="12"/>
  <c r="B6115" i="12"/>
  <c r="B6116" i="12"/>
  <c r="B6117" i="12"/>
  <c r="B6118" i="12"/>
  <c r="B6119" i="12"/>
  <c r="B6120" i="12"/>
  <c r="B6121" i="12"/>
  <c r="B6122" i="12"/>
  <c r="B6123" i="12"/>
  <c r="B6124" i="12"/>
  <c r="B6125" i="12"/>
  <c r="B6126" i="12"/>
  <c r="B6127" i="12"/>
  <c r="B6128" i="12"/>
  <c r="B6129" i="12"/>
  <c r="B6130" i="12"/>
  <c r="B6131" i="12"/>
  <c r="B6132" i="12"/>
  <c r="B6133" i="12"/>
  <c r="B6134" i="12"/>
  <c r="B6135" i="12"/>
  <c r="B6136" i="12"/>
  <c r="B6137" i="12"/>
  <c r="B6138" i="12"/>
  <c r="B6139" i="12"/>
  <c r="B6140" i="12"/>
  <c r="B6141" i="12"/>
  <c r="B6142" i="12"/>
  <c r="B6143" i="12"/>
  <c r="B6144" i="12"/>
  <c r="B6145" i="12"/>
  <c r="B6146" i="12"/>
  <c r="B6147" i="12"/>
  <c r="B6148" i="12"/>
  <c r="B6149" i="12"/>
  <c r="B6150" i="12"/>
  <c r="B6151" i="12"/>
  <c r="B6152" i="12"/>
  <c r="B6153" i="12"/>
  <c r="B6154" i="12"/>
  <c r="B6155" i="12"/>
  <c r="B6156" i="12"/>
  <c r="B6157" i="12"/>
  <c r="B6158" i="12"/>
  <c r="B6159" i="12"/>
  <c r="B6160" i="12"/>
  <c r="B6161" i="12"/>
  <c r="B6162" i="12"/>
  <c r="B6163" i="12"/>
  <c r="B6164" i="12"/>
  <c r="B6165" i="12"/>
  <c r="B6166" i="12"/>
  <c r="B6167" i="12"/>
  <c r="B6168" i="12"/>
  <c r="B6169" i="12"/>
  <c r="B6170" i="12"/>
  <c r="B6171" i="12"/>
  <c r="B6172" i="12"/>
  <c r="B6173" i="12"/>
  <c r="B6174" i="12"/>
  <c r="B6175" i="12"/>
  <c r="B6176" i="12"/>
  <c r="B6177" i="12"/>
  <c r="B6178" i="12"/>
  <c r="B6179" i="12"/>
  <c r="B6180" i="12"/>
  <c r="B6181" i="12"/>
  <c r="B6182" i="12"/>
  <c r="B6183" i="12"/>
  <c r="B6184" i="12"/>
  <c r="B6185" i="12"/>
  <c r="B6186" i="12"/>
  <c r="B6187" i="12"/>
  <c r="B6188" i="12"/>
  <c r="B6189" i="12"/>
  <c r="B6190" i="12"/>
  <c r="B6191" i="12"/>
  <c r="B6192" i="12"/>
  <c r="B6193" i="12"/>
  <c r="B6194" i="12"/>
  <c r="B6195" i="12"/>
  <c r="B6196" i="12"/>
  <c r="B6197" i="12"/>
  <c r="B6198" i="12"/>
  <c r="B6199" i="12"/>
  <c r="B6200" i="12"/>
  <c r="B6201" i="12"/>
  <c r="B6202" i="12"/>
  <c r="B6203" i="12"/>
  <c r="B6204" i="12"/>
  <c r="B6205" i="12"/>
  <c r="B6206" i="12"/>
  <c r="B6207" i="12"/>
  <c r="B6208" i="12"/>
  <c r="B6209" i="12"/>
  <c r="B6210" i="12"/>
  <c r="B6211" i="12"/>
  <c r="B6212" i="12"/>
  <c r="B6213" i="12"/>
  <c r="B6214" i="12"/>
  <c r="B6215" i="12"/>
  <c r="B6216" i="12"/>
  <c r="B6217" i="12"/>
  <c r="B6218" i="12"/>
  <c r="B6219" i="12"/>
  <c r="B6220" i="12"/>
  <c r="B6221" i="12"/>
  <c r="B6222" i="12"/>
  <c r="B6223" i="12"/>
  <c r="B6224" i="12"/>
  <c r="B6225" i="12"/>
  <c r="B6226" i="12"/>
  <c r="B6227" i="12"/>
  <c r="B6228" i="12"/>
  <c r="B6229" i="12"/>
  <c r="B6230" i="12"/>
  <c r="B6231" i="12"/>
  <c r="B6232" i="12"/>
  <c r="B6233" i="12"/>
  <c r="B6234" i="12"/>
  <c r="B6235" i="12"/>
  <c r="B6236" i="12"/>
  <c r="B6237" i="12"/>
  <c r="B6238" i="12"/>
  <c r="B6239" i="12"/>
  <c r="B6240" i="12"/>
  <c r="B6241" i="12"/>
  <c r="B6242" i="12"/>
  <c r="B6243" i="12"/>
  <c r="B6244" i="12"/>
  <c r="B6245" i="12"/>
  <c r="B6246" i="12"/>
  <c r="B6247" i="12"/>
  <c r="B6248" i="12"/>
  <c r="B6249" i="12"/>
  <c r="B6250" i="12"/>
  <c r="B6251" i="12"/>
  <c r="B6252" i="12"/>
  <c r="B6253" i="12"/>
  <c r="B6254" i="12"/>
  <c r="B6255" i="12"/>
  <c r="B6256" i="12"/>
  <c r="B6257" i="12"/>
  <c r="B6258" i="12"/>
  <c r="B6259" i="12"/>
  <c r="B6260" i="12"/>
  <c r="B6261" i="12"/>
  <c r="B6262" i="12"/>
  <c r="B6263" i="12"/>
  <c r="B6264" i="12"/>
  <c r="B6265" i="12"/>
  <c r="B6266" i="12"/>
  <c r="B6267" i="12"/>
  <c r="B6268" i="12"/>
  <c r="B6269" i="12"/>
  <c r="B6270" i="12"/>
  <c r="B6271" i="12"/>
  <c r="B6272" i="12"/>
  <c r="B6273" i="12"/>
  <c r="B6274" i="12"/>
  <c r="B6275" i="12"/>
  <c r="B6276" i="12"/>
  <c r="B6277" i="12"/>
  <c r="B6278" i="12"/>
  <c r="B6279" i="12"/>
  <c r="B6280" i="12"/>
  <c r="B6281" i="12"/>
  <c r="B6282" i="12"/>
  <c r="B6283" i="12"/>
  <c r="B6284" i="12"/>
  <c r="B6285" i="12"/>
  <c r="B6286" i="12"/>
  <c r="B6287" i="12"/>
  <c r="B6288" i="12"/>
  <c r="B6289" i="12"/>
  <c r="B6290" i="12"/>
  <c r="B6291" i="12"/>
  <c r="B6292" i="12"/>
  <c r="B6293" i="12"/>
  <c r="B6294" i="12"/>
  <c r="B6295" i="12"/>
  <c r="B6296" i="12"/>
  <c r="B6297" i="12"/>
  <c r="B6298" i="12"/>
  <c r="B6299" i="12"/>
  <c r="B6300" i="12"/>
  <c r="B6301" i="12"/>
  <c r="B6302" i="12"/>
  <c r="B6303" i="12"/>
  <c r="B6304" i="12"/>
  <c r="B6305" i="12"/>
  <c r="B6306" i="12"/>
  <c r="B6307" i="12"/>
  <c r="B6308" i="12"/>
  <c r="B6309" i="12"/>
  <c r="B6310" i="12"/>
  <c r="B6311" i="12"/>
  <c r="B6312" i="12"/>
  <c r="B6313" i="12"/>
  <c r="B6314" i="12"/>
  <c r="B6315" i="12"/>
  <c r="B6316" i="12"/>
  <c r="B6317" i="12"/>
  <c r="B6318" i="12"/>
  <c r="B6319" i="12"/>
  <c r="B6320" i="12"/>
  <c r="B6321" i="12"/>
  <c r="B6322" i="12"/>
  <c r="B6323" i="12"/>
  <c r="B6324" i="12"/>
  <c r="B6325" i="12"/>
  <c r="B6326" i="12"/>
  <c r="B6327" i="12"/>
  <c r="B6328" i="12"/>
  <c r="B6329" i="12"/>
  <c r="B6330" i="12"/>
  <c r="B6331" i="12"/>
  <c r="B6332" i="12"/>
  <c r="B6333" i="12"/>
  <c r="B6334" i="12"/>
  <c r="B6335" i="12"/>
  <c r="B6336" i="12"/>
  <c r="B6337" i="12"/>
  <c r="B6338" i="12"/>
  <c r="B6339" i="12"/>
  <c r="B6340" i="12"/>
  <c r="B6341" i="12"/>
  <c r="B6342" i="12"/>
  <c r="B6343" i="12"/>
  <c r="B6344" i="12"/>
  <c r="B6345" i="12"/>
  <c r="B6346" i="12"/>
  <c r="B6347" i="12"/>
  <c r="B6348" i="12"/>
  <c r="B6349" i="12"/>
  <c r="B6350" i="12"/>
  <c r="B6351" i="12"/>
  <c r="B6352" i="12"/>
  <c r="B6353" i="12"/>
  <c r="B6354" i="12"/>
  <c r="B6355" i="12"/>
  <c r="B6356" i="12"/>
  <c r="B6357" i="12"/>
  <c r="B6358" i="12"/>
  <c r="B6359" i="12"/>
  <c r="B6360" i="12"/>
  <c r="B6361" i="12"/>
  <c r="B6362" i="12"/>
  <c r="B6363" i="12"/>
  <c r="B6364" i="12"/>
  <c r="B6365" i="12"/>
  <c r="B6366" i="12"/>
  <c r="B6367" i="12"/>
  <c r="B6368" i="12"/>
  <c r="B6369" i="12"/>
  <c r="B6370" i="12"/>
  <c r="B6371" i="12"/>
  <c r="B6372" i="12"/>
  <c r="B6373" i="12"/>
  <c r="B6374" i="12"/>
  <c r="B6375" i="12"/>
  <c r="B6376" i="12"/>
  <c r="B6377" i="12"/>
  <c r="B6378" i="12"/>
  <c r="B6379" i="12"/>
  <c r="B6380" i="12"/>
  <c r="B6381" i="12"/>
  <c r="B6382" i="12"/>
  <c r="B6383" i="12"/>
  <c r="B6384" i="12"/>
  <c r="B6385" i="12"/>
  <c r="B6386" i="12"/>
  <c r="B6387" i="12"/>
  <c r="B6388" i="12"/>
  <c r="B6389" i="12"/>
  <c r="B6390" i="12"/>
  <c r="B6391" i="12"/>
  <c r="B6392" i="12"/>
  <c r="B6393" i="12"/>
  <c r="B6394" i="12"/>
  <c r="B6395" i="12"/>
  <c r="B6396" i="12"/>
  <c r="B6397" i="12"/>
  <c r="B6398" i="12"/>
  <c r="B6399" i="12"/>
  <c r="B6400" i="12"/>
  <c r="B6401" i="12"/>
  <c r="B6402" i="12"/>
  <c r="B6403" i="12"/>
  <c r="B6404" i="12"/>
  <c r="B6405" i="12"/>
  <c r="B6406" i="12"/>
  <c r="B6407" i="12"/>
  <c r="B6408" i="12"/>
  <c r="B6409" i="12"/>
  <c r="B6410" i="12"/>
  <c r="B6411" i="12"/>
  <c r="B6412" i="12"/>
  <c r="B6413" i="12"/>
  <c r="B6414" i="12"/>
  <c r="B6415" i="12"/>
  <c r="B6416" i="12"/>
  <c r="B6417" i="12"/>
  <c r="B6418" i="12"/>
  <c r="B6419" i="12"/>
  <c r="B6420" i="12"/>
  <c r="B6421" i="12"/>
  <c r="B6422" i="12"/>
  <c r="B6423" i="12"/>
  <c r="B6424" i="12"/>
  <c r="B6425" i="12"/>
  <c r="B6426" i="12"/>
  <c r="B6427" i="12"/>
  <c r="B6428" i="12"/>
  <c r="B6429" i="12"/>
  <c r="B6430" i="12"/>
  <c r="B6431" i="12"/>
  <c r="B6432" i="12"/>
  <c r="B6433" i="12"/>
  <c r="B6434" i="12"/>
  <c r="B6435" i="12"/>
  <c r="B6436" i="12"/>
  <c r="B6437" i="12"/>
  <c r="B6438" i="12"/>
  <c r="B6439" i="12"/>
  <c r="B6440" i="12"/>
  <c r="B6441" i="12"/>
  <c r="B6442" i="12"/>
  <c r="B6443" i="12"/>
  <c r="B6444" i="12"/>
  <c r="B6445" i="12"/>
  <c r="B6446" i="12"/>
  <c r="B6447" i="12"/>
  <c r="B6448" i="12"/>
  <c r="B6449" i="12"/>
  <c r="B6450" i="12"/>
  <c r="B6451" i="12"/>
  <c r="B6452" i="12"/>
  <c r="B6453" i="12"/>
  <c r="B6454" i="12"/>
  <c r="B6455" i="12"/>
  <c r="B6456" i="12"/>
  <c r="B6457" i="12"/>
  <c r="B6458" i="12"/>
  <c r="B6459" i="12"/>
  <c r="B6460" i="12"/>
  <c r="B6461" i="12"/>
  <c r="B6462" i="12"/>
  <c r="B6463" i="12"/>
  <c r="B6464" i="12"/>
  <c r="B6465" i="12"/>
  <c r="B6466" i="12"/>
  <c r="B6467" i="12"/>
  <c r="B6468" i="12"/>
  <c r="B6469" i="12"/>
  <c r="B6470" i="12"/>
  <c r="B6471" i="12"/>
  <c r="B6472" i="12"/>
  <c r="B6473" i="12"/>
  <c r="B6474" i="12"/>
  <c r="B6475" i="12"/>
  <c r="B6476" i="12"/>
  <c r="B6477" i="12"/>
  <c r="B6478" i="12"/>
  <c r="B6479" i="12"/>
  <c r="B6480" i="12"/>
  <c r="B6481" i="12"/>
  <c r="B6482" i="12"/>
  <c r="B6483" i="12"/>
  <c r="B6484" i="12"/>
  <c r="B6485" i="12"/>
  <c r="B6486" i="12"/>
  <c r="B6487" i="12"/>
  <c r="B6488" i="12"/>
  <c r="B6489" i="12"/>
  <c r="B6490" i="12"/>
  <c r="B6491" i="12"/>
  <c r="B6492" i="12"/>
  <c r="B6493" i="12"/>
  <c r="B6494" i="12"/>
  <c r="B6495" i="12"/>
  <c r="B6496" i="12"/>
  <c r="B6497" i="12"/>
  <c r="B6498" i="12"/>
  <c r="B6499" i="12"/>
  <c r="B6500" i="12"/>
  <c r="B6501" i="12"/>
  <c r="B6502" i="12"/>
  <c r="B6503" i="12"/>
  <c r="B6504" i="12"/>
  <c r="B6505" i="12"/>
  <c r="B6506" i="12"/>
  <c r="B6507" i="12"/>
  <c r="B6508" i="12"/>
  <c r="B6509" i="12"/>
  <c r="B6510" i="12"/>
  <c r="B6511" i="12"/>
  <c r="B6512" i="12"/>
  <c r="B6513" i="12"/>
  <c r="B6514" i="12"/>
  <c r="B6515" i="12"/>
  <c r="B6516" i="12"/>
  <c r="B6517" i="12"/>
  <c r="B6518" i="12"/>
  <c r="B6519" i="12"/>
  <c r="B6520" i="12"/>
  <c r="B6521" i="12"/>
  <c r="B6522" i="12"/>
  <c r="B6523" i="12"/>
  <c r="B6524" i="12"/>
  <c r="B6525" i="12"/>
  <c r="B6526" i="12"/>
  <c r="B6527" i="12"/>
  <c r="B6528" i="12"/>
  <c r="B6529" i="12"/>
  <c r="B6530" i="12"/>
  <c r="B6531" i="12"/>
  <c r="B6532" i="12"/>
  <c r="B6533" i="12"/>
  <c r="B6534" i="12"/>
  <c r="B6535" i="12"/>
  <c r="B6536" i="12"/>
  <c r="B6537" i="12"/>
  <c r="B6538" i="12"/>
  <c r="B6539" i="12"/>
  <c r="B6540" i="12"/>
  <c r="B6541" i="12"/>
  <c r="B6542" i="12"/>
  <c r="B6543" i="12"/>
  <c r="B6544" i="12"/>
  <c r="B6545" i="12"/>
  <c r="B6546" i="12"/>
  <c r="B6547" i="12"/>
  <c r="B6548" i="12"/>
  <c r="B6549" i="12"/>
  <c r="B6550" i="12"/>
  <c r="B6551" i="12"/>
  <c r="B6552" i="12"/>
  <c r="B6553" i="12"/>
  <c r="B6554" i="12"/>
  <c r="B6555" i="12"/>
  <c r="B6556" i="12"/>
  <c r="B6557" i="12"/>
  <c r="B6558" i="12"/>
  <c r="B6559" i="12"/>
  <c r="B6560" i="12"/>
  <c r="B6561" i="12"/>
  <c r="B6562" i="12"/>
  <c r="B6563" i="12"/>
  <c r="B6564" i="12"/>
  <c r="B6565" i="12"/>
  <c r="B6566" i="12"/>
  <c r="B6567" i="12"/>
  <c r="B6568" i="12"/>
  <c r="B6569" i="12"/>
  <c r="B6570" i="12"/>
  <c r="B6571" i="12"/>
  <c r="B6572" i="12"/>
  <c r="B6573" i="12"/>
  <c r="B6574" i="12"/>
  <c r="B6575" i="12"/>
  <c r="B6576" i="12"/>
  <c r="B6577" i="12"/>
  <c r="B6578" i="12"/>
  <c r="B6579" i="12"/>
  <c r="B6580" i="12"/>
  <c r="B6581" i="12"/>
  <c r="B6582" i="12"/>
  <c r="B6583" i="12"/>
  <c r="B6584" i="12"/>
  <c r="B6585" i="12"/>
  <c r="B6586" i="12"/>
  <c r="B6587" i="12"/>
  <c r="B6588" i="12"/>
  <c r="B6589" i="12"/>
  <c r="B6590" i="12"/>
  <c r="B6591" i="12"/>
  <c r="B6592" i="12"/>
  <c r="B6593" i="12"/>
  <c r="B6594" i="12"/>
  <c r="B6595" i="12"/>
  <c r="B6596" i="12"/>
  <c r="B6597" i="12"/>
  <c r="B6598" i="12"/>
  <c r="B6599" i="12"/>
  <c r="B6600" i="12"/>
  <c r="B6601" i="12"/>
  <c r="B6602" i="12"/>
  <c r="B6603" i="12"/>
  <c r="B6604" i="12"/>
  <c r="B6605" i="12"/>
  <c r="B6606" i="12"/>
  <c r="B6607" i="12"/>
  <c r="B6608" i="12"/>
  <c r="B6609" i="12"/>
  <c r="B6610" i="12"/>
  <c r="B6611" i="12"/>
  <c r="B6612" i="12"/>
  <c r="B6613" i="12"/>
  <c r="B6614" i="12"/>
  <c r="B6615" i="12"/>
  <c r="B6616" i="12"/>
  <c r="B6617" i="12"/>
  <c r="B6618" i="12"/>
  <c r="B6619" i="12"/>
  <c r="B6620" i="12"/>
  <c r="B6621" i="12"/>
  <c r="B6622" i="12"/>
  <c r="B6623" i="12"/>
  <c r="B6624" i="12"/>
  <c r="B6625" i="12"/>
  <c r="B6626" i="12"/>
  <c r="B6627" i="12"/>
  <c r="B6628" i="12"/>
  <c r="B6629" i="12"/>
  <c r="B6630" i="12"/>
  <c r="B6631" i="12"/>
  <c r="B6632" i="12"/>
  <c r="B6633" i="12"/>
  <c r="B6634" i="12"/>
  <c r="B6635" i="12"/>
  <c r="B6636" i="12"/>
  <c r="B6637" i="12"/>
  <c r="B6638" i="12"/>
  <c r="B6639" i="12"/>
  <c r="B6640" i="12"/>
  <c r="B6641" i="12"/>
  <c r="B6642" i="12"/>
  <c r="B6643" i="12"/>
  <c r="B6644" i="12"/>
  <c r="B6645" i="12"/>
  <c r="B6646" i="12"/>
  <c r="B6647" i="12"/>
  <c r="B6648" i="12"/>
  <c r="B6649" i="12"/>
  <c r="B6650" i="12"/>
  <c r="B6651" i="12"/>
  <c r="B6652" i="12"/>
  <c r="B6653" i="12"/>
  <c r="B6654" i="12"/>
  <c r="B6655" i="12"/>
  <c r="B6656" i="12"/>
  <c r="B6657" i="12"/>
  <c r="B6658" i="12"/>
  <c r="B6659" i="12"/>
  <c r="B6660" i="12"/>
  <c r="B6661" i="12"/>
  <c r="B6662" i="12"/>
  <c r="B6663" i="12"/>
  <c r="B6664" i="12"/>
  <c r="B6665" i="12"/>
  <c r="B6666" i="12"/>
  <c r="B6667" i="12"/>
  <c r="B6668" i="12"/>
  <c r="B6669" i="12"/>
  <c r="B6670" i="12"/>
  <c r="B6671" i="12"/>
  <c r="B6672" i="12"/>
  <c r="B6673" i="12"/>
  <c r="B6674" i="12"/>
  <c r="B6675" i="12"/>
  <c r="B6676" i="12"/>
  <c r="B6677" i="12"/>
  <c r="B6678" i="12"/>
  <c r="B6679" i="12"/>
  <c r="B6680" i="12"/>
  <c r="B6681" i="12"/>
  <c r="B6682" i="12"/>
  <c r="B6683" i="12"/>
  <c r="B6684" i="12"/>
  <c r="B6685" i="12"/>
  <c r="B6686" i="12"/>
  <c r="B6687" i="12"/>
  <c r="B6688" i="12"/>
  <c r="B6689" i="12"/>
  <c r="B6690" i="12"/>
  <c r="B6691" i="12"/>
  <c r="B6692" i="12"/>
  <c r="B6693" i="12"/>
  <c r="B6694" i="12"/>
  <c r="B6695" i="12"/>
  <c r="B6696" i="12"/>
  <c r="B6697" i="12"/>
  <c r="B6698" i="12"/>
  <c r="B6699" i="12"/>
  <c r="B6700" i="12"/>
  <c r="B6701" i="12"/>
  <c r="B6702" i="12"/>
  <c r="B6703" i="12"/>
  <c r="B6704" i="12"/>
  <c r="B6705" i="12"/>
  <c r="B6706" i="12"/>
  <c r="B6707" i="12"/>
  <c r="B6708" i="12"/>
  <c r="B6709" i="12"/>
  <c r="B6710" i="12"/>
  <c r="B6711" i="12"/>
  <c r="B6712" i="12"/>
  <c r="B6713" i="12"/>
  <c r="B6714" i="12"/>
  <c r="B6715" i="12"/>
  <c r="B6716" i="12"/>
  <c r="B6717" i="12"/>
  <c r="B6718" i="12"/>
  <c r="B6719" i="12"/>
  <c r="B6720" i="12"/>
  <c r="B6721" i="12"/>
  <c r="B6722" i="12"/>
  <c r="B6723" i="12"/>
  <c r="B6724" i="12"/>
  <c r="B6725" i="12"/>
  <c r="B6726" i="12"/>
  <c r="B6727" i="12"/>
  <c r="B6728" i="12"/>
  <c r="B6729" i="12"/>
  <c r="B6730" i="12"/>
  <c r="B6731" i="12"/>
  <c r="B6732" i="12"/>
  <c r="B6733" i="12"/>
  <c r="B6734" i="12"/>
  <c r="B6735" i="12"/>
  <c r="B6736" i="12"/>
  <c r="B6737" i="12"/>
  <c r="B6738" i="12"/>
  <c r="B6739" i="12"/>
  <c r="B6740" i="12"/>
  <c r="B6741" i="12"/>
  <c r="B6742" i="12"/>
  <c r="B6743" i="12"/>
  <c r="B6744" i="12"/>
  <c r="B6745" i="12"/>
  <c r="B6746" i="12"/>
  <c r="B6747" i="12"/>
  <c r="B6748" i="12"/>
  <c r="B6749" i="12"/>
  <c r="B6750" i="12"/>
  <c r="B6751" i="12"/>
  <c r="B6752" i="12"/>
  <c r="B6753" i="12"/>
  <c r="B6754" i="12"/>
  <c r="B6755" i="12"/>
  <c r="B6756" i="12"/>
  <c r="B6757" i="12"/>
  <c r="B6758" i="12"/>
  <c r="B6759" i="12"/>
  <c r="B6760" i="12"/>
  <c r="B6761" i="12"/>
  <c r="B6762" i="12"/>
  <c r="B6763" i="12"/>
  <c r="B6764" i="12"/>
  <c r="B6765" i="12"/>
  <c r="B6766" i="12"/>
  <c r="B6767" i="12"/>
  <c r="B6768" i="12"/>
  <c r="B6769" i="12"/>
  <c r="B6770" i="12"/>
  <c r="B6771" i="12"/>
  <c r="B6772" i="12"/>
  <c r="B6773" i="12"/>
  <c r="B6774" i="12"/>
  <c r="B6775" i="12"/>
  <c r="B6776" i="12"/>
  <c r="B6777" i="12"/>
  <c r="B6778" i="12"/>
  <c r="B6779" i="12"/>
  <c r="B6780" i="12"/>
  <c r="B6781" i="12"/>
  <c r="B6782" i="12"/>
  <c r="B6783" i="12"/>
  <c r="B6784" i="12"/>
  <c r="B6785" i="12"/>
  <c r="B6786" i="12"/>
  <c r="B6787" i="12"/>
  <c r="B6788" i="12"/>
  <c r="B6789" i="12"/>
  <c r="B6790" i="12"/>
  <c r="B6791" i="12"/>
  <c r="B6792" i="12"/>
  <c r="B6793" i="12"/>
  <c r="B6794" i="12"/>
  <c r="B6795" i="12"/>
  <c r="B6796" i="12"/>
  <c r="B6797" i="12"/>
  <c r="B6798" i="12"/>
  <c r="B6799" i="12"/>
  <c r="B6800" i="12"/>
  <c r="B6801" i="12"/>
  <c r="B6802" i="12"/>
  <c r="B6803" i="12"/>
  <c r="B6804" i="12"/>
  <c r="B6805" i="12"/>
  <c r="B6806" i="12"/>
  <c r="B6807" i="12"/>
  <c r="B6808" i="12"/>
  <c r="B6809" i="12"/>
  <c r="B6810" i="12"/>
  <c r="B6811" i="12"/>
  <c r="B6812" i="12"/>
  <c r="B6813" i="12"/>
  <c r="B6814" i="12"/>
  <c r="B6815" i="12"/>
  <c r="B6816" i="12"/>
  <c r="B6817" i="12"/>
  <c r="B6818" i="12"/>
  <c r="B6819" i="12"/>
  <c r="B6820" i="12"/>
  <c r="B6821" i="12"/>
  <c r="B6822" i="12"/>
  <c r="B6823" i="12"/>
  <c r="B6824" i="12"/>
  <c r="B6825" i="12"/>
  <c r="B6826" i="12"/>
  <c r="B6827" i="12"/>
  <c r="B6828" i="12"/>
  <c r="B6829" i="12"/>
  <c r="B6830" i="12"/>
  <c r="B6831" i="12"/>
  <c r="B6832" i="12"/>
  <c r="B6833" i="12"/>
  <c r="B6834" i="12"/>
  <c r="B6835" i="12"/>
  <c r="B6836" i="12"/>
  <c r="B6837" i="12"/>
  <c r="B6838" i="12"/>
  <c r="B6839" i="12"/>
  <c r="B6840" i="12"/>
  <c r="B6841" i="12"/>
  <c r="B6842" i="12"/>
  <c r="B6843" i="12"/>
  <c r="B6844" i="12"/>
  <c r="B6845" i="12"/>
  <c r="B6846" i="12"/>
  <c r="B6847" i="12"/>
  <c r="B6848" i="12"/>
  <c r="B6849" i="12"/>
  <c r="B6850" i="12"/>
  <c r="B6851" i="12"/>
  <c r="B6852" i="12"/>
  <c r="B6853" i="12"/>
  <c r="B6854" i="12"/>
  <c r="B6855" i="12"/>
  <c r="B6856" i="12"/>
  <c r="B6857" i="12"/>
  <c r="B6858" i="12"/>
  <c r="B6859" i="12"/>
  <c r="B6860" i="12"/>
  <c r="B6861" i="12"/>
  <c r="B6862" i="12"/>
  <c r="B6863" i="12"/>
  <c r="B6864" i="12"/>
  <c r="B6865" i="12"/>
  <c r="B6866" i="12"/>
  <c r="B6867" i="12"/>
  <c r="B6868" i="12"/>
  <c r="B6869" i="12"/>
  <c r="B6870" i="12"/>
  <c r="B6871" i="12"/>
  <c r="B6872" i="12"/>
  <c r="B6873" i="12"/>
  <c r="B6874" i="12"/>
  <c r="B6875" i="12"/>
  <c r="B6876" i="12"/>
  <c r="B6877" i="12"/>
  <c r="B6878" i="12"/>
  <c r="B6879" i="12"/>
  <c r="B6880" i="12"/>
  <c r="B6881" i="12"/>
  <c r="B6882" i="12"/>
  <c r="B6883" i="12"/>
  <c r="B6884" i="12"/>
  <c r="B6885" i="12"/>
  <c r="B6886" i="12"/>
  <c r="B6887" i="12"/>
  <c r="B6888" i="12"/>
  <c r="B6889" i="12"/>
  <c r="B6890" i="12"/>
  <c r="B6891" i="12"/>
  <c r="B6892" i="12"/>
  <c r="B6893" i="12"/>
  <c r="B6894" i="12"/>
  <c r="B6895" i="12"/>
  <c r="B6896" i="12"/>
  <c r="B6897" i="12"/>
  <c r="B6898" i="12"/>
  <c r="B6899" i="12"/>
  <c r="B6900" i="12"/>
  <c r="B6901" i="12"/>
  <c r="B6902" i="12"/>
  <c r="B6903" i="12"/>
  <c r="B6904" i="12"/>
  <c r="B6905" i="12"/>
  <c r="B6906" i="12"/>
  <c r="B6907" i="12"/>
  <c r="B6908" i="12"/>
  <c r="B6909" i="12"/>
  <c r="B6910" i="12"/>
  <c r="B6911" i="12"/>
  <c r="B6912" i="12"/>
  <c r="B6913" i="12"/>
  <c r="B6914" i="12"/>
  <c r="B6915" i="12"/>
  <c r="B6916" i="12"/>
  <c r="B6917" i="12"/>
  <c r="B6918" i="12"/>
  <c r="B6919" i="12"/>
  <c r="B6920" i="12"/>
  <c r="B6921" i="12"/>
  <c r="B6922" i="12"/>
  <c r="B6923" i="12"/>
  <c r="B6924" i="12"/>
  <c r="B6925" i="12"/>
  <c r="B6926" i="12"/>
  <c r="B6927" i="12"/>
  <c r="B6928" i="12"/>
  <c r="B6929" i="12"/>
  <c r="B6930" i="12"/>
  <c r="B6931" i="12"/>
  <c r="B6932" i="12"/>
  <c r="B6933" i="12"/>
  <c r="B6934" i="12"/>
  <c r="B6935" i="12"/>
  <c r="B6936" i="12"/>
  <c r="B6937" i="12"/>
  <c r="B6938" i="12"/>
  <c r="B6939" i="12"/>
  <c r="B6940" i="12"/>
  <c r="B6941" i="12"/>
  <c r="B6942" i="12"/>
  <c r="B6943" i="12"/>
  <c r="B6944" i="12"/>
  <c r="B6945" i="12"/>
  <c r="B6946" i="12"/>
  <c r="B6947" i="12"/>
  <c r="B6948" i="12"/>
  <c r="B6949" i="12"/>
  <c r="B6950" i="12"/>
  <c r="B6951" i="12"/>
  <c r="B6952" i="12"/>
  <c r="B6953" i="12"/>
  <c r="B6954" i="12"/>
  <c r="B6955" i="12"/>
  <c r="B6956" i="12"/>
  <c r="B6957" i="12"/>
  <c r="B6958" i="12"/>
  <c r="B6959" i="12"/>
  <c r="B6960" i="12"/>
  <c r="B6961" i="12"/>
  <c r="B6962" i="12"/>
  <c r="B6963" i="12"/>
  <c r="B6964" i="12"/>
  <c r="B6965" i="12"/>
  <c r="B6966" i="12"/>
  <c r="B6967" i="12"/>
  <c r="B6968" i="12"/>
  <c r="B6969" i="12"/>
  <c r="B6970" i="12"/>
  <c r="B6971" i="12"/>
  <c r="B6972" i="12"/>
  <c r="B6973" i="12"/>
  <c r="B6974" i="12"/>
  <c r="B6975" i="12"/>
  <c r="B6976" i="12"/>
  <c r="B6977" i="12"/>
  <c r="B6978" i="12"/>
  <c r="B6979" i="12"/>
  <c r="B6980" i="12"/>
  <c r="B6981" i="12"/>
  <c r="B6982" i="12"/>
  <c r="B6983" i="12"/>
  <c r="B6984" i="12"/>
  <c r="B6985" i="12"/>
  <c r="B6986" i="12"/>
  <c r="B6987" i="12"/>
  <c r="B6988" i="12"/>
  <c r="B6989" i="12"/>
  <c r="B6990" i="12"/>
  <c r="B6991" i="12"/>
  <c r="B6992" i="12"/>
  <c r="B6993" i="12"/>
  <c r="B6994" i="12"/>
  <c r="B6995" i="12"/>
  <c r="B6996" i="12"/>
  <c r="B6997" i="12"/>
  <c r="B6998" i="12"/>
  <c r="B6999" i="12"/>
  <c r="B7000" i="12"/>
  <c r="B7001" i="12"/>
  <c r="B7002" i="12"/>
  <c r="B7003" i="12"/>
  <c r="B7004" i="12"/>
  <c r="B7005" i="12"/>
  <c r="B7006" i="12"/>
  <c r="B7007" i="12"/>
  <c r="B7008" i="12"/>
  <c r="B7009" i="12"/>
  <c r="B7010" i="12"/>
  <c r="B7011" i="12"/>
  <c r="B7012" i="12"/>
  <c r="B7013" i="12"/>
  <c r="B7014" i="12"/>
  <c r="B7015" i="12"/>
  <c r="B7016" i="12"/>
  <c r="B7017" i="12"/>
  <c r="B7018" i="12"/>
  <c r="B7019" i="12"/>
  <c r="B7020" i="12"/>
  <c r="B7021" i="12"/>
  <c r="B7022" i="12"/>
  <c r="B7023" i="12"/>
  <c r="B7024" i="12"/>
  <c r="B7025" i="12"/>
  <c r="B7026" i="12"/>
  <c r="B7027" i="12"/>
  <c r="B7028" i="12"/>
  <c r="B7029" i="12"/>
  <c r="B7030" i="12"/>
  <c r="B7031" i="12"/>
  <c r="B7032" i="12"/>
  <c r="B7033" i="12"/>
  <c r="B7034" i="12"/>
  <c r="B7035" i="12"/>
  <c r="B7036" i="12"/>
  <c r="B7037" i="12"/>
  <c r="B7038" i="12"/>
  <c r="B7039" i="12"/>
  <c r="B7040" i="12"/>
  <c r="B7041" i="12"/>
  <c r="B7042" i="12"/>
  <c r="B7043" i="12"/>
  <c r="B7044" i="12"/>
  <c r="B7045" i="12"/>
  <c r="B7046" i="12"/>
  <c r="B7047" i="12"/>
  <c r="B7048" i="12"/>
  <c r="B7049" i="12"/>
  <c r="B7050" i="12"/>
  <c r="B7051" i="12"/>
  <c r="B7052" i="12"/>
  <c r="B7053" i="12"/>
  <c r="B7054" i="12"/>
  <c r="B7055" i="12"/>
  <c r="B7056" i="12"/>
  <c r="B7057" i="12"/>
  <c r="B7058" i="12"/>
  <c r="B7059" i="12"/>
  <c r="B7060" i="12"/>
  <c r="B7061" i="12"/>
  <c r="B7062" i="12"/>
  <c r="B7063" i="12"/>
  <c r="B7064" i="12"/>
  <c r="B7065" i="12"/>
  <c r="B7066" i="12"/>
  <c r="B7067" i="12"/>
  <c r="B7068" i="12"/>
  <c r="B7069" i="12"/>
  <c r="B7070" i="12"/>
  <c r="B7071" i="12"/>
  <c r="B7072" i="12"/>
  <c r="B7073" i="12"/>
  <c r="B7074" i="12"/>
  <c r="B7075" i="12"/>
  <c r="B7076" i="12"/>
  <c r="B7077" i="12"/>
  <c r="B7078" i="12"/>
  <c r="B7079" i="12"/>
  <c r="B7080" i="12"/>
  <c r="B7081" i="12"/>
  <c r="B7082" i="12"/>
  <c r="B7083" i="12"/>
  <c r="B7084" i="12"/>
  <c r="B7085" i="12"/>
  <c r="B7086" i="12"/>
  <c r="B7087" i="12"/>
  <c r="B7088" i="12"/>
  <c r="B7089" i="12"/>
  <c r="B7090" i="12"/>
  <c r="B7091" i="12"/>
  <c r="B7092" i="12"/>
  <c r="B7093" i="12"/>
  <c r="B7094" i="12"/>
  <c r="B7095" i="12"/>
  <c r="B7096" i="12"/>
  <c r="B7097" i="12"/>
  <c r="B7098" i="12"/>
  <c r="B7099" i="12"/>
  <c r="B7100" i="12"/>
  <c r="B7101" i="12"/>
  <c r="B7102" i="12"/>
  <c r="B7103" i="12"/>
  <c r="B7104" i="12"/>
  <c r="B7105" i="12"/>
  <c r="B7106" i="12"/>
  <c r="B7107" i="12"/>
  <c r="B7108" i="12"/>
  <c r="B7109" i="12"/>
  <c r="B7110" i="12"/>
  <c r="B7111" i="12"/>
  <c r="B7112" i="12"/>
  <c r="B7113" i="12"/>
  <c r="B7114" i="12"/>
  <c r="B7115" i="12"/>
  <c r="B7116" i="12"/>
  <c r="B7117" i="12"/>
  <c r="B7118" i="12"/>
  <c r="B7119" i="12"/>
  <c r="B7120" i="12"/>
  <c r="B7121" i="12"/>
  <c r="B7122" i="12"/>
  <c r="B7123" i="12"/>
  <c r="B7124" i="12"/>
  <c r="B7125" i="12"/>
  <c r="B7126" i="12"/>
  <c r="B7127" i="12"/>
  <c r="B7128" i="12"/>
  <c r="B7129" i="12"/>
  <c r="B7130" i="12"/>
  <c r="B7131" i="12"/>
  <c r="B7132" i="12"/>
  <c r="B7133" i="12"/>
  <c r="B7134" i="12"/>
  <c r="B7135" i="12"/>
  <c r="B7136" i="12"/>
  <c r="B7137" i="12"/>
  <c r="B7138" i="12"/>
  <c r="B7139" i="12"/>
  <c r="B7140" i="12"/>
  <c r="B7141" i="12"/>
  <c r="B7142" i="12"/>
  <c r="B7143" i="12"/>
  <c r="B7144" i="12"/>
  <c r="B7145" i="12"/>
  <c r="B7146" i="12"/>
  <c r="B7147" i="12"/>
  <c r="B7148" i="12"/>
  <c r="B7149" i="12"/>
  <c r="B7150" i="12"/>
  <c r="B7151" i="12"/>
  <c r="B7152" i="12"/>
  <c r="B7153" i="12"/>
  <c r="B7154" i="12"/>
  <c r="B7155" i="12"/>
  <c r="B7156" i="12"/>
  <c r="B7157" i="12"/>
  <c r="B7158" i="12"/>
  <c r="B7159" i="12"/>
  <c r="B7160" i="12"/>
  <c r="B7161" i="12"/>
  <c r="B7162" i="12"/>
  <c r="B7163" i="12"/>
  <c r="B7164" i="12"/>
  <c r="B7165" i="12"/>
  <c r="B7166" i="12"/>
  <c r="B7167" i="12"/>
  <c r="B7168" i="12"/>
  <c r="B7169" i="12"/>
  <c r="B7170" i="12"/>
  <c r="B7171" i="12"/>
  <c r="B7172" i="12"/>
  <c r="B7173" i="12"/>
  <c r="B7174" i="12"/>
  <c r="B7175" i="12"/>
  <c r="B7176" i="12"/>
  <c r="B7177" i="12"/>
  <c r="B7178" i="12"/>
  <c r="B7179" i="12"/>
  <c r="B7180" i="12"/>
  <c r="B7181" i="12"/>
  <c r="B7182" i="12"/>
  <c r="B7183" i="12"/>
  <c r="B7184" i="12"/>
  <c r="B7185" i="12"/>
  <c r="B7186" i="12"/>
  <c r="B7187" i="12"/>
  <c r="B7188" i="12"/>
  <c r="B7189" i="12"/>
  <c r="B7190" i="12"/>
  <c r="B7191" i="12"/>
  <c r="B7192" i="12"/>
  <c r="B7193" i="12"/>
  <c r="B7194" i="12"/>
  <c r="B7195" i="12"/>
  <c r="B7196" i="12"/>
  <c r="B7197" i="12"/>
  <c r="B7198" i="12"/>
  <c r="B7199" i="12"/>
  <c r="B7200" i="12"/>
  <c r="B7201" i="12"/>
  <c r="B7202" i="12"/>
  <c r="B7203" i="12"/>
  <c r="B7204" i="12"/>
  <c r="B7205" i="12"/>
  <c r="B7206" i="12"/>
  <c r="B7207" i="12"/>
  <c r="B7208" i="12"/>
  <c r="B7209" i="12"/>
  <c r="B7210" i="12"/>
  <c r="B7211" i="12"/>
  <c r="B7212" i="12"/>
  <c r="B7213" i="12"/>
  <c r="B7214" i="12"/>
  <c r="B7215" i="12"/>
  <c r="B7216" i="12"/>
  <c r="B7217" i="12"/>
  <c r="B7218" i="12"/>
  <c r="B7219" i="12"/>
  <c r="B7220" i="12"/>
  <c r="B7221" i="12"/>
  <c r="B7222" i="12"/>
  <c r="B7223" i="12"/>
  <c r="B7224" i="12"/>
  <c r="B7225" i="12"/>
  <c r="B7226" i="12"/>
  <c r="B7227" i="12"/>
  <c r="B7228" i="12"/>
  <c r="B7229" i="12"/>
  <c r="B7230" i="12"/>
  <c r="B7231" i="12"/>
  <c r="B7232" i="12"/>
  <c r="B7233" i="12"/>
  <c r="B7234" i="12"/>
  <c r="B7235" i="12"/>
  <c r="B7236" i="12"/>
  <c r="B7237" i="12"/>
  <c r="B7238" i="12"/>
  <c r="B7239" i="12"/>
  <c r="B7240" i="12"/>
  <c r="B7241" i="12"/>
  <c r="B7242" i="12"/>
  <c r="B7243" i="12"/>
  <c r="B7244" i="12"/>
  <c r="B7245" i="12"/>
  <c r="B7246" i="12"/>
  <c r="B7247" i="12"/>
  <c r="B7248" i="12"/>
  <c r="B7249" i="12"/>
  <c r="B7250" i="12"/>
  <c r="B7251" i="12"/>
  <c r="B7252" i="12"/>
  <c r="B7253" i="12"/>
  <c r="B7254" i="12"/>
  <c r="B7255" i="12"/>
  <c r="B7256" i="12"/>
  <c r="B7257" i="12"/>
  <c r="B7258" i="12"/>
  <c r="B7259" i="12"/>
  <c r="B7260" i="12"/>
  <c r="B7261" i="12"/>
  <c r="B7262" i="12"/>
  <c r="B7263" i="12"/>
  <c r="B7264" i="12"/>
  <c r="B7265" i="12"/>
  <c r="B7266" i="12"/>
  <c r="B7267" i="12"/>
  <c r="B7268" i="12"/>
  <c r="B7269" i="12"/>
  <c r="B7270" i="12"/>
  <c r="B7271" i="12"/>
  <c r="B7272" i="12"/>
  <c r="B7273" i="12"/>
  <c r="B7274" i="12"/>
  <c r="B7275" i="12"/>
  <c r="B7276" i="12"/>
  <c r="B7277" i="12"/>
  <c r="B7278" i="12"/>
  <c r="B7279" i="12"/>
  <c r="B7280" i="12"/>
  <c r="B7281" i="12"/>
  <c r="B7282" i="12"/>
  <c r="B7283" i="12"/>
  <c r="B7284" i="12"/>
  <c r="B7285" i="12"/>
  <c r="B7286" i="12"/>
  <c r="B7287" i="12"/>
  <c r="B7288" i="12"/>
  <c r="B7289" i="12"/>
  <c r="B7290" i="12"/>
  <c r="B7291" i="12"/>
  <c r="B7292" i="12"/>
  <c r="B7293" i="12"/>
  <c r="B7294" i="12"/>
  <c r="B7295" i="12"/>
  <c r="B7296" i="12"/>
  <c r="B7297" i="12"/>
  <c r="B7298" i="12"/>
  <c r="B7299" i="12"/>
  <c r="B7300" i="12"/>
  <c r="B7301" i="12"/>
  <c r="B7302" i="12"/>
  <c r="B7303" i="12"/>
  <c r="B7304" i="12"/>
  <c r="B7305" i="12"/>
  <c r="B7306" i="12"/>
  <c r="B7307" i="12"/>
  <c r="B7308" i="12"/>
  <c r="B7309" i="12"/>
  <c r="B7310" i="12"/>
  <c r="B7311" i="12"/>
  <c r="B7312" i="12"/>
  <c r="B7313" i="12"/>
  <c r="B7314" i="12"/>
  <c r="B7315" i="12"/>
  <c r="B7316" i="12"/>
  <c r="B7317" i="12"/>
  <c r="B7318" i="12"/>
  <c r="B7319" i="12"/>
  <c r="B7320" i="12"/>
  <c r="B7321" i="12"/>
  <c r="B7322" i="12"/>
  <c r="B7323" i="12"/>
  <c r="B7324" i="12"/>
  <c r="B7325" i="12"/>
  <c r="B7326" i="12"/>
  <c r="B7327" i="12"/>
  <c r="B7328" i="12"/>
  <c r="B7329" i="12"/>
  <c r="B7330" i="12"/>
  <c r="B7331" i="12"/>
  <c r="B7332" i="12"/>
  <c r="B7333" i="12"/>
  <c r="B7334" i="12"/>
  <c r="B7335" i="12"/>
  <c r="B7336" i="12"/>
  <c r="B7337" i="12"/>
  <c r="B7338" i="12"/>
  <c r="B7339" i="12"/>
  <c r="B7340" i="12"/>
  <c r="B7341" i="12"/>
  <c r="B7342" i="12"/>
  <c r="B7343" i="12"/>
  <c r="B7344" i="12"/>
  <c r="B7345" i="12"/>
  <c r="B7346" i="12"/>
  <c r="B7347" i="12"/>
  <c r="B7348" i="12"/>
  <c r="B7349" i="12"/>
  <c r="B7350" i="12"/>
  <c r="B7351" i="12"/>
  <c r="B7352" i="12"/>
  <c r="B7353" i="12"/>
  <c r="B7354" i="12"/>
  <c r="B7355" i="12"/>
  <c r="B7356" i="12"/>
  <c r="B7357" i="12"/>
  <c r="B7358" i="12"/>
  <c r="B7359" i="12"/>
  <c r="B7360" i="12"/>
  <c r="B7361" i="12"/>
  <c r="B7362" i="12"/>
  <c r="B7363" i="12"/>
  <c r="B7364" i="12"/>
  <c r="B7365" i="12"/>
  <c r="B7366" i="12"/>
  <c r="B7367" i="12"/>
  <c r="B7368" i="12"/>
  <c r="B7369" i="12"/>
  <c r="B7370" i="12"/>
  <c r="B7371" i="12"/>
  <c r="B7372" i="12"/>
  <c r="B7373" i="12"/>
  <c r="B7374" i="12"/>
  <c r="B7375" i="12"/>
  <c r="B7376" i="12"/>
  <c r="B7377" i="12"/>
  <c r="B7378" i="12"/>
  <c r="B7379" i="12"/>
  <c r="B7380" i="12"/>
  <c r="B7381" i="12"/>
  <c r="B7382" i="12"/>
  <c r="B7383" i="12"/>
  <c r="B7384" i="12"/>
  <c r="B7385" i="12"/>
  <c r="B7386" i="12"/>
  <c r="B7387" i="12"/>
  <c r="B7388" i="12"/>
  <c r="B7389" i="12"/>
  <c r="B7390" i="12"/>
  <c r="B7391" i="12"/>
  <c r="B7392" i="12"/>
  <c r="B7393" i="12"/>
  <c r="B7394" i="12"/>
  <c r="B7395" i="12"/>
  <c r="B7396" i="12"/>
  <c r="B7397" i="12"/>
  <c r="B7398" i="12"/>
  <c r="B7399" i="12"/>
  <c r="B7400" i="12"/>
  <c r="B7401" i="12"/>
  <c r="B7402" i="12"/>
  <c r="B7403" i="12"/>
  <c r="B7404" i="12"/>
  <c r="B7405" i="12"/>
  <c r="B7406" i="12"/>
  <c r="B7407" i="12"/>
  <c r="B7408" i="12"/>
  <c r="B7409" i="12"/>
  <c r="B7410" i="12"/>
  <c r="B7411" i="12"/>
  <c r="B7412" i="12"/>
  <c r="B7413" i="12"/>
  <c r="B7414" i="12"/>
  <c r="B7415" i="12"/>
  <c r="B7416" i="12"/>
  <c r="B7417" i="12"/>
  <c r="B7418" i="12"/>
  <c r="B7419" i="12"/>
  <c r="B7420" i="12"/>
  <c r="B7421" i="12"/>
  <c r="B7422" i="12"/>
  <c r="B7423" i="12"/>
  <c r="B7424" i="12"/>
  <c r="B7425" i="12"/>
  <c r="B7426" i="12"/>
  <c r="B7427" i="12"/>
  <c r="B7428" i="12"/>
  <c r="B7429" i="12"/>
  <c r="B7430" i="12"/>
  <c r="B7431" i="12"/>
  <c r="B7432" i="12"/>
  <c r="B7433" i="12"/>
  <c r="B7434" i="12"/>
  <c r="B7435" i="12"/>
  <c r="B7436" i="12"/>
  <c r="B7437" i="12"/>
  <c r="B7438" i="12"/>
  <c r="B7439" i="12"/>
  <c r="B7440" i="12"/>
  <c r="B7441" i="12"/>
  <c r="B7442" i="12"/>
  <c r="B7443" i="12"/>
  <c r="B7444" i="12"/>
  <c r="B7445" i="12"/>
  <c r="B7446" i="12"/>
  <c r="B7447" i="12"/>
  <c r="B7448" i="12"/>
  <c r="B7449" i="12"/>
  <c r="B7450" i="12"/>
  <c r="B7451" i="12"/>
  <c r="B7452" i="12"/>
  <c r="B7453" i="12"/>
  <c r="B7454" i="12"/>
  <c r="B7455" i="12"/>
  <c r="B7456" i="12"/>
  <c r="B7457" i="12"/>
  <c r="B7458" i="12"/>
  <c r="B7459" i="12"/>
  <c r="B7460" i="12"/>
  <c r="B7461" i="12"/>
  <c r="B7462" i="12"/>
  <c r="B7463" i="12"/>
  <c r="B7464" i="12"/>
  <c r="B7465" i="12"/>
  <c r="B7466" i="12"/>
  <c r="B7467" i="12"/>
  <c r="B7468" i="12"/>
  <c r="B7469" i="12"/>
  <c r="B7470" i="12"/>
  <c r="B7471" i="12"/>
  <c r="B7472" i="12"/>
  <c r="B7473" i="12"/>
  <c r="B7474" i="12"/>
  <c r="B7475" i="12"/>
  <c r="B7476" i="12"/>
  <c r="B7477" i="12"/>
  <c r="B7478" i="12"/>
  <c r="B7479" i="12"/>
  <c r="B7480" i="12"/>
  <c r="B7481" i="12"/>
  <c r="B7482" i="12"/>
  <c r="B7483" i="12"/>
  <c r="B7484" i="12"/>
  <c r="B7485" i="12"/>
  <c r="B7486" i="12"/>
  <c r="B7487" i="12"/>
  <c r="B7488" i="12"/>
  <c r="B7489" i="12"/>
  <c r="B7490" i="12"/>
  <c r="B7491" i="12"/>
  <c r="B7492" i="12"/>
  <c r="B7493" i="12"/>
  <c r="B7494" i="12"/>
  <c r="B7495" i="12"/>
  <c r="B7496" i="12"/>
  <c r="B7497" i="12"/>
  <c r="B7498" i="12"/>
  <c r="B7499" i="12"/>
  <c r="B7500" i="12"/>
  <c r="B7501" i="12"/>
  <c r="B7502" i="12"/>
  <c r="B7503" i="12"/>
  <c r="B7504" i="12"/>
  <c r="B7505" i="12"/>
  <c r="B7506" i="12"/>
  <c r="B7507" i="12"/>
  <c r="B7508" i="12"/>
  <c r="B7509" i="12"/>
  <c r="B7510" i="12"/>
  <c r="B7511" i="12"/>
  <c r="B7512" i="12"/>
  <c r="B7513" i="12"/>
  <c r="B7514" i="12"/>
  <c r="B7515" i="12"/>
  <c r="B7516" i="12"/>
  <c r="B7517" i="12"/>
  <c r="B7518" i="12"/>
  <c r="B7519" i="12"/>
  <c r="B7520" i="12"/>
  <c r="B7521" i="12"/>
  <c r="B7522" i="12"/>
  <c r="B7523" i="12"/>
  <c r="B7524" i="12"/>
  <c r="B7525" i="12"/>
  <c r="B7526" i="12"/>
  <c r="B7527" i="12"/>
  <c r="B7528" i="12"/>
  <c r="B7529" i="12"/>
  <c r="B7530" i="12"/>
  <c r="B7531" i="12"/>
  <c r="B7532" i="12"/>
  <c r="B7533" i="12"/>
  <c r="B7534" i="12"/>
  <c r="B7535" i="12"/>
  <c r="B7536" i="12"/>
  <c r="B7537" i="12"/>
  <c r="B7538" i="12"/>
  <c r="B7539" i="12"/>
  <c r="B7540" i="12"/>
  <c r="B7541" i="12"/>
  <c r="B7542" i="12"/>
  <c r="B7543" i="12"/>
  <c r="B7544" i="12"/>
  <c r="B7545" i="12"/>
  <c r="B7546" i="12"/>
  <c r="B7547" i="12"/>
  <c r="B7548" i="12"/>
  <c r="B7549" i="12"/>
  <c r="B7550" i="12"/>
  <c r="B7551" i="12"/>
  <c r="B7552" i="12"/>
  <c r="B7553" i="12"/>
  <c r="B7554" i="12"/>
  <c r="B7555" i="12"/>
  <c r="B7556" i="12"/>
  <c r="B7557" i="12"/>
  <c r="B7558" i="12"/>
  <c r="B7559" i="12"/>
  <c r="B7560" i="12"/>
  <c r="B7561" i="12"/>
  <c r="B7562" i="12"/>
  <c r="B7563" i="12"/>
  <c r="B7564" i="12"/>
  <c r="B7565" i="12"/>
  <c r="B7566" i="12"/>
  <c r="B7567" i="12"/>
  <c r="B7568" i="12"/>
  <c r="B7569" i="12"/>
  <c r="B7570" i="12"/>
  <c r="B7571" i="12"/>
  <c r="B7572" i="12"/>
  <c r="B7573" i="12"/>
  <c r="B7574" i="12"/>
  <c r="B7575" i="12"/>
  <c r="B7576" i="12"/>
  <c r="B7577" i="12"/>
  <c r="B7578" i="12"/>
  <c r="B7579" i="12"/>
  <c r="B7580" i="12"/>
  <c r="B7581" i="12"/>
  <c r="B7582" i="12"/>
  <c r="B7583" i="12"/>
  <c r="B7584" i="12"/>
  <c r="B7585" i="12"/>
  <c r="B7586" i="12"/>
  <c r="B7587" i="12"/>
  <c r="B7588" i="12"/>
  <c r="B7589" i="12"/>
  <c r="B7590" i="12"/>
  <c r="B7591" i="12"/>
  <c r="B7592" i="12"/>
  <c r="B7593" i="12"/>
  <c r="B7594" i="12"/>
  <c r="B7595" i="12"/>
  <c r="B7596" i="12"/>
  <c r="B7597" i="12"/>
  <c r="B7598" i="12"/>
  <c r="B7599" i="12"/>
  <c r="B7600" i="12"/>
  <c r="B7601" i="12"/>
  <c r="B7602" i="12"/>
  <c r="B7603" i="12"/>
  <c r="B7604" i="12"/>
  <c r="B7605" i="12"/>
  <c r="B7606" i="12"/>
  <c r="B7607" i="12"/>
  <c r="B7608" i="12"/>
  <c r="B7609" i="12"/>
  <c r="B7610" i="12"/>
  <c r="B7611" i="12"/>
  <c r="B7612" i="12"/>
  <c r="B7613" i="12"/>
  <c r="B7614" i="12"/>
  <c r="B7615" i="12"/>
  <c r="B7616" i="12"/>
  <c r="B7617" i="12"/>
  <c r="B7618" i="12"/>
  <c r="B7619" i="12"/>
  <c r="B7620" i="12"/>
  <c r="B7621" i="12"/>
  <c r="B7622" i="12"/>
  <c r="B7623" i="12"/>
  <c r="B7624" i="12"/>
  <c r="B7625" i="12"/>
  <c r="B7626" i="12"/>
  <c r="B7627" i="12"/>
  <c r="B7628" i="12"/>
  <c r="B7629" i="12"/>
  <c r="B7630" i="12"/>
  <c r="B7631" i="12"/>
  <c r="B7632" i="12"/>
  <c r="B7633" i="12"/>
  <c r="B7634" i="12"/>
  <c r="B7635" i="12"/>
  <c r="B7636" i="12"/>
  <c r="B7637" i="12"/>
  <c r="B7638" i="12"/>
  <c r="B7639" i="12"/>
  <c r="B7640" i="12"/>
  <c r="B7641" i="12"/>
  <c r="B7642" i="12"/>
  <c r="B7643" i="12"/>
  <c r="B7644" i="12"/>
  <c r="B7645" i="12"/>
  <c r="B7646" i="12"/>
  <c r="B7647" i="12"/>
  <c r="B7648" i="12"/>
  <c r="B7649" i="12"/>
  <c r="B7650" i="12"/>
  <c r="B7651" i="12"/>
  <c r="B7652" i="12"/>
  <c r="B7653" i="12"/>
  <c r="B7654" i="12"/>
  <c r="B7655" i="12"/>
  <c r="B7656" i="12"/>
  <c r="B7657" i="12"/>
  <c r="B7658" i="12"/>
  <c r="B7659" i="12"/>
  <c r="B7660" i="12"/>
  <c r="B7661" i="12"/>
  <c r="B7662" i="12"/>
  <c r="B7663" i="12"/>
  <c r="B7664" i="12"/>
  <c r="B7665" i="12"/>
  <c r="B7666" i="12"/>
  <c r="B7667" i="12"/>
  <c r="B7668" i="12"/>
  <c r="B7669" i="12"/>
  <c r="B7670" i="12"/>
  <c r="B7671" i="12"/>
  <c r="B7672" i="12"/>
  <c r="B7673" i="12"/>
  <c r="B7674" i="12"/>
  <c r="B7675" i="12"/>
  <c r="B7676" i="12"/>
  <c r="B7677" i="12"/>
  <c r="B7678" i="12"/>
  <c r="B7679" i="12"/>
  <c r="B7680" i="12"/>
  <c r="B7681" i="12"/>
  <c r="B7682" i="12"/>
  <c r="B7683" i="12"/>
  <c r="B7684" i="12"/>
  <c r="B7685" i="12"/>
  <c r="B7686" i="12"/>
  <c r="B7687" i="12"/>
  <c r="B7688" i="12"/>
  <c r="B7689" i="12"/>
  <c r="B7690" i="12"/>
  <c r="B7691" i="12"/>
  <c r="B7692" i="12"/>
  <c r="B7693" i="12"/>
  <c r="B7694" i="12"/>
  <c r="B7695" i="12"/>
  <c r="B7696" i="12"/>
  <c r="B7697" i="12"/>
  <c r="B7698" i="12"/>
  <c r="B7699" i="12"/>
  <c r="B7700" i="12"/>
  <c r="B7701" i="12"/>
  <c r="B7702" i="12"/>
  <c r="B7703" i="12"/>
  <c r="B7704" i="12"/>
  <c r="B7705" i="12"/>
  <c r="B7706" i="12"/>
  <c r="B7707" i="12"/>
  <c r="B7708" i="12"/>
  <c r="B7709" i="12"/>
  <c r="B7710" i="12"/>
  <c r="B7711" i="12"/>
  <c r="B7712" i="12"/>
  <c r="B7713" i="12"/>
  <c r="B7714" i="12"/>
  <c r="B7715" i="12"/>
  <c r="B7716" i="12"/>
  <c r="B7717" i="12"/>
  <c r="B7718" i="12"/>
  <c r="B7719" i="12"/>
  <c r="B7720" i="12"/>
  <c r="B7721" i="12"/>
  <c r="B7722" i="12"/>
  <c r="B7723" i="12"/>
  <c r="B7724" i="12"/>
  <c r="B7725" i="12"/>
  <c r="B7726" i="12"/>
  <c r="B7727" i="12"/>
  <c r="B7728" i="12"/>
  <c r="B7729" i="12"/>
  <c r="B7730" i="12"/>
  <c r="B7731" i="12"/>
  <c r="B7732" i="12"/>
  <c r="B7733" i="12"/>
  <c r="B7734" i="12"/>
  <c r="B7735" i="12"/>
  <c r="B7736" i="12"/>
  <c r="B7737" i="12"/>
  <c r="B7738" i="12"/>
  <c r="B7739" i="12"/>
  <c r="B7740" i="12"/>
  <c r="B7741" i="12"/>
  <c r="B7742" i="12"/>
  <c r="B7743" i="12"/>
  <c r="B7744" i="12"/>
  <c r="B7745" i="12"/>
  <c r="B7746" i="12"/>
  <c r="B7747" i="12"/>
  <c r="B7748" i="12"/>
  <c r="B7749" i="12"/>
  <c r="B7750" i="12"/>
  <c r="B7751" i="12"/>
  <c r="B7752" i="12"/>
  <c r="B7753" i="12"/>
  <c r="B7754" i="12"/>
  <c r="B7755" i="12"/>
  <c r="B7756" i="12"/>
  <c r="B7757" i="12"/>
  <c r="B7758" i="12"/>
  <c r="B7759" i="12"/>
  <c r="B7760" i="12"/>
  <c r="B7761" i="12"/>
  <c r="B7762" i="12"/>
  <c r="B7763" i="12"/>
  <c r="B7764" i="12"/>
  <c r="B7765" i="12"/>
  <c r="B7766" i="12"/>
  <c r="B7767" i="12"/>
  <c r="B7768" i="12"/>
  <c r="B7769" i="12"/>
  <c r="B7770" i="12"/>
  <c r="B7771" i="12"/>
  <c r="B7772" i="12"/>
  <c r="B7773" i="12"/>
  <c r="B7774" i="12"/>
  <c r="B7775" i="12"/>
  <c r="B7776" i="12"/>
  <c r="B7777" i="12"/>
  <c r="B7778" i="12"/>
  <c r="B7779" i="12"/>
  <c r="B7780" i="12"/>
  <c r="B7781" i="12"/>
  <c r="B7782" i="12"/>
  <c r="B7783" i="12"/>
  <c r="B7784" i="12"/>
  <c r="B7785" i="12"/>
  <c r="B7786" i="12"/>
  <c r="B7787" i="12"/>
  <c r="B7788" i="12"/>
  <c r="B7789" i="12"/>
  <c r="B7790" i="12"/>
  <c r="B7791" i="12"/>
  <c r="B7792" i="12"/>
  <c r="B7793" i="12"/>
  <c r="B7794" i="12"/>
  <c r="B7795" i="12"/>
  <c r="B7796" i="12"/>
  <c r="B7797" i="12"/>
  <c r="B7798" i="12"/>
  <c r="B7799" i="12"/>
  <c r="B7800" i="12"/>
  <c r="B7801" i="12"/>
  <c r="B7802" i="12"/>
  <c r="B7803" i="12"/>
  <c r="B7804" i="12"/>
  <c r="B7805" i="12"/>
  <c r="B7806" i="12"/>
  <c r="B7807" i="12"/>
  <c r="B7808" i="12"/>
  <c r="B7809" i="12"/>
  <c r="B7810" i="12"/>
  <c r="B7811" i="12"/>
  <c r="B7812" i="12"/>
  <c r="B7813" i="12"/>
  <c r="B7814" i="12"/>
  <c r="B7815" i="12"/>
  <c r="B7816" i="12"/>
  <c r="B7817" i="12"/>
  <c r="B7818" i="12"/>
  <c r="B7819" i="12"/>
  <c r="B7820" i="12"/>
  <c r="B7821" i="12"/>
  <c r="B7822" i="12"/>
  <c r="B7823" i="12"/>
  <c r="B7824" i="12"/>
  <c r="B7825" i="12"/>
  <c r="B7826" i="12"/>
  <c r="B7827" i="12"/>
  <c r="B7828" i="12"/>
  <c r="B7829" i="12"/>
  <c r="B7830" i="12"/>
  <c r="B7831" i="12"/>
  <c r="B7832" i="12"/>
  <c r="B7833" i="12"/>
  <c r="B7834" i="12"/>
  <c r="B7835" i="12"/>
  <c r="B7836" i="12"/>
  <c r="B7837" i="12"/>
  <c r="B7838" i="12"/>
  <c r="B7839" i="12"/>
  <c r="B7840" i="12"/>
  <c r="B7841" i="12"/>
  <c r="B7842" i="12"/>
  <c r="B7843" i="12"/>
  <c r="B7844" i="12"/>
  <c r="B7845" i="12"/>
  <c r="B7846" i="12"/>
  <c r="B7847" i="12"/>
  <c r="B7848" i="12"/>
  <c r="B7849" i="12"/>
  <c r="B7850" i="12"/>
  <c r="B7851" i="12"/>
  <c r="B7852" i="12"/>
  <c r="B7853" i="12"/>
  <c r="B7854" i="12"/>
  <c r="B7855" i="12"/>
  <c r="B7856" i="12"/>
  <c r="B7857" i="12"/>
  <c r="B7858" i="12"/>
  <c r="B7859" i="12"/>
  <c r="B7860" i="12"/>
  <c r="B7861" i="12"/>
  <c r="B7862" i="12"/>
  <c r="B7863" i="12"/>
  <c r="B7864" i="12"/>
  <c r="B7865" i="12"/>
  <c r="B7866" i="12"/>
  <c r="B7867" i="12"/>
  <c r="B7868" i="12"/>
  <c r="B7869" i="12"/>
  <c r="B7870" i="12"/>
  <c r="B7871" i="12"/>
  <c r="B7872" i="12"/>
  <c r="B7873" i="12"/>
  <c r="B7874" i="12"/>
  <c r="B7875" i="12"/>
  <c r="B7876" i="12"/>
  <c r="B7877" i="12"/>
  <c r="B7878" i="12"/>
  <c r="B7879" i="12"/>
  <c r="B7880" i="12"/>
  <c r="B7881" i="12"/>
  <c r="B7882" i="12"/>
  <c r="B7883" i="12"/>
  <c r="B7884" i="12"/>
  <c r="B7885" i="12"/>
  <c r="B7886" i="12"/>
  <c r="B7887" i="12"/>
  <c r="B7888" i="12"/>
  <c r="B7889" i="12"/>
  <c r="B7890" i="12"/>
  <c r="B7891" i="12"/>
  <c r="B7892" i="12"/>
  <c r="B7893" i="12"/>
  <c r="B7894" i="12"/>
  <c r="B7895" i="12"/>
  <c r="B7896" i="12"/>
  <c r="B7897" i="12"/>
  <c r="B7898" i="12"/>
  <c r="B7899" i="12"/>
  <c r="B7900" i="12"/>
  <c r="B7901" i="12"/>
  <c r="B7902" i="12"/>
  <c r="B7903" i="12"/>
  <c r="B7904" i="12"/>
  <c r="B7905" i="12"/>
  <c r="B7906" i="12"/>
  <c r="B7907" i="12"/>
  <c r="B7908" i="12"/>
  <c r="B7909" i="12"/>
  <c r="B7910" i="12"/>
  <c r="B7911" i="12"/>
  <c r="B7912" i="12"/>
  <c r="B7913" i="12"/>
  <c r="B7914" i="12"/>
  <c r="B7915" i="12"/>
  <c r="B7916" i="12"/>
  <c r="B7917" i="12"/>
  <c r="B7918" i="12"/>
  <c r="B7919" i="12"/>
  <c r="B7920" i="12"/>
  <c r="B7921" i="12"/>
  <c r="B7922" i="12"/>
  <c r="B7923" i="12"/>
  <c r="B7924" i="12"/>
  <c r="B7925" i="12"/>
  <c r="B7926" i="12"/>
  <c r="B7927" i="12"/>
  <c r="B7928" i="12"/>
  <c r="B7929" i="12"/>
  <c r="B7930" i="12"/>
  <c r="B7931" i="12"/>
  <c r="B7932" i="12"/>
  <c r="B7933" i="12"/>
  <c r="B7934" i="12"/>
  <c r="B7935" i="12"/>
  <c r="B7936" i="12"/>
  <c r="B7937" i="12"/>
  <c r="B7938" i="12"/>
  <c r="B7939" i="12"/>
  <c r="B7940" i="12"/>
  <c r="B7941" i="12"/>
  <c r="B7942" i="12"/>
  <c r="B7943" i="12"/>
  <c r="B7944" i="12"/>
  <c r="B7945" i="12"/>
  <c r="B7946" i="12"/>
  <c r="B7947" i="12"/>
  <c r="B7948" i="12"/>
  <c r="B7949" i="12"/>
  <c r="B7950" i="12"/>
  <c r="B7951" i="12"/>
  <c r="B7952" i="12"/>
  <c r="B7953" i="12"/>
  <c r="B7954" i="12"/>
  <c r="B7955" i="12"/>
  <c r="B7956" i="12"/>
  <c r="B7957" i="12"/>
  <c r="B7958" i="12"/>
  <c r="B7959" i="12"/>
  <c r="B7960" i="12"/>
  <c r="B7961" i="12"/>
  <c r="B7962" i="12"/>
  <c r="B7963" i="12"/>
  <c r="B7964" i="12"/>
  <c r="B7965" i="12"/>
  <c r="B7966" i="12"/>
  <c r="B7967" i="12"/>
  <c r="B7968" i="12"/>
  <c r="B7969" i="12"/>
  <c r="B7970" i="12"/>
  <c r="B7971" i="12"/>
  <c r="B7972" i="12"/>
  <c r="B7973" i="12"/>
  <c r="B7974" i="12"/>
  <c r="B7975" i="12"/>
  <c r="B7976" i="12"/>
  <c r="B7977" i="12"/>
  <c r="B7978" i="12"/>
  <c r="B7979" i="12"/>
  <c r="B7980" i="12"/>
  <c r="B7981" i="12"/>
  <c r="B7982" i="12"/>
  <c r="B7983" i="12"/>
  <c r="B7984" i="12"/>
  <c r="B7985" i="12"/>
  <c r="B7986" i="12"/>
  <c r="B7987" i="12"/>
  <c r="B7988" i="12"/>
  <c r="B7989" i="12"/>
  <c r="B7990" i="12"/>
  <c r="B7991" i="12"/>
  <c r="B7992" i="12"/>
  <c r="B7993" i="12"/>
  <c r="B7994" i="12"/>
  <c r="B7995" i="12"/>
  <c r="B7996" i="12"/>
  <c r="B7997" i="12"/>
  <c r="B7998" i="12"/>
  <c r="B7999" i="12"/>
  <c r="B8000" i="12"/>
  <c r="B8001" i="12"/>
  <c r="B8002" i="12"/>
  <c r="B8003" i="12"/>
  <c r="B8004" i="12"/>
  <c r="B8005" i="12"/>
  <c r="B8006" i="12"/>
  <c r="B8007" i="12"/>
  <c r="B8008" i="12"/>
  <c r="B8009" i="12"/>
  <c r="B8010" i="12"/>
  <c r="B8011" i="12"/>
  <c r="B8012" i="12"/>
  <c r="B8013" i="12"/>
  <c r="B8014" i="12"/>
  <c r="B8015" i="12"/>
  <c r="B8016" i="12"/>
  <c r="B8017" i="12"/>
  <c r="B8018" i="12"/>
  <c r="B8019" i="12"/>
  <c r="B8020" i="12"/>
  <c r="B8021" i="12"/>
  <c r="B8022" i="12"/>
  <c r="B8023" i="12"/>
  <c r="B8024" i="12"/>
  <c r="B8025" i="12"/>
  <c r="B8026" i="12"/>
  <c r="B8027" i="12"/>
  <c r="B8028" i="12"/>
  <c r="B8029" i="12"/>
  <c r="B8030" i="12"/>
  <c r="B8031" i="12"/>
  <c r="B8032" i="12"/>
  <c r="B8033" i="12"/>
  <c r="B8034" i="12"/>
  <c r="B8035" i="12"/>
  <c r="B8036" i="12"/>
  <c r="B8037" i="12"/>
  <c r="B8038" i="12"/>
  <c r="B8039" i="12"/>
  <c r="B8040" i="12"/>
  <c r="B8041" i="12"/>
  <c r="B8042" i="12"/>
  <c r="B8043" i="12"/>
  <c r="B8044" i="12"/>
  <c r="B8045" i="12"/>
  <c r="B8046" i="12"/>
  <c r="B8047" i="12"/>
  <c r="B8048" i="12"/>
  <c r="B8049" i="12"/>
  <c r="B8050" i="12"/>
  <c r="B8051" i="12"/>
  <c r="B8052" i="12"/>
  <c r="B8053" i="12"/>
  <c r="B8054" i="12"/>
  <c r="B8055" i="12"/>
  <c r="B8056" i="12"/>
  <c r="B8057" i="12"/>
  <c r="B8058" i="12"/>
  <c r="B8059" i="12"/>
  <c r="B8060" i="12"/>
  <c r="B8061" i="12"/>
  <c r="B8062" i="12"/>
  <c r="B8063" i="12"/>
  <c r="B8064" i="12"/>
  <c r="B8065" i="12"/>
  <c r="B8066" i="12"/>
  <c r="B8067" i="12"/>
  <c r="B8068" i="12"/>
  <c r="B8069" i="12"/>
  <c r="B8070" i="12"/>
  <c r="B8071" i="12"/>
  <c r="B8072" i="12"/>
  <c r="B8073" i="12"/>
  <c r="B8074" i="12"/>
  <c r="B8075" i="12"/>
  <c r="B8076" i="12"/>
  <c r="B8077" i="12"/>
  <c r="B8078" i="12"/>
  <c r="B8079" i="12"/>
  <c r="B8080" i="12"/>
  <c r="B8081" i="12"/>
  <c r="B8082" i="12"/>
  <c r="B8083" i="12"/>
  <c r="B8084" i="12"/>
  <c r="B8085" i="12"/>
  <c r="B8086" i="12"/>
  <c r="B8087" i="12"/>
  <c r="B8088" i="12"/>
  <c r="B8089" i="12"/>
  <c r="B8090" i="12"/>
  <c r="B8091" i="12"/>
  <c r="B8092" i="12"/>
  <c r="B8093" i="12"/>
  <c r="B8094" i="12"/>
  <c r="B8095" i="12"/>
  <c r="B8096" i="12"/>
  <c r="B8097" i="12"/>
  <c r="B8098" i="12"/>
  <c r="B8099" i="12"/>
  <c r="B8100" i="12"/>
  <c r="B8101" i="12"/>
  <c r="B8102" i="12"/>
  <c r="B8103" i="12"/>
  <c r="B8104" i="12"/>
  <c r="B8105" i="12"/>
  <c r="B8106" i="12"/>
  <c r="B8107" i="12"/>
  <c r="B8108" i="12"/>
  <c r="B8109" i="12"/>
  <c r="B8110" i="12"/>
  <c r="B8111" i="12"/>
  <c r="B8112" i="12"/>
  <c r="B8113" i="12"/>
  <c r="B8114" i="12"/>
  <c r="B8115" i="12"/>
  <c r="B8116" i="12"/>
  <c r="B8117" i="12"/>
  <c r="B8118" i="12"/>
  <c r="B8119" i="12"/>
  <c r="B8120" i="12"/>
  <c r="B8121" i="12"/>
  <c r="B8122" i="12"/>
  <c r="B8123" i="12"/>
  <c r="B8124" i="12"/>
  <c r="B8125" i="12"/>
  <c r="B8126" i="12"/>
  <c r="B8127" i="12"/>
  <c r="B8128" i="12"/>
  <c r="B8129" i="12"/>
  <c r="B8130" i="12"/>
  <c r="B8131" i="12"/>
  <c r="B8132" i="12"/>
  <c r="B8133" i="12"/>
  <c r="B8134" i="12"/>
  <c r="B8135" i="12"/>
  <c r="B8136" i="12"/>
  <c r="B8137" i="12"/>
  <c r="B8138" i="12"/>
  <c r="B8139" i="12"/>
  <c r="B8140" i="12"/>
  <c r="B8141" i="12"/>
  <c r="B8142" i="12"/>
  <c r="B8143" i="12"/>
  <c r="B8144" i="12"/>
  <c r="B8145" i="12"/>
  <c r="B8146" i="12"/>
  <c r="B8147" i="12"/>
  <c r="B8148" i="12"/>
  <c r="B8149" i="12"/>
  <c r="B8150" i="12"/>
  <c r="B8151" i="12"/>
  <c r="B8152" i="12"/>
  <c r="B8153" i="12"/>
  <c r="B8154" i="12"/>
  <c r="B8155" i="12"/>
  <c r="B8156" i="12"/>
  <c r="B8157" i="12"/>
  <c r="B8158" i="12"/>
  <c r="B8159" i="12"/>
  <c r="B8160" i="12"/>
  <c r="B8161" i="12"/>
  <c r="B8162" i="12"/>
  <c r="B8163" i="12"/>
  <c r="B8164" i="12"/>
  <c r="B8165" i="12"/>
  <c r="B8166" i="12"/>
  <c r="B8167" i="12"/>
  <c r="B8168" i="12"/>
  <c r="B8169" i="12"/>
  <c r="B8170" i="12"/>
  <c r="B8171" i="12"/>
  <c r="B8172" i="12"/>
  <c r="B8173" i="12"/>
  <c r="B8174" i="12"/>
  <c r="B8175" i="12"/>
  <c r="B8176" i="12"/>
  <c r="B8177" i="12"/>
  <c r="B8178" i="12"/>
  <c r="B8179" i="12"/>
  <c r="B8180" i="12"/>
  <c r="B8181" i="12"/>
  <c r="B8182" i="12"/>
  <c r="B8183" i="12"/>
  <c r="B8184" i="12"/>
  <c r="B8185" i="12"/>
  <c r="B8186" i="12"/>
  <c r="B8187" i="12"/>
  <c r="B8188" i="12"/>
  <c r="B8189" i="12"/>
  <c r="B8190" i="12"/>
  <c r="B8191" i="12"/>
  <c r="B8192" i="12"/>
  <c r="B8193" i="12"/>
  <c r="B8194" i="12"/>
  <c r="B8195" i="12"/>
  <c r="B8196" i="12"/>
  <c r="B8197" i="12"/>
  <c r="B8198" i="12"/>
  <c r="B8199" i="12"/>
  <c r="B8200" i="12"/>
  <c r="B8201" i="12"/>
  <c r="B8202" i="12"/>
  <c r="B8203" i="12"/>
  <c r="B8204" i="12"/>
  <c r="B8205" i="12"/>
  <c r="B8206" i="12"/>
  <c r="B8207" i="12"/>
  <c r="B8208" i="12"/>
  <c r="B8209" i="12"/>
  <c r="B8210" i="12"/>
  <c r="B8211" i="12"/>
  <c r="B8212" i="12"/>
  <c r="B8213" i="12"/>
  <c r="B8214" i="12"/>
  <c r="B8215" i="12"/>
  <c r="B8216" i="12"/>
  <c r="B8217" i="12"/>
  <c r="B8218" i="12"/>
  <c r="B8219" i="12"/>
  <c r="B8220" i="12"/>
  <c r="B8221" i="12"/>
  <c r="B8222" i="12"/>
  <c r="B8223" i="12"/>
  <c r="B8224" i="12"/>
  <c r="B8225" i="12"/>
  <c r="B8226" i="12"/>
  <c r="B8227" i="12"/>
  <c r="B8228" i="12"/>
  <c r="B8229" i="12"/>
  <c r="B8230" i="12"/>
  <c r="B8231" i="12"/>
  <c r="B8232" i="12"/>
  <c r="B8233" i="12"/>
  <c r="B8234" i="12"/>
  <c r="B8235" i="12"/>
  <c r="B8236" i="12"/>
  <c r="B8237" i="12"/>
  <c r="B8238" i="12"/>
  <c r="B8239" i="12"/>
  <c r="B8240" i="12"/>
  <c r="B8241" i="12"/>
  <c r="B8242" i="12"/>
  <c r="B8243" i="12"/>
  <c r="B8244" i="12"/>
  <c r="B8245" i="12"/>
  <c r="B8246" i="12"/>
  <c r="B8247" i="12"/>
  <c r="B8248" i="12"/>
  <c r="B8249" i="12"/>
  <c r="B8250" i="12"/>
  <c r="B8251" i="12"/>
  <c r="B8252" i="12"/>
  <c r="B8253" i="12"/>
  <c r="B8254" i="12"/>
  <c r="B8255" i="12"/>
  <c r="B8256" i="12"/>
  <c r="B8257" i="12"/>
  <c r="B8258" i="12"/>
  <c r="B8259" i="12"/>
  <c r="B8260" i="12"/>
  <c r="B8261" i="12"/>
  <c r="B8262" i="12"/>
  <c r="B8263" i="12"/>
  <c r="B8264" i="12"/>
  <c r="B8265" i="12"/>
  <c r="B8266" i="12"/>
  <c r="B8267" i="12"/>
  <c r="B8268" i="12"/>
  <c r="B8269" i="12"/>
  <c r="B8270" i="12"/>
  <c r="B8271" i="12"/>
  <c r="B8272" i="12"/>
  <c r="B8273" i="12"/>
  <c r="B8274" i="12"/>
  <c r="B8275" i="12"/>
  <c r="B8276" i="12"/>
  <c r="B8277" i="12"/>
  <c r="B8278" i="12"/>
  <c r="B8279" i="12"/>
  <c r="B8280" i="12"/>
  <c r="B8281" i="12"/>
  <c r="B8282" i="12"/>
  <c r="B8283" i="12"/>
  <c r="B8284" i="12"/>
  <c r="B8285" i="12"/>
  <c r="B8286" i="12"/>
  <c r="B8287" i="12"/>
  <c r="B8288" i="12"/>
  <c r="B8289" i="12"/>
  <c r="B8290" i="12"/>
  <c r="B8291" i="12"/>
  <c r="B8292" i="12"/>
  <c r="B8293" i="12"/>
  <c r="B8294" i="12"/>
  <c r="B8295" i="12"/>
  <c r="B8296" i="12"/>
  <c r="B8297" i="12"/>
  <c r="B8298" i="12"/>
  <c r="B8299" i="12"/>
  <c r="B8300" i="12"/>
  <c r="B8301" i="12"/>
  <c r="B8302" i="12"/>
  <c r="B8303" i="12"/>
  <c r="B8304" i="12"/>
  <c r="B8305" i="12"/>
  <c r="B8306" i="12"/>
  <c r="B8307" i="12"/>
  <c r="B8308" i="12"/>
  <c r="B8309" i="12"/>
  <c r="B8310" i="12"/>
  <c r="B8311" i="12"/>
  <c r="B8312" i="12"/>
  <c r="B8313" i="12"/>
  <c r="B8314" i="12"/>
  <c r="B8315" i="12"/>
  <c r="B8316" i="12"/>
  <c r="B8317" i="12"/>
  <c r="B8318" i="12"/>
  <c r="B8319" i="12"/>
  <c r="B8320" i="12"/>
  <c r="B8321" i="12"/>
  <c r="B8322" i="12"/>
  <c r="B8323" i="12"/>
  <c r="B8324" i="12"/>
  <c r="B8325" i="12"/>
  <c r="B8326" i="12"/>
  <c r="B31" i="12"/>
  <c r="P24" i="20"/>
  <c r="O24" i="20"/>
  <c r="M24" i="20"/>
  <c r="P23" i="20"/>
  <c r="O23" i="20"/>
  <c r="M23" i="20"/>
  <c r="D16" i="16"/>
  <c r="E13" i="16"/>
  <c r="D14" i="16" s="1"/>
  <c r="B24" i="12"/>
  <c r="D63" i="15" l="1"/>
  <c r="M9" i="11"/>
  <c r="I9" i="11"/>
  <c r="E9"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O14" i="11"/>
  <c r="AP14" i="11"/>
  <c r="AQ14" i="11"/>
  <c r="AR14" i="11"/>
  <c r="AS14" i="11"/>
  <c r="AT14" i="11"/>
  <c r="AU14" i="11"/>
  <c r="AV14" i="11"/>
  <c r="AW14" i="11"/>
  <c r="AX14" i="11"/>
  <c r="AY14" i="11"/>
  <c r="AZ14" i="11"/>
  <c r="BA14" i="11"/>
  <c r="BB14" i="11"/>
  <c r="BC14" i="11"/>
  <c r="BD14" i="11"/>
  <c r="BE14" i="11"/>
  <c r="BF14" i="11"/>
  <c r="BG14" i="11"/>
  <c r="BH14" i="11"/>
  <c r="BI14" i="11"/>
  <c r="BJ14" i="11"/>
  <c r="BK14" i="11"/>
  <c r="BL14" i="11"/>
  <c r="BM14" i="11"/>
  <c r="BN14" i="11"/>
  <c r="BO14" i="11"/>
  <c r="BP14" i="11"/>
  <c r="BQ14" i="11"/>
  <c r="BR14" i="11"/>
  <c r="BS14" i="11"/>
  <c r="BT14" i="11"/>
  <c r="BU14" i="11"/>
  <c r="BV14" i="11"/>
  <c r="BW14" i="11"/>
  <c r="BX14" i="11"/>
  <c r="BY14" i="11"/>
  <c r="BZ14" i="11"/>
  <c r="CA14" i="11"/>
  <c r="CB14" i="11"/>
  <c r="CC14" i="11"/>
  <c r="CD14" i="11"/>
  <c r="CE14" i="11"/>
  <c r="CF14" i="11"/>
  <c r="CG14" i="11"/>
  <c r="CH14" i="11"/>
  <c r="CI14" i="11"/>
  <c r="CJ14" i="11"/>
  <c r="CK14" i="11"/>
  <c r="CL14" i="11"/>
  <c r="CM14" i="11"/>
  <c r="CN14" i="11"/>
  <c r="CO14" i="11"/>
  <c r="CP14" i="11"/>
  <c r="CQ14" i="11"/>
  <c r="CR14" i="11"/>
  <c r="CS14" i="11"/>
  <c r="CT14" i="11"/>
  <c r="CU14" i="11"/>
  <c r="CV14" i="11"/>
  <c r="CW14" i="11"/>
  <c r="CX14" i="11"/>
  <c r="CY14" i="11"/>
  <c r="CZ14" i="11"/>
  <c r="DA14" i="11"/>
  <c r="DB14" i="11"/>
  <c r="DC14" i="11"/>
  <c r="DD14" i="11"/>
  <c r="DE14" i="11"/>
  <c r="DF14" i="11"/>
  <c r="DG14" i="11"/>
  <c r="DH14" i="11"/>
  <c r="DI14" i="11"/>
  <c r="DJ14" i="11"/>
  <c r="DK14" i="11"/>
  <c r="DL14" i="11"/>
  <c r="DM14" i="11"/>
  <c r="DN14" i="11"/>
  <c r="DO14" i="11"/>
  <c r="DP14" i="11"/>
  <c r="DQ14" i="11"/>
  <c r="DR14" i="11"/>
  <c r="DS14" i="11"/>
  <c r="DT14" i="11"/>
  <c r="DU14" i="11"/>
  <c r="DV14" i="11"/>
  <c r="DW14" i="11"/>
  <c r="DX14" i="11"/>
  <c r="DY14" i="11"/>
  <c r="DZ14" i="11"/>
  <c r="EA14" i="11"/>
  <c r="EB14" i="11"/>
  <c r="EC14" i="11"/>
  <c r="ED14" i="11"/>
  <c r="EE14" i="11"/>
  <c r="EF14" i="11"/>
  <c r="EG14" i="11"/>
  <c r="EH14" i="11"/>
  <c r="EI14" i="11"/>
  <c r="EJ14" i="11"/>
  <c r="EK14" i="11"/>
  <c r="EL14" i="11"/>
  <c r="EM14" i="11"/>
  <c r="EN14" i="11"/>
  <c r="EO14" i="11"/>
  <c r="EP14" i="11"/>
  <c r="EQ14" i="11"/>
  <c r="ER14" i="11"/>
  <c r="ES14" i="11"/>
  <c r="ET14" i="11"/>
  <c r="EU14" i="11"/>
  <c r="EV14" i="11"/>
  <c r="EW14" i="11"/>
  <c r="EX14" i="11"/>
  <c r="EY14" i="11"/>
  <c r="EZ14" i="11"/>
  <c r="FA14" i="11"/>
  <c r="FB14" i="11"/>
  <c r="FC14" i="11"/>
  <c r="FD14" i="11"/>
  <c r="FE14" i="11"/>
  <c r="FF14" i="11"/>
  <c r="FG14" i="11"/>
  <c r="FH14" i="11"/>
  <c r="FI14" i="11"/>
  <c r="FJ14" i="11"/>
  <c r="FK14" i="11"/>
  <c r="FL14" i="11"/>
  <c r="FM14" i="11"/>
  <c r="FN14" i="11"/>
  <c r="FO14" i="11"/>
  <c r="FP14" i="11"/>
  <c r="FQ14" i="11"/>
  <c r="FR14" i="11"/>
  <c r="FS14" i="11"/>
  <c r="FT14" i="11"/>
  <c r="FU14" i="11"/>
  <c r="FV14" i="11"/>
  <c r="FW14" i="11"/>
  <c r="FX14" i="11"/>
  <c r="FY14" i="11"/>
  <c r="FZ14" i="11"/>
  <c r="GA14" i="11"/>
  <c r="GB14" i="11"/>
  <c r="GC14" i="11"/>
  <c r="GD14" i="11"/>
  <c r="GE14" i="11"/>
  <c r="GF14" i="11"/>
  <c r="GG14" i="11"/>
  <c r="GH14" i="11"/>
  <c r="GI14" i="11"/>
  <c r="GJ14" i="11"/>
  <c r="GK14" i="11"/>
  <c r="GL14" i="11"/>
  <c r="GM14" i="11"/>
  <c r="GN14" i="11"/>
  <c r="GO14" i="11"/>
  <c r="GP14" i="11"/>
  <c r="GQ14" i="11"/>
  <c r="GR14" i="11"/>
  <c r="GS14" i="11"/>
  <c r="GT14" i="11"/>
  <c r="GU14" i="11"/>
  <c r="GV14" i="11"/>
  <c r="GW14" i="11"/>
  <c r="GX14" i="11"/>
  <c r="GY14" i="11"/>
  <c r="GZ14" i="11"/>
  <c r="HA14" i="11"/>
  <c r="HB14" i="11"/>
  <c r="HC14" i="11"/>
  <c r="HD14" i="11"/>
  <c r="HE14" i="11"/>
  <c r="HF14" i="11"/>
  <c r="HG14" i="11"/>
  <c r="HH14" i="11"/>
  <c r="HI14" i="11"/>
  <c r="HJ14" i="11"/>
  <c r="HK14" i="11"/>
  <c r="HL14" i="11"/>
  <c r="HM14" i="11"/>
  <c r="HN14" i="11"/>
  <c r="HO14" i="11"/>
  <c r="HP14" i="11"/>
  <c r="HQ14" i="11"/>
  <c r="HR14" i="11"/>
  <c r="HS14" i="11"/>
  <c r="HT14" i="11"/>
  <c r="HU14" i="11"/>
  <c r="HV14" i="11"/>
  <c r="HW14" i="11"/>
  <c r="HX14" i="11"/>
  <c r="HY14" i="11"/>
  <c r="HZ14" i="11"/>
  <c r="IA14" i="11"/>
  <c r="IB14" i="11"/>
  <c r="IC14" i="11"/>
  <c r="ID14" i="11"/>
  <c r="IE14" i="11"/>
  <c r="IF14" i="11"/>
  <c r="IG14" i="11"/>
  <c r="IH14" i="11"/>
  <c r="II14" i="11"/>
  <c r="IJ14" i="11"/>
  <c r="IK14" i="11"/>
  <c r="IL14" i="11"/>
  <c r="IM14" i="11"/>
  <c r="IN14" i="11"/>
  <c r="IO14" i="11"/>
  <c r="IP14" i="11"/>
  <c r="IQ14" i="11"/>
  <c r="IR14" i="11"/>
  <c r="IS14" i="11"/>
  <c r="IT14" i="11"/>
  <c r="IU14" i="11"/>
  <c r="IV14" i="11"/>
  <c r="IW14" i="11"/>
  <c r="IX14" i="11"/>
  <c r="IY14" i="11"/>
  <c r="IZ14" i="11"/>
  <c r="JA14" i="11"/>
  <c r="JB14" i="11"/>
  <c r="JC14" i="11"/>
  <c r="JD14" i="11"/>
  <c r="JE14" i="11"/>
  <c r="JF14" i="11"/>
  <c r="JG14" i="11"/>
  <c r="JH14" i="11"/>
  <c r="JI14" i="11"/>
  <c r="JJ14" i="11"/>
  <c r="JK14" i="11"/>
  <c r="JL14" i="11"/>
  <c r="JM14" i="11"/>
  <c r="JN14" i="11"/>
  <c r="JO14" i="11"/>
  <c r="JP14" i="11"/>
  <c r="JQ14" i="11"/>
  <c r="JR14" i="11"/>
  <c r="JS14" i="11"/>
  <c r="JT14" i="11"/>
  <c r="JU14" i="11"/>
  <c r="JV14" i="11"/>
  <c r="JW14" i="11"/>
  <c r="JX14" i="11"/>
  <c r="JY14" i="11"/>
  <c r="JZ14" i="11"/>
  <c r="KA14" i="11"/>
  <c r="KB14" i="11"/>
  <c r="KC14" i="11"/>
  <c r="KD14" i="11"/>
  <c r="KE14" i="11"/>
  <c r="KF14" i="11"/>
  <c r="KG14" i="11"/>
  <c r="KH14" i="11"/>
  <c r="KI14" i="11"/>
  <c r="KJ14" i="11"/>
  <c r="KK14" i="11"/>
  <c r="KL14" i="11"/>
  <c r="KM14" i="11"/>
  <c r="KN14" i="11"/>
  <c r="KO14" i="11"/>
  <c r="KP14" i="11"/>
  <c r="KQ14" i="11"/>
  <c r="KR14" i="11"/>
  <c r="KS14" i="11"/>
  <c r="KT14" i="11"/>
  <c r="KU14" i="11"/>
  <c r="KV14" i="11"/>
  <c r="KW14" i="11"/>
  <c r="KX14" i="11"/>
  <c r="KY14" i="11"/>
  <c r="KZ14" i="11"/>
  <c r="LA14" i="11"/>
  <c r="LB14" i="11"/>
  <c r="LC14" i="11"/>
  <c r="LD14" i="11"/>
  <c r="LE14" i="11"/>
  <c r="LF14" i="11"/>
  <c r="LG14" i="11"/>
  <c r="LH14" i="11"/>
  <c r="LI14" i="11"/>
  <c r="LJ14" i="11"/>
  <c r="LK14" i="11"/>
  <c r="LL14" i="11"/>
  <c r="LM14" i="11"/>
  <c r="LN14" i="11"/>
  <c r="LO14" i="11"/>
  <c r="LP14" i="11"/>
  <c r="LQ14" i="11"/>
  <c r="LR14" i="11"/>
  <c r="LS14" i="11"/>
  <c r="LT14" i="11"/>
  <c r="LU14" i="11"/>
  <c r="LV14" i="11"/>
  <c r="LW14" i="11"/>
  <c r="LX14" i="11"/>
  <c r="LY14" i="11"/>
  <c r="LZ14" i="11"/>
  <c r="MA14" i="11"/>
  <c r="MB14" i="11"/>
  <c r="MC14" i="11"/>
  <c r="MD14" i="11"/>
  <c r="ME14" i="11"/>
  <c r="MF14" i="11"/>
  <c r="MG14" i="11"/>
  <c r="MH14" i="11"/>
  <c r="MI14" i="11"/>
  <c r="MJ14" i="11"/>
  <c r="MK14" i="11"/>
  <c r="ML14" i="11"/>
  <c r="MM14" i="11"/>
  <c r="MN14" i="11"/>
  <c r="MO14" i="11"/>
  <c r="MP14" i="11"/>
  <c r="MQ14" i="11"/>
  <c r="MR14" i="11"/>
  <c r="MS14" i="11"/>
  <c r="MT14" i="11"/>
  <c r="MU14" i="11"/>
  <c r="MV14" i="11"/>
  <c r="MW14" i="11"/>
  <c r="MX14" i="11"/>
  <c r="MY14" i="11"/>
  <c r="MZ14" i="11"/>
  <c r="NA14" i="11"/>
  <c r="NB14" i="11"/>
  <c r="NC14" i="11"/>
  <c r="ND14" i="11"/>
  <c r="NE14" i="11"/>
  <c r="NF14" i="11"/>
  <c r="NG14" i="11"/>
  <c r="NH14" i="11"/>
  <c r="NI14" i="11"/>
  <c r="NJ14" i="11"/>
  <c r="NK14" i="11"/>
  <c r="NL14" i="11"/>
  <c r="NM14" i="11"/>
  <c r="NN14" i="11"/>
  <c r="NO14" i="11"/>
  <c r="NP14" i="11"/>
  <c r="NQ14" i="11"/>
  <c r="NR14" i="11"/>
  <c r="NS14" i="11"/>
  <c r="NT14" i="11"/>
  <c r="NU14" i="11"/>
  <c r="NV14" i="11"/>
  <c r="NW14" i="11"/>
  <c r="NX14" i="11"/>
  <c r="NY14" i="11"/>
  <c r="NZ14" i="11"/>
  <c r="OA14" i="11"/>
  <c r="OB14" i="11"/>
  <c r="OC14" i="11"/>
  <c r="OD14" i="11"/>
  <c r="OE14" i="11"/>
  <c r="OF14" i="11"/>
  <c r="OG14" i="11"/>
  <c r="OH14" i="11"/>
  <c r="OI14" i="11"/>
  <c r="OJ14" i="11"/>
  <c r="OK14" i="11"/>
  <c r="OL14" i="11"/>
  <c r="B14" i="11"/>
  <c r="J7" i="20" l="1"/>
  <c r="N24" i="20" l="1"/>
  <c r="N23" i="20"/>
  <c r="F101" i="15"/>
  <c r="E29" i="15"/>
  <c r="W14" i="29" l="1"/>
  <c r="D8" i="29"/>
  <c r="D49" i="15" l="1"/>
  <c r="D66" i="15"/>
  <c r="E20" i="16"/>
  <c r="D65" i="15" l="1"/>
  <c r="D67" i="15" s="1"/>
  <c r="Q9" i="11" s="1"/>
  <c r="D5" i="28"/>
  <c r="W12" i="20"/>
  <c r="W10" i="20"/>
  <c r="W8" i="20"/>
  <c r="W21" i="20"/>
  <c r="W19" i="20"/>
  <c r="W14" i="20"/>
  <c r="M9" i="20"/>
  <c r="O9" i="20"/>
  <c r="Y8" i="20" s="1"/>
  <c r="P9" i="20"/>
  <c r="M10" i="20"/>
  <c r="O10" i="20"/>
  <c r="X10" i="20" s="1"/>
  <c r="P10" i="20"/>
  <c r="M11" i="20"/>
  <c r="O11" i="20"/>
  <c r="Y10" i="20" s="1"/>
  <c r="P11" i="20"/>
  <c r="M12" i="20"/>
  <c r="O12" i="20"/>
  <c r="X12" i="20" s="1"/>
  <c r="P12" i="20"/>
  <c r="M13" i="20"/>
  <c r="O13" i="20"/>
  <c r="Y12" i="20" s="1"/>
  <c r="P13" i="20"/>
  <c r="M14" i="20"/>
  <c r="O14" i="20"/>
  <c r="X14" i="20" s="1"/>
  <c r="P14" i="20"/>
  <c r="M15" i="20"/>
  <c r="O15" i="20"/>
  <c r="Y14" i="20" s="1"/>
  <c r="P15" i="20"/>
  <c r="M16" i="20"/>
  <c r="O16" i="20"/>
  <c r="P16" i="20"/>
  <c r="M17" i="20"/>
  <c r="O17" i="20"/>
  <c r="P17" i="20"/>
  <c r="M18" i="20"/>
  <c r="O18" i="20"/>
  <c r="P18" i="20"/>
  <c r="M19" i="20"/>
  <c r="O19" i="20"/>
  <c r="X19" i="20" s="1"/>
  <c r="P19" i="20"/>
  <c r="M20" i="20"/>
  <c r="O20" i="20"/>
  <c r="Y19" i="20" s="1"/>
  <c r="P20" i="20"/>
  <c r="M21" i="20"/>
  <c r="O21" i="20"/>
  <c r="X21" i="20" s="1"/>
  <c r="P21" i="20"/>
  <c r="M22" i="20"/>
  <c r="O22" i="20"/>
  <c r="Y21" i="20" s="1"/>
  <c r="P22" i="20"/>
  <c r="O8" i="20"/>
  <c r="X8" i="20" s="1"/>
  <c r="P8" i="20"/>
  <c r="M8" i="20"/>
  <c r="J8" i="20"/>
  <c r="N8" i="20" s="1"/>
  <c r="J9" i="20"/>
  <c r="N9" i="20" s="1"/>
  <c r="J10" i="20"/>
  <c r="N10" i="20" s="1"/>
  <c r="J11" i="20"/>
  <c r="N11" i="20" s="1"/>
  <c r="J12" i="20"/>
  <c r="N12" i="20" s="1"/>
  <c r="J13" i="20"/>
  <c r="N13" i="20" s="1"/>
  <c r="J14" i="20"/>
  <c r="N14" i="20" s="1"/>
  <c r="J15" i="20"/>
  <c r="N15" i="20" s="1"/>
  <c r="J16" i="20"/>
  <c r="N16" i="20" s="1"/>
  <c r="J17" i="20"/>
  <c r="N17" i="20" s="1"/>
  <c r="J18" i="20"/>
  <c r="N18" i="20" s="1"/>
  <c r="J19" i="20"/>
  <c r="N19" i="20" s="1"/>
  <c r="J20" i="20"/>
  <c r="N20" i="20" s="1"/>
  <c r="J21" i="20"/>
  <c r="N21" i="20" s="1"/>
  <c r="J22" i="20"/>
  <c r="N22" i="20" s="1"/>
  <c r="E22" i="20"/>
  <c r="E21" i="20"/>
  <c r="E14" i="20"/>
  <c r="E15" i="20"/>
  <c r="I18" i="12"/>
  <c r="E13" i="20"/>
  <c r="E12" i="20"/>
  <c r="E11" i="20"/>
  <c r="E10" i="20"/>
  <c r="E9" i="20"/>
  <c r="E8" i="20"/>
  <c r="T9" i="11" l="1"/>
  <c r="E17" i="11" s="1"/>
  <c r="D55" i="15"/>
  <c r="F16" i="16" s="1"/>
  <c r="F17" i="16" s="1"/>
  <c r="D50" i="15"/>
  <c r="E18" i="11" l="1"/>
  <c r="D59" i="15"/>
  <c r="D56" i="15"/>
  <c r="H16" i="16" s="1"/>
  <c r="H17" i="16" s="1"/>
  <c r="E39" i="15"/>
  <c r="B31" i="16" l="1"/>
  <c r="F12" i="16"/>
  <c r="D12" i="16"/>
  <c r="G13" i="16"/>
  <c r="F14" i="16" s="1"/>
  <c r="H14" i="16" l="1"/>
  <c r="I21" i="12"/>
  <c r="D19" i="29"/>
  <c r="D31" i="29"/>
  <c r="W15" i="29"/>
  <c r="D9" i="29" s="1"/>
  <c r="W16" i="29"/>
  <c r="D10" i="29" s="1"/>
  <c r="W17" i="29"/>
  <c r="D11" i="29" s="1"/>
  <c r="W18" i="29"/>
  <c r="D12" i="29" s="1"/>
  <c r="W19" i="29"/>
  <c r="D13" i="29" s="1"/>
  <c r="W20" i="29"/>
  <c r="D14" i="29" s="1"/>
  <c r="W21" i="29"/>
  <c r="D15" i="29" s="1"/>
  <c r="W22" i="29"/>
  <c r="D16" i="29" s="1"/>
  <c r="W23" i="29"/>
  <c r="D17" i="29" s="1"/>
  <c r="W24" i="29"/>
  <c r="D18" i="29" s="1"/>
  <c r="W25" i="29"/>
  <c r="W26" i="29"/>
  <c r="D20" i="29" s="1"/>
  <c r="W27" i="29"/>
  <c r="D21" i="29" s="1"/>
  <c r="W28" i="29"/>
  <c r="D22" i="29" s="1"/>
  <c r="W29" i="29"/>
  <c r="D23" i="29" s="1"/>
  <c r="W30" i="29"/>
  <c r="D24" i="29" s="1"/>
  <c r="W31" i="29"/>
  <c r="D25" i="29" s="1"/>
  <c r="W32" i="29"/>
  <c r="D26" i="29" s="1"/>
  <c r="W33" i="29"/>
  <c r="D27" i="29" s="1"/>
  <c r="W34" i="29"/>
  <c r="D28" i="29" s="1"/>
  <c r="W35" i="29"/>
  <c r="D29" i="29" s="1"/>
  <c r="W36" i="29"/>
  <c r="D30" i="29" s="1"/>
  <c r="W37" i="29"/>
  <c r="W38" i="29"/>
  <c r="D32" i="29" s="1"/>
  <c r="W39" i="29"/>
  <c r="D33" i="29" s="1"/>
  <c r="W40" i="29"/>
  <c r="D34" i="29" s="1"/>
  <c r="W41" i="29"/>
  <c r="D35" i="29" s="1"/>
  <c r="W42" i="29"/>
  <c r="D36" i="29" s="1"/>
  <c r="W43" i="29"/>
  <c r="D37" i="29" s="1"/>
  <c r="W44" i="29"/>
  <c r="D38" i="29" s="1"/>
  <c r="W45" i="29"/>
  <c r="D39" i="29" s="1"/>
  <c r="W46" i="29"/>
  <c r="D40" i="29" s="1"/>
  <c r="W47" i="29"/>
  <c r="D41" i="29" s="1"/>
  <c r="W48" i="29"/>
  <c r="D42" i="29" s="1"/>
  <c r="W49" i="29"/>
  <c r="D43" i="29" s="1"/>
  <c r="W50" i="29"/>
  <c r="D44" i="29" s="1"/>
  <c r="W51" i="29"/>
  <c r="D45" i="29" s="1"/>
  <c r="W52" i="29"/>
  <c r="D46" i="29" s="1"/>
  <c r="W53" i="29"/>
  <c r="D47" i="29" s="1"/>
  <c r="W54" i="29"/>
  <c r="D48" i="29" s="1"/>
  <c r="W55" i="29"/>
  <c r="D49" i="29" s="1"/>
  <c r="W56" i="29"/>
  <c r="D50" i="29" s="1"/>
  <c r="W57" i="29"/>
  <c r="D51" i="29" s="1"/>
  <c r="W58" i="29"/>
  <c r="D52" i="29" s="1"/>
  <c r="W59" i="29"/>
  <c r="D53" i="29" s="1"/>
  <c r="W60" i="29"/>
  <c r="D54" i="29" s="1"/>
  <c r="W61" i="29"/>
  <c r="D55" i="29" s="1"/>
  <c r="W62" i="29"/>
  <c r="D56" i="29" s="1"/>
  <c r="W63" i="29"/>
  <c r="D57" i="29" s="1"/>
  <c r="W64" i="29"/>
  <c r="D58" i="29" s="1"/>
  <c r="W65" i="29"/>
  <c r="D59" i="29" s="1"/>
  <c r="W66" i="29"/>
  <c r="D60" i="29" s="1"/>
  <c r="W67" i="29"/>
  <c r="D61" i="29" s="1"/>
  <c r="W68" i="29"/>
  <c r="D62" i="29" s="1"/>
  <c r="W69" i="29"/>
  <c r="D63" i="29" s="1"/>
  <c r="W70" i="29"/>
  <c r="D64" i="29" s="1"/>
  <c r="W71" i="29"/>
  <c r="D65" i="29" s="1"/>
  <c r="W72" i="29"/>
  <c r="D66" i="29" s="1"/>
  <c r="W73" i="29"/>
  <c r="D67" i="29" s="1"/>
  <c r="W74" i="29"/>
  <c r="D68" i="29" s="1"/>
  <c r="W75" i="29"/>
  <c r="D69" i="29" s="1"/>
  <c r="W76" i="29"/>
  <c r="D70" i="29" s="1"/>
  <c r="W77" i="29"/>
  <c r="D71" i="29" s="1"/>
  <c r="W78" i="29"/>
  <c r="D72" i="29" s="1"/>
  <c r="W79" i="29"/>
  <c r="D73" i="29" s="1"/>
  <c r="W80" i="29"/>
  <c r="D74" i="29" s="1"/>
  <c r="W81" i="29"/>
  <c r="D75" i="29" s="1"/>
  <c r="W82" i="29"/>
  <c r="D76" i="29" s="1"/>
  <c r="W83" i="29"/>
  <c r="D77" i="29" s="1"/>
  <c r="W84" i="29"/>
  <c r="D78" i="29" s="1"/>
  <c r="W85" i="29"/>
  <c r="D79" i="29" s="1"/>
  <c r="W86" i="29"/>
  <c r="D80" i="29" s="1"/>
  <c r="W87" i="29"/>
  <c r="D81" i="29" s="1"/>
  <c r="W88" i="29"/>
  <c r="D82" i="29" s="1"/>
  <c r="W89" i="29"/>
  <c r="D83" i="29" s="1"/>
  <c r="W90" i="29"/>
  <c r="D84" i="29" s="1"/>
  <c r="W91" i="29"/>
  <c r="D85" i="29" s="1"/>
  <c r="W92" i="29"/>
  <c r="D86" i="29" s="1"/>
  <c r="W93" i="29"/>
  <c r="D87" i="29" s="1"/>
  <c r="W94" i="29"/>
  <c r="D88" i="29" s="1"/>
  <c r="W95" i="29"/>
  <c r="D89" i="29" s="1"/>
  <c r="W96" i="29"/>
  <c r="D90" i="29" s="1"/>
  <c r="W97" i="29"/>
  <c r="D91" i="29" s="1"/>
  <c r="W98" i="29"/>
  <c r="D92" i="29" s="1"/>
  <c r="W99" i="29"/>
  <c r="D93" i="29" s="1"/>
  <c r="W100" i="29"/>
  <c r="W101" i="29"/>
  <c r="W102" i="29"/>
  <c r="W103" i="29"/>
  <c r="W104" i="29"/>
  <c r="W105" i="29"/>
  <c r="W106" i="29"/>
  <c r="W107" i="29"/>
  <c r="W108" i="29"/>
  <c r="W109" i="29"/>
  <c r="W110" i="29"/>
  <c r="W111" i="29"/>
  <c r="W112" i="29"/>
  <c r="W113" i="29"/>
  <c r="W114" i="29"/>
  <c r="F9" i="29" l="1"/>
  <c r="F16" i="29" s="1"/>
  <c r="J14" i="12" s="1"/>
  <c r="D51" i="15"/>
  <c r="D60" i="15" s="1"/>
  <c r="D71" i="15" s="1"/>
  <c r="D6" i="28"/>
  <c r="D7" i="28"/>
  <c r="D8" i="28"/>
  <c r="D9" i="28"/>
  <c r="D10" i="28"/>
  <c r="D11" i="28"/>
  <c r="D12" i="28"/>
  <c r="D13" i="28"/>
  <c r="D14" i="28"/>
  <c r="D15" i="28"/>
  <c r="D16" i="28"/>
  <c r="D17" i="28"/>
  <c r="D18" i="28"/>
  <c r="D19" i="28"/>
  <c r="D20" i="28"/>
  <c r="D21" i="28"/>
  <c r="J20" i="12"/>
  <c r="B39" i="16"/>
  <c r="E25" i="21"/>
  <c r="E24" i="21"/>
  <c r="E13" i="15"/>
  <c r="F13" i="15" s="1"/>
  <c r="D13" i="15"/>
  <c r="D20" i="15"/>
  <c r="B9" i="11"/>
  <c r="C24" i="15" l="1"/>
  <c r="B24" i="15"/>
  <c r="D24" i="15" l="1"/>
  <c r="E24" i="15" s="1"/>
  <c r="H22" i="21"/>
  <c r="H21" i="21"/>
  <c r="E27" i="21" l="1"/>
  <c r="B35" i="15" s="1"/>
  <c r="C35" i="15" l="1"/>
  <c r="C39" i="15" l="1"/>
  <c r="C29" i="15"/>
  <c r="C31" i="12" l="1"/>
  <c r="E31" i="12" s="1"/>
  <c r="C1012" i="12"/>
  <c r="C1423" i="12"/>
  <c r="C2336" i="12"/>
  <c r="C2443" i="12"/>
  <c r="C3706" i="12"/>
  <c r="C851" i="12"/>
  <c r="C1494" i="12"/>
  <c r="C2327" i="12"/>
  <c r="C2442" i="12"/>
  <c r="C602" i="12"/>
  <c r="C300" i="12"/>
  <c r="C226" i="12"/>
  <c r="C1616" i="12"/>
  <c r="C586" i="12"/>
  <c r="C953" i="12"/>
  <c r="C2579" i="12"/>
  <c r="C1276" i="12"/>
  <c r="C119" i="12"/>
  <c r="C553" i="12"/>
  <c r="C946" i="12"/>
  <c r="C3970" i="12"/>
  <c r="C628" i="12"/>
  <c r="C1039" i="12"/>
  <c r="C1952" i="12"/>
  <c r="C2059" i="12"/>
  <c r="C3322" i="12"/>
  <c r="C467" i="12"/>
  <c r="C1110" i="12"/>
  <c r="C1943" i="12"/>
  <c r="C2058" i="12"/>
  <c r="C33" i="12"/>
  <c r="C400" i="12"/>
  <c r="C528" i="12"/>
  <c r="C1449" i="12"/>
  <c r="C1605" i="12"/>
  <c r="C4218" i="12"/>
  <c r="C1363" i="12"/>
  <c r="C599" i="12"/>
  <c r="C1434" i="12"/>
  <c r="C1604" i="12"/>
  <c r="C2882" i="12"/>
  <c r="C406" i="12"/>
  <c r="C846" i="12"/>
  <c r="C1679" i="12"/>
  <c r="C1794" i="12"/>
  <c r="C1885" i="12"/>
  <c r="C297" i="12"/>
  <c r="C685" i="12"/>
  <c r="C792" i="12"/>
  <c r="C1785" i="12"/>
  <c r="C1884" i="12"/>
  <c r="C4482" i="12"/>
  <c r="C1140" i="12"/>
  <c r="C1551" i="12"/>
  <c r="C2464" i="12"/>
  <c r="C362" i="12"/>
  <c r="C3834" i="12"/>
  <c r="C979" i="12"/>
  <c r="C1622" i="12"/>
  <c r="C2455" i="12"/>
  <c r="C360" i="12"/>
  <c r="C2310" i="12"/>
  <c r="C428" i="12"/>
  <c r="C462" i="12"/>
  <c r="C641" i="12"/>
  <c r="C1098" i="12"/>
  <c r="C1417" i="12"/>
  <c r="C2707" i="12"/>
  <c r="C160" i="12"/>
  <c r="C375" i="12"/>
  <c r="C1065" i="12"/>
  <c r="C1413" i="12"/>
  <c r="C4098" i="12"/>
  <c r="C47" i="12"/>
  <c r="C655" i="12"/>
  <c r="C1523" i="12"/>
  <c r="C1675" i="12"/>
  <c r="C2938" i="12"/>
  <c r="C286" i="12"/>
  <c r="C726" i="12"/>
  <c r="C1508" i="12"/>
  <c r="C1674" i="12"/>
  <c r="C1765" i="12"/>
  <c r="C353" i="12"/>
  <c r="C741" i="12"/>
  <c r="C848" i="12"/>
  <c r="C1841" i="12"/>
  <c r="C1940" i="12"/>
  <c r="C4538" i="12"/>
  <c r="C508" i="12"/>
  <c r="C919" i="12"/>
  <c r="C1832" i="12"/>
  <c r="C1939" i="12"/>
  <c r="C3202" i="12"/>
  <c r="C523" i="12"/>
  <c r="C1166" i="12"/>
  <c r="C1999" i="12"/>
  <c r="C2114" i="12"/>
  <c r="C2205" i="12"/>
  <c r="C203" i="12"/>
  <c r="C1005" i="12"/>
  <c r="C1112" i="12"/>
  <c r="C2105" i="12"/>
  <c r="C2204" i="12"/>
  <c r="C4802" i="12"/>
  <c r="C636" i="12"/>
  <c r="C358" i="12"/>
  <c r="C798" i="12"/>
  <c r="C1625" i="12"/>
  <c r="C1746" i="12"/>
  <c r="C1837" i="12"/>
  <c r="C249" i="12"/>
  <c r="C637" i="12"/>
  <c r="C744" i="12"/>
  <c r="C1737" i="12"/>
  <c r="C131" i="12"/>
  <c r="C933" i="12"/>
  <c r="C1040" i="12"/>
  <c r="C2033" i="12"/>
  <c r="C2132" i="12"/>
  <c r="C4730" i="12"/>
  <c r="C700" i="12"/>
  <c r="C1111" i="12"/>
  <c r="C2024" i="12"/>
  <c r="C2131" i="12"/>
  <c r="C3394" i="12"/>
  <c r="C715" i="12"/>
  <c r="C1358" i="12"/>
  <c r="C2191" i="12"/>
  <c r="C2306" i="12"/>
  <c r="C2397" i="12"/>
  <c r="C395" i="12"/>
  <c r="C1197" i="12"/>
  <c r="C1304" i="12"/>
  <c r="C2297" i="12"/>
  <c r="C2396" i="12"/>
  <c r="C161" i="12"/>
  <c r="C549" i="12"/>
  <c r="C656" i="12"/>
  <c r="C1649" i="12"/>
  <c r="C1748" i="12"/>
  <c r="C4346" i="12"/>
  <c r="C191" i="12"/>
  <c r="C727" i="12"/>
  <c r="C1637" i="12"/>
  <c r="C1747" i="12"/>
  <c r="C3010" i="12"/>
  <c r="C221" i="12"/>
  <c r="C974" i="12"/>
  <c r="C1807" i="12"/>
  <c r="C1922" i="12"/>
  <c r="C2013" i="12"/>
  <c r="C425" i="12"/>
  <c r="C813" i="12"/>
  <c r="C920" i="12"/>
  <c r="C1913" i="12"/>
  <c r="C2012" i="12"/>
  <c r="C4610" i="12"/>
  <c r="C756" i="12"/>
  <c r="C1167" i="12"/>
  <c r="C2080" i="12"/>
  <c r="C2187" i="12"/>
  <c r="C3450" i="12"/>
  <c r="C595" i="12"/>
  <c r="C1238" i="12"/>
  <c r="C2071" i="12"/>
  <c r="C2186" i="12"/>
  <c r="C2277" i="12"/>
  <c r="C44" i="12"/>
  <c r="C1253" i="12"/>
  <c r="C1360" i="12"/>
  <c r="C2353" i="12"/>
  <c r="C2452" i="12"/>
  <c r="C5050" i="12"/>
  <c r="C1020" i="12"/>
  <c r="C1431" i="12"/>
  <c r="C2344" i="12"/>
  <c r="C2451" i="12"/>
  <c r="C3714" i="12"/>
  <c r="C1035" i="12"/>
  <c r="C101" i="12"/>
  <c r="C2511" i="12"/>
  <c r="C625" i="12"/>
  <c r="C2554" i="12"/>
  <c r="C236" i="12"/>
  <c r="C98" i="12"/>
  <c r="C1552" i="12"/>
  <c r="C218" i="12"/>
  <c r="C697" i="12"/>
  <c r="C2446" i="12"/>
  <c r="C1212" i="12"/>
  <c r="C1623" i="12"/>
  <c r="C152" i="12"/>
  <c r="C690" i="12"/>
  <c r="C3906" i="12"/>
  <c r="C1227" i="12"/>
  <c r="C463" i="12"/>
  <c r="C962" i="12"/>
  <c r="C1372" i="12"/>
  <c r="C2746" i="12"/>
  <c r="C94" i="12"/>
  <c r="C534" i="12"/>
  <c r="C929" i="12"/>
  <c r="C1370" i="12"/>
  <c r="C1531" i="12"/>
  <c r="C259" i="12"/>
  <c r="C1061" i="12"/>
  <c r="C1168" i="12"/>
  <c r="C2161" i="12"/>
  <c r="C2260" i="12"/>
  <c r="C4858" i="12"/>
  <c r="C828" i="12"/>
  <c r="C1239" i="12"/>
  <c r="C2152" i="12"/>
  <c r="C2259" i="12"/>
  <c r="C3522" i="12"/>
  <c r="C843" i="12"/>
  <c r="C1486" i="12"/>
  <c r="C2319" i="12"/>
  <c r="C2434" i="12"/>
  <c r="C250" i="12"/>
  <c r="C116" i="12"/>
  <c r="C1325" i="12"/>
  <c r="C1432" i="12"/>
  <c r="C2425" i="12"/>
  <c r="C2524" i="12"/>
  <c r="C1380" i="12"/>
  <c r="C1268" i="12"/>
  <c r="C103" i="12"/>
  <c r="C521" i="12"/>
  <c r="C914" i="12"/>
  <c r="C3962" i="12"/>
  <c r="C1107" i="12"/>
  <c r="C245" i="12"/>
  <c r="C482" i="12"/>
  <c r="C913" i="12"/>
  <c r="C2626" i="12"/>
  <c r="C150" i="12"/>
  <c r="C590" i="12"/>
  <c r="C1153" i="12"/>
  <c r="C1475" i="12"/>
  <c r="C1620" i="12"/>
  <c r="C41" i="12"/>
  <c r="C416" i="12"/>
  <c r="C536" i="12"/>
  <c r="C1460" i="12"/>
  <c r="C1619" i="12"/>
  <c r="C4226" i="12"/>
  <c r="C303" i="12"/>
  <c r="C783" i="12"/>
  <c r="C1696" i="12"/>
  <c r="C1803" i="12"/>
  <c r="C3066" i="12"/>
  <c r="C414" i="12"/>
  <c r="C854" i="12"/>
  <c r="C1687" i="12"/>
  <c r="C1802" i="12"/>
  <c r="C1893" i="12"/>
  <c r="C67" i="12"/>
  <c r="C1960" i="12"/>
  <c r="C1179" i="12"/>
  <c r="C389" i="12"/>
  <c r="C770" i="12"/>
  <c r="C1201" i="12"/>
  <c r="C2698" i="12"/>
  <c r="C46" i="12"/>
  <c r="C486" i="12"/>
  <c r="C737" i="12"/>
  <c r="C1194" i="12"/>
  <c r="C342" i="12"/>
  <c r="C782" i="12"/>
  <c r="C1597" i="12"/>
  <c r="C1730" i="12"/>
  <c r="C1821" i="12"/>
  <c r="C233" i="12"/>
  <c r="C621" i="12"/>
  <c r="C728" i="12"/>
  <c r="C1721" i="12"/>
  <c r="C1820" i="12"/>
  <c r="C4418" i="12"/>
  <c r="C564" i="12"/>
  <c r="C975" i="12"/>
  <c r="C1888" i="12"/>
  <c r="C1995" i="12"/>
  <c r="C3258" i="12"/>
  <c r="C365" i="12"/>
  <c r="C1046" i="12"/>
  <c r="C1879" i="12"/>
  <c r="C1994" i="12"/>
  <c r="C2085" i="12"/>
  <c r="C364" i="12"/>
  <c r="C354" i="12"/>
  <c r="C328" i="12"/>
  <c r="C842" i="12"/>
  <c r="C1209" i="12"/>
  <c r="C2643" i="12"/>
  <c r="C32" i="12"/>
  <c r="C247" i="12"/>
  <c r="C809" i="12"/>
  <c r="C1202" i="12"/>
  <c r="C4034" i="12"/>
  <c r="C1355" i="12"/>
  <c r="C591" i="12"/>
  <c r="C1420" i="12"/>
  <c r="C1593" i="12"/>
  <c r="C2874" i="12"/>
  <c r="C222" i="12"/>
  <c r="C662" i="12"/>
  <c r="C1404" i="12"/>
  <c r="C1589" i="12"/>
  <c r="C1701" i="12"/>
  <c r="C289" i="12"/>
  <c r="C677" i="12"/>
  <c r="C784" i="12"/>
  <c r="C1777" i="12"/>
  <c r="C1876" i="12"/>
  <c r="C4474" i="12"/>
  <c r="C444" i="12"/>
  <c r="C855" i="12"/>
  <c r="C1768" i="12"/>
  <c r="C1875" i="12"/>
  <c r="C3138" i="12"/>
  <c r="C459" i="12"/>
  <c r="C1102" i="12"/>
  <c r="C1935" i="12"/>
  <c r="C2050" i="12"/>
  <c r="C2141" i="12"/>
  <c r="C139" i="12"/>
  <c r="C941" i="12"/>
  <c r="C1048" i="12"/>
  <c r="C2041" i="12"/>
  <c r="C2140" i="12"/>
  <c r="C4738" i="12"/>
  <c r="C884" i="12"/>
  <c r="C1295" i="12"/>
  <c r="C2208" i="12"/>
  <c r="C2315" i="12"/>
  <c r="C3578" i="12"/>
  <c r="C723" i="12"/>
  <c r="C1366" i="12"/>
  <c r="C651" i="12"/>
  <c r="C1294" i="12"/>
  <c r="C2127" i="12"/>
  <c r="C2242" i="12"/>
  <c r="C2333" i="12"/>
  <c r="C331" i="12"/>
  <c r="C1133" i="12"/>
  <c r="C1240" i="12"/>
  <c r="C2233" i="12"/>
  <c r="C2332" i="12"/>
  <c r="C4930" i="12"/>
  <c r="C1076" i="12"/>
  <c r="C1487" i="12"/>
  <c r="C2400" i="12"/>
  <c r="C2507" i="12"/>
  <c r="C3770" i="12"/>
  <c r="C915" i="12"/>
  <c r="C1558" i="12"/>
  <c r="C2391" i="12"/>
  <c r="C2506" i="12"/>
  <c r="C1798" i="12"/>
  <c r="C93" i="12"/>
  <c r="C910" i="12"/>
  <c r="C1743" i="12"/>
  <c r="C1858" i="12"/>
  <c r="C1949" i="12"/>
  <c r="C361" i="12"/>
  <c r="C749" i="12"/>
  <c r="C856" i="12"/>
  <c r="C1849" i="12"/>
  <c r="C1948" i="12"/>
  <c r="C4546" i="12"/>
  <c r="C692" i="12"/>
  <c r="C1103" i="12"/>
  <c r="C2016" i="12"/>
  <c r="C2123" i="12"/>
  <c r="C3386" i="12"/>
  <c r="C531" i="12"/>
  <c r="C1174" i="12"/>
  <c r="C2007" i="12"/>
  <c r="C2122" i="12"/>
  <c r="C2213" i="12"/>
  <c r="C387" i="12"/>
  <c r="C1189" i="12"/>
  <c r="C1296" i="12"/>
  <c r="C2289" i="12"/>
  <c r="C2388" i="12"/>
  <c r="C4986" i="12"/>
  <c r="C956" i="12"/>
  <c r="C1367" i="12"/>
  <c r="C2280" i="12"/>
  <c r="C2387" i="12"/>
  <c r="C3650" i="12"/>
  <c r="C971" i="12"/>
  <c r="C1614" i="12"/>
  <c r="C2447" i="12"/>
  <c r="C296" i="12"/>
  <c r="C2246" i="12"/>
  <c r="C244" i="12"/>
  <c r="C114" i="12"/>
  <c r="C1560" i="12"/>
  <c r="C282" i="12"/>
  <c r="C729" i="12"/>
  <c r="C2510" i="12"/>
  <c r="C144" i="12"/>
  <c r="C359" i="12"/>
  <c r="C1033" i="12"/>
  <c r="C1396" i="12"/>
  <c r="C4090" i="12"/>
  <c r="C1235" i="12"/>
  <c r="C471" i="12"/>
  <c r="C1163" i="12"/>
  <c r="C2682" i="12"/>
  <c r="C1130" i="12"/>
  <c r="C592" i="12"/>
  <c r="C63" i="12"/>
  <c r="C2946" i="12"/>
  <c r="C2370" i="12"/>
  <c r="C1368" i="12"/>
  <c r="C225" i="12"/>
  <c r="C88" i="12"/>
  <c r="C4922" i="12"/>
  <c r="C1704" i="12"/>
  <c r="C86" i="12"/>
  <c r="C2383" i="12"/>
  <c r="C75" i="12"/>
  <c r="C1321" i="12"/>
  <c r="C1998" i="12"/>
  <c r="C2144" i="12"/>
  <c r="C350" i="12"/>
  <c r="C738" i="12"/>
  <c r="C108" i="12"/>
  <c r="C1905" i="12"/>
  <c r="C105" i="12"/>
  <c r="C600" i="12"/>
  <c r="C2314" i="12"/>
  <c r="C3266" i="12"/>
  <c r="C4666" i="12"/>
  <c r="C516" i="12"/>
  <c r="C544" i="12"/>
  <c r="C346" i="12"/>
  <c r="C3210" i="12"/>
  <c r="C1379" i="12"/>
  <c r="C1639" i="12"/>
  <c r="C1946" i="12"/>
  <c r="C2481" i="12"/>
  <c r="C113" i="12"/>
  <c r="C501" i="12"/>
  <c r="C608" i="12"/>
  <c r="C1577" i="12"/>
  <c r="C1700" i="12"/>
  <c r="C4298" i="12"/>
  <c r="C95" i="12"/>
  <c r="C679" i="12"/>
  <c r="C1562" i="12"/>
  <c r="C1666" i="12"/>
  <c r="C177" i="12"/>
  <c r="C565" i="12"/>
  <c r="C672" i="12"/>
  <c r="C1665" i="12"/>
  <c r="C1764" i="12"/>
  <c r="C4362" i="12"/>
  <c r="C223" i="12"/>
  <c r="C743" i="12"/>
  <c r="C1656" i="12"/>
  <c r="C1763" i="12"/>
  <c r="C1069" i="12"/>
  <c r="C253" i="12"/>
  <c r="C990" i="12"/>
  <c r="C1823" i="12"/>
  <c r="C1938" i="12"/>
  <c r="C2029" i="12"/>
  <c r="C441" i="12"/>
  <c r="C829" i="12"/>
  <c r="C936" i="12"/>
  <c r="C1929" i="12"/>
  <c r="C229" i="12"/>
  <c r="C1241" i="12"/>
  <c r="C772" i="12"/>
  <c r="C1183" i="12"/>
  <c r="C2096" i="12"/>
  <c r="C2203" i="12"/>
  <c r="C3466" i="12"/>
  <c r="C611" i="12"/>
  <c r="C1254" i="12"/>
  <c r="C2087" i="12"/>
  <c r="C2202" i="12"/>
  <c r="C3130" i="12"/>
  <c r="C60" i="12"/>
  <c r="C1269" i="12"/>
  <c r="C1376" i="12"/>
  <c r="C2369" i="12"/>
  <c r="C2468" i="12"/>
  <c r="C5066" i="12"/>
  <c r="C1036" i="12"/>
  <c r="C1447" i="12"/>
  <c r="C500" i="12"/>
  <c r="C3194" i="12"/>
  <c r="C1930" i="12"/>
  <c r="C1104" i="12"/>
  <c r="C764" i="12"/>
  <c r="C3458" i="12"/>
  <c r="C1490" i="12"/>
  <c r="C1185" i="12"/>
  <c r="C323" i="12"/>
  <c r="C1713" i="12"/>
  <c r="C1043" i="12"/>
  <c r="C2216" i="12"/>
  <c r="C349" i="12"/>
  <c r="C1348" i="12"/>
  <c r="C180" i="12"/>
  <c r="C1977" i="12"/>
  <c r="C175" i="12"/>
  <c r="C777" i="12"/>
  <c r="C659" i="12"/>
  <c r="C1738" i="12"/>
  <c r="C214" i="12"/>
  <c r="C2417" i="12"/>
  <c r="C308" i="12"/>
  <c r="C1624" i="12"/>
  <c r="C1394" i="12"/>
  <c r="C3778" i="12"/>
  <c r="C1047" i="12"/>
  <c r="C1028" i="12"/>
  <c r="C1056" i="12"/>
  <c r="C2258" i="12"/>
  <c r="C3722" i="12"/>
  <c r="C716" i="12"/>
  <c r="C1256" i="12"/>
  <c r="C2458" i="12"/>
  <c r="C440" i="12"/>
  <c r="C211" i="12"/>
  <c r="C1013" i="12"/>
  <c r="C1120" i="12"/>
  <c r="C2113" i="12"/>
  <c r="C2212" i="12"/>
  <c r="C4810" i="12"/>
  <c r="C780" i="12"/>
  <c r="C1191" i="12"/>
  <c r="C2104" i="12"/>
  <c r="C1757" i="12"/>
  <c r="C275" i="12"/>
  <c r="C1077" i="12"/>
  <c r="C1184" i="12"/>
  <c r="C2177" i="12"/>
  <c r="C2276" i="12"/>
  <c r="C4874" i="12"/>
  <c r="C844" i="12"/>
  <c r="C1255" i="12"/>
  <c r="C2168" i="12"/>
  <c r="C2275" i="12"/>
  <c r="C1176" i="12"/>
  <c r="C859" i="12"/>
  <c r="C1502" i="12"/>
  <c r="C2335" i="12"/>
  <c r="C2450" i="12"/>
  <c r="C858" i="12"/>
  <c r="C132" i="12"/>
  <c r="C1341" i="12"/>
  <c r="C1448" i="12"/>
  <c r="C2441" i="12"/>
  <c r="C450" i="12"/>
  <c r="C4994" i="12"/>
  <c r="C1284" i="12"/>
  <c r="C135" i="12"/>
  <c r="C585" i="12"/>
  <c r="C978" i="12"/>
  <c r="C3978" i="12"/>
  <c r="C1123" i="12"/>
  <c r="C277" i="12"/>
  <c r="C546" i="12"/>
  <c r="C977" i="12"/>
  <c r="C109" i="12"/>
  <c r="C166" i="12"/>
  <c r="C606" i="12"/>
  <c r="C1217" i="12"/>
  <c r="C1500" i="12"/>
  <c r="C1645" i="12"/>
  <c r="C57" i="12"/>
  <c r="C445" i="12"/>
  <c r="C552" i="12"/>
  <c r="C1485" i="12"/>
  <c r="C357" i="12"/>
  <c r="C436" i="12"/>
  <c r="C1428" i="12"/>
  <c r="C1549" i="12"/>
  <c r="C663" i="12"/>
  <c r="C779" i="12"/>
  <c r="C2461" i="12"/>
  <c r="C2361" i="12"/>
  <c r="C1204" i="12"/>
  <c r="C2225" i="12"/>
  <c r="C319" i="12"/>
  <c r="C657" i="12"/>
  <c r="C907" i="12"/>
  <c r="C1986" i="12"/>
  <c r="C288" i="12"/>
  <c r="C2489" i="12"/>
  <c r="C820" i="12"/>
  <c r="C1739" i="12"/>
  <c r="C1171" i="12"/>
  <c r="C2250" i="12"/>
  <c r="C805" i="12"/>
  <c r="C1578" i="12"/>
  <c r="C572" i="12"/>
  <c r="C2199" i="12"/>
  <c r="C2003" i="12"/>
  <c r="C4290" i="12"/>
  <c r="C2067" i="12"/>
  <c r="C432" i="12"/>
  <c r="C1568" i="12"/>
  <c r="C1947" i="12"/>
  <c r="C4234" i="12"/>
  <c r="C1228" i="12"/>
  <c r="C1831" i="12"/>
  <c r="C1629" i="12"/>
  <c r="C1934" i="12"/>
  <c r="C316" i="12"/>
  <c r="C258" i="12"/>
  <c r="C1632" i="12"/>
  <c r="C650" i="12"/>
  <c r="C1017" i="12"/>
  <c r="C2595" i="12"/>
  <c r="C1292" i="12"/>
  <c r="C151" i="12"/>
  <c r="C617" i="12"/>
  <c r="C169" i="12"/>
  <c r="C380" i="12"/>
  <c r="C386" i="12"/>
  <c r="C449" i="12"/>
  <c r="C906" i="12"/>
  <c r="C1273" i="12"/>
  <c r="C2659" i="12"/>
  <c r="C64" i="12"/>
  <c r="C279" i="12"/>
  <c r="C873" i="12"/>
  <c r="C587" i="12"/>
  <c r="C2169" i="12"/>
  <c r="C1371" i="12"/>
  <c r="C607" i="12"/>
  <c r="C1445" i="12"/>
  <c r="C1618" i="12"/>
  <c r="C2890" i="12"/>
  <c r="C238" i="12"/>
  <c r="C678" i="12"/>
  <c r="C1433" i="12"/>
  <c r="C1617" i="12"/>
  <c r="C881" i="12"/>
  <c r="C305" i="12"/>
  <c r="C693" i="12"/>
  <c r="C800" i="12"/>
  <c r="C1793" i="12"/>
  <c r="C1892" i="12"/>
  <c r="C4490" i="12"/>
  <c r="C460" i="12"/>
  <c r="C871" i="12"/>
  <c r="C1784" i="12"/>
  <c r="C1891" i="12"/>
  <c r="C918" i="12"/>
  <c r="C475" i="12"/>
  <c r="C1118" i="12"/>
  <c r="C1951" i="12"/>
  <c r="C2066" i="12"/>
  <c r="C2157" i="12"/>
  <c r="C155" i="12"/>
  <c r="C957" i="12"/>
  <c r="C1064" i="12"/>
  <c r="C911" i="12"/>
  <c r="C237" i="12"/>
  <c r="C2021" i="12"/>
  <c r="C2097" i="12"/>
  <c r="C1175" i="12"/>
  <c r="C1291" i="12"/>
  <c r="C2810" i="12"/>
  <c r="C1489" i="12"/>
  <c r="C613" i="12"/>
  <c r="C658" i="12"/>
  <c r="C892" i="12"/>
  <c r="C1811" i="12"/>
  <c r="C526" i="12"/>
  <c r="C2498" i="12"/>
  <c r="C877" i="12"/>
  <c r="C1516" i="12"/>
  <c r="C1332" i="12"/>
  <c r="C2251" i="12"/>
  <c r="C790" i="12"/>
  <c r="C1169" i="12"/>
  <c r="C1317" i="12"/>
  <c r="C2004" i="12"/>
  <c r="C1084" i="12"/>
  <c r="C994" i="12"/>
  <c r="C2515" i="12"/>
  <c r="C2587" i="12"/>
  <c r="C3330" i="12"/>
  <c r="C949" i="12"/>
  <c r="C2143" i="12"/>
  <c r="C2459" i="12"/>
  <c r="C4746" i="12"/>
  <c r="C1149" i="12"/>
  <c r="C2343" i="12"/>
  <c r="C2147" i="12"/>
  <c r="C1148" i="12"/>
  <c r="C422" i="12"/>
  <c r="C862" i="12"/>
  <c r="C1695" i="12"/>
  <c r="C1810" i="12"/>
  <c r="C1901" i="12"/>
  <c r="C313" i="12"/>
  <c r="C701" i="12"/>
  <c r="C808" i="12"/>
  <c r="C1801" i="12"/>
  <c r="C557" i="12"/>
  <c r="C125" i="12"/>
  <c r="C926" i="12"/>
  <c r="C1759" i="12"/>
  <c r="C1874" i="12"/>
  <c r="C1965" i="12"/>
  <c r="C377" i="12"/>
  <c r="C765" i="12"/>
  <c r="C872" i="12"/>
  <c r="C1865" i="12"/>
  <c r="C1230" i="12"/>
  <c r="C2268" i="12"/>
  <c r="C708" i="12"/>
  <c r="C1119" i="12"/>
  <c r="C2032" i="12"/>
  <c r="C2139" i="12"/>
  <c r="C706" i="12"/>
  <c r="C470" i="12"/>
  <c r="C97" i="12"/>
  <c r="C1684" i="12"/>
  <c r="C1537" i="12"/>
  <c r="C1422" i="12"/>
  <c r="C52" i="12"/>
  <c r="C2460" i="12"/>
  <c r="C1125" i="12"/>
  <c r="C1812" i="12"/>
  <c r="C117" i="12"/>
  <c r="C2323" i="12"/>
  <c r="C1038" i="12"/>
  <c r="C1517" i="12"/>
  <c r="C1389" i="12"/>
  <c r="C2076" i="12"/>
  <c r="C719" i="12"/>
  <c r="C1170" i="12"/>
  <c r="C1302" i="12"/>
  <c r="C1829" i="12"/>
  <c r="C654" i="12"/>
  <c r="C2516" i="12"/>
  <c r="C493" i="12"/>
  <c r="C1896" i="12"/>
  <c r="C1692" i="12"/>
  <c r="C869" i="12"/>
  <c r="C49" i="12"/>
  <c r="C130" i="12"/>
  <c r="C1840" i="12"/>
  <c r="C1633" i="12"/>
  <c r="C2531" i="12"/>
  <c r="C998" i="12"/>
  <c r="C1459" i="12"/>
  <c r="C754" i="12"/>
  <c r="C1559" i="12"/>
  <c r="C731" i="12"/>
  <c r="C1374" i="12"/>
  <c r="C2207" i="12"/>
  <c r="C2322" i="12"/>
  <c r="C2413" i="12"/>
  <c r="C411" i="12"/>
  <c r="C1213" i="12"/>
  <c r="C1320" i="12"/>
  <c r="C2313" i="12"/>
  <c r="C664" i="12"/>
  <c r="C795" i="12"/>
  <c r="C1438" i="12"/>
  <c r="C2271" i="12"/>
  <c r="C2386" i="12"/>
  <c r="C2477" i="12"/>
  <c r="C68" i="12"/>
  <c r="C1277" i="12"/>
  <c r="C1384" i="12"/>
  <c r="C2377" i="12"/>
  <c r="C2063" i="12"/>
  <c r="C4866" i="12"/>
  <c r="C1220" i="12"/>
  <c r="C1631" i="12"/>
  <c r="C216" i="12"/>
  <c r="C722" i="12"/>
  <c r="C3914" i="12"/>
  <c r="C1059" i="12"/>
  <c r="C149" i="12"/>
  <c r="C138" i="12"/>
  <c r="C721" i="12"/>
  <c r="C372" i="12"/>
  <c r="C102" i="12"/>
  <c r="C542" i="12"/>
  <c r="C961" i="12"/>
  <c r="C1393" i="12"/>
  <c r="C1545" i="12"/>
  <c r="C2787" i="12"/>
  <c r="C320" i="12"/>
  <c r="C488" i="12"/>
  <c r="C1369" i="12"/>
  <c r="C431" i="12"/>
  <c r="C1866" i="12"/>
  <c r="C207" i="12"/>
  <c r="C735" i="12"/>
  <c r="C1648" i="12"/>
  <c r="C1755" i="12"/>
  <c r="C3018" i="12"/>
  <c r="C366" i="12"/>
  <c r="C806" i="12"/>
  <c r="C1636" i="12"/>
  <c r="C1824" i="12"/>
  <c r="C982" i="12"/>
  <c r="C195" i="12"/>
  <c r="C2196" i="12"/>
  <c r="C2088" i="12"/>
  <c r="C527" i="12"/>
  <c r="C158" i="12"/>
  <c r="C1634" i="12"/>
  <c r="C1615" i="12"/>
  <c r="C2324" i="12"/>
  <c r="C791" i="12"/>
  <c r="C2562" i="12"/>
  <c r="C1550" i="12"/>
  <c r="C2077" i="12"/>
  <c r="C472" i="12"/>
  <c r="C473" i="12"/>
  <c r="C1231" i="12"/>
  <c r="C3002" i="12"/>
  <c r="C373" i="12"/>
  <c r="C2341" i="12"/>
  <c r="C912" i="12"/>
  <c r="C1693" i="12"/>
  <c r="C242" i="12"/>
  <c r="C2408" i="12"/>
  <c r="C985" i="12"/>
  <c r="C976" i="12"/>
  <c r="C147" i="12"/>
  <c r="C1310" i="12"/>
  <c r="C2352" i="12"/>
  <c r="C2148" i="12"/>
  <c r="C347" i="12"/>
  <c r="C1510" i="12"/>
  <c r="C2040" i="12"/>
  <c r="C172" i="12"/>
  <c r="C2472" i="12"/>
  <c r="C1243" i="12"/>
  <c r="C479" i="12"/>
  <c r="C1026" i="12"/>
  <c r="C1412" i="12"/>
  <c r="C2762" i="12"/>
  <c r="C110" i="12"/>
  <c r="C550" i="12"/>
  <c r="C993" i="12"/>
  <c r="C278" i="12"/>
  <c r="C1657" i="12"/>
  <c r="C1307" i="12"/>
  <c r="C543" i="12"/>
  <c r="C1282" i="12"/>
  <c r="C1515" i="12"/>
  <c r="C2826" i="12"/>
  <c r="C174" i="12"/>
  <c r="C614" i="12"/>
  <c r="C1249" i="12"/>
  <c r="C1514" i="12"/>
  <c r="C2178" i="12"/>
  <c r="C241" i="12"/>
  <c r="C629" i="12"/>
  <c r="C736" i="12"/>
  <c r="C1729" i="12"/>
  <c r="C1828" i="12"/>
  <c r="C1137" i="12"/>
  <c r="C1683" i="12"/>
  <c r="C720" i="12"/>
  <c r="C897" i="12"/>
  <c r="C231" i="12"/>
  <c r="C1424" i="12"/>
  <c r="C2405" i="12"/>
  <c r="C1474" i="12"/>
  <c r="C280" i="12"/>
  <c r="C991" i="12"/>
  <c r="C397" i="12"/>
  <c r="C1756" i="12"/>
  <c r="C2075" i="12"/>
  <c r="C1959" i="12"/>
  <c r="C1141" i="12"/>
  <c r="C3402" i="12"/>
  <c r="C1190" i="12"/>
  <c r="C2138" i="12"/>
  <c r="C403" i="12"/>
  <c r="C1312" i="12"/>
  <c r="C2404" i="12"/>
  <c r="C972" i="12"/>
  <c r="C2296" i="12"/>
  <c r="C1751" i="12"/>
  <c r="C1630" i="12"/>
  <c r="C424" i="12"/>
  <c r="C260" i="12"/>
  <c r="C1576" i="12"/>
  <c r="C2266" i="12"/>
  <c r="C3642" i="12"/>
  <c r="C124" i="12"/>
  <c r="C1333" i="12"/>
  <c r="C1440" i="12"/>
  <c r="C2433" i="12"/>
  <c r="C56" i="12"/>
  <c r="C1493" i="12"/>
  <c r="C1100" i="12"/>
  <c r="C1511" i="12"/>
  <c r="C2424" i="12"/>
  <c r="C42" i="12"/>
  <c r="C141" i="12"/>
  <c r="C1973" i="12"/>
  <c r="C385" i="12"/>
  <c r="C773" i="12"/>
  <c r="C880" i="12"/>
  <c r="C1873" i="12"/>
  <c r="C1972" i="12"/>
  <c r="C668" i="12"/>
  <c r="C1079" i="12"/>
  <c r="C1992" i="12"/>
  <c r="C2818" i="12"/>
  <c r="C2279" i="12"/>
  <c r="C2898" i="12"/>
  <c r="C246" i="12"/>
  <c r="C686" i="12"/>
  <c r="C1444" i="12"/>
  <c r="C1628" i="12"/>
  <c r="C265" i="12"/>
  <c r="C653" i="12"/>
  <c r="C760" i="12"/>
  <c r="C1753" i="12"/>
  <c r="C1346" i="12"/>
  <c r="C1900" i="12"/>
  <c r="C4498" i="12"/>
  <c r="C468" i="12"/>
  <c r="C879" i="12"/>
  <c r="C1792" i="12"/>
  <c r="C1899" i="12"/>
  <c r="C429" i="12"/>
  <c r="C1078" i="12"/>
  <c r="C1911" i="12"/>
  <c r="C2026" i="12"/>
  <c r="C4682" i="12"/>
  <c r="C1653" i="12"/>
  <c r="C65" i="12"/>
  <c r="C453" i="12"/>
  <c r="C1931" i="12"/>
  <c r="C2195" i="12"/>
  <c r="C1232" i="12"/>
  <c r="C1871" i="12"/>
  <c r="C1626" i="12"/>
  <c r="C1385" i="12"/>
  <c r="C2754" i="12"/>
  <c r="C2049" i="12"/>
  <c r="C2249" i="12"/>
  <c r="C1503" i="12"/>
  <c r="C931" i="12"/>
  <c r="C4354" i="12"/>
  <c r="C466" i="12"/>
  <c r="C2471" i="12"/>
  <c r="C478" i="12"/>
  <c r="C4426" i="12"/>
  <c r="C807" i="12"/>
  <c r="C1827" i="12"/>
  <c r="C381" i="12"/>
  <c r="C1887" i="12"/>
  <c r="C2093" i="12"/>
  <c r="C893" i="12"/>
  <c r="C1993" i="12"/>
  <c r="C1957" i="12"/>
  <c r="C1247" i="12"/>
  <c r="C2267" i="12"/>
  <c r="C675" i="12"/>
  <c r="C2151" i="12"/>
  <c r="C1233" i="12"/>
  <c r="C787" i="12"/>
  <c r="C230" i="12"/>
  <c r="C670" i="12"/>
  <c r="C1419" i="12"/>
  <c r="C1603" i="12"/>
  <c r="C1709" i="12"/>
  <c r="C121" i="12"/>
  <c r="C509" i="12"/>
  <c r="C616" i="12"/>
  <c r="C1588" i="12"/>
  <c r="C272" i="12"/>
  <c r="C934" i="12"/>
  <c r="C2485" i="12"/>
  <c r="C76" i="12"/>
  <c r="C1285" i="12"/>
  <c r="C1392" i="12"/>
  <c r="C2385" i="12"/>
  <c r="C2484" i="12"/>
  <c r="C1180" i="12"/>
  <c r="C1591" i="12"/>
  <c r="C2504" i="12"/>
  <c r="C964" i="12"/>
  <c r="C1882" i="12"/>
  <c r="C3410" i="12"/>
  <c r="C555" i="12"/>
  <c r="C1198" i="12"/>
  <c r="C2031" i="12"/>
  <c r="C2146" i="12"/>
  <c r="C363" i="12"/>
  <c r="C1165" i="12"/>
  <c r="C1272" i="12"/>
  <c r="C2265" i="12"/>
  <c r="C1530" i="12"/>
  <c r="C2412" i="12"/>
  <c r="C5010" i="12"/>
  <c r="C980" i="12"/>
  <c r="C1391" i="12"/>
  <c r="C2304" i="12"/>
  <c r="C2411" i="12"/>
  <c r="C947" i="12"/>
  <c r="C1590" i="12"/>
  <c r="C2423" i="12"/>
  <c r="C104" i="12"/>
  <c r="C652" i="12"/>
  <c r="C2165" i="12"/>
  <c r="C163" i="12"/>
  <c r="C965" i="12"/>
  <c r="C1072" i="12"/>
  <c r="C2065" i="12"/>
  <c r="C2164" i="12"/>
  <c r="C860" i="12"/>
  <c r="C1271" i="12"/>
  <c r="C2184" i="12"/>
  <c r="C1397" i="12"/>
  <c r="C2522" i="12"/>
  <c r="C3602" i="12"/>
  <c r="C747" i="12"/>
  <c r="C1390" i="12"/>
  <c r="C2223" i="12"/>
  <c r="C673" i="12"/>
  <c r="C2255" i="12"/>
  <c r="C3898" i="12"/>
  <c r="C1734" i="12"/>
  <c r="C3514" i="12"/>
  <c r="C4602" i="12"/>
  <c r="C1969" i="12"/>
  <c r="C761" i="12"/>
  <c r="C1381" i="12"/>
  <c r="C1904" i="12"/>
  <c r="C1062" i="12"/>
  <c r="C644" i="12"/>
  <c r="C3338" i="12"/>
  <c r="C2074" i="12"/>
  <c r="C1248" i="12"/>
  <c r="C4938" i="12"/>
  <c r="C1319" i="12"/>
  <c r="C2339" i="12"/>
  <c r="C923" i="12"/>
  <c r="C2399" i="12"/>
  <c r="C1862" i="12"/>
  <c r="C1405" i="12"/>
  <c r="C2505" i="12"/>
  <c r="C2651" i="12"/>
  <c r="C263" i="12"/>
  <c r="C1234" i="12"/>
  <c r="C1187" i="12"/>
  <c r="C802" i="12"/>
  <c r="C1955" i="12"/>
  <c r="C1430" i="12"/>
  <c r="C539" i="12"/>
  <c r="C1182" i="12"/>
  <c r="C2015" i="12"/>
  <c r="C2130" i="12"/>
  <c r="C2221" i="12"/>
  <c r="C219" i="12"/>
  <c r="C1021" i="12"/>
  <c r="C1128" i="12"/>
  <c r="C2121" i="12"/>
  <c r="C1501" i="12"/>
  <c r="C1767" i="12"/>
  <c r="C2834" i="12"/>
  <c r="C182" i="12"/>
  <c r="C622" i="12"/>
  <c r="C1281" i="12"/>
  <c r="C1525" i="12"/>
  <c r="C201" i="12"/>
  <c r="C589" i="12"/>
  <c r="C696" i="12"/>
  <c r="C1689" i="12"/>
  <c r="C1375" i="12"/>
  <c r="C498" i="12"/>
  <c r="C3922" i="12"/>
  <c r="C1067" i="12"/>
  <c r="C165" i="12"/>
  <c r="C202" i="12"/>
  <c r="C753" i="12"/>
  <c r="C62" i="12"/>
  <c r="C502" i="12"/>
  <c r="C801" i="12"/>
  <c r="C1258" i="12"/>
  <c r="C4170" i="12"/>
  <c r="C1556" i="12"/>
  <c r="C2795" i="12"/>
  <c r="C336" i="12"/>
  <c r="C496" i="12"/>
  <c r="C1388" i="12"/>
  <c r="C1555" i="12"/>
  <c r="C127" i="12"/>
  <c r="C695" i="12"/>
  <c r="C1587" i="12"/>
  <c r="C1505" i="12"/>
  <c r="C1063" i="12"/>
  <c r="C2438" i="12"/>
  <c r="C268" i="12"/>
  <c r="C162" i="12"/>
  <c r="C1584" i="12"/>
  <c r="C458" i="12"/>
  <c r="C1815" i="12"/>
  <c r="C1218" i="12"/>
  <c r="C4410" i="12"/>
  <c r="C2771" i="12"/>
  <c r="C4026" i="12"/>
  <c r="C1146" i="12"/>
  <c r="C2068" i="12"/>
  <c r="C2349" i="12"/>
  <c r="C1488" i="12"/>
  <c r="C2416" i="12"/>
  <c r="C1574" i="12"/>
  <c r="C1156" i="12"/>
  <c r="C3850" i="12"/>
  <c r="C465" i="12"/>
  <c r="C705" i="12"/>
  <c r="C2723" i="12"/>
  <c r="C407" i="12"/>
  <c r="C1099" i="12"/>
  <c r="C79" i="12"/>
  <c r="C1548" i="12"/>
  <c r="C2954" i="12"/>
  <c r="C742" i="12"/>
  <c r="C1690" i="12"/>
  <c r="C369" i="12"/>
  <c r="C864" i="12"/>
  <c r="C1956" i="12"/>
  <c r="C524" i="12"/>
  <c r="C1848" i="12"/>
  <c r="C2467" i="12"/>
  <c r="C2263" i="12"/>
  <c r="C1051" i="12"/>
  <c r="C133" i="12"/>
  <c r="C74" i="12"/>
  <c r="C689" i="12"/>
  <c r="C2570" i="12"/>
  <c r="C324" i="12"/>
  <c r="C274" i="12"/>
  <c r="C1640" i="12"/>
  <c r="C682" i="12"/>
  <c r="C452" i="12"/>
  <c r="C1411" i="12"/>
  <c r="C3346" i="12"/>
  <c r="C491" i="12"/>
  <c r="C1134" i="12"/>
  <c r="C1967" i="12"/>
  <c r="C2082" i="12"/>
  <c r="C299" i="12"/>
  <c r="C485" i="12"/>
  <c r="C1261" i="12"/>
  <c r="C1303" i="12"/>
  <c r="C984" i="12"/>
  <c r="C1611" i="12"/>
  <c r="C983" i="12"/>
  <c r="C252" i="12"/>
  <c r="C269" i="12"/>
  <c r="C426" i="12"/>
  <c r="C2011" i="12"/>
  <c r="C1895" i="12"/>
  <c r="C1055" i="12"/>
  <c r="C483" i="12"/>
  <c r="C2269" i="12"/>
  <c r="C2241" i="12"/>
  <c r="C547" i="12"/>
  <c r="C2023" i="12"/>
  <c r="C2618" i="12"/>
  <c r="C1205" i="12"/>
  <c r="C2305" i="12"/>
  <c r="C5002" i="12"/>
  <c r="C1383" i="12"/>
  <c r="C2403" i="12"/>
  <c r="C987" i="12"/>
  <c r="C2463" i="12"/>
  <c r="C2374" i="12"/>
  <c r="C146" i="12"/>
  <c r="C2360" i="12"/>
  <c r="C948" i="12"/>
  <c r="C2378" i="12"/>
  <c r="C335" i="12"/>
  <c r="C799" i="12"/>
  <c r="C1712" i="12"/>
  <c r="C1819" i="12"/>
  <c r="C3082" i="12"/>
  <c r="C430" i="12"/>
  <c r="C870" i="12"/>
  <c r="C1703" i="12"/>
  <c r="C1818" i="12"/>
  <c r="C863" i="12"/>
  <c r="C2211" i="12"/>
  <c r="C3858" i="12"/>
  <c r="C1003" i="12"/>
  <c r="C37" i="12"/>
  <c r="C2479" i="12"/>
  <c r="C497" i="12"/>
  <c r="C404" i="12"/>
  <c r="C434" i="12"/>
  <c r="C545" i="12"/>
  <c r="C1002" i="12"/>
  <c r="C2395" i="12"/>
  <c r="C2348" i="12"/>
  <c r="C4946" i="12"/>
  <c r="C916" i="12"/>
  <c r="C1327" i="12"/>
  <c r="C2240" i="12"/>
  <c r="C2347" i="12"/>
  <c r="C883" i="12"/>
  <c r="C1526" i="12"/>
  <c r="C2359" i="12"/>
  <c r="C1289" i="12"/>
  <c r="C551" i="12"/>
  <c r="C1926" i="12"/>
  <c r="C204" i="12"/>
  <c r="C34" i="12"/>
  <c r="C1520" i="12"/>
  <c r="C2513" i="12"/>
  <c r="C569" i="12"/>
  <c r="C1308" i="12"/>
  <c r="C183" i="12"/>
  <c r="C681" i="12"/>
  <c r="C885" i="12"/>
  <c r="C2394" i="12"/>
  <c r="C3538" i="12"/>
  <c r="C683" i="12"/>
  <c r="C1326" i="12"/>
  <c r="C2159" i="12"/>
  <c r="C2274" i="12"/>
  <c r="C84" i="12"/>
  <c r="C1293" i="12"/>
  <c r="C1400" i="12"/>
  <c r="C2393" i="12"/>
  <c r="C505" i="12"/>
  <c r="C120" i="12"/>
  <c r="C1596" i="12"/>
  <c r="C997" i="12"/>
  <c r="C598" i="12"/>
  <c r="C2519" i="12"/>
  <c r="C1496" i="12"/>
  <c r="C2135" i="12"/>
  <c r="C1495" i="12"/>
  <c r="C667" i="12"/>
  <c r="C867" i="12"/>
  <c r="C3842" i="12"/>
  <c r="C2523" i="12"/>
  <c r="C2407" i="12"/>
  <c r="C1567" i="12"/>
  <c r="C995" i="12"/>
  <c r="C267" i="12"/>
  <c r="C1162" i="12"/>
  <c r="C351" i="12"/>
  <c r="C1720" i="12"/>
  <c r="C370" i="12"/>
  <c r="C1054" i="12"/>
  <c r="C2002" i="12"/>
  <c r="C91" i="12"/>
  <c r="C1000" i="12"/>
  <c r="C847" i="12"/>
  <c r="C836" i="12"/>
  <c r="C2160" i="12"/>
  <c r="C3530" i="12"/>
  <c r="C1318" i="12"/>
  <c r="C2057" i="12"/>
  <c r="C1359" i="12"/>
  <c r="C2469" i="12"/>
  <c r="C900" i="12"/>
  <c r="C1311" i="12"/>
  <c r="C2224" i="12"/>
  <c r="C2331" i="12"/>
  <c r="C3594" i="12"/>
  <c r="C739" i="12"/>
  <c r="C1382" i="12"/>
  <c r="C2215" i="12"/>
  <c r="C2330" i="12"/>
  <c r="C1776" i="12"/>
  <c r="C1772" i="12"/>
  <c r="C4370" i="12"/>
  <c r="C239" i="12"/>
  <c r="C751" i="12"/>
  <c r="C1664" i="12"/>
  <c r="C1771" i="12"/>
  <c r="C173" i="12"/>
  <c r="C950" i="12"/>
  <c r="C1783" i="12"/>
  <c r="C1898" i="12"/>
  <c r="C3658" i="12"/>
  <c r="C1453" i="12"/>
  <c r="C2731" i="12"/>
  <c r="C208" i="12"/>
  <c r="C423" i="12"/>
  <c r="C1161" i="12"/>
  <c r="C1452" i="12"/>
  <c r="C1395" i="12"/>
  <c r="C631" i="12"/>
  <c r="C1484" i="12"/>
  <c r="C2779" i="12"/>
  <c r="C1314" i="12"/>
  <c r="C2962" i="12"/>
  <c r="C310" i="12"/>
  <c r="C750" i="12"/>
  <c r="C1547" i="12"/>
  <c r="C1698" i="12"/>
  <c r="C329" i="12"/>
  <c r="C717" i="12"/>
  <c r="C824" i="12"/>
  <c r="C1817" i="12"/>
  <c r="C992" i="12"/>
  <c r="C1266" i="12"/>
  <c r="C4050" i="12"/>
  <c r="C1195" i="12"/>
  <c r="C421" i="12"/>
  <c r="C834" i="12"/>
  <c r="C1265" i="12"/>
  <c r="C190" i="12"/>
  <c r="C630" i="12"/>
  <c r="C1313" i="12"/>
  <c r="C1539" i="12"/>
  <c r="C2062" i="12"/>
  <c r="C1717" i="12"/>
  <c r="C129" i="12"/>
  <c r="C4282" i="12"/>
  <c r="C2149" i="12"/>
  <c r="C3074" i="12"/>
  <c r="C4162" i="12"/>
  <c r="C2690" i="12"/>
  <c r="C4794" i="12"/>
  <c r="C1439" i="12"/>
  <c r="C1497" i="12"/>
  <c r="C1442" i="12"/>
  <c r="C671" i="12"/>
  <c r="C1867" i="12"/>
  <c r="C935" i="12"/>
  <c r="C821" i="12"/>
  <c r="C4618" i="12"/>
  <c r="C2019" i="12"/>
  <c r="C80" i="12"/>
  <c r="C1331" i="12"/>
  <c r="C2410" i="12"/>
  <c r="C4434" i="12"/>
  <c r="C1456" i="12"/>
  <c r="C732" i="12"/>
  <c r="C1962" i="12"/>
  <c r="C3986" i="12"/>
  <c r="C2095" i="12"/>
  <c r="C796" i="12"/>
  <c r="C1436" i="12"/>
  <c r="C4562" i="12"/>
  <c r="C560" i="12"/>
  <c r="C1652" i="12"/>
  <c r="C1142" i="12"/>
  <c r="C937" i="12"/>
  <c r="C1575" i="12"/>
  <c r="C4626" i="12"/>
  <c r="C1029" i="12"/>
  <c r="C72" i="12"/>
  <c r="C1826" i="12"/>
  <c r="C43" i="12"/>
  <c r="C845" i="12"/>
  <c r="C952" i="12"/>
  <c r="C1945" i="12"/>
  <c r="C1682" i="12"/>
  <c r="C2092" i="12"/>
  <c r="C4690" i="12"/>
  <c r="C660" i="12"/>
  <c r="C1071" i="12"/>
  <c r="C1984" i="12"/>
  <c r="C2091" i="12"/>
  <c r="C627" i="12"/>
  <c r="C1270" i="12"/>
  <c r="C2103" i="12"/>
  <c r="C2218" i="12"/>
  <c r="C1085" i="12"/>
  <c r="C2357" i="12"/>
  <c r="C355" i="12"/>
  <c r="C1157" i="12"/>
  <c r="C1264" i="12"/>
  <c r="C2257" i="12"/>
  <c r="C2356" i="12"/>
  <c r="C1052" i="12"/>
  <c r="C1463" i="12"/>
  <c r="C2376" i="12"/>
  <c r="C2770" i="12"/>
  <c r="C1613" i="12"/>
  <c r="C2309" i="12"/>
  <c r="C307" i="12"/>
  <c r="C1109" i="12"/>
  <c r="C1216" i="12"/>
  <c r="C2209" i="12"/>
  <c r="C2308" i="12"/>
  <c r="C4906" i="12"/>
  <c r="C2971" i="12"/>
  <c r="C4348" i="12"/>
  <c r="C1070" i="12"/>
  <c r="C1971" i="12"/>
  <c r="C3234" i="12"/>
  <c r="C317" i="12"/>
  <c r="C1022" i="12"/>
  <c r="C1855" i="12"/>
  <c r="C1970" i="12"/>
  <c r="C2061" i="12"/>
  <c r="C556" i="12"/>
  <c r="C4059" i="12"/>
  <c r="C340" i="12"/>
  <c r="C2236" i="12"/>
  <c r="C5058" i="12"/>
  <c r="C615" i="12"/>
  <c r="C1968" i="12"/>
  <c r="C908" i="12"/>
  <c r="C2514" i="12"/>
  <c r="C48" i="12"/>
  <c r="C410" i="12"/>
  <c r="C391" i="12"/>
  <c r="C1251" i="12"/>
  <c r="C1883" i="12"/>
  <c r="C1263" i="12"/>
  <c r="C1101" i="12"/>
  <c r="C464" i="12"/>
  <c r="C35" i="12"/>
  <c r="C1728" i="12"/>
  <c r="C1244" i="12"/>
  <c r="C304" i="12"/>
  <c r="C99" i="12"/>
  <c r="C578" i="12"/>
  <c r="C1229" i="12"/>
  <c r="C83" i="12"/>
  <c r="C5074" i="12"/>
  <c r="C1647" i="12"/>
  <c r="C825" i="12"/>
  <c r="C53" i="12"/>
  <c r="C1881" i="12"/>
  <c r="C2488" i="12"/>
  <c r="C227" i="12"/>
  <c r="C290" i="12"/>
  <c r="C1711" i="12"/>
  <c r="C2338" i="12"/>
  <c r="C148" i="12"/>
  <c r="C1357" i="12"/>
  <c r="C1464" i="12"/>
  <c r="C2457" i="12"/>
  <c r="C1773" i="12"/>
  <c r="C537" i="12"/>
  <c r="C2126" i="12"/>
  <c r="C1172" i="12"/>
  <c r="C1583" i="12"/>
  <c r="C2496" i="12"/>
  <c r="C530" i="12"/>
  <c r="C1139" i="12"/>
  <c r="C309" i="12"/>
  <c r="C610" i="12"/>
  <c r="C535" i="12"/>
  <c r="C1192" i="12"/>
  <c r="C2706" i="12"/>
  <c r="C54" i="12"/>
  <c r="C494" i="12"/>
  <c r="C769" i="12"/>
  <c r="C1226" i="12"/>
  <c r="C73" i="12"/>
  <c r="C461" i="12"/>
  <c r="C568" i="12"/>
  <c r="C1513" i="12"/>
  <c r="C118" i="12"/>
  <c r="C1041" i="12"/>
  <c r="C2658" i="12"/>
  <c r="C412" i="12"/>
  <c r="C446" i="12"/>
  <c r="C577" i="12"/>
  <c r="C1034" i="12"/>
  <c r="C1378" i="12"/>
  <c r="C2691" i="12"/>
  <c r="C3483" i="12"/>
  <c r="C4860" i="12"/>
  <c r="C1903" i="12"/>
  <c r="C2483" i="12"/>
  <c r="C3746" i="12"/>
  <c r="C891" i="12"/>
  <c r="C1534" i="12"/>
  <c r="C2367" i="12"/>
  <c r="C2482" i="12"/>
  <c r="C1585" i="12"/>
  <c r="C967" i="12"/>
  <c r="C261" i="12"/>
  <c r="C306" i="12"/>
  <c r="C1113" i="12"/>
  <c r="C2619" i="12"/>
  <c r="C1316" i="12"/>
  <c r="C199" i="12"/>
  <c r="C713" i="12"/>
  <c r="C1106" i="12"/>
  <c r="C4010" i="12"/>
  <c r="C2546" i="12"/>
  <c r="C3586" i="12"/>
  <c r="C1127" i="12"/>
  <c r="C2480" i="12"/>
  <c r="C192" i="12"/>
  <c r="C1691" i="12"/>
  <c r="C757" i="12"/>
  <c r="C1754" i="12"/>
  <c r="C928" i="12"/>
  <c r="C588" i="12"/>
  <c r="C3146" i="12"/>
  <c r="C295" i="12"/>
  <c r="C1462" i="12"/>
  <c r="C2288" i="12"/>
  <c r="C140" i="12"/>
  <c r="C1937" i="12"/>
  <c r="C1014" i="12"/>
  <c r="C480" i="12"/>
  <c r="C619" i="12"/>
  <c r="C2001" i="12"/>
  <c r="C566" i="12"/>
  <c r="C1985" i="12"/>
  <c r="C374" i="12"/>
  <c r="C1856" i="12"/>
  <c r="C393" i="12"/>
  <c r="C759" i="12"/>
  <c r="C2090" i="12"/>
  <c r="C1441" i="12"/>
  <c r="C332" i="12"/>
  <c r="C878" i="12"/>
  <c r="C1090" i="12"/>
  <c r="C1437" i="12"/>
  <c r="C254" i="12"/>
  <c r="C694" i="12"/>
  <c r="C1458" i="12"/>
  <c r="C1642" i="12"/>
  <c r="C185" i="12"/>
  <c r="C1781" i="12"/>
  <c r="C193" i="12"/>
  <c r="C581" i="12"/>
  <c r="C688" i="12"/>
  <c r="C1681" i="12"/>
  <c r="C1780" i="12"/>
  <c r="C476" i="12"/>
  <c r="C887" i="12"/>
  <c r="C1800" i="12"/>
  <c r="C603" i="12"/>
  <c r="C2185" i="12"/>
  <c r="C3218" i="12"/>
  <c r="C285" i="12"/>
  <c r="C1006" i="12"/>
  <c r="C1839" i="12"/>
  <c r="C1954" i="12"/>
  <c r="C171" i="12"/>
  <c r="C973" i="12"/>
  <c r="C1080" i="12"/>
  <c r="C2073" i="12"/>
  <c r="C558" i="12"/>
  <c r="C1907" i="12"/>
  <c r="C3170" i="12"/>
  <c r="C189" i="12"/>
  <c r="C958" i="12"/>
  <c r="C1791" i="12"/>
  <c r="C1906" i="12"/>
  <c r="C1997" i="12"/>
  <c r="C1219" i="12"/>
  <c r="C3995" i="12"/>
  <c r="C2653" i="12"/>
  <c r="C2018" i="12"/>
  <c r="C1660" i="12"/>
  <c r="C4258" i="12"/>
  <c r="C1403" i="12"/>
  <c r="C639" i="12"/>
  <c r="C1498" i="12"/>
  <c r="C1659" i="12"/>
  <c r="C2922" i="12"/>
  <c r="C1880" i="12"/>
  <c r="C2083" i="12"/>
  <c r="C136" i="12"/>
  <c r="C1925" i="12"/>
  <c r="C337" i="12"/>
  <c r="C725" i="12"/>
  <c r="C832" i="12"/>
  <c r="C1825" i="12"/>
  <c r="C1924" i="12"/>
  <c r="C4674" i="12"/>
  <c r="C580" i="12"/>
  <c r="C1126" i="12"/>
  <c r="C2232" i="12"/>
  <c r="C196" i="12"/>
  <c r="C841" i="12"/>
  <c r="C2272" i="12"/>
  <c r="C1097" i="12"/>
  <c r="C487" i="12"/>
  <c r="C2284" i="12"/>
  <c r="C2176" i="12"/>
  <c r="C567" i="12"/>
  <c r="C803" i="12"/>
  <c r="C367" i="12"/>
  <c r="C2449" i="12"/>
  <c r="C1143" i="12"/>
  <c r="C1315" i="12"/>
  <c r="C1131" i="12"/>
  <c r="C2210" i="12"/>
  <c r="C1207" i="12"/>
  <c r="C2084" i="12"/>
  <c r="C532" i="12"/>
  <c r="C2368" i="12"/>
  <c r="C499" i="12"/>
  <c r="C311" i="12"/>
  <c r="C4154" i="12"/>
  <c r="C2028" i="12"/>
  <c r="C438" i="12"/>
  <c r="C495" i="12"/>
  <c r="C1920" i="12"/>
  <c r="C2027" i="12"/>
  <c r="C563" i="12"/>
  <c r="C1206" i="12"/>
  <c r="C2039" i="12"/>
  <c r="C2154" i="12"/>
  <c r="C573" i="12"/>
  <c r="C2293" i="12"/>
  <c r="C291" i="12"/>
  <c r="C1093" i="12"/>
  <c r="C1200" i="12"/>
  <c r="C2193" i="12"/>
  <c r="C2292" i="12"/>
  <c r="C988" i="12"/>
  <c r="C1399" i="12"/>
  <c r="C2312" i="12"/>
  <c r="C1246" i="12"/>
  <c r="C1699" i="12"/>
  <c r="C3730" i="12"/>
  <c r="C875" i="12"/>
  <c r="C1518" i="12"/>
  <c r="C2351" i="12"/>
  <c r="C2466" i="12"/>
  <c r="C276" i="12"/>
  <c r="C178" i="12"/>
  <c r="C1592" i="12"/>
  <c r="C490" i="12"/>
  <c r="C1025" i="12"/>
  <c r="C2419" i="12"/>
  <c r="C3682" i="12"/>
  <c r="C827" i="12"/>
  <c r="C1470" i="12"/>
  <c r="C2303" i="12"/>
  <c r="C2418" i="12"/>
  <c r="C2509" i="12"/>
  <c r="C455" i="12"/>
  <c r="C4507" i="12"/>
  <c r="C3165" i="12"/>
  <c r="C235" i="12"/>
  <c r="C2172" i="12"/>
  <c r="C4770" i="12"/>
  <c r="C740" i="12"/>
  <c r="C1151" i="12"/>
  <c r="C2064" i="12"/>
  <c r="C2171" i="12"/>
  <c r="C3434" i="12"/>
  <c r="C1987" i="12"/>
  <c r="C3794" i="12"/>
  <c r="C746" i="12"/>
  <c r="C2437" i="12"/>
  <c r="C435" i="12"/>
  <c r="C1237" i="12"/>
  <c r="C1344" i="12"/>
  <c r="C2337" i="12"/>
  <c r="C2436" i="12"/>
  <c r="C5034" i="12"/>
  <c r="C417" i="12"/>
  <c r="C1092" i="12"/>
  <c r="C1638" i="12"/>
  <c r="C1129" i="12"/>
  <c r="C302" i="12"/>
  <c r="C1857" i="12"/>
  <c r="C2379" i="12"/>
  <c r="C1921" i="12"/>
  <c r="C999" i="12"/>
  <c r="C1305" i="12"/>
  <c r="C905" i="12"/>
  <c r="C1208" i="12"/>
  <c r="C1446" i="12"/>
  <c r="C837" i="12"/>
  <c r="C1835" i="12"/>
  <c r="C55" i="12"/>
  <c r="C2010" i="12"/>
  <c r="C901" i="12"/>
  <c r="C1009" i="12"/>
  <c r="C1336" i="12"/>
  <c r="C1976" i="12"/>
  <c r="C1044" i="12"/>
  <c r="C1499" i="12"/>
  <c r="C1011" i="12"/>
  <c r="C888" i="12"/>
  <c r="C188" i="12"/>
  <c r="C2229" i="12"/>
  <c r="C1259" i="12"/>
  <c r="C1007" i="12"/>
  <c r="C2432" i="12"/>
  <c r="C106" i="12"/>
  <c r="C1075" i="12"/>
  <c r="C181" i="12"/>
  <c r="C266" i="12"/>
  <c r="C1299" i="12"/>
  <c r="C680" i="12"/>
  <c r="C2642" i="12"/>
  <c r="C396" i="12"/>
  <c r="C418" i="12"/>
  <c r="C513" i="12"/>
  <c r="C970" i="12"/>
  <c r="C1337" i="12"/>
  <c r="C352" i="12"/>
  <c r="C504" i="12"/>
  <c r="C1410" i="12"/>
  <c r="C2079" i="12"/>
  <c r="C1644" i="12"/>
  <c r="C4242" i="12"/>
  <c r="C1387" i="12"/>
  <c r="C623" i="12"/>
  <c r="C1473" i="12"/>
  <c r="C1643" i="12"/>
  <c r="C382" i="12"/>
  <c r="C822" i="12"/>
  <c r="C1655" i="12"/>
  <c r="C1770" i="12"/>
  <c r="C1425" i="12"/>
  <c r="C1569" i="12"/>
  <c r="C4194" i="12"/>
  <c r="C1339" i="12"/>
  <c r="C575" i="12"/>
  <c r="C1386" i="12"/>
  <c r="C1565" i="12"/>
  <c r="C2858" i="12"/>
  <c r="C930" i="12"/>
  <c r="C5019" i="12"/>
  <c r="C1115" i="12"/>
  <c r="C1037" i="12"/>
  <c r="C857" i="12"/>
  <c r="C2555" i="12"/>
  <c r="C1252" i="12"/>
  <c r="C71" i="12"/>
  <c r="C1563" i="12"/>
  <c r="C3274" i="12"/>
  <c r="C339" i="12"/>
  <c r="C392" i="12"/>
  <c r="C1512" i="12"/>
  <c r="C4042" i="12"/>
  <c r="C2715" i="12"/>
  <c r="C1427" i="12"/>
  <c r="C1058" i="12"/>
  <c r="C4882" i="12"/>
  <c r="C2283" i="12"/>
  <c r="C2295" i="12"/>
  <c r="C1836" i="12"/>
  <c r="C1349" i="12"/>
  <c r="C2036" i="12"/>
  <c r="C1847" i="12"/>
  <c r="C1010" i="12"/>
  <c r="C1262" i="12"/>
  <c r="C2100" i="12"/>
  <c r="C1057" i="12"/>
  <c r="C1964" i="12"/>
  <c r="C814" i="12"/>
  <c r="C1762" i="12"/>
  <c r="C255" i="12"/>
  <c r="C1975" i="12"/>
  <c r="C1504" i="12"/>
  <c r="C2578" i="12"/>
  <c r="C596" i="12"/>
  <c r="C1519" i="12"/>
  <c r="C1602" i="12"/>
  <c r="C1716" i="12"/>
  <c r="C383" i="12"/>
  <c r="C823" i="12"/>
  <c r="C1736" i="12"/>
  <c r="C294" i="12"/>
  <c r="C1673" i="12"/>
  <c r="C3154" i="12"/>
  <c r="C157" i="12"/>
  <c r="C942" i="12"/>
  <c r="C1775" i="12"/>
  <c r="C1890" i="12"/>
  <c r="C107" i="12"/>
  <c r="C909" i="12"/>
  <c r="C1016" i="12"/>
  <c r="C2009" i="12"/>
  <c r="C2194" i="12"/>
  <c r="C2156" i="12"/>
  <c r="C4754" i="12"/>
  <c r="C724" i="12"/>
  <c r="C1135" i="12"/>
  <c r="C2048" i="12"/>
  <c r="C2155" i="12"/>
  <c r="C691" i="12"/>
  <c r="C1334" i="12"/>
  <c r="C2167" i="12"/>
  <c r="C2282" i="12"/>
  <c r="C137" i="12"/>
  <c r="C2108" i="12"/>
  <c r="C4706" i="12"/>
  <c r="C676" i="12"/>
  <c r="C1087" i="12"/>
  <c r="C2000" i="12"/>
  <c r="C2107" i="12"/>
  <c r="C3370" i="12"/>
  <c r="C1353" i="12"/>
  <c r="C2812" i="12"/>
  <c r="C938" i="12"/>
  <c r="C1144" i="12"/>
  <c r="C1861" i="12"/>
  <c r="C273" i="12"/>
  <c r="C661" i="12"/>
  <c r="C768" i="12"/>
  <c r="C1761" i="12"/>
  <c r="C1860" i="12"/>
  <c r="C4458" i="12"/>
  <c r="C4338" i="12"/>
  <c r="C1582" i="12"/>
  <c r="C2035" i="12"/>
  <c r="C618" i="12"/>
  <c r="C3786" i="12"/>
  <c r="C38" i="12"/>
  <c r="C874" i="12"/>
  <c r="C1533" i="12"/>
  <c r="C4554" i="12"/>
  <c r="C433" i="12"/>
  <c r="C2020" i="12"/>
  <c r="C1912" i="12"/>
  <c r="C2667" i="12"/>
  <c r="C1298" i="12"/>
  <c r="C1364" i="12"/>
  <c r="C2037" i="12"/>
  <c r="C815" i="12"/>
  <c r="C184" i="12"/>
  <c r="C2056" i="12"/>
  <c r="C2101" i="12"/>
  <c r="C293" i="12"/>
  <c r="C427" i="12"/>
  <c r="C2120" i="12"/>
  <c r="C2476" i="12"/>
  <c r="C943" i="12"/>
  <c r="C1963" i="12"/>
  <c r="C96" i="12"/>
  <c r="C2487" i="12"/>
  <c r="C2497" i="12"/>
  <c r="C3090" i="12"/>
  <c r="C1108" i="12"/>
  <c r="C624" i="12"/>
  <c r="C2129" i="12"/>
  <c r="C2228" i="12"/>
  <c r="C924" i="12"/>
  <c r="C1335" i="12"/>
  <c r="C2248" i="12"/>
  <c r="C734" i="12"/>
  <c r="C1529" i="12"/>
  <c r="C3666" i="12"/>
  <c r="C811" i="12"/>
  <c r="C1454" i="12"/>
  <c r="C2287" i="12"/>
  <c r="C2402" i="12"/>
  <c r="C212" i="12"/>
  <c r="C50" i="12"/>
  <c r="C1528" i="12"/>
  <c r="C2521" i="12"/>
  <c r="C2285" i="12"/>
  <c r="C793" i="12"/>
  <c r="C2539" i="12"/>
  <c r="C1236" i="12"/>
  <c r="C39" i="12"/>
  <c r="C344" i="12"/>
  <c r="C786" i="12"/>
  <c r="C1203" i="12"/>
  <c r="C437" i="12"/>
  <c r="C866" i="12"/>
  <c r="C1250" i="12"/>
  <c r="C525" i="12"/>
  <c r="C601" i="12"/>
  <c r="C2254" i="12"/>
  <c r="C1188" i="12"/>
  <c r="C1599" i="12"/>
  <c r="C2512" i="12"/>
  <c r="C594" i="12"/>
  <c r="C3882" i="12"/>
  <c r="C2197" i="12"/>
  <c r="C3324" i="12"/>
  <c r="C3282" i="12"/>
  <c r="C2137" i="12"/>
  <c r="C2373" i="12"/>
  <c r="C371" i="12"/>
  <c r="C1173" i="12"/>
  <c r="C1280" i="12"/>
  <c r="C2273" i="12"/>
  <c r="C2372" i="12"/>
  <c r="C4970" i="12"/>
  <c r="C3035" i="12"/>
  <c r="C2415" i="12"/>
  <c r="C170" i="12"/>
  <c r="C3810" i="12"/>
  <c r="C955" i="12"/>
  <c r="C1598" i="12"/>
  <c r="C2431" i="12"/>
  <c r="C168" i="12"/>
  <c r="C927" i="12"/>
  <c r="C1426" i="12"/>
  <c r="C3474" i="12"/>
  <c r="C1672" i="12"/>
  <c r="C439" i="12"/>
  <c r="C1540" i="12"/>
  <c r="C645" i="12"/>
  <c r="C632" i="12"/>
  <c r="C4082" i="12"/>
  <c r="C457" i="12"/>
  <c r="C939" i="12"/>
  <c r="C134" i="12"/>
  <c r="C1089" i="12"/>
  <c r="C1595" i="12"/>
  <c r="C1479" i="12"/>
  <c r="C1750" i="12"/>
  <c r="C514" i="12"/>
  <c r="C886" i="12"/>
  <c r="C1356" i="12"/>
  <c r="C2683" i="12"/>
  <c r="C112" i="12"/>
  <c r="C327" i="12"/>
  <c r="C969" i="12"/>
  <c r="C1354" i="12"/>
  <c r="C4074" i="12"/>
  <c r="C2802" i="12"/>
  <c r="C3516" i="12"/>
  <c r="C4818" i="12"/>
  <c r="C2346" i="12"/>
  <c r="C1482" i="12"/>
  <c r="C156" i="12"/>
  <c r="C1365" i="12"/>
  <c r="C1472" i="12"/>
  <c r="C2465" i="12"/>
  <c r="C312" i="12"/>
  <c r="C1806" i="12"/>
  <c r="C3227" i="12"/>
  <c r="C4604" i="12"/>
  <c r="C649" i="12"/>
  <c r="C1074" i="12"/>
  <c r="C4002" i="12"/>
  <c r="C1147" i="12"/>
  <c r="C325" i="12"/>
  <c r="C642" i="12"/>
  <c r="C1073" i="12"/>
  <c r="C2666" i="12"/>
  <c r="C1608" i="12"/>
  <c r="C4827" i="12"/>
  <c r="C388" i="12"/>
  <c r="C1015" i="12"/>
  <c r="C1669" i="12"/>
  <c r="C81" i="12"/>
  <c r="C469" i="12"/>
  <c r="C576" i="12"/>
  <c r="C1524" i="12"/>
  <c r="C1668" i="12"/>
  <c r="C4266" i="12"/>
  <c r="C3570" i="12"/>
  <c r="C3708" i="12"/>
  <c r="C145" i="12"/>
  <c r="C4796" i="12"/>
  <c r="C4414" i="12"/>
  <c r="C3056" i="12"/>
  <c r="C6813" i="12"/>
  <c r="C2979" i="12"/>
  <c r="C4356" i="12"/>
  <c r="C3014" i="12"/>
  <c r="C4383" i="12"/>
  <c r="C5413" i="12"/>
  <c r="C1804" i="12"/>
  <c r="C1152" i="12"/>
  <c r="C4125" i="12"/>
  <c r="C2775" i="12"/>
  <c r="C4144" i="12"/>
  <c r="C620" i="12"/>
  <c r="C4067" i="12"/>
  <c r="C2725" i="12"/>
  <c r="C4102" i="12"/>
  <c r="C2744" i="12"/>
  <c r="C419" i="12"/>
  <c r="C2627" i="12"/>
  <c r="C3006" i="12"/>
  <c r="C4375" i="12"/>
  <c r="C5405" i="12"/>
  <c r="C298" i="12"/>
  <c r="C2948" i="12"/>
  <c r="C718" i="12"/>
  <c r="C852" i="12"/>
  <c r="C1008" i="12"/>
  <c r="C1164" i="12"/>
  <c r="C1193" i="12"/>
  <c r="C318" i="12"/>
  <c r="C752" i="12"/>
  <c r="C1797" i="12"/>
  <c r="C3836" i="12"/>
  <c r="C1290" i="12"/>
  <c r="C40" i="12"/>
  <c r="C443" i="12"/>
  <c r="C1919" i="12"/>
  <c r="C2125" i="12"/>
  <c r="C2392" i="12"/>
  <c r="C2940" i="12"/>
  <c r="C1708" i="12"/>
  <c r="C1719" i="12"/>
  <c r="C1989" i="12"/>
  <c r="C401" i="12"/>
  <c r="C789" i="12"/>
  <c r="C896" i="12"/>
  <c r="C1889" i="12"/>
  <c r="C1988" i="12"/>
  <c r="C4586" i="12"/>
  <c r="C4850" i="12"/>
  <c r="C4028" i="12"/>
  <c r="C788" i="12"/>
  <c r="C1651" i="12"/>
  <c r="C2914" i="12"/>
  <c r="C262" i="12"/>
  <c r="C702" i="12"/>
  <c r="C1469" i="12"/>
  <c r="C1650" i="12"/>
  <c r="C1741" i="12"/>
  <c r="C187" i="12"/>
  <c r="C3739" i="12"/>
  <c r="C1418" i="12"/>
  <c r="C1042" i="12"/>
  <c r="C1916" i="12"/>
  <c r="C4514" i="12"/>
  <c r="C484" i="12"/>
  <c r="C895" i="12"/>
  <c r="C1808" i="12"/>
  <c r="C1915" i="12"/>
  <c r="C3178" i="12"/>
  <c r="C554" i="12"/>
  <c r="C2620" i="12"/>
  <c r="C1909" i="12"/>
  <c r="C1928" i="12"/>
  <c r="C2181" i="12"/>
  <c r="C179" i="12"/>
  <c r="C981" i="12"/>
  <c r="C1088" i="12"/>
  <c r="C2081" i="12"/>
  <c r="C2180" i="12"/>
  <c r="C4778" i="12"/>
  <c r="C2843" i="12"/>
  <c r="C4220" i="12"/>
  <c r="C533" i="12"/>
  <c r="C3549" i="12"/>
  <c r="C4926" i="12"/>
  <c r="C3568" i="12"/>
  <c r="C7325" i="12"/>
  <c r="C3491" i="12"/>
  <c r="C4868" i="12"/>
  <c r="C3526" i="12"/>
  <c r="C4895" i="12"/>
  <c r="C5925" i="12"/>
  <c r="C2866" i="12"/>
  <c r="C2145" i="12"/>
  <c r="C4637" i="12"/>
  <c r="C3287" i="12"/>
  <c r="C4656" i="12"/>
  <c r="C1031" i="12"/>
  <c r="C4579" i="12"/>
  <c r="C3237" i="12"/>
  <c r="C4614" i="12"/>
  <c r="C3256" i="12"/>
  <c r="C785" i="12"/>
  <c r="C3419" i="12"/>
  <c r="C3518" i="12"/>
  <c r="C4887" i="12"/>
  <c r="C5917" i="12"/>
  <c r="C2586" i="12"/>
  <c r="C2340" i="12"/>
  <c r="C819" i="12"/>
  <c r="C126" i="12"/>
  <c r="C4114" i="12"/>
  <c r="C1522" i="12"/>
  <c r="C758" i="12"/>
  <c r="C1745" i="12"/>
  <c r="C209" i="12"/>
  <c r="C413" i="12"/>
  <c r="C850" i="12"/>
  <c r="C1451" i="12"/>
  <c r="C143" i="12"/>
  <c r="C1601" i="12"/>
  <c r="C2118" i="12"/>
  <c r="C2499" i="12"/>
  <c r="C3452" i="12"/>
  <c r="C4306" i="12"/>
  <c r="C1834" i="12"/>
  <c r="C2501" i="12"/>
  <c r="C92" i="12"/>
  <c r="C1301" i="12"/>
  <c r="C1408" i="12"/>
  <c r="C2401" i="12"/>
  <c r="C2500" i="12"/>
  <c r="C634" i="12"/>
  <c r="C3163" i="12"/>
  <c r="C4540" i="12"/>
  <c r="C1199" i="12"/>
  <c r="C2163" i="12"/>
  <c r="C3426" i="12"/>
  <c r="C571" i="12"/>
  <c r="C1214" i="12"/>
  <c r="C2047" i="12"/>
  <c r="C2162" i="12"/>
  <c r="C2253" i="12"/>
  <c r="C989" i="12"/>
  <c r="C4251" i="12"/>
  <c r="C2909" i="12"/>
  <c r="C1267" i="12"/>
  <c r="C2428" i="12"/>
  <c r="C5026" i="12"/>
  <c r="C996" i="12"/>
  <c r="C1407" i="12"/>
  <c r="C2320" i="12"/>
  <c r="C2427" i="12"/>
  <c r="C3690" i="12"/>
  <c r="C921" i="12"/>
  <c r="C3132" i="12"/>
  <c r="C321" i="12"/>
  <c r="C529" i="12"/>
  <c r="C2530" i="12"/>
  <c r="C284" i="12"/>
  <c r="C194" i="12"/>
  <c r="C1600" i="12"/>
  <c r="C522" i="12"/>
  <c r="C889" i="12"/>
  <c r="C2563" i="12"/>
  <c r="C3355" i="12"/>
  <c r="C4732" i="12"/>
  <c r="C640" i="12"/>
  <c r="C4061" i="12"/>
  <c r="C2711" i="12"/>
  <c r="C4080" i="12"/>
  <c r="C1283" i="12"/>
  <c r="C4003" i="12"/>
  <c r="C2661" i="12"/>
  <c r="C4038" i="12"/>
  <c r="C2680" i="12"/>
  <c r="C6437" i="12"/>
  <c r="C4914" i="12"/>
  <c r="C2244" i="12"/>
  <c r="C1766" i="12"/>
  <c r="C3799" i="12"/>
  <c r="C3057" i="12"/>
  <c r="C1944" i="12"/>
  <c r="C666" i="12"/>
  <c r="C3749" i="12"/>
  <c r="C1443" i="12"/>
  <c r="C3768" i="12"/>
  <c r="C2594" i="12"/>
  <c r="C3260" i="12"/>
  <c r="C4030" i="12"/>
  <c r="C2672" i="12"/>
  <c r="C6429" i="12"/>
  <c r="C4634" i="12"/>
  <c r="C1566" i="12"/>
  <c r="C2201" i="12"/>
  <c r="C2329" i="12"/>
  <c r="C517" i="12"/>
  <c r="C1541" i="12"/>
  <c r="C1561" i="12"/>
  <c r="C1844" i="12"/>
  <c r="C597" i="12"/>
  <c r="C1297" i="12"/>
  <c r="C1492" i="12"/>
  <c r="C1724" i="12"/>
  <c r="C804" i="12"/>
  <c r="C2128" i="12"/>
  <c r="C2986" i="12"/>
  <c r="C4594" i="12"/>
  <c r="C3964" i="12"/>
  <c r="C111" i="12"/>
  <c r="C1554" i="12"/>
  <c r="C2850" i="12"/>
  <c r="C198" i="12"/>
  <c r="C638" i="12"/>
  <c r="C1340" i="12"/>
  <c r="C1553" i="12"/>
  <c r="C1677" i="12"/>
  <c r="C89" i="12"/>
  <c r="C3675" i="12"/>
  <c r="C5052" i="12"/>
  <c r="C2112" i="12"/>
  <c r="C818" i="12"/>
  <c r="C3938" i="12"/>
  <c r="C1083" i="12"/>
  <c r="C197" i="12"/>
  <c r="C330" i="12"/>
  <c r="C817" i="12"/>
  <c r="C2602" i="12"/>
  <c r="C1096" i="12"/>
  <c r="C4763" i="12"/>
  <c r="C2634" i="12"/>
  <c r="C503" i="12"/>
  <c r="C1581" i="12"/>
  <c r="C2811" i="12"/>
  <c r="C368" i="12"/>
  <c r="C512" i="12"/>
  <c r="C1421" i="12"/>
  <c r="C1580" i="12"/>
  <c r="C4202" i="12"/>
  <c r="C3314" i="12"/>
  <c r="C3644" i="12"/>
  <c r="C709" i="12"/>
  <c r="C1779" i="12"/>
  <c r="C3042" i="12"/>
  <c r="C390" i="12"/>
  <c r="C830" i="12"/>
  <c r="C1663" i="12"/>
  <c r="C1778" i="12"/>
  <c r="C1869" i="12"/>
  <c r="C398" i="12"/>
  <c r="C3867" i="12"/>
  <c r="C2525" i="12"/>
  <c r="C1627" i="12"/>
  <c r="C4573" i="12"/>
  <c r="C3223" i="12"/>
  <c r="C4592" i="12"/>
  <c r="C519" i="12"/>
  <c r="C4515" i="12"/>
  <c r="C3173" i="12"/>
  <c r="C4550" i="12"/>
  <c r="C3192" i="12"/>
  <c r="C6949" i="12"/>
  <c r="C2421" i="12"/>
  <c r="C4842" i="12"/>
  <c r="C2942" i="12"/>
  <c r="C4311" i="12"/>
  <c r="C5341" i="12"/>
  <c r="C2051" i="12"/>
  <c r="C2884" i="12"/>
  <c r="C4261" i="12"/>
  <c r="C2911" i="12"/>
  <c r="C4280" i="12"/>
  <c r="C348" i="12"/>
  <c r="C2589" i="12"/>
  <c r="C4542" i="12"/>
  <c r="C3184" i="12"/>
  <c r="C6941" i="12"/>
  <c r="C3107" i="12"/>
  <c r="C1760" i="12"/>
  <c r="C1114" i="12"/>
  <c r="C3026" i="12"/>
  <c r="C1136" i="12"/>
  <c r="C4178" i="12"/>
  <c r="C1706" i="12"/>
  <c r="C540" i="12"/>
  <c r="C704" i="12"/>
  <c r="C2722" i="12"/>
  <c r="C3946" i="12"/>
  <c r="C2786" i="12"/>
  <c r="C574" i="12"/>
  <c r="C1450" i="12"/>
  <c r="C3498" i="12"/>
  <c r="C3099" i="12"/>
  <c r="C4476" i="12"/>
  <c r="C687" i="12"/>
  <c r="C2099" i="12"/>
  <c r="C3362" i="12"/>
  <c r="C507" i="12"/>
  <c r="C1150" i="12"/>
  <c r="C1983" i="12"/>
  <c r="C2098" i="12"/>
  <c r="C2189" i="12"/>
  <c r="C477" i="12"/>
  <c r="C4187" i="12"/>
  <c r="C2845" i="12"/>
  <c r="C2219" i="12"/>
  <c r="C1852" i="12"/>
  <c r="C4450" i="12"/>
  <c r="C399" i="12"/>
  <c r="C831" i="12"/>
  <c r="C1744" i="12"/>
  <c r="C1851" i="12"/>
  <c r="C3114" i="12"/>
  <c r="C2089" i="12"/>
  <c r="C2556" i="12"/>
  <c r="C1049" i="12"/>
  <c r="C1122" i="12"/>
  <c r="C2117" i="12"/>
  <c r="C115" i="12"/>
  <c r="C917" i="12"/>
  <c r="C1024" i="12"/>
  <c r="C2017" i="12"/>
  <c r="C2116" i="12"/>
  <c r="C4714" i="12"/>
  <c r="C2635" i="12"/>
  <c r="C4156" i="12"/>
  <c r="C816" i="12"/>
  <c r="C2291" i="12"/>
  <c r="C3554" i="12"/>
  <c r="C699" i="12"/>
  <c r="C1342" i="12"/>
  <c r="C2175" i="12"/>
  <c r="C2290" i="12"/>
  <c r="C2381" i="12"/>
  <c r="C838" i="12"/>
  <c r="C4379" i="12"/>
  <c r="C3037" i="12"/>
  <c r="C1732" i="12"/>
  <c r="C474" i="12"/>
  <c r="C3735" i="12"/>
  <c r="C2545" i="12"/>
  <c r="C1186" i="12"/>
  <c r="C5027" i="12"/>
  <c r="C3685" i="12"/>
  <c r="C5062" i="12"/>
  <c r="C3704" i="12"/>
  <c r="C217" i="12"/>
  <c r="C2440" i="12"/>
  <c r="C2907" i="12"/>
  <c r="C3454" i="12"/>
  <c r="C4823" i="12"/>
  <c r="C5853" i="12"/>
  <c r="C2493" i="12"/>
  <c r="C3396" i="12"/>
  <c r="C4773" i="12"/>
  <c r="C3423" i="12"/>
  <c r="C4792" i="12"/>
  <c r="C322" i="12"/>
  <c r="C3677" i="12"/>
  <c r="C5054" i="12"/>
  <c r="C3696" i="12"/>
  <c r="C7453" i="12"/>
  <c r="C3619" i="12"/>
  <c r="C405" i="12"/>
  <c r="C944" i="12"/>
  <c r="C1455" i="12"/>
  <c r="C714" i="12"/>
  <c r="C1323" i="12"/>
  <c r="C283" i="12"/>
  <c r="C951" i="12"/>
  <c r="C1697" i="12"/>
  <c r="C70" i="12"/>
  <c r="C2755" i="12"/>
  <c r="C3298" i="12"/>
  <c r="C1086" i="12"/>
  <c r="C2034" i="12"/>
  <c r="C4522" i="12"/>
  <c r="C3611" i="12"/>
  <c r="C4988" i="12"/>
  <c r="C1573" i="12"/>
  <c r="C562" i="12"/>
  <c r="C3874" i="12"/>
  <c r="C1019" i="12"/>
  <c r="C69" i="12"/>
  <c r="C2495" i="12"/>
  <c r="C561" i="12"/>
  <c r="C2538" i="12"/>
  <c r="C584" i="12"/>
  <c r="C4699" i="12"/>
  <c r="C3357" i="12"/>
  <c r="C755" i="12"/>
  <c r="C2364" i="12"/>
  <c r="C4962" i="12"/>
  <c r="C932" i="12"/>
  <c r="C1343" i="12"/>
  <c r="C2256" i="12"/>
  <c r="C2363" i="12"/>
  <c r="C3626" i="12"/>
  <c r="C2188" i="12"/>
  <c r="C3068" i="12"/>
  <c r="C2603" i="12"/>
  <c r="C2474" i="12"/>
  <c r="C2054" i="12"/>
  <c r="C220" i="12"/>
  <c r="C66" i="12"/>
  <c r="C1536" i="12"/>
  <c r="C90" i="12"/>
  <c r="C633" i="12"/>
  <c r="C2318" i="12"/>
  <c r="C3291" i="12"/>
  <c r="C4668" i="12"/>
  <c r="C1809" i="12"/>
  <c r="C1330" i="12"/>
  <c r="C4066" i="12"/>
  <c r="C1211" i="12"/>
  <c r="C447" i="12"/>
  <c r="C898" i="12"/>
  <c r="C1329" i="12"/>
  <c r="C2730" i="12"/>
  <c r="C1671" i="12"/>
  <c r="C4891" i="12"/>
  <c r="C402" i="12"/>
  <c r="C4330" i="12"/>
  <c r="C2878" i="12"/>
  <c r="C4247" i="12"/>
  <c r="C5277" i="12"/>
  <c r="C1476" i="12"/>
  <c r="C2820" i="12"/>
  <c r="C4197" i="12"/>
  <c r="C2847" i="12"/>
  <c r="C4216" i="12"/>
  <c r="C605" i="12"/>
  <c r="C2245" i="12"/>
  <c r="C2876" i="12"/>
  <c r="C3966" i="12"/>
  <c r="C176" i="12"/>
  <c r="C301" i="12"/>
  <c r="C2475" i="12"/>
  <c r="C1081" i="12"/>
  <c r="C559" i="12"/>
  <c r="C1845" i="12"/>
  <c r="C1864" i="12"/>
  <c r="C1796" i="12"/>
  <c r="C510" i="12"/>
  <c r="C2453" i="12"/>
  <c r="C4322" i="12"/>
  <c r="C703" i="12"/>
  <c r="C1723" i="12"/>
  <c r="C2819" i="12"/>
  <c r="C4123" i="12"/>
  <c r="C2781" i="12"/>
  <c r="C1707" i="12"/>
  <c r="C1788" i="12"/>
  <c r="C4386" i="12"/>
  <c r="C271" i="12"/>
  <c r="C767" i="12"/>
  <c r="C1680" i="12"/>
  <c r="C1787" i="12"/>
  <c r="C3050" i="12"/>
  <c r="C1538" i="12"/>
  <c r="C2262" i="12"/>
  <c r="C945" i="12"/>
  <c r="C1398" i="12"/>
  <c r="C1481" i="12"/>
  <c r="C2747" i="12"/>
  <c r="C240" i="12"/>
  <c r="C448" i="12"/>
  <c r="C1225" i="12"/>
  <c r="C1477" i="12"/>
  <c r="C4138" i="12"/>
  <c r="C3058" i="12"/>
  <c r="C3580" i="12"/>
  <c r="C1300" i="12"/>
  <c r="C1715" i="12"/>
  <c r="C2978" i="12"/>
  <c r="C326" i="12"/>
  <c r="C766" i="12"/>
  <c r="C1572" i="12"/>
  <c r="C1714" i="12"/>
  <c r="C1805" i="12"/>
  <c r="C292" i="12"/>
  <c r="C3803" i="12"/>
  <c r="C2014" i="12"/>
  <c r="C1908" i="12"/>
  <c r="C1980" i="12"/>
  <c r="C4578" i="12"/>
  <c r="C548" i="12"/>
  <c r="C959" i="12"/>
  <c r="C1872" i="12"/>
  <c r="C1979" i="12"/>
  <c r="C3242" i="12"/>
  <c r="C1786" i="12"/>
  <c r="C2684" i="12"/>
  <c r="C1527" i="12"/>
  <c r="C3826" i="12"/>
  <c r="C3390" i="12"/>
  <c r="C4759" i="12"/>
  <c r="C5789" i="12"/>
  <c r="C2237" i="12"/>
  <c r="C3332" i="12"/>
  <c r="C4709" i="12"/>
  <c r="C3359" i="12"/>
  <c r="C4728" i="12"/>
  <c r="C712" i="12"/>
  <c r="C243" i="12"/>
  <c r="C4924" i="12"/>
  <c r="C4478" i="12"/>
  <c r="C3120" i="12"/>
  <c r="C6877" i="12"/>
  <c r="C3043" i="12"/>
  <c r="C4420" i="12"/>
  <c r="C3078" i="12"/>
  <c r="C4447" i="12"/>
  <c r="C5477" i="12"/>
  <c r="C778" i="12"/>
  <c r="C4701" i="12"/>
  <c r="C3351" i="12"/>
  <c r="C4720" i="12"/>
  <c r="C1543" i="12"/>
  <c r="C4643" i="12"/>
  <c r="C4106" i="12"/>
  <c r="C833" i="12"/>
  <c r="C45" i="12"/>
  <c r="C1676" i="12"/>
  <c r="C1953" i="12"/>
  <c r="C635" i="12"/>
  <c r="C604" i="12"/>
  <c r="C1685" i="12"/>
  <c r="C3844" i="12"/>
  <c r="C2608" i="12"/>
  <c r="C2566" i="12"/>
  <c r="C4189" i="12"/>
  <c r="C4131" i="12"/>
  <c r="C3813" i="12"/>
  <c r="C2030" i="12"/>
  <c r="C3832" i="12"/>
  <c r="C420" i="12"/>
  <c r="C1843" i="12"/>
  <c r="C3931" i="12"/>
  <c r="C3582" i="12"/>
  <c r="C4951" i="12"/>
  <c r="C5981" i="12"/>
  <c r="C2842" i="12"/>
  <c r="C3524" i="12"/>
  <c r="C4901" i="12"/>
  <c r="C3551" i="12"/>
  <c r="C4920" i="12"/>
  <c r="C1799" i="12"/>
  <c r="C763" i="12"/>
  <c r="C3101" i="12"/>
  <c r="C4670" i="12"/>
  <c r="C3312" i="12"/>
  <c r="C7069" i="12"/>
  <c r="C3235" i="12"/>
  <c r="C4612" i="12"/>
  <c r="C3270" i="12"/>
  <c r="C4639" i="12"/>
  <c r="C5669" i="12"/>
  <c r="C2005" i="12"/>
  <c r="C1154" i="12"/>
  <c r="C4381" i="12"/>
  <c r="C3031" i="12"/>
  <c r="C4400" i="12"/>
  <c r="C338" i="12"/>
  <c r="C4323" i="12"/>
  <c r="C2981" i="12"/>
  <c r="C4358" i="12"/>
  <c r="C3000" i="12"/>
  <c r="C6757" i="12"/>
  <c r="C2420" i="12"/>
  <c r="C2298" i="12"/>
  <c r="C3262" i="12"/>
  <c r="C4631" i="12"/>
  <c r="C5661" i="12"/>
  <c r="C1725" i="12"/>
  <c r="C3204" i="12"/>
  <c r="C4581" i="12"/>
  <c r="C3231" i="12"/>
  <c r="C4600" i="12"/>
  <c r="C1095" i="12"/>
  <c r="C4695" i="12"/>
  <c r="C626" i="12"/>
  <c r="C3980" i="12"/>
  <c r="C2638" i="12"/>
  <c r="C4007" i="12"/>
  <c r="C4721" i="12"/>
  <c r="C1322" i="12"/>
  <c r="C2644" i="12"/>
  <c r="C4021" i="12"/>
  <c r="C2671" i="12"/>
  <c r="C4040" i="12"/>
  <c r="C3866" i="12"/>
  <c r="C3691" i="12"/>
  <c r="C5068" i="12"/>
  <c r="C3726" i="12"/>
  <c r="C538" i="12"/>
  <c r="C6125" i="12"/>
  <c r="C3674" i="12"/>
  <c r="C3732" i="12"/>
  <c r="C1242" i="12"/>
  <c r="C3759" i="12"/>
  <c r="C2950" i="12"/>
  <c r="C4779" i="12"/>
  <c r="C3437" i="12"/>
  <c r="C4814" i="12"/>
  <c r="C3456" i="12"/>
  <c r="C408" i="12"/>
  <c r="C3547" i="12"/>
  <c r="C2300" i="12"/>
  <c r="C3004" i="12"/>
  <c r="C2052" i="12"/>
  <c r="C1278" i="12"/>
  <c r="C2492" i="12"/>
  <c r="C3196" i="12"/>
  <c r="C2342" i="12"/>
  <c r="C3632" i="12"/>
  <c r="C3590" i="12"/>
  <c r="C2278" i="12"/>
  <c r="C1814" i="12"/>
  <c r="C4325" i="12"/>
  <c r="C2975" i="12"/>
  <c r="C4344" i="12"/>
  <c r="C454" i="12"/>
  <c r="C3106" i="12"/>
  <c r="C3388" i="12"/>
  <c r="C4094" i="12"/>
  <c r="C2736" i="12"/>
  <c r="C6493" i="12"/>
  <c r="C4890" i="12"/>
  <c r="C4036" i="12"/>
  <c r="C2694" i="12"/>
  <c r="C4063" i="12"/>
  <c r="C5093" i="12"/>
  <c r="C1914" i="12"/>
  <c r="C1406" i="12"/>
  <c r="C3805" i="12"/>
  <c r="C1966" i="12"/>
  <c r="C3824" i="12"/>
  <c r="C251" i="12"/>
  <c r="C3747" i="12"/>
  <c r="C1521" i="12"/>
  <c r="C3782" i="12"/>
  <c r="C1718" i="12"/>
  <c r="C6181" i="12"/>
  <c r="C3890" i="12"/>
  <c r="C1465" i="12"/>
  <c r="C4893" i="12"/>
  <c r="C3543" i="12"/>
  <c r="C4912" i="12"/>
  <c r="C264" i="12"/>
  <c r="C4835" i="12"/>
  <c r="C3493" i="12"/>
  <c r="C4870" i="12"/>
  <c r="C3512" i="12"/>
  <c r="C7269" i="12"/>
  <c r="C2044" i="12"/>
  <c r="C4955" i="12"/>
  <c r="C3774" i="12"/>
  <c r="C1654" i="12"/>
  <c r="C6173" i="12"/>
  <c r="C3610" i="12"/>
  <c r="C3716" i="12"/>
  <c r="C730" i="12"/>
  <c r="C3743" i="12"/>
  <c r="C2609" i="12"/>
  <c r="C2008" i="12"/>
  <c r="C5725" i="12"/>
  <c r="C3115" i="12"/>
  <c r="C4492" i="12"/>
  <c r="C3150" i="12"/>
  <c r="C4519" i="12"/>
  <c r="C5549" i="12"/>
  <c r="C1467" i="12"/>
  <c r="C3156" i="12"/>
  <c r="C4533" i="12"/>
  <c r="C3183" i="12"/>
  <c r="C4552" i="12"/>
  <c r="C3780" i="12"/>
  <c r="C4203" i="12"/>
  <c r="C2861" i="12"/>
  <c r="C4238" i="12"/>
  <c r="C2880" i="12"/>
  <c r="C6637" i="12"/>
  <c r="C2867" i="12"/>
  <c r="C4244" i="12"/>
  <c r="C2902" i="12"/>
  <c r="C1742" i="12"/>
  <c r="C4319" i="12"/>
  <c r="C2572" i="12"/>
  <c r="C3949" i="12"/>
  <c r="C2599" i="12"/>
  <c r="C3968" i="12"/>
  <c r="C899" i="12"/>
  <c r="C3955" i="12"/>
  <c r="C2613" i="12"/>
  <c r="C3990" i="12"/>
  <c r="C2632" i="12"/>
  <c r="C4862" i="12"/>
  <c r="C1117" i="12"/>
  <c r="C3660" i="12"/>
  <c r="C5037" i="12"/>
  <c r="C3687" i="12"/>
  <c r="C5056" i="12"/>
  <c r="C781" i="12"/>
  <c r="C4834" i="12"/>
  <c r="C4898" i="12"/>
  <c r="C2220" i="12"/>
  <c r="C4650" i="12"/>
  <c r="C2111" i="12"/>
  <c r="C314" i="12"/>
  <c r="C1733" i="12"/>
  <c r="C3871" i="12"/>
  <c r="C6365" i="12"/>
  <c r="C3935" i="12"/>
  <c r="C2839" i="12"/>
  <c r="C3460" i="12"/>
  <c r="C4837" i="12"/>
  <c r="C3487" i="12"/>
  <c r="C4856" i="12"/>
  <c r="C609" i="12"/>
  <c r="C61" i="12"/>
  <c r="C2717" i="12"/>
  <c r="C4606" i="12"/>
  <c r="C3248" i="12"/>
  <c r="C7005" i="12"/>
  <c r="C3171" i="12"/>
  <c r="C4548" i="12"/>
  <c r="C3206" i="12"/>
  <c r="C4575" i="12"/>
  <c r="C5605" i="12"/>
  <c r="C1749" i="12"/>
  <c r="C2239" i="12"/>
  <c r="C4317" i="12"/>
  <c r="C2967" i="12"/>
  <c r="C4336" i="12"/>
  <c r="C1053" i="12"/>
  <c r="C4259" i="12"/>
  <c r="C2917" i="12"/>
  <c r="C4294" i="12"/>
  <c r="C2936" i="12"/>
  <c r="C6693" i="12"/>
  <c r="C2923" i="12"/>
  <c r="C2794" i="12"/>
  <c r="C2686" i="12"/>
  <c r="C4055" i="12"/>
  <c r="C5085" i="12"/>
  <c r="C810" i="12"/>
  <c r="C2628" i="12"/>
  <c r="C4005" i="12"/>
  <c r="C2655" i="12"/>
  <c r="C4024" i="12"/>
  <c r="C1347" i="12"/>
  <c r="C4642" i="12"/>
  <c r="C4284" i="12"/>
  <c r="C4286" i="12"/>
  <c r="C2928" i="12"/>
  <c r="C224" i="12"/>
  <c r="C1215" i="12"/>
  <c r="C868" i="12"/>
  <c r="C2231" i="12"/>
  <c r="C890" i="12"/>
  <c r="C2226" i="12"/>
  <c r="C1060" i="12"/>
  <c r="C2748" i="12"/>
  <c r="C3633" i="12"/>
  <c r="C7389" i="12"/>
  <c r="C4959" i="12"/>
  <c r="C3863" i="12"/>
  <c r="C3972" i="12"/>
  <c r="C2630" i="12"/>
  <c r="C3999" i="12"/>
  <c r="C4657" i="12"/>
  <c r="C1066" i="12"/>
  <c r="C894" i="12"/>
  <c r="C3741" i="12"/>
  <c r="C1274" i="12"/>
  <c r="C3760" i="12"/>
  <c r="C153" i="12"/>
  <c r="C3683" i="12"/>
  <c r="C5060" i="12"/>
  <c r="C3718" i="12"/>
  <c r="C122" i="12"/>
  <c r="C6117" i="12"/>
  <c r="C3634" i="12"/>
  <c r="C2354" i="12"/>
  <c r="C4829" i="12"/>
  <c r="C3479" i="12"/>
  <c r="C4848" i="12"/>
  <c r="C1160" i="12"/>
  <c r="C4771" i="12"/>
  <c r="C3429" i="12"/>
  <c r="C4806" i="12"/>
  <c r="C3448" i="12"/>
  <c r="C7205" i="12"/>
  <c r="C2321" i="12"/>
  <c r="C2183" i="12"/>
  <c r="C3198" i="12"/>
  <c r="C4567" i="12"/>
  <c r="C5597" i="12"/>
  <c r="C1177" i="12"/>
  <c r="C3140" i="12"/>
  <c r="C4517" i="12"/>
  <c r="C3167" i="12"/>
  <c r="C4536" i="12"/>
  <c r="C583" i="12"/>
  <c r="C612" i="12"/>
  <c r="C3421" i="12"/>
  <c r="C4798" i="12"/>
  <c r="C3440" i="12"/>
  <c r="C7197" i="12"/>
  <c r="C3363" i="12"/>
  <c r="C4740" i="12"/>
  <c r="C3398" i="12"/>
  <c r="C4767" i="12"/>
  <c r="C5797" i="12"/>
  <c r="C2517" i="12"/>
  <c r="C3268" i="12"/>
  <c r="C4139" i="12"/>
  <c r="C2797" i="12"/>
  <c r="C4174" i="12"/>
  <c r="C2816" i="12"/>
  <c r="C6573" i="12"/>
  <c r="C2739" i="12"/>
  <c r="C4180" i="12"/>
  <c r="C2838" i="12"/>
  <c r="C4207" i="12"/>
  <c r="C248" i="12"/>
  <c r="C3807" i="12"/>
  <c r="C2390" i="12"/>
  <c r="C3885" i="12"/>
  <c r="C2535" i="12"/>
  <c r="C3904" i="12"/>
  <c r="C333" i="12"/>
  <c r="C3891" i="12"/>
  <c r="C2549" i="12"/>
  <c r="C3926" i="12"/>
  <c r="C4350" i="12"/>
  <c r="C1196" i="12"/>
  <c r="C3596" i="12"/>
  <c r="C4973" i="12"/>
  <c r="C3623" i="12"/>
  <c r="C4992" i="12"/>
  <c r="C2375" i="12"/>
  <c r="C4979" i="12"/>
  <c r="C3637" i="12"/>
  <c r="C5014" i="12"/>
  <c r="C3656" i="12"/>
  <c r="C7261" i="12"/>
  <c r="C3307" i="12"/>
  <c r="C4684" i="12"/>
  <c r="C3342" i="12"/>
  <c r="C4711" i="12"/>
  <c r="C5741" i="12"/>
  <c r="C1345" i="12"/>
  <c r="C2235" i="12"/>
  <c r="C1279" i="12"/>
  <c r="C2053" i="12"/>
  <c r="C4092" i="12"/>
  <c r="C2317" i="12"/>
  <c r="C1471" i="12"/>
  <c r="C3902" i="12"/>
  <c r="C1705" i="12"/>
  <c r="C4378" i="12"/>
  <c r="C4145" i="12"/>
  <c r="C4208" i="12"/>
  <c r="C4484" i="12"/>
  <c r="C3142" i="12"/>
  <c r="C4511" i="12"/>
  <c r="C5541" i="12"/>
  <c r="C1401" i="12"/>
  <c r="C1727" i="12"/>
  <c r="C4253" i="12"/>
  <c r="C2903" i="12"/>
  <c r="C4272" i="12"/>
  <c r="C541" i="12"/>
  <c r="C4195" i="12"/>
  <c r="C2853" i="12"/>
  <c r="C4230" i="12"/>
  <c r="C2872" i="12"/>
  <c r="C6629" i="12"/>
  <c r="C2859" i="12"/>
  <c r="C2445" i="12"/>
  <c r="C2622" i="12"/>
  <c r="C3991" i="12"/>
  <c r="C4593" i="12"/>
  <c r="C2153" i="12"/>
  <c r="C2564" i="12"/>
  <c r="C3941" i="12"/>
  <c r="C2591" i="12"/>
  <c r="C3960" i="12"/>
  <c r="C835" i="12"/>
  <c r="C1466" i="12"/>
  <c r="C4571" i="12"/>
  <c r="C3710" i="12"/>
  <c r="C5079" i="12"/>
  <c r="C6109" i="12"/>
  <c r="C3354" i="12"/>
  <c r="C3652" i="12"/>
  <c r="C5029" i="12"/>
  <c r="C3679" i="12"/>
  <c r="C5048" i="12"/>
  <c r="C1409" i="12"/>
  <c r="C1023" i="12"/>
  <c r="C3933" i="12"/>
  <c r="C2583" i="12"/>
  <c r="C3952" i="12"/>
  <c r="C77" i="12"/>
  <c r="C3875" i="12"/>
  <c r="C2533" i="12"/>
  <c r="C3910" i="12"/>
  <c r="C2552" i="12"/>
  <c r="C6309" i="12"/>
  <c r="C4402" i="12"/>
  <c r="C4645" i="12"/>
  <c r="C4651" i="12"/>
  <c r="C3309" i="12"/>
  <c r="C4686" i="12"/>
  <c r="C3328" i="12"/>
  <c r="C7085" i="12"/>
  <c r="C3315" i="12"/>
  <c r="C4692" i="12"/>
  <c r="C3350" i="12"/>
  <c r="C4719" i="12"/>
  <c r="C378" i="12"/>
  <c r="C3121" i="12"/>
  <c r="C3020" i="12"/>
  <c r="C4397" i="12"/>
  <c r="C3047" i="12"/>
  <c r="C4416" i="12"/>
  <c r="C1030" i="12"/>
  <c r="C4403" i="12"/>
  <c r="C3061" i="12"/>
  <c r="C4438" i="12"/>
  <c r="C2992" i="12"/>
  <c r="C2610" i="12"/>
  <c r="C4108" i="12"/>
  <c r="C2766" i="12"/>
  <c r="C4135" i="12"/>
  <c r="C5165" i="12"/>
  <c r="C257" i="12"/>
  <c r="C1068" i="12"/>
  <c r="C2192" i="12"/>
  <c r="C51" i="12"/>
  <c r="C167" i="12"/>
  <c r="C210" i="12"/>
  <c r="C2384" i="12"/>
  <c r="C2544" i="12"/>
  <c r="C1045" i="12"/>
  <c r="C3555" i="12"/>
  <c r="C5989" i="12"/>
  <c r="C3569" i="12"/>
  <c r="C4996" i="12"/>
  <c r="C3654" i="12"/>
  <c r="C5023" i="12"/>
  <c r="C6053" i="12"/>
  <c r="C3378" i="12"/>
  <c r="C1842" i="12"/>
  <c r="C4765" i="12"/>
  <c r="C3415" i="12"/>
  <c r="C4784" i="12"/>
  <c r="C648" i="12"/>
  <c r="C4707" i="12"/>
  <c r="C3365" i="12"/>
  <c r="C4742" i="12"/>
  <c r="C3384" i="12"/>
  <c r="C7141" i="12"/>
  <c r="C1328" i="12"/>
  <c r="C1350" i="12"/>
  <c r="C3134" i="12"/>
  <c r="C4503" i="12"/>
  <c r="C5533" i="12"/>
  <c r="C2252" i="12"/>
  <c r="C3076" i="12"/>
  <c r="C4453" i="12"/>
  <c r="C3103" i="12"/>
  <c r="C4472" i="12"/>
  <c r="C1478" i="12"/>
  <c r="C4130" i="12"/>
  <c r="C3900" i="12"/>
  <c r="C4222" i="12"/>
  <c r="C2864" i="12"/>
  <c r="C6621" i="12"/>
  <c r="C2675" i="12"/>
  <c r="C4164" i="12"/>
  <c r="C2822" i="12"/>
  <c r="C4191" i="12"/>
  <c r="C5221" i="12"/>
  <c r="C1579" i="12"/>
  <c r="C1936" i="12"/>
  <c r="C4445" i="12"/>
  <c r="C3095" i="12"/>
  <c r="C4464" i="12"/>
  <c r="C902" i="12"/>
  <c r="C4387" i="12"/>
  <c r="C3045" i="12"/>
  <c r="C4422" i="12"/>
  <c r="C3064" i="12"/>
  <c r="C6821" i="12"/>
  <c r="C1116" i="12"/>
  <c r="C3295" i="12"/>
  <c r="C1878" i="12"/>
  <c r="C3821" i="12"/>
  <c r="C2094" i="12"/>
  <c r="C3840" i="12"/>
  <c r="C78" i="12"/>
  <c r="C3827" i="12"/>
  <c r="C2206" i="12"/>
  <c r="C3862" i="12"/>
  <c r="C2358" i="12"/>
  <c r="C3838" i="12"/>
  <c r="C315" i="12"/>
  <c r="C3532" i="12"/>
  <c r="C4909" i="12"/>
  <c r="C3559" i="12"/>
  <c r="C4928" i="12"/>
  <c r="C1863" i="12"/>
  <c r="C4915" i="12"/>
  <c r="C3573" i="12"/>
  <c r="C4950" i="12"/>
  <c r="C6749" i="12"/>
  <c r="C3243" i="12"/>
  <c r="C4620" i="12"/>
  <c r="C3278" i="12"/>
  <c r="C4647" i="12"/>
  <c r="C481" i="12"/>
  <c r="C2227" i="12"/>
  <c r="C3613" i="12"/>
  <c r="C2789" i="12"/>
  <c r="C2699" i="12"/>
  <c r="C4081" i="12"/>
  <c r="C2527" i="12"/>
  <c r="C4443" i="12"/>
  <c r="C3098" i="12"/>
  <c r="C4984" i="12"/>
  <c r="C4734" i="12"/>
  <c r="C4676" i="12"/>
  <c r="C2261" i="12"/>
  <c r="C4976" i="12"/>
  <c r="C4228" i="12"/>
  <c r="C4088" i="12"/>
  <c r="C4664" i="12"/>
  <c r="C3662" i="12"/>
  <c r="C865" i="12"/>
  <c r="C4374" i="12"/>
  <c r="C1830" i="12"/>
  <c r="C3214" i="12"/>
  <c r="C1978" i="12"/>
  <c r="C3414" i="12"/>
  <c r="C4267" i="12"/>
  <c r="C1782" i="12"/>
  <c r="C2490" i="12"/>
  <c r="C3796" i="12"/>
  <c r="C3478" i="12"/>
  <c r="C4168" i="12"/>
  <c r="C3462" i="12"/>
  <c r="C3148" i="12"/>
  <c r="C3854" i="12"/>
  <c r="C3520" i="12"/>
  <c r="C1509" i="12"/>
  <c r="C5043" i="12"/>
  <c r="C3701" i="12"/>
  <c r="C5078" i="12"/>
  <c r="C3720" i="12"/>
  <c r="C771" i="12"/>
  <c r="C3371" i="12"/>
  <c r="C4748" i="12"/>
  <c r="C3406" i="12"/>
  <c r="C4775" i="12"/>
  <c r="C5805" i="12"/>
  <c r="C1361" i="12"/>
  <c r="C3412" i="12"/>
  <c r="C4789" i="12"/>
  <c r="C3439" i="12"/>
  <c r="C4808" i="12"/>
  <c r="C3109" i="12"/>
  <c r="C4459" i="12"/>
  <c r="C3117" i="12"/>
  <c r="C4494" i="12"/>
  <c r="C3136" i="12"/>
  <c r="C6893" i="12"/>
  <c r="C3123" i="12"/>
  <c r="C4500" i="12"/>
  <c r="C3158" i="12"/>
  <c r="C4527" i="12"/>
  <c r="C234" i="12"/>
  <c r="C3640" i="12"/>
  <c r="C2828" i="12"/>
  <c r="C4205" i="12"/>
  <c r="C2855" i="12"/>
  <c r="C4224" i="12"/>
  <c r="C669" i="12"/>
  <c r="C4211" i="12"/>
  <c r="C2869" i="12"/>
  <c r="C4246" i="12"/>
  <c r="C2888" i="12"/>
  <c r="C4269" i="12"/>
  <c r="C4104" i="12"/>
  <c r="C2136" i="12"/>
  <c r="C1402" i="12"/>
  <c r="C3773" i="12"/>
  <c r="C1710" i="12"/>
  <c r="C3792" i="12"/>
  <c r="C100" i="12"/>
  <c r="C3779" i="12"/>
  <c r="C1822" i="12"/>
  <c r="C3814" i="12"/>
  <c r="C4800" i="12"/>
  <c r="C5877" i="12"/>
  <c r="C2674" i="12"/>
  <c r="C3484" i="12"/>
  <c r="C4861" i="12"/>
  <c r="C3511" i="12"/>
  <c r="C4880" i="12"/>
  <c r="C1362" i="12"/>
  <c r="C4867" i="12"/>
  <c r="C3525" i="12"/>
  <c r="C4394" i="12"/>
  <c r="C3490" i="12"/>
  <c r="C4990" i="12"/>
  <c r="C3301" i="12"/>
  <c r="C1221" i="12"/>
  <c r="C5469" i="12"/>
  <c r="C3039" i="12"/>
  <c r="C3772" i="12"/>
  <c r="C1678" i="12"/>
  <c r="C5157" i="12"/>
  <c r="C2478" i="12"/>
  <c r="C2078" i="12"/>
  <c r="C4146" i="12"/>
  <c r="C5149" i="12"/>
  <c r="C3557" i="12"/>
  <c r="C5285" i="12"/>
  <c r="C7397" i="12"/>
  <c r="C2983" i="12"/>
  <c r="C3418" i="12"/>
  <c r="C4886" i="12"/>
  <c r="C2316" i="12"/>
  <c r="C4750" i="12"/>
  <c r="C1789" i="12"/>
  <c r="C2735" i="12"/>
  <c r="C3084" i="12"/>
  <c r="C2944" i="12"/>
  <c r="C2045" i="12"/>
  <c r="C4308" i="12"/>
  <c r="C4502" i="12"/>
  <c r="C4680" i="12"/>
  <c r="C4831" i="12"/>
  <c r="C4172" i="12"/>
  <c r="C4366" i="12"/>
  <c r="C4032" i="12"/>
  <c r="C1667" i="12"/>
  <c r="C2836" i="12"/>
  <c r="C4213" i="12"/>
  <c r="C2863" i="12"/>
  <c r="C4232" i="12"/>
  <c r="C3939" i="12"/>
  <c r="C3883" i="12"/>
  <c r="C2541" i="12"/>
  <c r="C3918" i="12"/>
  <c r="C2560" i="12"/>
  <c r="C6317" i="12"/>
  <c r="C4442" i="12"/>
  <c r="C3924" i="12"/>
  <c r="C2582" i="12"/>
  <c r="C3951" i="12"/>
  <c r="C4273" i="12"/>
  <c r="C4486" i="12"/>
  <c r="C4971" i="12"/>
  <c r="C3629" i="12"/>
  <c r="C5006" i="12"/>
  <c r="C3648" i="12"/>
  <c r="C7405" i="12"/>
  <c r="C3635" i="12"/>
  <c r="C5012" i="12"/>
  <c r="C3670" i="12"/>
  <c r="C5039" i="12"/>
  <c r="C5021" i="12"/>
  <c r="C6885" i="12"/>
  <c r="C3340" i="12"/>
  <c r="C4717" i="12"/>
  <c r="C3367" i="12"/>
  <c r="C4736" i="12"/>
  <c r="C776" i="12"/>
  <c r="C4723" i="12"/>
  <c r="C3381" i="12"/>
  <c r="C4758" i="12"/>
  <c r="C3400" i="12"/>
  <c r="C2919" i="12"/>
  <c r="C5301" i="12"/>
  <c r="C2243" i="12"/>
  <c r="C2908" i="12"/>
  <c r="C4285" i="12"/>
  <c r="C2935" i="12"/>
  <c r="C4304" i="12"/>
  <c r="C1309" i="12"/>
  <c r="C4291" i="12"/>
  <c r="C2949" i="12"/>
  <c r="C4326" i="12"/>
  <c r="C1288" i="12"/>
  <c r="C6389" i="12"/>
  <c r="C4722" i="12"/>
  <c r="C3996" i="12"/>
  <c r="C2654" i="12"/>
  <c r="C4023" i="12"/>
  <c r="C4849" i="12"/>
  <c r="C1564" i="12"/>
  <c r="C2660" i="12"/>
  <c r="C4037" i="12"/>
  <c r="C4635" i="12"/>
  <c r="C4315" i="12"/>
  <c r="C3908" i="12"/>
  <c r="C4166" i="12"/>
  <c r="C1933" i="12"/>
  <c r="C1641" i="12"/>
  <c r="C3896" i="12"/>
  <c r="C3646" i="12"/>
  <c r="C3588" i="12"/>
  <c r="C2311" i="12"/>
  <c r="C3376" i="12"/>
  <c r="C3334" i="12"/>
  <c r="C2043" i="12"/>
  <c r="C6685" i="12"/>
  <c r="C4069" i="12"/>
  <c r="C7333" i="12"/>
  <c r="C3627" i="12"/>
  <c r="C3495" i="12"/>
  <c r="C4339" i="12"/>
  <c r="C3695" i="12"/>
  <c r="C3179" i="12"/>
  <c r="C4071" i="12"/>
  <c r="C3379" i="12"/>
  <c r="C3247" i="12"/>
  <c r="C1621" i="12"/>
  <c r="C4480" i="12"/>
  <c r="C3930" i="12"/>
  <c r="C4820" i="12"/>
  <c r="C2799" i="12"/>
  <c r="C3249" i="12"/>
  <c r="C5861" i="12"/>
  <c r="C2142" i="12"/>
  <c r="C4878" i="12"/>
  <c r="C4544" i="12"/>
  <c r="C2301" i="12"/>
  <c r="C3348" i="12"/>
  <c r="C4725" i="12"/>
  <c r="C3375" i="12"/>
  <c r="C4744" i="12"/>
  <c r="C2597" i="12"/>
  <c r="C4395" i="12"/>
  <c r="C3053" i="12"/>
  <c r="C4430" i="12"/>
  <c r="C3072" i="12"/>
  <c r="C6829" i="12"/>
  <c r="C3059" i="12"/>
  <c r="C4436" i="12"/>
  <c r="C3094" i="12"/>
  <c r="C4463" i="12"/>
  <c r="C2448" i="12"/>
  <c r="C3128" i="12"/>
  <c r="C2764" i="12"/>
  <c r="C4141" i="12"/>
  <c r="C2791" i="12"/>
  <c r="C4160" i="12"/>
  <c r="C1260" i="12"/>
  <c r="C4147" i="12"/>
  <c r="C2805" i="12"/>
  <c r="C4182" i="12"/>
  <c r="C2824" i="12"/>
  <c r="C3671" i="12"/>
  <c r="C2520" i="12"/>
  <c r="C3852" i="12"/>
  <c r="C2406" i="12"/>
  <c r="C3879" i="12"/>
  <c r="C3697" i="12"/>
  <c r="C1769" i="12"/>
  <c r="C2454" i="12"/>
  <c r="C3893" i="12"/>
  <c r="C2543" i="12"/>
  <c r="C3912" i="12"/>
  <c r="C4288" i="12"/>
  <c r="C5813" i="12"/>
  <c r="C1670" i="12"/>
  <c r="C3420" i="12"/>
  <c r="C4797" i="12"/>
  <c r="C3447" i="12"/>
  <c r="C4816" i="12"/>
  <c r="C1416" i="12"/>
  <c r="C4803" i="12"/>
  <c r="C3461" i="12"/>
  <c r="C4838" i="12"/>
  <c r="C4787" i="12"/>
  <c r="C6901" i="12"/>
  <c r="C3131" i="12"/>
  <c r="C4508" i="12"/>
  <c r="C3166" i="12"/>
  <c r="C4535" i="12"/>
  <c r="C5565" i="12"/>
  <c r="C1570" i="12"/>
  <c r="C3172" i="12"/>
  <c r="C4549" i="12"/>
  <c r="C3293" i="12"/>
  <c r="C2973" i="12"/>
  <c r="C4932" i="12"/>
  <c r="C4678" i="12"/>
  <c r="C707" i="12"/>
  <c r="C1740" i="12"/>
  <c r="C4408" i="12"/>
  <c r="C4158" i="12"/>
  <c r="C4100" i="12"/>
  <c r="C2426" i="12"/>
  <c r="C3888" i="12"/>
  <c r="C3846" i="12"/>
  <c r="C3306" i="12"/>
  <c r="C1735" i="12"/>
  <c r="C2886" i="12"/>
  <c r="C684" i="12"/>
  <c r="C2956" i="12"/>
  <c r="C5031" i="12"/>
  <c r="C4851" i="12"/>
  <c r="C3016" i="12"/>
  <c r="C4715" i="12"/>
  <c r="C4583" i="12"/>
  <c r="C2708" i="12"/>
  <c r="C4412" i="12"/>
  <c r="C2925" i="12"/>
  <c r="C5677" i="12"/>
  <c r="C2931" i="12"/>
  <c r="C3125" i="12"/>
  <c r="C3311" i="12"/>
  <c r="C1124" i="12"/>
  <c r="C3122" i="12"/>
  <c r="C2989" i="12"/>
  <c r="C2663" i="12"/>
  <c r="C5229" i="12"/>
  <c r="C4186" i="12"/>
  <c r="C3860" i="12"/>
  <c r="C2470" i="12"/>
  <c r="C3887" i="12"/>
  <c r="C3761" i="12"/>
  <c r="C3974" i="12"/>
  <c r="C4907" i="12"/>
  <c r="C3565" i="12"/>
  <c r="C4942" i="12"/>
  <c r="C3584" i="12"/>
  <c r="C7341" i="12"/>
  <c r="C3571" i="12"/>
  <c r="C4948" i="12"/>
  <c r="C3606" i="12"/>
  <c r="C4975" i="12"/>
  <c r="C4509" i="12"/>
  <c r="C6501" i="12"/>
  <c r="C3276" i="12"/>
  <c r="C4653" i="12"/>
  <c r="C3303" i="12"/>
  <c r="C4672" i="12"/>
  <c r="C87" i="12"/>
  <c r="C4659" i="12"/>
  <c r="C3317" i="12"/>
  <c r="C4694" i="12"/>
  <c r="C3336" i="12"/>
  <c r="C5040" i="12"/>
  <c r="C2987" i="12"/>
  <c r="C4364" i="12"/>
  <c r="C3022" i="12"/>
  <c r="C4391" i="12"/>
  <c r="C5421" i="12"/>
  <c r="C1868" i="12"/>
  <c r="C3028" i="12"/>
  <c r="C4405" i="12"/>
  <c r="C3055" i="12"/>
  <c r="C4424" i="12"/>
  <c r="C1181" i="12"/>
  <c r="C6325" i="12"/>
  <c r="C4466" i="12"/>
  <c r="C3932" i="12"/>
  <c r="C2590" i="12"/>
  <c r="C3959" i="12"/>
  <c r="C4337" i="12"/>
  <c r="C2409" i="12"/>
  <c r="C2596" i="12"/>
  <c r="C3973" i="12"/>
  <c r="C2814" i="12"/>
  <c r="C3445" i="12"/>
  <c r="C7413" i="12"/>
  <c r="C3643" i="12"/>
  <c r="C5020" i="12"/>
  <c r="C3678" i="12"/>
  <c r="C5047" i="12"/>
  <c r="C6077" i="12"/>
  <c r="C3482" i="12"/>
  <c r="C3684" i="12"/>
  <c r="C5061" i="12"/>
  <c r="C2299" i="12"/>
  <c r="C2491" i="12"/>
  <c r="C200" i="12"/>
  <c r="C2808" i="12"/>
  <c r="C2558" i="12"/>
  <c r="C2326" i="12"/>
  <c r="C205" i="12"/>
  <c r="C5015" i="12"/>
  <c r="C4965" i="12"/>
  <c r="C1275" i="12"/>
  <c r="C7133" i="12"/>
  <c r="C4703" i="12"/>
  <c r="C4957" i="12"/>
  <c r="C1850" i="12"/>
  <c r="C4934" i="12"/>
  <c r="C2115" i="12"/>
  <c r="C3468" i="12"/>
  <c r="C4352" i="12"/>
  <c r="C3668" i="12"/>
  <c r="C3528" i="12"/>
  <c r="C4044" i="12"/>
  <c r="C3392" i="12"/>
  <c r="C3220" i="12"/>
  <c r="C2915" i="12"/>
  <c r="C4461" i="12"/>
  <c r="C6189" i="12"/>
  <c r="C3443" i="12"/>
  <c r="C4149" i="12"/>
  <c r="C3823" i="12"/>
  <c r="C3485" i="12"/>
  <c r="C3819" i="12"/>
  <c r="C3501" i="12"/>
  <c r="C3175" i="12"/>
  <c r="C6253" i="12"/>
  <c r="C2995" i="12"/>
  <c r="C4372" i="12"/>
  <c r="C3030" i="12"/>
  <c r="C4399" i="12"/>
  <c r="C1535" i="12"/>
  <c r="C2616" i="12"/>
  <c r="C2700" i="12"/>
  <c r="C4077" i="12"/>
  <c r="C2727" i="12"/>
  <c r="C4096" i="12"/>
  <c r="C748" i="12"/>
  <c r="C4083" i="12"/>
  <c r="C2741" i="12"/>
  <c r="C4118" i="12"/>
  <c r="C2760" i="12"/>
  <c r="C3159" i="12"/>
  <c r="C1224" i="12"/>
  <c r="C3788" i="12"/>
  <c r="C1894" i="12"/>
  <c r="C3815" i="12"/>
  <c r="C3185" i="12"/>
  <c r="C489" i="12"/>
  <c r="C1942" i="12"/>
  <c r="C3829" i="12"/>
  <c r="C2158" i="12"/>
  <c r="C3848" i="12"/>
  <c r="C2247" i="12"/>
  <c r="C3499" i="12"/>
  <c r="C4876" i="12"/>
  <c r="C3534" i="12"/>
  <c r="C4903" i="12"/>
  <c r="C5933" i="12"/>
  <c r="C2906" i="12"/>
  <c r="C3540" i="12"/>
  <c r="C4917" i="12"/>
  <c r="C3567" i="12"/>
  <c r="C4936" i="12"/>
  <c r="C4275" i="12"/>
  <c r="C6837" i="12"/>
  <c r="C3067" i="12"/>
  <c r="C4444" i="12"/>
  <c r="C3102" i="12"/>
  <c r="C4471" i="12"/>
  <c r="C5501" i="12"/>
  <c r="C2508" i="12"/>
  <c r="C3108" i="12"/>
  <c r="C4485" i="12"/>
  <c r="C7013" i="12"/>
  <c r="C4822" i="12"/>
  <c r="C1324" i="12"/>
  <c r="C4155" i="12"/>
  <c r="C2813" i="12"/>
  <c r="C4190" i="12"/>
  <c r="C2832" i="12"/>
  <c r="C6589" i="12"/>
  <c r="C2803" i="12"/>
  <c r="C4196" i="12"/>
  <c r="C2854" i="12"/>
  <c r="C853" i="12"/>
  <c r="C6301" i="12"/>
  <c r="C1132" i="12"/>
  <c r="C6565" i="12"/>
  <c r="C3927" i="12"/>
  <c r="C3877" i="12"/>
  <c r="C2355" i="12"/>
  <c r="C6045" i="12"/>
  <c r="C3615" i="12"/>
  <c r="C3229" i="12"/>
  <c r="C3299" i="12"/>
  <c r="C5733" i="12"/>
  <c r="C3607" i="12"/>
  <c r="C4899" i="12"/>
  <c r="C4255" i="12"/>
  <c r="C3326" i="12"/>
  <c r="C4333" i="12"/>
  <c r="C6061" i="12"/>
  <c r="C3509" i="12"/>
  <c r="C2166" i="12"/>
  <c r="C3373" i="12"/>
  <c r="C5613" i="12"/>
  <c r="C4085" i="12"/>
  <c r="C5349" i="12"/>
  <c r="C4302" i="12"/>
  <c r="C7213" i="12"/>
  <c r="C2772" i="12"/>
  <c r="C1958" i="12"/>
  <c r="C4847" i="12"/>
  <c r="C3427" i="12"/>
  <c r="C4843" i="12"/>
  <c r="C4525" i="12"/>
  <c r="C2294" i="12"/>
  <c r="C7277" i="12"/>
  <c r="C4019" i="12"/>
  <c r="C2677" i="12"/>
  <c r="C4054" i="12"/>
  <c r="C2696" i="12"/>
  <c r="C2647" i="12"/>
  <c r="C1607" i="12"/>
  <c r="C3724" i="12"/>
  <c r="C986" i="12"/>
  <c r="C3751" i="12"/>
  <c r="C2673" i="12"/>
  <c r="C2072" i="12"/>
  <c r="C1178" i="12"/>
  <c r="C3765" i="12"/>
  <c r="C1646" i="12"/>
  <c r="C3784" i="12"/>
  <c r="C1414" i="12"/>
  <c r="C3435" i="12"/>
  <c r="C4812" i="12"/>
  <c r="C3470" i="12"/>
  <c r="C4839" i="12"/>
  <c r="C5869" i="12"/>
  <c r="C2650" i="12"/>
  <c r="C3476" i="12"/>
  <c r="C4853" i="12"/>
  <c r="C3503" i="12"/>
  <c r="C4872" i="12"/>
  <c r="C3621" i="12"/>
  <c r="C4523" i="12"/>
  <c r="C3181" i="12"/>
  <c r="C4558" i="12"/>
  <c r="C3200" i="12"/>
  <c r="C6957" i="12"/>
  <c r="C3187" i="12"/>
  <c r="C4564" i="12"/>
  <c r="C3222" i="12"/>
  <c r="C4591" i="12"/>
  <c r="C4152" i="12"/>
  <c r="C4310" i="12"/>
  <c r="C812" i="12"/>
  <c r="C4091" i="12"/>
  <c r="C2749" i="12"/>
  <c r="C4126" i="12"/>
  <c r="C2768" i="12"/>
  <c r="C6525" i="12"/>
  <c r="C2547" i="12"/>
  <c r="C4132" i="12"/>
  <c r="C2790" i="12"/>
  <c r="C4781" i="12"/>
  <c r="C4488" i="12"/>
  <c r="C745" i="12"/>
  <c r="C2006" i="12"/>
  <c r="C3562" i="12"/>
  <c r="C3070" i="12"/>
  <c r="C2758" i="12"/>
  <c r="C2750" i="12"/>
  <c r="C5004" i="12"/>
  <c r="C4556" i="12"/>
  <c r="C3790" i="12"/>
  <c r="C4335" i="12"/>
  <c r="C4199" i="12"/>
  <c r="C3542" i="12"/>
  <c r="C3212" i="12"/>
  <c r="C1159" i="12"/>
  <c r="C3272" i="12"/>
  <c r="C2958" i="12"/>
  <c r="C2964" i="12"/>
  <c r="C4963" i="12"/>
  <c r="C2688" i="12"/>
  <c r="C2710" i="12"/>
  <c r="C7349" i="12"/>
  <c r="C4983" i="12"/>
  <c r="C4997" i="12"/>
  <c r="C4667" i="12"/>
  <c r="C3344" i="12"/>
  <c r="C4355" i="12"/>
  <c r="C2217" i="12"/>
  <c r="C2607" i="12"/>
  <c r="C733" i="12"/>
  <c r="C4219" i="12"/>
  <c r="C2877" i="12"/>
  <c r="C4254" i="12"/>
  <c r="C2896" i="12"/>
  <c r="C6653" i="12"/>
  <c r="C2883" i="12"/>
  <c r="C4260" i="12"/>
  <c r="C2918" i="12"/>
  <c r="C4455" i="12"/>
  <c r="C5493" i="12"/>
  <c r="C2444" i="12"/>
  <c r="C3100" i="12"/>
  <c r="C4477" i="12"/>
  <c r="C3127" i="12"/>
  <c r="C4496" i="12"/>
  <c r="C85" i="12"/>
  <c r="C4483" i="12"/>
  <c r="C3141" i="12"/>
  <c r="C4518" i="12"/>
  <c r="C3604" i="12"/>
  <c r="C7093" i="12"/>
  <c r="C3323" i="12"/>
  <c r="C4700" i="12"/>
  <c r="C3358" i="12"/>
  <c r="C4727" i="12"/>
  <c r="C5757" i="12"/>
  <c r="C2365" i="12"/>
  <c r="C3364" i="12"/>
  <c r="C4741" i="12"/>
  <c r="C2733" i="12"/>
  <c r="C3464" i="12"/>
  <c r="C1927" i="12"/>
  <c r="C4923" i="12"/>
  <c r="C3581" i="12"/>
  <c r="C4958" i="12"/>
  <c r="C3600" i="12"/>
  <c r="C7357" i="12"/>
  <c r="C3587" i="12"/>
  <c r="C4964" i="12"/>
  <c r="C3622" i="12"/>
  <c r="C2069" i="12"/>
  <c r="C4688" i="12"/>
  <c r="C4710" i="12"/>
  <c r="C3416" i="12"/>
  <c r="C7173" i="12"/>
  <c r="C3403" i="12"/>
  <c r="C4780" i="12"/>
  <c r="C3438" i="12"/>
  <c r="C4815" i="12"/>
  <c r="C7390" i="12"/>
  <c r="C6032" i="12"/>
  <c r="C7401" i="12"/>
  <c r="C6043" i="12"/>
  <c r="C4148" i="12"/>
  <c r="C5990" i="12"/>
  <c r="C7351" i="12"/>
  <c r="C6001" i="12"/>
  <c r="C7370" i="12"/>
  <c r="C7752" i="12"/>
  <c r="C7189" i="12"/>
  <c r="C6015" i="12"/>
  <c r="C5749" i="12"/>
  <c r="C3383" i="12"/>
  <c r="C3397" i="12"/>
  <c r="C1974" i="12"/>
  <c r="C6213" i="12"/>
  <c r="C4018" i="12"/>
  <c r="C3820" i="12"/>
  <c r="C2150" i="12"/>
  <c r="C4949" i="12"/>
  <c r="C6430" i="12"/>
  <c r="C5001" i="12"/>
  <c r="C6441" i="12"/>
  <c r="C5083" i="12"/>
  <c r="C8192" i="12"/>
  <c r="C4665" i="12"/>
  <c r="C6391" i="12"/>
  <c r="C4753" i="12"/>
  <c r="C6410" i="12"/>
  <c r="C8231" i="12"/>
  <c r="C6197" i="12"/>
  <c r="C3831" i="12"/>
  <c r="C3845" i="12"/>
  <c r="C2486" i="12"/>
  <c r="C6277" i="12"/>
  <c r="C4274" i="12"/>
  <c r="C3884" i="12"/>
  <c r="C2542" i="12"/>
  <c r="C2742" i="12"/>
  <c r="C6494" i="12"/>
  <c r="C5136" i="12"/>
  <c r="C960" i="12"/>
  <c r="C4439" i="12"/>
  <c r="C4127" i="12"/>
  <c r="C4119" i="12"/>
  <c r="C4845" i="12"/>
  <c r="C2702" i="12"/>
  <c r="C3111" i="12"/>
  <c r="C3144" i="12"/>
  <c r="C3008" i="12"/>
  <c r="C4566" i="12"/>
  <c r="C4236" i="12"/>
  <c r="C2179" i="12"/>
  <c r="C4296" i="12"/>
  <c r="C3982" i="12"/>
  <c r="C3988" i="12"/>
  <c r="C4998" i="12"/>
  <c r="C3712" i="12"/>
  <c r="C3734" i="12"/>
  <c r="C1223" i="12"/>
  <c r="C3280" i="12"/>
  <c r="C3302" i="12"/>
  <c r="C2972" i="12"/>
  <c r="C3856" i="12"/>
  <c r="C4708" i="12"/>
  <c r="C3916" i="12"/>
  <c r="C2568" i="12"/>
  <c r="C840" i="12"/>
  <c r="C4731" i="12"/>
  <c r="C3389" i="12"/>
  <c r="C4766" i="12"/>
  <c r="C3408" i="12"/>
  <c r="C7165" i="12"/>
  <c r="C3395" i="12"/>
  <c r="C4772" i="12"/>
  <c r="C3430" i="12"/>
  <c r="C5485" i="12"/>
  <c r="C6005" i="12"/>
  <c r="C3186" i="12"/>
  <c r="C3612" i="12"/>
  <c r="C4989" i="12"/>
  <c r="C3639" i="12"/>
  <c r="C5008" i="12"/>
  <c r="C2503" i="12"/>
  <c r="C4995" i="12"/>
  <c r="C3653" i="12"/>
  <c r="C2362" i="12"/>
  <c r="C4981" i="12"/>
  <c r="C142" i="12"/>
  <c r="C3835" i="12"/>
  <c r="C2270" i="12"/>
  <c r="C3870" i="12"/>
  <c r="C2422" i="12"/>
  <c r="C6269" i="12"/>
  <c r="C4250" i="12"/>
  <c r="C3876" i="12"/>
  <c r="C2534" i="12"/>
  <c r="C4110" i="12"/>
  <c r="C5109" i="12"/>
  <c r="C2042" i="12"/>
  <c r="C2716" i="12"/>
  <c r="C4093" i="12"/>
  <c r="C2743" i="12"/>
  <c r="C4112" i="12"/>
  <c r="C876" i="12"/>
  <c r="C4099" i="12"/>
  <c r="C2757" i="12"/>
  <c r="C4134" i="12"/>
  <c r="C3963" i="12"/>
  <c r="C6397" i="12"/>
  <c r="C2559" i="12"/>
  <c r="C3928" i="12"/>
  <c r="C579" i="12"/>
  <c r="C3915" i="12"/>
  <c r="C2573" i="12"/>
  <c r="C3950" i="12"/>
  <c r="C4136" i="12"/>
  <c r="C5167" i="12"/>
  <c r="C6544" i="12"/>
  <c r="C5186" i="12"/>
  <c r="C6555" i="12"/>
  <c r="C2806" i="12"/>
  <c r="C6502" i="12"/>
  <c r="C5144" i="12"/>
  <c r="C6513" i="12"/>
  <c r="C5155" i="12"/>
  <c r="C774" i="12"/>
  <c r="C5166" i="12"/>
  <c r="C6527" i="12"/>
  <c r="C159" i="12"/>
  <c r="C2704" i="12"/>
  <c r="C2726" i="12"/>
  <c r="C2968" i="12"/>
  <c r="C6725" i="12"/>
  <c r="C2955" i="12"/>
  <c r="C4332" i="12"/>
  <c r="C2990" i="12"/>
  <c r="C3023" i="12"/>
  <c r="C6942" i="12"/>
  <c r="C5584" i="12"/>
  <c r="C6953" i="12"/>
  <c r="C5595" i="12"/>
  <c r="C3283" i="12"/>
  <c r="C5542" i="12"/>
  <c r="C6903" i="12"/>
  <c r="C5553" i="12"/>
  <c r="C6922" i="12"/>
  <c r="C6811" i="12"/>
  <c r="C1606" i="12"/>
  <c r="C3152" i="12"/>
  <c r="C3174" i="12"/>
  <c r="C3032" i="12"/>
  <c r="C6789" i="12"/>
  <c r="C3019" i="12"/>
  <c r="C4396" i="12"/>
  <c r="C3054" i="12"/>
  <c r="C3279" i="12"/>
  <c r="C7006" i="12"/>
  <c r="C5648" i="12"/>
  <c r="C3754" i="12"/>
  <c r="C3012" i="12"/>
  <c r="C511" i="12"/>
  <c r="C2851" i="12"/>
  <c r="C4864" i="12"/>
  <c r="C5101" i="12"/>
  <c r="C6701" i="12"/>
  <c r="C3504" i="12"/>
  <c r="C6765" i="12"/>
  <c r="C4911" i="12"/>
  <c r="C4589" i="12"/>
  <c r="C4595" i="12"/>
  <c r="C4528" i="12"/>
  <c r="C4327" i="12"/>
  <c r="C4341" i="12"/>
  <c r="C4011" i="12"/>
  <c r="C6445" i="12"/>
  <c r="C4079" i="12"/>
  <c r="C3579" i="12"/>
  <c r="C6013" i="12"/>
  <c r="C3404" i="12"/>
  <c r="C3325" i="12"/>
  <c r="C4368" i="12"/>
  <c r="C2334" i="12"/>
  <c r="C2574" i="12"/>
  <c r="C4616" i="12"/>
  <c r="C1833" i="12"/>
  <c r="C2518" i="12"/>
  <c r="C3901" i="12"/>
  <c r="C2551" i="12"/>
  <c r="C3920" i="12"/>
  <c r="C515" i="12"/>
  <c r="C3907" i="12"/>
  <c r="C2565" i="12"/>
  <c r="C3942" i="12"/>
  <c r="C2380" i="12"/>
  <c r="C6517" i="12"/>
  <c r="C2382" i="12"/>
  <c r="C4124" i="12"/>
  <c r="C2782" i="12"/>
  <c r="C4151" i="12"/>
  <c r="C5181" i="12"/>
  <c r="C593" i="12"/>
  <c r="C2788" i="12"/>
  <c r="C4165" i="12"/>
  <c r="C3563" i="12"/>
  <c r="C3631" i="12"/>
  <c r="C582" i="12"/>
  <c r="C4347" i="12"/>
  <c r="C3005" i="12"/>
  <c r="C4382" i="12"/>
  <c r="C3024" i="12"/>
  <c r="C6781" i="12"/>
  <c r="C3011" i="12"/>
  <c r="C4388" i="12"/>
  <c r="C3046" i="12"/>
  <c r="C2752" i="12"/>
  <c r="C5621" i="12"/>
  <c r="C1813" i="12"/>
  <c r="C3228" i="12"/>
  <c r="C4605" i="12"/>
  <c r="C3255" i="12"/>
  <c r="C4624" i="12"/>
  <c r="C1287" i="12"/>
  <c r="C4611" i="12"/>
  <c r="C3269" i="12"/>
  <c r="C4646" i="12"/>
  <c r="C3292" i="12"/>
  <c r="C343" i="12"/>
  <c r="C3071" i="12"/>
  <c r="C4440" i="12"/>
  <c r="C1222" i="12"/>
  <c r="C4427" i="12"/>
  <c r="C3085" i="12"/>
  <c r="C4462" i="12"/>
  <c r="C5845" i="12"/>
  <c r="C5679" i="12"/>
  <c r="C7056" i="12"/>
  <c r="C5698" i="12"/>
  <c r="C7519" i="12"/>
  <c r="C3335" i="12"/>
  <c r="C7014" i="12"/>
  <c r="C5656" i="12"/>
  <c r="C7025" i="12"/>
  <c r="C5667" i="12"/>
  <c r="C4371" i="12"/>
  <c r="C5678" i="12"/>
  <c r="C7039" i="12"/>
  <c r="C2325" i="12"/>
  <c r="C4752" i="12"/>
  <c r="C4774" i="12"/>
  <c r="C3480" i="12"/>
  <c r="C7237" i="12"/>
  <c r="C3467" i="12"/>
  <c r="C4844" i="12"/>
  <c r="C3502" i="12"/>
  <c r="C5071" i="12"/>
  <c r="C7454" i="12"/>
  <c r="C6096" i="12"/>
  <c r="C7465" i="12"/>
  <c r="C6107" i="12"/>
  <c r="C4660" i="12"/>
  <c r="C6054" i="12"/>
  <c r="C7415" i="12"/>
  <c r="C6065" i="12"/>
  <c r="C7434" i="12"/>
  <c r="C7816" i="12"/>
  <c r="C3954" i="12"/>
  <c r="C3313" i="12"/>
  <c r="C4902" i="12"/>
  <c r="C3544" i="12"/>
  <c r="C7301" i="12"/>
  <c r="C3531" i="12"/>
  <c r="C4908" i="12"/>
  <c r="C3566" i="12"/>
  <c r="C2600" i="12"/>
  <c r="C2689" i="12"/>
  <c r="C6160" i="12"/>
  <c r="C2841" i="12"/>
  <c r="C6171" i="12"/>
  <c r="C4122" i="12"/>
  <c r="C4389" i="12"/>
  <c r="C3869" i="12"/>
  <c r="C2692" i="12"/>
  <c r="C518" i="12"/>
  <c r="C7149" i="12"/>
  <c r="C1542" i="12"/>
  <c r="C4804" i="12"/>
  <c r="C647" i="12"/>
  <c r="C3208" i="12"/>
  <c r="C2894" i="12"/>
  <c r="C2900" i="12"/>
  <c r="C4451" i="12"/>
  <c r="C2624" i="12"/>
  <c r="C2646" i="12"/>
  <c r="C5035" i="12"/>
  <c r="C281" i="12"/>
  <c r="C794" i="12"/>
  <c r="C4603" i="12"/>
  <c r="C7037" i="12"/>
  <c r="C3431" i="12"/>
  <c r="C3837" i="12"/>
  <c r="C7101" i="12"/>
  <c r="C3013" i="12"/>
  <c r="C3943" i="12"/>
  <c r="C5429" i="12"/>
  <c r="C1932" i="12"/>
  <c r="C3036" i="12"/>
  <c r="C4413" i="12"/>
  <c r="C3063" i="12"/>
  <c r="C4432" i="12"/>
  <c r="C1158" i="12"/>
  <c r="C4419" i="12"/>
  <c r="C3077" i="12"/>
  <c r="C4454" i="12"/>
  <c r="C3092" i="12"/>
  <c r="C7029" i="12"/>
  <c r="C3259" i="12"/>
  <c r="C4636" i="12"/>
  <c r="C3294" i="12"/>
  <c r="C4663" i="12"/>
  <c r="C5693" i="12"/>
  <c r="C2109" i="12"/>
  <c r="C3300" i="12"/>
  <c r="C4677" i="12"/>
  <c r="C4940" i="12"/>
  <c r="C3080" i="12"/>
  <c r="C1121" i="12"/>
  <c r="C4859" i="12"/>
  <c r="C3517" i="12"/>
  <c r="C4894" i="12"/>
  <c r="C3536" i="12"/>
  <c r="C7293" i="12"/>
  <c r="C3523" i="12"/>
  <c r="C4900" i="12"/>
  <c r="C3558" i="12"/>
  <c r="C6509" i="12"/>
  <c r="C6133" i="12"/>
  <c r="C3698" i="12"/>
  <c r="C3740" i="12"/>
  <c r="C1429" i="12"/>
  <c r="C3767" i="12"/>
  <c r="C2801" i="12"/>
  <c r="C2200" i="12"/>
  <c r="C1507" i="12"/>
  <c r="C3781" i="12"/>
  <c r="C4133" i="12"/>
  <c r="C2621" i="12"/>
  <c r="C4762" i="12"/>
  <c r="C3583" i="12"/>
  <c r="C4952" i="12"/>
  <c r="C2055" i="12"/>
  <c r="C4939" i="12"/>
  <c r="C3597" i="12"/>
  <c r="C4974" i="12"/>
  <c r="C3065" i="12"/>
  <c r="C6191" i="12"/>
  <c r="C3153" i="12"/>
  <c r="C6210" i="12"/>
  <c r="C8031" i="12"/>
  <c r="C2656" i="12"/>
  <c r="C2753" i="12"/>
  <c r="C6168" i="12"/>
  <c r="C2905" i="12"/>
  <c r="C6179" i="12"/>
  <c r="C3029" i="12"/>
  <c r="C6190" i="12"/>
  <c r="C3081" i="12"/>
  <c r="C4027" i="12"/>
  <c r="C6461" i="12"/>
  <c r="C2623" i="12"/>
  <c r="C3992" i="12"/>
  <c r="C1091" i="12"/>
  <c r="C3979" i="12"/>
  <c r="C2637" i="12"/>
  <c r="C4014" i="12"/>
  <c r="C4392" i="12"/>
  <c r="C5231" i="12"/>
  <c r="C6608" i="12"/>
  <c r="C5250" i="12"/>
  <c r="C5188" i="12"/>
  <c r="C3318" i="12"/>
  <c r="C6566" i="12"/>
  <c r="C5208" i="12"/>
  <c r="C6577" i="12"/>
  <c r="C5219" i="12"/>
  <c r="C1586" i="12"/>
  <c r="C4475" i="12"/>
  <c r="C6909" i="12"/>
  <c r="C2687" i="12"/>
  <c r="C4056" i="12"/>
  <c r="C1145" i="12"/>
  <c r="C966" i="12"/>
  <c r="C356" i="12"/>
  <c r="C2719" i="12"/>
  <c r="C2997" i="12"/>
  <c r="C4756" i="12"/>
  <c r="C4467" i="12"/>
  <c r="C4331" i="12"/>
  <c r="C3507" i="12"/>
  <c r="C3997" i="12"/>
  <c r="C3239" i="12"/>
  <c r="C3253" i="12"/>
  <c r="C1870" i="12"/>
  <c r="C5357" i="12"/>
  <c r="C2991" i="12"/>
  <c r="C2669" i="12"/>
  <c r="C4954" i="12"/>
  <c r="C3818" i="12"/>
  <c r="C4956" i="12"/>
  <c r="C3226" i="12"/>
  <c r="C1846" i="12"/>
  <c r="C4349" i="12"/>
  <c r="C206" i="12"/>
  <c r="C3366" i="12"/>
  <c r="C4209" i="12"/>
  <c r="C5941" i="12"/>
  <c r="C2930" i="12"/>
  <c r="C3548" i="12"/>
  <c r="C4925" i="12"/>
  <c r="C3575" i="12"/>
  <c r="C4944" i="12"/>
  <c r="C1991" i="12"/>
  <c r="C4931" i="12"/>
  <c r="C3589" i="12"/>
  <c r="C5213" i="12"/>
  <c r="C4469" i="12"/>
  <c r="C36" i="12"/>
  <c r="C3771" i="12"/>
  <c r="C1758" i="12"/>
  <c r="C3806" i="12"/>
  <c r="C1910" i="12"/>
  <c r="C6205" i="12"/>
  <c r="C3994" i="12"/>
  <c r="C3812" i="12"/>
  <c r="C2086" i="12"/>
  <c r="C3598" i="12"/>
  <c r="C2737" i="12"/>
  <c r="C1461" i="12"/>
  <c r="C2652" i="12"/>
  <c r="C4029" i="12"/>
  <c r="C2679" i="12"/>
  <c r="C4048" i="12"/>
  <c r="C287" i="12"/>
  <c r="C4035" i="12"/>
  <c r="C2693" i="12"/>
  <c r="C4070" i="12"/>
  <c r="C2190" i="12"/>
  <c r="C6645" i="12"/>
  <c r="C2875" i="12"/>
  <c r="C4252" i="12"/>
  <c r="C2910" i="12"/>
  <c r="C4279" i="12"/>
  <c r="C5309" i="12"/>
  <c r="C2307" i="12"/>
  <c r="C2916" i="12"/>
  <c r="C4293" i="12"/>
  <c r="C3264" i="12"/>
  <c r="C3320" i="12"/>
  <c r="C2800" i="12"/>
  <c r="C2230" i="12"/>
  <c r="C1941" i="12"/>
  <c r="C5064" i="12"/>
  <c r="C4292" i="12"/>
  <c r="C4661" i="12"/>
  <c r="C4013" i="12"/>
  <c r="C4884" i="12"/>
  <c r="C6373" i="12"/>
  <c r="C4608" i="12"/>
  <c r="C4630" i="12"/>
  <c r="C4300" i="12"/>
  <c r="C882" i="12"/>
  <c r="C4360" i="12"/>
  <c r="C4046" i="12"/>
  <c r="C4052" i="12"/>
  <c r="C2933" i="12"/>
  <c r="C3614" i="12"/>
  <c r="C3620" i="12"/>
  <c r="C215" i="12"/>
  <c r="C2222" i="12"/>
  <c r="C3331" i="12"/>
  <c r="C4390" i="12"/>
  <c r="C2580" i="12"/>
  <c r="C6965" i="12"/>
  <c r="C3195" i="12"/>
  <c r="C4572" i="12"/>
  <c r="C3230" i="12"/>
  <c r="C4599" i="12"/>
  <c r="C5629" i="12"/>
  <c r="C1853" i="12"/>
  <c r="C3236" i="12"/>
  <c r="C4613" i="12"/>
  <c r="C4428" i="12"/>
  <c r="C2952" i="12"/>
  <c r="C1352" i="12"/>
  <c r="C4795" i="12"/>
  <c r="C3453" i="12"/>
  <c r="C4830" i="12"/>
  <c r="C3472" i="12"/>
  <c r="C7229" i="12"/>
  <c r="C3459" i="12"/>
  <c r="C4836" i="12"/>
  <c r="C3494" i="12"/>
  <c r="C5997" i="12"/>
  <c r="C6069" i="12"/>
  <c r="C3442" i="12"/>
  <c r="C3676" i="12"/>
  <c r="C5053" i="12"/>
  <c r="C3703" i="12"/>
  <c r="C5072" i="12"/>
  <c r="C1688" i="12"/>
  <c r="C5059" i="12"/>
  <c r="C3717" i="12"/>
  <c r="C2756" i="12"/>
  <c r="C2774" i="12"/>
  <c r="C451" i="12"/>
  <c r="C3899" i="12"/>
  <c r="C2557" i="12"/>
  <c r="C3934" i="12"/>
  <c r="C2576" i="12"/>
  <c r="C6333" i="12"/>
  <c r="C4506" i="12"/>
  <c r="C3940" i="12"/>
  <c r="C2598" i="12"/>
  <c r="C5685" i="12"/>
  <c r="C3319" i="12"/>
  <c r="C3333" i="12"/>
  <c r="C1306" i="12"/>
  <c r="C6149" i="12"/>
  <c r="C3762" i="12"/>
  <c r="C3756" i="12"/>
  <c r="C1635" i="12"/>
  <c r="C4437" i="12"/>
  <c r="C6366" i="12"/>
  <c r="C4489" i="12"/>
  <c r="C6377" i="12"/>
  <c r="C4577" i="12"/>
  <c r="C8128" i="12"/>
  <c r="C4153" i="12"/>
  <c r="C6327" i="12"/>
  <c r="C4241" i="12"/>
  <c r="C6346" i="12"/>
  <c r="C8167" i="12"/>
  <c r="C3432" i="12"/>
  <c r="C4353" i="12"/>
  <c r="C3776" i="12"/>
  <c r="C4733" i="12"/>
  <c r="C4739" i="12"/>
  <c r="C4159" i="12"/>
  <c r="C5189" i="12"/>
  <c r="C849" i="12"/>
  <c r="C2796" i="12"/>
  <c r="C4173" i="12"/>
  <c r="C3034" i="12"/>
  <c r="C5406" i="12"/>
  <c r="C6767" i="12"/>
  <c r="C5417" i="12"/>
  <c r="C6786" i="12"/>
  <c r="C5964" i="12"/>
  <c r="C4960" i="12"/>
  <c r="C5367" i="12"/>
  <c r="C6744" i="12"/>
  <c r="C5386" i="12"/>
  <c r="C6276" i="12"/>
  <c r="C7021" i="12"/>
  <c r="C2022" i="12"/>
  <c r="C2070" i="12"/>
  <c r="C4223" i="12"/>
  <c r="C5253" i="12"/>
  <c r="C1859" i="12"/>
  <c r="C2860" i="12"/>
  <c r="C4237" i="12"/>
  <c r="C5082" i="12"/>
  <c r="C5470" i="12"/>
  <c r="C6831" i="12"/>
  <c r="C5481" i="12"/>
  <c r="C6850" i="12"/>
  <c r="C6476" i="12"/>
  <c r="C7077" i="12"/>
  <c r="C6557" i="12"/>
  <c r="C6245" i="12"/>
  <c r="C1981" i="12"/>
  <c r="C6237" i="12"/>
  <c r="C3755" i="12"/>
  <c r="C2966" i="12"/>
  <c r="C2830" i="12"/>
  <c r="C3189" i="12"/>
  <c r="C4658" i="12"/>
  <c r="C5293" i="12"/>
  <c r="C2927" i="12"/>
  <c r="C2605" i="12"/>
  <c r="C4698" i="12"/>
  <c r="C4785" i="12"/>
  <c r="C5070" i="12"/>
  <c r="C5076" i="12"/>
  <c r="C4783" i="12"/>
  <c r="C4638" i="12"/>
  <c r="C4644" i="12"/>
  <c r="C1138" i="12"/>
  <c r="C2999" i="12"/>
  <c r="C3843" i="12"/>
  <c r="C4183" i="12"/>
  <c r="C3957" i="12"/>
  <c r="C345" i="12"/>
  <c r="C3707" i="12"/>
  <c r="C442" i="12"/>
  <c r="C3742" i="12"/>
  <c r="C1050" i="12"/>
  <c r="C6141" i="12"/>
  <c r="C3738" i="12"/>
  <c r="C3748" i="12"/>
  <c r="C1532" i="12"/>
  <c r="C3086" i="12"/>
  <c r="C5000" i="12"/>
  <c r="C2345" i="12"/>
  <c r="C2588" i="12"/>
  <c r="C3965" i="12"/>
  <c r="C2615" i="12"/>
  <c r="C3984" i="12"/>
  <c r="C1027" i="12"/>
  <c r="C3971" i="12"/>
  <c r="C2629" i="12"/>
  <c r="C4006" i="12"/>
  <c r="C3162" i="12"/>
  <c r="C6581" i="12"/>
  <c r="C2763" i="12"/>
  <c r="C4188" i="12"/>
  <c r="C2846" i="12"/>
  <c r="C4215" i="12"/>
  <c r="C5245" i="12"/>
  <c r="C1795" i="12"/>
  <c r="C2852" i="12"/>
  <c r="C4229" i="12"/>
  <c r="C4075" i="12"/>
  <c r="C4143" i="12"/>
  <c r="C1094" i="12"/>
  <c r="C4411" i="12"/>
  <c r="C3069" i="12"/>
  <c r="C4446" i="12"/>
  <c r="C3088" i="12"/>
  <c r="C6845" i="12"/>
  <c r="C3075" i="12"/>
  <c r="C4452" i="12"/>
  <c r="C3110" i="12"/>
  <c r="C963" i="12"/>
  <c r="C2640" i="12"/>
  <c r="C2662" i="12"/>
  <c r="C2904" i="12"/>
  <c r="C6661" i="12"/>
  <c r="C2891" i="12"/>
  <c r="C4268" i="12"/>
  <c r="C2926" i="12"/>
  <c r="C2767" i="12"/>
  <c r="C6878" i="12"/>
  <c r="C5520" i="12"/>
  <c r="C6889" i="12"/>
  <c r="C5531" i="12"/>
  <c r="C2611" i="12"/>
  <c r="C5478" i="12"/>
  <c r="C6839" i="12"/>
  <c r="C5489" i="12"/>
  <c r="C6858" i="12"/>
  <c r="C6540" i="12"/>
  <c r="C2456" i="12"/>
  <c r="C4531" i="12"/>
  <c r="C3699" i="12"/>
  <c r="C2281" i="12"/>
  <c r="C2724" i="12"/>
  <c r="C2960" i="12"/>
  <c r="C3164" i="12"/>
  <c r="C4116" i="12"/>
  <c r="C3428" i="12"/>
  <c r="C4607" i="12"/>
  <c r="C4621" i="12"/>
  <c r="C5865" i="12"/>
  <c r="C5815" i="12"/>
  <c r="C4111" i="12"/>
  <c r="C3356" i="12"/>
  <c r="C4671" i="12"/>
  <c r="C5003" i="12"/>
  <c r="C6101" i="12"/>
  <c r="C5929" i="12"/>
  <c r="C2912" i="12"/>
  <c r="C7089" i="12"/>
  <c r="C4271" i="12"/>
  <c r="C3711" i="12"/>
  <c r="C2389" i="12"/>
  <c r="C4749" i="12"/>
  <c r="C5982" i="12"/>
  <c r="C5993" i="12"/>
  <c r="C5659" i="12"/>
  <c r="C3830" i="12"/>
  <c r="C6630" i="12"/>
  <c r="C5272" i="12"/>
  <c r="C6641" i="12"/>
  <c r="C5283" i="12"/>
  <c r="C1722" i="12"/>
  <c r="C5294" i="12"/>
  <c r="C6655" i="12"/>
  <c r="C711" i="12"/>
  <c r="C3216" i="12"/>
  <c r="C3238" i="12"/>
  <c r="C3096" i="12"/>
  <c r="C6853" i="12"/>
  <c r="C3083" i="12"/>
  <c r="C4460" i="12"/>
  <c r="C3118" i="12"/>
  <c r="C3535" i="12"/>
  <c r="C7070" i="12"/>
  <c r="C5712" i="12"/>
  <c r="C7081" i="12"/>
  <c r="C5723" i="12"/>
  <c r="C4307" i="12"/>
  <c r="C5670" i="12"/>
  <c r="C7031" i="12"/>
  <c r="C5681" i="12"/>
  <c r="C7050" i="12"/>
  <c r="C7323" i="12"/>
  <c r="C5909" i="12"/>
  <c r="C5695" i="12"/>
  <c r="C3592" i="12"/>
  <c r="C5022" i="12"/>
  <c r="C5028" i="12"/>
  <c r="C4863" i="12"/>
  <c r="C5893" i="12"/>
  <c r="C2738" i="12"/>
  <c r="C3500" i="12"/>
  <c r="C4877" i="12"/>
  <c r="C1210" i="12"/>
  <c r="C6110" i="12"/>
  <c r="C1854" i="12"/>
  <c r="C6121" i="12"/>
  <c r="C2529" i="12"/>
  <c r="C7872" i="12"/>
  <c r="C7437" i="12"/>
  <c r="C6071" i="12"/>
  <c r="C7448" i="12"/>
  <c r="C6090" i="12"/>
  <c r="C7911" i="12"/>
  <c r="C1557" i="12"/>
  <c r="C7470" i="12"/>
  <c r="C3757" i="12"/>
  <c r="C3709" i="12"/>
  <c r="C3715" i="12"/>
  <c r="C3903" i="12"/>
  <c r="C3889" i="12"/>
  <c r="C1961" i="12"/>
  <c r="C2540" i="12"/>
  <c r="C3917" i="12"/>
  <c r="C925" i="12"/>
  <c r="C5150" i="12"/>
  <c r="C6511" i="12"/>
  <c r="C5161" i="12"/>
  <c r="C6530" i="12"/>
  <c r="C7622" i="12"/>
  <c r="C3936" i="12"/>
  <c r="C5111" i="12"/>
  <c r="C6488" i="12"/>
  <c r="C5130" i="12"/>
  <c r="C6499" i="12"/>
  <c r="C2870" i="12"/>
  <c r="C6510" i="12"/>
  <c r="C5152" i="12"/>
  <c r="C2780" i="12"/>
  <c r="C128" i="12"/>
  <c r="C2943" i="12"/>
  <c r="C4312" i="12"/>
  <c r="C1373" i="12"/>
  <c r="C4299" i="12"/>
  <c r="C2957" i="12"/>
  <c r="C4334" i="12"/>
  <c r="C5333" i="12"/>
  <c r="C5551" i="12"/>
  <c r="C6928" i="12"/>
  <c r="C5570" i="12"/>
  <c r="C7156" i="12"/>
  <c r="C2823" i="12"/>
  <c r="C6886" i="12"/>
  <c r="C5528" i="12"/>
  <c r="C6897" i="12"/>
  <c r="C5539" i="12"/>
  <c r="C3347" i="12"/>
  <c r="C5550" i="12"/>
  <c r="C6911" i="12"/>
  <c r="C4913" i="12"/>
  <c r="C6658" i="12"/>
  <c r="C5397" i="12"/>
  <c r="C5433" i="12"/>
  <c r="C6802" i="12"/>
  <c r="C6092" i="12"/>
  <c r="C5024" i="12"/>
  <c r="C5383" i="12"/>
  <c r="C6760" i="12"/>
  <c r="C5402" i="12"/>
  <c r="C6404" i="12"/>
  <c r="C3180" i="12"/>
  <c r="C6157" i="12"/>
  <c r="C5951" i="12"/>
  <c r="C6521" i="12"/>
  <c r="C5163" i="12"/>
  <c r="C643" i="12"/>
  <c r="C5110" i="12"/>
  <c r="C6471" i="12"/>
  <c r="C5121" i="12"/>
  <c r="C6085" i="12"/>
  <c r="C4065" i="12"/>
  <c r="C7445" i="12"/>
  <c r="C5561" i="12"/>
  <c r="C6930" i="12"/>
  <c r="C6843" i="12"/>
  <c r="C5197" i="12"/>
  <c r="C5511" i="12"/>
  <c r="C6888" i="12"/>
  <c r="C5530" i="12"/>
  <c r="C6996" i="12"/>
  <c r="C4204" i="12"/>
  <c r="C3618" i="12"/>
  <c r="C4016" i="12"/>
  <c r="C2892" i="12"/>
  <c r="C6453" i="12"/>
  <c r="C4101" i="12"/>
  <c r="C6717" i="12"/>
  <c r="C4541" i="12"/>
  <c r="C7157" i="12"/>
  <c r="C4805" i="12"/>
  <c r="C5125" i="12"/>
  <c r="C2124" i="12"/>
  <c r="C6722" i="12"/>
  <c r="C6680" i="12"/>
  <c r="C5141" i="12"/>
  <c r="C2685" i="12"/>
  <c r="C4504" i="12"/>
  <c r="C3308" i="12"/>
  <c r="C3577" i="12"/>
  <c r="C5762" i="12"/>
  <c r="C6669" i="12"/>
  <c r="C3417" i="12"/>
  <c r="C3804" i="12"/>
  <c r="C4735" i="12"/>
  <c r="C4043" i="12"/>
  <c r="C4078" i="12"/>
  <c r="C5295" i="12"/>
  <c r="C6505" i="12"/>
  <c r="C5700" i="12"/>
  <c r="C3847" i="12"/>
  <c r="C7142" i="12"/>
  <c r="C5784" i="12"/>
  <c r="C7153" i="12"/>
  <c r="C5795" i="12"/>
  <c r="C2676" i="12"/>
  <c r="C5806" i="12"/>
  <c r="C7167" i="12"/>
  <c r="C4210" i="12"/>
  <c r="C3825" i="12"/>
  <c r="C4966" i="12"/>
  <c r="C3608" i="12"/>
  <c r="C7365" i="12"/>
  <c r="C3595" i="12"/>
  <c r="C4972" i="12"/>
  <c r="C3630" i="12"/>
  <c r="C2856" i="12"/>
  <c r="C3201" i="12"/>
  <c r="C6224" i="12"/>
  <c r="C3353" i="12"/>
  <c r="C6235" i="12"/>
  <c r="C2965" i="12"/>
  <c r="C6182" i="12"/>
  <c r="C3017" i="12"/>
  <c r="C6193" i="12"/>
  <c r="C3105" i="12"/>
  <c r="C7944" i="12"/>
  <c r="C3193" i="12"/>
  <c r="C6207" i="12"/>
  <c r="C6709" i="12"/>
  <c r="C4343" i="12"/>
  <c r="C4357" i="12"/>
  <c r="C2648" i="12"/>
  <c r="C6405" i="12"/>
  <c r="C4786" i="12"/>
  <c r="C4012" i="12"/>
  <c r="C2670" i="12"/>
  <c r="C3766" i="12"/>
  <c r="C6622" i="12"/>
  <c r="C5264" i="12"/>
  <c r="C6633" i="12"/>
  <c r="C5275" i="12"/>
  <c r="C1544" i="12"/>
  <c r="C5222" i="12"/>
  <c r="C6583" i="12"/>
  <c r="C5233" i="12"/>
  <c r="C6602" i="12"/>
  <c r="C8158" i="12"/>
  <c r="C4456" i="12"/>
  <c r="C5247" i="12"/>
  <c r="C3763" i="12"/>
  <c r="C3038" i="12"/>
  <c r="C3044" i="12"/>
  <c r="C4415" i="12"/>
  <c r="C5445" i="12"/>
  <c r="C2060" i="12"/>
  <c r="C3052" i="12"/>
  <c r="C4429" i="12"/>
  <c r="C4243" i="12"/>
  <c r="C5662" i="12"/>
  <c r="C7023" i="12"/>
  <c r="C5673" i="12"/>
  <c r="C7042" i="12"/>
  <c r="C7291" i="12"/>
  <c r="C5645" i="12"/>
  <c r="C5623" i="12"/>
  <c r="C7000" i="12"/>
  <c r="C5642" i="12"/>
  <c r="C7444" i="12"/>
  <c r="C3343" i="12"/>
  <c r="C7022" i="12"/>
  <c r="C5664" i="12"/>
  <c r="C4828" i="12"/>
  <c r="C2714" i="12"/>
  <c r="C3455" i="12"/>
  <c r="C4824" i="12"/>
  <c r="C1480" i="12"/>
  <c r="C4811" i="12"/>
  <c r="C3469" i="12"/>
  <c r="C4846" i="12"/>
  <c r="C7381" i="12"/>
  <c r="C6063" i="12"/>
  <c r="C7440" i="12"/>
  <c r="C6082" i="12"/>
  <c r="C7903" i="12"/>
  <c r="C4871" i="12"/>
  <c r="C7398" i="12"/>
  <c r="C6040" i="12"/>
  <c r="C7409" i="12"/>
  <c r="C6051" i="12"/>
  <c r="C4724" i="12"/>
  <c r="C6062" i="12"/>
  <c r="C7423" i="12"/>
  <c r="C1658" i="12"/>
  <c r="C3945" i="12"/>
  <c r="C6254" i="12"/>
  <c r="C5945" i="12"/>
  <c r="C7314" i="12"/>
  <c r="C7696" i="12"/>
  <c r="C6733" i="12"/>
  <c r="C5895" i="12"/>
  <c r="C7272" i="12"/>
  <c r="C5914" i="12"/>
  <c r="C7735" i="12"/>
  <c r="C4557" i="12"/>
  <c r="C5751" i="12"/>
  <c r="C5280" i="12"/>
  <c r="C7033" i="12"/>
  <c r="C5675" i="12"/>
  <c r="C3923" i="12"/>
  <c r="C5622" i="12"/>
  <c r="C6983" i="12"/>
  <c r="C5633" i="12"/>
  <c r="C3506" i="12"/>
  <c r="C8064" i="12"/>
  <c r="C6766" i="12"/>
  <c r="C6073" i="12"/>
  <c r="C7442" i="12"/>
  <c r="C7824" i="12"/>
  <c r="C7245" i="12"/>
  <c r="C6023" i="12"/>
  <c r="C7400" i="12"/>
  <c r="C6042" i="12"/>
  <c r="C7863" i="12"/>
  <c r="C2862" i="12"/>
  <c r="C6775" i="12"/>
  <c r="C5792" i="12"/>
  <c r="C7161" i="12"/>
  <c r="C5803" i="12"/>
  <c r="C4947" i="12"/>
  <c r="C5750" i="12"/>
  <c r="C7111" i="12"/>
  <c r="C5761" i="12"/>
  <c r="C7130" i="12"/>
  <c r="C4240" i="12"/>
  <c r="C7326" i="12"/>
  <c r="C7306" i="12"/>
  <c r="C6880" i="12"/>
  <c r="C5522" i="12"/>
  <c r="C6964" i="12"/>
  <c r="C2631" i="12"/>
  <c r="C6838" i="12"/>
  <c r="C3811" i="12"/>
  <c r="C4263" i="12"/>
  <c r="C3261" i="12"/>
  <c r="C4978" i="12"/>
  <c r="C3051" i="12"/>
  <c r="C2947" i="12"/>
  <c r="C3191" i="12"/>
  <c r="C3387" i="12"/>
  <c r="C3286" i="12"/>
  <c r="C5637" i="12"/>
  <c r="C3060" i="12"/>
  <c r="C7234" i="12"/>
  <c r="C7192" i="12"/>
  <c r="C6702" i="12"/>
  <c r="C4062" i="12"/>
  <c r="C5016" i="12"/>
  <c r="C3149" i="12"/>
  <c r="C5918" i="12"/>
  <c r="C6274" i="12"/>
  <c r="C7078" i="12"/>
  <c r="C5898" i="12"/>
  <c r="C3133" i="12"/>
  <c r="C4568" i="12"/>
  <c r="C4555" i="12"/>
  <c r="C4590" i="12"/>
  <c r="C5807" i="12"/>
  <c r="C7017" i="12"/>
  <c r="C7647" i="12"/>
  <c r="C3168" i="12"/>
  <c r="C3777" i="12"/>
  <c r="C6296" i="12"/>
  <c r="C3929" i="12"/>
  <c r="C6307" i="12"/>
  <c r="C4053" i="12"/>
  <c r="C6318" i="12"/>
  <c r="C4105" i="12"/>
  <c r="C4539" i="12"/>
  <c r="C6973" i="12"/>
  <c r="C2751" i="12"/>
  <c r="C4120" i="12"/>
  <c r="C940" i="12"/>
  <c r="C4107" i="12"/>
  <c r="C2765" i="12"/>
  <c r="C4142" i="12"/>
  <c r="C4904" i="12"/>
  <c r="C5359" i="12"/>
  <c r="C6736" i="12"/>
  <c r="C5378" i="12"/>
  <c r="C6212" i="12"/>
  <c r="C4342" i="12"/>
  <c r="C6694" i="12"/>
  <c r="C5336" i="12"/>
  <c r="C6705" i="12"/>
  <c r="C5347" i="12"/>
  <c r="C1661" i="12"/>
  <c r="C5358" i="12"/>
  <c r="C6719" i="12"/>
  <c r="C2439" i="12"/>
  <c r="C3664" i="12"/>
  <c r="C3686" i="12"/>
  <c r="C3160" i="12"/>
  <c r="C6917" i="12"/>
  <c r="C3147" i="12"/>
  <c r="C4524" i="12"/>
  <c r="C3182" i="12"/>
  <c r="C3791" i="12"/>
  <c r="C7134" i="12"/>
  <c r="C5776" i="12"/>
  <c r="C7145" i="12"/>
  <c r="C5787" i="12"/>
  <c r="C4819" i="12"/>
  <c r="C5734" i="12"/>
  <c r="C7095" i="12"/>
  <c r="C5745" i="12"/>
  <c r="C7114" i="12"/>
  <c r="C7496" i="12"/>
  <c r="C6165" i="12"/>
  <c r="C5759" i="12"/>
  <c r="C3976" i="12"/>
  <c r="C58" i="12"/>
  <c r="C698" i="12"/>
  <c r="C4927" i="12"/>
  <c r="C5957" i="12"/>
  <c r="C2994" i="12"/>
  <c r="C3564" i="12"/>
  <c r="C4941" i="12"/>
  <c r="C2901" i="12"/>
  <c r="C6174" i="12"/>
  <c r="C2953" i="12"/>
  <c r="C6185" i="12"/>
  <c r="C3041" i="12"/>
  <c r="C7936" i="12"/>
  <c r="C2617" i="12"/>
  <c r="C6135" i="12"/>
  <c r="C2705" i="12"/>
  <c r="C6154" i="12"/>
  <c r="C7975" i="12"/>
  <c r="C2664" i="12"/>
  <c r="C2817" i="12"/>
  <c r="C4622" i="12"/>
  <c r="C4157" i="12"/>
  <c r="C4163" i="12"/>
  <c r="C3967" i="12"/>
  <c r="C4401" i="12"/>
  <c r="C2473" i="12"/>
  <c r="C2604" i="12"/>
  <c r="C3981" i="12"/>
  <c r="C1032" i="12"/>
  <c r="C5214" i="12"/>
  <c r="C6575" i="12"/>
  <c r="C5225" i="12"/>
  <c r="C6594" i="12"/>
  <c r="C8110" i="12"/>
  <c r="C4192" i="12"/>
  <c r="C5175" i="12"/>
  <c r="C6552" i="12"/>
  <c r="C5194" i="12"/>
  <c r="C6563" i="12"/>
  <c r="C3382" i="12"/>
  <c r="C6574" i="12"/>
  <c r="C5216" i="12"/>
  <c r="C2668" i="12"/>
  <c r="C4448" i="12"/>
  <c r="C5567" i="12"/>
  <c r="C6457" i="12"/>
  <c r="C5099" i="12"/>
  <c r="C8208" i="12"/>
  <c r="C4793" i="12"/>
  <c r="C6407" i="12"/>
  <c r="C4881" i="12"/>
  <c r="C6426" i="12"/>
  <c r="C1694" i="12"/>
  <c r="C2548" i="12"/>
  <c r="C7128" i="12"/>
  <c r="C6176" i="12"/>
  <c r="C2969" i="12"/>
  <c r="C6187" i="12"/>
  <c r="C2581" i="12"/>
  <c r="C6134" i="12"/>
  <c r="C2633" i="12"/>
  <c r="C6145" i="12"/>
  <c r="C3692" i="12"/>
  <c r="C3641" i="12"/>
  <c r="C6079" i="12"/>
  <c r="C6585" i="12"/>
  <c r="C5227" i="12"/>
  <c r="C1286" i="12"/>
  <c r="C5174" i="12"/>
  <c r="C6535" i="12"/>
  <c r="C5185" i="12"/>
  <c r="C6554" i="12"/>
  <c r="C7285" i="12"/>
  <c r="C2414" i="12"/>
  <c r="C5425" i="12"/>
  <c r="C6304" i="12"/>
  <c r="C3993" i="12"/>
  <c r="C6315" i="12"/>
  <c r="C3605" i="12"/>
  <c r="C6262" i="12"/>
  <c r="C3657" i="12"/>
  <c r="C6273" i="12"/>
  <c r="C3745" i="12"/>
  <c r="C4262" i="12"/>
  <c r="C5968" i="12"/>
  <c r="C7688" i="12"/>
  <c r="C7392" i="12"/>
  <c r="C6034" i="12"/>
  <c r="C7855" i="12"/>
  <c r="C4679" i="12"/>
  <c r="C7350" i="12"/>
  <c r="C3576" i="12"/>
  <c r="C4277" i="12"/>
  <c r="C3267" i="12"/>
  <c r="C4060" i="12"/>
  <c r="C3119" i="12"/>
  <c r="C4324" i="12"/>
  <c r="C4560" i="12"/>
  <c r="C4764" i="12"/>
  <c r="C4669" i="12"/>
  <c r="C2170" i="12"/>
  <c r="C5342" i="12"/>
  <c r="C5452" i="12"/>
  <c r="C5322" i="12"/>
  <c r="C7214" i="12"/>
  <c r="C904" i="12"/>
  <c r="C5701" i="12"/>
  <c r="C3661" i="12"/>
  <c r="C5743" i="12"/>
  <c r="C7298" i="12"/>
  <c r="C3265" i="12"/>
  <c r="C5731" i="12"/>
  <c r="C4510" i="12"/>
  <c r="C5080" i="12"/>
  <c r="C5067" i="12"/>
  <c r="C762" i="12"/>
  <c r="C6319" i="12"/>
  <c r="C5314" i="12"/>
  <c r="C8159" i="12"/>
  <c r="C3441" i="12"/>
  <c r="C5431" i="12"/>
  <c r="C6808" i="12"/>
  <c r="C5450" i="12"/>
  <c r="C6676" i="12"/>
  <c r="C2575" i="12"/>
  <c r="C6830" i="12"/>
  <c r="C5472" i="12"/>
  <c r="C3868" i="12"/>
  <c r="C1897" i="12"/>
  <c r="C3263" i="12"/>
  <c r="C4632" i="12"/>
  <c r="C1351" i="12"/>
  <c r="C4619" i="12"/>
  <c r="C3277" i="12"/>
  <c r="C4654" i="12"/>
  <c r="C6613" i="12"/>
  <c r="C5871" i="12"/>
  <c r="C7248" i="12"/>
  <c r="C5890" i="12"/>
  <c r="C7711" i="12"/>
  <c r="C4103" i="12"/>
  <c r="C7206" i="12"/>
  <c r="C5848" i="12"/>
  <c r="C7217" i="12"/>
  <c r="C5859" i="12"/>
  <c r="C3188" i="12"/>
  <c r="C5870" i="12"/>
  <c r="C7231" i="12"/>
  <c r="C2939" i="12"/>
  <c r="C5373" i="12"/>
  <c r="C5030" i="12"/>
  <c r="C3672" i="12"/>
  <c r="C7429" i="12"/>
  <c r="C3659" i="12"/>
  <c r="C5036" i="12"/>
  <c r="C3694" i="12"/>
  <c r="C3112" i="12"/>
  <c r="C3713" i="12"/>
  <c r="C6288" i="12"/>
  <c r="C3865" i="12"/>
  <c r="C6299" i="12"/>
  <c r="C3477" i="12"/>
  <c r="C6246" i="12"/>
  <c r="C3529" i="12"/>
  <c r="C6257" i="12"/>
  <c r="C3617" i="12"/>
  <c r="C8008" i="12"/>
  <c r="C3705" i="12"/>
  <c r="C6271" i="12"/>
  <c r="C6773" i="12"/>
  <c r="C4407" i="12"/>
  <c r="C4421" i="12"/>
  <c r="C2712" i="12"/>
  <c r="C6469" i="12"/>
  <c r="C5042" i="12"/>
  <c r="C4076" i="12"/>
  <c r="C2734" i="12"/>
  <c r="C4278" i="12"/>
  <c r="C6686" i="12"/>
  <c r="C5328" i="12"/>
  <c r="C6697" i="12"/>
  <c r="C5339" i="12"/>
  <c r="C154" i="12"/>
  <c r="C5286" i="12"/>
  <c r="C6647" i="12"/>
  <c r="C5297" i="12"/>
  <c r="C6666" i="12"/>
  <c r="C4457" i="12"/>
  <c r="C4712" i="12"/>
  <c r="C5311" i="12"/>
  <c r="C4628" i="12"/>
  <c r="C3486" i="12"/>
  <c r="C3492" i="12"/>
  <c r="C4479" i="12"/>
  <c r="C5509" i="12"/>
  <c r="C376" i="12"/>
  <c r="C3116" i="12"/>
  <c r="C4493" i="12"/>
  <c r="C4755" i="12"/>
  <c r="C5726" i="12"/>
  <c r="C7087" i="12"/>
  <c r="C5737" i="12"/>
  <c r="C7106" i="12"/>
  <c r="C7488" i="12"/>
  <c r="C5901" i="12"/>
  <c r="C5687" i="12"/>
  <c r="C7064" i="12"/>
  <c r="C5706" i="12"/>
  <c r="C7527" i="12"/>
  <c r="C3599" i="12"/>
  <c r="C7086" i="12"/>
  <c r="C5728" i="12"/>
  <c r="C4045" i="12"/>
  <c r="C5239" i="12"/>
  <c r="C3593" i="12"/>
  <c r="C6969" i="12"/>
  <c r="C5611" i="12"/>
  <c r="C3411" i="12"/>
  <c r="C5558" i="12"/>
  <c r="C6919" i="12"/>
  <c r="C5569" i="12"/>
  <c r="C6938" i="12"/>
  <c r="C3550" i="12"/>
  <c r="C5790" i="12"/>
  <c r="C5770" i="12"/>
  <c r="C6688" i="12"/>
  <c r="C5330" i="12"/>
  <c r="C5828" i="12"/>
  <c r="C3958" i="12"/>
  <c r="C6646" i="12"/>
  <c r="C5288" i="12"/>
  <c r="C6657" i="12"/>
  <c r="C5069" i="12"/>
  <c r="C6263" i="12"/>
  <c r="C5408" i="12"/>
  <c r="C7097" i="12"/>
  <c r="C5739" i="12"/>
  <c r="C4435" i="12"/>
  <c r="C5686" i="12"/>
  <c r="C7047" i="12"/>
  <c r="C5697" i="12"/>
  <c r="C7066" i="12"/>
  <c r="C4919" i="12"/>
  <c r="C6814" i="12"/>
  <c r="C6794" i="12"/>
  <c r="C6816" i="12"/>
  <c r="C5458" i="12"/>
  <c r="C6708" i="12"/>
  <c r="C4982" i="12"/>
  <c r="C6774" i="12"/>
  <c r="C5416" i="12"/>
  <c r="C6785" i="12"/>
  <c r="C5427" i="12"/>
  <c r="C3352" i="12"/>
  <c r="C7337" i="12"/>
  <c r="C4367" i="12"/>
  <c r="C5177" i="12"/>
  <c r="C6546" i="12"/>
  <c r="C7774" i="12"/>
  <c r="C4000" i="12"/>
  <c r="C5127" i="12"/>
  <c r="C5045" i="12"/>
  <c r="C3947" i="12"/>
  <c r="C5365" i="12"/>
  <c r="C2718" i="12"/>
  <c r="C1245" i="12"/>
  <c r="C2982" i="12"/>
  <c r="C775" i="12"/>
  <c r="C3422" i="12"/>
  <c r="C3998" i="12"/>
  <c r="C1877" i="12"/>
  <c r="C5854" i="12"/>
  <c r="C7616" i="12"/>
  <c r="C5834" i="12"/>
  <c r="C5503" i="12"/>
  <c r="C5018" i="12"/>
  <c r="C213" i="12"/>
  <c r="C4685" i="12"/>
  <c r="C6255" i="12"/>
  <c r="C7583" i="12"/>
  <c r="C5879" i="12"/>
  <c r="C6243" i="12"/>
  <c r="C1001" i="12"/>
  <c r="C5765" i="12"/>
  <c r="C3372" i="12"/>
  <c r="C4084" i="12"/>
  <c r="C7343" i="12"/>
  <c r="C5826" i="12"/>
  <c r="C7744" i="12"/>
  <c r="C6925" i="12"/>
  <c r="C5943" i="12"/>
  <c r="C7320" i="12"/>
  <c r="C5962" i="12"/>
  <c r="C7783" i="12"/>
  <c r="C4623" i="12"/>
  <c r="C7342" i="12"/>
  <c r="C922" i="12"/>
  <c r="C3197" i="12"/>
  <c r="C3203" i="12"/>
  <c r="C3775" i="12"/>
  <c r="C2865" i="12"/>
  <c r="C2264" i="12"/>
  <c r="C1610" i="12"/>
  <c r="C3789" i="12"/>
  <c r="C1838" i="12"/>
  <c r="C4601" i="12"/>
  <c r="C6383" i="12"/>
  <c r="C4689" i="12"/>
  <c r="C6402" i="12"/>
  <c r="C8223" i="12"/>
  <c r="C3424" i="12"/>
  <c r="C4289" i="12"/>
  <c r="C6360" i="12"/>
  <c r="C4441" i="12"/>
  <c r="C6371" i="12"/>
  <c r="C4565" i="12"/>
  <c r="C6382" i="12"/>
  <c r="C4617" i="12"/>
  <c r="C4987" i="12"/>
  <c r="C7421" i="12"/>
  <c r="C2815" i="12"/>
  <c r="C4184" i="12"/>
  <c r="C256" i="12"/>
  <c r="C4171" i="12"/>
  <c r="C2829" i="12"/>
  <c r="C4206" i="12"/>
  <c r="C2993" i="12"/>
  <c r="C5423" i="12"/>
  <c r="C6800" i="12"/>
  <c r="C5442" i="12"/>
  <c r="C6644" i="12"/>
  <c r="C4854" i="12"/>
  <c r="C6758" i="12"/>
  <c r="C5400" i="12"/>
  <c r="C6769" i="12"/>
  <c r="C5411" i="12"/>
  <c r="C3546" i="12"/>
  <c r="C5422" i="12"/>
  <c r="C6783" i="12"/>
  <c r="C1612" i="12"/>
  <c r="C3728" i="12"/>
  <c r="C3750" i="12"/>
  <c r="C3224" i="12"/>
  <c r="C6981" i="12"/>
  <c r="C3211" i="12"/>
  <c r="C4588" i="12"/>
  <c r="C3246" i="12"/>
  <c r="C4047" i="12"/>
  <c r="C7198" i="12"/>
  <c r="C5840" i="12"/>
  <c r="C7209" i="12"/>
  <c r="C5851" i="12"/>
  <c r="C2612" i="12"/>
  <c r="C5798" i="12"/>
  <c r="C7159" i="12"/>
  <c r="C5809" i="12"/>
  <c r="C7178" i="12"/>
  <c r="C7560" i="12"/>
  <c r="C6421" i="12"/>
  <c r="C5823" i="12"/>
  <c r="C5173" i="12"/>
  <c r="C2807" i="12"/>
  <c r="C2821" i="12"/>
  <c r="C4991" i="12"/>
  <c r="C6021" i="12"/>
  <c r="C3250" i="12"/>
  <c r="C3628" i="12"/>
  <c r="C5005" i="12"/>
  <c r="C3413" i="12"/>
  <c r="C6238" i="12"/>
  <c r="C3465" i="12"/>
  <c r="C6249" i="12"/>
  <c r="C3553" i="12"/>
  <c r="C8000" i="12"/>
  <c r="C3129" i="12"/>
  <c r="C6199" i="12"/>
  <c r="C3217" i="12"/>
  <c r="C6218" i="12"/>
  <c r="C8039" i="12"/>
  <c r="C2920" i="12"/>
  <c r="C3329" i="12"/>
  <c r="C1546" i="12"/>
  <c r="C2025" i="12"/>
  <c r="C6616" i="12"/>
  <c r="C6112" i="12"/>
  <c r="C1982" i="12"/>
  <c r="C6123" i="12"/>
  <c r="C4788" i="12"/>
  <c r="C6070" i="12"/>
  <c r="C7431" i="12"/>
  <c r="C6081" i="12"/>
  <c r="C7450" i="12"/>
  <c r="C3556" i="12"/>
  <c r="C7151" i="12"/>
  <c r="C7591" i="12"/>
  <c r="C7200" i="12"/>
  <c r="C5842" i="12"/>
  <c r="C7663" i="12"/>
  <c r="C3911" i="12"/>
  <c r="C7158" i="12"/>
  <c r="C5800" i="12"/>
  <c r="C5237" i="12"/>
  <c r="C3925" i="12"/>
  <c r="C3729" i="12"/>
  <c r="C6240" i="12"/>
  <c r="C3481" i="12"/>
  <c r="C6251" i="12"/>
  <c r="C3093" i="12"/>
  <c r="C6198" i="12"/>
  <c r="C3145" i="12"/>
  <c r="C6209" i="12"/>
  <c r="C3233" i="12"/>
  <c r="C4933" i="12"/>
  <c r="C5456" i="12"/>
  <c r="C6028" i="12"/>
  <c r="C7328" i="12"/>
  <c r="C5970" i="12"/>
  <c r="C7791" i="12"/>
  <c r="C4423" i="12"/>
  <c r="C7286" i="12"/>
  <c r="C5928" i="12"/>
  <c r="C7297" i="12"/>
  <c r="C5939" i="12"/>
  <c r="C7109" i="12"/>
  <c r="C5979" i="12"/>
  <c r="C5230" i="12"/>
  <c r="C5689" i="12"/>
  <c r="C7058" i="12"/>
  <c r="C7355" i="12"/>
  <c r="C5709" i="12"/>
  <c r="C5639" i="12"/>
  <c r="C4597" i="12"/>
  <c r="C6381" i="12"/>
  <c r="C4702" i="12"/>
  <c r="C4087" i="12"/>
  <c r="C4283" i="12"/>
  <c r="C4967" i="12"/>
  <c r="C4547" i="12"/>
  <c r="C4791" i="12"/>
  <c r="C4675" i="12"/>
  <c r="C2732" i="12"/>
  <c r="C6703" i="12"/>
  <c r="C4704" i="12"/>
  <c r="C5764" i="12"/>
  <c r="C5344" i="12"/>
  <c r="C4068" i="12"/>
  <c r="C394" i="12"/>
  <c r="C4526" i="12"/>
  <c r="C7279" i="12"/>
  <c r="C8095" i="12"/>
  <c r="C5720" i="12"/>
  <c r="C7719" i="12"/>
  <c r="C3139" i="12"/>
  <c r="C415" i="12"/>
  <c r="C2701" i="12"/>
  <c r="C4648" i="12"/>
  <c r="C6672" i="12"/>
  <c r="C6338" i="12"/>
  <c r="C228" i="12"/>
  <c r="C5094" i="12"/>
  <c r="C6455" i="12"/>
  <c r="C5105" i="12"/>
  <c r="C6474" i="12"/>
  <c r="C8295" i="12"/>
  <c r="C3944" i="12"/>
  <c r="C5119" i="12"/>
  <c r="C379" i="12"/>
  <c r="C2526" i="12"/>
  <c r="C2532" i="12"/>
  <c r="C4287" i="12"/>
  <c r="C5317" i="12"/>
  <c r="C2371" i="12"/>
  <c r="C2924" i="12"/>
  <c r="C4301" i="12"/>
  <c r="C3219" i="12"/>
  <c r="C5534" i="12"/>
  <c r="C6895" i="12"/>
  <c r="C5545" i="12"/>
  <c r="C6914" i="12"/>
  <c r="C6779" i="12"/>
  <c r="C5133" i="12"/>
  <c r="C5495" i="12"/>
  <c r="C6872" i="12"/>
  <c r="C5514" i="12"/>
  <c r="C6932" i="12"/>
  <c r="C2831" i="12"/>
  <c r="C6894" i="12"/>
  <c r="C5536" i="12"/>
  <c r="C4316" i="12"/>
  <c r="C1377" i="12"/>
  <c r="C3327" i="12"/>
  <c r="C4696" i="12"/>
  <c r="C456" i="12"/>
  <c r="C4683" i="12"/>
  <c r="C3341" i="12"/>
  <c r="C4718" i="12"/>
  <c r="C6869" i="12"/>
  <c r="C5935" i="12"/>
  <c r="C7312" i="12"/>
  <c r="C5954" i="12"/>
  <c r="C7775" i="12"/>
  <c r="C4359" i="12"/>
  <c r="C7270" i="12"/>
  <c r="C5912" i="12"/>
  <c r="C7281" i="12"/>
  <c r="C5923" i="12"/>
  <c r="C3700" i="12"/>
  <c r="C5934" i="12"/>
  <c r="C7295" i="12"/>
  <c r="C3003" i="12"/>
  <c r="C5437" i="12"/>
  <c r="C506" i="12"/>
  <c r="C3736" i="12"/>
  <c r="C59" i="12"/>
  <c r="C3723" i="12"/>
  <c r="C954" i="12"/>
  <c r="C3758" i="12"/>
  <c r="C3368" i="12"/>
  <c r="C4225" i="12"/>
  <c r="C6352" i="12"/>
  <c r="C4377" i="12"/>
  <c r="C6363" i="12"/>
  <c r="C3989" i="12"/>
  <c r="C6310" i="12"/>
  <c r="C4041" i="12"/>
  <c r="C6321" i="12"/>
  <c r="C4129" i="12"/>
  <c r="C8072" i="12"/>
  <c r="C4217" i="12"/>
  <c r="C6335" i="12"/>
  <c r="C7221" i="12"/>
  <c r="C4855" i="12"/>
  <c r="C4869" i="12"/>
  <c r="C2776" i="12"/>
  <c r="C6533" i="12"/>
  <c r="C2571" i="12"/>
  <c r="C4140" i="12"/>
  <c r="C2798" i="12"/>
  <c r="C4790" i="12"/>
  <c r="C6750" i="12"/>
  <c r="C5392" i="12"/>
  <c r="C6761" i="12"/>
  <c r="C5403" i="12"/>
  <c r="C665" i="12"/>
  <c r="C5350" i="12"/>
  <c r="C6711" i="12"/>
  <c r="C5361" i="12"/>
  <c r="C6730" i="12"/>
  <c r="C5516" i="12"/>
  <c r="C4968" i="12"/>
  <c r="C5375" i="12"/>
  <c r="C4221" i="12"/>
  <c r="C5278" i="12"/>
  <c r="C5258" i="12"/>
  <c r="C6624" i="12"/>
  <c r="C5266" i="12"/>
  <c r="C5316" i="12"/>
  <c r="C3446" i="12"/>
  <c r="C6582" i="12"/>
  <c r="C5224" i="12"/>
  <c r="C6593" i="12"/>
  <c r="C5235" i="12"/>
  <c r="C4543" i="12"/>
  <c r="C5801" i="12"/>
  <c r="C3894" i="12"/>
  <c r="C4305" i="12"/>
  <c r="C6354" i="12"/>
  <c r="C8175" i="12"/>
  <c r="C3232" i="12"/>
  <c r="C3905" i="12"/>
  <c r="C6312" i="12"/>
  <c r="C2871" i="12"/>
  <c r="C6302" i="12"/>
  <c r="C6282" i="12"/>
  <c r="C6752" i="12"/>
  <c r="C5394" i="12"/>
  <c r="C6340" i="12"/>
  <c r="C4470" i="12"/>
  <c r="C6710" i="12"/>
  <c r="C5352" i="12"/>
  <c r="C6721" i="12"/>
  <c r="C5363" i="12"/>
  <c r="C2840" i="12"/>
  <c r="C6825" i="12"/>
  <c r="C3855" i="12"/>
  <c r="C5113" i="12"/>
  <c r="C6482" i="12"/>
  <c r="C8303" i="12"/>
  <c r="C3744" i="12"/>
  <c r="C4929" i="12"/>
  <c r="C6440" i="12"/>
  <c r="C5081" i="12"/>
  <c r="C6451" i="12"/>
  <c r="C3339" i="12"/>
  <c r="C3636" i="12"/>
  <c r="C7278" i="12"/>
  <c r="C6201" i="12"/>
  <c r="C3169" i="12"/>
  <c r="C7952" i="12"/>
  <c r="C2745" i="12"/>
  <c r="C3284" i="12"/>
  <c r="C4015" i="12"/>
  <c r="C646" i="12"/>
  <c r="C5117" i="12"/>
  <c r="C2941" i="12"/>
  <c r="C5557" i="12"/>
  <c r="C3205" i="12"/>
  <c r="C5821" i="12"/>
  <c r="C4004" i="12"/>
  <c r="C3244" i="12"/>
  <c r="C7215" i="12"/>
  <c r="C6413" i="12"/>
  <c r="C7655" i="12"/>
  <c r="C2783" i="12"/>
  <c r="C3135" i="12"/>
  <c r="C2133" i="12"/>
  <c r="C5038" i="12"/>
  <c r="C7120" i="12"/>
  <c r="C7680" i="12"/>
  <c r="C6232" i="12"/>
  <c r="C4883" i="12"/>
  <c r="C4516" i="12"/>
  <c r="C839" i="12"/>
  <c r="C3213" i="12"/>
  <c r="C6357" i="12"/>
  <c r="C7184" i="12"/>
  <c r="C7362" i="12"/>
  <c r="C3795" i="12"/>
  <c r="C5606" i="12"/>
  <c r="C6967" i="12"/>
  <c r="C5617" i="12"/>
  <c r="C6986" i="12"/>
  <c r="C7067" i="12"/>
  <c r="C5653" i="12"/>
  <c r="C5631" i="12"/>
  <c r="C4655" i="12"/>
  <c r="C4574" i="12"/>
  <c r="C4580" i="12"/>
  <c r="C4799" i="12"/>
  <c r="C5829" i="12"/>
  <c r="C2182" i="12"/>
  <c r="C3436" i="12"/>
  <c r="C4813" i="12"/>
  <c r="C4596" i="12"/>
  <c r="C6046" i="12"/>
  <c r="C7407" i="12"/>
  <c r="C6057" i="12"/>
  <c r="C7426" i="12"/>
  <c r="C7808" i="12"/>
  <c r="C7181" i="12"/>
  <c r="C6007" i="12"/>
  <c r="C7384" i="12"/>
  <c r="C6026" i="12"/>
  <c r="C7847" i="12"/>
  <c r="C4879" i="12"/>
  <c r="C7406" i="12"/>
  <c r="C3245" i="12"/>
  <c r="C3645" i="12"/>
  <c r="C3651" i="12"/>
  <c r="C3839" i="12"/>
  <c r="C3377" i="12"/>
  <c r="C1257" i="12"/>
  <c r="C2134" i="12"/>
  <c r="C3853" i="12"/>
  <c r="C123" i="12"/>
  <c r="C5086" i="12"/>
  <c r="C6447" i="12"/>
  <c r="C5097" i="12"/>
  <c r="C6466" i="12"/>
  <c r="C8287" i="12"/>
  <c r="C3680" i="12"/>
  <c r="C4801" i="12"/>
  <c r="C6424" i="12"/>
  <c r="C4953" i="12"/>
  <c r="C6435" i="12"/>
  <c r="C5077" i="12"/>
  <c r="C6446" i="12"/>
  <c r="C5088" i="12"/>
  <c r="C5051" i="12"/>
  <c r="C409" i="12"/>
  <c r="C2879" i="12"/>
  <c r="C4248" i="12"/>
  <c r="C861" i="12"/>
  <c r="C4235" i="12"/>
  <c r="C2893" i="12"/>
  <c r="C4270" i="12"/>
  <c r="C5041" i="12"/>
  <c r="C5487" i="12"/>
  <c r="C6864" i="12"/>
  <c r="C5506" i="12"/>
  <c r="C6900" i="12"/>
  <c r="C2567" i="12"/>
  <c r="C6822" i="12"/>
  <c r="C5464" i="12"/>
  <c r="C6833" i="12"/>
  <c r="C5475" i="12"/>
  <c r="C2835" i="12"/>
  <c r="C5486" i="12"/>
  <c r="C6847" i="12"/>
  <c r="C232" i="12"/>
  <c r="C4176" i="12"/>
  <c r="C4198" i="12"/>
  <c r="C3288" i="12"/>
  <c r="C7045" i="12"/>
  <c r="C3275" i="12"/>
  <c r="C4652" i="12"/>
  <c r="C3310" i="12"/>
  <c r="C4303" i="12"/>
  <c r="C7262" i="12"/>
  <c r="C5904" i="12"/>
  <c r="C7273" i="12"/>
  <c r="C5915" i="12"/>
  <c r="C3124" i="12"/>
  <c r="C5862" i="12"/>
  <c r="C7223" i="12"/>
  <c r="C5873" i="12"/>
  <c r="C7242" i="12"/>
  <c r="C7624" i="12"/>
  <c r="C6677" i="12"/>
  <c r="C5887" i="12"/>
  <c r="C4227" i="12"/>
  <c r="C6639" i="12"/>
  <c r="C5252" i="12"/>
  <c r="C7136" i="12"/>
  <c r="C5778" i="12"/>
  <c r="C7599" i="12"/>
  <c r="C3655" i="12"/>
  <c r="C7094" i="12"/>
  <c r="C5736" i="12"/>
  <c r="C7105" i="12"/>
  <c r="C5747" i="12"/>
  <c r="C5573" i="12"/>
  <c r="C7170" i="12"/>
  <c r="C6933" i="12"/>
  <c r="C5497" i="12"/>
  <c r="C6866" i="12"/>
  <c r="C6587" i="12"/>
  <c r="C3953" i="12"/>
  <c r="C5447" i="12"/>
  <c r="C6824" i="12"/>
  <c r="C2885" i="12"/>
  <c r="C3977" i="12"/>
  <c r="C8103" i="12"/>
  <c r="C7264" i="12"/>
  <c r="C5906" i="12"/>
  <c r="C7727" i="12"/>
  <c r="C4167" i="12"/>
  <c r="C7222" i="12"/>
  <c r="C5864" i="12"/>
  <c r="C7233" i="12"/>
  <c r="C5875" i="12"/>
  <c r="C6597" i="12"/>
  <c r="C5467" i="12"/>
  <c r="C5102" i="12"/>
  <c r="C5625" i="12"/>
  <c r="C6994" i="12"/>
  <c r="C7099" i="12"/>
  <c r="C5453" i="12"/>
  <c r="C5575" i="12"/>
  <c r="C6952" i="12"/>
  <c r="C5594" i="12"/>
  <c r="C7252" i="12"/>
  <c r="C4716" i="12"/>
  <c r="C5926" i="12"/>
  <c r="C6591" i="12"/>
  <c r="C6713" i="12"/>
  <c r="C5355" i="12"/>
  <c r="C2234" i="12"/>
  <c r="C5302" i="12"/>
  <c r="C6663" i="12"/>
  <c r="C2636" i="12"/>
  <c r="C4095" i="12"/>
  <c r="C3572" i="12"/>
  <c r="C4089" i="12"/>
  <c r="C7880" i="12"/>
  <c r="C4530" i="12"/>
  <c r="C82" i="12"/>
  <c r="C3251" i="12"/>
  <c r="C3731" i="12"/>
  <c r="C6936" i="12"/>
  <c r="C3391" i="12"/>
  <c r="C7376" i="12"/>
  <c r="C4212" i="12"/>
  <c r="C3787" i="12"/>
  <c r="C4501" i="12"/>
  <c r="C4031" i="12"/>
  <c r="C6248" i="12"/>
  <c r="C7760" i="12"/>
  <c r="C6418" i="12"/>
  <c r="C3290" i="12"/>
  <c r="C7888" i="12"/>
  <c r="C6106" i="12"/>
  <c r="C5856" i="12"/>
  <c r="C5814" i="12"/>
  <c r="C7016" i="12"/>
  <c r="C5658" i="12"/>
  <c r="C7479" i="12"/>
  <c r="C3021" i="12"/>
  <c r="C6950" i="12"/>
  <c r="C7103" i="12"/>
  <c r="C6841" i="12"/>
  <c r="C5483" i="12"/>
  <c r="C3802" i="12"/>
  <c r="C5430" i="12"/>
  <c r="C6791" i="12"/>
  <c r="C5441" i="12"/>
  <c r="C6810" i="12"/>
  <c r="C3693" i="12"/>
  <c r="C4109" i="12"/>
  <c r="C3665" i="12"/>
  <c r="C4177" i="12"/>
  <c r="C2681" i="12"/>
  <c r="C3948" i="12"/>
  <c r="C5158" i="12"/>
  <c r="C2974" i="12"/>
  <c r="C5598" i="12"/>
  <c r="C5578" i="12"/>
  <c r="C4760" i="12"/>
  <c r="C6018" i="12"/>
  <c r="C5998" i="12"/>
  <c r="C1886" i="12"/>
  <c r="C6374" i="12"/>
  <c r="C5289" i="12"/>
  <c r="C3545" i="12"/>
  <c r="C6989" i="12"/>
  <c r="C8239" i="12"/>
  <c r="C5414" i="12"/>
  <c r="C2119" i="12"/>
  <c r="C6618" i="12"/>
  <c r="C6368" i="12"/>
  <c r="C6326" i="12"/>
  <c r="C2833" i="12"/>
  <c r="C6170" i="12"/>
  <c r="C7991" i="12"/>
  <c r="C4398" i="12"/>
  <c r="C5592" i="12"/>
  <c r="C5984" i="12"/>
  <c r="C7353" i="12"/>
  <c r="C5995" i="12"/>
  <c r="C3764" i="12"/>
  <c r="C5942" i="12"/>
  <c r="C7303" i="12"/>
  <c r="C5953" i="12"/>
  <c r="C7322" i="12"/>
  <c r="C2970" i="12"/>
  <c r="C6127" i="12"/>
  <c r="C6115" i="12"/>
  <c r="C7072" i="12"/>
  <c r="C5714" i="12"/>
  <c r="C7535" i="12"/>
  <c r="C3399" i="12"/>
  <c r="C7030" i="12"/>
  <c r="C5672" i="12"/>
  <c r="C7041" i="12"/>
  <c r="C5683" i="12"/>
  <c r="C5017" i="12"/>
  <c r="C7799" i="12"/>
  <c r="C2984" i="12"/>
  <c r="C3457" i="12"/>
  <c r="C6256" i="12"/>
  <c r="C3609" i="12"/>
  <c r="C6267" i="12"/>
  <c r="C3797" i="12"/>
  <c r="C6286" i="12"/>
  <c r="C3849" i="12"/>
  <c r="C6297" i="12"/>
  <c r="C3937" i="12"/>
  <c r="C8048" i="12"/>
  <c r="C5738" i="12"/>
  <c r="C7890" i="12"/>
  <c r="C6572" i="12"/>
  <c r="C6695" i="12"/>
  <c r="C5832" i="12"/>
  <c r="C8033" i="12"/>
  <c r="C7556" i="12"/>
  <c r="C5457" i="12"/>
  <c r="C5103" i="12"/>
  <c r="C6913" i="12"/>
  <c r="C2645" i="12"/>
  <c r="C6142" i="12"/>
  <c r="C2697" i="12"/>
  <c r="C6153" i="12"/>
  <c r="C2785" i="12"/>
  <c r="C7904" i="12"/>
  <c r="C2937" i="12"/>
  <c r="C6175" i="12"/>
  <c r="C3025" i="12"/>
  <c r="C6194" i="12"/>
  <c r="C8015" i="12"/>
  <c r="C5304" i="12"/>
  <c r="C7897" i="12"/>
  <c r="C7275" i="12"/>
  <c r="C8213" i="12"/>
  <c r="C5398" i="12"/>
  <c r="C5900" i="12"/>
  <c r="C7691" i="12"/>
  <c r="C4545" i="12"/>
  <c r="C5780" i="12"/>
  <c r="C7414" i="12"/>
  <c r="C341" i="12"/>
  <c r="C5182" i="12"/>
  <c r="C6543" i="12"/>
  <c r="C5193" i="12"/>
  <c r="C6562" i="12"/>
  <c r="C7918" i="12"/>
  <c r="C4328" i="12"/>
  <c r="C5215" i="12"/>
  <c r="C6592" i="12"/>
  <c r="C5234" i="12"/>
  <c r="C4905" i="12"/>
  <c r="C6918" i="12"/>
  <c r="C8320" i="12"/>
  <c r="C8067" i="12"/>
  <c r="C6604" i="12"/>
  <c r="C4179" i="12"/>
  <c r="C7034" i="12"/>
  <c r="C8218" i="12"/>
  <c r="C4576" i="12"/>
  <c r="C5508" i="12"/>
  <c r="C8206" i="12"/>
  <c r="C6875" i="12"/>
  <c r="C5461" i="12"/>
  <c r="C5583" i="12"/>
  <c r="C6960" i="12"/>
  <c r="C5602" i="12"/>
  <c r="C7284" i="12"/>
  <c r="C3215" i="12"/>
  <c r="C6990" i="12"/>
  <c r="C5632" i="12"/>
  <c r="C7001" i="12"/>
  <c r="C5643" i="12"/>
  <c r="C3975" i="12"/>
  <c r="C5827" i="12"/>
  <c r="C5476" i="12"/>
  <c r="C7949" i="12"/>
  <c r="C8248" i="12"/>
  <c r="C5921" i="12"/>
  <c r="C6627" i="12"/>
  <c r="C8260" i="12"/>
  <c r="C5546" i="12"/>
  <c r="C5753" i="12"/>
  <c r="C6323" i="12"/>
  <c r="C4687" i="12"/>
  <c r="C7358" i="12"/>
  <c r="C6000" i="12"/>
  <c r="C3878" i="12"/>
  <c r="C5353" i="12"/>
  <c r="C3591" i="12"/>
  <c r="C5147" i="12"/>
  <c r="C6143" i="12"/>
  <c r="C2606" i="12"/>
  <c r="C6519" i="12"/>
  <c r="C2980" i="12"/>
  <c r="C6959" i="12"/>
  <c r="C7188" i="12"/>
  <c r="C968" i="12"/>
  <c r="C7839" i="12"/>
  <c r="C7359" i="12"/>
  <c r="C3822" i="12"/>
  <c r="C4553" i="12"/>
  <c r="C3541" i="12"/>
  <c r="C6259" i="12"/>
  <c r="C5959" i="12"/>
  <c r="C3488" i="12"/>
  <c r="C7150" i="12"/>
  <c r="C7461" i="12"/>
  <c r="C7927" i="12"/>
  <c r="C7225" i="12"/>
  <c r="C6151" i="12"/>
  <c r="C5313" i="12"/>
  <c r="C6682" i="12"/>
  <c r="C2844" i="12"/>
  <c r="C5589" i="12"/>
  <c r="C6961" i="12"/>
  <c r="C6496" i="12"/>
  <c r="C5138" i="12"/>
  <c r="C6507" i="12"/>
  <c r="C1702" i="12"/>
  <c r="C6454" i="12"/>
  <c r="C5096" i="12"/>
  <c r="C6465" i="12"/>
  <c r="C5107" i="12"/>
  <c r="C3519" i="12"/>
  <c r="C2641" i="12"/>
  <c r="C2462" i="12"/>
  <c r="C3281" i="12"/>
  <c r="C6226" i="12"/>
  <c r="C8047" i="12"/>
  <c r="C2720" i="12"/>
  <c r="C2881" i="12"/>
  <c r="C6184" i="12"/>
  <c r="C3033" i="12"/>
  <c r="C6195" i="12"/>
  <c r="C6443" i="12"/>
  <c r="C5644" i="12"/>
  <c r="C5032" i="12"/>
  <c r="C5391" i="12"/>
  <c r="C6768" i="12"/>
  <c r="C5410" i="12"/>
  <c r="C6468" i="12"/>
  <c r="C1902" i="12"/>
  <c r="C6798" i="12"/>
  <c r="C5440" i="12"/>
  <c r="C6809" i="12"/>
  <c r="C5451" i="12"/>
  <c r="C4757" i="12"/>
  <c r="C4897" i="12"/>
  <c r="C7582" i="12"/>
  <c r="C7757" i="12"/>
  <c r="C5178" i="12"/>
  <c r="C5153" i="12"/>
  <c r="C5148" i="12"/>
  <c r="C8068" i="12"/>
  <c r="C2649" i="12"/>
  <c r="C5091" i="12"/>
  <c r="C6234" i="12"/>
  <c r="C4022" i="12"/>
  <c r="C6654" i="12"/>
  <c r="C5296" i="12"/>
  <c r="C6665" i="12"/>
  <c r="C5307" i="12"/>
  <c r="C2435" i="12"/>
  <c r="C5326" i="12"/>
  <c r="C6687" i="12"/>
  <c r="C5337" i="12"/>
  <c r="C6706" i="12"/>
  <c r="C5324" i="12"/>
  <c r="C7352" i="12"/>
  <c r="C7686" i="12"/>
  <c r="C7932" i="12"/>
  <c r="C2929" i="12"/>
  <c r="C7446" i="12"/>
  <c r="C5204" i="12"/>
  <c r="C8219" i="12"/>
  <c r="C7063" i="12"/>
  <c r="C2286" i="12"/>
  <c r="C6056" i="12"/>
  <c r="C4499" i="12"/>
  <c r="C5694" i="12"/>
  <c r="C7055" i="12"/>
  <c r="C5705" i="12"/>
  <c r="C7074" i="12"/>
  <c r="C7419" i="12"/>
  <c r="C6037" i="12"/>
  <c r="C5727" i="12"/>
  <c r="C7104" i="12"/>
  <c r="C5746" i="12"/>
  <c r="C7567" i="12"/>
  <c r="C6231" i="12"/>
  <c r="C7388" i="12"/>
  <c r="C8054" i="12"/>
  <c r="C7765" i="12"/>
  <c r="C3360" i="12"/>
  <c r="C6355" i="12"/>
  <c r="C6564" i="12"/>
  <c r="C5958" i="12"/>
  <c r="C7720" i="12"/>
  <c r="C4256" i="12"/>
  <c r="C7832" i="12"/>
  <c r="C7469" i="12"/>
  <c r="C6095" i="12"/>
  <c r="C1082" i="12"/>
  <c r="C6114" i="12"/>
  <c r="C7935" i="12"/>
  <c r="C2536" i="12"/>
  <c r="C2561" i="12"/>
  <c r="C6144" i="12"/>
  <c r="C2713" i="12"/>
  <c r="C6155" i="12"/>
  <c r="C5126" i="12"/>
  <c r="C5180" i="12"/>
  <c r="C7619" i="12"/>
  <c r="C8310" i="12"/>
  <c r="C6396" i="12"/>
  <c r="C5242" i="12"/>
  <c r="C7770" i="12"/>
  <c r="C3221" i="12"/>
  <c r="C3361" i="12"/>
  <c r="C7122" i="12"/>
  <c r="C8311" i="12"/>
  <c r="C4008" i="12"/>
  <c r="C5135" i="12"/>
  <c r="C6512" i="12"/>
  <c r="C5154" i="12"/>
  <c r="C6523" i="12"/>
  <c r="C3126" i="12"/>
  <c r="C6542" i="12"/>
  <c r="C5184" i="12"/>
  <c r="C6553" i="12"/>
  <c r="C5195" i="12"/>
  <c r="C2429" i="12"/>
  <c r="C6762" i="12"/>
  <c r="C8146" i="12"/>
  <c r="C7501" i="12"/>
  <c r="C6024" i="12"/>
  <c r="C6856" i="12"/>
  <c r="C8289" i="12"/>
  <c r="C7812" i="12"/>
  <c r="C6481" i="12"/>
  <c r="C6975" i="12"/>
  <c r="C2721" i="12"/>
  <c r="C3151" i="12"/>
  <c r="C6974" i="12"/>
  <c r="C5616" i="12"/>
  <c r="C6985" i="12"/>
  <c r="C5627" i="12"/>
  <c r="C4115" i="12"/>
  <c r="C5646" i="12"/>
  <c r="C7007" i="12"/>
  <c r="C5657" i="12"/>
  <c r="C7026" i="12"/>
  <c r="C7227" i="12"/>
  <c r="C5905" i="12"/>
  <c r="C6595" i="12"/>
  <c r="C8252" i="12"/>
  <c r="C2106" i="12"/>
  <c r="C5303" i="12"/>
  <c r="C7256" i="12"/>
  <c r="C1950" i="12"/>
  <c r="C6261" i="12"/>
  <c r="C3254" i="12"/>
  <c r="C5169" i="12"/>
  <c r="C4351" i="12"/>
  <c r="C5609" i="12"/>
  <c r="C3087" i="12"/>
  <c r="C4747" i="12"/>
  <c r="C4615" i="12"/>
  <c r="C3451" i="12"/>
  <c r="C3624" i="12"/>
  <c r="C6385" i="12"/>
  <c r="C3793" i="12"/>
  <c r="C1609" i="12"/>
  <c r="C7336" i="12"/>
  <c r="C4417" i="12"/>
  <c r="C6463" i="12"/>
  <c r="C5238" i="12"/>
  <c r="C1731" i="12"/>
  <c r="C4505" i="12"/>
  <c r="C7175" i="12"/>
  <c r="C5825" i="12"/>
  <c r="C7194" i="12"/>
  <c r="C797" i="12"/>
  <c r="C5615" i="12"/>
  <c r="C5603" i="12"/>
  <c r="C7008" i="12"/>
  <c r="C5650" i="12"/>
  <c r="C7471" i="12"/>
  <c r="C3143" i="12"/>
  <c r="C6966" i="12"/>
  <c r="C5608" i="12"/>
  <c r="C6977" i="12"/>
  <c r="C5619" i="12"/>
  <c r="C4888" i="12"/>
  <c r="C6146" i="12"/>
  <c r="C3505" i="12"/>
  <c r="C5369" i="12"/>
  <c r="C6738" i="12"/>
  <c r="C5580" i="12"/>
  <c r="C4768" i="12"/>
  <c r="C5319" i="12"/>
  <c r="C6696" i="12"/>
  <c r="C5338" i="12"/>
  <c r="C5892" i="12"/>
  <c r="C4629" i="12"/>
  <c r="C7640" i="12"/>
  <c r="C6741" i="12"/>
  <c r="C5903" i="12"/>
  <c r="C7280" i="12"/>
  <c r="C5922" i="12"/>
  <c r="C7743" i="12"/>
  <c r="C4495" i="12"/>
  <c r="C7310" i="12"/>
  <c r="C5952" i="12"/>
  <c r="C7321" i="12"/>
  <c r="C5963" i="12"/>
  <c r="C6029" i="12"/>
  <c r="C7559" i="12"/>
  <c r="C7300" i="12"/>
  <c r="C8269" i="12"/>
  <c r="C8010" i="12"/>
  <c r="C7201" i="12"/>
  <c r="C7578" i="12"/>
  <c r="C4314" i="12"/>
  <c r="C6826" i="12"/>
  <c r="C6944" i="12"/>
  <c r="C5555" i="12"/>
  <c r="C3919" i="12"/>
  <c r="C7166" i="12"/>
  <c r="C5808" i="12"/>
  <c r="C7177" i="12"/>
  <c r="C5819" i="12"/>
  <c r="C2932" i="12"/>
  <c r="C5838" i="12"/>
  <c r="C7199" i="12"/>
  <c r="C5849" i="12"/>
  <c r="C7218" i="12"/>
  <c r="C7600" i="12"/>
  <c r="C6673" i="12"/>
  <c r="C7363" i="12"/>
  <c r="C7219" i="12"/>
  <c r="C3649" i="12"/>
  <c r="C6759" i="12"/>
  <c r="C7585" i="12"/>
  <c r="C5484" i="12"/>
  <c r="C6392" i="12"/>
  <c r="C6480" i="12"/>
  <c r="C7169" i="12"/>
  <c r="C3157" i="12"/>
  <c r="C6206" i="12"/>
  <c r="C3209" i="12"/>
  <c r="C6217" i="12"/>
  <c r="C3297" i="12"/>
  <c r="C7968" i="12"/>
  <c r="C3449" i="12"/>
  <c r="C6239" i="12"/>
  <c r="C3537" i="12"/>
  <c r="C6258" i="12"/>
  <c r="C8079" i="12"/>
  <c r="C5560" i="12"/>
  <c r="C7961" i="12"/>
  <c r="C7484" i="12"/>
  <c r="C8277" i="12"/>
  <c r="C5654" i="12"/>
  <c r="C7259" i="12"/>
  <c r="C7755" i="12"/>
  <c r="C5271" i="12"/>
  <c r="C6292" i="12"/>
  <c r="C5191" i="12"/>
  <c r="C674" i="12"/>
  <c r="C5246" i="12"/>
  <c r="C6607" i="12"/>
  <c r="C5257" i="12"/>
  <c r="C6626" i="12"/>
  <c r="C8294" i="12"/>
  <c r="C4584" i="12"/>
  <c r="C5279" i="12"/>
  <c r="C6656" i="12"/>
  <c r="C5298" i="12"/>
  <c r="C5572" i="12"/>
  <c r="C7174" i="12"/>
  <c r="C7854" i="12"/>
  <c r="C8131" i="12"/>
  <c r="C6860" i="12"/>
  <c r="C3508" i="12"/>
  <c r="C7290" i="12"/>
  <c r="C8282" i="12"/>
  <c r="C5261" i="12"/>
  <c r="C7060" i="12"/>
  <c r="C7504" i="12"/>
  <c r="C7131" i="12"/>
  <c r="C5717" i="12"/>
  <c r="C5647" i="12"/>
  <c r="C7024" i="12"/>
  <c r="C5666" i="12"/>
  <c r="C7487" i="12"/>
  <c r="C3471" i="12"/>
  <c r="C7054" i="12"/>
  <c r="C5696" i="12"/>
  <c r="C7065" i="12"/>
  <c r="C5707" i="12"/>
  <c r="C4999" i="12"/>
  <c r="C6083" i="12"/>
  <c r="C5988" i="12"/>
  <c r="C8013" i="12"/>
  <c r="C7100" i="12"/>
  <c r="C6177" i="12"/>
  <c r="C6883" i="12"/>
  <c r="C5692" i="12"/>
  <c r="C5802" i="12"/>
  <c r="C6777" i="12"/>
  <c r="C6740" i="12"/>
  <c r="C2102" i="12"/>
  <c r="C1790" i="12"/>
  <c r="C4318" i="12"/>
  <c r="C4406" i="12"/>
  <c r="C4587" i="12"/>
  <c r="C6118" i="12"/>
  <c r="C3895" i="12"/>
  <c r="C6558" i="12"/>
  <c r="C6538" i="12"/>
  <c r="C5381" i="12"/>
  <c r="C6978" i="12"/>
  <c r="C6958" i="12"/>
  <c r="C3405" i="12"/>
  <c r="C7334" i="12"/>
  <c r="C5885" i="12"/>
  <c r="C4737" i="12"/>
  <c r="C4641" i="12"/>
  <c r="C6290" i="12"/>
  <c r="C7552" i="12"/>
  <c r="C5055" i="12"/>
  <c r="C6376" i="12"/>
  <c r="C6137" i="12"/>
  <c r="C6087" i="12"/>
  <c r="C3374" i="12"/>
  <c r="C5867" i="12"/>
  <c r="C4169" i="12"/>
  <c r="C6337" i="12"/>
  <c r="C4257" i="12"/>
  <c r="C3007" i="12"/>
  <c r="C6992" i="12"/>
  <c r="C3859" i="12"/>
  <c r="C2769" i="12"/>
  <c r="C6162" i="12"/>
  <c r="C7983" i="12"/>
  <c r="C2038" i="12"/>
  <c r="C570" i="12"/>
  <c r="C6120" i="12"/>
  <c r="C2494" i="12"/>
  <c r="C6131" i="12"/>
  <c r="C1483" i="12"/>
  <c r="C7967" i="12"/>
  <c r="C6126" i="12"/>
  <c r="C5881" i="12"/>
  <c r="C7250" i="12"/>
  <c r="C7632" i="12"/>
  <c r="C6477" i="12"/>
  <c r="C5831" i="12"/>
  <c r="C7208" i="12"/>
  <c r="C5850" i="12"/>
  <c r="C7671" i="12"/>
  <c r="C6390" i="12"/>
  <c r="C8152" i="12"/>
  <c r="C4857" i="12"/>
  <c r="C6415" i="12"/>
  <c r="C4945" i="12"/>
  <c r="C6434" i="12"/>
  <c r="C8255" i="12"/>
  <c r="C3816" i="12"/>
  <c r="C5087" i="12"/>
  <c r="C6464" i="12"/>
  <c r="C5106" i="12"/>
  <c r="C6475" i="12"/>
  <c r="C6406" i="12"/>
  <c r="C8168" i="12"/>
  <c r="C7939" i="12"/>
  <c r="C5620" i="12"/>
  <c r="C384" i="12"/>
  <c r="C6522" i="12"/>
  <c r="C8090" i="12"/>
  <c r="C2528" i="12"/>
  <c r="C6147" i="12"/>
  <c r="C5586" i="12"/>
  <c r="C8055" i="12"/>
  <c r="C3240" i="12"/>
  <c r="C3969" i="12"/>
  <c r="C6320" i="12"/>
  <c r="C4121" i="12"/>
  <c r="C6331" i="12"/>
  <c r="C4309" i="12"/>
  <c r="C6350" i="12"/>
  <c r="C4361" i="12"/>
  <c r="C6361" i="12"/>
  <c r="C4449" i="12"/>
  <c r="C8112" i="12"/>
  <c r="C5994" i="12"/>
  <c r="C7954" i="12"/>
  <c r="C6828" i="12"/>
  <c r="C7207" i="12"/>
  <c r="C6088" i="12"/>
  <c r="C8097" i="12"/>
  <c r="C7620" i="12"/>
  <c r="C5713" i="12"/>
  <c r="C334" i="12"/>
  <c r="C6490" i="12"/>
  <c r="C4534" i="12"/>
  <c r="C6718" i="12"/>
  <c r="C5360" i="12"/>
  <c r="C6729" i="12"/>
  <c r="C5371" i="12"/>
  <c r="C2502" i="12"/>
  <c r="C5390" i="12"/>
  <c r="C6751" i="12"/>
  <c r="C5401" i="12"/>
  <c r="C6770" i="12"/>
  <c r="C5836" i="12"/>
  <c r="C3473" i="12"/>
  <c r="C8198" i="12"/>
  <c r="C7996" i="12"/>
  <c r="C6861" i="12"/>
  <c r="C4161" i="12"/>
  <c r="C5716" i="12"/>
  <c r="C5628" i="12"/>
  <c r="C7319" i="12"/>
  <c r="C3864" i="12"/>
  <c r="C6568" i="12"/>
  <c r="C5011" i="12"/>
  <c r="C5758" i="12"/>
  <c r="C7119" i="12"/>
  <c r="C5769" i="12"/>
  <c r="C7138" i="12"/>
  <c r="C7520" i="12"/>
  <c r="C6293" i="12"/>
  <c r="C5791" i="12"/>
  <c r="C7168" i="12"/>
  <c r="C5810" i="12"/>
  <c r="C7631" i="12"/>
  <c r="C6487" i="12"/>
  <c r="C7513" i="12"/>
  <c r="C3689" i="12"/>
  <c r="C7829" i="12"/>
  <c r="C4384" i="12"/>
  <c r="C5124" i="12"/>
  <c r="C6820" i="12"/>
  <c r="C6214" i="12"/>
  <c r="C7976" i="12"/>
  <c r="C5965" i="12"/>
  <c r="C7896" i="12"/>
  <c r="C2809" i="12"/>
  <c r="C6159" i="12"/>
  <c r="C2897" i="12"/>
  <c r="C6178" i="12"/>
  <c r="C7999" i="12"/>
  <c r="C2792" i="12"/>
  <c r="C3073" i="12"/>
  <c r="C6208" i="12"/>
  <c r="C3225" i="12"/>
  <c r="C6219" i="12"/>
  <c r="C5382" i="12"/>
  <c r="C5772" i="12"/>
  <c r="C7683" i="12"/>
  <c r="C7630" i="12"/>
  <c r="C7476" i="12"/>
  <c r="C5498" i="12"/>
  <c r="C7834" i="12"/>
  <c r="C2550" i="12"/>
  <c r="C5123" i="12"/>
  <c r="C5419" i="12"/>
  <c r="C8254" i="12"/>
  <c r="C4520" i="12"/>
  <c r="C5263" i="12"/>
  <c r="C1506" i="12"/>
  <c r="C3798" i="12"/>
  <c r="C3199" i="12"/>
  <c r="C2366" i="12"/>
  <c r="C3909" i="12"/>
  <c r="C5200" i="12"/>
  <c r="C7702" i="12"/>
  <c r="C1491" i="12"/>
  <c r="C7035" i="12"/>
  <c r="C5600" i="12"/>
  <c r="C4782" i="12"/>
  <c r="C5976" i="12"/>
  <c r="C1774" i="12"/>
  <c r="C6416" i="12"/>
  <c r="C8136" i="12"/>
  <c r="C8111" i="12"/>
  <c r="C6638" i="12"/>
  <c r="C6313" i="12"/>
  <c r="C4569" i="12"/>
  <c r="C6649" i="12"/>
  <c r="C6599" i="12"/>
  <c r="C4559" i="12"/>
  <c r="C6379" i="12"/>
  <c r="C5480" i="12"/>
  <c r="C6849" i="12"/>
  <c r="C5491" i="12"/>
  <c r="C4376" i="12"/>
  <c r="C5634" i="12"/>
  <c r="C3688" i="12"/>
  <c r="C5305" i="12"/>
  <c r="C6674" i="12"/>
  <c r="C4969" i="12"/>
  <c r="C4512" i="12"/>
  <c r="C5255" i="12"/>
  <c r="C6632" i="12"/>
  <c r="C5274" i="12"/>
  <c r="C5380" i="12"/>
  <c r="C4875" i="12"/>
  <c r="C1457" i="12"/>
  <c r="C5439" i="12"/>
  <c r="C6393" i="12"/>
  <c r="C4705" i="12"/>
  <c r="C8144" i="12"/>
  <c r="C4281" i="12"/>
  <c r="C6343" i="12"/>
  <c r="C4369" i="12"/>
  <c r="C6362" i="12"/>
  <c r="C3515" i="12"/>
  <c r="C4681" i="12"/>
  <c r="C3475" i="12"/>
  <c r="C5566" i="12"/>
  <c r="C6927" i="12"/>
  <c r="C5577" i="12"/>
  <c r="C6946" i="12"/>
  <c r="C6907" i="12"/>
  <c r="C5525" i="12"/>
  <c r="C5599" i="12"/>
  <c r="C6976" i="12"/>
  <c r="C5618" i="12"/>
  <c r="C7348" i="12"/>
  <c r="C5719" i="12"/>
  <c r="C6876" i="12"/>
  <c r="C7558" i="12"/>
  <c r="C7637" i="12"/>
  <c r="C4039" i="12"/>
  <c r="C5843" i="12"/>
  <c r="C5540" i="12"/>
  <c r="C5446" i="12"/>
  <c r="C6284" i="12"/>
  <c r="C7220" i="12"/>
  <c r="C6156" i="12"/>
  <c r="C4017" i="12"/>
  <c r="C5455" i="12"/>
  <c r="C6832" i="12"/>
  <c r="C5474" i="12"/>
  <c r="C6772" i="12"/>
  <c r="C2703" i="12"/>
  <c r="C6862" i="12"/>
  <c r="C5504" i="12"/>
  <c r="C6873" i="12"/>
  <c r="C5515" i="12"/>
  <c r="C4086" i="12"/>
  <c r="C5315" i="12"/>
  <c r="C8118" i="12"/>
  <c r="C7821" i="12"/>
  <c r="C5267" i="12"/>
  <c r="C5409" i="12"/>
  <c r="C5660" i="12"/>
  <c r="C8132" i="12"/>
  <c r="C4697" i="12"/>
  <c r="C7456" i="12"/>
  <c r="C5811" i="12"/>
  <c r="C4175" i="12"/>
  <c r="C7230" i="12"/>
  <c r="C5872" i="12"/>
  <c r="C7241" i="12"/>
  <c r="C5883" i="12"/>
  <c r="C3444" i="12"/>
  <c r="C5902" i="12"/>
  <c r="C7263" i="12"/>
  <c r="C5913" i="12"/>
  <c r="C7282" i="12"/>
  <c r="C7664" i="12"/>
  <c r="C6929" i="12"/>
  <c r="C7506" i="12"/>
  <c r="C7590" i="12"/>
  <c r="C5159" i="12"/>
  <c r="C7015" i="12"/>
  <c r="C7649" i="12"/>
  <c r="C5996" i="12"/>
  <c r="C6648" i="12"/>
  <c r="C5122" i="12"/>
  <c r="C7425" i="12"/>
  <c r="C3669" i="12"/>
  <c r="C6270" i="12"/>
  <c r="C3721" i="12"/>
  <c r="C6281" i="12"/>
  <c r="C3809" i="12"/>
  <c r="C8032" i="12"/>
  <c r="C3961" i="12"/>
  <c r="C6303" i="12"/>
  <c r="C4049" i="12"/>
  <c r="C6322" i="12"/>
  <c r="C8143" i="12"/>
  <c r="C5816" i="12"/>
  <c r="C8025" i="12"/>
  <c r="C7548" i="12"/>
  <c r="C7059" i="12"/>
  <c r="C5910" i="12"/>
  <c r="C7672" i="12"/>
  <c r="C7819" i="12"/>
  <c r="C5527" i="12"/>
  <c r="C6684" i="12"/>
  <c r="C5703" i="12"/>
  <c r="C1105" i="12"/>
  <c r="C5310" i="12"/>
  <c r="C6671" i="12"/>
  <c r="C5321" i="12"/>
  <c r="C6690" i="12"/>
  <c r="C5196" i="12"/>
  <c r="C4840" i="12"/>
  <c r="C5343" i="12"/>
  <c r="C6720" i="12"/>
  <c r="C5362" i="12"/>
  <c r="C6084" i="12"/>
  <c r="C7430" i="12"/>
  <c r="C5140" i="12"/>
  <c r="C8195" i="12"/>
  <c r="C7116" i="12"/>
  <c r="C2837" i="12"/>
  <c r="C2977" i="12"/>
  <c r="C8283" i="12"/>
  <c r="C6285" i="12"/>
  <c r="C7623" i="12"/>
  <c r="C1917" i="12"/>
  <c r="C7512" i="12"/>
  <c r="C6229" i="12"/>
  <c r="C5775" i="12"/>
  <c r="C4582" i="12"/>
  <c r="C3647" i="12"/>
  <c r="C1752" i="12"/>
  <c r="C6129" i="12"/>
  <c r="C2584" i="12"/>
  <c r="C6569" i="12"/>
  <c r="C4200" i="12"/>
  <c r="C2988" i="12"/>
  <c r="C5389" i="12"/>
  <c r="C4380" i="12"/>
  <c r="C7125" i="12"/>
  <c r="C7345" i="12"/>
  <c r="C3800" i="12"/>
  <c r="C4889" i="12"/>
  <c r="C4729" i="12"/>
  <c r="C2976" i="12"/>
  <c r="C6009" i="12"/>
  <c r="C4918" i="12"/>
  <c r="C6387" i="12"/>
  <c r="C2657" i="12"/>
  <c r="C7464" i="12"/>
  <c r="C7287" i="12"/>
  <c r="C2740" i="12"/>
  <c r="C5992" i="12"/>
  <c r="C7361" i="12"/>
  <c r="C6003" i="12"/>
  <c r="C710" i="12"/>
  <c r="C7412" i="12"/>
  <c r="C5742" i="12"/>
  <c r="C5817" i="12"/>
  <c r="C7186" i="12"/>
  <c r="C7568" i="12"/>
  <c r="C6221" i="12"/>
  <c r="C5767" i="12"/>
  <c r="C7144" i="12"/>
  <c r="C5786" i="12"/>
  <c r="C7607" i="12"/>
  <c r="C3533" i="12"/>
  <c r="C7462" i="12"/>
  <c r="C2569" i="12"/>
  <c r="C6905" i="12"/>
  <c r="C5547" i="12"/>
  <c r="C2899" i="12"/>
  <c r="C5494" i="12"/>
  <c r="C6855" i="12"/>
  <c r="C5505" i="12"/>
  <c r="C6874" i="12"/>
  <c r="C3880" i="12"/>
  <c r="C6401" i="12"/>
  <c r="C4852" i="12"/>
  <c r="C6078" i="12"/>
  <c r="C7439" i="12"/>
  <c r="C6089" i="12"/>
  <c r="C7458" i="12"/>
  <c r="C7840" i="12"/>
  <c r="C1726" i="12"/>
  <c r="C6111" i="12"/>
  <c r="C2430" i="12"/>
  <c r="C6130" i="12"/>
  <c r="C7951" i="12"/>
  <c r="C4809" i="12"/>
  <c r="C7833" i="12"/>
  <c r="C7019" i="12"/>
  <c r="C8149" i="12"/>
  <c r="C5142" i="12"/>
  <c r="C7526" i="12"/>
  <c r="C7627" i="12"/>
  <c r="C2302" i="12"/>
  <c r="C5268" i="12"/>
  <c r="C2887" i="12"/>
  <c r="C7704" i="12"/>
  <c r="C6997" i="12"/>
  <c r="C5967" i="12"/>
  <c r="C7344" i="12"/>
  <c r="C5986" i="12"/>
  <c r="C7807" i="12"/>
  <c r="C4751" i="12"/>
  <c r="C7374" i="12"/>
  <c r="C6016" i="12"/>
  <c r="C7385" i="12"/>
  <c r="C6027" i="12"/>
  <c r="C7053" i="12"/>
  <c r="C7815" i="12"/>
  <c r="C7491" i="12"/>
  <c r="C2793" i="12"/>
  <c r="C5412" i="12"/>
  <c r="C7457" i="12"/>
  <c r="C7642" i="12"/>
  <c r="C4563" i="12"/>
  <c r="C7082" i="12"/>
  <c r="C6098" i="12"/>
  <c r="C8183" i="12"/>
  <c r="C3496" i="12"/>
  <c r="C4481" i="12"/>
  <c r="C6384" i="12"/>
  <c r="C4633" i="12"/>
  <c r="C6395" i="12"/>
  <c r="C4821" i="12"/>
  <c r="C6414" i="12"/>
  <c r="C4873" i="12"/>
  <c r="C6425" i="12"/>
  <c r="C4961" i="12"/>
  <c r="C8176" i="12"/>
  <c r="C6250" i="12"/>
  <c r="C8018" i="12"/>
  <c r="C7084" i="12"/>
  <c r="C4425" i="12"/>
  <c r="C6344" i="12"/>
  <c r="C8161" i="12"/>
  <c r="C7684" i="12"/>
  <c r="C5969" i="12"/>
  <c r="C3176" i="12"/>
  <c r="C6746" i="12"/>
  <c r="C5046" i="12"/>
  <c r="C6782" i="12"/>
  <c r="C5424" i="12"/>
  <c r="C6793" i="12"/>
  <c r="C5435" i="12"/>
  <c r="C4570" i="12"/>
  <c r="C5454" i="12"/>
  <c r="C6815" i="12"/>
  <c r="C5465" i="12"/>
  <c r="C6834" i="12"/>
  <c r="C6348" i="12"/>
  <c r="C5137" i="12"/>
  <c r="C5084" i="12"/>
  <c r="C8060" i="12"/>
  <c r="C5049" i="12"/>
  <c r="C5223" i="12"/>
  <c r="C6228" i="12"/>
  <c r="C6611" i="12"/>
  <c r="C3273" i="12"/>
  <c r="C270" i="12"/>
  <c r="C7080" i="12"/>
  <c r="C2804" i="12"/>
  <c r="C5822" i="12"/>
  <c r="C7183" i="12"/>
  <c r="C5833" i="12"/>
  <c r="C7202" i="12"/>
  <c r="C7584" i="12"/>
  <c r="C6549" i="12"/>
  <c r="C5855" i="12"/>
  <c r="C7232" i="12"/>
  <c r="C5874" i="12"/>
  <c r="C7695" i="12"/>
  <c r="C6743" i="12"/>
  <c r="C7577" i="12"/>
  <c r="C5420" i="12"/>
  <c r="C7893" i="12"/>
  <c r="C4977" i="12"/>
  <c r="C6868" i="12"/>
  <c r="C7076" i="12"/>
  <c r="C6470" i="12"/>
  <c r="C8200" i="12"/>
  <c r="C5366" i="12"/>
  <c r="C8024" i="12"/>
  <c r="C3833" i="12"/>
  <c r="C6287" i="12"/>
  <c r="C3921" i="12"/>
  <c r="C6306" i="12"/>
  <c r="C8127" i="12"/>
  <c r="C3304" i="12"/>
  <c r="C4097" i="12"/>
  <c r="C6336" i="12"/>
  <c r="C4249" i="12"/>
  <c r="C6347" i="12"/>
  <c r="C5894" i="12"/>
  <c r="C7656" i="12"/>
  <c r="C7811" i="12"/>
  <c r="C8182" i="12"/>
  <c r="C1990" i="12"/>
  <c r="C5559" i="12"/>
  <c r="C7378" i="12"/>
  <c r="C5146" i="12"/>
  <c r="C3769" i="12"/>
  <c r="C6104" i="12"/>
  <c r="C4276" i="12"/>
  <c r="C7386" i="12"/>
  <c r="C6590" i="12"/>
  <c r="C2328" i="12"/>
  <c r="C6642" i="12"/>
  <c r="C7868" i="12"/>
  <c r="C8139" i="12"/>
  <c r="C1155" i="12"/>
  <c r="C6498" i="12"/>
  <c r="C6528" i="12"/>
  <c r="C8256" i="12"/>
  <c r="C6778" i="12"/>
  <c r="C7919" i="12"/>
  <c r="C6896" i="12"/>
  <c r="C6926" i="12"/>
  <c r="C2951" i="12"/>
  <c r="C8023" i="12"/>
  <c r="C5290" i="12"/>
  <c r="C7294" i="12"/>
  <c r="C3956" i="12"/>
  <c r="C7346" i="12"/>
  <c r="C7822" i="12"/>
  <c r="C6508" i="12"/>
  <c r="C4181" i="12"/>
  <c r="C7369" i="12"/>
  <c r="C5518" i="12"/>
  <c r="C6386" i="12"/>
  <c r="C7441" i="12"/>
  <c r="C5590" i="12"/>
  <c r="C7883" i="12"/>
  <c r="C6438" i="12"/>
  <c r="C5950" i="12"/>
  <c r="C5449" i="12"/>
  <c r="C5115" i="12"/>
  <c r="C4150" i="12"/>
  <c r="C5471" i="12"/>
  <c r="C5145" i="12"/>
  <c r="C5323" i="12"/>
  <c r="C5207" i="12"/>
  <c r="C8217" i="12"/>
  <c r="C7629" i="12"/>
  <c r="C8267" i="12"/>
  <c r="C6689" i="12"/>
  <c r="C7395" i="12"/>
  <c r="C7283" i="12"/>
  <c r="C6314" i="12"/>
  <c r="C7289" i="12"/>
  <c r="C7543" i="12"/>
  <c r="C2728" i="12"/>
  <c r="C2945" i="12"/>
  <c r="C6192" i="12"/>
  <c r="C3097" i="12"/>
  <c r="C6203" i="12"/>
  <c r="C3285" i="12"/>
  <c r="C6222" i="12"/>
  <c r="C3337" i="12"/>
  <c r="C6233" i="12"/>
  <c r="C3425" i="12"/>
  <c r="C7984" i="12"/>
  <c r="C5482" i="12"/>
  <c r="C7826" i="12"/>
  <c r="C6068" i="12"/>
  <c r="C6439" i="12"/>
  <c r="C5576" i="12"/>
  <c r="C7969" i="12"/>
  <c r="C7492" i="12"/>
  <c r="C5201" i="12"/>
  <c r="C3345" i="12"/>
  <c r="C5919" i="12"/>
  <c r="C6093" i="12"/>
  <c r="C8098" i="12"/>
  <c r="C7404" i="12"/>
  <c r="C5543" i="12"/>
  <c r="C6716" i="12"/>
  <c r="C7379" i="12"/>
  <c r="C6547" i="12"/>
  <c r="C4409" i="12"/>
  <c r="C8199" i="12"/>
  <c r="C7587" i="12"/>
  <c r="C8126" i="12"/>
  <c r="C6817" i="12"/>
  <c r="C7482" i="12"/>
  <c r="C7534" i="12"/>
  <c r="C6854" i="12"/>
  <c r="C8304" i="12"/>
  <c r="C8051" i="12"/>
  <c r="C5434" i="12"/>
  <c r="C7766" i="12"/>
  <c r="C5013" i="12"/>
  <c r="C4985" i="12"/>
  <c r="C3702" i="12"/>
  <c r="C7650" i="12"/>
  <c r="C8238" i="12"/>
  <c r="C6486" i="12"/>
  <c r="C8216" i="12"/>
  <c r="C7963" i="12"/>
  <c r="C6625" i="12"/>
  <c r="C4487" i="12"/>
  <c r="C5955" i="12"/>
  <c r="C5732" i="12"/>
  <c r="C7981" i="12"/>
  <c r="C4625" i="12"/>
  <c r="C3561" i="12"/>
  <c r="C8036" i="12"/>
  <c r="C4921" i="12"/>
  <c r="C8263" i="12"/>
  <c r="C7603" i="12"/>
  <c r="C6921" i="12"/>
  <c r="C5649" i="12"/>
  <c r="C7657" i="12"/>
  <c r="C6060" i="12"/>
  <c r="C6516" i="12"/>
  <c r="C6074" i="12"/>
  <c r="C7978" i="12"/>
  <c r="C6924" i="12"/>
  <c r="C7796" i="12"/>
  <c r="C5521" i="12"/>
  <c r="C5852" i="12"/>
  <c r="C8156" i="12"/>
  <c r="C7318" i="12"/>
  <c r="C4009" i="12"/>
  <c r="C8171" i="12"/>
  <c r="C7953" i="12"/>
  <c r="C7377" i="12"/>
  <c r="C7618" i="12"/>
  <c r="C8046" i="12"/>
  <c r="C3177" i="12"/>
  <c r="C7773" i="12"/>
  <c r="C4980" i="12"/>
  <c r="C4777" i="12"/>
  <c r="C6659" i="12"/>
  <c r="C8268" i="12"/>
  <c r="C4025" i="12"/>
  <c r="C8151" i="12"/>
  <c r="C7579" i="12"/>
  <c r="C8086" i="12"/>
  <c r="C5075" i="12"/>
  <c r="C7146" i="12"/>
  <c r="C8242" i="12"/>
  <c r="C7597" i="12"/>
  <c r="C6216" i="12"/>
  <c r="C8129" i="12"/>
  <c r="C7652" i="12"/>
  <c r="C3040" i="12"/>
  <c r="C6275" i="12"/>
  <c r="C6372" i="12"/>
  <c r="C8061" i="12"/>
  <c r="C8261" i="12"/>
  <c r="C4264" i="12"/>
  <c r="C6617" i="12"/>
  <c r="C8315" i="12"/>
  <c r="C7108" i="12"/>
  <c r="C8221" i="12"/>
  <c r="C5896" i="12"/>
  <c r="C8049" i="12"/>
  <c r="C7572" i="12"/>
  <c r="C4585" i="12"/>
  <c r="C5335" i="12"/>
  <c r="C6420" i="12"/>
  <c r="C6803" i="12"/>
  <c r="C2198" i="12"/>
  <c r="C7162" i="12"/>
  <c r="C8250" i="12"/>
  <c r="C7605" i="12"/>
  <c r="C4491" i="12"/>
  <c r="C1996" i="12"/>
  <c r="C4817" i="12"/>
  <c r="C6515" i="12"/>
  <c r="C6279" i="12"/>
  <c r="C1338" i="12"/>
  <c r="C2934" i="12"/>
  <c r="C5171" i="12"/>
  <c r="C7102" i="12"/>
  <c r="C1686" i="12"/>
  <c r="C7154" i="12"/>
  <c r="C6579" i="12"/>
  <c r="C4201" i="12"/>
  <c r="C3987" i="12"/>
  <c r="C7010" i="12"/>
  <c r="C7040" i="12"/>
  <c r="C7132" i="12"/>
  <c r="C6099" i="12"/>
  <c r="C4935" i="12"/>
  <c r="C7408" i="12"/>
  <c r="C7438" i="12"/>
  <c r="C3385" i="12"/>
  <c r="C7675" i="12"/>
  <c r="C7338" i="12"/>
  <c r="C4993" i="12"/>
  <c r="C2614" i="12"/>
  <c r="C5131" i="12"/>
  <c r="C7340" i="12"/>
  <c r="C7748" i="12"/>
  <c r="C2639" i="12"/>
  <c r="C4321" i="12"/>
  <c r="C6030" i="12"/>
  <c r="C6898" i="12"/>
  <c r="C8089" i="12"/>
  <c r="C5671" i="12"/>
  <c r="C7251" i="12"/>
  <c r="C6727" i="12"/>
  <c r="C6462" i="12"/>
  <c r="C5961" i="12"/>
  <c r="C6139" i="12"/>
  <c r="C3983" i="12"/>
  <c r="C5983" i="12"/>
  <c r="C6169" i="12"/>
  <c r="C5835" i="12"/>
  <c r="C7255" i="12"/>
  <c r="C7762" i="12"/>
  <c r="C8141" i="12"/>
  <c r="C7052" i="12"/>
  <c r="C6010" i="12"/>
  <c r="C7962" i="12"/>
  <c r="C3207" i="12"/>
  <c r="C5635" i="12"/>
  <c r="C5931" i="12"/>
  <c r="C5132" i="12"/>
  <c r="C4776" i="12"/>
  <c r="C5327" i="12"/>
  <c r="C6704" i="12"/>
  <c r="C5346" i="12"/>
  <c r="C5956" i="12"/>
  <c r="C4662" i="12"/>
  <c r="C6734" i="12"/>
  <c r="C5376" i="12"/>
  <c r="C6745" i="12"/>
  <c r="C5387" i="12"/>
  <c r="C2709" i="12"/>
  <c r="C2849" i="12"/>
  <c r="C8251" i="12"/>
  <c r="C7693" i="12"/>
  <c r="C7048" i="12"/>
  <c r="C3601" i="12"/>
  <c r="C8270" i="12"/>
  <c r="C8004" i="12"/>
  <c r="C7249" i="12"/>
  <c r="C3316" i="12"/>
  <c r="C7296" i="12"/>
  <c r="C7575" i="12"/>
  <c r="C5604" i="12"/>
  <c r="C7965" i="12"/>
  <c r="C3401" i="12"/>
  <c r="C7793" i="12"/>
  <c r="C6859" i="12"/>
  <c r="C7697" i="12"/>
  <c r="C7046" i="12"/>
  <c r="C8323" i="12"/>
  <c r="C8099" i="12"/>
  <c r="C6358" i="12"/>
  <c r="C6138" i="12"/>
  <c r="C7994" i="12"/>
  <c r="C6988" i="12"/>
  <c r="C6167" i="12"/>
  <c r="C7324" i="12"/>
  <c r="C7982" i="12"/>
  <c r="C8312" i="12"/>
  <c r="C8214" i="12"/>
  <c r="C5210" i="12"/>
  <c r="C6431" i="12"/>
  <c r="C6422" i="12"/>
  <c r="C8162" i="12"/>
  <c r="C7517" i="12"/>
  <c r="C5799" i="12"/>
  <c r="C6972" i="12"/>
  <c r="C7638" i="12"/>
  <c r="C7767" i="12"/>
  <c r="C5254" i="12"/>
  <c r="C1571" i="12"/>
  <c r="C7651" i="12"/>
  <c r="C5044" i="12"/>
  <c r="C7073" i="12"/>
  <c r="C7546" i="12"/>
  <c r="C7726" i="12"/>
  <c r="C7110" i="12"/>
  <c r="C4329" i="12"/>
  <c r="C8044" i="12"/>
  <c r="C5563" i="12"/>
  <c r="C6108" i="12"/>
  <c r="C8169" i="12"/>
  <c r="C7692" i="12"/>
  <c r="C4726" i="12"/>
  <c r="C5395" i="12"/>
  <c r="C8278" i="12"/>
  <c r="C7845" i="12"/>
  <c r="C7493" i="12"/>
  <c r="C3161" i="12"/>
  <c r="C7666" i="12"/>
  <c r="C2729" i="12"/>
  <c r="C6631" i="12"/>
  <c r="C7553" i="12"/>
  <c r="C5228" i="12"/>
  <c r="C1923" i="12"/>
  <c r="C6698" i="12"/>
  <c r="C8130" i="12"/>
  <c r="C7485" i="12"/>
  <c r="C6460" i="12"/>
  <c r="C6265" i="12"/>
  <c r="C6094" i="12"/>
  <c r="C5927" i="12"/>
  <c r="C7778" i="12"/>
  <c r="C5684" i="12"/>
  <c r="C6998" i="12"/>
  <c r="C8275" i="12"/>
  <c r="C8091" i="12"/>
  <c r="C5690" i="12"/>
  <c r="C3808" i="12"/>
  <c r="C6467" i="12"/>
  <c r="C6660" i="12"/>
  <c r="C8109" i="12"/>
  <c r="C5537" i="12"/>
  <c r="C5916" i="12"/>
  <c r="C8164" i="12"/>
  <c r="C5574" i="12"/>
  <c r="C6939" i="12"/>
  <c r="C7731" i="12"/>
  <c r="C5512" i="12"/>
  <c r="C5973" i="12"/>
  <c r="C5199" i="12"/>
  <c r="C5259" i="12"/>
  <c r="C7876" i="12"/>
  <c r="C7891" i="12"/>
  <c r="C6881" i="12"/>
  <c r="C5217" i="12"/>
  <c r="C5276" i="12"/>
  <c r="C8084" i="12"/>
  <c r="C8062" i="12"/>
  <c r="C7383" i="12"/>
  <c r="C7737" i="12"/>
  <c r="C6635" i="12"/>
  <c r="C3872" i="12"/>
  <c r="C6483" i="12"/>
  <c r="C6692" i="12"/>
  <c r="C8117" i="12"/>
  <c r="C3725" i="12"/>
  <c r="C5999" i="12"/>
  <c r="C2827" i="12"/>
  <c r="C4363" i="12"/>
  <c r="C3857" i="12"/>
  <c r="C6048" i="12"/>
  <c r="C6006" i="12"/>
  <c r="C6449" i="12"/>
  <c r="C5232" i="12"/>
  <c r="C5262" i="12"/>
  <c r="C2921" i="12"/>
  <c r="C4128" i="12"/>
  <c r="C6807" i="12"/>
  <c r="C5118" i="12"/>
  <c r="C8319" i="12"/>
  <c r="C5170" i="12"/>
  <c r="C8003" i="12"/>
  <c r="C8154" i="12"/>
  <c r="C6619" i="12"/>
  <c r="C5538" i="12"/>
  <c r="C5568" i="12"/>
  <c r="C5571" i="12"/>
  <c r="C5665" i="12"/>
  <c r="C5241" i="12"/>
  <c r="C5936" i="12"/>
  <c r="C5966" i="12"/>
  <c r="C7728" i="12"/>
  <c r="C5415" i="12"/>
  <c r="C6904" i="12"/>
  <c r="C6334" i="12"/>
  <c r="C5499" i="12"/>
  <c r="C6367" i="12"/>
  <c r="C7410" i="12"/>
  <c r="C5596" i="12"/>
  <c r="C6166" i="12"/>
  <c r="C6795" i="12"/>
  <c r="C5377" i="12"/>
  <c r="C6799" i="12"/>
  <c r="C6473" i="12"/>
  <c r="C5444" i="12"/>
  <c r="C4529" i="12"/>
  <c r="C6495" i="12"/>
  <c r="C6681" i="12"/>
  <c r="C6836" i="12"/>
  <c r="C6584" i="12"/>
  <c r="C8274" i="12"/>
  <c r="C7509" i="12"/>
  <c r="C4214" i="12"/>
  <c r="C5331" i="12"/>
  <c r="C8174" i="12"/>
  <c r="C3897" i="12"/>
  <c r="C8135" i="12"/>
  <c r="C3252" i="12"/>
  <c r="C7576" i="12"/>
  <c r="C6485" i="12"/>
  <c r="C5839" i="12"/>
  <c r="C7216" i="12"/>
  <c r="C5858" i="12"/>
  <c r="C7679" i="12"/>
  <c r="C4239" i="12"/>
  <c r="C7246" i="12"/>
  <c r="C5888" i="12"/>
  <c r="C7257" i="12"/>
  <c r="C5899" i="12"/>
  <c r="C4465" i="12"/>
  <c r="C6804" i="12"/>
  <c r="C7044" i="12"/>
  <c r="C8205" i="12"/>
  <c r="C7331" i="12"/>
  <c r="C6945" i="12"/>
  <c r="C7514" i="12"/>
  <c r="C903" i="12"/>
  <c r="C6570" i="12"/>
  <c r="C5886" i="12"/>
  <c r="C5938" i="12"/>
  <c r="C7332" i="12"/>
  <c r="C7635" i="12"/>
  <c r="C4373" i="12"/>
  <c r="C6920" i="12"/>
  <c r="C8305" i="12"/>
  <c r="C7828" i="12"/>
  <c r="C7754" i="12"/>
  <c r="C6359" i="12"/>
  <c r="C7481" i="12"/>
  <c r="C8246" i="12"/>
  <c r="C2350" i="12"/>
  <c r="C5459" i="12"/>
  <c r="C2601" i="12"/>
  <c r="C7861" i="12"/>
  <c r="C5496" i="12"/>
  <c r="C7945" i="12"/>
  <c r="C7463" i="12"/>
  <c r="C7598" i="12"/>
  <c r="C3625" i="12"/>
  <c r="C4693" i="12"/>
  <c r="C5073" i="12"/>
  <c r="C8184" i="12"/>
  <c r="C6116" i="12"/>
  <c r="C8029" i="12"/>
  <c r="C5128" i="12"/>
  <c r="C7857" i="12"/>
  <c r="C7115" i="12"/>
  <c r="C8017" i="12"/>
  <c r="C7302" i="12"/>
  <c r="C3497" i="12"/>
  <c r="C8163" i="12"/>
  <c r="C6870" i="12"/>
  <c r="C6394" i="12"/>
  <c r="C8058" i="12"/>
  <c r="C7244" i="12"/>
  <c r="C6423" i="12"/>
  <c r="C7497" i="12"/>
  <c r="C5532" i="12"/>
  <c r="C3603" i="12"/>
  <c r="C8188" i="12"/>
  <c r="C6236" i="12"/>
  <c r="C8204" i="12"/>
  <c r="C7373" i="12"/>
  <c r="C7895" i="12"/>
  <c r="C7515" i="12"/>
  <c r="C7614" i="12"/>
  <c r="C3027" i="12"/>
  <c r="C6890" i="12"/>
  <c r="C8178" i="12"/>
  <c r="C7533" i="12"/>
  <c r="C5960" i="12"/>
  <c r="C8065" i="12"/>
  <c r="C7588" i="12"/>
  <c r="C4743" i="12"/>
  <c r="C6019" i="12"/>
  <c r="C5860" i="12"/>
  <c r="C7997" i="12"/>
  <c r="C8005" i="12"/>
  <c r="C3369" i="12"/>
  <c r="C7455" i="12"/>
  <c r="C4937" i="12"/>
  <c r="C8290" i="12"/>
  <c r="C7645" i="12"/>
  <c r="C6311" i="12"/>
  <c r="C7473" i="12"/>
  <c r="C8190" i="12"/>
  <c r="C7864" i="12"/>
  <c r="C5766" i="12"/>
  <c r="C7528" i="12"/>
  <c r="C7779" i="12"/>
  <c r="C3104" i="12"/>
  <c r="C3289" i="12"/>
  <c r="C7674" i="12"/>
  <c r="C3241" i="12"/>
  <c r="C3521" i="12"/>
  <c r="C5524" i="12"/>
  <c r="C5244" i="12"/>
  <c r="C2046" i="12"/>
  <c r="C3296" i="12"/>
  <c r="C6576" i="12"/>
  <c r="C4051" i="12"/>
  <c r="C6737" i="12"/>
  <c r="C7315" i="12"/>
  <c r="C7562" i="12"/>
  <c r="C7265" i="12"/>
  <c r="C7594" i="12"/>
  <c r="C7926" i="12"/>
  <c r="C7091" i="12"/>
  <c r="C6712" i="12"/>
  <c r="C8249" i="12"/>
  <c r="C7772" i="12"/>
  <c r="C5782" i="12"/>
  <c r="C7544" i="12"/>
  <c r="C7787" i="12"/>
  <c r="C5089" i="12"/>
  <c r="C2593" i="12"/>
  <c r="C5987" i="12"/>
  <c r="C5291" i="12"/>
  <c r="C3079" i="12"/>
  <c r="C6298" i="12"/>
  <c r="C6560" i="12"/>
  <c r="C6518" i="12"/>
  <c r="C6432" i="12"/>
  <c r="C5744" i="12"/>
  <c r="C5774" i="12"/>
  <c r="C7536" i="12"/>
  <c r="C7382" i="12"/>
  <c r="C6136" i="12"/>
  <c r="C5630" i="12"/>
  <c r="C7163" i="12"/>
  <c r="C5682" i="12"/>
  <c r="C7782" i="12"/>
  <c r="C6052" i="12"/>
  <c r="C7768" i="12"/>
  <c r="C6050" i="12"/>
  <c r="C6080" i="12"/>
  <c r="C8071" i="12"/>
  <c r="C4313" i="12"/>
  <c r="C6610" i="12"/>
  <c r="C6448" i="12"/>
  <c r="C6478" i="12"/>
  <c r="C492" i="12"/>
  <c r="C5768" i="12"/>
  <c r="C6225" i="12"/>
  <c r="C6846" i="12"/>
  <c r="C6011" i="12"/>
  <c r="C6879" i="12"/>
  <c r="C8207" i="12"/>
  <c r="C7634" i="12"/>
  <c r="C5479" i="12"/>
  <c r="C5783" i="12"/>
  <c r="C5466" i="12"/>
  <c r="C7311" i="12"/>
  <c r="C2585" i="12"/>
  <c r="C7615" i="12"/>
  <c r="C7061" i="12"/>
  <c r="C2825" i="12"/>
  <c r="C7193" i="12"/>
  <c r="C7823" i="12"/>
  <c r="C5226" i="12"/>
  <c r="C6788" i="12"/>
  <c r="C8021" i="12"/>
  <c r="C7117" i="12"/>
  <c r="C7831" i="12"/>
  <c r="C7499" i="12"/>
  <c r="C6982" i="12"/>
  <c r="C8243" i="12"/>
  <c r="C5878" i="12"/>
  <c r="C8088" i="12"/>
  <c r="C4345" i="12"/>
  <c r="C6351" i="12"/>
  <c r="C4433" i="12"/>
  <c r="C6370" i="12"/>
  <c r="C8191" i="12"/>
  <c r="C3560" i="12"/>
  <c r="C4609" i="12"/>
  <c r="C6400" i="12"/>
  <c r="C4761" i="12"/>
  <c r="C6411" i="12"/>
  <c r="C6150" i="12"/>
  <c r="C7912" i="12"/>
  <c r="C7875" i="12"/>
  <c r="C5108" i="12"/>
  <c r="C8197" i="12"/>
  <c r="C6266" i="12"/>
  <c r="C8026" i="12"/>
  <c r="C4231" i="12"/>
  <c r="C5891" i="12"/>
  <c r="C7247" i="12"/>
  <c r="C7759" i="12"/>
  <c r="C6726" i="12"/>
  <c r="C8147" i="12"/>
  <c r="C8120" i="12"/>
  <c r="C6241" i="12"/>
  <c r="C6947" i="12"/>
  <c r="C5948" i="12"/>
  <c r="C7739" i="12"/>
  <c r="C5688" i="12"/>
  <c r="C7993" i="12"/>
  <c r="C7516" i="12"/>
  <c r="C2238" i="12"/>
  <c r="C7959" i="12"/>
  <c r="C7531" i="12"/>
  <c r="C7758" i="12"/>
  <c r="C2961" i="12"/>
  <c r="C8078" i="12"/>
  <c r="C7980" i="12"/>
  <c r="C7468" i="12"/>
  <c r="C5711" i="12"/>
  <c r="C6398" i="12"/>
  <c r="C6450" i="12"/>
  <c r="C7947" i="12"/>
  <c r="C7699" i="12"/>
  <c r="C6951" i="12"/>
  <c r="C7176" i="12"/>
  <c r="C8324" i="12"/>
  <c r="C7892" i="12"/>
  <c r="C7882" i="12"/>
  <c r="C6615" i="12"/>
  <c r="C7545" i="12"/>
  <c r="C5164" i="12"/>
  <c r="C3527" i="12"/>
  <c r="C5715" i="12"/>
  <c r="C5284" i="12"/>
  <c r="C7925" i="12"/>
  <c r="C5752" i="12"/>
  <c r="C8009" i="12"/>
  <c r="C3841" i="12"/>
  <c r="C5582" i="12"/>
  <c r="C6102" i="12"/>
  <c r="C7714" i="12"/>
  <c r="C5172" i="12"/>
  <c r="C6742" i="12"/>
  <c r="C8280" i="12"/>
  <c r="C8027" i="12"/>
  <c r="C3801" i="12"/>
  <c r="C2784" i="12"/>
  <c r="C6211" i="12"/>
  <c r="C6244" i="12"/>
  <c r="C8045" i="12"/>
  <c r="C5281" i="12"/>
  <c r="C5404" i="12"/>
  <c r="C8100" i="12"/>
  <c r="C5318" i="12"/>
  <c r="C5260" i="12"/>
  <c r="C7667" i="12"/>
  <c r="C1594" i="12"/>
  <c r="C7387" i="12"/>
  <c r="C4943" i="12"/>
  <c r="C6105" i="12"/>
  <c r="C7841" i="12"/>
  <c r="C6852" i="12"/>
  <c r="C8157" i="12"/>
  <c r="C5640" i="12"/>
  <c r="C7985" i="12"/>
  <c r="C7508" i="12"/>
  <c r="C8273" i="12"/>
  <c r="C5057" i="12"/>
  <c r="C6341" i="12"/>
  <c r="C164" i="12"/>
  <c r="C5249" i="12"/>
  <c r="C4865" i="12"/>
  <c r="C8119" i="12"/>
  <c r="C7417" i="12"/>
  <c r="C7367" i="12"/>
  <c r="C5978" i="12"/>
  <c r="C6601" i="12"/>
  <c r="C6623" i="12"/>
  <c r="C7096" i="12"/>
  <c r="C7190" i="12"/>
  <c r="C7593" i="12"/>
  <c r="C6479" i="12"/>
  <c r="C4072" i="12"/>
  <c r="C6539" i="12"/>
  <c r="C6132" i="12"/>
  <c r="C3552" i="12"/>
  <c r="C5205" i="12"/>
  <c r="C7028" i="12"/>
  <c r="C6937" i="12"/>
  <c r="C4137" i="12"/>
  <c r="C6172" i="12"/>
  <c r="C6067" i="12"/>
  <c r="C7305" i="12"/>
  <c r="C7327" i="12"/>
  <c r="C7185" i="12"/>
  <c r="C7271" i="12"/>
  <c r="C6491" i="12"/>
  <c r="C4233" i="12"/>
  <c r="C8096" i="12"/>
  <c r="C7391" i="12"/>
  <c r="C6715" i="12"/>
  <c r="C7612" i="12"/>
  <c r="C2889" i="12"/>
  <c r="C5112" i="12"/>
  <c r="C4058" i="12"/>
  <c r="C5104" i="12"/>
  <c r="C5282" i="12"/>
  <c r="C6220" i="12"/>
  <c r="C5134" i="12"/>
  <c r="C5312" i="12"/>
  <c r="C5490" i="12"/>
  <c r="C7123" i="12"/>
  <c r="C7274" i="12"/>
  <c r="C6524" i="12"/>
  <c r="C2759" i="12"/>
  <c r="C6678" i="12"/>
  <c r="C8264" i="12"/>
  <c r="C8011" i="12"/>
  <c r="C6295" i="12"/>
  <c r="C7452" i="12"/>
  <c r="C7239" i="12"/>
  <c r="C2963" i="12"/>
  <c r="C5502" i="12"/>
  <c r="C6863" i="12"/>
  <c r="C5513" i="12"/>
  <c r="C6882" i="12"/>
  <c r="C6651" i="12"/>
  <c r="C5269" i="12"/>
  <c r="C5535" i="12"/>
  <c r="C6912" i="12"/>
  <c r="C5554" i="12"/>
  <c r="C7092" i="12"/>
  <c r="C5463" i="12"/>
  <c r="C6620" i="12"/>
  <c r="C7187" i="12"/>
  <c r="C7573" i="12"/>
  <c r="C3015" i="12"/>
  <c r="C5587" i="12"/>
  <c r="C4649" i="12"/>
  <c r="C5190" i="12"/>
  <c r="C7974" i="12"/>
  <c r="C5897" i="12"/>
  <c r="C6999" i="12"/>
  <c r="C8272" i="12"/>
  <c r="C4713" i="12"/>
  <c r="C6731" i="12"/>
  <c r="C5562" i="12"/>
  <c r="C7850" i="12"/>
  <c r="C6260" i="12"/>
  <c r="C7243" i="12"/>
  <c r="C4497" i="12"/>
  <c r="C3049" i="12"/>
  <c r="C8028" i="12"/>
  <c r="C6806" i="12"/>
  <c r="C8296" i="12"/>
  <c r="C8043" i="12"/>
  <c r="C7003" i="12"/>
  <c r="C6865" i="12"/>
  <c r="C7490" i="12"/>
  <c r="C7550" i="12"/>
  <c r="C5372" i="12"/>
  <c r="C5771" i="12"/>
  <c r="C4745" i="12"/>
  <c r="C8271" i="12"/>
  <c r="C6039" i="12"/>
  <c r="C8235" i="12"/>
  <c r="C6844" i="12"/>
  <c r="C6497" i="12"/>
  <c r="C7203" i="12"/>
  <c r="C6771" i="12"/>
  <c r="C5183" i="12"/>
  <c r="C6399" i="12"/>
  <c r="C4117" i="12"/>
  <c r="C4193" i="12"/>
  <c r="C4910" i="12"/>
  <c r="C6059" i="12"/>
  <c r="C6017" i="12"/>
  <c r="C3510" i="12"/>
  <c r="C5243" i="12"/>
  <c r="C5273" i="12"/>
  <c r="C8291" i="12"/>
  <c r="C8222" i="12"/>
  <c r="C6902" i="12"/>
  <c r="C5129" i="12"/>
  <c r="C5151" i="12"/>
  <c r="C6662" i="12"/>
  <c r="C2778" i="12"/>
  <c r="C6403" i="12"/>
  <c r="C5519" i="12"/>
  <c r="C2959" i="12"/>
  <c r="C5579" i="12"/>
  <c r="C7885" i="12"/>
  <c r="C8196" i="12"/>
  <c r="C4431" i="12"/>
  <c r="C5947" i="12"/>
  <c r="C5977" i="12"/>
  <c r="C7570" i="12"/>
  <c r="C7713" i="12"/>
  <c r="C4057" i="12"/>
  <c r="C6345" i="12"/>
  <c r="C4468" i="12"/>
  <c r="C5529" i="12"/>
  <c r="C6072" i="12"/>
  <c r="C8142" i="12"/>
  <c r="C6652" i="12"/>
  <c r="C6940" i="12"/>
  <c r="C2214" i="12"/>
  <c r="C6640" i="12"/>
  <c r="C6818" i="12"/>
  <c r="C1004" i="12"/>
  <c r="C6670" i="12"/>
  <c r="C6848" i="12"/>
  <c r="C6514" i="12"/>
  <c r="C3380" i="12"/>
  <c r="C6164" i="12"/>
  <c r="C7740" i="12"/>
  <c r="C6183" i="12"/>
  <c r="C5320" i="12"/>
  <c r="C7905" i="12"/>
  <c r="C7307" i="12"/>
  <c r="C3985" i="12"/>
  <c r="C5065" i="12"/>
  <c r="C5722" i="12"/>
  <c r="C2998" i="12"/>
  <c r="C6526" i="12"/>
  <c r="C5168" i="12"/>
  <c r="C6537" i="12"/>
  <c r="C5179" i="12"/>
  <c r="C1415" i="12"/>
  <c r="C5198" i="12"/>
  <c r="C6559" i="12"/>
  <c r="C5209" i="12"/>
  <c r="C6578" i="12"/>
  <c r="C8030" i="12"/>
  <c r="C6840" i="12"/>
  <c r="C8281" i="12"/>
  <c r="C7804" i="12"/>
  <c r="C4807" i="12"/>
  <c r="C6934" i="12"/>
  <c r="C8227" i="12"/>
  <c r="C8075" i="12"/>
  <c r="C6551" i="12"/>
  <c r="C7529" i="12"/>
  <c r="C7648" i="12"/>
  <c r="C5932" i="12"/>
  <c r="C5212" i="12"/>
  <c r="C8076" i="12"/>
  <c r="C5325" i="12"/>
  <c r="C7124" i="12"/>
  <c r="C7140" i="12"/>
  <c r="C8229" i="12"/>
  <c r="C8262" i="12"/>
  <c r="C6378" i="12"/>
  <c r="C8050" i="12"/>
  <c r="C7212" i="12"/>
  <c r="C5448" i="12"/>
  <c r="C7937" i="12"/>
  <c r="C7435" i="12"/>
  <c r="C2695" i="12"/>
  <c r="C5507" i="12"/>
  <c r="C3113" i="12"/>
  <c r="C7869" i="12"/>
  <c r="C7685" i="12"/>
  <c r="C7171" i="12"/>
  <c r="C4833" i="12"/>
  <c r="C8153" i="12"/>
  <c r="C8105" i="12"/>
  <c r="C7628" i="12"/>
  <c r="C2678" i="12"/>
  <c r="C5139" i="12"/>
  <c r="C7806" i="12"/>
  <c r="C7781" i="12"/>
  <c r="C6796" i="12"/>
  <c r="C7313" i="12"/>
  <c r="C7602" i="12"/>
  <c r="C7966" i="12"/>
  <c r="C6375" i="12"/>
  <c r="C7489" i="12"/>
  <c r="C8302" i="12"/>
  <c r="C7749" i="12"/>
  <c r="C6442" i="12"/>
  <c r="C8066" i="12"/>
  <c r="C6910" i="12"/>
  <c r="C6962" i="12"/>
  <c r="C7574" i="12"/>
  <c r="C7763" i="12"/>
  <c r="C6792" i="12"/>
  <c r="C7432" i="12"/>
  <c r="C7886" i="12"/>
  <c r="C7956" i="12"/>
  <c r="C8074" i="12"/>
  <c r="C6871" i="12"/>
  <c r="C7609" i="12"/>
  <c r="C5676" i="12"/>
  <c r="C4551" i="12"/>
  <c r="C5971" i="12"/>
  <c r="C5796" i="12"/>
  <c r="C7989" i="12"/>
  <c r="C6008" i="12"/>
  <c r="C8073" i="12"/>
  <c r="C7596" i="12"/>
  <c r="C6556" i="12"/>
  <c r="C7849" i="12"/>
  <c r="C7433" i="12"/>
  <c r="C4185" i="12"/>
  <c r="C7721" i="12"/>
  <c r="C6571" i="12"/>
  <c r="C8069" i="12"/>
  <c r="C6330" i="12"/>
  <c r="C8042" i="12"/>
  <c r="C7180" i="12"/>
  <c r="C7924" i="12"/>
  <c r="C5777" i="12"/>
  <c r="C6364" i="12"/>
  <c r="C8220" i="12"/>
  <c r="C3137" i="12"/>
  <c r="C5460" i="12"/>
  <c r="C5116" i="12"/>
  <c r="C6819" i="12"/>
  <c r="C3673" i="12"/>
  <c r="C7682" i="12"/>
  <c r="C3753" i="12"/>
  <c r="C5868" i="12"/>
  <c r="C3681" i="12"/>
  <c r="C6606" i="12"/>
  <c r="C6280" i="12"/>
  <c r="C7842" i="12"/>
  <c r="C6196" i="12"/>
  <c r="C7254" i="12"/>
  <c r="C2985" i="12"/>
  <c r="C8155" i="12"/>
  <c r="C6458" i="12"/>
  <c r="C4832" i="12"/>
  <c r="C6020" i="12"/>
  <c r="C6916" i="12"/>
  <c r="C8173" i="12"/>
  <c r="C5793" i="12"/>
  <c r="C6428" i="12"/>
  <c r="C8228" i="12"/>
  <c r="C5830" i="12"/>
  <c r="C4365" i="12"/>
  <c r="C3393" i="12"/>
  <c r="C6504" i="12"/>
  <c r="C8080" i="12"/>
  <c r="C2553" i="12"/>
  <c r="C2857" i="12"/>
  <c r="C6529" i="12"/>
  <c r="C3663" i="12"/>
  <c r="C5755" i="12"/>
  <c r="C5785" i="12"/>
  <c r="C7107" i="12"/>
  <c r="C7521" i="12"/>
  <c r="C5544" i="12"/>
  <c r="C5641" i="12"/>
  <c r="C5663" i="12"/>
  <c r="C5975" i="12"/>
  <c r="C5063" i="12"/>
  <c r="C7451" i="12"/>
  <c r="C6031" i="12"/>
  <c r="C5007" i="12"/>
  <c r="C6091" i="12"/>
  <c r="C7958" i="12"/>
  <c r="C3892" i="12"/>
  <c r="C3752" i="12"/>
  <c r="C6459" i="12"/>
  <c r="C6489" i="12"/>
  <c r="C8082" i="12"/>
  <c r="C8225" i="12"/>
  <c r="C7002" i="12"/>
  <c r="C6857" i="12"/>
  <c r="C4473" i="12"/>
  <c r="C6041" i="12"/>
  <c r="C5393" i="12"/>
  <c r="C7990" i="12"/>
  <c r="C7777" i="12"/>
  <c r="C2398" i="12"/>
  <c r="C5438" i="12"/>
  <c r="C7152" i="12"/>
  <c r="C7330" i="12"/>
  <c r="C2773" i="12"/>
  <c r="C7182" i="12"/>
  <c r="C7360" i="12"/>
  <c r="C2913" i="12"/>
  <c r="C4320" i="12"/>
  <c r="C7705" i="12"/>
  <c r="C5556" i="12"/>
  <c r="C6536" i="12"/>
  <c r="C7368" i="12"/>
  <c r="C7750" i="12"/>
  <c r="C7940" i="12"/>
  <c r="C6993" i="12"/>
  <c r="C5920" i="12"/>
  <c r="C4769" i="12"/>
  <c r="C3407" i="12"/>
  <c r="C7038" i="12"/>
  <c r="C5680" i="12"/>
  <c r="C7049" i="12"/>
  <c r="C5691" i="12"/>
  <c r="C4627" i="12"/>
  <c r="C5710" i="12"/>
  <c r="C7071" i="12"/>
  <c r="C5721" i="12"/>
  <c r="C7090" i="12"/>
  <c r="C7472" i="12"/>
  <c r="C6161" i="12"/>
  <c r="C6851" i="12"/>
  <c r="C5564" i="12"/>
  <c r="C7126" i="12"/>
  <c r="C6247" i="12"/>
  <c r="C7420" i="12"/>
  <c r="C8102" i="12"/>
  <c r="C5880" i="12"/>
  <c r="C3851" i="12"/>
  <c r="C6805" i="12"/>
  <c r="C7957" i="12"/>
  <c r="C7586" i="12"/>
  <c r="C7902" i="12"/>
  <c r="C6230" i="12"/>
  <c r="C7992" i="12"/>
  <c r="C7899" i="12"/>
  <c r="C6113" i="12"/>
  <c r="C3463" i="12"/>
  <c r="C5699" i="12"/>
  <c r="C5220" i="12"/>
  <c r="C7917" i="12"/>
  <c r="C2577" i="12"/>
  <c r="C8014" i="12"/>
  <c r="C7972" i="12"/>
  <c r="C2873" i="12"/>
  <c r="C8007" i="12"/>
  <c r="C7539" i="12"/>
  <c r="C7830" i="12"/>
  <c r="C8115" i="12"/>
  <c r="C7606" i="12"/>
  <c r="C8160" i="12"/>
  <c r="C7676" i="12"/>
  <c r="C5724" i="12"/>
  <c r="C8140" i="12"/>
  <c r="C6349" i="12"/>
  <c r="C7639" i="12"/>
  <c r="C7396" i="12"/>
  <c r="C8293" i="12"/>
  <c r="C1816" i="12"/>
  <c r="C6634" i="12"/>
  <c r="C8114" i="12"/>
  <c r="C7467" i="12"/>
  <c r="C5704" i="12"/>
  <c r="C8001" i="12"/>
  <c r="C7524" i="12"/>
  <c r="C3719" i="12"/>
  <c r="C5763" i="12"/>
  <c r="C5348" i="12"/>
  <c r="C5552" i="12"/>
  <c r="C6971" i="12"/>
  <c r="C5368" i="12"/>
  <c r="C5756" i="12"/>
  <c r="C7889" i="12"/>
  <c r="C6753" i="12"/>
  <c r="C7459" i="12"/>
  <c r="C7411" i="12"/>
  <c r="C7995" i="12"/>
  <c r="C6200" i="12"/>
  <c r="C8121" i="12"/>
  <c r="C7644" i="12"/>
  <c r="C5270" i="12"/>
  <c r="C3433" i="12"/>
  <c r="C7659" i="12"/>
  <c r="C2996" i="12"/>
  <c r="C5329" i="12"/>
  <c r="C5468" i="12"/>
  <c r="C8108" i="12"/>
  <c r="C6436" i="12"/>
  <c r="C7955" i="12"/>
  <c r="C6075" i="12"/>
  <c r="C7698" i="12"/>
  <c r="C8233" i="12"/>
  <c r="C7756" i="12"/>
  <c r="C3271" i="12"/>
  <c r="C5651" i="12"/>
  <c r="C5156" i="12"/>
  <c r="C7909" i="12"/>
  <c r="C7621" i="12"/>
  <c r="C5098" i="12"/>
  <c r="C7730" i="12"/>
  <c r="C5300" i="12"/>
  <c r="C6887" i="12"/>
  <c r="C7617" i="12"/>
  <c r="C5740" i="12"/>
  <c r="C3539" i="12"/>
  <c r="C6954" i="12"/>
  <c r="C8194" i="12"/>
  <c r="C7549" i="12"/>
  <c r="C7566" i="12"/>
  <c r="C7846" i="12"/>
  <c r="C5248" i="12"/>
  <c r="C7112" i="12"/>
  <c r="C8307" i="12"/>
  <c r="C7709" i="12"/>
  <c r="C6567" i="12"/>
  <c r="C7537" i="12"/>
  <c r="C5100" i="12"/>
  <c r="C7502" i="12"/>
  <c r="C6022" i="12"/>
  <c r="C7784" i="12"/>
  <c r="C7843" i="12"/>
  <c r="C5837" i="12"/>
  <c r="C5114" i="12"/>
  <c r="C7738" i="12"/>
  <c r="C5364" i="12"/>
  <c r="C5143" i="12"/>
  <c r="C5211" i="12"/>
  <c r="C7113" i="12"/>
  <c r="C7701" i="12"/>
  <c r="C5090" i="12"/>
  <c r="C7792" i="12"/>
  <c r="C6158" i="12"/>
  <c r="C7164" i="12"/>
  <c r="C6025" i="12"/>
  <c r="C2761" i="12"/>
  <c r="C2110" i="12"/>
  <c r="C7717" i="12"/>
  <c r="C7790" i="12"/>
  <c r="C7196" i="12"/>
  <c r="C5944" i="12"/>
  <c r="C8215" i="12"/>
  <c r="C4073" i="12"/>
  <c r="C8226" i="12"/>
  <c r="C7870" i="12"/>
  <c r="C7715" i="12"/>
  <c r="C8006" i="12"/>
  <c r="C6970" i="12"/>
  <c r="C7051" i="12"/>
  <c r="C2537" i="12"/>
  <c r="C5908" i="12"/>
  <c r="C5526" i="12"/>
  <c r="C8053" i="12"/>
  <c r="C5804" i="12"/>
  <c r="C6707" i="12"/>
  <c r="C8297" i="12"/>
  <c r="C6586" i="12"/>
  <c r="C3667" i="12"/>
  <c r="C7794" i="12"/>
  <c r="C5972" i="12"/>
  <c r="C4064" i="12"/>
  <c r="C6036" i="12"/>
  <c r="C6268" i="12"/>
  <c r="C6291" i="12"/>
  <c r="C8077" i="12"/>
  <c r="C6242" i="12"/>
  <c r="C7195" i="12"/>
  <c r="C7913" i="12"/>
  <c r="C7339" i="12"/>
  <c r="C4691" i="12"/>
  <c r="C7098" i="12"/>
  <c r="C8234" i="12"/>
  <c r="C7589" i="12"/>
  <c r="C7155" i="12"/>
  <c r="C6545" i="12"/>
  <c r="C7235" i="12"/>
  <c r="C6835" i="12"/>
  <c r="C5607" i="12"/>
  <c r="C6780" i="12"/>
  <c r="C7494" i="12"/>
  <c r="C7542" i="12"/>
  <c r="C5674" i="12"/>
  <c r="C7874" i="12"/>
  <c r="C6452" i="12"/>
  <c r="C7732" i="12"/>
  <c r="C7129" i="12"/>
  <c r="C6735" i="12"/>
  <c r="C6580" i="12"/>
  <c r="C7309" i="12"/>
  <c r="C8083" i="12"/>
  <c r="C7511" i="12"/>
  <c r="C5985" i="12"/>
  <c r="C6691" i="12"/>
  <c r="C8276" i="12"/>
  <c r="C7483" i="12"/>
  <c r="C5432" i="12"/>
  <c r="C7929" i="12"/>
  <c r="C7403" i="12"/>
  <c r="C6605" i="12"/>
  <c r="C7703" i="12"/>
  <c r="C7460" i="12"/>
  <c r="C8309" i="12"/>
  <c r="C7288" i="12"/>
  <c r="C7478" i="12"/>
  <c r="C7916" i="12"/>
  <c r="C8138" i="12"/>
  <c r="C7877" i="12"/>
  <c r="C6823" i="12"/>
  <c r="C5370" i="12"/>
  <c r="C7669" i="12"/>
  <c r="C8037" i="12"/>
  <c r="C6044" i="12"/>
  <c r="C7677" i="12"/>
  <c r="C6891" i="12"/>
  <c r="C7858" i="12"/>
  <c r="C8313" i="12"/>
  <c r="C7941" i="12"/>
  <c r="C6979" i="12"/>
  <c r="C5940" i="12"/>
  <c r="C5256" i="12"/>
  <c r="C1662" i="12"/>
  <c r="C5517" i="12"/>
  <c r="C7848" i="12"/>
  <c r="C7712" i="12"/>
  <c r="C6908" i="12"/>
  <c r="C2848" i="12"/>
  <c r="C6472" i="12"/>
  <c r="C3409" i="12"/>
  <c r="C7722" i="12"/>
  <c r="C7900" i="12"/>
  <c r="C7043" i="12"/>
  <c r="C7571" i="12"/>
  <c r="C7910" i="12"/>
  <c r="C8209" i="12"/>
  <c r="C7801" i="12"/>
  <c r="C7780" i="12"/>
  <c r="C6427" i="12"/>
  <c r="C7135" i="12"/>
  <c r="C5702" i="12"/>
  <c r="C5120" i="12"/>
  <c r="C8124" i="12"/>
  <c r="C5824" i="12"/>
  <c r="C7798" i="12"/>
  <c r="C7394" i="12"/>
  <c r="C7769" i="12"/>
  <c r="C7266" i="12"/>
  <c r="C5492" i="12"/>
  <c r="C6186" i="12"/>
  <c r="C5548" i="12"/>
  <c r="C5265" i="12"/>
  <c r="C8308" i="12"/>
  <c r="C7554" i="12"/>
  <c r="C6596" i="12"/>
  <c r="C7371" i="12"/>
  <c r="C8299" i="12"/>
  <c r="C7477" i="12"/>
  <c r="C6588" i="12"/>
  <c r="C7416" i="12"/>
  <c r="C7530" i="12"/>
  <c r="C7673" i="12"/>
  <c r="C6906" i="12"/>
  <c r="C826" i="12"/>
  <c r="C7660" i="12"/>
  <c r="C5218" i="12"/>
  <c r="C6915" i="12"/>
  <c r="C5907" i="12"/>
  <c r="C8116" i="12"/>
  <c r="C8306" i="12"/>
  <c r="C7681" i="12"/>
  <c r="C7191" i="12"/>
  <c r="C7689" i="12"/>
  <c r="C6316" i="12"/>
  <c r="C7633" i="12"/>
  <c r="C8284" i="12"/>
  <c r="C8063" i="12"/>
  <c r="C7747" i="12"/>
  <c r="C7814" i="12"/>
  <c r="C7948" i="12"/>
  <c r="C3616" i="12"/>
  <c r="C6419" i="12"/>
  <c r="C6628" i="12"/>
  <c r="C8101" i="12"/>
  <c r="C8133" i="12"/>
  <c r="C5866" i="12"/>
  <c r="C7922" i="12"/>
  <c r="C6700" i="12"/>
  <c r="C3913" i="12"/>
  <c r="C7809" i="12"/>
  <c r="C6923" i="12"/>
  <c r="C4245" i="12"/>
  <c r="C4385" i="12"/>
  <c r="C6899" i="12"/>
  <c r="C7741" i="12"/>
  <c r="C7308" i="12"/>
  <c r="C6500" i="12"/>
  <c r="C5385" i="12"/>
  <c r="C4033" i="12"/>
  <c r="C7879" i="12"/>
  <c r="C8150" i="12"/>
  <c r="C8123" i="12"/>
  <c r="C5306" i="12"/>
  <c r="C7786" i="12"/>
  <c r="C5748" i="12"/>
  <c r="C6380" i="12"/>
  <c r="C1918" i="12"/>
  <c r="C7950" i="12"/>
  <c r="C7964" i="12"/>
  <c r="C6550" i="12"/>
  <c r="C8232" i="12"/>
  <c r="C7979" i="12"/>
  <c r="C6035" i="12"/>
  <c r="C6609" i="12"/>
  <c r="C7299" i="12"/>
  <c r="C7027" i="12"/>
  <c r="C8059" i="12"/>
  <c r="C5730" i="12"/>
  <c r="C7601" i="12"/>
  <c r="C7802" i="12"/>
  <c r="C7447" i="12"/>
  <c r="C6324" i="12"/>
  <c r="C5591" i="12"/>
  <c r="C5946" i="12"/>
  <c r="C4896" i="12"/>
  <c r="C6667" i="12"/>
  <c r="C7836" i="12"/>
  <c r="C4916" i="12"/>
  <c r="C6076" i="12"/>
  <c r="C7540" i="12"/>
  <c r="C3733" i="12"/>
  <c r="C6532" i="12"/>
  <c r="C7316" i="12"/>
  <c r="C7859" i="12"/>
  <c r="C5991" i="12"/>
  <c r="C5937" i="12"/>
  <c r="C6417" i="12"/>
  <c r="C7253" i="12"/>
  <c r="C6506" i="12"/>
  <c r="C7928" i="12"/>
  <c r="C6002" i="12"/>
  <c r="C5624" i="12"/>
  <c r="C7776" i="12"/>
  <c r="C6763" i="12"/>
  <c r="C7641" i="12"/>
  <c r="C7057" i="12"/>
  <c r="C8002" i="12"/>
  <c r="C8052" i="12"/>
  <c r="C8057" i="12"/>
  <c r="C7595" i="12"/>
  <c r="C7258" i="12"/>
  <c r="C7581" i="12"/>
  <c r="C5388" i="12"/>
  <c r="C3783" i="12"/>
  <c r="C7366" i="12"/>
  <c r="C5760" i="12"/>
  <c r="C7827" i="12"/>
  <c r="C8020" i="12"/>
  <c r="C8185" i="12"/>
  <c r="C6227" i="12"/>
  <c r="C6935" i="12"/>
  <c r="C8172" i="12"/>
  <c r="C3881" i="12"/>
  <c r="C6827" i="12"/>
  <c r="C8070" i="12"/>
  <c r="C7813" i="12"/>
  <c r="C8300" i="12"/>
  <c r="C8193" i="12"/>
  <c r="C6520" i="12"/>
  <c r="C8201" i="12"/>
  <c r="C7724" i="12"/>
  <c r="C7690" i="12"/>
  <c r="C7083" i="12"/>
  <c r="C3048" i="12"/>
  <c r="C7862" i="12"/>
  <c r="C7427" i="12"/>
  <c r="C7347" i="12"/>
  <c r="C5718" i="12"/>
  <c r="C7480" i="12"/>
  <c r="C7771" i="12"/>
  <c r="C7304" i="12"/>
  <c r="C3062" i="12"/>
  <c r="C5187" i="12"/>
  <c r="C7878" i="12"/>
  <c r="C7789" i="12"/>
  <c r="C6984" i="12"/>
  <c r="C8321" i="12"/>
  <c r="C7844" i="12"/>
  <c r="C5773" i="12"/>
  <c r="C7495" i="12"/>
  <c r="C7236" i="12"/>
  <c r="C8253" i="12"/>
  <c r="C2665" i="12"/>
  <c r="C6643" i="12"/>
  <c r="C6754" i="12"/>
  <c r="C5652" i="12"/>
  <c r="C7977" i="12"/>
  <c r="C7500" i="12"/>
  <c r="C4020" i="12"/>
  <c r="C7354" i="12"/>
  <c r="C8298" i="12"/>
  <c r="C7653" i="12"/>
  <c r="C8094" i="12"/>
  <c r="C6801" i="12"/>
  <c r="C7474" i="12"/>
  <c r="C7486" i="12"/>
  <c r="C5863" i="12"/>
  <c r="C7036" i="12"/>
  <c r="C7678" i="12"/>
  <c r="C7668" i="12"/>
  <c r="C5930" i="12"/>
  <c r="C7938" i="12"/>
  <c r="C6764" i="12"/>
  <c r="C7860" i="12"/>
  <c r="C7118" i="12"/>
  <c r="C5612" i="12"/>
  <c r="C5876" i="12"/>
  <c r="C7753" i="12"/>
  <c r="C7745" i="12"/>
  <c r="C6748" i="12"/>
  <c r="C5473" i="12"/>
  <c r="C6148" i="12"/>
  <c r="C8266" i="12"/>
  <c r="C6038" i="12"/>
  <c r="C4826" i="12"/>
  <c r="C5351" i="12"/>
  <c r="C2592" i="12"/>
  <c r="C3873" i="12"/>
  <c r="C6980" i="12"/>
  <c r="C7172" i="12"/>
  <c r="C5857" i="12"/>
  <c r="C7375" i="12"/>
  <c r="C7238" i="12"/>
  <c r="C7934" i="12"/>
  <c r="C7121" i="12"/>
  <c r="C5292" i="12"/>
  <c r="C7541" i="12"/>
  <c r="C2868" i="12"/>
  <c r="C5379" i="12"/>
  <c r="C7224" i="12"/>
  <c r="C6332" i="12"/>
  <c r="C8241" i="12"/>
  <c r="C7797" i="12"/>
  <c r="C7636" i="12"/>
  <c r="C7226" i="12"/>
  <c r="C6329" i="12"/>
  <c r="C6503" i="12"/>
  <c r="C7871" i="12"/>
  <c r="C6600" i="12"/>
  <c r="C7160" i="12"/>
  <c r="C7920" i="12"/>
  <c r="C3886" i="12"/>
  <c r="C7317" i="12"/>
  <c r="C8085" i="12"/>
  <c r="C8041" i="12"/>
  <c r="C7538" i="12"/>
  <c r="C7020" i="12"/>
  <c r="C5818" i="12"/>
  <c r="C5340" i="12"/>
  <c r="C8107" i="12"/>
  <c r="C2895" i="12"/>
  <c r="C8093" i="12"/>
  <c r="C8145" i="12"/>
  <c r="C1435" i="12"/>
  <c r="C6679" i="12"/>
  <c r="C7825" i="12"/>
  <c r="C6675" i="12"/>
  <c r="C7670" i="12"/>
  <c r="C6012" i="12"/>
  <c r="C6747" i="12"/>
  <c r="C6264" i="12"/>
  <c r="C7505" i="12"/>
  <c r="C3638" i="12"/>
  <c r="C7820" i="12"/>
  <c r="C8106" i="12"/>
  <c r="C4404" i="12"/>
  <c r="C5812" i="12"/>
  <c r="C6140" i="12"/>
  <c r="C5841" i="12"/>
  <c r="C6492" i="12"/>
  <c r="C8236" i="12"/>
  <c r="C7611" i="12"/>
  <c r="C3257" i="12"/>
  <c r="C3585" i="12"/>
  <c r="C8244" i="12"/>
  <c r="C7970" i="12"/>
  <c r="C6892" i="12"/>
  <c r="C4673" i="12"/>
  <c r="C5844" i="12"/>
  <c r="C5884" i="12"/>
  <c r="C4513" i="12"/>
  <c r="C6541" i="12"/>
  <c r="C7687" i="12"/>
  <c r="C7428" i="12"/>
  <c r="C8301" i="12"/>
  <c r="C6305" i="12"/>
  <c r="C7011" i="12"/>
  <c r="C6204" i="12"/>
  <c r="C6342" i="12"/>
  <c r="C8104" i="12"/>
  <c r="C7923" i="12"/>
  <c r="C6369" i="12"/>
  <c r="C7933" i="12"/>
  <c r="C7734" i="12"/>
  <c r="C5708" i="12"/>
  <c r="C5500" i="12"/>
  <c r="C8318" i="12"/>
  <c r="C8012" i="12"/>
  <c r="C4640" i="12"/>
  <c r="C5636" i="12"/>
  <c r="C6884" i="12"/>
  <c r="C8165" i="12"/>
  <c r="C8325" i="12"/>
  <c r="C6122" i="12"/>
  <c r="C7986" i="12"/>
  <c r="C6956" i="12"/>
  <c r="C5192" i="12"/>
  <c r="C7873" i="12"/>
  <c r="C7179" i="12"/>
  <c r="C3574" i="12"/>
  <c r="C5251" i="12"/>
  <c r="C7998" i="12"/>
  <c r="C7805" i="12"/>
  <c r="C7557" i="12"/>
  <c r="C6339" i="12"/>
  <c r="C6100" i="12"/>
  <c r="C5399" i="12"/>
  <c r="C7761" i="12"/>
  <c r="C6004" i="12"/>
  <c r="C7443" i="12"/>
  <c r="C5788" i="12"/>
  <c r="C6948" i="12"/>
  <c r="C2777" i="12"/>
  <c r="C7800" i="12"/>
  <c r="C6842" i="12"/>
  <c r="C6484" i="12"/>
  <c r="C7399" i="12"/>
  <c r="C8316" i="12"/>
  <c r="C8189" i="12"/>
  <c r="C8237" i="12"/>
  <c r="C5610" i="12"/>
  <c r="C4561" i="12"/>
  <c r="C8292" i="12"/>
  <c r="C7062" i="12"/>
  <c r="C8122" i="12"/>
  <c r="C6456" i="12"/>
  <c r="C5206" i="12"/>
  <c r="C7592" i="12"/>
  <c r="C5638" i="12"/>
  <c r="C5236" i="12"/>
  <c r="C6294" i="12"/>
  <c r="C6714" i="12"/>
  <c r="C3727" i="12"/>
  <c r="C8038" i="12"/>
  <c r="C7626" i="12"/>
  <c r="C3190" i="12"/>
  <c r="C5240" i="12"/>
  <c r="C7742" i="12"/>
  <c r="C7418" i="12"/>
  <c r="C6163" i="12"/>
  <c r="C6289" i="12"/>
  <c r="C6086" i="12"/>
  <c r="C4892" i="12"/>
  <c r="C5949" i="12"/>
  <c r="C7449" i="12"/>
  <c r="C5614" i="12"/>
  <c r="C3828" i="12"/>
  <c r="C4393" i="12"/>
  <c r="C5889" i="12"/>
  <c r="C6047" i="12"/>
  <c r="C3513" i="12"/>
  <c r="C7564" i="12"/>
  <c r="C7710" i="12"/>
  <c r="C7988" i="12"/>
  <c r="C7914" i="12"/>
  <c r="C7580" i="12"/>
  <c r="C8166" i="12"/>
  <c r="C6943" i="12"/>
  <c r="C6055" i="12"/>
  <c r="C5510" i="12"/>
  <c r="C7329" i="12"/>
  <c r="C4521" i="12"/>
  <c r="C7422" i="12"/>
  <c r="C5601" i="12"/>
  <c r="C8211" i="12"/>
  <c r="C6188" i="12"/>
  <c r="C8186" i="12"/>
  <c r="C5585" i="12"/>
  <c r="C7498" i="12"/>
  <c r="C7018" i="12"/>
  <c r="C5820" i="12"/>
  <c r="C5668" i="12"/>
  <c r="C6033" i="12"/>
  <c r="C7661" i="12"/>
  <c r="C6252" i="12"/>
  <c r="C5162" i="12"/>
  <c r="C7746" i="12"/>
  <c r="C5428" i="12"/>
  <c r="C6987" i="12"/>
  <c r="C7960" i="12"/>
  <c r="C6272" i="12"/>
  <c r="C5754" i="12"/>
  <c r="C8230" i="12"/>
  <c r="C7837" i="12"/>
  <c r="C7079" i="12"/>
  <c r="C7665" i="12"/>
  <c r="C6124" i="12"/>
  <c r="C7356" i="12"/>
  <c r="C6534" i="12"/>
  <c r="C8224" i="12"/>
  <c r="C7971" i="12"/>
  <c r="C5334" i="12"/>
  <c r="C5626" i="12"/>
  <c r="C7866" i="12"/>
  <c r="C6388" i="12"/>
  <c r="C5655" i="12"/>
  <c r="C6812" i="12"/>
  <c r="C7518" i="12"/>
  <c r="C8279" i="12"/>
  <c r="C5033" i="12"/>
  <c r="C7884" i="12"/>
  <c r="C2174" i="12"/>
  <c r="C7372" i="12"/>
  <c r="C7522" i="12"/>
  <c r="C7646" i="12"/>
  <c r="C5974" i="12"/>
  <c r="C7736" i="12"/>
  <c r="C7835" i="12"/>
  <c r="C5345" i="12"/>
  <c r="C1018" i="12"/>
  <c r="C5443" i="12"/>
  <c r="C8326" i="12"/>
  <c r="C7853" i="12"/>
  <c r="C7240" i="12"/>
  <c r="C6963" i="12"/>
  <c r="C7908" i="12"/>
  <c r="C6797" i="12"/>
  <c r="C7751" i="12"/>
  <c r="C7475" i="12"/>
  <c r="C8317" i="12"/>
  <c r="C7532" i="12"/>
  <c r="C6058" i="12"/>
  <c r="C6278" i="12"/>
  <c r="C6548" i="12"/>
  <c r="C8265" i="12"/>
  <c r="C8285" i="12"/>
  <c r="C4532" i="12"/>
  <c r="C8148" i="12"/>
  <c r="C8181" i="12"/>
  <c r="C7658" i="12"/>
  <c r="C7851" i="12"/>
  <c r="C8170" i="12"/>
  <c r="C6867" i="12"/>
  <c r="C8322" i="12"/>
  <c r="C7725" i="12"/>
  <c r="C2625" i="12"/>
  <c r="C6049" i="12"/>
  <c r="C7466" i="12"/>
  <c r="C8247" i="12"/>
  <c r="C5396" i="12"/>
  <c r="C7785" i="12"/>
  <c r="C7795" i="12"/>
  <c r="C7268" i="12"/>
  <c r="C3305" i="12"/>
  <c r="C6353" i="12"/>
  <c r="C7662" i="12"/>
  <c r="C7260" i="12"/>
  <c r="C7211" i="12"/>
  <c r="C6180" i="12"/>
  <c r="C7707" i="12"/>
  <c r="C5202" i="12"/>
  <c r="C6991" i="12"/>
  <c r="C7555" i="12"/>
  <c r="C5488" i="12"/>
  <c r="C6128" i="12"/>
  <c r="C6444" i="12"/>
  <c r="C4340" i="12"/>
  <c r="C7424" i="12"/>
  <c r="C8087" i="12"/>
  <c r="C3349" i="12"/>
  <c r="C6119" i="12"/>
  <c r="C6433" i="12"/>
  <c r="C6668" i="12"/>
  <c r="C8092" i="12"/>
  <c r="C5588" i="12"/>
  <c r="C5593" i="12"/>
  <c r="C5384" i="12"/>
  <c r="C3009" i="12"/>
  <c r="C6650" i="12"/>
  <c r="C7561" i="12"/>
  <c r="C6064" i="12"/>
  <c r="C8134" i="12"/>
  <c r="C8187" i="12"/>
  <c r="C7708" i="12"/>
  <c r="C6308" i="12"/>
  <c r="C7625" i="12"/>
  <c r="C7012" i="12"/>
  <c r="C8210" i="12"/>
  <c r="C520" i="12"/>
  <c r="C7643" i="12"/>
  <c r="C5354" i="12"/>
  <c r="C5095" i="12"/>
  <c r="C7716" i="12"/>
  <c r="C7210" i="12"/>
  <c r="C8258" i="12"/>
  <c r="C7613" i="12"/>
  <c r="C4265" i="12"/>
  <c r="C3321" i="12"/>
  <c r="C3737" i="12"/>
  <c r="C7898" i="12"/>
  <c r="C7507" i="12"/>
  <c r="C7510" i="12"/>
  <c r="C6408" i="12"/>
  <c r="C8177" i="12"/>
  <c r="C7700" i="12"/>
  <c r="C7075" i="12"/>
  <c r="C5847" i="12"/>
  <c r="C7004" i="12"/>
  <c r="C7654" i="12"/>
  <c r="C3861" i="12"/>
  <c r="C4001" i="12"/>
  <c r="C3817" i="12"/>
  <c r="C7733" i="12"/>
  <c r="C4297" i="12"/>
  <c r="C7817" i="12"/>
  <c r="C6955" i="12"/>
  <c r="C8081" i="12"/>
  <c r="C8180" i="12"/>
  <c r="C6215" i="12"/>
  <c r="C5407" i="12"/>
  <c r="C4885" i="12"/>
  <c r="C8034" i="12"/>
  <c r="C7148" i="12"/>
  <c r="C5287" i="12"/>
  <c r="C6356" i="12"/>
  <c r="C6739" i="12"/>
  <c r="C5779" i="12"/>
  <c r="C186" i="12"/>
  <c r="C7943" i="12"/>
  <c r="C7523" i="12"/>
  <c r="C7694" i="12"/>
  <c r="C6561" i="12"/>
  <c r="C7267" i="12"/>
  <c r="C6931" i="12"/>
  <c r="C6598" i="12"/>
  <c r="C8240" i="12"/>
  <c r="C7987" i="12"/>
  <c r="C7393" i="12"/>
  <c r="C7276" i="12"/>
  <c r="C7364" i="12"/>
  <c r="C8040" i="12"/>
  <c r="C6995" i="12"/>
  <c r="C7818" i="12"/>
  <c r="C6152" i="12"/>
  <c r="C8314" i="12"/>
  <c r="C5924" i="12"/>
  <c r="C6776" i="12"/>
  <c r="C8286" i="12"/>
  <c r="C7137" i="12"/>
  <c r="C7525" i="12"/>
  <c r="C7547" i="12"/>
  <c r="C5462" i="12"/>
  <c r="C6728" i="12"/>
  <c r="C5332" i="12"/>
  <c r="C6755" i="12"/>
  <c r="C7503" i="12"/>
  <c r="C7887" i="12"/>
  <c r="C6328" i="12"/>
  <c r="C7921" i="12"/>
  <c r="C7009" i="12"/>
  <c r="C7906" i="12"/>
  <c r="C6723" i="12"/>
  <c r="C8016" i="12"/>
  <c r="C4825" i="12"/>
  <c r="C8056" i="12"/>
  <c r="C5374" i="12"/>
  <c r="C7764" i="12"/>
  <c r="C7942" i="12"/>
  <c r="C3001" i="12"/>
  <c r="C5308" i="12"/>
  <c r="C5160" i="12"/>
  <c r="C5781" i="12"/>
  <c r="C7706" i="12"/>
  <c r="C3091" i="12"/>
  <c r="C5794" i="12"/>
  <c r="C6614" i="12"/>
  <c r="C6014" i="12"/>
  <c r="C6066" i="12"/>
  <c r="C7563" i="12"/>
  <c r="C3489" i="12"/>
  <c r="C7292" i="12"/>
  <c r="C6409" i="12"/>
  <c r="C7867" i="12"/>
  <c r="C4537" i="12"/>
  <c r="C5009" i="12"/>
  <c r="C5735" i="12"/>
  <c r="C7228" i="12"/>
  <c r="C6683" i="12"/>
  <c r="C7610" i="12"/>
  <c r="C8179" i="12"/>
  <c r="C1468" i="12"/>
  <c r="C4113" i="12"/>
  <c r="C7127" i="12"/>
  <c r="C3155" i="12"/>
  <c r="C7723" i="12"/>
  <c r="C8137" i="12"/>
  <c r="C7139" i="12"/>
  <c r="C7565" i="12"/>
  <c r="C4295" i="12"/>
  <c r="C7436" i="12"/>
  <c r="C7402" i="12"/>
  <c r="C7143" i="12"/>
  <c r="C8202" i="12"/>
  <c r="C6531" i="12"/>
  <c r="C6724" i="12"/>
  <c r="C8125" i="12"/>
  <c r="C7894" i="12"/>
  <c r="C6223" i="12"/>
  <c r="C6283" i="12"/>
  <c r="C4598" i="12"/>
  <c r="C8019" i="12"/>
  <c r="C5523" i="12"/>
  <c r="C5729" i="12"/>
  <c r="C6300" i="12"/>
  <c r="C8212" i="12"/>
  <c r="C6756" i="12"/>
  <c r="C5176" i="12"/>
  <c r="C7865" i="12"/>
  <c r="C7147" i="12"/>
  <c r="C5581" i="12"/>
  <c r="C7380" i="12"/>
  <c r="C7204" i="12"/>
  <c r="C8245" i="12"/>
  <c r="C7032" i="12"/>
  <c r="C8203" i="12"/>
  <c r="C7852" i="12"/>
  <c r="C7946" i="12"/>
  <c r="C7088" i="12"/>
  <c r="C2173" i="12"/>
  <c r="C6784" i="12"/>
  <c r="C5025" i="12"/>
  <c r="C5092" i="12"/>
  <c r="C7901" i="12"/>
  <c r="C7335" i="12"/>
  <c r="C7729" i="12"/>
  <c r="C6603" i="12"/>
  <c r="C7569" i="12"/>
  <c r="C6790" i="12"/>
  <c r="C8288" i="12"/>
  <c r="C8035" i="12"/>
  <c r="C5846" i="12"/>
  <c r="C5882" i="12"/>
  <c r="C7930" i="12"/>
  <c r="C6732" i="12"/>
  <c r="C5911" i="12"/>
  <c r="C7068" i="12"/>
  <c r="C7718" i="12"/>
  <c r="C7608" i="12"/>
  <c r="C6202" i="12"/>
  <c r="C6636" i="12"/>
  <c r="C7907" i="12"/>
  <c r="C6612" i="12"/>
  <c r="C6787" i="12"/>
  <c r="C8113" i="12"/>
  <c r="C6699" i="12"/>
  <c r="C3785" i="12"/>
  <c r="C7788" i="12"/>
  <c r="C8022" i="12"/>
  <c r="C6097" i="12"/>
  <c r="C5436" i="12"/>
  <c r="C5418" i="12"/>
  <c r="C6412" i="12"/>
  <c r="C8257" i="12"/>
  <c r="C8259" i="12"/>
  <c r="C4841" i="12"/>
  <c r="C5299" i="12"/>
  <c r="C7604" i="12"/>
  <c r="C7856" i="12"/>
  <c r="C5980" i="12"/>
  <c r="C7973" i="12"/>
  <c r="C3089" i="12"/>
  <c r="C7838" i="12"/>
  <c r="C5356" i="12"/>
  <c r="C7915" i="12"/>
  <c r="C7931" i="12"/>
  <c r="C5426" i="12"/>
  <c r="C6664" i="12"/>
  <c r="C6103" i="12"/>
  <c r="C5203" i="12"/>
  <c r="C7881" i="12"/>
  <c r="C7551" i="12"/>
  <c r="C7803" i="12"/>
  <c r="C6968" i="12"/>
  <c r="C7810" i="12"/>
  <c r="D39" i="15" l="1"/>
  <c r="D29" i="15" l="1"/>
  <c r="D17" i="16" l="1"/>
  <c r="D35" i="15"/>
  <c r="E35" i="15" s="1"/>
  <c r="L29" i="12" l="1"/>
  <c r="Q29" i="12"/>
  <c r="M29" i="12"/>
  <c r="P29" i="12"/>
  <c r="D18" i="16"/>
  <c r="B21" i="12" s="1"/>
  <c r="H31" i="12" l="1"/>
  <c r="D19" i="20"/>
  <c r="D32" i="12"/>
  <c r="D44" i="12"/>
  <c r="D56" i="12"/>
  <c r="D68" i="12"/>
  <c r="D80" i="12"/>
  <c r="D92" i="12"/>
  <c r="D104" i="12"/>
  <c r="D116" i="12"/>
  <c r="D128" i="12"/>
  <c r="D140" i="12"/>
  <c r="D152" i="12"/>
  <c r="D164" i="12"/>
  <c r="D176" i="12"/>
  <c r="D188" i="12"/>
  <c r="D200" i="12"/>
  <c r="D212" i="12"/>
  <c r="D224" i="12"/>
  <c r="D236" i="12"/>
  <c r="D248" i="12"/>
  <c r="D260" i="12"/>
  <c r="D272" i="12"/>
  <c r="D284" i="12"/>
  <c r="D296" i="12"/>
  <c r="D308" i="12"/>
  <c r="D320" i="12"/>
  <c r="D332" i="12"/>
  <c r="D344" i="12"/>
  <c r="D356" i="12"/>
  <c r="D368" i="12"/>
  <c r="D380" i="12"/>
  <c r="D392" i="12"/>
  <c r="D404" i="12"/>
  <c r="D416" i="12"/>
  <c r="D428" i="12"/>
  <c r="D440" i="12"/>
  <c r="D452" i="12"/>
  <c r="D464" i="12"/>
  <c r="D476" i="12"/>
  <c r="D488" i="12"/>
  <c r="D500" i="12"/>
  <c r="D512" i="12"/>
  <c r="D524" i="12"/>
  <c r="D536" i="12"/>
  <c r="D548" i="12"/>
  <c r="D560" i="12"/>
  <c r="D572" i="12"/>
  <c r="D584" i="12"/>
  <c r="D596" i="12"/>
  <c r="D608" i="12"/>
  <c r="D620" i="12"/>
  <c r="D632" i="12"/>
  <c r="D644" i="12"/>
  <c r="D656" i="12"/>
  <c r="D668" i="12"/>
  <c r="D680" i="12"/>
  <c r="D692" i="12"/>
  <c r="D704" i="12"/>
  <c r="D716" i="12"/>
  <c r="D728" i="12"/>
  <c r="D740" i="12"/>
  <c r="D752" i="12"/>
  <c r="D764" i="12"/>
  <c r="D776" i="12"/>
  <c r="D788" i="12"/>
  <c r="D800" i="12"/>
  <c r="D812" i="12"/>
  <c r="D824" i="12"/>
  <c r="D836" i="12"/>
  <c r="D848" i="12"/>
  <c r="D860" i="12"/>
  <c r="D872" i="12"/>
  <c r="D884" i="12"/>
  <c r="D896" i="12"/>
  <c r="D908" i="12"/>
  <c r="D920" i="12"/>
  <c r="D932" i="12"/>
  <c r="D944" i="12"/>
  <c r="D956" i="12"/>
  <c r="D968" i="12"/>
  <c r="D980" i="12"/>
  <c r="D992" i="12"/>
  <c r="D1004" i="12"/>
  <c r="D1016" i="12"/>
  <c r="D1028" i="12"/>
  <c r="D1040" i="12"/>
  <c r="D1052" i="12"/>
  <c r="D1064" i="12"/>
  <c r="D1076" i="12"/>
  <c r="D1088" i="12"/>
  <c r="D1100" i="12"/>
  <c r="D1112" i="12"/>
  <c r="D1124" i="12"/>
  <c r="D1136" i="12"/>
  <c r="D1148" i="12"/>
  <c r="D1160" i="12"/>
  <c r="D1172" i="12"/>
  <c r="D1184" i="12"/>
  <c r="D1196" i="12"/>
  <c r="D1208" i="12"/>
  <c r="D1220" i="12"/>
  <c r="D1232" i="12"/>
  <c r="D1244" i="12"/>
  <c r="D1256" i="12"/>
  <c r="D33" i="12"/>
  <c r="D45" i="12"/>
  <c r="D57" i="12"/>
  <c r="D69" i="12"/>
  <c r="D81" i="12"/>
  <c r="D93" i="12"/>
  <c r="D105" i="12"/>
  <c r="D117" i="12"/>
  <c r="D129" i="12"/>
  <c r="D141" i="12"/>
  <c r="D153" i="12"/>
  <c r="D165" i="12"/>
  <c r="D177" i="12"/>
  <c r="D189" i="12"/>
  <c r="D201" i="12"/>
  <c r="D213" i="12"/>
  <c r="D225" i="12"/>
  <c r="D237" i="12"/>
  <c r="D249" i="12"/>
  <c r="D261" i="12"/>
  <c r="D273" i="12"/>
  <c r="D285" i="12"/>
  <c r="D297" i="12"/>
  <c r="D309" i="12"/>
  <c r="D321" i="12"/>
  <c r="D333" i="12"/>
  <c r="D345" i="12"/>
  <c r="D357" i="12"/>
  <c r="D369" i="12"/>
  <c r="D381" i="12"/>
  <c r="D393" i="12"/>
  <c r="D405" i="12"/>
  <c r="D417" i="12"/>
  <c r="D429" i="12"/>
  <c r="D441" i="12"/>
  <c r="D453" i="12"/>
  <c r="D465" i="12"/>
  <c r="D477" i="12"/>
  <c r="D489" i="12"/>
  <c r="D501" i="12"/>
  <c r="D513" i="12"/>
  <c r="D525" i="12"/>
  <c r="D537" i="12"/>
  <c r="D549" i="12"/>
  <c r="D561" i="12"/>
  <c r="D573" i="12"/>
  <c r="D585" i="12"/>
  <c r="D597" i="12"/>
  <c r="D609" i="12"/>
  <c r="D34" i="12"/>
  <c r="D46" i="12"/>
  <c r="D58" i="12"/>
  <c r="D70" i="12"/>
  <c r="D82" i="12"/>
  <c r="D94" i="12"/>
  <c r="D106" i="12"/>
  <c r="D118" i="12"/>
  <c r="D130" i="12"/>
  <c r="D142" i="12"/>
  <c r="D154" i="12"/>
  <c r="D166" i="12"/>
  <c r="D178" i="12"/>
  <c r="D190" i="12"/>
  <c r="D202" i="12"/>
  <c r="D214" i="12"/>
  <c r="D226" i="12"/>
  <c r="D238" i="12"/>
  <c r="D250" i="12"/>
  <c r="D262" i="12"/>
  <c r="D274" i="12"/>
  <c r="D286" i="12"/>
  <c r="D298" i="12"/>
  <c r="D310" i="12"/>
  <c r="D322" i="12"/>
  <c r="D334" i="12"/>
  <c r="D346" i="12"/>
  <c r="D358" i="12"/>
  <c r="D370" i="12"/>
  <c r="D382" i="12"/>
  <c r="D394" i="12"/>
  <c r="D406" i="12"/>
  <c r="D418" i="12"/>
  <c r="D430" i="12"/>
  <c r="D442" i="12"/>
  <c r="D454" i="12"/>
  <c r="D466" i="12"/>
  <c r="D478" i="12"/>
  <c r="D490" i="12"/>
  <c r="D502" i="12"/>
  <c r="D514" i="12"/>
  <c r="D526" i="12"/>
  <c r="D538" i="12"/>
  <c r="D550" i="12"/>
  <c r="D562" i="12"/>
  <c r="D574" i="12"/>
  <c r="D586" i="12"/>
  <c r="D598" i="12"/>
  <c r="D610" i="12"/>
  <c r="D622" i="12"/>
  <c r="D634" i="12"/>
  <c r="D646" i="12"/>
  <c r="D658" i="12"/>
  <c r="D670" i="12"/>
  <c r="D682" i="12"/>
  <c r="D694" i="12"/>
  <c r="D706" i="12"/>
  <c r="D718" i="12"/>
  <c r="D730" i="12"/>
  <c r="D742" i="12"/>
  <c r="D754" i="12"/>
  <c r="D766" i="12"/>
  <c r="D778" i="12"/>
  <c r="D790" i="12"/>
  <c r="D802" i="12"/>
  <c r="D814" i="12"/>
  <c r="D826" i="12"/>
  <c r="D838" i="12"/>
  <c r="D850" i="12"/>
  <c r="D862" i="12"/>
  <c r="D874" i="12"/>
  <c r="D886" i="12"/>
  <c r="D898" i="12"/>
  <c r="D910" i="12"/>
  <c r="D922" i="12"/>
  <c r="D934" i="12"/>
  <c r="D946" i="12"/>
  <c r="D958" i="12"/>
  <c r="D970" i="12"/>
  <c r="D982" i="12"/>
  <c r="D994" i="12"/>
  <c r="D1006" i="12"/>
  <c r="D1018" i="12"/>
  <c r="D1030" i="12"/>
  <c r="D1042" i="12"/>
  <c r="D1054" i="12"/>
  <c r="D1066" i="12"/>
  <c r="D1078" i="12"/>
  <c r="D1090" i="12"/>
  <c r="D1102" i="12"/>
  <c r="D1114" i="12"/>
  <c r="D1126" i="12"/>
  <c r="D1138" i="12"/>
  <c r="D1150" i="12"/>
  <c r="D1162" i="12"/>
  <c r="D1174" i="12"/>
  <c r="D35" i="12"/>
  <c r="D47" i="12"/>
  <c r="D59" i="12"/>
  <c r="D71" i="12"/>
  <c r="D83" i="12"/>
  <c r="D95" i="12"/>
  <c r="D107" i="12"/>
  <c r="D119" i="12"/>
  <c r="D131" i="12"/>
  <c r="D143" i="12"/>
  <c r="D155" i="12"/>
  <c r="D167" i="12"/>
  <c r="D179" i="12"/>
  <c r="D191" i="12"/>
  <c r="D203" i="12"/>
  <c r="D215" i="12"/>
  <c r="D227" i="12"/>
  <c r="D239" i="12"/>
  <c r="D251" i="12"/>
  <c r="D263" i="12"/>
  <c r="D275" i="12"/>
  <c r="D287" i="12"/>
  <c r="D299" i="12"/>
  <c r="D311" i="12"/>
  <c r="D323" i="12"/>
  <c r="D335" i="12"/>
  <c r="D347" i="12"/>
  <c r="D359" i="12"/>
  <c r="D371" i="12"/>
  <c r="D383" i="12"/>
  <c r="D395" i="12"/>
  <c r="D407" i="12"/>
  <c r="D419" i="12"/>
  <c r="D431" i="12"/>
  <c r="D443" i="12"/>
  <c r="D455" i="12"/>
  <c r="D467" i="12"/>
  <c r="D479" i="12"/>
  <c r="D491" i="12"/>
  <c r="D503" i="12"/>
  <c r="D515" i="12"/>
  <c r="D527" i="12"/>
  <c r="D539" i="12"/>
  <c r="D551" i="12"/>
  <c r="D36" i="12"/>
  <c r="D48" i="12"/>
  <c r="D60" i="12"/>
  <c r="D72" i="12"/>
  <c r="D84" i="12"/>
  <c r="D96" i="12"/>
  <c r="D108" i="12"/>
  <c r="D120" i="12"/>
  <c r="D132" i="12"/>
  <c r="D144" i="12"/>
  <c r="D156" i="12"/>
  <c r="D168" i="12"/>
  <c r="D180" i="12"/>
  <c r="D192" i="12"/>
  <c r="D204" i="12"/>
  <c r="D216" i="12"/>
  <c r="D228" i="12"/>
  <c r="D240" i="12"/>
  <c r="D252" i="12"/>
  <c r="D264" i="12"/>
  <c r="D276" i="12"/>
  <c r="D288" i="12"/>
  <c r="D300" i="12"/>
  <c r="D312" i="12"/>
  <c r="D324" i="12"/>
  <c r="D336" i="12"/>
  <c r="D348" i="12"/>
  <c r="D360" i="12"/>
  <c r="D372" i="12"/>
  <c r="D384" i="12"/>
  <c r="D396" i="12"/>
  <c r="D408" i="12"/>
  <c r="D420" i="12"/>
  <c r="D432" i="12"/>
  <c r="D444" i="12"/>
  <c r="D456" i="12"/>
  <c r="D468" i="12"/>
  <c r="D480" i="12"/>
  <c r="D492" i="12"/>
  <c r="D504" i="12"/>
  <c r="D516" i="12"/>
  <c r="D528" i="12"/>
  <c r="D540" i="12"/>
  <c r="D552" i="12"/>
  <c r="D564" i="12"/>
  <c r="D576" i="12"/>
  <c r="D588" i="12"/>
  <c r="D600" i="12"/>
  <c r="D612" i="12"/>
  <c r="D624" i="12"/>
  <c r="D636" i="12"/>
  <c r="D648" i="12"/>
  <c r="D660" i="12"/>
  <c r="D672" i="12"/>
  <c r="D684" i="12"/>
  <c r="D696" i="12"/>
  <c r="D708" i="12"/>
  <c r="D720" i="12"/>
  <c r="D732" i="12"/>
  <c r="D744" i="12"/>
  <c r="D756" i="12"/>
  <c r="D768" i="12"/>
  <c r="D780" i="12"/>
  <c r="D792" i="12"/>
  <c r="D804" i="12"/>
  <c r="D816" i="12"/>
  <c r="D828" i="12"/>
  <c r="D840" i="12"/>
  <c r="D852" i="12"/>
  <c r="D864" i="12"/>
  <c r="D876" i="12"/>
  <c r="D888" i="12"/>
  <c r="D900" i="12"/>
  <c r="D912" i="12"/>
  <c r="D924" i="12"/>
  <c r="D936" i="12"/>
  <c r="D948" i="12"/>
  <c r="D960" i="12"/>
  <c r="D972" i="12"/>
  <c r="D984" i="12"/>
  <c r="D996" i="12"/>
  <c r="D1008" i="12"/>
  <c r="D1020" i="12"/>
  <c r="D1032" i="12"/>
  <c r="D1044" i="12"/>
  <c r="D1056" i="12"/>
  <c r="D1068" i="12"/>
  <c r="D1080" i="12"/>
  <c r="D1092" i="12"/>
  <c r="D1104" i="12"/>
  <c r="D1116" i="12"/>
  <c r="D1128" i="12"/>
  <c r="D1140" i="12"/>
  <c r="D1152" i="12"/>
  <c r="D1164" i="12"/>
  <c r="D1176" i="12"/>
  <c r="D1188" i="12"/>
  <c r="D1200" i="12"/>
  <c r="D1212" i="12"/>
  <c r="D1224" i="12"/>
  <c r="D1236" i="12"/>
  <c r="D1248" i="12"/>
  <c r="D37" i="12"/>
  <c r="D49" i="12"/>
  <c r="D61" i="12"/>
  <c r="D73" i="12"/>
  <c r="D85" i="12"/>
  <c r="D97" i="12"/>
  <c r="D109" i="12"/>
  <c r="D121" i="12"/>
  <c r="D133" i="12"/>
  <c r="D145" i="12"/>
  <c r="D157" i="12"/>
  <c r="D169" i="12"/>
  <c r="D181" i="12"/>
  <c r="D193" i="12"/>
  <c r="D205" i="12"/>
  <c r="D217" i="12"/>
  <c r="D229" i="12"/>
  <c r="D241" i="12"/>
  <c r="D253" i="12"/>
  <c r="D265" i="12"/>
  <c r="D277" i="12"/>
  <c r="D289" i="12"/>
  <c r="D301" i="12"/>
  <c r="D313" i="12"/>
  <c r="D325" i="12"/>
  <c r="D337" i="12"/>
  <c r="D349" i="12"/>
  <c r="D361" i="12"/>
  <c r="D373" i="12"/>
  <c r="D385" i="12"/>
  <c r="D397" i="12"/>
  <c r="D409" i="12"/>
  <c r="D421" i="12"/>
  <c r="D433" i="12"/>
  <c r="D445" i="12"/>
  <c r="D457" i="12"/>
  <c r="D469" i="12"/>
  <c r="D481" i="12"/>
  <c r="D493" i="12"/>
  <c r="D505" i="12"/>
  <c r="D517" i="12"/>
  <c r="D529" i="12"/>
  <c r="D541" i="12"/>
  <c r="D553" i="12"/>
  <c r="D565" i="12"/>
  <c r="D577" i="12"/>
  <c r="D589" i="12"/>
  <c r="D601" i="12"/>
  <c r="D613" i="12"/>
  <c r="D625" i="12"/>
  <c r="D637" i="12"/>
  <c r="D649" i="12"/>
  <c r="D661" i="12"/>
  <c r="D673" i="12"/>
  <c r="D685" i="12"/>
  <c r="D697" i="12"/>
  <c r="D709" i="12"/>
  <c r="D721" i="12"/>
  <c r="D733" i="12"/>
  <c r="D745" i="12"/>
  <c r="D757" i="12"/>
  <c r="D769" i="12"/>
  <c r="D38" i="12"/>
  <c r="D50" i="12"/>
  <c r="D62" i="12"/>
  <c r="D74" i="12"/>
  <c r="D86" i="12"/>
  <c r="D98" i="12"/>
  <c r="D110" i="12"/>
  <c r="D122" i="12"/>
  <c r="D134" i="12"/>
  <c r="D146" i="12"/>
  <c r="D158" i="12"/>
  <c r="D170" i="12"/>
  <c r="D182" i="12"/>
  <c r="D194" i="12"/>
  <c r="D206" i="12"/>
  <c r="D218" i="12"/>
  <c r="D230" i="12"/>
  <c r="D242" i="12"/>
  <c r="D254" i="12"/>
  <c r="D266" i="12"/>
  <c r="D278" i="12"/>
  <c r="D290" i="12"/>
  <c r="D302" i="12"/>
  <c r="D314" i="12"/>
  <c r="D326" i="12"/>
  <c r="D338" i="12"/>
  <c r="D350" i="12"/>
  <c r="D362" i="12"/>
  <c r="D374" i="12"/>
  <c r="D386" i="12"/>
  <c r="D398" i="12"/>
  <c r="D410" i="12"/>
  <c r="D422" i="12"/>
  <c r="D434" i="12"/>
  <c r="D446" i="12"/>
  <c r="D458" i="12"/>
  <c r="D470" i="12"/>
  <c r="D482" i="12"/>
  <c r="D494" i="12"/>
  <c r="D506" i="12"/>
  <c r="D518" i="12"/>
  <c r="D530" i="12"/>
  <c r="D542" i="12"/>
  <c r="D39" i="12"/>
  <c r="D40" i="12"/>
  <c r="D52" i="12"/>
  <c r="D64" i="12"/>
  <c r="D76" i="12"/>
  <c r="D88" i="12"/>
  <c r="D100" i="12"/>
  <c r="D112" i="12"/>
  <c r="D124" i="12"/>
  <c r="D136" i="12"/>
  <c r="D148" i="12"/>
  <c r="D160" i="12"/>
  <c r="D172" i="12"/>
  <c r="D184" i="12"/>
  <c r="D196" i="12"/>
  <c r="D208" i="12"/>
  <c r="D220" i="12"/>
  <c r="D232" i="12"/>
  <c r="D244" i="12"/>
  <c r="D256" i="12"/>
  <c r="D268" i="12"/>
  <c r="D280" i="12"/>
  <c r="D292" i="12"/>
  <c r="D304" i="12"/>
  <c r="D316" i="12"/>
  <c r="D328" i="12"/>
  <c r="D340" i="12"/>
  <c r="D352" i="12"/>
  <c r="D364" i="12"/>
  <c r="D376" i="12"/>
  <c r="D388" i="12"/>
  <c r="D400" i="12"/>
  <c r="D412" i="12"/>
  <c r="D424" i="12"/>
  <c r="D436" i="12"/>
  <c r="D448" i="12"/>
  <c r="D460" i="12"/>
  <c r="D472" i="12"/>
  <c r="D484" i="12"/>
  <c r="D496" i="12"/>
  <c r="D508" i="12"/>
  <c r="D520" i="12"/>
  <c r="D532" i="12"/>
  <c r="D544" i="12"/>
  <c r="D556" i="12"/>
  <c r="D42" i="12"/>
  <c r="D54" i="12"/>
  <c r="D66" i="12"/>
  <c r="D78" i="12"/>
  <c r="D90" i="12"/>
  <c r="D102" i="12"/>
  <c r="D114" i="12"/>
  <c r="D126" i="12"/>
  <c r="D138" i="12"/>
  <c r="D150" i="12"/>
  <c r="D162" i="12"/>
  <c r="D174" i="12"/>
  <c r="D186" i="12"/>
  <c r="D198" i="12"/>
  <c r="D210" i="12"/>
  <c r="D222" i="12"/>
  <c r="D234" i="12"/>
  <c r="D246" i="12"/>
  <c r="D258" i="12"/>
  <c r="D270" i="12"/>
  <c r="D282" i="12"/>
  <c r="D294" i="12"/>
  <c r="D306" i="12"/>
  <c r="D318" i="12"/>
  <c r="D330" i="12"/>
  <c r="D342" i="12"/>
  <c r="D354" i="12"/>
  <c r="D366" i="12"/>
  <c r="D378" i="12"/>
  <c r="D390" i="12"/>
  <c r="D402" i="12"/>
  <c r="D414" i="12"/>
  <c r="D426" i="12"/>
  <c r="D438" i="12"/>
  <c r="D450" i="12"/>
  <c r="D462" i="12"/>
  <c r="D474" i="12"/>
  <c r="D63" i="12"/>
  <c r="D111" i="12"/>
  <c r="D159" i="12"/>
  <c r="D207" i="12"/>
  <c r="D255" i="12"/>
  <c r="D303" i="12"/>
  <c r="D351" i="12"/>
  <c r="D399" i="12"/>
  <c r="D447" i="12"/>
  <c r="D487" i="12"/>
  <c r="D523" i="12"/>
  <c r="D558" i="12"/>
  <c r="D580" i="12"/>
  <c r="D602" i="12"/>
  <c r="D619" i="12"/>
  <c r="D639" i="12"/>
  <c r="D655" i="12"/>
  <c r="D675" i="12"/>
  <c r="D691" i="12"/>
  <c r="D711" i="12"/>
  <c r="D727" i="12"/>
  <c r="D747" i="12"/>
  <c r="D763" i="12"/>
  <c r="D782" i="12"/>
  <c r="D797" i="12"/>
  <c r="D813" i="12"/>
  <c r="D830" i="12"/>
  <c r="D845" i="12"/>
  <c r="D861" i="12"/>
  <c r="D878" i="12"/>
  <c r="D893" i="12"/>
  <c r="D909" i="12"/>
  <c r="D926" i="12"/>
  <c r="D941" i="12"/>
  <c r="D957" i="12"/>
  <c r="D974" i="12"/>
  <c r="D989" i="12"/>
  <c r="D1005" i="12"/>
  <c r="D1022" i="12"/>
  <c r="D1037" i="12"/>
  <c r="D1053" i="12"/>
  <c r="D1070" i="12"/>
  <c r="D1085" i="12"/>
  <c r="D1101" i="12"/>
  <c r="D1118" i="12"/>
  <c r="D1133" i="12"/>
  <c r="D1149" i="12"/>
  <c r="D1166" i="12"/>
  <c r="D1181" i="12"/>
  <c r="D1195" i="12"/>
  <c r="D1210" i="12"/>
  <c r="D1225" i="12"/>
  <c r="D1239" i="12"/>
  <c r="D1253" i="12"/>
  <c r="D1266" i="12"/>
  <c r="D1278" i="12"/>
  <c r="D1290" i="12"/>
  <c r="D1302" i="12"/>
  <c r="D1314" i="12"/>
  <c r="D1326" i="12"/>
  <c r="D1338" i="12"/>
  <c r="D1350" i="12"/>
  <c r="D1362" i="12"/>
  <c r="D1374" i="12"/>
  <c r="D1386" i="12"/>
  <c r="D1398" i="12"/>
  <c r="D1410" i="12"/>
  <c r="D1422" i="12"/>
  <c r="D1434" i="12"/>
  <c r="D1446" i="12"/>
  <c r="D1458" i="12"/>
  <c r="D1470" i="12"/>
  <c r="D1482" i="12"/>
  <c r="D1494" i="12"/>
  <c r="D1506" i="12"/>
  <c r="D1518" i="12"/>
  <c r="D1530" i="12"/>
  <c r="D1542" i="12"/>
  <c r="D1554" i="12"/>
  <c r="D65" i="12"/>
  <c r="D113" i="12"/>
  <c r="D161" i="12"/>
  <c r="D209" i="12"/>
  <c r="D257" i="12"/>
  <c r="D305" i="12"/>
  <c r="D353" i="12"/>
  <c r="D401" i="12"/>
  <c r="D449" i="12"/>
  <c r="D495" i="12"/>
  <c r="D531" i="12"/>
  <c r="D559" i="12"/>
  <c r="D581" i="12"/>
  <c r="D603" i="12"/>
  <c r="D621" i="12"/>
  <c r="D640" i="12"/>
  <c r="D657" i="12"/>
  <c r="D676" i="12"/>
  <c r="D693" i="12"/>
  <c r="D712" i="12"/>
  <c r="D729" i="12"/>
  <c r="D748" i="12"/>
  <c r="D765" i="12"/>
  <c r="D783" i="12"/>
  <c r="D798" i="12"/>
  <c r="D815" i="12"/>
  <c r="D831" i="12"/>
  <c r="D846" i="12"/>
  <c r="D863" i="12"/>
  <c r="D879" i="12"/>
  <c r="D894" i="12"/>
  <c r="D911" i="12"/>
  <c r="D927" i="12"/>
  <c r="D942" i="12"/>
  <c r="D959" i="12"/>
  <c r="D975" i="12"/>
  <c r="D990" i="12"/>
  <c r="D1007" i="12"/>
  <c r="D1023" i="12"/>
  <c r="D1038" i="12"/>
  <c r="D1055" i="12"/>
  <c r="D1071" i="12"/>
  <c r="D1086" i="12"/>
  <c r="D1103" i="12"/>
  <c r="D1119" i="12"/>
  <c r="D1134" i="12"/>
  <c r="D1151" i="12"/>
  <c r="D1167" i="12"/>
  <c r="D1182" i="12"/>
  <c r="D1197" i="12"/>
  <c r="D1211" i="12"/>
  <c r="D1226" i="12"/>
  <c r="D1240" i="12"/>
  <c r="D1254" i="12"/>
  <c r="D1267" i="12"/>
  <c r="D1279" i="12"/>
  <c r="D1291" i="12"/>
  <c r="D1303" i="12"/>
  <c r="D1315" i="12"/>
  <c r="D1327" i="12"/>
  <c r="D1339" i="12"/>
  <c r="D1351" i="12"/>
  <c r="D1363" i="12"/>
  <c r="D1375" i="12"/>
  <c r="D1387" i="12"/>
  <c r="D1399" i="12"/>
  <c r="D1411" i="12"/>
  <c r="D1423" i="12"/>
  <c r="D1435" i="12"/>
  <c r="D1447" i="12"/>
  <c r="D1459" i="12"/>
  <c r="D1471" i="12"/>
  <c r="D1483" i="12"/>
  <c r="D1495" i="12"/>
  <c r="D1507" i="12"/>
  <c r="D1519" i="12"/>
  <c r="D1531" i="12"/>
  <c r="D1543" i="12"/>
  <c r="D1555" i="12"/>
  <c r="D1567" i="12"/>
  <c r="D1579" i="12"/>
  <c r="D1591" i="12"/>
  <c r="D1603" i="12"/>
  <c r="D1615" i="12"/>
  <c r="D1627" i="12"/>
  <c r="D1639" i="12"/>
  <c r="D1651" i="12"/>
  <c r="D1663" i="12"/>
  <c r="D1675" i="12"/>
  <c r="D1687" i="12"/>
  <c r="D1699" i="12"/>
  <c r="D1711" i="12"/>
  <c r="D1723" i="12"/>
  <c r="D1735" i="12"/>
  <c r="D1747" i="12"/>
  <c r="D1759" i="12"/>
  <c r="D1771" i="12"/>
  <c r="D1783" i="12"/>
  <c r="D1795" i="12"/>
  <c r="D1807" i="12"/>
  <c r="D67" i="12"/>
  <c r="D115" i="12"/>
  <c r="D163" i="12"/>
  <c r="D211" i="12"/>
  <c r="D259" i="12"/>
  <c r="D307" i="12"/>
  <c r="D355" i="12"/>
  <c r="D403" i="12"/>
  <c r="D451" i="12"/>
  <c r="D497" i="12"/>
  <c r="D533" i="12"/>
  <c r="D563" i="12"/>
  <c r="D582" i="12"/>
  <c r="D604" i="12"/>
  <c r="D623" i="12"/>
  <c r="D641" i="12"/>
  <c r="D659" i="12"/>
  <c r="D677" i="12"/>
  <c r="D695" i="12"/>
  <c r="D713" i="12"/>
  <c r="D731" i="12"/>
  <c r="D749" i="12"/>
  <c r="D767" i="12"/>
  <c r="D784" i="12"/>
  <c r="D799" i="12"/>
  <c r="D817" i="12"/>
  <c r="D832" i="12"/>
  <c r="D847" i="12"/>
  <c r="D865" i="12"/>
  <c r="D880" i="12"/>
  <c r="D895" i="12"/>
  <c r="D913" i="12"/>
  <c r="D928" i="12"/>
  <c r="D943" i="12"/>
  <c r="D961" i="12"/>
  <c r="D976" i="12"/>
  <c r="D991" i="12"/>
  <c r="D1009" i="12"/>
  <c r="D1024" i="12"/>
  <c r="D1039" i="12"/>
  <c r="D1057" i="12"/>
  <c r="D1072" i="12"/>
  <c r="D1087" i="12"/>
  <c r="D1105" i="12"/>
  <c r="D1120" i="12"/>
  <c r="D1135" i="12"/>
  <c r="D1153" i="12"/>
  <c r="D1168" i="12"/>
  <c r="D1183" i="12"/>
  <c r="D1198" i="12"/>
  <c r="D1213" i="12"/>
  <c r="D1227" i="12"/>
  <c r="D1241" i="12"/>
  <c r="D1255" i="12"/>
  <c r="D1268" i="12"/>
  <c r="D1280" i="12"/>
  <c r="D1292" i="12"/>
  <c r="D1304" i="12"/>
  <c r="D1316" i="12"/>
  <c r="D1328" i="12"/>
  <c r="D1340" i="12"/>
  <c r="D1352" i="12"/>
  <c r="D1364" i="12"/>
  <c r="D1376" i="12"/>
  <c r="D1388" i="12"/>
  <c r="D1400" i="12"/>
  <c r="D1412" i="12"/>
  <c r="D1424" i="12"/>
  <c r="D1436" i="12"/>
  <c r="D1448" i="12"/>
  <c r="D1460" i="12"/>
  <c r="D1472" i="12"/>
  <c r="D1484" i="12"/>
  <c r="D1496" i="12"/>
  <c r="D1508" i="12"/>
  <c r="D1520" i="12"/>
  <c r="D1532" i="12"/>
  <c r="D1544" i="12"/>
  <c r="D1556" i="12"/>
  <c r="D1568" i="12"/>
  <c r="D1580" i="12"/>
  <c r="D1592" i="12"/>
  <c r="D1604" i="12"/>
  <c r="D1616" i="12"/>
  <c r="D1628" i="12"/>
  <c r="D1640" i="12"/>
  <c r="D1652" i="12"/>
  <c r="D1664" i="12"/>
  <c r="D1676" i="12"/>
  <c r="D1688" i="12"/>
  <c r="D1700" i="12"/>
  <c r="D1712" i="12"/>
  <c r="D1724" i="12"/>
  <c r="D1736" i="12"/>
  <c r="D1748" i="12"/>
  <c r="D1760" i="12"/>
  <c r="D1772" i="12"/>
  <c r="D1784" i="12"/>
  <c r="D1796" i="12"/>
  <c r="D1808" i="12"/>
  <c r="D1820" i="12"/>
  <c r="D75" i="12"/>
  <c r="D123" i="12"/>
  <c r="D171" i="12"/>
  <c r="D219" i="12"/>
  <c r="D267" i="12"/>
  <c r="D315" i="12"/>
  <c r="D363" i="12"/>
  <c r="D411" i="12"/>
  <c r="D459" i="12"/>
  <c r="D498" i="12"/>
  <c r="D534" i="12"/>
  <c r="D566" i="12"/>
  <c r="D583" i="12"/>
  <c r="D605" i="12"/>
  <c r="D626" i="12"/>
  <c r="D642" i="12"/>
  <c r="D662" i="12"/>
  <c r="D678" i="12"/>
  <c r="D698" i="12"/>
  <c r="D714" i="12"/>
  <c r="D734" i="12"/>
  <c r="D750" i="12"/>
  <c r="D770" i="12"/>
  <c r="D785" i="12"/>
  <c r="D801" i="12"/>
  <c r="D818" i="12"/>
  <c r="D833" i="12"/>
  <c r="D849" i="12"/>
  <c r="D866" i="12"/>
  <c r="D881" i="12"/>
  <c r="D897" i="12"/>
  <c r="D914" i="12"/>
  <c r="D929" i="12"/>
  <c r="D945" i="12"/>
  <c r="D962" i="12"/>
  <c r="D977" i="12"/>
  <c r="D993" i="12"/>
  <c r="D1010" i="12"/>
  <c r="D1025" i="12"/>
  <c r="D1041" i="12"/>
  <c r="D1058" i="12"/>
  <c r="D1073" i="12"/>
  <c r="D1089" i="12"/>
  <c r="D77" i="12"/>
  <c r="D125" i="12"/>
  <c r="D173" i="12"/>
  <c r="D221" i="12"/>
  <c r="D269" i="12"/>
  <c r="D317" i="12"/>
  <c r="D365" i="12"/>
  <c r="D413" i="12"/>
  <c r="D461" i="12"/>
  <c r="D499" i="12"/>
  <c r="D535" i="12"/>
  <c r="D567" i="12"/>
  <c r="D587" i="12"/>
  <c r="D606" i="12"/>
  <c r="D627" i="12"/>
  <c r="D643" i="12"/>
  <c r="D663" i="12"/>
  <c r="D679" i="12"/>
  <c r="D699" i="12"/>
  <c r="D715" i="12"/>
  <c r="D735" i="12"/>
  <c r="D751" i="12"/>
  <c r="D771" i="12"/>
  <c r="D786" i="12"/>
  <c r="D803" i="12"/>
  <c r="D819" i="12"/>
  <c r="D834" i="12"/>
  <c r="D851" i="12"/>
  <c r="D867" i="12"/>
  <c r="D882" i="12"/>
  <c r="D899" i="12"/>
  <c r="D915" i="12"/>
  <c r="D930" i="12"/>
  <c r="D947" i="12"/>
  <c r="D963" i="12"/>
  <c r="D978" i="12"/>
  <c r="D995" i="12"/>
  <c r="D1011" i="12"/>
  <c r="D1026" i="12"/>
  <c r="D1043" i="12"/>
  <c r="D1059" i="12"/>
  <c r="D1074" i="12"/>
  <c r="D1091" i="12"/>
  <c r="D1107" i="12"/>
  <c r="D1122" i="12"/>
  <c r="D1139" i="12"/>
  <c r="D1155" i="12"/>
  <c r="D1170" i="12"/>
  <c r="D1186" i="12"/>
  <c r="D1201" i="12"/>
  <c r="D1215" i="12"/>
  <c r="D1229" i="12"/>
  <c r="D1243" i="12"/>
  <c r="D1258" i="12"/>
  <c r="D1270" i="12"/>
  <c r="D1282" i="12"/>
  <c r="D1294" i="12"/>
  <c r="D1306" i="12"/>
  <c r="D1318" i="12"/>
  <c r="D1330" i="12"/>
  <c r="D1342" i="12"/>
  <c r="D1354" i="12"/>
  <c r="D1366" i="12"/>
  <c r="D1378" i="12"/>
  <c r="D1390" i="12"/>
  <c r="D1402" i="12"/>
  <c r="D1414" i="12"/>
  <c r="D1426" i="12"/>
  <c r="D1438" i="12"/>
  <c r="D1450" i="12"/>
  <c r="D1462" i="12"/>
  <c r="D1474" i="12"/>
  <c r="D1486" i="12"/>
  <c r="D1498" i="12"/>
  <c r="D1510" i="12"/>
  <c r="D1522" i="12"/>
  <c r="D1534" i="12"/>
  <c r="D79" i="12"/>
  <c r="D127" i="12"/>
  <c r="D175" i="12"/>
  <c r="D223" i="12"/>
  <c r="D271" i="12"/>
  <c r="D319" i="12"/>
  <c r="D367" i="12"/>
  <c r="D415" i="12"/>
  <c r="D463" i="12"/>
  <c r="D507" i="12"/>
  <c r="D543" i="12"/>
  <c r="D568" i="12"/>
  <c r="D590" i="12"/>
  <c r="D607" i="12"/>
  <c r="D628" i="12"/>
  <c r="D645" i="12"/>
  <c r="D664" i="12"/>
  <c r="D681" i="12"/>
  <c r="D700" i="12"/>
  <c r="D717" i="12"/>
  <c r="D736" i="12"/>
  <c r="D753" i="12"/>
  <c r="D772" i="12"/>
  <c r="D787" i="12"/>
  <c r="D805" i="12"/>
  <c r="D820" i="12"/>
  <c r="D835" i="12"/>
  <c r="D853" i="12"/>
  <c r="D868" i="12"/>
  <c r="D883" i="12"/>
  <c r="D901" i="12"/>
  <c r="D916" i="12"/>
  <c r="D931" i="12"/>
  <c r="D949" i="12"/>
  <c r="D964" i="12"/>
  <c r="D979" i="12"/>
  <c r="D997" i="12"/>
  <c r="D1012" i="12"/>
  <c r="D1027" i="12"/>
  <c r="D1045" i="12"/>
  <c r="D1060" i="12"/>
  <c r="D1075" i="12"/>
  <c r="D1093" i="12"/>
  <c r="D1108" i="12"/>
  <c r="D1123" i="12"/>
  <c r="D1141" i="12"/>
  <c r="D1156" i="12"/>
  <c r="D1171" i="12"/>
  <c r="D1187" i="12"/>
  <c r="D1202" i="12"/>
  <c r="D1216" i="12"/>
  <c r="D1230" i="12"/>
  <c r="D1245" i="12"/>
  <c r="D1259" i="12"/>
  <c r="D1271" i="12"/>
  <c r="D1283" i="12"/>
  <c r="D1295" i="12"/>
  <c r="D1307" i="12"/>
  <c r="D1319" i="12"/>
  <c r="D1331" i="12"/>
  <c r="D1343" i="12"/>
  <c r="D1355" i="12"/>
  <c r="D1367" i="12"/>
  <c r="D1379" i="12"/>
  <c r="D1391" i="12"/>
  <c r="D1403" i="12"/>
  <c r="D1415" i="12"/>
  <c r="D1427" i="12"/>
  <c r="D1439" i="12"/>
  <c r="D1451" i="12"/>
  <c r="D1463" i="12"/>
  <c r="D1475" i="12"/>
  <c r="D1487" i="12"/>
  <c r="D1499" i="12"/>
  <c r="D1511" i="12"/>
  <c r="D1523" i="12"/>
  <c r="D1535" i="12"/>
  <c r="D1547" i="12"/>
  <c r="D1559" i="12"/>
  <c r="D1571" i="12"/>
  <c r="D1583" i="12"/>
  <c r="D1595" i="12"/>
  <c r="D1607" i="12"/>
  <c r="D1619" i="12"/>
  <c r="D1631" i="12"/>
  <c r="D1643" i="12"/>
  <c r="D1655" i="12"/>
  <c r="D1667" i="12"/>
  <c r="D1679" i="12"/>
  <c r="D1691" i="12"/>
  <c r="D1703" i="12"/>
  <c r="D1715" i="12"/>
  <c r="D1727" i="12"/>
  <c r="D1739" i="12"/>
  <c r="D1751" i="12"/>
  <c r="D1763" i="12"/>
  <c r="D1775" i="12"/>
  <c r="D1787" i="12"/>
  <c r="D1799" i="12"/>
  <c r="D1811" i="12"/>
  <c r="D1823" i="12"/>
  <c r="D1835" i="12"/>
  <c r="D1847" i="12"/>
  <c r="D1859" i="12"/>
  <c r="D1871" i="12"/>
  <c r="D1883" i="12"/>
  <c r="D1895" i="12"/>
  <c r="D1907" i="12"/>
  <c r="D1919" i="12"/>
  <c r="D1931" i="12"/>
  <c r="D1943" i="12"/>
  <c r="D1955" i="12"/>
  <c r="D1967" i="12"/>
  <c r="D1979" i="12"/>
  <c r="D1991" i="12"/>
  <c r="D2003" i="12"/>
  <c r="D2015" i="12"/>
  <c r="D2027" i="12"/>
  <c r="D2039" i="12"/>
  <c r="D2051" i="12"/>
  <c r="D2063" i="12"/>
  <c r="D2075" i="12"/>
  <c r="D2087" i="12"/>
  <c r="D2099" i="12"/>
  <c r="D2111" i="12"/>
  <c r="D2123" i="12"/>
  <c r="D2135" i="12"/>
  <c r="D2147" i="12"/>
  <c r="D2159" i="12"/>
  <c r="D2171" i="12"/>
  <c r="D2183" i="12"/>
  <c r="D2195" i="12"/>
  <c r="D2207" i="12"/>
  <c r="D2219" i="12"/>
  <c r="D2231" i="12"/>
  <c r="D2243" i="12"/>
  <c r="D2255" i="12"/>
  <c r="D2267" i="12"/>
  <c r="D2279" i="12"/>
  <c r="D2291" i="12"/>
  <c r="D2303" i="12"/>
  <c r="D2315" i="12"/>
  <c r="D2327" i="12"/>
  <c r="D2339" i="12"/>
  <c r="D2351" i="12"/>
  <c r="D2363" i="12"/>
  <c r="D2375" i="12"/>
  <c r="D87" i="12"/>
  <c r="D135" i="12"/>
  <c r="D183" i="12"/>
  <c r="D231" i="12"/>
  <c r="D279" i="12"/>
  <c r="D327" i="12"/>
  <c r="D375" i="12"/>
  <c r="D423" i="12"/>
  <c r="D471" i="12"/>
  <c r="D509" i="12"/>
  <c r="D545" i="12"/>
  <c r="D569" i="12"/>
  <c r="D591" i="12"/>
  <c r="D611" i="12"/>
  <c r="D629" i="12"/>
  <c r="D647" i="12"/>
  <c r="D665" i="12"/>
  <c r="D683" i="12"/>
  <c r="D701" i="12"/>
  <c r="D719" i="12"/>
  <c r="D737" i="12"/>
  <c r="D755" i="12"/>
  <c r="D773" i="12"/>
  <c r="D789" i="12"/>
  <c r="D806" i="12"/>
  <c r="D821" i="12"/>
  <c r="D837" i="12"/>
  <c r="D854" i="12"/>
  <c r="D869" i="12"/>
  <c r="D885" i="12"/>
  <c r="D902" i="12"/>
  <c r="D917" i="12"/>
  <c r="D933" i="12"/>
  <c r="D950" i="12"/>
  <c r="D965" i="12"/>
  <c r="D981" i="12"/>
  <c r="D998" i="12"/>
  <c r="D1013" i="12"/>
  <c r="D1029" i="12"/>
  <c r="D1046" i="12"/>
  <c r="D1061" i="12"/>
  <c r="D1077" i="12"/>
  <c r="D1094" i="12"/>
  <c r="D1109" i="12"/>
  <c r="D1125" i="12"/>
  <c r="D1142" i="12"/>
  <c r="D1157" i="12"/>
  <c r="D1173" i="12"/>
  <c r="D1189" i="12"/>
  <c r="D1203" i="12"/>
  <c r="D1217" i="12"/>
  <c r="D1231" i="12"/>
  <c r="D1246" i="12"/>
  <c r="D1260" i="12"/>
  <c r="D1272" i="12"/>
  <c r="D1284" i="12"/>
  <c r="D1296" i="12"/>
  <c r="D1308" i="12"/>
  <c r="D1320" i="12"/>
  <c r="D1332" i="12"/>
  <c r="D1344" i="12"/>
  <c r="D1356" i="12"/>
  <c r="D1368" i="12"/>
  <c r="D1380" i="12"/>
  <c r="D1392" i="12"/>
  <c r="D1404" i="12"/>
  <c r="D1416" i="12"/>
  <c r="D1428" i="12"/>
  <c r="D1440" i="12"/>
  <c r="D1452" i="12"/>
  <c r="D1464" i="12"/>
  <c r="D1476" i="12"/>
  <c r="D1488" i="12"/>
  <c r="D1500" i="12"/>
  <c r="D1512" i="12"/>
  <c r="D1524" i="12"/>
  <c r="D1536" i="12"/>
  <c r="D1548" i="12"/>
  <c r="D1560" i="12"/>
  <c r="D1572" i="12"/>
  <c r="D1584" i="12"/>
  <c r="D1596" i="12"/>
  <c r="D1608" i="12"/>
  <c r="D1620" i="12"/>
  <c r="D1632" i="12"/>
  <c r="D1644" i="12"/>
  <c r="D1656" i="12"/>
  <c r="D1668" i="12"/>
  <c r="D1680" i="12"/>
  <c r="D1692" i="12"/>
  <c r="D1704" i="12"/>
  <c r="D1716" i="12"/>
  <c r="D1728" i="12"/>
  <c r="D1740" i="12"/>
  <c r="D1752" i="12"/>
  <c r="D1764" i="12"/>
  <c r="D1776" i="12"/>
  <c r="D1788" i="12"/>
  <c r="D41" i="12"/>
  <c r="D89" i="12"/>
  <c r="D137" i="12"/>
  <c r="D185" i="12"/>
  <c r="D233" i="12"/>
  <c r="D281" i="12"/>
  <c r="D329" i="12"/>
  <c r="D377" i="12"/>
  <c r="D425" i="12"/>
  <c r="D473" i="12"/>
  <c r="D510" i="12"/>
  <c r="D546" i="12"/>
  <c r="D570" i="12"/>
  <c r="D592" i="12"/>
  <c r="D614" i="12"/>
  <c r="D630" i="12"/>
  <c r="D650" i="12"/>
  <c r="D666" i="12"/>
  <c r="D686" i="12"/>
  <c r="D702" i="12"/>
  <c r="D722" i="12"/>
  <c r="D738" i="12"/>
  <c r="D758" i="12"/>
  <c r="D774" i="12"/>
  <c r="D791" i="12"/>
  <c r="D807" i="12"/>
  <c r="D822" i="12"/>
  <c r="D839" i="12"/>
  <c r="D855" i="12"/>
  <c r="D870" i="12"/>
  <c r="D887" i="12"/>
  <c r="D903" i="12"/>
  <c r="D918" i="12"/>
  <c r="D935" i="12"/>
  <c r="D951" i="12"/>
  <c r="D966" i="12"/>
  <c r="D983" i="12"/>
  <c r="D999" i="12"/>
  <c r="D1014" i="12"/>
  <c r="D1031" i="12"/>
  <c r="D1047" i="12"/>
  <c r="D1062" i="12"/>
  <c r="D1079" i="12"/>
  <c r="D1095" i="12"/>
  <c r="D1110" i="12"/>
  <c r="D1127" i="12"/>
  <c r="D1143" i="12"/>
  <c r="D1158" i="12"/>
  <c r="D1175" i="12"/>
  <c r="D1190" i="12"/>
  <c r="D1204" i="12"/>
  <c r="D1218" i="12"/>
  <c r="D1233" i="12"/>
  <c r="D1247" i="12"/>
  <c r="D1261" i="12"/>
  <c r="D1273" i="12"/>
  <c r="D1285" i="12"/>
  <c r="D1297" i="12"/>
  <c r="D1309" i="12"/>
  <c r="D1321" i="12"/>
  <c r="D1333" i="12"/>
  <c r="D1345" i="12"/>
  <c r="D1357" i="12"/>
  <c r="D1369" i="12"/>
  <c r="D1381" i="12"/>
  <c r="D1393" i="12"/>
  <c r="D1405" i="12"/>
  <c r="D1417" i="12"/>
  <c r="D1429" i="12"/>
  <c r="D1441" i="12"/>
  <c r="D1453" i="12"/>
  <c r="D1465" i="12"/>
  <c r="D1477" i="12"/>
  <c r="D1489" i="12"/>
  <c r="D1501" i="12"/>
  <c r="D1513" i="12"/>
  <c r="D1525" i="12"/>
  <c r="D1537" i="12"/>
  <c r="D1549" i="12"/>
  <c r="D1561" i="12"/>
  <c r="D1573" i="12"/>
  <c r="D1585" i="12"/>
  <c r="D1597" i="12"/>
  <c r="D1609" i="12"/>
  <c r="D1621" i="12"/>
  <c r="D1633" i="12"/>
  <c r="D1645" i="12"/>
  <c r="D1657" i="12"/>
  <c r="D1669" i="12"/>
  <c r="D1681" i="12"/>
  <c r="D1693" i="12"/>
  <c r="D1705" i="12"/>
  <c r="D1717" i="12"/>
  <c r="D1729" i="12"/>
  <c r="D1741" i="12"/>
  <c r="D1753" i="12"/>
  <c r="D1765" i="12"/>
  <c r="D1777" i="12"/>
  <c r="D1789" i="12"/>
  <c r="D1801" i="12"/>
  <c r="D1813" i="12"/>
  <c r="D1825" i="12"/>
  <c r="D1837" i="12"/>
  <c r="D1849" i="12"/>
  <c r="D1861" i="12"/>
  <c r="D1873" i="12"/>
  <c r="D1885" i="12"/>
  <c r="D1897" i="12"/>
  <c r="D1909" i="12"/>
  <c r="D1921" i="12"/>
  <c r="D1933" i="12"/>
  <c r="D1945" i="12"/>
  <c r="D1957" i="12"/>
  <c r="D1969" i="12"/>
  <c r="D1981" i="12"/>
  <c r="D1993" i="12"/>
  <c r="D2005" i="12"/>
  <c r="D2017" i="12"/>
  <c r="D2029" i="12"/>
  <c r="D2041" i="12"/>
  <c r="D2053" i="12"/>
  <c r="D2065" i="12"/>
  <c r="D2077" i="12"/>
  <c r="D2089" i="12"/>
  <c r="D2101" i="12"/>
  <c r="D2113" i="12"/>
  <c r="D2125" i="12"/>
  <c r="D2137" i="12"/>
  <c r="D2149" i="12"/>
  <c r="D2161" i="12"/>
  <c r="D2173" i="12"/>
  <c r="D2185" i="12"/>
  <c r="D2197" i="12"/>
  <c r="D2209" i="12"/>
  <c r="D2221" i="12"/>
  <c r="D2233" i="12"/>
  <c r="D2245" i="12"/>
  <c r="D2257" i="12"/>
  <c r="D2269" i="12"/>
  <c r="D2281" i="12"/>
  <c r="D2293" i="12"/>
  <c r="D2305" i="12"/>
  <c r="D2317" i="12"/>
  <c r="D2329" i="12"/>
  <c r="D2341" i="12"/>
  <c r="D2353" i="12"/>
  <c r="D2365" i="12"/>
  <c r="D2377" i="12"/>
  <c r="D43" i="12"/>
  <c r="D91" i="12"/>
  <c r="D139" i="12"/>
  <c r="D187" i="12"/>
  <c r="D235" i="12"/>
  <c r="D283" i="12"/>
  <c r="D331" i="12"/>
  <c r="D379" i="12"/>
  <c r="D427" i="12"/>
  <c r="D475" i="12"/>
  <c r="D511" i="12"/>
  <c r="D547" i="12"/>
  <c r="D571" i="12"/>
  <c r="D593" i="12"/>
  <c r="D615" i="12"/>
  <c r="D631" i="12"/>
  <c r="D651" i="12"/>
  <c r="D667" i="12"/>
  <c r="D687" i="12"/>
  <c r="D703" i="12"/>
  <c r="D723" i="12"/>
  <c r="D739" i="12"/>
  <c r="D759" i="12"/>
  <c r="D775" i="12"/>
  <c r="D793" i="12"/>
  <c r="D808" i="12"/>
  <c r="D823" i="12"/>
  <c r="D841" i="12"/>
  <c r="D856" i="12"/>
  <c r="D871" i="12"/>
  <c r="D889" i="12"/>
  <c r="D904" i="12"/>
  <c r="D919" i="12"/>
  <c r="D937" i="12"/>
  <c r="D952" i="12"/>
  <c r="D967" i="12"/>
  <c r="D985" i="12"/>
  <c r="D1000" i="12"/>
  <c r="D1015" i="12"/>
  <c r="D1033" i="12"/>
  <c r="D1048" i="12"/>
  <c r="D1063" i="12"/>
  <c r="D1081" i="12"/>
  <c r="D1096" i="12"/>
  <c r="D1111" i="12"/>
  <c r="D1129" i="12"/>
  <c r="D1144" i="12"/>
  <c r="D1159" i="12"/>
  <c r="D1177" i="12"/>
  <c r="D1191" i="12"/>
  <c r="D1205" i="12"/>
  <c r="D1219" i="12"/>
  <c r="D1234" i="12"/>
  <c r="D1249" i="12"/>
  <c r="D1262" i="12"/>
  <c r="D1274" i="12"/>
  <c r="D1286" i="12"/>
  <c r="D1298" i="12"/>
  <c r="D1310" i="12"/>
  <c r="D1322" i="12"/>
  <c r="D1334" i="12"/>
  <c r="D1346" i="12"/>
  <c r="D1358" i="12"/>
  <c r="D1370" i="12"/>
  <c r="D1382" i="12"/>
  <c r="D1394" i="12"/>
  <c r="D1406" i="12"/>
  <c r="D1418" i="12"/>
  <c r="D1430" i="12"/>
  <c r="D1442" i="12"/>
  <c r="D1454" i="12"/>
  <c r="D1466" i="12"/>
  <c r="D1478" i="12"/>
  <c r="D1490" i="12"/>
  <c r="D1502" i="12"/>
  <c r="D1514" i="12"/>
  <c r="D1526" i="12"/>
  <c r="D1538" i="12"/>
  <c r="D1550" i="12"/>
  <c r="D1562" i="12"/>
  <c r="D1574" i="12"/>
  <c r="D1586" i="12"/>
  <c r="D1598" i="12"/>
  <c r="D1610" i="12"/>
  <c r="D1622" i="12"/>
  <c r="D1634" i="12"/>
  <c r="D1646" i="12"/>
  <c r="D1658" i="12"/>
  <c r="D1670" i="12"/>
  <c r="D1682" i="12"/>
  <c r="D1694" i="12"/>
  <c r="D1706" i="12"/>
  <c r="D1718" i="12"/>
  <c r="D1730" i="12"/>
  <c r="D1742" i="12"/>
  <c r="D1754" i="12"/>
  <c r="D1766" i="12"/>
  <c r="D1778" i="12"/>
  <c r="D1790" i="12"/>
  <c r="D1802" i="12"/>
  <c r="D1814" i="12"/>
  <c r="D1826" i="12"/>
  <c r="D1838" i="12"/>
  <c r="D1850" i="12"/>
  <c r="D1862" i="12"/>
  <c r="D1874" i="12"/>
  <c r="D1886" i="12"/>
  <c r="D1898" i="12"/>
  <c r="D1910" i="12"/>
  <c r="D1922" i="12"/>
  <c r="D1934" i="12"/>
  <c r="D1946" i="12"/>
  <c r="D1958" i="12"/>
  <c r="D1970" i="12"/>
  <c r="D1982" i="12"/>
  <c r="D1994" i="12"/>
  <c r="D2006" i="12"/>
  <c r="D2018" i="12"/>
  <c r="D2030" i="12"/>
  <c r="D2042" i="12"/>
  <c r="D2054" i="12"/>
  <c r="D2066" i="12"/>
  <c r="D2078" i="12"/>
  <c r="D2090" i="12"/>
  <c r="D2102" i="12"/>
  <c r="D2114" i="12"/>
  <c r="D2126" i="12"/>
  <c r="D2138" i="12"/>
  <c r="D2150" i="12"/>
  <c r="D2162" i="12"/>
  <c r="D2174" i="12"/>
  <c r="D2186" i="12"/>
  <c r="D2198" i="12"/>
  <c r="D2210" i="12"/>
  <c r="D2222" i="12"/>
  <c r="D2234" i="12"/>
  <c r="D2246" i="12"/>
  <c r="D2258" i="12"/>
  <c r="D2270" i="12"/>
  <c r="D2282" i="12"/>
  <c r="D2294" i="12"/>
  <c r="D2306" i="12"/>
  <c r="D2318" i="12"/>
  <c r="D2330" i="12"/>
  <c r="D2342" i="12"/>
  <c r="D2354" i="12"/>
  <c r="D2366" i="12"/>
  <c r="D2378" i="12"/>
  <c r="D2390" i="12"/>
  <c r="D2402" i="12"/>
  <c r="D2414" i="12"/>
  <c r="D2426" i="12"/>
  <c r="D2438" i="12"/>
  <c r="D2450" i="12"/>
  <c r="D2462" i="12"/>
  <c r="D2474" i="12"/>
  <c r="D2486" i="12"/>
  <c r="D2498" i="12"/>
  <c r="D51" i="12"/>
  <c r="D99" i="12"/>
  <c r="D147" i="12"/>
  <c r="D195" i="12"/>
  <c r="D243" i="12"/>
  <c r="D291" i="12"/>
  <c r="D339" i="12"/>
  <c r="D387" i="12"/>
  <c r="D435" i="12"/>
  <c r="D483" i="12"/>
  <c r="D519" i="12"/>
  <c r="D554" i="12"/>
  <c r="D575" i="12"/>
  <c r="D594" i="12"/>
  <c r="D616" i="12"/>
  <c r="D633" i="12"/>
  <c r="D652" i="12"/>
  <c r="D669" i="12"/>
  <c r="D688" i="12"/>
  <c r="D705" i="12"/>
  <c r="D724" i="12"/>
  <c r="D741" i="12"/>
  <c r="D760" i="12"/>
  <c r="D777" i="12"/>
  <c r="D794" i="12"/>
  <c r="D809" i="12"/>
  <c r="D825" i="12"/>
  <c r="D842" i="12"/>
  <c r="D857" i="12"/>
  <c r="D873" i="12"/>
  <c r="D890" i="12"/>
  <c r="D905" i="12"/>
  <c r="D921" i="12"/>
  <c r="D938" i="12"/>
  <c r="D953" i="12"/>
  <c r="D969" i="12"/>
  <c r="D986" i="12"/>
  <c r="D1001" i="12"/>
  <c r="D1017" i="12"/>
  <c r="D1034" i="12"/>
  <c r="D1049" i="12"/>
  <c r="D1065" i="12"/>
  <c r="D1082" i="12"/>
  <c r="D1097" i="12"/>
  <c r="D1113" i="12"/>
  <c r="D1130" i="12"/>
  <c r="D1145" i="12"/>
  <c r="D1161" i="12"/>
  <c r="D1178" i="12"/>
  <c r="D1192" i="12"/>
  <c r="D1206" i="12"/>
  <c r="D1221" i="12"/>
  <c r="D1235" i="12"/>
  <c r="D1250" i="12"/>
  <c r="D1263" i="12"/>
  <c r="D1275" i="12"/>
  <c r="D1287" i="12"/>
  <c r="D1299" i="12"/>
  <c r="D1311" i="12"/>
  <c r="D1323" i="12"/>
  <c r="D1335" i="12"/>
  <c r="D1347" i="12"/>
  <c r="D1359" i="12"/>
  <c r="D1371" i="12"/>
  <c r="D1383" i="12"/>
  <c r="D1395" i="12"/>
  <c r="D1407" i="12"/>
  <c r="D1419" i="12"/>
  <c r="D1431" i="12"/>
  <c r="D1443" i="12"/>
  <c r="D1455" i="12"/>
  <c r="D1467" i="12"/>
  <c r="D1479" i="12"/>
  <c r="D1491" i="12"/>
  <c r="D1503" i="12"/>
  <c r="D1515" i="12"/>
  <c r="D1527" i="12"/>
  <c r="D1539" i="12"/>
  <c r="D1551" i="12"/>
  <c r="D1563" i="12"/>
  <c r="D1575" i="12"/>
  <c r="D1587" i="12"/>
  <c r="D1599" i="12"/>
  <c r="D1611" i="12"/>
  <c r="D1623" i="12"/>
  <c r="D1635" i="12"/>
  <c r="D1647" i="12"/>
  <c r="D1659" i="12"/>
  <c r="D1671" i="12"/>
  <c r="D1683" i="12"/>
  <c r="D1695" i="12"/>
  <c r="D1707" i="12"/>
  <c r="D1719" i="12"/>
  <c r="D1731" i="12"/>
  <c r="D1743" i="12"/>
  <c r="D1755" i="12"/>
  <c r="D1767" i="12"/>
  <c r="D1779" i="12"/>
  <c r="D1791" i="12"/>
  <c r="D1803" i="12"/>
  <c r="D1815" i="12"/>
  <c r="D1827" i="12"/>
  <c r="D1839" i="12"/>
  <c r="D1851" i="12"/>
  <c r="D1863" i="12"/>
  <c r="D1875" i="12"/>
  <c r="D1887" i="12"/>
  <c r="D1899" i="12"/>
  <c r="D1911" i="12"/>
  <c r="D1923" i="12"/>
  <c r="D1935" i="12"/>
  <c r="D1947" i="12"/>
  <c r="D1959" i="12"/>
  <c r="D1971" i="12"/>
  <c r="D1983" i="12"/>
  <c r="D1995" i="12"/>
  <c r="D2007" i="12"/>
  <c r="D2019" i="12"/>
  <c r="D2031" i="12"/>
  <c r="D2043" i="12"/>
  <c r="D2055" i="12"/>
  <c r="D2067" i="12"/>
  <c r="D2079" i="12"/>
  <c r="D2091" i="12"/>
  <c r="D2103" i="12"/>
  <c r="D2115" i="12"/>
  <c r="D2127" i="12"/>
  <c r="D2139" i="12"/>
  <c r="D2151" i="12"/>
  <c r="D2163" i="12"/>
  <c r="D2175" i="12"/>
  <c r="D2187" i="12"/>
  <c r="D2199" i="12"/>
  <c r="D2211" i="12"/>
  <c r="D2223" i="12"/>
  <c r="D2235" i="12"/>
  <c r="D2247" i="12"/>
  <c r="D2259" i="12"/>
  <c r="D2271" i="12"/>
  <c r="D2283" i="12"/>
  <c r="D2295" i="12"/>
  <c r="D2307" i="12"/>
  <c r="D2319" i="12"/>
  <c r="D2331" i="12"/>
  <c r="D2343" i="12"/>
  <c r="D2355" i="12"/>
  <c r="D2367" i="12"/>
  <c r="D2379" i="12"/>
  <c r="D2391" i="12"/>
  <c r="D2403" i="12"/>
  <c r="D2415" i="12"/>
  <c r="D2427" i="12"/>
  <c r="D2439" i="12"/>
  <c r="D2451" i="12"/>
  <c r="D2463" i="12"/>
  <c r="D2475" i="12"/>
  <c r="D2487" i="12"/>
  <c r="D2499" i="12"/>
  <c r="D2511" i="12"/>
  <c r="D247" i="12"/>
  <c r="D522" i="12"/>
  <c r="D654" i="12"/>
  <c r="D762" i="12"/>
  <c r="D859" i="12"/>
  <c r="D955" i="12"/>
  <c r="D1051" i="12"/>
  <c r="D1132" i="12"/>
  <c r="D1194" i="12"/>
  <c r="D1252" i="12"/>
  <c r="D1301" i="12"/>
  <c r="D1349" i="12"/>
  <c r="D1397" i="12"/>
  <c r="D1445" i="12"/>
  <c r="D1493" i="12"/>
  <c r="D1541" i="12"/>
  <c r="D1576" i="12"/>
  <c r="D1602" i="12"/>
  <c r="D1630" i="12"/>
  <c r="D1661" i="12"/>
  <c r="D1689" i="12"/>
  <c r="D1720" i="12"/>
  <c r="D1746" i="12"/>
  <c r="D1774" i="12"/>
  <c r="D1804" i="12"/>
  <c r="D1824" i="12"/>
  <c r="D1843" i="12"/>
  <c r="D1860" i="12"/>
  <c r="D1879" i="12"/>
  <c r="D1896" i="12"/>
  <c r="D1915" i="12"/>
  <c r="D1932" i="12"/>
  <c r="D1951" i="12"/>
  <c r="D1968" i="12"/>
  <c r="D1987" i="12"/>
  <c r="D2004" i="12"/>
  <c r="D2023" i="12"/>
  <c r="D2040" i="12"/>
  <c r="D2059" i="12"/>
  <c r="D2076" i="12"/>
  <c r="D2095" i="12"/>
  <c r="D2112" i="12"/>
  <c r="D2131" i="12"/>
  <c r="D2148" i="12"/>
  <c r="D2167" i="12"/>
  <c r="D2184" i="12"/>
  <c r="D2203" i="12"/>
  <c r="D2220" i="12"/>
  <c r="D2239" i="12"/>
  <c r="D2256" i="12"/>
  <c r="D2275" i="12"/>
  <c r="D2292" i="12"/>
  <c r="D2311" i="12"/>
  <c r="D2328" i="12"/>
  <c r="D2347" i="12"/>
  <c r="D2364" i="12"/>
  <c r="D2383" i="12"/>
  <c r="D2397" i="12"/>
  <c r="D2411" i="12"/>
  <c r="D2425" i="12"/>
  <c r="D2441" i="12"/>
  <c r="D2455" i="12"/>
  <c r="D2469" i="12"/>
  <c r="D2483" i="12"/>
  <c r="D2497" i="12"/>
  <c r="D2512" i="12"/>
  <c r="D2524" i="12"/>
  <c r="D2536" i="12"/>
  <c r="D2548" i="12"/>
  <c r="D2560" i="12"/>
  <c r="D2572" i="12"/>
  <c r="D2584" i="12"/>
  <c r="D2596" i="12"/>
  <c r="D2608" i="12"/>
  <c r="D2620" i="12"/>
  <c r="D2632" i="12"/>
  <c r="D2644" i="12"/>
  <c r="D2656" i="12"/>
  <c r="D2668" i="12"/>
  <c r="D2680" i="12"/>
  <c r="D2692" i="12"/>
  <c r="D2704" i="12"/>
  <c r="D2716" i="12"/>
  <c r="D2728" i="12"/>
  <c r="D2740" i="12"/>
  <c r="D2752" i="12"/>
  <c r="D2764" i="12"/>
  <c r="D2776" i="12"/>
  <c r="D2788" i="12"/>
  <c r="D2800" i="12"/>
  <c r="D2812" i="12"/>
  <c r="D2824" i="12"/>
  <c r="D2836" i="12"/>
  <c r="D2848" i="12"/>
  <c r="D2860" i="12"/>
  <c r="D2872" i="12"/>
  <c r="D2884" i="12"/>
  <c r="D2896" i="12"/>
  <c r="D2908" i="12"/>
  <c r="D2920" i="12"/>
  <c r="D2932" i="12"/>
  <c r="D2944" i="12"/>
  <c r="D2956" i="12"/>
  <c r="D2968" i="12"/>
  <c r="D2980" i="12"/>
  <c r="D2992" i="12"/>
  <c r="D3004" i="12"/>
  <c r="D3016" i="12"/>
  <c r="D3028" i="12"/>
  <c r="D3040" i="12"/>
  <c r="D3052" i="12"/>
  <c r="D3064" i="12"/>
  <c r="D3076" i="12"/>
  <c r="D3088" i="12"/>
  <c r="D3100" i="12"/>
  <c r="D3112" i="12"/>
  <c r="D3124" i="12"/>
  <c r="D3136" i="12"/>
  <c r="D3148" i="12"/>
  <c r="D3160" i="12"/>
  <c r="D3172" i="12"/>
  <c r="D3184" i="12"/>
  <c r="D3196" i="12"/>
  <c r="D3208" i="12"/>
  <c r="D3220" i="12"/>
  <c r="D3232" i="12"/>
  <c r="D3244" i="12"/>
  <c r="D3256" i="12"/>
  <c r="D3268" i="12"/>
  <c r="D3280" i="12"/>
  <c r="D3292" i="12"/>
  <c r="D3304" i="12"/>
  <c r="D3316" i="12"/>
  <c r="D3328" i="12"/>
  <c r="D3340" i="12"/>
  <c r="D3352" i="12"/>
  <c r="D3364" i="12"/>
  <c r="D293" i="12"/>
  <c r="D555" i="12"/>
  <c r="D671" i="12"/>
  <c r="D779" i="12"/>
  <c r="D875" i="12"/>
  <c r="D971" i="12"/>
  <c r="D1067" i="12"/>
  <c r="D1137" i="12"/>
  <c r="D1199" i="12"/>
  <c r="D1257" i="12"/>
  <c r="D1305" i="12"/>
  <c r="D1353" i="12"/>
  <c r="D1401" i="12"/>
  <c r="D1449" i="12"/>
  <c r="D1497" i="12"/>
  <c r="D1545" i="12"/>
  <c r="D1577" i="12"/>
  <c r="D1605" i="12"/>
  <c r="D1636" i="12"/>
  <c r="D1662" i="12"/>
  <c r="D1690" i="12"/>
  <c r="D1721" i="12"/>
  <c r="D1749" i="12"/>
  <c r="D1780" i="12"/>
  <c r="D1805" i="12"/>
  <c r="D1828" i="12"/>
  <c r="D1844" i="12"/>
  <c r="D1864" i="12"/>
  <c r="D1880" i="12"/>
  <c r="D1900" i="12"/>
  <c r="D1916" i="12"/>
  <c r="D1936" i="12"/>
  <c r="D1952" i="12"/>
  <c r="D1972" i="12"/>
  <c r="D1988" i="12"/>
  <c r="D2008" i="12"/>
  <c r="D2024" i="12"/>
  <c r="D2044" i="12"/>
  <c r="D2060" i="12"/>
  <c r="D2080" i="12"/>
  <c r="D2096" i="12"/>
  <c r="D2116" i="12"/>
  <c r="D2132" i="12"/>
  <c r="D2152" i="12"/>
  <c r="D2168" i="12"/>
  <c r="D2188" i="12"/>
  <c r="D2204" i="12"/>
  <c r="D2224" i="12"/>
  <c r="D2240" i="12"/>
  <c r="D2260" i="12"/>
  <c r="D2276" i="12"/>
  <c r="D2296" i="12"/>
  <c r="D2312" i="12"/>
  <c r="D2332" i="12"/>
  <c r="D2348" i="12"/>
  <c r="D2368" i="12"/>
  <c r="D2384" i="12"/>
  <c r="D2398" i="12"/>
  <c r="D2412" i="12"/>
  <c r="D2428" i="12"/>
  <c r="D2442" i="12"/>
  <c r="D2456" i="12"/>
  <c r="D2470" i="12"/>
  <c r="D2484" i="12"/>
  <c r="D2500" i="12"/>
  <c r="D2513" i="12"/>
  <c r="D2525" i="12"/>
  <c r="D2537" i="12"/>
  <c r="D2549" i="12"/>
  <c r="D2561" i="12"/>
  <c r="D2573" i="12"/>
  <c r="D2585" i="12"/>
  <c r="D2597" i="12"/>
  <c r="D2609" i="12"/>
  <c r="D2621" i="12"/>
  <c r="D2633" i="12"/>
  <c r="D2645" i="12"/>
  <c r="D2657" i="12"/>
  <c r="D2669" i="12"/>
  <c r="D2681" i="12"/>
  <c r="D2693" i="12"/>
  <c r="D2705" i="12"/>
  <c r="D2717" i="12"/>
  <c r="D2729" i="12"/>
  <c r="D2741" i="12"/>
  <c r="D2753" i="12"/>
  <c r="D2765" i="12"/>
  <c r="D2777" i="12"/>
  <c r="D2789" i="12"/>
  <c r="D2801" i="12"/>
  <c r="D2813" i="12"/>
  <c r="D2825" i="12"/>
  <c r="D2837" i="12"/>
  <c r="D2849" i="12"/>
  <c r="D2861" i="12"/>
  <c r="D2873" i="12"/>
  <c r="D2885" i="12"/>
  <c r="D2897" i="12"/>
  <c r="D2909" i="12"/>
  <c r="D2921" i="12"/>
  <c r="D2933" i="12"/>
  <c r="D2945" i="12"/>
  <c r="D2957" i="12"/>
  <c r="D2969" i="12"/>
  <c r="D2981" i="12"/>
  <c r="D2993" i="12"/>
  <c r="D3005" i="12"/>
  <c r="D3017" i="12"/>
  <c r="D3029" i="12"/>
  <c r="D3041" i="12"/>
  <c r="D3053" i="12"/>
  <c r="D3065" i="12"/>
  <c r="D3077" i="12"/>
  <c r="D3089" i="12"/>
  <c r="D3101" i="12"/>
  <c r="D3113" i="12"/>
  <c r="D3125" i="12"/>
  <c r="D3137" i="12"/>
  <c r="D3149" i="12"/>
  <c r="D3161" i="12"/>
  <c r="D3173" i="12"/>
  <c r="D3185" i="12"/>
  <c r="D3197" i="12"/>
  <c r="D3209" i="12"/>
  <c r="D3221" i="12"/>
  <c r="D3233" i="12"/>
  <c r="D3245" i="12"/>
  <c r="D3257" i="12"/>
  <c r="D3269" i="12"/>
  <c r="D3281" i="12"/>
  <c r="D3293" i="12"/>
  <c r="D3305" i="12"/>
  <c r="D3317" i="12"/>
  <c r="D3329" i="12"/>
  <c r="D3341" i="12"/>
  <c r="D3353" i="12"/>
  <c r="D3365" i="12"/>
  <c r="D3377" i="12"/>
  <c r="D3389" i="12"/>
  <c r="D3401" i="12"/>
  <c r="D3413" i="12"/>
  <c r="D3425" i="12"/>
  <c r="D3437" i="12"/>
  <c r="D3449" i="12"/>
  <c r="D3461" i="12"/>
  <c r="D3473" i="12"/>
  <c r="D3485" i="12"/>
  <c r="D3497" i="12"/>
  <c r="D3509" i="12"/>
  <c r="D3521" i="12"/>
  <c r="D3533" i="12"/>
  <c r="D3545" i="12"/>
  <c r="D3557" i="12"/>
  <c r="D3569" i="12"/>
  <c r="D3581" i="12"/>
  <c r="D3593" i="12"/>
  <c r="D3605" i="12"/>
  <c r="D3617" i="12"/>
  <c r="D3629" i="12"/>
  <c r="D3641" i="12"/>
  <c r="D3653" i="12"/>
  <c r="D3665" i="12"/>
  <c r="D3677" i="12"/>
  <c r="D3689" i="12"/>
  <c r="D3701" i="12"/>
  <c r="D3713" i="12"/>
  <c r="D3725" i="12"/>
  <c r="D3737" i="12"/>
  <c r="D3749" i="12"/>
  <c r="D295" i="12"/>
  <c r="D557" i="12"/>
  <c r="D674" i="12"/>
  <c r="D781" i="12"/>
  <c r="D877" i="12"/>
  <c r="D973" i="12"/>
  <c r="D1069" i="12"/>
  <c r="D1146" i="12"/>
  <c r="D1207" i="12"/>
  <c r="D1264" i="12"/>
  <c r="D1312" i="12"/>
  <c r="D1360" i="12"/>
  <c r="D1408" i="12"/>
  <c r="D1456" i="12"/>
  <c r="D1504" i="12"/>
  <c r="D1546" i="12"/>
  <c r="D1578" i="12"/>
  <c r="D1606" i="12"/>
  <c r="D1637" i="12"/>
  <c r="D1665" i="12"/>
  <c r="D1696" i="12"/>
  <c r="D1722" i="12"/>
  <c r="D1750" i="12"/>
  <c r="D1781" i="12"/>
  <c r="D1806" i="12"/>
  <c r="D1829" i="12"/>
  <c r="D1845" i="12"/>
  <c r="D1865" i="12"/>
  <c r="D1881" i="12"/>
  <c r="D1901" i="12"/>
  <c r="D1917" i="12"/>
  <c r="D1937" i="12"/>
  <c r="D1953" i="12"/>
  <c r="D1973" i="12"/>
  <c r="D1989" i="12"/>
  <c r="D2009" i="12"/>
  <c r="D2025" i="12"/>
  <c r="D2045" i="12"/>
  <c r="D2061" i="12"/>
  <c r="D2081" i="12"/>
  <c r="D2097" i="12"/>
  <c r="D2117" i="12"/>
  <c r="D2133" i="12"/>
  <c r="D2153" i="12"/>
  <c r="D2169" i="12"/>
  <c r="D2189" i="12"/>
  <c r="D2205" i="12"/>
  <c r="D2225" i="12"/>
  <c r="D2241" i="12"/>
  <c r="D2261" i="12"/>
  <c r="D2277" i="12"/>
  <c r="D2297" i="12"/>
  <c r="D2313" i="12"/>
  <c r="D2333" i="12"/>
  <c r="D2349" i="12"/>
  <c r="D2369" i="12"/>
  <c r="D2385" i="12"/>
  <c r="D2399" i="12"/>
  <c r="D2413" i="12"/>
  <c r="D2429" i="12"/>
  <c r="D2443" i="12"/>
  <c r="D2457" i="12"/>
  <c r="D2471" i="12"/>
  <c r="D2485" i="12"/>
  <c r="D2501" i="12"/>
  <c r="D2514" i="12"/>
  <c r="D2526" i="12"/>
  <c r="D2538" i="12"/>
  <c r="D2550" i="12"/>
  <c r="D2562" i="12"/>
  <c r="D2574" i="12"/>
  <c r="D2586" i="12"/>
  <c r="D2598" i="12"/>
  <c r="D2610" i="12"/>
  <c r="D2622" i="12"/>
  <c r="D2634" i="12"/>
  <c r="D2646" i="12"/>
  <c r="D2658" i="12"/>
  <c r="D2670" i="12"/>
  <c r="D2682" i="12"/>
  <c r="D2694" i="12"/>
  <c r="D2706" i="12"/>
  <c r="D2718" i="12"/>
  <c r="D2730" i="12"/>
  <c r="D2742" i="12"/>
  <c r="D2754" i="12"/>
  <c r="D2766" i="12"/>
  <c r="D2778" i="12"/>
  <c r="D2790" i="12"/>
  <c r="D2802" i="12"/>
  <c r="D2814" i="12"/>
  <c r="D2826" i="12"/>
  <c r="D2838" i="12"/>
  <c r="D2850" i="12"/>
  <c r="D2862" i="12"/>
  <c r="D2874" i="12"/>
  <c r="D2886" i="12"/>
  <c r="D2898" i="12"/>
  <c r="D2910" i="12"/>
  <c r="D2922" i="12"/>
  <c r="D2934" i="12"/>
  <c r="D2946" i="12"/>
  <c r="D2958" i="12"/>
  <c r="D2970" i="12"/>
  <c r="D2982" i="12"/>
  <c r="D53" i="12"/>
  <c r="D341" i="12"/>
  <c r="D578" i="12"/>
  <c r="D689" i="12"/>
  <c r="D795" i="12"/>
  <c r="D891" i="12"/>
  <c r="D987" i="12"/>
  <c r="D1083" i="12"/>
  <c r="D1147" i="12"/>
  <c r="D1209" i="12"/>
  <c r="D1265" i="12"/>
  <c r="D1313" i="12"/>
  <c r="D1361" i="12"/>
  <c r="D1409" i="12"/>
  <c r="D1457" i="12"/>
  <c r="D1505" i="12"/>
  <c r="D1552" i="12"/>
  <c r="D1581" i="12"/>
  <c r="D1612" i="12"/>
  <c r="D1638" i="12"/>
  <c r="D1666" i="12"/>
  <c r="D1697" i="12"/>
  <c r="D1725" i="12"/>
  <c r="D1756" i="12"/>
  <c r="D1782" i="12"/>
  <c r="D1809" i="12"/>
  <c r="D1830" i="12"/>
  <c r="D1846" i="12"/>
  <c r="D1866" i="12"/>
  <c r="D1882" i="12"/>
  <c r="D1902" i="12"/>
  <c r="D1918" i="12"/>
  <c r="D1938" i="12"/>
  <c r="D1954" i="12"/>
  <c r="D1974" i="12"/>
  <c r="D1990" i="12"/>
  <c r="D2010" i="12"/>
  <c r="D2026" i="12"/>
  <c r="D2046" i="12"/>
  <c r="D2062" i="12"/>
  <c r="D2082" i="12"/>
  <c r="D2098" i="12"/>
  <c r="D2118" i="12"/>
  <c r="D2134" i="12"/>
  <c r="D2154" i="12"/>
  <c r="D2170" i="12"/>
  <c r="D2190" i="12"/>
  <c r="D2206" i="12"/>
  <c r="D55" i="12"/>
  <c r="D343" i="12"/>
  <c r="D579" i="12"/>
  <c r="D690" i="12"/>
  <c r="D796" i="12"/>
  <c r="D892" i="12"/>
  <c r="D988" i="12"/>
  <c r="D1084" i="12"/>
  <c r="D1154" i="12"/>
  <c r="D1214" i="12"/>
  <c r="D1269" i="12"/>
  <c r="D1317" i="12"/>
  <c r="D1365" i="12"/>
  <c r="D1413" i="12"/>
  <c r="D1461" i="12"/>
  <c r="D1509" i="12"/>
  <c r="D1553" i="12"/>
  <c r="D1582" i="12"/>
  <c r="D1613" i="12"/>
  <c r="D1641" i="12"/>
  <c r="D1672" i="12"/>
  <c r="D1698" i="12"/>
  <c r="D1726" i="12"/>
  <c r="D1757" i="12"/>
  <c r="D1785" i="12"/>
  <c r="D1810" i="12"/>
  <c r="D1831" i="12"/>
  <c r="D1848" i="12"/>
  <c r="D1867" i="12"/>
  <c r="D1884" i="12"/>
  <c r="D1903" i="12"/>
  <c r="D1920" i="12"/>
  <c r="D1939" i="12"/>
  <c r="D1956" i="12"/>
  <c r="D1975" i="12"/>
  <c r="D1992" i="12"/>
  <c r="D2011" i="12"/>
  <c r="D2028" i="12"/>
  <c r="D2047" i="12"/>
  <c r="D2064" i="12"/>
  <c r="D2083" i="12"/>
  <c r="D2100" i="12"/>
  <c r="D2119" i="12"/>
  <c r="D2136" i="12"/>
  <c r="D2155" i="12"/>
  <c r="D2172" i="12"/>
  <c r="D2191" i="12"/>
  <c r="D2208" i="12"/>
  <c r="D2227" i="12"/>
  <c r="D2244" i="12"/>
  <c r="D2263" i="12"/>
  <c r="D2280" i="12"/>
  <c r="D2299" i="12"/>
  <c r="D2316" i="12"/>
  <c r="D2335" i="12"/>
  <c r="D2352" i="12"/>
  <c r="D2371" i="12"/>
  <c r="D2387" i="12"/>
  <c r="D2401" i="12"/>
  <c r="D2417" i="12"/>
  <c r="D2431" i="12"/>
  <c r="D2445" i="12"/>
  <c r="D2459" i="12"/>
  <c r="D2473" i="12"/>
  <c r="D2489" i="12"/>
  <c r="D2503" i="12"/>
  <c r="D2516" i="12"/>
  <c r="D2528" i="12"/>
  <c r="D2540" i="12"/>
  <c r="D2552" i="12"/>
  <c r="D2564" i="12"/>
  <c r="D2576" i="12"/>
  <c r="D2588" i="12"/>
  <c r="D2600" i="12"/>
  <c r="D2612" i="12"/>
  <c r="D2624" i="12"/>
  <c r="D2636" i="12"/>
  <c r="D2648" i="12"/>
  <c r="D2660" i="12"/>
  <c r="D2672" i="12"/>
  <c r="D2684" i="12"/>
  <c r="D2696" i="12"/>
  <c r="D2708" i="12"/>
  <c r="D2720" i="12"/>
  <c r="D2732" i="12"/>
  <c r="D2744" i="12"/>
  <c r="D2756" i="12"/>
  <c r="D2768" i="12"/>
  <c r="D2780" i="12"/>
  <c r="D2792" i="12"/>
  <c r="D2804" i="12"/>
  <c r="D2816" i="12"/>
  <c r="D2828" i="12"/>
  <c r="D2840" i="12"/>
  <c r="D2852" i="12"/>
  <c r="D2864" i="12"/>
  <c r="D2876" i="12"/>
  <c r="D2888" i="12"/>
  <c r="D2900" i="12"/>
  <c r="D2912" i="12"/>
  <c r="D2924" i="12"/>
  <c r="D2936" i="12"/>
  <c r="D2948" i="12"/>
  <c r="D2960" i="12"/>
  <c r="D2972" i="12"/>
  <c r="D2984" i="12"/>
  <c r="D2996" i="12"/>
  <c r="D3008" i="12"/>
  <c r="D3020" i="12"/>
  <c r="D3032" i="12"/>
  <c r="D3044" i="12"/>
  <c r="D3056" i="12"/>
  <c r="D3068" i="12"/>
  <c r="D3080" i="12"/>
  <c r="D3092" i="12"/>
  <c r="D3104" i="12"/>
  <c r="D3116" i="12"/>
  <c r="D3128" i="12"/>
  <c r="D3140" i="12"/>
  <c r="D3152" i="12"/>
  <c r="D3164" i="12"/>
  <c r="D101" i="12"/>
  <c r="D389" i="12"/>
  <c r="D595" i="12"/>
  <c r="D707" i="12"/>
  <c r="D810" i="12"/>
  <c r="D906" i="12"/>
  <c r="D1002" i="12"/>
  <c r="D1098" i="12"/>
  <c r="D1163" i="12"/>
  <c r="D1222" i="12"/>
  <c r="D1276" i="12"/>
  <c r="D1324" i="12"/>
  <c r="D1372" i="12"/>
  <c r="D1420" i="12"/>
  <c r="D1468" i="12"/>
  <c r="D1516" i="12"/>
  <c r="D1557" i="12"/>
  <c r="D1588" i="12"/>
  <c r="D1614" i="12"/>
  <c r="D1642" i="12"/>
  <c r="D1673" i="12"/>
  <c r="D1701" i="12"/>
  <c r="D1732" i="12"/>
  <c r="D1758" i="12"/>
  <c r="D1786" i="12"/>
  <c r="D1812" i="12"/>
  <c r="D1832" i="12"/>
  <c r="D1852" i="12"/>
  <c r="D1868" i="12"/>
  <c r="D1888" i="12"/>
  <c r="D1904" i="12"/>
  <c r="D1924" i="12"/>
  <c r="D1940" i="12"/>
  <c r="D1960" i="12"/>
  <c r="D1976" i="12"/>
  <c r="D1996" i="12"/>
  <c r="D2012" i="12"/>
  <c r="D2032" i="12"/>
  <c r="D2048" i="12"/>
  <c r="D2068" i="12"/>
  <c r="D2084" i="12"/>
  <c r="D2104" i="12"/>
  <c r="D2120" i="12"/>
  <c r="D2140" i="12"/>
  <c r="D2156" i="12"/>
  <c r="D2176" i="12"/>
  <c r="D2192" i="12"/>
  <c r="D2212" i="12"/>
  <c r="D2228" i="12"/>
  <c r="D2248" i="12"/>
  <c r="D2264" i="12"/>
  <c r="D2284" i="12"/>
  <c r="D2300" i="12"/>
  <c r="D2320" i="12"/>
  <c r="D2336" i="12"/>
  <c r="D2356" i="12"/>
  <c r="D2372" i="12"/>
  <c r="D2388" i="12"/>
  <c r="D2404" i="12"/>
  <c r="D2418" i="12"/>
  <c r="D2432" i="12"/>
  <c r="D2446" i="12"/>
  <c r="D2460" i="12"/>
  <c r="D2476" i="12"/>
  <c r="D2490" i="12"/>
  <c r="D2504" i="12"/>
  <c r="D2517" i="12"/>
  <c r="D2529" i="12"/>
  <c r="D2541" i="12"/>
  <c r="D2553" i="12"/>
  <c r="D2565" i="12"/>
  <c r="D2577" i="12"/>
  <c r="D2589" i="12"/>
  <c r="D2601" i="12"/>
  <c r="D2613" i="12"/>
  <c r="D2625" i="12"/>
  <c r="D2637" i="12"/>
  <c r="D2649" i="12"/>
  <c r="D2661" i="12"/>
  <c r="D2673" i="12"/>
  <c r="D2685" i="12"/>
  <c r="D2697" i="12"/>
  <c r="D2709" i="12"/>
  <c r="D2721" i="12"/>
  <c r="D2733" i="12"/>
  <c r="D2745" i="12"/>
  <c r="D2757" i="12"/>
  <c r="D2769" i="12"/>
  <c r="D2781" i="12"/>
  <c r="D2793" i="12"/>
  <c r="D2805" i="12"/>
  <c r="D2817" i="12"/>
  <c r="D2829" i="12"/>
  <c r="D2841" i="12"/>
  <c r="D2853" i="12"/>
  <c r="D2865" i="12"/>
  <c r="D2877" i="12"/>
  <c r="D2889" i="12"/>
  <c r="D2901" i="12"/>
  <c r="D2913" i="12"/>
  <c r="D2925" i="12"/>
  <c r="D2937" i="12"/>
  <c r="D2949" i="12"/>
  <c r="D2961" i="12"/>
  <c r="D2973" i="12"/>
  <c r="D2985" i="12"/>
  <c r="D2997" i="12"/>
  <c r="D3009" i="12"/>
  <c r="D3021" i="12"/>
  <c r="D3033" i="12"/>
  <c r="D3045" i="12"/>
  <c r="D3057" i="12"/>
  <c r="D3069" i="12"/>
  <c r="D3081" i="12"/>
  <c r="D3093" i="12"/>
  <c r="D3105" i="12"/>
  <c r="D3117" i="12"/>
  <c r="D3129" i="12"/>
  <c r="D3141" i="12"/>
  <c r="D3153" i="12"/>
  <c r="D3165" i="12"/>
  <c r="D3177" i="12"/>
  <c r="D3189" i="12"/>
  <c r="D3201" i="12"/>
  <c r="D3213" i="12"/>
  <c r="D3225" i="12"/>
  <c r="D3237" i="12"/>
  <c r="D3249" i="12"/>
  <c r="D3261" i="12"/>
  <c r="D3273" i="12"/>
  <c r="D3285" i="12"/>
  <c r="D3297" i="12"/>
  <c r="D3309" i="12"/>
  <c r="D3321" i="12"/>
  <c r="D3333" i="12"/>
  <c r="D3345" i="12"/>
  <c r="D3357" i="12"/>
  <c r="D3369" i="12"/>
  <c r="D3381" i="12"/>
  <c r="D3393" i="12"/>
  <c r="D3405" i="12"/>
  <c r="D3417" i="12"/>
  <c r="D3429" i="12"/>
  <c r="D3441" i="12"/>
  <c r="D3453" i="12"/>
  <c r="D3465" i="12"/>
  <c r="D3477" i="12"/>
  <c r="D3489" i="12"/>
  <c r="D3501" i="12"/>
  <c r="D3513" i="12"/>
  <c r="D103" i="12"/>
  <c r="D391" i="12"/>
  <c r="D599" i="12"/>
  <c r="D710" i="12"/>
  <c r="D811" i="12"/>
  <c r="D907" i="12"/>
  <c r="D1003" i="12"/>
  <c r="D1099" i="12"/>
  <c r="D1165" i="12"/>
  <c r="D1223" i="12"/>
  <c r="D1277" i="12"/>
  <c r="D1325" i="12"/>
  <c r="D1373" i="12"/>
  <c r="D1421" i="12"/>
  <c r="D1469" i="12"/>
  <c r="D1517" i="12"/>
  <c r="D1558" i="12"/>
  <c r="D1589" i="12"/>
  <c r="D1617" i="12"/>
  <c r="D1648" i="12"/>
  <c r="D1674" i="12"/>
  <c r="D1702" i="12"/>
  <c r="D1733" i="12"/>
  <c r="D1761" i="12"/>
  <c r="D1792" i="12"/>
  <c r="D1816" i="12"/>
  <c r="D1833" i="12"/>
  <c r="D1853" i="12"/>
  <c r="D1869" i="12"/>
  <c r="D1889" i="12"/>
  <c r="D1905" i="12"/>
  <c r="D1925" i="12"/>
  <c r="D1941" i="12"/>
  <c r="D1961" i="12"/>
  <c r="D1977" i="12"/>
  <c r="D1997" i="12"/>
  <c r="D2013" i="12"/>
  <c r="D2033" i="12"/>
  <c r="D2049" i="12"/>
  <c r="D2069" i="12"/>
  <c r="D2085" i="12"/>
  <c r="D2105" i="12"/>
  <c r="D2121" i="12"/>
  <c r="D2141" i="12"/>
  <c r="D2157" i="12"/>
  <c r="D2177" i="12"/>
  <c r="D2193" i="12"/>
  <c r="D2213" i="12"/>
  <c r="D2229" i="12"/>
  <c r="D2249" i="12"/>
  <c r="D2265" i="12"/>
  <c r="D2285" i="12"/>
  <c r="D2301" i="12"/>
  <c r="D2321" i="12"/>
  <c r="D2337" i="12"/>
  <c r="D2357" i="12"/>
  <c r="D2373" i="12"/>
  <c r="D2389" i="12"/>
  <c r="D2405" i="12"/>
  <c r="D2419" i="12"/>
  <c r="D2433" i="12"/>
  <c r="D2447" i="12"/>
  <c r="D2461" i="12"/>
  <c r="D2477" i="12"/>
  <c r="D2491" i="12"/>
  <c r="D2505" i="12"/>
  <c r="D2518" i="12"/>
  <c r="D2530" i="12"/>
  <c r="D2542" i="12"/>
  <c r="D2554" i="12"/>
  <c r="D2566" i="12"/>
  <c r="D2578" i="12"/>
  <c r="D2590" i="12"/>
  <c r="D2602" i="12"/>
  <c r="D2614" i="12"/>
  <c r="D2626" i="12"/>
  <c r="D2638" i="12"/>
  <c r="D2650" i="12"/>
  <c r="D2662" i="12"/>
  <c r="D2674" i="12"/>
  <c r="D2686" i="12"/>
  <c r="D2698" i="12"/>
  <c r="D2710" i="12"/>
  <c r="D2722" i="12"/>
  <c r="D2734" i="12"/>
  <c r="D2746" i="12"/>
  <c r="D2758" i="12"/>
  <c r="D2770" i="12"/>
  <c r="D2782" i="12"/>
  <c r="D2794" i="12"/>
  <c r="D2806" i="12"/>
  <c r="D2818" i="12"/>
  <c r="D2830" i="12"/>
  <c r="D2842" i="12"/>
  <c r="D2854" i="12"/>
  <c r="D2866" i="12"/>
  <c r="D2878" i="12"/>
  <c r="D2890" i="12"/>
  <c r="D2902" i="12"/>
  <c r="D2914" i="12"/>
  <c r="D2926" i="12"/>
  <c r="D2938" i="12"/>
  <c r="D2950" i="12"/>
  <c r="D2962" i="12"/>
  <c r="D2974" i="12"/>
  <c r="D2986" i="12"/>
  <c r="D2998" i="12"/>
  <c r="D3010" i="12"/>
  <c r="D3022" i="12"/>
  <c r="D3034" i="12"/>
  <c r="D3046" i="12"/>
  <c r="D3058" i="12"/>
  <c r="D3070" i="12"/>
  <c r="D3082" i="12"/>
  <c r="D3094" i="12"/>
  <c r="D3106" i="12"/>
  <c r="D3118" i="12"/>
  <c r="D3130" i="12"/>
  <c r="D3142" i="12"/>
  <c r="D3154" i="12"/>
  <c r="D3166" i="12"/>
  <c r="D3178" i="12"/>
  <c r="D3190" i="12"/>
  <c r="D3202" i="12"/>
  <c r="D3214" i="12"/>
  <c r="D3226" i="12"/>
  <c r="D3238" i="12"/>
  <c r="D3250" i="12"/>
  <c r="D3262" i="12"/>
  <c r="D3274" i="12"/>
  <c r="D3286" i="12"/>
  <c r="D3298" i="12"/>
  <c r="D3310" i="12"/>
  <c r="D149" i="12"/>
  <c r="D437" i="12"/>
  <c r="D617" i="12"/>
  <c r="D725" i="12"/>
  <c r="D827" i="12"/>
  <c r="D923" i="12"/>
  <c r="D1019" i="12"/>
  <c r="D1106" i="12"/>
  <c r="D1169" i="12"/>
  <c r="D1228" i="12"/>
  <c r="D1281" i="12"/>
  <c r="D1329" i="12"/>
  <c r="D1377" i="12"/>
  <c r="D1425" i="12"/>
  <c r="D1473" i="12"/>
  <c r="D1521" i="12"/>
  <c r="D1564" i="12"/>
  <c r="D1590" i="12"/>
  <c r="D1618" i="12"/>
  <c r="D1649" i="12"/>
  <c r="D1677" i="12"/>
  <c r="D1708" i="12"/>
  <c r="D1734" i="12"/>
  <c r="D1762" i="12"/>
  <c r="D1793" i="12"/>
  <c r="D1817" i="12"/>
  <c r="D1834" i="12"/>
  <c r="D1854" i="12"/>
  <c r="D1870" i="12"/>
  <c r="D1890" i="12"/>
  <c r="D1906" i="12"/>
  <c r="D1926" i="12"/>
  <c r="D1942" i="12"/>
  <c r="D1962" i="12"/>
  <c r="D1978" i="12"/>
  <c r="D1998" i="12"/>
  <c r="D2014" i="12"/>
  <c r="D2034" i="12"/>
  <c r="D2050" i="12"/>
  <c r="D2070" i="12"/>
  <c r="D2086" i="12"/>
  <c r="D2106" i="12"/>
  <c r="D2122" i="12"/>
  <c r="D2142" i="12"/>
  <c r="D2158" i="12"/>
  <c r="D2178" i="12"/>
  <c r="D2194" i="12"/>
  <c r="D2214" i="12"/>
  <c r="D2230" i="12"/>
  <c r="D2250" i="12"/>
  <c r="D2266" i="12"/>
  <c r="D2286" i="12"/>
  <c r="D2302" i="12"/>
  <c r="D2322" i="12"/>
  <c r="D2338" i="12"/>
  <c r="D2358" i="12"/>
  <c r="D2374" i="12"/>
  <c r="D2392" i="12"/>
  <c r="D2406" i="12"/>
  <c r="D2420" i="12"/>
  <c r="D2434" i="12"/>
  <c r="D2448" i="12"/>
  <c r="D2464" i="12"/>
  <c r="D2478" i="12"/>
  <c r="D2492" i="12"/>
  <c r="D2506" i="12"/>
  <c r="D2519" i="12"/>
  <c r="D2531" i="12"/>
  <c r="D2543" i="12"/>
  <c r="D2555" i="12"/>
  <c r="D2567" i="12"/>
  <c r="D2579" i="12"/>
  <c r="D2591" i="12"/>
  <c r="D2603" i="12"/>
  <c r="D2615" i="12"/>
  <c r="D2627" i="12"/>
  <c r="D2639" i="12"/>
  <c r="D2651" i="12"/>
  <c r="D2663" i="12"/>
  <c r="D2675" i="12"/>
  <c r="D2687" i="12"/>
  <c r="D2699" i="12"/>
  <c r="D2711" i="12"/>
  <c r="D2723" i="12"/>
  <c r="D2735" i="12"/>
  <c r="D2747" i="12"/>
  <c r="D2759" i="12"/>
  <c r="D2771" i="12"/>
  <c r="D2783" i="12"/>
  <c r="D2795" i="12"/>
  <c r="D2807" i="12"/>
  <c r="D2819" i="12"/>
  <c r="D2831" i="12"/>
  <c r="D2843" i="12"/>
  <c r="D2855" i="12"/>
  <c r="D2867" i="12"/>
  <c r="D2879" i="12"/>
  <c r="D2891" i="12"/>
  <c r="D2903" i="12"/>
  <c r="D2915" i="12"/>
  <c r="D2927" i="12"/>
  <c r="D2939" i="12"/>
  <c r="D2951" i="12"/>
  <c r="D2963" i="12"/>
  <c r="D2975" i="12"/>
  <c r="D2987" i="12"/>
  <c r="D2999" i="12"/>
  <c r="D3011" i="12"/>
  <c r="D3023" i="12"/>
  <c r="D3035" i="12"/>
  <c r="D3047" i="12"/>
  <c r="D3059" i="12"/>
  <c r="D3071" i="12"/>
  <c r="D3083" i="12"/>
  <c r="D3095" i="12"/>
  <c r="D3107" i="12"/>
  <c r="D3119" i="12"/>
  <c r="D3131" i="12"/>
  <c r="D3143" i="12"/>
  <c r="D3155" i="12"/>
  <c r="D3167" i="12"/>
  <c r="D3179" i="12"/>
  <c r="D151" i="12"/>
  <c r="D439" i="12"/>
  <c r="D618" i="12"/>
  <c r="D726" i="12"/>
  <c r="D829" i="12"/>
  <c r="D925" i="12"/>
  <c r="D1021" i="12"/>
  <c r="D1115" i="12"/>
  <c r="D1179" i="12"/>
  <c r="D1237" i="12"/>
  <c r="D1288" i="12"/>
  <c r="D1336" i="12"/>
  <c r="D1384" i="12"/>
  <c r="D1432" i="12"/>
  <c r="D1480" i="12"/>
  <c r="D1528" i="12"/>
  <c r="D1565" i="12"/>
  <c r="D1593" i="12"/>
  <c r="D1624" i="12"/>
  <c r="D1650" i="12"/>
  <c r="D1678" i="12"/>
  <c r="D1709" i="12"/>
  <c r="D1737" i="12"/>
  <c r="D1768" i="12"/>
  <c r="D1794" i="12"/>
  <c r="D1818" i="12"/>
  <c r="D1836" i="12"/>
  <c r="D1855" i="12"/>
  <c r="D1872" i="12"/>
  <c r="D1891" i="12"/>
  <c r="D1908" i="12"/>
  <c r="D1927" i="12"/>
  <c r="D1944" i="12"/>
  <c r="D1963" i="12"/>
  <c r="D1980" i="12"/>
  <c r="D1999" i="12"/>
  <c r="D2016" i="12"/>
  <c r="D2035" i="12"/>
  <c r="D2052" i="12"/>
  <c r="D2071" i="12"/>
  <c r="D2088" i="12"/>
  <c r="D2107" i="12"/>
  <c r="D2124" i="12"/>
  <c r="D2143" i="12"/>
  <c r="D2160" i="12"/>
  <c r="D2179" i="12"/>
  <c r="D2196" i="12"/>
  <c r="D2215" i="12"/>
  <c r="D2232" i="12"/>
  <c r="D2251" i="12"/>
  <c r="D2268" i="12"/>
  <c r="D2287" i="12"/>
  <c r="D2304" i="12"/>
  <c r="D2323" i="12"/>
  <c r="D2340" i="12"/>
  <c r="D2359" i="12"/>
  <c r="D2376" i="12"/>
  <c r="D2393" i="12"/>
  <c r="D2407" i="12"/>
  <c r="D2421" i="12"/>
  <c r="D2435" i="12"/>
  <c r="D2449" i="12"/>
  <c r="D2465" i="12"/>
  <c r="D2479" i="12"/>
  <c r="D2493" i="12"/>
  <c r="D2507" i="12"/>
  <c r="D2520" i="12"/>
  <c r="D2532" i="12"/>
  <c r="D2544" i="12"/>
  <c r="D2556" i="12"/>
  <c r="D2568" i="12"/>
  <c r="D2580" i="12"/>
  <c r="D2592" i="12"/>
  <c r="D2604" i="12"/>
  <c r="D2616" i="12"/>
  <c r="D2628" i="12"/>
  <c r="D2640" i="12"/>
  <c r="D2652" i="12"/>
  <c r="D2664" i="12"/>
  <c r="D2676" i="12"/>
  <c r="D2688" i="12"/>
  <c r="D2700" i="12"/>
  <c r="D2712" i="12"/>
  <c r="D2724" i="12"/>
  <c r="D2736" i="12"/>
  <c r="D2748" i="12"/>
  <c r="D2760" i="12"/>
  <c r="D2772" i="12"/>
  <c r="D2784" i="12"/>
  <c r="D2796" i="12"/>
  <c r="D2808" i="12"/>
  <c r="D2820" i="12"/>
  <c r="D2832" i="12"/>
  <c r="D2844" i="12"/>
  <c r="D2856" i="12"/>
  <c r="D2868" i="12"/>
  <c r="D2880" i="12"/>
  <c r="D2892" i="12"/>
  <c r="D2904" i="12"/>
  <c r="D2916" i="12"/>
  <c r="D2928" i="12"/>
  <c r="D2940" i="12"/>
  <c r="D2952" i="12"/>
  <c r="D2964" i="12"/>
  <c r="D2976" i="12"/>
  <c r="D2988" i="12"/>
  <c r="D3000" i="12"/>
  <c r="D3012" i="12"/>
  <c r="D3024" i="12"/>
  <c r="D3036" i="12"/>
  <c r="D3048" i="12"/>
  <c r="D3060" i="12"/>
  <c r="D3072" i="12"/>
  <c r="D3084" i="12"/>
  <c r="D3096" i="12"/>
  <c r="D3108" i="12"/>
  <c r="D3120" i="12"/>
  <c r="D3132" i="12"/>
  <c r="D3144" i="12"/>
  <c r="D3156" i="12"/>
  <c r="D3168" i="12"/>
  <c r="D3180" i="12"/>
  <c r="D3192" i="12"/>
  <c r="D3204" i="12"/>
  <c r="D3216" i="12"/>
  <c r="D3228" i="12"/>
  <c r="D3240" i="12"/>
  <c r="D3252" i="12"/>
  <c r="D3264" i="12"/>
  <c r="D3276" i="12"/>
  <c r="D3288" i="12"/>
  <c r="D3300" i="12"/>
  <c r="D3312" i="12"/>
  <c r="D3324" i="12"/>
  <c r="D3336" i="12"/>
  <c r="D3348" i="12"/>
  <c r="D3360" i="12"/>
  <c r="D3372" i="12"/>
  <c r="D3384" i="12"/>
  <c r="D3396" i="12"/>
  <c r="D3408" i="12"/>
  <c r="D3420" i="12"/>
  <c r="D3432" i="12"/>
  <c r="D3444" i="12"/>
  <c r="D3456" i="12"/>
  <c r="D3468" i="12"/>
  <c r="D3480" i="12"/>
  <c r="D3492" i="12"/>
  <c r="D3504" i="12"/>
  <c r="D3516" i="12"/>
  <c r="D3528" i="12"/>
  <c r="D3540" i="12"/>
  <c r="D3552" i="12"/>
  <c r="D3564" i="12"/>
  <c r="D3576" i="12"/>
  <c r="D3588" i="12"/>
  <c r="D3600" i="12"/>
  <c r="D3612" i="12"/>
  <c r="D3624" i="12"/>
  <c r="D199" i="12"/>
  <c r="D486" i="12"/>
  <c r="D638" i="12"/>
  <c r="D746" i="12"/>
  <c r="D844" i="12"/>
  <c r="D940" i="12"/>
  <c r="D1036" i="12"/>
  <c r="D1121" i="12"/>
  <c r="D1185" i="12"/>
  <c r="D1242" i="12"/>
  <c r="D1293" i="12"/>
  <c r="D1341" i="12"/>
  <c r="D1389" i="12"/>
  <c r="D1437" i="12"/>
  <c r="D1485" i="12"/>
  <c r="D1533" i="12"/>
  <c r="D1569" i="12"/>
  <c r="D1600" i="12"/>
  <c r="D1626" i="12"/>
  <c r="D1654" i="12"/>
  <c r="D1685" i="12"/>
  <c r="D1713" i="12"/>
  <c r="D1744" i="12"/>
  <c r="D1770" i="12"/>
  <c r="D1798" i="12"/>
  <c r="D1821" i="12"/>
  <c r="D1841" i="12"/>
  <c r="D1857" i="12"/>
  <c r="D1877" i="12"/>
  <c r="D1893" i="12"/>
  <c r="D1913" i="12"/>
  <c r="D1929" i="12"/>
  <c r="D1949" i="12"/>
  <c r="D1965" i="12"/>
  <c r="D1985" i="12"/>
  <c r="D2001" i="12"/>
  <c r="D2021" i="12"/>
  <c r="D2037" i="12"/>
  <c r="D2057" i="12"/>
  <c r="D2073" i="12"/>
  <c r="D2093" i="12"/>
  <c r="D2109" i="12"/>
  <c r="D2129" i="12"/>
  <c r="D2145" i="12"/>
  <c r="D2165" i="12"/>
  <c r="D2181" i="12"/>
  <c r="D2201" i="12"/>
  <c r="D2217" i="12"/>
  <c r="D2237" i="12"/>
  <c r="D2253" i="12"/>
  <c r="D2273" i="12"/>
  <c r="D2289" i="12"/>
  <c r="D2309" i="12"/>
  <c r="D2325" i="12"/>
  <c r="D2345" i="12"/>
  <c r="D2361" i="12"/>
  <c r="D2381" i="12"/>
  <c r="D2395" i="12"/>
  <c r="D2409" i="12"/>
  <c r="D2423" i="12"/>
  <c r="D2437" i="12"/>
  <c r="D2453" i="12"/>
  <c r="D2467" i="12"/>
  <c r="D2481" i="12"/>
  <c r="D2495" i="12"/>
  <c r="D2509" i="12"/>
  <c r="D2522" i="12"/>
  <c r="D2534" i="12"/>
  <c r="D2546" i="12"/>
  <c r="D2558" i="12"/>
  <c r="D2570" i="12"/>
  <c r="D2582" i="12"/>
  <c r="D2594" i="12"/>
  <c r="D2606" i="12"/>
  <c r="D2618" i="12"/>
  <c r="D2630" i="12"/>
  <c r="D2642" i="12"/>
  <c r="D2654" i="12"/>
  <c r="D2666" i="12"/>
  <c r="D2678" i="12"/>
  <c r="D2690" i="12"/>
  <c r="D2702" i="12"/>
  <c r="D2714" i="12"/>
  <c r="D2726" i="12"/>
  <c r="D2738" i="12"/>
  <c r="D2750" i="12"/>
  <c r="D2762" i="12"/>
  <c r="D2774" i="12"/>
  <c r="D2786" i="12"/>
  <c r="D2798" i="12"/>
  <c r="D2810" i="12"/>
  <c r="D2822" i="12"/>
  <c r="D2834" i="12"/>
  <c r="D2846" i="12"/>
  <c r="D2858" i="12"/>
  <c r="D2870" i="12"/>
  <c r="D2882" i="12"/>
  <c r="D2894" i="12"/>
  <c r="D2906" i="12"/>
  <c r="D2918" i="12"/>
  <c r="D2930" i="12"/>
  <c r="D2942" i="12"/>
  <c r="D2954" i="12"/>
  <c r="D2966" i="12"/>
  <c r="D2978" i="12"/>
  <c r="D2990" i="12"/>
  <c r="D3002" i="12"/>
  <c r="D3014" i="12"/>
  <c r="D3026" i="12"/>
  <c r="D3038" i="12"/>
  <c r="D3050" i="12"/>
  <c r="D3062" i="12"/>
  <c r="D3074" i="12"/>
  <c r="D3086" i="12"/>
  <c r="D3098" i="12"/>
  <c r="D3110" i="12"/>
  <c r="D3122" i="12"/>
  <c r="D3134" i="12"/>
  <c r="D3146" i="12"/>
  <c r="D3158" i="12"/>
  <c r="D3170" i="12"/>
  <c r="D3182" i="12"/>
  <c r="D3194" i="12"/>
  <c r="D3206" i="12"/>
  <c r="D3218" i="12"/>
  <c r="D3230" i="12"/>
  <c r="D3242" i="12"/>
  <c r="D3254" i="12"/>
  <c r="D3266" i="12"/>
  <c r="D3278" i="12"/>
  <c r="D3290" i="12"/>
  <c r="D3302" i="12"/>
  <c r="D3314" i="12"/>
  <c r="D3326" i="12"/>
  <c r="D3338" i="12"/>
  <c r="D3350" i="12"/>
  <c r="D3362" i="12"/>
  <c r="D3374" i="12"/>
  <c r="D3386" i="12"/>
  <c r="D3398" i="12"/>
  <c r="D3410" i="12"/>
  <c r="D3422" i="12"/>
  <c r="D245" i="12"/>
  <c r="D743" i="12"/>
  <c r="D1238" i="12"/>
  <c r="D1529" i="12"/>
  <c r="D1710" i="12"/>
  <c r="D1856" i="12"/>
  <c r="D1964" i="12"/>
  <c r="D2072" i="12"/>
  <c r="D2180" i="12"/>
  <c r="D2262" i="12"/>
  <c r="D2334" i="12"/>
  <c r="D2400" i="12"/>
  <c r="D2458" i="12"/>
  <c r="D2515" i="12"/>
  <c r="D2563" i="12"/>
  <c r="D2611" i="12"/>
  <c r="D2659" i="12"/>
  <c r="D2707" i="12"/>
  <c r="D2755" i="12"/>
  <c r="D2803" i="12"/>
  <c r="D2851" i="12"/>
  <c r="D2899" i="12"/>
  <c r="D2947" i="12"/>
  <c r="D2994" i="12"/>
  <c r="D3030" i="12"/>
  <c r="D3066" i="12"/>
  <c r="D3102" i="12"/>
  <c r="D3138" i="12"/>
  <c r="D3174" i="12"/>
  <c r="D3199" i="12"/>
  <c r="D3223" i="12"/>
  <c r="D3247" i="12"/>
  <c r="D3271" i="12"/>
  <c r="D3295" i="12"/>
  <c r="D3319" i="12"/>
  <c r="D3339" i="12"/>
  <c r="D3359" i="12"/>
  <c r="D3379" i="12"/>
  <c r="D3397" i="12"/>
  <c r="D3415" i="12"/>
  <c r="D3433" i="12"/>
  <c r="D3448" i="12"/>
  <c r="D3464" i="12"/>
  <c r="D3481" i="12"/>
  <c r="D3496" i="12"/>
  <c r="D3512" i="12"/>
  <c r="D3527" i="12"/>
  <c r="D3542" i="12"/>
  <c r="D3556" i="12"/>
  <c r="D3571" i="12"/>
  <c r="D3585" i="12"/>
  <c r="D3599" i="12"/>
  <c r="D3614" i="12"/>
  <c r="D3628" i="12"/>
  <c r="D3642" i="12"/>
  <c r="D3655" i="12"/>
  <c r="D3668" i="12"/>
  <c r="D3681" i="12"/>
  <c r="D3694" i="12"/>
  <c r="D3707" i="12"/>
  <c r="D3720" i="12"/>
  <c r="D3733" i="12"/>
  <c r="D3746" i="12"/>
  <c r="D3759" i="12"/>
  <c r="D3771" i="12"/>
  <c r="D3783" i="12"/>
  <c r="D3795" i="12"/>
  <c r="D3807" i="12"/>
  <c r="D3819" i="12"/>
  <c r="D3831" i="12"/>
  <c r="D3843" i="12"/>
  <c r="D3855" i="12"/>
  <c r="D3867" i="12"/>
  <c r="D3879" i="12"/>
  <c r="D3891" i="12"/>
  <c r="D3903" i="12"/>
  <c r="D3915" i="12"/>
  <c r="D3927" i="12"/>
  <c r="D3939" i="12"/>
  <c r="D3951" i="12"/>
  <c r="D3963" i="12"/>
  <c r="D3975" i="12"/>
  <c r="D3987" i="12"/>
  <c r="D3999" i="12"/>
  <c r="D4011" i="12"/>
  <c r="D4023" i="12"/>
  <c r="D4035" i="12"/>
  <c r="D4047" i="12"/>
  <c r="D4059" i="12"/>
  <c r="D4071" i="12"/>
  <c r="D4083" i="12"/>
  <c r="D4095" i="12"/>
  <c r="D4107" i="12"/>
  <c r="D4119" i="12"/>
  <c r="D4131" i="12"/>
  <c r="D4143" i="12"/>
  <c r="D4155" i="12"/>
  <c r="D4167" i="12"/>
  <c r="D4179" i="12"/>
  <c r="D4191" i="12"/>
  <c r="D4203" i="12"/>
  <c r="D4215" i="12"/>
  <c r="D4227" i="12"/>
  <c r="D761" i="12"/>
  <c r="D1251" i="12"/>
  <c r="D1540" i="12"/>
  <c r="D1714" i="12"/>
  <c r="D1858" i="12"/>
  <c r="D1966" i="12"/>
  <c r="D2074" i="12"/>
  <c r="D2182" i="12"/>
  <c r="D2272" i="12"/>
  <c r="D2344" i="12"/>
  <c r="D2408" i="12"/>
  <c r="D2466" i="12"/>
  <c r="D2521" i="12"/>
  <c r="D2569" i="12"/>
  <c r="D2617" i="12"/>
  <c r="D2665" i="12"/>
  <c r="D2713" i="12"/>
  <c r="D2761" i="12"/>
  <c r="D2809" i="12"/>
  <c r="D2857" i="12"/>
  <c r="D2905" i="12"/>
  <c r="D2953" i="12"/>
  <c r="D2995" i="12"/>
  <c r="D3031" i="12"/>
  <c r="D3067" i="12"/>
  <c r="D3103" i="12"/>
  <c r="D3139" i="12"/>
  <c r="D3175" i="12"/>
  <c r="D3200" i="12"/>
  <c r="D3224" i="12"/>
  <c r="D3248" i="12"/>
  <c r="D3272" i="12"/>
  <c r="D3296" i="12"/>
  <c r="D3320" i="12"/>
  <c r="D3342" i="12"/>
  <c r="D3361" i="12"/>
  <c r="D3380" i="12"/>
  <c r="D3399" i="12"/>
  <c r="D3416" i="12"/>
  <c r="D3434" i="12"/>
  <c r="D3450" i="12"/>
  <c r="D3466" i="12"/>
  <c r="D3482" i="12"/>
  <c r="D3498" i="12"/>
  <c r="D3514" i="12"/>
  <c r="D3529" i="12"/>
  <c r="D3543" i="12"/>
  <c r="D3558" i="12"/>
  <c r="D3572" i="12"/>
  <c r="D3586" i="12"/>
  <c r="D3601" i="12"/>
  <c r="D3615" i="12"/>
  <c r="D3630" i="12"/>
  <c r="D3643" i="12"/>
  <c r="D3656" i="12"/>
  <c r="D3669" i="12"/>
  <c r="D3682" i="12"/>
  <c r="D3695" i="12"/>
  <c r="D3708" i="12"/>
  <c r="D3721" i="12"/>
  <c r="D3734" i="12"/>
  <c r="D3747" i="12"/>
  <c r="D3760" i="12"/>
  <c r="D3772" i="12"/>
  <c r="D3784" i="12"/>
  <c r="D3796" i="12"/>
  <c r="D3808" i="12"/>
  <c r="D3820" i="12"/>
  <c r="D3832" i="12"/>
  <c r="D3844" i="12"/>
  <c r="D3856" i="12"/>
  <c r="D3868" i="12"/>
  <c r="D3880" i="12"/>
  <c r="D3892" i="12"/>
  <c r="D3904" i="12"/>
  <c r="D3916" i="12"/>
  <c r="D3928" i="12"/>
  <c r="D3940" i="12"/>
  <c r="D3952" i="12"/>
  <c r="D3964" i="12"/>
  <c r="D3976" i="12"/>
  <c r="D3988" i="12"/>
  <c r="D4000" i="12"/>
  <c r="D4012" i="12"/>
  <c r="D4024" i="12"/>
  <c r="D4036" i="12"/>
  <c r="D4048" i="12"/>
  <c r="D4060" i="12"/>
  <c r="D4072" i="12"/>
  <c r="D4084" i="12"/>
  <c r="D4096" i="12"/>
  <c r="D4108" i="12"/>
  <c r="D4120" i="12"/>
  <c r="D4132" i="12"/>
  <c r="D4144" i="12"/>
  <c r="D4156" i="12"/>
  <c r="D4168" i="12"/>
  <c r="D4180" i="12"/>
  <c r="D4192" i="12"/>
  <c r="D4204" i="12"/>
  <c r="D4216" i="12"/>
  <c r="D4228" i="12"/>
  <c r="D4240" i="12"/>
  <c r="D4252" i="12"/>
  <c r="D4264" i="12"/>
  <c r="D4276" i="12"/>
  <c r="D4288" i="12"/>
  <c r="D4300" i="12"/>
  <c r="D4312" i="12"/>
  <c r="D4324" i="12"/>
  <c r="D4336" i="12"/>
  <c r="D4348" i="12"/>
  <c r="D4360" i="12"/>
  <c r="D4372" i="12"/>
  <c r="D4384" i="12"/>
  <c r="D4396" i="12"/>
  <c r="D4408" i="12"/>
  <c r="D4420" i="12"/>
  <c r="D4432" i="12"/>
  <c r="D4444" i="12"/>
  <c r="D4456" i="12"/>
  <c r="D4468" i="12"/>
  <c r="D4480" i="12"/>
  <c r="D4492" i="12"/>
  <c r="D4504" i="12"/>
  <c r="D4516" i="12"/>
  <c r="D4528" i="12"/>
  <c r="D4540" i="12"/>
  <c r="D4552" i="12"/>
  <c r="D4564" i="12"/>
  <c r="D4576" i="12"/>
  <c r="D4588" i="12"/>
  <c r="D4600" i="12"/>
  <c r="D4612" i="12"/>
  <c r="D4624" i="12"/>
  <c r="D4636" i="12"/>
  <c r="D4648" i="12"/>
  <c r="D4660" i="12"/>
  <c r="D4672" i="12"/>
  <c r="D4684" i="12"/>
  <c r="D4696" i="12"/>
  <c r="D4708" i="12"/>
  <c r="D4720" i="12"/>
  <c r="D4732" i="12"/>
  <c r="D4744" i="12"/>
  <c r="D4756" i="12"/>
  <c r="D4768" i="12"/>
  <c r="D4780" i="12"/>
  <c r="D4792" i="12"/>
  <c r="D4804" i="12"/>
  <c r="D4816" i="12"/>
  <c r="D4828" i="12"/>
  <c r="D4840" i="12"/>
  <c r="D4852" i="12"/>
  <c r="D4864" i="12"/>
  <c r="D4876" i="12"/>
  <c r="D4888" i="12"/>
  <c r="D4900" i="12"/>
  <c r="D4912" i="12"/>
  <c r="D4924" i="12"/>
  <c r="D4936" i="12"/>
  <c r="D4948" i="12"/>
  <c r="D4960" i="12"/>
  <c r="D4972" i="12"/>
  <c r="D4984" i="12"/>
  <c r="D4996" i="12"/>
  <c r="D5008" i="12"/>
  <c r="D5020" i="12"/>
  <c r="D5032" i="12"/>
  <c r="D5044" i="12"/>
  <c r="D5056" i="12"/>
  <c r="D5068" i="12"/>
  <c r="D843" i="12"/>
  <c r="D1289" i="12"/>
  <c r="D1566" i="12"/>
  <c r="D1738" i="12"/>
  <c r="D1876" i="12"/>
  <c r="D1984" i="12"/>
  <c r="D2092" i="12"/>
  <c r="D2200" i="12"/>
  <c r="D2274" i="12"/>
  <c r="D2346" i="12"/>
  <c r="D2410" i="12"/>
  <c r="D2468" i="12"/>
  <c r="D2523" i="12"/>
  <c r="D2571" i="12"/>
  <c r="D2619" i="12"/>
  <c r="D2667" i="12"/>
  <c r="D2715" i="12"/>
  <c r="D2763" i="12"/>
  <c r="D2811" i="12"/>
  <c r="D2859" i="12"/>
  <c r="D2907" i="12"/>
  <c r="D2955" i="12"/>
  <c r="D3001" i="12"/>
  <c r="D3037" i="12"/>
  <c r="D3073" i="12"/>
  <c r="D3109" i="12"/>
  <c r="D3145" i="12"/>
  <c r="D3176" i="12"/>
  <c r="D3203" i="12"/>
  <c r="D3227" i="12"/>
  <c r="D3251" i="12"/>
  <c r="D3275" i="12"/>
  <c r="D3299" i="12"/>
  <c r="D3322" i="12"/>
  <c r="D3343" i="12"/>
  <c r="D3363" i="12"/>
  <c r="D3382" i="12"/>
  <c r="D3400" i="12"/>
  <c r="D3418" i="12"/>
  <c r="D3435" i="12"/>
  <c r="D3451" i="12"/>
  <c r="D3467" i="12"/>
  <c r="D3483" i="12"/>
  <c r="D3499" i="12"/>
  <c r="D3515" i="12"/>
  <c r="D3530" i="12"/>
  <c r="D3544" i="12"/>
  <c r="D3559" i="12"/>
  <c r="D3573" i="12"/>
  <c r="D3587" i="12"/>
  <c r="D3602" i="12"/>
  <c r="D3616" i="12"/>
  <c r="D3631" i="12"/>
  <c r="D3644" i="12"/>
  <c r="D3657" i="12"/>
  <c r="D3670" i="12"/>
  <c r="D3683" i="12"/>
  <c r="D3696" i="12"/>
  <c r="D3709" i="12"/>
  <c r="D3722" i="12"/>
  <c r="D3735" i="12"/>
  <c r="D3748" i="12"/>
  <c r="D3761" i="12"/>
  <c r="D3773" i="12"/>
  <c r="D3785" i="12"/>
  <c r="D3797" i="12"/>
  <c r="D3809" i="12"/>
  <c r="D3821" i="12"/>
  <c r="D3833" i="12"/>
  <c r="D3845" i="12"/>
  <c r="D3857" i="12"/>
  <c r="D3869" i="12"/>
  <c r="D3881" i="12"/>
  <c r="D3893" i="12"/>
  <c r="D3905" i="12"/>
  <c r="D3917" i="12"/>
  <c r="D3929" i="12"/>
  <c r="D3941" i="12"/>
  <c r="D3953" i="12"/>
  <c r="D3965" i="12"/>
  <c r="D3977" i="12"/>
  <c r="D3989" i="12"/>
  <c r="D4001" i="12"/>
  <c r="D4013" i="12"/>
  <c r="D4025" i="12"/>
  <c r="D4037" i="12"/>
  <c r="D4049" i="12"/>
  <c r="D4061" i="12"/>
  <c r="D4073" i="12"/>
  <c r="D4085" i="12"/>
  <c r="D4097" i="12"/>
  <c r="D4109" i="12"/>
  <c r="D4121" i="12"/>
  <c r="D4133" i="12"/>
  <c r="D4145" i="12"/>
  <c r="D4157" i="12"/>
  <c r="D4169" i="12"/>
  <c r="D4181" i="12"/>
  <c r="D4193" i="12"/>
  <c r="D4205" i="12"/>
  <c r="D4217" i="12"/>
  <c r="D4229" i="12"/>
  <c r="D4241" i="12"/>
  <c r="D4253" i="12"/>
  <c r="D4265" i="12"/>
  <c r="D4277" i="12"/>
  <c r="D4289" i="12"/>
  <c r="D4301" i="12"/>
  <c r="D4313" i="12"/>
  <c r="D4325" i="12"/>
  <c r="D4337" i="12"/>
  <c r="D4349" i="12"/>
  <c r="D4361" i="12"/>
  <c r="D4373" i="12"/>
  <c r="D4385" i="12"/>
  <c r="D4397" i="12"/>
  <c r="D4409" i="12"/>
  <c r="D4421" i="12"/>
  <c r="D4433" i="12"/>
  <c r="D4445" i="12"/>
  <c r="D4457" i="12"/>
  <c r="D4469" i="12"/>
  <c r="D4481" i="12"/>
  <c r="D4493" i="12"/>
  <c r="D4505" i="12"/>
  <c r="D4517" i="12"/>
  <c r="D858" i="12"/>
  <c r="D1300" i="12"/>
  <c r="D1570" i="12"/>
  <c r="D1745" i="12"/>
  <c r="D1878" i="12"/>
  <c r="D1986" i="12"/>
  <c r="D2094" i="12"/>
  <c r="D2202" i="12"/>
  <c r="D2278" i="12"/>
  <c r="D2350" i="12"/>
  <c r="D2416" i="12"/>
  <c r="D2472" i="12"/>
  <c r="D2527" i="12"/>
  <c r="D2575" i="12"/>
  <c r="D2623" i="12"/>
  <c r="D2671" i="12"/>
  <c r="D2719" i="12"/>
  <c r="D2767" i="12"/>
  <c r="D2815" i="12"/>
  <c r="D2863" i="12"/>
  <c r="D2911" i="12"/>
  <c r="D2959" i="12"/>
  <c r="D3003" i="12"/>
  <c r="D3039" i="12"/>
  <c r="D3075" i="12"/>
  <c r="D3111" i="12"/>
  <c r="D3147" i="12"/>
  <c r="D3181" i="12"/>
  <c r="D3205" i="12"/>
  <c r="D3229" i="12"/>
  <c r="D3253" i="12"/>
  <c r="D3277" i="12"/>
  <c r="D3301" i="12"/>
  <c r="D3323" i="12"/>
  <c r="D3344" i="12"/>
  <c r="D3366" i="12"/>
  <c r="D3383" i="12"/>
  <c r="D3402" i="12"/>
  <c r="D3419" i="12"/>
  <c r="D3436" i="12"/>
  <c r="D3452" i="12"/>
  <c r="D3469" i="12"/>
  <c r="D3484" i="12"/>
  <c r="D3500" i="12"/>
  <c r="D3517" i="12"/>
  <c r="D3531" i="12"/>
  <c r="D3546" i="12"/>
  <c r="D3560" i="12"/>
  <c r="D3574" i="12"/>
  <c r="D3589" i="12"/>
  <c r="D3603" i="12"/>
  <c r="D3618" i="12"/>
  <c r="D3632" i="12"/>
  <c r="D3645" i="12"/>
  <c r="D3658" i="12"/>
  <c r="D3671" i="12"/>
  <c r="D3684" i="12"/>
  <c r="D3697" i="12"/>
  <c r="D3710" i="12"/>
  <c r="D3723" i="12"/>
  <c r="D3736" i="12"/>
  <c r="D3750" i="12"/>
  <c r="D3762" i="12"/>
  <c r="D3774" i="12"/>
  <c r="D3786" i="12"/>
  <c r="D3798" i="12"/>
  <c r="D3810" i="12"/>
  <c r="D3822" i="12"/>
  <c r="D3834" i="12"/>
  <c r="D3846" i="12"/>
  <c r="D3858" i="12"/>
  <c r="D3870" i="12"/>
  <c r="D939" i="12"/>
  <c r="D1337" i="12"/>
  <c r="D1594" i="12"/>
  <c r="D1769" i="12"/>
  <c r="D1892" i="12"/>
  <c r="D2000" i="12"/>
  <c r="D2108" i="12"/>
  <c r="D2216" i="12"/>
  <c r="D2288" i="12"/>
  <c r="D2360" i="12"/>
  <c r="D2422" i="12"/>
  <c r="D2480" i="12"/>
  <c r="D2533" i="12"/>
  <c r="D2581" i="12"/>
  <c r="D2629" i="12"/>
  <c r="D2677" i="12"/>
  <c r="D2725" i="12"/>
  <c r="D2773" i="12"/>
  <c r="D2821" i="12"/>
  <c r="D2869" i="12"/>
  <c r="D2917" i="12"/>
  <c r="D2965" i="12"/>
  <c r="D3006" i="12"/>
  <c r="D3042" i="12"/>
  <c r="D3078" i="12"/>
  <c r="D3114" i="12"/>
  <c r="D3150" i="12"/>
  <c r="D3183" i="12"/>
  <c r="D3207" i="12"/>
  <c r="D3231" i="12"/>
  <c r="D3255" i="12"/>
  <c r="D3279" i="12"/>
  <c r="D3303" i="12"/>
  <c r="D3325" i="12"/>
  <c r="D3346" i="12"/>
  <c r="D3367" i="12"/>
  <c r="D3385" i="12"/>
  <c r="D3403" i="12"/>
  <c r="D3421" i="12"/>
  <c r="D3438" i="12"/>
  <c r="D3454" i="12"/>
  <c r="D3470" i="12"/>
  <c r="D3486" i="12"/>
  <c r="D3502" i="12"/>
  <c r="D3518" i="12"/>
  <c r="D3532" i="12"/>
  <c r="D3547" i="12"/>
  <c r="D3561" i="12"/>
  <c r="D3575" i="12"/>
  <c r="D3590" i="12"/>
  <c r="D3604" i="12"/>
  <c r="D3619" i="12"/>
  <c r="D3633" i="12"/>
  <c r="D3646" i="12"/>
  <c r="D3659" i="12"/>
  <c r="D3672" i="12"/>
  <c r="D3685" i="12"/>
  <c r="D3698" i="12"/>
  <c r="D3711" i="12"/>
  <c r="D3724" i="12"/>
  <c r="D3738" i="12"/>
  <c r="D3751" i="12"/>
  <c r="D3763" i="12"/>
  <c r="D3775" i="12"/>
  <c r="D3787" i="12"/>
  <c r="D3799" i="12"/>
  <c r="D3811" i="12"/>
  <c r="D3823" i="12"/>
  <c r="D3835" i="12"/>
  <c r="D3847" i="12"/>
  <c r="D954" i="12"/>
  <c r="D1348" i="12"/>
  <c r="D1601" i="12"/>
  <c r="D1773" i="12"/>
  <c r="D1894" i="12"/>
  <c r="D2002" i="12"/>
  <c r="D2110" i="12"/>
  <c r="D2218" i="12"/>
  <c r="D2290" i="12"/>
  <c r="D2362" i="12"/>
  <c r="D2424" i="12"/>
  <c r="D2482" i="12"/>
  <c r="D2535" i="12"/>
  <c r="D2583" i="12"/>
  <c r="D2631" i="12"/>
  <c r="D2679" i="12"/>
  <c r="D2727" i="12"/>
  <c r="D2775" i="12"/>
  <c r="D2823" i="12"/>
  <c r="D2871" i="12"/>
  <c r="D2919" i="12"/>
  <c r="D2967" i="12"/>
  <c r="D3007" i="12"/>
  <c r="D3043" i="12"/>
  <c r="D3079" i="12"/>
  <c r="D3115" i="12"/>
  <c r="D3151" i="12"/>
  <c r="D3186" i="12"/>
  <c r="D3210" i="12"/>
  <c r="D3234" i="12"/>
  <c r="D3258" i="12"/>
  <c r="D3282" i="12"/>
  <c r="D3306" i="12"/>
  <c r="D3327" i="12"/>
  <c r="D3347" i="12"/>
  <c r="D3368" i="12"/>
  <c r="D3387" i="12"/>
  <c r="D3404" i="12"/>
  <c r="D3423" i="12"/>
  <c r="D3439" i="12"/>
  <c r="D3455" i="12"/>
  <c r="D3471" i="12"/>
  <c r="D3487" i="12"/>
  <c r="D3503" i="12"/>
  <c r="D3519" i="12"/>
  <c r="D3534" i="12"/>
  <c r="D3548" i="12"/>
  <c r="D3562" i="12"/>
  <c r="D3577" i="12"/>
  <c r="D3591" i="12"/>
  <c r="D3606" i="12"/>
  <c r="D3620" i="12"/>
  <c r="D3634" i="12"/>
  <c r="D3647" i="12"/>
  <c r="D3660" i="12"/>
  <c r="D3673" i="12"/>
  <c r="D3686" i="12"/>
  <c r="D3699" i="12"/>
  <c r="D3712" i="12"/>
  <c r="D3726" i="12"/>
  <c r="D3739" i="12"/>
  <c r="D3752" i="12"/>
  <c r="D3764" i="12"/>
  <c r="D3776" i="12"/>
  <c r="D3788" i="12"/>
  <c r="D3800" i="12"/>
  <c r="D3812" i="12"/>
  <c r="D3824" i="12"/>
  <c r="D3836" i="12"/>
  <c r="D3848" i="12"/>
  <c r="D3860" i="12"/>
  <c r="D3872" i="12"/>
  <c r="D3884" i="12"/>
  <c r="D3896" i="12"/>
  <c r="D3908" i="12"/>
  <c r="D3920" i="12"/>
  <c r="D3932" i="12"/>
  <c r="D3944" i="12"/>
  <c r="D3956" i="12"/>
  <c r="D3968" i="12"/>
  <c r="D3980" i="12"/>
  <c r="D3992" i="12"/>
  <c r="D4004" i="12"/>
  <c r="D4016" i="12"/>
  <c r="D4028" i="12"/>
  <c r="D4040" i="12"/>
  <c r="D4052" i="12"/>
  <c r="D4064" i="12"/>
  <c r="D4076" i="12"/>
  <c r="D4088" i="12"/>
  <c r="D4100" i="12"/>
  <c r="D4112" i="12"/>
  <c r="D4124" i="12"/>
  <c r="D4136" i="12"/>
  <c r="D4148" i="12"/>
  <c r="D4160" i="12"/>
  <c r="D4172" i="12"/>
  <c r="D4184" i="12"/>
  <c r="D4196" i="12"/>
  <c r="D4208" i="12"/>
  <c r="D4220" i="12"/>
  <c r="D4232" i="12"/>
  <c r="D4244" i="12"/>
  <c r="D4256" i="12"/>
  <c r="D4268" i="12"/>
  <c r="D4280" i="12"/>
  <c r="D4292" i="12"/>
  <c r="D4304" i="12"/>
  <c r="D4316" i="12"/>
  <c r="D4328" i="12"/>
  <c r="D4340" i="12"/>
  <c r="D4352" i="12"/>
  <c r="D4364" i="12"/>
  <c r="D4376" i="12"/>
  <c r="D4388" i="12"/>
  <c r="D4400" i="12"/>
  <c r="D4412" i="12"/>
  <c r="D4424" i="12"/>
  <c r="D4436" i="12"/>
  <c r="D4448" i="12"/>
  <c r="D4460" i="12"/>
  <c r="D4472" i="12"/>
  <c r="D4484" i="12"/>
  <c r="D4496" i="12"/>
  <c r="D4508" i="12"/>
  <c r="D4520" i="12"/>
  <c r="D4532" i="12"/>
  <c r="D4544" i="12"/>
  <c r="D4556" i="12"/>
  <c r="D4568" i="12"/>
  <c r="D4580" i="12"/>
  <c r="D4592" i="12"/>
  <c r="D1035" i="12"/>
  <c r="D1385" i="12"/>
  <c r="D1625" i="12"/>
  <c r="D1797" i="12"/>
  <c r="D1912" i="12"/>
  <c r="D2020" i="12"/>
  <c r="D2128" i="12"/>
  <c r="D2226" i="12"/>
  <c r="D2298" i="12"/>
  <c r="D2370" i="12"/>
  <c r="D2430" i="12"/>
  <c r="D2488" i="12"/>
  <c r="D2539" i="12"/>
  <c r="D2587" i="12"/>
  <c r="D2635" i="12"/>
  <c r="D2683" i="12"/>
  <c r="D2731" i="12"/>
  <c r="D2779" i="12"/>
  <c r="D2827" i="12"/>
  <c r="D2875" i="12"/>
  <c r="D2923" i="12"/>
  <c r="D2971" i="12"/>
  <c r="D3013" i="12"/>
  <c r="D3049" i="12"/>
  <c r="D3085" i="12"/>
  <c r="D3121" i="12"/>
  <c r="D3157" i="12"/>
  <c r="D3187" i="12"/>
  <c r="D3211" i="12"/>
  <c r="D3235" i="12"/>
  <c r="D3259" i="12"/>
  <c r="D3283" i="12"/>
  <c r="D3307" i="12"/>
  <c r="D3330" i="12"/>
  <c r="D3349" i="12"/>
  <c r="D3370" i="12"/>
  <c r="D3388" i="12"/>
  <c r="D3406" i="12"/>
  <c r="D3424" i="12"/>
  <c r="D3440" i="12"/>
  <c r="D3457" i="12"/>
  <c r="D3472" i="12"/>
  <c r="D3488" i="12"/>
  <c r="D3505" i="12"/>
  <c r="D3520" i="12"/>
  <c r="D3535" i="12"/>
  <c r="D3549" i="12"/>
  <c r="D3563" i="12"/>
  <c r="D3578" i="12"/>
  <c r="D3592" i="12"/>
  <c r="D3607" i="12"/>
  <c r="D3621" i="12"/>
  <c r="D3635" i="12"/>
  <c r="D3648" i="12"/>
  <c r="D3661" i="12"/>
  <c r="D3674" i="12"/>
  <c r="D3687" i="12"/>
  <c r="D3700" i="12"/>
  <c r="D3714" i="12"/>
  <c r="D3727" i="12"/>
  <c r="D3740" i="12"/>
  <c r="D3753" i="12"/>
  <c r="D3765" i="12"/>
  <c r="D3777" i="12"/>
  <c r="D3789" i="12"/>
  <c r="D3801" i="12"/>
  <c r="D3813" i="12"/>
  <c r="D3825" i="12"/>
  <c r="D3837" i="12"/>
  <c r="D3849" i="12"/>
  <c r="D3861" i="12"/>
  <c r="D3873" i="12"/>
  <c r="D3885" i="12"/>
  <c r="D3897" i="12"/>
  <c r="D3909" i="12"/>
  <c r="D3921" i="12"/>
  <c r="D3933" i="12"/>
  <c r="D3945" i="12"/>
  <c r="D3957" i="12"/>
  <c r="D3969" i="12"/>
  <c r="D3981" i="12"/>
  <c r="D3993" i="12"/>
  <c r="D4005" i="12"/>
  <c r="D4017" i="12"/>
  <c r="D4029" i="12"/>
  <c r="D4041" i="12"/>
  <c r="D4053" i="12"/>
  <c r="D4065" i="12"/>
  <c r="D4077" i="12"/>
  <c r="D4089" i="12"/>
  <c r="D4101" i="12"/>
  <c r="D4113" i="12"/>
  <c r="D4125" i="12"/>
  <c r="D4137" i="12"/>
  <c r="D4149" i="12"/>
  <c r="D4161" i="12"/>
  <c r="D4173" i="12"/>
  <c r="D4185" i="12"/>
  <c r="D4197" i="12"/>
  <c r="D4209" i="12"/>
  <c r="D4221" i="12"/>
  <c r="D4233" i="12"/>
  <c r="D4245" i="12"/>
  <c r="D4257" i="12"/>
  <c r="D4269" i="12"/>
  <c r="D4281" i="12"/>
  <c r="D4293" i="12"/>
  <c r="D4305" i="12"/>
  <c r="D4317" i="12"/>
  <c r="D4329" i="12"/>
  <c r="D4341" i="12"/>
  <c r="D4353" i="12"/>
  <c r="D4365" i="12"/>
  <c r="D4377" i="12"/>
  <c r="D4389" i="12"/>
  <c r="D4401" i="12"/>
  <c r="D4413" i="12"/>
  <c r="D4425" i="12"/>
  <c r="D4437" i="12"/>
  <c r="D4449" i="12"/>
  <c r="D4461" i="12"/>
  <c r="D4473" i="12"/>
  <c r="D4485" i="12"/>
  <c r="D4497" i="12"/>
  <c r="D197" i="12"/>
  <c r="D1050" i="12"/>
  <c r="D1396" i="12"/>
  <c r="D1629" i="12"/>
  <c r="D1800" i="12"/>
  <c r="D1914" i="12"/>
  <c r="D2022" i="12"/>
  <c r="D2130" i="12"/>
  <c r="D2236" i="12"/>
  <c r="D2308" i="12"/>
  <c r="D2380" i="12"/>
  <c r="D2436" i="12"/>
  <c r="D2494" i="12"/>
  <c r="D2545" i="12"/>
  <c r="D2593" i="12"/>
  <c r="D2641" i="12"/>
  <c r="D2689" i="12"/>
  <c r="D2737" i="12"/>
  <c r="D2785" i="12"/>
  <c r="D2833" i="12"/>
  <c r="D2881" i="12"/>
  <c r="D2929" i="12"/>
  <c r="D2977" i="12"/>
  <c r="D3015" i="12"/>
  <c r="D3051" i="12"/>
  <c r="D3087" i="12"/>
  <c r="D3123" i="12"/>
  <c r="D3159" i="12"/>
  <c r="D3188" i="12"/>
  <c r="D3212" i="12"/>
  <c r="D3236" i="12"/>
  <c r="D3260" i="12"/>
  <c r="D3284" i="12"/>
  <c r="D3308" i="12"/>
  <c r="D3331" i="12"/>
  <c r="D3351" i="12"/>
  <c r="D3371" i="12"/>
  <c r="D3390" i="12"/>
  <c r="D3407" i="12"/>
  <c r="D3426" i="12"/>
  <c r="D3442" i="12"/>
  <c r="D3458" i="12"/>
  <c r="D3474" i="12"/>
  <c r="D3490" i="12"/>
  <c r="D3506" i="12"/>
  <c r="D3522" i="12"/>
  <c r="D3536" i="12"/>
  <c r="D3550" i="12"/>
  <c r="D3565" i="12"/>
  <c r="D3579" i="12"/>
  <c r="D3594" i="12"/>
  <c r="D3608" i="12"/>
  <c r="D3622" i="12"/>
  <c r="D3636" i="12"/>
  <c r="D3649" i="12"/>
  <c r="D3662" i="12"/>
  <c r="D3675" i="12"/>
  <c r="D3688" i="12"/>
  <c r="D3702" i="12"/>
  <c r="D3715" i="12"/>
  <c r="D3728" i="12"/>
  <c r="D3741" i="12"/>
  <c r="D3754" i="12"/>
  <c r="D3766" i="12"/>
  <c r="D3778" i="12"/>
  <c r="D3790" i="12"/>
  <c r="D3802" i="12"/>
  <c r="D3814" i="12"/>
  <c r="D3826" i="12"/>
  <c r="D3838" i="12"/>
  <c r="D3850" i="12"/>
  <c r="D3862" i="12"/>
  <c r="D3874" i="12"/>
  <c r="D3886" i="12"/>
  <c r="D3898" i="12"/>
  <c r="D3910" i="12"/>
  <c r="D3922" i="12"/>
  <c r="D3934" i="12"/>
  <c r="D3946" i="12"/>
  <c r="D3958" i="12"/>
  <c r="D3970" i="12"/>
  <c r="D3982" i="12"/>
  <c r="D3994" i="12"/>
  <c r="D4006" i="12"/>
  <c r="D4018" i="12"/>
  <c r="D4030" i="12"/>
  <c r="D4042" i="12"/>
  <c r="D4054" i="12"/>
  <c r="D4066" i="12"/>
  <c r="D4078" i="12"/>
  <c r="D4090" i="12"/>
  <c r="D4102" i="12"/>
  <c r="D4114" i="12"/>
  <c r="D4126" i="12"/>
  <c r="D4138" i="12"/>
  <c r="D4150" i="12"/>
  <c r="D4162" i="12"/>
  <c r="D4174" i="12"/>
  <c r="D4186" i="12"/>
  <c r="D4198" i="12"/>
  <c r="D4210" i="12"/>
  <c r="D4222" i="12"/>
  <c r="D4234" i="12"/>
  <c r="D4246" i="12"/>
  <c r="D4258" i="12"/>
  <c r="D4270" i="12"/>
  <c r="D4282" i="12"/>
  <c r="D4294" i="12"/>
  <c r="D4306" i="12"/>
  <c r="D4318" i="12"/>
  <c r="D4330" i="12"/>
  <c r="D4342" i="12"/>
  <c r="D4354" i="12"/>
  <c r="D4366" i="12"/>
  <c r="D4378" i="12"/>
  <c r="D4390" i="12"/>
  <c r="D4402" i="12"/>
  <c r="D4414" i="12"/>
  <c r="D4426" i="12"/>
  <c r="D4438" i="12"/>
  <c r="D4450" i="12"/>
  <c r="D4462" i="12"/>
  <c r="D4474" i="12"/>
  <c r="D4486" i="12"/>
  <c r="D4498" i="12"/>
  <c r="D485" i="12"/>
  <c r="D1117" i="12"/>
  <c r="D1433" i="12"/>
  <c r="D1653" i="12"/>
  <c r="D1819" i="12"/>
  <c r="D1928" i="12"/>
  <c r="D2036" i="12"/>
  <c r="D2144" i="12"/>
  <c r="D2238" i="12"/>
  <c r="D2310" i="12"/>
  <c r="D2382" i="12"/>
  <c r="D2440" i="12"/>
  <c r="D2496" i="12"/>
  <c r="D2547" i="12"/>
  <c r="D2595" i="12"/>
  <c r="D2643" i="12"/>
  <c r="D2691" i="12"/>
  <c r="D2739" i="12"/>
  <c r="D2787" i="12"/>
  <c r="D2835" i="12"/>
  <c r="D2883" i="12"/>
  <c r="D2931" i="12"/>
  <c r="D2979" i="12"/>
  <c r="D3018" i="12"/>
  <c r="D3054" i="12"/>
  <c r="D3090" i="12"/>
  <c r="D3126" i="12"/>
  <c r="D3162" i="12"/>
  <c r="D3191" i="12"/>
  <c r="D3215" i="12"/>
  <c r="D3239" i="12"/>
  <c r="D3263" i="12"/>
  <c r="D3287" i="12"/>
  <c r="D3311" i="12"/>
  <c r="D3332" i="12"/>
  <c r="D3354" i="12"/>
  <c r="D3373" i="12"/>
  <c r="D3391" i="12"/>
  <c r="D3409" i="12"/>
  <c r="D3427" i="12"/>
  <c r="D3443" i="12"/>
  <c r="D3459" i="12"/>
  <c r="D3475" i="12"/>
  <c r="D3491" i="12"/>
  <c r="D3507" i="12"/>
  <c r="D3523" i="12"/>
  <c r="D3537" i="12"/>
  <c r="D3551" i="12"/>
  <c r="D3566" i="12"/>
  <c r="D3580" i="12"/>
  <c r="D3595" i="12"/>
  <c r="D3609" i="12"/>
  <c r="D3623" i="12"/>
  <c r="D3637" i="12"/>
  <c r="D3650" i="12"/>
  <c r="D3663" i="12"/>
  <c r="D3676" i="12"/>
  <c r="D3690" i="12"/>
  <c r="D3703" i="12"/>
  <c r="D3716" i="12"/>
  <c r="D3729" i="12"/>
  <c r="D3742" i="12"/>
  <c r="D3755" i="12"/>
  <c r="D3767" i="12"/>
  <c r="D3779" i="12"/>
  <c r="D3791" i="12"/>
  <c r="D3803" i="12"/>
  <c r="D3815" i="12"/>
  <c r="D3827" i="12"/>
  <c r="D3839" i="12"/>
  <c r="D3851" i="12"/>
  <c r="D3863" i="12"/>
  <c r="D3875" i="12"/>
  <c r="D3887" i="12"/>
  <c r="D3899" i="12"/>
  <c r="D3911" i="12"/>
  <c r="D3923" i="12"/>
  <c r="D3935" i="12"/>
  <c r="D3947" i="12"/>
  <c r="D3959" i="12"/>
  <c r="D3971" i="12"/>
  <c r="D3983" i="12"/>
  <c r="D3995" i="12"/>
  <c r="D4007" i="12"/>
  <c r="D4019" i="12"/>
  <c r="D4031" i="12"/>
  <c r="D4043" i="12"/>
  <c r="D4055" i="12"/>
  <c r="D4067" i="12"/>
  <c r="D4079" i="12"/>
  <c r="D4091" i="12"/>
  <c r="D4103" i="12"/>
  <c r="D4115" i="12"/>
  <c r="D4127" i="12"/>
  <c r="D4139" i="12"/>
  <c r="D4151" i="12"/>
  <c r="D4163" i="12"/>
  <c r="D4175" i="12"/>
  <c r="D4187" i="12"/>
  <c r="D4199" i="12"/>
  <c r="D4211" i="12"/>
  <c r="D4223" i="12"/>
  <c r="D4235" i="12"/>
  <c r="D4247" i="12"/>
  <c r="D4259" i="12"/>
  <c r="D4271" i="12"/>
  <c r="D4283" i="12"/>
  <c r="D4295" i="12"/>
  <c r="D4307" i="12"/>
  <c r="D4319" i="12"/>
  <c r="D4331" i="12"/>
  <c r="D4343" i="12"/>
  <c r="D4355" i="12"/>
  <c r="D4367" i="12"/>
  <c r="D4379" i="12"/>
  <c r="D4391" i="12"/>
  <c r="D4403" i="12"/>
  <c r="D4415" i="12"/>
  <c r="D4427" i="12"/>
  <c r="D4439" i="12"/>
  <c r="D4451" i="12"/>
  <c r="D4463" i="12"/>
  <c r="D4475" i="12"/>
  <c r="D4487" i="12"/>
  <c r="D4499" i="12"/>
  <c r="D4511" i="12"/>
  <c r="D4523" i="12"/>
  <c r="D4535" i="12"/>
  <c r="D4547" i="12"/>
  <c r="D4559" i="12"/>
  <c r="D4571" i="12"/>
  <c r="D4583" i="12"/>
  <c r="D4595" i="12"/>
  <c r="D4607" i="12"/>
  <c r="D4619" i="12"/>
  <c r="D4631" i="12"/>
  <c r="D4643" i="12"/>
  <c r="D4655" i="12"/>
  <c r="D4667" i="12"/>
  <c r="D4679" i="12"/>
  <c r="D4691" i="12"/>
  <c r="D4703" i="12"/>
  <c r="D4715" i="12"/>
  <c r="D4727" i="12"/>
  <c r="D4739" i="12"/>
  <c r="D4751" i="12"/>
  <c r="D4763" i="12"/>
  <c r="D4775" i="12"/>
  <c r="D4787" i="12"/>
  <c r="D4799" i="12"/>
  <c r="D4811" i="12"/>
  <c r="D4823" i="12"/>
  <c r="D4835" i="12"/>
  <c r="D4847" i="12"/>
  <c r="D4859" i="12"/>
  <c r="D4871" i="12"/>
  <c r="D4883" i="12"/>
  <c r="D4895" i="12"/>
  <c r="D4907" i="12"/>
  <c r="D4919" i="12"/>
  <c r="D4931" i="12"/>
  <c r="D4943" i="12"/>
  <c r="D4955" i="12"/>
  <c r="D4967" i="12"/>
  <c r="D4979" i="12"/>
  <c r="D4991" i="12"/>
  <c r="D5003" i="12"/>
  <c r="D5015" i="12"/>
  <c r="D5027" i="12"/>
  <c r="D5039" i="12"/>
  <c r="D635" i="12"/>
  <c r="D1180" i="12"/>
  <c r="D1481" i="12"/>
  <c r="D1684" i="12"/>
  <c r="D1840" i="12"/>
  <c r="D1948" i="12"/>
  <c r="D2056" i="12"/>
  <c r="D2164" i="12"/>
  <c r="D2252" i="12"/>
  <c r="D2324" i="12"/>
  <c r="D2394" i="12"/>
  <c r="D2452" i="12"/>
  <c r="D2508" i="12"/>
  <c r="D2557" i="12"/>
  <c r="D2605" i="12"/>
  <c r="D2653" i="12"/>
  <c r="D2701" i="12"/>
  <c r="D2749" i="12"/>
  <c r="D2797" i="12"/>
  <c r="D2845" i="12"/>
  <c r="D2893" i="12"/>
  <c r="D2941" i="12"/>
  <c r="D2989" i="12"/>
  <c r="D3025" i="12"/>
  <c r="D3061" i="12"/>
  <c r="D3097" i="12"/>
  <c r="D3133" i="12"/>
  <c r="D3169" i="12"/>
  <c r="D3195" i="12"/>
  <c r="D3219" i="12"/>
  <c r="D3243" i="12"/>
  <c r="D3267" i="12"/>
  <c r="D3291" i="12"/>
  <c r="D3315" i="12"/>
  <c r="D3335" i="12"/>
  <c r="D3356" i="12"/>
  <c r="D3376" i="12"/>
  <c r="D3394" i="12"/>
  <c r="D3412" i="12"/>
  <c r="D3430" i="12"/>
  <c r="D3446" i="12"/>
  <c r="D3462" i="12"/>
  <c r="D3478" i="12"/>
  <c r="D3494" i="12"/>
  <c r="D3510" i="12"/>
  <c r="D3525" i="12"/>
  <c r="D3539" i="12"/>
  <c r="D3554" i="12"/>
  <c r="D3568" i="12"/>
  <c r="D3583" i="12"/>
  <c r="D3597" i="12"/>
  <c r="D3611" i="12"/>
  <c r="D3626" i="12"/>
  <c r="D3639" i="12"/>
  <c r="D3652" i="12"/>
  <c r="D3666" i="12"/>
  <c r="D3679" i="12"/>
  <c r="D3692" i="12"/>
  <c r="D3705" i="12"/>
  <c r="D3718" i="12"/>
  <c r="D3731" i="12"/>
  <c r="D3744" i="12"/>
  <c r="D3757" i="12"/>
  <c r="D3769" i="12"/>
  <c r="D3781" i="12"/>
  <c r="D3793" i="12"/>
  <c r="D3805" i="12"/>
  <c r="D3817" i="12"/>
  <c r="D3829" i="12"/>
  <c r="D3841" i="12"/>
  <c r="D3853" i="12"/>
  <c r="D3865" i="12"/>
  <c r="D3877" i="12"/>
  <c r="D3889" i="12"/>
  <c r="D3901" i="12"/>
  <c r="D3913" i="12"/>
  <c r="D3925" i="12"/>
  <c r="D3937" i="12"/>
  <c r="D3949" i="12"/>
  <c r="D3961" i="12"/>
  <c r="D3973" i="12"/>
  <c r="D3985" i="12"/>
  <c r="D3997" i="12"/>
  <c r="D4009" i="12"/>
  <c r="D4021" i="12"/>
  <c r="D4033" i="12"/>
  <c r="D4045" i="12"/>
  <c r="D653" i="12"/>
  <c r="D1822" i="12"/>
  <c r="D2386" i="12"/>
  <c r="D2695" i="12"/>
  <c r="D2983" i="12"/>
  <c r="D3193" i="12"/>
  <c r="D3334" i="12"/>
  <c r="D3445" i="12"/>
  <c r="D3538" i="12"/>
  <c r="D3625" i="12"/>
  <c r="D3704" i="12"/>
  <c r="D3780" i="12"/>
  <c r="D3852" i="12"/>
  <c r="D3894" i="12"/>
  <c r="D3930" i="12"/>
  <c r="D3966" i="12"/>
  <c r="D4002" i="12"/>
  <c r="D4038" i="12"/>
  <c r="D4069" i="12"/>
  <c r="D4098" i="12"/>
  <c r="D4128" i="12"/>
  <c r="D4154" i="12"/>
  <c r="D4183" i="12"/>
  <c r="D4213" i="12"/>
  <c r="D4239" i="12"/>
  <c r="D4263" i="12"/>
  <c r="D4287" i="12"/>
  <c r="D4311" i="12"/>
  <c r="D4335" i="12"/>
  <c r="D4359" i="12"/>
  <c r="D4383" i="12"/>
  <c r="D4407" i="12"/>
  <c r="D4431" i="12"/>
  <c r="D4455" i="12"/>
  <c r="D4479" i="12"/>
  <c r="D4503" i="12"/>
  <c r="D4522" i="12"/>
  <c r="D4538" i="12"/>
  <c r="D4554" i="12"/>
  <c r="D4570" i="12"/>
  <c r="D4586" i="12"/>
  <c r="D4602" i="12"/>
  <c r="D4616" i="12"/>
  <c r="D4630" i="12"/>
  <c r="D4645" i="12"/>
  <c r="D4659" i="12"/>
  <c r="D4674" i="12"/>
  <c r="D4688" i="12"/>
  <c r="D4702" i="12"/>
  <c r="D4717" i="12"/>
  <c r="D4731" i="12"/>
  <c r="D4746" i="12"/>
  <c r="D4760" i="12"/>
  <c r="D4774" i="12"/>
  <c r="D4789" i="12"/>
  <c r="D4803" i="12"/>
  <c r="D4818" i="12"/>
  <c r="D4832" i="12"/>
  <c r="D4846" i="12"/>
  <c r="D4861" i="12"/>
  <c r="D4875" i="12"/>
  <c r="D4890" i="12"/>
  <c r="D4904" i="12"/>
  <c r="D4918" i="12"/>
  <c r="D4933" i="12"/>
  <c r="D4947" i="12"/>
  <c r="D4962" i="12"/>
  <c r="D4976" i="12"/>
  <c r="D4990" i="12"/>
  <c r="D5005" i="12"/>
  <c r="D5019" i="12"/>
  <c r="D5034" i="12"/>
  <c r="D5048" i="12"/>
  <c r="D5061" i="12"/>
  <c r="D5074" i="12"/>
  <c r="D5086" i="12"/>
  <c r="D5098" i="12"/>
  <c r="D5110" i="12"/>
  <c r="D5122" i="12"/>
  <c r="D5134" i="12"/>
  <c r="D5146" i="12"/>
  <c r="D5158" i="12"/>
  <c r="D5170" i="12"/>
  <c r="D5182" i="12"/>
  <c r="D5194" i="12"/>
  <c r="D5206" i="12"/>
  <c r="D5218" i="12"/>
  <c r="D5230" i="12"/>
  <c r="D5242" i="12"/>
  <c r="D5254" i="12"/>
  <c r="D5266" i="12"/>
  <c r="D5278" i="12"/>
  <c r="D5290" i="12"/>
  <c r="D5302" i="12"/>
  <c r="D5314" i="12"/>
  <c r="D5326" i="12"/>
  <c r="D5338" i="12"/>
  <c r="D5350" i="12"/>
  <c r="D5362" i="12"/>
  <c r="D5374" i="12"/>
  <c r="D5386" i="12"/>
  <c r="D5398" i="12"/>
  <c r="D5410" i="12"/>
  <c r="D5422" i="12"/>
  <c r="D5434" i="12"/>
  <c r="D5446" i="12"/>
  <c r="D5458" i="12"/>
  <c r="D5470" i="12"/>
  <c r="D5482" i="12"/>
  <c r="D5494" i="12"/>
  <c r="D5506" i="12"/>
  <c r="D5518" i="12"/>
  <c r="D5530" i="12"/>
  <c r="D5542" i="12"/>
  <c r="D5554" i="12"/>
  <c r="D5566" i="12"/>
  <c r="D5578" i="12"/>
  <c r="D5590" i="12"/>
  <c r="D5602" i="12"/>
  <c r="D5614" i="12"/>
  <c r="D5626" i="12"/>
  <c r="D5638" i="12"/>
  <c r="D5650" i="12"/>
  <c r="D5662" i="12"/>
  <c r="D5674" i="12"/>
  <c r="D5686" i="12"/>
  <c r="D5698" i="12"/>
  <c r="D5710" i="12"/>
  <c r="D5722" i="12"/>
  <c r="D5734" i="12"/>
  <c r="D5746" i="12"/>
  <c r="D5758" i="12"/>
  <c r="D5770" i="12"/>
  <c r="D5782" i="12"/>
  <c r="D5794" i="12"/>
  <c r="D5806" i="12"/>
  <c r="D5818" i="12"/>
  <c r="D5830" i="12"/>
  <c r="D5842" i="12"/>
  <c r="D5854" i="12"/>
  <c r="D5866" i="12"/>
  <c r="D5878" i="12"/>
  <c r="D5890" i="12"/>
  <c r="D5902" i="12"/>
  <c r="D5914" i="12"/>
  <c r="D5926" i="12"/>
  <c r="D5938" i="12"/>
  <c r="D5950" i="12"/>
  <c r="D5962" i="12"/>
  <c r="D5974" i="12"/>
  <c r="D5986" i="12"/>
  <c r="D5998" i="12"/>
  <c r="D6010" i="12"/>
  <c r="D6022" i="12"/>
  <c r="D6034" i="12"/>
  <c r="D6046" i="12"/>
  <c r="D6058" i="12"/>
  <c r="D6070" i="12"/>
  <c r="D6082" i="12"/>
  <c r="D6094" i="12"/>
  <c r="D6106" i="12"/>
  <c r="D6118" i="12"/>
  <c r="D6130" i="12"/>
  <c r="D6142" i="12"/>
  <c r="D6154" i="12"/>
  <c r="D6166" i="12"/>
  <c r="D6178" i="12"/>
  <c r="D6190" i="12"/>
  <c r="D6202" i="12"/>
  <c r="D6214" i="12"/>
  <c r="D6226" i="12"/>
  <c r="D1842" i="12"/>
  <c r="D2396" i="12"/>
  <c r="D2703" i="12"/>
  <c r="D2991" i="12"/>
  <c r="D3198" i="12"/>
  <c r="D3337" i="12"/>
  <c r="D3447" i="12"/>
  <c r="D3541" i="12"/>
  <c r="D3627" i="12"/>
  <c r="D3706" i="12"/>
  <c r="D3782" i="12"/>
  <c r="D3854" i="12"/>
  <c r="D3895" i="12"/>
  <c r="D3931" i="12"/>
  <c r="D3967" i="12"/>
  <c r="D4003" i="12"/>
  <c r="D4039" i="12"/>
  <c r="D4070" i="12"/>
  <c r="D4099" i="12"/>
  <c r="D4129" i="12"/>
  <c r="D4158" i="12"/>
  <c r="D4188" i="12"/>
  <c r="D4214" i="12"/>
  <c r="D4242" i="12"/>
  <c r="D4266" i="12"/>
  <c r="D4290" i="12"/>
  <c r="D4314" i="12"/>
  <c r="D4338" i="12"/>
  <c r="D4362" i="12"/>
  <c r="D4386" i="12"/>
  <c r="D4410" i="12"/>
  <c r="D4434" i="12"/>
  <c r="D4458" i="12"/>
  <c r="D4482" i="12"/>
  <c r="D4506" i="12"/>
  <c r="D4524" i="12"/>
  <c r="D4539" i="12"/>
  <c r="D4555" i="12"/>
  <c r="D4572" i="12"/>
  <c r="D4587" i="12"/>
  <c r="D4603" i="12"/>
  <c r="D4617" i="12"/>
  <c r="D4632" i="12"/>
  <c r="D4646" i="12"/>
  <c r="D4661" i="12"/>
  <c r="D4675" i="12"/>
  <c r="D4689" i="12"/>
  <c r="D4704" i="12"/>
  <c r="D4718" i="12"/>
  <c r="D4733" i="12"/>
  <c r="D4747" i="12"/>
  <c r="D4761" i="12"/>
  <c r="D4776" i="12"/>
  <c r="D4790" i="12"/>
  <c r="D4805" i="12"/>
  <c r="D4819" i="12"/>
  <c r="D4833" i="12"/>
  <c r="D4848" i="12"/>
  <c r="D4862" i="12"/>
  <c r="D4877" i="12"/>
  <c r="D4891" i="12"/>
  <c r="D4905" i="12"/>
  <c r="D4920" i="12"/>
  <c r="D4934" i="12"/>
  <c r="D4949" i="12"/>
  <c r="D4963" i="12"/>
  <c r="D4977" i="12"/>
  <c r="D4992" i="12"/>
  <c r="D5006" i="12"/>
  <c r="D5021" i="12"/>
  <c r="D5035" i="12"/>
  <c r="D5049" i="12"/>
  <c r="D5062" i="12"/>
  <c r="D5075" i="12"/>
  <c r="D5087" i="12"/>
  <c r="D5099" i="12"/>
  <c r="D5111" i="12"/>
  <c r="D5123" i="12"/>
  <c r="D5135" i="12"/>
  <c r="D5147" i="12"/>
  <c r="D5159" i="12"/>
  <c r="D5171" i="12"/>
  <c r="D5183" i="12"/>
  <c r="D5195" i="12"/>
  <c r="D5207" i="12"/>
  <c r="D5219" i="12"/>
  <c r="D5231" i="12"/>
  <c r="D5243" i="12"/>
  <c r="D5255" i="12"/>
  <c r="D5267" i="12"/>
  <c r="D5279" i="12"/>
  <c r="D5291" i="12"/>
  <c r="D5303" i="12"/>
  <c r="D5315" i="12"/>
  <c r="D5327" i="12"/>
  <c r="D5339" i="12"/>
  <c r="D5351" i="12"/>
  <c r="D5363" i="12"/>
  <c r="D5375" i="12"/>
  <c r="D5387" i="12"/>
  <c r="D5399" i="12"/>
  <c r="D5411" i="12"/>
  <c r="D5423" i="12"/>
  <c r="D5435" i="12"/>
  <c r="D5447" i="12"/>
  <c r="D5459" i="12"/>
  <c r="D5471" i="12"/>
  <c r="D5483" i="12"/>
  <c r="D5495" i="12"/>
  <c r="D5507" i="12"/>
  <c r="D5519" i="12"/>
  <c r="D5531" i="12"/>
  <c r="D5543" i="12"/>
  <c r="D5555" i="12"/>
  <c r="D5567" i="12"/>
  <c r="D5579" i="12"/>
  <c r="D5591" i="12"/>
  <c r="D5603" i="12"/>
  <c r="D5615" i="12"/>
  <c r="D5627" i="12"/>
  <c r="D5639" i="12"/>
  <c r="D5651" i="12"/>
  <c r="D5663" i="12"/>
  <c r="D5675" i="12"/>
  <c r="D5687" i="12"/>
  <c r="D5699" i="12"/>
  <c r="D5711" i="12"/>
  <c r="D5723" i="12"/>
  <c r="D5735" i="12"/>
  <c r="D5747" i="12"/>
  <c r="D5759" i="12"/>
  <c r="D5771" i="12"/>
  <c r="D5783" i="12"/>
  <c r="D5795" i="12"/>
  <c r="D5807" i="12"/>
  <c r="D5819" i="12"/>
  <c r="D5831" i="12"/>
  <c r="D5843" i="12"/>
  <c r="D5855" i="12"/>
  <c r="D5867" i="12"/>
  <c r="D5879" i="12"/>
  <c r="D5891" i="12"/>
  <c r="D5903" i="12"/>
  <c r="D5915" i="12"/>
  <c r="D5927" i="12"/>
  <c r="D5939" i="12"/>
  <c r="D5951" i="12"/>
  <c r="D5963" i="12"/>
  <c r="D5975" i="12"/>
  <c r="D5987" i="12"/>
  <c r="D5999" i="12"/>
  <c r="D6011" i="12"/>
  <c r="D6023" i="12"/>
  <c r="D6035" i="12"/>
  <c r="D6047" i="12"/>
  <c r="D6059" i="12"/>
  <c r="D6071" i="12"/>
  <c r="D1930" i="12"/>
  <c r="D2444" i="12"/>
  <c r="D2743" i="12"/>
  <c r="D3019" i="12"/>
  <c r="D3217" i="12"/>
  <c r="D3355" i="12"/>
  <c r="D3460" i="12"/>
  <c r="D3553" i="12"/>
  <c r="D3638" i="12"/>
  <c r="D3717" i="12"/>
  <c r="D3792" i="12"/>
  <c r="D3859" i="12"/>
  <c r="D3900" i="12"/>
  <c r="D3936" i="12"/>
  <c r="D3972" i="12"/>
  <c r="D4008" i="12"/>
  <c r="D4044" i="12"/>
  <c r="D4074" i="12"/>
  <c r="D4104" i="12"/>
  <c r="D4130" i="12"/>
  <c r="D4159" i="12"/>
  <c r="D4189" i="12"/>
  <c r="D4218" i="12"/>
  <c r="D4243" i="12"/>
  <c r="D4267" i="12"/>
  <c r="D4291" i="12"/>
  <c r="D4315" i="12"/>
  <c r="D4339" i="12"/>
  <c r="D4363" i="12"/>
  <c r="D4387" i="12"/>
  <c r="D4411" i="12"/>
  <c r="D4435" i="12"/>
  <c r="D4459" i="12"/>
  <c r="D4483" i="12"/>
  <c r="D4507" i="12"/>
  <c r="D4525" i="12"/>
  <c r="D4541" i="12"/>
  <c r="D4557" i="12"/>
  <c r="D4573" i="12"/>
  <c r="D4589" i="12"/>
  <c r="D4604" i="12"/>
  <c r="D4618" i="12"/>
  <c r="D4633" i="12"/>
  <c r="D4647" i="12"/>
  <c r="D4662" i="12"/>
  <c r="D4676" i="12"/>
  <c r="D4690" i="12"/>
  <c r="D4705" i="12"/>
  <c r="D4719" i="12"/>
  <c r="D4734" i="12"/>
  <c r="D4748" i="12"/>
  <c r="D4762" i="12"/>
  <c r="D4777" i="12"/>
  <c r="D4791" i="12"/>
  <c r="D4806" i="12"/>
  <c r="D4820" i="12"/>
  <c r="D4834" i="12"/>
  <c r="D4849" i="12"/>
  <c r="D4863" i="12"/>
  <c r="D4878" i="12"/>
  <c r="D4892" i="12"/>
  <c r="D4906" i="12"/>
  <c r="D4921" i="12"/>
  <c r="D4935" i="12"/>
  <c r="D4950" i="12"/>
  <c r="D4964" i="12"/>
  <c r="D4978" i="12"/>
  <c r="D4993" i="12"/>
  <c r="D5007" i="12"/>
  <c r="D5022" i="12"/>
  <c r="D5036" i="12"/>
  <c r="D5050" i="12"/>
  <c r="D5063" i="12"/>
  <c r="D5076" i="12"/>
  <c r="D5088" i="12"/>
  <c r="D5100" i="12"/>
  <c r="D5112" i="12"/>
  <c r="D5124" i="12"/>
  <c r="D5136" i="12"/>
  <c r="D5148" i="12"/>
  <c r="D5160" i="12"/>
  <c r="D5172" i="12"/>
  <c r="D5184" i="12"/>
  <c r="D5196" i="12"/>
  <c r="D5208" i="12"/>
  <c r="D5220" i="12"/>
  <c r="D5232" i="12"/>
  <c r="D5244" i="12"/>
  <c r="D5256" i="12"/>
  <c r="D5268" i="12"/>
  <c r="D5280" i="12"/>
  <c r="D5292" i="12"/>
  <c r="D5304" i="12"/>
  <c r="D5316" i="12"/>
  <c r="D5328" i="12"/>
  <c r="D5340" i="12"/>
  <c r="D5352" i="12"/>
  <c r="D5364" i="12"/>
  <c r="D5376" i="12"/>
  <c r="D5388" i="12"/>
  <c r="D5400" i="12"/>
  <c r="D5412" i="12"/>
  <c r="D5424" i="12"/>
  <c r="D5436" i="12"/>
  <c r="D5448" i="12"/>
  <c r="D5460" i="12"/>
  <c r="D5472" i="12"/>
  <c r="D5484" i="12"/>
  <c r="D5496" i="12"/>
  <c r="D5508" i="12"/>
  <c r="D5520" i="12"/>
  <c r="D5532" i="12"/>
  <c r="D5544" i="12"/>
  <c r="D5556" i="12"/>
  <c r="D5568" i="12"/>
  <c r="D5580" i="12"/>
  <c r="D5592" i="12"/>
  <c r="D5604" i="12"/>
  <c r="D5616" i="12"/>
  <c r="D5628" i="12"/>
  <c r="D1950" i="12"/>
  <c r="D2454" i="12"/>
  <c r="D2751" i="12"/>
  <c r="D3027" i="12"/>
  <c r="D3222" i="12"/>
  <c r="D3358" i="12"/>
  <c r="D3463" i="12"/>
  <c r="D3555" i="12"/>
  <c r="D3640" i="12"/>
  <c r="D3719" i="12"/>
  <c r="D3794" i="12"/>
  <c r="D3864" i="12"/>
  <c r="D3902" i="12"/>
  <c r="D3938" i="12"/>
  <c r="D3974" i="12"/>
  <c r="D4010" i="12"/>
  <c r="D4046" i="12"/>
  <c r="D4075" i="12"/>
  <c r="D4105" i="12"/>
  <c r="D4134" i="12"/>
  <c r="D4164" i="12"/>
  <c r="D4190" i="12"/>
  <c r="D4219" i="12"/>
  <c r="D4248" i="12"/>
  <c r="D4272" i="12"/>
  <c r="D4296" i="12"/>
  <c r="D4320" i="12"/>
  <c r="D4344" i="12"/>
  <c r="D4368" i="12"/>
  <c r="D4392" i="12"/>
  <c r="D4416" i="12"/>
  <c r="D4440" i="12"/>
  <c r="D4464" i="12"/>
  <c r="D4488" i="12"/>
  <c r="D4509" i="12"/>
  <c r="D4526" i="12"/>
  <c r="D4542" i="12"/>
  <c r="D4558" i="12"/>
  <c r="D4574" i="12"/>
  <c r="D4590" i="12"/>
  <c r="D4605" i="12"/>
  <c r="D4620" i="12"/>
  <c r="D4634" i="12"/>
  <c r="D4649" i="12"/>
  <c r="D4663" i="12"/>
  <c r="D4677" i="12"/>
  <c r="D4692" i="12"/>
  <c r="D4706" i="12"/>
  <c r="D4721" i="12"/>
  <c r="D4735" i="12"/>
  <c r="D4749" i="12"/>
  <c r="D4764" i="12"/>
  <c r="D4778" i="12"/>
  <c r="D4793" i="12"/>
  <c r="D4807" i="12"/>
  <c r="D4821" i="12"/>
  <c r="D4836" i="12"/>
  <c r="D4850" i="12"/>
  <c r="D4865" i="12"/>
  <c r="D4879" i="12"/>
  <c r="D4893" i="12"/>
  <c r="D4908" i="12"/>
  <c r="D4922" i="12"/>
  <c r="D4937" i="12"/>
  <c r="D4951" i="12"/>
  <c r="D4965" i="12"/>
  <c r="D4980" i="12"/>
  <c r="D4994" i="12"/>
  <c r="D5009" i="12"/>
  <c r="D5023" i="12"/>
  <c r="D5037" i="12"/>
  <c r="D5051" i="12"/>
  <c r="D5064" i="12"/>
  <c r="D5077" i="12"/>
  <c r="D5089" i="12"/>
  <c r="D5101" i="12"/>
  <c r="D5113" i="12"/>
  <c r="D5125" i="12"/>
  <c r="D5137" i="12"/>
  <c r="D5149" i="12"/>
  <c r="D5161" i="12"/>
  <c r="D5173" i="12"/>
  <c r="D5185" i="12"/>
  <c r="D5197" i="12"/>
  <c r="D5209" i="12"/>
  <c r="D5221" i="12"/>
  <c r="D5233" i="12"/>
  <c r="D5245" i="12"/>
  <c r="D5257" i="12"/>
  <c r="D5269" i="12"/>
  <c r="D5281" i="12"/>
  <c r="D5293" i="12"/>
  <c r="D5305" i="12"/>
  <c r="D5317" i="12"/>
  <c r="D5329" i="12"/>
  <c r="D5341" i="12"/>
  <c r="D5353" i="12"/>
  <c r="D5365" i="12"/>
  <c r="D5377" i="12"/>
  <c r="D5389" i="12"/>
  <c r="D5401" i="12"/>
  <c r="D5413" i="12"/>
  <c r="D5425" i="12"/>
  <c r="D5437" i="12"/>
  <c r="D5449" i="12"/>
  <c r="D5461" i="12"/>
  <c r="D5473" i="12"/>
  <c r="D5485" i="12"/>
  <c r="D5497" i="12"/>
  <c r="D5509" i="12"/>
  <c r="D5521" i="12"/>
  <c r="D5533" i="12"/>
  <c r="D5545" i="12"/>
  <c r="D5557" i="12"/>
  <c r="D5569" i="12"/>
  <c r="D5581" i="12"/>
  <c r="D5593" i="12"/>
  <c r="D5605" i="12"/>
  <c r="D5617" i="12"/>
  <c r="D5629" i="12"/>
  <c r="D5641" i="12"/>
  <c r="D5653" i="12"/>
  <c r="D5665" i="12"/>
  <c r="D5677" i="12"/>
  <c r="D5689" i="12"/>
  <c r="D5701" i="12"/>
  <c r="D2038" i="12"/>
  <c r="D2502" i="12"/>
  <c r="D2791" i="12"/>
  <c r="D3055" i="12"/>
  <c r="D3241" i="12"/>
  <c r="D3375" i="12"/>
  <c r="D3476" i="12"/>
  <c r="D3567" i="12"/>
  <c r="D3651" i="12"/>
  <c r="D3730" i="12"/>
  <c r="D3804" i="12"/>
  <c r="D3866" i="12"/>
  <c r="D3906" i="12"/>
  <c r="D3942" i="12"/>
  <c r="D3978" i="12"/>
  <c r="D4014" i="12"/>
  <c r="D4050" i="12"/>
  <c r="D4080" i="12"/>
  <c r="D4106" i="12"/>
  <c r="D4135" i="12"/>
  <c r="D4165" i="12"/>
  <c r="D4194" i="12"/>
  <c r="D4224" i="12"/>
  <c r="D4249" i="12"/>
  <c r="D4273" i="12"/>
  <c r="D4297" i="12"/>
  <c r="D4321" i="12"/>
  <c r="D4345" i="12"/>
  <c r="D4369" i="12"/>
  <c r="D4393" i="12"/>
  <c r="D4417" i="12"/>
  <c r="D4441" i="12"/>
  <c r="D4465" i="12"/>
  <c r="D4489" i="12"/>
  <c r="D4510" i="12"/>
  <c r="D4527" i="12"/>
  <c r="D4543" i="12"/>
  <c r="D4560" i="12"/>
  <c r="D4575" i="12"/>
  <c r="D4591" i="12"/>
  <c r="D4606" i="12"/>
  <c r="D4621" i="12"/>
  <c r="D4635" i="12"/>
  <c r="D4650" i="12"/>
  <c r="D4664" i="12"/>
  <c r="D4678" i="12"/>
  <c r="D4693" i="12"/>
  <c r="D4707" i="12"/>
  <c r="D4722" i="12"/>
  <c r="D4736" i="12"/>
  <c r="D4750" i="12"/>
  <c r="D4765" i="12"/>
  <c r="D4779" i="12"/>
  <c r="D4794" i="12"/>
  <c r="D4808" i="12"/>
  <c r="D4822" i="12"/>
  <c r="D4837" i="12"/>
  <c r="D4851" i="12"/>
  <c r="D4866" i="12"/>
  <c r="D4880" i="12"/>
  <c r="D4894" i="12"/>
  <c r="D4909" i="12"/>
  <c r="D4923" i="12"/>
  <c r="D4938" i="12"/>
  <c r="D4952" i="12"/>
  <c r="D4966" i="12"/>
  <c r="D4981" i="12"/>
  <c r="D4995" i="12"/>
  <c r="D5010" i="12"/>
  <c r="D5024" i="12"/>
  <c r="D5038" i="12"/>
  <c r="D5052" i="12"/>
  <c r="D5065" i="12"/>
  <c r="D5078" i="12"/>
  <c r="D5090" i="12"/>
  <c r="D5102" i="12"/>
  <c r="D5114" i="12"/>
  <c r="D5126" i="12"/>
  <c r="D5138" i="12"/>
  <c r="D5150" i="12"/>
  <c r="D5162" i="12"/>
  <c r="D5174" i="12"/>
  <c r="D5186" i="12"/>
  <c r="D5198" i="12"/>
  <c r="D5210" i="12"/>
  <c r="D5222" i="12"/>
  <c r="D5234" i="12"/>
  <c r="D5246" i="12"/>
  <c r="D5258" i="12"/>
  <c r="D5270" i="12"/>
  <c r="D5282" i="12"/>
  <c r="D5294" i="12"/>
  <c r="D5306" i="12"/>
  <c r="D5318" i="12"/>
  <c r="D5330" i="12"/>
  <c r="D5342" i="12"/>
  <c r="D5354" i="12"/>
  <c r="D5366" i="12"/>
  <c r="D5378" i="12"/>
  <c r="D5390" i="12"/>
  <c r="D5402" i="12"/>
  <c r="D5414" i="12"/>
  <c r="D5426" i="12"/>
  <c r="D5438" i="12"/>
  <c r="D5450" i="12"/>
  <c r="D5462" i="12"/>
  <c r="D5474" i="12"/>
  <c r="D5486" i="12"/>
  <c r="D5498" i="12"/>
  <c r="D5510" i="12"/>
  <c r="D5522" i="12"/>
  <c r="D5534" i="12"/>
  <c r="D5546" i="12"/>
  <c r="D5558" i="12"/>
  <c r="D5570" i="12"/>
  <c r="D5582" i="12"/>
  <c r="D5594" i="12"/>
  <c r="D5606" i="12"/>
  <c r="D5618" i="12"/>
  <c r="D5630" i="12"/>
  <c r="D5642" i="12"/>
  <c r="D5654" i="12"/>
  <c r="D5666" i="12"/>
  <c r="D5678" i="12"/>
  <c r="D5690" i="12"/>
  <c r="D5702" i="12"/>
  <c r="D5714" i="12"/>
  <c r="D5726" i="12"/>
  <c r="D5738" i="12"/>
  <c r="D5750" i="12"/>
  <c r="D5762" i="12"/>
  <c r="D5774" i="12"/>
  <c r="D5786" i="12"/>
  <c r="D5798" i="12"/>
  <c r="D5810" i="12"/>
  <c r="D5822" i="12"/>
  <c r="D5834" i="12"/>
  <c r="D5846" i="12"/>
  <c r="D5858" i="12"/>
  <c r="D5870" i="12"/>
  <c r="D5882" i="12"/>
  <c r="D5894" i="12"/>
  <c r="D5906" i="12"/>
  <c r="D5918" i="12"/>
  <c r="D5930" i="12"/>
  <c r="D5942" i="12"/>
  <c r="D5954" i="12"/>
  <c r="D5966" i="12"/>
  <c r="D5978" i="12"/>
  <c r="D5990" i="12"/>
  <c r="D521" i="12"/>
  <c r="D2058" i="12"/>
  <c r="D2510" i="12"/>
  <c r="D2799" i="12"/>
  <c r="D3063" i="12"/>
  <c r="D3246" i="12"/>
  <c r="D3378" i="12"/>
  <c r="D3479" i="12"/>
  <c r="D3570" i="12"/>
  <c r="D3654" i="12"/>
  <c r="D3732" i="12"/>
  <c r="D3806" i="12"/>
  <c r="D3871" i="12"/>
  <c r="D3907" i="12"/>
  <c r="D3943" i="12"/>
  <c r="D3979" i="12"/>
  <c r="D4015" i="12"/>
  <c r="D4051" i="12"/>
  <c r="D4081" i="12"/>
  <c r="D4110" i="12"/>
  <c r="D4140" i="12"/>
  <c r="D4166" i="12"/>
  <c r="D4195" i="12"/>
  <c r="D4225" i="12"/>
  <c r="D4250" i="12"/>
  <c r="D4274" i="12"/>
  <c r="D4298" i="12"/>
  <c r="D4322" i="12"/>
  <c r="D4346" i="12"/>
  <c r="D4370" i="12"/>
  <c r="D4394" i="12"/>
  <c r="D4418" i="12"/>
  <c r="D4442" i="12"/>
  <c r="D4466" i="12"/>
  <c r="D4490" i="12"/>
  <c r="D4512" i="12"/>
  <c r="D4529" i="12"/>
  <c r="D4545" i="12"/>
  <c r="D4561" i="12"/>
  <c r="D4577" i="12"/>
  <c r="D4593" i="12"/>
  <c r="D4608" i="12"/>
  <c r="D4622" i="12"/>
  <c r="D4637" i="12"/>
  <c r="D4651" i="12"/>
  <c r="D4665" i="12"/>
  <c r="D4680" i="12"/>
  <c r="D4694" i="12"/>
  <c r="D4709" i="12"/>
  <c r="D4723" i="12"/>
  <c r="D4737" i="12"/>
  <c r="D4752" i="12"/>
  <c r="D4766" i="12"/>
  <c r="D4781" i="12"/>
  <c r="D4795" i="12"/>
  <c r="D4809" i="12"/>
  <c r="D4824" i="12"/>
  <c r="D4838" i="12"/>
  <c r="D4853" i="12"/>
  <c r="D4867" i="12"/>
  <c r="D4881" i="12"/>
  <c r="D4896" i="12"/>
  <c r="D4910" i="12"/>
  <c r="D4925" i="12"/>
  <c r="D4939" i="12"/>
  <c r="D4953" i="12"/>
  <c r="D4968" i="12"/>
  <c r="D4982" i="12"/>
  <c r="D4997" i="12"/>
  <c r="D5011" i="12"/>
  <c r="D5025" i="12"/>
  <c r="D5040" i="12"/>
  <c r="D5053" i="12"/>
  <c r="D5066" i="12"/>
  <c r="D5079" i="12"/>
  <c r="D5091" i="12"/>
  <c r="D5103" i="12"/>
  <c r="D5115" i="12"/>
  <c r="D5127" i="12"/>
  <c r="D5139" i="12"/>
  <c r="D5151" i="12"/>
  <c r="D5163" i="12"/>
  <c r="D5175" i="12"/>
  <c r="D5187" i="12"/>
  <c r="D5199" i="12"/>
  <c r="D5211" i="12"/>
  <c r="D5223" i="12"/>
  <c r="D5235" i="12"/>
  <c r="D5247" i="12"/>
  <c r="D5259" i="12"/>
  <c r="D5271" i="12"/>
  <c r="D5283" i="12"/>
  <c r="D5295" i="12"/>
  <c r="D5307" i="12"/>
  <c r="D5319" i="12"/>
  <c r="D5331" i="12"/>
  <c r="D5343" i="12"/>
  <c r="D5355" i="12"/>
  <c r="D5367" i="12"/>
  <c r="D5379" i="12"/>
  <c r="D5391" i="12"/>
  <c r="D5403" i="12"/>
  <c r="D5415" i="12"/>
  <c r="D5427" i="12"/>
  <c r="D5439" i="12"/>
  <c r="D5451" i="12"/>
  <c r="D5463" i="12"/>
  <c r="D5475" i="12"/>
  <c r="D5487" i="12"/>
  <c r="D5499" i="12"/>
  <c r="D5511" i="12"/>
  <c r="D5523" i="12"/>
  <c r="D5535" i="12"/>
  <c r="D5547" i="12"/>
  <c r="D5559" i="12"/>
  <c r="D5571" i="12"/>
  <c r="D5583" i="12"/>
  <c r="D5595" i="12"/>
  <c r="D5607" i="12"/>
  <c r="D5619" i="12"/>
  <c r="D5631" i="12"/>
  <c r="D5643" i="12"/>
  <c r="D5655" i="12"/>
  <c r="D5667" i="12"/>
  <c r="D5679" i="12"/>
  <c r="D5691" i="12"/>
  <c r="D5703" i="12"/>
  <c r="D5715" i="12"/>
  <c r="D5727" i="12"/>
  <c r="D1131" i="12"/>
  <c r="D2146" i="12"/>
  <c r="D2551" i="12"/>
  <c r="D2839" i="12"/>
  <c r="D3091" i="12"/>
  <c r="D3265" i="12"/>
  <c r="D3392" i="12"/>
  <c r="D3493" i="12"/>
  <c r="D3582" i="12"/>
  <c r="D3664" i="12"/>
  <c r="D3743" i="12"/>
  <c r="D3816" i="12"/>
  <c r="D3876" i="12"/>
  <c r="D3912" i="12"/>
  <c r="D3948" i="12"/>
  <c r="D3984" i="12"/>
  <c r="D4020" i="12"/>
  <c r="D4056" i="12"/>
  <c r="D4082" i="12"/>
  <c r="D4111" i="12"/>
  <c r="D4141" i="12"/>
  <c r="D1444" i="12"/>
  <c r="D2242" i="12"/>
  <c r="D2599" i="12"/>
  <c r="D2887" i="12"/>
  <c r="D3127" i="12"/>
  <c r="D3289" i="12"/>
  <c r="D3411" i="12"/>
  <c r="D3508" i="12"/>
  <c r="D3596" i="12"/>
  <c r="D3678" i="12"/>
  <c r="D3756" i="12"/>
  <c r="D3828" i="12"/>
  <c r="D3882" i="12"/>
  <c r="D3918" i="12"/>
  <c r="D3954" i="12"/>
  <c r="D3990" i="12"/>
  <c r="D4026" i="12"/>
  <c r="D4058" i="12"/>
  <c r="D4087" i="12"/>
  <c r="D4117" i="12"/>
  <c r="D4146" i="12"/>
  <c r="D4176" i="12"/>
  <c r="D4202" i="12"/>
  <c r="D4231" i="12"/>
  <c r="D4255" i="12"/>
  <c r="D4279" i="12"/>
  <c r="D4303" i="12"/>
  <c r="D4327" i="12"/>
  <c r="D4351" i="12"/>
  <c r="D4375" i="12"/>
  <c r="D4399" i="12"/>
  <c r="D4423" i="12"/>
  <c r="D4447" i="12"/>
  <c r="D4471" i="12"/>
  <c r="D4495" i="12"/>
  <c r="D4515" i="12"/>
  <c r="D4533" i="12"/>
  <c r="D4549" i="12"/>
  <c r="D4565" i="12"/>
  <c r="D4581" i="12"/>
  <c r="D4597" i="12"/>
  <c r="D4611" i="12"/>
  <c r="D4626" i="12"/>
  <c r="D4640" i="12"/>
  <c r="D4654" i="12"/>
  <c r="D4669" i="12"/>
  <c r="D4683" i="12"/>
  <c r="D4698" i="12"/>
  <c r="D4712" i="12"/>
  <c r="D4726" i="12"/>
  <c r="D4741" i="12"/>
  <c r="D4755" i="12"/>
  <c r="D4770" i="12"/>
  <c r="D4784" i="12"/>
  <c r="D4798" i="12"/>
  <c r="D4813" i="12"/>
  <c r="D4827" i="12"/>
  <c r="D4842" i="12"/>
  <c r="D4856" i="12"/>
  <c r="D4870" i="12"/>
  <c r="D4885" i="12"/>
  <c r="D4899" i="12"/>
  <c r="D4914" i="12"/>
  <c r="D4928" i="12"/>
  <c r="D4942" i="12"/>
  <c r="D4957" i="12"/>
  <c r="D4971" i="12"/>
  <c r="D4986" i="12"/>
  <c r="D5000" i="12"/>
  <c r="D5014" i="12"/>
  <c r="D5029" i="12"/>
  <c r="D5043" i="12"/>
  <c r="D5057" i="12"/>
  <c r="D5070" i="12"/>
  <c r="D5082" i="12"/>
  <c r="D5094" i="12"/>
  <c r="D5106" i="12"/>
  <c r="D5118" i="12"/>
  <c r="D5130" i="12"/>
  <c r="D5142" i="12"/>
  <c r="D5154" i="12"/>
  <c r="D5166" i="12"/>
  <c r="D5178" i="12"/>
  <c r="D5190" i="12"/>
  <c r="D5202" i="12"/>
  <c r="D5214" i="12"/>
  <c r="D5226" i="12"/>
  <c r="D5238" i="12"/>
  <c r="D5250" i="12"/>
  <c r="D5262" i="12"/>
  <c r="D5274" i="12"/>
  <c r="D5286" i="12"/>
  <c r="D5298" i="12"/>
  <c r="D5310" i="12"/>
  <c r="D5322" i="12"/>
  <c r="D5334" i="12"/>
  <c r="D5346" i="12"/>
  <c r="D5358" i="12"/>
  <c r="D5370" i="12"/>
  <c r="D5382" i="12"/>
  <c r="D1492" i="12"/>
  <c r="D2254" i="12"/>
  <c r="D2607" i="12"/>
  <c r="D2895" i="12"/>
  <c r="D3135" i="12"/>
  <c r="D3294" i="12"/>
  <c r="D3414" i="12"/>
  <c r="D3511" i="12"/>
  <c r="D3598" i="12"/>
  <c r="D3680" i="12"/>
  <c r="D3758" i="12"/>
  <c r="D3830" i="12"/>
  <c r="D3883" i="12"/>
  <c r="D3919" i="12"/>
  <c r="D3955" i="12"/>
  <c r="D3991" i="12"/>
  <c r="D4027" i="12"/>
  <c r="D4062" i="12"/>
  <c r="D4092" i="12"/>
  <c r="D4118" i="12"/>
  <c r="D4147" i="12"/>
  <c r="D4177" i="12"/>
  <c r="D4206" i="12"/>
  <c r="D4236" i="12"/>
  <c r="D4260" i="12"/>
  <c r="D4284" i="12"/>
  <c r="D4308" i="12"/>
  <c r="D4332" i="12"/>
  <c r="D4356" i="12"/>
  <c r="D4380" i="12"/>
  <c r="D4404" i="12"/>
  <c r="D4428" i="12"/>
  <c r="D4452" i="12"/>
  <c r="D4476" i="12"/>
  <c r="D4500" i="12"/>
  <c r="D4518" i="12"/>
  <c r="D4534" i="12"/>
  <c r="D4550" i="12"/>
  <c r="D4566" i="12"/>
  <c r="D4582" i="12"/>
  <c r="D4598" i="12"/>
  <c r="D4613" i="12"/>
  <c r="D4627" i="12"/>
  <c r="D4641" i="12"/>
  <c r="D4656" i="12"/>
  <c r="D4670" i="12"/>
  <c r="D4685" i="12"/>
  <c r="D4699" i="12"/>
  <c r="D4713" i="12"/>
  <c r="D4728" i="12"/>
  <c r="D4742" i="12"/>
  <c r="D4757" i="12"/>
  <c r="D4771" i="12"/>
  <c r="D4785" i="12"/>
  <c r="D4800" i="12"/>
  <c r="D4814" i="12"/>
  <c r="D4829" i="12"/>
  <c r="D4843" i="12"/>
  <c r="D4857" i="12"/>
  <c r="D4872" i="12"/>
  <c r="D4886" i="12"/>
  <c r="D4901" i="12"/>
  <c r="D4915" i="12"/>
  <c r="D4929" i="12"/>
  <c r="D4944" i="12"/>
  <c r="D4958" i="12"/>
  <c r="D4973" i="12"/>
  <c r="D4987" i="12"/>
  <c r="D5001" i="12"/>
  <c r="D5016" i="12"/>
  <c r="D5030" i="12"/>
  <c r="D5045" i="12"/>
  <c r="D5058" i="12"/>
  <c r="D5071" i="12"/>
  <c r="D5083" i="12"/>
  <c r="D5095" i="12"/>
  <c r="D5107" i="12"/>
  <c r="D5119" i="12"/>
  <c r="D5131" i="12"/>
  <c r="D5143" i="12"/>
  <c r="D5155" i="12"/>
  <c r="D5167" i="12"/>
  <c r="D5179" i="12"/>
  <c r="D5191" i="12"/>
  <c r="D5203" i="12"/>
  <c r="D5215" i="12"/>
  <c r="D5227" i="12"/>
  <c r="D5239" i="12"/>
  <c r="D5251" i="12"/>
  <c r="D5263" i="12"/>
  <c r="D5275" i="12"/>
  <c r="D5287" i="12"/>
  <c r="D5299" i="12"/>
  <c r="D5311" i="12"/>
  <c r="D5323" i="12"/>
  <c r="D5335" i="12"/>
  <c r="D5347" i="12"/>
  <c r="D5359" i="12"/>
  <c r="D5371" i="12"/>
  <c r="D5383" i="12"/>
  <c r="D5395" i="12"/>
  <c r="D5407" i="12"/>
  <c r="D5419" i="12"/>
  <c r="D5431" i="12"/>
  <c r="D5443" i="12"/>
  <c r="D5455" i="12"/>
  <c r="D5467" i="12"/>
  <c r="D5479" i="12"/>
  <c r="D5491" i="12"/>
  <c r="D5503" i="12"/>
  <c r="D5515" i="12"/>
  <c r="D5527" i="12"/>
  <c r="D5539" i="12"/>
  <c r="D5551" i="12"/>
  <c r="D5563" i="12"/>
  <c r="D5575" i="12"/>
  <c r="D5587" i="12"/>
  <c r="D5599" i="12"/>
  <c r="D5611" i="12"/>
  <c r="D5623" i="12"/>
  <c r="D5635" i="12"/>
  <c r="D5647" i="12"/>
  <c r="D5659" i="12"/>
  <c r="D5671" i="12"/>
  <c r="D5683" i="12"/>
  <c r="D5695" i="12"/>
  <c r="D5707" i="12"/>
  <c r="D5719" i="12"/>
  <c r="D5731" i="12"/>
  <c r="D5743" i="12"/>
  <c r="D5755" i="12"/>
  <c r="D5767" i="12"/>
  <c r="D5779" i="12"/>
  <c r="D5791" i="12"/>
  <c r="D5803" i="12"/>
  <c r="D5815" i="12"/>
  <c r="D5827" i="12"/>
  <c r="D5839" i="12"/>
  <c r="D5851" i="12"/>
  <c r="D5863" i="12"/>
  <c r="D5875" i="12"/>
  <c r="D5887" i="12"/>
  <c r="D5899" i="12"/>
  <c r="D5911" i="12"/>
  <c r="D5923" i="12"/>
  <c r="D5935" i="12"/>
  <c r="D5947" i="12"/>
  <c r="D5959" i="12"/>
  <c r="D5971" i="12"/>
  <c r="D5983" i="12"/>
  <c r="D5995" i="12"/>
  <c r="D1660" i="12"/>
  <c r="D2314" i="12"/>
  <c r="D2647" i="12"/>
  <c r="D2935" i="12"/>
  <c r="D3163" i="12"/>
  <c r="D3313" i="12"/>
  <c r="D3428" i="12"/>
  <c r="D3524" i="12"/>
  <c r="D3610" i="12"/>
  <c r="D3691" i="12"/>
  <c r="D3768" i="12"/>
  <c r="D3840" i="12"/>
  <c r="D3888" i="12"/>
  <c r="D3924" i="12"/>
  <c r="D3960" i="12"/>
  <c r="D3996" i="12"/>
  <c r="D4032" i="12"/>
  <c r="D4063" i="12"/>
  <c r="D4093" i="12"/>
  <c r="D4122" i="12"/>
  <c r="D4152" i="12"/>
  <c r="D4178" i="12"/>
  <c r="D4207" i="12"/>
  <c r="D4237" i="12"/>
  <c r="D4261" i="12"/>
  <c r="D4285" i="12"/>
  <c r="D4309" i="12"/>
  <c r="D4333" i="12"/>
  <c r="D4357" i="12"/>
  <c r="D4381" i="12"/>
  <c r="D4405" i="12"/>
  <c r="D4429" i="12"/>
  <c r="D4453" i="12"/>
  <c r="D4477" i="12"/>
  <c r="D4501" i="12"/>
  <c r="D4519" i="12"/>
  <c r="D4536" i="12"/>
  <c r="D4551" i="12"/>
  <c r="D4567" i="12"/>
  <c r="D4584" i="12"/>
  <c r="D4599" i="12"/>
  <c r="D4614" i="12"/>
  <c r="D4628" i="12"/>
  <c r="D4642" i="12"/>
  <c r="D4657" i="12"/>
  <c r="D4671" i="12"/>
  <c r="D4686" i="12"/>
  <c r="D4700" i="12"/>
  <c r="D4714" i="12"/>
  <c r="D4729" i="12"/>
  <c r="D4743" i="12"/>
  <c r="D4758" i="12"/>
  <c r="D4772" i="12"/>
  <c r="D4786" i="12"/>
  <c r="D4801" i="12"/>
  <c r="D4815" i="12"/>
  <c r="D4830" i="12"/>
  <c r="D4844" i="12"/>
  <c r="D4858" i="12"/>
  <c r="D4873" i="12"/>
  <c r="D4887" i="12"/>
  <c r="D4902" i="12"/>
  <c r="D4916" i="12"/>
  <c r="D4930" i="12"/>
  <c r="D4945" i="12"/>
  <c r="D4959" i="12"/>
  <c r="D4974" i="12"/>
  <c r="D4988" i="12"/>
  <c r="D5002" i="12"/>
  <c r="D5017" i="12"/>
  <c r="D5031" i="12"/>
  <c r="D5046" i="12"/>
  <c r="D5059" i="12"/>
  <c r="D5072" i="12"/>
  <c r="D5084" i="12"/>
  <c r="D5096" i="12"/>
  <c r="D5108" i="12"/>
  <c r="D5120" i="12"/>
  <c r="D5132" i="12"/>
  <c r="D5144" i="12"/>
  <c r="D5156" i="12"/>
  <c r="D5168" i="12"/>
  <c r="D5180" i="12"/>
  <c r="D5192" i="12"/>
  <c r="D5204" i="12"/>
  <c r="D5216" i="12"/>
  <c r="D5228" i="12"/>
  <c r="D5240" i="12"/>
  <c r="D5252" i="12"/>
  <c r="D5264" i="12"/>
  <c r="D5276" i="12"/>
  <c r="D5288" i="12"/>
  <c r="D5300" i="12"/>
  <c r="D5312" i="12"/>
  <c r="D5324" i="12"/>
  <c r="D5336" i="12"/>
  <c r="D5348" i="12"/>
  <c r="D5360" i="12"/>
  <c r="D5372" i="12"/>
  <c r="D5384" i="12"/>
  <c r="D5396" i="12"/>
  <c r="D5408" i="12"/>
  <c r="D5420" i="12"/>
  <c r="D5432" i="12"/>
  <c r="D5444" i="12"/>
  <c r="D5456" i="12"/>
  <c r="D5468" i="12"/>
  <c r="D5480" i="12"/>
  <c r="D5492" i="12"/>
  <c r="D5504" i="12"/>
  <c r="D5516" i="12"/>
  <c r="D5528" i="12"/>
  <c r="D5540" i="12"/>
  <c r="D5552" i="12"/>
  <c r="D5564" i="12"/>
  <c r="D5576" i="12"/>
  <c r="D5588" i="12"/>
  <c r="D5600" i="12"/>
  <c r="D5612" i="12"/>
  <c r="D5624" i="12"/>
  <c r="D5636" i="12"/>
  <c r="D5648" i="12"/>
  <c r="D5660" i="12"/>
  <c r="D5672" i="12"/>
  <c r="D5684" i="12"/>
  <c r="D1686" i="12"/>
  <c r="D2326" i="12"/>
  <c r="D2655" i="12"/>
  <c r="D2943" i="12"/>
  <c r="D3171" i="12"/>
  <c r="D3318" i="12"/>
  <c r="D3431" i="12"/>
  <c r="D3526" i="12"/>
  <c r="D3613" i="12"/>
  <c r="D3693" i="12"/>
  <c r="D3770" i="12"/>
  <c r="D3842" i="12"/>
  <c r="D3890" i="12"/>
  <c r="D3926" i="12"/>
  <c r="D3962" i="12"/>
  <c r="D3998" i="12"/>
  <c r="D4034" i="12"/>
  <c r="D4068" i="12"/>
  <c r="D4094" i="12"/>
  <c r="D4123" i="12"/>
  <c r="D4153" i="12"/>
  <c r="D4182" i="12"/>
  <c r="D4212" i="12"/>
  <c r="D4238" i="12"/>
  <c r="D4262" i="12"/>
  <c r="D4286" i="12"/>
  <c r="D4310" i="12"/>
  <c r="D4334" i="12"/>
  <c r="D4358" i="12"/>
  <c r="D4382" i="12"/>
  <c r="D4406" i="12"/>
  <c r="D4430" i="12"/>
  <c r="D4454" i="12"/>
  <c r="D4478" i="12"/>
  <c r="D4502" i="12"/>
  <c r="D4521" i="12"/>
  <c r="D4537" i="12"/>
  <c r="D4553" i="12"/>
  <c r="D4569" i="12"/>
  <c r="D4585" i="12"/>
  <c r="D4601" i="12"/>
  <c r="D4615" i="12"/>
  <c r="D4629" i="12"/>
  <c r="D4644" i="12"/>
  <c r="D4658" i="12"/>
  <c r="D4673" i="12"/>
  <c r="D4687" i="12"/>
  <c r="D4701" i="12"/>
  <c r="D4716" i="12"/>
  <c r="D4730" i="12"/>
  <c r="D4745" i="12"/>
  <c r="D4759" i="12"/>
  <c r="D4773" i="12"/>
  <c r="D4788" i="12"/>
  <c r="D4802" i="12"/>
  <c r="D4817" i="12"/>
  <c r="D4831" i="12"/>
  <c r="D4845" i="12"/>
  <c r="D4860" i="12"/>
  <c r="D4874" i="12"/>
  <c r="D4889" i="12"/>
  <c r="D4903" i="12"/>
  <c r="D4917" i="12"/>
  <c r="D4932" i="12"/>
  <c r="D4946" i="12"/>
  <c r="D4961" i="12"/>
  <c r="D4975" i="12"/>
  <c r="D4989" i="12"/>
  <c r="D5004" i="12"/>
  <c r="D5018" i="12"/>
  <c r="D5033" i="12"/>
  <c r="D5047" i="12"/>
  <c r="D5060" i="12"/>
  <c r="D5073" i="12"/>
  <c r="D5085" i="12"/>
  <c r="D5097" i="12"/>
  <c r="D5109" i="12"/>
  <c r="D5121" i="12"/>
  <c r="D5133" i="12"/>
  <c r="D5145" i="12"/>
  <c r="D3495" i="12"/>
  <c r="D4116" i="12"/>
  <c r="D4299" i="12"/>
  <c r="D4443" i="12"/>
  <c r="D4562" i="12"/>
  <c r="D4652" i="12"/>
  <c r="D4738" i="12"/>
  <c r="D4825" i="12"/>
  <c r="D4911" i="12"/>
  <c r="D4998" i="12"/>
  <c r="D5080" i="12"/>
  <c r="D5152" i="12"/>
  <c r="D5200" i="12"/>
  <c r="D5248" i="12"/>
  <c r="D5296" i="12"/>
  <c r="D5344" i="12"/>
  <c r="D5392" i="12"/>
  <c r="D5428" i="12"/>
  <c r="D5464" i="12"/>
  <c r="D5500" i="12"/>
  <c r="D5536" i="12"/>
  <c r="D5572" i="12"/>
  <c r="D5608" i="12"/>
  <c r="D5640" i="12"/>
  <c r="D5669" i="12"/>
  <c r="D5696" i="12"/>
  <c r="D5718" i="12"/>
  <c r="D5739" i="12"/>
  <c r="D5756" i="12"/>
  <c r="D5775" i="12"/>
  <c r="D5792" i="12"/>
  <c r="D5811" i="12"/>
  <c r="D5828" i="12"/>
  <c r="D5847" i="12"/>
  <c r="D5864" i="12"/>
  <c r="D5883" i="12"/>
  <c r="D5900" i="12"/>
  <c r="D5919" i="12"/>
  <c r="D5936" i="12"/>
  <c r="D5955" i="12"/>
  <c r="D5972" i="12"/>
  <c r="D5991" i="12"/>
  <c r="D6006" i="12"/>
  <c r="D6020" i="12"/>
  <c r="D6036" i="12"/>
  <c r="D6050" i="12"/>
  <c r="D6064" i="12"/>
  <c r="D6078" i="12"/>
  <c r="D6091" i="12"/>
  <c r="D6104" i="12"/>
  <c r="D6117" i="12"/>
  <c r="D6131" i="12"/>
  <c r="D6144" i="12"/>
  <c r="D6157" i="12"/>
  <c r="D6170" i="12"/>
  <c r="D6183" i="12"/>
  <c r="D6196" i="12"/>
  <c r="D6209" i="12"/>
  <c r="D6222" i="12"/>
  <c r="D6235" i="12"/>
  <c r="D6247" i="12"/>
  <c r="D6259" i="12"/>
  <c r="D6271" i="12"/>
  <c r="D6283" i="12"/>
  <c r="D6295" i="12"/>
  <c r="D6307" i="12"/>
  <c r="D6319" i="12"/>
  <c r="D6331" i="12"/>
  <c r="D6343" i="12"/>
  <c r="D6355" i="12"/>
  <c r="D6367" i="12"/>
  <c r="D6379" i="12"/>
  <c r="D6391" i="12"/>
  <c r="D6403" i="12"/>
  <c r="D6415" i="12"/>
  <c r="D6427" i="12"/>
  <c r="D6439" i="12"/>
  <c r="D6451" i="12"/>
  <c r="D6463" i="12"/>
  <c r="D6475" i="12"/>
  <c r="D6487" i="12"/>
  <c r="D6499" i="12"/>
  <c r="D6511" i="12"/>
  <c r="D6523" i="12"/>
  <c r="D6535" i="12"/>
  <c r="D6547" i="12"/>
  <c r="D6559" i="12"/>
  <c r="D6571" i="12"/>
  <c r="D6583" i="12"/>
  <c r="D6595" i="12"/>
  <c r="D6607" i="12"/>
  <c r="D6619" i="12"/>
  <c r="D6631" i="12"/>
  <c r="D6643" i="12"/>
  <c r="D6655" i="12"/>
  <c r="D6667" i="12"/>
  <c r="D6679" i="12"/>
  <c r="D6691" i="12"/>
  <c r="D6703" i="12"/>
  <c r="D6715" i="12"/>
  <c r="D6727" i="12"/>
  <c r="D6739" i="12"/>
  <c r="D6751" i="12"/>
  <c r="D6763" i="12"/>
  <c r="D6775" i="12"/>
  <c r="D6787" i="12"/>
  <c r="D6799" i="12"/>
  <c r="D6811" i="12"/>
  <c r="D6823" i="12"/>
  <c r="D6835" i="12"/>
  <c r="D6847" i="12"/>
  <c r="D6859" i="12"/>
  <c r="D6871" i="12"/>
  <c r="D6883" i="12"/>
  <c r="D6895" i="12"/>
  <c r="D6907" i="12"/>
  <c r="D6919" i="12"/>
  <c r="D6931" i="12"/>
  <c r="D6943" i="12"/>
  <c r="D6955" i="12"/>
  <c r="D6967" i="12"/>
  <c r="D6979" i="12"/>
  <c r="D6991" i="12"/>
  <c r="D7003" i="12"/>
  <c r="D7015" i="12"/>
  <c r="D7027" i="12"/>
  <c r="D7039" i="12"/>
  <c r="D7051" i="12"/>
  <c r="D7063" i="12"/>
  <c r="D7075" i="12"/>
  <c r="D7087" i="12"/>
  <c r="D7099" i="12"/>
  <c r="D3584" i="12"/>
  <c r="D4142" i="12"/>
  <c r="D4302" i="12"/>
  <c r="D4446" i="12"/>
  <c r="D4563" i="12"/>
  <c r="D4653" i="12"/>
  <c r="D4740" i="12"/>
  <c r="D4826" i="12"/>
  <c r="D4913" i="12"/>
  <c r="D4999" i="12"/>
  <c r="D5081" i="12"/>
  <c r="D5153" i="12"/>
  <c r="D5201" i="12"/>
  <c r="D5249" i="12"/>
  <c r="D5297" i="12"/>
  <c r="D5345" i="12"/>
  <c r="D5393" i="12"/>
  <c r="D5429" i="12"/>
  <c r="D5465" i="12"/>
  <c r="D5501" i="12"/>
  <c r="D5537" i="12"/>
  <c r="D5573" i="12"/>
  <c r="D5609" i="12"/>
  <c r="D5644" i="12"/>
  <c r="D5670" i="12"/>
  <c r="D5697" i="12"/>
  <c r="D5720" i="12"/>
  <c r="D5740" i="12"/>
  <c r="D5757" i="12"/>
  <c r="D5776" i="12"/>
  <c r="D5793" i="12"/>
  <c r="D5812" i="12"/>
  <c r="D5829" i="12"/>
  <c r="D5848" i="12"/>
  <c r="D5865" i="12"/>
  <c r="D5884" i="12"/>
  <c r="D5901" i="12"/>
  <c r="D5920" i="12"/>
  <c r="D5937" i="12"/>
  <c r="D5956" i="12"/>
  <c r="D5973" i="12"/>
  <c r="D5992" i="12"/>
  <c r="D6007" i="12"/>
  <c r="D6021" i="12"/>
  <c r="D6037" i="12"/>
  <c r="D6051" i="12"/>
  <c r="D6065" i="12"/>
  <c r="D6079" i="12"/>
  <c r="D6092" i="12"/>
  <c r="D6105" i="12"/>
  <c r="D6119" i="12"/>
  <c r="D6132" i="12"/>
  <c r="D6145" i="12"/>
  <c r="D6158" i="12"/>
  <c r="D6171" i="12"/>
  <c r="D6184" i="12"/>
  <c r="D6197" i="12"/>
  <c r="D6210" i="12"/>
  <c r="D6223" i="12"/>
  <c r="D6236" i="12"/>
  <c r="D6248" i="12"/>
  <c r="D6260" i="12"/>
  <c r="D6272" i="12"/>
  <c r="D6284" i="12"/>
  <c r="D6296" i="12"/>
  <c r="D6308" i="12"/>
  <c r="D6320" i="12"/>
  <c r="D6332" i="12"/>
  <c r="D6344" i="12"/>
  <c r="D6356" i="12"/>
  <c r="D6368" i="12"/>
  <c r="D6380" i="12"/>
  <c r="D3667" i="12"/>
  <c r="D4170" i="12"/>
  <c r="D4323" i="12"/>
  <c r="D4467" i="12"/>
  <c r="D4578" i="12"/>
  <c r="D4666" i="12"/>
  <c r="D4753" i="12"/>
  <c r="D4839" i="12"/>
  <c r="D4926" i="12"/>
  <c r="D5012" i="12"/>
  <c r="D5092" i="12"/>
  <c r="D5157" i="12"/>
  <c r="D5205" i="12"/>
  <c r="D5253" i="12"/>
  <c r="D5301" i="12"/>
  <c r="D5349" i="12"/>
  <c r="D5394" i="12"/>
  <c r="D5430" i="12"/>
  <c r="D5466" i="12"/>
  <c r="D5502" i="12"/>
  <c r="D5538" i="12"/>
  <c r="D5574" i="12"/>
  <c r="D5610" i="12"/>
  <c r="D5645" i="12"/>
  <c r="D5673" i="12"/>
  <c r="D5700" i="12"/>
  <c r="D5721" i="12"/>
  <c r="D5741" i="12"/>
  <c r="D5760" i="12"/>
  <c r="D5777" i="12"/>
  <c r="D5796" i="12"/>
  <c r="D5813" i="12"/>
  <c r="D5832" i="12"/>
  <c r="D5849" i="12"/>
  <c r="D5868" i="12"/>
  <c r="D5885" i="12"/>
  <c r="D5904" i="12"/>
  <c r="D5921" i="12"/>
  <c r="D5940" i="12"/>
  <c r="D5957" i="12"/>
  <c r="D5976" i="12"/>
  <c r="D5993" i="12"/>
  <c r="D6008" i="12"/>
  <c r="D6024" i="12"/>
  <c r="D6038" i="12"/>
  <c r="D6052" i="12"/>
  <c r="D6066" i="12"/>
  <c r="D6080" i="12"/>
  <c r="D6093" i="12"/>
  <c r="D6107" i="12"/>
  <c r="D6120" i="12"/>
  <c r="D6133" i="12"/>
  <c r="D6146" i="12"/>
  <c r="D6159" i="12"/>
  <c r="D6172" i="12"/>
  <c r="D6185" i="12"/>
  <c r="D3745" i="12"/>
  <c r="D4171" i="12"/>
  <c r="D4326" i="12"/>
  <c r="D4470" i="12"/>
  <c r="D4579" i="12"/>
  <c r="D4668" i="12"/>
  <c r="D4754" i="12"/>
  <c r="D4841" i="12"/>
  <c r="D4927" i="12"/>
  <c r="D5013" i="12"/>
  <c r="D5093" i="12"/>
  <c r="D5164" i="12"/>
  <c r="D5212" i="12"/>
  <c r="D5260" i="12"/>
  <c r="D5308" i="12"/>
  <c r="D5356" i="12"/>
  <c r="D5397" i="12"/>
  <c r="D5433" i="12"/>
  <c r="D5469" i="12"/>
  <c r="D5505" i="12"/>
  <c r="D5541" i="12"/>
  <c r="D5577" i="12"/>
  <c r="D5613" i="12"/>
  <c r="D5646" i="12"/>
  <c r="D5676" i="12"/>
  <c r="D5704" i="12"/>
  <c r="D5724" i="12"/>
  <c r="D5742" i="12"/>
  <c r="D5761" i="12"/>
  <c r="D5778" i="12"/>
  <c r="D5797" i="12"/>
  <c r="D5814" i="12"/>
  <c r="D5833" i="12"/>
  <c r="D5850" i="12"/>
  <c r="D5869" i="12"/>
  <c r="D5886" i="12"/>
  <c r="D5905" i="12"/>
  <c r="D5922" i="12"/>
  <c r="D5941" i="12"/>
  <c r="D5958" i="12"/>
  <c r="D5977" i="12"/>
  <c r="D5994" i="12"/>
  <c r="D6009" i="12"/>
  <c r="D6025" i="12"/>
  <c r="D6039" i="12"/>
  <c r="D6053" i="12"/>
  <c r="D6067" i="12"/>
  <c r="D6081" i="12"/>
  <c r="D6095" i="12"/>
  <c r="D6108" i="12"/>
  <c r="D6121" i="12"/>
  <c r="D6134" i="12"/>
  <c r="D6147" i="12"/>
  <c r="D6160" i="12"/>
  <c r="D6173" i="12"/>
  <c r="D6186" i="12"/>
  <c r="D6199" i="12"/>
  <c r="D6212" i="12"/>
  <c r="D6225" i="12"/>
  <c r="D6238" i="12"/>
  <c r="D6250" i="12"/>
  <c r="D6262" i="12"/>
  <c r="D6274" i="12"/>
  <c r="D6286" i="12"/>
  <c r="D6298" i="12"/>
  <c r="D6310" i="12"/>
  <c r="D6322" i="12"/>
  <c r="D6334" i="12"/>
  <c r="D6346" i="12"/>
  <c r="D6358" i="12"/>
  <c r="D6370" i="12"/>
  <c r="D6382" i="12"/>
  <c r="D6394" i="12"/>
  <c r="D6406" i="12"/>
  <c r="D6418" i="12"/>
  <c r="D6430" i="12"/>
  <c r="D6442" i="12"/>
  <c r="D6454" i="12"/>
  <c r="D6466" i="12"/>
  <c r="D6478" i="12"/>
  <c r="D6490" i="12"/>
  <c r="D6502" i="12"/>
  <c r="D6514" i="12"/>
  <c r="D6526" i="12"/>
  <c r="D6538" i="12"/>
  <c r="D6550" i="12"/>
  <c r="D6562" i="12"/>
  <c r="D6574" i="12"/>
  <c r="D6586" i="12"/>
  <c r="D6598" i="12"/>
  <c r="D6610" i="12"/>
  <c r="D6622" i="12"/>
  <c r="D6634" i="12"/>
  <c r="D6646" i="12"/>
  <c r="D6658" i="12"/>
  <c r="D6670" i="12"/>
  <c r="D6682" i="12"/>
  <c r="D6694" i="12"/>
  <c r="D6706" i="12"/>
  <c r="D6718" i="12"/>
  <c r="D6730" i="12"/>
  <c r="D6742" i="12"/>
  <c r="D6754" i="12"/>
  <c r="D6766" i="12"/>
  <c r="D6778" i="12"/>
  <c r="D6790" i="12"/>
  <c r="D6802" i="12"/>
  <c r="D6814" i="12"/>
  <c r="D6826" i="12"/>
  <c r="D6838" i="12"/>
  <c r="D6850" i="12"/>
  <c r="D6862" i="12"/>
  <c r="D6874" i="12"/>
  <c r="D6886" i="12"/>
  <c r="D6898" i="12"/>
  <c r="D6910" i="12"/>
  <c r="D6922" i="12"/>
  <c r="D6934" i="12"/>
  <c r="D6946" i="12"/>
  <c r="D6958" i="12"/>
  <c r="D6970" i="12"/>
  <c r="D6982" i="12"/>
  <c r="D6994" i="12"/>
  <c r="D7006" i="12"/>
  <c r="D7018" i="12"/>
  <c r="D7030" i="12"/>
  <c r="D7042" i="12"/>
  <c r="D7054" i="12"/>
  <c r="D7066" i="12"/>
  <c r="D7078" i="12"/>
  <c r="D7090" i="12"/>
  <c r="D7102" i="12"/>
  <c r="D7114" i="12"/>
  <c r="D7126" i="12"/>
  <c r="D7138" i="12"/>
  <c r="D7150" i="12"/>
  <c r="D7162" i="12"/>
  <c r="D7174" i="12"/>
  <c r="D7186" i="12"/>
  <c r="D7198" i="12"/>
  <c r="D7210" i="12"/>
  <c r="D7222" i="12"/>
  <c r="D7234" i="12"/>
  <c r="D7246" i="12"/>
  <c r="D7258" i="12"/>
  <c r="D7270" i="12"/>
  <c r="D7282" i="12"/>
  <c r="D7294" i="12"/>
  <c r="D7306" i="12"/>
  <c r="D7318" i="12"/>
  <c r="D7330" i="12"/>
  <c r="D7342" i="12"/>
  <c r="D7354" i="12"/>
  <c r="D7366" i="12"/>
  <c r="D7378" i="12"/>
  <c r="D7390" i="12"/>
  <c r="D7402" i="12"/>
  <c r="D7414" i="12"/>
  <c r="D7426" i="12"/>
  <c r="D7438" i="12"/>
  <c r="D7450" i="12"/>
  <c r="D7462" i="12"/>
  <c r="D7474" i="12"/>
  <c r="D7486" i="12"/>
  <c r="D3818" i="12"/>
  <c r="D4200" i="12"/>
  <c r="D4347" i="12"/>
  <c r="D4491" i="12"/>
  <c r="D4594" i="12"/>
  <c r="D4681" i="12"/>
  <c r="D4767" i="12"/>
  <c r="D4854" i="12"/>
  <c r="D4940" i="12"/>
  <c r="D5026" i="12"/>
  <c r="D5104" i="12"/>
  <c r="D5165" i="12"/>
  <c r="D5213" i="12"/>
  <c r="D5261" i="12"/>
  <c r="D5309" i="12"/>
  <c r="D5357" i="12"/>
  <c r="D5404" i="12"/>
  <c r="D5440" i="12"/>
  <c r="D5476" i="12"/>
  <c r="D5512" i="12"/>
  <c r="D5548" i="12"/>
  <c r="D5584" i="12"/>
  <c r="D5620" i="12"/>
  <c r="D5649" i="12"/>
  <c r="D5680" i="12"/>
  <c r="D5705" i="12"/>
  <c r="D5725" i="12"/>
  <c r="D5744" i="12"/>
  <c r="D5763" i="12"/>
  <c r="D5780" i="12"/>
  <c r="D5799" i="12"/>
  <c r="D5816" i="12"/>
  <c r="D5835" i="12"/>
  <c r="D5852" i="12"/>
  <c r="D5871" i="12"/>
  <c r="D5888" i="12"/>
  <c r="D5907" i="12"/>
  <c r="D5924" i="12"/>
  <c r="D5943" i="12"/>
  <c r="D5960" i="12"/>
  <c r="D5979" i="12"/>
  <c r="D5996" i="12"/>
  <c r="D6012" i="12"/>
  <c r="D6026" i="12"/>
  <c r="D6040" i="12"/>
  <c r="D6054" i="12"/>
  <c r="D6068" i="12"/>
  <c r="D6083" i="12"/>
  <c r="D6096" i="12"/>
  <c r="D6109" i="12"/>
  <c r="D6122" i="12"/>
  <c r="D6135" i="12"/>
  <c r="D6148" i="12"/>
  <c r="D6161" i="12"/>
  <c r="D6174" i="12"/>
  <c r="D6187" i="12"/>
  <c r="D6200" i="12"/>
  <c r="D6213" i="12"/>
  <c r="D6227" i="12"/>
  <c r="D6239" i="12"/>
  <c r="D6251" i="12"/>
  <c r="D6263" i="12"/>
  <c r="D6275" i="12"/>
  <c r="D6287" i="12"/>
  <c r="D6299" i="12"/>
  <c r="D6311" i="12"/>
  <c r="D6323" i="12"/>
  <c r="D6335" i="12"/>
  <c r="D6347" i="12"/>
  <c r="D6359" i="12"/>
  <c r="D6371" i="12"/>
  <c r="D6383" i="12"/>
  <c r="D1193" i="12"/>
  <c r="D3878" i="12"/>
  <c r="D4201" i="12"/>
  <c r="D4350" i="12"/>
  <c r="D4494" i="12"/>
  <c r="D4596" i="12"/>
  <c r="D4682" i="12"/>
  <c r="D4769" i="12"/>
  <c r="D4855" i="12"/>
  <c r="D4941" i="12"/>
  <c r="D5028" i="12"/>
  <c r="D5105" i="12"/>
  <c r="D5169" i="12"/>
  <c r="D5217" i="12"/>
  <c r="D5265" i="12"/>
  <c r="D5313" i="12"/>
  <c r="D5361" i="12"/>
  <c r="D5405" i="12"/>
  <c r="D5441" i="12"/>
  <c r="D5477" i="12"/>
  <c r="D5513" i="12"/>
  <c r="D5549" i="12"/>
  <c r="D5585" i="12"/>
  <c r="D5621" i="12"/>
  <c r="D5652" i="12"/>
  <c r="D5681" i="12"/>
  <c r="D5706" i="12"/>
  <c r="D5728" i="12"/>
  <c r="D5745" i="12"/>
  <c r="D5764" i="12"/>
  <c r="D5781" i="12"/>
  <c r="D5800" i="12"/>
  <c r="D5817" i="12"/>
  <c r="D5836" i="12"/>
  <c r="D5853" i="12"/>
  <c r="D5872" i="12"/>
  <c r="D5889" i="12"/>
  <c r="D5908" i="12"/>
  <c r="D5925" i="12"/>
  <c r="D5944" i="12"/>
  <c r="D5961" i="12"/>
  <c r="D5980" i="12"/>
  <c r="D5997" i="12"/>
  <c r="D6013" i="12"/>
  <c r="D6027" i="12"/>
  <c r="D6041" i="12"/>
  <c r="D6055" i="12"/>
  <c r="D6069" i="12"/>
  <c r="D6084" i="12"/>
  <c r="D6097" i="12"/>
  <c r="D6110" i="12"/>
  <c r="D6123" i="12"/>
  <c r="D6136" i="12"/>
  <c r="D6149" i="12"/>
  <c r="D6162" i="12"/>
  <c r="D6175" i="12"/>
  <c r="D6188" i="12"/>
  <c r="D6201" i="12"/>
  <c r="D6215" i="12"/>
  <c r="D6228" i="12"/>
  <c r="D6240" i="12"/>
  <c r="D6252" i="12"/>
  <c r="D6264" i="12"/>
  <c r="D6276" i="12"/>
  <c r="D6288" i="12"/>
  <c r="D6300" i="12"/>
  <c r="D6312" i="12"/>
  <c r="D6324" i="12"/>
  <c r="D6336" i="12"/>
  <c r="D6348" i="12"/>
  <c r="D6360" i="12"/>
  <c r="D6372" i="12"/>
  <c r="D6384" i="12"/>
  <c r="D6396" i="12"/>
  <c r="D6408" i="12"/>
  <c r="D6420" i="12"/>
  <c r="D6432" i="12"/>
  <c r="D6444" i="12"/>
  <c r="D6456" i="12"/>
  <c r="D6468" i="12"/>
  <c r="D6480" i="12"/>
  <c r="D6492" i="12"/>
  <c r="D6504" i="12"/>
  <c r="D6516" i="12"/>
  <c r="D6528" i="12"/>
  <c r="D6540" i="12"/>
  <c r="D6552" i="12"/>
  <c r="D6564" i="12"/>
  <c r="D6576" i="12"/>
  <c r="D6588" i="12"/>
  <c r="D6600" i="12"/>
  <c r="D6612" i="12"/>
  <c r="D6624" i="12"/>
  <c r="D6636" i="12"/>
  <c r="D6648" i="12"/>
  <c r="D6660" i="12"/>
  <c r="D6672" i="12"/>
  <c r="D6684" i="12"/>
  <c r="D6696" i="12"/>
  <c r="D6708" i="12"/>
  <c r="D6720" i="12"/>
  <c r="D6732" i="12"/>
  <c r="D6744" i="12"/>
  <c r="D6756" i="12"/>
  <c r="D6768" i="12"/>
  <c r="D6780" i="12"/>
  <c r="D6792" i="12"/>
  <c r="D6804" i="12"/>
  <c r="D6816" i="12"/>
  <c r="D6828" i="12"/>
  <c r="D6840" i="12"/>
  <c r="D6852" i="12"/>
  <c r="D6864" i="12"/>
  <c r="D6876" i="12"/>
  <c r="D6888" i="12"/>
  <c r="D6900" i="12"/>
  <c r="D6912" i="12"/>
  <c r="D6924" i="12"/>
  <c r="D6936" i="12"/>
  <c r="D6948" i="12"/>
  <c r="D6960" i="12"/>
  <c r="D6972" i="12"/>
  <c r="D6984" i="12"/>
  <c r="D6996" i="12"/>
  <c r="D7008" i="12"/>
  <c r="D7020" i="12"/>
  <c r="D7032" i="12"/>
  <c r="D7044" i="12"/>
  <c r="D7056" i="12"/>
  <c r="D7068" i="12"/>
  <c r="D7080" i="12"/>
  <c r="D7092" i="12"/>
  <c r="D7104" i="12"/>
  <c r="D7116" i="12"/>
  <c r="D7128" i="12"/>
  <c r="D7140" i="12"/>
  <c r="D7152" i="12"/>
  <c r="D7164" i="12"/>
  <c r="D7176" i="12"/>
  <c r="D7188" i="12"/>
  <c r="D7200" i="12"/>
  <c r="D7212" i="12"/>
  <c r="D2166" i="12"/>
  <c r="D3914" i="12"/>
  <c r="D4226" i="12"/>
  <c r="D4371" i="12"/>
  <c r="D4513" i="12"/>
  <c r="D4609" i="12"/>
  <c r="D4695" i="12"/>
  <c r="D4782" i="12"/>
  <c r="D4868" i="12"/>
  <c r="D4954" i="12"/>
  <c r="D5041" i="12"/>
  <c r="D5116" i="12"/>
  <c r="D5176" i="12"/>
  <c r="D5224" i="12"/>
  <c r="D5272" i="12"/>
  <c r="D5320" i="12"/>
  <c r="D5368" i="12"/>
  <c r="D5406" i="12"/>
  <c r="D5442" i="12"/>
  <c r="D5478" i="12"/>
  <c r="D5514" i="12"/>
  <c r="D5550" i="12"/>
  <c r="D5586" i="12"/>
  <c r="D5622" i="12"/>
  <c r="D5656" i="12"/>
  <c r="D5682" i="12"/>
  <c r="D5708" i="12"/>
  <c r="D5729" i="12"/>
  <c r="D5748" i="12"/>
  <c r="D5765" i="12"/>
  <c r="D5784" i="12"/>
  <c r="D5801" i="12"/>
  <c r="D5820" i="12"/>
  <c r="D5837" i="12"/>
  <c r="D5856" i="12"/>
  <c r="D5873" i="12"/>
  <c r="D5892" i="12"/>
  <c r="D5909" i="12"/>
  <c r="D5928" i="12"/>
  <c r="D5945" i="12"/>
  <c r="D5964" i="12"/>
  <c r="D5981" i="12"/>
  <c r="D6000" i="12"/>
  <c r="D6014" i="12"/>
  <c r="D6028" i="12"/>
  <c r="D6042" i="12"/>
  <c r="D6056" i="12"/>
  <c r="D6072" i="12"/>
  <c r="D6085" i="12"/>
  <c r="D6098" i="12"/>
  <c r="D6111" i="12"/>
  <c r="D6124" i="12"/>
  <c r="D6137" i="12"/>
  <c r="D6150" i="12"/>
  <c r="D6163" i="12"/>
  <c r="D6176" i="12"/>
  <c r="D6189" i="12"/>
  <c r="D6203" i="12"/>
  <c r="D6216" i="12"/>
  <c r="D6229" i="12"/>
  <c r="D6241" i="12"/>
  <c r="D6253" i="12"/>
  <c r="D6265" i="12"/>
  <c r="D6277" i="12"/>
  <c r="D6289" i="12"/>
  <c r="D6301" i="12"/>
  <c r="D6313" i="12"/>
  <c r="D6325" i="12"/>
  <c r="D6337" i="12"/>
  <c r="D6349" i="12"/>
  <c r="D6361" i="12"/>
  <c r="D6373" i="12"/>
  <c r="D6385" i="12"/>
  <c r="D6397" i="12"/>
  <c r="D6409" i="12"/>
  <c r="D6421" i="12"/>
  <c r="D6433" i="12"/>
  <c r="D6445" i="12"/>
  <c r="D6457" i="12"/>
  <c r="D6469" i="12"/>
  <c r="D6481" i="12"/>
  <c r="D6493" i="12"/>
  <c r="D6505" i="12"/>
  <c r="D6517" i="12"/>
  <c r="D6529" i="12"/>
  <c r="D6541" i="12"/>
  <c r="D6553" i="12"/>
  <c r="D6565" i="12"/>
  <c r="D6577" i="12"/>
  <c r="D6589" i="12"/>
  <c r="D6601" i="12"/>
  <c r="D6613" i="12"/>
  <c r="D6625" i="12"/>
  <c r="D6637" i="12"/>
  <c r="D6649" i="12"/>
  <c r="D6661" i="12"/>
  <c r="D6673" i="12"/>
  <c r="D6685" i="12"/>
  <c r="D6697" i="12"/>
  <c r="D6709" i="12"/>
  <c r="D6721" i="12"/>
  <c r="D6733" i="12"/>
  <c r="D6745" i="12"/>
  <c r="D6757" i="12"/>
  <c r="D6769" i="12"/>
  <c r="D6781" i="12"/>
  <c r="D6793" i="12"/>
  <c r="D6805" i="12"/>
  <c r="D6817" i="12"/>
  <c r="D6829" i="12"/>
  <c r="D6841" i="12"/>
  <c r="D6853" i="12"/>
  <c r="D6865" i="12"/>
  <c r="D6877" i="12"/>
  <c r="D6889" i="12"/>
  <c r="D6901" i="12"/>
  <c r="D6913" i="12"/>
  <c r="D6925" i="12"/>
  <c r="D6937" i="12"/>
  <c r="D6949" i="12"/>
  <c r="D6961" i="12"/>
  <c r="D6973" i="12"/>
  <c r="D6985" i="12"/>
  <c r="D2559" i="12"/>
  <c r="D3950" i="12"/>
  <c r="D4230" i="12"/>
  <c r="D4374" i="12"/>
  <c r="D4514" i="12"/>
  <c r="D4610" i="12"/>
  <c r="D4697" i="12"/>
  <c r="D4783" i="12"/>
  <c r="D4869" i="12"/>
  <c r="D4956" i="12"/>
  <c r="D5042" i="12"/>
  <c r="D5117" i="12"/>
  <c r="D5177" i="12"/>
  <c r="D5225" i="12"/>
  <c r="D5273" i="12"/>
  <c r="D5321" i="12"/>
  <c r="D5369" i="12"/>
  <c r="D5409" i="12"/>
  <c r="D5445" i="12"/>
  <c r="D5481" i="12"/>
  <c r="D5517" i="12"/>
  <c r="D5553" i="12"/>
  <c r="D5589" i="12"/>
  <c r="D5625" i="12"/>
  <c r="D5657" i="12"/>
  <c r="D5685" i="12"/>
  <c r="D5709" i="12"/>
  <c r="D5730" i="12"/>
  <c r="D5749" i="12"/>
  <c r="D5766" i="12"/>
  <c r="D5785" i="12"/>
  <c r="D5802" i="12"/>
  <c r="D5821" i="12"/>
  <c r="D5838" i="12"/>
  <c r="D5857" i="12"/>
  <c r="D5874" i="12"/>
  <c r="D5893" i="12"/>
  <c r="D5910" i="12"/>
  <c r="D5929" i="12"/>
  <c r="D5946" i="12"/>
  <c r="D5965" i="12"/>
  <c r="D5982" i="12"/>
  <c r="D6001" i="12"/>
  <c r="D6015" i="12"/>
  <c r="D6029" i="12"/>
  <c r="D6043" i="12"/>
  <c r="D6057" i="12"/>
  <c r="D6073" i="12"/>
  <c r="D6086" i="12"/>
  <c r="D6099" i="12"/>
  <c r="D2847" i="12"/>
  <c r="D3986" i="12"/>
  <c r="D4251" i="12"/>
  <c r="D4395" i="12"/>
  <c r="D4530" i="12"/>
  <c r="D4623" i="12"/>
  <c r="D4710" i="12"/>
  <c r="D4796" i="12"/>
  <c r="D4882" i="12"/>
  <c r="D4969" i="12"/>
  <c r="D5054" i="12"/>
  <c r="D5128" i="12"/>
  <c r="D5181" i="12"/>
  <c r="D5229" i="12"/>
  <c r="D5277" i="12"/>
  <c r="D5325" i="12"/>
  <c r="D5373" i="12"/>
  <c r="D5416" i="12"/>
  <c r="D5452" i="12"/>
  <c r="D5488" i="12"/>
  <c r="D5524" i="12"/>
  <c r="D5560" i="12"/>
  <c r="D5596" i="12"/>
  <c r="D5632" i="12"/>
  <c r="D5658" i="12"/>
  <c r="D5688" i="12"/>
  <c r="D5712" i="12"/>
  <c r="D5732" i="12"/>
  <c r="D5751" i="12"/>
  <c r="D5768" i="12"/>
  <c r="D5787" i="12"/>
  <c r="D5804" i="12"/>
  <c r="D5823" i="12"/>
  <c r="D5840" i="12"/>
  <c r="D5859" i="12"/>
  <c r="D5876" i="12"/>
  <c r="D5895" i="12"/>
  <c r="D5912" i="12"/>
  <c r="D5931" i="12"/>
  <c r="D5948" i="12"/>
  <c r="D5967" i="12"/>
  <c r="D5984" i="12"/>
  <c r="D6002" i="12"/>
  <c r="D6016" i="12"/>
  <c r="D6030" i="12"/>
  <c r="D6044" i="12"/>
  <c r="D6060" i="12"/>
  <c r="D6074" i="12"/>
  <c r="D6087" i="12"/>
  <c r="D6100" i="12"/>
  <c r="D6113" i="12"/>
  <c r="D6126" i="12"/>
  <c r="D6139" i="12"/>
  <c r="D6152" i="12"/>
  <c r="D6165" i="12"/>
  <c r="D6179" i="12"/>
  <c r="D6192" i="12"/>
  <c r="D6205" i="12"/>
  <c r="D6218" i="12"/>
  <c r="D6231" i="12"/>
  <c r="D6243" i="12"/>
  <c r="D6255" i="12"/>
  <c r="D6267" i="12"/>
  <c r="D6279" i="12"/>
  <c r="D6291" i="12"/>
  <c r="D6303" i="12"/>
  <c r="D6315" i="12"/>
  <c r="D6327" i="12"/>
  <c r="D6339" i="12"/>
  <c r="D6351" i="12"/>
  <c r="D6363" i="12"/>
  <c r="D6375" i="12"/>
  <c r="D6387" i="12"/>
  <c r="D6399" i="12"/>
  <c r="D6411" i="12"/>
  <c r="D6423" i="12"/>
  <c r="D6435" i="12"/>
  <c r="D6447" i="12"/>
  <c r="D6459" i="12"/>
  <c r="D6471" i="12"/>
  <c r="D6483" i="12"/>
  <c r="D6495" i="12"/>
  <c r="D6507" i="12"/>
  <c r="D6519" i="12"/>
  <c r="D6531" i="12"/>
  <c r="D6543" i="12"/>
  <c r="D6555" i="12"/>
  <c r="D6567" i="12"/>
  <c r="D6579" i="12"/>
  <c r="D6591" i="12"/>
  <c r="D6603" i="12"/>
  <c r="D6615" i="12"/>
  <c r="D6627" i="12"/>
  <c r="D6639" i="12"/>
  <c r="D6651" i="12"/>
  <c r="D6663" i="12"/>
  <c r="D6675" i="12"/>
  <c r="D6687" i="12"/>
  <c r="D6699" i="12"/>
  <c r="D6711" i="12"/>
  <c r="D6723" i="12"/>
  <c r="D6735" i="12"/>
  <c r="D6747" i="12"/>
  <c r="D6759" i="12"/>
  <c r="D6771" i="12"/>
  <c r="D6783" i="12"/>
  <c r="D6795" i="12"/>
  <c r="D6807" i="12"/>
  <c r="D6819" i="12"/>
  <c r="D6831" i="12"/>
  <c r="D6843" i="12"/>
  <c r="D6855" i="12"/>
  <c r="D6867" i="12"/>
  <c r="D6879" i="12"/>
  <c r="D6891" i="12"/>
  <c r="D6903" i="12"/>
  <c r="D6915" i="12"/>
  <c r="D6927" i="12"/>
  <c r="D6939" i="12"/>
  <c r="D3270" i="12"/>
  <c r="D4057" i="12"/>
  <c r="D4275" i="12"/>
  <c r="D4419" i="12"/>
  <c r="D4546" i="12"/>
  <c r="D4638" i="12"/>
  <c r="D4724" i="12"/>
  <c r="D4810" i="12"/>
  <c r="D4897" i="12"/>
  <c r="D4983" i="12"/>
  <c r="D5067" i="12"/>
  <c r="D5140" i="12"/>
  <c r="D5189" i="12"/>
  <c r="D5237" i="12"/>
  <c r="D5285" i="12"/>
  <c r="D5333" i="12"/>
  <c r="D5381" i="12"/>
  <c r="D5418" i="12"/>
  <c r="D5454" i="12"/>
  <c r="D5490" i="12"/>
  <c r="D5526" i="12"/>
  <c r="D5562" i="12"/>
  <c r="D5598" i="12"/>
  <c r="D5634" i="12"/>
  <c r="D5664" i="12"/>
  <c r="D5693" i="12"/>
  <c r="D5716" i="12"/>
  <c r="D5736" i="12"/>
  <c r="D5753" i="12"/>
  <c r="D5772" i="12"/>
  <c r="D5789" i="12"/>
  <c r="D5808" i="12"/>
  <c r="D5825" i="12"/>
  <c r="D5844" i="12"/>
  <c r="D5861" i="12"/>
  <c r="D5880" i="12"/>
  <c r="D5897" i="12"/>
  <c r="D5916" i="12"/>
  <c r="D5933" i="12"/>
  <c r="D5952" i="12"/>
  <c r="D5969" i="12"/>
  <c r="D5988" i="12"/>
  <c r="D6004" i="12"/>
  <c r="D6018" i="12"/>
  <c r="D6032" i="12"/>
  <c r="D6048" i="12"/>
  <c r="D6062" i="12"/>
  <c r="D6076" i="12"/>
  <c r="D6089" i="12"/>
  <c r="D6102" i="12"/>
  <c r="D6115" i="12"/>
  <c r="D6128" i="12"/>
  <c r="D6141" i="12"/>
  <c r="D6155" i="12"/>
  <c r="D6168" i="12"/>
  <c r="D6181" i="12"/>
  <c r="D6194" i="12"/>
  <c r="D6207" i="12"/>
  <c r="D6220" i="12"/>
  <c r="D6233" i="12"/>
  <c r="D6245" i="12"/>
  <c r="D6257" i="12"/>
  <c r="D6269" i="12"/>
  <c r="D6281" i="12"/>
  <c r="D6293" i="12"/>
  <c r="D6305" i="12"/>
  <c r="D6317" i="12"/>
  <c r="D6329" i="12"/>
  <c r="D6341" i="12"/>
  <c r="D6353" i="12"/>
  <c r="D6365" i="12"/>
  <c r="D6377" i="12"/>
  <c r="D6389" i="12"/>
  <c r="D6401" i="12"/>
  <c r="D6413" i="12"/>
  <c r="D6425" i="12"/>
  <c r="D6437" i="12"/>
  <c r="D6449" i="12"/>
  <c r="D6461" i="12"/>
  <c r="D6473" i="12"/>
  <c r="D6485" i="12"/>
  <c r="D6497" i="12"/>
  <c r="D6509" i="12"/>
  <c r="D6521" i="12"/>
  <c r="D6533" i="12"/>
  <c r="D6545" i="12"/>
  <c r="D6557" i="12"/>
  <c r="D6569" i="12"/>
  <c r="D6581" i="12"/>
  <c r="D6593" i="12"/>
  <c r="D6605" i="12"/>
  <c r="D6617" i="12"/>
  <c r="D6629" i="12"/>
  <c r="D6641" i="12"/>
  <c r="D6653" i="12"/>
  <c r="D6665" i="12"/>
  <c r="D6677" i="12"/>
  <c r="D6689" i="12"/>
  <c r="D6701" i="12"/>
  <c r="D6713" i="12"/>
  <c r="D6725" i="12"/>
  <c r="D6737" i="12"/>
  <c r="D6749" i="12"/>
  <c r="D6761" i="12"/>
  <c r="D6773" i="12"/>
  <c r="D6785" i="12"/>
  <c r="D6797" i="12"/>
  <c r="D6809" i="12"/>
  <c r="D6821" i="12"/>
  <c r="D6833" i="12"/>
  <c r="D6845" i="12"/>
  <c r="D6857" i="12"/>
  <c r="D6869" i="12"/>
  <c r="D6881" i="12"/>
  <c r="D6893" i="12"/>
  <c r="D6905" i="12"/>
  <c r="D6917" i="12"/>
  <c r="D6929" i="12"/>
  <c r="D6941" i="12"/>
  <c r="D6953" i="12"/>
  <c r="D6965" i="12"/>
  <c r="D6977" i="12"/>
  <c r="D6989" i="12"/>
  <c r="D7001" i="12"/>
  <c r="D7013" i="12"/>
  <c r="D7025" i="12"/>
  <c r="D7037" i="12"/>
  <c r="D7049" i="12"/>
  <c r="D7061" i="12"/>
  <c r="D7073" i="12"/>
  <c r="D7085" i="12"/>
  <c r="D7097" i="12"/>
  <c r="D7109" i="12"/>
  <c r="D7121" i="12"/>
  <c r="D7133" i="12"/>
  <c r="D7145" i="12"/>
  <c r="D7157" i="12"/>
  <c r="D7169" i="12"/>
  <c r="D7181" i="12"/>
  <c r="D7193" i="12"/>
  <c r="D7205" i="12"/>
  <c r="D7217" i="12"/>
  <c r="D7229" i="12"/>
  <c r="D7241" i="12"/>
  <c r="D7253" i="12"/>
  <c r="D7265" i="12"/>
  <c r="D7277" i="12"/>
  <c r="D7289" i="12"/>
  <c r="D7301" i="12"/>
  <c r="D7313" i="12"/>
  <c r="D7325" i="12"/>
  <c r="D7337" i="12"/>
  <c r="D7349" i="12"/>
  <c r="D7361" i="12"/>
  <c r="D7373" i="12"/>
  <c r="D7385" i="12"/>
  <c r="D7397" i="12"/>
  <c r="D7409" i="12"/>
  <c r="D7421" i="12"/>
  <c r="D7433" i="12"/>
  <c r="D7445" i="12"/>
  <c r="D7457" i="12"/>
  <c r="D7469" i="12"/>
  <c r="D7481" i="12"/>
  <c r="D7493" i="12"/>
  <c r="D7505" i="12"/>
  <c r="D7517" i="12"/>
  <c r="D7529" i="12"/>
  <c r="D7541" i="12"/>
  <c r="D7553" i="12"/>
  <c r="D3395" i="12"/>
  <c r="D4086" i="12"/>
  <c r="D4278" i="12"/>
  <c r="D4422" i="12"/>
  <c r="D4548" i="12"/>
  <c r="D4639" i="12"/>
  <c r="D4725" i="12"/>
  <c r="D4812" i="12"/>
  <c r="D4898" i="12"/>
  <c r="D4985" i="12"/>
  <c r="D5069" i="12"/>
  <c r="D5141" i="12"/>
  <c r="D5193" i="12"/>
  <c r="D5241" i="12"/>
  <c r="D5289" i="12"/>
  <c r="D5337" i="12"/>
  <c r="D5385" i="12"/>
  <c r="D5421" i="12"/>
  <c r="D5457" i="12"/>
  <c r="D5493" i="12"/>
  <c r="D5529" i="12"/>
  <c r="D5565" i="12"/>
  <c r="D5601" i="12"/>
  <c r="D5637" i="12"/>
  <c r="D5668" i="12"/>
  <c r="D5694" i="12"/>
  <c r="D5717" i="12"/>
  <c r="D5737" i="12"/>
  <c r="D5754" i="12"/>
  <c r="D5773" i="12"/>
  <c r="D5790" i="12"/>
  <c r="D5809" i="12"/>
  <c r="D5826" i="12"/>
  <c r="D5845" i="12"/>
  <c r="D5862" i="12"/>
  <c r="D5881" i="12"/>
  <c r="D5898" i="12"/>
  <c r="D5917" i="12"/>
  <c r="D5934" i="12"/>
  <c r="D5953" i="12"/>
  <c r="D5970" i="12"/>
  <c r="D5989" i="12"/>
  <c r="D6005" i="12"/>
  <c r="D6019" i="12"/>
  <c r="D6033" i="12"/>
  <c r="D6049" i="12"/>
  <c r="D6063" i="12"/>
  <c r="D6077" i="12"/>
  <c r="D6090" i="12"/>
  <c r="D6103" i="12"/>
  <c r="D6116" i="12"/>
  <c r="D6129" i="12"/>
  <c r="D6143" i="12"/>
  <c r="D6156" i="12"/>
  <c r="D6169" i="12"/>
  <c r="D6182" i="12"/>
  <c r="D6195" i="12"/>
  <c r="D6208" i="12"/>
  <c r="D6221" i="12"/>
  <c r="D6234" i="12"/>
  <c r="D6246" i="12"/>
  <c r="D6258" i="12"/>
  <c r="D6270" i="12"/>
  <c r="D6282" i="12"/>
  <c r="D6294" i="12"/>
  <c r="D6306" i="12"/>
  <c r="D6318" i="12"/>
  <c r="D6330" i="12"/>
  <c r="D6342" i="12"/>
  <c r="D6354" i="12"/>
  <c r="D6366" i="12"/>
  <c r="D6378" i="12"/>
  <c r="D6390" i="12"/>
  <c r="D6402" i="12"/>
  <c r="D6414" i="12"/>
  <c r="D6426" i="12"/>
  <c r="D6438" i="12"/>
  <c r="D6450" i="12"/>
  <c r="D6462" i="12"/>
  <c r="D6474" i="12"/>
  <c r="D6486" i="12"/>
  <c r="D6498" i="12"/>
  <c r="D6510" i="12"/>
  <c r="D6522" i="12"/>
  <c r="D6534" i="12"/>
  <c r="D6546" i="12"/>
  <c r="D6558" i="12"/>
  <c r="D6570" i="12"/>
  <c r="D6582" i="12"/>
  <c r="D6594" i="12"/>
  <c r="D6606" i="12"/>
  <c r="D6618" i="12"/>
  <c r="D6630" i="12"/>
  <c r="D6642" i="12"/>
  <c r="D6654" i="12"/>
  <c r="D6666" i="12"/>
  <c r="D6678" i="12"/>
  <c r="D6690" i="12"/>
  <c r="D6702" i="12"/>
  <c r="D6714" i="12"/>
  <c r="D6726" i="12"/>
  <c r="D6738" i="12"/>
  <c r="D6750" i="12"/>
  <c r="D6762" i="12"/>
  <c r="D6774" i="12"/>
  <c r="D6786" i="12"/>
  <c r="D6798" i="12"/>
  <c r="D6810" i="12"/>
  <c r="D6822" i="12"/>
  <c r="D6834" i="12"/>
  <c r="D6846" i="12"/>
  <c r="D6858" i="12"/>
  <c r="D6870" i="12"/>
  <c r="D6882" i="12"/>
  <c r="D6894" i="12"/>
  <c r="D6906" i="12"/>
  <c r="D6918" i="12"/>
  <c r="D6930" i="12"/>
  <c r="D6942" i="12"/>
  <c r="D6954" i="12"/>
  <c r="D6966" i="12"/>
  <c r="D6978" i="12"/>
  <c r="D6990" i="12"/>
  <c r="D7002" i="12"/>
  <c r="D7014" i="12"/>
  <c r="D7026" i="12"/>
  <c r="D7038" i="12"/>
  <c r="D7050" i="12"/>
  <c r="D7062" i="12"/>
  <c r="D7074" i="12"/>
  <c r="D7086" i="12"/>
  <c r="D7098" i="12"/>
  <c r="D7110" i="12"/>
  <c r="D7122" i="12"/>
  <c r="D7134" i="12"/>
  <c r="D7146" i="12"/>
  <c r="D7158" i="12"/>
  <c r="D7170" i="12"/>
  <c r="D7182" i="12"/>
  <c r="D7194" i="12"/>
  <c r="D7206" i="12"/>
  <c r="D7218" i="12"/>
  <c r="D7230" i="12"/>
  <c r="D7242" i="12"/>
  <c r="D7254" i="12"/>
  <c r="D7266" i="12"/>
  <c r="D7278" i="12"/>
  <c r="D7290" i="12"/>
  <c r="D7302" i="12"/>
  <c r="D7314" i="12"/>
  <c r="D7326" i="12"/>
  <c r="D7338" i="12"/>
  <c r="D7350" i="12"/>
  <c r="D7362" i="12"/>
  <c r="D7374" i="12"/>
  <c r="D7386" i="12"/>
  <c r="D7398" i="12"/>
  <c r="D7410" i="12"/>
  <c r="D7422" i="12"/>
  <c r="D7434" i="12"/>
  <c r="D7446" i="12"/>
  <c r="D7458" i="12"/>
  <c r="D7470" i="12"/>
  <c r="D7482" i="12"/>
  <c r="D7494" i="12"/>
  <c r="D7506" i="12"/>
  <c r="D7518" i="12"/>
  <c r="D7530" i="12"/>
  <c r="D7542" i="12"/>
  <c r="D7554" i="12"/>
  <c r="D4797" i="12"/>
  <c r="D5489" i="12"/>
  <c r="D5805" i="12"/>
  <c r="D6017" i="12"/>
  <c r="D6140" i="12"/>
  <c r="D6211" i="12"/>
  <c r="D6261" i="12"/>
  <c r="D6309" i="12"/>
  <c r="D6357" i="12"/>
  <c r="D6398" i="12"/>
  <c r="D6428" i="12"/>
  <c r="D6455" i="12"/>
  <c r="D6484" i="12"/>
  <c r="D6513" i="12"/>
  <c r="D6542" i="12"/>
  <c r="D6572" i="12"/>
  <c r="D6599" i="12"/>
  <c r="D6628" i="12"/>
  <c r="D6657" i="12"/>
  <c r="D6686" i="12"/>
  <c r="D6716" i="12"/>
  <c r="D6743" i="12"/>
  <c r="D6772" i="12"/>
  <c r="D6801" i="12"/>
  <c r="D6830" i="12"/>
  <c r="D6860" i="12"/>
  <c r="D6887" i="12"/>
  <c r="D6916" i="12"/>
  <c r="D6945" i="12"/>
  <c r="D6969" i="12"/>
  <c r="D6993" i="12"/>
  <c r="D7012" i="12"/>
  <c r="D7034" i="12"/>
  <c r="D7055" i="12"/>
  <c r="D7076" i="12"/>
  <c r="D7095" i="12"/>
  <c r="D7115" i="12"/>
  <c r="D7132" i="12"/>
  <c r="D7151" i="12"/>
  <c r="D7168" i="12"/>
  <c r="D7187" i="12"/>
  <c r="D7204" i="12"/>
  <c r="D7223" i="12"/>
  <c r="D7238" i="12"/>
  <c r="D7255" i="12"/>
  <c r="D7271" i="12"/>
  <c r="D7286" i="12"/>
  <c r="D7303" i="12"/>
  <c r="D7319" i="12"/>
  <c r="D7334" i="12"/>
  <c r="D7351" i="12"/>
  <c r="D7367" i="12"/>
  <c r="D7382" i="12"/>
  <c r="D7399" i="12"/>
  <c r="D7415" i="12"/>
  <c r="D7430" i="12"/>
  <c r="D7447" i="12"/>
  <c r="D7463" i="12"/>
  <c r="D7478" i="12"/>
  <c r="D7495" i="12"/>
  <c r="D7509" i="12"/>
  <c r="D7523" i="12"/>
  <c r="D7537" i="12"/>
  <c r="D7551" i="12"/>
  <c r="D7565" i="12"/>
  <c r="D7577" i="12"/>
  <c r="D7589" i="12"/>
  <c r="D7601" i="12"/>
  <c r="D7613" i="12"/>
  <c r="D7625" i="12"/>
  <c r="D7637" i="12"/>
  <c r="D7649" i="12"/>
  <c r="D7661" i="12"/>
  <c r="D7673" i="12"/>
  <c r="D7685" i="12"/>
  <c r="D7697" i="12"/>
  <c r="D7709" i="12"/>
  <c r="D7721" i="12"/>
  <c r="D7733" i="12"/>
  <c r="D7745" i="12"/>
  <c r="D7757" i="12"/>
  <c r="D7769" i="12"/>
  <c r="D7781" i="12"/>
  <c r="D7793" i="12"/>
  <c r="D7805" i="12"/>
  <c r="D7817" i="12"/>
  <c r="D7829" i="12"/>
  <c r="D7841" i="12"/>
  <c r="D7853" i="12"/>
  <c r="D7865" i="12"/>
  <c r="D7877" i="12"/>
  <c r="D7889" i="12"/>
  <c r="D7901" i="12"/>
  <c r="D7913" i="12"/>
  <c r="D7925" i="12"/>
  <c r="D7937" i="12"/>
  <c r="D7949" i="12"/>
  <c r="D7961" i="12"/>
  <c r="D7973" i="12"/>
  <c r="D7985" i="12"/>
  <c r="D7997" i="12"/>
  <c r="D8009" i="12"/>
  <c r="D8021" i="12"/>
  <c r="D8033" i="12"/>
  <c r="D8045" i="12"/>
  <c r="D8057" i="12"/>
  <c r="D8069" i="12"/>
  <c r="D8081" i="12"/>
  <c r="D8093" i="12"/>
  <c r="D8105" i="12"/>
  <c r="D8117" i="12"/>
  <c r="D8129" i="12"/>
  <c r="D8141" i="12"/>
  <c r="D8153" i="12"/>
  <c r="D8165" i="12"/>
  <c r="D8177" i="12"/>
  <c r="D8189" i="12"/>
  <c r="D8201" i="12"/>
  <c r="D8213" i="12"/>
  <c r="D8225" i="12"/>
  <c r="D8237" i="12"/>
  <c r="D8249" i="12"/>
  <c r="D8261" i="12"/>
  <c r="D8273" i="12"/>
  <c r="D8285" i="12"/>
  <c r="D8297" i="12"/>
  <c r="D8309" i="12"/>
  <c r="D8321" i="12"/>
  <c r="D7842" i="12"/>
  <c r="D7950" i="12"/>
  <c r="D7998" i="12"/>
  <c r="D8022" i="12"/>
  <c r="D8058" i="12"/>
  <c r="D8094" i="12"/>
  <c r="D8118" i="12"/>
  <c r="D8154" i="12"/>
  <c r="D8178" i="12"/>
  <c r="D8202" i="12"/>
  <c r="D8226" i="12"/>
  <c r="D8262" i="12"/>
  <c r="D8286" i="12"/>
  <c r="D8310" i="12"/>
  <c r="D8272" i="12"/>
  <c r="D4884" i="12"/>
  <c r="D5525" i="12"/>
  <c r="D5824" i="12"/>
  <c r="D6031" i="12"/>
  <c r="D6151" i="12"/>
  <c r="D6217" i="12"/>
  <c r="D6266" i="12"/>
  <c r="D6314" i="12"/>
  <c r="D6362" i="12"/>
  <c r="D6400" i="12"/>
  <c r="D6429" i="12"/>
  <c r="D6458" i="12"/>
  <c r="D6488" i="12"/>
  <c r="D6515" i="12"/>
  <c r="D6544" i="12"/>
  <c r="D6573" i="12"/>
  <c r="D6602" i="12"/>
  <c r="D6632" i="12"/>
  <c r="D6659" i="12"/>
  <c r="D6688" i="12"/>
  <c r="D6717" i="12"/>
  <c r="D6746" i="12"/>
  <c r="D6776" i="12"/>
  <c r="D6803" i="12"/>
  <c r="D6832" i="12"/>
  <c r="D6861" i="12"/>
  <c r="D6890" i="12"/>
  <c r="D6920" i="12"/>
  <c r="D6947" i="12"/>
  <c r="D6971" i="12"/>
  <c r="D6995" i="12"/>
  <c r="D7016" i="12"/>
  <c r="D7035" i="12"/>
  <c r="D7057" i="12"/>
  <c r="D7077" i="12"/>
  <c r="D7096" i="12"/>
  <c r="D7117" i="12"/>
  <c r="D7135" i="12"/>
  <c r="D7153" i="12"/>
  <c r="D7171" i="12"/>
  <c r="D7189" i="12"/>
  <c r="D7207" i="12"/>
  <c r="D7224" i="12"/>
  <c r="D7239" i="12"/>
  <c r="D7256" i="12"/>
  <c r="D7272" i="12"/>
  <c r="D7287" i="12"/>
  <c r="D7304" i="12"/>
  <c r="D7320" i="12"/>
  <c r="D7335" i="12"/>
  <c r="D7352" i="12"/>
  <c r="D7368" i="12"/>
  <c r="D7383" i="12"/>
  <c r="D7400" i="12"/>
  <c r="D7416" i="12"/>
  <c r="D7431" i="12"/>
  <c r="D7448" i="12"/>
  <c r="D7464" i="12"/>
  <c r="D7479" i="12"/>
  <c r="D7496" i="12"/>
  <c r="D7510" i="12"/>
  <c r="D7524" i="12"/>
  <c r="D7538" i="12"/>
  <c r="D7552" i="12"/>
  <c r="D7566" i="12"/>
  <c r="D7578" i="12"/>
  <c r="D7590" i="12"/>
  <c r="D7602" i="12"/>
  <c r="D7614" i="12"/>
  <c r="D7626" i="12"/>
  <c r="D7638" i="12"/>
  <c r="D7650" i="12"/>
  <c r="D7662" i="12"/>
  <c r="D7674" i="12"/>
  <c r="D7686" i="12"/>
  <c r="D7698" i="12"/>
  <c r="D7710" i="12"/>
  <c r="D7722" i="12"/>
  <c r="D7734" i="12"/>
  <c r="D7746" i="12"/>
  <c r="D7758" i="12"/>
  <c r="D7770" i="12"/>
  <c r="D7782" i="12"/>
  <c r="D7794" i="12"/>
  <c r="D7806" i="12"/>
  <c r="D7818" i="12"/>
  <c r="D7830" i="12"/>
  <c r="D7854" i="12"/>
  <c r="D7866" i="12"/>
  <c r="D7878" i="12"/>
  <c r="D7890" i="12"/>
  <c r="D7902" i="12"/>
  <c r="D7914" i="12"/>
  <c r="D7926" i="12"/>
  <c r="D7938" i="12"/>
  <c r="D7962" i="12"/>
  <c r="D7974" i="12"/>
  <c r="D7986" i="12"/>
  <c r="D8010" i="12"/>
  <c r="D8034" i="12"/>
  <c r="D8046" i="12"/>
  <c r="D8070" i="12"/>
  <c r="D8082" i="12"/>
  <c r="D8106" i="12"/>
  <c r="D8130" i="12"/>
  <c r="D8142" i="12"/>
  <c r="D8166" i="12"/>
  <c r="D8190" i="12"/>
  <c r="D8214" i="12"/>
  <c r="D8238" i="12"/>
  <c r="D8250" i="12"/>
  <c r="D8274" i="12"/>
  <c r="D8298" i="12"/>
  <c r="D8322" i="12"/>
  <c r="D4970" i="12"/>
  <c r="D5561" i="12"/>
  <c r="D5841" i="12"/>
  <c r="D6045" i="12"/>
  <c r="D6153" i="12"/>
  <c r="D6219" i="12"/>
  <c r="D6268" i="12"/>
  <c r="D6316" i="12"/>
  <c r="D6364" i="12"/>
  <c r="D6404" i="12"/>
  <c r="D6431" i="12"/>
  <c r="D6460" i="12"/>
  <c r="D6489" i="12"/>
  <c r="D6518" i="12"/>
  <c r="D6548" i="12"/>
  <c r="D6575" i="12"/>
  <c r="D6604" i="12"/>
  <c r="D6633" i="12"/>
  <c r="D6662" i="12"/>
  <c r="D6692" i="12"/>
  <c r="D6719" i="12"/>
  <c r="D6748" i="12"/>
  <c r="D6777" i="12"/>
  <c r="D6806" i="12"/>
  <c r="D6836" i="12"/>
  <c r="D6863" i="12"/>
  <c r="D6892" i="12"/>
  <c r="D6921" i="12"/>
  <c r="D6950" i="12"/>
  <c r="D6974" i="12"/>
  <c r="D6997" i="12"/>
  <c r="D7017" i="12"/>
  <c r="D7036" i="12"/>
  <c r="D7058" i="12"/>
  <c r="D7079" i="12"/>
  <c r="D7100" i="12"/>
  <c r="D7118" i="12"/>
  <c r="D7136" i="12"/>
  <c r="D7154" i="12"/>
  <c r="D7172" i="12"/>
  <c r="D7190" i="12"/>
  <c r="D7208" i="12"/>
  <c r="D7225" i="12"/>
  <c r="D7240" i="12"/>
  <c r="D7257" i="12"/>
  <c r="D7273" i="12"/>
  <c r="D7288" i="12"/>
  <c r="D7305" i="12"/>
  <c r="D7321" i="12"/>
  <c r="D7336" i="12"/>
  <c r="D7353" i="12"/>
  <c r="D7369" i="12"/>
  <c r="D7384" i="12"/>
  <c r="D7401" i="12"/>
  <c r="D7417" i="12"/>
  <c r="D7432" i="12"/>
  <c r="D7449" i="12"/>
  <c r="D7465" i="12"/>
  <c r="D7480" i="12"/>
  <c r="D7497" i="12"/>
  <c r="D7511" i="12"/>
  <c r="D7525" i="12"/>
  <c r="D7539" i="12"/>
  <c r="D7555" i="12"/>
  <c r="D7567" i="12"/>
  <c r="D7579" i="12"/>
  <c r="D7591" i="12"/>
  <c r="D7603" i="12"/>
  <c r="D7615" i="12"/>
  <c r="D7627" i="12"/>
  <c r="D7639" i="12"/>
  <c r="D7651" i="12"/>
  <c r="D7663" i="12"/>
  <c r="D7675" i="12"/>
  <c r="D7687" i="12"/>
  <c r="D7699" i="12"/>
  <c r="D7711" i="12"/>
  <c r="D7723" i="12"/>
  <c r="D7735" i="12"/>
  <c r="D7747" i="12"/>
  <c r="D7759" i="12"/>
  <c r="D7771" i="12"/>
  <c r="D7783" i="12"/>
  <c r="D7795" i="12"/>
  <c r="D7807" i="12"/>
  <c r="D7819" i="12"/>
  <c r="D7831" i="12"/>
  <c r="D7843" i="12"/>
  <c r="D7855" i="12"/>
  <c r="D7867" i="12"/>
  <c r="D7879" i="12"/>
  <c r="D7891" i="12"/>
  <c r="D7903" i="12"/>
  <c r="D7915" i="12"/>
  <c r="D7927" i="12"/>
  <c r="D7939" i="12"/>
  <c r="D7951" i="12"/>
  <c r="D7963" i="12"/>
  <c r="D7975" i="12"/>
  <c r="D7987" i="12"/>
  <c r="D7999" i="12"/>
  <c r="D8011" i="12"/>
  <c r="D8023" i="12"/>
  <c r="D8035" i="12"/>
  <c r="D8047" i="12"/>
  <c r="D8059" i="12"/>
  <c r="D8071" i="12"/>
  <c r="D8083" i="12"/>
  <c r="D8095" i="12"/>
  <c r="D8107" i="12"/>
  <c r="D8119" i="12"/>
  <c r="D8131" i="12"/>
  <c r="D8143" i="12"/>
  <c r="D8155" i="12"/>
  <c r="D8167" i="12"/>
  <c r="D8179" i="12"/>
  <c r="D8191" i="12"/>
  <c r="D8203" i="12"/>
  <c r="D8215" i="12"/>
  <c r="D8227" i="12"/>
  <c r="D8239" i="12"/>
  <c r="D8251" i="12"/>
  <c r="D8263" i="12"/>
  <c r="D8275" i="12"/>
  <c r="D8287" i="12"/>
  <c r="D8299" i="12"/>
  <c r="D8311" i="12"/>
  <c r="D8323" i="12"/>
  <c r="D8300" i="12"/>
  <c r="D7786" i="12"/>
  <c r="D7978" i="12"/>
  <c r="D8050" i="12"/>
  <c r="D8110" i="12"/>
  <c r="D8158" i="12"/>
  <c r="D8206" i="12"/>
  <c r="D8266" i="12"/>
  <c r="D8314" i="12"/>
  <c r="D7406" i="12"/>
  <c r="D7643" i="12"/>
  <c r="D7715" i="12"/>
  <c r="D7775" i="12"/>
  <c r="D7811" i="12"/>
  <c r="D7859" i="12"/>
  <c r="D7919" i="12"/>
  <c r="D7967" i="12"/>
  <c r="D8027" i="12"/>
  <c r="D8075" i="12"/>
  <c r="D8123" i="12"/>
  <c r="D8183" i="12"/>
  <c r="D8219" i="12"/>
  <c r="D8279" i="12"/>
  <c r="D8184" i="12"/>
  <c r="D8280" i="12"/>
  <c r="D8116" i="12"/>
  <c r="D8308" i="12"/>
  <c r="D5055" i="12"/>
  <c r="D5597" i="12"/>
  <c r="D5860" i="12"/>
  <c r="D6061" i="12"/>
  <c r="D6164" i="12"/>
  <c r="D6224" i="12"/>
  <c r="D6273" i="12"/>
  <c r="D6321" i="12"/>
  <c r="D6369" i="12"/>
  <c r="D6405" i="12"/>
  <c r="D6434" i="12"/>
  <c r="D6464" i="12"/>
  <c r="D6491" i="12"/>
  <c r="D6520" i="12"/>
  <c r="D6549" i="12"/>
  <c r="D6578" i="12"/>
  <c r="D6608" i="12"/>
  <c r="D6635" i="12"/>
  <c r="D6664" i="12"/>
  <c r="D6693" i="12"/>
  <c r="D6722" i="12"/>
  <c r="D6752" i="12"/>
  <c r="D6779" i="12"/>
  <c r="D6808" i="12"/>
  <c r="D6837" i="12"/>
  <c r="D6866" i="12"/>
  <c r="D6896" i="12"/>
  <c r="D6923" i="12"/>
  <c r="D6951" i="12"/>
  <c r="D6975" i="12"/>
  <c r="D6998" i="12"/>
  <c r="D7019" i="12"/>
  <c r="D7040" i="12"/>
  <c r="D7059" i="12"/>
  <c r="D7081" i="12"/>
  <c r="D7101" i="12"/>
  <c r="D7119" i="12"/>
  <c r="D7137" i="12"/>
  <c r="D7155" i="12"/>
  <c r="D7173" i="12"/>
  <c r="D7191" i="12"/>
  <c r="D7209" i="12"/>
  <c r="D7226" i="12"/>
  <c r="D7243" i="12"/>
  <c r="D7259" i="12"/>
  <c r="D7274" i="12"/>
  <c r="D7291" i="12"/>
  <c r="D7307" i="12"/>
  <c r="D7322" i="12"/>
  <c r="D7339" i="12"/>
  <c r="D7355" i="12"/>
  <c r="D7370" i="12"/>
  <c r="D7387" i="12"/>
  <c r="D7403" i="12"/>
  <c r="D7418" i="12"/>
  <c r="D7435" i="12"/>
  <c r="D7451" i="12"/>
  <c r="D7466" i="12"/>
  <c r="D7483" i="12"/>
  <c r="D7498" i="12"/>
  <c r="D7512" i="12"/>
  <c r="D7526" i="12"/>
  <c r="D7540" i="12"/>
  <c r="D7556" i="12"/>
  <c r="D7568" i="12"/>
  <c r="D7580" i="12"/>
  <c r="D7592" i="12"/>
  <c r="D7604" i="12"/>
  <c r="D7616" i="12"/>
  <c r="D7628" i="12"/>
  <c r="D7640" i="12"/>
  <c r="D7652" i="12"/>
  <c r="D7664" i="12"/>
  <c r="D7676" i="12"/>
  <c r="D7688" i="12"/>
  <c r="D7700" i="12"/>
  <c r="D7712" i="12"/>
  <c r="D7724" i="12"/>
  <c r="D7736" i="12"/>
  <c r="D7748" i="12"/>
  <c r="D7760" i="12"/>
  <c r="D7772" i="12"/>
  <c r="D7784" i="12"/>
  <c r="D7796" i="12"/>
  <c r="D7808" i="12"/>
  <c r="D7820" i="12"/>
  <c r="D7832" i="12"/>
  <c r="D7844" i="12"/>
  <c r="D7856" i="12"/>
  <c r="D7868" i="12"/>
  <c r="D7880" i="12"/>
  <c r="D7892" i="12"/>
  <c r="D7904" i="12"/>
  <c r="D7916" i="12"/>
  <c r="D7928" i="12"/>
  <c r="D7940" i="12"/>
  <c r="D7952" i="12"/>
  <c r="D7964" i="12"/>
  <c r="D7976" i="12"/>
  <c r="D7988" i="12"/>
  <c r="D8000" i="12"/>
  <c r="D8012" i="12"/>
  <c r="D8024" i="12"/>
  <c r="D8036" i="12"/>
  <c r="D8048" i="12"/>
  <c r="D8060" i="12"/>
  <c r="D8072" i="12"/>
  <c r="D8084" i="12"/>
  <c r="D8096" i="12"/>
  <c r="D8108" i="12"/>
  <c r="D8120" i="12"/>
  <c r="D8132" i="12"/>
  <c r="D8144" i="12"/>
  <c r="D8156" i="12"/>
  <c r="D8168" i="12"/>
  <c r="D8180" i="12"/>
  <c r="D8192" i="12"/>
  <c r="D8204" i="12"/>
  <c r="D8216" i="12"/>
  <c r="D8228" i="12"/>
  <c r="D8240" i="12"/>
  <c r="D8252" i="12"/>
  <c r="D8264" i="12"/>
  <c r="D8276" i="12"/>
  <c r="D8288" i="12"/>
  <c r="D8312" i="12"/>
  <c r="D8324" i="12"/>
  <c r="D7570" i="12"/>
  <c r="D7726" i="12"/>
  <c r="D7774" i="12"/>
  <c r="D7810" i="12"/>
  <c r="D7846" i="12"/>
  <c r="D7882" i="12"/>
  <c r="D7918" i="12"/>
  <c r="D7966" i="12"/>
  <c r="D8014" i="12"/>
  <c r="D8038" i="12"/>
  <c r="D8086" i="12"/>
  <c r="D8134" i="12"/>
  <c r="D8170" i="12"/>
  <c r="D8230" i="12"/>
  <c r="D8278" i="12"/>
  <c r="D8326" i="12"/>
  <c r="D7454" i="12"/>
  <c r="D7607" i="12"/>
  <c r="D7667" i="12"/>
  <c r="D7763" i="12"/>
  <c r="D7835" i="12"/>
  <c r="D7907" i="12"/>
  <c r="D7979" i="12"/>
  <c r="D8051" i="12"/>
  <c r="D8111" i="12"/>
  <c r="D8159" i="12"/>
  <c r="D8207" i="12"/>
  <c r="D8267" i="12"/>
  <c r="D8315" i="12"/>
  <c r="D8196" i="12"/>
  <c r="D8304" i="12"/>
  <c r="D8128" i="12"/>
  <c r="D5129" i="12"/>
  <c r="D5633" i="12"/>
  <c r="D5877" i="12"/>
  <c r="D6075" i="12"/>
  <c r="D6167" i="12"/>
  <c r="D6230" i="12"/>
  <c r="D6278" i="12"/>
  <c r="D6326" i="12"/>
  <c r="D6374" i="12"/>
  <c r="D6407" i="12"/>
  <c r="D6436" i="12"/>
  <c r="D6465" i="12"/>
  <c r="D6494" i="12"/>
  <c r="D6524" i="12"/>
  <c r="D6551" i="12"/>
  <c r="D6580" i="12"/>
  <c r="D6609" i="12"/>
  <c r="D6638" i="12"/>
  <c r="D6668" i="12"/>
  <c r="D6695" i="12"/>
  <c r="D6724" i="12"/>
  <c r="D6753" i="12"/>
  <c r="D6782" i="12"/>
  <c r="D6812" i="12"/>
  <c r="D6839" i="12"/>
  <c r="D6868" i="12"/>
  <c r="D6897" i="12"/>
  <c r="D6926" i="12"/>
  <c r="D6952" i="12"/>
  <c r="D6976" i="12"/>
  <c r="D6999" i="12"/>
  <c r="D7021" i="12"/>
  <c r="D7041" i="12"/>
  <c r="D7060" i="12"/>
  <c r="D7082" i="12"/>
  <c r="D7103" i="12"/>
  <c r="D7120" i="12"/>
  <c r="D7139" i="12"/>
  <c r="D7156" i="12"/>
  <c r="D7175" i="12"/>
  <c r="D7192" i="12"/>
  <c r="D7211" i="12"/>
  <c r="D7227" i="12"/>
  <c r="D7244" i="12"/>
  <c r="D7260" i="12"/>
  <c r="D7275" i="12"/>
  <c r="D7292" i="12"/>
  <c r="D7308" i="12"/>
  <c r="D7323" i="12"/>
  <c r="D7340" i="12"/>
  <c r="D7356" i="12"/>
  <c r="D7371" i="12"/>
  <c r="D7388" i="12"/>
  <c r="D7404" i="12"/>
  <c r="D7419" i="12"/>
  <c r="D7436" i="12"/>
  <c r="D7452" i="12"/>
  <c r="D7467" i="12"/>
  <c r="D7484" i="12"/>
  <c r="D7499" i="12"/>
  <c r="D7513" i="12"/>
  <c r="D7527" i="12"/>
  <c r="D7543" i="12"/>
  <c r="D7557" i="12"/>
  <c r="D7569" i="12"/>
  <c r="D7581" i="12"/>
  <c r="D7593" i="12"/>
  <c r="D7605" i="12"/>
  <c r="D7617" i="12"/>
  <c r="D7629" i="12"/>
  <c r="D7641" i="12"/>
  <c r="D7653" i="12"/>
  <c r="D7665" i="12"/>
  <c r="D7677" i="12"/>
  <c r="D7689" i="12"/>
  <c r="D7701" i="12"/>
  <c r="D7713" i="12"/>
  <c r="D7725" i="12"/>
  <c r="D7737" i="12"/>
  <c r="D7749" i="12"/>
  <c r="D7761" i="12"/>
  <c r="D7773" i="12"/>
  <c r="D7785" i="12"/>
  <c r="D7797" i="12"/>
  <c r="D7809" i="12"/>
  <c r="D7821" i="12"/>
  <c r="D7833" i="12"/>
  <c r="D7845" i="12"/>
  <c r="D7857" i="12"/>
  <c r="D7869" i="12"/>
  <c r="D7881" i="12"/>
  <c r="D7893" i="12"/>
  <c r="D7905" i="12"/>
  <c r="D7917" i="12"/>
  <c r="D7929" i="12"/>
  <c r="D7941" i="12"/>
  <c r="D7953" i="12"/>
  <c r="D7965" i="12"/>
  <c r="D7977" i="12"/>
  <c r="D7989" i="12"/>
  <c r="D8001" i="12"/>
  <c r="D8013" i="12"/>
  <c r="D8025" i="12"/>
  <c r="D8037" i="12"/>
  <c r="D8049" i="12"/>
  <c r="D8061" i="12"/>
  <c r="D8073" i="12"/>
  <c r="D8085" i="12"/>
  <c r="D8097" i="12"/>
  <c r="D8109" i="12"/>
  <c r="D8121" i="12"/>
  <c r="D8133" i="12"/>
  <c r="D8145" i="12"/>
  <c r="D8157" i="12"/>
  <c r="D8169" i="12"/>
  <c r="D8181" i="12"/>
  <c r="D8193" i="12"/>
  <c r="D8205" i="12"/>
  <c r="D8217" i="12"/>
  <c r="D8229" i="12"/>
  <c r="D8241" i="12"/>
  <c r="D8253" i="12"/>
  <c r="D8265" i="12"/>
  <c r="D8277" i="12"/>
  <c r="D8289" i="12"/>
  <c r="D8301" i="12"/>
  <c r="D8313" i="12"/>
  <c r="D8325" i="12"/>
  <c r="D7528" i="12"/>
  <c r="D7750" i="12"/>
  <c r="D7822" i="12"/>
  <c r="D7870" i="12"/>
  <c r="D7906" i="12"/>
  <c r="D7930" i="12"/>
  <c r="D7954" i="12"/>
  <c r="D7990" i="12"/>
  <c r="D8026" i="12"/>
  <c r="D8062" i="12"/>
  <c r="D8098" i="12"/>
  <c r="D8146" i="12"/>
  <c r="D8182" i="12"/>
  <c r="D8218" i="12"/>
  <c r="D8254" i="12"/>
  <c r="D8302" i="12"/>
  <c r="D7423" i="12"/>
  <c r="D7631" i="12"/>
  <c r="D7691" i="12"/>
  <c r="D7727" i="12"/>
  <c r="D7787" i="12"/>
  <c r="D7847" i="12"/>
  <c r="D7883" i="12"/>
  <c r="D7943" i="12"/>
  <c r="D7991" i="12"/>
  <c r="D8039" i="12"/>
  <c r="D8087" i="12"/>
  <c r="D8135" i="12"/>
  <c r="D8195" i="12"/>
  <c r="D8243" i="12"/>
  <c r="D8291" i="12"/>
  <c r="D31" i="12"/>
  <c r="F31" i="12" s="1"/>
  <c r="G31" i="12" s="1"/>
  <c r="D8244" i="12"/>
  <c r="D8292" i="12"/>
  <c r="D8044" i="12"/>
  <c r="D8212" i="12"/>
  <c r="D3099" i="12"/>
  <c r="D5188" i="12"/>
  <c r="D5661" i="12"/>
  <c r="D5896" i="12"/>
  <c r="D6088" i="12"/>
  <c r="D6177" i="12"/>
  <c r="D6232" i="12"/>
  <c r="D6280" i="12"/>
  <c r="D6328" i="12"/>
  <c r="D6376" i="12"/>
  <c r="D6410" i="12"/>
  <c r="D6440" i="12"/>
  <c r="D6467" i="12"/>
  <c r="D6496" i="12"/>
  <c r="D6525" i="12"/>
  <c r="D6554" i="12"/>
  <c r="D6584" i="12"/>
  <c r="D6611" i="12"/>
  <c r="D6640" i="12"/>
  <c r="D6669" i="12"/>
  <c r="D6698" i="12"/>
  <c r="D6728" i="12"/>
  <c r="D6755" i="12"/>
  <c r="D6784" i="12"/>
  <c r="D6813" i="12"/>
  <c r="D6842" i="12"/>
  <c r="D6872" i="12"/>
  <c r="D6899" i="12"/>
  <c r="D6928" i="12"/>
  <c r="D6956" i="12"/>
  <c r="D6980" i="12"/>
  <c r="D7000" i="12"/>
  <c r="D7022" i="12"/>
  <c r="D7043" i="12"/>
  <c r="D7064" i="12"/>
  <c r="D7083" i="12"/>
  <c r="D7105" i="12"/>
  <c r="D7123" i="12"/>
  <c r="D7141" i="12"/>
  <c r="D7159" i="12"/>
  <c r="D7177" i="12"/>
  <c r="D7195" i="12"/>
  <c r="D7213" i="12"/>
  <c r="D7228" i="12"/>
  <c r="D7245" i="12"/>
  <c r="D7261" i="12"/>
  <c r="D7276" i="12"/>
  <c r="D7293" i="12"/>
  <c r="D7309" i="12"/>
  <c r="D7324" i="12"/>
  <c r="D7341" i="12"/>
  <c r="D7357" i="12"/>
  <c r="D7372" i="12"/>
  <c r="D7389" i="12"/>
  <c r="D7405" i="12"/>
  <c r="D7420" i="12"/>
  <c r="D7437" i="12"/>
  <c r="D7453" i="12"/>
  <c r="D7468" i="12"/>
  <c r="D7485" i="12"/>
  <c r="D7500" i="12"/>
  <c r="D7514" i="12"/>
  <c r="D7544" i="12"/>
  <c r="D7558" i="12"/>
  <c r="D7582" i="12"/>
  <c r="D7594" i="12"/>
  <c r="D7606" i="12"/>
  <c r="D7618" i="12"/>
  <c r="D7630" i="12"/>
  <c r="D7642" i="12"/>
  <c r="D7654" i="12"/>
  <c r="D7666" i="12"/>
  <c r="D7678" i="12"/>
  <c r="D7690" i="12"/>
  <c r="D7702" i="12"/>
  <c r="D7714" i="12"/>
  <c r="D7738" i="12"/>
  <c r="D7762" i="12"/>
  <c r="D7798" i="12"/>
  <c r="D7834" i="12"/>
  <c r="D7858" i="12"/>
  <c r="D7894" i="12"/>
  <c r="D7942" i="12"/>
  <c r="D8002" i="12"/>
  <c r="D8074" i="12"/>
  <c r="D8122" i="12"/>
  <c r="D8194" i="12"/>
  <c r="D8242" i="12"/>
  <c r="D8290" i="12"/>
  <c r="D7471" i="12"/>
  <c r="D7619" i="12"/>
  <c r="D7679" i="12"/>
  <c r="D7739" i="12"/>
  <c r="D7823" i="12"/>
  <c r="D7895" i="12"/>
  <c r="D7955" i="12"/>
  <c r="D8015" i="12"/>
  <c r="D8063" i="12"/>
  <c r="D8147" i="12"/>
  <c r="D8231" i="12"/>
  <c r="D8303" i="12"/>
  <c r="D8172" i="12"/>
  <c r="D8256" i="12"/>
  <c r="D8056" i="12"/>
  <c r="D8236" i="12"/>
  <c r="D4022" i="12"/>
  <c r="D5236" i="12"/>
  <c r="D5692" i="12"/>
  <c r="D5913" i="12"/>
  <c r="D6101" i="12"/>
  <c r="D6180" i="12"/>
  <c r="D6237" i="12"/>
  <c r="D6285" i="12"/>
  <c r="D6333" i="12"/>
  <c r="D6381" i="12"/>
  <c r="D6412" i="12"/>
  <c r="D6441" i="12"/>
  <c r="D6470" i="12"/>
  <c r="D6500" i="12"/>
  <c r="D6527" i="12"/>
  <c r="D6556" i="12"/>
  <c r="D6585" i="12"/>
  <c r="D6614" i="12"/>
  <c r="D6644" i="12"/>
  <c r="D6671" i="12"/>
  <c r="D6700" i="12"/>
  <c r="D6729" i="12"/>
  <c r="D6758" i="12"/>
  <c r="D6788" i="12"/>
  <c r="D6815" i="12"/>
  <c r="D6844" i="12"/>
  <c r="D6873" i="12"/>
  <c r="D6902" i="12"/>
  <c r="D6932" i="12"/>
  <c r="D6957" i="12"/>
  <c r="D6981" i="12"/>
  <c r="D7004" i="12"/>
  <c r="D7023" i="12"/>
  <c r="D7045" i="12"/>
  <c r="D7065" i="12"/>
  <c r="D7084" i="12"/>
  <c r="D7106" i="12"/>
  <c r="D7124" i="12"/>
  <c r="D7142" i="12"/>
  <c r="D7160" i="12"/>
  <c r="D7178" i="12"/>
  <c r="D7196" i="12"/>
  <c r="D7214" i="12"/>
  <c r="D7231" i="12"/>
  <c r="D7247" i="12"/>
  <c r="D7262" i="12"/>
  <c r="D7279" i="12"/>
  <c r="D7295" i="12"/>
  <c r="D7310" i="12"/>
  <c r="D7327" i="12"/>
  <c r="D7343" i="12"/>
  <c r="D7358" i="12"/>
  <c r="D7375" i="12"/>
  <c r="D7391" i="12"/>
  <c r="D7439" i="12"/>
  <c r="D7487" i="12"/>
  <c r="D7501" i="12"/>
  <c r="D7515" i="12"/>
  <c r="D7531" i="12"/>
  <c r="D7545" i="12"/>
  <c r="D7559" i="12"/>
  <c r="D7571" i="12"/>
  <c r="D7583" i="12"/>
  <c r="D7595" i="12"/>
  <c r="D7655" i="12"/>
  <c r="D7703" i="12"/>
  <c r="D7751" i="12"/>
  <c r="D7799" i="12"/>
  <c r="D7871" i="12"/>
  <c r="D7931" i="12"/>
  <c r="D8003" i="12"/>
  <c r="D8099" i="12"/>
  <c r="D8171" i="12"/>
  <c r="D8255" i="12"/>
  <c r="D8220" i="12"/>
  <c r="D8316" i="12"/>
  <c r="D8092" i="12"/>
  <c r="D8296" i="12"/>
  <c r="D4254" i="12"/>
  <c r="D5284" i="12"/>
  <c r="D5713" i="12"/>
  <c r="D5932" i="12"/>
  <c r="D6112" i="12"/>
  <c r="D6191" i="12"/>
  <c r="D6242" i="12"/>
  <c r="D6290" i="12"/>
  <c r="D6338" i="12"/>
  <c r="D6386" i="12"/>
  <c r="D6416" i="12"/>
  <c r="D6443" i="12"/>
  <c r="D6472" i="12"/>
  <c r="D6501" i="12"/>
  <c r="D6530" i="12"/>
  <c r="D6560" i="12"/>
  <c r="D6587" i="12"/>
  <c r="D6616" i="12"/>
  <c r="D6645" i="12"/>
  <c r="D6674" i="12"/>
  <c r="D6704" i="12"/>
  <c r="D6731" i="12"/>
  <c r="D6760" i="12"/>
  <c r="D6789" i="12"/>
  <c r="D6818" i="12"/>
  <c r="D6848" i="12"/>
  <c r="D6875" i="12"/>
  <c r="D6904" i="12"/>
  <c r="D6933" i="12"/>
  <c r="D6959" i="12"/>
  <c r="D6983" i="12"/>
  <c r="D7005" i="12"/>
  <c r="D7024" i="12"/>
  <c r="D7046" i="12"/>
  <c r="D7067" i="12"/>
  <c r="D7088" i="12"/>
  <c r="D7107" i="12"/>
  <c r="D7125" i="12"/>
  <c r="D7143" i="12"/>
  <c r="D7161" i="12"/>
  <c r="D7179" i="12"/>
  <c r="D7197" i="12"/>
  <c r="D7215" i="12"/>
  <c r="D7232" i="12"/>
  <c r="D7248" i="12"/>
  <c r="D7263" i="12"/>
  <c r="D7280" i="12"/>
  <c r="D7296" i="12"/>
  <c r="D7311" i="12"/>
  <c r="D7328" i="12"/>
  <c r="D7344" i="12"/>
  <c r="D7359" i="12"/>
  <c r="D7376" i="12"/>
  <c r="D7392" i="12"/>
  <c r="D7407" i="12"/>
  <c r="D7424" i="12"/>
  <c r="D7440" i="12"/>
  <c r="D7455" i="12"/>
  <c r="D7472" i="12"/>
  <c r="D7488" i="12"/>
  <c r="D7502" i="12"/>
  <c r="D7516" i="12"/>
  <c r="D7532" i="12"/>
  <c r="D7546" i="12"/>
  <c r="D7560" i="12"/>
  <c r="D7572" i="12"/>
  <c r="D7584" i="12"/>
  <c r="D7596" i="12"/>
  <c r="D7608" i="12"/>
  <c r="D7620" i="12"/>
  <c r="D7632" i="12"/>
  <c r="D7644" i="12"/>
  <c r="D7656" i="12"/>
  <c r="D7668" i="12"/>
  <c r="D7680" i="12"/>
  <c r="D7692" i="12"/>
  <c r="D7704" i="12"/>
  <c r="D7716" i="12"/>
  <c r="D7728" i="12"/>
  <c r="D7740" i="12"/>
  <c r="D7752" i="12"/>
  <c r="D7764" i="12"/>
  <c r="D7776" i="12"/>
  <c r="D7788" i="12"/>
  <c r="D7800" i="12"/>
  <c r="D7812" i="12"/>
  <c r="D7824" i="12"/>
  <c r="D7836" i="12"/>
  <c r="D7848" i="12"/>
  <c r="D7860" i="12"/>
  <c r="D7872" i="12"/>
  <c r="D7884" i="12"/>
  <c r="D7896" i="12"/>
  <c r="D7908" i="12"/>
  <c r="D7920" i="12"/>
  <c r="D7932" i="12"/>
  <c r="D7944" i="12"/>
  <c r="D7956" i="12"/>
  <c r="D7968" i="12"/>
  <c r="D7980" i="12"/>
  <c r="D7992" i="12"/>
  <c r="D8004" i="12"/>
  <c r="D8016" i="12"/>
  <c r="D8028" i="12"/>
  <c r="D8040" i="12"/>
  <c r="D8052" i="12"/>
  <c r="D8064" i="12"/>
  <c r="D8076" i="12"/>
  <c r="D8088" i="12"/>
  <c r="D8100" i="12"/>
  <c r="D8112" i="12"/>
  <c r="D8124" i="12"/>
  <c r="D8136" i="12"/>
  <c r="D8148" i="12"/>
  <c r="D8160" i="12"/>
  <c r="D8208" i="12"/>
  <c r="D8232" i="12"/>
  <c r="D8268" i="12"/>
  <c r="D8152" i="12"/>
  <c r="D4398" i="12"/>
  <c r="D5332" i="12"/>
  <c r="D5733" i="12"/>
  <c r="D5949" i="12"/>
  <c r="D6114" i="12"/>
  <c r="D6193" i="12"/>
  <c r="D6244" i="12"/>
  <c r="D6292" i="12"/>
  <c r="D6340" i="12"/>
  <c r="D6388" i="12"/>
  <c r="D6417" i="12"/>
  <c r="D6446" i="12"/>
  <c r="D6476" i="12"/>
  <c r="D6503" i="12"/>
  <c r="D6532" i="12"/>
  <c r="D6561" i="12"/>
  <c r="D6590" i="12"/>
  <c r="D6620" i="12"/>
  <c r="D6647" i="12"/>
  <c r="D6676" i="12"/>
  <c r="D6705" i="12"/>
  <c r="D6734" i="12"/>
  <c r="D6764" i="12"/>
  <c r="D6791" i="12"/>
  <c r="D6820" i="12"/>
  <c r="D6849" i="12"/>
  <c r="D6878" i="12"/>
  <c r="D6908" i="12"/>
  <c r="D6935" i="12"/>
  <c r="D6962" i="12"/>
  <c r="D6986" i="12"/>
  <c r="D7007" i="12"/>
  <c r="D7028" i="12"/>
  <c r="D7047" i="12"/>
  <c r="D7069" i="12"/>
  <c r="D7089" i="12"/>
  <c r="D7108" i="12"/>
  <c r="D7127" i="12"/>
  <c r="D7144" i="12"/>
  <c r="D7163" i="12"/>
  <c r="D7180" i="12"/>
  <c r="D7199" i="12"/>
  <c r="D7216" i="12"/>
  <c r="D7233" i="12"/>
  <c r="D7249" i="12"/>
  <c r="D7264" i="12"/>
  <c r="D7281" i="12"/>
  <c r="D7297" i="12"/>
  <c r="D7312" i="12"/>
  <c r="D7329" i="12"/>
  <c r="D7345" i="12"/>
  <c r="D7360" i="12"/>
  <c r="D7377" i="12"/>
  <c r="D7393" i="12"/>
  <c r="D7408" i="12"/>
  <c r="D7425" i="12"/>
  <c r="D7441" i="12"/>
  <c r="D7456" i="12"/>
  <c r="D7473" i="12"/>
  <c r="D7489" i="12"/>
  <c r="D7503" i="12"/>
  <c r="D7519" i="12"/>
  <c r="D7533" i="12"/>
  <c r="D7547" i="12"/>
  <c r="D7561" i="12"/>
  <c r="D7573" i="12"/>
  <c r="D7585" i="12"/>
  <c r="D7597" i="12"/>
  <c r="D7609" i="12"/>
  <c r="D7621" i="12"/>
  <c r="D7633" i="12"/>
  <c r="D7645" i="12"/>
  <c r="D7657" i="12"/>
  <c r="D7669" i="12"/>
  <c r="D7681" i="12"/>
  <c r="D7693" i="12"/>
  <c r="D7705" i="12"/>
  <c r="D7717" i="12"/>
  <c r="D7729" i="12"/>
  <c r="D7741" i="12"/>
  <c r="D7753" i="12"/>
  <c r="D7765" i="12"/>
  <c r="D7777" i="12"/>
  <c r="D7789" i="12"/>
  <c r="D7801" i="12"/>
  <c r="D7813" i="12"/>
  <c r="D7825" i="12"/>
  <c r="D7837" i="12"/>
  <c r="D7849" i="12"/>
  <c r="D7861" i="12"/>
  <c r="D7873" i="12"/>
  <c r="D7885" i="12"/>
  <c r="D7897" i="12"/>
  <c r="D7909" i="12"/>
  <c r="D7921" i="12"/>
  <c r="D7933" i="12"/>
  <c r="D7945" i="12"/>
  <c r="D7957" i="12"/>
  <c r="D7969" i="12"/>
  <c r="D7981" i="12"/>
  <c r="D7993" i="12"/>
  <c r="D8005" i="12"/>
  <c r="D8017" i="12"/>
  <c r="D8029" i="12"/>
  <c r="D8041" i="12"/>
  <c r="D8053" i="12"/>
  <c r="D8065" i="12"/>
  <c r="D8077" i="12"/>
  <c r="D8089" i="12"/>
  <c r="D8101" i="12"/>
  <c r="D8113" i="12"/>
  <c r="D8125" i="12"/>
  <c r="D8137" i="12"/>
  <c r="D8149" i="12"/>
  <c r="D8161" i="12"/>
  <c r="D8173" i="12"/>
  <c r="D8185" i="12"/>
  <c r="D8197" i="12"/>
  <c r="D8209" i="12"/>
  <c r="D8221" i="12"/>
  <c r="D8233" i="12"/>
  <c r="D8245" i="12"/>
  <c r="D8257" i="12"/>
  <c r="D8269" i="12"/>
  <c r="D8281" i="12"/>
  <c r="D8293" i="12"/>
  <c r="D8305" i="12"/>
  <c r="D8317" i="12"/>
  <c r="D8306" i="12"/>
  <c r="D5453" i="12"/>
  <c r="D6138" i="12"/>
  <c r="D6256" i="12"/>
  <c r="D6352" i="12"/>
  <c r="D6453" i="12"/>
  <c r="D6512" i="12"/>
  <c r="D6597" i="12"/>
  <c r="D6683" i="12"/>
  <c r="D6770" i="12"/>
  <c r="D6856" i="12"/>
  <c r="D6944" i="12"/>
  <c r="D7011" i="12"/>
  <c r="D7072" i="12"/>
  <c r="D7149" i="12"/>
  <c r="D7203" i="12"/>
  <c r="D7252" i="12"/>
  <c r="D7300" i="12"/>
  <c r="D7348" i="12"/>
  <c r="D7396" i="12"/>
  <c r="D7444" i="12"/>
  <c r="D7492" i="12"/>
  <c r="D7536" i="12"/>
  <c r="D7576" i="12"/>
  <c r="D7612" i="12"/>
  <c r="D7648" i="12"/>
  <c r="D7684" i="12"/>
  <c r="D7708" i="12"/>
  <c r="D7744" i="12"/>
  <c r="D7780" i="12"/>
  <c r="D7804" i="12"/>
  <c r="D7840" i="12"/>
  <c r="D7864" i="12"/>
  <c r="D7888" i="12"/>
  <c r="D7924" i="12"/>
  <c r="D7960" i="12"/>
  <c r="D7996" i="12"/>
  <c r="D8032" i="12"/>
  <c r="D8104" i="12"/>
  <c r="D8176" i="12"/>
  <c r="D8224" i="12"/>
  <c r="D8284" i="12"/>
  <c r="D4531" i="12"/>
  <c r="D5380" i="12"/>
  <c r="D5752" i="12"/>
  <c r="D5968" i="12"/>
  <c r="D6125" i="12"/>
  <c r="D6198" i="12"/>
  <c r="D6249" i="12"/>
  <c r="D6297" i="12"/>
  <c r="D6345" i="12"/>
  <c r="D6392" i="12"/>
  <c r="D6419" i="12"/>
  <c r="D6448" i="12"/>
  <c r="D6477" i="12"/>
  <c r="D6506" i="12"/>
  <c r="D6536" i="12"/>
  <c r="D6563" i="12"/>
  <c r="D6592" i="12"/>
  <c r="D6621" i="12"/>
  <c r="D6650" i="12"/>
  <c r="D6680" i="12"/>
  <c r="D6707" i="12"/>
  <c r="D6736" i="12"/>
  <c r="D6765" i="12"/>
  <c r="D6794" i="12"/>
  <c r="D6824" i="12"/>
  <c r="D6851" i="12"/>
  <c r="D6880" i="12"/>
  <c r="D6909" i="12"/>
  <c r="D6938" i="12"/>
  <c r="D6963" i="12"/>
  <c r="D6987" i="12"/>
  <c r="D7009" i="12"/>
  <c r="D7029" i="12"/>
  <c r="D7048" i="12"/>
  <c r="D7070" i="12"/>
  <c r="D7091" i="12"/>
  <c r="D7111" i="12"/>
  <c r="D7129" i="12"/>
  <c r="D7147" i="12"/>
  <c r="D7165" i="12"/>
  <c r="D7183" i="12"/>
  <c r="D7201" i="12"/>
  <c r="D7219" i="12"/>
  <c r="D7235" i="12"/>
  <c r="D7250" i="12"/>
  <c r="D7267" i="12"/>
  <c r="D7283" i="12"/>
  <c r="D7298" i="12"/>
  <c r="D7315" i="12"/>
  <c r="D7331" i="12"/>
  <c r="D7346" i="12"/>
  <c r="D7363" i="12"/>
  <c r="D7379" i="12"/>
  <c r="D7394" i="12"/>
  <c r="D7411" i="12"/>
  <c r="D7427" i="12"/>
  <c r="D7442" i="12"/>
  <c r="D7459" i="12"/>
  <c r="D7475" i="12"/>
  <c r="D7490" i="12"/>
  <c r="D7504" i="12"/>
  <c r="D7520" i="12"/>
  <c r="D7534" i="12"/>
  <c r="D7548" i="12"/>
  <c r="D7562" i="12"/>
  <c r="D7574" i="12"/>
  <c r="D7586" i="12"/>
  <c r="D7598" i="12"/>
  <c r="D7610" i="12"/>
  <c r="D7622" i="12"/>
  <c r="D7634" i="12"/>
  <c r="D7646" i="12"/>
  <c r="D7658" i="12"/>
  <c r="D7670" i="12"/>
  <c r="D7682" i="12"/>
  <c r="D7694" i="12"/>
  <c r="D7706" i="12"/>
  <c r="D7718" i="12"/>
  <c r="D7730" i="12"/>
  <c r="D7742" i="12"/>
  <c r="D7754" i="12"/>
  <c r="D7766" i="12"/>
  <c r="D7778" i="12"/>
  <c r="D7790" i="12"/>
  <c r="D7802" i="12"/>
  <c r="D7814" i="12"/>
  <c r="D7826" i="12"/>
  <c r="D7838" i="12"/>
  <c r="D7850" i="12"/>
  <c r="D7862" i="12"/>
  <c r="D7874" i="12"/>
  <c r="D7886" i="12"/>
  <c r="D7898" i="12"/>
  <c r="D7910" i="12"/>
  <c r="D7922" i="12"/>
  <c r="D7934" i="12"/>
  <c r="D7946" i="12"/>
  <c r="D7958" i="12"/>
  <c r="D7970" i="12"/>
  <c r="D7982" i="12"/>
  <c r="D7994" i="12"/>
  <c r="D8006" i="12"/>
  <c r="D8018" i="12"/>
  <c r="D8030" i="12"/>
  <c r="D8042" i="12"/>
  <c r="D8054" i="12"/>
  <c r="D8066" i="12"/>
  <c r="D8078" i="12"/>
  <c r="D8090" i="12"/>
  <c r="D8102" i="12"/>
  <c r="D8114" i="12"/>
  <c r="D8126" i="12"/>
  <c r="D8138" i="12"/>
  <c r="D8150" i="12"/>
  <c r="D8162" i="12"/>
  <c r="D8174" i="12"/>
  <c r="D8186" i="12"/>
  <c r="D8198" i="12"/>
  <c r="D8210" i="12"/>
  <c r="D8222" i="12"/>
  <c r="D8234" i="12"/>
  <c r="D8246" i="12"/>
  <c r="D8258" i="12"/>
  <c r="D8270" i="12"/>
  <c r="D8282" i="12"/>
  <c r="D8294" i="12"/>
  <c r="D8318" i="12"/>
  <c r="D5788" i="12"/>
  <c r="D6424" i="12"/>
  <c r="D6539" i="12"/>
  <c r="D6656" i="12"/>
  <c r="D6741" i="12"/>
  <c r="D6827" i="12"/>
  <c r="D6914" i="12"/>
  <c r="D6992" i="12"/>
  <c r="D7053" i="12"/>
  <c r="D7113" i="12"/>
  <c r="D7185" i="12"/>
  <c r="D7237" i="12"/>
  <c r="D7285" i="12"/>
  <c r="D7333" i="12"/>
  <c r="D7381" i="12"/>
  <c r="D7429" i="12"/>
  <c r="D7477" i="12"/>
  <c r="D7522" i="12"/>
  <c r="D7564" i="12"/>
  <c r="D7588" i="12"/>
  <c r="D7624" i="12"/>
  <c r="D7660" i="12"/>
  <c r="D7696" i="12"/>
  <c r="D7732" i="12"/>
  <c r="D7768" i="12"/>
  <c r="D7816" i="12"/>
  <c r="D7852" i="12"/>
  <c r="D7900" i="12"/>
  <c r="D7936" i="12"/>
  <c r="D7972" i="12"/>
  <c r="D8008" i="12"/>
  <c r="D8068" i="12"/>
  <c r="D8140" i="12"/>
  <c r="D8188" i="12"/>
  <c r="D8248" i="12"/>
  <c r="D8320" i="12"/>
  <c r="D4625" i="12"/>
  <c r="D5417" i="12"/>
  <c r="D5769" i="12"/>
  <c r="D5985" i="12"/>
  <c r="D6127" i="12"/>
  <c r="D6204" i="12"/>
  <c r="D6254" i="12"/>
  <c r="D6302" i="12"/>
  <c r="D6350" i="12"/>
  <c r="D6393" i="12"/>
  <c r="D6422" i="12"/>
  <c r="D6452" i="12"/>
  <c r="D6479" i="12"/>
  <c r="D6508" i="12"/>
  <c r="D6537" i="12"/>
  <c r="D6566" i="12"/>
  <c r="D6596" i="12"/>
  <c r="D6623" i="12"/>
  <c r="D6652" i="12"/>
  <c r="D6681" i="12"/>
  <c r="D6710" i="12"/>
  <c r="D6740" i="12"/>
  <c r="D6767" i="12"/>
  <c r="D6796" i="12"/>
  <c r="D6825" i="12"/>
  <c r="D6854" i="12"/>
  <c r="D6884" i="12"/>
  <c r="D6911" i="12"/>
  <c r="D6940" i="12"/>
  <c r="D6964" i="12"/>
  <c r="D6988" i="12"/>
  <c r="D7010" i="12"/>
  <c r="D7031" i="12"/>
  <c r="D7052" i="12"/>
  <c r="D7071" i="12"/>
  <c r="D7093" i="12"/>
  <c r="D7112" i="12"/>
  <c r="D7130" i="12"/>
  <c r="D7148" i="12"/>
  <c r="D7166" i="12"/>
  <c r="D7184" i="12"/>
  <c r="D7202" i="12"/>
  <c r="D7220" i="12"/>
  <c r="D7236" i="12"/>
  <c r="D7251" i="12"/>
  <c r="D7268" i="12"/>
  <c r="D7284" i="12"/>
  <c r="D7299" i="12"/>
  <c r="D7316" i="12"/>
  <c r="D7332" i="12"/>
  <c r="D7347" i="12"/>
  <c r="D7364" i="12"/>
  <c r="D7380" i="12"/>
  <c r="D7395" i="12"/>
  <c r="D7412" i="12"/>
  <c r="D7428" i="12"/>
  <c r="D7443" i="12"/>
  <c r="D7460" i="12"/>
  <c r="D7476" i="12"/>
  <c r="D7491" i="12"/>
  <c r="D7507" i="12"/>
  <c r="D7521" i="12"/>
  <c r="D7535" i="12"/>
  <c r="D7549" i="12"/>
  <c r="D7563" i="12"/>
  <c r="D7575" i="12"/>
  <c r="D7587" i="12"/>
  <c r="D7599" i="12"/>
  <c r="D7611" i="12"/>
  <c r="D7623" i="12"/>
  <c r="D7635" i="12"/>
  <c r="D7647" i="12"/>
  <c r="D7659" i="12"/>
  <c r="D7671" i="12"/>
  <c r="D7683" i="12"/>
  <c r="D7695" i="12"/>
  <c r="D7707" i="12"/>
  <c r="D7719" i="12"/>
  <c r="D7731" i="12"/>
  <c r="D7743" i="12"/>
  <c r="D7755" i="12"/>
  <c r="D7767" i="12"/>
  <c r="D7779" i="12"/>
  <c r="D7791" i="12"/>
  <c r="D7803" i="12"/>
  <c r="D7815" i="12"/>
  <c r="D7827" i="12"/>
  <c r="D7839" i="12"/>
  <c r="D7851" i="12"/>
  <c r="D7863" i="12"/>
  <c r="D7875" i="12"/>
  <c r="D7887" i="12"/>
  <c r="D7899" i="12"/>
  <c r="D7911" i="12"/>
  <c r="D7923" i="12"/>
  <c r="D7935" i="12"/>
  <c r="D7947" i="12"/>
  <c r="D7959" i="12"/>
  <c r="D7971" i="12"/>
  <c r="D7983" i="12"/>
  <c r="D7995" i="12"/>
  <c r="D8007" i="12"/>
  <c r="D8019" i="12"/>
  <c r="D8031" i="12"/>
  <c r="D8043" i="12"/>
  <c r="D8055" i="12"/>
  <c r="D8067" i="12"/>
  <c r="D8079" i="12"/>
  <c r="D8091" i="12"/>
  <c r="D8103" i="12"/>
  <c r="D8115" i="12"/>
  <c r="D8127" i="12"/>
  <c r="D8139" i="12"/>
  <c r="D8151" i="12"/>
  <c r="D8163" i="12"/>
  <c r="D8175" i="12"/>
  <c r="D8187" i="12"/>
  <c r="D8199" i="12"/>
  <c r="D8211" i="12"/>
  <c r="D8223" i="12"/>
  <c r="D8235" i="12"/>
  <c r="D8247" i="12"/>
  <c r="D8259" i="12"/>
  <c r="D8271" i="12"/>
  <c r="D8283" i="12"/>
  <c r="D8295" i="12"/>
  <c r="D8307" i="12"/>
  <c r="D8319" i="12"/>
  <c r="D4711" i="12"/>
  <c r="D6003" i="12"/>
  <c r="D6206" i="12"/>
  <c r="D6304" i="12"/>
  <c r="D6395" i="12"/>
  <c r="D6482" i="12"/>
  <c r="D6568" i="12"/>
  <c r="D6626" i="12"/>
  <c r="D6712" i="12"/>
  <c r="D6800" i="12"/>
  <c r="D6885" i="12"/>
  <c r="D6968" i="12"/>
  <c r="D7033" i="12"/>
  <c r="D7094" i="12"/>
  <c r="D7131" i="12"/>
  <c r="D7167" i="12"/>
  <c r="D7221" i="12"/>
  <c r="D7269" i="12"/>
  <c r="D7317" i="12"/>
  <c r="D7365" i="12"/>
  <c r="D7413" i="12"/>
  <c r="D7461" i="12"/>
  <c r="D7508" i="12"/>
  <c r="D7550" i="12"/>
  <c r="D7600" i="12"/>
  <c r="D7636" i="12"/>
  <c r="D7672" i="12"/>
  <c r="D7720" i="12"/>
  <c r="D7756" i="12"/>
  <c r="D7792" i="12"/>
  <c r="D7828" i="12"/>
  <c r="D7876" i="12"/>
  <c r="D7912" i="12"/>
  <c r="D7948" i="12"/>
  <c r="D7984" i="12"/>
  <c r="D8020" i="12"/>
  <c r="D8080" i="12"/>
  <c r="D8164" i="12"/>
  <c r="D8200" i="12"/>
  <c r="D8260" i="12"/>
  <c r="B20" i="12"/>
  <c r="J25" i="12" s="1"/>
  <c r="M31" i="12" l="1"/>
  <c r="Q31" i="12" s="1"/>
  <c r="E19" i="20"/>
  <c r="E20" i="20"/>
  <c r="L31" i="12"/>
  <c r="F32" i="12"/>
  <c r="G32" i="12" s="1"/>
  <c r="E32" i="12"/>
  <c r="H32" i="12" s="1"/>
  <c r="N31" i="12" l="1"/>
  <c r="P31" i="12"/>
  <c r="M32" i="12"/>
  <c r="L32" i="12"/>
  <c r="I32" i="12"/>
  <c r="I31" i="12"/>
  <c r="J31" i="12" s="1"/>
  <c r="E33" i="12"/>
  <c r="F33" i="12"/>
  <c r="J32" i="12" l="1"/>
  <c r="P32" i="12"/>
  <c r="R31" i="12"/>
  <c r="Q32" i="12"/>
  <c r="N32" i="12"/>
  <c r="G33" i="12"/>
  <c r="F34" i="12"/>
  <c r="G34" i="12" s="1"/>
  <c r="H33" i="12"/>
  <c r="R32" i="12" l="1"/>
  <c r="M33" i="12"/>
  <c r="Q33" i="12" s="1"/>
  <c r="L33" i="12"/>
  <c r="P33" i="12" s="1"/>
  <c r="F35" i="12"/>
  <c r="G35" i="12" s="1"/>
  <c r="E34" i="12"/>
  <c r="I33" i="12"/>
  <c r="J33" i="12" s="1"/>
  <c r="R33" i="12" l="1"/>
  <c r="N33" i="12"/>
  <c r="H34" i="12"/>
  <c r="M34" i="12" s="1"/>
  <c r="E35" i="12"/>
  <c r="F36" i="12"/>
  <c r="G36" i="12" s="1"/>
  <c r="Q34" i="12" l="1"/>
  <c r="I34" i="12"/>
  <c r="J34" i="12" s="1"/>
  <c r="L34" i="12"/>
  <c r="H35" i="12"/>
  <c r="F37" i="12"/>
  <c r="G37" i="12" s="1"/>
  <c r="E36" i="12"/>
  <c r="N34" i="12" l="1"/>
  <c r="P34" i="12"/>
  <c r="R34" i="12" s="1"/>
  <c r="L35" i="12"/>
  <c r="M35" i="12"/>
  <c r="Q35" i="12" s="1"/>
  <c r="I35" i="12"/>
  <c r="J35" i="12" s="1"/>
  <c r="H36" i="12"/>
  <c r="M36" i="12" s="1"/>
  <c r="E37" i="12"/>
  <c r="F38" i="12"/>
  <c r="G38" i="12" s="1"/>
  <c r="P35" i="12" l="1"/>
  <c r="R35" i="12" s="1"/>
  <c r="Q36" i="12"/>
  <c r="N35" i="12"/>
  <c r="I36" i="12"/>
  <c r="J36" i="12" s="1"/>
  <c r="L36" i="12"/>
  <c r="N36" i="12" s="1"/>
  <c r="H37" i="12"/>
  <c r="M37" i="12" s="1"/>
  <c r="E38" i="12"/>
  <c r="F39" i="12"/>
  <c r="G39" i="12" s="1"/>
  <c r="P36" i="12" l="1"/>
  <c r="Q37" i="12"/>
  <c r="I37" i="12"/>
  <c r="J37" i="12" s="1"/>
  <c r="L37" i="12"/>
  <c r="N37" i="12" s="1"/>
  <c r="H38" i="12"/>
  <c r="F40" i="12"/>
  <c r="G40" i="12" s="1"/>
  <c r="E39" i="12"/>
  <c r="P37" i="12" l="1"/>
  <c r="R37" i="12" s="1"/>
  <c r="R36" i="12"/>
  <c r="L38" i="12"/>
  <c r="M38" i="12"/>
  <c r="Q38" i="12" s="1"/>
  <c r="I38" i="12"/>
  <c r="J38" i="12" s="1"/>
  <c r="H39" i="12"/>
  <c r="E40" i="12"/>
  <c r="F41" i="12"/>
  <c r="G41" i="12" s="1"/>
  <c r="P38" i="12" l="1"/>
  <c r="R38" i="12" s="1"/>
  <c r="L39" i="12"/>
  <c r="M39" i="12"/>
  <c r="N38" i="12"/>
  <c r="I39" i="12"/>
  <c r="J39" i="12" s="1"/>
  <c r="H40" i="12"/>
  <c r="F42" i="12"/>
  <c r="G42" i="12" s="1"/>
  <c r="E41" i="12"/>
  <c r="P39" i="12" l="1"/>
  <c r="Q39" i="12"/>
  <c r="L40" i="12"/>
  <c r="M40" i="12"/>
  <c r="N39" i="12"/>
  <c r="I40" i="12"/>
  <c r="J40" i="12" s="1"/>
  <c r="H41" i="12"/>
  <c r="E42" i="12"/>
  <c r="F43" i="12"/>
  <c r="G43" i="12" s="1"/>
  <c r="P40" i="12" l="1"/>
  <c r="Q40" i="12"/>
  <c r="R39" i="12"/>
  <c r="L41" i="12"/>
  <c r="M41" i="12"/>
  <c r="N40" i="12"/>
  <c r="I41" i="12"/>
  <c r="J41" i="12" s="1"/>
  <c r="H42" i="12"/>
  <c r="E43" i="12"/>
  <c r="F44" i="12"/>
  <c r="G44" i="12" s="1"/>
  <c r="P41" i="12" l="1"/>
  <c r="Q41" i="12"/>
  <c r="R40" i="12"/>
  <c r="L42" i="12"/>
  <c r="M42" i="12"/>
  <c r="N41" i="12"/>
  <c r="I42" i="12"/>
  <c r="J42" i="12" s="1"/>
  <c r="H43" i="12"/>
  <c r="F45" i="12"/>
  <c r="G45" i="12" s="1"/>
  <c r="E44" i="12"/>
  <c r="P42" i="12" l="1"/>
  <c r="Q42" i="12"/>
  <c r="R41" i="12"/>
  <c r="L43" i="12"/>
  <c r="M43" i="12"/>
  <c r="N42" i="12"/>
  <c r="I43" i="12"/>
  <c r="J43" i="12" s="1"/>
  <c r="H44" i="12"/>
  <c r="E45" i="12"/>
  <c r="F46" i="12"/>
  <c r="G46" i="12" s="1"/>
  <c r="P43" i="12" l="1"/>
  <c r="Q43" i="12"/>
  <c r="R42" i="12"/>
  <c r="L44" i="12"/>
  <c r="M44" i="12"/>
  <c r="N43" i="12"/>
  <c r="I44" i="12"/>
  <c r="J44" i="12" s="1"/>
  <c r="H45" i="12"/>
  <c r="F47" i="12"/>
  <c r="G47" i="12" s="1"/>
  <c r="E46" i="12"/>
  <c r="P44" i="12" l="1"/>
  <c r="Q44" i="12"/>
  <c r="R43" i="12"/>
  <c r="L45" i="12"/>
  <c r="M45" i="12"/>
  <c r="N44" i="12"/>
  <c r="I45" i="12"/>
  <c r="J45" i="12" s="1"/>
  <c r="H46" i="12"/>
  <c r="E47" i="12"/>
  <c r="F48" i="12"/>
  <c r="G48" i="12" s="1"/>
  <c r="P45" i="12" l="1"/>
  <c r="Q45" i="12"/>
  <c r="R44" i="12"/>
  <c r="L46" i="12"/>
  <c r="M46" i="12"/>
  <c r="N45" i="12"/>
  <c r="I46" i="12"/>
  <c r="J46" i="12" s="1"/>
  <c r="H47" i="12"/>
  <c r="F49" i="12"/>
  <c r="G49" i="12" s="1"/>
  <c r="E48" i="12"/>
  <c r="P46" i="12" l="1"/>
  <c r="Q46" i="12"/>
  <c r="R45" i="12"/>
  <c r="L47" i="12"/>
  <c r="M47" i="12"/>
  <c r="N46" i="12"/>
  <c r="I47" i="12"/>
  <c r="J47" i="12" s="1"/>
  <c r="H48" i="12"/>
  <c r="E49" i="12"/>
  <c r="F50" i="12"/>
  <c r="G50" i="12" s="1"/>
  <c r="P47" i="12" l="1"/>
  <c r="Q47" i="12"/>
  <c r="R46" i="12"/>
  <c r="L48" i="12"/>
  <c r="M48" i="12"/>
  <c r="N47" i="12"/>
  <c r="I48" i="12"/>
  <c r="J48" i="12" s="1"/>
  <c r="H49" i="12"/>
  <c r="F51" i="12"/>
  <c r="G51" i="12" s="1"/>
  <c r="E50" i="12"/>
  <c r="P48" i="12" l="1"/>
  <c r="Q48" i="12"/>
  <c r="R47" i="12"/>
  <c r="L49" i="12"/>
  <c r="M49" i="12"/>
  <c r="N48" i="12"/>
  <c r="I49" i="12"/>
  <c r="J49" i="12" s="1"/>
  <c r="H50" i="12"/>
  <c r="E51" i="12"/>
  <c r="F52" i="12"/>
  <c r="G52" i="12" s="1"/>
  <c r="P49" i="12" l="1"/>
  <c r="Q49" i="12"/>
  <c r="R48" i="12"/>
  <c r="L50" i="12"/>
  <c r="M50" i="12"/>
  <c r="N49" i="12"/>
  <c r="I50" i="12"/>
  <c r="J50" i="12" s="1"/>
  <c r="H51" i="12"/>
  <c r="F53" i="12"/>
  <c r="G53" i="12" s="1"/>
  <c r="E52" i="12"/>
  <c r="P50" i="12" l="1"/>
  <c r="Q50" i="12"/>
  <c r="R49" i="12"/>
  <c r="L51" i="12"/>
  <c r="M51" i="12"/>
  <c r="N50" i="12"/>
  <c r="I51" i="12"/>
  <c r="J51" i="12" s="1"/>
  <c r="H52" i="12"/>
  <c r="E53" i="12"/>
  <c r="F54" i="12"/>
  <c r="G54" i="12" s="1"/>
  <c r="P51" i="12" l="1"/>
  <c r="Q51" i="12"/>
  <c r="R50" i="12"/>
  <c r="L52" i="12"/>
  <c r="M52" i="12"/>
  <c r="N51" i="12"/>
  <c r="I52" i="12"/>
  <c r="J52" i="12" s="1"/>
  <c r="H53" i="12"/>
  <c r="F55" i="12"/>
  <c r="G55" i="12" s="1"/>
  <c r="E54" i="12"/>
  <c r="P52" i="12" l="1"/>
  <c r="Q52" i="12"/>
  <c r="R51" i="12"/>
  <c r="L53" i="12"/>
  <c r="M53" i="12"/>
  <c r="N52" i="12"/>
  <c r="I53" i="12"/>
  <c r="J53" i="12" s="1"/>
  <c r="H54" i="12"/>
  <c r="E55" i="12"/>
  <c r="F56" i="12"/>
  <c r="G56" i="12" s="1"/>
  <c r="P53" i="12" l="1"/>
  <c r="Q53" i="12"/>
  <c r="R52" i="12"/>
  <c r="L54" i="12"/>
  <c r="M54" i="12"/>
  <c r="N53" i="12"/>
  <c r="I54" i="12"/>
  <c r="J54" i="12" s="1"/>
  <c r="H55" i="12"/>
  <c r="F57" i="12"/>
  <c r="G57" i="12" s="1"/>
  <c r="E56" i="12"/>
  <c r="P54" i="12" l="1"/>
  <c r="Q54" i="12"/>
  <c r="R53" i="12"/>
  <c r="L55" i="12"/>
  <c r="M55" i="12"/>
  <c r="N54" i="12"/>
  <c r="I55" i="12"/>
  <c r="J55" i="12" s="1"/>
  <c r="H56" i="12"/>
  <c r="E57" i="12"/>
  <c r="F58" i="12"/>
  <c r="G58" i="12" s="1"/>
  <c r="P55" i="12" l="1"/>
  <c r="Q55" i="12"/>
  <c r="R54" i="12"/>
  <c r="L56" i="12"/>
  <c r="M56" i="12"/>
  <c r="N55" i="12"/>
  <c r="I56" i="12"/>
  <c r="J56" i="12" s="1"/>
  <c r="H57" i="12"/>
  <c r="F59" i="12"/>
  <c r="G59" i="12" s="1"/>
  <c r="E58" i="12"/>
  <c r="R55" i="12" l="1"/>
  <c r="P56" i="12"/>
  <c r="Q56" i="12"/>
  <c r="L57" i="12"/>
  <c r="M57" i="12"/>
  <c r="N56" i="12"/>
  <c r="I57" i="12"/>
  <c r="J57" i="12" s="1"/>
  <c r="H58" i="12"/>
  <c r="E59" i="12"/>
  <c r="F60" i="12"/>
  <c r="G60" i="12" s="1"/>
  <c r="P57" i="12" l="1"/>
  <c r="Q57" i="12"/>
  <c r="R56" i="12"/>
  <c r="L58" i="12"/>
  <c r="M58" i="12"/>
  <c r="N57" i="12"/>
  <c r="I58" i="12"/>
  <c r="J58" i="12" s="1"/>
  <c r="H59" i="12"/>
  <c r="F61" i="12"/>
  <c r="G61" i="12" s="1"/>
  <c r="E60" i="12"/>
  <c r="P58" i="12" l="1"/>
  <c r="Q58" i="12"/>
  <c r="R57" i="12"/>
  <c r="L59" i="12"/>
  <c r="M59" i="12"/>
  <c r="N58" i="12"/>
  <c r="I59" i="12"/>
  <c r="J59" i="12" s="1"/>
  <c r="H60" i="12"/>
  <c r="E61" i="12"/>
  <c r="F62" i="12"/>
  <c r="G62" i="12" s="1"/>
  <c r="R58" i="12" l="1"/>
  <c r="P59" i="12"/>
  <c r="Q59" i="12"/>
  <c r="L60" i="12"/>
  <c r="M60" i="12"/>
  <c r="N59" i="12"/>
  <c r="I60" i="12"/>
  <c r="J60" i="12" s="1"/>
  <c r="H61" i="12"/>
  <c r="F63" i="12"/>
  <c r="G63" i="12" s="1"/>
  <c r="E62" i="12"/>
  <c r="P60" i="12" l="1"/>
  <c r="Q60" i="12"/>
  <c r="R59" i="12"/>
  <c r="L61" i="12"/>
  <c r="M61" i="12"/>
  <c r="N60" i="12"/>
  <c r="I61" i="12"/>
  <c r="J61" i="12" s="1"/>
  <c r="H62" i="12"/>
  <c r="E63" i="12"/>
  <c r="F64" i="12"/>
  <c r="G64" i="12" s="1"/>
  <c r="R60" i="12" l="1"/>
  <c r="P61" i="12"/>
  <c r="Q61" i="12"/>
  <c r="L62" i="12"/>
  <c r="M62" i="12"/>
  <c r="N61" i="12"/>
  <c r="I62" i="12"/>
  <c r="J62" i="12" s="1"/>
  <c r="H63" i="12"/>
  <c r="F65" i="12"/>
  <c r="G65" i="12" s="1"/>
  <c r="E64" i="12"/>
  <c r="P62" i="12" l="1"/>
  <c r="Q62" i="12"/>
  <c r="R61" i="12"/>
  <c r="L63" i="12"/>
  <c r="M63" i="12"/>
  <c r="N62" i="12"/>
  <c r="I63" i="12"/>
  <c r="J63" i="12" s="1"/>
  <c r="H64" i="12"/>
  <c r="E65" i="12"/>
  <c r="F66" i="12"/>
  <c r="G66" i="12" s="1"/>
  <c r="P63" i="12" l="1"/>
  <c r="Q63" i="12"/>
  <c r="R62" i="12"/>
  <c r="L64" i="12"/>
  <c r="M64" i="12"/>
  <c r="N63" i="12"/>
  <c r="I64" i="12"/>
  <c r="J64" i="12" s="1"/>
  <c r="H65" i="12"/>
  <c r="F67" i="12"/>
  <c r="G67" i="12" s="1"/>
  <c r="E66" i="12"/>
  <c r="P64" i="12" l="1"/>
  <c r="Q64" i="12"/>
  <c r="R63" i="12"/>
  <c r="L65" i="12"/>
  <c r="M65" i="12"/>
  <c r="N64" i="12"/>
  <c r="I65" i="12"/>
  <c r="J65" i="12" s="1"/>
  <c r="H66" i="12"/>
  <c r="E67" i="12"/>
  <c r="F68" i="12"/>
  <c r="G68" i="12" s="1"/>
  <c r="P65" i="12" l="1"/>
  <c r="Q65" i="12"/>
  <c r="R64" i="12"/>
  <c r="L66" i="12"/>
  <c r="M66" i="12"/>
  <c r="N65" i="12"/>
  <c r="I66" i="12"/>
  <c r="J66" i="12" s="1"/>
  <c r="H67" i="12"/>
  <c r="F69" i="12"/>
  <c r="G69" i="12" s="1"/>
  <c r="E68" i="12"/>
  <c r="P66" i="12" l="1"/>
  <c r="Q66" i="12"/>
  <c r="R65" i="12"/>
  <c r="L67" i="12"/>
  <c r="M67" i="12"/>
  <c r="N66" i="12"/>
  <c r="I67" i="12"/>
  <c r="J67" i="12" s="1"/>
  <c r="H68" i="12"/>
  <c r="F70" i="12"/>
  <c r="G70" i="12" s="1"/>
  <c r="E69" i="12"/>
  <c r="P67" i="12" l="1"/>
  <c r="Q67" i="12"/>
  <c r="R66" i="12"/>
  <c r="L68" i="12"/>
  <c r="M68" i="12"/>
  <c r="N67" i="12"/>
  <c r="I68" i="12"/>
  <c r="J68" i="12" s="1"/>
  <c r="H69" i="12"/>
  <c r="E70" i="12"/>
  <c r="F71" i="12"/>
  <c r="G71" i="12" s="1"/>
  <c r="P68" i="12" l="1"/>
  <c r="Q68" i="12"/>
  <c r="R67" i="12"/>
  <c r="L69" i="12"/>
  <c r="M69" i="12"/>
  <c r="N68" i="12"/>
  <c r="I69" i="12"/>
  <c r="J69" i="12" s="1"/>
  <c r="H70" i="12"/>
  <c r="F72" i="12"/>
  <c r="G72" i="12" s="1"/>
  <c r="E71" i="12"/>
  <c r="P69" i="12" l="1"/>
  <c r="Q69" i="12"/>
  <c r="R68" i="12"/>
  <c r="L70" i="12"/>
  <c r="M70" i="12"/>
  <c r="N69" i="12"/>
  <c r="I70" i="12"/>
  <c r="J70" i="12" s="1"/>
  <c r="H71" i="12"/>
  <c r="E72" i="12"/>
  <c r="F73" i="12"/>
  <c r="G73" i="12" s="1"/>
  <c r="P70" i="12" l="1"/>
  <c r="Q70" i="12"/>
  <c r="R69" i="12"/>
  <c r="L71" i="12"/>
  <c r="M71" i="12"/>
  <c r="N70" i="12"/>
  <c r="I71" i="12"/>
  <c r="J71" i="12" s="1"/>
  <c r="H72" i="12"/>
  <c r="F74" i="12"/>
  <c r="G74" i="12" s="1"/>
  <c r="E73" i="12"/>
  <c r="P71" i="12" l="1"/>
  <c r="Q71" i="12"/>
  <c r="R70" i="12"/>
  <c r="L72" i="12"/>
  <c r="M72" i="12"/>
  <c r="N71" i="12"/>
  <c r="I72" i="12"/>
  <c r="J72" i="12" s="1"/>
  <c r="H73" i="12"/>
  <c r="E74" i="12"/>
  <c r="F75" i="12"/>
  <c r="G75" i="12" s="1"/>
  <c r="P72" i="12" l="1"/>
  <c r="Q72" i="12"/>
  <c r="R71" i="12"/>
  <c r="L73" i="12"/>
  <c r="M73" i="12"/>
  <c r="N72" i="12"/>
  <c r="I73" i="12"/>
  <c r="J73" i="12" s="1"/>
  <c r="H74" i="12"/>
  <c r="F76" i="12"/>
  <c r="G76" i="12" s="1"/>
  <c r="E75" i="12"/>
  <c r="P73" i="12" l="1"/>
  <c r="Q73" i="12"/>
  <c r="R72" i="12"/>
  <c r="L74" i="12"/>
  <c r="M74" i="12"/>
  <c r="N73" i="12"/>
  <c r="I74" i="12"/>
  <c r="J74" i="12" s="1"/>
  <c r="H75" i="12"/>
  <c r="E76" i="12"/>
  <c r="F77" i="12"/>
  <c r="G77" i="12" s="1"/>
  <c r="P74" i="12" l="1"/>
  <c r="Q74" i="12"/>
  <c r="R73" i="12"/>
  <c r="L75" i="12"/>
  <c r="M75" i="12"/>
  <c r="N74" i="12"/>
  <c r="I75" i="12"/>
  <c r="J75" i="12" s="1"/>
  <c r="H76" i="12"/>
  <c r="F78" i="12"/>
  <c r="G78" i="12" s="1"/>
  <c r="E77" i="12"/>
  <c r="P75" i="12" l="1"/>
  <c r="Q75" i="12"/>
  <c r="R74" i="12"/>
  <c r="L76" i="12"/>
  <c r="M76" i="12"/>
  <c r="N75" i="12"/>
  <c r="I76" i="12"/>
  <c r="J76" i="12" s="1"/>
  <c r="H77" i="12"/>
  <c r="E78" i="12"/>
  <c r="F79" i="12"/>
  <c r="G79" i="12" s="1"/>
  <c r="P76" i="12" l="1"/>
  <c r="Q76" i="12"/>
  <c r="R75" i="12"/>
  <c r="L77" i="12"/>
  <c r="M77" i="12"/>
  <c r="N76" i="12"/>
  <c r="I77" i="12"/>
  <c r="J77" i="12" s="1"/>
  <c r="H78" i="12"/>
  <c r="F80" i="12"/>
  <c r="G80" i="12" s="1"/>
  <c r="E79" i="12"/>
  <c r="P77" i="12" l="1"/>
  <c r="Q77" i="12"/>
  <c r="R76" i="12"/>
  <c r="L78" i="12"/>
  <c r="M78" i="12"/>
  <c r="N77" i="12"/>
  <c r="I78" i="12"/>
  <c r="J78" i="12" s="1"/>
  <c r="H79" i="12"/>
  <c r="E80" i="12"/>
  <c r="F81" i="12"/>
  <c r="G81" i="12" s="1"/>
  <c r="P78" i="12" l="1"/>
  <c r="Q78" i="12"/>
  <c r="R77" i="12"/>
  <c r="L79" i="12"/>
  <c r="M79" i="12"/>
  <c r="N78" i="12"/>
  <c r="I79" i="12"/>
  <c r="J79" i="12" s="1"/>
  <c r="H80" i="12"/>
  <c r="F82" i="12"/>
  <c r="G82" i="12" s="1"/>
  <c r="E81" i="12"/>
  <c r="P79" i="12" l="1"/>
  <c r="Q79" i="12"/>
  <c r="R78" i="12"/>
  <c r="L80" i="12"/>
  <c r="M80" i="12"/>
  <c r="N79" i="12"/>
  <c r="I80" i="12"/>
  <c r="J80" i="12" s="1"/>
  <c r="H81" i="12"/>
  <c r="E82" i="12"/>
  <c r="F83" i="12"/>
  <c r="G83" i="12" s="1"/>
  <c r="P80" i="12" l="1"/>
  <c r="Q80" i="12"/>
  <c r="R79" i="12"/>
  <c r="L81" i="12"/>
  <c r="M81" i="12"/>
  <c r="N80" i="12"/>
  <c r="I81" i="12"/>
  <c r="J81" i="12" s="1"/>
  <c r="H82" i="12"/>
  <c r="F84" i="12"/>
  <c r="G84" i="12" s="1"/>
  <c r="E83" i="12"/>
  <c r="P81" i="12" l="1"/>
  <c r="Q81" i="12"/>
  <c r="R80" i="12"/>
  <c r="L82" i="12"/>
  <c r="M82" i="12"/>
  <c r="N81" i="12"/>
  <c r="I82" i="12"/>
  <c r="J82" i="12" s="1"/>
  <c r="H83" i="12"/>
  <c r="E84" i="12"/>
  <c r="F85" i="12"/>
  <c r="G85" i="12" s="1"/>
  <c r="P82" i="12" l="1"/>
  <c r="Q82" i="12"/>
  <c r="R81" i="12"/>
  <c r="L83" i="12"/>
  <c r="M83" i="12"/>
  <c r="N82" i="12"/>
  <c r="I83" i="12"/>
  <c r="J83" i="12" s="1"/>
  <c r="H84" i="12"/>
  <c r="F86" i="12"/>
  <c r="G86" i="12" s="1"/>
  <c r="E85" i="12"/>
  <c r="P83" i="12" l="1"/>
  <c r="Q83" i="12"/>
  <c r="R82" i="12"/>
  <c r="L84" i="12"/>
  <c r="M84" i="12"/>
  <c r="N83" i="12"/>
  <c r="I84" i="12"/>
  <c r="J84" i="12" s="1"/>
  <c r="H85" i="12"/>
  <c r="E86" i="12"/>
  <c r="F87" i="12"/>
  <c r="G87" i="12" s="1"/>
  <c r="P84" i="12" l="1"/>
  <c r="Q84" i="12"/>
  <c r="R83" i="12"/>
  <c r="L85" i="12"/>
  <c r="M85" i="12"/>
  <c r="N84" i="12"/>
  <c r="I85" i="12"/>
  <c r="J85" i="12" s="1"/>
  <c r="H86" i="12"/>
  <c r="F88" i="12"/>
  <c r="G88" i="12" s="1"/>
  <c r="E87" i="12"/>
  <c r="P85" i="12" l="1"/>
  <c r="Q85" i="12"/>
  <c r="R84" i="12"/>
  <c r="L86" i="12"/>
  <c r="M86" i="12"/>
  <c r="N85" i="12"/>
  <c r="I86" i="12"/>
  <c r="J86" i="12" s="1"/>
  <c r="H87" i="12"/>
  <c r="E88" i="12"/>
  <c r="F89" i="12"/>
  <c r="G89" i="12" s="1"/>
  <c r="P86" i="12" l="1"/>
  <c r="Q86" i="12"/>
  <c r="R85" i="12"/>
  <c r="L87" i="12"/>
  <c r="M87" i="12"/>
  <c r="N86" i="12"/>
  <c r="I87" i="12"/>
  <c r="J87" i="12" s="1"/>
  <c r="H88" i="12"/>
  <c r="F90" i="12"/>
  <c r="G90" i="12" s="1"/>
  <c r="E89" i="12"/>
  <c r="P87" i="12" l="1"/>
  <c r="Q87" i="12"/>
  <c r="R86" i="12"/>
  <c r="L88" i="12"/>
  <c r="M88" i="12"/>
  <c r="N87" i="12"/>
  <c r="I88" i="12"/>
  <c r="J88" i="12" s="1"/>
  <c r="H89" i="12"/>
  <c r="M89" i="12" s="1"/>
  <c r="E90" i="12"/>
  <c r="F91" i="12"/>
  <c r="G91" i="12" s="1"/>
  <c r="P88" i="12" l="1"/>
  <c r="Q88" i="12"/>
  <c r="Q89" i="12" s="1"/>
  <c r="R87" i="12"/>
  <c r="N88" i="12"/>
  <c r="I89" i="12"/>
  <c r="J89" i="12" s="1"/>
  <c r="L89" i="12"/>
  <c r="N89" i="12" s="1"/>
  <c r="H90" i="12"/>
  <c r="F92" i="12"/>
  <c r="G92" i="12" s="1"/>
  <c r="E91" i="12"/>
  <c r="P89" i="12" l="1"/>
  <c r="R89" i="12" s="1"/>
  <c r="R88" i="12"/>
  <c r="L90" i="12"/>
  <c r="M90" i="12"/>
  <c r="I90" i="12"/>
  <c r="J90" i="12" s="1"/>
  <c r="H91" i="12"/>
  <c r="E92" i="12"/>
  <c r="F93" i="12"/>
  <c r="G93" i="12" s="1"/>
  <c r="P90" i="12" l="1"/>
  <c r="Q90" i="12"/>
  <c r="L91" i="12"/>
  <c r="M91" i="12"/>
  <c r="N90" i="12"/>
  <c r="I91" i="12"/>
  <c r="J91" i="12" s="1"/>
  <c r="H92" i="12"/>
  <c r="M92" i="12" s="1"/>
  <c r="F94" i="12"/>
  <c r="G94" i="12" s="1"/>
  <c r="E93" i="12"/>
  <c r="P91" i="12" l="1"/>
  <c r="Q91" i="12"/>
  <c r="Q92" i="12" s="1"/>
  <c r="R90" i="12"/>
  <c r="N91" i="12"/>
  <c r="I92" i="12"/>
  <c r="J92" i="12" s="1"/>
  <c r="L92" i="12"/>
  <c r="N92" i="12" s="1"/>
  <c r="H93" i="12"/>
  <c r="E94" i="12"/>
  <c r="F95" i="12"/>
  <c r="G95" i="12" s="1"/>
  <c r="P92" i="12" l="1"/>
  <c r="R92" i="12" s="1"/>
  <c r="R91" i="12"/>
  <c r="L93" i="12"/>
  <c r="M93" i="12"/>
  <c r="I93" i="12"/>
  <c r="J93" i="12" s="1"/>
  <c r="H94" i="12"/>
  <c r="F96" i="12"/>
  <c r="G96" i="12" s="1"/>
  <c r="E95" i="12"/>
  <c r="P93" i="12" l="1"/>
  <c r="Q93" i="12"/>
  <c r="L94" i="12"/>
  <c r="M94" i="12"/>
  <c r="N93" i="12"/>
  <c r="I94" i="12"/>
  <c r="J94" i="12" s="1"/>
  <c r="H95" i="12"/>
  <c r="E96" i="12"/>
  <c r="F97" i="12"/>
  <c r="G97" i="12" s="1"/>
  <c r="P94" i="12" l="1"/>
  <c r="Q94" i="12"/>
  <c r="R93" i="12"/>
  <c r="L95" i="12"/>
  <c r="M95" i="12"/>
  <c r="N94" i="12"/>
  <c r="I95" i="12"/>
  <c r="J95" i="12" s="1"/>
  <c r="H96" i="12"/>
  <c r="F98" i="12"/>
  <c r="G98" i="12" s="1"/>
  <c r="E97" i="12"/>
  <c r="P95" i="12" l="1"/>
  <c r="Q95" i="12"/>
  <c r="R94" i="12"/>
  <c r="L96" i="12"/>
  <c r="M96" i="12"/>
  <c r="N95" i="12"/>
  <c r="I96" i="12"/>
  <c r="J96" i="12" s="1"/>
  <c r="H97" i="12"/>
  <c r="E98" i="12"/>
  <c r="F99" i="12"/>
  <c r="G99" i="12" s="1"/>
  <c r="P96" i="12" l="1"/>
  <c r="Q96" i="12"/>
  <c r="R95" i="12"/>
  <c r="L97" i="12"/>
  <c r="M97" i="12"/>
  <c r="N96" i="12"/>
  <c r="I97" i="12"/>
  <c r="J97" i="12" s="1"/>
  <c r="H98" i="12"/>
  <c r="F100" i="12"/>
  <c r="G100" i="12" s="1"/>
  <c r="E99" i="12"/>
  <c r="P97" i="12" l="1"/>
  <c r="Q97" i="12"/>
  <c r="R96" i="12"/>
  <c r="L98" i="12"/>
  <c r="M98" i="12"/>
  <c r="N97" i="12"/>
  <c r="I98" i="12"/>
  <c r="J98" i="12" s="1"/>
  <c r="H99" i="12"/>
  <c r="E100" i="12"/>
  <c r="F101" i="12"/>
  <c r="G101" i="12" s="1"/>
  <c r="P98" i="12" l="1"/>
  <c r="Q98" i="12"/>
  <c r="R97" i="12"/>
  <c r="L99" i="12"/>
  <c r="M99" i="12"/>
  <c r="N98" i="12"/>
  <c r="I99" i="12"/>
  <c r="J99" i="12" s="1"/>
  <c r="H100" i="12"/>
  <c r="F102" i="12"/>
  <c r="G102" i="12" s="1"/>
  <c r="E101" i="12"/>
  <c r="P99" i="12" l="1"/>
  <c r="Q99" i="12"/>
  <c r="R98" i="12"/>
  <c r="L100" i="12"/>
  <c r="M100" i="12"/>
  <c r="N99" i="12"/>
  <c r="I100" i="12"/>
  <c r="J100" i="12" s="1"/>
  <c r="H101" i="12"/>
  <c r="E102" i="12"/>
  <c r="F103" i="12"/>
  <c r="G103" i="12" s="1"/>
  <c r="P100" i="12" l="1"/>
  <c r="Q100" i="12"/>
  <c r="R99" i="12"/>
  <c r="L101" i="12"/>
  <c r="M101" i="12"/>
  <c r="N100" i="12"/>
  <c r="I101" i="12"/>
  <c r="J101" i="12" s="1"/>
  <c r="H102" i="12"/>
  <c r="F104" i="12"/>
  <c r="G104" i="12" s="1"/>
  <c r="E103" i="12"/>
  <c r="P101" i="12" l="1"/>
  <c r="Q101" i="12"/>
  <c r="R100" i="12"/>
  <c r="L102" i="12"/>
  <c r="M102" i="12"/>
  <c r="N101" i="12"/>
  <c r="I102" i="12"/>
  <c r="J102" i="12" s="1"/>
  <c r="H103" i="12"/>
  <c r="E104" i="12"/>
  <c r="F105" i="12"/>
  <c r="G105" i="12" s="1"/>
  <c r="P102" i="12" l="1"/>
  <c r="Q102" i="12"/>
  <c r="R101" i="12"/>
  <c r="L103" i="12"/>
  <c r="M103" i="12"/>
  <c r="N102" i="12"/>
  <c r="I103" i="12"/>
  <c r="J103" i="12" s="1"/>
  <c r="H104" i="12"/>
  <c r="F106" i="12"/>
  <c r="G106" i="12" s="1"/>
  <c r="E105" i="12"/>
  <c r="P103" i="12" l="1"/>
  <c r="Q103" i="12"/>
  <c r="R102" i="12"/>
  <c r="L104" i="12"/>
  <c r="M104" i="12"/>
  <c r="N103" i="12"/>
  <c r="I104" i="12"/>
  <c r="J104" i="12" s="1"/>
  <c r="H105" i="12"/>
  <c r="E106" i="12"/>
  <c r="F107" i="12"/>
  <c r="G107" i="12" s="1"/>
  <c r="P104" i="12" l="1"/>
  <c r="Q104" i="12"/>
  <c r="R103" i="12"/>
  <c r="L105" i="12"/>
  <c r="M105" i="12"/>
  <c r="N104" i="12"/>
  <c r="I105" i="12"/>
  <c r="J105" i="12" s="1"/>
  <c r="H106" i="12"/>
  <c r="F108" i="12"/>
  <c r="G108" i="12" s="1"/>
  <c r="E107" i="12"/>
  <c r="P105" i="12" l="1"/>
  <c r="Q105" i="12"/>
  <c r="R104" i="12"/>
  <c r="L106" i="12"/>
  <c r="M106" i="12"/>
  <c r="N105" i="12"/>
  <c r="I106" i="12"/>
  <c r="J106" i="12" s="1"/>
  <c r="H107" i="12"/>
  <c r="E108" i="12"/>
  <c r="F109" i="12"/>
  <c r="G109" i="12" s="1"/>
  <c r="P106" i="12" l="1"/>
  <c r="Q106" i="12"/>
  <c r="R105" i="12"/>
  <c r="L107" i="12"/>
  <c r="M107" i="12"/>
  <c r="N106" i="12"/>
  <c r="I107" i="12"/>
  <c r="J107" i="12" s="1"/>
  <c r="H108" i="12"/>
  <c r="M108" i="12" s="1"/>
  <c r="F110" i="12"/>
  <c r="G110" i="12" s="1"/>
  <c r="E109" i="12"/>
  <c r="P107" i="12" l="1"/>
  <c r="Q107" i="12"/>
  <c r="Q108" i="12" s="1"/>
  <c r="R106" i="12"/>
  <c r="N107" i="12"/>
  <c r="I108" i="12"/>
  <c r="J108" i="12" s="1"/>
  <c r="L108" i="12"/>
  <c r="N108" i="12" s="1"/>
  <c r="H109" i="12"/>
  <c r="E110" i="12"/>
  <c r="F111" i="12"/>
  <c r="G111" i="12" s="1"/>
  <c r="P108" i="12" l="1"/>
  <c r="R108" i="12" s="1"/>
  <c r="R107" i="12"/>
  <c r="L109" i="12"/>
  <c r="M109" i="12"/>
  <c r="I109" i="12"/>
  <c r="J109" i="12" s="1"/>
  <c r="H110" i="12"/>
  <c r="F112" i="12"/>
  <c r="G112" i="12" s="1"/>
  <c r="E111" i="12"/>
  <c r="P109" i="12" l="1"/>
  <c r="Q109" i="12"/>
  <c r="L110" i="12"/>
  <c r="M110" i="12"/>
  <c r="N109" i="12"/>
  <c r="I110" i="12"/>
  <c r="J110" i="12" s="1"/>
  <c r="H111" i="12"/>
  <c r="E112" i="12"/>
  <c r="F113" i="12"/>
  <c r="G113" i="12" s="1"/>
  <c r="P110" i="12" l="1"/>
  <c r="Q110" i="12"/>
  <c r="R109" i="12"/>
  <c r="L111" i="12"/>
  <c r="M111" i="12"/>
  <c r="N110" i="12"/>
  <c r="I111" i="12"/>
  <c r="J111" i="12" s="1"/>
  <c r="H112" i="12"/>
  <c r="F114" i="12"/>
  <c r="G114" i="12" s="1"/>
  <c r="E113" i="12"/>
  <c r="P111" i="12" l="1"/>
  <c r="Q111" i="12"/>
  <c r="R110" i="12"/>
  <c r="L112" i="12"/>
  <c r="M112" i="12"/>
  <c r="N111" i="12"/>
  <c r="I112" i="12"/>
  <c r="J112" i="12" s="1"/>
  <c r="H113" i="12"/>
  <c r="E114" i="12"/>
  <c r="F115" i="12"/>
  <c r="G115" i="12" s="1"/>
  <c r="P112" i="12" l="1"/>
  <c r="Q112" i="12"/>
  <c r="R111" i="12"/>
  <c r="L113" i="12"/>
  <c r="M113" i="12"/>
  <c r="N112" i="12"/>
  <c r="I113" i="12"/>
  <c r="J113" i="12" s="1"/>
  <c r="H114" i="12"/>
  <c r="F116" i="12"/>
  <c r="G116" i="12" s="1"/>
  <c r="E115" i="12"/>
  <c r="P113" i="12" l="1"/>
  <c r="Q113" i="12"/>
  <c r="R112" i="12"/>
  <c r="L114" i="12"/>
  <c r="M114" i="12"/>
  <c r="N113" i="12"/>
  <c r="I114" i="12"/>
  <c r="J114" i="12" s="1"/>
  <c r="H115" i="12"/>
  <c r="E116" i="12"/>
  <c r="F117" i="12"/>
  <c r="G117" i="12" s="1"/>
  <c r="P114" i="12" l="1"/>
  <c r="Q114" i="12"/>
  <c r="R113" i="12"/>
  <c r="L115" i="12"/>
  <c r="M115" i="12"/>
  <c r="N114" i="12"/>
  <c r="I115" i="12"/>
  <c r="J115" i="12" s="1"/>
  <c r="H116" i="12"/>
  <c r="M116" i="12" s="1"/>
  <c r="F118" i="12"/>
  <c r="G118" i="12" s="1"/>
  <c r="E117" i="12"/>
  <c r="P115" i="12" l="1"/>
  <c r="Q115" i="12"/>
  <c r="Q116" i="12" s="1"/>
  <c r="R114" i="12"/>
  <c r="N115" i="12"/>
  <c r="I116" i="12"/>
  <c r="J116" i="12" s="1"/>
  <c r="L116" i="12"/>
  <c r="N116" i="12" s="1"/>
  <c r="H117" i="12"/>
  <c r="E118" i="12"/>
  <c r="E119" i="12" s="1"/>
  <c r="F119" i="12"/>
  <c r="G119" i="12" s="1"/>
  <c r="P116" i="12" l="1"/>
  <c r="R116" i="12" s="1"/>
  <c r="R115" i="12"/>
  <c r="L117" i="12"/>
  <c r="M117" i="12"/>
  <c r="I117" i="12"/>
  <c r="J117" i="12" s="1"/>
  <c r="H118" i="12"/>
  <c r="F120" i="12"/>
  <c r="G120" i="12" s="1"/>
  <c r="P117" i="12" l="1"/>
  <c r="Q117" i="12"/>
  <c r="L118" i="12"/>
  <c r="M118" i="12"/>
  <c r="N117" i="12"/>
  <c r="I118" i="12"/>
  <c r="J118" i="12" s="1"/>
  <c r="H119" i="12"/>
  <c r="E120" i="12"/>
  <c r="F121" i="12"/>
  <c r="G121" i="12" s="1"/>
  <c r="P118" i="12" l="1"/>
  <c r="Q118" i="12"/>
  <c r="R117" i="12"/>
  <c r="L119" i="12"/>
  <c r="M119" i="12"/>
  <c r="N118" i="12"/>
  <c r="I119" i="12"/>
  <c r="J119" i="12" s="1"/>
  <c r="H120" i="12"/>
  <c r="F122" i="12"/>
  <c r="G122" i="12" s="1"/>
  <c r="E121" i="12"/>
  <c r="P119" i="12" l="1"/>
  <c r="Q119" i="12"/>
  <c r="R118" i="12"/>
  <c r="L120" i="12"/>
  <c r="M120" i="12"/>
  <c r="N119" i="12"/>
  <c r="I120" i="12"/>
  <c r="J120" i="12" s="1"/>
  <c r="H121" i="12"/>
  <c r="E122" i="12"/>
  <c r="F123" i="12"/>
  <c r="G123" i="12" s="1"/>
  <c r="P120" i="12" l="1"/>
  <c r="Q120" i="12"/>
  <c r="R119" i="12"/>
  <c r="L121" i="12"/>
  <c r="M121" i="12"/>
  <c r="N120" i="12"/>
  <c r="I121" i="12"/>
  <c r="J121" i="12" s="1"/>
  <c r="H122" i="12"/>
  <c r="F124" i="12"/>
  <c r="G124" i="12" s="1"/>
  <c r="E123" i="12"/>
  <c r="P121" i="12" l="1"/>
  <c r="Q121" i="12"/>
  <c r="R120" i="12"/>
  <c r="L122" i="12"/>
  <c r="M122" i="12"/>
  <c r="N121" i="12"/>
  <c r="I122" i="12"/>
  <c r="J122" i="12" s="1"/>
  <c r="H123" i="12"/>
  <c r="E124" i="12"/>
  <c r="F125" i="12"/>
  <c r="G125" i="12" s="1"/>
  <c r="P122" i="12" l="1"/>
  <c r="Q122" i="12"/>
  <c r="R121" i="12"/>
  <c r="L123" i="12"/>
  <c r="M123" i="12"/>
  <c r="N122" i="12"/>
  <c r="I123" i="12"/>
  <c r="J123" i="12" s="1"/>
  <c r="H124" i="12"/>
  <c r="F126" i="12"/>
  <c r="G126" i="12" s="1"/>
  <c r="E125" i="12"/>
  <c r="P123" i="12" l="1"/>
  <c r="Q123" i="12"/>
  <c r="R122" i="12"/>
  <c r="L124" i="12"/>
  <c r="M124" i="12"/>
  <c r="N123" i="12"/>
  <c r="I124" i="12"/>
  <c r="J124" i="12" s="1"/>
  <c r="H125" i="12"/>
  <c r="E126" i="12"/>
  <c r="F127" i="12"/>
  <c r="G127" i="12" s="1"/>
  <c r="P124" i="12" l="1"/>
  <c r="Q124" i="12"/>
  <c r="R123" i="12"/>
  <c r="L125" i="12"/>
  <c r="M125" i="12"/>
  <c r="N124" i="12"/>
  <c r="I125" i="12"/>
  <c r="J125" i="12" s="1"/>
  <c r="H126" i="12"/>
  <c r="F128" i="12"/>
  <c r="G128" i="12" s="1"/>
  <c r="E127" i="12"/>
  <c r="P125" i="12" l="1"/>
  <c r="Q125" i="12"/>
  <c r="R124" i="12"/>
  <c r="L126" i="12"/>
  <c r="M126" i="12"/>
  <c r="N125" i="12"/>
  <c r="I126" i="12"/>
  <c r="J126" i="12" s="1"/>
  <c r="H127" i="12"/>
  <c r="E128" i="12"/>
  <c r="F129" i="12"/>
  <c r="G129" i="12" s="1"/>
  <c r="P126" i="12" l="1"/>
  <c r="Q126" i="12"/>
  <c r="R125" i="12"/>
  <c r="L127" i="12"/>
  <c r="M127" i="12"/>
  <c r="N126" i="12"/>
  <c r="I127" i="12"/>
  <c r="J127" i="12" s="1"/>
  <c r="H128" i="12"/>
  <c r="F130" i="12"/>
  <c r="G130" i="12" s="1"/>
  <c r="E129" i="12"/>
  <c r="P127" i="12" l="1"/>
  <c r="Q127" i="12"/>
  <c r="R126" i="12"/>
  <c r="L128" i="12"/>
  <c r="M128" i="12"/>
  <c r="N127" i="12"/>
  <c r="I128" i="12"/>
  <c r="J128" i="12" s="1"/>
  <c r="H129" i="12"/>
  <c r="E130" i="12"/>
  <c r="F131" i="12"/>
  <c r="G131" i="12" s="1"/>
  <c r="P128" i="12" l="1"/>
  <c r="Q128" i="12"/>
  <c r="R127" i="12"/>
  <c r="L129" i="12"/>
  <c r="M129" i="12"/>
  <c r="N128" i="12"/>
  <c r="I129" i="12"/>
  <c r="J129" i="12" s="1"/>
  <c r="H130" i="12"/>
  <c r="F132" i="12"/>
  <c r="G132" i="12" s="1"/>
  <c r="E131" i="12"/>
  <c r="P129" i="12" l="1"/>
  <c r="Q129" i="12"/>
  <c r="R128" i="12"/>
  <c r="L130" i="12"/>
  <c r="M130" i="12"/>
  <c r="N129" i="12"/>
  <c r="I130" i="12"/>
  <c r="J130" i="12" s="1"/>
  <c r="H131" i="12"/>
  <c r="E132" i="12"/>
  <c r="F133" i="12"/>
  <c r="G133" i="12" s="1"/>
  <c r="P130" i="12" l="1"/>
  <c r="Q130" i="12"/>
  <c r="R129" i="12"/>
  <c r="L131" i="12"/>
  <c r="M131" i="12"/>
  <c r="N130" i="12"/>
  <c r="I131" i="12"/>
  <c r="J131" i="12" s="1"/>
  <c r="H132" i="12"/>
  <c r="F134" i="12"/>
  <c r="G134" i="12" s="1"/>
  <c r="E133" i="12"/>
  <c r="P131" i="12" l="1"/>
  <c r="Q131" i="12"/>
  <c r="R130" i="12"/>
  <c r="L132" i="12"/>
  <c r="M132" i="12"/>
  <c r="N131" i="12"/>
  <c r="I132" i="12"/>
  <c r="J132" i="12" s="1"/>
  <c r="H133" i="12"/>
  <c r="E134" i="12"/>
  <c r="F135" i="12"/>
  <c r="G135" i="12" s="1"/>
  <c r="P132" i="12" l="1"/>
  <c r="Q132" i="12"/>
  <c r="R131" i="12"/>
  <c r="L133" i="12"/>
  <c r="M133" i="12"/>
  <c r="N132" i="12"/>
  <c r="I133" i="12"/>
  <c r="J133" i="12" s="1"/>
  <c r="H134" i="12"/>
  <c r="M134" i="12" s="1"/>
  <c r="F136" i="12"/>
  <c r="G136" i="12" s="1"/>
  <c r="E135" i="12"/>
  <c r="P133" i="12" l="1"/>
  <c r="Q133" i="12"/>
  <c r="Q134" i="12" s="1"/>
  <c r="R132" i="12"/>
  <c r="N133" i="12"/>
  <c r="I134" i="12"/>
  <c r="J134" i="12" s="1"/>
  <c r="L134" i="12"/>
  <c r="N134" i="12" s="1"/>
  <c r="H135" i="12"/>
  <c r="M135" i="12" s="1"/>
  <c r="E136" i="12"/>
  <c r="F137" i="12"/>
  <c r="G137" i="12" s="1"/>
  <c r="P134" i="12" l="1"/>
  <c r="R134" i="12" s="1"/>
  <c r="Q135" i="12"/>
  <c r="R133" i="12"/>
  <c r="I135" i="12"/>
  <c r="J135" i="12" s="1"/>
  <c r="L135" i="12"/>
  <c r="N135" i="12" s="1"/>
  <c r="H136" i="12"/>
  <c r="F138" i="12"/>
  <c r="G138" i="12" s="1"/>
  <c r="E137" i="12"/>
  <c r="P135" i="12" l="1"/>
  <c r="R135" i="12" s="1"/>
  <c r="L136" i="12"/>
  <c r="M136" i="12"/>
  <c r="I136" i="12"/>
  <c r="J136" i="12" s="1"/>
  <c r="H137" i="12"/>
  <c r="E138" i="12"/>
  <c r="F139" i="12"/>
  <c r="G139" i="12" s="1"/>
  <c r="P136" i="12" l="1"/>
  <c r="Q136" i="12"/>
  <c r="L137" i="12"/>
  <c r="M137" i="12"/>
  <c r="N136" i="12"/>
  <c r="I137" i="12"/>
  <c r="J137" i="12" s="1"/>
  <c r="H138" i="12"/>
  <c r="F140" i="12"/>
  <c r="G140" i="12" s="1"/>
  <c r="E139" i="12"/>
  <c r="P137" i="12" l="1"/>
  <c r="Q137" i="12"/>
  <c r="R136" i="12"/>
  <c r="L138" i="12"/>
  <c r="M138" i="12"/>
  <c r="N137" i="12"/>
  <c r="I138" i="12"/>
  <c r="J138" i="12" s="1"/>
  <c r="H139" i="12"/>
  <c r="E140" i="12"/>
  <c r="F141" i="12"/>
  <c r="G141" i="12" s="1"/>
  <c r="P138" i="12" l="1"/>
  <c r="Q138" i="12"/>
  <c r="R137" i="12"/>
  <c r="L139" i="12"/>
  <c r="M139" i="12"/>
  <c r="N138" i="12"/>
  <c r="I139" i="12"/>
  <c r="J139" i="12" s="1"/>
  <c r="H140" i="12"/>
  <c r="F142" i="12"/>
  <c r="G142" i="12" s="1"/>
  <c r="E141" i="12"/>
  <c r="P139" i="12" l="1"/>
  <c r="Q139" i="12"/>
  <c r="R138" i="12"/>
  <c r="L140" i="12"/>
  <c r="M140" i="12"/>
  <c r="N139" i="12"/>
  <c r="I140" i="12"/>
  <c r="J140" i="12" s="1"/>
  <c r="H141" i="12"/>
  <c r="E142" i="12"/>
  <c r="F143" i="12"/>
  <c r="G143" i="12" s="1"/>
  <c r="P140" i="12" l="1"/>
  <c r="Q140" i="12"/>
  <c r="R139" i="12"/>
  <c r="L141" i="12"/>
  <c r="M141" i="12"/>
  <c r="N140" i="12"/>
  <c r="I141" i="12"/>
  <c r="J141" i="12" s="1"/>
  <c r="H142" i="12"/>
  <c r="F144" i="12"/>
  <c r="G144" i="12" s="1"/>
  <c r="E143" i="12"/>
  <c r="P141" i="12" l="1"/>
  <c r="Q141" i="12"/>
  <c r="R140" i="12"/>
  <c r="L142" i="12"/>
  <c r="M142" i="12"/>
  <c r="N141" i="12"/>
  <c r="I142" i="12"/>
  <c r="J142" i="12" s="1"/>
  <c r="H143" i="12"/>
  <c r="E144" i="12"/>
  <c r="F145" i="12"/>
  <c r="G145" i="12" s="1"/>
  <c r="P142" i="12" l="1"/>
  <c r="Q142" i="12"/>
  <c r="R141" i="12"/>
  <c r="L143" i="12"/>
  <c r="M143" i="12"/>
  <c r="N142" i="12"/>
  <c r="I143" i="12"/>
  <c r="J143" i="12" s="1"/>
  <c r="H144" i="12"/>
  <c r="F146" i="12"/>
  <c r="G146" i="12" s="1"/>
  <c r="E145" i="12"/>
  <c r="P143" i="12" l="1"/>
  <c r="Q143" i="12"/>
  <c r="R142" i="12"/>
  <c r="L144" i="12"/>
  <c r="M144" i="12"/>
  <c r="N143" i="12"/>
  <c r="I144" i="12"/>
  <c r="J144" i="12" s="1"/>
  <c r="H145" i="12"/>
  <c r="E146" i="12"/>
  <c r="F147" i="12"/>
  <c r="G147" i="12" s="1"/>
  <c r="P144" i="12" l="1"/>
  <c r="Q144" i="12"/>
  <c r="R143" i="12"/>
  <c r="L145" i="12"/>
  <c r="M145" i="12"/>
  <c r="N144" i="12"/>
  <c r="I145" i="12"/>
  <c r="J145" i="12" s="1"/>
  <c r="H146" i="12"/>
  <c r="F148" i="12"/>
  <c r="G148" i="12" s="1"/>
  <c r="E147" i="12"/>
  <c r="P145" i="12" l="1"/>
  <c r="Q145" i="12"/>
  <c r="R144" i="12"/>
  <c r="L146" i="12"/>
  <c r="M146" i="12"/>
  <c r="N145" i="12"/>
  <c r="I146" i="12"/>
  <c r="J146" i="12" s="1"/>
  <c r="H147" i="12"/>
  <c r="E148" i="12"/>
  <c r="F149" i="12"/>
  <c r="G149" i="12" s="1"/>
  <c r="P146" i="12" l="1"/>
  <c r="Q146" i="12"/>
  <c r="R145" i="12"/>
  <c r="L147" i="12"/>
  <c r="M147" i="12"/>
  <c r="N146" i="12"/>
  <c r="I147" i="12"/>
  <c r="J147" i="12" s="1"/>
  <c r="H148" i="12"/>
  <c r="F150" i="12"/>
  <c r="G150" i="12" s="1"/>
  <c r="E149" i="12"/>
  <c r="P147" i="12" l="1"/>
  <c r="Q147" i="12"/>
  <c r="R146" i="12"/>
  <c r="L148" i="12"/>
  <c r="M148" i="12"/>
  <c r="N147" i="12"/>
  <c r="I148" i="12"/>
  <c r="J148" i="12" s="1"/>
  <c r="H149" i="12"/>
  <c r="M149" i="12" s="1"/>
  <c r="E150" i="12"/>
  <c r="F151" i="12"/>
  <c r="G151" i="12" s="1"/>
  <c r="P148" i="12" l="1"/>
  <c r="Q148" i="12"/>
  <c r="Q149" i="12" s="1"/>
  <c r="R147" i="12"/>
  <c r="N148" i="12"/>
  <c r="I149" i="12"/>
  <c r="J149" i="12" s="1"/>
  <c r="L149" i="12"/>
  <c r="N149" i="12" s="1"/>
  <c r="H150" i="12"/>
  <c r="F152" i="12"/>
  <c r="G152" i="12" s="1"/>
  <c r="E151" i="12"/>
  <c r="P149" i="12" l="1"/>
  <c r="R149" i="12" s="1"/>
  <c r="R148" i="12"/>
  <c r="L150" i="12"/>
  <c r="M150" i="12"/>
  <c r="I150" i="12"/>
  <c r="J150" i="12" s="1"/>
  <c r="H151" i="12"/>
  <c r="E152" i="12"/>
  <c r="F153" i="12"/>
  <c r="G153" i="12" s="1"/>
  <c r="P150" i="12" l="1"/>
  <c r="Q150" i="12"/>
  <c r="L151" i="12"/>
  <c r="M151" i="12"/>
  <c r="N150" i="12"/>
  <c r="I151" i="12"/>
  <c r="J151" i="12" s="1"/>
  <c r="H152" i="12"/>
  <c r="F154" i="12"/>
  <c r="G154" i="12" s="1"/>
  <c r="E153" i="12"/>
  <c r="P151" i="12" l="1"/>
  <c r="Q151" i="12"/>
  <c r="R150" i="12"/>
  <c r="L152" i="12"/>
  <c r="M152" i="12"/>
  <c r="N151" i="12"/>
  <c r="I152" i="12"/>
  <c r="J152" i="12" s="1"/>
  <c r="H153" i="12"/>
  <c r="E154" i="12"/>
  <c r="F155" i="12"/>
  <c r="G155" i="12" s="1"/>
  <c r="P152" i="12" l="1"/>
  <c r="Q152" i="12"/>
  <c r="R151" i="12"/>
  <c r="L153" i="12"/>
  <c r="M153" i="12"/>
  <c r="N152" i="12"/>
  <c r="I153" i="12"/>
  <c r="J153" i="12" s="1"/>
  <c r="H154" i="12"/>
  <c r="F156" i="12"/>
  <c r="G156" i="12" s="1"/>
  <c r="E155" i="12"/>
  <c r="P153" i="12" l="1"/>
  <c r="Q153" i="12"/>
  <c r="R152" i="12"/>
  <c r="L154" i="12"/>
  <c r="M154" i="12"/>
  <c r="N153" i="12"/>
  <c r="I154" i="12"/>
  <c r="J154" i="12" s="1"/>
  <c r="H155" i="12"/>
  <c r="E156" i="12"/>
  <c r="F157" i="12"/>
  <c r="G157" i="12" s="1"/>
  <c r="P154" i="12" l="1"/>
  <c r="Q154" i="12"/>
  <c r="R153" i="12"/>
  <c r="L155" i="12"/>
  <c r="M155" i="12"/>
  <c r="N154" i="12"/>
  <c r="I155" i="12"/>
  <c r="J155" i="12" s="1"/>
  <c r="H156" i="12"/>
  <c r="F158" i="12"/>
  <c r="G158" i="12" s="1"/>
  <c r="E157" i="12"/>
  <c r="P155" i="12" l="1"/>
  <c r="Q155" i="12"/>
  <c r="R154" i="12"/>
  <c r="L156" i="12"/>
  <c r="M156" i="12"/>
  <c r="N155" i="12"/>
  <c r="I156" i="12"/>
  <c r="J156" i="12" s="1"/>
  <c r="H157" i="12"/>
  <c r="E158" i="12"/>
  <c r="F159" i="12"/>
  <c r="G159" i="12" s="1"/>
  <c r="P156" i="12" l="1"/>
  <c r="Q156" i="12"/>
  <c r="R155" i="12"/>
  <c r="L157" i="12"/>
  <c r="M157" i="12"/>
  <c r="N156" i="12"/>
  <c r="I157" i="12"/>
  <c r="J157" i="12" s="1"/>
  <c r="H158" i="12"/>
  <c r="F160" i="12"/>
  <c r="G160" i="12" s="1"/>
  <c r="E159" i="12"/>
  <c r="P157" i="12" l="1"/>
  <c r="Q157" i="12"/>
  <c r="R156" i="12"/>
  <c r="L158" i="12"/>
  <c r="M158" i="12"/>
  <c r="N157" i="12"/>
  <c r="I158" i="12"/>
  <c r="J158" i="12" s="1"/>
  <c r="H159" i="12"/>
  <c r="E160" i="12"/>
  <c r="F161" i="12"/>
  <c r="G161" i="12" s="1"/>
  <c r="P158" i="12" l="1"/>
  <c r="Q158" i="12"/>
  <c r="R157" i="12"/>
  <c r="L159" i="12"/>
  <c r="M159" i="12"/>
  <c r="N158" i="12"/>
  <c r="I159" i="12"/>
  <c r="J159" i="12" s="1"/>
  <c r="H160" i="12"/>
  <c r="F162" i="12"/>
  <c r="G162" i="12" s="1"/>
  <c r="E161" i="12"/>
  <c r="R158" i="12" l="1"/>
  <c r="P159" i="12"/>
  <c r="Q159" i="12"/>
  <c r="L160" i="12"/>
  <c r="M160" i="12"/>
  <c r="N159" i="12"/>
  <c r="I160" i="12"/>
  <c r="J160" i="12" s="1"/>
  <c r="H161" i="12"/>
  <c r="E162" i="12"/>
  <c r="F163" i="12"/>
  <c r="G163" i="12" s="1"/>
  <c r="P160" i="12" l="1"/>
  <c r="Q160" i="12"/>
  <c r="R159" i="12"/>
  <c r="L161" i="12"/>
  <c r="M161" i="12"/>
  <c r="N160" i="12"/>
  <c r="I161" i="12"/>
  <c r="J161" i="12" s="1"/>
  <c r="H162" i="12"/>
  <c r="F164" i="12"/>
  <c r="G164" i="12" s="1"/>
  <c r="E163" i="12"/>
  <c r="R160" i="12" l="1"/>
  <c r="P161" i="12"/>
  <c r="Q161" i="12"/>
  <c r="L162" i="12"/>
  <c r="M162" i="12"/>
  <c r="N161" i="12"/>
  <c r="I162" i="12"/>
  <c r="J162" i="12" s="1"/>
  <c r="H163" i="12"/>
  <c r="E164" i="12"/>
  <c r="F165" i="12"/>
  <c r="G165" i="12" s="1"/>
  <c r="P162" i="12" l="1"/>
  <c r="Q162" i="12"/>
  <c r="R161" i="12"/>
  <c r="L163" i="12"/>
  <c r="M163" i="12"/>
  <c r="N162" i="12"/>
  <c r="I163" i="12"/>
  <c r="J163" i="12" s="1"/>
  <c r="H164" i="12"/>
  <c r="F166" i="12"/>
  <c r="G166" i="12" s="1"/>
  <c r="E165" i="12"/>
  <c r="P163" i="12" l="1"/>
  <c r="Q163" i="12"/>
  <c r="R162" i="12"/>
  <c r="L164" i="12"/>
  <c r="M164" i="12"/>
  <c r="N163" i="12"/>
  <c r="I164" i="12"/>
  <c r="J164" i="12" s="1"/>
  <c r="H165" i="12"/>
  <c r="E166" i="12"/>
  <c r="F167" i="12"/>
  <c r="G167" i="12" s="1"/>
  <c r="P164" i="12" l="1"/>
  <c r="Q164" i="12"/>
  <c r="R163" i="12"/>
  <c r="L165" i="12"/>
  <c r="M165" i="12"/>
  <c r="N164" i="12"/>
  <c r="I165" i="12"/>
  <c r="J165" i="12" s="1"/>
  <c r="H166" i="12"/>
  <c r="F168" i="12"/>
  <c r="G168" i="12" s="1"/>
  <c r="E167" i="12"/>
  <c r="P165" i="12" l="1"/>
  <c r="Q165" i="12"/>
  <c r="R164" i="12"/>
  <c r="L166" i="12"/>
  <c r="M166" i="12"/>
  <c r="N165" i="12"/>
  <c r="I166" i="12"/>
  <c r="J166" i="12" s="1"/>
  <c r="H167" i="12"/>
  <c r="E168" i="12"/>
  <c r="F169" i="12"/>
  <c r="G169" i="12" s="1"/>
  <c r="P166" i="12" l="1"/>
  <c r="Q166" i="12"/>
  <c r="R165" i="12"/>
  <c r="L167" i="12"/>
  <c r="M167" i="12"/>
  <c r="N166" i="12"/>
  <c r="I167" i="12"/>
  <c r="J167" i="12" s="1"/>
  <c r="H168" i="12"/>
  <c r="F170" i="12"/>
  <c r="G170" i="12" s="1"/>
  <c r="E169" i="12"/>
  <c r="P167" i="12" l="1"/>
  <c r="Q167" i="12"/>
  <c r="R166" i="12"/>
  <c r="L168" i="12"/>
  <c r="M168" i="12"/>
  <c r="N167" i="12"/>
  <c r="I168" i="12"/>
  <c r="J168" i="12" s="1"/>
  <c r="H169" i="12"/>
  <c r="E170" i="12"/>
  <c r="F171" i="12"/>
  <c r="G171" i="12" s="1"/>
  <c r="R167" i="12" l="1"/>
  <c r="P168" i="12"/>
  <c r="Q168" i="12"/>
  <c r="L169" i="12"/>
  <c r="M169" i="12"/>
  <c r="N168" i="12"/>
  <c r="I169" i="12"/>
  <c r="J169" i="12" s="1"/>
  <c r="H170" i="12"/>
  <c r="F172" i="12"/>
  <c r="G172" i="12" s="1"/>
  <c r="E171" i="12"/>
  <c r="P169" i="12" l="1"/>
  <c r="Q169" i="12"/>
  <c r="R168" i="12"/>
  <c r="L170" i="12"/>
  <c r="M170" i="12"/>
  <c r="N169" i="12"/>
  <c r="I170" i="12"/>
  <c r="J170" i="12" s="1"/>
  <c r="H171" i="12"/>
  <c r="E172" i="12"/>
  <c r="F173" i="12"/>
  <c r="G173" i="12" s="1"/>
  <c r="P170" i="12" l="1"/>
  <c r="Q170" i="12"/>
  <c r="R169" i="12"/>
  <c r="L171" i="12"/>
  <c r="M171" i="12"/>
  <c r="N170" i="12"/>
  <c r="I171" i="12"/>
  <c r="J171" i="12" s="1"/>
  <c r="H172" i="12"/>
  <c r="F174" i="12"/>
  <c r="G174" i="12" s="1"/>
  <c r="E173" i="12"/>
  <c r="P171" i="12" l="1"/>
  <c r="Q171" i="12"/>
  <c r="R170" i="12"/>
  <c r="L172" i="12"/>
  <c r="M172" i="12"/>
  <c r="N171" i="12"/>
  <c r="I172" i="12"/>
  <c r="J172" i="12" s="1"/>
  <c r="H173" i="12"/>
  <c r="E174" i="12"/>
  <c r="F175" i="12"/>
  <c r="G175" i="12" s="1"/>
  <c r="P172" i="12" l="1"/>
  <c r="Q172" i="12"/>
  <c r="R171" i="12"/>
  <c r="L173" i="12"/>
  <c r="M173" i="12"/>
  <c r="N172" i="12"/>
  <c r="I173" i="12"/>
  <c r="J173" i="12" s="1"/>
  <c r="H174" i="12"/>
  <c r="F176" i="12"/>
  <c r="G176" i="12" s="1"/>
  <c r="E175" i="12"/>
  <c r="R172" i="12" l="1"/>
  <c r="P173" i="12"/>
  <c r="Q173" i="12"/>
  <c r="L174" i="12"/>
  <c r="M174" i="12"/>
  <c r="N173" i="12"/>
  <c r="I174" i="12"/>
  <c r="J174" i="12" s="1"/>
  <c r="H175" i="12"/>
  <c r="E176" i="12"/>
  <c r="F177" i="12"/>
  <c r="G177" i="12" s="1"/>
  <c r="P174" i="12" l="1"/>
  <c r="Q174" i="12"/>
  <c r="R173" i="12"/>
  <c r="L175" i="12"/>
  <c r="M175" i="12"/>
  <c r="N174" i="12"/>
  <c r="I175" i="12"/>
  <c r="J175" i="12" s="1"/>
  <c r="H176" i="12"/>
  <c r="F178" i="12"/>
  <c r="G178" i="12" s="1"/>
  <c r="E177" i="12"/>
  <c r="P175" i="12" l="1"/>
  <c r="Q175" i="12"/>
  <c r="R175" i="12" s="1"/>
  <c r="R174" i="12"/>
  <c r="L176" i="12"/>
  <c r="M176" i="12"/>
  <c r="N175" i="12"/>
  <c r="I176" i="12"/>
  <c r="J176" i="12" s="1"/>
  <c r="H177" i="12"/>
  <c r="M177" i="12" s="1"/>
  <c r="E178" i="12"/>
  <c r="F179" i="12"/>
  <c r="G179" i="12" s="1"/>
  <c r="P176" i="12" l="1"/>
  <c r="Q176" i="12"/>
  <c r="Q177" i="12" s="1"/>
  <c r="N176" i="12"/>
  <c r="I177" i="12"/>
  <c r="J177" i="12" s="1"/>
  <c r="L177" i="12"/>
  <c r="N177" i="12" s="1"/>
  <c r="H178" i="12"/>
  <c r="E179" i="12"/>
  <c r="F180" i="12"/>
  <c r="G180" i="12" s="1"/>
  <c r="P177" i="12" l="1"/>
  <c r="R177" i="12" s="1"/>
  <c r="R176" i="12"/>
  <c r="L178" i="12"/>
  <c r="M178" i="12"/>
  <c r="I178" i="12"/>
  <c r="J178" i="12" s="1"/>
  <c r="H179" i="12"/>
  <c r="F181" i="12"/>
  <c r="G181" i="12" s="1"/>
  <c r="E180" i="12"/>
  <c r="P178" i="12" l="1"/>
  <c r="Q178" i="12"/>
  <c r="L179" i="12"/>
  <c r="M179" i="12"/>
  <c r="N178" i="12"/>
  <c r="I179" i="12"/>
  <c r="J179" i="12" s="1"/>
  <c r="H180" i="12"/>
  <c r="E181" i="12"/>
  <c r="F182" i="12"/>
  <c r="G182" i="12" s="1"/>
  <c r="P179" i="12" l="1"/>
  <c r="Q179" i="12"/>
  <c r="R178" i="12"/>
  <c r="L180" i="12"/>
  <c r="M180" i="12"/>
  <c r="N179" i="12"/>
  <c r="I180" i="12"/>
  <c r="J180" i="12" s="1"/>
  <c r="H181" i="12"/>
  <c r="F183" i="12"/>
  <c r="G183" i="12" s="1"/>
  <c r="E182" i="12"/>
  <c r="P180" i="12" l="1"/>
  <c r="Q180" i="12"/>
  <c r="R179" i="12"/>
  <c r="L181" i="12"/>
  <c r="M181" i="12"/>
  <c r="N180" i="12"/>
  <c r="I181" i="12"/>
  <c r="J181" i="12" s="1"/>
  <c r="H182" i="12"/>
  <c r="E183" i="12"/>
  <c r="F184" i="12"/>
  <c r="G184" i="12" s="1"/>
  <c r="P181" i="12" l="1"/>
  <c r="Q181" i="12"/>
  <c r="R180" i="12"/>
  <c r="L182" i="12"/>
  <c r="M182" i="12"/>
  <c r="N181" i="12"/>
  <c r="I182" i="12"/>
  <c r="J182" i="12" s="1"/>
  <c r="H183" i="12"/>
  <c r="F185" i="12"/>
  <c r="G185" i="12" s="1"/>
  <c r="E184" i="12"/>
  <c r="P182" i="12" l="1"/>
  <c r="Q182" i="12"/>
  <c r="R181" i="12"/>
  <c r="L183" i="12"/>
  <c r="M183" i="12"/>
  <c r="N182" i="12"/>
  <c r="I183" i="12"/>
  <c r="J183" i="12" s="1"/>
  <c r="H184" i="12"/>
  <c r="E185" i="12"/>
  <c r="F186" i="12"/>
  <c r="G186" i="12" s="1"/>
  <c r="P183" i="12" l="1"/>
  <c r="Q183" i="12"/>
  <c r="R182" i="12"/>
  <c r="L184" i="12"/>
  <c r="M184" i="12"/>
  <c r="N183" i="12"/>
  <c r="I184" i="12"/>
  <c r="J184" i="12" s="1"/>
  <c r="H185" i="12"/>
  <c r="F187" i="12"/>
  <c r="G187" i="12" s="1"/>
  <c r="E186" i="12"/>
  <c r="P184" i="12" l="1"/>
  <c r="Q184" i="12"/>
  <c r="R183" i="12"/>
  <c r="L185" i="12"/>
  <c r="M185" i="12"/>
  <c r="N184" i="12"/>
  <c r="I185" i="12"/>
  <c r="J185" i="12" s="1"/>
  <c r="H186" i="12"/>
  <c r="E187" i="12"/>
  <c r="F188" i="12"/>
  <c r="G188" i="12" s="1"/>
  <c r="P185" i="12" l="1"/>
  <c r="Q185" i="12"/>
  <c r="R184" i="12"/>
  <c r="L186" i="12"/>
  <c r="M186" i="12"/>
  <c r="N185" i="12"/>
  <c r="I186" i="12"/>
  <c r="J186" i="12" s="1"/>
  <c r="H187" i="12"/>
  <c r="F189" i="12"/>
  <c r="G189" i="12" s="1"/>
  <c r="E188" i="12"/>
  <c r="P186" i="12" l="1"/>
  <c r="Q186" i="12"/>
  <c r="R185" i="12"/>
  <c r="L187" i="12"/>
  <c r="M187" i="12"/>
  <c r="N186" i="12"/>
  <c r="I187" i="12"/>
  <c r="J187" i="12" s="1"/>
  <c r="H188" i="12"/>
  <c r="E189" i="12"/>
  <c r="F190" i="12"/>
  <c r="G190" i="12" s="1"/>
  <c r="P187" i="12" l="1"/>
  <c r="Q187" i="12"/>
  <c r="R186" i="12"/>
  <c r="L188" i="12"/>
  <c r="M188" i="12"/>
  <c r="N187" i="12"/>
  <c r="I188" i="12"/>
  <c r="J188" i="12" s="1"/>
  <c r="H189" i="12"/>
  <c r="F191" i="12"/>
  <c r="G191" i="12" s="1"/>
  <c r="E190" i="12"/>
  <c r="P188" i="12" l="1"/>
  <c r="Q188" i="12"/>
  <c r="R187" i="12"/>
  <c r="L189" i="12"/>
  <c r="M189" i="12"/>
  <c r="N188" i="12"/>
  <c r="I189" i="12"/>
  <c r="J189" i="12" s="1"/>
  <c r="H190" i="12"/>
  <c r="E191" i="12"/>
  <c r="F192" i="12"/>
  <c r="G192" i="12" s="1"/>
  <c r="P189" i="12" l="1"/>
  <c r="Q189" i="12"/>
  <c r="R188" i="12"/>
  <c r="L190" i="12"/>
  <c r="M190" i="12"/>
  <c r="N189" i="12"/>
  <c r="I190" i="12"/>
  <c r="J190" i="12" s="1"/>
  <c r="H191" i="12"/>
  <c r="F193" i="12"/>
  <c r="G193" i="12" s="1"/>
  <c r="E192" i="12"/>
  <c r="P190" i="12" l="1"/>
  <c r="Q190" i="12"/>
  <c r="R189" i="12"/>
  <c r="L191" i="12"/>
  <c r="M191" i="12"/>
  <c r="N190" i="12"/>
  <c r="I191" i="12"/>
  <c r="J191" i="12" s="1"/>
  <c r="H192" i="12"/>
  <c r="E193" i="12"/>
  <c r="F194" i="12"/>
  <c r="G194" i="12" s="1"/>
  <c r="P191" i="12" l="1"/>
  <c r="Q191" i="12"/>
  <c r="R190" i="12"/>
  <c r="L192" i="12"/>
  <c r="M192" i="12"/>
  <c r="N191" i="12"/>
  <c r="I192" i="12"/>
  <c r="J192" i="12" s="1"/>
  <c r="H193" i="12"/>
  <c r="F195" i="12"/>
  <c r="G195" i="12" s="1"/>
  <c r="E194" i="12"/>
  <c r="P192" i="12" l="1"/>
  <c r="Q192" i="12"/>
  <c r="R191" i="12"/>
  <c r="L193" i="12"/>
  <c r="M193" i="12"/>
  <c r="N192" i="12"/>
  <c r="I193" i="12"/>
  <c r="J193" i="12" s="1"/>
  <c r="H194" i="12"/>
  <c r="E195" i="12"/>
  <c r="F196" i="12"/>
  <c r="G196" i="12" s="1"/>
  <c r="P193" i="12" l="1"/>
  <c r="Q193" i="12"/>
  <c r="R192" i="12"/>
  <c r="L194" i="12"/>
  <c r="M194" i="12"/>
  <c r="N193" i="12"/>
  <c r="I194" i="12"/>
  <c r="J194" i="12" s="1"/>
  <c r="H195" i="12"/>
  <c r="F197" i="12"/>
  <c r="G197" i="12" s="1"/>
  <c r="E196" i="12"/>
  <c r="P194" i="12" l="1"/>
  <c r="Q194" i="12"/>
  <c r="R193" i="12"/>
  <c r="L195" i="12"/>
  <c r="M195" i="12"/>
  <c r="N194" i="12"/>
  <c r="I195" i="12"/>
  <c r="J195" i="12" s="1"/>
  <c r="H196" i="12"/>
  <c r="M196" i="12" s="1"/>
  <c r="E197" i="12"/>
  <c r="F198" i="12"/>
  <c r="G198" i="12" s="1"/>
  <c r="P195" i="12" l="1"/>
  <c r="Q195" i="12"/>
  <c r="Q196" i="12" s="1"/>
  <c r="R194" i="12"/>
  <c r="N195" i="12"/>
  <c r="I196" i="12"/>
  <c r="J196" i="12" s="1"/>
  <c r="L196" i="12"/>
  <c r="N196" i="12" s="1"/>
  <c r="H197" i="12"/>
  <c r="F199" i="12"/>
  <c r="G199" i="12" s="1"/>
  <c r="E198" i="12"/>
  <c r="P196" i="12" l="1"/>
  <c r="R196" i="12" s="1"/>
  <c r="R195" i="12"/>
  <c r="L197" i="12"/>
  <c r="M197" i="12"/>
  <c r="I197" i="12"/>
  <c r="J197" i="12" s="1"/>
  <c r="H198" i="12"/>
  <c r="E199" i="12"/>
  <c r="F200" i="12"/>
  <c r="G200" i="12" s="1"/>
  <c r="P197" i="12" l="1"/>
  <c r="Q197" i="12"/>
  <c r="L198" i="12"/>
  <c r="M198" i="12"/>
  <c r="N197" i="12"/>
  <c r="I198" i="12"/>
  <c r="J198" i="12" s="1"/>
  <c r="H199" i="12"/>
  <c r="F201" i="12"/>
  <c r="G201" i="12" s="1"/>
  <c r="E200" i="12"/>
  <c r="P198" i="12" l="1"/>
  <c r="Q198" i="12"/>
  <c r="R197" i="12"/>
  <c r="L199" i="12"/>
  <c r="M199" i="12"/>
  <c r="N198" i="12"/>
  <c r="I199" i="12"/>
  <c r="J199" i="12" s="1"/>
  <c r="H200" i="12"/>
  <c r="E201" i="12"/>
  <c r="F202" i="12"/>
  <c r="G202" i="12" s="1"/>
  <c r="P199" i="12" l="1"/>
  <c r="Q199" i="12"/>
  <c r="R198" i="12"/>
  <c r="L200" i="12"/>
  <c r="M200" i="12"/>
  <c r="N199" i="12"/>
  <c r="I200" i="12"/>
  <c r="J200" i="12" s="1"/>
  <c r="H201" i="12"/>
  <c r="F203" i="12"/>
  <c r="G203" i="12" s="1"/>
  <c r="E202" i="12"/>
  <c r="P200" i="12" l="1"/>
  <c r="Q200" i="12"/>
  <c r="R199" i="12"/>
  <c r="L201" i="12"/>
  <c r="M201" i="12"/>
  <c r="N200" i="12"/>
  <c r="I201" i="12"/>
  <c r="J201" i="12" s="1"/>
  <c r="H202" i="12"/>
  <c r="E203" i="12"/>
  <c r="F204" i="12"/>
  <c r="G204" i="12" s="1"/>
  <c r="P201" i="12" l="1"/>
  <c r="Q201" i="12"/>
  <c r="R200" i="12"/>
  <c r="L202" i="12"/>
  <c r="M202" i="12"/>
  <c r="N201" i="12"/>
  <c r="I202" i="12"/>
  <c r="J202" i="12" s="1"/>
  <c r="H203" i="12"/>
  <c r="F205" i="12"/>
  <c r="G205" i="12" s="1"/>
  <c r="E204" i="12"/>
  <c r="R201" i="12" l="1"/>
  <c r="P202" i="12"/>
  <c r="Q202" i="12"/>
  <c r="L203" i="12"/>
  <c r="M203" i="12"/>
  <c r="N202" i="12"/>
  <c r="I203" i="12"/>
  <c r="J203" i="12" s="1"/>
  <c r="H204" i="12"/>
  <c r="E205" i="12"/>
  <c r="F206" i="12"/>
  <c r="G206" i="12" s="1"/>
  <c r="P203" i="12" l="1"/>
  <c r="Q203" i="12"/>
  <c r="R202" i="12"/>
  <c r="L204" i="12"/>
  <c r="M204" i="12"/>
  <c r="N203" i="12"/>
  <c r="I204" i="12"/>
  <c r="J204" i="12" s="1"/>
  <c r="H205" i="12"/>
  <c r="M205" i="12" s="1"/>
  <c r="F207" i="12"/>
  <c r="G207" i="12" s="1"/>
  <c r="E206" i="12"/>
  <c r="P204" i="12" l="1"/>
  <c r="Q204" i="12"/>
  <c r="Q205" i="12" s="1"/>
  <c r="R203" i="12"/>
  <c r="N204" i="12"/>
  <c r="I205" i="12"/>
  <c r="J205" i="12" s="1"/>
  <c r="L205" i="12"/>
  <c r="N205" i="12" s="1"/>
  <c r="H206" i="12"/>
  <c r="E207" i="12"/>
  <c r="F208" i="12"/>
  <c r="G208" i="12" s="1"/>
  <c r="P205" i="12" l="1"/>
  <c r="R205" i="12" s="1"/>
  <c r="R204" i="12"/>
  <c r="L206" i="12"/>
  <c r="M206" i="12"/>
  <c r="I206" i="12"/>
  <c r="J206" i="12" s="1"/>
  <c r="H207" i="12"/>
  <c r="F209" i="12"/>
  <c r="G209" i="12" s="1"/>
  <c r="E208" i="12"/>
  <c r="P206" i="12" l="1"/>
  <c r="Q206" i="12"/>
  <c r="L207" i="12"/>
  <c r="M207" i="12"/>
  <c r="N206" i="12"/>
  <c r="I207" i="12"/>
  <c r="J207" i="12" s="1"/>
  <c r="H208" i="12"/>
  <c r="E209" i="12"/>
  <c r="F210" i="12"/>
  <c r="G210" i="12" s="1"/>
  <c r="P207" i="12" l="1"/>
  <c r="Q207" i="12"/>
  <c r="R206" i="12"/>
  <c r="L208" i="12"/>
  <c r="M208" i="12"/>
  <c r="N207" i="12"/>
  <c r="I208" i="12"/>
  <c r="J208" i="12" s="1"/>
  <c r="H209" i="12"/>
  <c r="F211" i="12"/>
  <c r="G211" i="12" s="1"/>
  <c r="E210" i="12"/>
  <c r="P208" i="12" l="1"/>
  <c r="Q208" i="12"/>
  <c r="R207" i="12"/>
  <c r="L209" i="12"/>
  <c r="M209" i="12"/>
  <c r="N208" i="12"/>
  <c r="I209" i="12"/>
  <c r="J209" i="12" s="1"/>
  <c r="H210" i="12"/>
  <c r="E211" i="12"/>
  <c r="F212" i="12"/>
  <c r="G212" i="12" s="1"/>
  <c r="P209" i="12" l="1"/>
  <c r="Q209" i="12"/>
  <c r="R208" i="12"/>
  <c r="L210" i="12"/>
  <c r="M210" i="12"/>
  <c r="N209" i="12"/>
  <c r="I210" i="12"/>
  <c r="J210" i="12" s="1"/>
  <c r="H211" i="12"/>
  <c r="F213" i="12"/>
  <c r="G213" i="12" s="1"/>
  <c r="E212" i="12"/>
  <c r="P210" i="12" l="1"/>
  <c r="Q210" i="12"/>
  <c r="R209" i="12"/>
  <c r="L211" i="12"/>
  <c r="M211" i="12"/>
  <c r="N210" i="12"/>
  <c r="I211" i="12"/>
  <c r="J211" i="12" s="1"/>
  <c r="H212" i="12"/>
  <c r="E213" i="12"/>
  <c r="F214" i="12"/>
  <c r="G214" i="12" s="1"/>
  <c r="P211" i="12" l="1"/>
  <c r="Q211" i="12"/>
  <c r="R210" i="12"/>
  <c r="L212" i="12"/>
  <c r="M212" i="12"/>
  <c r="N211" i="12"/>
  <c r="I212" i="12"/>
  <c r="J212" i="12" s="1"/>
  <c r="H213" i="12"/>
  <c r="E214" i="12"/>
  <c r="F215" i="12"/>
  <c r="G215" i="12" s="1"/>
  <c r="P212" i="12" l="1"/>
  <c r="Q212" i="12"/>
  <c r="R211" i="12"/>
  <c r="L213" i="12"/>
  <c r="M213" i="12"/>
  <c r="N212" i="12"/>
  <c r="I213" i="12"/>
  <c r="J213" i="12" s="1"/>
  <c r="H214" i="12"/>
  <c r="F216" i="12"/>
  <c r="G216" i="12" s="1"/>
  <c r="E215" i="12"/>
  <c r="P213" i="12" l="1"/>
  <c r="Q213" i="12"/>
  <c r="R212" i="12"/>
  <c r="L214" i="12"/>
  <c r="M214" i="12"/>
  <c r="N213" i="12"/>
  <c r="I214" i="12"/>
  <c r="J214" i="12" s="1"/>
  <c r="H215" i="12"/>
  <c r="E216" i="12"/>
  <c r="F217" i="12"/>
  <c r="G217" i="12" s="1"/>
  <c r="P214" i="12" l="1"/>
  <c r="Q214" i="12"/>
  <c r="R213" i="12"/>
  <c r="L215" i="12"/>
  <c r="M215" i="12"/>
  <c r="N214" i="12"/>
  <c r="I215" i="12"/>
  <c r="J215" i="12" s="1"/>
  <c r="H216" i="12"/>
  <c r="F218" i="12"/>
  <c r="G218" i="12" s="1"/>
  <c r="E217" i="12"/>
  <c r="P215" i="12" l="1"/>
  <c r="Q215" i="12"/>
  <c r="R214" i="12"/>
  <c r="L216" i="12"/>
  <c r="M216" i="12"/>
  <c r="N215" i="12"/>
  <c r="I216" i="12"/>
  <c r="J216" i="12" s="1"/>
  <c r="H217" i="12"/>
  <c r="E218" i="12"/>
  <c r="F219" i="12"/>
  <c r="G219" i="12" s="1"/>
  <c r="P216" i="12" l="1"/>
  <c r="Q216" i="12"/>
  <c r="R215" i="12"/>
  <c r="L217" i="12"/>
  <c r="M217" i="12"/>
  <c r="N216" i="12"/>
  <c r="I217" i="12"/>
  <c r="J217" i="12" s="1"/>
  <c r="H218" i="12"/>
  <c r="F220" i="12"/>
  <c r="G220" i="12" s="1"/>
  <c r="E219" i="12"/>
  <c r="P217" i="12" l="1"/>
  <c r="Q217" i="12"/>
  <c r="R216" i="12"/>
  <c r="L218" i="12"/>
  <c r="M218" i="12"/>
  <c r="N217" i="12"/>
  <c r="I218" i="12"/>
  <c r="J218" i="12" s="1"/>
  <c r="H219" i="12"/>
  <c r="E220" i="12"/>
  <c r="F221" i="12"/>
  <c r="G221" i="12" s="1"/>
  <c r="P218" i="12" l="1"/>
  <c r="Q218" i="12"/>
  <c r="R217" i="12"/>
  <c r="L219" i="12"/>
  <c r="M219" i="12"/>
  <c r="N218" i="12"/>
  <c r="I219" i="12"/>
  <c r="J219" i="12" s="1"/>
  <c r="H220" i="12"/>
  <c r="F222" i="12"/>
  <c r="G222" i="12" s="1"/>
  <c r="E221" i="12"/>
  <c r="P219" i="12" l="1"/>
  <c r="Q219" i="12"/>
  <c r="R218" i="12"/>
  <c r="L220" i="12"/>
  <c r="M220" i="12"/>
  <c r="N219" i="12"/>
  <c r="I220" i="12"/>
  <c r="J220" i="12" s="1"/>
  <c r="H221" i="12"/>
  <c r="E222" i="12"/>
  <c r="F223" i="12"/>
  <c r="G223" i="12" s="1"/>
  <c r="P220" i="12" l="1"/>
  <c r="Q220" i="12"/>
  <c r="R219" i="12"/>
  <c r="L221" i="12"/>
  <c r="M221" i="12"/>
  <c r="N220" i="12"/>
  <c r="I221" i="12"/>
  <c r="J221" i="12" s="1"/>
  <c r="H222" i="12"/>
  <c r="F224" i="12"/>
  <c r="G224" i="12" s="1"/>
  <c r="E223" i="12"/>
  <c r="P221" i="12" l="1"/>
  <c r="Q221" i="12"/>
  <c r="R220" i="12"/>
  <c r="L222" i="12"/>
  <c r="M222" i="12"/>
  <c r="N221" i="12"/>
  <c r="I222" i="12"/>
  <c r="J222" i="12" s="1"/>
  <c r="H223" i="12"/>
  <c r="E224" i="12"/>
  <c r="F225" i="12"/>
  <c r="G225" i="12" s="1"/>
  <c r="P222" i="12" l="1"/>
  <c r="Q222" i="12"/>
  <c r="R221" i="12"/>
  <c r="L223" i="12"/>
  <c r="M223" i="12"/>
  <c r="N222" i="12"/>
  <c r="I223" i="12"/>
  <c r="J223" i="12" s="1"/>
  <c r="H224" i="12"/>
  <c r="F226" i="12"/>
  <c r="G226" i="12" s="1"/>
  <c r="E225" i="12"/>
  <c r="P223" i="12" l="1"/>
  <c r="Q223" i="12"/>
  <c r="R222" i="12"/>
  <c r="L224" i="12"/>
  <c r="M224" i="12"/>
  <c r="N223" i="12"/>
  <c r="I224" i="12"/>
  <c r="J224" i="12" s="1"/>
  <c r="H225" i="12"/>
  <c r="E226" i="12"/>
  <c r="F227" i="12"/>
  <c r="G227" i="12" s="1"/>
  <c r="P224" i="12" l="1"/>
  <c r="Q224" i="12"/>
  <c r="R223" i="12"/>
  <c r="L225" i="12"/>
  <c r="M225" i="12"/>
  <c r="N224" i="12"/>
  <c r="I225" i="12"/>
  <c r="J225" i="12" s="1"/>
  <c r="H226" i="12"/>
  <c r="F228" i="12"/>
  <c r="G228" i="12" s="1"/>
  <c r="E227" i="12"/>
  <c r="P225" i="12" l="1"/>
  <c r="Q225" i="12"/>
  <c r="R224" i="12"/>
  <c r="L226" i="12"/>
  <c r="M226" i="12"/>
  <c r="N225" i="12"/>
  <c r="I226" i="12"/>
  <c r="J226" i="12" s="1"/>
  <c r="H227" i="12"/>
  <c r="E228" i="12"/>
  <c r="F229" i="12"/>
  <c r="G229" i="12" s="1"/>
  <c r="P226" i="12" l="1"/>
  <c r="Q226" i="12"/>
  <c r="R225" i="12"/>
  <c r="L227" i="12"/>
  <c r="M227" i="12"/>
  <c r="N226" i="12"/>
  <c r="I227" i="12"/>
  <c r="J227" i="12" s="1"/>
  <c r="H228" i="12"/>
  <c r="F230" i="12"/>
  <c r="G230" i="12" s="1"/>
  <c r="E229" i="12"/>
  <c r="P227" i="12" l="1"/>
  <c r="Q227" i="12"/>
  <c r="R226" i="12"/>
  <c r="L228" i="12"/>
  <c r="M228" i="12"/>
  <c r="N227" i="12"/>
  <c r="I228" i="12"/>
  <c r="J228" i="12" s="1"/>
  <c r="H229" i="12"/>
  <c r="E230" i="12"/>
  <c r="F231" i="12"/>
  <c r="G231" i="12" s="1"/>
  <c r="P228" i="12" l="1"/>
  <c r="Q228" i="12"/>
  <c r="R227" i="12"/>
  <c r="L229" i="12"/>
  <c r="M229" i="12"/>
  <c r="N228" i="12"/>
  <c r="I229" i="12"/>
  <c r="J229" i="12" s="1"/>
  <c r="H230" i="12"/>
  <c r="F232" i="12"/>
  <c r="G232" i="12" s="1"/>
  <c r="E231" i="12"/>
  <c r="P229" i="12" l="1"/>
  <c r="Q229" i="12"/>
  <c r="R228" i="12"/>
  <c r="L230" i="12"/>
  <c r="M230" i="12"/>
  <c r="N229" i="12"/>
  <c r="I230" i="12"/>
  <c r="J230" i="12" s="1"/>
  <c r="H231" i="12"/>
  <c r="F233" i="12"/>
  <c r="G233" i="12" s="1"/>
  <c r="E232" i="12"/>
  <c r="P230" i="12" l="1"/>
  <c r="Q230" i="12"/>
  <c r="R229" i="12"/>
  <c r="L231" i="12"/>
  <c r="M231" i="12"/>
  <c r="N230" i="12"/>
  <c r="I231" i="12"/>
  <c r="J231" i="12" s="1"/>
  <c r="H232" i="12"/>
  <c r="M232" i="12" s="1"/>
  <c r="E233" i="12"/>
  <c r="F234" i="12"/>
  <c r="G234" i="12" s="1"/>
  <c r="P231" i="12" l="1"/>
  <c r="Q231" i="12"/>
  <c r="Q232" i="12" s="1"/>
  <c r="R230" i="12"/>
  <c r="N231" i="12"/>
  <c r="I232" i="12"/>
  <c r="J232" i="12" s="1"/>
  <c r="L232" i="12"/>
  <c r="N232" i="12" s="1"/>
  <c r="H233" i="12"/>
  <c r="F235" i="12"/>
  <c r="G235" i="12" s="1"/>
  <c r="E234" i="12"/>
  <c r="P232" i="12" l="1"/>
  <c r="R232" i="12" s="1"/>
  <c r="R231" i="12"/>
  <c r="L233" i="12"/>
  <c r="M233" i="12"/>
  <c r="I233" i="12"/>
  <c r="J233" i="12" s="1"/>
  <c r="H234" i="12"/>
  <c r="M234" i="12" s="1"/>
  <c r="E235" i="12"/>
  <c r="F236" i="12"/>
  <c r="G236" i="12" s="1"/>
  <c r="P233" i="12" l="1"/>
  <c r="Q233" i="12"/>
  <c r="Q234" i="12" s="1"/>
  <c r="N233" i="12"/>
  <c r="I234" i="12"/>
  <c r="J234" i="12" s="1"/>
  <c r="L234" i="12"/>
  <c r="N234" i="12" s="1"/>
  <c r="H235" i="12"/>
  <c r="F237" i="12"/>
  <c r="G237" i="12" s="1"/>
  <c r="E236" i="12"/>
  <c r="P234" i="12" l="1"/>
  <c r="R234" i="12" s="1"/>
  <c r="R233" i="12"/>
  <c r="L235" i="12"/>
  <c r="M235" i="12"/>
  <c r="I235" i="12"/>
  <c r="J235" i="12" s="1"/>
  <c r="H236" i="12"/>
  <c r="E237" i="12"/>
  <c r="F238" i="12"/>
  <c r="G238" i="12" s="1"/>
  <c r="P235" i="12" l="1"/>
  <c r="Q235" i="12"/>
  <c r="L236" i="12"/>
  <c r="M236" i="12"/>
  <c r="N235" i="12"/>
  <c r="I236" i="12"/>
  <c r="J236" i="12" s="1"/>
  <c r="H237" i="12"/>
  <c r="F239" i="12"/>
  <c r="G239" i="12" s="1"/>
  <c r="E238" i="12"/>
  <c r="P236" i="12" l="1"/>
  <c r="Q236" i="12"/>
  <c r="R235" i="12"/>
  <c r="L237" i="12"/>
  <c r="M237" i="12"/>
  <c r="N236" i="12"/>
  <c r="I237" i="12"/>
  <c r="J237" i="12" s="1"/>
  <c r="H238" i="12"/>
  <c r="E239" i="12"/>
  <c r="F240" i="12"/>
  <c r="G240" i="12" s="1"/>
  <c r="P237" i="12" l="1"/>
  <c r="Q237" i="12"/>
  <c r="R236" i="12"/>
  <c r="L238" i="12"/>
  <c r="M238" i="12"/>
  <c r="N237" i="12"/>
  <c r="I238" i="12"/>
  <c r="J238" i="12" s="1"/>
  <c r="H239" i="12"/>
  <c r="F241" i="12"/>
  <c r="G241" i="12" s="1"/>
  <c r="E240" i="12"/>
  <c r="P238" i="12" l="1"/>
  <c r="Q238" i="12"/>
  <c r="R237" i="12"/>
  <c r="L239" i="12"/>
  <c r="M239" i="12"/>
  <c r="N238" i="12"/>
  <c r="I239" i="12"/>
  <c r="J239" i="12" s="1"/>
  <c r="H240" i="12"/>
  <c r="M240" i="12" s="1"/>
  <c r="E241" i="12"/>
  <c r="F242" i="12"/>
  <c r="G242" i="12" s="1"/>
  <c r="P239" i="12" l="1"/>
  <c r="Q239" i="12"/>
  <c r="Q240" i="12" s="1"/>
  <c r="R238" i="12"/>
  <c r="N239" i="12"/>
  <c r="I240" i="12"/>
  <c r="J240" i="12" s="1"/>
  <c r="L240" i="12"/>
  <c r="N240" i="12" s="1"/>
  <c r="H241" i="12"/>
  <c r="E242" i="12"/>
  <c r="F243" i="12"/>
  <c r="G243" i="12" s="1"/>
  <c r="P240" i="12" l="1"/>
  <c r="R240" i="12" s="1"/>
  <c r="R239" i="12"/>
  <c r="L241" i="12"/>
  <c r="M241" i="12"/>
  <c r="I241" i="12"/>
  <c r="J241" i="12" s="1"/>
  <c r="H242" i="12"/>
  <c r="F244" i="12"/>
  <c r="G244" i="12" s="1"/>
  <c r="E243" i="12"/>
  <c r="P241" i="12" l="1"/>
  <c r="Q241" i="12"/>
  <c r="L242" i="12"/>
  <c r="M242" i="12"/>
  <c r="N241" i="12"/>
  <c r="I242" i="12"/>
  <c r="J242" i="12" s="1"/>
  <c r="H243" i="12"/>
  <c r="E244" i="12"/>
  <c r="F245" i="12"/>
  <c r="G245" i="12" s="1"/>
  <c r="P242" i="12" l="1"/>
  <c r="Q242" i="12"/>
  <c r="R241" i="12"/>
  <c r="L243" i="12"/>
  <c r="M243" i="12"/>
  <c r="N242" i="12"/>
  <c r="I243" i="12"/>
  <c r="J243" i="12" s="1"/>
  <c r="H244" i="12"/>
  <c r="F246" i="12"/>
  <c r="G246" i="12" s="1"/>
  <c r="E245" i="12"/>
  <c r="P243" i="12" l="1"/>
  <c r="Q243" i="12"/>
  <c r="R242" i="12"/>
  <c r="L244" i="12"/>
  <c r="M244" i="12"/>
  <c r="N243" i="12"/>
  <c r="I244" i="12"/>
  <c r="J244" i="12" s="1"/>
  <c r="H245" i="12"/>
  <c r="E246" i="12"/>
  <c r="F247" i="12"/>
  <c r="G247" i="12" s="1"/>
  <c r="P244" i="12" l="1"/>
  <c r="Q244" i="12"/>
  <c r="R243" i="12"/>
  <c r="L245" i="12"/>
  <c r="M245" i="12"/>
  <c r="N244" i="12"/>
  <c r="I245" i="12"/>
  <c r="J245" i="12" s="1"/>
  <c r="H246" i="12"/>
  <c r="F248" i="12"/>
  <c r="G248" i="12" s="1"/>
  <c r="E247" i="12"/>
  <c r="P245" i="12" l="1"/>
  <c r="Q245" i="12"/>
  <c r="R244" i="12"/>
  <c r="L246" i="12"/>
  <c r="M246" i="12"/>
  <c r="N245" i="12"/>
  <c r="I246" i="12"/>
  <c r="J246" i="12" s="1"/>
  <c r="H247" i="12"/>
  <c r="E248" i="12"/>
  <c r="F249" i="12"/>
  <c r="G249" i="12" s="1"/>
  <c r="P246" i="12" l="1"/>
  <c r="Q246" i="12"/>
  <c r="R245" i="12"/>
  <c r="L247" i="12"/>
  <c r="M247" i="12"/>
  <c r="N246" i="12"/>
  <c r="I247" i="12"/>
  <c r="J247" i="12" s="1"/>
  <c r="H248" i="12"/>
  <c r="F250" i="12"/>
  <c r="G250" i="12" s="1"/>
  <c r="E249" i="12"/>
  <c r="P247" i="12" l="1"/>
  <c r="Q247" i="12"/>
  <c r="R246" i="12"/>
  <c r="L248" i="12"/>
  <c r="M248" i="12"/>
  <c r="N247" i="12"/>
  <c r="I248" i="12"/>
  <c r="J248" i="12" s="1"/>
  <c r="H249" i="12"/>
  <c r="E250" i="12"/>
  <c r="F251" i="12"/>
  <c r="G251" i="12" s="1"/>
  <c r="P248" i="12" l="1"/>
  <c r="Q248" i="12"/>
  <c r="R247" i="12"/>
  <c r="L249" i="12"/>
  <c r="M249" i="12"/>
  <c r="N248" i="12"/>
  <c r="I249" i="12"/>
  <c r="J249" i="12" s="1"/>
  <c r="H250" i="12"/>
  <c r="F252" i="12"/>
  <c r="G252" i="12" s="1"/>
  <c r="E251" i="12"/>
  <c r="P249" i="12" l="1"/>
  <c r="Q249" i="12"/>
  <c r="R248" i="12"/>
  <c r="L250" i="12"/>
  <c r="M250" i="12"/>
  <c r="N249" i="12"/>
  <c r="I250" i="12"/>
  <c r="J250" i="12" s="1"/>
  <c r="H251" i="12"/>
  <c r="E252" i="12"/>
  <c r="F253" i="12"/>
  <c r="G253" i="12" s="1"/>
  <c r="P250" i="12" l="1"/>
  <c r="Q250" i="12"/>
  <c r="R249" i="12"/>
  <c r="L251" i="12"/>
  <c r="M251" i="12"/>
  <c r="N250" i="12"/>
  <c r="I251" i="12"/>
  <c r="J251" i="12" s="1"/>
  <c r="H252" i="12"/>
  <c r="F254" i="12"/>
  <c r="G254" i="12" s="1"/>
  <c r="E253" i="12"/>
  <c r="P251" i="12" l="1"/>
  <c r="Q251" i="12"/>
  <c r="R250" i="12"/>
  <c r="L252" i="12"/>
  <c r="M252" i="12"/>
  <c r="N251" i="12"/>
  <c r="I252" i="12"/>
  <c r="J252" i="12" s="1"/>
  <c r="H253" i="12"/>
  <c r="E254" i="12"/>
  <c r="F255" i="12"/>
  <c r="G255" i="12" s="1"/>
  <c r="P252" i="12" l="1"/>
  <c r="Q252" i="12"/>
  <c r="R251" i="12"/>
  <c r="L253" i="12"/>
  <c r="M253" i="12"/>
  <c r="N252" i="12"/>
  <c r="I253" i="12"/>
  <c r="J253" i="12" s="1"/>
  <c r="H254" i="12"/>
  <c r="F256" i="12"/>
  <c r="G256" i="12" s="1"/>
  <c r="E255" i="12"/>
  <c r="P253" i="12" l="1"/>
  <c r="Q253" i="12"/>
  <c r="R252" i="12"/>
  <c r="L254" i="12"/>
  <c r="M254" i="12"/>
  <c r="N253" i="12"/>
  <c r="I254" i="12"/>
  <c r="J254" i="12" s="1"/>
  <c r="H255" i="12"/>
  <c r="E256" i="12"/>
  <c r="F257" i="12"/>
  <c r="G257" i="12" s="1"/>
  <c r="P254" i="12" l="1"/>
  <c r="Q254" i="12"/>
  <c r="R253" i="12"/>
  <c r="L255" i="12"/>
  <c r="M255" i="12"/>
  <c r="N254" i="12"/>
  <c r="I255" i="12"/>
  <c r="J255" i="12" s="1"/>
  <c r="H256" i="12"/>
  <c r="F258" i="12"/>
  <c r="G258" i="12" s="1"/>
  <c r="E257" i="12"/>
  <c r="P255" i="12" l="1"/>
  <c r="Q255" i="12"/>
  <c r="R254" i="12"/>
  <c r="L256" i="12"/>
  <c r="M256" i="12"/>
  <c r="N255" i="12"/>
  <c r="I256" i="12"/>
  <c r="J256" i="12" s="1"/>
  <c r="H257" i="12"/>
  <c r="E258" i="12"/>
  <c r="F259" i="12"/>
  <c r="G259" i="12" s="1"/>
  <c r="P256" i="12" l="1"/>
  <c r="Q256" i="12"/>
  <c r="R255" i="12"/>
  <c r="L257" i="12"/>
  <c r="M257" i="12"/>
  <c r="N256" i="12"/>
  <c r="I257" i="12"/>
  <c r="J257" i="12" s="1"/>
  <c r="H258" i="12"/>
  <c r="F260" i="12"/>
  <c r="G260" i="12" s="1"/>
  <c r="E259" i="12"/>
  <c r="P257" i="12" l="1"/>
  <c r="Q257" i="12"/>
  <c r="R256" i="12"/>
  <c r="L258" i="12"/>
  <c r="M258" i="12"/>
  <c r="N257" i="12"/>
  <c r="I258" i="12"/>
  <c r="J258" i="12" s="1"/>
  <c r="H259" i="12"/>
  <c r="E260" i="12"/>
  <c r="F261" i="12"/>
  <c r="G261" i="12" s="1"/>
  <c r="P258" i="12" l="1"/>
  <c r="Q258" i="12"/>
  <c r="R257" i="12"/>
  <c r="L259" i="12"/>
  <c r="M259" i="12"/>
  <c r="N258" i="12"/>
  <c r="I259" i="12"/>
  <c r="J259" i="12" s="1"/>
  <c r="H260" i="12"/>
  <c r="F262" i="12"/>
  <c r="G262" i="12" s="1"/>
  <c r="E261" i="12"/>
  <c r="P259" i="12" l="1"/>
  <c r="Q259" i="12"/>
  <c r="R258" i="12"/>
  <c r="L260" i="12"/>
  <c r="M260" i="12"/>
  <c r="N259" i="12"/>
  <c r="I260" i="12"/>
  <c r="J260" i="12" s="1"/>
  <c r="H261" i="12"/>
  <c r="E262" i="12"/>
  <c r="F263" i="12"/>
  <c r="G263" i="12" s="1"/>
  <c r="P260" i="12" l="1"/>
  <c r="Q260" i="12"/>
  <c r="R259" i="12"/>
  <c r="L261" i="12"/>
  <c r="M261" i="12"/>
  <c r="N260" i="12"/>
  <c r="I261" i="12"/>
  <c r="J261" i="12" s="1"/>
  <c r="H262" i="12"/>
  <c r="F264" i="12"/>
  <c r="G264" i="12" s="1"/>
  <c r="E263" i="12"/>
  <c r="P261" i="12" l="1"/>
  <c r="Q261" i="12"/>
  <c r="R260" i="12"/>
  <c r="L262" i="12"/>
  <c r="M262" i="12"/>
  <c r="N261" i="12"/>
  <c r="I262" i="12"/>
  <c r="J262" i="12" s="1"/>
  <c r="H263" i="12"/>
  <c r="E264" i="12"/>
  <c r="F265" i="12"/>
  <c r="G265" i="12" s="1"/>
  <c r="P262" i="12" l="1"/>
  <c r="Q262" i="12"/>
  <c r="R261" i="12"/>
  <c r="L263" i="12"/>
  <c r="M263" i="12"/>
  <c r="N262" i="12"/>
  <c r="I263" i="12"/>
  <c r="J263" i="12" s="1"/>
  <c r="H264" i="12"/>
  <c r="F266" i="12"/>
  <c r="G266" i="12" s="1"/>
  <c r="E265" i="12"/>
  <c r="P263" i="12" l="1"/>
  <c r="Q263" i="12"/>
  <c r="R262" i="12"/>
  <c r="L264" i="12"/>
  <c r="M264" i="12"/>
  <c r="N263" i="12"/>
  <c r="I264" i="12"/>
  <c r="J264" i="12" s="1"/>
  <c r="H265" i="12"/>
  <c r="E266" i="12"/>
  <c r="F267" i="12"/>
  <c r="G267" i="12" s="1"/>
  <c r="P264" i="12" l="1"/>
  <c r="Q264" i="12"/>
  <c r="R263" i="12"/>
  <c r="L265" i="12"/>
  <c r="M265" i="12"/>
  <c r="N264" i="12"/>
  <c r="I265" i="12"/>
  <c r="J265" i="12" s="1"/>
  <c r="H266" i="12"/>
  <c r="F268" i="12"/>
  <c r="G268" i="12" s="1"/>
  <c r="E267" i="12"/>
  <c r="P265" i="12" l="1"/>
  <c r="Q265" i="12"/>
  <c r="R264" i="12"/>
  <c r="L266" i="12"/>
  <c r="M266" i="12"/>
  <c r="N265" i="12"/>
  <c r="I266" i="12"/>
  <c r="J266" i="12" s="1"/>
  <c r="H267" i="12"/>
  <c r="E268" i="12"/>
  <c r="F269" i="12"/>
  <c r="G269" i="12" s="1"/>
  <c r="P266" i="12" l="1"/>
  <c r="Q266" i="12"/>
  <c r="R265" i="12"/>
  <c r="L267" i="12"/>
  <c r="M267" i="12"/>
  <c r="N266" i="12"/>
  <c r="I267" i="12"/>
  <c r="J267" i="12" s="1"/>
  <c r="H268" i="12"/>
  <c r="F270" i="12"/>
  <c r="G270" i="12" s="1"/>
  <c r="E269" i="12"/>
  <c r="P267" i="12" l="1"/>
  <c r="Q267" i="12"/>
  <c r="R266" i="12"/>
  <c r="L268" i="12"/>
  <c r="M268" i="12"/>
  <c r="N267" i="12"/>
  <c r="I268" i="12"/>
  <c r="J268" i="12" s="1"/>
  <c r="H269" i="12"/>
  <c r="E270" i="12"/>
  <c r="F271" i="12"/>
  <c r="G271" i="12" s="1"/>
  <c r="P268" i="12" l="1"/>
  <c r="Q268" i="12"/>
  <c r="R267" i="12"/>
  <c r="L269" i="12"/>
  <c r="M269" i="12"/>
  <c r="N268" i="12"/>
  <c r="I269" i="12"/>
  <c r="J269" i="12" s="1"/>
  <c r="H270" i="12"/>
  <c r="M270" i="12" s="1"/>
  <c r="F272" i="12"/>
  <c r="G272" i="12" s="1"/>
  <c r="E271" i="12"/>
  <c r="P269" i="12" l="1"/>
  <c r="Q269" i="12"/>
  <c r="Q270" i="12" s="1"/>
  <c r="R268" i="12"/>
  <c r="N269" i="12"/>
  <c r="I270" i="12"/>
  <c r="J270" i="12" s="1"/>
  <c r="L270" i="12"/>
  <c r="N270" i="12" s="1"/>
  <c r="H271" i="12"/>
  <c r="E272" i="12"/>
  <c r="F273" i="12"/>
  <c r="G273" i="12" s="1"/>
  <c r="P270" i="12" l="1"/>
  <c r="R270" i="12" s="1"/>
  <c r="R269" i="12"/>
  <c r="L271" i="12"/>
  <c r="M271" i="12"/>
  <c r="I271" i="12"/>
  <c r="J271" i="12" s="1"/>
  <c r="H272" i="12"/>
  <c r="F274" i="12"/>
  <c r="G274" i="12" s="1"/>
  <c r="E273" i="12"/>
  <c r="P271" i="12" l="1"/>
  <c r="Q271" i="12"/>
  <c r="L272" i="12"/>
  <c r="M272" i="12"/>
  <c r="N271" i="12"/>
  <c r="I272" i="12"/>
  <c r="J272" i="12" s="1"/>
  <c r="H273" i="12"/>
  <c r="E274" i="12"/>
  <c r="F275" i="12"/>
  <c r="G275" i="12" s="1"/>
  <c r="P272" i="12" l="1"/>
  <c r="Q272" i="12"/>
  <c r="R271" i="12"/>
  <c r="L273" i="12"/>
  <c r="M273" i="12"/>
  <c r="N272" i="12"/>
  <c r="I273" i="12"/>
  <c r="J273" i="12" s="1"/>
  <c r="H274" i="12"/>
  <c r="F276" i="12"/>
  <c r="G276" i="12" s="1"/>
  <c r="E275" i="12"/>
  <c r="P273" i="12" l="1"/>
  <c r="Q273" i="12"/>
  <c r="R272" i="12"/>
  <c r="L274" i="12"/>
  <c r="M274" i="12"/>
  <c r="N273" i="12"/>
  <c r="I274" i="12"/>
  <c r="J274" i="12" s="1"/>
  <c r="H275" i="12"/>
  <c r="E276" i="12"/>
  <c r="F277" i="12"/>
  <c r="G277" i="12" s="1"/>
  <c r="P274" i="12" l="1"/>
  <c r="Q274" i="12"/>
  <c r="R273" i="12"/>
  <c r="L275" i="12"/>
  <c r="M275" i="12"/>
  <c r="N274" i="12"/>
  <c r="I275" i="12"/>
  <c r="J275" i="12" s="1"/>
  <c r="H276" i="12"/>
  <c r="F278" i="12"/>
  <c r="G278" i="12" s="1"/>
  <c r="E277" i="12"/>
  <c r="P275" i="12" l="1"/>
  <c r="Q275" i="12"/>
  <c r="R274" i="12"/>
  <c r="L276" i="12"/>
  <c r="M276" i="12"/>
  <c r="N275" i="12"/>
  <c r="I276" i="12"/>
  <c r="J276" i="12" s="1"/>
  <c r="H277" i="12"/>
  <c r="E278" i="12"/>
  <c r="F279" i="12"/>
  <c r="G279" i="12" s="1"/>
  <c r="P276" i="12" l="1"/>
  <c r="Q276" i="12"/>
  <c r="R275" i="12"/>
  <c r="L277" i="12"/>
  <c r="M277" i="12"/>
  <c r="N276" i="12"/>
  <c r="I277" i="12"/>
  <c r="J277" i="12" s="1"/>
  <c r="H278" i="12"/>
  <c r="F280" i="12"/>
  <c r="G280" i="12" s="1"/>
  <c r="E279" i="12"/>
  <c r="P277" i="12" l="1"/>
  <c r="Q277" i="12"/>
  <c r="R276" i="12"/>
  <c r="L278" i="12"/>
  <c r="M278" i="12"/>
  <c r="N277" i="12"/>
  <c r="I278" i="12"/>
  <c r="J278" i="12" s="1"/>
  <c r="H279" i="12"/>
  <c r="E280" i="12"/>
  <c r="F281" i="12"/>
  <c r="G281" i="12" s="1"/>
  <c r="P278" i="12" l="1"/>
  <c r="Q278" i="12"/>
  <c r="R277" i="12"/>
  <c r="L279" i="12"/>
  <c r="M279" i="12"/>
  <c r="N278" i="12"/>
  <c r="I279" i="12"/>
  <c r="J279" i="12" s="1"/>
  <c r="H280" i="12"/>
  <c r="F282" i="12"/>
  <c r="G282" i="12" s="1"/>
  <c r="E281" i="12"/>
  <c r="P279" i="12" l="1"/>
  <c r="Q279" i="12"/>
  <c r="R278" i="12"/>
  <c r="L280" i="12"/>
  <c r="M280" i="12"/>
  <c r="N279" i="12"/>
  <c r="I280" i="12"/>
  <c r="J280" i="12" s="1"/>
  <c r="H281" i="12"/>
  <c r="E282" i="12"/>
  <c r="F283" i="12"/>
  <c r="G283" i="12" s="1"/>
  <c r="P280" i="12" l="1"/>
  <c r="Q280" i="12"/>
  <c r="R279" i="12"/>
  <c r="L281" i="12"/>
  <c r="M281" i="12"/>
  <c r="N280" i="12"/>
  <c r="I281" i="12"/>
  <c r="J281" i="12" s="1"/>
  <c r="H282" i="12"/>
  <c r="F284" i="12"/>
  <c r="G284" i="12" s="1"/>
  <c r="E283" i="12"/>
  <c r="P281" i="12" l="1"/>
  <c r="Q281" i="12"/>
  <c r="R280" i="12"/>
  <c r="L282" i="12"/>
  <c r="M282" i="12"/>
  <c r="N281" i="12"/>
  <c r="I282" i="12"/>
  <c r="J282" i="12" s="1"/>
  <c r="H283" i="12"/>
  <c r="E284" i="12"/>
  <c r="F285" i="12"/>
  <c r="G285" i="12" s="1"/>
  <c r="P282" i="12" l="1"/>
  <c r="Q282" i="12"/>
  <c r="R281" i="12"/>
  <c r="L283" i="12"/>
  <c r="M283" i="12"/>
  <c r="N282" i="12"/>
  <c r="I283" i="12"/>
  <c r="J283" i="12" s="1"/>
  <c r="H284" i="12"/>
  <c r="F286" i="12"/>
  <c r="G286" i="12" s="1"/>
  <c r="E285" i="12"/>
  <c r="P283" i="12" l="1"/>
  <c r="Q283" i="12"/>
  <c r="R282" i="12"/>
  <c r="L284" i="12"/>
  <c r="M284" i="12"/>
  <c r="N283" i="12"/>
  <c r="I284" i="12"/>
  <c r="J284" i="12" s="1"/>
  <c r="H285" i="12"/>
  <c r="E286" i="12"/>
  <c r="F287" i="12"/>
  <c r="G287" i="12" s="1"/>
  <c r="P284" i="12" l="1"/>
  <c r="Q284" i="12"/>
  <c r="R283" i="12"/>
  <c r="L285" i="12"/>
  <c r="M285" i="12"/>
  <c r="N284" i="12"/>
  <c r="I285" i="12"/>
  <c r="J285" i="12" s="1"/>
  <c r="H286" i="12"/>
  <c r="F288" i="12"/>
  <c r="G288" i="12" s="1"/>
  <c r="E287" i="12"/>
  <c r="P285" i="12" l="1"/>
  <c r="Q285" i="12"/>
  <c r="R284" i="12"/>
  <c r="L286" i="12"/>
  <c r="M286" i="12"/>
  <c r="N285" i="12"/>
  <c r="I286" i="12"/>
  <c r="J286" i="12" s="1"/>
  <c r="H287" i="12"/>
  <c r="E288" i="12"/>
  <c r="F289" i="12"/>
  <c r="G289" i="12" s="1"/>
  <c r="P286" i="12" l="1"/>
  <c r="Q286" i="12"/>
  <c r="R285" i="12"/>
  <c r="L287" i="12"/>
  <c r="M287" i="12"/>
  <c r="N286" i="12"/>
  <c r="I287" i="12"/>
  <c r="J287" i="12" s="1"/>
  <c r="H288" i="12"/>
  <c r="F290" i="12"/>
  <c r="G290" i="12" s="1"/>
  <c r="E289" i="12"/>
  <c r="P287" i="12" l="1"/>
  <c r="Q287" i="12"/>
  <c r="R286" i="12"/>
  <c r="L288" i="12"/>
  <c r="M288" i="12"/>
  <c r="N287" i="12"/>
  <c r="I288" i="12"/>
  <c r="J288" i="12" s="1"/>
  <c r="H289" i="12"/>
  <c r="E290" i="12"/>
  <c r="F291" i="12"/>
  <c r="G291" i="12" s="1"/>
  <c r="P288" i="12" l="1"/>
  <c r="Q288" i="12"/>
  <c r="R287" i="12"/>
  <c r="L289" i="12"/>
  <c r="M289" i="12"/>
  <c r="N288" i="12"/>
  <c r="I289" i="12"/>
  <c r="J289" i="12" s="1"/>
  <c r="H290" i="12"/>
  <c r="F292" i="12"/>
  <c r="G292" i="12" s="1"/>
  <c r="E291" i="12"/>
  <c r="P289" i="12" l="1"/>
  <c r="Q289" i="12"/>
  <c r="R288" i="12"/>
  <c r="L290" i="12"/>
  <c r="M290" i="12"/>
  <c r="N289" i="12"/>
  <c r="I290" i="12"/>
  <c r="J290" i="12" s="1"/>
  <c r="H291" i="12"/>
  <c r="E292" i="12"/>
  <c r="F293" i="12"/>
  <c r="G293" i="12" s="1"/>
  <c r="P290" i="12" l="1"/>
  <c r="Q290" i="12"/>
  <c r="R289" i="12"/>
  <c r="L291" i="12"/>
  <c r="M291" i="12"/>
  <c r="N290" i="12"/>
  <c r="I291" i="12"/>
  <c r="J291" i="12" s="1"/>
  <c r="H292" i="12"/>
  <c r="F294" i="12"/>
  <c r="G294" i="12" s="1"/>
  <c r="E293" i="12"/>
  <c r="P291" i="12" l="1"/>
  <c r="Q291" i="12"/>
  <c r="R290" i="12"/>
  <c r="L292" i="12"/>
  <c r="M292" i="12"/>
  <c r="N291" i="12"/>
  <c r="I292" i="12"/>
  <c r="J292" i="12" s="1"/>
  <c r="H293" i="12"/>
  <c r="E294" i="12"/>
  <c r="F295" i="12"/>
  <c r="G295" i="12" s="1"/>
  <c r="P292" i="12" l="1"/>
  <c r="Q292" i="12"/>
  <c r="R291" i="12"/>
  <c r="L293" i="12"/>
  <c r="M293" i="12"/>
  <c r="N292" i="12"/>
  <c r="I293" i="12"/>
  <c r="J293" i="12" s="1"/>
  <c r="H294" i="12"/>
  <c r="M294" i="12" s="1"/>
  <c r="E295" i="12"/>
  <c r="F296" i="12"/>
  <c r="G296" i="12" s="1"/>
  <c r="P293" i="12" l="1"/>
  <c r="Q293" i="12"/>
  <c r="Q294" i="12" s="1"/>
  <c r="R292" i="12"/>
  <c r="N293" i="12"/>
  <c r="I294" i="12"/>
  <c r="J294" i="12" s="1"/>
  <c r="L294" i="12"/>
  <c r="N294" i="12" s="1"/>
  <c r="H295" i="12"/>
  <c r="F297" i="12"/>
  <c r="G297" i="12" s="1"/>
  <c r="E296" i="12"/>
  <c r="P294" i="12" l="1"/>
  <c r="R294" i="12" s="1"/>
  <c r="R293" i="12"/>
  <c r="L295" i="12"/>
  <c r="M295" i="12"/>
  <c r="I295" i="12"/>
  <c r="J295" i="12" s="1"/>
  <c r="H296" i="12"/>
  <c r="M296" i="12" s="1"/>
  <c r="E297" i="12"/>
  <c r="F298" i="12"/>
  <c r="G298" i="12" s="1"/>
  <c r="P295" i="12" l="1"/>
  <c r="Q295" i="12"/>
  <c r="Q296" i="12" s="1"/>
  <c r="N295" i="12"/>
  <c r="I296" i="12"/>
  <c r="J296" i="12" s="1"/>
  <c r="L296" i="12"/>
  <c r="N296" i="12" s="1"/>
  <c r="H297" i="12"/>
  <c r="F299" i="12"/>
  <c r="G299" i="12" s="1"/>
  <c r="E298" i="12"/>
  <c r="P296" i="12" l="1"/>
  <c r="R296" i="12" s="1"/>
  <c r="R295" i="12"/>
  <c r="L297" i="12"/>
  <c r="M297" i="12"/>
  <c r="I297" i="12"/>
  <c r="J297" i="12" s="1"/>
  <c r="H298" i="12"/>
  <c r="M298" i="12" s="1"/>
  <c r="E299" i="12"/>
  <c r="F300" i="12"/>
  <c r="G300" i="12" s="1"/>
  <c r="P297" i="12" l="1"/>
  <c r="Q297" i="12"/>
  <c r="Q298" i="12" s="1"/>
  <c r="N297" i="12"/>
  <c r="I298" i="12"/>
  <c r="J298" i="12" s="1"/>
  <c r="L298" i="12"/>
  <c r="N298" i="12" s="1"/>
  <c r="H299" i="12"/>
  <c r="F301" i="12"/>
  <c r="G301" i="12" s="1"/>
  <c r="E300" i="12"/>
  <c r="P298" i="12" l="1"/>
  <c r="R298" i="12" s="1"/>
  <c r="R297" i="12"/>
  <c r="L299" i="12"/>
  <c r="M299" i="12"/>
  <c r="I299" i="12"/>
  <c r="J299" i="12" s="1"/>
  <c r="H300" i="12"/>
  <c r="E301" i="12"/>
  <c r="F302" i="12"/>
  <c r="G302" i="12" s="1"/>
  <c r="P299" i="12" l="1"/>
  <c r="Q299" i="12"/>
  <c r="L300" i="12"/>
  <c r="M300" i="12"/>
  <c r="N299" i="12"/>
  <c r="I300" i="12"/>
  <c r="J300" i="12" s="1"/>
  <c r="H301" i="12"/>
  <c r="F303" i="12"/>
  <c r="G303" i="12" s="1"/>
  <c r="E302" i="12"/>
  <c r="P300" i="12" l="1"/>
  <c r="Q300" i="12"/>
  <c r="R299" i="12"/>
  <c r="L301" i="12"/>
  <c r="M301" i="12"/>
  <c r="N300" i="12"/>
  <c r="I301" i="12"/>
  <c r="J301" i="12" s="1"/>
  <c r="H302" i="12"/>
  <c r="M302" i="12" s="1"/>
  <c r="E303" i="12"/>
  <c r="F304" i="12"/>
  <c r="G304" i="12" s="1"/>
  <c r="P301" i="12" l="1"/>
  <c r="Q301" i="12"/>
  <c r="Q302" i="12" s="1"/>
  <c r="R300" i="12"/>
  <c r="N301" i="12"/>
  <c r="I302" i="12"/>
  <c r="J302" i="12" s="1"/>
  <c r="L302" i="12"/>
  <c r="N302" i="12" s="1"/>
  <c r="H303" i="12"/>
  <c r="F305" i="12"/>
  <c r="G305" i="12" s="1"/>
  <c r="E304" i="12"/>
  <c r="P302" i="12" l="1"/>
  <c r="R302" i="12" s="1"/>
  <c r="R301" i="12"/>
  <c r="L303" i="12"/>
  <c r="M303" i="12"/>
  <c r="I303" i="12"/>
  <c r="J303" i="12" s="1"/>
  <c r="H304" i="12"/>
  <c r="M304" i="12" s="1"/>
  <c r="E305" i="12"/>
  <c r="F306" i="12"/>
  <c r="G306" i="12" s="1"/>
  <c r="P303" i="12" l="1"/>
  <c r="Q303" i="12"/>
  <c r="Q304" i="12" s="1"/>
  <c r="N303" i="12"/>
  <c r="I304" i="12"/>
  <c r="J304" i="12" s="1"/>
  <c r="L304" i="12"/>
  <c r="N304" i="12" s="1"/>
  <c r="H305" i="12"/>
  <c r="M305" i="12" s="1"/>
  <c r="E306" i="12"/>
  <c r="F307" i="12"/>
  <c r="G307" i="12" s="1"/>
  <c r="P304" i="12" l="1"/>
  <c r="R304" i="12" s="1"/>
  <c r="Q305" i="12"/>
  <c r="R303" i="12"/>
  <c r="I305" i="12"/>
  <c r="J305" i="12" s="1"/>
  <c r="L305" i="12"/>
  <c r="N305" i="12" s="1"/>
  <c r="H306" i="12"/>
  <c r="M306" i="12" s="1"/>
  <c r="F308" i="12"/>
  <c r="G308" i="12" s="1"/>
  <c r="E307" i="12"/>
  <c r="P305" i="12" l="1"/>
  <c r="R305" i="12" s="1"/>
  <c r="Q306" i="12"/>
  <c r="I306" i="12"/>
  <c r="J306" i="12" s="1"/>
  <c r="L306" i="12"/>
  <c r="N306" i="12" s="1"/>
  <c r="H307" i="12"/>
  <c r="E308" i="12"/>
  <c r="F309" i="12"/>
  <c r="G309" i="12" s="1"/>
  <c r="P306" i="12" l="1"/>
  <c r="R306" i="12" s="1"/>
  <c r="L307" i="12"/>
  <c r="M307" i="12"/>
  <c r="I307" i="12"/>
  <c r="J307" i="12" s="1"/>
  <c r="H308" i="12"/>
  <c r="F310" i="12"/>
  <c r="G310" i="12" s="1"/>
  <c r="E309" i="12"/>
  <c r="P307" i="12" l="1"/>
  <c r="Q307" i="12"/>
  <c r="L308" i="12"/>
  <c r="M308" i="12"/>
  <c r="N307" i="12"/>
  <c r="I308" i="12"/>
  <c r="J308" i="12" s="1"/>
  <c r="H309" i="12"/>
  <c r="M309" i="12" s="1"/>
  <c r="E310" i="12"/>
  <c r="F311" i="12"/>
  <c r="G311" i="12" s="1"/>
  <c r="P308" i="12" l="1"/>
  <c r="Q308" i="12"/>
  <c r="Q309" i="12" s="1"/>
  <c r="R307" i="12"/>
  <c r="N308" i="12"/>
  <c r="I309" i="12"/>
  <c r="J309" i="12" s="1"/>
  <c r="L309" i="12"/>
  <c r="N309" i="12" s="1"/>
  <c r="H310" i="12"/>
  <c r="F312" i="12"/>
  <c r="G312" i="12" s="1"/>
  <c r="E311" i="12"/>
  <c r="P309" i="12" l="1"/>
  <c r="R309" i="12" s="1"/>
  <c r="R308" i="12"/>
  <c r="L310" i="12"/>
  <c r="M310" i="12"/>
  <c r="I310" i="12"/>
  <c r="J310" i="12" s="1"/>
  <c r="H311" i="12"/>
  <c r="E312" i="12"/>
  <c r="F313" i="12"/>
  <c r="G313" i="12" s="1"/>
  <c r="P310" i="12" l="1"/>
  <c r="Q310" i="12"/>
  <c r="L311" i="12"/>
  <c r="M311" i="12"/>
  <c r="N310" i="12"/>
  <c r="I311" i="12"/>
  <c r="J311" i="12" s="1"/>
  <c r="H312" i="12"/>
  <c r="M312" i="12" s="1"/>
  <c r="F314" i="12"/>
  <c r="G314" i="12" s="1"/>
  <c r="E313" i="12"/>
  <c r="P311" i="12" l="1"/>
  <c r="Q311" i="12"/>
  <c r="Q312" i="12" s="1"/>
  <c r="R310" i="12"/>
  <c r="N311" i="12"/>
  <c r="I312" i="12"/>
  <c r="J312" i="12" s="1"/>
  <c r="L312" i="12"/>
  <c r="N312" i="12" s="1"/>
  <c r="H313" i="12"/>
  <c r="E314" i="12"/>
  <c r="F315" i="12"/>
  <c r="G315" i="12" s="1"/>
  <c r="P312" i="12" l="1"/>
  <c r="R312" i="12" s="1"/>
  <c r="R311" i="12"/>
  <c r="L313" i="12"/>
  <c r="M313" i="12"/>
  <c r="I313" i="12"/>
  <c r="J313" i="12" s="1"/>
  <c r="H314" i="12"/>
  <c r="F316" i="12"/>
  <c r="G316" i="12" s="1"/>
  <c r="E315" i="12"/>
  <c r="P313" i="12" l="1"/>
  <c r="Q313" i="12"/>
  <c r="L314" i="12"/>
  <c r="M314" i="12"/>
  <c r="N313" i="12"/>
  <c r="I314" i="12"/>
  <c r="J314" i="12" s="1"/>
  <c r="H315" i="12"/>
  <c r="E316" i="12"/>
  <c r="F317" i="12"/>
  <c r="G317" i="12" s="1"/>
  <c r="P314" i="12" l="1"/>
  <c r="Q314" i="12"/>
  <c r="R313" i="12"/>
  <c r="L315" i="12"/>
  <c r="M315" i="12"/>
  <c r="N314" i="12"/>
  <c r="I315" i="12"/>
  <c r="J315" i="12" s="1"/>
  <c r="H316" i="12"/>
  <c r="F318" i="12"/>
  <c r="G318" i="12" s="1"/>
  <c r="E317" i="12"/>
  <c r="P315" i="12" l="1"/>
  <c r="Q315" i="12"/>
  <c r="R314" i="12"/>
  <c r="L316" i="12"/>
  <c r="M316" i="12"/>
  <c r="N315" i="12"/>
  <c r="I316" i="12"/>
  <c r="J316" i="12" s="1"/>
  <c r="H317" i="12"/>
  <c r="E318" i="12"/>
  <c r="F319" i="12"/>
  <c r="G319" i="12" s="1"/>
  <c r="P316" i="12" l="1"/>
  <c r="Q316" i="12"/>
  <c r="R315" i="12"/>
  <c r="L317" i="12"/>
  <c r="M317" i="12"/>
  <c r="N316" i="12"/>
  <c r="I317" i="12"/>
  <c r="J317" i="12" s="1"/>
  <c r="H318" i="12"/>
  <c r="M318" i="12" s="1"/>
  <c r="F320" i="12"/>
  <c r="G320" i="12" s="1"/>
  <c r="E319" i="12"/>
  <c r="P317" i="12" l="1"/>
  <c r="Q317" i="12"/>
  <c r="Q318" i="12" s="1"/>
  <c r="R316" i="12"/>
  <c r="N317" i="12"/>
  <c r="I318" i="12"/>
  <c r="J318" i="12" s="1"/>
  <c r="L318" i="12"/>
  <c r="N318" i="12" s="1"/>
  <c r="H319" i="12"/>
  <c r="M319" i="12" s="1"/>
  <c r="E320" i="12"/>
  <c r="F321" i="12"/>
  <c r="G321" i="12" s="1"/>
  <c r="P318" i="12" l="1"/>
  <c r="R318" i="12" s="1"/>
  <c r="Q319" i="12"/>
  <c r="R317" i="12"/>
  <c r="I319" i="12"/>
  <c r="J319" i="12" s="1"/>
  <c r="L319" i="12"/>
  <c r="N319" i="12" s="1"/>
  <c r="H320" i="12"/>
  <c r="F322" i="12"/>
  <c r="G322" i="12" s="1"/>
  <c r="E321" i="12"/>
  <c r="P319" i="12" l="1"/>
  <c r="R319" i="12" s="1"/>
  <c r="L320" i="12"/>
  <c r="M320" i="12"/>
  <c r="I320" i="12"/>
  <c r="J320" i="12" s="1"/>
  <c r="H321" i="12"/>
  <c r="E322" i="12"/>
  <c r="F323" i="12"/>
  <c r="G323" i="12" s="1"/>
  <c r="P320" i="12" l="1"/>
  <c r="Q320" i="12"/>
  <c r="L321" i="12"/>
  <c r="M321" i="12"/>
  <c r="N320" i="12"/>
  <c r="I321" i="12"/>
  <c r="J321" i="12" s="1"/>
  <c r="H322" i="12"/>
  <c r="F324" i="12"/>
  <c r="G324" i="12" s="1"/>
  <c r="E323" i="12"/>
  <c r="P321" i="12" l="1"/>
  <c r="Q321" i="12"/>
  <c r="R320" i="12"/>
  <c r="L322" i="12"/>
  <c r="M322" i="12"/>
  <c r="N321" i="12"/>
  <c r="I322" i="12"/>
  <c r="J322" i="12" s="1"/>
  <c r="H323" i="12"/>
  <c r="E324" i="12"/>
  <c r="F325" i="12"/>
  <c r="G325" i="12" s="1"/>
  <c r="P322" i="12" l="1"/>
  <c r="Q322" i="12"/>
  <c r="R321" i="12"/>
  <c r="L323" i="12"/>
  <c r="M323" i="12"/>
  <c r="N322" i="12"/>
  <c r="I323" i="12"/>
  <c r="J323" i="12" s="1"/>
  <c r="H324" i="12"/>
  <c r="F326" i="12"/>
  <c r="G326" i="12" s="1"/>
  <c r="E325" i="12"/>
  <c r="P323" i="12" l="1"/>
  <c r="Q323" i="12"/>
  <c r="R322" i="12"/>
  <c r="L324" i="12"/>
  <c r="M324" i="12"/>
  <c r="N323" i="12"/>
  <c r="I324" i="12"/>
  <c r="J324" i="12" s="1"/>
  <c r="H325" i="12"/>
  <c r="E326" i="12"/>
  <c r="F327" i="12"/>
  <c r="G327" i="12" s="1"/>
  <c r="P324" i="12" l="1"/>
  <c r="Q324" i="12"/>
  <c r="R323" i="12"/>
  <c r="L325" i="12"/>
  <c r="M325" i="12"/>
  <c r="N324" i="12"/>
  <c r="I325" i="12"/>
  <c r="J325" i="12" s="1"/>
  <c r="H326" i="12"/>
  <c r="F328" i="12"/>
  <c r="G328" i="12" s="1"/>
  <c r="E327" i="12"/>
  <c r="P325" i="12" l="1"/>
  <c r="Q325" i="12"/>
  <c r="R324" i="12"/>
  <c r="L326" i="12"/>
  <c r="M326" i="12"/>
  <c r="N325" i="12"/>
  <c r="I326" i="12"/>
  <c r="J326" i="12" s="1"/>
  <c r="H327" i="12"/>
  <c r="E328" i="12"/>
  <c r="F329" i="12"/>
  <c r="G329" i="12" s="1"/>
  <c r="P326" i="12" l="1"/>
  <c r="Q326" i="12"/>
  <c r="R325" i="12"/>
  <c r="L327" i="12"/>
  <c r="M327" i="12"/>
  <c r="N326" i="12"/>
  <c r="I327" i="12"/>
  <c r="J327" i="12" s="1"/>
  <c r="H328" i="12"/>
  <c r="F330" i="12"/>
  <c r="G330" i="12" s="1"/>
  <c r="E329" i="12"/>
  <c r="P327" i="12" l="1"/>
  <c r="Q327" i="12"/>
  <c r="R326" i="12"/>
  <c r="L328" i="12"/>
  <c r="M328" i="12"/>
  <c r="N327" i="12"/>
  <c r="I328" i="12"/>
  <c r="J328" i="12" s="1"/>
  <c r="H329" i="12"/>
  <c r="E330" i="12"/>
  <c r="F331" i="12"/>
  <c r="G331" i="12" s="1"/>
  <c r="P328" i="12" l="1"/>
  <c r="Q328" i="12"/>
  <c r="R327" i="12"/>
  <c r="L329" i="12"/>
  <c r="M329" i="12"/>
  <c r="N328" i="12"/>
  <c r="I329" i="12"/>
  <c r="J329" i="12" s="1"/>
  <c r="H330" i="12"/>
  <c r="F332" i="12"/>
  <c r="G332" i="12" s="1"/>
  <c r="E331" i="12"/>
  <c r="P329" i="12" l="1"/>
  <c r="Q329" i="12"/>
  <c r="R328" i="12"/>
  <c r="L330" i="12"/>
  <c r="M330" i="12"/>
  <c r="N329" i="12"/>
  <c r="I330" i="12"/>
  <c r="J330" i="12" s="1"/>
  <c r="H331" i="12"/>
  <c r="E332" i="12"/>
  <c r="F333" i="12"/>
  <c r="G333" i="12" s="1"/>
  <c r="P330" i="12" l="1"/>
  <c r="Q330" i="12"/>
  <c r="R329" i="12"/>
  <c r="L331" i="12"/>
  <c r="M331" i="12"/>
  <c r="N330" i="12"/>
  <c r="I331" i="12"/>
  <c r="J331" i="12" s="1"/>
  <c r="H332" i="12"/>
  <c r="F334" i="12"/>
  <c r="G334" i="12" s="1"/>
  <c r="E333" i="12"/>
  <c r="P331" i="12" l="1"/>
  <c r="Q331" i="12"/>
  <c r="R330" i="12"/>
  <c r="L332" i="12"/>
  <c r="M332" i="12"/>
  <c r="N331" i="12"/>
  <c r="I332" i="12"/>
  <c r="J332" i="12" s="1"/>
  <c r="H333" i="12"/>
  <c r="E334" i="12"/>
  <c r="F335" i="12"/>
  <c r="G335" i="12" s="1"/>
  <c r="P332" i="12" l="1"/>
  <c r="Q332" i="12"/>
  <c r="R331" i="12"/>
  <c r="L333" i="12"/>
  <c r="M333" i="12"/>
  <c r="N332" i="12"/>
  <c r="I333" i="12"/>
  <c r="J333" i="12" s="1"/>
  <c r="H334" i="12"/>
  <c r="F336" i="12"/>
  <c r="G336" i="12" s="1"/>
  <c r="E335" i="12"/>
  <c r="P333" i="12" l="1"/>
  <c r="Q333" i="12"/>
  <c r="R332" i="12"/>
  <c r="L334" i="12"/>
  <c r="M334" i="12"/>
  <c r="N333" i="12"/>
  <c r="I334" i="12"/>
  <c r="J334" i="12" s="1"/>
  <c r="H335" i="12"/>
  <c r="E336" i="12"/>
  <c r="F337" i="12"/>
  <c r="G337" i="12" s="1"/>
  <c r="P334" i="12" l="1"/>
  <c r="Q334" i="12"/>
  <c r="R333" i="12"/>
  <c r="L335" i="12"/>
  <c r="M335" i="12"/>
  <c r="N334" i="12"/>
  <c r="I335" i="12"/>
  <c r="J335" i="12" s="1"/>
  <c r="H336" i="12"/>
  <c r="M336" i="12" s="1"/>
  <c r="F338" i="12"/>
  <c r="G338" i="12" s="1"/>
  <c r="E337" i="12"/>
  <c r="P335" i="12" l="1"/>
  <c r="Q335" i="12"/>
  <c r="Q336" i="12" s="1"/>
  <c r="R334" i="12"/>
  <c r="N335" i="12"/>
  <c r="I336" i="12"/>
  <c r="J336" i="12" s="1"/>
  <c r="L336" i="12"/>
  <c r="N336" i="12" s="1"/>
  <c r="H337" i="12"/>
  <c r="E338" i="12"/>
  <c r="F339" i="12"/>
  <c r="G339" i="12" s="1"/>
  <c r="P336" i="12" l="1"/>
  <c r="R336" i="12" s="1"/>
  <c r="R335" i="12"/>
  <c r="L337" i="12"/>
  <c r="M337" i="12"/>
  <c r="I337" i="12"/>
  <c r="J337" i="12" s="1"/>
  <c r="H338" i="12"/>
  <c r="F340" i="12"/>
  <c r="G340" i="12" s="1"/>
  <c r="E339" i="12"/>
  <c r="P337" i="12" l="1"/>
  <c r="Q337" i="12"/>
  <c r="L338" i="12"/>
  <c r="M338" i="12"/>
  <c r="N337" i="12"/>
  <c r="I338" i="12"/>
  <c r="J338" i="12" s="1"/>
  <c r="H339" i="12"/>
  <c r="E340" i="12"/>
  <c r="F341" i="12"/>
  <c r="G341" i="12" s="1"/>
  <c r="P338" i="12" l="1"/>
  <c r="Q338" i="12"/>
  <c r="R337" i="12"/>
  <c r="L339" i="12"/>
  <c r="M339" i="12"/>
  <c r="N338" i="12"/>
  <c r="I339" i="12"/>
  <c r="J339" i="12" s="1"/>
  <c r="H340" i="12"/>
  <c r="F342" i="12"/>
  <c r="G342" i="12" s="1"/>
  <c r="E341" i="12"/>
  <c r="P339" i="12" l="1"/>
  <c r="Q339" i="12"/>
  <c r="R338" i="12"/>
  <c r="L340" i="12"/>
  <c r="M340" i="12"/>
  <c r="N339" i="12"/>
  <c r="I340" i="12"/>
  <c r="J340" i="12" s="1"/>
  <c r="H341" i="12"/>
  <c r="E342" i="12"/>
  <c r="F343" i="12"/>
  <c r="G343" i="12" s="1"/>
  <c r="P340" i="12" l="1"/>
  <c r="Q340" i="12"/>
  <c r="R339" i="12"/>
  <c r="L341" i="12"/>
  <c r="M341" i="12"/>
  <c r="N340" i="12"/>
  <c r="I341" i="12"/>
  <c r="J341" i="12" s="1"/>
  <c r="H342" i="12"/>
  <c r="F344" i="12"/>
  <c r="G344" i="12" s="1"/>
  <c r="E343" i="12"/>
  <c r="P341" i="12" l="1"/>
  <c r="Q341" i="12"/>
  <c r="R340" i="12"/>
  <c r="L342" i="12"/>
  <c r="M342" i="12"/>
  <c r="N341" i="12"/>
  <c r="I342" i="12"/>
  <c r="J342" i="12" s="1"/>
  <c r="H343" i="12"/>
  <c r="E344" i="12"/>
  <c r="F345" i="12"/>
  <c r="G345" i="12" s="1"/>
  <c r="P342" i="12" l="1"/>
  <c r="Q342" i="12"/>
  <c r="R341" i="12"/>
  <c r="L343" i="12"/>
  <c r="M343" i="12"/>
  <c r="N342" i="12"/>
  <c r="I343" i="12"/>
  <c r="J343" i="12" s="1"/>
  <c r="H344" i="12"/>
  <c r="F346" i="12"/>
  <c r="G346" i="12" s="1"/>
  <c r="E345" i="12"/>
  <c r="P343" i="12" l="1"/>
  <c r="Q343" i="12"/>
  <c r="R342" i="12"/>
  <c r="L344" i="12"/>
  <c r="M344" i="12"/>
  <c r="N343" i="12"/>
  <c r="I344" i="12"/>
  <c r="J344" i="12" s="1"/>
  <c r="H345" i="12"/>
  <c r="E346" i="12"/>
  <c r="F347" i="12"/>
  <c r="G347" i="12" s="1"/>
  <c r="P344" i="12" l="1"/>
  <c r="Q344" i="12"/>
  <c r="R343" i="12"/>
  <c r="L345" i="12"/>
  <c r="M345" i="12"/>
  <c r="N344" i="12"/>
  <c r="I345" i="12"/>
  <c r="J345" i="12" s="1"/>
  <c r="H346" i="12"/>
  <c r="F348" i="12"/>
  <c r="G348" i="12" s="1"/>
  <c r="E347" i="12"/>
  <c r="P345" i="12" l="1"/>
  <c r="Q345" i="12"/>
  <c r="R344" i="12"/>
  <c r="L346" i="12"/>
  <c r="M346" i="12"/>
  <c r="N345" i="12"/>
  <c r="I346" i="12"/>
  <c r="J346" i="12" s="1"/>
  <c r="H347" i="12"/>
  <c r="E348" i="12"/>
  <c r="F349" i="12"/>
  <c r="G349" i="12" s="1"/>
  <c r="P346" i="12" l="1"/>
  <c r="Q346" i="12"/>
  <c r="R345" i="12"/>
  <c r="L347" i="12"/>
  <c r="M347" i="12"/>
  <c r="N346" i="12"/>
  <c r="I347" i="12"/>
  <c r="J347" i="12" s="1"/>
  <c r="H348" i="12"/>
  <c r="F350" i="12"/>
  <c r="G350" i="12" s="1"/>
  <c r="E349" i="12"/>
  <c r="P347" i="12" l="1"/>
  <c r="Q347" i="12"/>
  <c r="R346" i="12"/>
  <c r="L348" i="12"/>
  <c r="M348" i="12"/>
  <c r="N347" i="12"/>
  <c r="I348" i="12"/>
  <c r="J348" i="12" s="1"/>
  <c r="H349" i="12"/>
  <c r="E350" i="12"/>
  <c r="F351" i="12"/>
  <c r="G351" i="12" s="1"/>
  <c r="P348" i="12" l="1"/>
  <c r="Q348" i="12"/>
  <c r="R347" i="12"/>
  <c r="L349" i="12"/>
  <c r="M349" i="12"/>
  <c r="N348" i="12"/>
  <c r="I349" i="12"/>
  <c r="J349" i="12" s="1"/>
  <c r="H350" i="12"/>
  <c r="F352" i="12"/>
  <c r="G352" i="12" s="1"/>
  <c r="E351" i="12"/>
  <c r="P349" i="12" l="1"/>
  <c r="Q349" i="12"/>
  <c r="R348" i="12"/>
  <c r="L350" i="12"/>
  <c r="M350" i="12"/>
  <c r="N349" i="12"/>
  <c r="I350" i="12"/>
  <c r="J350" i="12" s="1"/>
  <c r="H351" i="12"/>
  <c r="E352" i="12"/>
  <c r="F353" i="12"/>
  <c r="G353" i="12" s="1"/>
  <c r="P350" i="12" l="1"/>
  <c r="Q350" i="12"/>
  <c r="R349" i="12"/>
  <c r="L351" i="12"/>
  <c r="M351" i="12"/>
  <c r="N350" i="12"/>
  <c r="I351" i="12"/>
  <c r="J351" i="12" s="1"/>
  <c r="H352" i="12"/>
  <c r="F354" i="12"/>
  <c r="G354" i="12" s="1"/>
  <c r="E353" i="12"/>
  <c r="P351" i="12" l="1"/>
  <c r="Q351" i="12"/>
  <c r="R350" i="12"/>
  <c r="L352" i="12"/>
  <c r="M352" i="12"/>
  <c r="N351" i="12"/>
  <c r="I352" i="12"/>
  <c r="J352" i="12" s="1"/>
  <c r="H353" i="12"/>
  <c r="E354" i="12"/>
  <c r="F355" i="12"/>
  <c r="G355" i="12" s="1"/>
  <c r="P352" i="12" l="1"/>
  <c r="Q352" i="12"/>
  <c r="R351" i="12"/>
  <c r="L353" i="12"/>
  <c r="M353" i="12"/>
  <c r="N352" i="12"/>
  <c r="I353" i="12"/>
  <c r="J353" i="12" s="1"/>
  <c r="H354" i="12"/>
  <c r="F356" i="12"/>
  <c r="G356" i="12" s="1"/>
  <c r="E355" i="12"/>
  <c r="P353" i="12" l="1"/>
  <c r="Q353" i="12"/>
  <c r="R352" i="12"/>
  <c r="L354" i="12"/>
  <c r="M354" i="12"/>
  <c r="N353" i="12"/>
  <c r="I354" i="12"/>
  <c r="J354" i="12" s="1"/>
  <c r="H355" i="12"/>
  <c r="E356" i="12"/>
  <c r="F357" i="12"/>
  <c r="G357" i="12" s="1"/>
  <c r="P354" i="12" l="1"/>
  <c r="Q354" i="12"/>
  <c r="R353" i="12"/>
  <c r="L355" i="12"/>
  <c r="M355" i="12"/>
  <c r="N354" i="12"/>
  <c r="I355" i="12"/>
  <c r="J355" i="12" s="1"/>
  <c r="H356" i="12"/>
  <c r="F358" i="12"/>
  <c r="G358" i="12" s="1"/>
  <c r="E357" i="12"/>
  <c r="P355" i="12" l="1"/>
  <c r="Q355" i="12"/>
  <c r="R354" i="12"/>
  <c r="L356" i="12"/>
  <c r="M356" i="12"/>
  <c r="N355" i="12"/>
  <c r="I356" i="12"/>
  <c r="J356" i="12" s="1"/>
  <c r="H357" i="12"/>
  <c r="E358" i="12"/>
  <c r="F359" i="12"/>
  <c r="G359" i="12" s="1"/>
  <c r="P356" i="12" l="1"/>
  <c r="Q356" i="12"/>
  <c r="R355" i="12"/>
  <c r="L357" i="12"/>
  <c r="M357" i="12"/>
  <c r="N356" i="12"/>
  <c r="I357" i="12"/>
  <c r="J357" i="12" s="1"/>
  <c r="H358" i="12"/>
  <c r="F360" i="12"/>
  <c r="G360" i="12" s="1"/>
  <c r="E359" i="12"/>
  <c r="P357" i="12" l="1"/>
  <c r="Q357" i="12"/>
  <c r="R356" i="12"/>
  <c r="L358" i="12"/>
  <c r="M358" i="12"/>
  <c r="N357" i="12"/>
  <c r="I358" i="12"/>
  <c r="J358" i="12" s="1"/>
  <c r="H359" i="12"/>
  <c r="E360" i="12"/>
  <c r="F361" i="12"/>
  <c r="G361" i="12" s="1"/>
  <c r="P358" i="12" l="1"/>
  <c r="Q358" i="12"/>
  <c r="R357" i="12"/>
  <c r="L359" i="12"/>
  <c r="M359" i="12"/>
  <c r="N358" i="12"/>
  <c r="I359" i="12"/>
  <c r="J359" i="12" s="1"/>
  <c r="H360" i="12"/>
  <c r="F362" i="12"/>
  <c r="G362" i="12" s="1"/>
  <c r="E361" i="12"/>
  <c r="P359" i="12" l="1"/>
  <c r="Q359" i="12"/>
  <c r="R358" i="12"/>
  <c r="L360" i="12"/>
  <c r="M360" i="12"/>
  <c r="N359" i="12"/>
  <c r="I360" i="12"/>
  <c r="J360" i="12" s="1"/>
  <c r="H361" i="12"/>
  <c r="E362" i="12"/>
  <c r="F363" i="12"/>
  <c r="G363" i="12" s="1"/>
  <c r="P360" i="12" l="1"/>
  <c r="Q360" i="12"/>
  <c r="R359" i="12"/>
  <c r="L361" i="12"/>
  <c r="M361" i="12"/>
  <c r="N360" i="12"/>
  <c r="I361" i="12"/>
  <c r="J361" i="12" s="1"/>
  <c r="H362" i="12"/>
  <c r="F364" i="12"/>
  <c r="G364" i="12" s="1"/>
  <c r="E363" i="12"/>
  <c r="P361" i="12" l="1"/>
  <c r="Q361" i="12"/>
  <c r="R360" i="12"/>
  <c r="L362" i="12"/>
  <c r="M362" i="12"/>
  <c r="N361" i="12"/>
  <c r="I362" i="12"/>
  <c r="J362" i="12" s="1"/>
  <c r="H363" i="12"/>
  <c r="E364" i="12"/>
  <c r="F365" i="12"/>
  <c r="G365" i="12" s="1"/>
  <c r="P362" i="12" l="1"/>
  <c r="Q362" i="12"/>
  <c r="R361" i="12"/>
  <c r="L363" i="12"/>
  <c r="M363" i="12"/>
  <c r="N362" i="12"/>
  <c r="I363" i="12"/>
  <c r="J363" i="12" s="1"/>
  <c r="H364" i="12"/>
  <c r="M364" i="12" s="1"/>
  <c r="F366" i="12"/>
  <c r="G366" i="12" s="1"/>
  <c r="E365" i="12"/>
  <c r="P363" i="12" l="1"/>
  <c r="Q363" i="12"/>
  <c r="Q364" i="12" s="1"/>
  <c r="R362" i="12"/>
  <c r="N363" i="12"/>
  <c r="I364" i="12"/>
  <c r="J364" i="12" s="1"/>
  <c r="L364" i="12"/>
  <c r="N364" i="12" s="1"/>
  <c r="H365" i="12"/>
  <c r="M365" i="12" s="1"/>
  <c r="E366" i="12"/>
  <c r="F367" i="12"/>
  <c r="G367" i="12" s="1"/>
  <c r="P364" i="12" l="1"/>
  <c r="R364" i="12" s="1"/>
  <c r="Q365" i="12"/>
  <c r="R363" i="12"/>
  <c r="I365" i="12"/>
  <c r="J365" i="12" s="1"/>
  <c r="L365" i="12"/>
  <c r="N365" i="12" s="1"/>
  <c r="H366" i="12"/>
  <c r="M366" i="12" s="1"/>
  <c r="F368" i="12"/>
  <c r="G368" i="12" s="1"/>
  <c r="E367" i="12"/>
  <c r="P365" i="12" l="1"/>
  <c r="R365" i="12" s="1"/>
  <c r="Q366" i="12"/>
  <c r="I366" i="12"/>
  <c r="J366" i="12" s="1"/>
  <c r="L366" i="12"/>
  <c r="N366" i="12" s="1"/>
  <c r="H367" i="12"/>
  <c r="M367" i="12" s="1"/>
  <c r="E368" i="12"/>
  <c r="F369" i="12"/>
  <c r="G369" i="12" s="1"/>
  <c r="P366" i="12" l="1"/>
  <c r="R366" i="12" s="1"/>
  <c r="Q367" i="12"/>
  <c r="I367" i="12"/>
  <c r="J367" i="12" s="1"/>
  <c r="L367" i="12"/>
  <c r="N367" i="12" s="1"/>
  <c r="H368" i="12"/>
  <c r="M368" i="12" s="1"/>
  <c r="F370" i="12"/>
  <c r="G370" i="12" s="1"/>
  <c r="E369" i="12"/>
  <c r="P367" i="12" l="1"/>
  <c r="R367" i="12" s="1"/>
  <c r="Q368" i="12"/>
  <c r="I368" i="12"/>
  <c r="J368" i="12" s="1"/>
  <c r="L368" i="12"/>
  <c r="N368" i="12" s="1"/>
  <c r="H369" i="12"/>
  <c r="E370" i="12"/>
  <c r="F371" i="12"/>
  <c r="G371" i="12" s="1"/>
  <c r="P368" i="12" l="1"/>
  <c r="R368" i="12" s="1"/>
  <c r="L369" i="12"/>
  <c r="M369" i="12"/>
  <c r="I369" i="12"/>
  <c r="J369" i="12" s="1"/>
  <c r="H370" i="12"/>
  <c r="F372" i="12"/>
  <c r="G372" i="12" s="1"/>
  <c r="E371" i="12"/>
  <c r="P369" i="12" l="1"/>
  <c r="Q369" i="12"/>
  <c r="L370" i="12"/>
  <c r="M370" i="12"/>
  <c r="N369" i="12"/>
  <c r="I370" i="12"/>
  <c r="J370" i="12" s="1"/>
  <c r="H371" i="12"/>
  <c r="E372" i="12"/>
  <c r="F373" i="12"/>
  <c r="G373" i="12" s="1"/>
  <c r="P370" i="12" l="1"/>
  <c r="Q370" i="12"/>
  <c r="R369" i="12"/>
  <c r="L371" i="12"/>
  <c r="M371" i="12"/>
  <c r="N370" i="12"/>
  <c r="I371" i="12"/>
  <c r="J371" i="12" s="1"/>
  <c r="H372" i="12"/>
  <c r="F374" i="12"/>
  <c r="G374" i="12" s="1"/>
  <c r="E373" i="12"/>
  <c r="P371" i="12" l="1"/>
  <c r="Q371" i="12"/>
  <c r="R370" i="12"/>
  <c r="L372" i="12"/>
  <c r="M372" i="12"/>
  <c r="N371" i="12"/>
  <c r="I372" i="12"/>
  <c r="J372" i="12" s="1"/>
  <c r="H373" i="12"/>
  <c r="E374" i="12"/>
  <c r="F375" i="12"/>
  <c r="G375" i="12" s="1"/>
  <c r="P372" i="12" l="1"/>
  <c r="Q372" i="12"/>
  <c r="R371" i="12"/>
  <c r="L373" i="12"/>
  <c r="M373" i="12"/>
  <c r="N372" i="12"/>
  <c r="I373" i="12"/>
  <c r="J373" i="12" s="1"/>
  <c r="H374" i="12"/>
  <c r="F376" i="12"/>
  <c r="G376" i="12" s="1"/>
  <c r="E375" i="12"/>
  <c r="P373" i="12" l="1"/>
  <c r="Q373" i="12"/>
  <c r="R372" i="12"/>
  <c r="L374" i="12"/>
  <c r="M374" i="12"/>
  <c r="N373" i="12"/>
  <c r="I374" i="12"/>
  <c r="J374" i="12" s="1"/>
  <c r="H375" i="12"/>
  <c r="E376" i="12"/>
  <c r="F377" i="12"/>
  <c r="G377" i="12" s="1"/>
  <c r="P374" i="12" l="1"/>
  <c r="Q374" i="12"/>
  <c r="R373" i="12"/>
  <c r="L375" i="12"/>
  <c r="M375" i="12"/>
  <c r="N374" i="12"/>
  <c r="I375" i="12"/>
  <c r="J375" i="12" s="1"/>
  <c r="H376" i="12"/>
  <c r="F378" i="12"/>
  <c r="G378" i="12" s="1"/>
  <c r="E377" i="12"/>
  <c r="P375" i="12" l="1"/>
  <c r="Q375" i="12"/>
  <c r="R374" i="12"/>
  <c r="L376" i="12"/>
  <c r="M376" i="12"/>
  <c r="N375" i="12"/>
  <c r="I376" i="12"/>
  <c r="J376" i="12" s="1"/>
  <c r="H377" i="12"/>
  <c r="E378" i="12"/>
  <c r="F379" i="12"/>
  <c r="G379" i="12" s="1"/>
  <c r="P376" i="12" l="1"/>
  <c r="Q376" i="12"/>
  <c r="R375" i="12"/>
  <c r="L377" i="12"/>
  <c r="M377" i="12"/>
  <c r="N376" i="12"/>
  <c r="I377" i="12"/>
  <c r="J377" i="12" s="1"/>
  <c r="H378" i="12"/>
  <c r="F380" i="12"/>
  <c r="G380" i="12" s="1"/>
  <c r="E379" i="12"/>
  <c r="P377" i="12" l="1"/>
  <c r="Q377" i="12"/>
  <c r="R376" i="12"/>
  <c r="L378" i="12"/>
  <c r="M378" i="12"/>
  <c r="N377" i="12"/>
  <c r="I378" i="12"/>
  <c r="J378" i="12" s="1"/>
  <c r="H379" i="12"/>
  <c r="E380" i="12"/>
  <c r="F381" i="12"/>
  <c r="G381" i="12" s="1"/>
  <c r="P378" i="12" l="1"/>
  <c r="Q378" i="12"/>
  <c r="R377" i="12"/>
  <c r="L379" i="12"/>
  <c r="M379" i="12"/>
  <c r="N378" i="12"/>
  <c r="I379" i="12"/>
  <c r="J379" i="12" s="1"/>
  <c r="H380" i="12"/>
  <c r="F382" i="12"/>
  <c r="G382" i="12" s="1"/>
  <c r="E381" i="12"/>
  <c r="P379" i="12" l="1"/>
  <c r="Q379" i="12"/>
  <c r="R378" i="12"/>
  <c r="L380" i="12"/>
  <c r="M380" i="12"/>
  <c r="N379" i="12"/>
  <c r="I380" i="12"/>
  <c r="J380" i="12" s="1"/>
  <c r="H381" i="12"/>
  <c r="E382" i="12"/>
  <c r="F383" i="12"/>
  <c r="G383" i="12" s="1"/>
  <c r="P380" i="12" l="1"/>
  <c r="Q380" i="12"/>
  <c r="R379" i="12"/>
  <c r="L381" i="12"/>
  <c r="M381" i="12"/>
  <c r="N380" i="12"/>
  <c r="I381" i="12"/>
  <c r="J381" i="12" s="1"/>
  <c r="H382" i="12"/>
  <c r="F384" i="12"/>
  <c r="G384" i="12" s="1"/>
  <c r="E383" i="12"/>
  <c r="P381" i="12" l="1"/>
  <c r="Q381" i="12"/>
  <c r="R380" i="12"/>
  <c r="L382" i="12"/>
  <c r="M382" i="12"/>
  <c r="N381" i="12"/>
  <c r="I382" i="12"/>
  <c r="J382" i="12" s="1"/>
  <c r="H383" i="12"/>
  <c r="E384" i="12"/>
  <c r="F385" i="12"/>
  <c r="G385" i="12" s="1"/>
  <c r="P382" i="12" l="1"/>
  <c r="Q382" i="12"/>
  <c r="R381" i="12"/>
  <c r="L383" i="12"/>
  <c r="M383" i="12"/>
  <c r="N382" i="12"/>
  <c r="I383" i="12"/>
  <c r="J383" i="12" s="1"/>
  <c r="H384" i="12"/>
  <c r="F386" i="12"/>
  <c r="G386" i="12" s="1"/>
  <c r="E385" i="12"/>
  <c r="P383" i="12" l="1"/>
  <c r="Q383" i="12"/>
  <c r="R382" i="12"/>
  <c r="L384" i="12"/>
  <c r="M384" i="12"/>
  <c r="N383" i="12"/>
  <c r="I384" i="12"/>
  <c r="J384" i="12" s="1"/>
  <c r="H385" i="12"/>
  <c r="E386" i="12"/>
  <c r="F387" i="12"/>
  <c r="G387" i="12" s="1"/>
  <c r="P384" i="12" l="1"/>
  <c r="Q384" i="12"/>
  <c r="R383" i="12"/>
  <c r="L385" i="12"/>
  <c r="M385" i="12"/>
  <c r="N384" i="12"/>
  <c r="I385" i="12"/>
  <c r="J385" i="12" s="1"/>
  <c r="H386" i="12"/>
  <c r="F388" i="12"/>
  <c r="G388" i="12" s="1"/>
  <c r="E387" i="12"/>
  <c r="P385" i="12" l="1"/>
  <c r="Q385" i="12"/>
  <c r="R384" i="12"/>
  <c r="L386" i="12"/>
  <c r="M386" i="12"/>
  <c r="N385" i="12"/>
  <c r="I386" i="12"/>
  <c r="J386" i="12" s="1"/>
  <c r="H387" i="12"/>
  <c r="E388" i="12"/>
  <c r="F389" i="12"/>
  <c r="G389" i="12" s="1"/>
  <c r="P386" i="12" l="1"/>
  <c r="Q386" i="12"/>
  <c r="R385" i="12"/>
  <c r="L387" i="12"/>
  <c r="M387" i="12"/>
  <c r="N386" i="12"/>
  <c r="I387" i="12"/>
  <c r="J387" i="12" s="1"/>
  <c r="H388" i="12"/>
  <c r="F390" i="12"/>
  <c r="G390" i="12" s="1"/>
  <c r="E389" i="12"/>
  <c r="P387" i="12" l="1"/>
  <c r="Q387" i="12"/>
  <c r="R386" i="12"/>
  <c r="L388" i="12"/>
  <c r="M388" i="12"/>
  <c r="N387" i="12"/>
  <c r="I388" i="12"/>
  <c r="J388" i="12" s="1"/>
  <c r="H389" i="12"/>
  <c r="E390" i="12"/>
  <c r="F391" i="12"/>
  <c r="G391" i="12" s="1"/>
  <c r="P388" i="12" l="1"/>
  <c r="Q388" i="12"/>
  <c r="R387" i="12"/>
  <c r="L389" i="12"/>
  <c r="M389" i="12"/>
  <c r="N388" i="12"/>
  <c r="I389" i="12"/>
  <c r="J389" i="12" s="1"/>
  <c r="H390" i="12"/>
  <c r="F392" i="12"/>
  <c r="G392" i="12" s="1"/>
  <c r="E391" i="12"/>
  <c r="P389" i="12" l="1"/>
  <c r="Q389" i="12"/>
  <c r="R388" i="12"/>
  <c r="L390" i="12"/>
  <c r="M390" i="12"/>
  <c r="N389" i="12"/>
  <c r="I390" i="12"/>
  <c r="J390" i="12" s="1"/>
  <c r="H391" i="12"/>
  <c r="E392" i="12"/>
  <c r="F393" i="12"/>
  <c r="G393" i="12" s="1"/>
  <c r="P390" i="12" l="1"/>
  <c r="Q390" i="12"/>
  <c r="R389" i="12"/>
  <c r="L391" i="12"/>
  <c r="M391" i="12"/>
  <c r="N390" i="12"/>
  <c r="I391" i="12"/>
  <c r="J391" i="12" s="1"/>
  <c r="H392" i="12"/>
  <c r="F394" i="12"/>
  <c r="G394" i="12" s="1"/>
  <c r="E393" i="12"/>
  <c r="P391" i="12" l="1"/>
  <c r="Q391" i="12"/>
  <c r="R390" i="12"/>
  <c r="L392" i="12"/>
  <c r="M392" i="12"/>
  <c r="N391" i="12"/>
  <c r="I392" i="12"/>
  <c r="J392" i="12" s="1"/>
  <c r="H393" i="12"/>
  <c r="E394" i="12"/>
  <c r="F395" i="12"/>
  <c r="G395" i="12" s="1"/>
  <c r="P392" i="12" l="1"/>
  <c r="Q392" i="12"/>
  <c r="R391" i="12"/>
  <c r="L393" i="12"/>
  <c r="M393" i="12"/>
  <c r="N392" i="12"/>
  <c r="I393" i="12"/>
  <c r="J393" i="12" s="1"/>
  <c r="H394" i="12"/>
  <c r="F396" i="12"/>
  <c r="G396" i="12" s="1"/>
  <c r="E395" i="12"/>
  <c r="P393" i="12" l="1"/>
  <c r="Q393" i="12"/>
  <c r="R392" i="12"/>
  <c r="L394" i="12"/>
  <c r="M394" i="12"/>
  <c r="N393" i="12"/>
  <c r="I394" i="12"/>
  <c r="J394" i="12" s="1"/>
  <c r="H395" i="12"/>
  <c r="E396" i="12"/>
  <c r="F397" i="12"/>
  <c r="G397" i="12" s="1"/>
  <c r="P394" i="12" l="1"/>
  <c r="Q394" i="12"/>
  <c r="R393" i="12"/>
  <c r="L395" i="12"/>
  <c r="M395" i="12"/>
  <c r="N394" i="12"/>
  <c r="I395" i="12"/>
  <c r="J395" i="12" s="1"/>
  <c r="H396" i="12"/>
  <c r="F398" i="12"/>
  <c r="G398" i="12" s="1"/>
  <c r="E397" i="12"/>
  <c r="P395" i="12" l="1"/>
  <c r="Q395" i="12"/>
  <c r="R394" i="12"/>
  <c r="L396" i="12"/>
  <c r="M396" i="12"/>
  <c r="N395" i="12"/>
  <c r="I396" i="12"/>
  <c r="J396" i="12" s="1"/>
  <c r="H397" i="12"/>
  <c r="M397" i="12" s="1"/>
  <c r="E398" i="12"/>
  <c r="F399" i="12"/>
  <c r="G399" i="12" s="1"/>
  <c r="P396" i="12" l="1"/>
  <c r="Q396" i="12"/>
  <c r="Q397" i="12" s="1"/>
  <c r="R395" i="12"/>
  <c r="N396" i="12"/>
  <c r="I397" i="12"/>
  <c r="J397" i="12" s="1"/>
  <c r="L397" i="12"/>
  <c r="N397" i="12" s="1"/>
  <c r="H398" i="12"/>
  <c r="F400" i="12"/>
  <c r="G400" i="12" s="1"/>
  <c r="E399" i="12"/>
  <c r="P397" i="12" l="1"/>
  <c r="R397" i="12" s="1"/>
  <c r="R396" i="12"/>
  <c r="L398" i="12"/>
  <c r="M398" i="12"/>
  <c r="I398" i="12"/>
  <c r="J398" i="12" s="1"/>
  <c r="H399" i="12"/>
  <c r="E400" i="12"/>
  <c r="F401" i="12"/>
  <c r="G401" i="12" s="1"/>
  <c r="P398" i="12" l="1"/>
  <c r="Q398" i="12"/>
  <c r="L399" i="12"/>
  <c r="M399" i="12"/>
  <c r="N398" i="12"/>
  <c r="I399" i="12"/>
  <c r="J399" i="12" s="1"/>
  <c r="H400" i="12"/>
  <c r="F402" i="12"/>
  <c r="G402" i="12" s="1"/>
  <c r="E401" i="12"/>
  <c r="P399" i="12" l="1"/>
  <c r="Q399" i="12"/>
  <c r="R398" i="12"/>
  <c r="L400" i="12"/>
  <c r="M400" i="12"/>
  <c r="N399" i="12"/>
  <c r="I400" i="12"/>
  <c r="J400" i="12" s="1"/>
  <c r="H401" i="12"/>
  <c r="E402" i="12"/>
  <c r="F403" i="12"/>
  <c r="G403" i="12" s="1"/>
  <c r="P400" i="12" l="1"/>
  <c r="Q400" i="12"/>
  <c r="R399" i="12"/>
  <c r="L401" i="12"/>
  <c r="M401" i="12"/>
  <c r="N400" i="12"/>
  <c r="I401" i="12"/>
  <c r="J401" i="12" s="1"/>
  <c r="H402" i="12"/>
  <c r="F404" i="12"/>
  <c r="G404" i="12" s="1"/>
  <c r="E403" i="12"/>
  <c r="P401" i="12" l="1"/>
  <c r="Q401" i="12"/>
  <c r="R400" i="12"/>
  <c r="L402" i="12"/>
  <c r="M402" i="12"/>
  <c r="N401" i="12"/>
  <c r="I402" i="12"/>
  <c r="J402" i="12" s="1"/>
  <c r="H403" i="12"/>
  <c r="E404" i="12"/>
  <c r="F405" i="12"/>
  <c r="G405" i="12" s="1"/>
  <c r="P402" i="12" l="1"/>
  <c r="Q402" i="12"/>
  <c r="R401" i="12"/>
  <c r="L403" i="12"/>
  <c r="M403" i="12"/>
  <c r="N402" i="12"/>
  <c r="I403" i="12"/>
  <c r="J403" i="12" s="1"/>
  <c r="H404" i="12"/>
  <c r="F406" i="12"/>
  <c r="G406" i="12" s="1"/>
  <c r="E405" i="12"/>
  <c r="P403" i="12" l="1"/>
  <c r="Q403" i="12"/>
  <c r="R402" i="12"/>
  <c r="L404" i="12"/>
  <c r="M404" i="12"/>
  <c r="N403" i="12"/>
  <c r="I404" i="12"/>
  <c r="J404" i="12" s="1"/>
  <c r="H405" i="12"/>
  <c r="E406" i="12"/>
  <c r="F407" i="12"/>
  <c r="G407" i="12" s="1"/>
  <c r="P404" i="12" l="1"/>
  <c r="Q404" i="12"/>
  <c r="R403" i="12"/>
  <c r="L405" i="12"/>
  <c r="M405" i="12"/>
  <c r="N404" i="12"/>
  <c r="I405" i="12"/>
  <c r="J405" i="12" s="1"/>
  <c r="H406" i="12"/>
  <c r="F408" i="12"/>
  <c r="G408" i="12" s="1"/>
  <c r="E407" i="12"/>
  <c r="P405" i="12" l="1"/>
  <c r="Q405" i="12"/>
  <c r="R404" i="12"/>
  <c r="L406" i="12"/>
  <c r="M406" i="12"/>
  <c r="N405" i="12"/>
  <c r="I406" i="12"/>
  <c r="J406" i="12" s="1"/>
  <c r="H407" i="12"/>
  <c r="E408" i="12"/>
  <c r="F409" i="12"/>
  <c r="G409" i="12" s="1"/>
  <c r="P406" i="12" l="1"/>
  <c r="Q406" i="12"/>
  <c r="R405" i="12"/>
  <c r="L407" i="12"/>
  <c r="M407" i="12"/>
  <c r="N406" i="12"/>
  <c r="I407" i="12"/>
  <c r="J407" i="12" s="1"/>
  <c r="H408" i="12"/>
  <c r="F410" i="12"/>
  <c r="G410" i="12" s="1"/>
  <c r="E409" i="12"/>
  <c r="P407" i="12" l="1"/>
  <c r="Q407" i="12"/>
  <c r="R406" i="12"/>
  <c r="L408" i="12"/>
  <c r="M408" i="12"/>
  <c r="N407" i="12"/>
  <c r="I408" i="12"/>
  <c r="J408" i="12" s="1"/>
  <c r="H409" i="12"/>
  <c r="E410" i="12"/>
  <c r="F411" i="12"/>
  <c r="G411" i="12" s="1"/>
  <c r="P408" i="12" l="1"/>
  <c r="Q408" i="12"/>
  <c r="R407" i="12"/>
  <c r="L409" i="12"/>
  <c r="M409" i="12"/>
  <c r="N408" i="12"/>
  <c r="I409" i="12"/>
  <c r="J409" i="12" s="1"/>
  <c r="H410" i="12"/>
  <c r="F412" i="12"/>
  <c r="G412" i="12" s="1"/>
  <c r="E411" i="12"/>
  <c r="P409" i="12" l="1"/>
  <c r="Q409" i="12"/>
  <c r="R408" i="12"/>
  <c r="L410" i="12"/>
  <c r="M410" i="12"/>
  <c r="N409" i="12"/>
  <c r="I410" i="12"/>
  <c r="J410" i="12" s="1"/>
  <c r="H411" i="12"/>
  <c r="M411" i="12" s="1"/>
  <c r="E412" i="12"/>
  <c r="F413" i="12"/>
  <c r="G413" i="12" s="1"/>
  <c r="P410" i="12" l="1"/>
  <c r="Q410" i="12"/>
  <c r="Q411" i="12" s="1"/>
  <c r="R409" i="12"/>
  <c r="N410" i="12"/>
  <c r="I411" i="12"/>
  <c r="J411" i="12" s="1"/>
  <c r="L411" i="12"/>
  <c r="N411" i="12" s="1"/>
  <c r="H412" i="12"/>
  <c r="M412" i="12" s="1"/>
  <c r="F414" i="12"/>
  <c r="G414" i="12" s="1"/>
  <c r="E413" i="12"/>
  <c r="P411" i="12" l="1"/>
  <c r="Q412" i="12"/>
  <c r="R410" i="12"/>
  <c r="R411" i="12"/>
  <c r="I412" i="12"/>
  <c r="J412" i="12" s="1"/>
  <c r="L412" i="12"/>
  <c r="N412" i="12" s="1"/>
  <c r="H413" i="12"/>
  <c r="E414" i="12"/>
  <c r="F415" i="12"/>
  <c r="G415" i="12" s="1"/>
  <c r="P412" i="12" l="1"/>
  <c r="R412" i="12" s="1"/>
  <c r="L413" i="12"/>
  <c r="M413" i="12"/>
  <c r="I413" i="12"/>
  <c r="J413" i="12" s="1"/>
  <c r="H414" i="12"/>
  <c r="F416" i="12"/>
  <c r="G416" i="12" s="1"/>
  <c r="E415" i="12"/>
  <c r="P413" i="12" l="1"/>
  <c r="Q413" i="12"/>
  <c r="L414" i="12"/>
  <c r="M414" i="12"/>
  <c r="N413" i="12"/>
  <c r="I414" i="12"/>
  <c r="J414" i="12" s="1"/>
  <c r="H415" i="12"/>
  <c r="E416" i="12"/>
  <c r="F417" i="12"/>
  <c r="G417" i="12" s="1"/>
  <c r="P414" i="12" l="1"/>
  <c r="Q414" i="12"/>
  <c r="R413" i="12"/>
  <c r="L415" i="12"/>
  <c r="M415" i="12"/>
  <c r="N414" i="12"/>
  <c r="I415" i="12"/>
  <c r="J415" i="12" s="1"/>
  <c r="H416" i="12"/>
  <c r="F418" i="12"/>
  <c r="G418" i="12" s="1"/>
  <c r="E417" i="12"/>
  <c r="P415" i="12" l="1"/>
  <c r="Q415" i="12"/>
  <c r="R414" i="12"/>
  <c r="L416" i="12"/>
  <c r="M416" i="12"/>
  <c r="N415" i="12"/>
  <c r="I416" i="12"/>
  <c r="J416" i="12" s="1"/>
  <c r="H417" i="12"/>
  <c r="E418" i="12"/>
  <c r="F419" i="12"/>
  <c r="G419" i="12" s="1"/>
  <c r="P416" i="12" l="1"/>
  <c r="Q416" i="12"/>
  <c r="R415" i="12"/>
  <c r="L417" i="12"/>
  <c r="M417" i="12"/>
  <c r="N416" i="12"/>
  <c r="I417" i="12"/>
  <c r="J417" i="12" s="1"/>
  <c r="H418" i="12"/>
  <c r="F420" i="12"/>
  <c r="G420" i="12" s="1"/>
  <c r="E419" i="12"/>
  <c r="P417" i="12" l="1"/>
  <c r="Q417" i="12"/>
  <c r="R416" i="12"/>
  <c r="L418" i="12"/>
  <c r="M418" i="12"/>
  <c r="N417" i="12"/>
  <c r="I418" i="12"/>
  <c r="J418" i="12" s="1"/>
  <c r="H419" i="12"/>
  <c r="E420" i="12"/>
  <c r="F421" i="12"/>
  <c r="G421" i="12" s="1"/>
  <c r="P418" i="12" l="1"/>
  <c r="Q418" i="12"/>
  <c r="R417" i="12"/>
  <c r="L419" i="12"/>
  <c r="M419" i="12"/>
  <c r="N418" i="12"/>
  <c r="I419" i="12"/>
  <c r="J419" i="12" s="1"/>
  <c r="H420" i="12"/>
  <c r="F422" i="12"/>
  <c r="G422" i="12" s="1"/>
  <c r="E421" i="12"/>
  <c r="P419" i="12" l="1"/>
  <c r="Q419" i="12"/>
  <c r="R418" i="12"/>
  <c r="L420" i="12"/>
  <c r="M420" i="12"/>
  <c r="N419" i="12"/>
  <c r="I420" i="12"/>
  <c r="J420" i="12" s="1"/>
  <c r="H421" i="12"/>
  <c r="E422" i="12"/>
  <c r="F423" i="12"/>
  <c r="G423" i="12" s="1"/>
  <c r="P420" i="12" l="1"/>
  <c r="Q420" i="12"/>
  <c r="R419" i="12"/>
  <c r="L421" i="12"/>
  <c r="M421" i="12"/>
  <c r="N420" i="12"/>
  <c r="I421" i="12"/>
  <c r="J421" i="12" s="1"/>
  <c r="H422" i="12"/>
  <c r="F424" i="12"/>
  <c r="G424" i="12" s="1"/>
  <c r="E423" i="12"/>
  <c r="P421" i="12" l="1"/>
  <c r="Q421" i="12"/>
  <c r="R420" i="12"/>
  <c r="L422" i="12"/>
  <c r="M422" i="12"/>
  <c r="N421" i="12"/>
  <c r="I422" i="12"/>
  <c r="J422" i="12" s="1"/>
  <c r="H423" i="12"/>
  <c r="E424" i="12"/>
  <c r="F425" i="12"/>
  <c r="G425" i="12" s="1"/>
  <c r="P422" i="12" l="1"/>
  <c r="Q422" i="12"/>
  <c r="R421" i="12"/>
  <c r="L423" i="12"/>
  <c r="M423" i="12"/>
  <c r="N422" i="12"/>
  <c r="I423" i="12"/>
  <c r="J423" i="12" s="1"/>
  <c r="H424" i="12"/>
  <c r="F426" i="12"/>
  <c r="G426" i="12" s="1"/>
  <c r="E425" i="12"/>
  <c r="P423" i="12" l="1"/>
  <c r="Q423" i="12"/>
  <c r="R422" i="12"/>
  <c r="L424" i="12"/>
  <c r="M424" i="12"/>
  <c r="N423" i="12"/>
  <c r="I424" i="12"/>
  <c r="J424" i="12" s="1"/>
  <c r="H425" i="12"/>
  <c r="E426" i="12"/>
  <c r="F427" i="12"/>
  <c r="G427" i="12" s="1"/>
  <c r="P424" i="12" l="1"/>
  <c r="Q424" i="12"/>
  <c r="R423" i="12"/>
  <c r="L425" i="12"/>
  <c r="M425" i="12"/>
  <c r="N424" i="12"/>
  <c r="I425" i="12"/>
  <c r="J425" i="12" s="1"/>
  <c r="H426" i="12"/>
  <c r="M426" i="12" s="1"/>
  <c r="F428" i="12"/>
  <c r="G428" i="12" s="1"/>
  <c r="E427" i="12"/>
  <c r="P425" i="12" l="1"/>
  <c r="Q425" i="12"/>
  <c r="Q426" i="12" s="1"/>
  <c r="R424" i="12"/>
  <c r="N425" i="12"/>
  <c r="I426" i="12"/>
  <c r="J426" i="12" s="1"/>
  <c r="L426" i="12"/>
  <c r="N426" i="12" s="1"/>
  <c r="H427" i="12"/>
  <c r="E428" i="12"/>
  <c r="F429" i="12"/>
  <c r="G429" i="12" s="1"/>
  <c r="P426" i="12" l="1"/>
  <c r="R426" i="12" s="1"/>
  <c r="R425" i="12"/>
  <c r="L427" i="12"/>
  <c r="M427" i="12"/>
  <c r="I427" i="12"/>
  <c r="J427" i="12" s="1"/>
  <c r="H428" i="12"/>
  <c r="F430" i="12"/>
  <c r="G430" i="12" s="1"/>
  <c r="E429" i="12"/>
  <c r="P427" i="12" l="1"/>
  <c r="Q427" i="12"/>
  <c r="L428" i="12"/>
  <c r="M428" i="12"/>
  <c r="N427" i="12"/>
  <c r="I428" i="12"/>
  <c r="J428" i="12" s="1"/>
  <c r="H429" i="12"/>
  <c r="M429" i="12" s="1"/>
  <c r="E430" i="12"/>
  <c r="F431" i="12"/>
  <c r="G431" i="12" s="1"/>
  <c r="P428" i="12" l="1"/>
  <c r="Q428" i="12"/>
  <c r="Q429" i="12" s="1"/>
  <c r="R427" i="12"/>
  <c r="N428" i="12"/>
  <c r="I429" i="12"/>
  <c r="J429" i="12" s="1"/>
  <c r="L429" i="12"/>
  <c r="N429" i="12" s="1"/>
  <c r="H430" i="12"/>
  <c r="M430" i="12" s="1"/>
  <c r="F432" i="12"/>
  <c r="G432" i="12" s="1"/>
  <c r="E431" i="12"/>
  <c r="P429" i="12" l="1"/>
  <c r="Q430" i="12"/>
  <c r="R429" i="12"/>
  <c r="R428" i="12"/>
  <c r="I430" i="12"/>
  <c r="J430" i="12" s="1"/>
  <c r="L430" i="12"/>
  <c r="N430" i="12" s="1"/>
  <c r="H431" i="12"/>
  <c r="E432" i="12"/>
  <c r="F433" i="12"/>
  <c r="G433" i="12" s="1"/>
  <c r="P430" i="12" l="1"/>
  <c r="R430" i="12" s="1"/>
  <c r="L431" i="12"/>
  <c r="M431" i="12"/>
  <c r="I431" i="12"/>
  <c r="J431" i="12" s="1"/>
  <c r="H432" i="12"/>
  <c r="F434" i="12"/>
  <c r="G434" i="12" s="1"/>
  <c r="E433" i="12"/>
  <c r="P431" i="12" l="1"/>
  <c r="Q431" i="12"/>
  <c r="L432" i="12"/>
  <c r="M432" i="12"/>
  <c r="N431" i="12"/>
  <c r="I432" i="12"/>
  <c r="J432" i="12" s="1"/>
  <c r="H433" i="12"/>
  <c r="E434" i="12"/>
  <c r="F435" i="12"/>
  <c r="G435" i="12" s="1"/>
  <c r="P432" i="12" l="1"/>
  <c r="Q432" i="12"/>
  <c r="R431" i="12"/>
  <c r="L433" i="12"/>
  <c r="M433" i="12"/>
  <c r="N432" i="12"/>
  <c r="I433" i="12"/>
  <c r="J433" i="12" s="1"/>
  <c r="H434" i="12"/>
  <c r="F436" i="12"/>
  <c r="G436" i="12" s="1"/>
  <c r="E435" i="12"/>
  <c r="P433" i="12" l="1"/>
  <c r="Q433" i="12"/>
  <c r="R432" i="12"/>
  <c r="L434" i="12"/>
  <c r="M434" i="12"/>
  <c r="N433" i="12"/>
  <c r="I434" i="12"/>
  <c r="J434" i="12" s="1"/>
  <c r="H435" i="12"/>
  <c r="E436" i="12"/>
  <c r="F437" i="12"/>
  <c r="G437" i="12" s="1"/>
  <c r="P434" i="12" l="1"/>
  <c r="Q434" i="12"/>
  <c r="R433" i="12"/>
  <c r="L435" i="12"/>
  <c r="M435" i="12"/>
  <c r="N434" i="12"/>
  <c r="I435" i="12"/>
  <c r="J435" i="12" s="1"/>
  <c r="H436" i="12"/>
  <c r="M436" i="12" s="1"/>
  <c r="F438" i="12"/>
  <c r="G438" i="12" s="1"/>
  <c r="E437" i="12"/>
  <c r="P435" i="12" l="1"/>
  <c r="Q435" i="12"/>
  <c r="Q436" i="12" s="1"/>
  <c r="R434" i="12"/>
  <c r="N435" i="12"/>
  <c r="I436" i="12"/>
  <c r="J436" i="12" s="1"/>
  <c r="L436" i="12"/>
  <c r="N436" i="12" s="1"/>
  <c r="H437" i="12"/>
  <c r="E438" i="12"/>
  <c r="F439" i="12"/>
  <c r="G439" i="12" s="1"/>
  <c r="P436" i="12" l="1"/>
  <c r="R436" i="12" s="1"/>
  <c r="R435" i="12"/>
  <c r="L437" i="12"/>
  <c r="M437" i="12"/>
  <c r="I437" i="12"/>
  <c r="J437" i="12" s="1"/>
  <c r="H438" i="12"/>
  <c r="F440" i="12"/>
  <c r="G440" i="12" s="1"/>
  <c r="E439" i="12"/>
  <c r="P437" i="12" l="1"/>
  <c r="Q437" i="12"/>
  <c r="L438" i="12"/>
  <c r="M438" i="12"/>
  <c r="N437" i="12"/>
  <c r="I438" i="12"/>
  <c r="J438" i="12" s="1"/>
  <c r="H439" i="12"/>
  <c r="E440" i="12"/>
  <c r="F441" i="12"/>
  <c r="G441" i="12" s="1"/>
  <c r="P438" i="12" l="1"/>
  <c r="Q438" i="12"/>
  <c r="R437" i="12"/>
  <c r="L439" i="12"/>
  <c r="M439" i="12"/>
  <c r="N438" i="12"/>
  <c r="I439" i="12"/>
  <c r="J439" i="12" s="1"/>
  <c r="H440" i="12"/>
  <c r="F442" i="12"/>
  <c r="G442" i="12" s="1"/>
  <c r="E441" i="12"/>
  <c r="P439" i="12" l="1"/>
  <c r="Q439" i="12"/>
  <c r="R438" i="12"/>
  <c r="L440" i="12"/>
  <c r="M440" i="12"/>
  <c r="N439" i="12"/>
  <c r="I440" i="12"/>
  <c r="J440" i="12" s="1"/>
  <c r="H441" i="12"/>
  <c r="E442" i="12"/>
  <c r="F443" i="12"/>
  <c r="G443" i="12" s="1"/>
  <c r="P440" i="12" l="1"/>
  <c r="Q440" i="12"/>
  <c r="R439" i="12"/>
  <c r="L441" i="12"/>
  <c r="M441" i="12"/>
  <c r="N440" i="12"/>
  <c r="I441" i="12"/>
  <c r="J441" i="12" s="1"/>
  <c r="H442" i="12"/>
  <c r="F444" i="12"/>
  <c r="G444" i="12" s="1"/>
  <c r="E443" i="12"/>
  <c r="P441" i="12" l="1"/>
  <c r="Q441" i="12"/>
  <c r="R440" i="12"/>
  <c r="L442" i="12"/>
  <c r="M442" i="12"/>
  <c r="N441" i="12"/>
  <c r="I442" i="12"/>
  <c r="J442" i="12" s="1"/>
  <c r="H443" i="12"/>
  <c r="E444" i="12"/>
  <c r="F445" i="12"/>
  <c r="G445" i="12" s="1"/>
  <c r="P442" i="12" l="1"/>
  <c r="Q442" i="12"/>
  <c r="R441" i="12"/>
  <c r="L443" i="12"/>
  <c r="M443" i="12"/>
  <c r="N442" i="12"/>
  <c r="I443" i="12"/>
  <c r="J443" i="12" s="1"/>
  <c r="H444" i="12"/>
  <c r="M444" i="12" s="1"/>
  <c r="F446" i="12"/>
  <c r="G446" i="12" s="1"/>
  <c r="E445" i="12"/>
  <c r="P443" i="12" l="1"/>
  <c r="Q443" i="12"/>
  <c r="Q444" i="12" s="1"/>
  <c r="R442" i="12"/>
  <c r="N443" i="12"/>
  <c r="I444" i="12"/>
  <c r="J444" i="12" s="1"/>
  <c r="L444" i="12"/>
  <c r="N444" i="12" s="1"/>
  <c r="H445" i="12"/>
  <c r="M445" i="12" s="1"/>
  <c r="E446" i="12"/>
  <c r="F447" i="12"/>
  <c r="G447" i="12" s="1"/>
  <c r="P444" i="12" l="1"/>
  <c r="R444" i="12" s="1"/>
  <c r="Q445" i="12"/>
  <c r="R443" i="12"/>
  <c r="I445" i="12"/>
  <c r="J445" i="12" s="1"/>
  <c r="L445" i="12"/>
  <c r="N445" i="12" s="1"/>
  <c r="H446" i="12"/>
  <c r="F448" i="12"/>
  <c r="G448" i="12" s="1"/>
  <c r="E447" i="12"/>
  <c r="P445" i="12" l="1"/>
  <c r="R445" i="12" s="1"/>
  <c r="L446" i="12"/>
  <c r="M446" i="12"/>
  <c r="I446" i="12"/>
  <c r="J446" i="12" s="1"/>
  <c r="H447" i="12"/>
  <c r="M447" i="12" s="1"/>
  <c r="E448" i="12"/>
  <c r="F449" i="12"/>
  <c r="G449" i="12" s="1"/>
  <c r="P446" i="12" l="1"/>
  <c r="Q446" i="12"/>
  <c r="Q447" i="12" s="1"/>
  <c r="N446" i="12"/>
  <c r="I447" i="12"/>
  <c r="J447" i="12" s="1"/>
  <c r="L447" i="12"/>
  <c r="N447" i="12" s="1"/>
  <c r="H448" i="12"/>
  <c r="F450" i="12"/>
  <c r="G450" i="12" s="1"/>
  <c r="E449" i="12"/>
  <c r="P447" i="12" l="1"/>
  <c r="R447" i="12" s="1"/>
  <c r="R446" i="12"/>
  <c r="L448" i="12"/>
  <c r="M448" i="12"/>
  <c r="I448" i="12"/>
  <c r="J448" i="12" s="1"/>
  <c r="H449" i="12"/>
  <c r="E450" i="12"/>
  <c r="F451" i="12"/>
  <c r="G451" i="12" s="1"/>
  <c r="P448" i="12" l="1"/>
  <c r="Q448" i="12"/>
  <c r="L449" i="12"/>
  <c r="M449" i="12"/>
  <c r="N448" i="12"/>
  <c r="I449" i="12"/>
  <c r="J449" i="12" s="1"/>
  <c r="H450" i="12"/>
  <c r="F452" i="12"/>
  <c r="G452" i="12" s="1"/>
  <c r="E451" i="12"/>
  <c r="P449" i="12" l="1"/>
  <c r="Q449" i="12"/>
  <c r="R448" i="12"/>
  <c r="L450" i="12"/>
  <c r="M450" i="12"/>
  <c r="N449" i="12"/>
  <c r="I450" i="12"/>
  <c r="J450" i="12" s="1"/>
  <c r="H451" i="12"/>
  <c r="E452" i="12"/>
  <c r="F453" i="12"/>
  <c r="G453" i="12" s="1"/>
  <c r="P450" i="12" l="1"/>
  <c r="Q450" i="12"/>
  <c r="R449" i="12"/>
  <c r="L451" i="12"/>
  <c r="M451" i="12"/>
  <c r="N450" i="12"/>
  <c r="I451" i="12"/>
  <c r="J451" i="12" s="1"/>
  <c r="H452" i="12"/>
  <c r="F454" i="12"/>
  <c r="G454" i="12" s="1"/>
  <c r="E453" i="12"/>
  <c r="P451" i="12" l="1"/>
  <c r="Q451" i="12"/>
  <c r="R450" i="12"/>
  <c r="L452" i="12"/>
  <c r="M452" i="12"/>
  <c r="N451" i="12"/>
  <c r="I452" i="12"/>
  <c r="J452" i="12" s="1"/>
  <c r="H453" i="12"/>
  <c r="E454" i="12"/>
  <c r="F455" i="12"/>
  <c r="G455" i="12" s="1"/>
  <c r="P452" i="12" l="1"/>
  <c r="Q452" i="12"/>
  <c r="R451" i="12"/>
  <c r="L453" i="12"/>
  <c r="M453" i="12"/>
  <c r="N452" i="12"/>
  <c r="I453" i="12"/>
  <c r="J453" i="12" s="1"/>
  <c r="H454" i="12"/>
  <c r="F456" i="12"/>
  <c r="G456" i="12" s="1"/>
  <c r="E455" i="12"/>
  <c r="P453" i="12" l="1"/>
  <c r="Q453" i="12"/>
  <c r="R452" i="12"/>
  <c r="L454" i="12"/>
  <c r="M454" i="12"/>
  <c r="N453" i="12"/>
  <c r="I454" i="12"/>
  <c r="J454" i="12" s="1"/>
  <c r="H455" i="12"/>
  <c r="E456" i="12"/>
  <c r="F457" i="12"/>
  <c r="G457" i="12" s="1"/>
  <c r="P454" i="12" l="1"/>
  <c r="Q454" i="12"/>
  <c r="R453" i="12"/>
  <c r="L455" i="12"/>
  <c r="M455" i="12"/>
  <c r="N454" i="12"/>
  <c r="I455" i="12"/>
  <c r="J455" i="12" s="1"/>
  <c r="H456" i="12"/>
  <c r="F458" i="12"/>
  <c r="G458" i="12" s="1"/>
  <c r="E457" i="12"/>
  <c r="P455" i="12" l="1"/>
  <c r="Q455" i="12"/>
  <c r="R454" i="12"/>
  <c r="L456" i="12"/>
  <c r="M456" i="12"/>
  <c r="N455" i="12"/>
  <c r="I456" i="12"/>
  <c r="J456" i="12" s="1"/>
  <c r="H457" i="12"/>
  <c r="E458" i="12"/>
  <c r="F459" i="12"/>
  <c r="G459" i="12" s="1"/>
  <c r="P456" i="12" l="1"/>
  <c r="Q456" i="12"/>
  <c r="R455" i="12"/>
  <c r="L457" i="12"/>
  <c r="M457" i="12"/>
  <c r="N456" i="12"/>
  <c r="I457" i="12"/>
  <c r="J457" i="12" s="1"/>
  <c r="H458" i="12"/>
  <c r="F460" i="12"/>
  <c r="G460" i="12" s="1"/>
  <c r="E459" i="12"/>
  <c r="P457" i="12" l="1"/>
  <c r="Q457" i="12"/>
  <c r="R456" i="12"/>
  <c r="L458" i="12"/>
  <c r="M458" i="12"/>
  <c r="N457" i="12"/>
  <c r="I458" i="12"/>
  <c r="J458" i="12" s="1"/>
  <c r="H459" i="12"/>
  <c r="E460" i="12"/>
  <c r="F461" i="12"/>
  <c r="G461" i="12" s="1"/>
  <c r="P458" i="12" l="1"/>
  <c r="Q458" i="12"/>
  <c r="R457" i="12"/>
  <c r="L459" i="12"/>
  <c r="M459" i="12"/>
  <c r="N458" i="12"/>
  <c r="I459" i="12"/>
  <c r="J459" i="12" s="1"/>
  <c r="H460" i="12"/>
  <c r="F462" i="12"/>
  <c r="G462" i="12" s="1"/>
  <c r="E461" i="12"/>
  <c r="P459" i="12" l="1"/>
  <c r="Q459" i="12"/>
  <c r="R458" i="12"/>
  <c r="L460" i="12"/>
  <c r="M460" i="12"/>
  <c r="N459" i="12"/>
  <c r="I460" i="12"/>
  <c r="J460" i="12" s="1"/>
  <c r="H461" i="12"/>
  <c r="E462" i="12"/>
  <c r="F463" i="12"/>
  <c r="G463" i="12" s="1"/>
  <c r="P460" i="12" l="1"/>
  <c r="Q460" i="12"/>
  <c r="R459" i="12"/>
  <c r="L461" i="12"/>
  <c r="M461" i="12"/>
  <c r="N460" i="12"/>
  <c r="I461" i="12"/>
  <c r="J461" i="12" s="1"/>
  <c r="H462" i="12"/>
  <c r="F464" i="12"/>
  <c r="G464" i="12" s="1"/>
  <c r="E463" i="12"/>
  <c r="P461" i="12" l="1"/>
  <c r="Q461" i="12"/>
  <c r="R460" i="12"/>
  <c r="L462" i="12"/>
  <c r="M462" i="12"/>
  <c r="N461" i="12"/>
  <c r="I462" i="12"/>
  <c r="J462" i="12" s="1"/>
  <c r="H463" i="12"/>
  <c r="E464" i="12"/>
  <c r="F465" i="12"/>
  <c r="G465" i="12" s="1"/>
  <c r="P462" i="12" l="1"/>
  <c r="Q462" i="12"/>
  <c r="R461" i="12"/>
  <c r="L463" i="12"/>
  <c r="M463" i="12"/>
  <c r="N462" i="12"/>
  <c r="I463" i="12"/>
  <c r="J463" i="12" s="1"/>
  <c r="H464" i="12"/>
  <c r="F466" i="12"/>
  <c r="G466" i="12" s="1"/>
  <c r="E465" i="12"/>
  <c r="P463" i="12" l="1"/>
  <c r="Q463" i="12"/>
  <c r="R462" i="12"/>
  <c r="L464" i="12"/>
  <c r="M464" i="12"/>
  <c r="N463" i="12"/>
  <c r="I464" i="12"/>
  <c r="J464" i="12" s="1"/>
  <c r="H465" i="12"/>
  <c r="E466" i="12"/>
  <c r="F467" i="12"/>
  <c r="G467" i="12" s="1"/>
  <c r="P464" i="12" l="1"/>
  <c r="Q464" i="12"/>
  <c r="R463" i="12"/>
  <c r="L465" i="12"/>
  <c r="M465" i="12"/>
  <c r="N464" i="12"/>
  <c r="I465" i="12"/>
  <c r="J465" i="12" s="1"/>
  <c r="H466" i="12"/>
  <c r="F468" i="12"/>
  <c r="G468" i="12" s="1"/>
  <c r="E467" i="12"/>
  <c r="P465" i="12" l="1"/>
  <c r="Q465" i="12"/>
  <c r="R464" i="12"/>
  <c r="L466" i="12"/>
  <c r="M466" i="12"/>
  <c r="N465" i="12"/>
  <c r="I466" i="12"/>
  <c r="J466" i="12" s="1"/>
  <c r="H467" i="12"/>
  <c r="E468" i="12"/>
  <c r="F469" i="12"/>
  <c r="G469" i="12" s="1"/>
  <c r="P466" i="12" l="1"/>
  <c r="Q466" i="12"/>
  <c r="R465" i="12"/>
  <c r="L467" i="12"/>
  <c r="M467" i="12"/>
  <c r="N466" i="12"/>
  <c r="I467" i="12"/>
  <c r="J467" i="12" s="1"/>
  <c r="H468" i="12"/>
  <c r="F470" i="12"/>
  <c r="G470" i="12" s="1"/>
  <c r="E469" i="12"/>
  <c r="P467" i="12" l="1"/>
  <c r="Q467" i="12"/>
  <c r="R466" i="12"/>
  <c r="L468" i="12"/>
  <c r="M468" i="12"/>
  <c r="N467" i="12"/>
  <c r="I468" i="12"/>
  <c r="J468" i="12" s="1"/>
  <c r="H469" i="12"/>
  <c r="E470" i="12"/>
  <c r="F471" i="12"/>
  <c r="G471" i="12" s="1"/>
  <c r="P468" i="12" l="1"/>
  <c r="Q468" i="12"/>
  <c r="R467" i="12"/>
  <c r="L469" i="12"/>
  <c r="M469" i="12"/>
  <c r="N468" i="12"/>
  <c r="I469" i="12"/>
  <c r="J469" i="12" s="1"/>
  <c r="H470" i="12"/>
  <c r="F472" i="12"/>
  <c r="G472" i="12" s="1"/>
  <c r="E471" i="12"/>
  <c r="P469" i="12" l="1"/>
  <c r="Q469" i="12"/>
  <c r="R468" i="12"/>
  <c r="L470" i="12"/>
  <c r="M470" i="12"/>
  <c r="N469" i="12"/>
  <c r="I470" i="12"/>
  <c r="J470" i="12" s="1"/>
  <c r="H471" i="12"/>
  <c r="E472" i="12"/>
  <c r="F473" i="12"/>
  <c r="G473" i="12" s="1"/>
  <c r="P470" i="12" l="1"/>
  <c r="Q470" i="12"/>
  <c r="R469" i="12"/>
  <c r="L471" i="12"/>
  <c r="M471" i="12"/>
  <c r="N470" i="12"/>
  <c r="I471" i="12"/>
  <c r="J471" i="12" s="1"/>
  <c r="H472" i="12"/>
  <c r="F474" i="12"/>
  <c r="G474" i="12" s="1"/>
  <c r="E473" i="12"/>
  <c r="P471" i="12" l="1"/>
  <c r="Q471" i="12"/>
  <c r="R470" i="12"/>
  <c r="L472" i="12"/>
  <c r="M472" i="12"/>
  <c r="N471" i="12"/>
  <c r="I472" i="12"/>
  <c r="J472" i="12" s="1"/>
  <c r="H473" i="12"/>
  <c r="E474" i="12"/>
  <c r="F475" i="12"/>
  <c r="G475" i="12" s="1"/>
  <c r="P472" i="12" l="1"/>
  <c r="Q472" i="12"/>
  <c r="R471" i="12"/>
  <c r="L473" i="12"/>
  <c r="M473" i="12"/>
  <c r="N472" i="12"/>
  <c r="I473" i="12"/>
  <c r="J473" i="12" s="1"/>
  <c r="H474" i="12"/>
  <c r="F476" i="12"/>
  <c r="G476" i="12" s="1"/>
  <c r="E475" i="12"/>
  <c r="P473" i="12" l="1"/>
  <c r="Q473" i="12"/>
  <c r="R472" i="12"/>
  <c r="L474" i="12"/>
  <c r="M474" i="12"/>
  <c r="N473" i="12"/>
  <c r="I474" i="12"/>
  <c r="J474" i="12" s="1"/>
  <c r="H475" i="12"/>
  <c r="E476" i="12"/>
  <c r="F477" i="12"/>
  <c r="G477" i="12" s="1"/>
  <c r="P474" i="12" l="1"/>
  <c r="Q474" i="12"/>
  <c r="R473" i="12"/>
  <c r="L475" i="12"/>
  <c r="M475" i="12"/>
  <c r="N474" i="12"/>
  <c r="I475" i="12"/>
  <c r="J475" i="12" s="1"/>
  <c r="H476" i="12"/>
  <c r="F478" i="12"/>
  <c r="G478" i="12" s="1"/>
  <c r="E477" i="12"/>
  <c r="P475" i="12" l="1"/>
  <c r="Q475" i="12"/>
  <c r="R474" i="12"/>
  <c r="L476" i="12"/>
  <c r="M476" i="12"/>
  <c r="N475" i="12"/>
  <c r="I476" i="12"/>
  <c r="J476" i="12" s="1"/>
  <c r="H477" i="12"/>
  <c r="E478" i="12"/>
  <c r="F479" i="12"/>
  <c r="G479" i="12" s="1"/>
  <c r="P476" i="12" l="1"/>
  <c r="Q476" i="12"/>
  <c r="R475" i="12"/>
  <c r="L477" i="12"/>
  <c r="M477" i="12"/>
  <c r="N476" i="12"/>
  <c r="I477" i="12"/>
  <c r="J477" i="12" s="1"/>
  <c r="H478" i="12"/>
  <c r="F480" i="12"/>
  <c r="G480" i="12" s="1"/>
  <c r="E479" i="12"/>
  <c r="P477" i="12" l="1"/>
  <c r="Q477" i="12"/>
  <c r="R476" i="12"/>
  <c r="L478" i="12"/>
  <c r="M478" i="12"/>
  <c r="N477" i="12"/>
  <c r="I478" i="12"/>
  <c r="J478" i="12" s="1"/>
  <c r="H479" i="12"/>
  <c r="E480" i="12"/>
  <c r="F481" i="12"/>
  <c r="G481" i="12" s="1"/>
  <c r="P478" i="12" l="1"/>
  <c r="Q478" i="12"/>
  <c r="R477" i="12"/>
  <c r="L479" i="12"/>
  <c r="M479" i="12"/>
  <c r="N478" i="12"/>
  <c r="I479" i="12"/>
  <c r="J479" i="12" s="1"/>
  <c r="H480" i="12"/>
  <c r="F482" i="12"/>
  <c r="G482" i="12" s="1"/>
  <c r="E481" i="12"/>
  <c r="P479" i="12" l="1"/>
  <c r="Q479" i="12"/>
  <c r="R478" i="12"/>
  <c r="L480" i="12"/>
  <c r="M480" i="12"/>
  <c r="N479" i="12"/>
  <c r="I480" i="12"/>
  <c r="J480" i="12" s="1"/>
  <c r="H481" i="12"/>
  <c r="E482" i="12"/>
  <c r="F483" i="12"/>
  <c r="G483" i="12" s="1"/>
  <c r="P480" i="12" l="1"/>
  <c r="Q480" i="12"/>
  <c r="R479" i="12"/>
  <c r="L481" i="12"/>
  <c r="M481" i="12"/>
  <c r="N480" i="12"/>
  <c r="I481" i="12"/>
  <c r="J481" i="12" s="1"/>
  <c r="H482" i="12"/>
  <c r="F484" i="12"/>
  <c r="G484" i="12" s="1"/>
  <c r="E483" i="12"/>
  <c r="P481" i="12" l="1"/>
  <c r="Q481" i="12"/>
  <c r="R480" i="12"/>
  <c r="L482" i="12"/>
  <c r="M482" i="12"/>
  <c r="N481" i="12"/>
  <c r="I482" i="12"/>
  <c r="J482" i="12" s="1"/>
  <c r="H483" i="12"/>
  <c r="E484" i="12"/>
  <c r="F485" i="12"/>
  <c r="G485" i="12" s="1"/>
  <c r="P482" i="12" l="1"/>
  <c r="Q482" i="12"/>
  <c r="R481" i="12"/>
  <c r="L483" i="12"/>
  <c r="M483" i="12"/>
  <c r="N482" i="12"/>
  <c r="I483" i="12"/>
  <c r="J483" i="12" s="1"/>
  <c r="H484" i="12"/>
  <c r="F486" i="12"/>
  <c r="G486" i="12" s="1"/>
  <c r="E485" i="12"/>
  <c r="P483" i="12" l="1"/>
  <c r="Q483" i="12"/>
  <c r="R482" i="12"/>
  <c r="L484" i="12"/>
  <c r="M484" i="12"/>
  <c r="N483" i="12"/>
  <c r="I484" i="12"/>
  <c r="J484" i="12" s="1"/>
  <c r="H485" i="12"/>
  <c r="E486" i="12"/>
  <c r="F487" i="12"/>
  <c r="G487" i="12" s="1"/>
  <c r="P484" i="12" l="1"/>
  <c r="Q484" i="12"/>
  <c r="R483" i="12"/>
  <c r="L485" i="12"/>
  <c r="M485" i="12"/>
  <c r="N484" i="12"/>
  <c r="I485" i="12"/>
  <c r="J485" i="12" s="1"/>
  <c r="H486" i="12"/>
  <c r="F488" i="12"/>
  <c r="G488" i="12" s="1"/>
  <c r="E487" i="12"/>
  <c r="P485" i="12" l="1"/>
  <c r="Q485" i="12"/>
  <c r="R484" i="12"/>
  <c r="L486" i="12"/>
  <c r="M486" i="12"/>
  <c r="N485" i="12"/>
  <c r="I486" i="12"/>
  <c r="J486" i="12" s="1"/>
  <c r="H487" i="12"/>
  <c r="E488" i="12"/>
  <c r="F489" i="12"/>
  <c r="G489" i="12" s="1"/>
  <c r="P486" i="12" l="1"/>
  <c r="Q486" i="12"/>
  <c r="R485" i="12"/>
  <c r="L487" i="12"/>
  <c r="M487" i="12"/>
  <c r="N486" i="12"/>
  <c r="I487" i="12"/>
  <c r="J487" i="12" s="1"/>
  <c r="H488" i="12"/>
  <c r="F490" i="12"/>
  <c r="G490" i="12" s="1"/>
  <c r="E489" i="12"/>
  <c r="P487" i="12" l="1"/>
  <c r="Q487" i="12"/>
  <c r="R486" i="12"/>
  <c r="L488" i="12"/>
  <c r="M488" i="12"/>
  <c r="N487" i="12"/>
  <c r="I488" i="12"/>
  <c r="J488" i="12" s="1"/>
  <c r="H489" i="12"/>
  <c r="E490" i="12"/>
  <c r="F491" i="12"/>
  <c r="G491" i="12" s="1"/>
  <c r="P488" i="12" l="1"/>
  <c r="Q488" i="12"/>
  <c r="R487" i="12"/>
  <c r="L489" i="12"/>
  <c r="M489" i="12"/>
  <c r="N488" i="12"/>
  <c r="I489" i="12"/>
  <c r="J489" i="12" s="1"/>
  <c r="H490" i="12"/>
  <c r="F492" i="12"/>
  <c r="G492" i="12" s="1"/>
  <c r="E491" i="12"/>
  <c r="P489" i="12" l="1"/>
  <c r="Q489" i="12"/>
  <c r="R488" i="12"/>
  <c r="L490" i="12"/>
  <c r="M490" i="12"/>
  <c r="N489" i="12"/>
  <c r="I490" i="12"/>
  <c r="J490" i="12" s="1"/>
  <c r="H491" i="12"/>
  <c r="E492" i="12"/>
  <c r="F493" i="12"/>
  <c r="G493" i="12" s="1"/>
  <c r="P490" i="12" l="1"/>
  <c r="Q490" i="12"/>
  <c r="R489" i="12"/>
  <c r="L491" i="12"/>
  <c r="M491" i="12"/>
  <c r="N490" i="12"/>
  <c r="I491" i="12"/>
  <c r="J491" i="12" s="1"/>
  <c r="H492" i="12"/>
  <c r="F494" i="12"/>
  <c r="G494" i="12" s="1"/>
  <c r="E493" i="12"/>
  <c r="P491" i="12" l="1"/>
  <c r="Q491" i="12"/>
  <c r="R490" i="12"/>
  <c r="L492" i="12"/>
  <c r="M492" i="12"/>
  <c r="N491" i="12"/>
  <c r="I492" i="12"/>
  <c r="J492" i="12" s="1"/>
  <c r="H493" i="12"/>
  <c r="E494" i="12"/>
  <c r="F495" i="12"/>
  <c r="G495" i="12" s="1"/>
  <c r="P492" i="12" l="1"/>
  <c r="Q492" i="12"/>
  <c r="R491" i="12"/>
  <c r="L493" i="12"/>
  <c r="M493" i="12"/>
  <c r="N492" i="12"/>
  <c r="I493" i="12"/>
  <c r="J493" i="12" s="1"/>
  <c r="H494" i="12"/>
  <c r="M494" i="12" s="1"/>
  <c r="F496" i="12"/>
  <c r="G496" i="12" s="1"/>
  <c r="E495" i="12"/>
  <c r="P493" i="12" l="1"/>
  <c r="Q493" i="12"/>
  <c r="Q494" i="12" s="1"/>
  <c r="R492" i="12"/>
  <c r="N493" i="12"/>
  <c r="I494" i="12"/>
  <c r="J494" i="12" s="1"/>
  <c r="L494" i="12"/>
  <c r="N494" i="12" s="1"/>
  <c r="H495" i="12"/>
  <c r="M495" i="12" s="1"/>
  <c r="E496" i="12"/>
  <c r="F497" i="12"/>
  <c r="G497" i="12" s="1"/>
  <c r="P494" i="12" l="1"/>
  <c r="Q495" i="12"/>
  <c r="R493" i="12"/>
  <c r="R494" i="12"/>
  <c r="I495" i="12"/>
  <c r="J495" i="12" s="1"/>
  <c r="L495" i="12"/>
  <c r="N495" i="12" s="1"/>
  <c r="H496" i="12"/>
  <c r="F498" i="12"/>
  <c r="G498" i="12" s="1"/>
  <c r="E497" i="12"/>
  <c r="P495" i="12" l="1"/>
  <c r="R495" i="12" s="1"/>
  <c r="L496" i="12"/>
  <c r="M496" i="12"/>
  <c r="I496" i="12"/>
  <c r="J496" i="12" s="1"/>
  <c r="H497" i="12"/>
  <c r="E498" i="12"/>
  <c r="F499" i="12"/>
  <c r="G499" i="12" s="1"/>
  <c r="P496" i="12" l="1"/>
  <c r="Q496" i="12"/>
  <c r="L497" i="12"/>
  <c r="M497" i="12"/>
  <c r="N496" i="12"/>
  <c r="I497" i="12"/>
  <c r="J497" i="12" s="1"/>
  <c r="H498" i="12"/>
  <c r="F500" i="12"/>
  <c r="G500" i="12" s="1"/>
  <c r="E499" i="12"/>
  <c r="P497" i="12" l="1"/>
  <c r="Q497" i="12"/>
  <c r="R496" i="12"/>
  <c r="L498" i="12"/>
  <c r="M498" i="12"/>
  <c r="N497" i="12"/>
  <c r="I498" i="12"/>
  <c r="J498" i="12" s="1"/>
  <c r="H499" i="12"/>
  <c r="E500" i="12"/>
  <c r="F501" i="12"/>
  <c r="G501" i="12" s="1"/>
  <c r="P498" i="12" l="1"/>
  <c r="Q498" i="12"/>
  <c r="R497" i="12"/>
  <c r="L499" i="12"/>
  <c r="M499" i="12"/>
  <c r="N498" i="12"/>
  <c r="I499" i="12"/>
  <c r="J499" i="12" s="1"/>
  <c r="H500" i="12"/>
  <c r="F502" i="12"/>
  <c r="G502" i="12" s="1"/>
  <c r="E501" i="12"/>
  <c r="P499" i="12" l="1"/>
  <c r="Q499" i="12"/>
  <c r="R498" i="12"/>
  <c r="L500" i="12"/>
  <c r="M500" i="12"/>
  <c r="N499" i="12"/>
  <c r="I500" i="12"/>
  <c r="J500" i="12" s="1"/>
  <c r="H501" i="12"/>
  <c r="E502" i="12"/>
  <c r="F503" i="12"/>
  <c r="G503" i="12" s="1"/>
  <c r="P500" i="12" l="1"/>
  <c r="Q500" i="12"/>
  <c r="R499" i="12"/>
  <c r="L501" i="12"/>
  <c r="M501" i="12"/>
  <c r="N500" i="12"/>
  <c r="I501" i="12"/>
  <c r="J501" i="12" s="1"/>
  <c r="H502" i="12"/>
  <c r="F504" i="12"/>
  <c r="G504" i="12" s="1"/>
  <c r="E503" i="12"/>
  <c r="P501" i="12" l="1"/>
  <c r="Q501" i="12"/>
  <c r="R500" i="12"/>
  <c r="L502" i="12"/>
  <c r="M502" i="12"/>
  <c r="N501" i="12"/>
  <c r="I502" i="12"/>
  <c r="J502" i="12" s="1"/>
  <c r="H503" i="12"/>
  <c r="E504" i="12"/>
  <c r="F505" i="12"/>
  <c r="G505" i="12" s="1"/>
  <c r="P502" i="12" l="1"/>
  <c r="Q502" i="12"/>
  <c r="R501" i="12"/>
  <c r="L503" i="12"/>
  <c r="M503" i="12"/>
  <c r="N502" i="12"/>
  <c r="I503" i="12"/>
  <c r="J503" i="12" s="1"/>
  <c r="H504" i="12"/>
  <c r="F506" i="12"/>
  <c r="G506" i="12" s="1"/>
  <c r="E505" i="12"/>
  <c r="P503" i="12" l="1"/>
  <c r="Q503" i="12"/>
  <c r="R502" i="12"/>
  <c r="L504" i="12"/>
  <c r="M504" i="12"/>
  <c r="N503" i="12"/>
  <c r="I504" i="12"/>
  <c r="J504" i="12" s="1"/>
  <c r="H505" i="12"/>
  <c r="E506" i="12"/>
  <c r="F507" i="12"/>
  <c r="G507" i="12" s="1"/>
  <c r="P504" i="12" l="1"/>
  <c r="Q504" i="12"/>
  <c r="R503" i="12"/>
  <c r="L505" i="12"/>
  <c r="M505" i="12"/>
  <c r="N504" i="12"/>
  <c r="I505" i="12"/>
  <c r="J505" i="12" s="1"/>
  <c r="H506" i="12"/>
  <c r="F508" i="12"/>
  <c r="G508" i="12" s="1"/>
  <c r="E507" i="12"/>
  <c r="P505" i="12" l="1"/>
  <c r="Q505" i="12"/>
  <c r="R504" i="12"/>
  <c r="L506" i="12"/>
  <c r="M506" i="12"/>
  <c r="N505" i="12"/>
  <c r="I506" i="12"/>
  <c r="J506" i="12" s="1"/>
  <c r="H507" i="12"/>
  <c r="M507" i="12" s="1"/>
  <c r="E508" i="12"/>
  <c r="F509" i="12"/>
  <c r="G509" i="12" s="1"/>
  <c r="P506" i="12" l="1"/>
  <c r="Q506" i="12"/>
  <c r="Q507" i="12" s="1"/>
  <c r="R505" i="12"/>
  <c r="N506" i="12"/>
  <c r="I507" i="12"/>
  <c r="J507" i="12" s="1"/>
  <c r="L507" i="12"/>
  <c r="N507" i="12" s="1"/>
  <c r="H508" i="12"/>
  <c r="M508" i="12" s="1"/>
  <c r="E509" i="12"/>
  <c r="F510" i="12"/>
  <c r="G510" i="12" s="1"/>
  <c r="P507" i="12" l="1"/>
  <c r="R507" i="12" s="1"/>
  <c r="Q508" i="12"/>
  <c r="R506" i="12"/>
  <c r="I508" i="12"/>
  <c r="J508" i="12" s="1"/>
  <c r="L508" i="12"/>
  <c r="N508" i="12" s="1"/>
  <c r="H509" i="12"/>
  <c r="F511" i="12"/>
  <c r="G511" i="12" s="1"/>
  <c r="E510" i="12"/>
  <c r="P508" i="12" l="1"/>
  <c r="R508" i="12" s="1"/>
  <c r="L509" i="12"/>
  <c r="M509" i="12"/>
  <c r="I509" i="12"/>
  <c r="J509" i="12" s="1"/>
  <c r="H510" i="12"/>
  <c r="E511" i="12"/>
  <c r="F512" i="12"/>
  <c r="G512" i="12" s="1"/>
  <c r="P509" i="12" l="1"/>
  <c r="Q509" i="12"/>
  <c r="L510" i="12"/>
  <c r="M510" i="12"/>
  <c r="N509" i="12"/>
  <c r="I510" i="12"/>
  <c r="J510" i="12" s="1"/>
  <c r="H511" i="12"/>
  <c r="F513" i="12"/>
  <c r="G513" i="12" s="1"/>
  <c r="E512" i="12"/>
  <c r="P510" i="12" l="1"/>
  <c r="Q510" i="12"/>
  <c r="R509" i="12"/>
  <c r="L511" i="12"/>
  <c r="M511" i="12"/>
  <c r="N510" i="12"/>
  <c r="I511" i="12"/>
  <c r="J511" i="12" s="1"/>
  <c r="H512" i="12"/>
  <c r="E513" i="12"/>
  <c r="F514" i="12"/>
  <c r="G514" i="12" s="1"/>
  <c r="P511" i="12" l="1"/>
  <c r="Q511" i="12"/>
  <c r="R510" i="12"/>
  <c r="L512" i="12"/>
  <c r="M512" i="12"/>
  <c r="N511" i="12"/>
  <c r="I512" i="12"/>
  <c r="J512" i="12" s="1"/>
  <c r="H513" i="12"/>
  <c r="F515" i="12"/>
  <c r="G515" i="12" s="1"/>
  <c r="E514" i="12"/>
  <c r="P512" i="12" l="1"/>
  <c r="Q512" i="12"/>
  <c r="R511" i="12"/>
  <c r="L513" i="12"/>
  <c r="M513" i="12"/>
  <c r="N512" i="12"/>
  <c r="I513" i="12"/>
  <c r="J513" i="12" s="1"/>
  <c r="H514" i="12"/>
  <c r="E515" i="12"/>
  <c r="F516" i="12"/>
  <c r="G516" i="12" s="1"/>
  <c r="P513" i="12" l="1"/>
  <c r="Q513" i="12"/>
  <c r="R512" i="12"/>
  <c r="L514" i="12"/>
  <c r="M514" i="12"/>
  <c r="N513" i="12"/>
  <c r="I514" i="12"/>
  <c r="J514" i="12" s="1"/>
  <c r="H515" i="12"/>
  <c r="F517" i="12"/>
  <c r="G517" i="12" s="1"/>
  <c r="E516" i="12"/>
  <c r="P514" i="12" l="1"/>
  <c r="Q514" i="12"/>
  <c r="R513" i="12"/>
  <c r="L515" i="12"/>
  <c r="M515" i="12"/>
  <c r="N514" i="12"/>
  <c r="I515" i="12"/>
  <c r="J515" i="12" s="1"/>
  <c r="H516" i="12"/>
  <c r="E517" i="12"/>
  <c r="F518" i="12"/>
  <c r="G518" i="12" s="1"/>
  <c r="P515" i="12" l="1"/>
  <c r="Q515" i="12"/>
  <c r="R514" i="12"/>
  <c r="L516" i="12"/>
  <c r="M516" i="12"/>
  <c r="N515" i="12"/>
  <c r="I516" i="12"/>
  <c r="J516" i="12" s="1"/>
  <c r="H517" i="12"/>
  <c r="F519" i="12"/>
  <c r="G519" i="12" s="1"/>
  <c r="E518" i="12"/>
  <c r="P516" i="12" l="1"/>
  <c r="Q516" i="12"/>
  <c r="R515" i="12"/>
  <c r="L517" i="12"/>
  <c r="M517" i="12"/>
  <c r="N516" i="12"/>
  <c r="I517" i="12"/>
  <c r="J517" i="12" s="1"/>
  <c r="H518" i="12"/>
  <c r="E519" i="12"/>
  <c r="F520" i="12"/>
  <c r="G520" i="12" s="1"/>
  <c r="P517" i="12" l="1"/>
  <c r="Q517" i="12"/>
  <c r="R516" i="12"/>
  <c r="L518" i="12"/>
  <c r="M518" i="12"/>
  <c r="N517" i="12"/>
  <c r="I518" i="12"/>
  <c r="J518" i="12" s="1"/>
  <c r="H519" i="12"/>
  <c r="M519" i="12" s="1"/>
  <c r="F521" i="12"/>
  <c r="G521" i="12" s="1"/>
  <c r="E520" i="12"/>
  <c r="P518" i="12" l="1"/>
  <c r="Q518" i="12"/>
  <c r="Q519" i="12" s="1"/>
  <c r="R517" i="12"/>
  <c r="N518" i="12"/>
  <c r="I519" i="12"/>
  <c r="J519" i="12" s="1"/>
  <c r="L519" i="12"/>
  <c r="N519" i="12" s="1"/>
  <c r="H520" i="12"/>
  <c r="E521" i="12"/>
  <c r="F522" i="12"/>
  <c r="G522" i="12" s="1"/>
  <c r="P519" i="12" l="1"/>
  <c r="R519" i="12" s="1"/>
  <c r="R518" i="12"/>
  <c r="L520" i="12"/>
  <c r="M520" i="12"/>
  <c r="I520" i="12"/>
  <c r="J520" i="12" s="1"/>
  <c r="H521" i="12"/>
  <c r="F523" i="12"/>
  <c r="G523" i="12" s="1"/>
  <c r="E522" i="12"/>
  <c r="P520" i="12" l="1"/>
  <c r="Q520" i="12"/>
  <c r="L521" i="12"/>
  <c r="M521" i="12"/>
  <c r="N520" i="12"/>
  <c r="I521" i="12"/>
  <c r="J521" i="12" s="1"/>
  <c r="H522" i="12"/>
  <c r="E523" i="12"/>
  <c r="F524" i="12"/>
  <c r="G524" i="12" s="1"/>
  <c r="P521" i="12" l="1"/>
  <c r="Q521" i="12"/>
  <c r="R520" i="12"/>
  <c r="L522" i="12"/>
  <c r="M522" i="12"/>
  <c r="N521" i="12"/>
  <c r="I522" i="12"/>
  <c r="J522" i="12" s="1"/>
  <c r="H523" i="12"/>
  <c r="F525" i="12"/>
  <c r="G525" i="12" s="1"/>
  <c r="E524" i="12"/>
  <c r="P522" i="12" l="1"/>
  <c r="Q522" i="12"/>
  <c r="R521" i="12"/>
  <c r="L523" i="12"/>
  <c r="M523" i="12"/>
  <c r="N522" i="12"/>
  <c r="I523" i="12"/>
  <c r="J523" i="12" s="1"/>
  <c r="H524" i="12"/>
  <c r="E525" i="12"/>
  <c r="F526" i="12"/>
  <c r="G526" i="12" s="1"/>
  <c r="P523" i="12" l="1"/>
  <c r="Q523" i="12"/>
  <c r="R522" i="12"/>
  <c r="L524" i="12"/>
  <c r="M524" i="12"/>
  <c r="N523" i="12"/>
  <c r="I524" i="12"/>
  <c r="J524" i="12" s="1"/>
  <c r="H525" i="12"/>
  <c r="F527" i="12"/>
  <c r="G527" i="12" s="1"/>
  <c r="E526" i="12"/>
  <c r="P524" i="12" l="1"/>
  <c r="Q524" i="12"/>
  <c r="R523" i="12"/>
  <c r="L525" i="12"/>
  <c r="M525" i="12"/>
  <c r="N524" i="12"/>
  <c r="I525" i="12"/>
  <c r="J525" i="12" s="1"/>
  <c r="H526" i="12"/>
  <c r="F528" i="12"/>
  <c r="G528" i="12" s="1"/>
  <c r="E527" i="12"/>
  <c r="P525" i="12" l="1"/>
  <c r="Q525" i="12"/>
  <c r="R524" i="12"/>
  <c r="L526" i="12"/>
  <c r="M526" i="12"/>
  <c r="N525" i="12"/>
  <c r="I526" i="12"/>
  <c r="J526" i="12" s="1"/>
  <c r="H527" i="12"/>
  <c r="F529" i="12"/>
  <c r="G529" i="12" s="1"/>
  <c r="E528" i="12"/>
  <c r="P526" i="12" l="1"/>
  <c r="Q526" i="12"/>
  <c r="R525" i="12"/>
  <c r="L527" i="12"/>
  <c r="M527" i="12"/>
  <c r="N526" i="12"/>
  <c r="I527" i="12"/>
  <c r="J527" i="12" s="1"/>
  <c r="H528" i="12"/>
  <c r="F530" i="12"/>
  <c r="G530" i="12" s="1"/>
  <c r="E529" i="12"/>
  <c r="P527" i="12" l="1"/>
  <c r="Q527" i="12"/>
  <c r="R526" i="12"/>
  <c r="L528" i="12"/>
  <c r="M528" i="12"/>
  <c r="N527" i="12"/>
  <c r="I528" i="12"/>
  <c r="J528" i="12" s="1"/>
  <c r="H529" i="12"/>
  <c r="E530" i="12"/>
  <c r="F531" i="12"/>
  <c r="G531" i="12" s="1"/>
  <c r="P528" i="12" l="1"/>
  <c r="Q528" i="12"/>
  <c r="R527" i="12"/>
  <c r="L529" i="12"/>
  <c r="M529" i="12"/>
  <c r="N528" i="12"/>
  <c r="I529" i="12"/>
  <c r="J529" i="12" s="1"/>
  <c r="H530" i="12"/>
  <c r="F532" i="12"/>
  <c r="G532" i="12" s="1"/>
  <c r="E531" i="12"/>
  <c r="P529" i="12" l="1"/>
  <c r="Q529" i="12"/>
  <c r="R528" i="12"/>
  <c r="L530" i="12"/>
  <c r="M530" i="12"/>
  <c r="N529" i="12"/>
  <c r="I530" i="12"/>
  <c r="J530" i="12" s="1"/>
  <c r="H531" i="12"/>
  <c r="E532" i="12"/>
  <c r="F533" i="12"/>
  <c r="G533" i="12" s="1"/>
  <c r="P530" i="12" l="1"/>
  <c r="Q530" i="12"/>
  <c r="R529" i="12"/>
  <c r="L531" i="12"/>
  <c r="M531" i="12"/>
  <c r="N530" i="12"/>
  <c r="I531" i="12"/>
  <c r="J531" i="12" s="1"/>
  <c r="H532" i="12"/>
  <c r="F534" i="12"/>
  <c r="G534" i="12" s="1"/>
  <c r="E533" i="12"/>
  <c r="P531" i="12" l="1"/>
  <c r="Q531" i="12"/>
  <c r="R530" i="12"/>
  <c r="L532" i="12"/>
  <c r="M532" i="12"/>
  <c r="N531" i="12"/>
  <c r="I532" i="12"/>
  <c r="J532" i="12" s="1"/>
  <c r="H533" i="12"/>
  <c r="F535" i="12"/>
  <c r="G535" i="12" s="1"/>
  <c r="E534" i="12"/>
  <c r="P532" i="12" l="1"/>
  <c r="Q532" i="12"/>
  <c r="R531" i="12"/>
  <c r="L533" i="12"/>
  <c r="M533" i="12"/>
  <c r="N532" i="12"/>
  <c r="I533" i="12"/>
  <c r="J533" i="12" s="1"/>
  <c r="H534" i="12"/>
  <c r="F536" i="12"/>
  <c r="G536" i="12" s="1"/>
  <c r="E535" i="12"/>
  <c r="P533" i="12" l="1"/>
  <c r="Q533" i="12"/>
  <c r="R532" i="12"/>
  <c r="L534" i="12"/>
  <c r="M534" i="12"/>
  <c r="N533" i="12"/>
  <c r="I534" i="12"/>
  <c r="J534" i="12" s="1"/>
  <c r="H535" i="12"/>
  <c r="F537" i="12"/>
  <c r="G537" i="12" s="1"/>
  <c r="E536" i="12"/>
  <c r="P534" i="12" l="1"/>
  <c r="Q534" i="12"/>
  <c r="R533" i="12"/>
  <c r="L535" i="12"/>
  <c r="M535" i="12"/>
  <c r="N534" i="12"/>
  <c r="I535" i="12"/>
  <c r="J535" i="12" s="1"/>
  <c r="H536" i="12"/>
  <c r="F538" i="12"/>
  <c r="G538" i="12" s="1"/>
  <c r="E537" i="12"/>
  <c r="P535" i="12" l="1"/>
  <c r="Q535" i="12"/>
  <c r="R534" i="12"/>
  <c r="L536" i="12"/>
  <c r="M536" i="12"/>
  <c r="N535" i="12"/>
  <c r="I536" i="12"/>
  <c r="J536" i="12" s="1"/>
  <c r="H537" i="12"/>
  <c r="M537" i="12" s="1"/>
  <c r="F539" i="12"/>
  <c r="G539" i="12" s="1"/>
  <c r="E538" i="12"/>
  <c r="P536" i="12" l="1"/>
  <c r="Q536" i="12"/>
  <c r="Q537" i="12" s="1"/>
  <c r="R535" i="12"/>
  <c r="N536" i="12"/>
  <c r="I537" i="12"/>
  <c r="J537" i="12" s="1"/>
  <c r="L537" i="12"/>
  <c r="N537" i="12" s="1"/>
  <c r="H538" i="12"/>
  <c r="F540" i="12"/>
  <c r="G540" i="12" s="1"/>
  <c r="E539" i="12"/>
  <c r="P537" i="12" l="1"/>
  <c r="R537" i="12" s="1"/>
  <c r="R536" i="12"/>
  <c r="L538" i="12"/>
  <c r="M538" i="12"/>
  <c r="I538" i="12"/>
  <c r="J538" i="12" s="1"/>
  <c r="H539" i="12"/>
  <c r="F541" i="12"/>
  <c r="G541" i="12" s="1"/>
  <c r="E540" i="12"/>
  <c r="P538" i="12" l="1"/>
  <c r="Q538" i="12"/>
  <c r="L539" i="12"/>
  <c r="M539" i="12"/>
  <c r="N538" i="12"/>
  <c r="I539" i="12"/>
  <c r="J539" i="12" s="1"/>
  <c r="H540" i="12"/>
  <c r="F542" i="12"/>
  <c r="G542" i="12" s="1"/>
  <c r="E541" i="12"/>
  <c r="P539" i="12" l="1"/>
  <c r="Q539" i="12"/>
  <c r="R538" i="12"/>
  <c r="L540" i="12"/>
  <c r="M540" i="12"/>
  <c r="N539" i="12"/>
  <c r="I540" i="12"/>
  <c r="J540" i="12" s="1"/>
  <c r="H541" i="12"/>
  <c r="E542" i="12"/>
  <c r="F543" i="12"/>
  <c r="G543" i="12" s="1"/>
  <c r="R539" i="12" l="1"/>
  <c r="P540" i="12"/>
  <c r="Q540" i="12"/>
  <c r="L541" i="12"/>
  <c r="M541" i="12"/>
  <c r="N540" i="12"/>
  <c r="I541" i="12"/>
  <c r="J541" i="12" s="1"/>
  <c r="H542" i="12"/>
  <c r="F544" i="12"/>
  <c r="G544" i="12" s="1"/>
  <c r="E543" i="12"/>
  <c r="P541" i="12" l="1"/>
  <c r="Q541" i="12"/>
  <c r="R540" i="12"/>
  <c r="L542" i="12"/>
  <c r="M542" i="12"/>
  <c r="N541" i="12"/>
  <c r="I542" i="12"/>
  <c r="J542" i="12" s="1"/>
  <c r="H543" i="12"/>
  <c r="E544" i="12"/>
  <c r="F545" i="12"/>
  <c r="G545" i="12" s="1"/>
  <c r="P542" i="12" l="1"/>
  <c r="Q542" i="12"/>
  <c r="R542" i="12" s="1"/>
  <c r="R541" i="12"/>
  <c r="L543" i="12"/>
  <c r="M543" i="12"/>
  <c r="N542" i="12"/>
  <c r="I543" i="12"/>
  <c r="J543" i="12" s="1"/>
  <c r="H544" i="12"/>
  <c r="F546" i="12"/>
  <c r="G546" i="12" s="1"/>
  <c r="E545" i="12"/>
  <c r="P543" i="12" l="1"/>
  <c r="Q543" i="12"/>
  <c r="L544" i="12"/>
  <c r="M544" i="12"/>
  <c r="N543" i="12"/>
  <c r="I544" i="12"/>
  <c r="J544" i="12" s="1"/>
  <c r="H545" i="12"/>
  <c r="F547" i="12"/>
  <c r="G547" i="12" s="1"/>
  <c r="E546" i="12"/>
  <c r="P544" i="12" l="1"/>
  <c r="Q544" i="12"/>
  <c r="R543" i="12"/>
  <c r="L545" i="12"/>
  <c r="M545" i="12"/>
  <c r="N544" i="12"/>
  <c r="I545" i="12"/>
  <c r="J545" i="12" s="1"/>
  <c r="H546" i="12"/>
  <c r="F548" i="12"/>
  <c r="G548" i="12" s="1"/>
  <c r="E547" i="12"/>
  <c r="P545" i="12" l="1"/>
  <c r="Q545" i="12"/>
  <c r="R544" i="12"/>
  <c r="L546" i="12"/>
  <c r="M546" i="12"/>
  <c r="N545" i="12"/>
  <c r="I546" i="12"/>
  <c r="J546" i="12" s="1"/>
  <c r="H547" i="12"/>
  <c r="F549" i="12"/>
  <c r="G549" i="12" s="1"/>
  <c r="E548" i="12"/>
  <c r="P546" i="12" l="1"/>
  <c r="Q546" i="12"/>
  <c r="R545" i="12"/>
  <c r="L547" i="12"/>
  <c r="M547" i="12"/>
  <c r="N546" i="12"/>
  <c r="I547" i="12"/>
  <c r="J547" i="12" s="1"/>
  <c r="H548" i="12"/>
  <c r="F550" i="12"/>
  <c r="G550" i="12" s="1"/>
  <c r="E549" i="12"/>
  <c r="P547" i="12" l="1"/>
  <c r="Q547" i="12"/>
  <c r="R546" i="12"/>
  <c r="L548" i="12"/>
  <c r="M548" i="12"/>
  <c r="N547" i="12"/>
  <c r="I548" i="12"/>
  <c r="J548" i="12" s="1"/>
  <c r="H549" i="12"/>
  <c r="F551" i="12"/>
  <c r="G551" i="12" s="1"/>
  <c r="E550" i="12"/>
  <c r="P548" i="12" l="1"/>
  <c r="Q548" i="12"/>
  <c r="R547" i="12"/>
  <c r="L549" i="12"/>
  <c r="M549" i="12"/>
  <c r="N548" i="12"/>
  <c r="I549" i="12"/>
  <c r="J549" i="12" s="1"/>
  <c r="H550" i="12"/>
  <c r="M550" i="12" s="1"/>
  <c r="F552" i="12"/>
  <c r="G552" i="12" s="1"/>
  <c r="E551" i="12"/>
  <c r="P549" i="12" l="1"/>
  <c r="Q549" i="12"/>
  <c r="Q550" i="12" s="1"/>
  <c r="R548" i="12"/>
  <c r="N549" i="12"/>
  <c r="I550" i="12"/>
  <c r="J550" i="12" s="1"/>
  <c r="L550" i="12"/>
  <c r="N550" i="12" s="1"/>
  <c r="H551" i="12"/>
  <c r="E552" i="12"/>
  <c r="F553" i="12"/>
  <c r="G553" i="12" s="1"/>
  <c r="P550" i="12" l="1"/>
  <c r="R550" i="12" s="1"/>
  <c r="R549" i="12"/>
  <c r="L551" i="12"/>
  <c r="M551" i="12"/>
  <c r="I551" i="12"/>
  <c r="J551" i="12" s="1"/>
  <c r="H552" i="12"/>
  <c r="F554" i="12"/>
  <c r="G554" i="12" s="1"/>
  <c r="E553" i="12"/>
  <c r="P551" i="12" l="1"/>
  <c r="Q551" i="12"/>
  <c r="L552" i="12"/>
  <c r="M552" i="12"/>
  <c r="N551" i="12"/>
  <c r="I552" i="12"/>
  <c r="J552" i="12" s="1"/>
  <c r="H553" i="12"/>
  <c r="E554" i="12"/>
  <c r="F555" i="12"/>
  <c r="G555" i="12" s="1"/>
  <c r="P552" i="12" l="1"/>
  <c r="Q552" i="12"/>
  <c r="R551" i="12"/>
  <c r="L553" i="12"/>
  <c r="M553" i="12"/>
  <c r="N552" i="12"/>
  <c r="I553" i="12"/>
  <c r="J553" i="12" s="1"/>
  <c r="H554" i="12"/>
  <c r="F556" i="12"/>
  <c r="G556" i="12" s="1"/>
  <c r="E555" i="12"/>
  <c r="P553" i="12" l="1"/>
  <c r="Q553" i="12"/>
  <c r="R552" i="12"/>
  <c r="L554" i="12"/>
  <c r="M554" i="12"/>
  <c r="N553" i="12"/>
  <c r="I554" i="12"/>
  <c r="J554" i="12" s="1"/>
  <c r="H555" i="12"/>
  <c r="E556" i="12"/>
  <c r="F557" i="12"/>
  <c r="G557" i="12" s="1"/>
  <c r="P554" i="12" l="1"/>
  <c r="Q554" i="12"/>
  <c r="R553" i="12"/>
  <c r="L555" i="12"/>
  <c r="M555" i="12"/>
  <c r="N554" i="12"/>
  <c r="I555" i="12"/>
  <c r="J555" i="12" s="1"/>
  <c r="H556" i="12"/>
  <c r="M556" i="12" s="1"/>
  <c r="F558" i="12"/>
  <c r="G558" i="12" s="1"/>
  <c r="E557" i="12"/>
  <c r="P555" i="12" l="1"/>
  <c r="Q555" i="12"/>
  <c r="Q556" i="12" s="1"/>
  <c r="R554" i="12"/>
  <c r="N555" i="12"/>
  <c r="I556" i="12"/>
  <c r="J556" i="12" s="1"/>
  <c r="L556" i="12"/>
  <c r="N556" i="12" s="1"/>
  <c r="H557" i="12"/>
  <c r="F559" i="12"/>
  <c r="G559" i="12" s="1"/>
  <c r="E558" i="12"/>
  <c r="P556" i="12" l="1"/>
  <c r="R555" i="12"/>
  <c r="R556" i="12"/>
  <c r="L557" i="12"/>
  <c r="M557" i="12"/>
  <c r="I557" i="12"/>
  <c r="J557" i="12" s="1"/>
  <c r="H558" i="12"/>
  <c r="F560" i="12"/>
  <c r="G560" i="12" s="1"/>
  <c r="E559" i="12"/>
  <c r="P557" i="12" l="1"/>
  <c r="Q557" i="12"/>
  <c r="L558" i="12"/>
  <c r="M558" i="12"/>
  <c r="N557" i="12"/>
  <c r="I558" i="12"/>
  <c r="J558" i="12" s="1"/>
  <c r="H559" i="12"/>
  <c r="E560" i="12"/>
  <c r="F561" i="12"/>
  <c r="G561" i="12" s="1"/>
  <c r="P558" i="12" l="1"/>
  <c r="Q558" i="12"/>
  <c r="R557" i="12"/>
  <c r="L559" i="12"/>
  <c r="M559" i="12"/>
  <c r="N558" i="12"/>
  <c r="I559" i="12"/>
  <c r="J559" i="12" s="1"/>
  <c r="H560" i="12"/>
  <c r="F562" i="12"/>
  <c r="G562" i="12" s="1"/>
  <c r="E561" i="12"/>
  <c r="P559" i="12" l="1"/>
  <c r="Q559" i="12"/>
  <c r="R558" i="12"/>
  <c r="L560" i="12"/>
  <c r="M560" i="12"/>
  <c r="N559" i="12"/>
  <c r="I560" i="12"/>
  <c r="J560" i="12" s="1"/>
  <c r="H561" i="12"/>
  <c r="F563" i="12"/>
  <c r="G563" i="12" s="1"/>
  <c r="E562" i="12"/>
  <c r="P560" i="12" l="1"/>
  <c r="Q560" i="12"/>
  <c r="R559" i="12"/>
  <c r="L561" i="12"/>
  <c r="M561" i="12"/>
  <c r="N560" i="12"/>
  <c r="I561" i="12"/>
  <c r="J561" i="12" s="1"/>
  <c r="H562" i="12"/>
  <c r="E563" i="12"/>
  <c r="F564" i="12"/>
  <c r="G564" i="12" s="1"/>
  <c r="P561" i="12" l="1"/>
  <c r="Q561" i="12"/>
  <c r="R560" i="12"/>
  <c r="L562" i="12"/>
  <c r="M562" i="12"/>
  <c r="N561" i="12"/>
  <c r="I562" i="12"/>
  <c r="J562" i="12" s="1"/>
  <c r="H563" i="12"/>
  <c r="M563" i="12" s="1"/>
  <c r="F565" i="12"/>
  <c r="G565" i="12" s="1"/>
  <c r="E564" i="12"/>
  <c r="P562" i="12" l="1"/>
  <c r="Q562" i="12"/>
  <c r="Q563" i="12" s="1"/>
  <c r="R561" i="12"/>
  <c r="N562" i="12"/>
  <c r="I563" i="12"/>
  <c r="J563" i="12" s="1"/>
  <c r="L563" i="12"/>
  <c r="N563" i="12" s="1"/>
  <c r="H564" i="12"/>
  <c r="M564" i="12" s="1"/>
  <c r="F566" i="12"/>
  <c r="G566" i="12" s="1"/>
  <c r="E565" i="12"/>
  <c r="P563" i="12" l="1"/>
  <c r="R563" i="12" s="1"/>
  <c r="Q564" i="12"/>
  <c r="R562" i="12"/>
  <c r="I564" i="12"/>
  <c r="J564" i="12" s="1"/>
  <c r="L564" i="12"/>
  <c r="N564" i="12" s="1"/>
  <c r="H565" i="12"/>
  <c r="E566" i="12"/>
  <c r="F567" i="12"/>
  <c r="G567" i="12" s="1"/>
  <c r="P564" i="12" l="1"/>
  <c r="R564" i="12" s="1"/>
  <c r="L565" i="12"/>
  <c r="M565" i="12"/>
  <c r="I565" i="12"/>
  <c r="J565" i="12" s="1"/>
  <c r="H566" i="12"/>
  <c r="F568" i="12"/>
  <c r="G568" i="12" s="1"/>
  <c r="E567" i="12"/>
  <c r="P565" i="12" l="1"/>
  <c r="Q565" i="12"/>
  <c r="L566" i="12"/>
  <c r="M566" i="12"/>
  <c r="N565" i="12"/>
  <c r="I566" i="12"/>
  <c r="J566" i="12" s="1"/>
  <c r="H567" i="12"/>
  <c r="F569" i="12"/>
  <c r="G569" i="12" s="1"/>
  <c r="E568" i="12"/>
  <c r="P566" i="12" l="1"/>
  <c r="Q566" i="12"/>
  <c r="R565" i="12"/>
  <c r="L567" i="12"/>
  <c r="M567" i="12"/>
  <c r="N566" i="12"/>
  <c r="I567" i="12"/>
  <c r="J567" i="12" s="1"/>
  <c r="H568" i="12"/>
  <c r="F570" i="12"/>
  <c r="G570" i="12" s="1"/>
  <c r="E569" i="12"/>
  <c r="P567" i="12" l="1"/>
  <c r="Q567" i="12"/>
  <c r="R566" i="12"/>
  <c r="L568" i="12"/>
  <c r="M568" i="12"/>
  <c r="N567" i="12"/>
  <c r="I568" i="12"/>
  <c r="J568" i="12" s="1"/>
  <c r="H569" i="12"/>
  <c r="E570" i="12"/>
  <c r="F571" i="12"/>
  <c r="G571" i="12" s="1"/>
  <c r="P568" i="12" l="1"/>
  <c r="Q568" i="12"/>
  <c r="R567" i="12"/>
  <c r="L569" i="12"/>
  <c r="M569" i="12"/>
  <c r="N568" i="12"/>
  <c r="I569" i="12"/>
  <c r="J569" i="12" s="1"/>
  <c r="H570" i="12"/>
  <c r="F572" i="12"/>
  <c r="G572" i="12" s="1"/>
  <c r="E571" i="12"/>
  <c r="P569" i="12" l="1"/>
  <c r="Q569" i="12"/>
  <c r="R568" i="12"/>
  <c r="L570" i="12"/>
  <c r="M570" i="12"/>
  <c r="N569" i="12"/>
  <c r="I570" i="12"/>
  <c r="J570" i="12" s="1"/>
  <c r="H571" i="12"/>
  <c r="E572" i="12"/>
  <c r="F573" i="12"/>
  <c r="G573" i="12" s="1"/>
  <c r="P570" i="12" l="1"/>
  <c r="Q570" i="12"/>
  <c r="R569" i="12"/>
  <c r="L571" i="12"/>
  <c r="M571" i="12"/>
  <c r="N570" i="12"/>
  <c r="I571" i="12"/>
  <c r="J571" i="12" s="1"/>
  <c r="H572" i="12"/>
  <c r="M572" i="12" s="1"/>
  <c r="F574" i="12"/>
  <c r="G574" i="12" s="1"/>
  <c r="E573" i="12"/>
  <c r="P571" i="12" l="1"/>
  <c r="Q571" i="12"/>
  <c r="Q572" i="12" s="1"/>
  <c r="R570" i="12"/>
  <c r="N571" i="12"/>
  <c r="I572" i="12"/>
  <c r="J572" i="12" s="1"/>
  <c r="L572" i="12"/>
  <c r="N572" i="12" s="1"/>
  <c r="H573" i="12"/>
  <c r="E574" i="12"/>
  <c r="F575" i="12"/>
  <c r="G575" i="12" s="1"/>
  <c r="P572" i="12" l="1"/>
  <c r="R572" i="12" s="1"/>
  <c r="R571" i="12"/>
  <c r="L573" i="12"/>
  <c r="M573" i="12"/>
  <c r="I573" i="12"/>
  <c r="J573" i="12" s="1"/>
  <c r="H574" i="12"/>
  <c r="F576" i="12"/>
  <c r="G576" i="12" s="1"/>
  <c r="E575" i="12"/>
  <c r="P573" i="12" l="1"/>
  <c r="Q573" i="12"/>
  <c r="L574" i="12"/>
  <c r="M574" i="12"/>
  <c r="N573" i="12"/>
  <c r="I574" i="12"/>
  <c r="J574" i="12" s="1"/>
  <c r="H575" i="12"/>
  <c r="F577" i="12"/>
  <c r="G577" i="12" s="1"/>
  <c r="E576" i="12"/>
  <c r="P574" i="12" l="1"/>
  <c r="Q574" i="12"/>
  <c r="R573" i="12"/>
  <c r="L575" i="12"/>
  <c r="M575" i="12"/>
  <c r="N574" i="12"/>
  <c r="I575" i="12"/>
  <c r="J575" i="12" s="1"/>
  <c r="H576" i="12"/>
  <c r="F578" i="12"/>
  <c r="G578" i="12" s="1"/>
  <c r="E577" i="12"/>
  <c r="P575" i="12" l="1"/>
  <c r="Q575" i="12"/>
  <c r="R574" i="12"/>
  <c r="L576" i="12"/>
  <c r="M576" i="12"/>
  <c r="N575" i="12"/>
  <c r="I576" i="12"/>
  <c r="J576" i="12" s="1"/>
  <c r="H577" i="12"/>
  <c r="F579" i="12"/>
  <c r="G579" i="12" s="1"/>
  <c r="E578" i="12"/>
  <c r="P576" i="12" l="1"/>
  <c r="Q576" i="12"/>
  <c r="R575" i="12"/>
  <c r="L577" i="12"/>
  <c r="M577" i="12"/>
  <c r="N576" i="12"/>
  <c r="I577" i="12"/>
  <c r="J577" i="12" s="1"/>
  <c r="H578" i="12"/>
  <c r="E579" i="12"/>
  <c r="F580" i="12"/>
  <c r="G580" i="12" s="1"/>
  <c r="P577" i="12" l="1"/>
  <c r="Q577" i="12"/>
  <c r="R576" i="12"/>
  <c r="L578" i="12"/>
  <c r="M578" i="12"/>
  <c r="N577" i="12"/>
  <c r="I578" i="12"/>
  <c r="J578" i="12" s="1"/>
  <c r="H579" i="12"/>
  <c r="F581" i="12"/>
  <c r="G581" i="12" s="1"/>
  <c r="E580" i="12"/>
  <c r="P578" i="12" l="1"/>
  <c r="Q578" i="12"/>
  <c r="R577" i="12"/>
  <c r="L579" i="12"/>
  <c r="M579" i="12"/>
  <c r="N578" i="12"/>
  <c r="I579" i="12"/>
  <c r="J579" i="12" s="1"/>
  <c r="H580" i="12"/>
  <c r="E581" i="12"/>
  <c r="F582" i="12"/>
  <c r="G582" i="12" s="1"/>
  <c r="P579" i="12" l="1"/>
  <c r="Q579" i="12"/>
  <c r="R578" i="12"/>
  <c r="L580" i="12"/>
  <c r="M580" i="12"/>
  <c r="N579" i="12"/>
  <c r="I580" i="12"/>
  <c r="J580" i="12" s="1"/>
  <c r="H581" i="12"/>
  <c r="F583" i="12"/>
  <c r="G583" i="12" s="1"/>
  <c r="E582" i="12"/>
  <c r="P580" i="12" l="1"/>
  <c r="Q580" i="12"/>
  <c r="R579" i="12"/>
  <c r="L581" i="12"/>
  <c r="M581" i="12"/>
  <c r="N580" i="12"/>
  <c r="I581" i="12"/>
  <c r="J581" i="12" s="1"/>
  <c r="H582" i="12"/>
  <c r="E583" i="12"/>
  <c r="F584" i="12"/>
  <c r="G584" i="12" s="1"/>
  <c r="P581" i="12" l="1"/>
  <c r="Q581" i="12"/>
  <c r="R580" i="12"/>
  <c r="L582" i="12"/>
  <c r="M582" i="12"/>
  <c r="N581" i="12"/>
  <c r="I582" i="12"/>
  <c r="J582" i="12" s="1"/>
  <c r="H583" i="12"/>
  <c r="F585" i="12"/>
  <c r="G585" i="12" s="1"/>
  <c r="E584" i="12"/>
  <c r="P582" i="12" l="1"/>
  <c r="Q582" i="12"/>
  <c r="R581" i="12"/>
  <c r="L583" i="12"/>
  <c r="M583" i="12"/>
  <c r="N582" i="12"/>
  <c r="I583" i="12"/>
  <c r="J583" i="12" s="1"/>
  <c r="H584" i="12"/>
  <c r="E585" i="12"/>
  <c r="F586" i="12"/>
  <c r="G586" i="12" s="1"/>
  <c r="P583" i="12" l="1"/>
  <c r="Q583" i="12"/>
  <c r="R582" i="12"/>
  <c r="L584" i="12"/>
  <c r="M584" i="12"/>
  <c r="N583" i="12"/>
  <c r="I584" i="12"/>
  <c r="J584" i="12" s="1"/>
  <c r="H585" i="12"/>
  <c r="F587" i="12"/>
  <c r="G587" i="12" s="1"/>
  <c r="E586" i="12"/>
  <c r="P584" i="12" l="1"/>
  <c r="Q584" i="12"/>
  <c r="R583" i="12"/>
  <c r="L585" i="12"/>
  <c r="M585" i="12"/>
  <c r="N584" i="12"/>
  <c r="I585" i="12"/>
  <c r="J585" i="12" s="1"/>
  <c r="H586" i="12"/>
  <c r="M586" i="12" s="1"/>
  <c r="E587" i="12"/>
  <c r="F588" i="12"/>
  <c r="G588" i="12" s="1"/>
  <c r="P585" i="12" l="1"/>
  <c r="Q585" i="12"/>
  <c r="Q586" i="12" s="1"/>
  <c r="R584" i="12"/>
  <c r="N585" i="12"/>
  <c r="I586" i="12"/>
  <c r="J586" i="12" s="1"/>
  <c r="L586" i="12"/>
  <c r="N586" i="12" s="1"/>
  <c r="H587" i="12"/>
  <c r="F589" i="12"/>
  <c r="G589" i="12" s="1"/>
  <c r="E588" i="12"/>
  <c r="P586" i="12" l="1"/>
  <c r="R586" i="12" s="1"/>
  <c r="R585" i="12"/>
  <c r="L587" i="12"/>
  <c r="M587" i="12"/>
  <c r="I587" i="12"/>
  <c r="J587" i="12" s="1"/>
  <c r="H588" i="12"/>
  <c r="E589" i="12"/>
  <c r="F590" i="12"/>
  <c r="G590" i="12" s="1"/>
  <c r="P587" i="12" l="1"/>
  <c r="Q587" i="12"/>
  <c r="L588" i="12"/>
  <c r="M588" i="12"/>
  <c r="N587" i="12"/>
  <c r="I588" i="12"/>
  <c r="J588" i="12" s="1"/>
  <c r="H589" i="12"/>
  <c r="E590" i="12"/>
  <c r="F591" i="12"/>
  <c r="G591" i="12" s="1"/>
  <c r="P588" i="12" l="1"/>
  <c r="Q588" i="12"/>
  <c r="R587" i="12"/>
  <c r="L589" i="12"/>
  <c r="M589" i="12"/>
  <c r="N588" i="12"/>
  <c r="I589" i="12"/>
  <c r="J589" i="12" s="1"/>
  <c r="H590" i="12"/>
  <c r="F592" i="12"/>
  <c r="G592" i="12" s="1"/>
  <c r="E591" i="12"/>
  <c r="P589" i="12" l="1"/>
  <c r="Q589" i="12"/>
  <c r="R588" i="12"/>
  <c r="L590" i="12"/>
  <c r="M590" i="12"/>
  <c r="N589" i="12"/>
  <c r="I590" i="12"/>
  <c r="J590" i="12" s="1"/>
  <c r="H591" i="12"/>
  <c r="E592" i="12"/>
  <c r="F593" i="12"/>
  <c r="G593" i="12" s="1"/>
  <c r="P590" i="12" l="1"/>
  <c r="Q590" i="12"/>
  <c r="R589" i="12"/>
  <c r="L591" i="12"/>
  <c r="M591" i="12"/>
  <c r="N590" i="12"/>
  <c r="I591" i="12"/>
  <c r="J591" i="12" s="1"/>
  <c r="H592" i="12"/>
  <c r="F594" i="12"/>
  <c r="G594" i="12" s="1"/>
  <c r="E593" i="12"/>
  <c r="P591" i="12" l="1"/>
  <c r="Q591" i="12"/>
  <c r="R590" i="12"/>
  <c r="L592" i="12"/>
  <c r="M592" i="12"/>
  <c r="N591" i="12"/>
  <c r="I592" i="12"/>
  <c r="J592" i="12" s="1"/>
  <c r="H593" i="12"/>
  <c r="F595" i="12"/>
  <c r="G595" i="12" s="1"/>
  <c r="E594" i="12"/>
  <c r="P592" i="12" l="1"/>
  <c r="Q592" i="12"/>
  <c r="R591" i="12"/>
  <c r="L593" i="12"/>
  <c r="M593" i="12"/>
  <c r="N592" i="12"/>
  <c r="I593" i="12"/>
  <c r="J593" i="12" s="1"/>
  <c r="H594" i="12"/>
  <c r="F596" i="12"/>
  <c r="G596" i="12" s="1"/>
  <c r="E595" i="12"/>
  <c r="P593" i="12" l="1"/>
  <c r="Q593" i="12"/>
  <c r="R592" i="12"/>
  <c r="L594" i="12"/>
  <c r="M594" i="12"/>
  <c r="N593" i="12"/>
  <c r="I594" i="12"/>
  <c r="J594" i="12" s="1"/>
  <c r="H595" i="12"/>
  <c r="E596" i="12"/>
  <c r="F597" i="12"/>
  <c r="G597" i="12" s="1"/>
  <c r="P594" i="12" l="1"/>
  <c r="Q594" i="12"/>
  <c r="R593" i="12"/>
  <c r="L595" i="12"/>
  <c r="M595" i="12"/>
  <c r="N594" i="12"/>
  <c r="I595" i="12"/>
  <c r="J595" i="12" s="1"/>
  <c r="H596" i="12"/>
  <c r="F598" i="12"/>
  <c r="G598" i="12" s="1"/>
  <c r="E597" i="12"/>
  <c r="P595" i="12" l="1"/>
  <c r="Q595" i="12"/>
  <c r="R594" i="12"/>
  <c r="L596" i="12"/>
  <c r="M596" i="12"/>
  <c r="N595" i="12"/>
  <c r="I596" i="12"/>
  <c r="J596" i="12" s="1"/>
  <c r="H597" i="12"/>
  <c r="F599" i="12"/>
  <c r="G599" i="12" s="1"/>
  <c r="E598" i="12"/>
  <c r="P596" i="12" l="1"/>
  <c r="Q596" i="12"/>
  <c r="R595" i="12"/>
  <c r="L597" i="12"/>
  <c r="M597" i="12"/>
  <c r="N596" i="12"/>
  <c r="I597" i="12"/>
  <c r="J597" i="12" s="1"/>
  <c r="H598" i="12"/>
  <c r="F600" i="12"/>
  <c r="G600" i="12" s="1"/>
  <c r="E599" i="12"/>
  <c r="P597" i="12" l="1"/>
  <c r="Q597" i="12"/>
  <c r="R596" i="12"/>
  <c r="L598" i="12"/>
  <c r="M598" i="12"/>
  <c r="N597" i="12"/>
  <c r="I598" i="12"/>
  <c r="J598" i="12" s="1"/>
  <c r="H599" i="12"/>
  <c r="F601" i="12"/>
  <c r="G601" i="12" s="1"/>
  <c r="E600" i="12"/>
  <c r="P598" i="12" l="1"/>
  <c r="Q598" i="12"/>
  <c r="R597" i="12"/>
  <c r="L599" i="12"/>
  <c r="M599" i="12"/>
  <c r="N598" i="12"/>
  <c r="I599" i="12"/>
  <c r="J599" i="12" s="1"/>
  <c r="H600" i="12"/>
  <c r="F602" i="12"/>
  <c r="G602" i="12" s="1"/>
  <c r="E601" i="12"/>
  <c r="P599" i="12" l="1"/>
  <c r="Q599" i="12"/>
  <c r="R598" i="12"/>
  <c r="L600" i="12"/>
  <c r="M600" i="12"/>
  <c r="N599" i="12"/>
  <c r="I600" i="12"/>
  <c r="J600" i="12" s="1"/>
  <c r="H601" i="12"/>
  <c r="F603" i="12"/>
  <c r="G603" i="12" s="1"/>
  <c r="E602" i="12"/>
  <c r="P600" i="12" l="1"/>
  <c r="Q600" i="12"/>
  <c r="R599" i="12"/>
  <c r="L601" i="12"/>
  <c r="M601" i="12"/>
  <c r="N600" i="12"/>
  <c r="I601" i="12"/>
  <c r="J601" i="12" s="1"/>
  <c r="H602" i="12"/>
  <c r="E603" i="12"/>
  <c r="F604" i="12"/>
  <c r="G604" i="12" s="1"/>
  <c r="P601" i="12" l="1"/>
  <c r="Q601" i="12"/>
  <c r="R600" i="12"/>
  <c r="L602" i="12"/>
  <c r="M602" i="12"/>
  <c r="N601" i="12"/>
  <c r="I602" i="12"/>
  <c r="J602" i="12" s="1"/>
  <c r="H603" i="12"/>
  <c r="F605" i="12"/>
  <c r="G605" i="12" s="1"/>
  <c r="E604" i="12"/>
  <c r="P602" i="12" l="1"/>
  <c r="Q602" i="12"/>
  <c r="R601" i="12"/>
  <c r="L603" i="12"/>
  <c r="M603" i="12"/>
  <c r="N602" i="12"/>
  <c r="I603" i="12"/>
  <c r="J603" i="12" s="1"/>
  <c r="H604" i="12"/>
  <c r="E605" i="12"/>
  <c r="F606" i="12"/>
  <c r="G606" i="12" s="1"/>
  <c r="P603" i="12" l="1"/>
  <c r="Q603" i="12"/>
  <c r="R602" i="12"/>
  <c r="L604" i="12"/>
  <c r="M604" i="12"/>
  <c r="N603" i="12"/>
  <c r="I604" i="12"/>
  <c r="J604" i="12" s="1"/>
  <c r="H605" i="12"/>
  <c r="F607" i="12"/>
  <c r="G607" i="12" s="1"/>
  <c r="E606" i="12"/>
  <c r="P604" i="12" l="1"/>
  <c r="Q604" i="12"/>
  <c r="R603" i="12"/>
  <c r="L605" i="12"/>
  <c r="M605" i="12"/>
  <c r="N604" i="12"/>
  <c r="I605" i="12"/>
  <c r="J605" i="12" s="1"/>
  <c r="H606" i="12"/>
  <c r="E607" i="12"/>
  <c r="F608" i="12"/>
  <c r="G608" i="12" s="1"/>
  <c r="P605" i="12" l="1"/>
  <c r="Q605" i="12"/>
  <c r="R604" i="12"/>
  <c r="L606" i="12"/>
  <c r="M606" i="12"/>
  <c r="N605" i="12"/>
  <c r="I606" i="12"/>
  <c r="J606" i="12" s="1"/>
  <c r="H607" i="12"/>
  <c r="F609" i="12"/>
  <c r="G609" i="12" s="1"/>
  <c r="E608" i="12"/>
  <c r="P606" i="12" l="1"/>
  <c r="Q606" i="12"/>
  <c r="R605" i="12"/>
  <c r="L607" i="12"/>
  <c r="M607" i="12"/>
  <c r="N606" i="12"/>
  <c r="I607" i="12"/>
  <c r="J607" i="12" s="1"/>
  <c r="H608" i="12"/>
  <c r="F610" i="12"/>
  <c r="G610" i="12" s="1"/>
  <c r="E609" i="12"/>
  <c r="P607" i="12" l="1"/>
  <c r="Q607" i="12"/>
  <c r="R606" i="12"/>
  <c r="L608" i="12"/>
  <c r="M608" i="12"/>
  <c r="N607" i="12"/>
  <c r="I608" i="12"/>
  <c r="J608" i="12" s="1"/>
  <c r="H609" i="12"/>
  <c r="M609" i="12" s="1"/>
  <c r="E610" i="12"/>
  <c r="F611" i="12"/>
  <c r="G611" i="12" s="1"/>
  <c r="P608" i="12" l="1"/>
  <c r="Q608" i="12"/>
  <c r="Q609" i="12" s="1"/>
  <c r="R607" i="12"/>
  <c r="N608" i="12"/>
  <c r="I609" i="12"/>
  <c r="J609" i="12" s="1"/>
  <c r="L609" i="12"/>
  <c r="N609" i="12" s="1"/>
  <c r="H610" i="12"/>
  <c r="F612" i="12"/>
  <c r="G612" i="12" s="1"/>
  <c r="E611" i="12"/>
  <c r="P609" i="12" l="1"/>
  <c r="R609" i="12" s="1"/>
  <c r="R608" i="12"/>
  <c r="L610" i="12"/>
  <c r="M610" i="12"/>
  <c r="I610" i="12"/>
  <c r="J610" i="12" s="1"/>
  <c r="H611" i="12"/>
  <c r="F613" i="12"/>
  <c r="G613" i="12" s="1"/>
  <c r="E612" i="12"/>
  <c r="P610" i="12" l="1"/>
  <c r="Q610" i="12"/>
  <c r="L611" i="12"/>
  <c r="M611" i="12"/>
  <c r="N610" i="12"/>
  <c r="I611" i="12"/>
  <c r="J611" i="12" s="1"/>
  <c r="H612" i="12"/>
  <c r="F614" i="12"/>
  <c r="G614" i="12" s="1"/>
  <c r="E613" i="12"/>
  <c r="P611" i="12" l="1"/>
  <c r="Q611" i="12"/>
  <c r="R610" i="12"/>
  <c r="L612" i="12"/>
  <c r="M612" i="12"/>
  <c r="N611" i="12"/>
  <c r="I612" i="12"/>
  <c r="J612" i="12" s="1"/>
  <c r="H613" i="12"/>
  <c r="E614" i="12"/>
  <c r="F615" i="12"/>
  <c r="G615" i="12" s="1"/>
  <c r="P612" i="12" l="1"/>
  <c r="Q612" i="12"/>
  <c r="R611" i="12"/>
  <c r="L613" i="12"/>
  <c r="M613" i="12"/>
  <c r="N612" i="12"/>
  <c r="I613" i="12"/>
  <c r="J613" i="12" s="1"/>
  <c r="H614" i="12"/>
  <c r="F616" i="12"/>
  <c r="G616" i="12" s="1"/>
  <c r="E615" i="12"/>
  <c r="P613" i="12" l="1"/>
  <c r="Q613" i="12"/>
  <c r="R612" i="12"/>
  <c r="L614" i="12"/>
  <c r="M614" i="12"/>
  <c r="N613" i="12"/>
  <c r="I614" i="12"/>
  <c r="J614" i="12" s="1"/>
  <c r="H615" i="12"/>
  <c r="E616" i="12"/>
  <c r="F617" i="12"/>
  <c r="G617" i="12" s="1"/>
  <c r="P614" i="12" l="1"/>
  <c r="Q614" i="12"/>
  <c r="R613" i="12"/>
  <c r="L615" i="12"/>
  <c r="M615" i="12"/>
  <c r="N614" i="12"/>
  <c r="I615" i="12"/>
  <c r="J615" i="12" s="1"/>
  <c r="H616" i="12"/>
  <c r="M616" i="12" s="1"/>
  <c r="F618" i="12"/>
  <c r="G618" i="12" s="1"/>
  <c r="E617" i="12"/>
  <c r="P615" i="12" l="1"/>
  <c r="Q615" i="12"/>
  <c r="Q616" i="12" s="1"/>
  <c r="R614" i="12"/>
  <c r="N615" i="12"/>
  <c r="I616" i="12"/>
  <c r="J616" i="12" s="1"/>
  <c r="L616" i="12"/>
  <c r="N616" i="12" s="1"/>
  <c r="H617" i="12"/>
  <c r="F619" i="12"/>
  <c r="G619" i="12" s="1"/>
  <c r="E618" i="12"/>
  <c r="P616" i="12" l="1"/>
  <c r="R616" i="12" s="1"/>
  <c r="R615" i="12"/>
  <c r="L617" i="12"/>
  <c r="M617" i="12"/>
  <c r="I617" i="12"/>
  <c r="J617" i="12" s="1"/>
  <c r="H618" i="12"/>
  <c r="M618" i="12" s="1"/>
  <c r="F620" i="12"/>
  <c r="G620" i="12" s="1"/>
  <c r="E619" i="12"/>
  <c r="P617" i="12" l="1"/>
  <c r="Q617" i="12"/>
  <c r="Q618" i="12" s="1"/>
  <c r="N617" i="12"/>
  <c r="I618" i="12"/>
  <c r="J618" i="12" s="1"/>
  <c r="L618" i="12"/>
  <c r="N618" i="12" s="1"/>
  <c r="H619" i="12"/>
  <c r="F621" i="12"/>
  <c r="G621" i="12" s="1"/>
  <c r="E620" i="12"/>
  <c r="P618" i="12" l="1"/>
  <c r="R618" i="12" s="1"/>
  <c r="R617" i="12"/>
  <c r="L619" i="12"/>
  <c r="M619" i="12"/>
  <c r="I619" i="12"/>
  <c r="J619" i="12" s="1"/>
  <c r="H620" i="12"/>
  <c r="E621" i="12"/>
  <c r="F622" i="12"/>
  <c r="G622" i="12" s="1"/>
  <c r="P619" i="12" l="1"/>
  <c r="Q619" i="12"/>
  <c r="L620" i="12"/>
  <c r="M620" i="12"/>
  <c r="N619" i="12"/>
  <c r="I620" i="12"/>
  <c r="J620" i="12" s="1"/>
  <c r="H621" i="12"/>
  <c r="F623" i="12"/>
  <c r="G623" i="12" s="1"/>
  <c r="E622" i="12"/>
  <c r="P620" i="12" l="1"/>
  <c r="Q620" i="12"/>
  <c r="R619" i="12"/>
  <c r="L621" i="12"/>
  <c r="M621" i="12"/>
  <c r="N620" i="12"/>
  <c r="I621" i="12"/>
  <c r="J621" i="12" s="1"/>
  <c r="H622" i="12"/>
  <c r="E623" i="12"/>
  <c r="F624" i="12"/>
  <c r="G624" i="12" s="1"/>
  <c r="P621" i="12" l="1"/>
  <c r="Q621" i="12"/>
  <c r="R620" i="12"/>
  <c r="L622" i="12"/>
  <c r="M622" i="12"/>
  <c r="N621" i="12"/>
  <c r="I622" i="12"/>
  <c r="J622" i="12" s="1"/>
  <c r="H623" i="12"/>
  <c r="F625" i="12"/>
  <c r="G625" i="12" s="1"/>
  <c r="E624" i="12"/>
  <c r="P622" i="12" l="1"/>
  <c r="Q622" i="12"/>
  <c r="R621" i="12"/>
  <c r="L623" i="12"/>
  <c r="M623" i="12"/>
  <c r="N622" i="12"/>
  <c r="I623" i="12"/>
  <c r="J623" i="12" s="1"/>
  <c r="H624" i="12"/>
  <c r="F626" i="12"/>
  <c r="G626" i="12" s="1"/>
  <c r="E625" i="12"/>
  <c r="P623" i="12" l="1"/>
  <c r="Q623" i="12"/>
  <c r="R622" i="12"/>
  <c r="L624" i="12"/>
  <c r="M624" i="12"/>
  <c r="N623" i="12"/>
  <c r="I624" i="12"/>
  <c r="J624" i="12" s="1"/>
  <c r="H625" i="12"/>
  <c r="E626" i="12"/>
  <c r="F627" i="12"/>
  <c r="G627" i="12" s="1"/>
  <c r="P624" i="12" l="1"/>
  <c r="Q624" i="12"/>
  <c r="R623" i="12"/>
  <c r="L625" i="12"/>
  <c r="M625" i="12"/>
  <c r="N624" i="12"/>
  <c r="I625" i="12"/>
  <c r="J625" i="12" s="1"/>
  <c r="H626" i="12"/>
  <c r="F628" i="12"/>
  <c r="G628" i="12" s="1"/>
  <c r="E627" i="12"/>
  <c r="P625" i="12" l="1"/>
  <c r="Q625" i="12"/>
  <c r="R624" i="12"/>
  <c r="L626" i="12"/>
  <c r="M626" i="12"/>
  <c r="N625" i="12"/>
  <c r="I626" i="12"/>
  <c r="J626" i="12" s="1"/>
  <c r="H627" i="12"/>
  <c r="E628" i="12"/>
  <c r="F629" i="12"/>
  <c r="G629" i="12" s="1"/>
  <c r="P626" i="12" l="1"/>
  <c r="Q626" i="12"/>
  <c r="R625" i="12"/>
  <c r="L627" i="12"/>
  <c r="M627" i="12"/>
  <c r="N626" i="12"/>
  <c r="I627" i="12"/>
  <c r="J627" i="12" s="1"/>
  <c r="H628" i="12"/>
  <c r="F630" i="12"/>
  <c r="G630" i="12" s="1"/>
  <c r="E629" i="12"/>
  <c r="P627" i="12" l="1"/>
  <c r="Q627" i="12"/>
  <c r="R626" i="12"/>
  <c r="L628" i="12"/>
  <c r="M628" i="12"/>
  <c r="N627" i="12"/>
  <c r="I628" i="12"/>
  <c r="J628" i="12" s="1"/>
  <c r="H629" i="12"/>
  <c r="M629" i="12" s="1"/>
  <c r="E630" i="12"/>
  <c r="F631" i="12"/>
  <c r="G631" i="12" s="1"/>
  <c r="P628" i="12" l="1"/>
  <c r="Q628" i="12"/>
  <c r="Q629" i="12" s="1"/>
  <c r="R627" i="12"/>
  <c r="N628" i="12"/>
  <c r="I629" i="12"/>
  <c r="J629" i="12" s="1"/>
  <c r="L629" i="12"/>
  <c r="N629" i="12" s="1"/>
  <c r="H630" i="12"/>
  <c r="F632" i="12"/>
  <c r="G632" i="12" s="1"/>
  <c r="E631" i="12"/>
  <c r="P629" i="12" l="1"/>
  <c r="R628" i="12"/>
  <c r="R629" i="12"/>
  <c r="L630" i="12"/>
  <c r="M630" i="12"/>
  <c r="I630" i="12"/>
  <c r="J630" i="12" s="1"/>
  <c r="H631" i="12"/>
  <c r="F633" i="12"/>
  <c r="G633" i="12" s="1"/>
  <c r="E632" i="12"/>
  <c r="P630" i="12" l="1"/>
  <c r="Q630" i="12"/>
  <c r="L631" i="12"/>
  <c r="M631" i="12"/>
  <c r="N630" i="12"/>
  <c r="I631" i="12"/>
  <c r="J631" i="12" s="1"/>
  <c r="H632" i="12"/>
  <c r="F634" i="12"/>
  <c r="G634" i="12" s="1"/>
  <c r="E633" i="12"/>
  <c r="P631" i="12" l="1"/>
  <c r="Q631" i="12"/>
  <c r="R630" i="12"/>
  <c r="L632" i="12"/>
  <c r="M632" i="12"/>
  <c r="N631" i="12"/>
  <c r="I632" i="12"/>
  <c r="J632" i="12" s="1"/>
  <c r="H633" i="12"/>
  <c r="E634" i="12"/>
  <c r="F635" i="12"/>
  <c r="G635" i="12" s="1"/>
  <c r="P632" i="12" l="1"/>
  <c r="Q632" i="12"/>
  <c r="R631" i="12"/>
  <c r="L633" i="12"/>
  <c r="M633" i="12"/>
  <c r="N632" i="12"/>
  <c r="I633" i="12"/>
  <c r="J633" i="12" s="1"/>
  <c r="H634" i="12"/>
  <c r="F636" i="12"/>
  <c r="G636" i="12" s="1"/>
  <c r="E635" i="12"/>
  <c r="P633" i="12" l="1"/>
  <c r="Q633" i="12"/>
  <c r="R632" i="12"/>
  <c r="L634" i="12"/>
  <c r="M634" i="12"/>
  <c r="N633" i="12"/>
  <c r="I634" i="12"/>
  <c r="J634" i="12" s="1"/>
  <c r="H635" i="12"/>
  <c r="F637" i="12"/>
  <c r="G637" i="12" s="1"/>
  <c r="E636" i="12"/>
  <c r="P634" i="12" l="1"/>
  <c r="Q634" i="12"/>
  <c r="R633" i="12"/>
  <c r="L635" i="12"/>
  <c r="M635" i="12"/>
  <c r="N634" i="12"/>
  <c r="I635" i="12"/>
  <c r="J635" i="12" s="1"/>
  <c r="H636" i="12"/>
  <c r="E637" i="12"/>
  <c r="F638" i="12"/>
  <c r="G638" i="12" s="1"/>
  <c r="P635" i="12" l="1"/>
  <c r="Q635" i="12"/>
  <c r="R634" i="12"/>
  <c r="L636" i="12"/>
  <c r="M636" i="12"/>
  <c r="N635" i="12"/>
  <c r="I636" i="12"/>
  <c r="J636" i="12" s="1"/>
  <c r="H637" i="12"/>
  <c r="F639" i="12"/>
  <c r="G639" i="12" s="1"/>
  <c r="E638" i="12"/>
  <c r="P636" i="12" l="1"/>
  <c r="Q636" i="12"/>
  <c r="R635" i="12"/>
  <c r="L637" i="12"/>
  <c r="M637" i="12"/>
  <c r="N636" i="12"/>
  <c r="I637" i="12"/>
  <c r="J637" i="12" s="1"/>
  <c r="H638" i="12"/>
  <c r="F640" i="12"/>
  <c r="G640" i="12" s="1"/>
  <c r="E639" i="12"/>
  <c r="P637" i="12" l="1"/>
  <c r="Q637" i="12"/>
  <c r="R636" i="12"/>
  <c r="L638" i="12"/>
  <c r="M638" i="12"/>
  <c r="N637" i="12"/>
  <c r="I638" i="12"/>
  <c r="J638" i="12" s="1"/>
  <c r="H639" i="12"/>
  <c r="M639" i="12" s="1"/>
  <c r="E640" i="12"/>
  <c r="F641" i="12"/>
  <c r="G641" i="12" s="1"/>
  <c r="P638" i="12" l="1"/>
  <c r="Q638" i="12"/>
  <c r="Q639" i="12" s="1"/>
  <c r="R637" i="12"/>
  <c r="N638" i="12"/>
  <c r="I639" i="12"/>
  <c r="J639" i="12" s="1"/>
  <c r="L639" i="12"/>
  <c r="N639" i="12" s="1"/>
  <c r="H640" i="12"/>
  <c r="F642" i="12"/>
  <c r="G642" i="12" s="1"/>
  <c r="E641" i="12"/>
  <c r="P639" i="12" l="1"/>
  <c r="R639" i="12" s="1"/>
  <c r="R638" i="12"/>
  <c r="L640" i="12"/>
  <c r="M640" i="12"/>
  <c r="I640" i="12"/>
  <c r="J640" i="12" s="1"/>
  <c r="H641" i="12"/>
  <c r="F643" i="12"/>
  <c r="G643" i="12" s="1"/>
  <c r="E642" i="12"/>
  <c r="P640" i="12" l="1"/>
  <c r="Q640" i="12"/>
  <c r="L641" i="12"/>
  <c r="M641" i="12"/>
  <c r="N640" i="12"/>
  <c r="I641" i="12"/>
  <c r="J641" i="12" s="1"/>
  <c r="H642" i="12"/>
  <c r="F644" i="12"/>
  <c r="G644" i="12" s="1"/>
  <c r="E643" i="12"/>
  <c r="P641" i="12" l="1"/>
  <c r="Q641" i="12"/>
  <c r="R640" i="12"/>
  <c r="L642" i="12"/>
  <c r="M642" i="12"/>
  <c r="N641" i="12"/>
  <c r="I642" i="12"/>
  <c r="J642" i="12" s="1"/>
  <c r="H643" i="12"/>
  <c r="E644" i="12"/>
  <c r="F645" i="12"/>
  <c r="G645" i="12" s="1"/>
  <c r="P642" i="12" l="1"/>
  <c r="Q642" i="12"/>
  <c r="R641" i="12"/>
  <c r="L643" i="12"/>
  <c r="M643" i="12"/>
  <c r="N642" i="12"/>
  <c r="I643" i="12"/>
  <c r="J643" i="12" s="1"/>
  <c r="H644" i="12"/>
  <c r="M644" i="12" s="1"/>
  <c r="F646" i="12"/>
  <c r="G646" i="12" s="1"/>
  <c r="E645" i="12"/>
  <c r="P643" i="12" l="1"/>
  <c r="Q643" i="12"/>
  <c r="Q644" i="12" s="1"/>
  <c r="R642" i="12"/>
  <c r="N643" i="12"/>
  <c r="I644" i="12"/>
  <c r="J644" i="12" s="1"/>
  <c r="L644" i="12"/>
  <c r="N644" i="12" s="1"/>
  <c r="H645" i="12"/>
  <c r="F647" i="12"/>
  <c r="G647" i="12" s="1"/>
  <c r="E646" i="12"/>
  <c r="P644" i="12" l="1"/>
  <c r="R644" i="12" s="1"/>
  <c r="R643" i="12"/>
  <c r="L645" i="12"/>
  <c r="M645" i="12"/>
  <c r="I645" i="12"/>
  <c r="J645" i="12" s="1"/>
  <c r="H646" i="12"/>
  <c r="E647" i="12"/>
  <c r="F648" i="12"/>
  <c r="G648" i="12" s="1"/>
  <c r="P645" i="12" l="1"/>
  <c r="Q645" i="12"/>
  <c r="L646" i="12"/>
  <c r="M646" i="12"/>
  <c r="N645" i="12"/>
  <c r="I646" i="12"/>
  <c r="J646" i="12" s="1"/>
  <c r="H647" i="12"/>
  <c r="M647" i="12" s="1"/>
  <c r="F649" i="12"/>
  <c r="G649" i="12" s="1"/>
  <c r="E648" i="12"/>
  <c r="P646" i="12" l="1"/>
  <c r="Q646" i="12"/>
  <c r="Q647" i="12" s="1"/>
  <c r="R645" i="12"/>
  <c r="N646" i="12"/>
  <c r="I647" i="12"/>
  <c r="J647" i="12" s="1"/>
  <c r="L647" i="12"/>
  <c r="N647" i="12" s="1"/>
  <c r="H648" i="12"/>
  <c r="E649" i="12"/>
  <c r="F650" i="12"/>
  <c r="G650" i="12" s="1"/>
  <c r="P647" i="12" l="1"/>
  <c r="R647" i="12" s="1"/>
  <c r="R646" i="12"/>
  <c r="L648" i="12"/>
  <c r="M648" i="12"/>
  <c r="I648" i="12"/>
  <c r="J648" i="12" s="1"/>
  <c r="H649" i="12"/>
  <c r="F651" i="12"/>
  <c r="G651" i="12" s="1"/>
  <c r="E650" i="12"/>
  <c r="P648" i="12" l="1"/>
  <c r="Q648" i="12"/>
  <c r="L649" i="12"/>
  <c r="M649" i="12"/>
  <c r="N648" i="12"/>
  <c r="I649" i="12"/>
  <c r="J649" i="12" s="1"/>
  <c r="H650" i="12"/>
  <c r="F652" i="12"/>
  <c r="G652" i="12" s="1"/>
  <c r="E651" i="12"/>
  <c r="P649" i="12" l="1"/>
  <c r="Q649" i="12"/>
  <c r="R648" i="12"/>
  <c r="L650" i="12"/>
  <c r="M650" i="12"/>
  <c r="N649" i="12"/>
  <c r="I650" i="12"/>
  <c r="J650" i="12" s="1"/>
  <c r="H651" i="12"/>
  <c r="E652" i="12"/>
  <c r="F653" i="12"/>
  <c r="G653" i="12" s="1"/>
  <c r="P650" i="12" l="1"/>
  <c r="Q650" i="12"/>
  <c r="R649" i="12"/>
  <c r="L651" i="12"/>
  <c r="M651" i="12"/>
  <c r="N650" i="12"/>
  <c r="I651" i="12"/>
  <c r="J651" i="12" s="1"/>
  <c r="H652" i="12"/>
  <c r="F654" i="12"/>
  <c r="G654" i="12" s="1"/>
  <c r="E653" i="12"/>
  <c r="P651" i="12" l="1"/>
  <c r="Q651" i="12"/>
  <c r="R650" i="12"/>
  <c r="L652" i="12"/>
  <c r="M652" i="12"/>
  <c r="N651" i="12"/>
  <c r="I652" i="12"/>
  <c r="J652" i="12" s="1"/>
  <c r="H653" i="12"/>
  <c r="M653" i="12" s="1"/>
  <c r="F655" i="12"/>
  <c r="G655" i="12" s="1"/>
  <c r="E654" i="12"/>
  <c r="P652" i="12" l="1"/>
  <c r="Q652" i="12"/>
  <c r="Q653" i="12" s="1"/>
  <c r="R651" i="12"/>
  <c r="N652" i="12"/>
  <c r="I653" i="12"/>
  <c r="J653" i="12" s="1"/>
  <c r="L653" i="12"/>
  <c r="N653" i="12" s="1"/>
  <c r="H654" i="12"/>
  <c r="F656" i="12"/>
  <c r="G656" i="12" s="1"/>
  <c r="E655" i="12"/>
  <c r="P653" i="12" l="1"/>
  <c r="R653" i="12" s="1"/>
  <c r="R652" i="12"/>
  <c r="L654" i="12"/>
  <c r="M654" i="12"/>
  <c r="I654" i="12"/>
  <c r="J654" i="12" s="1"/>
  <c r="H655" i="12"/>
  <c r="M655" i="12" s="1"/>
  <c r="F657" i="12"/>
  <c r="G657" i="12" s="1"/>
  <c r="E656" i="12"/>
  <c r="P654" i="12" l="1"/>
  <c r="Q654" i="12"/>
  <c r="Q655" i="12" s="1"/>
  <c r="N654" i="12"/>
  <c r="I655" i="12"/>
  <c r="J655" i="12" s="1"/>
  <c r="L655" i="12"/>
  <c r="N655" i="12" s="1"/>
  <c r="H656" i="12"/>
  <c r="F658" i="12"/>
  <c r="G658" i="12" s="1"/>
  <c r="E657" i="12"/>
  <c r="P655" i="12" l="1"/>
  <c r="R655" i="12" s="1"/>
  <c r="R654" i="12"/>
  <c r="L656" i="12"/>
  <c r="M656" i="12"/>
  <c r="I656" i="12"/>
  <c r="J656" i="12" s="1"/>
  <c r="H657" i="12"/>
  <c r="M657" i="12" s="1"/>
  <c r="F659" i="12"/>
  <c r="G659" i="12" s="1"/>
  <c r="E658" i="12"/>
  <c r="P656" i="12" l="1"/>
  <c r="Q656" i="12"/>
  <c r="Q657" i="12" s="1"/>
  <c r="N656" i="12"/>
  <c r="I657" i="12"/>
  <c r="J657" i="12" s="1"/>
  <c r="L657" i="12"/>
  <c r="N657" i="12" s="1"/>
  <c r="H658" i="12"/>
  <c r="F660" i="12"/>
  <c r="G660" i="12" s="1"/>
  <c r="E659" i="12"/>
  <c r="P657" i="12" l="1"/>
  <c r="R657" i="12" s="1"/>
  <c r="R656" i="12"/>
  <c r="L658" i="12"/>
  <c r="M658" i="12"/>
  <c r="I658" i="12"/>
  <c r="J658" i="12" s="1"/>
  <c r="H659" i="12"/>
  <c r="F661" i="12"/>
  <c r="G661" i="12" s="1"/>
  <c r="E660" i="12"/>
  <c r="P658" i="12" l="1"/>
  <c r="Q658" i="12"/>
  <c r="L659" i="12"/>
  <c r="M659" i="12"/>
  <c r="N658" i="12"/>
  <c r="I659" i="12"/>
  <c r="J659" i="12" s="1"/>
  <c r="H660" i="12"/>
  <c r="F662" i="12"/>
  <c r="G662" i="12" s="1"/>
  <c r="E661" i="12"/>
  <c r="P659" i="12" l="1"/>
  <c r="Q659" i="12"/>
  <c r="R658" i="12"/>
  <c r="L660" i="12"/>
  <c r="M660" i="12"/>
  <c r="N659" i="12"/>
  <c r="I660" i="12"/>
  <c r="J660" i="12" s="1"/>
  <c r="H661" i="12"/>
  <c r="M661" i="12" s="1"/>
  <c r="E662" i="12"/>
  <c r="F663" i="12"/>
  <c r="G663" i="12" s="1"/>
  <c r="P660" i="12" l="1"/>
  <c r="Q660" i="12"/>
  <c r="Q661" i="12" s="1"/>
  <c r="R659" i="12"/>
  <c r="N660" i="12"/>
  <c r="I661" i="12"/>
  <c r="J661" i="12" s="1"/>
  <c r="L661" i="12"/>
  <c r="N661" i="12" s="1"/>
  <c r="H662" i="12"/>
  <c r="F664" i="12"/>
  <c r="G664" i="12" s="1"/>
  <c r="E663" i="12"/>
  <c r="P661" i="12" l="1"/>
  <c r="R661" i="12" s="1"/>
  <c r="R660" i="12"/>
  <c r="L662" i="12"/>
  <c r="M662" i="12"/>
  <c r="I662" i="12"/>
  <c r="J662" i="12" s="1"/>
  <c r="H663" i="12"/>
  <c r="E664" i="12"/>
  <c r="F665" i="12"/>
  <c r="G665" i="12" s="1"/>
  <c r="P662" i="12" l="1"/>
  <c r="Q662" i="12"/>
  <c r="L663" i="12"/>
  <c r="M663" i="12"/>
  <c r="N662" i="12"/>
  <c r="I663" i="12"/>
  <c r="J663" i="12" s="1"/>
  <c r="H664" i="12"/>
  <c r="F666" i="12"/>
  <c r="G666" i="12" s="1"/>
  <c r="E665" i="12"/>
  <c r="P663" i="12" l="1"/>
  <c r="Q663" i="12"/>
  <c r="R662" i="12"/>
  <c r="L664" i="12"/>
  <c r="M664" i="12"/>
  <c r="N663" i="12"/>
  <c r="I664" i="12"/>
  <c r="J664" i="12" s="1"/>
  <c r="H665" i="12"/>
  <c r="M665" i="12" s="1"/>
  <c r="F667" i="12"/>
  <c r="G667" i="12" s="1"/>
  <c r="E666" i="12"/>
  <c r="P664" i="12" l="1"/>
  <c r="Q664" i="12"/>
  <c r="Q665" i="12" s="1"/>
  <c r="R663" i="12"/>
  <c r="N664" i="12"/>
  <c r="I665" i="12"/>
  <c r="J665" i="12" s="1"/>
  <c r="L665" i="12"/>
  <c r="N665" i="12" s="1"/>
  <c r="H666" i="12"/>
  <c r="F668" i="12"/>
  <c r="G668" i="12" s="1"/>
  <c r="E667" i="12"/>
  <c r="P665" i="12" l="1"/>
  <c r="R665" i="12" s="1"/>
  <c r="R664" i="12"/>
  <c r="L666" i="12"/>
  <c r="M666" i="12"/>
  <c r="I666" i="12"/>
  <c r="J666" i="12" s="1"/>
  <c r="H667" i="12"/>
  <c r="F669" i="12"/>
  <c r="G669" i="12" s="1"/>
  <c r="E668" i="12"/>
  <c r="P666" i="12" l="1"/>
  <c r="Q666" i="12"/>
  <c r="L667" i="12"/>
  <c r="M667" i="12"/>
  <c r="N666" i="12"/>
  <c r="I667" i="12"/>
  <c r="J667" i="12" s="1"/>
  <c r="H668" i="12"/>
  <c r="E669" i="12"/>
  <c r="F670" i="12"/>
  <c r="G670" i="12" s="1"/>
  <c r="P667" i="12" l="1"/>
  <c r="Q667" i="12"/>
  <c r="R666" i="12"/>
  <c r="L668" i="12"/>
  <c r="M668" i="12"/>
  <c r="N667" i="12"/>
  <c r="I668" i="12"/>
  <c r="J668" i="12" s="1"/>
  <c r="H669" i="12"/>
  <c r="F671" i="12"/>
  <c r="G671" i="12" s="1"/>
  <c r="E670" i="12"/>
  <c r="P668" i="12" l="1"/>
  <c r="Q668" i="12"/>
  <c r="R667" i="12"/>
  <c r="L669" i="12"/>
  <c r="M669" i="12"/>
  <c r="N668" i="12"/>
  <c r="I669" i="12"/>
  <c r="J669" i="12" s="1"/>
  <c r="H670" i="12"/>
  <c r="F672" i="12"/>
  <c r="G672" i="12" s="1"/>
  <c r="E671" i="12"/>
  <c r="P669" i="12" l="1"/>
  <c r="Q669" i="12"/>
  <c r="R668" i="12"/>
  <c r="L670" i="12"/>
  <c r="M670" i="12"/>
  <c r="N669" i="12"/>
  <c r="I670" i="12"/>
  <c r="J670" i="12" s="1"/>
  <c r="H671" i="12"/>
  <c r="E672" i="12"/>
  <c r="F673" i="12"/>
  <c r="G673" i="12" s="1"/>
  <c r="P670" i="12" l="1"/>
  <c r="Q670" i="12"/>
  <c r="R669" i="12"/>
  <c r="L671" i="12"/>
  <c r="M671" i="12"/>
  <c r="N670" i="12"/>
  <c r="I671" i="12"/>
  <c r="J671" i="12" s="1"/>
  <c r="H672" i="12"/>
  <c r="F674" i="12"/>
  <c r="G674" i="12" s="1"/>
  <c r="E673" i="12"/>
  <c r="P671" i="12" l="1"/>
  <c r="Q671" i="12"/>
  <c r="R670" i="12"/>
  <c r="L672" i="12"/>
  <c r="M672" i="12"/>
  <c r="N671" i="12"/>
  <c r="I672" i="12"/>
  <c r="J672" i="12" s="1"/>
  <c r="H673" i="12"/>
  <c r="E674" i="12"/>
  <c r="F675" i="12"/>
  <c r="G675" i="12" s="1"/>
  <c r="P672" i="12" l="1"/>
  <c r="Q672" i="12"/>
  <c r="R671" i="12"/>
  <c r="L673" i="12"/>
  <c r="M673" i="12"/>
  <c r="N672" i="12"/>
  <c r="I673" i="12"/>
  <c r="J673" i="12" s="1"/>
  <c r="H674" i="12"/>
  <c r="F676" i="12"/>
  <c r="G676" i="12" s="1"/>
  <c r="E675" i="12"/>
  <c r="P673" i="12" l="1"/>
  <c r="Q673" i="12"/>
  <c r="R672" i="12"/>
  <c r="L674" i="12"/>
  <c r="M674" i="12"/>
  <c r="N673" i="12"/>
  <c r="I674" i="12"/>
  <c r="J674" i="12" s="1"/>
  <c r="H675" i="12"/>
  <c r="E676" i="12"/>
  <c r="F677" i="12"/>
  <c r="G677" i="12" s="1"/>
  <c r="P674" i="12" l="1"/>
  <c r="Q674" i="12"/>
  <c r="R673" i="12"/>
  <c r="L675" i="12"/>
  <c r="M675" i="12"/>
  <c r="N674" i="12"/>
  <c r="I675" i="12"/>
  <c r="J675" i="12" s="1"/>
  <c r="H676" i="12"/>
  <c r="M676" i="12" s="1"/>
  <c r="F678" i="12"/>
  <c r="G678" i="12" s="1"/>
  <c r="E677" i="12"/>
  <c r="P675" i="12" l="1"/>
  <c r="Q675" i="12"/>
  <c r="Q676" i="12" s="1"/>
  <c r="R674" i="12"/>
  <c r="N675" i="12"/>
  <c r="I676" i="12"/>
  <c r="J676" i="12" s="1"/>
  <c r="L676" i="12"/>
  <c r="N676" i="12" s="1"/>
  <c r="H677" i="12"/>
  <c r="F679" i="12"/>
  <c r="G679" i="12" s="1"/>
  <c r="E678" i="12"/>
  <c r="P676" i="12" l="1"/>
  <c r="R676" i="12" s="1"/>
  <c r="R675" i="12"/>
  <c r="L677" i="12"/>
  <c r="M677" i="12"/>
  <c r="I677" i="12"/>
  <c r="J677" i="12" s="1"/>
  <c r="H678" i="12"/>
  <c r="E679" i="12"/>
  <c r="F680" i="12"/>
  <c r="G680" i="12" s="1"/>
  <c r="P677" i="12" l="1"/>
  <c r="Q677" i="12"/>
  <c r="L678" i="12"/>
  <c r="M678" i="12"/>
  <c r="N677" i="12"/>
  <c r="I678" i="12"/>
  <c r="J678" i="12" s="1"/>
  <c r="H679" i="12"/>
  <c r="F681" i="12"/>
  <c r="G681" i="12" s="1"/>
  <c r="E680" i="12"/>
  <c r="P678" i="12" l="1"/>
  <c r="Q678" i="12"/>
  <c r="R677" i="12"/>
  <c r="L679" i="12"/>
  <c r="M679" i="12"/>
  <c r="N678" i="12"/>
  <c r="I679" i="12"/>
  <c r="J679" i="12" s="1"/>
  <c r="H680" i="12"/>
  <c r="E681" i="12"/>
  <c r="F682" i="12"/>
  <c r="G682" i="12" s="1"/>
  <c r="P679" i="12" l="1"/>
  <c r="Q679" i="12"/>
  <c r="R678" i="12"/>
  <c r="L680" i="12"/>
  <c r="M680" i="12"/>
  <c r="N679" i="12"/>
  <c r="I680" i="12"/>
  <c r="J680" i="12" s="1"/>
  <c r="H681" i="12"/>
  <c r="F683" i="12"/>
  <c r="G683" i="12" s="1"/>
  <c r="E682" i="12"/>
  <c r="P680" i="12" l="1"/>
  <c r="Q680" i="12"/>
  <c r="R679" i="12"/>
  <c r="L681" i="12"/>
  <c r="M681" i="12"/>
  <c r="N680" i="12"/>
  <c r="I681" i="12"/>
  <c r="J681" i="12" s="1"/>
  <c r="H682" i="12"/>
  <c r="F684" i="12"/>
  <c r="G684" i="12" s="1"/>
  <c r="E683" i="12"/>
  <c r="P681" i="12" l="1"/>
  <c r="Q681" i="12"/>
  <c r="R680" i="12"/>
  <c r="L682" i="12"/>
  <c r="M682" i="12"/>
  <c r="N681" i="12"/>
  <c r="I682" i="12"/>
  <c r="J682" i="12" s="1"/>
  <c r="H683" i="12"/>
  <c r="E684" i="12"/>
  <c r="F685" i="12"/>
  <c r="G685" i="12" s="1"/>
  <c r="P682" i="12" l="1"/>
  <c r="Q682" i="12"/>
  <c r="R681" i="12"/>
  <c r="L683" i="12"/>
  <c r="M683" i="12"/>
  <c r="N682" i="12"/>
  <c r="I683" i="12"/>
  <c r="J683" i="12" s="1"/>
  <c r="H684" i="12"/>
  <c r="F686" i="12"/>
  <c r="G686" i="12" s="1"/>
  <c r="E685" i="12"/>
  <c r="P683" i="12" l="1"/>
  <c r="Q683" i="12"/>
  <c r="R682" i="12"/>
  <c r="L684" i="12"/>
  <c r="M684" i="12"/>
  <c r="N683" i="12"/>
  <c r="I684" i="12"/>
  <c r="J684" i="12" s="1"/>
  <c r="H685" i="12"/>
  <c r="M685" i="12" s="1"/>
  <c r="F687" i="12"/>
  <c r="G687" i="12" s="1"/>
  <c r="E686" i="12"/>
  <c r="P684" i="12" l="1"/>
  <c r="Q684" i="12"/>
  <c r="Q685" i="12" s="1"/>
  <c r="R683" i="12"/>
  <c r="N684" i="12"/>
  <c r="I685" i="12"/>
  <c r="J685" i="12" s="1"/>
  <c r="L685" i="12"/>
  <c r="N685" i="12" s="1"/>
  <c r="H686" i="12"/>
  <c r="F688" i="12"/>
  <c r="G688" i="12" s="1"/>
  <c r="E687" i="12"/>
  <c r="P685" i="12" l="1"/>
  <c r="R685" i="12" s="1"/>
  <c r="R684" i="12"/>
  <c r="L686" i="12"/>
  <c r="M686" i="12"/>
  <c r="I686" i="12"/>
  <c r="J686" i="12" s="1"/>
  <c r="H687" i="12"/>
  <c r="F689" i="12"/>
  <c r="G689" i="12" s="1"/>
  <c r="E688" i="12"/>
  <c r="P686" i="12" l="1"/>
  <c r="Q686" i="12"/>
  <c r="L687" i="12"/>
  <c r="M687" i="12"/>
  <c r="N686" i="12"/>
  <c r="I687" i="12"/>
  <c r="J687" i="12" s="1"/>
  <c r="H688" i="12"/>
  <c r="E689" i="12"/>
  <c r="F690" i="12"/>
  <c r="G690" i="12" s="1"/>
  <c r="P687" i="12" l="1"/>
  <c r="Q687" i="12"/>
  <c r="R686" i="12"/>
  <c r="L688" i="12"/>
  <c r="M688" i="12"/>
  <c r="N687" i="12"/>
  <c r="I688" i="12"/>
  <c r="J688" i="12" s="1"/>
  <c r="H689" i="12"/>
  <c r="M689" i="12" s="1"/>
  <c r="F691" i="12"/>
  <c r="G691" i="12" s="1"/>
  <c r="E690" i="12"/>
  <c r="P688" i="12" l="1"/>
  <c r="Q688" i="12"/>
  <c r="Q689" i="12" s="1"/>
  <c r="R687" i="12"/>
  <c r="N688" i="12"/>
  <c r="I689" i="12"/>
  <c r="J689" i="12" s="1"/>
  <c r="L689" i="12"/>
  <c r="N689" i="12" s="1"/>
  <c r="H690" i="12"/>
  <c r="F692" i="12"/>
  <c r="G692" i="12" s="1"/>
  <c r="E691" i="12"/>
  <c r="P689" i="12" l="1"/>
  <c r="R689" i="12" s="1"/>
  <c r="R688" i="12"/>
  <c r="L690" i="12"/>
  <c r="M690" i="12"/>
  <c r="I690" i="12"/>
  <c r="J690" i="12" s="1"/>
  <c r="H691" i="12"/>
  <c r="F693" i="12"/>
  <c r="G693" i="12" s="1"/>
  <c r="E692" i="12"/>
  <c r="P690" i="12" l="1"/>
  <c r="Q690" i="12"/>
  <c r="L691" i="12"/>
  <c r="M691" i="12"/>
  <c r="N690" i="12"/>
  <c r="I691" i="12"/>
  <c r="J691" i="12" s="1"/>
  <c r="H692" i="12"/>
  <c r="E693" i="12"/>
  <c r="F694" i="12"/>
  <c r="G694" i="12" s="1"/>
  <c r="P691" i="12" l="1"/>
  <c r="Q691" i="12"/>
  <c r="R690" i="12"/>
  <c r="L692" i="12"/>
  <c r="M692" i="12"/>
  <c r="N691" i="12"/>
  <c r="I692" i="12"/>
  <c r="J692" i="12" s="1"/>
  <c r="H693" i="12"/>
  <c r="F695" i="12"/>
  <c r="G695" i="12" s="1"/>
  <c r="E694" i="12"/>
  <c r="P692" i="12" l="1"/>
  <c r="Q692" i="12"/>
  <c r="R691" i="12"/>
  <c r="L693" i="12"/>
  <c r="M693" i="12"/>
  <c r="N692" i="12"/>
  <c r="I693" i="12"/>
  <c r="J693" i="12" s="1"/>
  <c r="H694" i="12"/>
  <c r="M694" i="12" s="1"/>
  <c r="F696" i="12"/>
  <c r="G696" i="12" s="1"/>
  <c r="E695" i="12"/>
  <c r="P693" i="12" l="1"/>
  <c r="Q693" i="12"/>
  <c r="Q694" i="12" s="1"/>
  <c r="R692" i="12"/>
  <c r="N693" i="12"/>
  <c r="I694" i="12"/>
  <c r="J694" i="12" s="1"/>
  <c r="L694" i="12"/>
  <c r="N694" i="12" s="1"/>
  <c r="H695" i="12"/>
  <c r="F697" i="12"/>
  <c r="G697" i="12" s="1"/>
  <c r="E696" i="12"/>
  <c r="P694" i="12" l="1"/>
  <c r="R694" i="12" s="1"/>
  <c r="R693" i="12"/>
  <c r="L695" i="12"/>
  <c r="M695" i="12"/>
  <c r="I695" i="12"/>
  <c r="J695" i="12" s="1"/>
  <c r="H696" i="12"/>
  <c r="F698" i="12"/>
  <c r="G698" i="12" s="1"/>
  <c r="E697" i="12"/>
  <c r="P695" i="12" l="1"/>
  <c r="Q695" i="12"/>
  <c r="L696" i="12"/>
  <c r="M696" i="12"/>
  <c r="N695" i="12"/>
  <c r="I696" i="12"/>
  <c r="J696" i="12" s="1"/>
  <c r="H697" i="12"/>
  <c r="E698" i="12"/>
  <c r="F699" i="12"/>
  <c r="G699" i="12" s="1"/>
  <c r="P696" i="12" l="1"/>
  <c r="Q696" i="12"/>
  <c r="R695" i="12"/>
  <c r="L697" i="12"/>
  <c r="M697" i="12"/>
  <c r="N696" i="12"/>
  <c r="I697" i="12"/>
  <c r="J697" i="12" s="1"/>
  <c r="H698" i="12"/>
  <c r="F700" i="12"/>
  <c r="G700" i="12" s="1"/>
  <c r="E699" i="12"/>
  <c r="P697" i="12" l="1"/>
  <c r="Q697" i="12"/>
  <c r="R696" i="12"/>
  <c r="L698" i="12"/>
  <c r="M698" i="12"/>
  <c r="N697" i="12"/>
  <c r="I698" i="12"/>
  <c r="J698" i="12" s="1"/>
  <c r="H699" i="12"/>
  <c r="E700" i="12"/>
  <c r="F701" i="12"/>
  <c r="G701" i="12" s="1"/>
  <c r="P698" i="12" l="1"/>
  <c r="Q698" i="12"/>
  <c r="R697" i="12"/>
  <c r="L699" i="12"/>
  <c r="M699" i="12"/>
  <c r="N698" i="12"/>
  <c r="I699" i="12"/>
  <c r="J699" i="12" s="1"/>
  <c r="H700" i="12"/>
  <c r="M700" i="12" s="1"/>
  <c r="F702" i="12"/>
  <c r="G702" i="12" s="1"/>
  <c r="E701" i="12"/>
  <c r="P699" i="12" l="1"/>
  <c r="Q699" i="12"/>
  <c r="Q700" i="12" s="1"/>
  <c r="R698" i="12"/>
  <c r="N699" i="12"/>
  <c r="I700" i="12"/>
  <c r="J700" i="12" s="1"/>
  <c r="L700" i="12"/>
  <c r="N700" i="12" s="1"/>
  <c r="H701" i="12"/>
  <c r="E702" i="12"/>
  <c r="F703" i="12"/>
  <c r="G703" i="12" s="1"/>
  <c r="P700" i="12" l="1"/>
  <c r="R700" i="12" s="1"/>
  <c r="R699" i="12"/>
  <c r="L701" i="12"/>
  <c r="M701" i="12"/>
  <c r="I701" i="12"/>
  <c r="J701" i="12" s="1"/>
  <c r="H702" i="12"/>
  <c r="E703" i="12"/>
  <c r="F704" i="12"/>
  <c r="G704" i="12" s="1"/>
  <c r="P701" i="12" l="1"/>
  <c r="Q701" i="12"/>
  <c r="L702" i="12"/>
  <c r="M702" i="12"/>
  <c r="N701" i="12"/>
  <c r="I702" i="12"/>
  <c r="J702" i="12" s="1"/>
  <c r="H703" i="12"/>
  <c r="F705" i="12"/>
  <c r="G705" i="12" s="1"/>
  <c r="E704" i="12"/>
  <c r="P702" i="12" l="1"/>
  <c r="Q702" i="12"/>
  <c r="R701" i="12"/>
  <c r="L703" i="12"/>
  <c r="M703" i="12"/>
  <c r="N702" i="12"/>
  <c r="I703" i="12"/>
  <c r="J703" i="12" s="1"/>
  <c r="H704" i="12"/>
  <c r="E705" i="12"/>
  <c r="F706" i="12"/>
  <c r="G706" i="12" s="1"/>
  <c r="P703" i="12" l="1"/>
  <c r="Q703" i="12"/>
  <c r="R702" i="12"/>
  <c r="L704" i="12"/>
  <c r="M704" i="12"/>
  <c r="N703" i="12"/>
  <c r="I704" i="12"/>
  <c r="J704" i="12" s="1"/>
  <c r="H705" i="12"/>
  <c r="F707" i="12"/>
  <c r="G707" i="12" s="1"/>
  <c r="E706" i="12"/>
  <c r="P704" i="12" l="1"/>
  <c r="Q704" i="12"/>
  <c r="R703" i="12"/>
  <c r="L705" i="12"/>
  <c r="M705" i="12"/>
  <c r="N704" i="12"/>
  <c r="I705" i="12"/>
  <c r="J705" i="12" s="1"/>
  <c r="H706" i="12"/>
  <c r="F708" i="12"/>
  <c r="G708" i="12" s="1"/>
  <c r="E707" i="12"/>
  <c r="P705" i="12" l="1"/>
  <c r="Q705" i="12"/>
  <c r="R704" i="12"/>
  <c r="L706" i="12"/>
  <c r="M706" i="12"/>
  <c r="N705" i="12"/>
  <c r="I706" i="12"/>
  <c r="J706" i="12" s="1"/>
  <c r="H707" i="12"/>
  <c r="F709" i="12"/>
  <c r="G709" i="12" s="1"/>
  <c r="E708" i="12"/>
  <c r="P706" i="12" l="1"/>
  <c r="Q706" i="12"/>
  <c r="R705" i="12"/>
  <c r="L707" i="12"/>
  <c r="M707" i="12"/>
  <c r="N706" i="12"/>
  <c r="I707" i="12"/>
  <c r="J707" i="12" s="1"/>
  <c r="H708" i="12"/>
  <c r="F710" i="12"/>
  <c r="G710" i="12" s="1"/>
  <c r="E709" i="12"/>
  <c r="P707" i="12" l="1"/>
  <c r="Q707" i="12"/>
  <c r="R706" i="12"/>
  <c r="L708" i="12"/>
  <c r="M708" i="12"/>
  <c r="N707" i="12"/>
  <c r="I708" i="12"/>
  <c r="J708" i="12" s="1"/>
  <c r="H709" i="12"/>
  <c r="F711" i="12"/>
  <c r="G711" i="12" s="1"/>
  <c r="E710" i="12"/>
  <c r="P708" i="12" l="1"/>
  <c r="Q708" i="12"/>
  <c r="R707" i="12"/>
  <c r="L709" i="12"/>
  <c r="M709" i="12"/>
  <c r="N708" i="12"/>
  <c r="I709" i="12"/>
  <c r="J709" i="12" s="1"/>
  <c r="H710" i="12"/>
  <c r="M710" i="12" s="1"/>
  <c r="E711" i="12"/>
  <c r="F712" i="12"/>
  <c r="G712" i="12" s="1"/>
  <c r="P709" i="12" l="1"/>
  <c r="Q709" i="12"/>
  <c r="Q710" i="12" s="1"/>
  <c r="R708" i="12"/>
  <c r="N709" i="12"/>
  <c r="I710" i="12"/>
  <c r="J710" i="12" s="1"/>
  <c r="L710" i="12"/>
  <c r="N710" i="12" s="1"/>
  <c r="H711" i="12"/>
  <c r="E712" i="12"/>
  <c r="F713" i="12"/>
  <c r="G713" i="12" s="1"/>
  <c r="P710" i="12" l="1"/>
  <c r="R710" i="12" s="1"/>
  <c r="R709" i="12"/>
  <c r="L711" i="12"/>
  <c r="M711" i="12"/>
  <c r="I711" i="12"/>
  <c r="J711" i="12" s="1"/>
  <c r="H712" i="12"/>
  <c r="E713" i="12"/>
  <c r="F714" i="12"/>
  <c r="G714" i="12" s="1"/>
  <c r="P711" i="12" l="1"/>
  <c r="Q711" i="12"/>
  <c r="L712" i="12"/>
  <c r="M712" i="12"/>
  <c r="N711" i="12"/>
  <c r="I712" i="12"/>
  <c r="J712" i="12" s="1"/>
  <c r="H713" i="12"/>
  <c r="M713" i="12" s="1"/>
  <c r="F715" i="12"/>
  <c r="G715" i="12" s="1"/>
  <c r="E714" i="12"/>
  <c r="P712" i="12" l="1"/>
  <c r="Q712" i="12"/>
  <c r="Q713" i="12" s="1"/>
  <c r="R711" i="12"/>
  <c r="N712" i="12"/>
  <c r="I713" i="12"/>
  <c r="J713" i="12" s="1"/>
  <c r="L713" i="12"/>
  <c r="N713" i="12" s="1"/>
  <c r="H714" i="12"/>
  <c r="F716" i="12"/>
  <c r="G716" i="12" s="1"/>
  <c r="E715" i="12"/>
  <c r="P713" i="12" l="1"/>
  <c r="R713" i="12" s="1"/>
  <c r="R712" i="12"/>
  <c r="L714" i="12"/>
  <c r="M714" i="12"/>
  <c r="I714" i="12"/>
  <c r="J714" i="12" s="1"/>
  <c r="H715" i="12"/>
  <c r="E716" i="12"/>
  <c r="F717" i="12"/>
  <c r="G717" i="12" s="1"/>
  <c r="P714" i="12" l="1"/>
  <c r="Q714" i="12"/>
  <c r="L715" i="12"/>
  <c r="M715" i="12"/>
  <c r="N714" i="12"/>
  <c r="I715" i="12"/>
  <c r="J715" i="12" s="1"/>
  <c r="H716" i="12"/>
  <c r="F718" i="12"/>
  <c r="G718" i="12" s="1"/>
  <c r="E717" i="12"/>
  <c r="P715" i="12" l="1"/>
  <c r="Q715" i="12"/>
  <c r="R714" i="12"/>
  <c r="L716" i="12"/>
  <c r="M716" i="12"/>
  <c r="N715" i="12"/>
  <c r="I716" i="12"/>
  <c r="J716" i="12" s="1"/>
  <c r="H717" i="12"/>
  <c r="M717" i="12" s="1"/>
  <c r="E718" i="12"/>
  <c r="F719" i="12"/>
  <c r="G719" i="12" s="1"/>
  <c r="P716" i="12" l="1"/>
  <c r="Q716" i="12"/>
  <c r="Q717" i="12" s="1"/>
  <c r="R715" i="12"/>
  <c r="N716" i="12"/>
  <c r="I717" i="12"/>
  <c r="J717" i="12" s="1"/>
  <c r="L717" i="12"/>
  <c r="N717" i="12" s="1"/>
  <c r="H718" i="12"/>
  <c r="F720" i="12"/>
  <c r="G720" i="12" s="1"/>
  <c r="E719" i="12"/>
  <c r="P717" i="12" l="1"/>
  <c r="R716" i="12"/>
  <c r="R717" i="12"/>
  <c r="L718" i="12"/>
  <c r="M718" i="12"/>
  <c r="I718" i="12"/>
  <c r="J718" i="12" s="1"/>
  <c r="H719" i="12"/>
  <c r="F721" i="12"/>
  <c r="G721" i="12" s="1"/>
  <c r="E720" i="12"/>
  <c r="P718" i="12" l="1"/>
  <c r="Q718" i="12"/>
  <c r="L719" i="12"/>
  <c r="M719" i="12"/>
  <c r="N718" i="12"/>
  <c r="I719" i="12"/>
  <c r="J719" i="12" s="1"/>
  <c r="H720" i="12"/>
  <c r="E721" i="12"/>
  <c r="F722" i="12"/>
  <c r="G722" i="12" s="1"/>
  <c r="P719" i="12" l="1"/>
  <c r="Q719" i="12"/>
  <c r="R718" i="12"/>
  <c r="L720" i="12"/>
  <c r="M720" i="12"/>
  <c r="N719" i="12"/>
  <c r="I720" i="12"/>
  <c r="J720" i="12" s="1"/>
  <c r="H721" i="12"/>
  <c r="F723" i="12"/>
  <c r="G723" i="12" s="1"/>
  <c r="E722" i="12"/>
  <c r="P720" i="12" l="1"/>
  <c r="Q720" i="12"/>
  <c r="R719" i="12"/>
  <c r="L721" i="12"/>
  <c r="M721" i="12"/>
  <c r="N720" i="12"/>
  <c r="I721" i="12"/>
  <c r="J721" i="12" s="1"/>
  <c r="H722" i="12"/>
  <c r="F724" i="12"/>
  <c r="G724" i="12" s="1"/>
  <c r="E723" i="12"/>
  <c r="P721" i="12" l="1"/>
  <c r="Q721" i="12"/>
  <c r="R720" i="12"/>
  <c r="L722" i="12"/>
  <c r="M722" i="12"/>
  <c r="N721" i="12"/>
  <c r="I722" i="12"/>
  <c r="J722" i="12" s="1"/>
  <c r="H723" i="12"/>
  <c r="F725" i="12"/>
  <c r="G725" i="12" s="1"/>
  <c r="E724" i="12"/>
  <c r="P722" i="12" l="1"/>
  <c r="Q722" i="12"/>
  <c r="R721" i="12"/>
  <c r="L723" i="12"/>
  <c r="M723" i="12"/>
  <c r="N722" i="12"/>
  <c r="I723" i="12"/>
  <c r="J723" i="12" s="1"/>
  <c r="H724" i="12"/>
  <c r="F726" i="12"/>
  <c r="G726" i="12" s="1"/>
  <c r="E725" i="12"/>
  <c r="P723" i="12" l="1"/>
  <c r="Q723" i="12"/>
  <c r="R722" i="12"/>
  <c r="L724" i="12"/>
  <c r="M724" i="12"/>
  <c r="N723" i="12"/>
  <c r="I724" i="12"/>
  <c r="J724" i="12" s="1"/>
  <c r="H725" i="12"/>
  <c r="M725" i="12" s="1"/>
  <c r="F727" i="12"/>
  <c r="G727" i="12" s="1"/>
  <c r="E726" i="12"/>
  <c r="P724" i="12" l="1"/>
  <c r="Q724" i="12"/>
  <c r="Q725" i="12" s="1"/>
  <c r="R723" i="12"/>
  <c r="N724" i="12"/>
  <c r="I725" i="12"/>
  <c r="J725" i="12" s="1"/>
  <c r="L725" i="12"/>
  <c r="N725" i="12" s="1"/>
  <c r="H726" i="12"/>
  <c r="F728" i="12"/>
  <c r="G728" i="12" s="1"/>
  <c r="E727" i="12"/>
  <c r="P725" i="12" l="1"/>
  <c r="R725" i="12" s="1"/>
  <c r="R724" i="12"/>
  <c r="L726" i="12"/>
  <c r="M726" i="12"/>
  <c r="I726" i="12"/>
  <c r="J726" i="12" s="1"/>
  <c r="H727" i="12"/>
  <c r="F729" i="12"/>
  <c r="G729" i="12" s="1"/>
  <c r="E728" i="12"/>
  <c r="P726" i="12" l="1"/>
  <c r="Q726" i="12"/>
  <c r="L727" i="12"/>
  <c r="M727" i="12"/>
  <c r="N726" i="12"/>
  <c r="I727" i="12"/>
  <c r="J727" i="12" s="1"/>
  <c r="H728" i="12"/>
  <c r="F730" i="12"/>
  <c r="G730" i="12" s="1"/>
  <c r="E729" i="12"/>
  <c r="P727" i="12" l="1"/>
  <c r="Q727" i="12"/>
  <c r="R726" i="12"/>
  <c r="L728" i="12"/>
  <c r="M728" i="12"/>
  <c r="N727" i="12"/>
  <c r="I728" i="12"/>
  <c r="J728" i="12" s="1"/>
  <c r="H729" i="12"/>
  <c r="F731" i="12"/>
  <c r="G731" i="12" s="1"/>
  <c r="E730" i="12"/>
  <c r="P728" i="12" l="1"/>
  <c r="Q728" i="12"/>
  <c r="R727" i="12"/>
  <c r="L729" i="12"/>
  <c r="M729" i="12"/>
  <c r="N728" i="12"/>
  <c r="I729" i="12"/>
  <c r="J729" i="12" s="1"/>
  <c r="H730" i="12"/>
  <c r="F732" i="12"/>
  <c r="G732" i="12" s="1"/>
  <c r="E731" i="12"/>
  <c r="P729" i="12" l="1"/>
  <c r="Q729" i="12"/>
  <c r="R728" i="12"/>
  <c r="L730" i="12"/>
  <c r="P730" i="12" s="1"/>
  <c r="M730" i="12"/>
  <c r="N729" i="12"/>
  <c r="I730" i="12"/>
  <c r="J730" i="12" s="1"/>
  <c r="H731" i="12"/>
  <c r="F733" i="12"/>
  <c r="G733" i="12" s="1"/>
  <c r="E732" i="12"/>
  <c r="Q730" i="12" l="1"/>
  <c r="R729" i="12"/>
  <c r="L731" i="12"/>
  <c r="P731" i="12" s="1"/>
  <c r="M731" i="12"/>
  <c r="N730" i="12"/>
  <c r="I731" i="12"/>
  <c r="J731" i="12" s="1"/>
  <c r="H732" i="12"/>
  <c r="F734" i="12"/>
  <c r="G734" i="12" s="1"/>
  <c r="E733" i="12"/>
  <c r="Q731" i="12" l="1"/>
  <c r="R730" i="12"/>
  <c r="L732" i="12"/>
  <c r="P732" i="12" s="1"/>
  <c r="M732" i="12"/>
  <c r="N731" i="12"/>
  <c r="I732" i="12"/>
  <c r="J732" i="12" s="1"/>
  <c r="H733" i="12"/>
  <c r="F735" i="12"/>
  <c r="G735" i="12" s="1"/>
  <c r="E734" i="12"/>
  <c r="Q732" i="12" l="1"/>
  <c r="R731" i="12"/>
  <c r="L733" i="12"/>
  <c r="P733" i="12" s="1"/>
  <c r="M733" i="12"/>
  <c r="N732" i="12"/>
  <c r="I733" i="12"/>
  <c r="J733" i="12" s="1"/>
  <c r="H734" i="12"/>
  <c r="E735" i="12"/>
  <c r="F736" i="12"/>
  <c r="G736" i="12" s="1"/>
  <c r="Q733" i="12" l="1"/>
  <c r="R732" i="12"/>
  <c r="L734" i="12"/>
  <c r="P734" i="12" s="1"/>
  <c r="M734" i="12"/>
  <c r="N733" i="12"/>
  <c r="I734" i="12"/>
  <c r="J734" i="12" s="1"/>
  <c r="H735" i="12"/>
  <c r="F737" i="12"/>
  <c r="G737" i="12" s="1"/>
  <c r="E736" i="12"/>
  <c r="Q734" i="12" l="1"/>
  <c r="R733" i="12"/>
  <c r="L735" i="12"/>
  <c r="P735" i="12" s="1"/>
  <c r="M735" i="12"/>
  <c r="N734" i="12"/>
  <c r="I735" i="12"/>
  <c r="J735" i="12" s="1"/>
  <c r="H736" i="12"/>
  <c r="E737" i="12"/>
  <c r="F738" i="12"/>
  <c r="G738" i="12" s="1"/>
  <c r="Q735" i="12" l="1"/>
  <c r="R734" i="12"/>
  <c r="L736" i="12"/>
  <c r="P736" i="12" s="1"/>
  <c r="M736" i="12"/>
  <c r="N735" i="12"/>
  <c r="I736" i="12"/>
  <c r="J736" i="12" s="1"/>
  <c r="H737" i="12"/>
  <c r="F739" i="12"/>
  <c r="G739" i="12" s="1"/>
  <c r="E738" i="12"/>
  <c r="Q736" i="12" l="1"/>
  <c r="R735" i="12"/>
  <c r="L737" i="12"/>
  <c r="P737" i="12" s="1"/>
  <c r="M737" i="12"/>
  <c r="N736" i="12"/>
  <c r="I737" i="12"/>
  <c r="J737" i="12" s="1"/>
  <c r="H738" i="12"/>
  <c r="F740" i="12"/>
  <c r="G740" i="12" s="1"/>
  <c r="E739" i="12"/>
  <c r="Q737" i="12" l="1"/>
  <c r="R736" i="12"/>
  <c r="L738" i="12"/>
  <c r="P738" i="12" s="1"/>
  <c r="M738" i="12"/>
  <c r="N737" i="12"/>
  <c r="I738" i="12"/>
  <c r="J738" i="12" s="1"/>
  <c r="H739" i="12"/>
  <c r="E740" i="12"/>
  <c r="F741" i="12"/>
  <c r="G741" i="12" s="1"/>
  <c r="Q738" i="12" l="1"/>
  <c r="R737" i="12"/>
  <c r="L739" i="12"/>
  <c r="P739" i="12" s="1"/>
  <c r="M739" i="12"/>
  <c r="N738" i="12"/>
  <c r="I739" i="12"/>
  <c r="J739" i="12" s="1"/>
  <c r="H740" i="12"/>
  <c r="M740" i="12" s="1"/>
  <c r="F742" i="12"/>
  <c r="G742" i="12" s="1"/>
  <c r="E741" i="12"/>
  <c r="Q739" i="12" l="1"/>
  <c r="Q740" i="12" s="1"/>
  <c r="R738" i="12"/>
  <c r="N739" i="12"/>
  <c r="I740" i="12"/>
  <c r="J740" i="12" s="1"/>
  <c r="L740" i="12"/>
  <c r="N740" i="12" s="1"/>
  <c r="H741" i="12"/>
  <c r="M741" i="12" s="1"/>
  <c r="E742" i="12"/>
  <c r="F743" i="12"/>
  <c r="G743" i="12" s="1"/>
  <c r="P740" i="12" l="1"/>
  <c r="R740" i="12" s="1"/>
  <c r="Q741" i="12"/>
  <c r="R739" i="12"/>
  <c r="I741" i="12"/>
  <c r="J741" i="12" s="1"/>
  <c r="L741" i="12"/>
  <c r="N741" i="12" s="1"/>
  <c r="H742" i="12"/>
  <c r="F744" i="12"/>
  <c r="G744" i="12" s="1"/>
  <c r="E743" i="12"/>
  <c r="P741" i="12" l="1"/>
  <c r="R741" i="12" s="1"/>
  <c r="L742" i="12"/>
  <c r="M742" i="12"/>
  <c r="I742" i="12"/>
  <c r="J742" i="12" s="1"/>
  <c r="H743" i="12"/>
  <c r="E744" i="12"/>
  <c r="F745" i="12"/>
  <c r="G745" i="12" s="1"/>
  <c r="P742" i="12" l="1"/>
  <c r="Q742" i="12"/>
  <c r="L743" i="12"/>
  <c r="M743" i="12"/>
  <c r="N742" i="12"/>
  <c r="I743" i="12"/>
  <c r="J743" i="12" s="1"/>
  <c r="H744" i="12"/>
  <c r="F746" i="12"/>
  <c r="G746" i="12" s="1"/>
  <c r="E745" i="12"/>
  <c r="P743" i="12" l="1"/>
  <c r="Q743" i="12"/>
  <c r="R742" i="12"/>
  <c r="L744" i="12"/>
  <c r="M744" i="12"/>
  <c r="N743" i="12"/>
  <c r="I744" i="12"/>
  <c r="J744" i="12" s="1"/>
  <c r="H745" i="12"/>
  <c r="F747" i="12"/>
  <c r="G747" i="12" s="1"/>
  <c r="E746" i="12"/>
  <c r="P744" i="12" l="1"/>
  <c r="Q744" i="12"/>
  <c r="R743" i="12"/>
  <c r="L745" i="12"/>
  <c r="M745" i="12"/>
  <c r="N744" i="12"/>
  <c r="I745" i="12"/>
  <c r="J745" i="12" s="1"/>
  <c r="H746" i="12"/>
  <c r="E747" i="12"/>
  <c r="F748" i="12"/>
  <c r="G748" i="12" s="1"/>
  <c r="P745" i="12" l="1"/>
  <c r="Q745" i="12"/>
  <c r="R744" i="12"/>
  <c r="L746" i="12"/>
  <c r="M746" i="12"/>
  <c r="N745" i="12"/>
  <c r="I746" i="12"/>
  <c r="J746" i="12" s="1"/>
  <c r="H747" i="12"/>
  <c r="F749" i="12"/>
  <c r="G749" i="12" s="1"/>
  <c r="E748" i="12"/>
  <c r="P746" i="12" l="1"/>
  <c r="Q746" i="12"/>
  <c r="R745" i="12"/>
  <c r="L747" i="12"/>
  <c r="M747" i="12"/>
  <c r="N746" i="12"/>
  <c r="I747" i="12"/>
  <c r="J747" i="12" s="1"/>
  <c r="H748" i="12"/>
  <c r="F750" i="12"/>
  <c r="G750" i="12" s="1"/>
  <c r="E749" i="12"/>
  <c r="P747" i="12" l="1"/>
  <c r="Q747" i="12"/>
  <c r="R746" i="12"/>
  <c r="L748" i="12"/>
  <c r="M748" i="12"/>
  <c r="N747" i="12"/>
  <c r="I748" i="12"/>
  <c r="J748" i="12" s="1"/>
  <c r="H749" i="12"/>
  <c r="F751" i="12"/>
  <c r="G751" i="12" s="1"/>
  <c r="E750" i="12"/>
  <c r="P748" i="12" l="1"/>
  <c r="Q748" i="12"/>
  <c r="R747" i="12"/>
  <c r="L749" i="12"/>
  <c r="M749" i="12"/>
  <c r="N748" i="12"/>
  <c r="I749" i="12"/>
  <c r="J749" i="12" s="1"/>
  <c r="H750" i="12"/>
  <c r="F752" i="12"/>
  <c r="G752" i="12" s="1"/>
  <c r="E751" i="12"/>
  <c r="P749" i="12" l="1"/>
  <c r="Q749" i="12"/>
  <c r="R748" i="12"/>
  <c r="L750" i="12"/>
  <c r="M750" i="12"/>
  <c r="N749" i="12"/>
  <c r="I750" i="12"/>
  <c r="J750" i="12" s="1"/>
  <c r="H751" i="12"/>
  <c r="M751" i="12" s="1"/>
  <c r="F753" i="12"/>
  <c r="G753" i="12" s="1"/>
  <c r="E752" i="12"/>
  <c r="P750" i="12" l="1"/>
  <c r="Q750" i="12"/>
  <c r="Q751" i="12" s="1"/>
  <c r="R749" i="12"/>
  <c r="N750" i="12"/>
  <c r="I751" i="12"/>
  <c r="J751" i="12" s="1"/>
  <c r="L751" i="12"/>
  <c r="N751" i="12" s="1"/>
  <c r="H752" i="12"/>
  <c r="F754" i="12"/>
  <c r="G754" i="12" s="1"/>
  <c r="E753" i="12"/>
  <c r="P751" i="12" l="1"/>
  <c r="R751" i="12" s="1"/>
  <c r="R750" i="12"/>
  <c r="L752" i="12"/>
  <c r="M752" i="12"/>
  <c r="I752" i="12"/>
  <c r="J752" i="12" s="1"/>
  <c r="H753" i="12"/>
  <c r="E754" i="12"/>
  <c r="F755" i="12"/>
  <c r="G755" i="12" s="1"/>
  <c r="P752" i="12" l="1"/>
  <c r="Q752" i="12"/>
  <c r="L753" i="12"/>
  <c r="M753" i="12"/>
  <c r="N752" i="12"/>
  <c r="I753" i="12"/>
  <c r="J753" i="12" s="1"/>
  <c r="H754" i="12"/>
  <c r="F756" i="12"/>
  <c r="G756" i="12" s="1"/>
  <c r="E755" i="12"/>
  <c r="P753" i="12" l="1"/>
  <c r="Q753" i="12"/>
  <c r="R752" i="12"/>
  <c r="L754" i="12"/>
  <c r="M754" i="12"/>
  <c r="N753" i="12"/>
  <c r="I754" i="12"/>
  <c r="J754" i="12" s="1"/>
  <c r="H755" i="12"/>
  <c r="F757" i="12"/>
  <c r="G757" i="12" s="1"/>
  <c r="E756" i="12"/>
  <c r="P754" i="12" l="1"/>
  <c r="Q754" i="12"/>
  <c r="R753" i="12"/>
  <c r="L755" i="12"/>
  <c r="M755" i="12"/>
  <c r="N754" i="12"/>
  <c r="I755" i="12"/>
  <c r="J755" i="12" s="1"/>
  <c r="H756" i="12"/>
  <c r="F758" i="12"/>
  <c r="G758" i="12" s="1"/>
  <c r="E757" i="12"/>
  <c r="P755" i="12" l="1"/>
  <c r="Q755" i="12"/>
  <c r="R754" i="12"/>
  <c r="L756" i="12"/>
  <c r="M756" i="12"/>
  <c r="N755" i="12"/>
  <c r="I756" i="12"/>
  <c r="J756" i="12" s="1"/>
  <c r="H757" i="12"/>
  <c r="F759" i="12"/>
  <c r="G759" i="12" s="1"/>
  <c r="E758" i="12"/>
  <c r="P756" i="12" l="1"/>
  <c r="Q756" i="12"/>
  <c r="R755" i="12"/>
  <c r="L757" i="12"/>
  <c r="M757" i="12"/>
  <c r="N756" i="12"/>
  <c r="I757" i="12"/>
  <c r="J757" i="12" s="1"/>
  <c r="H758" i="12"/>
  <c r="E759" i="12"/>
  <c r="F760" i="12"/>
  <c r="G760" i="12" s="1"/>
  <c r="P757" i="12" l="1"/>
  <c r="Q757" i="12"/>
  <c r="R756" i="12"/>
  <c r="L758" i="12"/>
  <c r="M758" i="12"/>
  <c r="N757" i="12"/>
  <c r="I758" i="12"/>
  <c r="J758" i="12" s="1"/>
  <c r="H759" i="12"/>
  <c r="F761" i="12"/>
  <c r="G761" i="12" s="1"/>
  <c r="E760" i="12"/>
  <c r="P758" i="12" l="1"/>
  <c r="Q758" i="12"/>
  <c r="R757" i="12"/>
  <c r="L759" i="12"/>
  <c r="M759" i="12"/>
  <c r="N758" i="12"/>
  <c r="I759" i="12"/>
  <c r="J759" i="12" s="1"/>
  <c r="H760" i="12"/>
  <c r="E761" i="12"/>
  <c r="F762" i="12"/>
  <c r="G762" i="12" s="1"/>
  <c r="P759" i="12" l="1"/>
  <c r="Q759" i="12"/>
  <c r="R758" i="12"/>
  <c r="L760" i="12"/>
  <c r="M760" i="12"/>
  <c r="N759" i="12"/>
  <c r="I760" i="12"/>
  <c r="J760" i="12" s="1"/>
  <c r="H761" i="12"/>
  <c r="F763" i="12"/>
  <c r="G763" i="12" s="1"/>
  <c r="E762" i="12"/>
  <c r="P760" i="12" l="1"/>
  <c r="Q760" i="12"/>
  <c r="R759" i="12"/>
  <c r="L761" i="12"/>
  <c r="M761" i="12"/>
  <c r="N760" i="12"/>
  <c r="I761" i="12"/>
  <c r="J761" i="12" s="1"/>
  <c r="H762" i="12"/>
  <c r="F764" i="12"/>
  <c r="G764" i="12" s="1"/>
  <c r="E763" i="12"/>
  <c r="P761" i="12" l="1"/>
  <c r="Q761" i="12"/>
  <c r="R760" i="12"/>
  <c r="L762" i="12"/>
  <c r="M762" i="12"/>
  <c r="N761" i="12"/>
  <c r="I762" i="12"/>
  <c r="J762" i="12" s="1"/>
  <c r="H763" i="12"/>
  <c r="M763" i="12" s="1"/>
  <c r="F765" i="12"/>
  <c r="G765" i="12" s="1"/>
  <c r="E764" i="12"/>
  <c r="P762" i="12" l="1"/>
  <c r="Q762" i="12"/>
  <c r="Q763" i="12" s="1"/>
  <c r="R761" i="12"/>
  <c r="N762" i="12"/>
  <c r="I763" i="12"/>
  <c r="J763" i="12" s="1"/>
  <c r="L763" i="12"/>
  <c r="N763" i="12" s="1"/>
  <c r="H764" i="12"/>
  <c r="F766" i="12"/>
  <c r="G766" i="12" s="1"/>
  <c r="E765" i="12"/>
  <c r="P763" i="12" l="1"/>
  <c r="R762" i="12"/>
  <c r="R763" i="12"/>
  <c r="L764" i="12"/>
  <c r="M764" i="12"/>
  <c r="I764" i="12"/>
  <c r="J764" i="12" s="1"/>
  <c r="H765" i="12"/>
  <c r="M765" i="12" s="1"/>
  <c r="E766" i="12"/>
  <c r="F767" i="12"/>
  <c r="G767" i="12" s="1"/>
  <c r="P764" i="12" l="1"/>
  <c r="Q764" i="12"/>
  <c r="Q765" i="12" s="1"/>
  <c r="N764" i="12"/>
  <c r="I765" i="12"/>
  <c r="J765" i="12" s="1"/>
  <c r="L765" i="12"/>
  <c r="N765" i="12" s="1"/>
  <c r="H766" i="12"/>
  <c r="F768" i="12"/>
  <c r="G768" i="12" s="1"/>
  <c r="E767" i="12"/>
  <c r="P765" i="12" l="1"/>
  <c r="R764" i="12"/>
  <c r="R765" i="12"/>
  <c r="L766" i="12"/>
  <c r="M766" i="12"/>
  <c r="I766" i="12"/>
  <c r="J766" i="12" s="1"/>
  <c r="H767" i="12"/>
  <c r="M767" i="12" s="1"/>
  <c r="F769" i="12"/>
  <c r="G769" i="12" s="1"/>
  <c r="E768" i="12"/>
  <c r="P766" i="12" l="1"/>
  <c r="Q766" i="12"/>
  <c r="Q767" i="12" s="1"/>
  <c r="N766" i="12"/>
  <c r="I767" i="12"/>
  <c r="J767" i="12" s="1"/>
  <c r="L767" i="12"/>
  <c r="N767" i="12" s="1"/>
  <c r="H768" i="12"/>
  <c r="F770" i="12"/>
  <c r="G770" i="12" s="1"/>
  <c r="E769" i="12"/>
  <c r="P767" i="12" l="1"/>
  <c r="R767" i="12" s="1"/>
  <c r="R766" i="12"/>
  <c r="L768" i="12"/>
  <c r="M768" i="12"/>
  <c r="I768" i="12"/>
  <c r="J768" i="12" s="1"/>
  <c r="H769" i="12"/>
  <c r="F771" i="12"/>
  <c r="G771" i="12" s="1"/>
  <c r="E770" i="12"/>
  <c r="P768" i="12" l="1"/>
  <c r="Q768" i="12"/>
  <c r="L769" i="12"/>
  <c r="M769" i="12"/>
  <c r="N768" i="12"/>
  <c r="I769" i="12"/>
  <c r="J769" i="12" s="1"/>
  <c r="H770" i="12"/>
  <c r="F772" i="12"/>
  <c r="G772" i="12" s="1"/>
  <c r="E771" i="12"/>
  <c r="P769" i="12" l="1"/>
  <c r="Q769" i="12"/>
  <c r="R768" i="12"/>
  <c r="L770" i="12"/>
  <c r="M770" i="12"/>
  <c r="N769" i="12"/>
  <c r="I770" i="12"/>
  <c r="J770" i="12" s="1"/>
  <c r="H771" i="12"/>
  <c r="F773" i="12"/>
  <c r="G773" i="12" s="1"/>
  <c r="E772" i="12"/>
  <c r="P770" i="12" l="1"/>
  <c r="Q770" i="12"/>
  <c r="R769" i="12"/>
  <c r="L771" i="12"/>
  <c r="M771" i="12"/>
  <c r="N770" i="12"/>
  <c r="I771" i="12"/>
  <c r="J771" i="12" s="1"/>
  <c r="H772" i="12"/>
  <c r="F774" i="12"/>
  <c r="G774" i="12" s="1"/>
  <c r="E773" i="12"/>
  <c r="P771" i="12" l="1"/>
  <c r="Q771" i="12"/>
  <c r="R770" i="12"/>
  <c r="L772" i="12"/>
  <c r="M772" i="12"/>
  <c r="N771" i="12"/>
  <c r="I772" i="12"/>
  <c r="J772" i="12" s="1"/>
  <c r="H773" i="12"/>
  <c r="F775" i="12"/>
  <c r="G775" i="12" s="1"/>
  <c r="E774" i="12"/>
  <c r="P772" i="12" l="1"/>
  <c r="Q772" i="12"/>
  <c r="R771" i="12"/>
  <c r="L773" i="12"/>
  <c r="M773" i="12"/>
  <c r="N772" i="12"/>
  <c r="I773" i="12"/>
  <c r="J773" i="12" s="1"/>
  <c r="H774" i="12"/>
  <c r="F776" i="12"/>
  <c r="G776" i="12" s="1"/>
  <c r="E775" i="12"/>
  <c r="P773" i="12" l="1"/>
  <c r="Q773" i="12"/>
  <c r="R772" i="12"/>
  <c r="L774" i="12"/>
  <c r="M774" i="12"/>
  <c r="N773" i="12"/>
  <c r="I774" i="12"/>
  <c r="J774" i="12" s="1"/>
  <c r="H775" i="12"/>
  <c r="E776" i="12"/>
  <c r="F777" i="12"/>
  <c r="G777" i="12" s="1"/>
  <c r="P774" i="12" l="1"/>
  <c r="Q774" i="12"/>
  <c r="R773" i="12"/>
  <c r="L775" i="12"/>
  <c r="M775" i="12"/>
  <c r="N774" i="12"/>
  <c r="I775" i="12"/>
  <c r="J775" i="12" s="1"/>
  <c r="H776" i="12"/>
  <c r="M776" i="12" s="1"/>
  <c r="F778" i="12"/>
  <c r="G778" i="12" s="1"/>
  <c r="E777" i="12"/>
  <c r="P775" i="12" l="1"/>
  <c r="Q775" i="12"/>
  <c r="Q776" i="12" s="1"/>
  <c r="R774" i="12"/>
  <c r="N775" i="12"/>
  <c r="I776" i="12"/>
  <c r="J776" i="12" s="1"/>
  <c r="L776" i="12"/>
  <c r="N776" i="12" s="1"/>
  <c r="H777" i="12"/>
  <c r="E778" i="12"/>
  <c r="F779" i="12"/>
  <c r="G779" i="12" s="1"/>
  <c r="P776" i="12" l="1"/>
  <c r="R776" i="12" s="1"/>
  <c r="R775" i="12"/>
  <c r="L777" i="12"/>
  <c r="M777" i="12"/>
  <c r="I777" i="12"/>
  <c r="J777" i="12" s="1"/>
  <c r="H778" i="12"/>
  <c r="F780" i="12"/>
  <c r="G780" i="12" s="1"/>
  <c r="E779" i="12"/>
  <c r="P777" i="12" l="1"/>
  <c r="Q777" i="12"/>
  <c r="L778" i="12"/>
  <c r="M778" i="12"/>
  <c r="N777" i="12"/>
  <c r="I778" i="12"/>
  <c r="J778" i="12" s="1"/>
  <c r="H779" i="12"/>
  <c r="F781" i="12"/>
  <c r="G781" i="12" s="1"/>
  <c r="E780" i="12"/>
  <c r="P778" i="12" l="1"/>
  <c r="Q778" i="12"/>
  <c r="R777" i="12"/>
  <c r="L779" i="12"/>
  <c r="M779" i="12"/>
  <c r="N778" i="12"/>
  <c r="I779" i="12"/>
  <c r="J779" i="12" s="1"/>
  <c r="H780" i="12"/>
  <c r="F782" i="12"/>
  <c r="G782" i="12" s="1"/>
  <c r="E781" i="12"/>
  <c r="P779" i="12" l="1"/>
  <c r="Q779" i="12"/>
  <c r="R778" i="12"/>
  <c r="L780" i="12"/>
  <c r="M780" i="12"/>
  <c r="N779" i="12"/>
  <c r="I780" i="12"/>
  <c r="J780" i="12" s="1"/>
  <c r="H781" i="12"/>
  <c r="E782" i="12"/>
  <c r="F783" i="12"/>
  <c r="G783" i="12" s="1"/>
  <c r="P780" i="12" l="1"/>
  <c r="Q780" i="12"/>
  <c r="R779" i="12"/>
  <c r="L781" i="12"/>
  <c r="M781" i="12"/>
  <c r="N780" i="12"/>
  <c r="I781" i="12"/>
  <c r="J781" i="12" s="1"/>
  <c r="H782" i="12"/>
  <c r="M782" i="12" s="1"/>
  <c r="F784" i="12"/>
  <c r="G784" i="12" s="1"/>
  <c r="E783" i="12"/>
  <c r="P781" i="12" l="1"/>
  <c r="Q781" i="12"/>
  <c r="Q782" i="12" s="1"/>
  <c r="R780" i="12"/>
  <c r="N781" i="12"/>
  <c r="I782" i="12"/>
  <c r="J782" i="12" s="1"/>
  <c r="L782" i="12"/>
  <c r="N782" i="12" s="1"/>
  <c r="H783" i="12"/>
  <c r="E784" i="12"/>
  <c r="F785" i="12"/>
  <c r="G785" i="12" s="1"/>
  <c r="P782" i="12" l="1"/>
  <c r="R782" i="12" s="1"/>
  <c r="R781" i="12"/>
  <c r="L783" i="12"/>
  <c r="M783" i="12"/>
  <c r="I783" i="12"/>
  <c r="J783" i="12" s="1"/>
  <c r="H784" i="12"/>
  <c r="M784" i="12" s="1"/>
  <c r="F786" i="12"/>
  <c r="G786" i="12" s="1"/>
  <c r="E785" i="12"/>
  <c r="P783" i="12" l="1"/>
  <c r="Q783" i="12"/>
  <c r="Q784" i="12" s="1"/>
  <c r="N783" i="12"/>
  <c r="I784" i="12"/>
  <c r="J784" i="12" s="1"/>
  <c r="L784" i="12"/>
  <c r="N784" i="12" s="1"/>
  <c r="H785" i="12"/>
  <c r="M785" i="12" s="1"/>
  <c r="E786" i="12"/>
  <c r="F787" i="12"/>
  <c r="G787" i="12" s="1"/>
  <c r="P784" i="12" l="1"/>
  <c r="R784" i="12" s="1"/>
  <c r="Q785" i="12"/>
  <c r="R783" i="12"/>
  <c r="I785" i="12"/>
  <c r="J785" i="12" s="1"/>
  <c r="L785" i="12"/>
  <c r="N785" i="12" s="1"/>
  <c r="H786" i="12"/>
  <c r="F788" i="12"/>
  <c r="G788" i="12" s="1"/>
  <c r="E787" i="12"/>
  <c r="P785" i="12" l="1"/>
  <c r="R785" i="12" s="1"/>
  <c r="L786" i="12"/>
  <c r="M786" i="12"/>
  <c r="I786" i="12"/>
  <c r="J786" i="12" s="1"/>
  <c r="H787" i="12"/>
  <c r="E788" i="12"/>
  <c r="F789" i="12"/>
  <c r="G789" i="12" s="1"/>
  <c r="P786" i="12" l="1"/>
  <c r="Q786" i="12"/>
  <c r="L787" i="12"/>
  <c r="M787" i="12"/>
  <c r="N786" i="12"/>
  <c r="I787" i="12"/>
  <c r="J787" i="12" s="1"/>
  <c r="H788" i="12"/>
  <c r="F790" i="12"/>
  <c r="G790" i="12" s="1"/>
  <c r="E789" i="12"/>
  <c r="P787" i="12" l="1"/>
  <c r="Q787" i="12"/>
  <c r="R786" i="12"/>
  <c r="L788" i="12"/>
  <c r="M788" i="12"/>
  <c r="N787" i="12"/>
  <c r="I788" i="12"/>
  <c r="J788" i="12" s="1"/>
  <c r="H789" i="12"/>
  <c r="E790" i="12"/>
  <c r="F791" i="12"/>
  <c r="G791" i="12" s="1"/>
  <c r="P788" i="12" l="1"/>
  <c r="Q788" i="12"/>
  <c r="R787" i="12"/>
  <c r="L789" i="12"/>
  <c r="M789" i="12"/>
  <c r="N788" i="12"/>
  <c r="I789" i="12"/>
  <c r="J789" i="12" s="1"/>
  <c r="H790" i="12"/>
  <c r="F792" i="12"/>
  <c r="G792" i="12" s="1"/>
  <c r="E791" i="12"/>
  <c r="P789" i="12" l="1"/>
  <c r="Q789" i="12"/>
  <c r="R788" i="12"/>
  <c r="L790" i="12"/>
  <c r="M790" i="12"/>
  <c r="N789" i="12"/>
  <c r="I790" i="12"/>
  <c r="J790" i="12" s="1"/>
  <c r="H791" i="12"/>
  <c r="F793" i="12"/>
  <c r="G793" i="12" s="1"/>
  <c r="E792" i="12"/>
  <c r="P790" i="12" l="1"/>
  <c r="Q790" i="12"/>
  <c r="R789" i="12"/>
  <c r="L791" i="12"/>
  <c r="M791" i="12"/>
  <c r="N790" i="12"/>
  <c r="I791" i="12"/>
  <c r="J791" i="12" s="1"/>
  <c r="H792" i="12"/>
  <c r="E793" i="12"/>
  <c r="F794" i="12"/>
  <c r="G794" i="12" s="1"/>
  <c r="P791" i="12" l="1"/>
  <c r="Q791" i="12"/>
  <c r="R790" i="12"/>
  <c r="L792" i="12"/>
  <c r="M792" i="12"/>
  <c r="N791" i="12"/>
  <c r="I792" i="12"/>
  <c r="J792" i="12" s="1"/>
  <c r="H793" i="12"/>
  <c r="F795" i="12"/>
  <c r="G795" i="12" s="1"/>
  <c r="E794" i="12"/>
  <c r="P792" i="12" l="1"/>
  <c r="Q792" i="12"/>
  <c r="R791" i="12"/>
  <c r="L793" i="12"/>
  <c r="M793" i="12"/>
  <c r="N792" i="12"/>
  <c r="I793" i="12"/>
  <c r="J793" i="12" s="1"/>
  <c r="H794" i="12"/>
  <c r="M794" i="12" s="1"/>
  <c r="E795" i="12"/>
  <c r="F796" i="12"/>
  <c r="G796" i="12" s="1"/>
  <c r="P793" i="12" l="1"/>
  <c r="Q793" i="12"/>
  <c r="Q794" i="12" s="1"/>
  <c r="R792" i="12"/>
  <c r="N793" i="12"/>
  <c r="I794" i="12"/>
  <c r="J794" i="12" s="1"/>
  <c r="L794" i="12"/>
  <c r="N794" i="12" s="1"/>
  <c r="H795" i="12"/>
  <c r="F797" i="12"/>
  <c r="G797" i="12" s="1"/>
  <c r="E796" i="12"/>
  <c r="P794" i="12" l="1"/>
  <c r="R793" i="12"/>
  <c r="R794" i="12"/>
  <c r="L795" i="12"/>
  <c r="M795" i="12"/>
  <c r="I795" i="12"/>
  <c r="J795" i="12" s="1"/>
  <c r="H796" i="12"/>
  <c r="E797" i="12"/>
  <c r="F798" i="12"/>
  <c r="G798" i="12" s="1"/>
  <c r="P795" i="12" l="1"/>
  <c r="Q795" i="12"/>
  <c r="L796" i="12"/>
  <c r="M796" i="12"/>
  <c r="N795" i="12"/>
  <c r="I796" i="12"/>
  <c r="J796" i="12" s="1"/>
  <c r="H797" i="12"/>
  <c r="F799" i="12"/>
  <c r="G799" i="12" s="1"/>
  <c r="E798" i="12"/>
  <c r="P796" i="12" l="1"/>
  <c r="Q796" i="12"/>
  <c r="R795" i="12"/>
  <c r="L797" i="12"/>
  <c r="M797" i="12"/>
  <c r="N796" i="12"/>
  <c r="I797" i="12"/>
  <c r="J797" i="12" s="1"/>
  <c r="H798" i="12"/>
  <c r="E799" i="12"/>
  <c r="F800" i="12"/>
  <c r="G800" i="12" s="1"/>
  <c r="P797" i="12" l="1"/>
  <c r="Q797" i="12"/>
  <c r="R796" i="12"/>
  <c r="L798" i="12"/>
  <c r="M798" i="12"/>
  <c r="N797" i="12"/>
  <c r="I798" i="12"/>
  <c r="J798" i="12" s="1"/>
  <c r="H799" i="12"/>
  <c r="M799" i="12" s="1"/>
  <c r="F801" i="12"/>
  <c r="G801" i="12" s="1"/>
  <c r="E800" i="12"/>
  <c r="P798" i="12" l="1"/>
  <c r="Q798" i="12"/>
  <c r="Q799" i="12" s="1"/>
  <c r="R797" i="12"/>
  <c r="N798" i="12"/>
  <c r="I799" i="12"/>
  <c r="J799" i="12" s="1"/>
  <c r="L799" i="12"/>
  <c r="N799" i="12" s="1"/>
  <c r="H800" i="12"/>
  <c r="E801" i="12"/>
  <c r="F802" i="12"/>
  <c r="G802" i="12" s="1"/>
  <c r="P799" i="12" l="1"/>
  <c r="R799" i="12" s="1"/>
  <c r="R798" i="12"/>
  <c r="L800" i="12"/>
  <c r="M800" i="12"/>
  <c r="I800" i="12"/>
  <c r="J800" i="12" s="1"/>
  <c r="H801" i="12"/>
  <c r="F803" i="12"/>
  <c r="G803" i="12" s="1"/>
  <c r="E802" i="12"/>
  <c r="P800" i="12" l="1"/>
  <c r="Q800" i="12"/>
  <c r="L801" i="12"/>
  <c r="M801" i="12"/>
  <c r="N800" i="12"/>
  <c r="I801" i="12"/>
  <c r="J801" i="12" s="1"/>
  <c r="H802" i="12"/>
  <c r="E803" i="12"/>
  <c r="F804" i="12"/>
  <c r="G804" i="12" s="1"/>
  <c r="P801" i="12" l="1"/>
  <c r="Q801" i="12"/>
  <c r="R800" i="12"/>
  <c r="L802" i="12"/>
  <c r="M802" i="12"/>
  <c r="N801" i="12"/>
  <c r="I802" i="12"/>
  <c r="J802" i="12" s="1"/>
  <c r="H803" i="12"/>
  <c r="F805" i="12"/>
  <c r="G805" i="12" s="1"/>
  <c r="E804" i="12"/>
  <c r="P802" i="12" l="1"/>
  <c r="Q802" i="12"/>
  <c r="R801" i="12"/>
  <c r="L803" i="12"/>
  <c r="M803" i="12"/>
  <c r="N802" i="12"/>
  <c r="I803" i="12"/>
  <c r="J803" i="12" s="1"/>
  <c r="H804" i="12"/>
  <c r="F806" i="12"/>
  <c r="G806" i="12" s="1"/>
  <c r="E805" i="12"/>
  <c r="P803" i="12" l="1"/>
  <c r="Q803" i="12"/>
  <c r="R802" i="12"/>
  <c r="L804" i="12"/>
  <c r="M804" i="12"/>
  <c r="N803" i="12"/>
  <c r="I804" i="12"/>
  <c r="J804" i="12" s="1"/>
  <c r="H805" i="12"/>
  <c r="E806" i="12"/>
  <c r="F807" i="12"/>
  <c r="G807" i="12" s="1"/>
  <c r="P804" i="12" l="1"/>
  <c r="Q804" i="12"/>
  <c r="R803" i="12"/>
  <c r="L805" i="12"/>
  <c r="M805" i="12"/>
  <c r="N804" i="12"/>
  <c r="I805" i="12"/>
  <c r="J805" i="12" s="1"/>
  <c r="H806" i="12"/>
  <c r="F808" i="12"/>
  <c r="G808" i="12" s="1"/>
  <c r="E807" i="12"/>
  <c r="P805" i="12" l="1"/>
  <c r="Q805" i="12"/>
  <c r="R804" i="12"/>
  <c r="L806" i="12"/>
  <c r="M806" i="12"/>
  <c r="N805" i="12"/>
  <c r="I806" i="12"/>
  <c r="J806" i="12" s="1"/>
  <c r="H807" i="12"/>
  <c r="E808" i="12"/>
  <c r="F809" i="12"/>
  <c r="G809" i="12" s="1"/>
  <c r="P806" i="12" l="1"/>
  <c r="Q806" i="12"/>
  <c r="R805" i="12"/>
  <c r="L807" i="12"/>
  <c r="M807" i="12"/>
  <c r="N806" i="12"/>
  <c r="I807" i="12"/>
  <c r="J807" i="12" s="1"/>
  <c r="H808" i="12"/>
  <c r="F810" i="12"/>
  <c r="G810" i="12" s="1"/>
  <c r="E809" i="12"/>
  <c r="P807" i="12" l="1"/>
  <c r="Q807" i="12"/>
  <c r="R806" i="12"/>
  <c r="L808" i="12"/>
  <c r="M808" i="12"/>
  <c r="N807" i="12"/>
  <c r="I808" i="12"/>
  <c r="J808" i="12" s="1"/>
  <c r="H809" i="12"/>
  <c r="E810" i="12"/>
  <c r="F811" i="12"/>
  <c r="G811" i="12" s="1"/>
  <c r="P808" i="12" l="1"/>
  <c r="Q808" i="12"/>
  <c r="R807" i="12"/>
  <c r="L809" i="12"/>
  <c r="M809" i="12"/>
  <c r="N808" i="12"/>
  <c r="I809" i="12"/>
  <c r="J809" i="12" s="1"/>
  <c r="H810" i="12"/>
  <c r="F812" i="12"/>
  <c r="G812" i="12" s="1"/>
  <c r="E811" i="12"/>
  <c r="P809" i="12" l="1"/>
  <c r="Q809" i="12"/>
  <c r="R808" i="12"/>
  <c r="L810" i="12"/>
  <c r="M810" i="12"/>
  <c r="N809" i="12"/>
  <c r="I810" i="12"/>
  <c r="J810" i="12" s="1"/>
  <c r="H811" i="12"/>
  <c r="E812" i="12"/>
  <c r="F813" i="12"/>
  <c r="G813" i="12" s="1"/>
  <c r="P810" i="12" l="1"/>
  <c r="Q810" i="12"/>
  <c r="R809" i="12"/>
  <c r="L811" i="12"/>
  <c r="M811" i="12"/>
  <c r="N810" i="12"/>
  <c r="I811" i="12"/>
  <c r="J811" i="12" s="1"/>
  <c r="H812" i="12"/>
  <c r="F814" i="12"/>
  <c r="G814" i="12" s="1"/>
  <c r="E813" i="12"/>
  <c r="P811" i="12" l="1"/>
  <c r="Q811" i="12"/>
  <c r="R810" i="12"/>
  <c r="L812" i="12"/>
  <c r="M812" i="12"/>
  <c r="N811" i="12"/>
  <c r="I812" i="12"/>
  <c r="J812" i="12" s="1"/>
  <c r="H813" i="12"/>
  <c r="E814" i="12"/>
  <c r="F815" i="12"/>
  <c r="G815" i="12" s="1"/>
  <c r="P812" i="12" l="1"/>
  <c r="Q812" i="12"/>
  <c r="R811" i="12"/>
  <c r="L813" i="12"/>
  <c r="M813" i="12"/>
  <c r="N812" i="12"/>
  <c r="I813" i="12"/>
  <c r="J813" i="12" s="1"/>
  <c r="H814" i="12"/>
  <c r="F816" i="12"/>
  <c r="G816" i="12" s="1"/>
  <c r="E815" i="12"/>
  <c r="P813" i="12" l="1"/>
  <c r="Q813" i="12"/>
  <c r="R812" i="12"/>
  <c r="L814" i="12"/>
  <c r="M814" i="12"/>
  <c r="N813" i="12"/>
  <c r="I814" i="12"/>
  <c r="J814" i="12" s="1"/>
  <c r="H815" i="12"/>
  <c r="M815" i="12" s="1"/>
  <c r="F817" i="12"/>
  <c r="G817" i="12" s="1"/>
  <c r="E816" i="12"/>
  <c r="P814" i="12" l="1"/>
  <c r="Q814" i="12"/>
  <c r="Q815" i="12" s="1"/>
  <c r="R813" i="12"/>
  <c r="N814" i="12"/>
  <c r="I815" i="12"/>
  <c r="J815" i="12" s="1"/>
  <c r="L815" i="12"/>
  <c r="N815" i="12" s="1"/>
  <c r="H816" i="12"/>
  <c r="M816" i="12" s="1"/>
  <c r="F818" i="12"/>
  <c r="G818" i="12" s="1"/>
  <c r="E817" i="12"/>
  <c r="P815" i="12" l="1"/>
  <c r="Q816" i="12"/>
  <c r="R814" i="12"/>
  <c r="R815" i="12"/>
  <c r="I816" i="12"/>
  <c r="J816" i="12" s="1"/>
  <c r="L816" i="12"/>
  <c r="N816" i="12" s="1"/>
  <c r="H817" i="12"/>
  <c r="E818" i="12"/>
  <c r="F819" i="12"/>
  <c r="G819" i="12" s="1"/>
  <c r="P816" i="12" l="1"/>
  <c r="R816" i="12" s="1"/>
  <c r="L817" i="12"/>
  <c r="M817" i="12"/>
  <c r="I817" i="12"/>
  <c r="J817" i="12" s="1"/>
  <c r="H818" i="12"/>
  <c r="F820" i="12"/>
  <c r="G820" i="12" s="1"/>
  <c r="E819" i="12"/>
  <c r="P817" i="12" l="1"/>
  <c r="Q817" i="12"/>
  <c r="N817" i="12"/>
  <c r="L818" i="12"/>
  <c r="M818" i="12"/>
  <c r="I818" i="12"/>
  <c r="J818" i="12" s="1"/>
  <c r="H819" i="12"/>
  <c r="F821" i="12"/>
  <c r="G821" i="12" s="1"/>
  <c r="E820" i="12"/>
  <c r="P818" i="12" l="1"/>
  <c r="Q818" i="12"/>
  <c r="R817" i="12"/>
  <c r="L819" i="12"/>
  <c r="M819" i="12"/>
  <c r="N818" i="12"/>
  <c r="I819" i="12"/>
  <c r="J819" i="12" s="1"/>
  <c r="H820" i="12"/>
  <c r="F822" i="12"/>
  <c r="G822" i="12" s="1"/>
  <c r="E821" i="12"/>
  <c r="P819" i="12" l="1"/>
  <c r="Q819" i="12"/>
  <c r="R818" i="12"/>
  <c r="L820" i="12"/>
  <c r="M820" i="12"/>
  <c r="N819" i="12"/>
  <c r="I820" i="12"/>
  <c r="J820" i="12" s="1"/>
  <c r="H821" i="12"/>
  <c r="M821" i="12" s="1"/>
  <c r="F823" i="12"/>
  <c r="G823" i="12" s="1"/>
  <c r="E822" i="12"/>
  <c r="P820" i="12" l="1"/>
  <c r="Q820" i="12"/>
  <c r="Q821" i="12" s="1"/>
  <c r="R819" i="12"/>
  <c r="N820" i="12"/>
  <c r="I821" i="12"/>
  <c r="J821" i="12" s="1"/>
  <c r="L821" i="12"/>
  <c r="N821" i="12" s="1"/>
  <c r="H822" i="12"/>
  <c r="F824" i="12"/>
  <c r="G824" i="12" s="1"/>
  <c r="E823" i="12"/>
  <c r="P821" i="12" l="1"/>
  <c r="R820" i="12"/>
  <c r="R821" i="12"/>
  <c r="L822" i="12"/>
  <c r="M822" i="12"/>
  <c r="I822" i="12"/>
  <c r="J822" i="12" s="1"/>
  <c r="H823" i="12"/>
  <c r="F825" i="12"/>
  <c r="G825" i="12" s="1"/>
  <c r="E824" i="12"/>
  <c r="P822" i="12" l="1"/>
  <c r="Q822" i="12"/>
  <c r="L823" i="12"/>
  <c r="M823" i="12"/>
  <c r="N822" i="12"/>
  <c r="I823" i="12"/>
  <c r="J823" i="12" s="1"/>
  <c r="H824" i="12"/>
  <c r="E825" i="12"/>
  <c r="F826" i="12"/>
  <c r="G826" i="12" s="1"/>
  <c r="P823" i="12" l="1"/>
  <c r="Q823" i="12"/>
  <c r="R822" i="12"/>
  <c r="L824" i="12"/>
  <c r="M824" i="12"/>
  <c r="N823" i="12"/>
  <c r="I824" i="12"/>
  <c r="J824" i="12" s="1"/>
  <c r="H825" i="12"/>
  <c r="M825" i="12" s="1"/>
  <c r="F827" i="12"/>
  <c r="G827" i="12" s="1"/>
  <c r="E826" i="12"/>
  <c r="P824" i="12" l="1"/>
  <c r="Q824" i="12"/>
  <c r="Q825" i="12" s="1"/>
  <c r="R823" i="12"/>
  <c r="N824" i="12"/>
  <c r="I825" i="12"/>
  <c r="J825" i="12" s="1"/>
  <c r="L825" i="12"/>
  <c r="N825" i="12" s="1"/>
  <c r="H826" i="12"/>
  <c r="F828" i="12"/>
  <c r="G828" i="12" s="1"/>
  <c r="E827" i="12"/>
  <c r="P825" i="12" l="1"/>
  <c r="R825" i="12" s="1"/>
  <c r="R824" i="12"/>
  <c r="L826" i="12"/>
  <c r="M826" i="12"/>
  <c r="I826" i="12"/>
  <c r="J826" i="12" s="1"/>
  <c r="H827" i="12"/>
  <c r="M827" i="12" s="1"/>
  <c r="F829" i="12"/>
  <c r="G829" i="12" s="1"/>
  <c r="E828" i="12"/>
  <c r="P826" i="12" l="1"/>
  <c r="Q826" i="12"/>
  <c r="Q827" i="12" s="1"/>
  <c r="N826" i="12"/>
  <c r="I827" i="12"/>
  <c r="J827" i="12" s="1"/>
  <c r="L827" i="12"/>
  <c r="N827" i="12" s="1"/>
  <c r="H828" i="12"/>
  <c r="F830" i="12"/>
  <c r="G830" i="12" s="1"/>
  <c r="E829" i="12"/>
  <c r="P827" i="12" l="1"/>
  <c r="R827" i="12" s="1"/>
  <c r="R826" i="12"/>
  <c r="L828" i="12"/>
  <c r="M828" i="12"/>
  <c r="I828" i="12"/>
  <c r="J828" i="12" s="1"/>
  <c r="H829" i="12"/>
  <c r="E830" i="12"/>
  <c r="F831" i="12"/>
  <c r="G831" i="12" s="1"/>
  <c r="P828" i="12" l="1"/>
  <c r="Q828" i="12"/>
  <c r="L829" i="12"/>
  <c r="M829" i="12"/>
  <c r="N828" i="12"/>
  <c r="I829" i="12"/>
  <c r="J829" i="12" s="1"/>
  <c r="H830" i="12"/>
  <c r="F832" i="12"/>
  <c r="G832" i="12" s="1"/>
  <c r="E831" i="12"/>
  <c r="P829" i="12" l="1"/>
  <c r="Q829" i="12"/>
  <c r="R828" i="12"/>
  <c r="L830" i="12"/>
  <c r="M830" i="12"/>
  <c r="N829" i="12"/>
  <c r="I830" i="12"/>
  <c r="J830" i="12" s="1"/>
  <c r="H831" i="12"/>
  <c r="E832" i="12"/>
  <c r="F833" i="12"/>
  <c r="G833" i="12" s="1"/>
  <c r="P830" i="12" l="1"/>
  <c r="Q830" i="12"/>
  <c r="R829" i="12"/>
  <c r="L831" i="12"/>
  <c r="M831" i="12"/>
  <c r="N830" i="12"/>
  <c r="I831" i="12"/>
  <c r="J831" i="12" s="1"/>
  <c r="H832" i="12"/>
  <c r="F834" i="12"/>
  <c r="G834" i="12" s="1"/>
  <c r="E833" i="12"/>
  <c r="P831" i="12" l="1"/>
  <c r="Q831" i="12"/>
  <c r="R830" i="12"/>
  <c r="L832" i="12"/>
  <c r="M832" i="12"/>
  <c r="N831" i="12"/>
  <c r="I832" i="12"/>
  <c r="J832" i="12" s="1"/>
  <c r="H833" i="12"/>
  <c r="E834" i="12"/>
  <c r="F835" i="12"/>
  <c r="G835" i="12" s="1"/>
  <c r="P832" i="12" l="1"/>
  <c r="Q832" i="12"/>
  <c r="R831" i="12"/>
  <c r="L833" i="12"/>
  <c r="M833" i="12"/>
  <c r="N832" i="12"/>
  <c r="I833" i="12"/>
  <c r="J833" i="12" s="1"/>
  <c r="H834" i="12"/>
  <c r="M834" i="12" s="1"/>
  <c r="F836" i="12"/>
  <c r="G836" i="12" s="1"/>
  <c r="E835" i="12"/>
  <c r="P833" i="12" l="1"/>
  <c r="Q833" i="12"/>
  <c r="Q834" i="12" s="1"/>
  <c r="R832" i="12"/>
  <c r="N833" i="12"/>
  <c r="I834" i="12"/>
  <c r="J834" i="12" s="1"/>
  <c r="L834" i="12"/>
  <c r="N834" i="12" s="1"/>
  <c r="H835" i="12"/>
  <c r="M835" i="12" s="1"/>
  <c r="E836" i="12"/>
  <c r="F837" i="12"/>
  <c r="G837" i="12" s="1"/>
  <c r="P834" i="12" l="1"/>
  <c r="R834" i="12" s="1"/>
  <c r="Q835" i="12"/>
  <c r="R833" i="12"/>
  <c r="I835" i="12"/>
  <c r="J835" i="12" s="1"/>
  <c r="L835" i="12"/>
  <c r="N835" i="12" s="1"/>
  <c r="H836" i="12"/>
  <c r="M836" i="12" s="1"/>
  <c r="F838" i="12"/>
  <c r="G838" i="12" s="1"/>
  <c r="E837" i="12"/>
  <c r="P835" i="12" l="1"/>
  <c r="R835" i="12" s="1"/>
  <c r="Q836" i="12"/>
  <c r="I836" i="12"/>
  <c r="J836" i="12" s="1"/>
  <c r="L836" i="12"/>
  <c r="N836" i="12" s="1"/>
  <c r="H837" i="12"/>
  <c r="M837" i="12" s="1"/>
  <c r="E838" i="12"/>
  <c r="F839" i="12"/>
  <c r="G839" i="12" s="1"/>
  <c r="P836" i="12" l="1"/>
  <c r="R836" i="12" s="1"/>
  <c r="Q837" i="12"/>
  <c r="I837" i="12"/>
  <c r="J837" i="12" s="1"/>
  <c r="L837" i="12"/>
  <c r="N837" i="12" s="1"/>
  <c r="H838" i="12"/>
  <c r="F840" i="12"/>
  <c r="G840" i="12" s="1"/>
  <c r="E839" i="12"/>
  <c r="P837" i="12" l="1"/>
  <c r="R837" i="12" s="1"/>
  <c r="L838" i="12"/>
  <c r="M838" i="12"/>
  <c r="I838" i="12"/>
  <c r="J838" i="12" s="1"/>
  <c r="H839" i="12"/>
  <c r="E840" i="12"/>
  <c r="F841" i="12"/>
  <c r="G841" i="12" s="1"/>
  <c r="P838" i="12" l="1"/>
  <c r="Q838" i="12"/>
  <c r="L839" i="12"/>
  <c r="M839" i="12"/>
  <c r="N838" i="12"/>
  <c r="I839" i="12"/>
  <c r="J839" i="12" s="1"/>
  <c r="H840" i="12"/>
  <c r="F842" i="12"/>
  <c r="G842" i="12" s="1"/>
  <c r="E841" i="12"/>
  <c r="P839" i="12" l="1"/>
  <c r="Q839" i="12"/>
  <c r="R838" i="12"/>
  <c r="L840" i="12"/>
  <c r="M840" i="12"/>
  <c r="N839" i="12"/>
  <c r="I840" i="12"/>
  <c r="J840" i="12" s="1"/>
  <c r="H841" i="12"/>
  <c r="E842" i="12"/>
  <c r="F843" i="12"/>
  <c r="G843" i="12" s="1"/>
  <c r="P840" i="12" l="1"/>
  <c r="Q840" i="12"/>
  <c r="R839" i="12"/>
  <c r="L841" i="12"/>
  <c r="M841" i="12"/>
  <c r="N840" i="12"/>
  <c r="I841" i="12"/>
  <c r="J841" i="12" s="1"/>
  <c r="H842" i="12"/>
  <c r="M842" i="12" s="1"/>
  <c r="F844" i="12"/>
  <c r="G844" i="12" s="1"/>
  <c r="E843" i="12"/>
  <c r="P841" i="12" l="1"/>
  <c r="Q841" i="12"/>
  <c r="Q842" i="12" s="1"/>
  <c r="R840" i="12"/>
  <c r="N841" i="12"/>
  <c r="I842" i="12"/>
  <c r="J842" i="12" s="1"/>
  <c r="L842" i="12"/>
  <c r="N842" i="12" s="1"/>
  <c r="H843" i="12"/>
  <c r="F845" i="12"/>
  <c r="G845" i="12" s="1"/>
  <c r="E844" i="12"/>
  <c r="P842" i="12" l="1"/>
  <c r="R842" i="12" s="1"/>
  <c r="R841" i="12"/>
  <c r="L843" i="12"/>
  <c r="M843" i="12"/>
  <c r="I843" i="12"/>
  <c r="J843" i="12" s="1"/>
  <c r="H844" i="12"/>
  <c r="F846" i="12"/>
  <c r="G846" i="12" s="1"/>
  <c r="E845" i="12"/>
  <c r="P843" i="12" l="1"/>
  <c r="Q843" i="12"/>
  <c r="L844" i="12"/>
  <c r="M844" i="12"/>
  <c r="N843" i="12"/>
  <c r="I844" i="12"/>
  <c r="J844" i="12" s="1"/>
  <c r="H845" i="12"/>
  <c r="F847" i="12"/>
  <c r="G847" i="12" s="1"/>
  <c r="E846" i="12"/>
  <c r="P844" i="12" l="1"/>
  <c r="Q844" i="12"/>
  <c r="R843" i="12"/>
  <c r="L845" i="12"/>
  <c r="M845" i="12"/>
  <c r="N844" i="12"/>
  <c r="I845" i="12"/>
  <c r="J845" i="12" s="1"/>
  <c r="H846" i="12"/>
  <c r="F848" i="12"/>
  <c r="G848" i="12" s="1"/>
  <c r="E847" i="12"/>
  <c r="P845" i="12" l="1"/>
  <c r="Q845" i="12"/>
  <c r="R844" i="12"/>
  <c r="L846" i="12"/>
  <c r="M846" i="12"/>
  <c r="N845" i="12"/>
  <c r="I846" i="12"/>
  <c r="J846" i="12" s="1"/>
  <c r="H847" i="12"/>
  <c r="E848" i="12"/>
  <c r="F849" i="12"/>
  <c r="G849" i="12" s="1"/>
  <c r="P846" i="12" l="1"/>
  <c r="Q846" i="12"/>
  <c r="R845" i="12"/>
  <c r="L847" i="12"/>
  <c r="M847" i="12"/>
  <c r="N846" i="12"/>
  <c r="I847" i="12"/>
  <c r="J847" i="12" s="1"/>
  <c r="H848" i="12"/>
  <c r="F850" i="12"/>
  <c r="G850" i="12" s="1"/>
  <c r="E849" i="12"/>
  <c r="P847" i="12" l="1"/>
  <c r="Q847" i="12"/>
  <c r="R846" i="12"/>
  <c r="L848" i="12"/>
  <c r="M848" i="12"/>
  <c r="N847" i="12"/>
  <c r="I848" i="12"/>
  <c r="J848" i="12" s="1"/>
  <c r="H849" i="12"/>
  <c r="F851" i="12"/>
  <c r="G851" i="12" s="1"/>
  <c r="E850" i="12"/>
  <c r="P848" i="12" l="1"/>
  <c r="Q848" i="12"/>
  <c r="R847" i="12"/>
  <c r="L849" i="12"/>
  <c r="M849" i="12"/>
  <c r="N848" i="12"/>
  <c r="I849" i="12"/>
  <c r="J849" i="12" s="1"/>
  <c r="H850" i="12"/>
  <c r="F852" i="12"/>
  <c r="G852" i="12" s="1"/>
  <c r="E851" i="12"/>
  <c r="P849" i="12" l="1"/>
  <c r="Q849" i="12"/>
  <c r="R848" i="12"/>
  <c r="L850" i="12"/>
  <c r="M850" i="12"/>
  <c r="N849" i="12"/>
  <c r="I850" i="12"/>
  <c r="J850" i="12" s="1"/>
  <c r="H851" i="12"/>
  <c r="F853" i="12"/>
  <c r="G853" i="12" s="1"/>
  <c r="E852" i="12"/>
  <c r="P850" i="12" l="1"/>
  <c r="Q850" i="12"/>
  <c r="R849" i="12"/>
  <c r="L851" i="12"/>
  <c r="M851" i="12"/>
  <c r="N850" i="12"/>
  <c r="I851" i="12"/>
  <c r="J851" i="12" s="1"/>
  <c r="H852" i="12"/>
  <c r="F854" i="12"/>
  <c r="G854" i="12" s="1"/>
  <c r="E853" i="12"/>
  <c r="P851" i="12" l="1"/>
  <c r="Q851" i="12"/>
  <c r="R850" i="12"/>
  <c r="L852" i="12"/>
  <c r="M852" i="12"/>
  <c r="N851" i="12"/>
  <c r="I852" i="12"/>
  <c r="J852" i="12" s="1"/>
  <c r="H853" i="12"/>
  <c r="E854" i="12"/>
  <c r="F855" i="12"/>
  <c r="G855" i="12" s="1"/>
  <c r="P852" i="12" l="1"/>
  <c r="Q852" i="12"/>
  <c r="R851" i="12"/>
  <c r="L853" i="12"/>
  <c r="M853" i="12"/>
  <c r="N852" i="12"/>
  <c r="I853" i="12"/>
  <c r="J853" i="12" s="1"/>
  <c r="H854" i="12"/>
  <c r="F856" i="12"/>
  <c r="G856" i="12" s="1"/>
  <c r="E855" i="12"/>
  <c r="P853" i="12" l="1"/>
  <c r="Q853" i="12"/>
  <c r="R852" i="12"/>
  <c r="L854" i="12"/>
  <c r="M854" i="12"/>
  <c r="N853" i="12"/>
  <c r="I854" i="12"/>
  <c r="J854" i="12" s="1"/>
  <c r="H855" i="12"/>
  <c r="E856" i="12"/>
  <c r="F857" i="12"/>
  <c r="G857" i="12" s="1"/>
  <c r="P854" i="12" l="1"/>
  <c r="Q854" i="12"/>
  <c r="R853" i="12"/>
  <c r="L855" i="12"/>
  <c r="M855" i="12"/>
  <c r="N854" i="12"/>
  <c r="I855" i="12"/>
  <c r="J855" i="12" s="1"/>
  <c r="H856" i="12"/>
  <c r="F858" i="12"/>
  <c r="G858" i="12" s="1"/>
  <c r="E857" i="12"/>
  <c r="P855" i="12" l="1"/>
  <c r="Q855" i="12"/>
  <c r="R854" i="12"/>
  <c r="L856" i="12"/>
  <c r="M856" i="12"/>
  <c r="N855" i="12"/>
  <c r="I856" i="12"/>
  <c r="J856" i="12" s="1"/>
  <c r="H857" i="12"/>
  <c r="F859" i="12"/>
  <c r="G859" i="12" s="1"/>
  <c r="E858" i="12"/>
  <c r="P856" i="12" l="1"/>
  <c r="Q856" i="12"/>
  <c r="R855" i="12"/>
  <c r="L857" i="12"/>
  <c r="M857" i="12"/>
  <c r="N856" i="12"/>
  <c r="I857" i="12"/>
  <c r="J857" i="12" s="1"/>
  <c r="H858" i="12"/>
  <c r="M858" i="12" s="1"/>
  <c r="F860" i="12"/>
  <c r="G860" i="12" s="1"/>
  <c r="E859" i="12"/>
  <c r="P857" i="12" l="1"/>
  <c r="Q857" i="12"/>
  <c r="Q858" i="12" s="1"/>
  <c r="R856" i="12"/>
  <c r="N857" i="12"/>
  <c r="I858" i="12"/>
  <c r="J858" i="12" s="1"/>
  <c r="L858" i="12"/>
  <c r="N858" i="12" s="1"/>
  <c r="H859" i="12"/>
  <c r="M859" i="12" s="1"/>
  <c r="E860" i="12"/>
  <c r="F861" i="12"/>
  <c r="G861" i="12" s="1"/>
  <c r="P858" i="12" l="1"/>
  <c r="R858" i="12" s="1"/>
  <c r="Q859" i="12"/>
  <c r="R857" i="12"/>
  <c r="I859" i="12"/>
  <c r="J859" i="12" s="1"/>
  <c r="L859" i="12"/>
  <c r="N859" i="12" s="1"/>
  <c r="H860" i="12"/>
  <c r="F862" i="12"/>
  <c r="G862" i="12" s="1"/>
  <c r="E861" i="12"/>
  <c r="P859" i="12" l="1"/>
  <c r="R859" i="12" s="1"/>
  <c r="L860" i="12"/>
  <c r="M860" i="12"/>
  <c r="I860" i="12"/>
  <c r="J860" i="12" s="1"/>
  <c r="H861" i="12"/>
  <c r="F863" i="12"/>
  <c r="G863" i="12" s="1"/>
  <c r="E862" i="12"/>
  <c r="P860" i="12" l="1"/>
  <c r="Q860" i="12"/>
  <c r="L861" i="12"/>
  <c r="M861" i="12"/>
  <c r="N860" i="12"/>
  <c r="I861" i="12"/>
  <c r="J861" i="12" s="1"/>
  <c r="H862" i="12"/>
  <c r="M862" i="12" s="1"/>
  <c r="F864" i="12"/>
  <c r="G864" i="12" s="1"/>
  <c r="E863" i="12"/>
  <c r="P861" i="12" l="1"/>
  <c r="Q861" i="12"/>
  <c r="Q862" i="12" s="1"/>
  <c r="R860" i="12"/>
  <c r="N861" i="12"/>
  <c r="I862" i="12"/>
  <c r="J862" i="12" s="1"/>
  <c r="L862" i="12"/>
  <c r="N862" i="12" s="1"/>
  <c r="H863" i="12"/>
  <c r="F865" i="12"/>
  <c r="G865" i="12" s="1"/>
  <c r="E864" i="12"/>
  <c r="P862" i="12" l="1"/>
  <c r="R862" i="12" s="1"/>
  <c r="R861" i="12"/>
  <c r="L863" i="12"/>
  <c r="M863" i="12"/>
  <c r="I863" i="12"/>
  <c r="J863" i="12" s="1"/>
  <c r="H864" i="12"/>
  <c r="E865" i="12"/>
  <c r="F866" i="12"/>
  <c r="G866" i="12" s="1"/>
  <c r="P863" i="12" l="1"/>
  <c r="Q863" i="12"/>
  <c r="L864" i="12"/>
  <c r="M864" i="12"/>
  <c r="N863" i="12"/>
  <c r="I864" i="12"/>
  <c r="J864" i="12" s="1"/>
  <c r="H865" i="12"/>
  <c r="F867" i="12"/>
  <c r="G867" i="12" s="1"/>
  <c r="E866" i="12"/>
  <c r="P864" i="12" l="1"/>
  <c r="Q864" i="12"/>
  <c r="R863" i="12"/>
  <c r="L865" i="12"/>
  <c r="M865" i="12"/>
  <c r="N864" i="12"/>
  <c r="I865" i="12"/>
  <c r="J865" i="12" s="1"/>
  <c r="H866" i="12"/>
  <c r="F868" i="12"/>
  <c r="G868" i="12" s="1"/>
  <c r="E867" i="12"/>
  <c r="P865" i="12" l="1"/>
  <c r="Q865" i="12"/>
  <c r="R864" i="12"/>
  <c r="L866" i="12"/>
  <c r="M866" i="12"/>
  <c r="N865" i="12"/>
  <c r="I866" i="12"/>
  <c r="J866" i="12" s="1"/>
  <c r="H867" i="12"/>
  <c r="E868" i="12"/>
  <c r="F869" i="12"/>
  <c r="G869" i="12" s="1"/>
  <c r="P866" i="12" l="1"/>
  <c r="Q866" i="12"/>
  <c r="R865" i="12"/>
  <c r="L867" i="12"/>
  <c r="M867" i="12"/>
  <c r="N866" i="12"/>
  <c r="I867" i="12"/>
  <c r="J867" i="12" s="1"/>
  <c r="H868" i="12"/>
  <c r="F870" i="12"/>
  <c r="G870" i="12" s="1"/>
  <c r="E869" i="12"/>
  <c r="P867" i="12" l="1"/>
  <c r="Q867" i="12"/>
  <c r="R866" i="12"/>
  <c r="L868" i="12"/>
  <c r="M868" i="12"/>
  <c r="N867" i="12"/>
  <c r="I868" i="12"/>
  <c r="J868" i="12" s="1"/>
  <c r="H869" i="12"/>
  <c r="F871" i="12"/>
  <c r="G871" i="12" s="1"/>
  <c r="E870" i="12"/>
  <c r="P868" i="12" l="1"/>
  <c r="Q868" i="12"/>
  <c r="R867" i="12"/>
  <c r="L869" i="12"/>
  <c r="M869" i="12"/>
  <c r="N868" i="12"/>
  <c r="I869" i="12"/>
  <c r="J869" i="12" s="1"/>
  <c r="H870" i="12"/>
  <c r="E871" i="12"/>
  <c r="F872" i="12"/>
  <c r="G872" i="12" s="1"/>
  <c r="P869" i="12" l="1"/>
  <c r="Q869" i="12"/>
  <c r="R868" i="12"/>
  <c r="L870" i="12"/>
  <c r="M870" i="12"/>
  <c r="N869" i="12"/>
  <c r="I870" i="12"/>
  <c r="J870" i="12" s="1"/>
  <c r="H871" i="12"/>
  <c r="M871" i="12" s="1"/>
  <c r="F873" i="12"/>
  <c r="G873" i="12" s="1"/>
  <c r="E872" i="12"/>
  <c r="P870" i="12" l="1"/>
  <c r="Q870" i="12"/>
  <c r="Q871" i="12" s="1"/>
  <c r="R869" i="12"/>
  <c r="N870" i="12"/>
  <c r="I871" i="12"/>
  <c r="J871" i="12" s="1"/>
  <c r="L871" i="12"/>
  <c r="N871" i="12" s="1"/>
  <c r="H872" i="12"/>
  <c r="F874" i="12"/>
  <c r="G874" i="12" s="1"/>
  <c r="E873" i="12"/>
  <c r="P871" i="12" l="1"/>
  <c r="R871" i="12" s="1"/>
  <c r="R870" i="12"/>
  <c r="L872" i="12"/>
  <c r="M872" i="12"/>
  <c r="I872" i="12"/>
  <c r="J872" i="12" s="1"/>
  <c r="H873" i="12"/>
  <c r="F875" i="12"/>
  <c r="G875" i="12" s="1"/>
  <c r="E874" i="12"/>
  <c r="P872" i="12" l="1"/>
  <c r="Q872" i="12"/>
  <c r="L873" i="12"/>
  <c r="M873" i="12"/>
  <c r="N872" i="12"/>
  <c r="I873" i="12"/>
  <c r="J873" i="12" s="1"/>
  <c r="H874" i="12"/>
  <c r="M874" i="12" s="1"/>
  <c r="F876" i="12"/>
  <c r="G876" i="12" s="1"/>
  <c r="E875" i="12"/>
  <c r="P873" i="12" l="1"/>
  <c r="Q873" i="12"/>
  <c r="Q874" i="12" s="1"/>
  <c r="R872" i="12"/>
  <c r="N873" i="12"/>
  <c r="I874" i="12"/>
  <c r="J874" i="12" s="1"/>
  <c r="L874" i="12"/>
  <c r="N874" i="12" s="1"/>
  <c r="H875" i="12"/>
  <c r="F877" i="12"/>
  <c r="G877" i="12" s="1"/>
  <c r="E876" i="12"/>
  <c r="P874" i="12" l="1"/>
  <c r="R874" i="12" s="1"/>
  <c r="R873" i="12"/>
  <c r="L875" i="12"/>
  <c r="M875" i="12"/>
  <c r="I875" i="12"/>
  <c r="J875" i="12" s="1"/>
  <c r="H876" i="12"/>
  <c r="F878" i="12"/>
  <c r="G878" i="12" s="1"/>
  <c r="E877" i="12"/>
  <c r="P875" i="12" l="1"/>
  <c r="Q875" i="12"/>
  <c r="L876" i="12"/>
  <c r="M876" i="12"/>
  <c r="N875" i="12"/>
  <c r="I876" i="12"/>
  <c r="J876" i="12" s="1"/>
  <c r="H877" i="12"/>
  <c r="E878" i="12"/>
  <c r="F879" i="12"/>
  <c r="G879" i="12" s="1"/>
  <c r="P876" i="12" l="1"/>
  <c r="Q876" i="12"/>
  <c r="R875" i="12"/>
  <c r="L877" i="12"/>
  <c r="M877" i="12"/>
  <c r="N876" i="12"/>
  <c r="I877" i="12"/>
  <c r="J877" i="12" s="1"/>
  <c r="H878" i="12"/>
  <c r="F880" i="12"/>
  <c r="G880" i="12" s="1"/>
  <c r="E879" i="12"/>
  <c r="P877" i="12" l="1"/>
  <c r="Q877" i="12"/>
  <c r="R876" i="12"/>
  <c r="L878" i="12"/>
  <c r="M878" i="12"/>
  <c r="N877" i="12"/>
  <c r="I878" i="12"/>
  <c r="J878" i="12" s="1"/>
  <c r="H879" i="12"/>
  <c r="E880" i="12"/>
  <c r="F881" i="12"/>
  <c r="G881" i="12" s="1"/>
  <c r="P878" i="12" l="1"/>
  <c r="Q878" i="12"/>
  <c r="R877" i="12"/>
  <c r="L879" i="12"/>
  <c r="M879" i="12"/>
  <c r="N878" i="12"/>
  <c r="I879" i="12"/>
  <c r="J879" i="12" s="1"/>
  <c r="H880" i="12"/>
  <c r="F882" i="12"/>
  <c r="G882" i="12" s="1"/>
  <c r="E881" i="12"/>
  <c r="P879" i="12" l="1"/>
  <c r="Q879" i="12"/>
  <c r="R878" i="12"/>
  <c r="L880" i="12"/>
  <c r="M880" i="12"/>
  <c r="N879" i="12"/>
  <c r="I880" i="12"/>
  <c r="J880" i="12" s="1"/>
  <c r="H881" i="12"/>
  <c r="F883" i="12"/>
  <c r="G883" i="12" s="1"/>
  <c r="E882" i="12"/>
  <c r="P880" i="12" l="1"/>
  <c r="Q880" i="12"/>
  <c r="R879" i="12"/>
  <c r="L881" i="12"/>
  <c r="M881" i="12"/>
  <c r="N880" i="12"/>
  <c r="I881" i="12"/>
  <c r="J881" i="12" s="1"/>
  <c r="H882" i="12"/>
  <c r="E883" i="12"/>
  <c r="F884" i="12"/>
  <c r="G884" i="12" s="1"/>
  <c r="P881" i="12" l="1"/>
  <c r="Q881" i="12"/>
  <c r="R880" i="12"/>
  <c r="L882" i="12"/>
  <c r="M882" i="12"/>
  <c r="N881" i="12"/>
  <c r="I882" i="12"/>
  <c r="J882" i="12" s="1"/>
  <c r="H883" i="12"/>
  <c r="F885" i="12"/>
  <c r="G885" i="12" s="1"/>
  <c r="E884" i="12"/>
  <c r="P882" i="12" l="1"/>
  <c r="Q882" i="12"/>
  <c r="R881" i="12"/>
  <c r="L883" i="12"/>
  <c r="M883" i="12"/>
  <c r="N882" i="12"/>
  <c r="I883" i="12"/>
  <c r="J883" i="12" s="1"/>
  <c r="H884" i="12"/>
  <c r="E885" i="12"/>
  <c r="F886" i="12"/>
  <c r="G886" i="12" s="1"/>
  <c r="P883" i="12" l="1"/>
  <c r="Q883" i="12"/>
  <c r="R882" i="12"/>
  <c r="L884" i="12"/>
  <c r="M884" i="12"/>
  <c r="N883" i="12"/>
  <c r="I884" i="12"/>
  <c r="J884" i="12" s="1"/>
  <c r="H885" i="12"/>
  <c r="F887" i="12"/>
  <c r="G887" i="12" s="1"/>
  <c r="E886" i="12"/>
  <c r="P884" i="12" l="1"/>
  <c r="Q884" i="12"/>
  <c r="R883" i="12"/>
  <c r="L885" i="12"/>
  <c r="M885" i="12"/>
  <c r="N884" i="12"/>
  <c r="I885" i="12"/>
  <c r="J885" i="12" s="1"/>
  <c r="H886" i="12"/>
  <c r="F888" i="12"/>
  <c r="G888" i="12" s="1"/>
  <c r="E887" i="12"/>
  <c r="P885" i="12" l="1"/>
  <c r="Q885" i="12"/>
  <c r="R884" i="12"/>
  <c r="L886" i="12"/>
  <c r="M886" i="12"/>
  <c r="N885" i="12"/>
  <c r="I886" i="12"/>
  <c r="J886" i="12" s="1"/>
  <c r="H887" i="12"/>
  <c r="F889" i="12"/>
  <c r="G889" i="12" s="1"/>
  <c r="E888" i="12"/>
  <c r="P886" i="12" l="1"/>
  <c r="Q886" i="12"/>
  <c r="R885" i="12"/>
  <c r="L887" i="12"/>
  <c r="M887" i="12"/>
  <c r="N886" i="12"/>
  <c r="I887" i="12"/>
  <c r="J887" i="12" s="1"/>
  <c r="H888" i="12"/>
  <c r="E889" i="12"/>
  <c r="F890" i="12"/>
  <c r="G890" i="12" s="1"/>
  <c r="P887" i="12" l="1"/>
  <c r="Q887" i="12"/>
  <c r="R886" i="12"/>
  <c r="L888" i="12"/>
  <c r="M888" i="12"/>
  <c r="N887" i="12"/>
  <c r="I888" i="12"/>
  <c r="J888" i="12" s="1"/>
  <c r="H889" i="12"/>
  <c r="M889" i="12" s="1"/>
  <c r="F891" i="12"/>
  <c r="G891" i="12" s="1"/>
  <c r="E890" i="12"/>
  <c r="P888" i="12" l="1"/>
  <c r="Q888" i="12"/>
  <c r="Q889" i="12" s="1"/>
  <c r="R887" i="12"/>
  <c r="N888" i="12"/>
  <c r="I889" i="12"/>
  <c r="J889" i="12" s="1"/>
  <c r="L889" i="12"/>
  <c r="N889" i="12" s="1"/>
  <c r="H890" i="12"/>
  <c r="M890" i="12" s="1"/>
  <c r="F892" i="12"/>
  <c r="G892" i="12" s="1"/>
  <c r="E891" i="12"/>
  <c r="P889" i="12" l="1"/>
  <c r="R889" i="12" s="1"/>
  <c r="Q890" i="12"/>
  <c r="R888" i="12"/>
  <c r="I890" i="12"/>
  <c r="J890" i="12" s="1"/>
  <c r="L890" i="12"/>
  <c r="N890" i="12" s="1"/>
  <c r="H891" i="12"/>
  <c r="F893" i="12"/>
  <c r="G893" i="12" s="1"/>
  <c r="E892" i="12"/>
  <c r="P890" i="12" l="1"/>
  <c r="R890" i="12" s="1"/>
  <c r="L891" i="12"/>
  <c r="M891" i="12"/>
  <c r="I891" i="12"/>
  <c r="J891" i="12" s="1"/>
  <c r="H892" i="12"/>
  <c r="E893" i="12"/>
  <c r="F894" i="12"/>
  <c r="G894" i="12" s="1"/>
  <c r="P891" i="12" l="1"/>
  <c r="Q891" i="12"/>
  <c r="L892" i="12"/>
  <c r="M892" i="12"/>
  <c r="N891" i="12"/>
  <c r="I892" i="12"/>
  <c r="J892" i="12" s="1"/>
  <c r="H893" i="12"/>
  <c r="F895" i="12"/>
  <c r="G895" i="12" s="1"/>
  <c r="E894" i="12"/>
  <c r="P892" i="12" l="1"/>
  <c r="Q892" i="12"/>
  <c r="R891" i="12"/>
  <c r="L893" i="12"/>
  <c r="M893" i="12"/>
  <c r="N892" i="12"/>
  <c r="I893" i="12"/>
  <c r="J893" i="12" s="1"/>
  <c r="H894" i="12"/>
  <c r="E895" i="12"/>
  <c r="F896" i="12"/>
  <c r="G896" i="12" s="1"/>
  <c r="P893" i="12" l="1"/>
  <c r="Q893" i="12"/>
  <c r="R892" i="12"/>
  <c r="L894" i="12"/>
  <c r="M894" i="12"/>
  <c r="N893" i="12"/>
  <c r="I894" i="12"/>
  <c r="J894" i="12" s="1"/>
  <c r="H895" i="12"/>
  <c r="F897" i="12"/>
  <c r="G897" i="12" s="1"/>
  <c r="E896" i="12"/>
  <c r="P894" i="12" l="1"/>
  <c r="Q894" i="12"/>
  <c r="R893" i="12"/>
  <c r="L895" i="12"/>
  <c r="M895" i="12"/>
  <c r="N894" i="12"/>
  <c r="I895" i="12"/>
  <c r="J895" i="12" s="1"/>
  <c r="H896" i="12"/>
  <c r="M896" i="12" s="1"/>
  <c r="F898" i="12"/>
  <c r="G898" i="12" s="1"/>
  <c r="E897" i="12"/>
  <c r="P895" i="12" l="1"/>
  <c r="Q895" i="12"/>
  <c r="Q896" i="12" s="1"/>
  <c r="R894" i="12"/>
  <c r="N895" i="12"/>
  <c r="I896" i="12"/>
  <c r="J896" i="12" s="1"/>
  <c r="L896" i="12"/>
  <c r="N896" i="12" s="1"/>
  <c r="H897" i="12"/>
  <c r="E898" i="12"/>
  <c r="F899" i="12"/>
  <c r="G899" i="12" s="1"/>
  <c r="P896" i="12" l="1"/>
  <c r="R895" i="12"/>
  <c r="R896" i="12"/>
  <c r="L897" i="12"/>
  <c r="M897" i="12"/>
  <c r="I897" i="12"/>
  <c r="J897" i="12" s="1"/>
  <c r="H898" i="12"/>
  <c r="F900" i="12"/>
  <c r="G900" i="12" s="1"/>
  <c r="E899" i="12"/>
  <c r="P897" i="12" l="1"/>
  <c r="Q897" i="12"/>
  <c r="L898" i="12"/>
  <c r="M898" i="12"/>
  <c r="N897" i="12"/>
  <c r="I898" i="12"/>
  <c r="J898" i="12" s="1"/>
  <c r="H899" i="12"/>
  <c r="M899" i="12" s="1"/>
  <c r="F901" i="12"/>
  <c r="G901" i="12" s="1"/>
  <c r="E900" i="12"/>
  <c r="P898" i="12" l="1"/>
  <c r="Q898" i="12"/>
  <c r="Q899" i="12" s="1"/>
  <c r="R897" i="12"/>
  <c r="N898" i="12"/>
  <c r="I899" i="12"/>
  <c r="J899" i="12" s="1"/>
  <c r="L899" i="12"/>
  <c r="N899" i="12" s="1"/>
  <c r="H900" i="12"/>
  <c r="E901" i="12"/>
  <c r="F902" i="12"/>
  <c r="G902" i="12" s="1"/>
  <c r="P899" i="12" l="1"/>
  <c r="R899" i="12" s="1"/>
  <c r="R898" i="12"/>
  <c r="L900" i="12"/>
  <c r="M900" i="12"/>
  <c r="I900" i="12"/>
  <c r="J900" i="12" s="1"/>
  <c r="H901" i="12"/>
  <c r="F903" i="12"/>
  <c r="G903" i="12" s="1"/>
  <c r="E902" i="12"/>
  <c r="P900" i="12" l="1"/>
  <c r="Q900" i="12"/>
  <c r="L901" i="12"/>
  <c r="M901" i="12"/>
  <c r="N900" i="12"/>
  <c r="I901" i="12"/>
  <c r="J901" i="12" s="1"/>
  <c r="H902" i="12"/>
  <c r="F904" i="12"/>
  <c r="G904" i="12" s="1"/>
  <c r="E903" i="12"/>
  <c r="P901" i="12" l="1"/>
  <c r="Q901" i="12"/>
  <c r="R900" i="12"/>
  <c r="L902" i="12"/>
  <c r="M902" i="12"/>
  <c r="N901" i="12"/>
  <c r="I902" i="12"/>
  <c r="J902" i="12" s="1"/>
  <c r="H903" i="12"/>
  <c r="M903" i="12" s="1"/>
  <c r="F905" i="12"/>
  <c r="G905" i="12" s="1"/>
  <c r="E904" i="12"/>
  <c r="P902" i="12" l="1"/>
  <c r="Q902" i="12"/>
  <c r="Q903" i="12" s="1"/>
  <c r="R901" i="12"/>
  <c r="N902" i="12"/>
  <c r="I903" i="12"/>
  <c r="J903" i="12" s="1"/>
  <c r="L903" i="12"/>
  <c r="N903" i="12" s="1"/>
  <c r="H904" i="12"/>
  <c r="E905" i="12"/>
  <c r="F906" i="12"/>
  <c r="G906" i="12" s="1"/>
  <c r="P903" i="12" l="1"/>
  <c r="R902" i="12"/>
  <c r="R903" i="12"/>
  <c r="L904" i="12"/>
  <c r="M904" i="12"/>
  <c r="I904" i="12"/>
  <c r="J904" i="12" s="1"/>
  <c r="H905" i="12"/>
  <c r="F907" i="12"/>
  <c r="G907" i="12" s="1"/>
  <c r="E906" i="12"/>
  <c r="P904" i="12" l="1"/>
  <c r="Q904" i="12"/>
  <c r="L905" i="12"/>
  <c r="M905" i="12"/>
  <c r="N904" i="12"/>
  <c r="I905" i="12"/>
  <c r="J905" i="12" s="1"/>
  <c r="H906" i="12"/>
  <c r="F908" i="12"/>
  <c r="G908" i="12" s="1"/>
  <c r="E907" i="12"/>
  <c r="P905" i="12" l="1"/>
  <c r="Q905" i="12"/>
  <c r="R904" i="12"/>
  <c r="L906" i="12"/>
  <c r="M906" i="12"/>
  <c r="N905" i="12"/>
  <c r="I906" i="12"/>
  <c r="J906" i="12" s="1"/>
  <c r="H907" i="12"/>
  <c r="M907" i="12" s="1"/>
  <c r="F909" i="12"/>
  <c r="G909" i="12" s="1"/>
  <c r="E908" i="12"/>
  <c r="P906" i="12" l="1"/>
  <c r="Q906" i="12"/>
  <c r="Q907" i="12" s="1"/>
  <c r="R905" i="12"/>
  <c r="N906" i="12"/>
  <c r="I907" i="12"/>
  <c r="J907" i="12" s="1"/>
  <c r="L907" i="12"/>
  <c r="N907" i="12" s="1"/>
  <c r="H908" i="12"/>
  <c r="F910" i="12"/>
  <c r="G910" i="12" s="1"/>
  <c r="E909" i="12"/>
  <c r="P907" i="12" l="1"/>
  <c r="R907" i="12" s="1"/>
  <c r="R906" i="12"/>
  <c r="L908" i="12"/>
  <c r="M908" i="12"/>
  <c r="I908" i="12"/>
  <c r="J908" i="12" s="1"/>
  <c r="H909" i="12"/>
  <c r="F911" i="12"/>
  <c r="G911" i="12" s="1"/>
  <c r="E910" i="12"/>
  <c r="P908" i="12" l="1"/>
  <c r="Q908" i="12"/>
  <c r="L909" i="12"/>
  <c r="M909" i="12"/>
  <c r="N908" i="12"/>
  <c r="I909" i="12"/>
  <c r="J909" i="12" s="1"/>
  <c r="H910" i="12"/>
  <c r="E911" i="12"/>
  <c r="F912" i="12"/>
  <c r="G912" i="12" s="1"/>
  <c r="P909" i="12" l="1"/>
  <c r="Q909" i="12"/>
  <c r="R908" i="12"/>
  <c r="L910" i="12"/>
  <c r="M910" i="12"/>
  <c r="N909" i="12"/>
  <c r="I910" i="12"/>
  <c r="J910" i="12" s="1"/>
  <c r="H911" i="12"/>
  <c r="F913" i="12"/>
  <c r="G913" i="12" s="1"/>
  <c r="E912" i="12"/>
  <c r="P910" i="12" l="1"/>
  <c r="Q910" i="12"/>
  <c r="R909" i="12"/>
  <c r="L911" i="12"/>
  <c r="M911" i="12"/>
  <c r="N910" i="12"/>
  <c r="I911" i="12"/>
  <c r="J911" i="12" s="1"/>
  <c r="H912" i="12"/>
  <c r="E913" i="12"/>
  <c r="F914" i="12"/>
  <c r="G914" i="12" s="1"/>
  <c r="P911" i="12" l="1"/>
  <c r="Q911" i="12"/>
  <c r="R910" i="12"/>
  <c r="L912" i="12"/>
  <c r="M912" i="12"/>
  <c r="N911" i="12"/>
  <c r="I912" i="12"/>
  <c r="J912" i="12" s="1"/>
  <c r="H913" i="12"/>
  <c r="F915" i="12"/>
  <c r="G915" i="12" s="1"/>
  <c r="E914" i="12"/>
  <c r="P912" i="12" l="1"/>
  <c r="Q912" i="12"/>
  <c r="R911" i="12"/>
  <c r="L913" i="12"/>
  <c r="M913" i="12"/>
  <c r="N912" i="12"/>
  <c r="I913" i="12"/>
  <c r="J913" i="12" s="1"/>
  <c r="H914" i="12"/>
  <c r="E915" i="12"/>
  <c r="F916" i="12"/>
  <c r="G916" i="12" s="1"/>
  <c r="P913" i="12" l="1"/>
  <c r="Q913" i="12"/>
  <c r="R912" i="12"/>
  <c r="L914" i="12"/>
  <c r="M914" i="12"/>
  <c r="N913" i="12"/>
  <c r="I914" i="12"/>
  <c r="J914" i="12" s="1"/>
  <c r="H915" i="12"/>
  <c r="F917" i="12"/>
  <c r="G917" i="12" s="1"/>
  <c r="E916" i="12"/>
  <c r="P914" i="12" l="1"/>
  <c r="Q914" i="12"/>
  <c r="R913" i="12"/>
  <c r="L915" i="12"/>
  <c r="M915" i="12"/>
  <c r="N914" i="12"/>
  <c r="I915" i="12"/>
  <c r="J915" i="12" s="1"/>
  <c r="H916" i="12"/>
  <c r="M916" i="12" s="1"/>
  <c r="F918" i="12"/>
  <c r="G918" i="12" s="1"/>
  <c r="E917" i="12"/>
  <c r="P915" i="12" l="1"/>
  <c r="Q915" i="12"/>
  <c r="Q916" i="12" s="1"/>
  <c r="R914" i="12"/>
  <c r="N915" i="12"/>
  <c r="I916" i="12"/>
  <c r="J916" i="12" s="1"/>
  <c r="L916" i="12"/>
  <c r="N916" i="12" s="1"/>
  <c r="H917" i="12"/>
  <c r="M917" i="12" s="1"/>
  <c r="E918" i="12"/>
  <c r="F919" i="12"/>
  <c r="G919" i="12" s="1"/>
  <c r="P916" i="12" l="1"/>
  <c r="Q917" i="12"/>
  <c r="R915" i="12"/>
  <c r="R916" i="12"/>
  <c r="I917" i="12"/>
  <c r="J917" i="12" s="1"/>
  <c r="L917" i="12"/>
  <c r="N917" i="12" s="1"/>
  <c r="H918" i="12"/>
  <c r="F920" i="12"/>
  <c r="G920" i="12" s="1"/>
  <c r="E919" i="12"/>
  <c r="P917" i="12" l="1"/>
  <c r="R917" i="12" s="1"/>
  <c r="L918" i="12"/>
  <c r="M918" i="12"/>
  <c r="I918" i="12"/>
  <c r="J918" i="12" s="1"/>
  <c r="H919" i="12"/>
  <c r="F921" i="12"/>
  <c r="G921" i="12" s="1"/>
  <c r="E920" i="12"/>
  <c r="P918" i="12" l="1"/>
  <c r="Q918" i="12"/>
  <c r="L919" i="12"/>
  <c r="M919" i="12"/>
  <c r="N918" i="12"/>
  <c r="I919" i="12"/>
  <c r="J919" i="12" s="1"/>
  <c r="H920" i="12"/>
  <c r="F922" i="12"/>
  <c r="G922" i="12" s="1"/>
  <c r="E921" i="12"/>
  <c r="P919" i="12" l="1"/>
  <c r="Q919" i="12"/>
  <c r="R918" i="12"/>
  <c r="L920" i="12"/>
  <c r="M920" i="12"/>
  <c r="N919" i="12"/>
  <c r="I920" i="12"/>
  <c r="J920" i="12" s="1"/>
  <c r="H921" i="12"/>
  <c r="F923" i="12"/>
  <c r="G923" i="12" s="1"/>
  <c r="E922" i="12"/>
  <c r="P920" i="12" l="1"/>
  <c r="Q920" i="12"/>
  <c r="R919" i="12"/>
  <c r="L921" i="12"/>
  <c r="M921" i="12"/>
  <c r="N920" i="12"/>
  <c r="I921" i="12"/>
  <c r="J921" i="12" s="1"/>
  <c r="H922" i="12"/>
  <c r="E923" i="12"/>
  <c r="F924" i="12"/>
  <c r="G924" i="12" s="1"/>
  <c r="P921" i="12" l="1"/>
  <c r="Q921" i="12"/>
  <c r="R920" i="12"/>
  <c r="L922" i="12"/>
  <c r="M922" i="12"/>
  <c r="N921" i="12"/>
  <c r="I922" i="12"/>
  <c r="J922" i="12" s="1"/>
  <c r="H923" i="12"/>
  <c r="M923" i="12" s="1"/>
  <c r="F925" i="12"/>
  <c r="G925" i="12" s="1"/>
  <c r="E924" i="12"/>
  <c r="P922" i="12" l="1"/>
  <c r="Q922" i="12"/>
  <c r="Q923" i="12" s="1"/>
  <c r="R921" i="12"/>
  <c r="N922" i="12"/>
  <c r="I923" i="12"/>
  <c r="J923" i="12" s="1"/>
  <c r="L923" i="12"/>
  <c r="N923" i="12" s="1"/>
  <c r="H924" i="12"/>
  <c r="F926" i="12"/>
  <c r="G926" i="12" s="1"/>
  <c r="E925" i="12"/>
  <c r="P923" i="12" l="1"/>
  <c r="R923" i="12" s="1"/>
  <c r="R922" i="12"/>
  <c r="L924" i="12"/>
  <c r="M924" i="12"/>
  <c r="I924" i="12"/>
  <c r="J924" i="12" s="1"/>
  <c r="H925" i="12"/>
  <c r="E926" i="12"/>
  <c r="F927" i="12"/>
  <c r="G927" i="12" s="1"/>
  <c r="P924" i="12" l="1"/>
  <c r="Q924" i="12"/>
  <c r="L925" i="12"/>
  <c r="M925" i="12"/>
  <c r="N924" i="12"/>
  <c r="I925" i="12"/>
  <c r="J925" i="12" s="1"/>
  <c r="H926" i="12"/>
  <c r="F928" i="12"/>
  <c r="G928" i="12" s="1"/>
  <c r="E927" i="12"/>
  <c r="P925" i="12" l="1"/>
  <c r="Q925" i="12"/>
  <c r="R924" i="12"/>
  <c r="L926" i="12"/>
  <c r="M926" i="12"/>
  <c r="N925" i="12"/>
  <c r="I926" i="12"/>
  <c r="J926" i="12" s="1"/>
  <c r="H927" i="12"/>
  <c r="E928" i="12"/>
  <c r="F929" i="12"/>
  <c r="G929" i="12" s="1"/>
  <c r="P926" i="12" l="1"/>
  <c r="Q926" i="12"/>
  <c r="R925" i="12"/>
  <c r="L927" i="12"/>
  <c r="M927" i="12"/>
  <c r="N926" i="12"/>
  <c r="I927" i="12"/>
  <c r="J927" i="12" s="1"/>
  <c r="H928" i="12"/>
  <c r="F930" i="12"/>
  <c r="G930" i="12" s="1"/>
  <c r="E929" i="12"/>
  <c r="P927" i="12" l="1"/>
  <c r="Q927" i="12"/>
  <c r="R927" i="12" s="1"/>
  <c r="R926" i="12"/>
  <c r="L928" i="12"/>
  <c r="M928" i="12"/>
  <c r="N927" i="12"/>
  <c r="I928" i="12"/>
  <c r="J928" i="12" s="1"/>
  <c r="H929" i="12"/>
  <c r="F931" i="12"/>
  <c r="G931" i="12" s="1"/>
  <c r="E930" i="12"/>
  <c r="P928" i="12" l="1"/>
  <c r="Q928" i="12"/>
  <c r="L929" i="12"/>
  <c r="M929" i="12"/>
  <c r="N928" i="12"/>
  <c r="I929" i="12"/>
  <c r="J929" i="12" s="1"/>
  <c r="H930" i="12"/>
  <c r="E931" i="12"/>
  <c r="F932" i="12"/>
  <c r="G932" i="12" s="1"/>
  <c r="P929" i="12" l="1"/>
  <c r="Q929" i="12"/>
  <c r="R928" i="12"/>
  <c r="L930" i="12"/>
  <c r="M930" i="12"/>
  <c r="N929" i="12"/>
  <c r="I930" i="12"/>
  <c r="J930" i="12" s="1"/>
  <c r="H931" i="12"/>
  <c r="F933" i="12"/>
  <c r="G933" i="12" s="1"/>
  <c r="E932" i="12"/>
  <c r="P930" i="12" l="1"/>
  <c r="Q930" i="12"/>
  <c r="R929" i="12"/>
  <c r="L931" i="12"/>
  <c r="M931" i="12"/>
  <c r="N930" i="12"/>
  <c r="I931" i="12"/>
  <c r="J931" i="12" s="1"/>
  <c r="H932" i="12"/>
  <c r="F934" i="12"/>
  <c r="G934" i="12" s="1"/>
  <c r="E933" i="12"/>
  <c r="P931" i="12" l="1"/>
  <c r="Q931" i="12"/>
  <c r="R930" i="12"/>
  <c r="L932" i="12"/>
  <c r="M932" i="12"/>
  <c r="N931" i="12"/>
  <c r="I932" i="12"/>
  <c r="J932" i="12" s="1"/>
  <c r="H933" i="12"/>
  <c r="F935" i="12"/>
  <c r="G935" i="12" s="1"/>
  <c r="E934" i="12"/>
  <c r="P932" i="12" l="1"/>
  <c r="Q932" i="12"/>
  <c r="R931" i="12"/>
  <c r="L933" i="12"/>
  <c r="M933" i="12"/>
  <c r="N932" i="12"/>
  <c r="I933" i="12"/>
  <c r="J933" i="12" s="1"/>
  <c r="H934" i="12"/>
  <c r="F936" i="12"/>
  <c r="G936" i="12" s="1"/>
  <c r="E935" i="12"/>
  <c r="P933" i="12" l="1"/>
  <c r="Q933" i="12"/>
  <c r="R932" i="12"/>
  <c r="L934" i="12"/>
  <c r="M934" i="12"/>
  <c r="N933" i="12"/>
  <c r="I934" i="12"/>
  <c r="J934" i="12" s="1"/>
  <c r="H935" i="12"/>
  <c r="F937" i="12"/>
  <c r="G937" i="12" s="1"/>
  <c r="E936" i="12"/>
  <c r="P934" i="12" l="1"/>
  <c r="Q934" i="12"/>
  <c r="R934" i="12" s="1"/>
  <c r="R933" i="12"/>
  <c r="L935" i="12"/>
  <c r="M935" i="12"/>
  <c r="N934" i="12"/>
  <c r="I935" i="12"/>
  <c r="J935" i="12" s="1"/>
  <c r="H936" i="12"/>
  <c r="F938" i="12"/>
  <c r="G938" i="12" s="1"/>
  <c r="E937" i="12"/>
  <c r="Q935" i="12" l="1"/>
  <c r="P935" i="12"/>
  <c r="R935" i="12" s="1"/>
  <c r="L936" i="12"/>
  <c r="M936" i="12"/>
  <c r="N935" i="12"/>
  <c r="I936" i="12"/>
  <c r="J936" i="12" s="1"/>
  <c r="H937" i="12"/>
  <c r="E938" i="12"/>
  <c r="F939" i="12"/>
  <c r="G939" i="12" s="1"/>
  <c r="P936" i="12" l="1"/>
  <c r="Q936" i="12"/>
  <c r="L937" i="12"/>
  <c r="M937" i="12"/>
  <c r="N936" i="12"/>
  <c r="I937" i="12"/>
  <c r="J937" i="12" s="1"/>
  <c r="H938" i="12"/>
  <c r="F940" i="12"/>
  <c r="G940" i="12" s="1"/>
  <c r="E939" i="12"/>
  <c r="P937" i="12" l="1"/>
  <c r="Q937" i="12"/>
  <c r="R936" i="12"/>
  <c r="L938" i="12"/>
  <c r="M938" i="12"/>
  <c r="N937" i="12"/>
  <c r="I938" i="12"/>
  <c r="J938" i="12" s="1"/>
  <c r="H939" i="12"/>
  <c r="E940" i="12"/>
  <c r="F941" i="12"/>
  <c r="G941" i="12" s="1"/>
  <c r="P938" i="12" l="1"/>
  <c r="Q938" i="12"/>
  <c r="R937" i="12"/>
  <c r="L939" i="12"/>
  <c r="M939" i="12"/>
  <c r="N938" i="12"/>
  <c r="I939" i="12"/>
  <c r="J939" i="12" s="1"/>
  <c r="H940" i="12"/>
  <c r="E941" i="12"/>
  <c r="F942" i="12"/>
  <c r="G942" i="12" s="1"/>
  <c r="P939" i="12" l="1"/>
  <c r="Q939" i="12"/>
  <c r="R938" i="12"/>
  <c r="L940" i="12"/>
  <c r="M940" i="12"/>
  <c r="N939" i="12"/>
  <c r="I940" i="12"/>
  <c r="J940" i="12" s="1"/>
  <c r="H941" i="12"/>
  <c r="M941" i="12" s="1"/>
  <c r="F943" i="12"/>
  <c r="G943" i="12" s="1"/>
  <c r="E942" i="12"/>
  <c r="R939" i="12" l="1"/>
  <c r="P940" i="12"/>
  <c r="Q940" i="12"/>
  <c r="Q941" i="12" s="1"/>
  <c r="N940" i="12"/>
  <c r="I941" i="12"/>
  <c r="J941" i="12" s="1"/>
  <c r="L941" i="12"/>
  <c r="N941" i="12" s="1"/>
  <c r="H942" i="12"/>
  <c r="F944" i="12"/>
  <c r="G944" i="12" s="1"/>
  <c r="E943" i="12"/>
  <c r="P941" i="12" l="1"/>
  <c r="R941" i="12" s="1"/>
  <c r="R940" i="12"/>
  <c r="L942" i="12"/>
  <c r="M942" i="12"/>
  <c r="I942" i="12"/>
  <c r="J942" i="12" s="1"/>
  <c r="H943" i="12"/>
  <c r="E944" i="12"/>
  <c r="F945" i="12"/>
  <c r="G945" i="12" s="1"/>
  <c r="P942" i="12" l="1"/>
  <c r="Q942" i="12"/>
  <c r="L943" i="12"/>
  <c r="M943" i="12"/>
  <c r="N942" i="12"/>
  <c r="I943" i="12"/>
  <c r="J943" i="12" s="1"/>
  <c r="H944" i="12"/>
  <c r="E945" i="12"/>
  <c r="F946" i="12"/>
  <c r="G946" i="12" s="1"/>
  <c r="R942" i="12" l="1"/>
  <c r="P943" i="12"/>
  <c r="Q943" i="12"/>
  <c r="L944" i="12"/>
  <c r="M944" i="12"/>
  <c r="N943" i="12"/>
  <c r="I944" i="12"/>
  <c r="J944" i="12" s="1"/>
  <c r="H945" i="12"/>
  <c r="F947" i="12"/>
  <c r="G947" i="12" s="1"/>
  <c r="E946" i="12"/>
  <c r="R943" i="12" l="1"/>
  <c r="P944" i="12"/>
  <c r="Q944" i="12"/>
  <c r="L945" i="12"/>
  <c r="M945" i="12"/>
  <c r="N944" i="12"/>
  <c r="I945" i="12"/>
  <c r="J945" i="12" s="1"/>
  <c r="H946" i="12"/>
  <c r="E947" i="12"/>
  <c r="F948" i="12"/>
  <c r="G948" i="12" s="1"/>
  <c r="P945" i="12" l="1"/>
  <c r="Q945" i="12"/>
  <c r="R944" i="12"/>
  <c r="L946" i="12"/>
  <c r="M946" i="12"/>
  <c r="N945" i="12"/>
  <c r="I946" i="12"/>
  <c r="J946" i="12" s="1"/>
  <c r="H947" i="12"/>
  <c r="F949" i="12"/>
  <c r="G949" i="12" s="1"/>
  <c r="E948" i="12"/>
  <c r="P946" i="12" l="1"/>
  <c r="Q946" i="12"/>
  <c r="R945" i="12"/>
  <c r="L947" i="12"/>
  <c r="M947" i="12"/>
  <c r="N946" i="12"/>
  <c r="I947" i="12"/>
  <c r="J947" i="12" s="1"/>
  <c r="H948" i="12"/>
  <c r="E949" i="12"/>
  <c r="F950" i="12"/>
  <c r="G950" i="12" s="1"/>
  <c r="P947" i="12" l="1"/>
  <c r="Q947" i="12"/>
  <c r="R946" i="12"/>
  <c r="L948" i="12"/>
  <c r="M948" i="12"/>
  <c r="N947" i="12"/>
  <c r="I948" i="12"/>
  <c r="J948" i="12" s="1"/>
  <c r="H949" i="12"/>
  <c r="M949" i="12" s="1"/>
  <c r="F951" i="12"/>
  <c r="G951" i="12" s="1"/>
  <c r="E950" i="12"/>
  <c r="P948" i="12" l="1"/>
  <c r="Q948" i="12"/>
  <c r="Q949" i="12" s="1"/>
  <c r="R947" i="12"/>
  <c r="N948" i="12"/>
  <c r="I949" i="12"/>
  <c r="J949" i="12" s="1"/>
  <c r="L949" i="12"/>
  <c r="N949" i="12" s="1"/>
  <c r="H950" i="12"/>
  <c r="M950" i="12" s="1"/>
  <c r="F952" i="12"/>
  <c r="G952" i="12" s="1"/>
  <c r="E951" i="12"/>
  <c r="P949" i="12" l="1"/>
  <c r="R949" i="12" s="1"/>
  <c r="Q950" i="12"/>
  <c r="R948" i="12"/>
  <c r="I950" i="12"/>
  <c r="J950" i="12" s="1"/>
  <c r="L950" i="12"/>
  <c r="N950" i="12" s="1"/>
  <c r="H951" i="12"/>
  <c r="M951" i="12" s="1"/>
  <c r="F953" i="12"/>
  <c r="G953" i="12" s="1"/>
  <c r="E952" i="12"/>
  <c r="P950" i="12" l="1"/>
  <c r="R950" i="12" s="1"/>
  <c r="Q951" i="12"/>
  <c r="I951" i="12"/>
  <c r="J951" i="12" s="1"/>
  <c r="L951" i="12"/>
  <c r="N951" i="12" s="1"/>
  <c r="H952" i="12"/>
  <c r="F954" i="12"/>
  <c r="G954" i="12" s="1"/>
  <c r="E953" i="12"/>
  <c r="P951" i="12" l="1"/>
  <c r="R951" i="12" s="1"/>
  <c r="L952" i="12"/>
  <c r="M952" i="12"/>
  <c r="I952" i="12"/>
  <c r="J952" i="12" s="1"/>
  <c r="H953" i="12"/>
  <c r="F955" i="12"/>
  <c r="G955" i="12" s="1"/>
  <c r="E954" i="12"/>
  <c r="P952" i="12" l="1"/>
  <c r="Q952" i="12"/>
  <c r="L953" i="12"/>
  <c r="M953" i="12"/>
  <c r="N952" i="12"/>
  <c r="I953" i="12"/>
  <c r="J953" i="12" s="1"/>
  <c r="H954" i="12"/>
  <c r="F956" i="12"/>
  <c r="G956" i="12" s="1"/>
  <c r="E955" i="12"/>
  <c r="P953" i="12" l="1"/>
  <c r="Q953" i="12"/>
  <c r="R952" i="12"/>
  <c r="L954" i="12"/>
  <c r="M954" i="12"/>
  <c r="N953" i="12"/>
  <c r="I954" i="12"/>
  <c r="J954" i="12" s="1"/>
  <c r="H955" i="12"/>
  <c r="E956" i="12"/>
  <c r="F957" i="12"/>
  <c r="G957" i="12" s="1"/>
  <c r="P954" i="12" l="1"/>
  <c r="Q954" i="12"/>
  <c r="R953" i="12"/>
  <c r="L955" i="12"/>
  <c r="M955" i="12"/>
  <c r="N954" i="12"/>
  <c r="I955" i="12"/>
  <c r="J955" i="12" s="1"/>
  <c r="H956" i="12"/>
  <c r="M956" i="12" s="1"/>
  <c r="F958" i="12"/>
  <c r="G958" i="12" s="1"/>
  <c r="E957" i="12"/>
  <c r="P955" i="12" l="1"/>
  <c r="Q955" i="12"/>
  <c r="Q956" i="12" s="1"/>
  <c r="R954" i="12"/>
  <c r="N955" i="12"/>
  <c r="I956" i="12"/>
  <c r="J956" i="12" s="1"/>
  <c r="L956" i="12"/>
  <c r="N956" i="12" s="1"/>
  <c r="H957" i="12"/>
  <c r="F959" i="12"/>
  <c r="G959" i="12" s="1"/>
  <c r="E958" i="12"/>
  <c r="P956" i="12" l="1"/>
  <c r="R956" i="12" s="1"/>
  <c r="R955" i="12"/>
  <c r="L957" i="12"/>
  <c r="M957" i="12"/>
  <c r="I957" i="12"/>
  <c r="J957" i="12" s="1"/>
  <c r="H958" i="12"/>
  <c r="F960" i="12"/>
  <c r="G960" i="12" s="1"/>
  <c r="E959" i="12"/>
  <c r="P957" i="12" l="1"/>
  <c r="Q957" i="12"/>
  <c r="L958" i="12"/>
  <c r="M958" i="12"/>
  <c r="N957" i="12"/>
  <c r="I958" i="12"/>
  <c r="J958" i="12" s="1"/>
  <c r="H959" i="12"/>
  <c r="F961" i="12"/>
  <c r="G961" i="12" s="1"/>
  <c r="E960" i="12"/>
  <c r="P958" i="12" l="1"/>
  <c r="Q958" i="12"/>
  <c r="R957" i="12"/>
  <c r="L959" i="12"/>
  <c r="M959" i="12"/>
  <c r="N958" i="12"/>
  <c r="I959" i="12"/>
  <c r="J959" i="12" s="1"/>
  <c r="H960" i="12"/>
  <c r="E961" i="12"/>
  <c r="F962" i="12"/>
  <c r="G962" i="12" s="1"/>
  <c r="P959" i="12" l="1"/>
  <c r="Q959" i="12"/>
  <c r="R958" i="12"/>
  <c r="L960" i="12"/>
  <c r="M960" i="12"/>
  <c r="N959" i="12"/>
  <c r="I960" i="12"/>
  <c r="J960" i="12" s="1"/>
  <c r="H961" i="12"/>
  <c r="F963" i="12"/>
  <c r="G963" i="12" s="1"/>
  <c r="E962" i="12"/>
  <c r="P960" i="12" l="1"/>
  <c r="Q960" i="12"/>
  <c r="R959" i="12"/>
  <c r="L961" i="12"/>
  <c r="M961" i="12"/>
  <c r="N960" i="12"/>
  <c r="I961" i="12"/>
  <c r="J961" i="12" s="1"/>
  <c r="H962" i="12"/>
  <c r="E963" i="12"/>
  <c r="F964" i="12"/>
  <c r="G964" i="12" s="1"/>
  <c r="R960" i="12" l="1"/>
  <c r="P961" i="12"/>
  <c r="Q961" i="12"/>
  <c r="L962" i="12"/>
  <c r="M962" i="12"/>
  <c r="N961" i="12"/>
  <c r="I962" i="12"/>
  <c r="J962" i="12" s="1"/>
  <c r="H963" i="12"/>
  <c r="F965" i="12"/>
  <c r="G965" i="12" s="1"/>
  <c r="E964" i="12"/>
  <c r="P962" i="12" l="1"/>
  <c r="Q962" i="12"/>
  <c r="R961" i="12"/>
  <c r="L963" i="12"/>
  <c r="M963" i="12"/>
  <c r="N962" i="12"/>
  <c r="I963" i="12"/>
  <c r="J963" i="12" s="1"/>
  <c r="H964" i="12"/>
  <c r="E965" i="12"/>
  <c r="F966" i="12"/>
  <c r="G966" i="12" s="1"/>
  <c r="R962" i="12" l="1"/>
  <c r="P963" i="12"/>
  <c r="Q963" i="12"/>
  <c r="L964" i="12"/>
  <c r="M964" i="12"/>
  <c r="N963" i="12"/>
  <c r="I964" i="12"/>
  <c r="J964" i="12" s="1"/>
  <c r="H965" i="12"/>
  <c r="F967" i="12"/>
  <c r="G967" i="12" s="1"/>
  <c r="E966" i="12"/>
  <c r="P964" i="12" l="1"/>
  <c r="Q964" i="12"/>
  <c r="R963" i="12"/>
  <c r="L965" i="12"/>
  <c r="M965" i="12"/>
  <c r="N964" i="12"/>
  <c r="I965" i="12"/>
  <c r="J965" i="12" s="1"/>
  <c r="H966" i="12"/>
  <c r="F968" i="12"/>
  <c r="G968" i="12" s="1"/>
  <c r="E967" i="12"/>
  <c r="R964" i="12" l="1"/>
  <c r="P965" i="12"/>
  <c r="Q965" i="12"/>
  <c r="L966" i="12"/>
  <c r="M966" i="12"/>
  <c r="N965" i="12"/>
  <c r="I966" i="12"/>
  <c r="J966" i="12" s="1"/>
  <c r="H967" i="12"/>
  <c r="M967" i="12" s="1"/>
  <c r="F969" i="12"/>
  <c r="G969" i="12" s="1"/>
  <c r="E968" i="12"/>
  <c r="P966" i="12" l="1"/>
  <c r="Q966" i="12"/>
  <c r="Q967" i="12" s="1"/>
  <c r="R965" i="12"/>
  <c r="N966" i="12"/>
  <c r="I967" i="12"/>
  <c r="J967" i="12" s="1"/>
  <c r="L967" i="12"/>
  <c r="N967" i="12" s="1"/>
  <c r="H968" i="12"/>
  <c r="F970" i="12"/>
  <c r="G970" i="12" s="1"/>
  <c r="E969" i="12"/>
  <c r="P967" i="12" l="1"/>
  <c r="R967" i="12" s="1"/>
  <c r="R966" i="12"/>
  <c r="L968" i="12"/>
  <c r="M968" i="12"/>
  <c r="I968" i="12"/>
  <c r="J968" i="12" s="1"/>
  <c r="H969" i="12"/>
  <c r="M969" i="12" s="1"/>
  <c r="F971" i="12"/>
  <c r="G971" i="12" s="1"/>
  <c r="E970" i="12"/>
  <c r="P968" i="12" l="1"/>
  <c r="Q968" i="12"/>
  <c r="Q969" i="12" s="1"/>
  <c r="N968" i="12"/>
  <c r="I969" i="12"/>
  <c r="J969" i="12" s="1"/>
  <c r="L969" i="12"/>
  <c r="N969" i="12" s="1"/>
  <c r="H970" i="12"/>
  <c r="F972" i="12"/>
  <c r="G972" i="12" s="1"/>
  <c r="E971" i="12"/>
  <c r="P969" i="12" l="1"/>
  <c r="R968" i="12"/>
  <c r="R969" i="12"/>
  <c r="L970" i="12"/>
  <c r="M970" i="12"/>
  <c r="I970" i="12"/>
  <c r="J970" i="12" s="1"/>
  <c r="H971" i="12"/>
  <c r="F973" i="12"/>
  <c r="G973" i="12" s="1"/>
  <c r="E972" i="12"/>
  <c r="P970" i="12" l="1"/>
  <c r="Q970" i="12"/>
  <c r="L971" i="12"/>
  <c r="M971" i="12"/>
  <c r="N970" i="12"/>
  <c r="I971" i="12"/>
  <c r="J971" i="12" s="1"/>
  <c r="H972" i="12"/>
  <c r="F974" i="12"/>
  <c r="G974" i="12" s="1"/>
  <c r="E973" i="12"/>
  <c r="P971" i="12" l="1"/>
  <c r="Q971" i="12"/>
  <c r="R970" i="12"/>
  <c r="L972" i="12"/>
  <c r="M972" i="12"/>
  <c r="N971" i="12"/>
  <c r="I972" i="12"/>
  <c r="J972" i="12" s="1"/>
  <c r="H973" i="12"/>
  <c r="E974" i="12"/>
  <c r="F975" i="12"/>
  <c r="G975" i="12" s="1"/>
  <c r="P972" i="12" l="1"/>
  <c r="Q972" i="12"/>
  <c r="R971" i="12"/>
  <c r="L973" i="12"/>
  <c r="M973" i="12"/>
  <c r="N972" i="12"/>
  <c r="I973" i="12"/>
  <c r="J973" i="12" s="1"/>
  <c r="H974" i="12"/>
  <c r="F976" i="12"/>
  <c r="G976" i="12" s="1"/>
  <c r="E975" i="12"/>
  <c r="P973" i="12" l="1"/>
  <c r="Q973" i="12"/>
  <c r="R972" i="12"/>
  <c r="L974" i="12"/>
  <c r="M974" i="12"/>
  <c r="N973" i="12"/>
  <c r="I974" i="12"/>
  <c r="J974" i="12" s="1"/>
  <c r="H975" i="12"/>
  <c r="E976" i="12"/>
  <c r="F977" i="12"/>
  <c r="G977" i="12" s="1"/>
  <c r="P974" i="12" l="1"/>
  <c r="Q974" i="12"/>
  <c r="R973" i="12"/>
  <c r="L975" i="12"/>
  <c r="M975" i="12"/>
  <c r="N974" i="12"/>
  <c r="I975" i="12"/>
  <c r="J975" i="12" s="1"/>
  <c r="H976" i="12"/>
  <c r="F978" i="12"/>
  <c r="G978" i="12" s="1"/>
  <c r="E977" i="12"/>
  <c r="P975" i="12" l="1"/>
  <c r="Q975" i="12"/>
  <c r="R974" i="12"/>
  <c r="L976" i="12"/>
  <c r="M976" i="12"/>
  <c r="N975" i="12"/>
  <c r="I976" i="12"/>
  <c r="J976" i="12" s="1"/>
  <c r="H977" i="12"/>
  <c r="E978" i="12"/>
  <c r="F979" i="12"/>
  <c r="G979" i="12" s="1"/>
  <c r="P976" i="12" l="1"/>
  <c r="Q976" i="12"/>
  <c r="R975" i="12"/>
  <c r="L977" i="12"/>
  <c r="M977" i="12"/>
  <c r="N976" i="12"/>
  <c r="I977" i="12"/>
  <c r="J977" i="12" s="1"/>
  <c r="H978" i="12"/>
  <c r="E979" i="12"/>
  <c r="F980" i="12"/>
  <c r="G980" i="12" s="1"/>
  <c r="P977" i="12" l="1"/>
  <c r="Q977" i="12"/>
  <c r="R976" i="12"/>
  <c r="L978" i="12"/>
  <c r="M978" i="12"/>
  <c r="N977" i="12"/>
  <c r="I978" i="12"/>
  <c r="J978" i="12" s="1"/>
  <c r="H979" i="12"/>
  <c r="F981" i="12"/>
  <c r="G981" i="12" s="1"/>
  <c r="E980" i="12"/>
  <c r="P978" i="12" l="1"/>
  <c r="Q978" i="12"/>
  <c r="R977" i="12"/>
  <c r="L979" i="12"/>
  <c r="M979" i="12"/>
  <c r="N978" i="12"/>
  <c r="I979" i="12"/>
  <c r="J979" i="12" s="1"/>
  <c r="H980" i="12"/>
  <c r="F982" i="12"/>
  <c r="G982" i="12" s="1"/>
  <c r="E981" i="12"/>
  <c r="P979" i="12" l="1"/>
  <c r="Q979" i="12"/>
  <c r="R978" i="12"/>
  <c r="L980" i="12"/>
  <c r="M980" i="12"/>
  <c r="N979" i="12"/>
  <c r="I980" i="12"/>
  <c r="J980" i="12" s="1"/>
  <c r="H981" i="12"/>
  <c r="F983" i="12"/>
  <c r="G983" i="12" s="1"/>
  <c r="E982" i="12"/>
  <c r="P980" i="12" l="1"/>
  <c r="Q980" i="12"/>
  <c r="R979" i="12"/>
  <c r="L981" i="12"/>
  <c r="M981" i="12"/>
  <c r="N980" i="12"/>
  <c r="I981" i="12"/>
  <c r="J981" i="12" s="1"/>
  <c r="H982" i="12"/>
  <c r="E983" i="12"/>
  <c r="F984" i="12"/>
  <c r="G984" i="12" s="1"/>
  <c r="P981" i="12" l="1"/>
  <c r="Q981" i="12"/>
  <c r="R980" i="12"/>
  <c r="L982" i="12"/>
  <c r="M982" i="12"/>
  <c r="N981" i="12"/>
  <c r="I982" i="12"/>
  <c r="J982" i="12" s="1"/>
  <c r="H983" i="12"/>
  <c r="F985" i="12"/>
  <c r="G985" i="12" s="1"/>
  <c r="E984" i="12"/>
  <c r="P982" i="12" l="1"/>
  <c r="Q982" i="12"/>
  <c r="R981" i="12"/>
  <c r="L983" i="12"/>
  <c r="M983" i="12"/>
  <c r="N982" i="12"/>
  <c r="I983" i="12"/>
  <c r="J983" i="12" s="1"/>
  <c r="H984" i="12"/>
  <c r="F986" i="12"/>
  <c r="G986" i="12" s="1"/>
  <c r="E985" i="12"/>
  <c r="P983" i="12" l="1"/>
  <c r="Q983" i="12"/>
  <c r="R983" i="12" s="1"/>
  <c r="R982" i="12"/>
  <c r="L984" i="12"/>
  <c r="M984" i="12"/>
  <c r="N983" i="12"/>
  <c r="I984" i="12"/>
  <c r="J984" i="12" s="1"/>
  <c r="H985" i="12"/>
  <c r="E986" i="12"/>
  <c r="F987" i="12"/>
  <c r="G987" i="12" s="1"/>
  <c r="P984" i="12" l="1"/>
  <c r="Q984" i="12"/>
  <c r="L985" i="12"/>
  <c r="M985" i="12"/>
  <c r="N984" i="12"/>
  <c r="I985" i="12"/>
  <c r="J985" i="12" s="1"/>
  <c r="H986" i="12"/>
  <c r="F988" i="12"/>
  <c r="G988" i="12" s="1"/>
  <c r="E987" i="12"/>
  <c r="P985" i="12" l="1"/>
  <c r="Q985" i="12"/>
  <c r="R984" i="12"/>
  <c r="L986" i="12"/>
  <c r="M986" i="12"/>
  <c r="N985" i="12"/>
  <c r="I986" i="12"/>
  <c r="J986" i="12" s="1"/>
  <c r="H987" i="12"/>
  <c r="E988" i="12"/>
  <c r="F989" i="12"/>
  <c r="G989" i="12" s="1"/>
  <c r="P986" i="12" l="1"/>
  <c r="Q986" i="12"/>
  <c r="R985" i="12"/>
  <c r="L987" i="12"/>
  <c r="M987" i="12"/>
  <c r="N986" i="12"/>
  <c r="I987" i="12"/>
  <c r="J987" i="12" s="1"/>
  <c r="H988" i="12"/>
  <c r="F990" i="12"/>
  <c r="G990" i="12" s="1"/>
  <c r="E989" i="12"/>
  <c r="P987" i="12" l="1"/>
  <c r="Q987" i="12"/>
  <c r="R986" i="12"/>
  <c r="L988" i="12"/>
  <c r="M988" i="12"/>
  <c r="N987" i="12"/>
  <c r="I988" i="12"/>
  <c r="J988" i="12" s="1"/>
  <c r="H989" i="12"/>
  <c r="E990" i="12"/>
  <c r="F991" i="12"/>
  <c r="G991" i="12" s="1"/>
  <c r="P988" i="12" l="1"/>
  <c r="Q988" i="12"/>
  <c r="R987" i="12"/>
  <c r="L989" i="12"/>
  <c r="M989" i="12"/>
  <c r="N988" i="12"/>
  <c r="I989" i="12"/>
  <c r="J989" i="12" s="1"/>
  <c r="H990" i="12"/>
  <c r="F992" i="12"/>
  <c r="G992" i="12" s="1"/>
  <c r="E991" i="12"/>
  <c r="P989" i="12" l="1"/>
  <c r="Q989" i="12"/>
  <c r="R988" i="12"/>
  <c r="L990" i="12"/>
  <c r="M990" i="12"/>
  <c r="N989" i="12"/>
  <c r="I990" i="12"/>
  <c r="J990" i="12" s="1"/>
  <c r="H991" i="12"/>
  <c r="E992" i="12"/>
  <c r="F993" i="12"/>
  <c r="G993" i="12" s="1"/>
  <c r="P990" i="12" l="1"/>
  <c r="Q990" i="12"/>
  <c r="R989" i="12"/>
  <c r="L991" i="12"/>
  <c r="M991" i="12"/>
  <c r="N990" i="12"/>
  <c r="I991" i="12"/>
  <c r="J991" i="12" s="1"/>
  <c r="H992" i="12"/>
  <c r="F994" i="12"/>
  <c r="G994" i="12" s="1"/>
  <c r="E993" i="12"/>
  <c r="P991" i="12" l="1"/>
  <c r="Q991" i="12"/>
  <c r="R990" i="12"/>
  <c r="L992" i="12"/>
  <c r="M992" i="12"/>
  <c r="N991" i="12"/>
  <c r="I992" i="12"/>
  <c r="J992" i="12" s="1"/>
  <c r="H993" i="12"/>
  <c r="M993" i="12" s="1"/>
  <c r="E994" i="12"/>
  <c r="F995" i="12"/>
  <c r="G995" i="12" s="1"/>
  <c r="P992" i="12" l="1"/>
  <c r="Q992" i="12"/>
  <c r="Q993" i="12" s="1"/>
  <c r="R991" i="12"/>
  <c r="N992" i="12"/>
  <c r="I993" i="12"/>
  <c r="J993" i="12" s="1"/>
  <c r="L993" i="12"/>
  <c r="N993" i="12" s="1"/>
  <c r="H994" i="12"/>
  <c r="F996" i="12"/>
  <c r="G996" i="12" s="1"/>
  <c r="E995" i="12"/>
  <c r="P993" i="12" l="1"/>
  <c r="R992" i="12"/>
  <c r="R993" i="12"/>
  <c r="L994" i="12"/>
  <c r="M994" i="12"/>
  <c r="I994" i="12"/>
  <c r="J994" i="12" s="1"/>
  <c r="H995" i="12"/>
  <c r="E996" i="12"/>
  <c r="F997" i="12"/>
  <c r="G997" i="12" s="1"/>
  <c r="P994" i="12" l="1"/>
  <c r="Q994" i="12"/>
  <c r="L995" i="12"/>
  <c r="M995" i="12"/>
  <c r="N994" i="12"/>
  <c r="I995" i="12"/>
  <c r="J995" i="12" s="1"/>
  <c r="H996" i="12"/>
  <c r="F998" i="12"/>
  <c r="G998" i="12" s="1"/>
  <c r="E997" i="12"/>
  <c r="P995" i="12" l="1"/>
  <c r="Q995" i="12"/>
  <c r="R994" i="12"/>
  <c r="L996" i="12"/>
  <c r="M996" i="12"/>
  <c r="N995" i="12"/>
  <c r="I996" i="12"/>
  <c r="J996" i="12" s="1"/>
  <c r="H997" i="12"/>
  <c r="F999" i="12"/>
  <c r="G999" i="12" s="1"/>
  <c r="E998" i="12"/>
  <c r="P996" i="12" l="1"/>
  <c r="Q996" i="12"/>
  <c r="R995" i="12"/>
  <c r="L997" i="12"/>
  <c r="M997" i="12"/>
  <c r="N996" i="12"/>
  <c r="I997" i="12"/>
  <c r="J997" i="12" s="1"/>
  <c r="H998" i="12"/>
  <c r="M998" i="12" s="1"/>
  <c r="F1000" i="12"/>
  <c r="G1000" i="12" s="1"/>
  <c r="E999" i="12"/>
  <c r="P997" i="12" l="1"/>
  <c r="Q997" i="12"/>
  <c r="Q998" i="12" s="1"/>
  <c r="R996" i="12"/>
  <c r="N997" i="12"/>
  <c r="I998" i="12"/>
  <c r="J998" i="12" s="1"/>
  <c r="L998" i="12"/>
  <c r="N998" i="12" s="1"/>
  <c r="H999" i="12"/>
  <c r="F1001" i="12"/>
  <c r="G1001" i="12" s="1"/>
  <c r="E1000" i="12"/>
  <c r="P998" i="12" l="1"/>
  <c r="R998" i="12" s="1"/>
  <c r="R997" i="12"/>
  <c r="L999" i="12"/>
  <c r="M999" i="12"/>
  <c r="I999" i="12"/>
  <c r="J999" i="12" s="1"/>
  <c r="H1000" i="12"/>
  <c r="M1000" i="12" s="1"/>
  <c r="F1002" i="12"/>
  <c r="G1002" i="12" s="1"/>
  <c r="E1001" i="12"/>
  <c r="P999" i="12" l="1"/>
  <c r="Q999" i="12"/>
  <c r="Q1000" i="12" s="1"/>
  <c r="N999" i="12"/>
  <c r="I1000" i="12"/>
  <c r="J1000" i="12" s="1"/>
  <c r="L1000" i="12"/>
  <c r="N1000" i="12" s="1"/>
  <c r="H1001" i="12"/>
  <c r="F1003" i="12"/>
  <c r="G1003" i="12" s="1"/>
  <c r="E1002" i="12"/>
  <c r="P1000" i="12" l="1"/>
  <c r="R1000" i="12" s="1"/>
  <c r="R999" i="12"/>
  <c r="L1001" i="12"/>
  <c r="M1001" i="12"/>
  <c r="I1001" i="12"/>
  <c r="J1001" i="12" s="1"/>
  <c r="H1002" i="12"/>
  <c r="E1003" i="12"/>
  <c r="F1004" i="12"/>
  <c r="G1004" i="12" s="1"/>
  <c r="P1001" i="12" l="1"/>
  <c r="Q1001" i="12"/>
  <c r="L1002" i="12"/>
  <c r="M1002" i="12"/>
  <c r="N1001" i="12"/>
  <c r="I1002" i="12"/>
  <c r="J1002" i="12" s="1"/>
  <c r="H1003" i="12"/>
  <c r="M1003" i="12" s="1"/>
  <c r="F1005" i="12"/>
  <c r="G1005" i="12" s="1"/>
  <c r="E1004" i="12"/>
  <c r="P1002" i="12" l="1"/>
  <c r="Q1002" i="12"/>
  <c r="Q1003" i="12" s="1"/>
  <c r="R1001" i="12"/>
  <c r="N1002" i="12"/>
  <c r="I1003" i="12"/>
  <c r="J1003" i="12" s="1"/>
  <c r="L1003" i="12"/>
  <c r="N1003" i="12" s="1"/>
  <c r="H1004" i="12"/>
  <c r="M1004" i="12" s="1"/>
  <c r="E1005" i="12"/>
  <c r="F1006" i="12"/>
  <c r="G1006" i="12" s="1"/>
  <c r="P1003" i="12" l="1"/>
  <c r="Q1004" i="12"/>
  <c r="R1003" i="12"/>
  <c r="R1002" i="12"/>
  <c r="I1004" i="12"/>
  <c r="J1004" i="12" s="1"/>
  <c r="L1004" i="12"/>
  <c r="N1004" i="12" s="1"/>
  <c r="H1005" i="12"/>
  <c r="F1007" i="12"/>
  <c r="G1007" i="12" s="1"/>
  <c r="E1006" i="12"/>
  <c r="P1004" i="12" l="1"/>
  <c r="R1004" i="12" s="1"/>
  <c r="L1005" i="12"/>
  <c r="M1005" i="12"/>
  <c r="I1005" i="12"/>
  <c r="J1005" i="12" s="1"/>
  <c r="H1006" i="12"/>
  <c r="E1007" i="12"/>
  <c r="F1008" i="12"/>
  <c r="G1008" i="12" s="1"/>
  <c r="P1005" i="12" l="1"/>
  <c r="Q1005" i="12"/>
  <c r="L1006" i="12"/>
  <c r="M1006" i="12"/>
  <c r="N1005" i="12"/>
  <c r="I1006" i="12"/>
  <c r="J1006" i="12" s="1"/>
  <c r="H1007" i="12"/>
  <c r="F1009" i="12"/>
  <c r="G1009" i="12" s="1"/>
  <c r="E1008" i="12"/>
  <c r="P1006" i="12" l="1"/>
  <c r="Q1006" i="12"/>
  <c r="R1005" i="12"/>
  <c r="L1007" i="12"/>
  <c r="M1007" i="12"/>
  <c r="N1006" i="12"/>
  <c r="I1007" i="12"/>
  <c r="J1007" i="12" s="1"/>
  <c r="H1008" i="12"/>
  <c r="E1009" i="12"/>
  <c r="F1010" i="12"/>
  <c r="G1010" i="12" s="1"/>
  <c r="P1007" i="12" l="1"/>
  <c r="Q1007" i="12"/>
  <c r="R1006" i="12"/>
  <c r="L1008" i="12"/>
  <c r="M1008" i="12"/>
  <c r="N1007" i="12"/>
  <c r="I1008" i="12"/>
  <c r="J1008" i="12" s="1"/>
  <c r="H1009" i="12"/>
  <c r="M1009" i="12" s="1"/>
  <c r="F1011" i="12"/>
  <c r="G1011" i="12" s="1"/>
  <c r="E1010" i="12"/>
  <c r="P1008" i="12" l="1"/>
  <c r="Q1008" i="12"/>
  <c r="Q1009" i="12" s="1"/>
  <c r="R1007" i="12"/>
  <c r="N1008" i="12"/>
  <c r="I1009" i="12"/>
  <c r="J1009" i="12" s="1"/>
  <c r="L1009" i="12"/>
  <c r="N1009" i="12" s="1"/>
  <c r="H1010" i="12"/>
  <c r="M1010" i="12" s="1"/>
  <c r="E1011" i="12"/>
  <c r="F1012" i="12"/>
  <c r="G1012" i="12" s="1"/>
  <c r="P1009" i="12" l="1"/>
  <c r="Q1010" i="12"/>
  <c r="R1009" i="12"/>
  <c r="R1008" i="12"/>
  <c r="I1010" i="12"/>
  <c r="J1010" i="12" s="1"/>
  <c r="L1010" i="12"/>
  <c r="N1010" i="12" s="1"/>
  <c r="H1011" i="12"/>
  <c r="F1013" i="12"/>
  <c r="G1013" i="12" s="1"/>
  <c r="E1012" i="12"/>
  <c r="P1010" i="12" l="1"/>
  <c r="R1010" i="12" s="1"/>
  <c r="L1011" i="12"/>
  <c r="M1011" i="12"/>
  <c r="I1011" i="12"/>
  <c r="J1011" i="12" s="1"/>
  <c r="H1012" i="12"/>
  <c r="E1013" i="12"/>
  <c r="F1014" i="12"/>
  <c r="G1014" i="12" s="1"/>
  <c r="P1011" i="12" l="1"/>
  <c r="Q1011" i="12"/>
  <c r="L1012" i="12"/>
  <c r="M1012" i="12"/>
  <c r="N1011" i="12"/>
  <c r="I1012" i="12"/>
  <c r="J1012" i="12" s="1"/>
  <c r="H1013" i="12"/>
  <c r="F1015" i="12"/>
  <c r="G1015" i="12" s="1"/>
  <c r="E1014" i="12"/>
  <c r="P1012" i="12" l="1"/>
  <c r="Q1012" i="12"/>
  <c r="R1011" i="12"/>
  <c r="L1013" i="12"/>
  <c r="M1013" i="12"/>
  <c r="N1012" i="12"/>
  <c r="I1013" i="12"/>
  <c r="J1013" i="12" s="1"/>
  <c r="H1014" i="12"/>
  <c r="E1015" i="12"/>
  <c r="F1016" i="12"/>
  <c r="G1016" i="12" s="1"/>
  <c r="P1013" i="12" l="1"/>
  <c r="Q1013" i="12"/>
  <c r="R1012" i="12"/>
  <c r="L1014" i="12"/>
  <c r="M1014" i="12"/>
  <c r="N1013" i="12"/>
  <c r="I1014" i="12"/>
  <c r="J1014" i="12" s="1"/>
  <c r="H1015" i="12"/>
  <c r="F1017" i="12"/>
  <c r="G1017" i="12" s="1"/>
  <c r="E1016" i="12"/>
  <c r="P1014" i="12" l="1"/>
  <c r="Q1014" i="12"/>
  <c r="R1013" i="12"/>
  <c r="L1015" i="12"/>
  <c r="M1015" i="12"/>
  <c r="N1014" i="12"/>
  <c r="I1015" i="12"/>
  <c r="J1015" i="12" s="1"/>
  <c r="H1016" i="12"/>
  <c r="E1017" i="12"/>
  <c r="F1018" i="12"/>
  <c r="G1018" i="12" s="1"/>
  <c r="P1015" i="12" l="1"/>
  <c r="Q1015" i="12"/>
  <c r="R1014" i="12"/>
  <c r="L1016" i="12"/>
  <c r="M1016" i="12"/>
  <c r="N1015" i="12"/>
  <c r="I1016" i="12"/>
  <c r="J1016" i="12" s="1"/>
  <c r="H1017" i="12"/>
  <c r="F1019" i="12"/>
  <c r="G1019" i="12" s="1"/>
  <c r="E1018" i="12"/>
  <c r="P1016" i="12" l="1"/>
  <c r="Q1016" i="12"/>
  <c r="R1015" i="12"/>
  <c r="L1017" i="12"/>
  <c r="M1017" i="12"/>
  <c r="N1016" i="12"/>
  <c r="I1017" i="12"/>
  <c r="J1017" i="12" s="1"/>
  <c r="H1018" i="12"/>
  <c r="F1020" i="12"/>
  <c r="G1020" i="12" s="1"/>
  <c r="E1019" i="12"/>
  <c r="P1017" i="12" l="1"/>
  <c r="Q1017" i="12"/>
  <c r="R1016" i="12"/>
  <c r="L1018" i="12"/>
  <c r="M1018" i="12"/>
  <c r="N1017" i="12"/>
  <c r="I1018" i="12"/>
  <c r="J1018" i="12" s="1"/>
  <c r="H1019" i="12"/>
  <c r="E1020" i="12"/>
  <c r="F1021" i="12"/>
  <c r="G1021" i="12" s="1"/>
  <c r="P1018" i="12" l="1"/>
  <c r="Q1018" i="12"/>
  <c r="R1017" i="12"/>
  <c r="L1019" i="12"/>
  <c r="M1019" i="12"/>
  <c r="N1018" i="12"/>
  <c r="I1019" i="12"/>
  <c r="J1019" i="12" s="1"/>
  <c r="H1020" i="12"/>
  <c r="F1022" i="12"/>
  <c r="G1022" i="12" s="1"/>
  <c r="E1021" i="12"/>
  <c r="P1019" i="12" l="1"/>
  <c r="Q1019" i="12"/>
  <c r="R1018" i="12"/>
  <c r="L1020" i="12"/>
  <c r="M1020" i="12"/>
  <c r="N1019" i="12"/>
  <c r="I1020" i="12"/>
  <c r="J1020" i="12" s="1"/>
  <c r="H1021" i="12"/>
  <c r="E1022" i="12"/>
  <c r="F1023" i="12"/>
  <c r="G1023" i="12" s="1"/>
  <c r="P1020" i="12" l="1"/>
  <c r="Q1020" i="12"/>
  <c r="R1019" i="12"/>
  <c r="L1021" i="12"/>
  <c r="M1021" i="12"/>
  <c r="N1020" i="12"/>
  <c r="I1021" i="12"/>
  <c r="J1021" i="12" s="1"/>
  <c r="H1022" i="12"/>
  <c r="F1024" i="12"/>
  <c r="G1024" i="12" s="1"/>
  <c r="E1023" i="12"/>
  <c r="P1021" i="12" l="1"/>
  <c r="Q1021" i="12"/>
  <c r="R1020" i="12"/>
  <c r="L1022" i="12"/>
  <c r="M1022" i="12"/>
  <c r="N1021" i="12"/>
  <c r="I1022" i="12"/>
  <c r="J1022" i="12" s="1"/>
  <c r="H1023" i="12"/>
  <c r="F1025" i="12"/>
  <c r="G1025" i="12" s="1"/>
  <c r="E1024" i="12"/>
  <c r="P1022" i="12" l="1"/>
  <c r="Q1022" i="12"/>
  <c r="R1021" i="12"/>
  <c r="L1023" i="12"/>
  <c r="M1023" i="12"/>
  <c r="N1022" i="12"/>
  <c r="I1023" i="12"/>
  <c r="J1023" i="12" s="1"/>
  <c r="H1024" i="12"/>
  <c r="E1025" i="12"/>
  <c r="F1026" i="12"/>
  <c r="G1026" i="12" s="1"/>
  <c r="P1023" i="12" l="1"/>
  <c r="Q1023" i="12"/>
  <c r="R1022" i="12"/>
  <c r="L1024" i="12"/>
  <c r="M1024" i="12"/>
  <c r="N1023" i="12"/>
  <c r="I1024" i="12"/>
  <c r="J1024" i="12" s="1"/>
  <c r="H1025" i="12"/>
  <c r="F1027" i="12"/>
  <c r="G1027" i="12" s="1"/>
  <c r="E1026" i="12"/>
  <c r="P1024" i="12" l="1"/>
  <c r="Q1024" i="12"/>
  <c r="R1023" i="12"/>
  <c r="L1025" i="12"/>
  <c r="M1025" i="12"/>
  <c r="N1024" i="12"/>
  <c r="I1025" i="12"/>
  <c r="J1025" i="12" s="1"/>
  <c r="H1026" i="12"/>
  <c r="E1027" i="12"/>
  <c r="F1028" i="12"/>
  <c r="G1028" i="12" s="1"/>
  <c r="P1025" i="12" l="1"/>
  <c r="Q1025" i="12"/>
  <c r="R1024" i="12"/>
  <c r="L1026" i="12"/>
  <c r="M1026" i="12"/>
  <c r="N1025" i="12"/>
  <c r="I1026" i="12"/>
  <c r="J1026" i="12" s="1"/>
  <c r="H1027" i="12"/>
  <c r="F1029" i="12"/>
  <c r="G1029" i="12" s="1"/>
  <c r="E1028" i="12"/>
  <c r="P1026" i="12" l="1"/>
  <c r="Q1026" i="12"/>
  <c r="R1025" i="12"/>
  <c r="L1027" i="12"/>
  <c r="M1027" i="12"/>
  <c r="N1026" i="12"/>
  <c r="I1027" i="12"/>
  <c r="J1027" i="12" s="1"/>
  <c r="H1028" i="12"/>
  <c r="E1029" i="12"/>
  <c r="F1030" i="12"/>
  <c r="G1030" i="12" s="1"/>
  <c r="P1027" i="12" l="1"/>
  <c r="Q1027" i="12"/>
  <c r="R1026" i="12"/>
  <c r="L1028" i="12"/>
  <c r="M1028" i="12"/>
  <c r="N1027" i="12"/>
  <c r="I1028" i="12"/>
  <c r="J1028" i="12" s="1"/>
  <c r="H1029" i="12"/>
  <c r="F1031" i="12"/>
  <c r="G1031" i="12" s="1"/>
  <c r="E1030" i="12"/>
  <c r="P1028" i="12" l="1"/>
  <c r="Q1028" i="12"/>
  <c r="R1027" i="12"/>
  <c r="L1029" i="12"/>
  <c r="M1029" i="12"/>
  <c r="N1028" i="12"/>
  <c r="I1029" i="12"/>
  <c r="J1029" i="12" s="1"/>
  <c r="H1030" i="12"/>
  <c r="E1031" i="12"/>
  <c r="F1032" i="12"/>
  <c r="G1032" i="12" s="1"/>
  <c r="P1029" i="12" l="1"/>
  <c r="Q1029" i="12"/>
  <c r="R1028" i="12"/>
  <c r="L1030" i="12"/>
  <c r="M1030" i="12"/>
  <c r="N1029" i="12"/>
  <c r="I1030" i="12"/>
  <c r="J1030" i="12" s="1"/>
  <c r="H1031" i="12"/>
  <c r="M1031" i="12" s="1"/>
  <c r="F1033" i="12"/>
  <c r="G1033" i="12" s="1"/>
  <c r="E1032" i="12"/>
  <c r="P1030" i="12" l="1"/>
  <c r="Q1030" i="12"/>
  <c r="Q1031" i="12" s="1"/>
  <c r="R1029" i="12"/>
  <c r="N1030" i="12"/>
  <c r="I1031" i="12"/>
  <c r="J1031" i="12" s="1"/>
  <c r="L1031" i="12"/>
  <c r="N1031" i="12" s="1"/>
  <c r="H1032" i="12"/>
  <c r="F1034" i="12"/>
  <c r="G1034" i="12" s="1"/>
  <c r="E1033" i="12"/>
  <c r="P1031" i="12" l="1"/>
  <c r="R1031" i="12" s="1"/>
  <c r="R1030" i="12"/>
  <c r="L1032" i="12"/>
  <c r="M1032" i="12"/>
  <c r="I1032" i="12"/>
  <c r="J1032" i="12" s="1"/>
  <c r="H1033" i="12"/>
  <c r="E1034" i="12"/>
  <c r="F1035" i="12"/>
  <c r="G1035" i="12" s="1"/>
  <c r="P1032" i="12" l="1"/>
  <c r="Q1032" i="12"/>
  <c r="L1033" i="12"/>
  <c r="M1033" i="12"/>
  <c r="N1032" i="12"/>
  <c r="I1033" i="12"/>
  <c r="J1033" i="12" s="1"/>
  <c r="H1034" i="12"/>
  <c r="M1034" i="12" s="1"/>
  <c r="F1036" i="12"/>
  <c r="G1036" i="12" s="1"/>
  <c r="E1035" i="12"/>
  <c r="P1033" i="12" l="1"/>
  <c r="Q1033" i="12"/>
  <c r="Q1034" i="12" s="1"/>
  <c r="R1032" i="12"/>
  <c r="N1033" i="12"/>
  <c r="I1034" i="12"/>
  <c r="J1034" i="12" s="1"/>
  <c r="L1034" i="12"/>
  <c r="N1034" i="12" s="1"/>
  <c r="H1035" i="12"/>
  <c r="M1035" i="12" s="1"/>
  <c r="E1036" i="12"/>
  <c r="F1037" i="12"/>
  <c r="G1037" i="12" s="1"/>
  <c r="P1034" i="12" l="1"/>
  <c r="Q1035" i="12"/>
  <c r="R1034" i="12"/>
  <c r="R1033" i="12"/>
  <c r="I1035" i="12"/>
  <c r="J1035" i="12" s="1"/>
  <c r="L1035" i="12"/>
  <c r="N1035" i="12" s="1"/>
  <c r="H1036" i="12"/>
  <c r="F1038" i="12"/>
  <c r="G1038" i="12" s="1"/>
  <c r="E1037" i="12"/>
  <c r="P1035" i="12" l="1"/>
  <c r="R1035" i="12" s="1"/>
  <c r="L1036" i="12"/>
  <c r="M1036" i="12"/>
  <c r="I1036" i="12"/>
  <c r="J1036" i="12" s="1"/>
  <c r="H1037" i="12"/>
  <c r="E1038" i="12"/>
  <c r="F1039" i="12"/>
  <c r="G1039" i="12" s="1"/>
  <c r="P1036" i="12" l="1"/>
  <c r="Q1036" i="12"/>
  <c r="L1037" i="12"/>
  <c r="M1037" i="12"/>
  <c r="N1036" i="12"/>
  <c r="I1037" i="12"/>
  <c r="J1037" i="12" s="1"/>
  <c r="H1038" i="12"/>
  <c r="M1038" i="12" s="1"/>
  <c r="F1040" i="12"/>
  <c r="G1040" i="12" s="1"/>
  <c r="E1039" i="12"/>
  <c r="P1037" i="12" l="1"/>
  <c r="Q1037" i="12"/>
  <c r="Q1038" i="12" s="1"/>
  <c r="R1036" i="12"/>
  <c r="N1037" i="12"/>
  <c r="I1038" i="12"/>
  <c r="J1038" i="12" s="1"/>
  <c r="L1038" i="12"/>
  <c r="N1038" i="12" s="1"/>
  <c r="H1039" i="12"/>
  <c r="M1039" i="12" s="1"/>
  <c r="E1040" i="12"/>
  <c r="F1041" i="12"/>
  <c r="G1041" i="12" s="1"/>
  <c r="P1038" i="12" l="1"/>
  <c r="R1038" i="12" s="1"/>
  <c r="Q1039" i="12"/>
  <c r="R1037" i="12"/>
  <c r="I1039" i="12"/>
  <c r="J1039" i="12" s="1"/>
  <c r="L1039" i="12"/>
  <c r="N1039" i="12" s="1"/>
  <c r="H1040" i="12"/>
  <c r="E1041" i="12"/>
  <c r="F1042" i="12"/>
  <c r="G1042" i="12" s="1"/>
  <c r="P1039" i="12" l="1"/>
  <c r="R1039" i="12" s="1"/>
  <c r="L1040" i="12"/>
  <c r="M1040" i="12"/>
  <c r="I1040" i="12"/>
  <c r="J1040" i="12" s="1"/>
  <c r="H1041" i="12"/>
  <c r="M1041" i="12" s="1"/>
  <c r="F1043" i="12"/>
  <c r="G1043" i="12" s="1"/>
  <c r="E1042" i="12"/>
  <c r="P1040" i="12" l="1"/>
  <c r="Q1040" i="12"/>
  <c r="Q1041" i="12" s="1"/>
  <c r="N1040" i="12"/>
  <c r="I1041" i="12"/>
  <c r="J1041" i="12" s="1"/>
  <c r="L1041" i="12"/>
  <c r="N1041" i="12" s="1"/>
  <c r="H1042" i="12"/>
  <c r="E1043" i="12"/>
  <c r="F1044" i="12"/>
  <c r="G1044" i="12" s="1"/>
  <c r="P1041" i="12" l="1"/>
  <c r="R1040" i="12"/>
  <c r="R1041" i="12"/>
  <c r="L1042" i="12"/>
  <c r="M1042" i="12"/>
  <c r="I1042" i="12"/>
  <c r="J1042" i="12" s="1"/>
  <c r="H1043" i="12"/>
  <c r="M1043" i="12" s="1"/>
  <c r="F1045" i="12"/>
  <c r="G1045" i="12" s="1"/>
  <c r="E1044" i="12"/>
  <c r="P1042" i="12" l="1"/>
  <c r="Q1042" i="12"/>
  <c r="Q1043" i="12" s="1"/>
  <c r="N1042" i="12"/>
  <c r="I1043" i="12"/>
  <c r="J1043" i="12" s="1"/>
  <c r="L1043" i="12"/>
  <c r="N1043" i="12" s="1"/>
  <c r="H1044" i="12"/>
  <c r="F1046" i="12"/>
  <c r="G1046" i="12" s="1"/>
  <c r="E1045" i="12"/>
  <c r="P1043" i="12" l="1"/>
  <c r="R1043" i="12" s="1"/>
  <c r="R1042" i="12"/>
  <c r="L1044" i="12"/>
  <c r="M1044" i="12"/>
  <c r="I1044" i="12"/>
  <c r="J1044" i="12" s="1"/>
  <c r="H1045" i="12"/>
  <c r="F1047" i="12"/>
  <c r="G1047" i="12" s="1"/>
  <c r="E1046" i="12"/>
  <c r="P1044" i="12" l="1"/>
  <c r="Q1044" i="12"/>
  <c r="L1045" i="12"/>
  <c r="M1045" i="12"/>
  <c r="N1044" i="12"/>
  <c r="I1045" i="12"/>
  <c r="J1045" i="12" s="1"/>
  <c r="H1046" i="12"/>
  <c r="E1047" i="12"/>
  <c r="F1048" i="12"/>
  <c r="G1048" i="12" s="1"/>
  <c r="P1045" i="12" l="1"/>
  <c r="Q1045" i="12"/>
  <c r="R1044" i="12"/>
  <c r="L1046" i="12"/>
  <c r="M1046" i="12"/>
  <c r="N1045" i="12"/>
  <c r="I1046" i="12"/>
  <c r="J1046" i="12" s="1"/>
  <c r="H1047" i="12"/>
  <c r="F1049" i="12"/>
  <c r="G1049" i="12" s="1"/>
  <c r="E1048" i="12"/>
  <c r="P1046" i="12" l="1"/>
  <c r="Q1046" i="12"/>
  <c r="R1045" i="12"/>
  <c r="L1047" i="12"/>
  <c r="M1047" i="12"/>
  <c r="N1046" i="12"/>
  <c r="I1047" i="12"/>
  <c r="J1047" i="12" s="1"/>
  <c r="H1048" i="12"/>
  <c r="E1049" i="12"/>
  <c r="F1050" i="12"/>
  <c r="G1050" i="12" s="1"/>
  <c r="P1047" i="12" l="1"/>
  <c r="Q1047" i="12"/>
  <c r="R1046" i="12"/>
  <c r="L1048" i="12"/>
  <c r="M1048" i="12"/>
  <c r="N1047" i="12"/>
  <c r="I1048" i="12"/>
  <c r="J1048" i="12" s="1"/>
  <c r="H1049" i="12"/>
  <c r="F1051" i="12"/>
  <c r="G1051" i="12" s="1"/>
  <c r="E1050" i="12"/>
  <c r="P1048" i="12" l="1"/>
  <c r="Q1048" i="12"/>
  <c r="R1047" i="12"/>
  <c r="L1049" i="12"/>
  <c r="M1049" i="12"/>
  <c r="N1048" i="12"/>
  <c r="I1049" i="12"/>
  <c r="J1049" i="12" s="1"/>
  <c r="H1050" i="12"/>
  <c r="E1051" i="12"/>
  <c r="F1052" i="12"/>
  <c r="G1052" i="12" s="1"/>
  <c r="P1049" i="12" l="1"/>
  <c r="Q1049" i="12"/>
  <c r="R1048" i="12"/>
  <c r="L1050" i="12"/>
  <c r="M1050" i="12"/>
  <c r="N1049" i="12"/>
  <c r="I1050" i="12"/>
  <c r="J1050" i="12" s="1"/>
  <c r="H1051" i="12"/>
  <c r="M1051" i="12" s="1"/>
  <c r="F1053" i="12"/>
  <c r="G1053" i="12" s="1"/>
  <c r="E1052" i="12"/>
  <c r="P1050" i="12" l="1"/>
  <c r="Q1050" i="12"/>
  <c r="Q1051" i="12" s="1"/>
  <c r="R1049" i="12"/>
  <c r="N1050" i="12"/>
  <c r="I1051" i="12"/>
  <c r="J1051" i="12" s="1"/>
  <c r="L1051" i="12"/>
  <c r="N1051" i="12" s="1"/>
  <c r="H1052" i="12"/>
  <c r="E1053" i="12"/>
  <c r="F1054" i="12"/>
  <c r="G1054" i="12" s="1"/>
  <c r="P1051" i="12" l="1"/>
  <c r="R1051" i="12" s="1"/>
  <c r="R1050" i="12"/>
  <c r="L1052" i="12"/>
  <c r="M1052" i="12"/>
  <c r="I1052" i="12"/>
  <c r="J1052" i="12" s="1"/>
  <c r="H1053" i="12"/>
  <c r="F1055" i="12"/>
  <c r="G1055" i="12" s="1"/>
  <c r="E1054" i="12"/>
  <c r="P1052" i="12" l="1"/>
  <c r="Q1052" i="12"/>
  <c r="L1053" i="12"/>
  <c r="M1053" i="12"/>
  <c r="N1052" i="12"/>
  <c r="I1053" i="12"/>
  <c r="J1053" i="12" s="1"/>
  <c r="H1054" i="12"/>
  <c r="E1055" i="12"/>
  <c r="F1056" i="12"/>
  <c r="G1056" i="12" s="1"/>
  <c r="P1053" i="12" l="1"/>
  <c r="Q1053" i="12"/>
  <c r="R1052" i="12"/>
  <c r="L1054" i="12"/>
  <c r="M1054" i="12"/>
  <c r="N1053" i="12"/>
  <c r="I1054" i="12"/>
  <c r="J1054" i="12" s="1"/>
  <c r="H1055" i="12"/>
  <c r="F1057" i="12"/>
  <c r="G1057" i="12" s="1"/>
  <c r="E1056" i="12"/>
  <c r="P1054" i="12" l="1"/>
  <c r="Q1054" i="12"/>
  <c r="R1053" i="12"/>
  <c r="L1055" i="12"/>
  <c r="M1055" i="12"/>
  <c r="N1054" i="12"/>
  <c r="I1055" i="12"/>
  <c r="J1055" i="12" s="1"/>
  <c r="H1056" i="12"/>
  <c r="F1058" i="12"/>
  <c r="G1058" i="12" s="1"/>
  <c r="E1057" i="12"/>
  <c r="P1055" i="12" l="1"/>
  <c r="Q1055" i="12"/>
  <c r="R1054" i="12"/>
  <c r="L1056" i="12"/>
  <c r="M1056" i="12"/>
  <c r="N1055" i="12"/>
  <c r="I1056" i="12"/>
  <c r="J1056" i="12" s="1"/>
  <c r="H1057" i="12"/>
  <c r="F1059" i="12"/>
  <c r="G1059" i="12" s="1"/>
  <c r="E1058" i="12"/>
  <c r="P1056" i="12" l="1"/>
  <c r="Q1056" i="12"/>
  <c r="R1055" i="12"/>
  <c r="L1057" i="12"/>
  <c r="M1057" i="12"/>
  <c r="N1056" i="12"/>
  <c r="I1057" i="12"/>
  <c r="J1057" i="12" s="1"/>
  <c r="H1058" i="12"/>
  <c r="E1059" i="12"/>
  <c r="F1060" i="12"/>
  <c r="G1060" i="12" s="1"/>
  <c r="P1057" i="12" l="1"/>
  <c r="Q1057" i="12"/>
  <c r="R1056" i="12"/>
  <c r="L1058" i="12"/>
  <c r="M1058" i="12"/>
  <c r="N1057" i="12"/>
  <c r="I1058" i="12"/>
  <c r="J1058" i="12" s="1"/>
  <c r="H1059" i="12"/>
  <c r="M1059" i="12" s="1"/>
  <c r="F1061" i="12"/>
  <c r="G1061" i="12" s="1"/>
  <c r="E1060" i="12"/>
  <c r="P1058" i="12" l="1"/>
  <c r="Q1058" i="12"/>
  <c r="Q1059" i="12" s="1"/>
  <c r="R1057" i="12"/>
  <c r="N1058" i="12"/>
  <c r="I1059" i="12"/>
  <c r="J1059" i="12" s="1"/>
  <c r="L1059" i="12"/>
  <c r="N1059" i="12" s="1"/>
  <c r="H1060" i="12"/>
  <c r="F1062" i="12"/>
  <c r="G1062" i="12" s="1"/>
  <c r="E1061" i="12"/>
  <c r="P1059" i="12" l="1"/>
  <c r="R1059" i="12" s="1"/>
  <c r="R1058" i="12"/>
  <c r="L1060" i="12"/>
  <c r="M1060" i="12"/>
  <c r="I1060" i="12"/>
  <c r="J1060" i="12" s="1"/>
  <c r="H1061" i="12"/>
  <c r="E1062" i="12"/>
  <c r="F1063" i="12"/>
  <c r="G1063" i="12" s="1"/>
  <c r="P1060" i="12" l="1"/>
  <c r="Q1060" i="12"/>
  <c r="L1061" i="12"/>
  <c r="M1061" i="12"/>
  <c r="N1060" i="12"/>
  <c r="I1061" i="12"/>
  <c r="J1061" i="12" s="1"/>
  <c r="H1062" i="12"/>
  <c r="F1064" i="12"/>
  <c r="G1064" i="12" s="1"/>
  <c r="E1063" i="12"/>
  <c r="P1061" i="12" l="1"/>
  <c r="Q1061" i="12"/>
  <c r="R1060" i="12"/>
  <c r="L1062" i="12"/>
  <c r="M1062" i="12"/>
  <c r="N1061" i="12"/>
  <c r="I1062" i="12"/>
  <c r="J1062" i="12" s="1"/>
  <c r="H1063" i="12"/>
  <c r="F1065" i="12"/>
  <c r="G1065" i="12" s="1"/>
  <c r="E1064" i="12"/>
  <c r="P1062" i="12" l="1"/>
  <c r="Q1062" i="12"/>
  <c r="R1061" i="12"/>
  <c r="L1063" i="12"/>
  <c r="M1063" i="12"/>
  <c r="N1062" i="12"/>
  <c r="I1063" i="12"/>
  <c r="J1063" i="12" s="1"/>
  <c r="H1064" i="12"/>
  <c r="F1066" i="12"/>
  <c r="G1066" i="12" s="1"/>
  <c r="E1065" i="12"/>
  <c r="P1063" i="12" l="1"/>
  <c r="Q1063" i="12"/>
  <c r="R1062" i="12"/>
  <c r="L1064" i="12"/>
  <c r="M1064" i="12"/>
  <c r="N1063" i="12"/>
  <c r="I1064" i="12"/>
  <c r="J1064" i="12" s="1"/>
  <c r="H1065" i="12"/>
  <c r="F1067" i="12"/>
  <c r="G1067" i="12" s="1"/>
  <c r="E1066" i="12"/>
  <c r="P1064" i="12" l="1"/>
  <c r="Q1064" i="12"/>
  <c r="R1063" i="12"/>
  <c r="L1065" i="12"/>
  <c r="M1065" i="12"/>
  <c r="N1064" i="12"/>
  <c r="I1065" i="12"/>
  <c r="J1065" i="12" s="1"/>
  <c r="H1066" i="12"/>
  <c r="F1068" i="12"/>
  <c r="G1068" i="12" s="1"/>
  <c r="E1067" i="12"/>
  <c r="P1065" i="12" l="1"/>
  <c r="Q1065" i="12"/>
  <c r="R1064" i="12"/>
  <c r="L1066" i="12"/>
  <c r="M1066" i="12"/>
  <c r="N1065" i="12"/>
  <c r="I1066" i="12"/>
  <c r="J1066" i="12" s="1"/>
  <c r="H1067" i="12"/>
  <c r="E1068" i="12"/>
  <c r="F1069" i="12"/>
  <c r="G1069" i="12" s="1"/>
  <c r="P1066" i="12" l="1"/>
  <c r="Q1066" i="12"/>
  <c r="R1065" i="12"/>
  <c r="L1067" i="12"/>
  <c r="M1067" i="12"/>
  <c r="N1066" i="12"/>
  <c r="I1067" i="12"/>
  <c r="J1067" i="12" s="1"/>
  <c r="H1068" i="12"/>
  <c r="F1070" i="12"/>
  <c r="G1070" i="12" s="1"/>
  <c r="E1069" i="12"/>
  <c r="P1067" i="12" l="1"/>
  <c r="Q1067" i="12"/>
  <c r="R1066" i="12"/>
  <c r="L1068" i="12"/>
  <c r="M1068" i="12"/>
  <c r="N1067" i="12"/>
  <c r="I1068" i="12"/>
  <c r="J1068" i="12" s="1"/>
  <c r="H1069" i="12"/>
  <c r="E1070" i="12"/>
  <c r="F1071" i="12"/>
  <c r="G1071" i="12" s="1"/>
  <c r="P1068" i="12" l="1"/>
  <c r="Q1068" i="12"/>
  <c r="R1067" i="12"/>
  <c r="L1069" i="12"/>
  <c r="M1069" i="12"/>
  <c r="N1068" i="12"/>
  <c r="I1069" i="12"/>
  <c r="J1069" i="12" s="1"/>
  <c r="H1070" i="12"/>
  <c r="F1072" i="12"/>
  <c r="G1072" i="12" s="1"/>
  <c r="E1071" i="12"/>
  <c r="P1069" i="12" l="1"/>
  <c r="Q1069" i="12"/>
  <c r="R1068" i="12"/>
  <c r="L1070" i="12"/>
  <c r="M1070" i="12"/>
  <c r="N1069" i="12"/>
  <c r="I1070" i="12"/>
  <c r="J1070" i="12" s="1"/>
  <c r="H1071" i="12"/>
  <c r="F1073" i="12"/>
  <c r="G1073" i="12" s="1"/>
  <c r="E1072" i="12"/>
  <c r="P1070" i="12" l="1"/>
  <c r="Q1070" i="12"/>
  <c r="R1069" i="12"/>
  <c r="L1071" i="12"/>
  <c r="M1071" i="12"/>
  <c r="N1070" i="12"/>
  <c r="I1071" i="12"/>
  <c r="J1071" i="12" s="1"/>
  <c r="H1072" i="12"/>
  <c r="F1074" i="12"/>
  <c r="G1074" i="12" s="1"/>
  <c r="E1073" i="12"/>
  <c r="P1071" i="12" l="1"/>
  <c r="Q1071" i="12"/>
  <c r="R1070" i="12"/>
  <c r="L1072" i="12"/>
  <c r="M1072" i="12"/>
  <c r="N1071" i="12"/>
  <c r="I1072" i="12"/>
  <c r="J1072" i="12" s="1"/>
  <c r="H1073" i="12"/>
  <c r="F1075" i="12"/>
  <c r="G1075" i="12" s="1"/>
  <c r="E1074" i="12"/>
  <c r="P1072" i="12" l="1"/>
  <c r="Q1072" i="12"/>
  <c r="R1071" i="12"/>
  <c r="L1073" i="12"/>
  <c r="M1073" i="12"/>
  <c r="N1072" i="12"/>
  <c r="I1073" i="12"/>
  <c r="J1073" i="12" s="1"/>
  <c r="H1074" i="12"/>
  <c r="E1075" i="12"/>
  <c r="F1076" i="12"/>
  <c r="G1076" i="12" s="1"/>
  <c r="P1073" i="12" l="1"/>
  <c r="Q1073" i="12"/>
  <c r="R1072" i="12"/>
  <c r="L1074" i="12"/>
  <c r="M1074" i="12"/>
  <c r="N1073" i="12"/>
  <c r="I1074" i="12"/>
  <c r="J1074" i="12" s="1"/>
  <c r="H1075" i="12"/>
  <c r="F1077" i="12"/>
  <c r="G1077" i="12" s="1"/>
  <c r="E1076" i="12"/>
  <c r="P1074" i="12" l="1"/>
  <c r="Q1074" i="12"/>
  <c r="R1073" i="12"/>
  <c r="L1075" i="12"/>
  <c r="M1075" i="12"/>
  <c r="N1074" i="12"/>
  <c r="I1075" i="12"/>
  <c r="J1075" i="12" s="1"/>
  <c r="H1076" i="12"/>
  <c r="E1077" i="12"/>
  <c r="F1078" i="12"/>
  <c r="G1078" i="12" s="1"/>
  <c r="P1075" i="12" l="1"/>
  <c r="Q1075" i="12"/>
  <c r="R1074" i="12"/>
  <c r="L1076" i="12"/>
  <c r="M1076" i="12"/>
  <c r="N1075" i="12"/>
  <c r="I1076" i="12"/>
  <c r="J1076" i="12" s="1"/>
  <c r="H1077" i="12"/>
  <c r="F1079" i="12"/>
  <c r="G1079" i="12" s="1"/>
  <c r="E1078" i="12"/>
  <c r="P1076" i="12" l="1"/>
  <c r="Q1076" i="12"/>
  <c r="R1075" i="12"/>
  <c r="L1077" i="12"/>
  <c r="M1077" i="12"/>
  <c r="N1076" i="12"/>
  <c r="I1077" i="12"/>
  <c r="J1077" i="12" s="1"/>
  <c r="H1078" i="12"/>
  <c r="F1080" i="12"/>
  <c r="G1080" i="12" s="1"/>
  <c r="E1079" i="12"/>
  <c r="P1077" i="12" l="1"/>
  <c r="Q1077" i="12"/>
  <c r="R1076" i="12"/>
  <c r="L1078" i="12"/>
  <c r="M1078" i="12"/>
  <c r="N1077" i="12"/>
  <c r="I1078" i="12"/>
  <c r="J1078" i="12" s="1"/>
  <c r="H1079" i="12"/>
  <c r="E1080" i="12"/>
  <c r="F1081" i="12"/>
  <c r="G1081" i="12" s="1"/>
  <c r="P1078" i="12" l="1"/>
  <c r="Q1078" i="12"/>
  <c r="R1077" i="12"/>
  <c r="L1079" i="12"/>
  <c r="M1079" i="12"/>
  <c r="N1078" i="12"/>
  <c r="I1079" i="12"/>
  <c r="J1079" i="12" s="1"/>
  <c r="H1080" i="12"/>
  <c r="F1082" i="12"/>
  <c r="G1082" i="12" s="1"/>
  <c r="E1081" i="12"/>
  <c r="P1079" i="12" l="1"/>
  <c r="Q1079" i="12"/>
  <c r="R1078" i="12"/>
  <c r="L1080" i="12"/>
  <c r="M1080" i="12"/>
  <c r="N1079" i="12"/>
  <c r="I1080" i="12"/>
  <c r="J1080" i="12" s="1"/>
  <c r="H1081" i="12"/>
  <c r="M1081" i="12" s="1"/>
  <c r="E1082" i="12"/>
  <c r="F1083" i="12"/>
  <c r="G1083" i="12" s="1"/>
  <c r="P1080" i="12" l="1"/>
  <c r="Q1080" i="12"/>
  <c r="Q1081" i="12" s="1"/>
  <c r="R1079" i="12"/>
  <c r="N1080" i="12"/>
  <c r="I1081" i="12"/>
  <c r="J1081" i="12" s="1"/>
  <c r="L1081" i="12"/>
  <c r="N1081" i="12" s="1"/>
  <c r="H1082" i="12"/>
  <c r="F1084" i="12"/>
  <c r="G1084" i="12" s="1"/>
  <c r="E1083" i="12"/>
  <c r="P1081" i="12" l="1"/>
  <c r="R1081" i="12" s="1"/>
  <c r="R1080" i="12"/>
  <c r="L1082" i="12"/>
  <c r="M1082" i="12"/>
  <c r="I1082" i="12"/>
  <c r="J1082" i="12" s="1"/>
  <c r="H1083" i="12"/>
  <c r="E1084" i="12"/>
  <c r="F1085" i="12"/>
  <c r="G1085" i="12" s="1"/>
  <c r="P1082" i="12" l="1"/>
  <c r="Q1082" i="12"/>
  <c r="L1083" i="12"/>
  <c r="M1083" i="12"/>
  <c r="N1082" i="12"/>
  <c r="I1083" i="12"/>
  <c r="J1083" i="12" s="1"/>
  <c r="H1084" i="12"/>
  <c r="F1086" i="12"/>
  <c r="G1086" i="12" s="1"/>
  <c r="E1085" i="12"/>
  <c r="P1083" i="12" l="1"/>
  <c r="Q1083" i="12"/>
  <c r="R1082" i="12"/>
  <c r="L1084" i="12"/>
  <c r="M1084" i="12"/>
  <c r="N1083" i="12"/>
  <c r="I1084" i="12"/>
  <c r="J1084" i="12" s="1"/>
  <c r="H1085" i="12"/>
  <c r="M1085" i="12" s="1"/>
  <c r="E1086" i="12"/>
  <c r="F1087" i="12"/>
  <c r="G1087" i="12" s="1"/>
  <c r="P1084" i="12" l="1"/>
  <c r="Q1084" i="12"/>
  <c r="Q1085" i="12" s="1"/>
  <c r="R1083" i="12"/>
  <c r="N1084" i="12"/>
  <c r="I1085" i="12"/>
  <c r="J1085" i="12" s="1"/>
  <c r="L1085" i="12"/>
  <c r="N1085" i="12" s="1"/>
  <c r="H1086" i="12"/>
  <c r="F1088" i="12"/>
  <c r="G1088" i="12" s="1"/>
  <c r="E1087" i="12"/>
  <c r="P1085" i="12" l="1"/>
  <c r="R1085" i="12" s="1"/>
  <c r="R1084" i="12"/>
  <c r="L1086" i="12"/>
  <c r="M1086" i="12"/>
  <c r="I1086" i="12"/>
  <c r="J1086" i="12" s="1"/>
  <c r="H1087" i="12"/>
  <c r="M1087" i="12" s="1"/>
  <c r="F1089" i="12"/>
  <c r="G1089" i="12" s="1"/>
  <c r="E1088" i="12"/>
  <c r="P1086" i="12" l="1"/>
  <c r="Q1086" i="12"/>
  <c r="Q1087" i="12" s="1"/>
  <c r="N1086" i="12"/>
  <c r="I1087" i="12"/>
  <c r="J1087" i="12" s="1"/>
  <c r="L1087" i="12"/>
  <c r="N1087" i="12" s="1"/>
  <c r="H1088" i="12"/>
  <c r="E1089" i="12"/>
  <c r="F1090" i="12"/>
  <c r="G1090" i="12" s="1"/>
  <c r="P1087" i="12" l="1"/>
  <c r="R1086" i="12"/>
  <c r="R1087" i="12"/>
  <c r="L1088" i="12"/>
  <c r="M1088" i="12"/>
  <c r="I1088" i="12"/>
  <c r="J1088" i="12" s="1"/>
  <c r="H1089" i="12"/>
  <c r="F1091" i="12"/>
  <c r="G1091" i="12" s="1"/>
  <c r="E1090" i="12"/>
  <c r="P1088" i="12" l="1"/>
  <c r="Q1088" i="12"/>
  <c r="L1089" i="12"/>
  <c r="M1089" i="12"/>
  <c r="N1088" i="12"/>
  <c r="I1089" i="12"/>
  <c r="J1089" i="12" s="1"/>
  <c r="H1090" i="12"/>
  <c r="F1092" i="12"/>
  <c r="G1092" i="12" s="1"/>
  <c r="E1091" i="12"/>
  <c r="P1089" i="12" l="1"/>
  <c r="Q1089" i="12"/>
  <c r="R1088" i="12"/>
  <c r="L1090" i="12"/>
  <c r="M1090" i="12"/>
  <c r="N1089" i="12"/>
  <c r="I1090" i="12"/>
  <c r="J1090" i="12" s="1"/>
  <c r="H1091" i="12"/>
  <c r="F1093" i="12"/>
  <c r="G1093" i="12" s="1"/>
  <c r="E1092" i="12"/>
  <c r="P1090" i="12" l="1"/>
  <c r="Q1090" i="12"/>
  <c r="R1089" i="12"/>
  <c r="L1091" i="12"/>
  <c r="M1091" i="12"/>
  <c r="N1090" i="12"/>
  <c r="I1091" i="12"/>
  <c r="J1091" i="12" s="1"/>
  <c r="H1092" i="12"/>
  <c r="E1093" i="12"/>
  <c r="F1094" i="12"/>
  <c r="G1094" i="12" s="1"/>
  <c r="P1091" i="12" l="1"/>
  <c r="Q1091" i="12"/>
  <c r="R1090" i="12"/>
  <c r="L1092" i="12"/>
  <c r="M1092" i="12"/>
  <c r="N1091" i="12"/>
  <c r="I1092" i="12"/>
  <c r="J1092" i="12" s="1"/>
  <c r="H1093" i="12"/>
  <c r="M1093" i="12" s="1"/>
  <c r="F1095" i="12"/>
  <c r="G1095" i="12" s="1"/>
  <c r="E1094" i="12"/>
  <c r="P1092" i="12" l="1"/>
  <c r="Q1092" i="12"/>
  <c r="Q1093" i="12" s="1"/>
  <c r="R1091" i="12"/>
  <c r="N1092" i="12"/>
  <c r="I1093" i="12"/>
  <c r="J1093" i="12" s="1"/>
  <c r="L1093" i="12"/>
  <c r="N1093" i="12" s="1"/>
  <c r="H1094" i="12"/>
  <c r="F1096" i="12"/>
  <c r="G1096" i="12" s="1"/>
  <c r="E1095" i="12"/>
  <c r="P1093" i="12" l="1"/>
  <c r="R1093" i="12" s="1"/>
  <c r="R1092" i="12"/>
  <c r="L1094" i="12"/>
  <c r="M1094" i="12"/>
  <c r="I1094" i="12"/>
  <c r="J1094" i="12" s="1"/>
  <c r="H1095" i="12"/>
  <c r="M1095" i="12" s="1"/>
  <c r="F1097" i="12"/>
  <c r="G1097" i="12" s="1"/>
  <c r="E1096" i="12"/>
  <c r="P1094" i="12" l="1"/>
  <c r="Q1094" i="12"/>
  <c r="Q1095" i="12" s="1"/>
  <c r="N1094" i="12"/>
  <c r="I1095" i="12"/>
  <c r="J1095" i="12" s="1"/>
  <c r="L1095" i="12"/>
  <c r="N1095" i="12" s="1"/>
  <c r="H1096" i="12"/>
  <c r="F1098" i="12"/>
  <c r="G1098" i="12" s="1"/>
  <c r="E1097" i="12"/>
  <c r="P1095" i="12" l="1"/>
  <c r="R1094" i="12"/>
  <c r="R1095" i="12"/>
  <c r="L1096" i="12"/>
  <c r="M1096" i="12"/>
  <c r="I1096" i="12"/>
  <c r="J1096" i="12" s="1"/>
  <c r="H1097" i="12"/>
  <c r="F1099" i="12"/>
  <c r="G1099" i="12" s="1"/>
  <c r="E1098" i="12"/>
  <c r="P1096" i="12" l="1"/>
  <c r="Q1096" i="12"/>
  <c r="L1097" i="12"/>
  <c r="M1097" i="12"/>
  <c r="N1096" i="12"/>
  <c r="I1097" i="12"/>
  <c r="J1097" i="12" s="1"/>
  <c r="H1098" i="12"/>
  <c r="E1099" i="12"/>
  <c r="F1100" i="12"/>
  <c r="G1100" i="12" s="1"/>
  <c r="P1097" i="12" l="1"/>
  <c r="Q1097" i="12"/>
  <c r="R1096" i="12"/>
  <c r="L1098" i="12"/>
  <c r="M1098" i="12"/>
  <c r="N1097" i="12"/>
  <c r="I1098" i="12"/>
  <c r="J1098" i="12" s="1"/>
  <c r="H1099" i="12"/>
  <c r="M1099" i="12" s="1"/>
  <c r="F1101" i="12"/>
  <c r="G1101" i="12" s="1"/>
  <c r="E1100" i="12"/>
  <c r="P1098" i="12" l="1"/>
  <c r="Q1098" i="12"/>
  <c r="Q1099" i="12" s="1"/>
  <c r="R1097" i="12"/>
  <c r="N1098" i="12"/>
  <c r="I1099" i="12"/>
  <c r="J1099" i="12" s="1"/>
  <c r="L1099" i="12"/>
  <c r="N1099" i="12" s="1"/>
  <c r="H1100" i="12"/>
  <c r="F1102" i="12"/>
  <c r="G1102" i="12" s="1"/>
  <c r="E1101" i="12"/>
  <c r="P1099" i="12" l="1"/>
  <c r="R1099" i="12" s="1"/>
  <c r="R1098" i="12"/>
  <c r="L1100" i="12"/>
  <c r="M1100" i="12"/>
  <c r="I1100" i="12"/>
  <c r="J1100" i="12" s="1"/>
  <c r="H1101" i="12"/>
  <c r="E1102" i="12"/>
  <c r="F1103" i="12"/>
  <c r="G1103" i="12" s="1"/>
  <c r="P1100" i="12" l="1"/>
  <c r="Q1100" i="12"/>
  <c r="L1101" i="12"/>
  <c r="M1101" i="12"/>
  <c r="N1100" i="12"/>
  <c r="I1101" i="12"/>
  <c r="J1101" i="12" s="1"/>
  <c r="H1102" i="12"/>
  <c r="F1104" i="12"/>
  <c r="G1104" i="12" s="1"/>
  <c r="E1103" i="12"/>
  <c r="P1101" i="12" l="1"/>
  <c r="Q1101" i="12"/>
  <c r="R1100" i="12"/>
  <c r="L1102" i="12"/>
  <c r="M1102" i="12"/>
  <c r="N1101" i="12"/>
  <c r="I1102" i="12"/>
  <c r="J1102" i="12" s="1"/>
  <c r="H1103" i="12"/>
  <c r="E1104" i="12"/>
  <c r="F1105" i="12"/>
  <c r="G1105" i="12" s="1"/>
  <c r="P1102" i="12" l="1"/>
  <c r="Q1102" i="12"/>
  <c r="R1101" i="12"/>
  <c r="L1103" i="12"/>
  <c r="M1103" i="12"/>
  <c r="N1102" i="12"/>
  <c r="I1103" i="12"/>
  <c r="J1103" i="12" s="1"/>
  <c r="H1104" i="12"/>
  <c r="F1106" i="12"/>
  <c r="G1106" i="12" s="1"/>
  <c r="E1105" i="12"/>
  <c r="P1103" i="12" l="1"/>
  <c r="Q1103" i="12"/>
  <c r="R1102" i="12"/>
  <c r="L1104" i="12"/>
  <c r="M1104" i="12"/>
  <c r="N1103" i="12"/>
  <c r="I1104" i="12"/>
  <c r="J1104" i="12" s="1"/>
  <c r="H1105" i="12"/>
  <c r="F1107" i="12"/>
  <c r="G1107" i="12" s="1"/>
  <c r="E1106" i="12"/>
  <c r="P1104" i="12" l="1"/>
  <c r="Q1104" i="12"/>
  <c r="R1103" i="12"/>
  <c r="L1105" i="12"/>
  <c r="M1105" i="12"/>
  <c r="N1104" i="12"/>
  <c r="I1105" i="12"/>
  <c r="J1105" i="12" s="1"/>
  <c r="H1106" i="12"/>
  <c r="F1108" i="12"/>
  <c r="G1108" i="12" s="1"/>
  <c r="E1107" i="12"/>
  <c r="P1105" i="12" l="1"/>
  <c r="Q1105" i="12"/>
  <c r="R1104" i="12"/>
  <c r="L1106" i="12"/>
  <c r="M1106" i="12"/>
  <c r="N1105" i="12"/>
  <c r="I1106" i="12"/>
  <c r="J1106" i="12" s="1"/>
  <c r="H1107" i="12"/>
  <c r="E1108" i="12"/>
  <c r="F1109" i="12"/>
  <c r="G1109" i="12" s="1"/>
  <c r="P1106" i="12" l="1"/>
  <c r="Q1106" i="12"/>
  <c r="R1105" i="12"/>
  <c r="L1107" i="12"/>
  <c r="M1107" i="12"/>
  <c r="N1106" i="12"/>
  <c r="I1107" i="12"/>
  <c r="J1107" i="12" s="1"/>
  <c r="H1108" i="12"/>
  <c r="F1110" i="12"/>
  <c r="G1110" i="12" s="1"/>
  <c r="E1109" i="12"/>
  <c r="P1107" i="12" l="1"/>
  <c r="Q1107" i="12"/>
  <c r="R1106" i="12"/>
  <c r="L1108" i="12"/>
  <c r="M1108" i="12"/>
  <c r="N1107" i="12"/>
  <c r="I1108" i="12"/>
  <c r="J1108" i="12" s="1"/>
  <c r="H1109" i="12"/>
  <c r="M1109" i="12" s="1"/>
  <c r="E1110" i="12"/>
  <c r="F1111" i="12"/>
  <c r="G1111" i="12" s="1"/>
  <c r="P1108" i="12" l="1"/>
  <c r="Q1108" i="12"/>
  <c r="Q1109" i="12" s="1"/>
  <c r="R1107" i="12"/>
  <c r="N1108" i="12"/>
  <c r="I1109" i="12"/>
  <c r="J1109" i="12" s="1"/>
  <c r="L1109" i="12"/>
  <c r="N1109" i="12" s="1"/>
  <c r="H1110" i="12"/>
  <c r="F1112" i="12"/>
  <c r="G1112" i="12" s="1"/>
  <c r="E1111" i="12"/>
  <c r="P1109" i="12" l="1"/>
  <c r="R1109" i="12" s="1"/>
  <c r="R1108" i="12"/>
  <c r="L1110" i="12"/>
  <c r="M1110" i="12"/>
  <c r="I1110" i="12"/>
  <c r="J1110" i="12" s="1"/>
  <c r="H1111" i="12"/>
  <c r="F1113" i="12"/>
  <c r="G1113" i="12" s="1"/>
  <c r="E1112" i="12"/>
  <c r="P1110" i="12" l="1"/>
  <c r="Q1110" i="12"/>
  <c r="L1111" i="12"/>
  <c r="M1111" i="12"/>
  <c r="N1110" i="12"/>
  <c r="I1111" i="12"/>
  <c r="J1111" i="12" s="1"/>
  <c r="H1112" i="12"/>
  <c r="M1112" i="12" s="1"/>
  <c r="E1113" i="12"/>
  <c r="F1114" i="12"/>
  <c r="G1114" i="12" s="1"/>
  <c r="P1111" i="12" l="1"/>
  <c r="Q1111" i="12"/>
  <c r="Q1112" i="12" s="1"/>
  <c r="R1110" i="12"/>
  <c r="N1111" i="12"/>
  <c r="I1112" i="12"/>
  <c r="J1112" i="12" s="1"/>
  <c r="L1112" i="12"/>
  <c r="N1112" i="12" s="1"/>
  <c r="H1113" i="12"/>
  <c r="F1115" i="12"/>
  <c r="G1115" i="12" s="1"/>
  <c r="E1114" i="12"/>
  <c r="P1112" i="12" l="1"/>
  <c r="R1112" i="12" s="1"/>
  <c r="R1111" i="12"/>
  <c r="L1113" i="12"/>
  <c r="M1113" i="12"/>
  <c r="I1113" i="12"/>
  <c r="J1113" i="12" s="1"/>
  <c r="H1114" i="12"/>
  <c r="F1116" i="12"/>
  <c r="G1116" i="12" s="1"/>
  <c r="E1115" i="12"/>
  <c r="P1113" i="12" l="1"/>
  <c r="Q1113" i="12"/>
  <c r="L1114" i="12"/>
  <c r="M1114" i="12"/>
  <c r="N1113" i="12"/>
  <c r="I1114" i="12"/>
  <c r="J1114" i="12" s="1"/>
  <c r="H1115" i="12"/>
  <c r="E1116" i="12"/>
  <c r="F1117" i="12"/>
  <c r="G1117" i="12" s="1"/>
  <c r="P1114" i="12" l="1"/>
  <c r="Q1114" i="12"/>
  <c r="R1113" i="12"/>
  <c r="L1115" i="12"/>
  <c r="M1115" i="12"/>
  <c r="N1114" i="12"/>
  <c r="I1115" i="12"/>
  <c r="J1115" i="12" s="1"/>
  <c r="H1116" i="12"/>
  <c r="F1118" i="12"/>
  <c r="G1118" i="12" s="1"/>
  <c r="E1117" i="12"/>
  <c r="P1115" i="12" l="1"/>
  <c r="Q1115" i="12"/>
  <c r="R1114" i="12"/>
  <c r="L1116" i="12"/>
  <c r="M1116" i="12"/>
  <c r="N1115" i="12"/>
  <c r="I1116" i="12"/>
  <c r="J1116" i="12" s="1"/>
  <c r="H1117" i="12"/>
  <c r="F1119" i="12"/>
  <c r="G1119" i="12" s="1"/>
  <c r="E1118" i="12"/>
  <c r="P1116" i="12" l="1"/>
  <c r="Q1116" i="12"/>
  <c r="R1115" i="12"/>
  <c r="L1117" i="12"/>
  <c r="M1117" i="12"/>
  <c r="N1116" i="12"/>
  <c r="I1117" i="12"/>
  <c r="J1117" i="12" s="1"/>
  <c r="H1118" i="12"/>
  <c r="E1119" i="12"/>
  <c r="F1120" i="12"/>
  <c r="G1120" i="12" s="1"/>
  <c r="P1117" i="12" l="1"/>
  <c r="Q1117" i="12"/>
  <c r="R1116" i="12"/>
  <c r="L1118" i="12"/>
  <c r="M1118" i="12"/>
  <c r="N1117" i="12"/>
  <c r="I1118" i="12"/>
  <c r="J1118" i="12" s="1"/>
  <c r="H1119" i="12"/>
  <c r="F1121" i="12"/>
  <c r="G1121" i="12" s="1"/>
  <c r="E1120" i="12"/>
  <c r="P1118" i="12" l="1"/>
  <c r="Q1118" i="12"/>
  <c r="R1117" i="12"/>
  <c r="L1119" i="12"/>
  <c r="M1119" i="12"/>
  <c r="N1118" i="12"/>
  <c r="I1119" i="12"/>
  <c r="J1119" i="12" s="1"/>
  <c r="H1120" i="12"/>
  <c r="M1120" i="12" s="1"/>
  <c r="E1121" i="12"/>
  <c r="F1122" i="12"/>
  <c r="G1122" i="12" s="1"/>
  <c r="P1119" i="12" l="1"/>
  <c r="Q1119" i="12"/>
  <c r="Q1120" i="12" s="1"/>
  <c r="R1118" i="12"/>
  <c r="N1119" i="12"/>
  <c r="I1120" i="12"/>
  <c r="J1120" i="12" s="1"/>
  <c r="L1120" i="12"/>
  <c r="N1120" i="12" s="1"/>
  <c r="H1121" i="12"/>
  <c r="F1123" i="12"/>
  <c r="G1123" i="12" s="1"/>
  <c r="E1122" i="12"/>
  <c r="P1120" i="12" l="1"/>
  <c r="R1120" i="12" s="1"/>
  <c r="R1119" i="12"/>
  <c r="L1121" i="12"/>
  <c r="M1121" i="12"/>
  <c r="I1121" i="12"/>
  <c r="J1121" i="12" s="1"/>
  <c r="H1122" i="12"/>
  <c r="F1124" i="12"/>
  <c r="G1124" i="12" s="1"/>
  <c r="E1123" i="12"/>
  <c r="P1121" i="12" l="1"/>
  <c r="Q1121" i="12"/>
  <c r="L1122" i="12"/>
  <c r="M1122" i="12"/>
  <c r="N1121" i="12"/>
  <c r="I1122" i="12"/>
  <c r="J1122" i="12" s="1"/>
  <c r="H1123" i="12"/>
  <c r="F1125" i="12"/>
  <c r="G1125" i="12" s="1"/>
  <c r="E1124" i="12"/>
  <c r="P1122" i="12" l="1"/>
  <c r="Q1122" i="12"/>
  <c r="R1121" i="12"/>
  <c r="L1123" i="12"/>
  <c r="M1123" i="12"/>
  <c r="N1122" i="12"/>
  <c r="I1123" i="12"/>
  <c r="J1123" i="12" s="1"/>
  <c r="H1124" i="12"/>
  <c r="M1124" i="12" s="1"/>
  <c r="E1125" i="12"/>
  <c r="F1126" i="12"/>
  <c r="G1126" i="12" s="1"/>
  <c r="P1123" i="12" l="1"/>
  <c r="Q1123" i="12"/>
  <c r="Q1124" i="12" s="1"/>
  <c r="R1122" i="12"/>
  <c r="N1123" i="12"/>
  <c r="I1124" i="12"/>
  <c r="J1124" i="12" s="1"/>
  <c r="L1124" i="12"/>
  <c r="N1124" i="12" s="1"/>
  <c r="H1125" i="12"/>
  <c r="F1127" i="12"/>
  <c r="G1127" i="12" s="1"/>
  <c r="E1126" i="12"/>
  <c r="P1124" i="12" l="1"/>
  <c r="R1124" i="12" s="1"/>
  <c r="R1123" i="12"/>
  <c r="L1125" i="12"/>
  <c r="M1125" i="12"/>
  <c r="I1125" i="12"/>
  <c r="J1125" i="12" s="1"/>
  <c r="H1126" i="12"/>
  <c r="F1128" i="12"/>
  <c r="G1128" i="12" s="1"/>
  <c r="E1127" i="12"/>
  <c r="P1125" i="12" l="1"/>
  <c r="Q1125" i="12"/>
  <c r="L1126" i="12"/>
  <c r="M1126" i="12"/>
  <c r="N1125" i="12"/>
  <c r="I1126" i="12"/>
  <c r="J1126" i="12" s="1"/>
  <c r="H1127" i="12"/>
  <c r="M1127" i="12" s="1"/>
  <c r="F1129" i="12"/>
  <c r="G1129" i="12" s="1"/>
  <c r="E1128" i="12"/>
  <c r="P1126" i="12" l="1"/>
  <c r="Q1126" i="12"/>
  <c r="Q1127" i="12" s="1"/>
  <c r="R1125" i="12"/>
  <c r="N1126" i="12"/>
  <c r="I1127" i="12"/>
  <c r="J1127" i="12" s="1"/>
  <c r="L1127" i="12"/>
  <c r="N1127" i="12" s="1"/>
  <c r="H1128" i="12"/>
  <c r="F1130" i="12"/>
  <c r="G1130" i="12" s="1"/>
  <c r="E1129" i="12"/>
  <c r="P1127" i="12" l="1"/>
  <c r="R1127" i="12" s="1"/>
  <c r="R1126" i="12"/>
  <c r="L1128" i="12"/>
  <c r="M1128" i="12"/>
  <c r="I1128" i="12"/>
  <c r="J1128" i="12" s="1"/>
  <c r="H1129" i="12"/>
  <c r="F1131" i="12"/>
  <c r="G1131" i="12" s="1"/>
  <c r="E1130" i="12"/>
  <c r="P1128" i="12" l="1"/>
  <c r="Q1128" i="12"/>
  <c r="L1129" i="12"/>
  <c r="M1129" i="12"/>
  <c r="N1128" i="12"/>
  <c r="I1129" i="12"/>
  <c r="J1129" i="12" s="1"/>
  <c r="H1130" i="12"/>
  <c r="E1131" i="12"/>
  <c r="F1132" i="12"/>
  <c r="G1132" i="12" s="1"/>
  <c r="P1129" i="12" l="1"/>
  <c r="Q1129" i="12"/>
  <c r="R1128" i="12"/>
  <c r="L1130" i="12"/>
  <c r="M1130" i="12"/>
  <c r="N1129" i="12"/>
  <c r="I1130" i="12"/>
  <c r="J1130" i="12" s="1"/>
  <c r="H1131" i="12"/>
  <c r="M1131" i="12" s="1"/>
  <c r="F1133" i="12"/>
  <c r="G1133" i="12" s="1"/>
  <c r="E1132" i="12"/>
  <c r="P1130" i="12" l="1"/>
  <c r="Q1130" i="12"/>
  <c r="Q1131" i="12" s="1"/>
  <c r="R1129" i="12"/>
  <c r="N1130" i="12"/>
  <c r="I1131" i="12"/>
  <c r="J1131" i="12" s="1"/>
  <c r="L1131" i="12"/>
  <c r="N1131" i="12" s="1"/>
  <c r="H1132" i="12"/>
  <c r="M1132" i="12" s="1"/>
  <c r="F1134" i="12"/>
  <c r="G1134" i="12" s="1"/>
  <c r="E1133" i="12"/>
  <c r="P1131" i="12" l="1"/>
  <c r="R1131" i="12" s="1"/>
  <c r="Q1132" i="12"/>
  <c r="R1130" i="12"/>
  <c r="I1132" i="12"/>
  <c r="J1132" i="12" s="1"/>
  <c r="L1132" i="12"/>
  <c r="N1132" i="12" s="1"/>
  <c r="H1133" i="12"/>
  <c r="M1133" i="12" s="1"/>
  <c r="F1135" i="12"/>
  <c r="G1135" i="12" s="1"/>
  <c r="E1134" i="12"/>
  <c r="P1132" i="12" l="1"/>
  <c r="R1132" i="12" s="1"/>
  <c r="Q1133" i="12"/>
  <c r="I1133" i="12"/>
  <c r="J1133" i="12" s="1"/>
  <c r="L1133" i="12"/>
  <c r="N1133" i="12" s="1"/>
  <c r="H1134" i="12"/>
  <c r="F1136" i="12"/>
  <c r="G1136" i="12" s="1"/>
  <c r="E1135" i="12"/>
  <c r="P1133" i="12" l="1"/>
  <c r="L1134" i="12"/>
  <c r="M1134" i="12"/>
  <c r="I1134" i="12"/>
  <c r="J1134" i="12" s="1"/>
  <c r="H1135" i="12"/>
  <c r="E1136" i="12"/>
  <c r="F1137" i="12"/>
  <c r="G1137" i="12" s="1"/>
  <c r="P1134" i="12" l="1"/>
  <c r="R1133" i="12"/>
  <c r="Q1134" i="12"/>
  <c r="L1135" i="12"/>
  <c r="M1135" i="12"/>
  <c r="N1134" i="12"/>
  <c r="I1135" i="12"/>
  <c r="J1135" i="12" s="1"/>
  <c r="H1136" i="12"/>
  <c r="F1138" i="12"/>
  <c r="G1138" i="12" s="1"/>
  <c r="E1137" i="12"/>
  <c r="P1135" i="12" l="1"/>
  <c r="Q1135" i="12"/>
  <c r="R1134" i="12"/>
  <c r="L1136" i="12"/>
  <c r="M1136" i="12"/>
  <c r="N1135" i="12"/>
  <c r="I1136" i="12"/>
  <c r="J1136" i="12" s="1"/>
  <c r="H1137" i="12"/>
  <c r="F1139" i="12"/>
  <c r="G1139" i="12" s="1"/>
  <c r="E1138" i="12"/>
  <c r="P1136" i="12" l="1"/>
  <c r="Q1136" i="12"/>
  <c r="R1135" i="12"/>
  <c r="L1137" i="12"/>
  <c r="M1137" i="12"/>
  <c r="N1136" i="12"/>
  <c r="I1137" i="12"/>
  <c r="J1137" i="12" s="1"/>
  <c r="H1138" i="12"/>
  <c r="E1139" i="12"/>
  <c r="F1140" i="12"/>
  <c r="G1140" i="12" s="1"/>
  <c r="P1137" i="12" l="1"/>
  <c r="Q1137" i="12"/>
  <c r="R1136" i="12"/>
  <c r="L1138" i="12"/>
  <c r="M1138" i="12"/>
  <c r="N1137" i="12"/>
  <c r="I1138" i="12"/>
  <c r="J1138" i="12" s="1"/>
  <c r="H1139" i="12"/>
  <c r="F1141" i="12"/>
  <c r="G1141" i="12" s="1"/>
  <c r="E1140" i="12"/>
  <c r="P1138" i="12" l="1"/>
  <c r="Q1138" i="12"/>
  <c r="R1137" i="12"/>
  <c r="L1139" i="12"/>
  <c r="M1139" i="12"/>
  <c r="N1138" i="12"/>
  <c r="I1139" i="12"/>
  <c r="J1139" i="12" s="1"/>
  <c r="H1140" i="12"/>
  <c r="F1142" i="12"/>
  <c r="G1142" i="12" s="1"/>
  <c r="E1141" i="12"/>
  <c r="P1139" i="12" l="1"/>
  <c r="Q1139" i="12"/>
  <c r="R1138" i="12"/>
  <c r="L1140" i="12"/>
  <c r="M1140" i="12"/>
  <c r="N1139" i="12"/>
  <c r="I1140" i="12"/>
  <c r="J1140" i="12" s="1"/>
  <c r="H1141" i="12"/>
  <c r="F1143" i="12"/>
  <c r="G1143" i="12" s="1"/>
  <c r="E1142" i="12"/>
  <c r="P1140" i="12" l="1"/>
  <c r="Q1140" i="12"/>
  <c r="R1139" i="12"/>
  <c r="L1141" i="12"/>
  <c r="M1141" i="12"/>
  <c r="N1140" i="12"/>
  <c r="I1141" i="12"/>
  <c r="J1141" i="12" s="1"/>
  <c r="H1142" i="12"/>
  <c r="E1143" i="12"/>
  <c r="F1144" i="12"/>
  <c r="G1144" i="12" s="1"/>
  <c r="P1141" i="12" l="1"/>
  <c r="Q1141" i="12"/>
  <c r="R1140" i="12"/>
  <c r="L1142" i="12"/>
  <c r="M1142" i="12"/>
  <c r="N1141" i="12"/>
  <c r="I1142" i="12"/>
  <c r="J1142" i="12" s="1"/>
  <c r="H1143" i="12"/>
  <c r="F1145" i="12"/>
  <c r="G1145" i="12" s="1"/>
  <c r="E1144" i="12"/>
  <c r="P1142" i="12" l="1"/>
  <c r="Q1142" i="12"/>
  <c r="R1141" i="12"/>
  <c r="L1143" i="12"/>
  <c r="M1143" i="12"/>
  <c r="N1142" i="12"/>
  <c r="I1143" i="12"/>
  <c r="J1143" i="12" s="1"/>
  <c r="H1144" i="12"/>
  <c r="F1146" i="12"/>
  <c r="G1146" i="12" s="1"/>
  <c r="E1145" i="12"/>
  <c r="P1143" i="12" l="1"/>
  <c r="Q1143" i="12"/>
  <c r="R1142" i="12"/>
  <c r="L1144" i="12"/>
  <c r="M1144" i="12"/>
  <c r="N1143" i="12"/>
  <c r="I1144" i="12"/>
  <c r="J1144" i="12" s="1"/>
  <c r="H1145" i="12"/>
  <c r="M1145" i="12" s="1"/>
  <c r="E1146" i="12"/>
  <c r="F1147" i="12"/>
  <c r="G1147" i="12" s="1"/>
  <c r="P1144" i="12" l="1"/>
  <c r="Q1144" i="12"/>
  <c r="Q1145" i="12" s="1"/>
  <c r="R1143" i="12"/>
  <c r="N1144" i="12"/>
  <c r="I1145" i="12"/>
  <c r="J1145" i="12" s="1"/>
  <c r="L1145" i="12"/>
  <c r="N1145" i="12" s="1"/>
  <c r="H1146" i="12"/>
  <c r="F1148" i="12"/>
  <c r="G1148" i="12" s="1"/>
  <c r="E1147" i="12"/>
  <c r="P1145" i="12" l="1"/>
  <c r="R1145" i="12" s="1"/>
  <c r="R1144" i="12"/>
  <c r="L1146" i="12"/>
  <c r="M1146" i="12"/>
  <c r="I1146" i="12"/>
  <c r="J1146" i="12" s="1"/>
  <c r="H1147" i="12"/>
  <c r="E1148" i="12"/>
  <c r="F1149" i="12"/>
  <c r="G1149" i="12" s="1"/>
  <c r="P1146" i="12" l="1"/>
  <c r="Q1146" i="12"/>
  <c r="L1147" i="12"/>
  <c r="M1147" i="12"/>
  <c r="N1146" i="12"/>
  <c r="I1147" i="12"/>
  <c r="J1147" i="12" s="1"/>
  <c r="H1148" i="12"/>
  <c r="F1150" i="12"/>
  <c r="G1150" i="12" s="1"/>
  <c r="E1149" i="12"/>
  <c r="P1147" i="12" l="1"/>
  <c r="Q1147" i="12"/>
  <c r="R1146" i="12"/>
  <c r="L1148" i="12"/>
  <c r="M1148" i="12"/>
  <c r="N1147" i="12"/>
  <c r="I1148" i="12"/>
  <c r="J1148" i="12" s="1"/>
  <c r="H1149" i="12"/>
  <c r="E1150" i="12"/>
  <c r="F1151" i="12"/>
  <c r="G1151" i="12" s="1"/>
  <c r="P1148" i="12" l="1"/>
  <c r="Q1148" i="12"/>
  <c r="R1147" i="12"/>
  <c r="L1149" i="12"/>
  <c r="M1149" i="12"/>
  <c r="N1148" i="12"/>
  <c r="I1149" i="12"/>
  <c r="J1149" i="12" s="1"/>
  <c r="H1150" i="12"/>
  <c r="M1150" i="12" s="1"/>
  <c r="F1152" i="12"/>
  <c r="G1152" i="12" s="1"/>
  <c r="E1151" i="12"/>
  <c r="P1149" i="12" l="1"/>
  <c r="Q1149" i="12"/>
  <c r="Q1150" i="12" s="1"/>
  <c r="R1148" i="12"/>
  <c r="N1149" i="12"/>
  <c r="I1150" i="12"/>
  <c r="J1150" i="12" s="1"/>
  <c r="L1150" i="12"/>
  <c r="N1150" i="12" s="1"/>
  <c r="H1151" i="12"/>
  <c r="F1153" i="12"/>
  <c r="G1153" i="12" s="1"/>
  <c r="E1152" i="12"/>
  <c r="P1150" i="12" l="1"/>
  <c r="R1150" i="12" s="1"/>
  <c r="R1149" i="12"/>
  <c r="L1151" i="12"/>
  <c r="M1151" i="12"/>
  <c r="I1151" i="12"/>
  <c r="J1151" i="12" s="1"/>
  <c r="H1152" i="12"/>
  <c r="F1154" i="12"/>
  <c r="G1154" i="12" s="1"/>
  <c r="E1153" i="12"/>
  <c r="P1151" i="12" l="1"/>
  <c r="Q1151" i="12"/>
  <c r="L1152" i="12"/>
  <c r="M1152" i="12"/>
  <c r="N1151" i="12"/>
  <c r="I1152" i="12"/>
  <c r="J1152" i="12" s="1"/>
  <c r="H1153" i="12"/>
  <c r="E1154" i="12"/>
  <c r="F1155" i="12"/>
  <c r="G1155" i="12" s="1"/>
  <c r="P1152" i="12" l="1"/>
  <c r="Q1152" i="12"/>
  <c r="R1151" i="12"/>
  <c r="L1153" i="12"/>
  <c r="M1153" i="12"/>
  <c r="N1152" i="12"/>
  <c r="I1153" i="12"/>
  <c r="J1153" i="12" s="1"/>
  <c r="H1154" i="12"/>
  <c r="F1156" i="12"/>
  <c r="G1156" i="12" s="1"/>
  <c r="E1155" i="12"/>
  <c r="P1153" i="12" l="1"/>
  <c r="Q1153" i="12"/>
  <c r="R1152" i="12"/>
  <c r="L1154" i="12"/>
  <c r="M1154" i="12"/>
  <c r="N1153" i="12"/>
  <c r="I1154" i="12"/>
  <c r="J1154" i="12" s="1"/>
  <c r="H1155" i="12"/>
  <c r="F1157" i="12"/>
  <c r="G1157" i="12" s="1"/>
  <c r="E1156" i="12"/>
  <c r="P1154" i="12" l="1"/>
  <c r="Q1154" i="12"/>
  <c r="R1153" i="12"/>
  <c r="L1155" i="12"/>
  <c r="M1155" i="12"/>
  <c r="N1154" i="12"/>
  <c r="I1155" i="12"/>
  <c r="J1155" i="12" s="1"/>
  <c r="H1156" i="12"/>
  <c r="E1157" i="12"/>
  <c r="F1158" i="12"/>
  <c r="G1158" i="12" s="1"/>
  <c r="P1155" i="12" l="1"/>
  <c r="Q1155" i="12"/>
  <c r="R1154" i="12"/>
  <c r="L1156" i="12"/>
  <c r="M1156" i="12"/>
  <c r="N1155" i="12"/>
  <c r="I1156" i="12"/>
  <c r="J1156" i="12" s="1"/>
  <c r="H1157" i="12"/>
  <c r="F1159" i="12"/>
  <c r="G1159" i="12" s="1"/>
  <c r="E1158" i="12"/>
  <c r="P1156" i="12" l="1"/>
  <c r="Q1156" i="12"/>
  <c r="R1155" i="12"/>
  <c r="L1157" i="12"/>
  <c r="M1157" i="12"/>
  <c r="N1156" i="12"/>
  <c r="I1157" i="12"/>
  <c r="J1157" i="12" s="1"/>
  <c r="H1158" i="12"/>
  <c r="M1158" i="12" s="1"/>
  <c r="F1160" i="12"/>
  <c r="G1160" i="12" s="1"/>
  <c r="E1159" i="12"/>
  <c r="P1157" i="12" l="1"/>
  <c r="Q1157" i="12"/>
  <c r="Q1158" i="12" s="1"/>
  <c r="R1156" i="12"/>
  <c r="N1157" i="12"/>
  <c r="I1158" i="12"/>
  <c r="J1158" i="12" s="1"/>
  <c r="L1158" i="12"/>
  <c r="N1158" i="12" s="1"/>
  <c r="H1159" i="12"/>
  <c r="F1161" i="12"/>
  <c r="G1161" i="12" s="1"/>
  <c r="E1160" i="12"/>
  <c r="P1158" i="12" l="1"/>
  <c r="R1158" i="12" s="1"/>
  <c r="R1157" i="12"/>
  <c r="L1159" i="12"/>
  <c r="M1159" i="12"/>
  <c r="I1159" i="12"/>
  <c r="J1159" i="12" s="1"/>
  <c r="H1160" i="12"/>
  <c r="E1161" i="12"/>
  <c r="F1162" i="12"/>
  <c r="G1162" i="12" s="1"/>
  <c r="P1159" i="12" l="1"/>
  <c r="Q1159" i="12"/>
  <c r="L1160" i="12"/>
  <c r="M1160" i="12"/>
  <c r="N1159" i="12"/>
  <c r="I1160" i="12"/>
  <c r="J1160" i="12" s="1"/>
  <c r="H1161" i="12"/>
  <c r="M1161" i="12" s="1"/>
  <c r="F1163" i="12"/>
  <c r="G1163" i="12" s="1"/>
  <c r="E1162" i="12"/>
  <c r="P1160" i="12" l="1"/>
  <c r="Q1160" i="12"/>
  <c r="Q1161" i="12" s="1"/>
  <c r="R1159" i="12"/>
  <c r="N1160" i="12"/>
  <c r="I1161" i="12"/>
  <c r="J1161" i="12" s="1"/>
  <c r="L1161" i="12"/>
  <c r="N1161" i="12" s="1"/>
  <c r="H1162" i="12"/>
  <c r="E1163" i="12"/>
  <c r="F1164" i="12"/>
  <c r="G1164" i="12" s="1"/>
  <c r="P1161" i="12" l="1"/>
  <c r="R1161" i="12" s="1"/>
  <c r="R1160" i="12"/>
  <c r="L1162" i="12"/>
  <c r="M1162" i="12"/>
  <c r="I1162" i="12"/>
  <c r="J1162" i="12" s="1"/>
  <c r="H1163" i="12"/>
  <c r="E1164" i="12"/>
  <c r="F1165" i="12"/>
  <c r="G1165" i="12" s="1"/>
  <c r="P1162" i="12" l="1"/>
  <c r="Q1162" i="12"/>
  <c r="L1163" i="12"/>
  <c r="M1163" i="12"/>
  <c r="N1162" i="12"/>
  <c r="I1163" i="12"/>
  <c r="J1163" i="12" s="1"/>
  <c r="H1164" i="12"/>
  <c r="F1166" i="12"/>
  <c r="G1166" i="12" s="1"/>
  <c r="E1165" i="12"/>
  <c r="P1163" i="12" l="1"/>
  <c r="Q1163" i="12"/>
  <c r="R1162" i="12"/>
  <c r="L1164" i="12"/>
  <c r="M1164" i="12"/>
  <c r="N1163" i="12"/>
  <c r="I1164" i="12"/>
  <c r="J1164" i="12" s="1"/>
  <c r="H1165" i="12"/>
  <c r="F1167" i="12"/>
  <c r="G1167" i="12" s="1"/>
  <c r="E1166" i="12"/>
  <c r="P1164" i="12" l="1"/>
  <c r="Q1164" i="12"/>
  <c r="R1163" i="12"/>
  <c r="L1165" i="12"/>
  <c r="M1165" i="12"/>
  <c r="N1164" i="12"/>
  <c r="I1165" i="12"/>
  <c r="J1165" i="12" s="1"/>
  <c r="H1166" i="12"/>
  <c r="E1167" i="12"/>
  <c r="F1168" i="12"/>
  <c r="G1168" i="12" s="1"/>
  <c r="P1165" i="12" l="1"/>
  <c r="Q1165" i="12"/>
  <c r="R1164" i="12"/>
  <c r="L1166" i="12"/>
  <c r="M1166" i="12"/>
  <c r="N1165" i="12"/>
  <c r="I1166" i="12"/>
  <c r="J1166" i="12" s="1"/>
  <c r="H1167" i="12"/>
  <c r="M1167" i="12" s="1"/>
  <c r="F1169" i="12"/>
  <c r="G1169" i="12" s="1"/>
  <c r="E1168" i="12"/>
  <c r="P1166" i="12" l="1"/>
  <c r="Q1166" i="12"/>
  <c r="Q1167" i="12" s="1"/>
  <c r="R1165" i="12"/>
  <c r="N1166" i="12"/>
  <c r="I1167" i="12"/>
  <c r="J1167" i="12" s="1"/>
  <c r="L1167" i="12"/>
  <c r="N1167" i="12" s="1"/>
  <c r="H1168" i="12"/>
  <c r="M1168" i="12" s="1"/>
  <c r="F1170" i="12"/>
  <c r="G1170" i="12" s="1"/>
  <c r="E1169" i="12"/>
  <c r="P1167" i="12" l="1"/>
  <c r="Q1168" i="12"/>
  <c r="R1167" i="12"/>
  <c r="R1166" i="12"/>
  <c r="I1168" i="12"/>
  <c r="J1168" i="12" s="1"/>
  <c r="L1168" i="12"/>
  <c r="N1168" i="12" s="1"/>
  <c r="H1169" i="12"/>
  <c r="F1171" i="12"/>
  <c r="G1171" i="12" s="1"/>
  <c r="E1170" i="12"/>
  <c r="P1168" i="12" l="1"/>
  <c r="R1168" i="12" s="1"/>
  <c r="L1169" i="12"/>
  <c r="M1169" i="12"/>
  <c r="I1169" i="12"/>
  <c r="J1169" i="12" s="1"/>
  <c r="H1170" i="12"/>
  <c r="F1172" i="12"/>
  <c r="G1172" i="12" s="1"/>
  <c r="E1171" i="12"/>
  <c r="P1169" i="12" l="1"/>
  <c r="Q1169" i="12"/>
  <c r="L1170" i="12"/>
  <c r="M1170" i="12"/>
  <c r="N1169" i="12"/>
  <c r="I1170" i="12"/>
  <c r="J1170" i="12" s="1"/>
  <c r="H1171" i="12"/>
  <c r="F1173" i="12"/>
  <c r="G1173" i="12" s="1"/>
  <c r="E1172" i="12"/>
  <c r="P1170" i="12" l="1"/>
  <c r="Q1170" i="12"/>
  <c r="R1169" i="12"/>
  <c r="L1171" i="12"/>
  <c r="M1171" i="12"/>
  <c r="N1170" i="12"/>
  <c r="I1171" i="12"/>
  <c r="J1171" i="12" s="1"/>
  <c r="H1172" i="12"/>
  <c r="M1172" i="12" s="1"/>
  <c r="E1173" i="12"/>
  <c r="F1174" i="12"/>
  <c r="G1174" i="12" s="1"/>
  <c r="P1171" i="12" l="1"/>
  <c r="Q1171" i="12"/>
  <c r="Q1172" i="12" s="1"/>
  <c r="R1170" i="12"/>
  <c r="N1171" i="12"/>
  <c r="I1172" i="12"/>
  <c r="J1172" i="12" s="1"/>
  <c r="L1172" i="12"/>
  <c r="N1172" i="12" s="1"/>
  <c r="H1173" i="12"/>
  <c r="F1175" i="12"/>
  <c r="G1175" i="12" s="1"/>
  <c r="E1174" i="12"/>
  <c r="P1172" i="12" l="1"/>
  <c r="R1172" i="12" s="1"/>
  <c r="R1171" i="12"/>
  <c r="L1173" i="12"/>
  <c r="M1173" i="12"/>
  <c r="I1173" i="12"/>
  <c r="J1173" i="12" s="1"/>
  <c r="H1174" i="12"/>
  <c r="F1176" i="12"/>
  <c r="G1176" i="12" s="1"/>
  <c r="E1175" i="12"/>
  <c r="P1173" i="12" l="1"/>
  <c r="Q1173" i="12"/>
  <c r="L1174" i="12"/>
  <c r="M1174" i="12"/>
  <c r="N1173" i="12"/>
  <c r="I1174" i="12"/>
  <c r="J1174" i="12" s="1"/>
  <c r="H1175" i="12"/>
  <c r="M1175" i="12" s="1"/>
  <c r="F1177" i="12"/>
  <c r="G1177" i="12" s="1"/>
  <c r="E1176" i="12"/>
  <c r="P1174" i="12" l="1"/>
  <c r="Q1174" i="12"/>
  <c r="Q1175" i="12" s="1"/>
  <c r="R1173" i="12"/>
  <c r="N1174" i="12"/>
  <c r="I1175" i="12"/>
  <c r="J1175" i="12" s="1"/>
  <c r="L1175" i="12"/>
  <c r="N1175" i="12" s="1"/>
  <c r="H1176" i="12"/>
  <c r="F1178" i="12"/>
  <c r="G1178" i="12" s="1"/>
  <c r="E1177" i="12"/>
  <c r="P1175" i="12" l="1"/>
  <c r="R1175" i="12" s="1"/>
  <c r="R1174" i="12"/>
  <c r="L1176" i="12"/>
  <c r="M1176" i="12"/>
  <c r="I1176" i="12"/>
  <c r="J1176" i="12" s="1"/>
  <c r="H1177" i="12"/>
  <c r="F1179" i="12"/>
  <c r="G1179" i="12" s="1"/>
  <c r="E1178" i="12"/>
  <c r="P1176" i="12" l="1"/>
  <c r="Q1176" i="12"/>
  <c r="L1177" i="12"/>
  <c r="M1177" i="12"/>
  <c r="N1176" i="12"/>
  <c r="I1177" i="12"/>
  <c r="J1177" i="12" s="1"/>
  <c r="H1178" i="12"/>
  <c r="F1180" i="12"/>
  <c r="G1180" i="12" s="1"/>
  <c r="E1179" i="12"/>
  <c r="P1177" i="12" l="1"/>
  <c r="Q1177" i="12"/>
  <c r="R1176" i="12"/>
  <c r="L1178" i="12"/>
  <c r="M1178" i="12"/>
  <c r="N1177" i="12"/>
  <c r="I1178" i="12"/>
  <c r="J1178" i="12" s="1"/>
  <c r="H1179" i="12"/>
  <c r="M1179" i="12" s="1"/>
  <c r="F1181" i="12"/>
  <c r="G1181" i="12" s="1"/>
  <c r="E1180" i="12"/>
  <c r="P1178" i="12" l="1"/>
  <c r="Q1178" i="12"/>
  <c r="Q1179" i="12" s="1"/>
  <c r="R1177" i="12"/>
  <c r="N1178" i="12"/>
  <c r="I1179" i="12"/>
  <c r="J1179" i="12" s="1"/>
  <c r="L1179" i="12"/>
  <c r="N1179" i="12" s="1"/>
  <c r="H1180" i="12"/>
  <c r="F1182" i="12"/>
  <c r="G1182" i="12" s="1"/>
  <c r="E1181" i="12"/>
  <c r="P1179" i="12" l="1"/>
  <c r="R1179" i="12" s="1"/>
  <c r="R1178" i="12"/>
  <c r="L1180" i="12"/>
  <c r="M1180" i="12"/>
  <c r="I1180" i="12"/>
  <c r="J1180" i="12" s="1"/>
  <c r="H1181" i="12"/>
  <c r="F1183" i="12"/>
  <c r="G1183" i="12" s="1"/>
  <c r="E1182" i="12"/>
  <c r="P1180" i="12" l="1"/>
  <c r="Q1180" i="12"/>
  <c r="L1181" i="12"/>
  <c r="M1181" i="12"/>
  <c r="N1180" i="12"/>
  <c r="I1181" i="12"/>
  <c r="J1181" i="12" s="1"/>
  <c r="H1182" i="12"/>
  <c r="F1184" i="12"/>
  <c r="G1184" i="12" s="1"/>
  <c r="E1183" i="12"/>
  <c r="P1181" i="12" l="1"/>
  <c r="Q1181" i="12"/>
  <c r="R1180" i="12"/>
  <c r="L1182" i="12"/>
  <c r="M1182" i="12"/>
  <c r="N1181" i="12"/>
  <c r="I1182" i="12"/>
  <c r="J1182" i="12" s="1"/>
  <c r="H1183" i="12"/>
  <c r="F1185" i="12"/>
  <c r="G1185" i="12" s="1"/>
  <c r="E1184" i="12"/>
  <c r="P1182" i="12" l="1"/>
  <c r="Q1182" i="12"/>
  <c r="R1181" i="12"/>
  <c r="L1183" i="12"/>
  <c r="M1183" i="12"/>
  <c r="N1182" i="12"/>
  <c r="I1183" i="12"/>
  <c r="J1183" i="12" s="1"/>
  <c r="H1184" i="12"/>
  <c r="F1186" i="12"/>
  <c r="G1186" i="12" s="1"/>
  <c r="E1185" i="12"/>
  <c r="P1183" i="12" l="1"/>
  <c r="Q1183" i="12"/>
  <c r="R1182" i="12"/>
  <c r="L1184" i="12"/>
  <c r="M1184" i="12"/>
  <c r="N1183" i="12"/>
  <c r="I1184" i="12"/>
  <c r="J1184" i="12" s="1"/>
  <c r="H1185" i="12"/>
  <c r="F1187" i="12"/>
  <c r="G1187" i="12" s="1"/>
  <c r="E1186" i="12"/>
  <c r="P1184" i="12" l="1"/>
  <c r="Q1184" i="12"/>
  <c r="R1183" i="12"/>
  <c r="L1185" i="12"/>
  <c r="M1185" i="12"/>
  <c r="N1184" i="12"/>
  <c r="I1185" i="12"/>
  <c r="J1185" i="12" s="1"/>
  <c r="H1186" i="12"/>
  <c r="E1187" i="12"/>
  <c r="F1188" i="12"/>
  <c r="G1188" i="12" s="1"/>
  <c r="P1185" i="12" l="1"/>
  <c r="Q1185" i="12"/>
  <c r="R1184" i="12"/>
  <c r="L1186" i="12"/>
  <c r="M1186" i="12"/>
  <c r="N1185" i="12"/>
  <c r="I1186" i="12"/>
  <c r="J1186" i="12" s="1"/>
  <c r="H1187" i="12"/>
  <c r="M1187" i="12" s="1"/>
  <c r="F1189" i="12"/>
  <c r="G1189" i="12" s="1"/>
  <c r="E1188" i="12"/>
  <c r="P1186" i="12" l="1"/>
  <c r="Q1186" i="12"/>
  <c r="Q1187" i="12" s="1"/>
  <c r="R1185" i="12"/>
  <c r="N1186" i="12"/>
  <c r="I1187" i="12"/>
  <c r="J1187" i="12" s="1"/>
  <c r="L1187" i="12"/>
  <c r="N1187" i="12" s="1"/>
  <c r="H1188" i="12"/>
  <c r="F1190" i="12"/>
  <c r="G1190" i="12" s="1"/>
  <c r="E1189" i="12"/>
  <c r="P1187" i="12" l="1"/>
  <c r="R1187" i="12" s="1"/>
  <c r="R1186" i="12"/>
  <c r="L1188" i="12"/>
  <c r="M1188" i="12"/>
  <c r="I1188" i="12"/>
  <c r="J1188" i="12" s="1"/>
  <c r="H1189" i="12"/>
  <c r="F1191" i="12"/>
  <c r="G1191" i="12" s="1"/>
  <c r="E1190" i="12"/>
  <c r="P1188" i="12" l="1"/>
  <c r="Q1188" i="12"/>
  <c r="L1189" i="12"/>
  <c r="M1189" i="12"/>
  <c r="N1188" i="12"/>
  <c r="I1189" i="12"/>
  <c r="J1189" i="12" s="1"/>
  <c r="H1190" i="12"/>
  <c r="E1191" i="12"/>
  <c r="F1192" i="12"/>
  <c r="G1192" i="12" s="1"/>
  <c r="P1189" i="12" l="1"/>
  <c r="Q1189" i="12"/>
  <c r="R1188" i="12"/>
  <c r="L1190" i="12"/>
  <c r="M1190" i="12"/>
  <c r="N1189" i="12"/>
  <c r="I1190" i="12"/>
  <c r="J1190" i="12" s="1"/>
  <c r="H1191" i="12"/>
  <c r="F1193" i="12"/>
  <c r="G1193" i="12" s="1"/>
  <c r="E1192" i="12"/>
  <c r="P1190" i="12" l="1"/>
  <c r="Q1190" i="12"/>
  <c r="R1189" i="12"/>
  <c r="L1191" i="12"/>
  <c r="M1191" i="12"/>
  <c r="N1190" i="12"/>
  <c r="I1191" i="12"/>
  <c r="J1191" i="12" s="1"/>
  <c r="H1192" i="12"/>
  <c r="E1193" i="12"/>
  <c r="F1194" i="12"/>
  <c r="G1194" i="12" s="1"/>
  <c r="P1191" i="12" l="1"/>
  <c r="Q1191" i="12"/>
  <c r="R1190" i="12"/>
  <c r="L1192" i="12"/>
  <c r="M1192" i="12"/>
  <c r="N1191" i="12"/>
  <c r="I1192" i="12"/>
  <c r="J1192" i="12" s="1"/>
  <c r="H1193" i="12"/>
  <c r="F1195" i="12"/>
  <c r="G1195" i="12" s="1"/>
  <c r="E1194" i="12"/>
  <c r="P1192" i="12" l="1"/>
  <c r="Q1192" i="12"/>
  <c r="R1191" i="12"/>
  <c r="L1193" i="12"/>
  <c r="M1193" i="12"/>
  <c r="N1192" i="12"/>
  <c r="I1193" i="12"/>
  <c r="J1193" i="12" s="1"/>
  <c r="H1194" i="12"/>
  <c r="E1195" i="12"/>
  <c r="F1196" i="12"/>
  <c r="G1196" i="12" s="1"/>
  <c r="P1193" i="12" l="1"/>
  <c r="Q1193" i="12"/>
  <c r="R1192" i="12"/>
  <c r="L1194" i="12"/>
  <c r="M1194" i="12"/>
  <c r="N1193" i="12"/>
  <c r="I1194" i="12"/>
  <c r="J1194" i="12" s="1"/>
  <c r="H1195" i="12"/>
  <c r="F1197" i="12"/>
  <c r="G1197" i="12" s="1"/>
  <c r="E1196" i="12"/>
  <c r="P1194" i="12" l="1"/>
  <c r="Q1194" i="12"/>
  <c r="R1193" i="12"/>
  <c r="L1195" i="12"/>
  <c r="M1195" i="12"/>
  <c r="N1194" i="12"/>
  <c r="I1195" i="12"/>
  <c r="J1195" i="12" s="1"/>
  <c r="H1196" i="12"/>
  <c r="F1198" i="12"/>
  <c r="G1198" i="12" s="1"/>
  <c r="E1197" i="12"/>
  <c r="P1195" i="12" l="1"/>
  <c r="Q1195" i="12"/>
  <c r="R1194" i="12"/>
  <c r="L1196" i="12"/>
  <c r="M1196" i="12"/>
  <c r="N1195" i="12"/>
  <c r="I1196" i="12"/>
  <c r="J1196" i="12" s="1"/>
  <c r="H1197" i="12"/>
  <c r="F1199" i="12"/>
  <c r="G1199" i="12" s="1"/>
  <c r="E1198" i="12"/>
  <c r="P1196" i="12" l="1"/>
  <c r="Q1196" i="12"/>
  <c r="R1195" i="12"/>
  <c r="L1197" i="12"/>
  <c r="M1197" i="12"/>
  <c r="N1196" i="12"/>
  <c r="I1197" i="12"/>
  <c r="J1197" i="12" s="1"/>
  <c r="H1198" i="12"/>
  <c r="E1199" i="12"/>
  <c r="F1200" i="12"/>
  <c r="G1200" i="12" s="1"/>
  <c r="P1197" i="12" l="1"/>
  <c r="Q1197" i="12"/>
  <c r="R1196" i="12"/>
  <c r="L1198" i="12"/>
  <c r="M1198" i="12"/>
  <c r="N1197" i="12"/>
  <c r="I1198" i="12"/>
  <c r="J1198" i="12" s="1"/>
  <c r="H1199" i="12"/>
  <c r="F1201" i="12"/>
  <c r="G1201" i="12" s="1"/>
  <c r="E1200" i="12"/>
  <c r="P1198" i="12" l="1"/>
  <c r="Q1198" i="12"/>
  <c r="R1197" i="12"/>
  <c r="L1199" i="12"/>
  <c r="M1199" i="12"/>
  <c r="N1198" i="12"/>
  <c r="I1199" i="12"/>
  <c r="J1199" i="12" s="1"/>
  <c r="H1200" i="12"/>
  <c r="F1202" i="12"/>
  <c r="G1202" i="12" s="1"/>
  <c r="E1201" i="12"/>
  <c r="P1199" i="12" l="1"/>
  <c r="Q1199" i="12"/>
  <c r="R1198" i="12"/>
  <c r="L1200" i="12"/>
  <c r="M1200" i="12"/>
  <c r="N1199" i="12"/>
  <c r="I1200" i="12"/>
  <c r="J1200" i="12" s="1"/>
  <c r="H1201" i="12"/>
  <c r="M1201" i="12" s="1"/>
  <c r="F1203" i="12"/>
  <c r="G1203" i="12" s="1"/>
  <c r="E1202" i="12"/>
  <c r="P1200" i="12" l="1"/>
  <c r="Q1200" i="12"/>
  <c r="Q1201" i="12" s="1"/>
  <c r="R1199" i="12"/>
  <c r="N1200" i="12"/>
  <c r="I1201" i="12"/>
  <c r="J1201" i="12" s="1"/>
  <c r="L1201" i="12"/>
  <c r="N1201" i="12" s="1"/>
  <c r="H1202" i="12"/>
  <c r="M1202" i="12" s="1"/>
  <c r="F1204" i="12"/>
  <c r="G1204" i="12" s="1"/>
  <c r="E1203" i="12"/>
  <c r="P1201" i="12" l="1"/>
  <c r="R1201" i="12" s="1"/>
  <c r="Q1202" i="12"/>
  <c r="R1200" i="12"/>
  <c r="I1202" i="12"/>
  <c r="J1202" i="12" s="1"/>
  <c r="L1202" i="12"/>
  <c r="N1202" i="12" s="1"/>
  <c r="H1203" i="12"/>
  <c r="M1203" i="12" s="1"/>
  <c r="E1204" i="12"/>
  <c r="F1205" i="12"/>
  <c r="G1205" i="12" s="1"/>
  <c r="P1202" i="12" l="1"/>
  <c r="R1202" i="12" s="1"/>
  <c r="Q1203" i="12"/>
  <c r="I1203" i="12"/>
  <c r="J1203" i="12" s="1"/>
  <c r="L1203" i="12"/>
  <c r="N1203" i="12" s="1"/>
  <c r="H1204" i="12"/>
  <c r="M1204" i="12" s="1"/>
  <c r="F1206" i="12"/>
  <c r="G1206" i="12" s="1"/>
  <c r="E1205" i="12"/>
  <c r="P1203" i="12" l="1"/>
  <c r="Q1204" i="12"/>
  <c r="R1203" i="12"/>
  <c r="I1204" i="12"/>
  <c r="J1204" i="12" s="1"/>
  <c r="L1204" i="12"/>
  <c r="N1204" i="12" s="1"/>
  <c r="H1205" i="12"/>
  <c r="F1207" i="12"/>
  <c r="G1207" i="12" s="1"/>
  <c r="E1206" i="12"/>
  <c r="P1204" i="12" l="1"/>
  <c r="R1204" i="12" s="1"/>
  <c r="L1205" i="12"/>
  <c r="M1205" i="12"/>
  <c r="I1205" i="12"/>
  <c r="J1205" i="12" s="1"/>
  <c r="H1206" i="12"/>
  <c r="E1207" i="12"/>
  <c r="F1208" i="12"/>
  <c r="G1208" i="12" s="1"/>
  <c r="P1205" i="12" l="1"/>
  <c r="Q1205" i="12"/>
  <c r="L1206" i="12"/>
  <c r="M1206" i="12"/>
  <c r="N1205" i="12"/>
  <c r="I1206" i="12"/>
  <c r="J1206" i="12" s="1"/>
  <c r="H1207" i="12"/>
  <c r="F1209" i="12"/>
  <c r="G1209" i="12" s="1"/>
  <c r="E1208" i="12"/>
  <c r="P1206" i="12" l="1"/>
  <c r="Q1206" i="12"/>
  <c r="R1205" i="12"/>
  <c r="L1207" i="12"/>
  <c r="M1207" i="12"/>
  <c r="N1206" i="12"/>
  <c r="I1207" i="12"/>
  <c r="J1207" i="12" s="1"/>
  <c r="H1208" i="12"/>
  <c r="F1210" i="12"/>
  <c r="G1210" i="12" s="1"/>
  <c r="E1209" i="12"/>
  <c r="P1207" i="12" l="1"/>
  <c r="Q1207" i="12"/>
  <c r="R1206" i="12"/>
  <c r="L1208" i="12"/>
  <c r="M1208" i="12"/>
  <c r="N1207" i="12"/>
  <c r="I1208" i="12"/>
  <c r="J1208" i="12" s="1"/>
  <c r="H1209" i="12"/>
  <c r="E1210" i="12"/>
  <c r="F1211" i="12"/>
  <c r="G1211" i="12" s="1"/>
  <c r="P1208" i="12" l="1"/>
  <c r="Q1208" i="12"/>
  <c r="R1207" i="12"/>
  <c r="L1209" i="12"/>
  <c r="M1209" i="12"/>
  <c r="N1208" i="12"/>
  <c r="I1209" i="12"/>
  <c r="J1209" i="12" s="1"/>
  <c r="H1210" i="12"/>
  <c r="F1212" i="12"/>
  <c r="G1212" i="12" s="1"/>
  <c r="E1211" i="12"/>
  <c r="P1209" i="12" l="1"/>
  <c r="Q1209" i="12"/>
  <c r="R1208" i="12"/>
  <c r="L1210" i="12"/>
  <c r="M1210" i="12"/>
  <c r="N1209" i="12"/>
  <c r="I1210" i="12"/>
  <c r="J1210" i="12" s="1"/>
  <c r="H1211" i="12"/>
  <c r="F1213" i="12"/>
  <c r="G1213" i="12" s="1"/>
  <c r="E1212" i="12"/>
  <c r="P1210" i="12" l="1"/>
  <c r="Q1210" i="12"/>
  <c r="R1209" i="12"/>
  <c r="L1211" i="12"/>
  <c r="M1211" i="12"/>
  <c r="N1210" i="12"/>
  <c r="I1211" i="12"/>
  <c r="J1211" i="12" s="1"/>
  <c r="H1212" i="12"/>
  <c r="F1214" i="12"/>
  <c r="G1214" i="12" s="1"/>
  <c r="E1213" i="12"/>
  <c r="P1211" i="12" l="1"/>
  <c r="Q1211" i="12"/>
  <c r="R1210" i="12"/>
  <c r="L1212" i="12"/>
  <c r="M1212" i="12"/>
  <c r="N1211" i="12"/>
  <c r="I1212" i="12"/>
  <c r="J1212" i="12" s="1"/>
  <c r="H1213" i="12"/>
  <c r="E1214" i="12"/>
  <c r="F1215" i="12"/>
  <c r="G1215" i="12" s="1"/>
  <c r="P1212" i="12" l="1"/>
  <c r="Q1212" i="12"/>
  <c r="R1211" i="12"/>
  <c r="L1213" i="12"/>
  <c r="M1213" i="12"/>
  <c r="N1212" i="12"/>
  <c r="I1213" i="12"/>
  <c r="J1213" i="12" s="1"/>
  <c r="H1214" i="12"/>
  <c r="F1216" i="12"/>
  <c r="G1216" i="12" s="1"/>
  <c r="E1215" i="12"/>
  <c r="P1213" i="12" l="1"/>
  <c r="Q1213" i="12"/>
  <c r="R1212" i="12"/>
  <c r="L1214" i="12"/>
  <c r="M1214" i="12"/>
  <c r="N1213" i="12"/>
  <c r="I1214" i="12"/>
  <c r="J1214" i="12" s="1"/>
  <c r="H1215" i="12"/>
  <c r="E1216" i="12"/>
  <c r="F1217" i="12"/>
  <c r="G1217" i="12" s="1"/>
  <c r="P1214" i="12" l="1"/>
  <c r="Q1214" i="12"/>
  <c r="R1213" i="12"/>
  <c r="L1215" i="12"/>
  <c r="M1215" i="12"/>
  <c r="N1214" i="12"/>
  <c r="I1215" i="12"/>
  <c r="J1215" i="12" s="1"/>
  <c r="H1216" i="12"/>
  <c r="F1218" i="12"/>
  <c r="G1218" i="12" s="1"/>
  <c r="E1217" i="12"/>
  <c r="P1215" i="12" l="1"/>
  <c r="Q1215" i="12"/>
  <c r="R1214" i="12"/>
  <c r="L1216" i="12"/>
  <c r="M1216" i="12"/>
  <c r="N1215" i="12"/>
  <c r="I1216" i="12"/>
  <c r="J1216" i="12" s="1"/>
  <c r="H1217" i="12"/>
  <c r="F1219" i="12"/>
  <c r="G1219" i="12" s="1"/>
  <c r="E1218" i="12"/>
  <c r="P1216" i="12" l="1"/>
  <c r="Q1216" i="12"/>
  <c r="R1215" i="12"/>
  <c r="L1217" i="12"/>
  <c r="M1217" i="12"/>
  <c r="N1216" i="12"/>
  <c r="I1217" i="12"/>
  <c r="J1217" i="12" s="1"/>
  <c r="H1218" i="12"/>
  <c r="E1219" i="12"/>
  <c r="F1220" i="12"/>
  <c r="G1220" i="12" s="1"/>
  <c r="P1217" i="12" l="1"/>
  <c r="Q1217" i="12"/>
  <c r="R1216" i="12"/>
  <c r="L1218" i="12"/>
  <c r="M1218" i="12"/>
  <c r="N1217" i="12"/>
  <c r="I1218" i="12"/>
  <c r="J1218" i="12" s="1"/>
  <c r="H1219" i="12"/>
  <c r="F1221" i="12"/>
  <c r="G1221" i="12" s="1"/>
  <c r="E1220" i="12"/>
  <c r="P1218" i="12" l="1"/>
  <c r="Q1218" i="12"/>
  <c r="R1217" i="12"/>
  <c r="L1219" i="12"/>
  <c r="M1219" i="12"/>
  <c r="N1218" i="12"/>
  <c r="I1219" i="12"/>
  <c r="J1219" i="12" s="1"/>
  <c r="H1220" i="12"/>
  <c r="M1220" i="12" s="1"/>
  <c r="E1221" i="12"/>
  <c r="F1222" i="12"/>
  <c r="G1222" i="12" s="1"/>
  <c r="P1219" i="12" l="1"/>
  <c r="Q1219" i="12"/>
  <c r="Q1220" i="12" s="1"/>
  <c r="R1218" i="12"/>
  <c r="N1219" i="12"/>
  <c r="I1220" i="12"/>
  <c r="J1220" i="12" s="1"/>
  <c r="L1220" i="12"/>
  <c r="N1220" i="12" s="1"/>
  <c r="H1221" i="12"/>
  <c r="F1223" i="12"/>
  <c r="G1223" i="12" s="1"/>
  <c r="E1222" i="12"/>
  <c r="P1220" i="12" l="1"/>
  <c r="R1220" i="12" s="1"/>
  <c r="R1219" i="12"/>
  <c r="L1221" i="12"/>
  <c r="M1221" i="12"/>
  <c r="I1221" i="12"/>
  <c r="J1221" i="12" s="1"/>
  <c r="H1222" i="12"/>
  <c r="M1222" i="12" s="1"/>
  <c r="F1224" i="12"/>
  <c r="G1224" i="12" s="1"/>
  <c r="E1223" i="12"/>
  <c r="P1221" i="12" l="1"/>
  <c r="Q1221" i="12"/>
  <c r="Q1222" i="12" s="1"/>
  <c r="N1221" i="12"/>
  <c r="I1222" i="12"/>
  <c r="J1222" i="12" s="1"/>
  <c r="L1222" i="12"/>
  <c r="N1222" i="12" s="1"/>
  <c r="H1223" i="12"/>
  <c r="F1225" i="12"/>
  <c r="G1225" i="12" s="1"/>
  <c r="E1224" i="12"/>
  <c r="P1222" i="12" l="1"/>
  <c r="R1222" i="12" s="1"/>
  <c r="R1221" i="12"/>
  <c r="L1223" i="12"/>
  <c r="M1223" i="12"/>
  <c r="I1223" i="12"/>
  <c r="J1223" i="12" s="1"/>
  <c r="H1224" i="12"/>
  <c r="F1226" i="12"/>
  <c r="G1226" i="12" s="1"/>
  <c r="E1225" i="12"/>
  <c r="P1223" i="12" l="1"/>
  <c r="Q1223" i="12"/>
  <c r="L1224" i="12"/>
  <c r="M1224" i="12"/>
  <c r="N1223" i="12"/>
  <c r="I1224" i="12"/>
  <c r="J1224" i="12" s="1"/>
  <c r="H1225" i="12"/>
  <c r="F1227" i="12"/>
  <c r="G1227" i="12" s="1"/>
  <c r="E1226" i="12"/>
  <c r="P1224" i="12" l="1"/>
  <c r="Q1224" i="12"/>
  <c r="R1223" i="12"/>
  <c r="L1225" i="12"/>
  <c r="M1225" i="12"/>
  <c r="N1224" i="12"/>
  <c r="I1225" i="12"/>
  <c r="J1225" i="12" s="1"/>
  <c r="H1226" i="12"/>
  <c r="E1227" i="12"/>
  <c r="F1228" i="12"/>
  <c r="G1228" i="12" s="1"/>
  <c r="P1225" i="12" l="1"/>
  <c r="Q1225" i="12"/>
  <c r="R1224" i="12"/>
  <c r="L1226" i="12"/>
  <c r="M1226" i="12"/>
  <c r="N1225" i="12"/>
  <c r="I1226" i="12"/>
  <c r="J1226" i="12" s="1"/>
  <c r="H1227" i="12"/>
  <c r="F1229" i="12"/>
  <c r="G1229" i="12" s="1"/>
  <c r="E1228" i="12"/>
  <c r="P1226" i="12" l="1"/>
  <c r="Q1226" i="12"/>
  <c r="R1225" i="12"/>
  <c r="L1227" i="12"/>
  <c r="M1227" i="12"/>
  <c r="N1226" i="12"/>
  <c r="I1227" i="12"/>
  <c r="J1227" i="12" s="1"/>
  <c r="H1228" i="12"/>
  <c r="F1230" i="12"/>
  <c r="G1230" i="12" s="1"/>
  <c r="E1229" i="12"/>
  <c r="P1227" i="12" l="1"/>
  <c r="Q1227" i="12"/>
  <c r="R1226" i="12"/>
  <c r="L1228" i="12"/>
  <c r="M1228" i="12"/>
  <c r="N1227" i="12"/>
  <c r="I1228" i="12"/>
  <c r="J1228" i="12" s="1"/>
  <c r="H1229" i="12"/>
  <c r="F1231" i="12"/>
  <c r="G1231" i="12" s="1"/>
  <c r="E1230" i="12"/>
  <c r="P1228" i="12" l="1"/>
  <c r="Q1228" i="12"/>
  <c r="R1227" i="12"/>
  <c r="L1229" i="12"/>
  <c r="M1229" i="12"/>
  <c r="N1228" i="12"/>
  <c r="I1229" i="12"/>
  <c r="J1229" i="12" s="1"/>
  <c r="H1230" i="12"/>
  <c r="E1231" i="12"/>
  <c r="F1232" i="12"/>
  <c r="G1232" i="12" s="1"/>
  <c r="P1229" i="12" l="1"/>
  <c r="Q1229" i="12"/>
  <c r="R1228" i="12"/>
  <c r="L1230" i="12"/>
  <c r="M1230" i="12"/>
  <c r="N1229" i="12"/>
  <c r="I1230" i="12"/>
  <c r="J1230" i="12" s="1"/>
  <c r="H1231" i="12"/>
  <c r="F1233" i="12"/>
  <c r="G1233" i="12" s="1"/>
  <c r="E1232" i="12"/>
  <c r="P1230" i="12" l="1"/>
  <c r="Q1230" i="12"/>
  <c r="R1229" i="12"/>
  <c r="L1231" i="12"/>
  <c r="M1231" i="12"/>
  <c r="N1230" i="12"/>
  <c r="I1231" i="12"/>
  <c r="J1231" i="12" s="1"/>
  <c r="H1232" i="12"/>
  <c r="F1234" i="12"/>
  <c r="G1234" i="12" s="1"/>
  <c r="E1233" i="12"/>
  <c r="P1231" i="12" l="1"/>
  <c r="Q1231" i="12"/>
  <c r="R1230" i="12"/>
  <c r="L1232" i="12"/>
  <c r="M1232" i="12"/>
  <c r="N1231" i="12"/>
  <c r="I1232" i="12"/>
  <c r="J1232" i="12" s="1"/>
  <c r="H1233" i="12"/>
  <c r="F1235" i="12"/>
  <c r="G1235" i="12" s="1"/>
  <c r="E1234" i="12"/>
  <c r="P1232" i="12" l="1"/>
  <c r="Q1232" i="12"/>
  <c r="R1231" i="12"/>
  <c r="L1233" i="12"/>
  <c r="M1233" i="12"/>
  <c r="N1232" i="12"/>
  <c r="I1233" i="12"/>
  <c r="J1233" i="12" s="1"/>
  <c r="H1234" i="12"/>
  <c r="F1236" i="12"/>
  <c r="G1236" i="12" s="1"/>
  <c r="E1235" i="12"/>
  <c r="P1233" i="12" l="1"/>
  <c r="Q1233" i="12"/>
  <c r="R1232" i="12"/>
  <c r="L1234" i="12"/>
  <c r="M1234" i="12"/>
  <c r="N1233" i="12"/>
  <c r="I1234" i="12"/>
  <c r="J1234" i="12" s="1"/>
  <c r="H1235" i="12"/>
  <c r="M1235" i="12" s="1"/>
  <c r="F1237" i="12"/>
  <c r="G1237" i="12" s="1"/>
  <c r="E1236" i="12"/>
  <c r="P1234" i="12" l="1"/>
  <c r="Q1234" i="12"/>
  <c r="Q1235" i="12" s="1"/>
  <c r="R1233" i="12"/>
  <c r="N1234" i="12"/>
  <c r="I1235" i="12"/>
  <c r="J1235" i="12" s="1"/>
  <c r="L1235" i="12"/>
  <c r="N1235" i="12" s="1"/>
  <c r="H1236" i="12"/>
  <c r="E1237" i="12"/>
  <c r="F1238" i="12"/>
  <c r="G1238" i="12" s="1"/>
  <c r="P1235" i="12" l="1"/>
  <c r="R1235" i="12" s="1"/>
  <c r="R1234" i="12"/>
  <c r="L1236" i="12"/>
  <c r="M1236" i="12"/>
  <c r="I1236" i="12"/>
  <c r="J1236" i="12" s="1"/>
  <c r="H1237" i="12"/>
  <c r="E1238" i="12"/>
  <c r="F1239" i="12"/>
  <c r="G1239" i="12" s="1"/>
  <c r="P1236" i="12" l="1"/>
  <c r="Q1236" i="12"/>
  <c r="L1237" i="12"/>
  <c r="M1237" i="12"/>
  <c r="N1236" i="12"/>
  <c r="I1237" i="12"/>
  <c r="J1237" i="12" s="1"/>
  <c r="H1238" i="12"/>
  <c r="F1240" i="12"/>
  <c r="G1240" i="12" s="1"/>
  <c r="E1239" i="12"/>
  <c r="P1237" i="12" l="1"/>
  <c r="Q1237" i="12"/>
  <c r="R1236" i="12"/>
  <c r="L1238" i="12"/>
  <c r="M1238" i="12"/>
  <c r="N1237" i="12"/>
  <c r="I1238" i="12"/>
  <c r="J1238" i="12" s="1"/>
  <c r="H1239" i="12"/>
  <c r="F1241" i="12"/>
  <c r="G1241" i="12" s="1"/>
  <c r="E1240" i="12"/>
  <c r="P1238" i="12" l="1"/>
  <c r="Q1238" i="12"/>
  <c r="R1237" i="12"/>
  <c r="L1239" i="12"/>
  <c r="M1239" i="12"/>
  <c r="N1238" i="12"/>
  <c r="I1239" i="12"/>
  <c r="J1239" i="12" s="1"/>
  <c r="H1240" i="12"/>
  <c r="E1241" i="12"/>
  <c r="F1242" i="12"/>
  <c r="G1242" i="12" s="1"/>
  <c r="P1239" i="12" l="1"/>
  <c r="Q1239" i="12"/>
  <c r="R1238" i="12"/>
  <c r="L1240" i="12"/>
  <c r="M1240" i="12"/>
  <c r="N1239" i="12"/>
  <c r="I1240" i="12"/>
  <c r="J1240" i="12" s="1"/>
  <c r="H1241" i="12"/>
  <c r="M1241" i="12" s="1"/>
  <c r="F1243" i="12"/>
  <c r="G1243" i="12" s="1"/>
  <c r="E1242" i="12"/>
  <c r="P1240" i="12" l="1"/>
  <c r="Q1240" i="12"/>
  <c r="Q1241" i="12" s="1"/>
  <c r="R1239" i="12"/>
  <c r="N1240" i="12"/>
  <c r="I1241" i="12"/>
  <c r="J1241" i="12" s="1"/>
  <c r="L1241" i="12"/>
  <c r="N1241" i="12" s="1"/>
  <c r="H1242" i="12"/>
  <c r="F1244" i="12"/>
  <c r="G1244" i="12" s="1"/>
  <c r="E1243" i="12"/>
  <c r="P1241" i="12" l="1"/>
  <c r="R1241" i="12" s="1"/>
  <c r="R1240" i="12"/>
  <c r="L1242" i="12"/>
  <c r="M1242" i="12"/>
  <c r="I1242" i="12"/>
  <c r="J1242" i="12" s="1"/>
  <c r="H1243" i="12"/>
  <c r="E1244" i="12"/>
  <c r="F1245" i="12"/>
  <c r="G1245" i="12" s="1"/>
  <c r="P1242" i="12" l="1"/>
  <c r="Q1242" i="12"/>
  <c r="L1243" i="12"/>
  <c r="M1243" i="12"/>
  <c r="N1242" i="12"/>
  <c r="I1243" i="12"/>
  <c r="J1243" i="12" s="1"/>
  <c r="H1244" i="12"/>
  <c r="F1246" i="12"/>
  <c r="G1246" i="12" s="1"/>
  <c r="E1245" i="12"/>
  <c r="P1243" i="12" l="1"/>
  <c r="Q1243" i="12"/>
  <c r="R1242" i="12"/>
  <c r="L1244" i="12"/>
  <c r="M1244" i="12"/>
  <c r="N1243" i="12"/>
  <c r="I1244" i="12"/>
  <c r="J1244" i="12" s="1"/>
  <c r="H1245" i="12"/>
  <c r="E1246" i="12"/>
  <c r="F1247" i="12"/>
  <c r="G1247" i="12" s="1"/>
  <c r="P1244" i="12" l="1"/>
  <c r="Q1244" i="12"/>
  <c r="R1243" i="12"/>
  <c r="L1245" i="12"/>
  <c r="M1245" i="12"/>
  <c r="N1244" i="12"/>
  <c r="I1245" i="12"/>
  <c r="J1245" i="12" s="1"/>
  <c r="H1246" i="12"/>
  <c r="F1248" i="12"/>
  <c r="G1248" i="12" s="1"/>
  <c r="E1247" i="12"/>
  <c r="P1245" i="12" l="1"/>
  <c r="Q1245" i="12"/>
  <c r="R1244" i="12"/>
  <c r="L1246" i="12"/>
  <c r="M1246" i="12"/>
  <c r="N1245" i="12"/>
  <c r="I1246" i="12"/>
  <c r="J1246" i="12" s="1"/>
  <c r="H1247" i="12"/>
  <c r="E1248" i="12"/>
  <c r="F1249" i="12"/>
  <c r="G1249" i="12" s="1"/>
  <c r="P1246" i="12" l="1"/>
  <c r="Q1246" i="12"/>
  <c r="R1245" i="12"/>
  <c r="L1247" i="12"/>
  <c r="M1247" i="12"/>
  <c r="N1246" i="12"/>
  <c r="I1247" i="12"/>
  <c r="J1247" i="12" s="1"/>
  <c r="H1248" i="12"/>
  <c r="F1250" i="12"/>
  <c r="G1250" i="12" s="1"/>
  <c r="E1249" i="12"/>
  <c r="P1247" i="12" l="1"/>
  <c r="Q1247" i="12"/>
  <c r="R1246" i="12"/>
  <c r="L1248" i="12"/>
  <c r="M1248" i="12"/>
  <c r="N1247" i="12"/>
  <c r="I1248" i="12"/>
  <c r="J1248" i="12" s="1"/>
  <c r="H1249" i="12"/>
  <c r="F1251" i="12"/>
  <c r="G1251" i="12" s="1"/>
  <c r="E1250" i="12"/>
  <c r="P1248" i="12" l="1"/>
  <c r="Q1248" i="12"/>
  <c r="R1247" i="12"/>
  <c r="L1249" i="12"/>
  <c r="M1249" i="12"/>
  <c r="N1248" i="12"/>
  <c r="I1249" i="12"/>
  <c r="J1249" i="12" s="1"/>
  <c r="H1250" i="12"/>
  <c r="F1252" i="12"/>
  <c r="G1252" i="12" s="1"/>
  <c r="E1251" i="12"/>
  <c r="P1249" i="12" l="1"/>
  <c r="Q1249" i="12"/>
  <c r="R1248" i="12"/>
  <c r="L1250" i="12"/>
  <c r="M1250" i="12"/>
  <c r="N1249" i="12"/>
  <c r="I1250" i="12"/>
  <c r="J1250" i="12" s="1"/>
  <c r="H1251" i="12"/>
  <c r="M1251" i="12" s="1"/>
  <c r="F1253" i="12"/>
  <c r="G1253" i="12" s="1"/>
  <c r="E1252" i="12"/>
  <c r="P1250" i="12" l="1"/>
  <c r="Q1250" i="12"/>
  <c r="Q1251" i="12" s="1"/>
  <c r="R1249" i="12"/>
  <c r="N1250" i="12"/>
  <c r="I1251" i="12"/>
  <c r="J1251" i="12" s="1"/>
  <c r="L1251" i="12"/>
  <c r="N1251" i="12" s="1"/>
  <c r="H1252" i="12"/>
  <c r="M1252" i="12" s="1"/>
  <c r="E1253" i="12"/>
  <c r="F1254" i="12"/>
  <c r="G1254" i="12" s="1"/>
  <c r="P1251" i="12" l="1"/>
  <c r="R1251" i="12" s="1"/>
  <c r="Q1252" i="12"/>
  <c r="R1250" i="12"/>
  <c r="I1252" i="12"/>
  <c r="J1252" i="12" s="1"/>
  <c r="L1252" i="12"/>
  <c r="N1252" i="12" s="1"/>
  <c r="H1253" i="12"/>
  <c r="F1255" i="12"/>
  <c r="G1255" i="12" s="1"/>
  <c r="E1254" i="12"/>
  <c r="P1252" i="12" l="1"/>
  <c r="R1252" i="12" s="1"/>
  <c r="L1253" i="12"/>
  <c r="M1253" i="12"/>
  <c r="I1253" i="12"/>
  <c r="J1253" i="12" s="1"/>
  <c r="H1254" i="12"/>
  <c r="E1255" i="12"/>
  <c r="F1256" i="12"/>
  <c r="G1256" i="12" s="1"/>
  <c r="P1253" i="12" l="1"/>
  <c r="Q1253" i="12"/>
  <c r="L1254" i="12"/>
  <c r="M1254" i="12"/>
  <c r="N1253" i="12"/>
  <c r="I1254" i="12"/>
  <c r="J1254" i="12" s="1"/>
  <c r="H1255" i="12"/>
  <c r="F1257" i="12"/>
  <c r="G1257" i="12" s="1"/>
  <c r="E1256" i="12"/>
  <c r="P1254" i="12" l="1"/>
  <c r="Q1254" i="12"/>
  <c r="R1253" i="12"/>
  <c r="L1255" i="12"/>
  <c r="M1255" i="12"/>
  <c r="N1254" i="12"/>
  <c r="I1255" i="12"/>
  <c r="J1255" i="12" s="1"/>
  <c r="H1256" i="12"/>
  <c r="E1257" i="12"/>
  <c r="F1258" i="12"/>
  <c r="G1258" i="12" s="1"/>
  <c r="P1255" i="12" l="1"/>
  <c r="Q1255" i="12"/>
  <c r="R1254" i="12"/>
  <c r="L1256" i="12"/>
  <c r="M1256" i="12"/>
  <c r="N1255" i="12"/>
  <c r="I1256" i="12"/>
  <c r="J1256" i="12" s="1"/>
  <c r="H1257" i="12"/>
  <c r="F1259" i="12"/>
  <c r="G1259" i="12" s="1"/>
  <c r="E1258" i="12"/>
  <c r="P1256" i="12" l="1"/>
  <c r="Q1256" i="12"/>
  <c r="R1255" i="12"/>
  <c r="L1257" i="12"/>
  <c r="M1257" i="12"/>
  <c r="N1256" i="12"/>
  <c r="I1257" i="12"/>
  <c r="J1257" i="12" s="1"/>
  <c r="H1258" i="12"/>
  <c r="E1259" i="12"/>
  <c r="F1260" i="12"/>
  <c r="G1260" i="12" s="1"/>
  <c r="P1257" i="12" l="1"/>
  <c r="Q1257" i="12"/>
  <c r="R1256" i="12"/>
  <c r="L1258" i="12"/>
  <c r="M1258" i="12"/>
  <c r="N1257" i="12"/>
  <c r="I1258" i="12"/>
  <c r="J1258" i="12" s="1"/>
  <c r="H1259" i="12"/>
  <c r="F1261" i="12"/>
  <c r="G1261" i="12" s="1"/>
  <c r="E1260" i="12"/>
  <c r="P1258" i="12" l="1"/>
  <c r="Q1258" i="12"/>
  <c r="R1257" i="12"/>
  <c r="L1259" i="12"/>
  <c r="M1259" i="12"/>
  <c r="N1258" i="12"/>
  <c r="I1259" i="12"/>
  <c r="J1259" i="12" s="1"/>
  <c r="H1260" i="12"/>
  <c r="M1260" i="12" s="1"/>
  <c r="E1261" i="12"/>
  <c r="F1262" i="12"/>
  <c r="G1262" i="12" s="1"/>
  <c r="P1259" i="12" l="1"/>
  <c r="Q1259" i="12"/>
  <c r="Q1260" i="12" s="1"/>
  <c r="R1258" i="12"/>
  <c r="N1259" i="12"/>
  <c r="I1260" i="12"/>
  <c r="J1260" i="12" s="1"/>
  <c r="L1260" i="12"/>
  <c r="N1260" i="12" s="1"/>
  <c r="H1261" i="12"/>
  <c r="F1263" i="12"/>
  <c r="G1263" i="12" s="1"/>
  <c r="E1262" i="12"/>
  <c r="P1260" i="12" l="1"/>
  <c r="R1260" i="12" s="1"/>
  <c r="R1259" i="12"/>
  <c r="L1261" i="12"/>
  <c r="M1261" i="12"/>
  <c r="I1261" i="12"/>
  <c r="J1261" i="12" s="1"/>
  <c r="H1262" i="12"/>
  <c r="E1263" i="12"/>
  <c r="F1264" i="12"/>
  <c r="G1264" i="12" s="1"/>
  <c r="P1261" i="12" l="1"/>
  <c r="Q1261" i="12"/>
  <c r="L1262" i="12"/>
  <c r="M1262" i="12"/>
  <c r="N1261" i="12"/>
  <c r="I1262" i="12"/>
  <c r="J1262" i="12" s="1"/>
  <c r="H1263" i="12"/>
  <c r="M1263" i="12" s="1"/>
  <c r="F1265" i="12"/>
  <c r="G1265" i="12" s="1"/>
  <c r="E1264" i="12"/>
  <c r="P1262" i="12" l="1"/>
  <c r="Q1262" i="12"/>
  <c r="Q1263" i="12" s="1"/>
  <c r="R1261" i="12"/>
  <c r="N1262" i="12"/>
  <c r="I1263" i="12"/>
  <c r="J1263" i="12" s="1"/>
  <c r="L1263" i="12"/>
  <c r="N1263" i="12" s="1"/>
  <c r="H1264" i="12"/>
  <c r="F1266" i="12"/>
  <c r="G1266" i="12" s="1"/>
  <c r="E1265" i="12"/>
  <c r="P1263" i="12" l="1"/>
  <c r="R1262" i="12"/>
  <c r="R1263" i="12"/>
  <c r="L1264" i="12"/>
  <c r="M1264" i="12"/>
  <c r="I1264" i="12"/>
  <c r="J1264" i="12" s="1"/>
  <c r="H1265" i="12"/>
  <c r="F1267" i="12"/>
  <c r="G1267" i="12" s="1"/>
  <c r="E1266" i="12"/>
  <c r="P1264" i="12" l="1"/>
  <c r="Q1264" i="12"/>
  <c r="L1265" i="12"/>
  <c r="M1265" i="12"/>
  <c r="N1264" i="12"/>
  <c r="I1265" i="12"/>
  <c r="J1265" i="12" s="1"/>
  <c r="H1266" i="12"/>
  <c r="F1268" i="12"/>
  <c r="G1268" i="12" s="1"/>
  <c r="E1267" i="12"/>
  <c r="P1265" i="12" l="1"/>
  <c r="Q1265" i="12"/>
  <c r="R1264" i="12"/>
  <c r="L1266" i="12"/>
  <c r="M1266" i="12"/>
  <c r="N1265" i="12"/>
  <c r="I1266" i="12"/>
  <c r="J1266" i="12" s="1"/>
  <c r="H1267" i="12"/>
  <c r="F1269" i="12"/>
  <c r="G1269" i="12" s="1"/>
  <c r="E1268" i="12"/>
  <c r="P1266" i="12" l="1"/>
  <c r="Q1266" i="12"/>
  <c r="R1265" i="12"/>
  <c r="L1267" i="12"/>
  <c r="M1267" i="12"/>
  <c r="N1266" i="12"/>
  <c r="I1267" i="12"/>
  <c r="J1267" i="12" s="1"/>
  <c r="H1268" i="12"/>
  <c r="E1269" i="12"/>
  <c r="F1270" i="12"/>
  <c r="G1270" i="12" s="1"/>
  <c r="P1267" i="12" l="1"/>
  <c r="Q1267" i="12"/>
  <c r="R1266" i="12"/>
  <c r="L1268" i="12"/>
  <c r="M1268" i="12"/>
  <c r="N1267" i="12"/>
  <c r="I1268" i="12"/>
  <c r="J1268" i="12" s="1"/>
  <c r="H1269" i="12"/>
  <c r="F1271" i="12"/>
  <c r="G1271" i="12" s="1"/>
  <c r="E1270" i="12"/>
  <c r="P1268" i="12" l="1"/>
  <c r="Q1268" i="12"/>
  <c r="R1267" i="12"/>
  <c r="L1269" i="12"/>
  <c r="M1269" i="12"/>
  <c r="N1268" i="12"/>
  <c r="I1269" i="12"/>
  <c r="J1269" i="12" s="1"/>
  <c r="H1270" i="12"/>
  <c r="E1271" i="12"/>
  <c r="F1272" i="12"/>
  <c r="G1272" i="12" s="1"/>
  <c r="P1269" i="12" l="1"/>
  <c r="Q1269" i="12"/>
  <c r="R1268" i="12"/>
  <c r="L1270" i="12"/>
  <c r="M1270" i="12"/>
  <c r="N1269" i="12"/>
  <c r="I1270" i="12"/>
  <c r="J1270" i="12" s="1"/>
  <c r="H1271" i="12"/>
  <c r="F1273" i="12"/>
  <c r="G1273" i="12" s="1"/>
  <c r="E1272" i="12"/>
  <c r="P1270" i="12" l="1"/>
  <c r="Q1270" i="12"/>
  <c r="R1269" i="12"/>
  <c r="L1271" i="12"/>
  <c r="M1271" i="12"/>
  <c r="N1270" i="12"/>
  <c r="I1271" i="12"/>
  <c r="J1271" i="12" s="1"/>
  <c r="H1272" i="12"/>
  <c r="M1272" i="12" s="1"/>
  <c r="E1273" i="12"/>
  <c r="F1274" i="12"/>
  <c r="G1274" i="12" s="1"/>
  <c r="P1271" i="12" l="1"/>
  <c r="Q1271" i="12"/>
  <c r="Q1272" i="12" s="1"/>
  <c r="R1270" i="12"/>
  <c r="N1271" i="12"/>
  <c r="I1272" i="12"/>
  <c r="J1272" i="12" s="1"/>
  <c r="L1272" i="12"/>
  <c r="N1272" i="12" s="1"/>
  <c r="H1273" i="12"/>
  <c r="F1275" i="12"/>
  <c r="G1275" i="12" s="1"/>
  <c r="E1274" i="12"/>
  <c r="P1272" i="12" l="1"/>
  <c r="R1272" i="12" s="1"/>
  <c r="R1271" i="12"/>
  <c r="L1273" i="12"/>
  <c r="M1273" i="12"/>
  <c r="I1273" i="12"/>
  <c r="J1273" i="12" s="1"/>
  <c r="H1274" i="12"/>
  <c r="E1275" i="12"/>
  <c r="F1276" i="12"/>
  <c r="G1276" i="12" s="1"/>
  <c r="P1273" i="12" l="1"/>
  <c r="Q1273" i="12"/>
  <c r="L1274" i="12"/>
  <c r="M1274" i="12"/>
  <c r="N1273" i="12"/>
  <c r="I1274" i="12"/>
  <c r="J1274" i="12" s="1"/>
  <c r="H1275" i="12"/>
  <c r="F1277" i="12"/>
  <c r="G1277" i="12" s="1"/>
  <c r="E1276" i="12"/>
  <c r="P1274" i="12" l="1"/>
  <c r="Q1274" i="12"/>
  <c r="R1273" i="12"/>
  <c r="L1275" i="12"/>
  <c r="M1275" i="12"/>
  <c r="N1274" i="12"/>
  <c r="I1275" i="12"/>
  <c r="J1275" i="12" s="1"/>
  <c r="H1276" i="12"/>
  <c r="E1277" i="12"/>
  <c r="F1278" i="12"/>
  <c r="G1278" i="12" s="1"/>
  <c r="P1275" i="12" l="1"/>
  <c r="Q1275" i="12"/>
  <c r="R1275" i="12" s="1"/>
  <c r="R1274" i="12"/>
  <c r="L1276" i="12"/>
  <c r="M1276" i="12"/>
  <c r="N1275" i="12"/>
  <c r="I1276" i="12"/>
  <c r="J1276" i="12" s="1"/>
  <c r="H1277" i="12"/>
  <c r="F1279" i="12"/>
  <c r="G1279" i="12" s="1"/>
  <c r="E1278" i="12"/>
  <c r="P1276" i="12" l="1"/>
  <c r="Q1276" i="12"/>
  <c r="L1277" i="12"/>
  <c r="M1277" i="12"/>
  <c r="N1276" i="12"/>
  <c r="I1277" i="12"/>
  <c r="J1277" i="12" s="1"/>
  <c r="H1278" i="12"/>
  <c r="M1278" i="12" s="1"/>
  <c r="E1279" i="12"/>
  <c r="F1280" i="12"/>
  <c r="G1280" i="12" s="1"/>
  <c r="P1277" i="12" l="1"/>
  <c r="Q1277" i="12"/>
  <c r="Q1278" i="12" s="1"/>
  <c r="R1276" i="12"/>
  <c r="N1277" i="12"/>
  <c r="I1278" i="12"/>
  <c r="J1278" i="12" s="1"/>
  <c r="L1278" i="12"/>
  <c r="N1278" i="12" s="1"/>
  <c r="H1279" i="12"/>
  <c r="F1281" i="12"/>
  <c r="G1281" i="12" s="1"/>
  <c r="E1280" i="12"/>
  <c r="P1278" i="12" l="1"/>
  <c r="R1278" i="12" s="1"/>
  <c r="R1277" i="12"/>
  <c r="L1279" i="12"/>
  <c r="M1279" i="12"/>
  <c r="I1279" i="12"/>
  <c r="J1279" i="12" s="1"/>
  <c r="H1280" i="12"/>
  <c r="M1280" i="12" s="1"/>
  <c r="E1281" i="12"/>
  <c r="F1282" i="12"/>
  <c r="G1282" i="12" s="1"/>
  <c r="P1279" i="12" l="1"/>
  <c r="Q1279" i="12"/>
  <c r="Q1280" i="12" s="1"/>
  <c r="N1279" i="12"/>
  <c r="I1280" i="12"/>
  <c r="J1280" i="12" s="1"/>
  <c r="L1280" i="12"/>
  <c r="N1280" i="12" s="1"/>
  <c r="H1281" i="12"/>
  <c r="F1283" i="12"/>
  <c r="G1283" i="12" s="1"/>
  <c r="E1282" i="12"/>
  <c r="P1280" i="12" l="1"/>
  <c r="R1280" i="12" s="1"/>
  <c r="R1279" i="12"/>
  <c r="L1281" i="12"/>
  <c r="M1281" i="12"/>
  <c r="I1281" i="12"/>
  <c r="J1281" i="12" s="1"/>
  <c r="H1282" i="12"/>
  <c r="F1284" i="12"/>
  <c r="G1284" i="12" s="1"/>
  <c r="E1283" i="12"/>
  <c r="P1281" i="12" l="1"/>
  <c r="Q1281" i="12"/>
  <c r="L1282" i="12"/>
  <c r="M1282" i="12"/>
  <c r="N1281" i="12"/>
  <c r="I1282" i="12"/>
  <c r="J1282" i="12" s="1"/>
  <c r="H1283" i="12"/>
  <c r="F1285" i="12"/>
  <c r="G1285" i="12" s="1"/>
  <c r="E1284" i="12"/>
  <c r="P1282" i="12" l="1"/>
  <c r="Q1282" i="12"/>
  <c r="R1281" i="12"/>
  <c r="L1283" i="12"/>
  <c r="M1283" i="12"/>
  <c r="N1282" i="12"/>
  <c r="I1283" i="12"/>
  <c r="J1283" i="12" s="1"/>
  <c r="H1284" i="12"/>
  <c r="F1286" i="12"/>
  <c r="G1286" i="12" s="1"/>
  <c r="E1285" i="12"/>
  <c r="P1283" i="12" l="1"/>
  <c r="Q1283" i="12"/>
  <c r="R1282" i="12"/>
  <c r="L1284" i="12"/>
  <c r="M1284" i="12"/>
  <c r="N1283" i="12"/>
  <c r="I1284" i="12"/>
  <c r="J1284" i="12" s="1"/>
  <c r="H1285" i="12"/>
  <c r="F1287" i="12"/>
  <c r="G1287" i="12" s="1"/>
  <c r="E1286" i="12"/>
  <c r="P1284" i="12" l="1"/>
  <c r="Q1284" i="12"/>
  <c r="R1283" i="12"/>
  <c r="L1285" i="12"/>
  <c r="M1285" i="12"/>
  <c r="N1284" i="12"/>
  <c r="I1285" i="12"/>
  <c r="J1285" i="12" s="1"/>
  <c r="H1286" i="12"/>
  <c r="E1287" i="12"/>
  <c r="F1288" i="12"/>
  <c r="G1288" i="12" s="1"/>
  <c r="P1285" i="12" l="1"/>
  <c r="Q1285" i="12"/>
  <c r="R1284" i="12"/>
  <c r="L1286" i="12"/>
  <c r="M1286" i="12"/>
  <c r="N1285" i="12"/>
  <c r="I1286" i="12"/>
  <c r="J1286" i="12" s="1"/>
  <c r="H1287" i="12"/>
  <c r="M1287" i="12" s="1"/>
  <c r="F1289" i="12"/>
  <c r="G1289" i="12" s="1"/>
  <c r="E1288" i="12"/>
  <c r="P1286" i="12" l="1"/>
  <c r="Q1286" i="12"/>
  <c r="Q1287" i="12" s="1"/>
  <c r="R1285" i="12"/>
  <c r="N1286" i="12"/>
  <c r="I1287" i="12"/>
  <c r="J1287" i="12" s="1"/>
  <c r="L1287" i="12"/>
  <c r="N1287" i="12" s="1"/>
  <c r="H1288" i="12"/>
  <c r="M1288" i="12" s="1"/>
  <c r="F1290" i="12"/>
  <c r="G1290" i="12" s="1"/>
  <c r="E1289" i="12"/>
  <c r="P1287" i="12" l="1"/>
  <c r="Q1288" i="12"/>
  <c r="R1287" i="12"/>
  <c r="R1286" i="12"/>
  <c r="I1288" i="12"/>
  <c r="J1288" i="12" s="1"/>
  <c r="L1288" i="12"/>
  <c r="N1288" i="12" s="1"/>
  <c r="H1289" i="12"/>
  <c r="F1291" i="12"/>
  <c r="G1291" i="12" s="1"/>
  <c r="E1290" i="12"/>
  <c r="P1288" i="12" l="1"/>
  <c r="R1288" i="12" s="1"/>
  <c r="L1289" i="12"/>
  <c r="M1289" i="12"/>
  <c r="I1289" i="12"/>
  <c r="J1289" i="12" s="1"/>
  <c r="H1290" i="12"/>
  <c r="E1291" i="12"/>
  <c r="F1292" i="12"/>
  <c r="G1292" i="12" s="1"/>
  <c r="P1289" i="12" l="1"/>
  <c r="Q1289" i="12"/>
  <c r="L1290" i="12"/>
  <c r="M1290" i="12"/>
  <c r="N1289" i="12"/>
  <c r="I1290" i="12"/>
  <c r="J1290" i="12" s="1"/>
  <c r="H1291" i="12"/>
  <c r="M1291" i="12" s="1"/>
  <c r="F1293" i="12"/>
  <c r="G1293" i="12" s="1"/>
  <c r="E1292" i="12"/>
  <c r="P1290" i="12" l="1"/>
  <c r="Q1290" i="12"/>
  <c r="Q1291" i="12" s="1"/>
  <c r="R1289" i="12"/>
  <c r="N1290" i="12"/>
  <c r="I1291" i="12"/>
  <c r="J1291" i="12" s="1"/>
  <c r="L1291" i="12"/>
  <c r="N1291" i="12" s="1"/>
  <c r="H1292" i="12"/>
  <c r="M1292" i="12" s="1"/>
  <c r="E1293" i="12"/>
  <c r="F1294" i="12"/>
  <c r="G1294" i="12" s="1"/>
  <c r="P1291" i="12" l="1"/>
  <c r="R1291" i="12" s="1"/>
  <c r="Q1292" i="12"/>
  <c r="R1290" i="12"/>
  <c r="I1292" i="12"/>
  <c r="J1292" i="12" s="1"/>
  <c r="L1292" i="12"/>
  <c r="N1292" i="12" s="1"/>
  <c r="H1293" i="12"/>
  <c r="F1295" i="12"/>
  <c r="G1295" i="12" s="1"/>
  <c r="E1294" i="12"/>
  <c r="P1292" i="12" l="1"/>
  <c r="R1292" i="12" s="1"/>
  <c r="L1293" i="12"/>
  <c r="M1293" i="12"/>
  <c r="I1293" i="12"/>
  <c r="J1293" i="12" s="1"/>
  <c r="H1294" i="12"/>
  <c r="F1296" i="12"/>
  <c r="G1296" i="12" s="1"/>
  <c r="E1295" i="12"/>
  <c r="P1293" i="12" l="1"/>
  <c r="Q1293" i="12"/>
  <c r="L1294" i="12"/>
  <c r="M1294" i="12"/>
  <c r="N1293" i="12"/>
  <c r="I1294" i="12"/>
  <c r="J1294" i="12" s="1"/>
  <c r="H1295" i="12"/>
  <c r="F1297" i="12"/>
  <c r="G1297" i="12" s="1"/>
  <c r="E1296" i="12"/>
  <c r="P1294" i="12" l="1"/>
  <c r="Q1294" i="12"/>
  <c r="R1293" i="12"/>
  <c r="L1295" i="12"/>
  <c r="M1295" i="12"/>
  <c r="N1294" i="12"/>
  <c r="I1295" i="12"/>
  <c r="J1295" i="12" s="1"/>
  <c r="H1296" i="12"/>
  <c r="F1298" i="12"/>
  <c r="G1298" i="12" s="1"/>
  <c r="E1297" i="12"/>
  <c r="P1295" i="12" l="1"/>
  <c r="Q1295" i="12"/>
  <c r="R1294" i="12"/>
  <c r="L1296" i="12"/>
  <c r="M1296" i="12"/>
  <c r="N1295" i="12"/>
  <c r="I1296" i="12"/>
  <c r="J1296" i="12" s="1"/>
  <c r="H1297" i="12"/>
  <c r="M1297" i="12" s="1"/>
  <c r="F1299" i="12"/>
  <c r="G1299" i="12" s="1"/>
  <c r="E1298" i="12"/>
  <c r="P1296" i="12" l="1"/>
  <c r="Q1296" i="12"/>
  <c r="Q1297" i="12" s="1"/>
  <c r="R1295" i="12"/>
  <c r="N1296" i="12"/>
  <c r="I1297" i="12"/>
  <c r="J1297" i="12" s="1"/>
  <c r="L1297" i="12"/>
  <c r="N1297" i="12" s="1"/>
  <c r="H1298" i="12"/>
  <c r="M1298" i="12" s="1"/>
  <c r="F1300" i="12"/>
  <c r="G1300" i="12" s="1"/>
  <c r="E1299" i="12"/>
  <c r="P1297" i="12" l="1"/>
  <c r="R1297" i="12" s="1"/>
  <c r="Q1298" i="12"/>
  <c r="R1296" i="12"/>
  <c r="I1298" i="12"/>
  <c r="J1298" i="12" s="1"/>
  <c r="L1298" i="12"/>
  <c r="N1298" i="12" s="1"/>
  <c r="H1299" i="12"/>
  <c r="F1301" i="12"/>
  <c r="G1301" i="12" s="1"/>
  <c r="E1300" i="12"/>
  <c r="P1298" i="12" l="1"/>
  <c r="R1298" i="12" s="1"/>
  <c r="L1299" i="12"/>
  <c r="M1299" i="12"/>
  <c r="I1299" i="12"/>
  <c r="J1299" i="12" s="1"/>
  <c r="H1300" i="12"/>
  <c r="F1302" i="12"/>
  <c r="G1302" i="12" s="1"/>
  <c r="E1301" i="12"/>
  <c r="P1299" i="12" l="1"/>
  <c r="Q1299" i="12"/>
  <c r="L1300" i="12"/>
  <c r="M1300" i="12"/>
  <c r="N1299" i="12"/>
  <c r="I1300" i="12"/>
  <c r="J1300" i="12" s="1"/>
  <c r="H1301" i="12"/>
  <c r="E1302" i="12"/>
  <c r="F1303" i="12"/>
  <c r="G1303" i="12" s="1"/>
  <c r="P1300" i="12" l="1"/>
  <c r="Q1300" i="12"/>
  <c r="R1299" i="12"/>
  <c r="L1301" i="12"/>
  <c r="M1301" i="12"/>
  <c r="N1300" i="12"/>
  <c r="I1301" i="12"/>
  <c r="J1301" i="12" s="1"/>
  <c r="H1302" i="12"/>
  <c r="F1304" i="12"/>
  <c r="G1304" i="12" s="1"/>
  <c r="E1303" i="12"/>
  <c r="P1301" i="12" l="1"/>
  <c r="Q1301" i="12"/>
  <c r="R1300" i="12"/>
  <c r="L1302" i="12"/>
  <c r="M1302" i="12"/>
  <c r="N1301" i="12"/>
  <c r="I1302" i="12"/>
  <c r="J1302" i="12" s="1"/>
  <c r="H1303" i="12"/>
  <c r="E1304" i="12"/>
  <c r="F1305" i="12"/>
  <c r="G1305" i="12" s="1"/>
  <c r="P1302" i="12" l="1"/>
  <c r="Q1302" i="12"/>
  <c r="R1301" i="12"/>
  <c r="L1303" i="12"/>
  <c r="M1303" i="12"/>
  <c r="N1302" i="12"/>
  <c r="I1303" i="12"/>
  <c r="J1303" i="12" s="1"/>
  <c r="H1304" i="12"/>
  <c r="F1306" i="12"/>
  <c r="G1306" i="12" s="1"/>
  <c r="E1305" i="12"/>
  <c r="P1303" i="12" l="1"/>
  <c r="Q1303" i="12"/>
  <c r="R1302" i="12"/>
  <c r="L1304" i="12"/>
  <c r="M1304" i="12"/>
  <c r="N1303" i="12"/>
  <c r="I1304" i="12"/>
  <c r="J1304" i="12" s="1"/>
  <c r="H1305" i="12"/>
  <c r="M1305" i="12" s="1"/>
  <c r="F1307" i="12"/>
  <c r="G1307" i="12" s="1"/>
  <c r="E1306" i="12"/>
  <c r="P1304" i="12" l="1"/>
  <c r="Q1304" i="12"/>
  <c r="Q1305" i="12" s="1"/>
  <c r="R1303" i="12"/>
  <c r="N1304" i="12"/>
  <c r="I1305" i="12"/>
  <c r="J1305" i="12" s="1"/>
  <c r="L1305" i="12"/>
  <c r="N1305" i="12" s="1"/>
  <c r="H1306" i="12"/>
  <c r="F1308" i="12"/>
  <c r="G1308" i="12" s="1"/>
  <c r="E1307" i="12"/>
  <c r="P1305" i="12" l="1"/>
  <c r="R1304" i="12"/>
  <c r="R1305" i="12"/>
  <c r="L1306" i="12"/>
  <c r="M1306" i="12"/>
  <c r="I1306" i="12"/>
  <c r="J1306" i="12" s="1"/>
  <c r="H1307" i="12"/>
  <c r="F1309" i="12"/>
  <c r="G1309" i="12" s="1"/>
  <c r="E1308" i="12"/>
  <c r="P1306" i="12" l="1"/>
  <c r="Q1306" i="12"/>
  <c r="L1307" i="12"/>
  <c r="M1307" i="12"/>
  <c r="N1306" i="12"/>
  <c r="I1307" i="12"/>
  <c r="J1307" i="12" s="1"/>
  <c r="H1308" i="12"/>
  <c r="F1310" i="12"/>
  <c r="G1310" i="12" s="1"/>
  <c r="E1309" i="12"/>
  <c r="P1307" i="12" l="1"/>
  <c r="Q1307" i="12"/>
  <c r="R1306" i="12"/>
  <c r="L1308" i="12"/>
  <c r="M1308" i="12"/>
  <c r="N1307" i="12"/>
  <c r="I1308" i="12"/>
  <c r="J1308" i="12" s="1"/>
  <c r="H1309" i="12"/>
  <c r="M1309" i="12" s="1"/>
  <c r="E1310" i="12"/>
  <c r="F1311" i="12"/>
  <c r="G1311" i="12" s="1"/>
  <c r="P1308" i="12" l="1"/>
  <c r="Q1308" i="12"/>
  <c r="Q1309" i="12" s="1"/>
  <c r="R1307" i="12"/>
  <c r="N1308" i="12"/>
  <c r="I1309" i="12"/>
  <c r="J1309" i="12" s="1"/>
  <c r="L1309" i="12"/>
  <c r="N1309" i="12" s="1"/>
  <c r="H1310" i="12"/>
  <c r="F1312" i="12"/>
  <c r="G1312" i="12" s="1"/>
  <c r="E1311" i="12"/>
  <c r="P1309" i="12" l="1"/>
  <c r="R1309" i="12" s="1"/>
  <c r="R1308" i="12"/>
  <c r="L1310" i="12"/>
  <c r="M1310" i="12"/>
  <c r="I1310" i="12"/>
  <c r="J1310" i="12" s="1"/>
  <c r="H1311" i="12"/>
  <c r="F1313" i="12"/>
  <c r="G1313" i="12" s="1"/>
  <c r="E1312" i="12"/>
  <c r="P1310" i="12" l="1"/>
  <c r="Q1310" i="12"/>
  <c r="L1311" i="12"/>
  <c r="M1311" i="12"/>
  <c r="N1310" i="12"/>
  <c r="I1311" i="12"/>
  <c r="J1311" i="12" s="1"/>
  <c r="H1312" i="12"/>
  <c r="M1312" i="12" s="1"/>
  <c r="F1314" i="12"/>
  <c r="G1314" i="12" s="1"/>
  <c r="E1313" i="12"/>
  <c r="P1311" i="12" l="1"/>
  <c r="Q1311" i="12"/>
  <c r="Q1312" i="12" s="1"/>
  <c r="R1310" i="12"/>
  <c r="N1311" i="12"/>
  <c r="I1312" i="12"/>
  <c r="J1312" i="12" s="1"/>
  <c r="L1312" i="12"/>
  <c r="N1312" i="12" s="1"/>
  <c r="H1313" i="12"/>
  <c r="E1314" i="12"/>
  <c r="F1315" i="12"/>
  <c r="G1315" i="12" s="1"/>
  <c r="P1312" i="12" l="1"/>
  <c r="R1312" i="12" s="1"/>
  <c r="R1311" i="12"/>
  <c r="L1313" i="12"/>
  <c r="M1313" i="12"/>
  <c r="I1313" i="12"/>
  <c r="J1313" i="12" s="1"/>
  <c r="H1314" i="12"/>
  <c r="F1316" i="12"/>
  <c r="G1316" i="12" s="1"/>
  <c r="E1315" i="12"/>
  <c r="P1313" i="12" l="1"/>
  <c r="Q1313" i="12"/>
  <c r="L1314" i="12"/>
  <c r="M1314" i="12"/>
  <c r="N1313" i="12"/>
  <c r="I1314" i="12"/>
  <c r="J1314" i="12" s="1"/>
  <c r="H1315" i="12"/>
  <c r="F1317" i="12"/>
  <c r="G1317" i="12" s="1"/>
  <c r="E1316" i="12"/>
  <c r="P1314" i="12" l="1"/>
  <c r="Q1314" i="12"/>
  <c r="R1313" i="12"/>
  <c r="L1315" i="12"/>
  <c r="M1315" i="12"/>
  <c r="N1314" i="12"/>
  <c r="I1315" i="12"/>
  <c r="J1315" i="12" s="1"/>
  <c r="H1316" i="12"/>
  <c r="F1318" i="12"/>
  <c r="G1318" i="12" s="1"/>
  <c r="E1317" i="12"/>
  <c r="P1315" i="12" l="1"/>
  <c r="Q1315" i="12"/>
  <c r="R1314" i="12"/>
  <c r="L1316" i="12"/>
  <c r="M1316" i="12"/>
  <c r="N1315" i="12"/>
  <c r="I1316" i="12"/>
  <c r="J1316" i="12" s="1"/>
  <c r="H1317" i="12"/>
  <c r="F1319" i="12"/>
  <c r="G1319" i="12" s="1"/>
  <c r="E1318" i="12"/>
  <c r="P1316" i="12" l="1"/>
  <c r="Q1316" i="12"/>
  <c r="R1315" i="12"/>
  <c r="L1317" i="12"/>
  <c r="M1317" i="12"/>
  <c r="N1316" i="12"/>
  <c r="I1317" i="12"/>
  <c r="J1317" i="12" s="1"/>
  <c r="H1318" i="12"/>
  <c r="F1320" i="12"/>
  <c r="G1320" i="12" s="1"/>
  <c r="E1319" i="12"/>
  <c r="P1317" i="12" l="1"/>
  <c r="Q1317" i="12"/>
  <c r="R1316" i="12"/>
  <c r="L1318" i="12"/>
  <c r="M1318" i="12"/>
  <c r="N1317" i="12"/>
  <c r="I1318" i="12"/>
  <c r="J1318" i="12" s="1"/>
  <c r="H1319" i="12"/>
  <c r="E1320" i="12"/>
  <c r="F1321" i="12"/>
  <c r="G1321" i="12" s="1"/>
  <c r="P1318" i="12" l="1"/>
  <c r="Q1318" i="12"/>
  <c r="R1317" i="12"/>
  <c r="L1319" i="12"/>
  <c r="M1319" i="12"/>
  <c r="N1318" i="12"/>
  <c r="I1319" i="12"/>
  <c r="J1319" i="12" s="1"/>
  <c r="H1320" i="12"/>
  <c r="F1322" i="12"/>
  <c r="G1322" i="12" s="1"/>
  <c r="E1321" i="12"/>
  <c r="P1319" i="12" l="1"/>
  <c r="Q1319" i="12"/>
  <c r="R1318" i="12"/>
  <c r="L1320" i="12"/>
  <c r="M1320" i="12"/>
  <c r="N1319" i="12"/>
  <c r="I1320" i="12"/>
  <c r="J1320" i="12" s="1"/>
  <c r="H1321" i="12"/>
  <c r="F1323" i="12"/>
  <c r="G1323" i="12" s="1"/>
  <c r="E1322" i="12"/>
  <c r="P1320" i="12" l="1"/>
  <c r="Q1320" i="12"/>
  <c r="R1319" i="12"/>
  <c r="L1321" i="12"/>
  <c r="M1321" i="12"/>
  <c r="N1320" i="12"/>
  <c r="I1321" i="12"/>
  <c r="J1321" i="12" s="1"/>
  <c r="H1322" i="12"/>
  <c r="F1324" i="12"/>
  <c r="G1324" i="12" s="1"/>
  <c r="E1323" i="12"/>
  <c r="P1321" i="12" l="1"/>
  <c r="Q1321" i="12"/>
  <c r="R1320" i="12"/>
  <c r="L1322" i="12"/>
  <c r="M1322" i="12"/>
  <c r="N1321" i="12"/>
  <c r="I1322" i="12"/>
  <c r="J1322" i="12" s="1"/>
  <c r="H1323" i="12"/>
  <c r="F1325" i="12"/>
  <c r="G1325" i="12" s="1"/>
  <c r="E1324" i="12"/>
  <c r="P1322" i="12" l="1"/>
  <c r="Q1322" i="12"/>
  <c r="R1321" i="12"/>
  <c r="L1323" i="12"/>
  <c r="M1323" i="12"/>
  <c r="N1322" i="12"/>
  <c r="I1323" i="12"/>
  <c r="J1323" i="12" s="1"/>
  <c r="H1324" i="12"/>
  <c r="F1326" i="12"/>
  <c r="G1326" i="12" s="1"/>
  <c r="E1325" i="12"/>
  <c r="P1323" i="12" l="1"/>
  <c r="Q1323" i="12"/>
  <c r="R1322" i="12"/>
  <c r="L1324" i="12"/>
  <c r="M1324" i="12"/>
  <c r="N1323" i="12"/>
  <c r="I1324" i="12"/>
  <c r="J1324" i="12" s="1"/>
  <c r="H1325" i="12"/>
  <c r="F1327" i="12"/>
  <c r="G1327" i="12" s="1"/>
  <c r="E1326" i="12"/>
  <c r="P1324" i="12" l="1"/>
  <c r="Q1324" i="12"/>
  <c r="R1323" i="12"/>
  <c r="L1325" i="12"/>
  <c r="M1325" i="12"/>
  <c r="N1324" i="12"/>
  <c r="I1325" i="12"/>
  <c r="J1325" i="12" s="1"/>
  <c r="H1326" i="12"/>
  <c r="F1328" i="12"/>
  <c r="G1328" i="12" s="1"/>
  <c r="E1327" i="12"/>
  <c r="P1325" i="12" l="1"/>
  <c r="Q1325" i="12"/>
  <c r="R1324" i="12"/>
  <c r="L1326" i="12"/>
  <c r="M1326" i="12"/>
  <c r="N1325" i="12"/>
  <c r="I1326" i="12"/>
  <c r="J1326" i="12" s="1"/>
  <c r="H1327" i="12"/>
  <c r="E1328" i="12"/>
  <c r="F1329" i="12"/>
  <c r="G1329" i="12" s="1"/>
  <c r="P1326" i="12" l="1"/>
  <c r="Q1326" i="12"/>
  <c r="R1325" i="12"/>
  <c r="L1327" i="12"/>
  <c r="M1327" i="12"/>
  <c r="N1326" i="12"/>
  <c r="I1327" i="12"/>
  <c r="J1327" i="12" s="1"/>
  <c r="H1328" i="12"/>
  <c r="M1328" i="12" s="1"/>
  <c r="F1330" i="12"/>
  <c r="G1330" i="12" s="1"/>
  <c r="E1329" i="12"/>
  <c r="P1327" i="12" l="1"/>
  <c r="Q1327" i="12"/>
  <c r="Q1328" i="12" s="1"/>
  <c r="R1326" i="12"/>
  <c r="N1327" i="12"/>
  <c r="I1328" i="12"/>
  <c r="J1328" i="12" s="1"/>
  <c r="L1328" i="12"/>
  <c r="N1328" i="12" s="1"/>
  <c r="H1329" i="12"/>
  <c r="E1330" i="12"/>
  <c r="F1331" i="12"/>
  <c r="G1331" i="12" s="1"/>
  <c r="P1328" i="12" l="1"/>
  <c r="R1328" i="12" s="1"/>
  <c r="R1327" i="12"/>
  <c r="L1329" i="12"/>
  <c r="M1329" i="12"/>
  <c r="I1329" i="12"/>
  <c r="J1329" i="12" s="1"/>
  <c r="H1330" i="12"/>
  <c r="M1330" i="12" s="1"/>
  <c r="F1332" i="12"/>
  <c r="G1332" i="12" s="1"/>
  <c r="E1331" i="12"/>
  <c r="P1329" i="12" l="1"/>
  <c r="Q1329" i="12"/>
  <c r="Q1330" i="12" s="1"/>
  <c r="N1329" i="12"/>
  <c r="I1330" i="12"/>
  <c r="J1330" i="12" s="1"/>
  <c r="L1330" i="12"/>
  <c r="N1330" i="12" s="1"/>
  <c r="H1331" i="12"/>
  <c r="F1333" i="12"/>
  <c r="G1333" i="12" s="1"/>
  <c r="E1332" i="12"/>
  <c r="P1330" i="12" l="1"/>
  <c r="R1329" i="12"/>
  <c r="R1330" i="12"/>
  <c r="L1331" i="12"/>
  <c r="M1331" i="12"/>
  <c r="I1331" i="12"/>
  <c r="J1331" i="12" s="1"/>
  <c r="H1332" i="12"/>
  <c r="F1334" i="12"/>
  <c r="G1334" i="12" s="1"/>
  <c r="E1333" i="12"/>
  <c r="P1331" i="12" l="1"/>
  <c r="Q1331" i="12"/>
  <c r="L1332" i="12"/>
  <c r="M1332" i="12"/>
  <c r="N1331" i="12"/>
  <c r="I1332" i="12"/>
  <c r="J1332" i="12" s="1"/>
  <c r="H1333" i="12"/>
  <c r="F1335" i="12"/>
  <c r="G1335" i="12" s="1"/>
  <c r="E1334" i="12"/>
  <c r="P1332" i="12" l="1"/>
  <c r="Q1332" i="12"/>
  <c r="R1331" i="12"/>
  <c r="L1333" i="12"/>
  <c r="M1333" i="12"/>
  <c r="N1332" i="12"/>
  <c r="I1333" i="12"/>
  <c r="J1333" i="12" s="1"/>
  <c r="H1334" i="12"/>
  <c r="E1335" i="12"/>
  <c r="F1336" i="12"/>
  <c r="G1336" i="12" s="1"/>
  <c r="P1333" i="12" l="1"/>
  <c r="Q1333" i="12"/>
  <c r="R1332" i="12"/>
  <c r="L1334" i="12"/>
  <c r="M1334" i="12"/>
  <c r="N1333" i="12"/>
  <c r="I1334" i="12"/>
  <c r="J1334" i="12" s="1"/>
  <c r="H1335" i="12"/>
  <c r="F1337" i="12"/>
  <c r="G1337" i="12" s="1"/>
  <c r="E1336" i="12"/>
  <c r="P1334" i="12" l="1"/>
  <c r="Q1334" i="12"/>
  <c r="R1333" i="12"/>
  <c r="L1335" i="12"/>
  <c r="M1335" i="12"/>
  <c r="N1334" i="12"/>
  <c r="I1335" i="12"/>
  <c r="J1335" i="12" s="1"/>
  <c r="H1336" i="12"/>
  <c r="M1336" i="12" s="1"/>
  <c r="E1337" i="12"/>
  <c r="F1338" i="12"/>
  <c r="G1338" i="12" s="1"/>
  <c r="P1335" i="12" l="1"/>
  <c r="Q1335" i="12"/>
  <c r="Q1336" i="12" s="1"/>
  <c r="R1334" i="12"/>
  <c r="N1335" i="12"/>
  <c r="I1336" i="12"/>
  <c r="J1336" i="12" s="1"/>
  <c r="L1336" i="12"/>
  <c r="N1336" i="12" s="1"/>
  <c r="H1337" i="12"/>
  <c r="F1339" i="12"/>
  <c r="G1339" i="12" s="1"/>
  <c r="E1338" i="12"/>
  <c r="P1336" i="12" l="1"/>
  <c r="R1336" i="12" s="1"/>
  <c r="R1335" i="12"/>
  <c r="L1337" i="12"/>
  <c r="M1337" i="12"/>
  <c r="I1337" i="12"/>
  <c r="J1337" i="12" s="1"/>
  <c r="H1338" i="12"/>
  <c r="E1339" i="12"/>
  <c r="F1340" i="12"/>
  <c r="G1340" i="12" s="1"/>
  <c r="P1337" i="12" l="1"/>
  <c r="Q1337" i="12"/>
  <c r="L1338" i="12"/>
  <c r="M1338" i="12"/>
  <c r="N1337" i="12"/>
  <c r="I1338" i="12"/>
  <c r="J1338" i="12" s="1"/>
  <c r="H1339" i="12"/>
  <c r="F1341" i="12"/>
  <c r="G1341" i="12" s="1"/>
  <c r="E1340" i="12"/>
  <c r="P1338" i="12" l="1"/>
  <c r="Q1338" i="12"/>
  <c r="R1337" i="12"/>
  <c r="L1339" i="12"/>
  <c r="M1339" i="12"/>
  <c r="N1338" i="12"/>
  <c r="I1339" i="12"/>
  <c r="J1339" i="12" s="1"/>
  <c r="H1340" i="12"/>
  <c r="E1341" i="12"/>
  <c r="F1342" i="12"/>
  <c r="G1342" i="12" s="1"/>
  <c r="R1338" i="12" l="1"/>
  <c r="P1339" i="12"/>
  <c r="Q1339" i="12"/>
  <c r="L1340" i="12"/>
  <c r="M1340" i="12"/>
  <c r="N1339" i="12"/>
  <c r="I1340" i="12"/>
  <c r="J1340" i="12" s="1"/>
  <c r="H1341" i="12"/>
  <c r="F1343" i="12"/>
  <c r="G1343" i="12" s="1"/>
  <c r="E1342" i="12"/>
  <c r="P1340" i="12" l="1"/>
  <c r="Q1340" i="12"/>
  <c r="R1339" i="12"/>
  <c r="L1341" i="12"/>
  <c r="M1341" i="12"/>
  <c r="N1340" i="12"/>
  <c r="I1341" i="12"/>
  <c r="J1341" i="12" s="1"/>
  <c r="H1342" i="12"/>
  <c r="F1344" i="12"/>
  <c r="G1344" i="12" s="1"/>
  <c r="E1343" i="12"/>
  <c r="P1341" i="12" l="1"/>
  <c r="Q1341" i="12"/>
  <c r="R1340" i="12"/>
  <c r="L1342" i="12"/>
  <c r="M1342" i="12"/>
  <c r="N1341" i="12"/>
  <c r="I1342" i="12"/>
  <c r="J1342" i="12" s="1"/>
  <c r="H1343" i="12"/>
  <c r="M1343" i="12" s="1"/>
  <c r="E1344" i="12"/>
  <c r="F1345" i="12"/>
  <c r="G1345" i="12" s="1"/>
  <c r="P1342" i="12" l="1"/>
  <c r="Q1342" i="12"/>
  <c r="Q1343" i="12" s="1"/>
  <c r="R1341" i="12"/>
  <c r="N1342" i="12"/>
  <c r="I1343" i="12"/>
  <c r="J1343" i="12" s="1"/>
  <c r="L1343" i="12"/>
  <c r="N1343" i="12" s="1"/>
  <c r="H1344" i="12"/>
  <c r="M1344" i="12" s="1"/>
  <c r="F1346" i="12"/>
  <c r="G1346" i="12" s="1"/>
  <c r="E1345" i="12"/>
  <c r="P1343" i="12" l="1"/>
  <c r="Q1344" i="12"/>
  <c r="R1343" i="12"/>
  <c r="R1342" i="12"/>
  <c r="I1344" i="12"/>
  <c r="J1344" i="12" s="1"/>
  <c r="L1344" i="12"/>
  <c r="N1344" i="12" s="1"/>
  <c r="H1345" i="12"/>
  <c r="M1345" i="12" s="1"/>
  <c r="E1346" i="12"/>
  <c r="F1347" i="12"/>
  <c r="G1347" i="12" s="1"/>
  <c r="P1344" i="12" l="1"/>
  <c r="Q1345" i="12"/>
  <c r="R1344" i="12"/>
  <c r="I1345" i="12"/>
  <c r="J1345" i="12" s="1"/>
  <c r="L1345" i="12"/>
  <c r="N1345" i="12" s="1"/>
  <c r="H1346" i="12"/>
  <c r="F1348" i="12"/>
  <c r="G1348" i="12" s="1"/>
  <c r="E1347" i="12"/>
  <c r="P1345" i="12" l="1"/>
  <c r="R1345" i="12" s="1"/>
  <c r="L1346" i="12"/>
  <c r="M1346" i="12"/>
  <c r="I1346" i="12"/>
  <c r="J1346" i="12" s="1"/>
  <c r="H1347" i="12"/>
  <c r="F1349" i="12"/>
  <c r="G1349" i="12" s="1"/>
  <c r="E1348" i="12"/>
  <c r="P1346" i="12" l="1"/>
  <c r="Q1346" i="12"/>
  <c r="L1347" i="12"/>
  <c r="M1347" i="12"/>
  <c r="N1346" i="12"/>
  <c r="I1347" i="12"/>
  <c r="J1347" i="12" s="1"/>
  <c r="H1348" i="12"/>
  <c r="E1349" i="12"/>
  <c r="F1350" i="12"/>
  <c r="G1350" i="12" s="1"/>
  <c r="P1347" i="12" l="1"/>
  <c r="Q1347" i="12"/>
  <c r="R1346" i="12"/>
  <c r="L1348" i="12"/>
  <c r="M1348" i="12"/>
  <c r="N1347" i="12"/>
  <c r="I1348" i="12"/>
  <c r="J1348" i="12" s="1"/>
  <c r="H1349" i="12"/>
  <c r="F1351" i="12"/>
  <c r="G1351" i="12" s="1"/>
  <c r="E1350" i="12"/>
  <c r="P1348" i="12" l="1"/>
  <c r="Q1348" i="12"/>
  <c r="R1347" i="12"/>
  <c r="L1349" i="12"/>
  <c r="M1349" i="12"/>
  <c r="N1348" i="12"/>
  <c r="I1349" i="12"/>
  <c r="J1349" i="12" s="1"/>
  <c r="H1350" i="12"/>
  <c r="F1352" i="12"/>
  <c r="G1352" i="12" s="1"/>
  <c r="E1351" i="12"/>
  <c r="P1349" i="12" l="1"/>
  <c r="Q1349" i="12"/>
  <c r="R1348" i="12"/>
  <c r="L1350" i="12"/>
  <c r="M1350" i="12"/>
  <c r="N1349" i="12"/>
  <c r="I1350" i="12"/>
  <c r="J1350" i="12" s="1"/>
  <c r="H1351" i="12"/>
  <c r="E1352" i="12"/>
  <c r="F1353" i="12"/>
  <c r="G1353" i="12" s="1"/>
  <c r="P1350" i="12" l="1"/>
  <c r="Q1350" i="12"/>
  <c r="R1349" i="12"/>
  <c r="L1351" i="12"/>
  <c r="M1351" i="12"/>
  <c r="N1350" i="12"/>
  <c r="I1351" i="12"/>
  <c r="J1351" i="12" s="1"/>
  <c r="H1352" i="12"/>
  <c r="M1352" i="12" s="1"/>
  <c r="F1354" i="12"/>
  <c r="G1354" i="12" s="1"/>
  <c r="E1353" i="12"/>
  <c r="P1351" i="12" l="1"/>
  <c r="Q1351" i="12"/>
  <c r="Q1352" i="12" s="1"/>
  <c r="R1350" i="12"/>
  <c r="N1351" i="12"/>
  <c r="I1352" i="12"/>
  <c r="J1352" i="12" s="1"/>
  <c r="L1352" i="12"/>
  <c r="N1352" i="12" s="1"/>
  <c r="H1353" i="12"/>
  <c r="M1353" i="12" s="1"/>
  <c r="F1355" i="12"/>
  <c r="G1355" i="12" s="1"/>
  <c r="E1354" i="12"/>
  <c r="P1352" i="12" l="1"/>
  <c r="R1352" i="12" s="1"/>
  <c r="Q1353" i="12"/>
  <c r="R1351" i="12"/>
  <c r="I1353" i="12"/>
  <c r="J1353" i="12" s="1"/>
  <c r="L1353" i="12"/>
  <c r="N1353" i="12" s="1"/>
  <c r="H1354" i="12"/>
  <c r="F1356" i="12"/>
  <c r="G1356" i="12" s="1"/>
  <c r="E1355" i="12"/>
  <c r="P1353" i="12" l="1"/>
  <c r="R1353" i="12" s="1"/>
  <c r="L1354" i="12"/>
  <c r="M1354" i="12"/>
  <c r="I1354" i="12"/>
  <c r="J1354" i="12" s="1"/>
  <c r="H1355" i="12"/>
  <c r="E1356" i="12"/>
  <c r="F1357" i="12"/>
  <c r="G1357" i="12" s="1"/>
  <c r="P1354" i="12" l="1"/>
  <c r="Q1354" i="12"/>
  <c r="L1355" i="12"/>
  <c r="M1355" i="12"/>
  <c r="N1354" i="12"/>
  <c r="I1355" i="12"/>
  <c r="J1355" i="12" s="1"/>
  <c r="H1356" i="12"/>
  <c r="F1358" i="12"/>
  <c r="G1358" i="12" s="1"/>
  <c r="E1357" i="12"/>
  <c r="P1355" i="12" l="1"/>
  <c r="Q1355" i="12"/>
  <c r="R1354" i="12"/>
  <c r="L1356" i="12"/>
  <c r="M1356" i="12"/>
  <c r="N1355" i="12"/>
  <c r="I1356" i="12"/>
  <c r="J1356" i="12" s="1"/>
  <c r="H1357" i="12"/>
  <c r="E1358" i="12"/>
  <c r="F1359" i="12"/>
  <c r="G1359" i="12" s="1"/>
  <c r="P1356" i="12" l="1"/>
  <c r="Q1356" i="12"/>
  <c r="R1355" i="12"/>
  <c r="L1357" i="12"/>
  <c r="M1357" i="12"/>
  <c r="N1356" i="12"/>
  <c r="I1357" i="12"/>
  <c r="J1357" i="12" s="1"/>
  <c r="H1358" i="12"/>
  <c r="F1360" i="12"/>
  <c r="G1360" i="12" s="1"/>
  <c r="E1359" i="12"/>
  <c r="P1357" i="12" l="1"/>
  <c r="Q1357" i="12"/>
  <c r="R1356" i="12"/>
  <c r="L1358" i="12"/>
  <c r="M1358" i="12"/>
  <c r="N1357" i="12"/>
  <c r="I1358" i="12"/>
  <c r="J1358" i="12" s="1"/>
  <c r="H1359" i="12"/>
  <c r="E1360" i="12"/>
  <c r="F1361" i="12"/>
  <c r="G1361" i="12" s="1"/>
  <c r="P1358" i="12" l="1"/>
  <c r="Q1358" i="12"/>
  <c r="R1357" i="12"/>
  <c r="L1359" i="12"/>
  <c r="M1359" i="12"/>
  <c r="N1358" i="12"/>
  <c r="I1359" i="12"/>
  <c r="J1359" i="12" s="1"/>
  <c r="H1360" i="12"/>
  <c r="F1362" i="12"/>
  <c r="G1362" i="12" s="1"/>
  <c r="E1361" i="12"/>
  <c r="P1359" i="12" l="1"/>
  <c r="Q1359" i="12"/>
  <c r="R1358" i="12"/>
  <c r="L1360" i="12"/>
  <c r="M1360" i="12"/>
  <c r="N1359" i="12"/>
  <c r="I1360" i="12"/>
  <c r="J1360" i="12" s="1"/>
  <c r="H1361" i="12"/>
  <c r="F1363" i="12"/>
  <c r="G1363" i="12" s="1"/>
  <c r="E1362" i="12"/>
  <c r="R1359" i="12" l="1"/>
  <c r="P1360" i="12"/>
  <c r="Q1360" i="12"/>
  <c r="L1361" i="12"/>
  <c r="M1361" i="12"/>
  <c r="N1360" i="12"/>
  <c r="I1361" i="12"/>
  <c r="J1361" i="12" s="1"/>
  <c r="H1362" i="12"/>
  <c r="F1364" i="12"/>
  <c r="G1364" i="12" s="1"/>
  <c r="E1363" i="12"/>
  <c r="P1361" i="12" l="1"/>
  <c r="Q1361" i="12"/>
  <c r="R1360" i="12"/>
  <c r="L1362" i="12"/>
  <c r="M1362" i="12"/>
  <c r="N1361" i="12"/>
  <c r="I1362" i="12"/>
  <c r="J1362" i="12" s="1"/>
  <c r="H1363" i="12"/>
  <c r="E1364" i="12"/>
  <c r="F1365" i="12"/>
  <c r="G1365" i="12" s="1"/>
  <c r="P1362" i="12" l="1"/>
  <c r="Q1362" i="12"/>
  <c r="R1361" i="12"/>
  <c r="L1363" i="12"/>
  <c r="M1363" i="12"/>
  <c r="N1362" i="12"/>
  <c r="I1363" i="12"/>
  <c r="J1363" i="12" s="1"/>
  <c r="H1364" i="12"/>
  <c r="F1366" i="12"/>
  <c r="G1366" i="12" s="1"/>
  <c r="E1365" i="12"/>
  <c r="P1363" i="12" l="1"/>
  <c r="Q1363" i="12"/>
  <c r="R1362" i="12"/>
  <c r="L1364" i="12"/>
  <c r="M1364" i="12"/>
  <c r="N1363" i="12"/>
  <c r="I1364" i="12"/>
  <c r="J1364" i="12" s="1"/>
  <c r="H1365" i="12"/>
  <c r="F1367" i="12"/>
  <c r="G1367" i="12" s="1"/>
  <c r="E1366" i="12"/>
  <c r="P1364" i="12" l="1"/>
  <c r="Q1364" i="12"/>
  <c r="R1363" i="12"/>
  <c r="L1365" i="12"/>
  <c r="M1365" i="12"/>
  <c r="N1364" i="12"/>
  <c r="I1365" i="12"/>
  <c r="J1365" i="12" s="1"/>
  <c r="H1366" i="12"/>
  <c r="E1367" i="12"/>
  <c r="F1368" i="12"/>
  <c r="G1368" i="12" s="1"/>
  <c r="P1365" i="12" l="1"/>
  <c r="Q1365" i="12"/>
  <c r="R1364" i="12"/>
  <c r="L1366" i="12"/>
  <c r="M1366" i="12"/>
  <c r="N1365" i="12"/>
  <c r="I1366" i="12"/>
  <c r="J1366" i="12" s="1"/>
  <c r="H1367" i="12"/>
  <c r="F1369" i="12"/>
  <c r="G1369" i="12" s="1"/>
  <c r="E1368" i="12"/>
  <c r="P1366" i="12" l="1"/>
  <c r="Q1366" i="12"/>
  <c r="R1365" i="12"/>
  <c r="L1367" i="12"/>
  <c r="M1367" i="12"/>
  <c r="N1366" i="12"/>
  <c r="I1367" i="12"/>
  <c r="J1367" i="12" s="1"/>
  <c r="H1368" i="12"/>
  <c r="F1370" i="12"/>
  <c r="G1370" i="12" s="1"/>
  <c r="E1369" i="12"/>
  <c r="P1367" i="12" l="1"/>
  <c r="Q1367" i="12"/>
  <c r="R1366" i="12"/>
  <c r="L1368" i="12"/>
  <c r="M1368" i="12"/>
  <c r="N1367" i="12"/>
  <c r="I1368" i="12"/>
  <c r="J1368" i="12" s="1"/>
  <c r="H1369" i="12"/>
  <c r="M1369" i="12" s="1"/>
  <c r="F1371" i="12"/>
  <c r="G1371" i="12" s="1"/>
  <c r="E1370" i="12"/>
  <c r="P1368" i="12" l="1"/>
  <c r="Q1368" i="12"/>
  <c r="Q1369" i="12" s="1"/>
  <c r="R1367" i="12"/>
  <c r="N1368" i="12"/>
  <c r="I1369" i="12"/>
  <c r="J1369" i="12" s="1"/>
  <c r="L1369" i="12"/>
  <c r="N1369" i="12" s="1"/>
  <c r="H1370" i="12"/>
  <c r="E1371" i="12"/>
  <c r="F1372" i="12"/>
  <c r="G1372" i="12" s="1"/>
  <c r="P1369" i="12" l="1"/>
  <c r="R1369" i="12" s="1"/>
  <c r="R1368" i="12"/>
  <c r="L1370" i="12"/>
  <c r="M1370" i="12"/>
  <c r="I1370" i="12"/>
  <c r="J1370" i="12" s="1"/>
  <c r="H1371" i="12"/>
  <c r="M1371" i="12" s="1"/>
  <c r="F1373" i="12"/>
  <c r="G1373" i="12" s="1"/>
  <c r="E1372" i="12"/>
  <c r="P1370" i="12" l="1"/>
  <c r="Q1370" i="12"/>
  <c r="Q1371" i="12" s="1"/>
  <c r="N1370" i="12"/>
  <c r="I1371" i="12"/>
  <c r="J1371" i="12" s="1"/>
  <c r="L1371" i="12"/>
  <c r="N1371" i="12" s="1"/>
  <c r="H1372" i="12"/>
  <c r="F1374" i="12"/>
  <c r="G1374" i="12" s="1"/>
  <c r="E1373" i="12"/>
  <c r="P1371" i="12" l="1"/>
  <c r="R1371" i="12" s="1"/>
  <c r="R1370" i="12"/>
  <c r="L1372" i="12"/>
  <c r="M1372" i="12"/>
  <c r="I1372" i="12"/>
  <c r="J1372" i="12" s="1"/>
  <c r="H1373" i="12"/>
  <c r="F1375" i="12"/>
  <c r="G1375" i="12" s="1"/>
  <c r="E1374" i="12"/>
  <c r="P1372" i="12" l="1"/>
  <c r="Q1372" i="12"/>
  <c r="L1373" i="12"/>
  <c r="M1373" i="12"/>
  <c r="N1372" i="12"/>
  <c r="I1373" i="12"/>
  <c r="J1373" i="12" s="1"/>
  <c r="H1374" i="12"/>
  <c r="F1376" i="12"/>
  <c r="G1376" i="12" s="1"/>
  <c r="E1375" i="12"/>
  <c r="P1373" i="12" l="1"/>
  <c r="Q1373" i="12"/>
  <c r="R1372" i="12"/>
  <c r="L1374" i="12"/>
  <c r="M1374" i="12"/>
  <c r="N1373" i="12"/>
  <c r="I1374" i="12"/>
  <c r="J1374" i="12" s="1"/>
  <c r="H1375" i="12"/>
  <c r="E1376" i="12"/>
  <c r="F1377" i="12"/>
  <c r="G1377" i="12" s="1"/>
  <c r="P1374" i="12" l="1"/>
  <c r="Q1374" i="12"/>
  <c r="R1373" i="12"/>
  <c r="L1375" i="12"/>
  <c r="M1375" i="12"/>
  <c r="N1374" i="12"/>
  <c r="I1375" i="12"/>
  <c r="J1375" i="12" s="1"/>
  <c r="H1376" i="12"/>
  <c r="F1378" i="12"/>
  <c r="G1378" i="12" s="1"/>
  <c r="E1377" i="12"/>
  <c r="P1375" i="12" l="1"/>
  <c r="Q1375" i="12"/>
  <c r="R1374" i="12"/>
  <c r="L1376" i="12"/>
  <c r="M1376" i="12"/>
  <c r="N1375" i="12"/>
  <c r="I1376" i="12"/>
  <c r="J1376" i="12" s="1"/>
  <c r="H1377" i="12"/>
  <c r="F1379" i="12"/>
  <c r="G1379" i="12" s="1"/>
  <c r="E1378" i="12"/>
  <c r="P1376" i="12" l="1"/>
  <c r="Q1376" i="12"/>
  <c r="R1375" i="12"/>
  <c r="L1377" i="12"/>
  <c r="M1377" i="12"/>
  <c r="N1376" i="12"/>
  <c r="I1377" i="12"/>
  <c r="J1377" i="12" s="1"/>
  <c r="H1378" i="12"/>
  <c r="M1378" i="12" s="1"/>
  <c r="E1379" i="12"/>
  <c r="F1380" i="12"/>
  <c r="G1380" i="12" s="1"/>
  <c r="P1377" i="12" l="1"/>
  <c r="Q1377" i="12"/>
  <c r="Q1378" i="12" s="1"/>
  <c r="R1376" i="12"/>
  <c r="N1377" i="12"/>
  <c r="I1378" i="12"/>
  <c r="J1378" i="12" s="1"/>
  <c r="L1378" i="12"/>
  <c r="N1378" i="12" s="1"/>
  <c r="H1379" i="12"/>
  <c r="F1381" i="12"/>
  <c r="G1381" i="12" s="1"/>
  <c r="E1380" i="12"/>
  <c r="R1377" i="12" l="1"/>
  <c r="P1378" i="12"/>
  <c r="R1378" i="12" s="1"/>
  <c r="L1379" i="12"/>
  <c r="M1379" i="12"/>
  <c r="I1379" i="12"/>
  <c r="J1379" i="12" s="1"/>
  <c r="H1380" i="12"/>
  <c r="F1382" i="12"/>
  <c r="G1382" i="12" s="1"/>
  <c r="E1381" i="12"/>
  <c r="P1379" i="12" l="1"/>
  <c r="Q1379" i="12"/>
  <c r="L1380" i="12"/>
  <c r="M1380" i="12"/>
  <c r="N1379" i="12"/>
  <c r="I1380" i="12"/>
  <c r="J1380" i="12" s="1"/>
  <c r="H1381" i="12"/>
  <c r="M1381" i="12" s="1"/>
  <c r="F1383" i="12"/>
  <c r="G1383" i="12" s="1"/>
  <c r="E1382" i="12"/>
  <c r="P1380" i="12" l="1"/>
  <c r="Q1380" i="12"/>
  <c r="Q1381" i="12" s="1"/>
  <c r="R1379" i="12"/>
  <c r="N1380" i="12"/>
  <c r="I1381" i="12"/>
  <c r="J1381" i="12" s="1"/>
  <c r="L1381" i="12"/>
  <c r="N1381" i="12" s="1"/>
  <c r="H1382" i="12"/>
  <c r="F1384" i="12"/>
  <c r="G1384" i="12" s="1"/>
  <c r="E1383" i="12"/>
  <c r="P1381" i="12" l="1"/>
  <c r="R1380" i="12"/>
  <c r="L1382" i="12"/>
  <c r="M1382" i="12"/>
  <c r="I1382" i="12"/>
  <c r="J1382" i="12" s="1"/>
  <c r="H1383" i="12"/>
  <c r="F1385" i="12"/>
  <c r="G1385" i="12" s="1"/>
  <c r="E1384" i="12"/>
  <c r="P1382" i="12" l="1"/>
  <c r="R1381" i="12"/>
  <c r="Q1382" i="12"/>
  <c r="L1383" i="12"/>
  <c r="M1383" i="12"/>
  <c r="N1382" i="12"/>
  <c r="I1383" i="12"/>
  <c r="J1383" i="12" s="1"/>
  <c r="H1384" i="12"/>
  <c r="E1385" i="12"/>
  <c r="F1386" i="12"/>
  <c r="G1386" i="12" s="1"/>
  <c r="P1383" i="12" l="1"/>
  <c r="Q1383" i="12"/>
  <c r="R1382" i="12"/>
  <c r="L1384" i="12"/>
  <c r="M1384" i="12"/>
  <c r="N1383" i="12"/>
  <c r="I1384" i="12"/>
  <c r="J1384" i="12" s="1"/>
  <c r="H1385" i="12"/>
  <c r="F1387" i="12"/>
  <c r="G1387" i="12" s="1"/>
  <c r="E1386" i="12"/>
  <c r="P1384" i="12" l="1"/>
  <c r="Q1384" i="12"/>
  <c r="R1383" i="12"/>
  <c r="L1385" i="12"/>
  <c r="M1385" i="12"/>
  <c r="N1384" i="12"/>
  <c r="I1385" i="12"/>
  <c r="J1385" i="12" s="1"/>
  <c r="H1386" i="12"/>
  <c r="F1388" i="12"/>
  <c r="G1388" i="12" s="1"/>
  <c r="E1387" i="12"/>
  <c r="P1385" i="12" l="1"/>
  <c r="Q1385" i="12"/>
  <c r="R1384" i="12"/>
  <c r="L1386" i="12"/>
  <c r="M1386" i="12"/>
  <c r="N1385" i="12"/>
  <c r="I1386" i="12"/>
  <c r="J1386" i="12" s="1"/>
  <c r="H1387" i="12"/>
  <c r="F1389" i="12"/>
  <c r="G1389" i="12" s="1"/>
  <c r="E1388" i="12"/>
  <c r="P1386" i="12" l="1"/>
  <c r="Q1386" i="12"/>
  <c r="R1385" i="12"/>
  <c r="L1387" i="12"/>
  <c r="M1387" i="12"/>
  <c r="N1386" i="12"/>
  <c r="I1387" i="12"/>
  <c r="J1387" i="12" s="1"/>
  <c r="H1388" i="12"/>
  <c r="E1389" i="12"/>
  <c r="F1390" i="12"/>
  <c r="G1390" i="12" s="1"/>
  <c r="P1387" i="12" l="1"/>
  <c r="Q1387" i="12"/>
  <c r="R1386" i="12"/>
  <c r="L1388" i="12"/>
  <c r="M1388" i="12"/>
  <c r="N1387" i="12"/>
  <c r="I1388" i="12"/>
  <c r="J1388" i="12" s="1"/>
  <c r="H1389" i="12"/>
  <c r="F1391" i="12"/>
  <c r="G1391" i="12" s="1"/>
  <c r="E1390" i="12"/>
  <c r="P1388" i="12" l="1"/>
  <c r="Q1388" i="12"/>
  <c r="R1387" i="12"/>
  <c r="L1389" i="12"/>
  <c r="M1389" i="12"/>
  <c r="N1388" i="12"/>
  <c r="I1389" i="12"/>
  <c r="J1389" i="12" s="1"/>
  <c r="H1390" i="12"/>
  <c r="M1390" i="12" s="1"/>
  <c r="F1392" i="12"/>
  <c r="G1392" i="12" s="1"/>
  <c r="E1391" i="12"/>
  <c r="P1389" i="12" l="1"/>
  <c r="Q1389" i="12"/>
  <c r="Q1390" i="12" s="1"/>
  <c r="R1388" i="12"/>
  <c r="N1389" i="12"/>
  <c r="I1390" i="12"/>
  <c r="J1390" i="12" s="1"/>
  <c r="L1390" i="12"/>
  <c r="N1390" i="12" s="1"/>
  <c r="H1391" i="12"/>
  <c r="F1393" i="12"/>
  <c r="G1393" i="12" s="1"/>
  <c r="E1392" i="12"/>
  <c r="P1390" i="12" l="1"/>
  <c r="R1390" i="12" s="1"/>
  <c r="R1389" i="12"/>
  <c r="L1391" i="12"/>
  <c r="M1391" i="12"/>
  <c r="I1391" i="12"/>
  <c r="J1391" i="12" s="1"/>
  <c r="H1392" i="12"/>
  <c r="M1392" i="12" s="1"/>
  <c r="E1393" i="12"/>
  <c r="F1394" i="12"/>
  <c r="G1394" i="12" s="1"/>
  <c r="P1391" i="12" l="1"/>
  <c r="Q1391" i="12"/>
  <c r="Q1392" i="12" s="1"/>
  <c r="N1391" i="12"/>
  <c r="I1392" i="12"/>
  <c r="J1392" i="12" s="1"/>
  <c r="L1392" i="12"/>
  <c r="N1392" i="12" s="1"/>
  <c r="H1393" i="12"/>
  <c r="M1393" i="12" s="1"/>
  <c r="F1395" i="12"/>
  <c r="G1395" i="12" s="1"/>
  <c r="E1394" i="12"/>
  <c r="P1392" i="12" l="1"/>
  <c r="R1392" i="12" s="1"/>
  <c r="Q1393" i="12"/>
  <c r="R1391" i="12"/>
  <c r="I1393" i="12"/>
  <c r="J1393" i="12" s="1"/>
  <c r="L1393" i="12"/>
  <c r="N1393" i="12" s="1"/>
  <c r="H1394" i="12"/>
  <c r="F1396" i="12"/>
  <c r="G1396" i="12" s="1"/>
  <c r="E1395" i="12"/>
  <c r="P1393" i="12" l="1"/>
  <c r="R1393" i="12" s="1"/>
  <c r="L1394" i="12"/>
  <c r="M1394" i="12"/>
  <c r="I1394" i="12"/>
  <c r="J1394" i="12" s="1"/>
  <c r="H1395" i="12"/>
  <c r="F1397" i="12"/>
  <c r="G1397" i="12" s="1"/>
  <c r="E1396" i="12"/>
  <c r="P1394" i="12" l="1"/>
  <c r="Q1394" i="12"/>
  <c r="L1395" i="12"/>
  <c r="M1395" i="12"/>
  <c r="N1394" i="12"/>
  <c r="I1395" i="12"/>
  <c r="J1395" i="12" s="1"/>
  <c r="H1396" i="12"/>
  <c r="F1398" i="12"/>
  <c r="G1398" i="12" s="1"/>
  <c r="E1397" i="12"/>
  <c r="R1394" i="12" l="1"/>
  <c r="P1395" i="12"/>
  <c r="Q1395" i="12"/>
  <c r="L1396" i="12"/>
  <c r="M1396" i="12"/>
  <c r="N1395" i="12"/>
  <c r="I1396" i="12"/>
  <c r="J1396" i="12" s="1"/>
  <c r="H1397" i="12"/>
  <c r="F1399" i="12"/>
  <c r="G1399" i="12" s="1"/>
  <c r="E1398" i="12"/>
  <c r="P1396" i="12" l="1"/>
  <c r="Q1396" i="12"/>
  <c r="R1395" i="12"/>
  <c r="L1397" i="12"/>
  <c r="M1397" i="12"/>
  <c r="N1396" i="12"/>
  <c r="I1397" i="12"/>
  <c r="J1397" i="12" s="1"/>
  <c r="H1398" i="12"/>
  <c r="F1400" i="12"/>
  <c r="G1400" i="12" s="1"/>
  <c r="E1399" i="12"/>
  <c r="P1397" i="12" l="1"/>
  <c r="Q1397" i="12"/>
  <c r="R1396" i="12"/>
  <c r="L1398" i="12"/>
  <c r="M1398" i="12"/>
  <c r="N1397" i="12"/>
  <c r="I1398" i="12"/>
  <c r="J1398" i="12" s="1"/>
  <c r="H1399" i="12"/>
  <c r="F1401" i="12"/>
  <c r="G1401" i="12" s="1"/>
  <c r="E1400" i="12"/>
  <c r="P1398" i="12" l="1"/>
  <c r="Q1398" i="12"/>
  <c r="R1397" i="12"/>
  <c r="L1399" i="12"/>
  <c r="M1399" i="12"/>
  <c r="N1398" i="12"/>
  <c r="I1399" i="12"/>
  <c r="J1399" i="12" s="1"/>
  <c r="H1400" i="12"/>
  <c r="M1400" i="12" s="1"/>
  <c r="E1401" i="12"/>
  <c r="F1402" i="12"/>
  <c r="G1402" i="12" s="1"/>
  <c r="P1399" i="12" l="1"/>
  <c r="Q1399" i="12"/>
  <c r="Q1400" i="12" s="1"/>
  <c r="R1398" i="12"/>
  <c r="N1399" i="12"/>
  <c r="I1400" i="12"/>
  <c r="J1400" i="12" s="1"/>
  <c r="L1400" i="12"/>
  <c r="N1400" i="12" s="1"/>
  <c r="H1401" i="12"/>
  <c r="F1403" i="12"/>
  <c r="G1403" i="12" s="1"/>
  <c r="E1402" i="12"/>
  <c r="P1400" i="12" l="1"/>
  <c r="R1400" i="12" s="1"/>
  <c r="R1399" i="12"/>
  <c r="L1401" i="12"/>
  <c r="M1401" i="12"/>
  <c r="I1401" i="12"/>
  <c r="J1401" i="12" s="1"/>
  <c r="H1402" i="12"/>
  <c r="F1404" i="12"/>
  <c r="G1404" i="12" s="1"/>
  <c r="E1403" i="12"/>
  <c r="P1401" i="12" l="1"/>
  <c r="Q1401" i="12"/>
  <c r="L1402" i="12"/>
  <c r="M1402" i="12"/>
  <c r="N1401" i="12"/>
  <c r="I1402" i="12"/>
  <c r="J1402" i="12" s="1"/>
  <c r="H1403" i="12"/>
  <c r="F1405" i="12"/>
  <c r="G1405" i="12" s="1"/>
  <c r="E1404" i="12"/>
  <c r="P1402" i="12" l="1"/>
  <c r="Q1402" i="12"/>
  <c r="R1401" i="12"/>
  <c r="L1403" i="12"/>
  <c r="M1403" i="12"/>
  <c r="N1402" i="12"/>
  <c r="I1403" i="12"/>
  <c r="J1403" i="12" s="1"/>
  <c r="H1404" i="12"/>
  <c r="F1406" i="12"/>
  <c r="G1406" i="12" s="1"/>
  <c r="E1405" i="12"/>
  <c r="P1403" i="12" l="1"/>
  <c r="Q1403" i="12"/>
  <c r="R1402" i="12"/>
  <c r="L1404" i="12"/>
  <c r="M1404" i="12"/>
  <c r="N1403" i="12"/>
  <c r="I1404" i="12"/>
  <c r="J1404" i="12" s="1"/>
  <c r="H1405" i="12"/>
  <c r="M1405" i="12" s="1"/>
  <c r="E1406" i="12"/>
  <c r="F1407" i="12"/>
  <c r="G1407" i="12" s="1"/>
  <c r="P1404" i="12" l="1"/>
  <c r="Q1404" i="12"/>
  <c r="Q1405" i="12" s="1"/>
  <c r="R1403" i="12"/>
  <c r="N1404" i="12"/>
  <c r="I1405" i="12"/>
  <c r="J1405" i="12" s="1"/>
  <c r="L1405" i="12"/>
  <c r="N1405" i="12" s="1"/>
  <c r="H1406" i="12"/>
  <c r="M1406" i="12" s="1"/>
  <c r="F1408" i="12"/>
  <c r="G1408" i="12" s="1"/>
  <c r="E1407" i="12"/>
  <c r="P1405" i="12" l="1"/>
  <c r="R1405" i="12" s="1"/>
  <c r="Q1406" i="12"/>
  <c r="R1404" i="12"/>
  <c r="I1406" i="12"/>
  <c r="J1406" i="12" s="1"/>
  <c r="L1406" i="12"/>
  <c r="N1406" i="12" s="1"/>
  <c r="H1407" i="12"/>
  <c r="E1408" i="12"/>
  <c r="F1409" i="12"/>
  <c r="G1409" i="12" s="1"/>
  <c r="P1406" i="12" l="1"/>
  <c r="R1406" i="12" s="1"/>
  <c r="L1407" i="12"/>
  <c r="M1407" i="12"/>
  <c r="I1407" i="12"/>
  <c r="J1407" i="12" s="1"/>
  <c r="H1408" i="12"/>
  <c r="F1410" i="12"/>
  <c r="G1410" i="12" s="1"/>
  <c r="E1409" i="12"/>
  <c r="P1407" i="12" l="1"/>
  <c r="Q1407" i="12"/>
  <c r="L1408" i="12"/>
  <c r="M1408" i="12"/>
  <c r="N1407" i="12"/>
  <c r="I1408" i="12"/>
  <c r="J1408" i="12" s="1"/>
  <c r="H1409" i="12"/>
  <c r="E1410" i="12"/>
  <c r="F1411" i="12"/>
  <c r="G1411" i="12" s="1"/>
  <c r="P1408" i="12" l="1"/>
  <c r="Q1408" i="12"/>
  <c r="R1407" i="12"/>
  <c r="L1409" i="12"/>
  <c r="M1409" i="12"/>
  <c r="N1408" i="12"/>
  <c r="I1409" i="12"/>
  <c r="J1409" i="12" s="1"/>
  <c r="H1410" i="12"/>
  <c r="F1412" i="12"/>
  <c r="G1412" i="12" s="1"/>
  <c r="E1411" i="12"/>
  <c r="P1409" i="12" l="1"/>
  <c r="Q1409" i="12"/>
  <c r="R1408" i="12"/>
  <c r="L1410" i="12"/>
  <c r="M1410" i="12"/>
  <c r="N1409" i="12"/>
  <c r="I1410" i="12"/>
  <c r="J1410" i="12" s="1"/>
  <c r="H1411" i="12"/>
  <c r="E1412" i="12"/>
  <c r="F1413" i="12"/>
  <c r="G1413" i="12" s="1"/>
  <c r="P1410" i="12" l="1"/>
  <c r="Q1410" i="12"/>
  <c r="R1409" i="12"/>
  <c r="L1411" i="12"/>
  <c r="M1411" i="12"/>
  <c r="N1410" i="12"/>
  <c r="I1411" i="12"/>
  <c r="J1411" i="12" s="1"/>
  <c r="H1412" i="12"/>
  <c r="F1414" i="12"/>
  <c r="G1414" i="12" s="1"/>
  <c r="E1413" i="12"/>
  <c r="P1411" i="12" l="1"/>
  <c r="Q1411" i="12"/>
  <c r="R1410" i="12"/>
  <c r="L1412" i="12"/>
  <c r="M1412" i="12"/>
  <c r="N1411" i="12"/>
  <c r="I1412" i="12"/>
  <c r="J1412" i="12" s="1"/>
  <c r="H1413" i="12"/>
  <c r="E1414" i="12"/>
  <c r="F1415" i="12"/>
  <c r="G1415" i="12" s="1"/>
  <c r="P1412" i="12" l="1"/>
  <c r="Q1412" i="12"/>
  <c r="R1411" i="12"/>
  <c r="L1413" i="12"/>
  <c r="M1413" i="12"/>
  <c r="N1412" i="12"/>
  <c r="I1413" i="12"/>
  <c r="J1413" i="12" s="1"/>
  <c r="H1414" i="12"/>
  <c r="F1416" i="12"/>
  <c r="G1416" i="12" s="1"/>
  <c r="E1415" i="12"/>
  <c r="P1413" i="12" l="1"/>
  <c r="Q1413" i="12"/>
  <c r="R1412" i="12"/>
  <c r="L1414" i="12"/>
  <c r="M1414" i="12"/>
  <c r="N1413" i="12"/>
  <c r="I1414" i="12"/>
  <c r="J1414" i="12" s="1"/>
  <c r="H1415" i="12"/>
  <c r="M1415" i="12" s="1"/>
  <c r="E1416" i="12"/>
  <c r="F1417" i="12"/>
  <c r="G1417" i="12" s="1"/>
  <c r="P1414" i="12" l="1"/>
  <c r="Q1414" i="12"/>
  <c r="Q1415" i="12" s="1"/>
  <c r="R1413" i="12"/>
  <c r="N1414" i="12"/>
  <c r="I1415" i="12"/>
  <c r="J1415" i="12" s="1"/>
  <c r="L1415" i="12"/>
  <c r="N1415" i="12" s="1"/>
  <c r="H1416" i="12"/>
  <c r="M1416" i="12" s="1"/>
  <c r="E1417" i="12"/>
  <c r="F1418" i="12"/>
  <c r="G1418" i="12" s="1"/>
  <c r="P1415" i="12" l="1"/>
  <c r="R1415" i="12" s="1"/>
  <c r="Q1416" i="12"/>
  <c r="R1414" i="12"/>
  <c r="I1416" i="12"/>
  <c r="J1416" i="12" s="1"/>
  <c r="L1416" i="12"/>
  <c r="N1416" i="12" s="1"/>
  <c r="H1417" i="12"/>
  <c r="F1419" i="12"/>
  <c r="G1419" i="12" s="1"/>
  <c r="E1418" i="12"/>
  <c r="P1416" i="12" l="1"/>
  <c r="R1416" i="12" s="1"/>
  <c r="L1417" i="12"/>
  <c r="M1417" i="12"/>
  <c r="I1417" i="12"/>
  <c r="J1417" i="12" s="1"/>
  <c r="H1418" i="12"/>
  <c r="F1420" i="12"/>
  <c r="G1420" i="12" s="1"/>
  <c r="E1419" i="12"/>
  <c r="P1417" i="12" l="1"/>
  <c r="Q1417" i="12"/>
  <c r="L1418" i="12"/>
  <c r="M1418" i="12"/>
  <c r="N1417" i="12"/>
  <c r="I1418" i="12"/>
  <c r="J1418" i="12" s="1"/>
  <c r="H1419" i="12"/>
  <c r="M1419" i="12" s="1"/>
  <c r="E1420" i="12"/>
  <c r="F1421" i="12"/>
  <c r="G1421" i="12" s="1"/>
  <c r="P1418" i="12" l="1"/>
  <c r="Q1418" i="12"/>
  <c r="Q1419" i="12" s="1"/>
  <c r="R1417" i="12"/>
  <c r="N1418" i="12"/>
  <c r="I1419" i="12"/>
  <c r="J1419" i="12" s="1"/>
  <c r="L1419" i="12"/>
  <c r="N1419" i="12" s="1"/>
  <c r="H1420" i="12"/>
  <c r="F1422" i="12"/>
  <c r="G1422" i="12" s="1"/>
  <c r="E1421" i="12"/>
  <c r="P1419" i="12" l="1"/>
  <c r="R1419" i="12" s="1"/>
  <c r="R1418" i="12"/>
  <c r="L1420" i="12"/>
  <c r="M1420" i="12"/>
  <c r="I1420" i="12"/>
  <c r="J1420" i="12" s="1"/>
  <c r="H1421" i="12"/>
  <c r="F1423" i="12"/>
  <c r="G1423" i="12" s="1"/>
  <c r="E1422" i="12"/>
  <c r="P1420" i="12" l="1"/>
  <c r="Q1420" i="12"/>
  <c r="L1421" i="12"/>
  <c r="M1421" i="12"/>
  <c r="N1420" i="12"/>
  <c r="I1421" i="12"/>
  <c r="J1421" i="12" s="1"/>
  <c r="H1422" i="12"/>
  <c r="F1424" i="12"/>
  <c r="G1424" i="12" s="1"/>
  <c r="E1423" i="12"/>
  <c r="P1421" i="12" l="1"/>
  <c r="Q1421" i="12"/>
  <c r="R1420" i="12"/>
  <c r="L1422" i="12"/>
  <c r="M1422" i="12"/>
  <c r="N1421" i="12"/>
  <c r="I1422" i="12"/>
  <c r="J1422" i="12" s="1"/>
  <c r="H1423" i="12"/>
  <c r="F1425" i="12"/>
  <c r="G1425" i="12" s="1"/>
  <c r="E1424" i="12"/>
  <c r="P1422" i="12" l="1"/>
  <c r="Q1422" i="12"/>
  <c r="R1421" i="12"/>
  <c r="L1423" i="12"/>
  <c r="M1423" i="12"/>
  <c r="N1422" i="12"/>
  <c r="I1423" i="12"/>
  <c r="J1423" i="12" s="1"/>
  <c r="H1424" i="12"/>
  <c r="M1424" i="12" s="1"/>
  <c r="F1426" i="12"/>
  <c r="G1426" i="12" s="1"/>
  <c r="E1425" i="12"/>
  <c r="P1423" i="12" l="1"/>
  <c r="Q1423" i="12"/>
  <c r="Q1424" i="12" s="1"/>
  <c r="R1422" i="12"/>
  <c r="N1423" i="12"/>
  <c r="I1424" i="12"/>
  <c r="J1424" i="12" s="1"/>
  <c r="L1424" i="12"/>
  <c r="N1424" i="12" s="1"/>
  <c r="H1425" i="12"/>
  <c r="E1426" i="12"/>
  <c r="F1427" i="12"/>
  <c r="G1427" i="12" s="1"/>
  <c r="P1424" i="12" l="1"/>
  <c r="R1424" i="12" s="1"/>
  <c r="R1423" i="12"/>
  <c r="L1425" i="12"/>
  <c r="M1425" i="12"/>
  <c r="I1425" i="12"/>
  <c r="J1425" i="12" s="1"/>
  <c r="H1426" i="12"/>
  <c r="F1428" i="12"/>
  <c r="G1428" i="12" s="1"/>
  <c r="E1427" i="12"/>
  <c r="P1425" i="12" l="1"/>
  <c r="Q1425" i="12"/>
  <c r="L1426" i="12"/>
  <c r="M1426" i="12"/>
  <c r="N1425" i="12"/>
  <c r="I1426" i="12"/>
  <c r="J1426" i="12" s="1"/>
  <c r="H1427" i="12"/>
  <c r="F1429" i="12"/>
  <c r="G1429" i="12" s="1"/>
  <c r="E1428" i="12"/>
  <c r="P1426" i="12" l="1"/>
  <c r="Q1426" i="12"/>
  <c r="R1425" i="12"/>
  <c r="L1427" i="12"/>
  <c r="M1427" i="12"/>
  <c r="N1426" i="12"/>
  <c r="I1427" i="12"/>
  <c r="J1427" i="12" s="1"/>
  <c r="H1428" i="12"/>
  <c r="F1430" i="12"/>
  <c r="G1430" i="12" s="1"/>
  <c r="E1429" i="12"/>
  <c r="P1427" i="12" l="1"/>
  <c r="Q1427" i="12"/>
  <c r="R1426" i="12"/>
  <c r="L1428" i="12"/>
  <c r="M1428" i="12"/>
  <c r="N1427" i="12"/>
  <c r="I1428" i="12"/>
  <c r="J1428" i="12" s="1"/>
  <c r="H1429" i="12"/>
  <c r="F1431" i="12"/>
  <c r="G1431" i="12" s="1"/>
  <c r="E1430" i="12"/>
  <c r="P1428" i="12" l="1"/>
  <c r="Q1428" i="12"/>
  <c r="R1427" i="12"/>
  <c r="L1429" i="12"/>
  <c r="M1429" i="12"/>
  <c r="N1428" i="12"/>
  <c r="I1429" i="12"/>
  <c r="J1429" i="12" s="1"/>
  <c r="H1430" i="12"/>
  <c r="E1431" i="12"/>
  <c r="F1432" i="12"/>
  <c r="G1432" i="12" s="1"/>
  <c r="P1429" i="12" l="1"/>
  <c r="Q1429" i="12"/>
  <c r="R1428" i="12"/>
  <c r="L1430" i="12"/>
  <c r="M1430" i="12"/>
  <c r="N1429" i="12"/>
  <c r="I1430" i="12"/>
  <c r="J1430" i="12" s="1"/>
  <c r="H1431" i="12"/>
  <c r="F1433" i="12"/>
  <c r="G1433" i="12" s="1"/>
  <c r="E1432" i="12"/>
  <c r="P1430" i="12" l="1"/>
  <c r="Q1430" i="12"/>
  <c r="R1429" i="12"/>
  <c r="L1431" i="12"/>
  <c r="M1431" i="12"/>
  <c r="N1430" i="12"/>
  <c r="I1431" i="12"/>
  <c r="J1431" i="12" s="1"/>
  <c r="H1432" i="12"/>
  <c r="F1434" i="12"/>
  <c r="G1434" i="12" s="1"/>
  <c r="E1433" i="12"/>
  <c r="P1431" i="12" l="1"/>
  <c r="Q1431" i="12"/>
  <c r="R1430" i="12"/>
  <c r="L1432" i="12"/>
  <c r="M1432" i="12"/>
  <c r="N1431" i="12"/>
  <c r="I1432" i="12"/>
  <c r="J1432" i="12" s="1"/>
  <c r="H1433" i="12"/>
  <c r="E1434" i="12"/>
  <c r="F1435" i="12"/>
  <c r="G1435" i="12" s="1"/>
  <c r="P1432" i="12" l="1"/>
  <c r="Q1432" i="12"/>
  <c r="R1431" i="12"/>
  <c r="L1433" i="12"/>
  <c r="M1433" i="12"/>
  <c r="N1432" i="12"/>
  <c r="I1433" i="12"/>
  <c r="J1433" i="12" s="1"/>
  <c r="H1434" i="12"/>
  <c r="M1434" i="12" s="1"/>
  <c r="F1436" i="12"/>
  <c r="G1436" i="12" s="1"/>
  <c r="E1435" i="12"/>
  <c r="P1433" i="12" l="1"/>
  <c r="Q1433" i="12"/>
  <c r="Q1434" i="12" s="1"/>
  <c r="R1432" i="12"/>
  <c r="N1433" i="12"/>
  <c r="I1434" i="12"/>
  <c r="J1434" i="12" s="1"/>
  <c r="L1434" i="12"/>
  <c r="N1434" i="12" s="1"/>
  <c r="H1435" i="12"/>
  <c r="F1437" i="12"/>
  <c r="G1437" i="12" s="1"/>
  <c r="E1436" i="12"/>
  <c r="P1434" i="12" l="1"/>
  <c r="R1433" i="12"/>
  <c r="R1434" i="12"/>
  <c r="L1435" i="12"/>
  <c r="M1435" i="12"/>
  <c r="I1435" i="12"/>
  <c r="J1435" i="12" s="1"/>
  <c r="H1436" i="12"/>
  <c r="F1438" i="12"/>
  <c r="G1438" i="12" s="1"/>
  <c r="E1437" i="12"/>
  <c r="P1435" i="12" l="1"/>
  <c r="Q1435" i="12"/>
  <c r="L1436" i="12"/>
  <c r="M1436" i="12"/>
  <c r="N1435" i="12"/>
  <c r="I1436" i="12"/>
  <c r="J1436" i="12" s="1"/>
  <c r="H1437" i="12"/>
  <c r="F1439" i="12"/>
  <c r="G1439" i="12" s="1"/>
  <c r="E1438" i="12"/>
  <c r="P1436" i="12" l="1"/>
  <c r="Q1436" i="12"/>
  <c r="R1435" i="12"/>
  <c r="L1437" i="12"/>
  <c r="M1437" i="12"/>
  <c r="N1436" i="12"/>
  <c r="I1437" i="12"/>
  <c r="J1437" i="12" s="1"/>
  <c r="H1438" i="12"/>
  <c r="F1440" i="12"/>
  <c r="G1440" i="12" s="1"/>
  <c r="E1439" i="12"/>
  <c r="P1437" i="12" l="1"/>
  <c r="Q1437" i="12"/>
  <c r="R1436" i="12"/>
  <c r="L1438" i="12"/>
  <c r="M1438" i="12"/>
  <c r="N1437" i="12"/>
  <c r="I1438" i="12"/>
  <c r="J1438" i="12" s="1"/>
  <c r="H1439" i="12"/>
  <c r="F1441" i="12"/>
  <c r="G1441" i="12" s="1"/>
  <c r="E1440" i="12"/>
  <c r="P1438" i="12" l="1"/>
  <c r="Q1438" i="12"/>
  <c r="R1437" i="12"/>
  <c r="L1439" i="12"/>
  <c r="M1439" i="12"/>
  <c r="N1438" i="12"/>
  <c r="I1439" i="12"/>
  <c r="J1439" i="12" s="1"/>
  <c r="H1440" i="12"/>
  <c r="F1442" i="12"/>
  <c r="G1442" i="12" s="1"/>
  <c r="E1441" i="12"/>
  <c r="P1439" i="12" l="1"/>
  <c r="Q1439" i="12"/>
  <c r="R1438" i="12"/>
  <c r="L1440" i="12"/>
  <c r="M1440" i="12"/>
  <c r="N1439" i="12"/>
  <c r="I1440" i="12"/>
  <c r="J1440" i="12" s="1"/>
  <c r="H1441" i="12"/>
  <c r="F1443" i="12"/>
  <c r="G1443" i="12" s="1"/>
  <c r="E1442" i="12"/>
  <c r="P1440" i="12" l="1"/>
  <c r="Q1440" i="12"/>
  <c r="R1439" i="12"/>
  <c r="L1441" i="12"/>
  <c r="M1441" i="12"/>
  <c r="N1440" i="12"/>
  <c r="I1441" i="12"/>
  <c r="J1441" i="12" s="1"/>
  <c r="H1442" i="12"/>
  <c r="M1442" i="12" s="1"/>
  <c r="F1444" i="12"/>
  <c r="G1444" i="12" s="1"/>
  <c r="E1443" i="12"/>
  <c r="P1441" i="12" l="1"/>
  <c r="Q1441" i="12"/>
  <c r="Q1442" i="12" s="1"/>
  <c r="R1440" i="12"/>
  <c r="N1441" i="12"/>
  <c r="I1442" i="12"/>
  <c r="J1442" i="12" s="1"/>
  <c r="L1442" i="12"/>
  <c r="N1442" i="12" s="1"/>
  <c r="H1443" i="12"/>
  <c r="M1443" i="12" s="1"/>
  <c r="E1444" i="12"/>
  <c r="F1445" i="12"/>
  <c r="G1445" i="12" s="1"/>
  <c r="P1442" i="12" l="1"/>
  <c r="Q1443" i="12"/>
  <c r="R1442" i="12"/>
  <c r="R1441" i="12"/>
  <c r="I1443" i="12"/>
  <c r="J1443" i="12" s="1"/>
  <c r="L1443" i="12"/>
  <c r="N1443" i="12" s="1"/>
  <c r="H1444" i="12"/>
  <c r="F1446" i="12"/>
  <c r="G1446" i="12" s="1"/>
  <c r="E1445" i="12"/>
  <c r="P1443" i="12" l="1"/>
  <c r="R1443" i="12" s="1"/>
  <c r="L1444" i="12"/>
  <c r="M1444" i="12"/>
  <c r="I1444" i="12"/>
  <c r="J1444" i="12" s="1"/>
  <c r="H1445" i="12"/>
  <c r="F1447" i="12"/>
  <c r="G1447" i="12" s="1"/>
  <c r="E1446" i="12"/>
  <c r="P1444" i="12" l="1"/>
  <c r="Q1444" i="12"/>
  <c r="L1445" i="12"/>
  <c r="M1445" i="12"/>
  <c r="N1444" i="12"/>
  <c r="I1445" i="12"/>
  <c r="J1445" i="12" s="1"/>
  <c r="H1446" i="12"/>
  <c r="F1448" i="12"/>
  <c r="G1448" i="12" s="1"/>
  <c r="E1447" i="12"/>
  <c r="P1445" i="12" l="1"/>
  <c r="Q1445" i="12"/>
  <c r="R1444" i="12"/>
  <c r="L1446" i="12"/>
  <c r="M1446" i="12"/>
  <c r="N1445" i="12"/>
  <c r="I1446" i="12"/>
  <c r="J1446" i="12" s="1"/>
  <c r="H1447" i="12"/>
  <c r="M1447" i="12" s="1"/>
  <c r="F1449" i="12"/>
  <c r="G1449" i="12" s="1"/>
  <c r="E1448" i="12"/>
  <c r="P1446" i="12" l="1"/>
  <c r="Q1446" i="12"/>
  <c r="Q1447" i="12" s="1"/>
  <c r="R1445" i="12"/>
  <c r="N1446" i="12"/>
  <c r="I1447" i="12"/>
  <c r="J1447" i="12" s="1"/>
  <c r="L1447" i="12"/>
  <c r="N1447" i="12" s="1"/>
  <c r="H1448" i="12"/>
  <c r="M1448" i="12" s="1"/>
  <c r="E1449" i="12"/>
  <c r="F1450" i="12"/>
  <c r="G1450" i="12" s="1"/>
  <c r="P1447" i="12" l="1"/>
  <c r="R1447" i="12" s="1"/>
  <c r="Q1448" i="12"/>
  <c r="R1446" i="12"/>
  <c r="I1448" i="12"/>
  <c r="J1448" i="12" s="1"/>
  <c r="L1448" i="12"/>
  <c r="N1448" i="12" s="1"/>
  <c r="H1449" i="12"/>
  <c r="M1449" i="12" s="1"/>
  <c r="F1451" i="12"/>
  <c r="G1451" i="12" s="1"/>
  <c r="E1450" i="12"/>
  <c r="P1448" i="12" l="1"/>
  <c r="Q1449" i="12"/>
  <c r="R1448" i="12"/>
  <c r="I1449" i="12"/>
  <c r="J1449" i="12" s="1"/>
  <c r="L1449" i="12"/>
  <c r="N1449" i="12" s="1"/>
  <c r="H1450" i="12"/>
  <c r="F1452" i="12"/>
  <c r="G1452" i="12" s="1"/>
  <c r="E1451" i="12"/>
  <c r="P1449" i="12" l="1"/>
  <c r="R1449" i="12" s="1"/>
  <c r="L1450" i="12"/>
  <c r="M1450" i="12"/>
  <c r="I1450" i="12"/>
  <c r="J1450" i="12" s="1"/>
  <c r="H1451" i="12"/>
  <c r="F1453" i="12"/>
  <c r="G1453" i="12" s="1"/>
  <c r="E1452" i="12"/>
  <c r="P1450" i="12" l="1"/>
  <c r="Q1450" i="12"/>
  <c r="L1451" i="12"/>
  <c r="M1451" i="12"/>
  <c r="N1450" i="12"/>
  <c r="I1451" i="12"/>
  <c r="J1451" i="12" s="1"/>
  <c r="H1452" i="12"/>
  <c r="F1454" i="12"/>
  <c r="G1454" i="12" s="1"/>
  <c r="E1453" i="12"/>
  <c r="P1451" i="12" l="1"/>
  <c r="Q1451" i="12"/>
  <c r="R1450" i="12"/>
  <c r="L1452" i="12"/>
  <c r="M1452" i="12"/>
  <c r="N1451" i="12"/>
  <c r="I1452" i="12"/>
  <c r="J1452" i="12" s="1"/>
  <c r="H1453" i="12"/>
  <c r="F1455" i="12"/>
  <c r="G1455" i="12" s="1"/>
  <c r="E1454" i="12"/>
  <c r="P1452" i="12" l="1"/>
  <c r="Q1452" i="12"/>
  <c r="R1451" i="12"/>
  <c r="L1453" i="12"/>
  <c r="M1453" i="12"/>
  <c r="N1452" i="12"/>
  <c r="I1453" i="12"/>
  <c r="J1453" i="12" s="1"/>
  <c r="H1454" i="12"/>
  <c r="F1456" i="12"/>
  <c r="G1456" i="12" s="1"/>
  <c r="E1455" i="12"/>
  <c r="P1453" i="12" l="1"/>
  <c r="Q1453" i="12"/>
  <c r="R1452" i="12"/>
  <c r="L1454" i="12"/>
  <c r="M1454" i="12"/>
  <c r="N1453" i="12"/>
  <c r="I1454" i="12"/>
  <c r="J1454" i="12" s="1"/>
  <c r="H1455" i="12"/>
  <c r="E1456" i="12"/>
  <c r="F1457" i="12"/>
  <c r="G1457" i="12" s="1"/>
  <c r="P1454" i="12" l="1"/>
  <c r="Q1454" i="12"/>
  <c r="R1453" i="12"/>
  <c r="L1455" i="12"/>
  <c r="M1455" i="12"/>
  <c r="N1454" i="12"/>
  <c r="I1455" i="12"/>
  <c r="J1455" i="12" s="1"/>
  <c r="H1456" i="12"/>
  <c r="F1458" i="12"/>
  <c r="G1458" i="12" s="1"/>
  <c r="E1457" i="12"/>
  <c r="P1455" i="12" l="1"/>
  <c r="Q1455" i="12"/>
  <c r="R1454" i="12"/>
  <c r="L1456" i="12"/>
  <c r="M1456" i="12"/>
  <c r="N1455" i="12"/>
  <c r="I1456" i="12"/>
  <c r="J1456" i="12" s="1"/>
  <c r="H1457" i="12"/>
  <c r="E1458" i="12"/>
  <c r="F1459" i="12"/>
  <c r="G1459" i="12" s="1"/>
  <c r="P1456" i="12" l="1"/>
  <c r="Q1456" i="12"/>
  <c r="R1455" i="12"/>
  <c r="L1457" i="12"/>
  <c r="M1457" i="12"/>
  <c r="N1456" i="12"/>
  <c r="I1457" i="12"/>
  <c r="J1457" i="12" s="1"/>
  <c r="H1458" i="12"/>
  <c r="F1460" i="12"/>
  <c r="G1460" i="12" s="1"/>
  <c r="E1459" i="12"/>
  <c r="P1457" i="12" l="1"/>
  <c r="Q1457" i="12"/>
  <c r="R1456" i="12"/>
  <c r="L1458" i="12"/>
  <c r="M1458" i="12"/>
  <c r="N1457" i="12"/>
  <c r="I1458" i="12"/>
  <c r="J1458" i="12" s="1"/>
  <c r="H1459" i="12"/>
  <c r="M1459" i="12" s="1"/>
  <c r="F1461" i="12"/>
  <c r="G1461" i="12" s="1"/>
  <c r="E1460" i="12"/>
  <c r="P1458" i="12" l="1"/>
  <c r="Q1458" i="12"/>
  <c r="Q1459" i="12" s="1"/>
  <c r="R1457" i="12"/>
  <c r="N1458" i="12"/>
  <c r="I1459" i="12"/>
  <c r="J1459" i="12" s="1"/>
  <c r="L1459" i="12"/>
  <c r="N1459" i="12" s="1"/>
  <c r="H1460" i="12"/>
  <c r="E1461" i="12"/>
  <c r="F1462" i="12"/>
  <c r="G1462" i="12" s="1"/>
  <c r="P1459" i="12" l="1"/>
  <c r="R1459" i="12" s="1"/>
  <c r="R1458" i="12"/>
  <c r="L1460" i="12"/>
  <c r="M1460" i="12"/>
  <c r="I1460" i="12"/>
  <c r="J1460" i="12" s="1"/>
  <c r="H1461" i="12"/>
  <c r="F1463" i="12"/>
  <c r="G1463" i="12" s="1"/>
  <c r="E1462" i="12"/>
  <c r="P1460" i="12" l="1"/>
  <c r="Q1460" i="12"/>
  <c r="L1461" i="12"/>
  <c r="M1461" i="12"/>
  <c r="N1460" i="12"/>
  <c r="I1461" i="12"/>
  <c r="J1461" i="12" s="1"/>
  <c r="H1462" i="12"/>
  <c r="E1463" i="12"/>
  <c r="F1464" i="12"/>
  <c r="G1464" i="12" s="1"/>
  <c r="P1461" i="12" l="1"/>
  <c r="Q1461" i="12"/>
  <c r="R1460" i="12"/>
  <c r="L1462" i="12"/>
  <c r="M1462" i="12"/>
  <c r="N1461" i="12"/>
  <c r="I1462" i="12"/>
  <c r="J1462" i="12" s="1"/>
  <c r="H1463" i="12"/>
  <c r="M1463" i="12" s="1"/>
  <c r="F1465" i="12"/>
  <c r="G1465" i="12" s="1"/>
  <c r="E1464" i="12"/>
  <c r="P1462" i="12" l="1"/>
  <c r="Q1462" i="12"/>
  <c r="Q1463" i="12" s="1"/>
  <c r="R1461" i="12"/>
  <c r="N1462" i="12"/>
  <c r="I1463" i="12"/>
  <c r="J1463" i="12" s="1"/>
  <c r="L1463" i="12"/>
  <c r="N1463" i="12" s="1"/>
  <c r="H1464" i="12"/>
  <c r="E1465" i="12"/>
  <c r="F1466" i="12"/>
  <c r="G1466" i="12" s="1"/>
  <c r="P1463" i="12" l="1"/>
  <c r="R1463" i="12" s="1"/>
  <c r="R1462" i="12"/>
  <c r="L1464" i="12"/>
  <c r="M1464" i="12"/>
  <c r="I1464" i="12"/>
  <c r="J1464" i="12" s="1"/>
  <c r="H1465" i="12"/>
  <c r="F1467" i="12"/>
  <c r="G1467" i="12" s="1"/>
  <c r="E1466" i="12"/>
  <c r="P1464" i="12" l="1"/>
  <c r="Q1464" i="12"/>
  <c r="L1465" i="12"/>
  <c r="M1465" i="12"/>
  <c r="N1464" i="12"/>
  <c r="I1465" i="12"/>
  <c r="J1465" i="12" s="1"/>
  <c r="H1466" i="12"/>
  <c r="F1468" i="12"/>
  <c r="G1468" i="12" s="1"/>
  <c r="E1467" i="12"/>
  <c r="P1465" i="12" l="1"/>
  <c r="Q1465" i="12"/>
  <c r="R1464" i="12"/>
  <c r="L1466" i="12"/>
  <c r="M1466" i="12"/>
  <c r="N1465" i="12"/>
  <c r="I1466" i="12"/>
  <c r="J1466" i="12" s="1"/>
  <c r="H1467" i="12"/>
  <c r="M1467" i="12" s="1"/>
  <c r="F1469" i="12"/>
  <c r="G1469" i="12" s="1"/>
  <c r="E1468" i="12"/>
  <c r="P1466" i="12" l="1"/>
  <c r="Q1466" i="12"/>
  <c r="Q1467" i="12" s="1"/>
  <c r="R1465" i="12"/>
  <c r="N1466" i="12"/>
  <c r="I1467" i="12"/>
  <c r="J1467" i="12" s="1"/>
  <c r="L1467" i="12"/>
  <c r="N1467" i="12" s="1"/>
  <c r="H1468" i="12"/>
  <c r="F1470" i="12"/>
  <c r="G1470" i="12" s="1"/>
  <c r="E1469" i="12"/>
  <c r="P1467" i="12" l="1"/>
  <c r="R1467" i="12" s="1"/>
  <c r="R1466" i="12"/>
  <c r="L1468" i="12"/>
  <c r="M1468" i="12"/>
  <c r="I1468" i="12"/>
  <c r="J1468" i="12" s="1"/>
  <c r="H1469" i="12"/>
  <c r="F1471" i="12"/>
  <c r="G1471" i="12" s="1"/>
  <c r="E1470" i="12"/>
  <c r="P1468" i="12" l="1"/>
  <c r="Q1468" i="12"/>
  <c r="L1469" i="12"/>
  <c r="M1469" i="12"/>
  <c r="N1468" i="12"/>
  <c r="I1469" i="12"/>
  <c r="J1469" i="12" s="1"/>
  <c r="H1470" i="12"/>
  <c r="F1472" i="12"/>
  <c r="G1472" i="12" s="1"/>
  <c r="E1471" i="12"/>
  <c r="P1469" i="12" l="1"/>
  <c r="Q1469" i="12"/>
  <c r="R1468" i="12"/>
  <c r="L1470" i="12"/>
  <c r="M1470" i="12"/>
  <c r="N1469" i="12"/>
  <c r="I1470" i="12"/>
  <c r="J1470" i="12" s="1"/>
  <c r="H1471" i="12"/>
  <c r="F1473" i="12"/>
  <c r="G1473" i="12" s="1"/>
  <c r="E1472" i="12"/>
  <c r="P1470" i="12" l="1"/>
  <c r="Q1470" i="12"/>
  <c r="R1469" i="12"/>
  <c r="L1471" i="12"/>
  <c r="M1471" i="12"/>
  <c r="N1470" i="12"/>
  <c r="I1471" i="12"/>
  <c r="J1471" i="12" s="1"/>
  <c r="H1472" i="12"/>
  <c r="E1473" i="12"/>
  <c r="F1474" i="12"/>
  <c r="G1474" i="12" s="1"/>
  <c r="P1471" i="12" l="1"/>
  <c r="Q1471" i="12"/>
  <c r="R1470" i="12"/>
  <c r="L1472" i="12"/>
  <c r="M1472" i="12"/>
  <c r="N1471" i="12"/>
  <c r="I1472" i="12"/>
  <c r="J1472" i="12" s="1"/>
  <c r="H1473" i="12"/>
  <c r="F1475" i="12"/>
  <c r="G1475" i="12" s="1"/>
  <c r="E1474" i="12"/>
  <c r="P1472" i="12" l="1"/>
  <c r="Q1472" i="12"/>
  <c r="R1471" i="12"/>
  <c r="L1473" i="12"/>
  <c r="M1473" i="12"/>
  <c r="N1472" i="12"/>
  <c r="I1473" i="12"/>
  <c r="J1473" i="12" s="1"/>
  <c r="H1474" i="12"/>
  <c r="F1476" i="12"/>
  <c r="G1476" i="12" s="1"/>
  <c r="E1475" i="12"/>
  <c r="P1473" i="12" l="1"/>
  <c r="Q1473" i="12"/>
  <c r="R1472" i="12"/>
  <c r="L1474" i="12"/>
  <c r="M1474" i="12"/>
  <c r="N1473" i="12"/>
  <c r="I1474" i="12"/>
  <c r="J1474" i="12" s="1"/>
  <c r="H1475" i="12"/>
  <c r="F1477" i="12"/>
  <c r="G1477" i="12" s="1"/>
  <c r="E1476" i="12"/>
  <c r="P1474" i="12" l="1"/>
  <c r="Q1474" i="12"/>
  <c r="R1473" i="12"/>
  <c r="L1475" i="12"/>
  <c r="M1475" i="12"/>
  <c r="N1474" i="12"/>
  <c r="I1475" i="12"/>
  <c r="J1475" i="12" s="1"/>
  <c r="H1476" i="12"/>
  <c r="F1478" i="12"/>
  <c r="G1478" i="12" s="1"/>
  <c r="E1477" i="12"/>
  <c r="P1475" i="12" l="1"/>
  <c r="Q1475" i="12"/>
  <c r="R1474" i="12"/>
  <c r="L1476" i="12"/>
  <c r="M1476" i="12"/>
  <c r="N1475" i="12"/>
  <c r="I1476" i="12"/>
  <c r="J1476" i="12" s="1"/>
  <c r="H1477" i="12"/>
  <c r="F1479" i="12"/>
  <c r="G1479" i="12" s="1"/>
  <c r="E1478" i="12"/>
  <c r="P1476" i="12" l="1"/>
  <c r="Q1476" i="12"/>
  <c r="R1475" i="12"/>
  <c r="L1477" i="12"/>
  <c r="M1477" i="12"/>
  <c r="N1476" i="12"/>
  <c r="I1477" i="12"/>
  <c r="J1477" i="12" s="1"/>
  <c r="H1478" i="12"/>
  <c r="E1479" i="12"/>
  <c r="F1480" i="12"/>
  <c r="G1480" i="12" s="1"/>
  <c r="P1477" i="12" l="1"/>
  <c r="Q1477" i="12"/>
  <c r="R1476" i="12"/>
  <c r="L1478" i="12"/>
  <c r="M1478" i="12"/>
  <c r="N1477" i="12"/>
  <c r="I1478" i="12"/>
  <c r="J1478" i="12" s="1"/>
  <c r="H1479" i="12"/>
  <c r="F1481" i="12"/>
  <c r="G1481" i="12" s="1"/>
  <c r="E1480" i="12"/>
  <c r="P1478" i="12" l="1"/>
  <c r="Q1478" i="12"/>
  <c r="R1477" i="12"/>
  <c r="L1479" i="12"/>
  <c r="M1479" i="12"/>
  <c r="N1478" i="12"/>
  <c r="I1479" i="12"/>
  <c r="J1479" i="12" s="1"/>
  <c r="H1480" i="12"/>
  <c r="F1482" i="12"/>
  <c r="G1482" i="12" s="1"/>
  <c r="E1481" i="12"/>
  <c r="P1479" i="12" l="1"/>
  <c r="Q1479" i="12"/>
  <c r="R1478" i="12"/>
  <c r="L1480" i="12"/>
  <c r="M1480" i="12"/>
  <c r="N1479" i="12"/>
  <c r="I1480" i="12"/>
  <c r="J1480" i="12" s="1"/>
  <c r="H1481" i="12"/>
  <c r="M1481" i="12" s="1"/>
  <c r="E1482" i="12"/>
  <c r="F1483" i="12"/>
  <c r="G1483" i="12" s="1"/>
  <c r="P1480" i="12" l="1"/>
  <c r="Q1480" i="12"/>
  <c r="Q1481" i="12" s="1"/>
  <c r="R1479" i="12"/>
  <c r="N1480" i="12"/>
  <c r="I1481" i="12"/>
  <c r="J1481" i="12" s="1"/>
  <c r="L1481" i="12"/>
  <c r="N1481" i="12" s="1"/>
  <c r="H1482" i="12"/>
  <c r="F1484" i="12"/>
  <c r="G1484" i="12" s="1"/>
  <c r="E1483" i="12"/>
  <c r="P1481" i="12" l="1"/>
  <c r="R1481" i="12" s="1"/>
  <c r="R1480" i="12"/>
  <c r="L1482" i="12"/>
  <c r="M1482" i="12"/>
  <c r="I1482" i="12"/>
  <c r="J1482" i="12" s="1"/>
  <c r="H1483" i="12"/>
  <c r="F1485" i="12"/>
  <c r="G1485" i="12" s="1"/>
  <c r="E1484" i="12"/>
  <c r="P1482" i="12" l="1"/>
  <c r="Q1482" i="12"/>
  <c r="L1483" i="12"/>
  <c r="M1483" i="12"/>
  <c r="N1482" i="12"/>
  <c r="I1483" i="12"/>
  <c r="J1483" i="12" s="1"/>
  <c r="H1484" i="12"/>
  <c r="M1484" i="12" s="1"/>
  <c r="F1486" i="12"/>
  <c r="G1486" i="12" s="1"/>
  <c r="E1485" i="12"/>
  <c r="P1483" i="12" l="1"/>
  <c r="Q1483" i="12"/>
  <c r="Q1484" i="12" s="1"/>
  <c r="R1482" i="12"/>
  <c r="N1483" i="12"/>
  <c r="I1484" i="12"/>
  <c r="J1484" i="12" s="1"/>
  <c r="L1484" i="12"/>
  <c r="N1484" i="12" s="1"/>
  <c r="H1485" i="12"/>
  <c r="F1487" i="12"/>
  <c r="G1487" i="12" s="1"/>
  <c r="E1486" i="12"/>
  <c r="P1484" i="12" l="1"/>
  <c r="R1484" i="12" s="1"/>
  <c r="R1483" i="12"/>
  <c r="L1485" i="12"/>
  <c r="M1485" i="12"/>
  <c r="I1485" i="12"/>
  <c r="J1485" i="12" s="1"/>
  <c r="H1486" i="12"/>
  <c r="F1488" i="12"/>
  <c r="G1488" i="12" s="1"/>
  <c r="E1487" i="12"/>
  <c r="P1485" i="12" l="1"/>
  <c r="Q1485" i="12"/>
  <c r="L1486" i="12"/>
  <c r="M1486" i="12"/>
  <c r="N1485" i="12"/>
  <c r="I1486" i="12"/>
  <c r="J1486" i="12" s="1"/>
  <c r="H1487" i="12"/>
  <c r="M1487" i="12" s="1"/>
  <c r="E1488" i="12"/>
  <c r="F1489" i="12"/>
  <c r="G1489" i="12" s="1"/>
  <c r="P1486" i="12" l="1"/>
  <c r="Q1486" i="12"/>
  <c r="Q1487" i="12" s="1"/>
  <c r="R1485" i="12"/>
  <c r="N1486" i="12"/>
  <c r="I1487" i="12"/>
  <c r="J1487" i="12" s="1"/>
  <c r="L1487" i="12"/>
  <c r="N1487" i="12" s="1"/>
  <c r="H1488" i="12"/>
  <c r="F1490" i="12"/>
  <c r="G1490" i="12" s="1"/>
  <c r="E1489" i="12"/>
  <c r="P1487" i="12" l="1"/>
  <c r="R1487" i="12" s="1"/>
  <c r="R1486" i="12"/>
  <c r="L1488" i="12"/>
  <c r="M1488" i="12"/>
  <c r="I1488" i="12"/>
  <c r="J1488" i="12" s="1"/>
  <c r="H1489" i="12"/>
  <c r="F1491" i="12"/>
  <c r="G1491" i="12" s="1"/>
  <c r="E1490" i="12"/>
  <c r="P1488" i="12" l="1"/>
  <c r="Q1488" i="12"/>
  <c r="L1489" i="12"/>
  <c r="M1489" i="12"/>
  <c r="N1488" i="12"/>
  <c r="I1489" i="12"/>
  <c r="J1489" i="12" s="1"/>
  <c r="H1490" i="12"/>
  <c r="E1491" i="12"/>
  <c r="F1492" i="12"/>
  <c r="G1492" i="12" s="1"/>
  <c r="P1489" i="12" l="1"/>
  <c r="Q1489" i="12"/>
  <c r="R1488" i="12"/>
  <c r="L1490" i="12"/>
  <c r="M1490" i="12"/>
  <c r="N1489" i="12"/>
  <c r="I1490" i="12"/>
  <c r="J1490" i="12" s="1"/>
  <c r="H1491" i="12"/>
  <c r="F1493" i="12"/>
  <c r="G1493" i="12" s="1"/>
  <c r="E1492" i="12"/>
  <c r="P1490" i="12" l="1"/>
  <c r="Q1490" i="12"/>
  <c r="R1489" i="12"/>
  <c r="L1491" i="12"/>
  <c r="M1491" i="12"/>
  <c r="N1490" i="12"/>
  <c r="I1491" i="12"/>
  <c r="J1491" i="12" s="1"/>
  <c r="H1492" i="12"/>
  <c r="E1493" i="12"/>
  <c r="F1494" i="12"/>
  <c r="G1494" i="12" s="1"/>
  <c r="P1491" i="12" l="1"/>
  <c r="Q1491" i="12"/>
  <c r="R1490" i="12"/>
  <c r="L1492" i="12"/>
  <c r="M1492" i="12"/>
  <c r="N1491" i="12"/>
  <c r="I1492" i="12"/>
  <c r="J1492" i="12" s="1"/>
  <c r="H1493" i="12"/>
  <c r="F1495" i="12"/>
  <c r="G1495" i="12" s="1"/>
  <c r="E1494" i="12"/>
  <c r="P1492" i="12" l="1"/>
  <c r="Q1492" i="12"/>
  <c r="R1491" i="12"/>
  <c r="L1493" i="12"/>
  <c r="M1493" i="12"/>
  <c r="N1492" i="12"/>
  <c r="I1493" i="12"/>
  <c r="J1493" i="12" s="1"/>
  <c r="H1494" i="12"/>
  <c r="F1496" i="12"/>
  <c r="G1496" i="12" s="1"/>
  <c r="E1495" i="12"/>
  <c r="P1493" i="12" l="1"/>
  <c r="Q1493" i="12"/>
  <c r="R1492" i="12"/>
  <c r="L1494" i="12"/>
  <c r="M1494" i="12"/>
  <c r="N1493" i="12"/>
  <c r="I1494" i="12"/>
  <c r="J1494" i="12" s="1"/>
  <c r="H1495" i="12"/>
  <c r="E1496" i="12"/>
  <c r="F1497" i="12"/>
  <c r="G1497" i="12" s="1"/>
  <c r="P1494" i="12" l="1"/>
  <c r="Q1494" i="12"/>
  <c r="R1493" i="12"/>
  <c r="L1495" i="12"/>
  <c r="M1495" i="12"/>
  <c r="N1494" i="12"/>
  <c r="I1495" i="12"/>
  <c r="J1495" i="12" s="1"/>
  <c r="H1496" i="12"/>
  <c r="F1498" i="12"/>
  <c r="G1498" i="12" s="1"/>
  <c r="E1497" i="12"/>
  <c r="P1495" i="12" l="1"/>
  <c r="Q1495" i="12"/>
  <c r="R1494" i="12"/>
  <c r="L1496" i="12"/>
  <c r="M1496" i="12"/>
  <c r="N1495" i="12"/>
  <c r="I1496" i="12"/>
  <c r="J1496" i="12" s="1"/>
  <c r="H1497" i="12"/>
  <c r="E1498" i="12"/>
  <c r="F1499" i="12"/>
  <c r="G1499" i="12" s="1"/>
  <c r="P1496" i="12" l="1"/>
  <c r="Q1496" i="12"/>
  <c r="R1495" i="12"/>
  <c r="L1497" i="12"/>
  <c r="M1497" i="12"/>
  <c r="N1496" i="12"/>
  <c r="I1497" i="12"/>
  <c r="J1497" i="12" s="1"/>
  <c r="H1498" i="12"/>
  <c r="F1500" i="12"/>
  <c r="G1500" i="12" s="1"/>
  <c r="E1499" i="12"/>
  <c r="P1497" i="12" l="1"/>
  <c r="Q1497" i="12"/>
  <c r="R1496" i="12"/>
  <c r="L1498" i="12"/>
  <c r="M1498" i="12"/>
  <c r="N1497" i="12"/>
  <c r="I1498" i="12"/>
  <c r="J1498" i="12" s="1"/>
  <c r="H1499" i="12"/>
  <c r="F1501" i="12"/>
  <c r="G1501" i="12" s="1"/>
  <c r="E1500" i="12"/>
  <c r="P1498" i="12" l="1"/>
  <c r="Q1498" i="12"/>
  <c r="R1497" i="12"/>
  <c r="L1499" i="12"/>
  <c r="M1499" i="12"/>
  <c r="N1498" i="12"/>
  <c r="I1499" i="12"/>
  <c r="J1499" i="12" s="1"/>
  <c r="H1500" i="12"/>
  <c r="F1502" i="12"/>
  <c r="G1502" i="12" s="1"/>
  <c r="E1501" i="12"/>
  <c r="P1499" i="12" l="1"/>
  <c r="Q1499" i="12"/>
  <c r="R1498" i="12"/>
  <c r="L1500" i="12"/>
  <c r="M1500" i="12"/>
  <c r="N1499" i="12"/>
  <c r="I1500" i="12"/>
  <c r="J1500" i="12" s="1"/>
  <c r="H1501" i="12"/>
  <c r="F1503" i="12"/>
  <c r="G1503" i="12" s="1"/>
  <c r="E1502" i="12"/>
  <c r="P1500" i="12" l="1"/>
  <c r="Q1500" i="12"/>
  <c r="R1499" i="12"/>
  <c r="L1501" i="12"/>
  <c r="M1501" i="12"/>
  <c r="N1500" i="12"/>
  <c r="I1501" i="12"/>
  <c r="J1501" i="12" s="1"/>
  <c r="H1502" i="12"/>
  <c r="E1503" i="12"/>
  <c r="F1504" i="12"/>
  <c r="G1504" i="12" s="1"/>
  <c r="P1501" i="12" l="1"/>
  <c r="Q1501" i="12"/>
  <c r="R1500" i="12"/>
  <c r="L1502" i="12"/>
  <c r="M1502" i="12"/>
  <c r="N1501" i="12"/>
  <c r="I1502" i="12"/>
  <c r="J1502" i="12" s="1"/>
  <c r="H1503" i="12"/>
  <c r="F1505" i="12"/>
  <c r="G1505" i="12" s="1"/>
  <c r="E1504" i="12"/>
  <c r="P1502" i="12" l="1"/>
  <c r="Q1502" i="12"/>
  <c r="R1501" i="12"/>
  <c r="L1503" i="12"/>
  <c r="M1503" i="12"/>
  <c r="N1502" i="12"/>
  <c r="I1503" i="12"/>
  <c r="J1503" i="12" s="1"/>
  <c r="H1504" i="12"/>
  <c r="E1505" i="12"/>
  <c r="F1506" i="12"/>
  <c r="G1506" i="12" s="1"/>
  <c r="P1503" i="12" l="1"/>
  <c r="Q1503" i="12"/>
  <c r="R1502" i="12"/>
  <c r="L1504" i="12"/>
  <c r="M1504" i="12"/>
  <c r="N1503" i="12"/>
  <c r="I1504" i="12"/>
  <c r="J1504" i="12" s="1"/>
  <c r="H1505" i="12"/>
  <c r="F1507" i="12"/>
  <c r="G1507" i="12" s="1"/>
  <c r="E1506" i="12"/>
  <c r="P1504" i="12" l="1"/>
  <c r="Q1504" i="12"/>
  <c r="R1503" i="12"/>
  <c r="L1505" i="12"/>
  <c r="M1505" i="12"/>
  <c r="N1504" i="12"/>
  <c r="I1505" i="12"/>
  <c r="J1505" i="12" s="1"/>
  <c r="H1506" i="12"/>
  <c r="E1507" i="12"/>
  <c r="F1508" i="12"/>
  <c r="G1508" i="12" s="1"/>
  <c r="P1505" i="12" l="1"/>
  <c r="Q1505" i="12"/>
  <c r="R1504" i="12"/>
  <c r="L1506" i="12"/>
  <c r="M1506" i="12"/>
  <c r="N1505" i="12"/>
  <c r="I1506" i="12"/>
  <c r="J1506" i="12" s="1"/>
  <c r="H1507" i="12"/>
  <c r="F1509" i="12"/>
  <c r="G1509" i="12" s="1"/>
  <c r="E1508" i="12"/>
  <c r="P1506" i="12" l="1"/>
  <c r="Q1506" i="12"/>
  <c r="R1505" i="12"/>
  <c r="L1507" i="12"/>
  <c r="M1507" i="12"/>
  <c r="N1506" i="12"/>
  <c r="I1507" i="12"/>
  <c r="J1507" i="12" s="1"/>
  <c r="H1508" i="12"/>
  <c r="F1510" i="12"/>
  <c r="G1510" i="12" s="1"/>
  <c r="E1509" i="12"/>
  <c r="P1507" i="12" l="1"/>
  <c r="Q1507" i="12"/>
  <c r="R1506" i="12"/>
  <c r="L1508" i="12"/>
  <c r="M1508" i="12"/>
  <c r="N1507" i="12"/>
  <c r="I1508" i="12"/>
  <c r="J1508" i="12" s="1"/>
  <c r="H1509" i="12"/>
  <c r="E1510" i="12"/>
  <c r="F1511" i="12"/>
  <c r="G1511" i="12" s="1"/>
  <c r="P1508" i="12" l="1"/>
  <c r="Q1508" i="12"/>
  <c r="R1507" i="12"/>
  <c r="L1509" i="12"/>
  <c r="M1509" i="12"/>
  <c r="N1508" i="12"/>
  <c r="I1509" i="12"/>
  <c r="J1509" i="12" s="1"/>
  <c r="H1510" i="12"/>
  <c r="F1512" i="12"/>
  <c r="G1512" i="12" s="1"/>
  <c r="E1511" i="12"/>
  <c r="P1509" i="12" l="1"/>
  <c r="Q1509" i="12"/>
  <c r="R1508" i="12"/>
  <c r="L1510" i="12"/>
  <c r="M1510" i="12"/>
  <c r="N1509" i="12"/>
  <c r="I1510" i="12"/>
  <c r="J1510" i="12" s="1"/>
  <c r="H1511" i="12"/>
  <c r="E1512" i="12"/>
  <c r="F1513" i="12"/>
  <c r="G1513" i="12" s="1"/>
  <c r="P1510" i="12" l="1"/>
  <c r="Q1510" i="12"/>
  <c r="R1509" i="12"/>
  <c r="L1511" i="12"/>
  <c r="M1511" i="12"/>
  <c r="N1510" i="12"/>
  <c r="I1511" i="12"/>
  <c r="J1511" i="12" s="1"/>
  <c r="H1512" i="12"/>
  <c r="F1514" i="12"/>
  <c r="G1514" i="12" s="1"/>
  <c r="E1513" i="12"/>
  <c r="P1511" i="12" l="1"/>
  <c r="Q1511" i="12"/>
  <c r="R1510" i="12"/>
  <c r="L1512" i="12"/>
  <c r="M1512" i="12"/>
  <c r="N1511" i="12"/>
  <c r="I1512" i="12"/>
  <c r="J1512" i="12" s="1"/>
  <c r="H1513" i="12"/>
  <c r="E1514" i="12"/>
  <c r="F1515" i="12"/>
  <c r="G1515" i="12" s="1"/>
  <c r="P1512" i="12" l="1"/>
  <c r="Q1512" i="12"/>
  <c r="R1511" i="12"/>
  <c r="L1513" i="12"/>
  <c r="M1513" i="12"/>
  <c r="N1512" i="12"/>
  <c r="I1513" i="12"/>
  <c r="J1513" i="12" s="1"/>
  <c r="H1514" i="12"/>
  <c r="F1516" i="12"/>
  <c r="G1516" i="12" s="1"/>
  <c r="E1515" i="12"/>
  <c r="P1513" i="12" l="1"/>
  <c r="Q1513" i="12"/>
  <c r="R1512" i="12"/>
  <c r="L1514" i="12"/>
  <c r="M1514" i="12"/>
  <c r="N1513" i="12"/>
  <c r="I1514" i="12"/>
  <c r="J1514" i="12" s="1"/>
  <c r="H1515" i="12"/>
  <c r="M1515" i="12" s="1"/>
  <c r="F1517" i="12"/>
  <c r="G1517" i="12" s="1"/>
  <c r="E1516" i="12"/>
  <c r="P1514" i="12" l="1"/>
  <c r="Q1514" i="12"/>
  <c r="Q1515" i="12" s="1"/>
  <c r="R1513" i="12"/>
  <c r="N1514" i="12"/>
  <c r="I1515" i="12"/>
  <c r="J1515" i="12" s="1"/>
  <c r="L1515" i="12"/>
  <c r="N1515" i="12" s="1"/>
  <c r="H1516" i="12"/>
  <c r="M1516" i="12" s="1"/>
  <c r="E1517" i="12"/>
  <c r="F1518" i="12"/>
  <c r="G1518" i="12" s="1"/>
  <c r="P1515" i="12" l="1"/>
  <c r="R1515" i="12" s="1"/>
  <c r="Q1516" i="12"/>
  <c r="R1514" i="12"/>
  <c r="I1516" i="12"/>
  <c r="J1516" i="12" s="1"/>
  <c r="L1516" i="12"/>
  <c r="N1516" i="12" s="1"/>
  <c r="H1517" i="12"/>
  <c r="M1517" i="12" s="1"/>
  <c r="F1519" i="12"/>
  <c r="G1519" i="12" s="1"/>
  <c r="E1518" i="12"/>
  <c r="P1516" i="12" l="1"/>
  <c r="R1516" i="12" s="1"/>
  <c r="Q1517" i="12"/>
  <c r="I1517" i="12"/>
  <c r="J1517" i="12" s="1"/>
  <c r="L1517" i="12"/>
  <c r="N1517" i="12" s="1"/>
  <c r="H1518" i="12"/>
  <c r="M1518" i="12" s="1"/>
  <c r="E1519" i="12"/>
  <c r="F1520" i="12"/>
  <c r="G1520" i="12" s="1"/>
  <c r="P1517" i="12" l="1"/>
  <c r="R1517" i="12" s="1"/>
  <c r="Q1518" i="12"/>
  <c r="I1518" i="12"/>
  <c r="J1518" i="12" s="1"/>
  <c r="L1518" i="12"/>
  <c r="N1518" i="12" s="1"/>
  <c r="H1519" i="12"/>
  <c r="M1519" i="12" s="1"/>
  <c r="F1521" i="12"/>
  <c r="G1521" i="12" s="1"/>
  <c r="E1520" i="12"/>
  <c r="P1518" i="12" l="1"/>
  <c r="R1518" i="12" s="1"/>
  <c r="Q1519" i="12"/>
  <c r="I1519" i="12"/>
  <c r="J1519" i="12" s="1"/>
  <c r="L1519" i="12"/>
  <c r="N1519" i="12" s="1"/>
  <c r="H1520" i="12"/>
  <c r="M1520" i="12" s="1"/>
  <c r="E1521" i="12"/>
  <c r="F1522" i="12"/>
  <c r="G1522" i="12" s="1"/>
  <c r="P1519" i="12" l="1"/>
  <c r="R1519" i="12" s="1"/>
  <c r="Q1520" i="12"/>
  <c r="I1520" i="12"/>
  <c r="J1520" i="12" s="1"/>
  <c r="L1520" i="12"/>
  <c r="N1520" i="12" s="1"/>
  <c r="H1521" i="12"/>
  <c r="F1523" i="12"/>
  <c r="G1523" i="12" s="1"/>
  <c r="E1522" i="12"/>
  <c r="P1520" i="12" l="1"/>
  <c r="R1520" i="12" s="1"/>
  <c r="L1521" i="12"/>
  <c r="M1521" i="12"/>
  <c r="I1521" i="12"/>
  <c r="J1521" i="12" s="1"/>
  <c r="H1522" i="12"/>
  <c r="M1522" i="12" s="1"/>
  <c r="E1523" i="12"/>
  <c r="F1524" i="12"/>
  <c r="G1524" i="12" s="1"/>
  <c r="P1521" i="12" l="1"/>
  <c r="Q1521" i="12"/>
  <c r="Q1522" i="12" s="1"/>
  <c r="N1521" i="12"/>
  <c r="I1522" i="12"/>
  <c r="J1522" i="12" s="1"/>
  <c r="L1522" i="12"/>
  <c r="N1522" i="12" s="1"/>
  <c r="H1523" i="12"/>
  <c r="F1525" i="12"/>
  <c r="G1525" i="12" s="1"/>
  <c r="E1524" i="12"/>
  <c r="P1522" i="12" l="1"/>
  <c r="R1522" i="12" s="1"/>
  <c r="R1521" i="12"/>
  <c r="L1523" i="12"/>
  <c r="M1523" i="12"/>
  <c r="I1523" i="12"/>
  <c r="J1523" i="12" s="1"/>
  <c r="H1524" i="12"/>
  <c r="F1526" i="12"/>
  <c r="G1526" i="12" s="1"/>
  <c r="E1525" i="12"/>
  <c r="P1523" i="12" l="1"/>
  <c r="Q1523" i="12"/>
  <c r="L1524" i="12"/>
  <c r="M1524" i="12"/>
  <c r="N1523" i="12"/>
  <c r="I1524" i="12"/>
  <c r="J1524" i="12" s="1"/>
  <c r="H1525" i="12"/>
  <c r="F1527" i="12"/>
  <c r="G1527" i="12" s="1"/>
  <c r="E1526" i="12"/>
  <c r="P1524" i="12" l="1"/>
  <c r="Q1524" i="12"/>
  <c r="R1523" i="12"/>
  <c r="L1525" i="12"/>
  <c r="M1525" i="12"/>
  <c r="N1524" i="12"/>
  <c r="I1525" i="12"/>
  <c r="J1525" i="12" s="1"/>
  <c r="H1526" i="12"/>
  <c r="F1528" i="12"/>
  <c r="G1528" i="12" s="1"/>
  <c r="E1527" i="12"/>
  <c r="P1525" i="12" l="1"/>
  <c r="Q1525" i="12"/>
  <c r="R1524" i="12"/>
  <c r="L1526" i="12"/>
  <c r="M1526" i="12"/>
  <c r="N1525" i="12"/>
  <c r="I1526" i="12"/>
  <c r="J1526" i="12" s="1"/>
  <c r="H1527" i="12"/>
  <c r="F1529" i="12"/>
  <c r="G1529" i="12" s="1"/>
  <c r="E1528" i="12"/>
  <c r="P1526" i="12" l="1"/>
  <c r="Q1526" i="12"/>
  <c r="R1525" i="12"/>
  <c r="L1527" i="12"/>
  <c r="M1527" i="12"/>
  <c r="N1526" i="12"/>
  <c r="I1527" i="12"/>
  <c r="J1527" i="12" s="1"/>
  <c r="H1528" i="12"/>
  <c r="E1529" i="12"/>
  <c r="F1530" i="12"/>
  <c r="G1530" i="12" s="1"/>
  <c r="P1527" i="12" l="1"/>
  <c r="Q1527" i="12"/>
  <c r="R1526" i="12"/>
  <c r="L1528" i="12"/>
  <c r="M1528" i="12"/>
  <c r="N1527" i="12"/>
  <c r="I1528" i="12"/>
  <c r="J1528" i="12" s="1"/>
  <c r="H1529" i="12"/>
  <c r="F1531" i="12"/>
  <c r="G1531" i="12" s="1"/>
  <c r="E1530" i="12"/>
  <c r="P1528" i="12" l="1"/>
  <c r="Q1528" i="12"/>
  <c r="R1527" i="12"/>
  <c r="L1529" i="12"/>
  <c r="M1529" i="12"/>
  <c r="N1528" i="12"/>
  <c r="I1529" i="12"/>
  <c r="J1529" i="12" s="1"/>
  <c r="H1530" i="12"/>
  <c r="F1532" i="12"/>
  <c r="G1532" i="12" s="1"/>
  <c r="E1531" i="12"/>
  <c r="P1529" i="12" l="1"/>
  <c r="Q1529" i="12"/>
  <c r="R1528" i="12"/>
  <c r="L1530" i="12"/>
  <c r="M1530" i="12"/>
  <c r="N1529" i="12"/>
  <c r="I1530" i="12"/>
  <c r="J1530" i="12" s="1"/>
  <c r="H1531" i="12"/>
  <c r="E1532" i="12"/>
  <c r="F1533" i="12"/>
  <c r="G1533" i="12" s="1"/>
  <c r="P1530" i="12" l="1"/>
  <c r="Q1530" i="12"/>
  <c r="R1529" i="12"/>
  <c r="L1531" i="12"/>
  <c r="M1531" i="12"/>
  <c r="N1530" i="12"/>
  <c r="I1531" i="12"/>
  <c r="J1531" i="12" s="1"/>
  <c r="H1532" i="12"/>
  <c r="F1534" i="12"/>
  <c r="G1534" i="12" s="1"/>
  <c r="E1533" i="12"/>
  <c r="P1531" i="12" l="1"/>
  <c r="Q1531" i="12"/>
  <c r="R1530" i="12"/>
  <c r="L1532" i="12"/>
  <c r="M1532" i="12"/>
  <c r="N1531" i="12"/>
  <c r="I1532" i="12"/>
  <c r="J1532" i="12" s="1"/>
  <c r="H1533" i="12"/>
  <c r="F1535" i="12"/>
  <c r="G1535" i="12" s="1"/>
  <c r="E1534" i="12"/>
  <c r="P1532" i="12" l="1"/>
  <c r="Q1532" i="12"/>
  <c r="R1531" i="12"/>
  <c r="L1533" i="12"/>
  <c r="M1533" i="12"/>
  <c r="N1532" i="12"/>
  <c r="I1533" i="12"/>
  <c r="J1533" i="12" s="1"/>
  <c r="H1534" i="12"/>
  <c r="F1536" i="12"/>
  <c r="G1536" i="12" s="1"/>
  <c r="E1535" i="12"/>
  <c r="P1533" i="12" l="1"/>
  <c r="Q1533" i="12"/>
  <c r="R1532" i="12"/>
  <c r="L1534" i="12"/>
  <c r="M1534" i="12"/>
  <c r="N1533" i="12"/>
  <c r="I1534" i="12"/>
  <c r="J1534" i="12" s="1"/>
  <c r="H1535" i="12"/>
  <c r="F1537" i="12"/>
  <c r="G1537" i="12" s="1"/>
  <c r="E1536" i="12"/>
  <c r="P1534" i="12" l="1"/>
  <c r="Q1534" i="12"/>
  <c r="R1533" i="12"/>
  <c r="L1535" i="12"/>
  <c r="M1535" i="12"/>
  <c r="N1534" i="12"/>
  <c r="I1535" i="12"/>
  <c r="J1535" i="12" s="1"/>
  <c r="H1536" i="12"/>
  <c r="F1538" i="12"/>
  <c r="G1538" i="12" s="1"/>
  <c r="E1537" i="12"/>
  <c r="P1535" i="12" l="1"/>
  <c r="Q1535" i="12"/>
  <c r="R1534" i="12"/>
  <c r="L1536" i="12"/>
  <c r="M1536" i="12"/>
  <c r="N1535" i="12"/>
  <c r="I1536" i="12"/>
  <c r="J1536" i="12" s="1"/>
  <c r="H1537" i="12"/>
  <c r="F1539" i="12"/>
  <c r="G1539" i="12" s="1"/>
  <c r="E1538" i="12"/>
  <c r="P1536" i="12" l="1"/>
  <c r="Q1536" i="12"/>
  <c r="R1535" i="12"/>
  <c r="L1537" i="12"/>
  <c r="M1537" i="12"/>
  <c r="N1536" i="12"/>
  <c r="I1537" i="12"/>
  <c r="J1537" i="12" s="1"/>
  <c r="H1538" i="12"/>
  <c r="M1538" i="12" s="1"/>
  <c r="E1539" i="12"/>
  <c r="F1540" i="12"/>
  <c r="G1540" i="12" s="1"/>
  <c r="P1537" i="12" l="1"/>
  <c r="Q1537" i="12"/>
  <c r="Q1538" i="12" s="1"/>
  <c r="R1536" i="12"/>
  <c r="N1537" i="12"/>
  <c r="I1538" i="12"/>
  <c r="J1538" i="12" s="1"/>
  <c r="L1538" i="12"/>
  <c r="N1538" i="12" s="1"/>
  <c r="H1539" i="12"/>
  <c r="F1541" i="12"/>
  <c r="G1541" i="12" s="1"/>
  <c r="E1540" i="12"/>
  <c r="P1538" i="12" l="1"/>
  <c r="R1538" i="12" s="1"/>
  <c r="R1537" i="12"/>
  <c r="L1539" i="12"/>
  <c r="M1539" i="12"/>
  <c r="I1539" i="12"/>
  <c r="J1539" i="12" s="1"/>
  <c r="H1540" i="12"/>
  <c r="E1541" i="12"/>
  <c r="F1542" i="12"/>
  <c r="G1542" i="12" s="1"/>
  <c r="P1539" i="12" l="1"/>
  <c r="Q1539" i="12"/>
  <c r="L1540" i="12"/>
  <c r="M1540" i="12"/>
  <c r="N1539" i="12"/>
  <c r="I1540" i="12"/>
  <c r="J1540" i="12" s="1"/>
  <c r="H1541" i="12"/>
  <c r="F1543" i="12"/>
  <c r="G1543" i="12" s="1"/>
  <c r="E1542" i="12"/>
  <c r="P1540" i="12" l="1"/>
  <c r="Q1540" i="12"/>
  <c r="R1539" i="12"/>
  <c r="L1541" i="12"/>
  <c r="M1541" i="12"/>
  <c r="N1540" i="12"/>
  <c r="I1541" i="12"/>
  <c r="J1541" i="12" s="1"/>
  <c r="H1542" i="12"/>
  <c r="M1542" i="12" s="1"/>
  <c r="E1543" i="12"/>
  <c r="F1544" i="12"/>
  <c r="G1544" i="12" s="1"/>
  <c r="P1541" i="12" l="1"/>
  <c r="Q1541" i="12"/>
  <c r="Q1542" i="12" s="1"/>
  <c r="R1540" i="12"/>
  <c r="N1541" i="12"/>
  <c r="I1542" i="12"/>
  <c r="J1542" i="12" s="1"/>
  <c r="L1542" i="12"/>
  <c r="N1542" i="12" s="1"/>
  <c r="H1543" i="12"/>
  <c r="F1545" i="12"/>
  <c r="G1545" i="12" s="1"/>
  <c r="E1544" i="12"/>
  <c r="P1542" i="12" l="1"/>
  <c r="R1542" i="12" s="1"/>
  <c r="R1541" i="12"/>
  <c r="L1543" i="12"/>
  <c r="M1543" i="12"/>
  <c r="I1543" i="12"/>
  <c r="J1543" i="12" s="1"/>
  <c r="H1544" i="12"/>
  <c r="F1546" i="12"/>
  <c r="G1546" i="12" s="1"/>
  <c r="E1545" i="12"/>
  <c r="P1543" i="12" l="1"/>
  <c r="Q1543" i="12"/>
  <c r="L1544" i="12"/>
  <c r="M1544" i="12"/>
  <c r="N1543" i="12"/>
  <c r="I1544" i="12"/>
  <c r="J1544" i="12" s="1"/>
  <c r="H1545" i="12"/>
  <c r="F1547" i="12"/>
  <c r="G1547" i="12" s="1"/>
  <c r="E1546" i="12"/>
  <c r="P1544" i="12" l="1"/>
  <c r="Q1544" i="12"/>
  <c r="R1543" i="12"/>
  <c r="L1545" i="12"/>
  <c r="M1545" i="12"/>
  <c r="N1544" i="12"/>
  <c r="I1545" i="12"/>
  <c r="J1545" i="12" s="1"/>
  <c r="H1546" i="12"/>
  <c r="E1547" i="12"/>
  <c r="F1548" i="12"/>
  <c r="G1548" i="12" s="1"/>
  <c r="P1545" i="12" l="1"/>
  <c r="Q1545" i="12"/>
  <c r="R1544" i="12"/>
  <c r="L1546" i="12"/>
  <c r="M1546" i="12"/>
  <c r="N1545" i="12"/>
  <c r="I1546" i="12"/>
  <c r="J1546" i="12" s="1"/>
  <c r="H1547" i="12"/>
  <c r="F1549" i="12"/>
  <c r="G1549" i="12" s="1"/>
  <c r="E1548" i="12"/>
  <c r="P1546" i="12" l="1"/>
  <c r="Q1546" i="12"/>
  <c r="R1545" i="12"/>
  <c r="L1547" i="12"/>
  <c r="M1547" i="12"/>
  <c r="N1546" i="12"/>
  <c r="I1547" i="12"/>
  <c r="J1547" i="12" s="1"/>
  <c r="H1548" i="12"/>
  <c r="E1549" i="12"/>
  <c r="F1550" i="12"/>
  <c r="G1550" i="12" s="1"/>
  <c r="P1547" i="12" l="1"/>
  <c r="Q1547" i="12"/>
  <c r="R1546" i="12"/>
  <c r="L1548" i="12"/>
  <c r="M1548" i="12"/>
  <c r="N1547" i="12"/>
  <c r="I1548" i="12"/>
  <c r="J1548" i="12" s="1"/>
  <c r="H1549" i="12"/>
  <c r="F1551" i="12"/>
  <c r="G1551" i="12" s="1"/>
  <c r="E1550" i="12"/>
  <c r="P1548" i="12" l="1"/>
  <c r="Q1548" i="12"/>
  <c r="R1547" i="12"/>
  <c r="L1549" i="12"/>
  <c r="M1549" i="12"/>
  <c r="N1548" i="12"/>
  <c r="I1549" i="12"/>
  <c r="J1549" i="12" s="1"/>
  <c r="H1550" i="12"/>
  <c r="F1552" i="12"/>
  <c r="G1552" i="12" s="1"/>
  <c r="E1551" i="12"/>
  <c r="P1549" i="12" l="1"/>
  <c r="Q1549" i="12"/>
  <c r="R1548" i="12"/>
  <c r="L1550" i="12"/>
  <c r="M1550" i="12"/>
  <c r="N1549" i="12"/>
  <c r="I1550" i="12"/>
  <c r="J1550" i="12" s="1"/>
  <c r="H1551" i="12"/>
  <c r="E1552" i="12"/>
  <c r="F1553" i="12"/>
  <c r="G1553" i="12" s="1"/>
  <c r="P1550" i="12" l="1"/>
  <c r="Q1550" i="12"/>
  <c r="R1549" i="12"/>
  <c r="L1551" i="12"/>
  <c r="M1551" i="12"/>
  <c r="N1550" i="12"/>
  <c r="I1551" i="12"/>
  <c r="J1551" i="12" s="1"/>
  <c r="H1552" i="12"/>
  <c r="F1554" i="12"/>
  <c r="G1554" i="12" s="1"/>
  <c r="E1553" i="12"/>
  <c r="P1551" i="12" l="1"/>
  <c r="Q1551" i="12"/>
  <c r="R1550" i="12"/>
  <c r="L1552" i="12"/>
  <c r="M1552" i="12"/>
  <c r="N1551" i="12"/>
  <c r="I1552" i="12"/>
  <c r="J1552" i="12" s="1"/>
  <c r="H1553" i="12"/>
  <c r="M1553" i="12" s="1"/>
  <c r="E1554" i="12"/>
  <c r="F1555" i="12"/>
  <c r="G1555" i="12" s="1"/>
  <c r="P1552" i="12" l="1"/>
  <c r="Q1552" i="12"/>
  <c r="Q1553" i="12" s="1"/>
  <c r="R1551" i="12"/>
  <c r="N1552" i="12"/>
  <c r="I1553" i="12"/>
  <c r="J1553" i="12" s="1"/>
  <c r="L1553" i="12"/>
  <c r="N1553" i="12" s="1"/>
  <c r="H1554" i="12"/>
  <c r="F1556" i="12"/>
  <c r="G1556" i="12" s="1"/>
  <c r="E1555" i="12"/>
  <c r="P1553" i="12" l="1"/>
  <c r="R1553" i="12" s="1"/>
  <c r="R1552" i="12"/>
  <c r="L1554" i="12"/>
  <c r="M1554" i="12"/>
  <c r="I1554" i="12"/>
  <c r="J1554" i="12" s="1"/>
  <c r="H1555" i="12"/>
  <c r="F1557" i="12"/>
  <c r="G1557" i="12" s="1"/>
  <c r="E1556" i="12"/>
  <c r="P1554" i="12" l="1"/>
  <c r="Q1554" i="12"/>
  <c r="L1555" i="12"/>
  <c r="M1555" i="12"/>
  <c r="N1554" i="12"/>
  <c r="I1555" i="12"/>
  <c r="J1555" i="12" s="1"/>
  <c r="H1556" i="12"/>
  <c r="E1557" i="12"/>
  <c r="F1558" i="12"/>
  <c r="G1558" i="12" s="1"/>
  <c r="P1555" i="12" l="1"/>
  <c r="Q1555" i="12"/>
  <c r="R1554" i="12"/>
  <c r="L1556" i="12"/>
  <c r="M1556" i="12"/>
  <c r="N1555" i="12"/>
  <c r="I1556" i="12"/>
  <c r="J1556" i="12" s="1"/>
  <c r="H1557" i="12"/>
  <c r="F1559" i="12"/>
  <c r="G1559" i="12" s="1"/>
  <c r="E1558" i="12"/>
  <c r="P1556" i="12" l="1"/>
  <c r="Q1556" i="12"/>
  <c r="R1555" i="12"/>
  <c r="L1557" i="12"/>
  <c r="M1557" i="12"/>
  <c r="N1556" i="12"/>
  <c r="I1557" i="12"/>
  <c r="J1557" i="12" s="1"/>
  <c r="H1558" i="12"/>
  <c r="F1560" i="12"/>
  <c r="G1560" i="12" s="1"/>
  <c r="E1559" i="12"/>
  <c r="P1557" i="12" l="1"/>
  <c r="Q1557" i="12"/>
  <c r="R1556" i="12"/>
  <c r="L1558" i="12"/>
  <c r="M1558" i="12"/>
  <c r="N1557" i="12"/>
  <c r="I1558" i="12"/>
  <c r="J1558" i="12" s="1"/>
  <c r="H1559" i="12"/>
  <c r="E1560" i="12"/>
  <c r="F1561" i="12"/>
  <c r="G1561" i="12" s="1"/>
  <c r="P1558" i="12" l="1"/>
  <c r="Q1558" i="12"/>
  <c r="R1557" i="12"/>
  <c r="L1559" i="12"/>
  <c r="M1559" i="12"/>
  <c r="N1558" i="12"/>
  <c r="I1559" i="12"/>
  <c r="J1559" i="12" s="1"/>
  <c r="H1560" i="12"/>
  <c r="F1562" i="12"/>
  <c r="G1562" i="12" s="1"/>
  <c r="E1561" i="12"/>
  <c r="P1559" i="12" l="1"/>
  <c r="Q1559" i="12"/>
  <c r="R1558" i="12"/>
  <c r="L1560" i="12"/>
  <c r="M1560" i="12"/>
  <c r="N1559" i="12"/>
  <c r="I1560" i="12"/>
  <c r="J1560" i="12" s="1"/>
  <c r="H1561" i="12"/>
  <c r="E1562" i="12"/>
  <c r="F1563" i="12"/>
  <c r="G1563" i="12" s="1"/>
  <c r="P1560" i="12" l="1"/>
  <c r="Q1560" i="12"/>
  <c r="R1559" i="12"/>
  <c r="L1561" i="12"/>
  <c r="M1561" i="12"/>
  <c r="N1560" i="12"/>
  <c r="I1561" i="12"/>
  <c r="J1561" i="12" s="1"/>
  <c r="H1562" i="12"/>
  <c r="F1564" i="12"/>
  <c r="G1564" i="12" s="1"/>
  <c r="E1563" i="12"/>
  <c r="P1561" i="12" l="1"/>
  <c r="Q1561" i="12"/>
  <c r="R1560" i="12"/>
  <c r="L1562" i="12"/>
  <c r="M1562" i="12"/>
  <c r="N1561" i="12"/>
  <c r="I1562" i="12"/>
  <c r="J1562" i="12" s="1"/>
  <c r="H1563" i="12"/>
  <c r="E1564" i="12"/>
  <c r="F1565" i="12"/>
  <c r="G1565" i="12" s="1"/>
  <c r="P1562" i="12" l="1"/>
  <c r="Q1562" i="12"/>
  <c r="R1561" i="12"/>
  <c r="L1563" i="12"/>
  <c r="M1563" i="12"/>
  <c r="N1562" i="12"/>
  <c r="I1563" i="12"/>
  <c r="J1563" i="12" s="1"/>
  <c r="H1564" i="12"/>
  <c r="F1566" i="12"/>
  <c r="G1566" i="12" s="1"/>
  <c r="E1565" i="12"/>
  <c r="P1563" i="12" l="1"/>
  <c r="Q1563" i="12"/>
  <c r="R1562" i="12"/>
  <c r="L1564" i="12"/>
  <c r="M1564" i="12"/>
  <c r="N1563" i="12"/>
  <c r="I1564" i="12"/>
  <c r="J1564" i="12" s="1"/>
  <c r="H1565" i="12"/>
  <c r="E1566" i="12"/>
  <c r="F1567" i="12"/>
  <c r="G1567" i="12" s="1"/>
  <c r="P1564" i="12" l="1"/>
  <c r="Q1564" i="12"/>
  <c r="R1563" i="12"/>
  <c r="L1565" i="12"/>
  <c r="M1565" i="12"/>
  <c r="N1564" i="12"/>
  <c r="I1565" i="12"/>
  <c r="J1565" i="12" s="1"/>
  <c r="H1566" i="12"/>
  <c r="F1568" i="12"/>
  <c r="G1568" i="12" s="1"/>
  <c r="E1567" i="12"/>
  <c r="P1565" i="12" l="1"/>
  <c r="Q1565" i="12"/>
  <c r="R1564" i="12"/>
  <c r="L1566" i="12"/>
  <c r="M1566" i="12"/>
  <c r="N1565" i="12"/>
  <c r="I1566" i="12"/>
  <c r="J1566" i="12" s="1"/>
  <c r="H1567" i="12"/>
  <c r="E1568" i="12"/>
  <c r="F1569" i="12"/>
  <c r="G1569" i="12" s="1"/>
  <c r="P1566" i="12" l="1"/>
  <c r="Q1566" i="12"/>
  <c r="R1565" i="12"/>
  <c r="L1567" i="12"/>
  <c r="M1567" i="12"/>
  <c r="N1566" i="12"/>
  <c r="I1567" i="12"/>
  <c r="J1567" i="12" s="1"/>
  <c r="H1568" i="12"/>
  <c r="F1570" i="12"/>
  <c r="G1570" i="12" s="1"/>
  <c r="E1569" i="12"/>
  <c r="P1567" i="12" l="1"/>
  <c r="Q1567" i="12"/>
  <c r="R1566" i="12"/>
  <c r="L1568" i="12"/>
  <c r="M1568" i="12"/>
  <c r="N1567" i="12"/>
  <c r="I1568" i="12"/>
  <c r="J1568" i="12" s="1"/>
  <c r="H1569" i="12"/>
  <c r="E1570" i="12"/>
  <c r="F1571" i="12"/>
  <c r="G1571" i="12" s="1"/>
  <c r="P1568" i="12" l="1"/>
  <c r="Q1568" i="12"/>
  <c r="R1567" i="12"/>
  <c r="L1569" i="12"/>
  <c r="M1569" i="12"/>
  <c r="N1568" i="12"/>
  <c r="I1569" i="12"/>
  <c r="J1569" i="12" s="1"/>
  <c r="H1570" i="12"/>
  <c r="F1572" i="12"/>
  <c r="G1572" i="12" s="1"/>
  <c r="E1571" i="12"/>
  <c r="P1569" i="12" l="1"/>
  <c r="Q1569" i="12"/>
  <c r="R1568" i="12"/>
  <c r="L1570" i="12"/>
  <c r="M1570" i="12"/>
  <c r="N1569" i="12"/>
  <c r="I1570" i="12"/>
  <c r="J1570" i="12" s="1"/>
  <c r="H1571" i="12"/>
  <c r="E1572" i="12"/>
  <c r="F1573" i="12"/>
  <c r="G1573" i="12" s="1"/>
  <c r="P1570" i="12" l="1"/>
  <c r="Q1570" i="12"/>
  <c r="R1569" i="12"/>
  <c r="L1571" i="12"/>
  <c r="M1571" i="12"/>
  <c r="N1570" i="12"/>
  <c r="I1571" i="12"/>
  <c r="J1571" i="12" s="1"/>
  <c r="H1572" i="12"/>
  <c r="F1574" i="12"/>
  <c r="G1574" i="12" s="1"/>
  <c r="E1573" i="12"/>
  <c r="P1571" i="12" l="1"/>
  <c r="Q1571" i="12"/>
  <c r="R1570" i="12"/>
  <c r="L1572" i="12"/>
  <c r="M1572" i="12"/>
  <c r="N1571" i="12"/>
  <c r="I1572" i="12"/>
  <c r="J1572" i="12" s="1"/>
  <c r="H1573" i="12"/>
  <c r="F1575" i="12"/>
  <c r="G1575" i="12" s="1"/>
  <c r="E1574" i="12"/>
  <c r="P1572" i="12" l="1"/>
  <c r="Q1572" i="12"/>
  <c r="R1571" i="12"/>
  <c r="L1573" i="12"/>
  <c r="M1573" i="12"/>
  <c r="N1572" i="12"/>
  <c r="I1573" i="12"/>
  <c r="J1573" i="12" s="1"/>
  <c r="H1574" i="12"/>
  <c r="F1576" i="12"/>
  <c r="G1576" i="12" s="1"/>
  <c r="E1575" i="12"/>
  <c r="P1573" i="12" l="1"/>
  <c r="Q1573" i="12"/>
  <c r="R1572" i="12"/>
  <c r="L1574" i="12"/>
  <c r="M1574" i="12"/>
  <c r="N1573" i="12"/>
  <c r="I1574" i="12"/>
  <c r="J1574" i="12" s="1"/>
  <c r="H1575" i="12"/>
  <c r="E1576" i="12"/>
  <c r="F1577" i="12"/>
  <c r="G1577" i="12" s="1"/>
  <c r="P1574" i="12" l="1"/>
  <c r="Q1574" i="12"/>
  <c r="R1573" i="12"/>
  <c r="L1575" i="12"/>
  <c r="M1575" i="12"/>
  <c r="N1574" i="12"/>
  <c r="I1575" i="12"/>
  <c r="J1575" i="12" s="1"/>
  <c r="H1576" i="12"/>
  <c r="F1578" i="12"/>
  <c r="G1578" i="12" s="1"/>
  <c r="E1577" i="12"/>
  <c r="P1575" i="12" l="1"/>
  <c r="Q1575" i="12"/>
  <c r="R1574" i="12"/>
  <c r="L1576" i="12"/>
  <c r="M1576" i="12"/>
  <c r="N1575" i="12"/>
  <c r="I1576" i="12"/>
  <c r="J1576" i="12" s="1"/>
  <c r="H1577" i="12"/>
  <c r="M1577" i="12" s="1"/>
  <c r="F1579" i="12"/>
  <c r="G1579" i="12" s="1"/>
  <c r="E1578" i="12"/>
  <c r="P1576" i="12" l="1"/>
  <c r="Q1576" i="12"/>
  <c r="Q1577" i="12" s="1"/>
  <c r="R1575" i="12"/>
  <c r="N1576" i="12"/>
  <c r="I1577" i="12"/>
  <c r="J1577" i="12" s="1"/>
  <c r="L1577" i="12"/>
  <c r="N1577" i="12" s="1"/>
  <c r="H1578" i="12"/>
  <c r="F1580" i="12"/>
  <c r="G1580" i="12" s="1"/>
  <c r="E1579" i="12"/>
  <c r="P1577" i="12" l="1"/>
  <c r="R1577" i="12" s="1"/>
  <c r="R1576" i="12"/>
  <c r="L1578" i="12"/>
  <c r="M1578" i="12"/>
  <c r="I1578" i="12"/>
  <c r="J1578" i="12" s="1"/>
  <c r="H1579" i="12"/>
  <c r="E1580" i="12"/>
  <c r="F1581" i="12"/>
  <c r="G1581" i="12" s="1"/>
  <c r="P1578" i="12" l="1"/>
  <c r="Q1578" i="12"/>
  <c r="L1579" i="12"/>
  <c r="M1579" i="12"/>
  <c r="N1578" i="12"/>
  <c r="I1579" i="12"/>
  <c r="J1579" i="12" s="1"/>
  <c r="H1580" i="12"/>
  <c r="M1580" i="12" s="1"/>
  <c r="F1582" i="12"/>
  <c r="G1582" i="12" s="1"/>
  <c r="E1581" i="12"/>
  <c r="P1579" i="12" l="1"/>
  <c r="Q1579" i="12"/>
  <c r="Q1580" i="12" s="1"/>
  <c r="R1578" i="12"/>
  <c r="N1579" i="12"/>
  <c r="I1580" i="12"/>
  <c r="J1580" i="12" s="1"/>
  <c r="L1580" i="12"/>
  <c r="N1580" i="12" s="1"/>
  <c r="H1581" i="12"/>
  <c r="F1583" i="12"/>
  <c r="G1583" i="12" s="1"/>
  <c r="E1582" i="12"/>
  <c r="P1580" i="12" l="1"/>
  <c r="R1580" i="12" s="1"/>
  <c r="R1579" i="12"/>
  <c r="L1581" i="12"/>
  <c r="M1581" i="12"/>
  <c r="I1581" i="12"/>
  <c r="J1581" i="12" s="1"/>
  <c r="H1582" i="12"/>
  <c r="M1582" i="12" s="1"/>
  <c r="E1583" i="12"/>
  <c r="F1584" i="12"/>
  <c r="G1584" i="12" s="1"/>
  <c r="P1581" i="12" l="1"/>
  <c r="Q1581" i="12"/>
  <c r="Q1582" i="12" s="1"/>
  <c r="N1581" i="12"/>
  <c r="I1582" i="12"/>
  <c r="J1582" i="12" s="1"/>
  <c r="L1582" i="12"/>
  <c r="N1582" i="12" s="1"/>
  <c r="H1583" i="12"/>
  <c r="F1585" i="12"/>
  <c r="G1585" i="12" s="1"/>
  <c r="E1584" i="12"/>
  <c r="P1582" i="12" l="1"/>
  <c r="R1582" i="12" s="1"/>
  <c r="R1581" i="12"/>
  <c r="L1583" i="12"/>
  <c r="M1583" i="12"/>
  <c r="I1583" i="12"/>
  <c r="J1583" i="12" s="1"/>
  <c r="H1584" i="12"/>
  <c r="F1586" i="12"/>
  <c r="G1586" i="12" s="1"/>
  <c r="E1585" i="12"/>
  <c r="P1583" i="12" l="1"/>
  <c r="Q1583" i="12"/>
  <c r="L1584" i="12"/>
  <c r="M1584" i="12"/>
  <c r="N1583" i="12"/>
  <c r="I1584" i="12"/>
  <c r="J1584" i="12" s="1"/>
  <c r="H1585" i="12"/>
  <c r="M1585" i="12" s="1"/>
  <c r="F1587" i="12"/>
  <c r="G1587" i="12" s="1"/>
  <c r="E1586" i="12"/>
  <c r="P1584" i="12" l="1"/>
  <c r="Q1584" i="12"/>
  <c r="Q1585" i="12" s="1"/>
  <c r="R1583" i="12"/>
  <c r="N1584" i="12"/>
  <c r="I1585" i="12"/>
  <c r="J1585" i="12" s="1"/>
  <c r="L1585" i="12"/>
  <c r="N1585" i="12" s="1"/>
  <c r="H1586" i="12"/>
  <c r="E1587" i="12"/>
  <c r="F1588" i="12"/>
  <c r="G1588" i="12" s="1"/>
  <c r="P1585" i="12" l="1"/>
  <c r="R1585" i="12" s="1"/>
  <c r="R1584" i="12"/>
  <c r="L1586" i="12"/>
  <c r="M1586" i="12"/>
  <c r="I1586" i="12"/>
  <c r="J1586" i="12" s="1"/>
  <c r="H1587" i="12"/>
  <c r="M1587" i="12" s="1"/>
  <c r="F1589" i="12"/>
  <c r="G1589" i="12" s="1"/>
  <c r="E1588" i="12"/>
  <c r="P1586" i="12" l="1"/>
  <c r="Q1586" i="12"/>
  <c r="Q1587" i="12" s="1"/>
  <c r="N1586" i="12"/>
  <c r="I1587" i="12"/>
  <c r="J1587" i="12" s="1"/>
  <c r="L1587" i="12"/>
  <c r="N1587" i="12" s="1"/>
  <c r="H1588" i="12"/>
  <c r="M1588" i="12" s="1"/>
  <c r="E1589" i="12"/>
  <c r="F1590" i="12"/>
  <c r="G1590" i="12" s="1"/>
  <c r="P1587" i="12" l="1"/>
  <c r="R1587" i="12" s="1"/>
  <c r="Q1588" i="12"/>
  <c r="R1586" i="12"/>
  <c r="I1588" i="12"/>
  <c r="J1588" i="12" s="1"/>
  <c r="L1588" i="12"/>
  <c r="N1588" i="12" s="1"/>
  <c r="H1589" i="12"/>
  <c r="F1591" i="12"/>
  <c r="G1591" i="12" s="1"/>
  <c r="E1590" i="12"/>
  <c r="P1588" i="12" l="1"/>
  <c r="R1588" i="12" s="1"/>
  <c r="L1589" i="12"/>
  <c r="M1589" i="12"/>
  <c r="I1589" i="12"/>
  <c r="J1589" i="12" s="1"/>
  <c r="H1590" i="12"/>
  <c r="F1592" i="12"/>
  <c r="G1592" i="12" s="1"/>
  <c r="E1591" i="12"/>
  <c r="P1589" i="12" l="1"/>
  <c r="Q1589" i="12"/>
  <c r="L1590" i="12"/>
  <c r="M1590" i="12"/>
  <c r="N1589" i="12"/>
  <c r="I1590" i="12"/>
  <c r="J1590" i="12" s="1"/>
  <c r="H1591" i="12"/>
  <c r="F1593" i="12"/>
  <c r="G1593" i="12" s="1"/>
  <c r="E1592" i="12"/>
  <c r="P1590" i="12" l="1"/>
  <c r="Q1590" i="12"/>
  <c r="R1589" i="12"/>
  <c r="L1591" i="12"/>
  <c r="M1591" i="12"/>
  <c r="N1590" i="12"/>
  <c r="I1591" i="12"/>
  <c r="J1591" i="12" s="1"/>
  <c r="H1592" i="12"/>
  <c r="F1594" i="12"/>
  <c r="G1594" i="12" s="1"/>
  <c r="E1593" i="12"/>
  <c r="P1591" i="12" l="1"/>
  <c r="Q1591" i="12"/>
  <c r="R1590" i="12"/>
  <c r="L1592" i="12"/>
  <c r="M1592" i="12"/>
  <c r="N1591" i="12"/>
  <c r="I1592" i="12"/>
  <c r="J1592" i="12" s="1"/>
  <c r="H1593" i="12"/>
  <c r="E1594" i="12"/>
  <c r="F1595" i="12"/>
  <c r="G1595" i="12" s="1"/>
  <c r="P1592" i="12" l="1"/>
  <c r="Q1592" i="12"/>
  <c r="R1591" i="12"/>
  <c r="L1593" i="12"/>
  <c r="M1593" i="12"/>
  <c r="N1592" i="12"/>
  <c r="I1593" i="12"/>
  <c r="J1593" i="12" s="1"/>
  <c r="H1594" i="12"/>
  <c r="F1596" i="12"/>
  <c r="G1596" i="12" s="1"/>
  <c r="E1595" i="12"/>
  <c r="P1593" i="12" l="1"/>
  <c r="Q1593" i="12"/>
  <c r="R1592" i="12"/>
  <c r="L1594" i="12"/>
  <c r="M1594" i="12"/>
  <c r="N1593" i="12"/>
  <c r="I1594" i="12"/>
  <c r="J1594" i="12" s="1"/>
  <c r="H1595" i="12"/>
  <c r="F1597" i="12"/>
  <c r="G1597" i="12" s="1"/>
  <c r="E1596" i="12"/>
  <c r="P1594" i="12" l="1"/>
  <c r="Q1594" i="12"/>
  <c r="R1593" i="12"/>
  <c r="L1595" i="12"/>
  <c r="M1595" i="12"/>
  <c r="N1594" i="12"/>
  <c r="I1595" i="12"/>
  <c r="J1595" i="12" s="1"/>
  <c r="H1596" i="12"/>
  <c r="M1596" i="12" s="1"/>
  <c r="F1598" i="12"/>
  <c r="G1598" i="12" s="1"/>
  <c r="E1597" i="12"/>
  <c r="P1595" i="12" l="1"/>
  <c r="Q1595" i="12"/>
  <c r="Q1596" i="12" s="1"/>
  <c r="R1594" i="12"/>
  <c r="N1595" i="12"/>
  <c r="I1596" i="12"/>
  <c r="J1596" i="12" s="1"/>
  <c r="L1596" i="12"/>
  <c r="N1596" i="12" s="1"/>
  <c r="H1597" i="12"/>
  <c r="F1599" i="12"/>
  <c r="G1599" i="12" s="1"/>
  <c r="E1598" i="12"/>
  <c r="P1596" i="12" l="1"/>
  <c r="R1596" i="12" s="1"/>
  <c r="R1595" i="12"/>
  <c r="L1597" i="12"/>
  <c r="M1597" i="12"/>
  <c r="I1597" i="12"/>
  <c r="J1597" i="12" s="1"/>
  <c r="H1598" i="12"/>
  <c r="F1600" i="12"/>
  <c r="G1600" i="12" s="1"/>
  <c r="E1599" i="12"/>
  <c r="P1597" i="12" l="1"/>
  <c r="Q1597" i="12"/>
  <c r="L1598" i="12"/>
  <c r="M1598" i="12"/>
  <c r="N1597" i="12"/>
  <c r="I1598" i="12"/>
  <c r="J1598" i="12" s="1"/>
  <c r="H1599" i="12"/>
  <c r="M1599" i="12" s="1"/>
  <c r="E1600" i="12"/>
  <c r="F1601" i="12"/>
  <c r="G1601" i="12" s="1"/>
  <c r="P1598" i="12" l="1"/>
  <c r="Q1598" i="12"/>
  <c r="Q1599" i="12" s="1"/>
  <c r="R1597" i="12"/>
  <c r="N1598" i="12"/>
  <c r="I1599" i="12"/>
  <c r="J1599" i="12" s="1"/>
  <c r="L1599" i="12"/>
  <c r="N1599" i="12" s="1"/>
  <c r="H1600" i="12"/>
  <c r="F1602" i="12"/>
  <c r="G1602" i="12" s="1"/>
  <c r="E1601" i="12"/>
  <c r="P1599" i="12" l="1"/>
  <c r="R1599" i="12" s="1"/>
  <c r="R1598" i="12"/>
  <c r="L1600" i="12"/>
  <c r="M1600" i="12"/>
  <c r="I1600" i="12"/>
  <c r="J1600" i="12" s="1"/>
  <c r="H1601" i="12"/>
  <c r="F1603" i="12"/>
  <c r="G1603" i="12" s="1"/>
  <c r="E1602" i="12"/>
  <c r="P1600" i="12" l="1"/>
  <c r="Q1600" i="12"/>
  <c r="L1601" i="12"/>
  <c r="M1601" i="12"/>
  <c r="N1600" i="12"/>
  <c r="I1601" i="12"/>
  <c r="J1601" i="12" s="1"/>
  <c r="H1602" i="12"/>
  <c r="M1602" i="12" s="1"/>
  <c r="E1603" i="12"/>
  <c r="F1604" i="12"/>
  <c r="G1604" i="12" s="1"/>
  <c r="P1601" i="12" l="1"/>
  <c r="Q1601" i="12"/>
  <c r="Q1602" i="12" s="1"/>
  <c r="R1600" i="12"/>
  <c r="N1601" i="12"/>
  <c r="I1602" i="12"/>
  <c r="J1602" i="12" s="1"/>
  <c r="L1602" i="12"/>
  <c r="N1602" i="12" s="1"/>
  <c r="H1603" i="12"/>
  <c r="F1605" i="12"/>
  <c r="G1605" i="12" s="1"/>
  <c r="E1604" i="12"/>
  <c r="P1602" i="12" l="1"/>
  <c r="R1602" i="12" s="1"/>
  <c r="R1601" i="12"/>
  <c r="L1603" i="12"/>
  <c r="M1603" i="12"/>
  <c r="I1603" i="12"/>
  <c r="J1603" i="12" s="1"/>
  <c r="H1604" i="12"/>
  <c r="F1606" i="12"/>
  <c r="G1606" i="12" s="1"/>
  <c r="E1605" i="12"/>
  <c r="P1603" i="12" l="1"/>
  <c r="Q1603" i="12"/>
  <c r="L1604" i="12"/>
  <c r="M1604" i="12"/>
  <c r="N1603" i="12"/>
  <c r="I1604" i="12"/>
  <c r="J1604" i="12" s="1"/>
  <c r="H1605" i="12"/>
  <c r="F1607" i="12"/>
  <c r="G1607" i="12" s="1"/>
  <c r="E1606" i="12"/>
  <c r="P1604" i="12" l="1"/>
  <c r="Q1604" i="12"/>
  <c r="R1603" i="12"/>
  <c r="L1605" i="12"/>
  <c r="M1605" i="12"/>
  <c r="N1604" i="12"/>
  <c r="I1605" i="12"/>
  <c r="J1605" i="12" s="1"/>
  <c r="H1606" i="12"/>
  <c r="F1608" i="12"/>
  <c r="G1608" i="12" s="1"/>
  <c r="E1607" i="12"/>
  <c r="P1605" i="12" l="1"/>
  <c r="Q1605" i="12"/>
  <c r="R1604" i="12"/>
  <c r="L1606" i="12"/>
  <c r="M1606" i="12"/>
  <c r="N1605" i="12"/>
  <c r="I1606" i="12"/>
  <c r="J1606" i="12" s="1"/>
  <c r="H1607" i="12"/>
  <c r="E1608" i="12"/>
  <c r="F1609" i="12"/>
  <c r="G1609" i="12" s="1"/>
  <c r="P1606" i="12" l="1"/>
  <c r="Q1606" i="12"/>
  <c r="R1606" i="12" s="1"/>
  <c r="R1605" i="12"/>
  <c r="L1607" i="12"/>
  <c r="M1607" i="12"/>
  <c r="N1606" i="12"/>
  <c r="I1607" i="12"/>
  <c r="J1607" i="12" s="1"/>
  <c r="H1608" i="12"/>
  <c r="F1610" i="12"/>
  <c r="G1610" i="12" s="1"/>
  <c r="E1609" i="12"/>
  <c r="P1607" i="12" l="1"/>
  <c r="Q1607" i="12"/>
  <c r="L1608" i="12"/>
  <c r="M1608" i="12"/>
  <c r="N1607" i="12"/>
  <c r="I1608" i="12"/>
  <c r="J1608" i="12" s="1"/>
  <c r="H1609" i="12"/>
  <c r="F1611" i="12"/>
  <c r="G1611" i="12" s="1"/>
  <c r="E1610" i="12"/>
  <c r="P1608" i="12" l="1"/>
  <c r="Q1608" i="12"/>
  <c r="R1607" i="12"/>
  <c r="L1609" i="12"/>
  <c r="M1609" i="12"/>
  <c r="N1608" i="12"/>
  <c r="I1609" i="12"/>
  <c r="J1609" i="12" s="1"/>
  <c r="H1610" i="12"/>
  <c r="F1612" i="12"/>
  <c r="G1612" i="12" s="1"/>
  <c r="E1611" i="12"/>
  <c r="P1609" i="12" l="1"/>
  <c r="Q1609" i="12"/>
  <c r="R1608" i="12"/>
  <c r="L1610" i="12"/>
  <c r="M1610" i="12"/>
  <c r="N1609" i="12"/>
  <c r="I1610" i="12"/>
  <c r="J1610" i="12" s="1"/>
  <c r="H1611" i="12"/>
  <c r="F1613" i="12"/>
  <c r="G1613" i="12" s="1"/>
  <c r="E1612" i="12"/>
  <c r="P1610" i="12" l="1"/>
  <c r="Q1610" i="12"/>
  <c r="R1609" i="12"/>
  <c r="L1611" i="12"/>
  <c r="M1611" i="12"/>
  <c r="N1610" i="12"/>
  <c r="I1611" i="12"/>
  <c r="J1611" i="12" s="1"/>
  <c r="H1612" i="12"/>
  <c r="E1613" i="12"/>
  <c r="F1614" i="12"/>
  <c r="G1614" i="12" s="1"/>
  <c r="P1611" i="12" l="1"/>
  <c r="Q1611" i="12"/>
  <c r="R1610" i="12"/>
  <c r="L1612" i="12"/>
  <c r="M1612" i="12"/>
  <c r="N1611" i="12"/>
  <c r="I1612" i="12"/>
  <c r="J1612" i="12" s="1"/>
  <c r="H1613" i="12"/>
  <c r="F1615" i="12"/>
  <c r="G1615" i="12" s="1"/>
  <c r="E1614" i="12"/>
  <c r="P1612" i="12" l="1"/>
  <c r="Q1612" i="12"/>
  <c r="R1611" i="12"/>
  <c r="L1613" i="12"/>
  <c r="M1613" i="12"/>
  <c r="N1612" i="12"/>
  <c r="I1613" i="12"/>
  <c r="J1613" i="12" s="1"/>
  <c r="H1614" i="12"/>
  <c r="F1616" i="12"/>
  <c r="G1616" i="12" s="1"/>
  <c r="E1615" i="12"/>
  <c r="P1613" i="12" l="1"/>
  <c r="Q1613" i="12"/>
  <c r="R1612" i="12"/>
  <c r="L1614" i="12"/>
  <c r="M1614" i="12"/>
  <c r="N1613" i="12"/>
  <c r="I1614" i="12"/>
  <c r="J1614" i="12" s="1"/>
  <c r="H1615" i="12"/>
  <c r="F1617" i="12"/>
  <c r="G1617" i="12" s="1"/>
  <c r="E1616" i="12"/>
  <c r="P1614" i="12" l="1"/>
  <c r="Q1614" i="12"/>
  <c r="R1613" i="12"/>
  <c r="L1615" i="12"/>
  <c r="M1615" i="12"/>
  <c r="N1614" i="12"/>
  <c r="I1615" i="12"/>
  <c r="J1615" i="12" s="1"/>
  <c r="H1616" i="12"/>
  <c r="M1616" i="12" s="1"/>
  <c r="E1617" i="12"/>
  <c r="F1618" i="12"/>
  <c r="G1618" i="12" s="1"/>
  <c r="P1615" i="12" l="1"/>
  <c r="Q1615" i="12"/>
  <c r="Q1616" i="12" s="1"/>
  <c r="R1614" i="12"/>
  <c r="N1615" i="12"/>
  <c r="I1616" i="12"/>
  <c r="J1616" i="12" s="1"/>
  <c r="L1616" i="12"/>
  <c r="N1616" i="12" s="1"/>
  <c r="H1617" i="12"/>
  <c r="F1619" i="12"/>
  <c r="G1619" i="12" s="1"/>
  <c r="E1618" i="12"/>
  <c r="P1616" i="12" l="1"/>
  <c r="R1616" i="12" s="1"/>
  <c r="R1615" i="12"/>
  <c r="L1617" i="12"/>
  <c r="M1617" i="12"/>
  <c r="I1617" i="12"/>
  <c r="J1617" i="12" s="1"/>
  <c r="H1618" i="12"/>
  <c r="F1620" i="12"/>
  <c r="G1620" i="12" s="1"/>
  <c r="E1619" i="12"/>
  <c r="P1617" i="12" l="1"/>
  <c r="Q1617" i="12"/>
  <c r="L1618" i="12"/>
  <c r="M1618" i="12"/>
  <c r="N1617" i="12"/>
  <c r="I1618" i="12"/>
  <c r="J1618" i="12" s="1"/>
  <c r="H1619" i="12"/>
  <c r="F1621" i="12"/>
  <c r="G1621" i="12" s="1"/>
  <c r="E1620" i="12"/>
  <c r="P1618" i="12" l="1"/>
  <c r="Q1618" i="12"/>
  <c r="R1617" i="12"/>
  <c r="L1619" i="12"/>
  <c r="M1619" i="12"/>
  <c r="N1618" i="12"/>
  <c r="I1619" i="12"/>
  <c r="J1619" i="12" s="1"/>
  <c r="H1620" i="12"/>
  <c r="E1621" i="12"/>
  <c r="F1622" i="12"/>
  <c r="G1622" i="12" s="1"/>
  <c r="P1619" i="12" l="1"/>
  <c r="Q1619" i="12"/>
  <c r="R1618" i="12"/>
  <c r="L1620" i="12"/>
  <c r="M1620" i="12"/>
  <c r="N1619" i="12"/>
  <c r="I1620" i="12"/>
  <c r="J1620" i="12" s="1"/>
  <c r="H1621" i="12"/>
  <c r="F1623" i="12"/>
  <c r="G1623" i="12" s="1"/>
  <c r="E1622" i="12"/>
  <c r="P1620" i="12" l="1"/>
  <c r="Q1620" i="12"/>
  <c r="R1619" i="12"/>
  <c r="L1621" i="12"/>
  <c r="M1621" i="12"/>
  <c r="N1620" i="12"/>
  <c r="I1621" i="12"/>
  <c r="J1621" i="12" s="1"/>
  <c r="H1622" i="12"/>
  <c r="F1624" i="12"/>
  <c r="G1624" i="12" s="1"/>
  <c r="E1623" i="12"/>
  <c r="P1621" i="12" l="1"/>
  <c r="Q1621" i="12"/>
  <c r="R1620" i="12"/>
  <c r="L1622" i="12"/>
  <c r="M1622" i="12"/>
  <c r="N1621" i="12"/>
  <c r="I1622" i="12"/>
  <c r="J1622" i="12" s="1"/>
  <c r="H1623" i="12"/>
  <c r="F1625" i="12"/>
  <c r="G1625" i="12" s="1"/>
  <c r="E1624" i="12"/>
  <c r="P1622" i="12" l="1"/>
  <c r="Q1622" i="12"/>
  <c r="R1621" i="12"/>
  <c r="L1623" i="12"/>
  <c r="M1623" i="12"/>
  <c r="N1622" i="12"/>
  <c r="I1623" i="12"/>
  <c r="J1623" i="12" s="1"/>
  <c r="H1624" i="12"/>
  <c r="F1626" i="12"/>
  <c r="G1626" i="12" s="1"/>
  <c r="E1625" i="12"/>
  <c r="P1623" i="12" l="1"/>
  <c r="Q1623" i="12"/>
  <c r="R1622" i="12"/>
  <c r="L1624" i="12"/>
  <c r="M1624" i="12"/>
  <c r="N1623" i="12"/>
  <c r="I1624" i="12"/>
  <c r="J1624" i="12" s="1"/>
  <c r="H1625" i="12"/>
  <c r="E1626" i="12"/>
  <c r="F1627" i="12"/>
  <c r="G1627" i="12" s="1"/>
  <c r="P1624" i="12" l="1"/>
  <c r="Q1624" i="12"/>
  <c r="R1623" i="12"/>
  <c r="L1625" i="12"/>
  <c r="M1625" i="12"/>
  <c r="N1624" i="12"/>
  <c r="I1625" i="12"/>
  <c r="J1625" i="12" s="1"/>
  <c r="H1626" i="12"/>
  <c r="F1628" i="12"/>
  <c r="G1628" i="12" s="1"/>
  <c r="E1627" i="12"/>
  <c r="P1625" i="12" l="1"/>
  <c r="Q1625" i="12"/>
  <c r="R1624" i="12"/>
  <c r="L1626" i="12"/>
  <c r="M1626" i="12"/>
  <c r="N1625" i="12"/>
  <c r="I1626" i="12"/>
  <c r="J1626" i="12" s="1"/>
  <c r="H1627" i="12"/>
  <c r="F1629" i="12"/>
  <c r="G1629" i="12" s="1"/>
  <c r="E1628" i="12"/>
  <c r="P1626" i="12" l="1"/>
  <c r="Q1626" i="12"/>
  <c r="R1625" i="12"/>
  <c r="L1627" i="12"/>
  <c r="M1627" i="12"/>
  <c r="N1626" i="12"/>
  <c r="I1627" i="12"/>
  <c r="J1627" i="12" s="1"/>
  <c r="H1628" i="12"/>
  <c r="M1628" i="12" s="1"/>
  <c r="F1630" i="12"/>
  <c r="G1630" i="12" s="1"/>
  <c r="E1629" i="12"/>
  <c r="P1627" i="12" l="1"/>
  <c r="Q1627" i="12"/>
  <c r="Q1628" i="12" s="1"/>
  <c r="R1626" i="12"/>
  <c r="N1627" i="12"/>
  <c r="I1628" i="12"/>
  <c r="J1628" i="12" s="1"/>
  <c r="L1628" i="12"/>
  <c r="N1628" i="12" s="1"/>
  <c r="H1629" i="12"/>
  <c r="F1631" i="12"/>
  <c r="G1631" i="12" s="1"/>
  <c r="E1630" i="12"/>
  <c r="P1628" i="12" l="1"/>
  <c r="R1627" i="12"/>
  <c r="R1628" i="12"/>
  <c r="L1629" i="12"/>
  <c r="M1629" i="12"/>
  <c r="I1629" i="12"/>
  <c r="J1629" i="12" s="1"/>
  <c r="H1630" i="12"/>
  <c r="M1630" i="12" s="1"/>
  <c r="E1631" i="12"/>
  <c r="F1632" i="12"/>
  <c r="G1632" i="12" s="1"/>
  <c r="P1629" i="12" l="1"/>
  <c r="Q1629" i="12"/>
  <c r="Q1630" i="12" s="1"/>
  <c r="N1629" i="12"/>
  <c r="I1630" i="12"/>
  <c r="J1630" i="12" s="1"/>
  <c r="L1630" i="12"/>
  <c r="N1630" i="12" s="1"/>
  <c r="H1631" i="12"/>
  <c r="F1633" i="12"/>
  <c r="G1633" i="12" s="1"/>
  <c r="E1632" i="12"/>
  <c r="P1630" i="12" l="1"/>
  <c r="R1630" i="12" s="1"/>
  <c r="R1629" i="12"/>
  <c r="L1631" i="12"/>
  <c r="M1631" i="12"/>
  <c r="I1631" i="12"/>
  <c r="J1631" i="12" s="1"/>
  <c r="H1632" i="12"/>
  <c r="F1634" i="12"/>
  <c r="G1634" i="12" s="1"/>
  <c r="E1633" i="12"/>
  <c r="P1631" i="12" l="1"/>
  <c r="Q1631" i="12"/>
  <c r="L1632" i="12"/>
  <c r="M1632" i="12"/>
  <c r="N1631" i="12"/>
  <c r="I1632" i="12"/>
  <c r="J1632" i="12" s="1"/>
  <c r="H1633" i="12"/>
  <c r="F1635" i="12"/>
  <c r="G1635" i="12" s="1"/>
  <c r="E1634" i="12"/>
  <c r="P1632" i="12" l="1"/>
  <c r="Q1632" i="12"/>
  <c r="R1631" i="12"/>
  <c r="L1633" i="12"/>
  <c r="M1633" i="12"/>
  <c r="N1632" i="12"/>
  <c r="I1633" i="12"/>
  <c r="J1633" i="12" s="1"/>
  <c r="H1634" i="12"/>
  <c r="M1634" i="12" s="1"/>
  <c r="E1635" i="12"/>
  <c r="F1636" i="12"/>
  <c r="G1636" i="12" s="1"/>
  <c r="P1633" i="12" l="1"/>
  <c r="Q1633" i="12"/>
  <c r="Q1634" i="12" s="1"/>
  <c r="R1632" i="12"/>
  <c r="N1633" i="12"/>
  <c r="I1634" i="12"/>
  <c r="J1634" i="12" s="1"/>
  <c r="L1634" i="12"/>
  <c r="N1634" i="12" s="1"/>
  <c r="H1635" i="12"/>
  <c r="F1637" i="12"/>
  <c r="G1637" i="12" s="1"/>
  <c r="E1636" i="12"/>
  <c r="P1634" i="12" l="1"/>
  <c r="R1633" i="12"/>
  <c r="R1634" i="12"/>
  <c r="L1635" i="12"/>
  <c r="M1635" i="12"/>
  <c r="I1635" i="12"/>
  <c r="J1635" i="12" s="1"/>
  <c r="H1636" i="12"/>
  <c r="M1636" i="12" s="1"/>
  <c r="F1638" i="12"/>
  <c r="G1638" i="12" s="1"/>
  <c r="E1637" i="12"/>
  <c r="P1635" i="12" l="1"/>
  <c r="Q1635" i="12"/>
  <c r="Q1636" i="12" s="1"/>
  <c r="N1635" i="12"/>
  <c r="I1636" i="12"/>
  <c r="J1636" i="12" s="1"/>
  <c r="L1636" i="12"/>
  <c r="N1636" i="12" s="1"/>
  <c r="H1637" i="12"/>
  <c r="F1639" i="12"/>
  <c r="G1639" i="12" s="1"/>
  <c r="E1638" i="12"/>
  <c r="P1636" i="12" l="1"/>
  <c r="R1636" i="12" s="1"/>
  <c r="R1635" i="12"/>
  <c r="L1637" i="12"/>
  <c r="M1637" i="12"/>
  <c r="I1637" i="12"/>
  <c r="J1637" i="12" s="1"/>
  <c r="H1638" i="12"/>
  <c r="M1638" i="12" s="1"/>
  <c r="E1639" i="12"/>
  <c r="F1640" i="12"/>
  <c r="G1640" i="12" s="1"/>
  <c r="P1637" i="12" l="1"/>
  <c r="Q1637" i="12"/>
  <c r="Q1638" i="12" s="1"/>
  <c r="N1637" i="12"/>
  <c r="I1638" i="12"/>
  <c r="J1638" i="12" s="1"/>
  <c r="L1638" i="12"/>
  <c r="N1638" i="12" s="1"/>
  <c r="H1639" i="12"/>
  <c r="F1641" i="12"/>
  <c r="G1641" i="12" s="1"/>
  <c r="E1640" i="12"/>
  <c r="P1638" i="12" l="1"/>
  <c r="R1638" i="12" s="1"/>
  <c r="R1637" i="12"/>
  <c r="L1639" i="12"/>
  <c r="M1639" i="12"/>
  <c r="I1639" i="12"/>
  <c r="J1639" i="12" s="1"/>
  <c r="H1640" i="12"/>
  <c r="M1640" i="12" s="1"/>
  <c r="F1642" i="12"/>
  <c r="G1642" i="12" s="1"/>
  <c r="E1641" i="12"/>
  <c r="P1639" i="12" l="1"/>
  <c r="Q1639" i="12"/>
  <c r="Q1640" i="12" s="1"/>
  <c r="N1639" i="12"/>
  <c r="I1640" i="12"/>
  <c r="J1640" i="12" s="1"/>
  <c r="L1640" i="12"/>
  <c r="N1640" i="12" s="1"/>
  <c r="H1641" i="12"/>
  <c r="F1643" i="12"/>
  <c r="G1643" i="12" s="1"/>
  <c r="E1642" i="12"/>
  <c r="P1640" i="12" l="1"/>
  <c r="R1639" i="12"/>
  <c r="R1640" i="12"/>
  <c r="L1641" i="12"/>
  <c r="M1641" i="12"/>
  <c r="I1641" i="12"/>
  <c r="J1641" i="12" s="1"/>
  <c r="H1642" i="12"/>
  <c r="F1644" i="12"/>
  <c r="G1644" i="12" s="1"/>
  <c r="E1643" i="12"/>
  <c r="P1641" i="12" l="1"/>
  <c r="Q1641" i="12"/>
  <c r="L1642" i="12"/>
  <c r="M1642" i="12"/>
  <c r="N1641" i="12"/>
  <c r="I1642" i="12"/>
  <c r="J1642" i="12" s="1"/>
  <c r="H1643" i="12"/>
  <c r="E1644" i="12"/>
  <c r="F1645" i="12"/>
  <c r="G1645" i="12" s="1"/>
  <c r="P1642" i="12" l="1"/>
  <c r="Q1642" i="12"/>
  <c r="R1641" i="12"/>
  <c r="L1643" i="12"/>
  <c r="M1643" i="12"/>
  <c r="N1642" i="12"/>
  <c r="I1643" i="12"/>
  <c r="J1643" i="12" s="1"/>
  <c r="H1644" i="12"/>
  <c r="F1646" i="12"/>
  <c r="G1646" i="12" s="1"/>
  <c r="E1645" i="12"/>
  <c r="P1643" i="12" l="1"/>
  <c r="Q1643" i="12"/>
  <c r="R1642" i="12"/>
  <c r="L1644" i="12"/>
  <c r="M1644" i="12"/>
  <c r="N1643" i="12"/>
  <c r="I1644" i="12"/>
  <c r="J1644" i="12" s="1"/>
  <c r="H1645" i="12"/>
  <c r="F1647" i="12"/>
  <c r="G1647" i="12" s="1"/>
  <c r="E1646" i="12"/>
  <c r="P1644" i="12" l="1"/>
  <c r="Q1644" i="12"/>
  <c r="R1643" i="12"/>
  <c r="L1645" i="12"/>
  <c r="M1645" i="12"/>
  <c r="N1644" i="12"/>
  <c r="I1645" i="12"/>
  <c r="J1645" i="12" s="1"/>
  <c r="H1646" i="12"/>
  <c r="F1648" i="12"/>
  <c r="G1648" i="12" s="1"/>
  <c r="E1647" i="12"/>
  <c r="P1645" i="12" l="1"/>
  <c r="Q1645" i="12"/>
  <c r="R1644" i="12"/>
  <c r="L1646" i="12"/>
  <c r="M1646" i="12"/>
  <c r="N1645" i="12"/>
  <c r="I1646" i="12"/>
  <c r="J1646" i="12" s="1"/>
  <c r="H1647" i="12"/>
  <c r="F1649" i="12"/>
  <c r="G1649" i="12" s="1"/>
  <c r="E1648" i="12"/>
  <c r="P1646" i="12" l="1"/>
  <c r="Q1646" i="12"/>
  <c r="R1645" i="12"/>
  <c r="L1647" i="12"/>
  <c r="M1647" i="12"/>
  <c r="N1646" i="12"/>
  <c r="I1647" i="12"/>
  <c r="J1647" i="12" s="1"/>
  <c r="H1648" i="12"/>
  <c r="F1650" i="12"/>
  <c r="G1650" i="12" s="1"/>
  <c r="E1649" i="12"/>
  <c r="P1647" i="12" l="1"/>
  <c r="Q1647" i="12"/>
  <c r="R1646" i="12"/>
  <c r="L1648" i="12"/>
  <c r="M1648" i="12"/>
  <c r="N1647" i="12"/>
  <c r="I1648" i="12"/>
  <c r="J1648" i="12" s="1"/>
  <c r="H1649" i="12"/>
  <c r="F1651" i="12"/>
  <c r="G1651" i="12" s="1"/>
  <c r="E1650" i="12"/>
  <c r="P1648" i="12" l="1"/>
  <c r="Q1648" i="12"/>
  <c r="R1647" i="12"/>
  <c r="L1649" i="12"/>
  <c r="M1649" i="12"/>
  <c r="N1648" i="12"/>
  <c r="I1649" i="12"/>
  <c r="J1649" i="12" s="1"/>
  <c r="H1650" i="12"/>
  <c r="F1652" i="12"/>
  <c r="G1652" i="12" s="1"/>
  <c r="E1651" i="12"/>
  <c r="P1649" i="12" l="1"/>
  <c r="Q1649" i="12"/>
  <c r="R1648" i="12"/>
  <c r="L1650" i="12"/>
  <c r="M1650" i="12"/>
  <c r="N1649" i="12"/>
  <c r="I1650" i="12"/>
  <c r="J1650" i="12" s="1"/>
  <c r="H1651" i="12"/>
  <c r="M1651" i="12" s="1"/>
  <c r="E1652" i="12"/>
  <c r="F1653" i="12"/>
  <c r="G1653" i="12" s="1"/>
  <c r="P1650" i="12" l="1"/>
  <c r="Q1650" i="12"/>
  <c r="Q1651" i="12" s="1"/>
  <c r="R1649" i="12"/>
  <c r="N1650" i="12"/>
  <c r="I1651" i="12"/>
  <c r="J1651" i="12" s="1"/>
  <c r="L1651" i="12"/>
  <c r="N1651" i="12" s="1"/>
  <c r="H1652" i="12"/>
  <c r="M1652" i="12" s="1"/>
  <c r="F1654" i="12"/>
  <c r="G1654" i="12" s="1"/>
  <c r="E1653" i="12"/>
  <c r="P1651" i="12" l="1"/>
  <c r="Q1652" i="12"/>
  <c r="R1651" i="12"/>
  <c r="R1650" i="12"/>
  <c r="I1652" i="12"/>
  <c r="J1652" i="12" s="1"/>
  <c r="L1652" i="12"/>
  <c r="N1652" i="12" s="1"/>
  <c r="H1653" i="12"/>
  <c r="E1654" i="12"/>
  <c r="F1655" i="12"/>
  <c r="G1655" i="12" s="1"/>
  <c r="P1652" i="12" l="1"/>
  <c r="R1652" i="12" s="1"/>
  <c r="L1653" i="12"/>
  <c r="M1653" i="12"/>
  <c r="I1653" i="12"/>
  <c r="J1653" i="12" s="1"/>
  <c r="H1654" i="12"/>
  <c r="F1656" i="12"/>
  <c r="G1656" i="12" s="1"/>
  <c r="E1655" i="12"/>
  <c r="P1653" i="12" l="1"/>
  <c r="Q1653" i="12"/>
  <c r="L1654" i="12"/>
  <c r="M1654" i="12"/>
  <c r="N1653" i="12"/>
  <c r="I1654" i="12"/>
  <c r="J1654" i="12" s="1"/>
  <c r="H1655" i="12"/>
  <c r="E1656" i="12"/>
  <c r="F1657" i="12"/>
  <c r="G1657" i="12" s="1"/>
  <c r="P1654" i="12" l="1"/>
  <c r="Q1654" i="12"/>
  <c r="R1653" i="12"/>
  <c r="L1655" i="12"/>
  <c r="M1655" i="12"/>
  <c r="N1654" i="12"/>
  <c r="I1655" i="12"/>
  <c r="J1655" i="12" s="1"/>
  <c r="H1656" i="12"/>
  <c r="F1658" i="12"/>
  <c r="G1658" i="12" s="1"/>
  <c r="E1657" i="12"/>
  <c r="P1655" i="12" l="1"/>
  <c r="Q1655" i="12"/>
  <c r="R1654" i="12"/>
  <c r="L1656" i="12"/>
  <c r="M1656" i="12"/>
  <c r="N1655" i="12"/>
  <c r="I1656" i="12"/>
  <c r="J1656" i="12" s="1"/>
  <c r="H1657" i="12"/>
  <c r="F1659" i="12"/>
  <c r="G1659" i="12" s="1"/>
  <c r="E1658" i="12"/>
  <c r="P1656" i="12" l="1"/>
  <c r="Q1656" i="12"/>
  <c r="R1655" i="12"/>
  <c r="L1657" i="12"/>
  <c r="M1657" i="12"/>
  <c r="N1656" i="12"/>
  <c r="I1657" i="12"/>
  <c r="J1657" i="12" s="1"/>
  <c r="H1658" i="12"/>
  <c r="M1658" i="12" s="1"/>
  <c r="E1659" i="12"/>
  <c r="F1660" i="12"/>
  <c r="G1660" i="12" s="1"/>
  <c r="P1657" i="12" l="1"/>
  <c r="Q1657" i="12"/>
  <c r="Q1658" i="12" s="1"/>
  <c r="R1656" i="12"/>
  <c r="N1657" i="12"/>
  <c r="I1658" i="12"/>
  <c r="J1658" i="12" s="1"/>
  <c r="L1658" i="12"/>
  <c r="N1658" i="12" s="1"/>
  <c r="H1659" i="12"/>
  <c r="F1661" i="12"/>
  <c r="G1661" i="12" s="1"/>
  <c r="E1660" i="12"/>
  <c r="P1658" i="12" l="1"/>
  <c r="R1658" i="12" s="1"/>
  <c r="R1657" i="12"/>
  <c r="L1659" i="12"/>
  <c r="M1659" i="12"/>
  <c r="I1659" i="12"/>
  <c r="J1659" i="12" s="1"/>
  <c r="H1660" i="12"/>
  <c r="F1662" i="12"/>
  <c r="G1662" i="12" s="1"/>
  <c r="E1661" i="12"/>
  <c r="P1659" i="12" l="1"/>
  <c r="Q1659" i="12"/>
  <c r="L1660" i="12"/>
  <c r="M1660" i="12"/>
  <c r="N1659" i="12"/>
  <c r="I1660" i="12"/>
  <c r="J1660" i="12" s="1"/>
  <c r="H1661" i="12"/>
  <c r="F1663" i="12"/>
  <c r="G1663" i="12" s="1"/>
  <c r="E1662" i="12"/>
  <c r="P1660" i="12" l="1"/>
  <c r="Q1660" i="12"/>
  <c r="R1659" i="12"/>
  <c r="L1661" i="12"/>
  <c r="M1661" i="12"/>
  <c r="N1660" i="12"/>
  <c r="I1661" i="12"/>
  <c r="J1661" i="12" s="1"/>
  <c r="H1662" i="12"/>
  <c r="F1664" i="12"/>
  <c r="G1664" i="12" s="1"/>
  <c r="E1663" i="12"/>
  <c r="P1661" i="12" l="1"/>
  <c r="Q1661" i="12"/>
  <c r="R1660" i="12"/>
  <c r="L1662" i="12"/>
  <c r="M1662" i="12"/>
  <c r="N1661" i="12"/>
  <c r="I1662" i="12"/>
  <c r="J1662" i="12" s="1"/>
  <c r="H1663" i="12"/>
  <c r="F1665" i="12"/>
  <c r="G1665" i="12" s="1"/>
  <c r="E1664" i="12"/>
  <c r="P1662" i="12" l="1"/>
  <c r="Q1662" i="12"/>
  <c r="R1661" i="12"/>
  <c r="L1663" i="12"/>
  <c r="M1663" i="12"/>
  <c r="N1662" i="12"/>
  <c r="I1663" i="12"/>
  <c r="J1663" i="12" s="1"/>
  <c r="H1664" i="12"/>
  <c r="M1664" i="12" s="1"/>
  <c r="E1665" i="12"/>
  <c r="F1666" i="12"/>
  <c r="G1666" i="12" s="1"/>
  <c r="P1663" i="12" l="1"/>
  <c r="Q1663" i="12"/>
  <c r="Q1664" i="12" s="1"/>
  <c r="R1662" i="12"/>
  <c r="N1663" i="12"/>
  <c r="I1664" i="12"/>
  <c r="J1664" i="12" s="1"/>
  <c r="L1664" i="12"/>
  <c r="N1664" i="12" s="1"/>
  <c r="H1665" i="12"/>
  <c r="F1667" i="12"/>
  <c r="G1667" i="12" s="1"/>
  <c r="E1666" i="12"/>
  <c r="P1664" i="12" l="1"/>
  <c r="R1664" i="12" s="1"/>
  <c r="R1663" i="12"/>
  <c r="L1665" i="12"/>
  <c r="M1665" i="12"/>
  <c r="I1665" i="12"/>
  <c r="J1665" i="12" s="1"/>
  <c r="H1666" i="12"/>
  <c r="F1668" i="12"/>
  <c r="G1668" i="12" s="1"/>
  <c r="E1667" i="12"/>
  <c r="P1665" i="12" l="1"/>
  <c r="Q1665" i="12"/>
  <c r="L1666" i="12"/>
  <c r="M1666" i="12"/>
  <c r="N1665" i="12"/>
  <c r="I1666" i="12"/>
  <c r="J1666" i="12" s="1"/>
  <c r="H1667" i="12"/>
  <c r="E1668" i="12"/>
  <c r="F1669" i="12"/>
  <c r="G1669" i="12" s="1"/>
  <c r="P1666" i="12" l="1"/>
  <c r="Q1666" i="12"/>
  <c r="R1665" i="12"/>
  <c r="L1667" i="12"/>
  <c r="M1667" i="12"/>
  <c r="N1666" i="12"/>
  <c r="I1667" i="12"/>
  <c r="J1667" i="12" s="1"/>
  <c r="H1668" i="12"/>
  <c r="F1670" i="12"/>
  <c r="G1670" i="12" s="1"/>
  <c r="E1669" i="12"/>
  <c r="P1667" i="12" l="1"/>
  <c r="Q1667" i="12"/>
  <c r="R1666" i="12"/>
  <c r="L1668" i="12"/>
  <c r="M1668" i="12"/>
  <c r="N1667" i="12"/>
  <c r="I1668" i="12"/>
  <c r="J1668" i="12" s="1"/>
  <c r="H1669" i="12"/>
  <c r="F1671" i="12"/>
  <c r="G1671" i="12" s="1"/>
  <c r="E1670" i="12"/>
  <c r="P1668" i="12" l="1"/>
  <c r="Q1668" i="12"/>
  <c r="R1667" i="12"/>
  <c r="L1669" i="12"/>
  <c r="M1669" i="12"/>
  <c r="N1668" i="12"/>
  <c r="I1669" i="12"/>
  <c r="J1669" i="12" s="1"/>
  <c r="H1670" i="12"/>
  <c r="F1672" i="12"/>
  <c r="G1672" i="12" s="1"/>
  <c r="E1671" i="12"/>
  <c r="P1669" i="12" l="1"/>
  <c r="Q1669" i="12"/>
  <c r="R1668" i="12"/>
  <c r="L1670" i="12"/>
  <c r="M1670" i="12"/>
  <c r="N1669" i="12"/>
  <c r="I1670" i="12"/>
  <c r="J1670" i="12" s="1"/>
  <c r="H1671" i="12"/>
  <c r="M1671" i="12" s="1"/>
  <c r="F1673" i="12"/>
  <c r="G1673" i="12" s="1"/>
  <c r="E1672" i="12"/>
  <c r="P1670" i="12" l="1"/>
  <c r="Q1670" i="12"/>
  <c r="Q1671" i="12" s="1"/>
  <c r="R1669" i="12"/>
  <c r="N1670" i="12"/>
  <c r="I1671" i="12"/>
  <c r="J1671" i="12" s="1"/>
  <c r="L1671" i="12"/>
  <c r="N1671" i="12" s="1"/>
  <c r="H1672" i="12"/>
  <c r="F1674" i="12"/>
  <c r="G1674" i="12" s="1"/>
  <c r="E1673" i="12"/>
  <c r="R1670" i="12" l="1"/>
  <c r="P1671" i="12"/>
  <c r="L1672" i="12"/>
  <c r="M1672" i="12"/>
  <c r="I1672" i="12"/>
  <c r="J1672" i="12" s="1"/>
  <c r="H1673" i="12"/>
  <c r="F1675" i="12"/>
  <c r="G1675" i="12" s="1"/>
  <c r="E1674" i="12"/>
  <c r="P1672" i="12" l="1"/>
  <c r="R1671" i="12"/>
  <c r="Q1672" i="12"/>
  <c r="L1673" i="12"/>
  <c r="M1673" i="12"/>
  <c r="N1672" i="12"/>
  <c r="I1673" i="12"/>
  <c r="J1673" i="12" s="1"/>
  <c r="H1674" i="12"/>
  <c r="F1676" i="12"/>
  <c r="G1676" i="12" s="1"/>
  <c r="E1675" i="12"/>
  <c r="P1673" i="12" l="1"/>
  <c r="Q1673" i="12"/>
  <c r="R1672" i="12"/>
  <c r="L1674" i="12"/>
  <c r="M1674" i="12"/>
  <c r="N1673" i="12"/>
  <c r="I1674" i="12"/>
  <c r="J1674" i="12" s="1"/>
  <c r="H1675" i="12"/>
  <c r="E1676" i="12"/>
  <c r="F1677" i="12"/>
  <c r="G1677" i="12" s="1"/>
  <c r="P1674" i="12" l="1"/>
  <c r="Q1674" i="12"/>
  <c r="R1673" i="12"/>
  <c r="L1675" i="12"/>
  <c r="M1675" i="12"/>
  <c r="N1674" i="12"/>
  <c r="I1675" i="12"/>
  <c r="J1675" i="12" s="1"/>
  <c r="H1676" i="12"/>
  <c r="F1678" i="12"/>
  <c r="G1678" i="12" s="1"/>
  <c r="E1677" i="12"/>
  <c r="P1675" i="12" l="1"/>
  <c r="Q1675" i="12"/>
  <c r="R1674" i="12"/>
  <c r="L1676" i="12"/>
  <c r="M1676" i="12"/>
  <c r="N1675" i="12"/>
  <c r="I1676" i="12"/>
  <c r="J1676" i="12" s="1"/>
  <c r="H1677" i="12"/>
  <c r="F1679" i="12"/>
  <c r="G1679" i="12" s="1"/>
  <c r="E1678" i="12"/>
  <c r="P1676" i="12" l="1"/>
  <c r="Q1676" i="12"/>
  <c r="R1675" i="12"/>
  <c r="L1677" i="12"/>
  <c r="M1677" i="12"/>
  <c r="N1676" i="12"/>
  <c r="I1677" i="12"/>
  <c r="J1677" i="12" s="1"/>
  <c r="H1678" i="12"/>
  <c r="F1680" i="12"/>
  <c r="G1680" i="12" s="1"/>
  <c r="E1679" i="12"/>
  <c r="P1677" i="12" l="1"/>
  <c r="Q1677" i="12"/>
  <c r="R1676" i="12"/>
  <c r="L1678" i="12"/>
  <c r="M1678" i="12"/>
  <c r="N1677" i="12"/>
  <c r="I1678" i="12"/>
  <c r="J1678" i="12" s="1"/>
  <c r="H1679" i="12"/>
  <c r="F1681" i="12"/>
  <c r="G1681" i="12" s="1"/>
  <c r="E1680" i="12"/>
  <c r="P1678" i="12" l="1"/>
  <c r="Q1678" i="12"/>
  <c r="R1677" i="12"/>
  <c r="L1679" i="12"/>
  <c r="M1679" i="12"/>
  <c r="N1678" i="12"/>
  <c r="I1679" i="12"/>
  <c r="J1679" i="12" s="1"/>
  <c r="H1680" i="12"/>
  <c r="F1682" i="12"/>
  <c r="G1682" i="12" s="1"/>
  <c r="E1681" i="12"/>
  <c r="P1679" i="12" l="1"/>
  <c r="Q1679" i="12"/>
  <c r="R1678" i="12"/>
  <c r="L1680" i="12"/>
  <c r="M1680" i="12"/>
  <c r="N1679" i="12"/>
  <c r="I1680" i="12"/>
  <c r="J1680" i="12" s="1"/>
  <c r="H1681" i="12"/>
  <c r="E1682" i="12"/>
  <c r="F1683" i="12"/>
  <c r="G1683" i="12" s="1"/>
  <c r="P1680" i="12" l="1"/>
  <c r="Q1680" i="12"/>
  <c r="R1679" i="12"/>
  <c r="L1681" i="12"/>
  <c r="M1681" i="12"/>
  <c r="N1680" i="12"/>
  <c r="I1681" i="12"/>
  <c r="J1681" i="12" s="1"/>
  <c r="H1682" i="12"/>
  <c r="F1684" i="12"/>
  <c r="G1684" i="12" s="1"/>
  <c r="E1683" i="12"/>
  <c r="P1681" i="12" l="1"/>
  <c r="Q1681" i="12"/>
  <c r="R1680" i="12"/>
  <c r="L1682" i="12"/>
  <c r="M1682" i="12"/>
  <c r="N1681" i="12"/>
  <c r="I1682" i="12"/>
  <c r="J1682" i="12" s="1"/>
  <c r="H1683" i="12"/>
  <c r="F1685" i="12"/>
  <c r="G1685" i="12" s="1"/>
  <c r="E1684" i="12"/>
  <c r="P1682" i="12" l="1"/>
  <c r="Q1682" i="12"/>
  <c r="R1681" i="12"/>
  <c r="N1682" i="12"/>
  <c r="L1683" i="12"/>
  <c r="M1683" i="12"/>
  <c r="I1683" i="12"/>
  <c r="J1683" i="12" s="1"/>
  <c r="H1684" i="12"/>
  <c r="E1685" i="12"/>
  <c r="F1686" i="12"/>
  <c r="G1686" i="12" s="1"/>
  <c r="P1683" i="12" l="1"/>
  <c r="Q1683" i="12"/>
  <c r="R1682" i="12"/>
  <c r="L1684" i="12"/>
  <c r="M1684" i="12"/>
  <c r="N1683" i="12"/>
  <c r="I1684" i="12"/>
  <c r="J1684" i="12" s="1"/>
  <c r="H1685" i="12"/>
  <c r="F1687" i="12"/>
  <c r="G1687" i="12" s="1"/>
  <c r="E1686" i="12"/>
  <c r="P1684" i="12" l="1"/>
  <c r="Q1684" i="12"/>
  <c r="R1683" i="12"/>
  <c r="L1685" i="12"/>
  <c r="M1685" i="12"/>
  <c r="N1684" i="12"/>
  <c r="I1685" i="12"/>
  <c r="J1685" i="12" s="1"/>
  <c r="H1686" i="12"/>
  <c r="E1687" i="12"/>
  <c r="F1688" i="12"/>
  <c r="G1688" i="12" s="1"/>
  <c r="P1685" i="12" l="1"/>
  <c r="Q1685" i="12"/>
  <c r="R1684" i="12"/>
  <c r="L1686" i="12"/>
  <c r="M1686" i="12"/>
  <c r="N1685" i="12"/>
  <c r="I1686" i="12"/>
  <c r="J1686" i="12" s="1"/>
  <c r="H1687" i="12"/>
  <c r="F1689" i="12"/>
  <c r="G1689" i="12" s="1"/>
  <c r="E1688" i="12"/>
  <c r="P1686" i="12" l="1"/>
  <c r="Q1686" i="12"/>
  <c r="R1685" i="12"/>
  <c r="L1687" i="12"/>
  <c r="M1687" i="12"/>
  <c r="N1686" i="12"/>
  <c r="I1687" i="12"/>
  <c r="J1687" i="12" s="1"/>
  <c r="H1688" i="12"/>
  <c r="E1689" i="12"/>
  <c r="F1690" i="12"/>
  <c r="G1690" i="12" s="1"/>
  <c r="P1687" i="12" l="1"/>
  <c r="Q1687" i="12"/>
  <c r="R1686" i="12"/>
  <c r="L1688" i="12"/>
  <c r="M1688" i="12"/>
  <c r="N1687" i="12"/>
  <c r="I1688" i="12"/>
  <c r="J1688" i="12" s="1"/>
  <c r="H1689" i="12"/>
  <c r="F1691" i="12"/>
  <c r="G1691" i="12" s="1"/>
  <c r="E1690" i="12"/>
  <c r="P1688" i="12" l="1"/>
  <c r="Q1688" i="12"/>
  <c r="R1687" i="12"/>
  <c r="L1689" i="12"/>
  <c r="M1689" i="12"/>
  <c r="N1688" i="12"/>
  <c r="I1689" i="12"/>
  <c r="J1689" i="12" s="1"/>
  <c r="H1690" i="12"/>
  <c r="F1692" i="12"/>
  <c r="G1692" i="12" s="1"/>
  <c r="E1691" i="12"/>
  <c r="P1689" i="12" l="1"/>
  <c r="Q1689" i="12"/>
  <c r="R1688" i="12"/>
  <c r="L1690" i="12"/>
  <c r="M1690" i="12"/>
  <c r="N1689" i="12"/>
  <c r="I1690" i="12"/>
  <c r="J1690" i="12" s="1"/>
  <c r="H1691" i="12"/>
  <c r="F1693" i="12"/>
  <c r="G1693" i="12" s="1"/>
  <c r="E1692" i="12"/>
  <c r="P1690" i="12" l="1"/>
  <c r="Q1690" i="12"/>
  <c r="R1689" i="12"/>
  <c r="L1691" i="12"/>
  <c r="M1691" i="12"/>
  <c r="N1690" i="12"/>
  <c r="I1691" i="12"/>
  <c r="J1691" i="12" s="1"/>
  <c r="H1692" i="12"/>
  <c r="F1694" i="12"/>
  <c r="G1694" i="12" s="1"/>
  <c r="E1693" i="12"/>
  <c r="P1691" i="12" l="1"/>
  <c r="Q1691" i="12"/>
  <c r="R1690" i="12"/>
  <c r="L1692" i="12"/>
  <c r="M1692" i="12"/>
  <c r="N1691" i="12"/>
  <c r="I1692" i="12"/>
  <c r="J1692" i="12" s="1"/>
  <c r="H1693" i="12"/>
  <c r="E1694" i="12"/>
  <c r="F1695" i="12"/>
  <c r="G1695" i="12" s="1"/>
  <c r="P1692" i="12" l="1"/>
  <c r="Q1692" i="12"/>
  <c r="R1691" i="12"/>
  <c r="L1693" i="12"/>
  <c r="M1693" i="12"/>
  <c r="N1692" i="12"/>
  <c r="I1693" i="12"/>
  <c r="J1693" i="12" s="1"/>
  <c r="H1694" i="12"/>
  <c r="F1696" i="12"/>
  <c r="G1696" i="12" s="1"/>
  <c r="E1695" i="12"/>
  <c r="P1693" i="12" l="1"/>
  <c r="Q1693" i="12"/>
  <c r="R1692" i="12"/>
  <c r="L1694" i="12"/>
  <c r="M1694" i="12"/>
  <c r="N1693" i="12"/>
  <c r="I1694" i="12"/>
  <c r="J1694" i="12" s="1"/>
  <c r="H1695" i="12"/>
  <c r="E1696" i="12"/>
  <c r="F1697" i="12"/>
  <c r="G1697" i="12" s="1"/>
  <c r="P1694" i="12" l="1"/>
  <c r="Q1694" i="12"/>
  <c r="R1693" i="12"/>
  <c r="L1695" i="12"/>
  <c r="M1695" i="12"/>
  <c r="N1694" i="12"/>
  <c r="I1695" i="12"/>
  <c r="J1695" i="12" s="1"/>
  <c r="H1696" i="12"/>
  <c r="F1698" i="12"/>
  <c r="G1698" i="12" s="1"/>
  <c r="E1697" i="12"/>
  <c r="P1695" i="12" l="1"/>
  <c r="Q1695" i="12"/>
  <c r="R1695" i="12" s="1"/>
  <c r="R1694" i="12"/>
  <c r="L1696" i="12"/>
  <c r="M1696" i="12"/>
  <c r="N1695" i="12"/>
  <c r="I1696" i="12"/>
  <c r="J1696" i="12" s="1"/>
  <c r="H1697" i="12"/>
  <c r="E1698" i="12"/>
  <c r="F1699" i="12"/>
  <c r="G1699" i="12" s="1"/>
  <c r="P1696" i="12" l="1"/>
  <c r="Q1696" i="12"/>
  <c r="L1697" i="12"/>
  <c r="M1697" i="12"/>
  <c r="N1696" i="12"/>
  <c r="I1697" i="12"/>
  <c r="J1697" i="12" s="1"/>
  <c r="H1698" i="12"/>
  <c r="F1700" i="12"/>
  <c r="G1700" i="12" s="1"/>
  <c r="E1699" i="12"/>
  <c r="P1697" i="12" l="1"/>
  <c r="Q1697" i="12"/>
  <c r="R1697" i="12" s="1"/>
  <c r="R1696" i="12"/>
  <c r="L1698" i="12"/>
  <c r="M1698" i="12"/>
  <c r="N1697" i="12"/>
  <c r="I1698" i="12"/>
  <c r="J1698" i="12" s="1"/>
  <c r="H1699" i="12"/>
  <c r="F1701" i="12"/>
  <c r="G1701" i="12" s="1"/>
  <c r="E1700" i="12"/>
  <c r="P1698" i="12" l="1"/>
  <c r="Q1698" i="12"/>
  <c r="L1699" i="12"/>
  <c r="M1699" i="12"/>
  <c r="N1698" i="12"/>
  <c r="I1699" i="12"/>
  <c r="J1699" i="12" s="1"/>
  <c r="H1700" i="12"/>
  <c r="F1702" i="12"/>
  <c r="G1702" i="12" s="1"/>
  <c r="E1701" i="12"/>
  <c r="P1699" i="12" l="1"/>
  <c r="Q1699" i="12"/>
  <c r="R1698" i="12"/>
  <c r="L1700" i="12"/>
  <c r="M1700" i="12"/>
  <c r="N1699" i="12"/>
  <c r="I1700" i="12"/>
  <c r="J1700" i="12" s="1"/>
  <c r="H1701" i="12"/>
  <c r="F1703" i="12"/>
  <c r="G1703" i="12" s="1"/>
  <c r="E1702" i="12"/>
  <c r="P1700" i="12" l="1"/>
  <c r="Q1700" i="12"/>
  <c r="R1699" i="12"/>
  <c r="L1701" i="12"/>
  <c r="M1701" i="12"/>
  <c r="N1700" i="12"/>
  <c r="I1701" i="12"/>
  <c r="J1701" i="12" s="1"/>
  <c r="H1702" i="12"/>
  <c r="F1704" i="12"/>
  <c r="G1704" i="12" s="1"/>
  <c r="E1703" i="12"/>
  <c r="R1700" i="12" l="1"/>
  <c r="P1701" i="12"/>
  <c r="Q1701" i="12"/>
  <c r="L1702" i="12"/>
  <c r="M1702" i="12"/>
  <c r="N1701" i="12"/>
  <c r="I1702" i="12"/>
  <c r="J1702" i="12" s="1"/>
  <c r="H1703" i="12"/>
  <c r="M1703" i="12" s="1"/>
  <c r="E1704" i="12"/>
  <c r="F1705" i="12"/>
  <c r="G1705" i="12" s="1"/>
  <c r="P1702" i="12" l="1"/>
  <c r="Q1702" i="12"/>
  <c r="Q1703" i="12" s="1"/>
  <c r="R1701" i="12"/>
  <c r="N1702" i="12"/>
  <c r="I1703" i="12"/>
  <c r="J1703" i="12" s="1"/>
  <c r="L1703" i="12"/>
  <c r="N1703" i="12" s="1"/>
  <c r="H1704" i="12"/>
  <c r="F1706" i="12"/>
  <c r="G1706" i="12" s="1"/>
  <c r="E1705" i="12"/>
  <c r="P1703" i="12" l="1"/>
  <c r="R1703" i="12" s="1"/>
  <c r="R1702" i="12"/>
  <c r="L1704" i="12"/>
  <c r="M1704" i="12"/>
  <c r="I1704" i="12"/>
  <c r="J1704" i="12" s="1"/>
  <c r="H1705" i="12"/>
  <c r="F1707" i="12"/>
  <c r="G1707" i="12" s="1"/>
  <c r="E1706" i="12"/>
  <c r="P1704" i="12" l="1"/>
  <c r="Q1704" i="12"/>
  <c r="L1705" i="12"/>
  <c r="M1705" i="12"/>
  <c r="N1704" i="12"/>
  <c r="I1705" i="12"/>
  <c r="J1705" i="12" s="1"/>
  <c r="H1706" i="12"/>
  <c r="M1706" i="12" s="1"/>
  <c r="E1707" i="12"/>
  <c r="F1708" i="12"/>
  <c r="G1708" i="12" s="1"/>
  <c r="P1705" i="12" l="1"/>
  <c r="Q1705" i="12"/>
  <c r="Q1706" i="12" s="1"/>
  <c r="R1704" i="12"/>
  <c r="N1705" i="12"/>
  <c r="I1706" i="12"/>
  <c r="J1706" i="12" s="1"/>
  <c r="L1706" i="12"/>
  <c r="N1706" i="12" s="1"/>
  <c r="H1707" i="12"/>
  <c r="M1707" i="12" s="1"/>
  <c r="F1709" i="12"/>
  <c r="G1709" i="12" s="1"/>
  <c r="E1708" i="12"/>
  <c r="P1706" i="12" l="1"/>
  <c r="R1706" i="12" s="1"/>
  <c r="Q1707" i="12"/>
  <c r="R1705" i="12"/>
  <c r="I1707" i="12"/>
  <c r="J1707" i="12" s="1"/>
  <c r="L1707" i="12"/>
  <c r="N1707" i="12" s="1"/>
  <c r="H1708" i="12"/>
  <c r="F1710" i="12"/>
  <c r="G1710" i="12" s="1"/>
  <c r="E1709" i="12"/>
  <c r="P1707" i="12" l="1"/>
  <c r="R1707" i="12" s="1"/>
  <c r="L1708" i="12"/>
  <c r="M1708" i="12"/>
  <c r="I1708" i="12"/>
  <c r="J1708" i="12" s="1"/>
  <c r="H1709" i="12"/>
  <c r="F1711" i="12"/>
  <c r="G1711" i="12" s="1"/>
  <c r="E1710" i="12"/>
  <c r="P1708" i="12" l="1"/>
  <c r="Q1708" i="12"/>
  <c r="L1709" i="12"/>
  <c r="M1709" i="12"/>
  <c r="N1708" i="12"/>
  <c r="I1709" i="12"/>
  <c r="J1709" i="12" s="1"/>
  <c r="H1710" i="12"/>
  <c r="M1710" i="12" s="1"/>
  <c r="E1711" i="12"/>
  <c r="F1712" i="12"/>
  <c r="G1712" i="12" s="1"/>
  <c r="P1709" i="12" l="1"/>
  <c r="Q1709" i="12"/>
  <c r="Q1710" i="12" s="1"/>
  <c r="R1708" i="12"/>
  <c r="N1709" i="12"/>
  <c r="I1710" i="12"/>
  <c r="J1710" i="12" s="1"/>
  <c r="L1710" i="12"/>
  <c r="N1710" i="12" s="1"/>
  <c r="H1711" i="12"/>
  <c r="F1713" i="12"/>
  <c r="G1713" i="12" s="1"/>
  <c r="E1712" i="12"/>
  <c r="P1710" i="12" l="1"/>
  <c r="R1710" i="12" s="1"/>
  <c r="R1709" i="12"/>
  <c r="L1711" i="12"/>
  <c r="M1711" i="12"/>
  <c r="I1711" i="12"/>
  <c r="J1711" i="12" s="1"/>
  <c r="H1712" i="12"/>
  <c r="E1713" i="12"/>
  <c r="F1714" i="12"/>
  <c r="G1714" i="12" s="1"/>
  <c r="P1711" i="12" l="1"/>
  <c r="Q1711" i="12"/>
  <c r="L1712" i="12"/>
  <c r="M1712" i="12"/>
  <c r="N1711" i="12"/>
  <c r="I1712" i="12"/>
  <c r="J1712" i="12" s="1"/>
  <c r="H1713" i="12"/>
  <c r="F1715" i="12"/>
  <c r="G1715" i="12" s="1"/>
  <c r="E1714" i="12"/>
  <c r="P1712" i="12" l="1"/>
  <c r="Q1712" i="12"/>
  <c r="R1711" i="12"/>
  <c r="L1713" i="12"/>
  <c r="M1713" i="12"/>
  <c r="N1712" i="12"/>
  <c r="I1713" i="12"/>
  <c r="J1713" i="12" s="1"/>
  <c r="H1714" i="12"/>
  <c r="E1715" i="12"/>
  <c r="F1716" i="12"/>
  <c r="G1716" i="12" s="1"/>
  <c r="P1713" i="12" l="1"/>
  <c r="Q1713" i="12"/>
  <c r="R1712" i="12"/>
  <c r="L1714" i="12"/>
  <c r="M1714" i="12"/>
  <c r="N1713" i="12"/>
  <c r="I1714" i="12"/>
  <c r="J1714" i="12" s="1"/>
  <c r="H1715" i="12"/>
  <c r="F1717" i="12"/>
  <c r="G1717" i="12" s="1"/>
  <c r="E1716" i="12"/>
  <c r="P1714" i="12" l="1"/>
  <c r="Q1714" i="12"/>
  <c r="R1713" i="12"/>
  <c r="N1714" i="12"/>
  <c r="L1715" i="12"/>
  <c r="M1715" i="12"/>
  <c r="I1715" i="12"/>
  <c r="J1715" i="12" s="1"/>
  <c r="H1716" i="12"/>
  <c r="E1717" i="12"/>
  <c r="F1718" i="12"/>
  <c r="G1718" i="12" s="1"/>
  <c r="P1715" i="12" l="1"/>
  <c r="Q1715" i="12"/>
  <c r="R1714" i="12"/>
  <c r="L1716" i="12"/>
  <c r="M1716" i="12"/>
  <c r="N1715" i="12"/>
  <c r="I1716" i="12"/>
  <c r="J1716" i="12" s="1"/>
  <c r="H1717" i="12"/>
  <c r="F1719" i="12"/>
  <c r="G1719" i="12" s="1"/>
  <c r="E1718" i="12"/>
  <c r="P1716" i="12" l="1"/>
  <c r="Q1716" i="12"/>
  <c r="R1715" i="12"/>
  <c r="L1717" i="12"/>
  <c r="M1717" i="12"/>
  <c r="N1716" i="12"/>
  <c r="I1717" i="12"/>
  <c r="J1717" i="12" s="1"/>
  <c r="H1718" i="12"/>
  <c r="E1719" i="12"/>
  <c r="F1720" i="12"/>
  <c r="G1720" i="12" s="1"/>
  <c r="P1717" i="12" l="1"/>
  <c r="Q1717" i="12"/>
  <c r="R1716" i="12"/>
  <c r="L1718" i="12"/>
  <c r="M1718" i="12"/>
  <c r="N1717" i="12"/>
  <c r="I1718" i="12"/>
  <c r="J1718" i="12" s="1"/>
  <c r="H1719" i="12"/>
  <c r="F1721" i="12"/>
  <c r="G1721" i="12" s="1"/>
  <c r="E1720" i="12"/>
  <c r="P1718" i="12" l="1"/>
  <c r="Q1718" i="12"/>
  <c r="R1717" i="12"/>
  <c r="L1719" i="12"/>
  <c r="M1719" i="12"/>
  <c r="N1718" i="12"/>
  <c r="I1719" i="12"/>
  <c r="J1719" i="12" s="1"/>
  <c r="H1720" i="12"/>
  <c r="E1721" i="12"/>
  <c r="F1722" i="12"/>
  <c r="G1722" i="12" s="1"/>
  <c r="P1719" i="12" l="1"/>
  <c r="Q1719" i="12"/>
  <c r="R1718" i="12"/>
  <c r="L1720" i="12"/>
  <c r="M1720" i="12"/>
  <c r="N1719" i="12"/>
  <c r="I1720" i="12"/>
  <c r="J1720" i="12" s="1"/>
  <c r="H1721" i="12"/>
  <c r="F1723" i="12"/>
  <c r="G1723" i="12" s="1"/>
  <c r="E1722" i="12"/>
  <c r="P1720" i="12" l="1"/>
  <c r="Q1720" i="12"/>
  <c r="R1719" i="12"/>
  <c r="L1721" i="12"/>
  <c r="M1721" i="12"/>
  <c r="N1720" i="12"/>
  <c r="I1721" i="12"/>
  <c r="J1721" i="12" s="1"/>
  <c r="H1722" i="12"/>
  <c r="M1722" i="12" s="1"/>
  <c r="E1723" i="12"/>
  <c r="F1724" i="12"/>
  <c r="G1724" i="12" s="1"/>
  <c r="P1721" i="12" l="1"/>
  <c r="Q1721" i="12"/>
  <c r="Q1722" i="12" s="1"/>
  <c r="R1720" i="12"/>
  <c r="N1721" i="12"/>
  <c r="I1722" i="12"/>
  <c r="J1722" i="12" s="1"/>
  <c r="L1722" i="12"/>
  <c r="N1722" i="12" s="1"/>
  <c r="H1723" i="12"/>
  <c r="F1725" i="12"/>
  <c r="G1725" i="12" s="1"/>
  <c r="E1724" i="12"/>
  <c r="P1722" i="12" l="1"/>
  <c r="R1722" i="12" s="1"/>
  <c r="R1721" i="12"/>
  <c r="L1723" i="12"/>
  <c r="M1723" i="12"/>
  <c r="I1723" i="12"/>
  <c r="J1723" i="12" s="1"/>
  <c r="H1724" i="12"/>
  <c r="E1725" i="12"/>
  <c r="F1726" i="12"/>
  <c r="G1726" i="12" s="1"/>
  <c r="P1723" i="12" l="1"/>
  <c r="Q1723" i="12"/>
  <c r="L1724" i="12"/>
  <c r="M1724" i="12"/>
  <c r="N1723" i="12"/>
  <c r="I1724" i="12"/>
  <c r="J1724" i="12" s="1"/>
  <c r="H1725" i="12"/>
  <c r="F1727" i="12"/>
  <c r="G1727" i="12" s="1"/>
  <c r="E1726" i="12"/>
  <c r="P1724" i="12" l="1"/>
  <c r="Q1724" i="12"/>
  <c r="R1723" i="12"/>
  <c r="L1725" i="12"/>
  <c r="M1725" i="12"/>
  <c r="N1724" i="12"/>
  <c r="I1725" i="12"/>
  <c r="J1725" i="12" s="1"/>
  <c r="H1726" i="12"/>
  <c r="F1728" i="12"/>
  <c r="G1728" i="12" s="1"/>
  <c r="E1727" i="12"/>
  <c r="P1725" i="12" l="1"/>
  <c r="Q1725" i="12"/>
  <c r="R1724" i="12"/>
  <c r="L1726" i="12"/>
  <c r="M1726" i="12"/>
  <c r="N1725" i="12"/>
  <c r="I1726" i="12"/>
  <c r="J1726" i="12" s="1"/>
  <c r="H1727" i="12"/>
  <c r="M1727" i="12" s="1"/>
  <c r="F1729" i="12"/>
  <c r="G1729" i="12" s="1"/>
  <c r="E1728" i="12"/>
  <c r="P1726" i="12" l="1"/>
  <c r="Q1726" i="12"/>
  <c r="Q1727" i="12" s="1"/>
  <c r="R1725" i="12"/>
  <c r="N1726" i="12"/>
  <c r="I1727" i="12"/>
  <c r="J1727" i="12" s="1"/>
  <c r="L1727" i="12"/>
  <c r="N1727" i="12" s="1"/>
  <c r="H1728" i="12"/>
  <c r="F1730" i="12"/>
  <c r="G1730" i="12" s="1"/>
  <c r="E1729" i="12"/>
  <c r="P1727" i="12" l="1"/>
  <c r="R1727" i="12" s="1"/>
  <c r="R1726" i="12"/>
  <c r="L1728" i="12"/>
  <c r="M1728" i="12"/>
  <c r="I1728" i="12"/>
  <c r="J1728" i="12" s="1"/>
  <c r="H1729" i="12"/>
  <c r="F1731" i="12"/>
  <c r="G1731" i="12" s="1"/>
  <c r="E1730" i="12"/>
  <c r="P1728" i="12" l="1"/>
  <c r="Q1728" i="12"/>
  <c r="L1729" i="12"/>
  <c r="M1729" i="12"/>
  <c r="N1728" i="12"/>
  <c r="I1729" i="12"/>
  <c r="J1729" i="12" s="1"/>
  <c r="H1730" i="12"/>
  <c r="F1732" i="12"/>
  <c r="G1732" i="12" s="1"/>
  <c r="E1731" i="12"/>
  <c r="P1729" i="12" l="1"/>
  <c r="Q1729" i="12"/>
  <c r="R1728" i="12"/>
  <c r="L1730" i="12"/>
  <c r="M1730" i="12"/>
  <c r="N1729" i="12"/>
  <c r="I1730" i="12"/>
  <c r="J1730" i="12" s="1"/>
  <c r="H1731" i="12"/>
  <c r="E1732" i="12"/>
  <c r="F1733" i="12"/>
  <c r="G1733" i="12" s="1"/>
  <c r="P1730" i="12" l="1"/>
  <c r="Q1730" i="12"/>
  <c r="R1729" i="12"/>
  <c r="L1731" i="12"/>
  <c r="M1731" i="12"/>
  <c r="N1730" i="12"/>
  <c r="I1731" i="12"/>
  <c r="J1731" i="12" s="1"/>
  <c r="H1732" i="12"/>
  <c r="F1734" i="12"/>
  <c r="G1734" i="12" s="1"/>
  <c r="E1733" i="12"/>
  <c r="P1731" i="12" l="1"/>
  <c r="Q1731" i="12"/>
  <c r="R1730" i="12"/>
  <c r="L1732" i="12"/>
  <c r="M1732" i="12"/>
  <c r="N1731" i="12"/>
  <c r="I1732" i="12"/>
  <c r="J1732" i="12" s="1"/>
  <c r="H1733" i="12"/>
  <c r="E1734" i="12"/>
  <c r="F1735" i="12"/>
  <c r="G1735" i="12" s="1"/>
  <c r="P1732" i="12" l="1"/>
  <c r="Q1732" i="12"/>
  <c r="R1731" i="12"/>
  <c r="L1733" i="12"/>
  <c r="M1733" i="12"/>
  <c r="N1732" i="12"/>
  <c r="I1733" i="12"/>
  <c r="J1733" i="12" s="1"/>
  <c r="H1734" i="12"/>
  <c r="F1736" i="12"/>
  <c r="G1736" i="12" s="1"/>
  <c r="E1735" i="12"/>
  <c r="P1733" i="12" l="1"/>
  <c r="Q1733" i="12"/>
  <c r="R1732" i="12"/>
  <c r="L1734" i="12"/>
  <c r="M1734" i="12"/>
  <c r="N1733" i="12"/>
  <c r="I1734" i="12"/>
  <c r="J1734" i="12" s="1"/>
  <c r="H1735" i="12"/>
  <c r="F1737" i="12"/>
  <c r="G1737" i="12" s="1"/>
  <c r="E1736" i="12"/>
  <c r="P1734" i="12" l="1"/>
  <c r="Q1734" i="12"/>
  <c r="R1733" i="12"/>
  <c r="L1735" i="12"/>
  <c r="M1735" i="12"/>
  <c r="N1734" i="12"/>
  <c r="I1735" i="12"/>
  <c r="J1735" i="12" s="1"/>
  <c r="H1736" i="12"/>
  <c r="E1737" i="12"/>
  <c r="F1738" i="12"/>
  <c r="G1738" i="12" s="1"/>
  <c r="P1735" i="12" l="1"/>
  <c r="Q1735" i="12"/>
  <c r="R1734" i="12"/>
  <c r="L1736" i="12"/>
  <c r="M1736" i="12"/>
  <c r="N1735" i="12"/>
  <c r="I1736" i="12"/>
  <c r="J1736" i="12" s="1"/>
  <c r="H1737" i="12"/>
  <c r="M1737" i="12" s="1"/>
  <c r="F1739" i="12"/>
  <c r="G1739" i="12" s="1"/>
  <c r="E1738" i="12"/>
  <c r="P1736" i="12" l="1"/>
  <c r="Q1736" i="12"/>
  <c r="Q1737" i="12" s="1"/>
  <c r="R1735" i="12"/>
  <c r="N1736" i="12"/>
  <c r="I1737" i="12"/>
  <c r="J1737" i="12" s="1"/>
  <c r="L1737" i="12"/>
  <c r="N1737" i="12" s="1"/>
  <c r="H1738" i="12"/>
  <c r="F1740" i="12"/>
  <c r="G1740" i="12" s="1"/>
  <c r="E1739" i="12"/>
  <c r="P1737" i="12" l="1"/>
  <c r="R1736" i="12"/>
  <c r="R1737" i="12"/>
  <c r="L1738" i="12"/>
  <c r="M1738" i="12"/>
  <c r="I1738" i="12"/>
  <c r="J1738" i="12" s="1"/>
  <c r="H1739" i="12"/>
  <c r="E1740" i="12"/>
  <c r="F1741" i="12"/>
  <c r="G1741" i="12" s="1"/>
  <c r="P1738" i="12" l="1"/>
  <c r="Q1738" i="12"/>
  <c r="L1739" i="12"/>
  <c r="M1739" i="12"/>
  <c r="N1738" i="12"/>
  <c r="I1739" i="12"/>
  <c r="J1739" i="12" s="1"/>
  <c r="H1740" i="12"/>
  <c r="F1742" i="12"/>
  <c r="G1742" i="12" s="1"/>
  <c r="E1741" i="12"/>
  <c r="P1739" i="12" l="1"/>
  <c r="Q1739" i="12"/>
  <c r="R1738" i="12"/>
  <c r="L1740" i="12"/>
  <c r="M1740" i="12"/>
  <c r="N1739" i="12"/>
  <c r="I1740" i="12"/>
  <c r="J1740" i="12" s="1"/>
  <c r="H1741" i="12"/>
  <c r="F1743" i="12"/>
  <c r="G1743" i="12" s="1"/>
  <c r="E1742" i="12"/>
  <c r="P1740" i="12" l="1"/>
  <c r="Q1740" i="12"/>
  <c r="R1739" i="12"/>
  <c r="L1741" i="12"/>
  <c r="M1741" i="12"/>
  <c r="N1740" i="12"/>
  <c r="I1741" i="12"/>
  <c r="J1741" i="12" s="1"/>
  <c r="H1742" i="12"/>
  <c r="F1744" i="12"/>
  <c r="G1744" i="12" s="1"/>
  <c r="E1743" i="12"/>
  <c r="P1741" i="12" l="1"/>
  <c r="Q1741" i="12"/>
  <c r="R1740" i="12"/>
  <c r="L1742" i="12"/>
  <c r="M1742" i="12"/>
  <c r="N1741" i="12"/>
  <c r="I1742" i="12"/>
  <c r="J1742" i="12" s="1"/>
  <c r="H1743" i="12"/>
  <c r="F1745" i="12"/>
  <c r="G1745" i="12" s="1"/>
  <c r="E1744" i="12"/>
  <c r="P1742" i="12" l="1"/>
  <c r="Q1742" i="12"/>
  <c r="R1741" i="12"/>
  <c r="L1743" i="12"/>
  <c r="M1743" i="12"/>
  <c r="N1742" i="12"/>
  <c r="I1743" i="12"/>
  <c r="J1743" i="12" s="1"/>
  <c r="H1744" i="12"/>
  <c r="E1745" i="12"/>
  <c r="F1746" i="12"/>
  <c r="G1746" i="12" s="1"/>
  <c r="P1743" i="12" l="1"/>
  <c r="Q1743" i="12"/>
  <c r="R1742" i="12"/>
  <c r="L1744" i="12"/>
  <c r="M1744" i="12"/>
  <c r="N1743" i="12"/>
  <c r="I1744" i="12"/>
  <c r="J1744" i="12" s="1"/>
  <c r="H1745" i="12"/>
  <c r="F1747" i="12"/>
  <c r="G1747" i="12" s="1"/>
  <c r="E1746" i="12"/>
  <c r="P1744" i="12" l="1"/>
  <c r="Q1744" i="12"/>
  <c r="R1743" i="12"/>
  <c r="L1745" i="12"/>
  <c r="M1745" i="12"/>
  <c r="N1744" i="12"/>
  <c r="I1745" i="12"/>
  <c r="J1745" i="12" s="1"/>
  <c r="H1746" i="12"/>
  <c r="F1748" i="12"/>
  <c r="G1748" i="12" s="1"/>
  <c r="E1747" i="12"/>
  <c r="P1745" i="12" l="1"/>
  <c r="Q1745" i="12"/>
  <c r="R1744" i="12"/>
  <c r="L1746" i="12"/>
  <c r="M1746" i="12"/>
  <c r="N1745" i="12"/>
  <c r="I1746" i="12"/>
  <c r="J1746" i="12" s="1"/>
  <c r="H1747" i="12"/>
  <c r="E1748" i="12"/>
  <c r="F1749" i="12"/>
  <c r="G1749" i="12" s="1"/>
  <c r="P1746" i="12" l="1"/>
  <c r="Q1746" i="12"/>
  <c r="R1745" i="12"/>
  <c r="L1747" i="12"/>
  <c r="M1747" i="12"/>
  <c r="N1746" i="12"/>
  <c r="I1747" i="12"/>
  <c r="J1747" i="12" s="1"/>
  <c r="H1748" i="12"/>
  <c r="F1750" i="12"/>
  <c r="G1750" i="12" s="1"/>
  <c r="E1749" i="12"/>
  <c r="P1747" i="12" l="1"/>
  <c r="Q1747" i="12"/>
  <c r="R1746" i="12"/>
  <c r="L1748" i="12"/>
  <c r="M1748" i="12"/>
  <c r="N1747" i="12"/>
  <c r="I1748" i="12"/>
  <c r="J1748" i="12" s="1"/>
  <c r="H1749" i="12"/>
  <c r="F1751" i="12"/>
  <c r="G1751" i="12" s="1"/>
  <c r="E1750" i="12"/>
  <c r="P1748" i="12" l="1"/>
  <c r="Q1748" i="12"/>
  <c r="R1747" i="12"/>
  <c r="L1749" i="12"/>
  <c r="M1749" i="12"/>
  <c r="N1748" i="12"/>
  <c r="I1749" i="12"/>
  <c r="J1749" i="12" s="1"/>
  <c r="H1750" i="12"/>
  <c r="F1752" i="12"/>
  <c r="G1752" i="12" s="1"/>
  <c r="E1751" i="12"/>
  <c r="P1749" i="12" l="1"/>
  <c r="Q1749" i="12"/>
  <c r="R1748" i="12"/>
  <c r="L1750" i="12"/>
  <c r="M1750" i="12"/>
  <c r="N1749" i="12"/>
  <c r="I1750" i="12"/>
  <c r="J1750" i="12" s="1"/>
  <c r="H1751" i="12"/>
  <c r="F1753" i="12"/>
  <c r="G1753" i="12" s="1"/>
  <c r="E1752" i="12"/>
  <c r="P1750" i="12" l="1"/>
  <c r="Q1750" i="12"/>
  <c r="R1749" i="12"/>
  <c r="L1751" i="12"/>
  <c r="M1751" i="12"/>
  <c r="N1750" i="12"/>
  <c r="I1751" i="12"/>
  <c r="J1751" i="12" s="1"/>
  <c r="H1752" i="12"/>
  <c r="F1754" i="12"/>
  <c r="G1754" i="12" s="1"/>
  <c r="E1753" i="12"/>
  <c r="P1751" i="12" l="1"/>
  <c r="Q1751" i="12"/>
  <c r="R1750" i="12"/>
  <c r="L1752" i="12"/>
  <c r="M1752" i="12"/>
  <c r="N1751" i="12"/>
  <c r="I1752" i="12"/>
  <c r="J1752" i="12" s="1"/>
  <c r="H1753" i="12"/>
  <c r="M1753" i="12" s="1"/>
  <c r="F1755" i="12"/>
  <c r="G1755" i="12" s="1"/>
  <c r="E1754" i="12"/>
  <c r="P1752" i="12" l="1"/>
  <c r="Q1752" i="12"/>
  <c r="Q1753" i="12" s="1"/>
  <c r="R1751" i="12"/>
  <c r="N1752" i="12"/>
  <c r="I1753" i="12"/>
  <c r="J1753" i="12" s="1"/>
  <c r="L1753" i="12"/>
  <c r="N1753" i="12" s="1"/>
  <c r="H1754" i="12"/>
  <c r="F1756" i="12"/>
  <c r="G1756" i="12" s="1"/>
  <c r="E1755" i="12"/>
  <c r="P1753" i="12" l="1"/>
  <c r="R1753" i="12" s="1"/>
  <c r="R1752" i="12"/>
  <c r="L1754" i="12"/>
  <c r="M1754" i="12"/>
  <c r="I1754" i="12"/>
  <c r="J1754" i="12" s="1"/>
  <c r="H1755" i="12"/>
  <c r="E1756" i="12"/>
  <c r="F1757" i="12"/>
  <c r="G1757" i="12" s="1"/>
  <c r="P1754" i="12" l="1"/>
  <c r="Q1754" i="12"/>
  <c r="L1755" i="12"/>
  <c r="M1755" i="12"/>
  <c r="N1754" i="12"/>
  <c r="I1755" i="12"/>
  <c r="J1755" i="12" s="1"/>
  <c r="H1756" i="12"/>
  <c r="F1758" i="12"/>
  <c r="G1758" i="12" s="1"/>
  <c r="E1757" i="12"/>
  <c r="P1755" i="12" l="1"/>
  <c r="Q1755" i="12"/>
  <c r="R1754" i="12"/>
  <c r="L1756" i="12"/>
  <c r="M1756" i="12"/>
  <c r="N1755" i="12"/>
  <c r="I1756" i="12"/>
  <c r="J1756" i="12" s="1"/>
  <c r="H1757" i="12"/>
  <c r="F1759" i="12"/>
  <c r="G1759" i="12" s="1"/>
  <c r="E1758" i="12"/>
  <c r="P1756" i="12" l="1"/>
  <c r="Q1756" i="12"/>
  <c r="R1755" i="12"/>
  <c r="L1757" i="12"/>
  <c r="M1757" i="12"/>
  <c r="N1756" i="12"/>
  <c r="I1757" i="12"/>
  <c r="J1757" i="12" s="1"/>
  <c r="H1758" i="12"/>
  <c r="F1760" i="12"/>
  <c r="G1760" i="12" s="1"/>
  <c r="E1759" i="12"/>
  <c r="P1757" i="12" l="1"/>
  <c r="Q1757" i="12"/>
  <c r="R1756" i="12"/>
  <c r="L1758" i="12"/>
  <c r="M1758" i="12"/>
  <c r="N1757" i="12"/>
  <c r="I1758" i="12"/>
  <c r="J1758" i="12" s="1"/>
  <c r="H1759" i="12"/>
  <c r="F1761" i="12"/>
  <c r="G1761" i="12" s="1"/>
  <c r="E1760" i="12"/>
  <c r="P1758" i="12" l="1"/>
  <c r="Q1758" i="12"/>
  <c r="R1757" i="12"/>
  <c r="L1759" i="12"/>
  <c r="M1759" i="12"/>
  <c r="N1758" i="12"/>
  <c r="I1759" i="12"/>
  <c r="J1759" i="12" s="1"/>
  <c r="H1760" i="12"/>
  <c r="F1762" i="12"/>
  <c r="G1762" i="12" s="1"/>
  <c r="E1761" i="12"/>
  <c r="P1759" i="12" l="1"/>
  <c r="Q1759" i="12"/>
  <c r="R1758" i="12"/>
  <c r="L1760" i="12"/>
  <c r="M1760" i="12"/>
  <c r="N1759" i="12"/>
  <c r="I1760" i="12"/>
  <c r="J1760" i="12" s="1"/>
  <c r="H1761" i="12"/>
  <c r="E1762" i="12"/>
  <c r="F1763" i="12"/>
  <c r="G1763" i="12" s="1"/>
  <c r="P1760" i="12" l="1"/>
  <c r="Q1760" i="12"/>
  <c r="R1759" i="12"/>
  <c r="L1761" i="12"/>
  <c r="M1761" i="12"/>
  <c r="N1760" i="12"/>
  <c r="I1761" i="12"/>
  <c r="J1761" i="12" s="1"/>
  <c r="H1762" i="12"/>
  <c r="F1764" i="12"/>
  <c r="G1764" i="12" s="1"/>
  <c r="E1763" i="12"/>
  <c r="P1761" i="12" l="1"/>
  <c r="Q1761" i="12"/>
  <c r="R1760" i="12"/>
  <c r="L1762" i="12"/>
  <c r="M1762" i="12"/>
  <c r="N1761" i="12"/>
  <c r="I1762" i="12"/>
  <c r="J1762" i="12" s="1"/>
  <c r="H1763" i="12"/>
  <c r="F1765" i="12"/>
  <c r="G1765" i="12" s="1"/>
  <c r="E1764" i="12"/>
  <c r="P1762" i="12" l="1"/>
  <c r="Q1762" i="12"/>
  <c r="R1761" i="12"/>
  <c r="L1763" i="12"/>
  <c r="M1763" i="12"/>
  <c r="N1762" i="12"/>
  <c r="I1763" i="12"/>
  <c r="J1763" i="12" s="1"/>
  <c r="H1764" i="12"/>
  <c r="F1766" i="12"/>
  <c r="G1766" i="12" s="1"/>
  <c r="E1765" i="12"/>
  <c r="P1763" i="12" l="1"/>
  <c r="Q1763" i="12"/>
  <c r="R1762" i="12"/>
  <c r="L1764" i="12"/>
  <c r="M1764" i="12"/>
  <c r="N1763" i="12"/>
  <c r="I1764" i="12"/>
  <c r="J1764" i="12" s="1"/>
  <c r="H1765" i="12"/>
  <c r="F1767" i="12"/>
  <c r="G1767" i="12" s="1"/>
  <c r="E1766" i="12"/>
  <c r="P1764" i="12" l="1"/>
  <c r="Q1764" i="12"/>
  <c r="R1763" i="12"/>
  <c r="L1765" i="12"/>
  <c r="M1765" i="12"/>
  <c r="N1764" i="12"/>
  <c r="I1765" i="12"/>
  <c r="J1765" i="12" s="1"/>
  <c r="H1766" i="12"/>
  <c r="M1766" i="12" s="1"/>
  <c r="F1768" i="12"/>
  <c r="G1768" i="12" s="1"/>
  <c r="E1767" i="12"/>
  <c r="P1765" i="12" l="1"/>
  <c r="Q1765" i="12"/>
  <c r="Q1766" i="12" s="1"/>
  <c r="R1764" i="12"/>
  <c r="N1765" i="12"/>
  <c r="I1766" i="12"/>
  <c r="J1766" i="12" s="1"/>
  <c r="L1766" i="12"/>
  <c r="N1766" i="12" s="1"/>
  <c r="H1767" i="12"/>
  <c r="E1768" i="12"/>
  <c r="F1769" i="12"/>
  <c r="G1769" i="12" s="1"/>
  <c r="P1766" i="12" l="1"/>
  <c r="R1766" i="12" s="1"/>
  <c r="R1765" i="12"/>
  <c r="L1767" i="12"/>
  <c r="M1767" i="12"/>
  <c r="I1767" i="12"/>
  <c r="J1767" i="12" s="1"/>
  <c r="H1768" i="12"/>
  <c r="F1770" i="12"/>
  <c r="G1770" i="12" s="1"/>
  <c r="E1769" i="12"/>
  <c r="P1767" i="12" l="1"/>
  <c r="Q1767" i="12"/>
  <c r="L1768" i="12"/>
  <c r="M1768" i="12"/>
  <c r="N1767" i="12"/>
  <c r="I1768" i="12"/>
  <c r="J1768" i="12" s="1"/>
  <c r="H1769" i="12"/>
  <c r="E1770" i="12"/>
  <c r="F1771" i="12"/>
  <c r="G1771" i="12" s="1"/>
  <c r="P1768" i="12" l="1"/>
  <c r="Q1768" i="12"/>
  <c r="R1767" i="12"/>
  <c r="L1769" i="12"/>
  <c r="M1769" i="12"/>
  <c r="N1768" i="12"/>
  <c r="I1769" i="12"/>
  <c r="J1769" i="12" s="1"/>
  <c r="H1770" i="12"/>
  <c r="F1772" i="12"/>
  <c r="G1772" i="12" s="1"/>
  <c r="E1771" i="12"/>
  <c r="P1769" i="12" l="1"/>
  <c r="Q1769" i="12"/>
  <c r="R1768" i="12"/>
  <c r="L1770" i="12"/>
  <c r="M1770" i="12"/>
  <c r="N1769" i="12"/>
  <c r="I1770" i="12"/>
  <c r="J1770" i="12" s="1"/>
  <c r="H1771" i="12"/>
  <c r="E1772" i="12"/>
  <c r="F1773" i="12"/>
  <c r="G1773" i="12" s="1"/>
  <c r="P1770" i="12" l="1"/>
  <c r="Q1770" i="12"/>
  <c r="R1769" i="12"/>
  <c r="L1771" i="12"/>
  <c r="M1771" i="12"/>
  <c r="N1770" i="12"/>
  <c r="I1771" i="12"/>
  <c r="J1771" i="12" s="1"/>
  <c r="H1772" i="12"/>
  <c r="F1774" i="12"/>
  <c r="G1774" i="12" s="1"/>
  <c r="E1773" i="12"/>
  <c r="P1771" i="12" l="1"/>
  <c r="Q1771" i="12"/>
  <c r="R1770" i="12"/>
  <c r="L1772" i="12"/>
  <c r="M1772" i="12"/>
  <c r="N1771" i="12"/>
  <c r="I1772" i="12"/>
  <c r="J1772" i="12" s="1"/>
  <c r="H1773" i="12"/>
  <c r="F1775" i="12"/>
  <c r="G1775" i="12" s="1"/>
  <c r="E1774" i="12"/>
  <c r="P1772" i="12" l="1"/>
  <c r="Q1772" i="12"/>
  <c r="R1771" i="12"/>
  <c r="L1773" i="12"/>
  <c r="M1773" i="12"/>
  <c r="N1772" i="12"/>
  <c r="I1773" i="12"/>
  <c r="J1773" i="12" s="1"/>
  <c r="H1774" i="12"/>
  <c r="F1776" i="12"/>
  <c r="G1776" i="12" s="1"/>
  <c r="E1775" i="12"/>
  <c r="P1773" i="12" l="1"/>
  <c r="Q1773" i="12"/>
  <c r="R1772" i="12"/>
  <c r="L1774" i="12"/>
  <c r="M1774" i="12"/>
  <c r="N1773" i="12"/>
  <c r="I1774" i="12"/>
  <c r="J1774" i="12" s="1"/>
  <c r="H1775" i="12"/>
  <c r="E1776" i="12"/>
  <c r="F1777" i="12"/>
  <c r="G1777" i="12" s="1"/>
  <c r="P1774" i="12" l="1"/>
  <c r="Q1774" i="12"/>
  <c r="R1773" i="12"/>
  <c r="L1775" i="12"/>
  <c r="M1775" i="12"/>
  <c r="N1774" i="12"/>
  <c r="I1775" i="12"/>
  <c r="J1775" i="12" s="1"/>
  <c r="H1776" i="12"/>
  <c r="F1778" i="12"/>
  <c r="G1778" i="12" s="1"/>
  <c r="E1777" i="12"/>
  <c r="P1775" i="12" l="1"/>
  <c r="Q1775" i="12"/>
  <c r="R1774" i="12"/>
  <c r="L1776" i="12"/>
  <c r="M1776" i="12"/>
  <c r="N1775" i="12"/>
  <c r="I1776" i="12"/>
  <c r="J1776" i="12" s="1"/>
  <c r="H1777" i="12"/>
  <c r="E1778" i="12"/>
  <c r="F1779" i="12"/>
  <c r="G1779" i="12" s="1"/>
  <c r="P1776" i="12" l="1"/>
  <c r="Q1776" i="12"/>
  <c r="R1775" i="12"/>
  <c r="L1777" i="12"/>
  <c r="M1777" i="12"/>
  <c r="N1776" i="12"/>
  <c r="I1777" i="12"/>
  <c r="J1777" i="12" s="1"/>
  <c r="H1778" i="12"/>
  <c r="F1780" i="12"/>
  <c r="G1780" i="12" s="1"/>
  <c r="E1779" i="12"/>
  <c r="P1777" i="12" l="1"/>
  <c r="Q1777" i="12"/>
  <c r="R1776" i="12"/>
  <c r="L1778" i="12"/>
  <c r="M1778" i="12"/>
  <c r="N1777" i="12"/>
  <c r="I1778" i="12"/>
  <c r="J1778" i="12" s="1"/>
  <c r="H1779" i="12"/>
  <c r="F1781" i="12"/>
  <c r="G1781" i="12" s="1"/>
  <c r="E1780" i="12"/>
  <c r="P1778" i="12" l="1"/>
  <c r="Q1778" i="12"/>
  <c r="R1777" i="12"/>
  <c r="L1779" i="12"/>
  <c r="M1779" i="12"/>
  <c r="N1778" i="12"/>
  <c r="I1779" i="12"/>
  <c r="J1779" i="12" s="1"/>
  <c r="H1780" i="12"/>
  <c r="E1781" i="12"/>
  <c r="F1782" i="12"/>
  <c r="G1782" i="12" s="1"/>
  <c r="P1779" i="12" l="1"/>
  <c r="Q1779" i="12"/>
  <c r="R1778" i="12"/>
  <c r="L1780" i="12"/>
  <c r="M1780" i="12"/>
  <c r="N1779" i="12"/>
  <c r="I1780" i="12"/>
  <c r="J1780" i="12" s="1"/>
  <c r="H1781" i="12"/>
  <c r="F1783" i="12"/>
  <c r="G1783" i="12" s="1"/>
  <c r="E1782" i="12"/>
  <c r="P1780" i="12" l="1"/>
  <c r="Q1780" i="12"/>
  <c r="R1779" i="12"/>
  <c r="L1781" i="12"/>
  <c r="M1781" i="12"/>
  <c r="N1780" i="12"/>
  <c r="I1781" i="12"/>
  <c r="J1781" i="12" s="1"/>
  <c r="H1782" i="12"/>
  <c r="F1784" i="12"/>
  <c r="G1784" i="12" s="1"/>
  <c r="E1783" i="12"/>
  <c r="P1781" i="12" l="1"/>
  <c r="Q1781" i="12"/>
  <c r="R1780" i="12"/>
  <c r="L1782" i="12"/>
  <c r="M1782" i="12"/>
  <c r="N1781" i="12"/>
  <c r="I1782" i="12"/>
  <c r="J1782" i="12" s="1"/>
  <c r="H1783" i="12"/>
  <c r="F1785" i="12"/>
  <c r="G1785" i="12" s="1"/>
  <c r="E1784" i="12"/>
  <c r="P1782" i="12" l="1"/>
  <c r="Q1782" i="12"/>
  <c r="R1781" i="12"/>
  <c r="L1783" i="12"/>
  <c r="M1783" i="12"/>
  <c r="N1782" i="12"/>
  <c r="I1783" i="12"/>
  <c r="J1783" i="12" s="1"/>
  <c r="H1784" i="12"/>
  <c r="E1785" i="12"/>
  <c r="F1786" i="12"/>
  <c r="G1786" i="12" s="1"/>
  <c r="R1782" i="12" l="1"/>
  <c r="P1783" i="12"/>
  <c r="Q1783" i="12"/>
  <c r="L1784" i="12"/>
  <c r="M1784" i="12"/>
  <c r="N1783" i="12"/>
  <c r="I1784" i="12"/>
  <c r="J1784" i="12" s="1"/>
  <c r="H1785" i="12"/>
  <c r="F1787" i="12"/>
  <c r="G1787" i="12" s="1"/>
  <c r="E1786" i="12"/>
  <c r="P1784" i="12" l="1"/>
  <c r="Q1784" i="12"/>
  <c r="R1783" i="12"/>
  <c r="L1785" i="12"/>
  <c r="M1785" i="12"/>
  <c r="N1784" i="12"/>
  <c r="I1785" i="12"/>
  <c r="J1785" i="12" s="1"/>
  <c r="H1786" i="12"/>
  <c r="F1788" i="12"/>
  <c r="G1788" i="12" s="1"/>
  <c r="E1787" i="12"/>
  <c r="P1785" i="12" l="1"/>
  <c r="Q1785" i="12"/>
  <c r="R1784" i="12"/>
  <c r="L1786" i="12"/>
  <c r="M1786" i="12"/>
  <c r="N1785" i="12"/>
  <c r="I1786" i="12"/>
  <c r="J1786" i="12" s="1"/>
  <c r="H1787" i="12"/>
  <c r="F1789" i="12"/>
  <c r="G1789" i="12" s="1"/>
  <c r="E1788" i="12"/>
  <c r="P1786" i="12" l="1"/>
  <c r="Q1786" i="12"/>
  <c r="R1785" i="12"/>
  <c r="L1787" i="12"/>
  <c r="M1787" i="12"/>
  <c r="N1786" i="12"/>
  <c r="I1787" i="12"/>
  <c r="J1787" i="12" s="1"/>
  <c r="H1788" i="12"/>
  <c r="F1790" i="12"/>
  <c r="G1790" i="12" s="1"/>
  <c r="E1789" i="12"/>
  <c r="P1787" i="12" l="1"/>
  <c r="Q1787" i="12"/>
  <c r="R1786" i="12"/>
  <c r="L1788" i="12"/>
  <c r="M1788" i="12"/>
  <c r="N1787" i="12"/>
  <c r="I1788" i="12"/>
  <c r="J1788" i="12" s="1"/>
  <c r="H1789" i="12"/>
  <c r="F1791" i="12"/>
  <c r="G1791" i="12" s="1"/>
  <c r="E1790" i="12"/>
  <c r="P1788" i="12" l="1"/>
  <c r="Q1788" i="12"/>
  <c r="R1787" i="12"/>
  <c r="L1789" i="12"/>
  <c r="M1789" i="12"/>
  <c r="N1788" i="12"/>
  <c r="I1789" i="12"/>
  <c r="J1789" i="12" s="1"/>
  <c r="H1790" i="12"/>
  <c r="F1792" i="12"/>
  <c r="G1792" i="12" s="1"/>
  <c r="E1791" i="12"/>
  <c r="P1789" i="12" l="1"/>
  <c r="Q1789" i="12"/>
  <c r="R1788" i="12"/>
  <c r="L1790" i="12"/>
  <c r="M1790" i="12"/>
  <c r="N1789" i="12"/>
  <c r="I1790" i="12"/>
  <c r="J1790" i="12" s="1"/>
  <c r="H1791" i="12"/>
  <c r="E1792" i="12"/>
  <c r="F1793" i="12"/>
  <c r="G1793" i="12" s="1"/>
  <c r="P1790" i="12" l="1"/>
  <c r="Q1790" i="12"/>
  <c r="R1789" i="12"/>
  <c r="L1791" i="12"/>
  <c r="M1791" i="12"/>
  <c r="N1790" i="12"/>
  <c r="I1791" i="12"/>
  <c r="J1791" i="12" s="1"/>
  <c r="H1792" i="12"/>
  <c r="F1794" i="12"/>
  <c r="G1794" i="12" s="1"/>
  <c r="E1793" i="12"/>
  <c r="P1791" i="12" l="1"/>
  <c r="Q1791" i="12"/>
  <c r="R1790" i="12"/>
  <c r="L1792" i="12"/>
  <c r="M1792" i="12"/>
  <c r="N1791" i="12"/>
  <c r="I1792" i="12"/>
  <c r="J1792" i="12" s="1"/>
  <c r="H1793" i="12"/>
  <c r="M1793" i="12" s="1"/>
  <c r="F1795" i="12"/>
  <c r="G1795" i="12" s="1"/>
  <c r="E1794" i="12"/>
  <c r="P1792" i="12" l="1"/>
  <c r="Q1792" i="12"/>
  <c r="Q1793" i="12" s="1"/>
  <c r="R1791" i="12"/>
  <c r="N1792" i="12"/>
  <c r="I1793" i="12"/>
  <c r="J1793" i="12" s="1"/>
  <c r="L1793" i="12"/>
  <c r="N1793" i="12" s="1"/>
  <c r="H1794" i="12"/>
  <c r="F1796" i="12"/>
  <c r="G1796" i="12" s="1"/>
  <c r="E1795" i="12"/>
  <c r="P1793" i="12" l="1"/>
  <c r="R1793" i="12" s="1"/>
  <c r="R1792" i="12"/>
  <c r="L1794" i="12"/>
  <c r="M1794" i="12"/>
  <c r="I1794" i="12"/>
  <c r="J1794" i="12" s="1"/>
  <c r="H1795" i="12"/>
  <c r="F1797" i="12"/>
  <c r="G1797" i="12" s="1"/>
  <c r="E1796" i="12"/>
  <c r="P1794" i="12" l="1"/>
  <c r="Q1794" i="12"/>
  <c r="L1795" i="12"/>
  <c r="M1795" i="12"/>
  <c r="N1794" i="12"/>
  <c r="I1795" i="12"/>
  <c r="J1795" i="12" s="1"/>
  <c r="H1796" i="12"/>
  <c r="F1798" i="12"/>
  <c r="G1798" i="12" s="1"/>
  <c r="E1797" i="12"/>
  <c r="P1795" i="12" l="1"/>
  <c r="Q1795" i="12"/>
  <c r="R1794" i="12"/>
  <c r="L1796" i="12"/>
  <c r="M1796" i="12"/>
  <c r="N1795" i="12"/>
  <c r="I1796" i="12"/>
  <c r="J1796" i="12" s="1"/>
  <c r="H1797" i="12"/>
  <c r="E1798" i="12"/>
  <c r="F1799" i="12"/>
  <c r="G1799" i="12" s="1"/>
  <c r="R1795" i="12" l="1"/>
  <c r="P1796" i="12"/>
  <c r="Q1796" i="12"/>
  <c r="L1797" i="12"/>
  <c r="M1797" i="12"/>
  <c r="N1796" i="12"/>
  <c r="I1797" i="12"/>
  <c r="J1797" i="12" s="1"/>
  <c r="H1798" i="12"/>
  <c r="F1800" i="12"/>
  <c r="G1800" i="12" s="1"/>
  <c r="E1799" i="12"/>
  <c r="P1797" i="12" l="1"/>
  <c r="Q1797" i="12"/>
  <c r="R1796" i="12"/>
  <c r="L1798" i="12"/>
  <c r="M1798" i="12"/>
  <c r="N1797" i="12"/>
  <c r="I1798" i="12"/>
  <c r="J1798" i="12" s="1"/>
  <c r="H1799" i="12"/>
  <c r="F1801" i="12"/>
  <c r="G1801" i="12" s="1"/>
  <c r="E1800" i="12"/>
  <c r="P1798" i="12" l="1"/>
  <c r="Q1798" i="12"/>
  <c r="R1797" i="12"/>
  <c r="L1799" i="12"/>
  <c r="M1799" i="12"/>
  <c r="N1798" i="12"/>
  <c r="I1799" i="12"/>
  <c r="J1799" i="12" s="1"/>
  <c r="H1800" i="12"/>
  <c r="F1802" i="12"/>
  <c r="G1802" i="12" s="1"/>
  <c r="E1801" i="12"/>
  <c r="P1799" i="12" l="1"/>
  <c r="Q1799" i="12"/>
  <c r="R1798" i="12"/>
  <c r="L1800" i="12"/>
  <c r="M1800" i="12"/>
  <c r="N1799" i="12"/>
  <c r="I1800" i="12"/>
  <c r="J1800" i="12" s="1"/>
  <c r="H1801" i="12"/>
  <c r="E1802" i="12"/>
  <c r="F1803" i="12"/>
  <c r="G1803" i="12" s="1"/>
  <c r="P1800" i="12" l="1"/>
  <c r="Q1800" i="12"/>
  <c r="R1799" i="12"/>
  <c r="L1801" i="12"/>
  <c r="M1801" i="12"/>
  <c r="N1800" i="12"/>
  <c r="I1801" i="12"/>
  <c r="J1801" i="12" s="1"/>
  <c r="H1802" i="12"/>
  <c r="F1804" i="12"/>
  <c r="G1804" i="12" s="1"/>
  <c r="E1803" i="12"/>
  <c r="P1801" i="12" l="1"/>
  <c r="Q1801" i="12"/>
  <c r="R1800" i="12"/>
  <c r="L1802" i="12"/>
  <c r="M1802" i="12"/>
  <c r="N1801" i="12"/>
  <c r="I1802" i="12"/>
  <c r="J1802" i="12" s="1"/>
  <c r="H1803" i="12"/>
  <c r="E1804" i="12"/>
  <c r="F1805" i="12"/>
  <c r="G1805" i="12" s="1"/>
  <c r="P1802" i="12" l="1"/>
  <c r="Q1802" i="12"/>
  <c r="R1801" i="12"/>
  <c r="L1803" i="12"/>
  <c r="M1803" i="12"/>
  <c r="N1802" i="12"/>
  <c r="I1803" i="12"/>
  <c r="J1803" i="12" s="1"/>
  <c r="H1804" i="12"/>
  <c r="F1806" i="12"/>
  <c r="G1806" i="12" s="1"/>
  <c r="E1805" i="12"/>
  <c r="P1803" i="12" l="1"/>
  <c r="Q1803" i="12"/>
  <c r="R1802" i="12"/>
  <c r="L1804" i="12"/>
  <c r="M1804" i="12"/>
  <c r="N1803" i="12"/>
  <c r="I1804" i="12"/>
  <c r="J1804" i="12" s="1"/>
  <c r="H1805" i="12"/>
  <c r="F1807" i="12"/>
  <c r="G1807" i="12" s="1"/>
  <c r="E1806" i="12"/>
  <c r="P1804" i="12" l="1"/>
  <c r="Q1804" i="12"/>
  <c r="R1803" i="12"/>
  <c r="L1805" i="12"/>
  <c r="M1805" i="12"/>
  <c r="N1804" i="12"/>
  <c r="I1805" i="12"/>
  <c r="J1805" i="12" s="1"/>
  <c r="H1806" i="12"/>
  <c r="F1808" i="12"/>
  <c r="G1808" i="12" s="1"/>
  <c r="E1807" i="12"/>
  <c r="P1805" i="12" l="1"/>
  <c r="Q1805" i="12"/>
  <c r="R1805" i="12" s="1"/>
  <c r="R1804" i="12"/>
  <c r="L1806" i="12"/>
  <c r="M1806" i="12"/>
  <c r="N1805" i="12"/>
  <c r="I1806" i="12"/>
  <c r="J1806" i="12" s="1"/>
  <c r="H1807" i="12"/>
  <c r="M1807" i="12" s="1"/>
  <c r="F1809" i="12"/>
  <c r="G1809" i="12" s="1"/>
  <c r="E1808" i="12"/>
  <c r="P1806" i="12" l="1"/>
  <c r="Q1806" i="12"/>
  <c r="Q1807" i="12" s="1"/>
  <c r="N1806" i="12"/>
  <c r="I1807" i="12"/>
  <c r="J1807" i="12" s="1"/>
  <c r="L1807" i="12"/>
  <c r="N1807" i="12" s="1"/>
  <c r="H1808" i="12"/>
  <c r="M1808" i="12" s="1"/>
  <c r="F1810" i="12"/>
  <c r="G1810" i="12" s="1"/>
  <c r="E1809" i="12"/>
  <c r="P1807" i="12" l="1"/>
  <c r="Q1808" i="12"/>
  <c r="R1806" i="12"/>
  <c r="R1807" i="12"/>
  <c r="I1808" i="12"/>
  <c r="J1808" i="12" s="1"/>
  <c r="L1808" i="12"/>
  <c r="N1808" i="12" s="1"/>
  <c r="H1809" i="12"/>
  <c r="M1809" i="12" s="1"/>
  <c r="F1811" i="12"/>
  <c r="G1811" i="12" s="1"/>
  <c r="E1810" i="12"/>
  <c r="P1808" i="12" l="1"/>
  <c r="R1808" i="12" s="1"/>
  <c r="Q1809" i="12"/>
  <c r="I1809" i="12"/>
  <c r="J1809" i="12" s="1"/>
  <c r="L1809" i="12"/>
  <c r="N1809" i="12" s="1"/>
  <c r="H1810" i="12"/>
  <c r="E1811" i="12"/>
  <c r="F1812" i="12"/>
  <c r="G1812" i="12" s="1"/>
  <c r="P1809" i="12" l="1"/>
  <c r="R1809" i="12" s="1"/>
  <c r="L1810" i="12"/>
  <c r="M1810" i="12"/>
  <c r="I1810" i="12"/>
  <c r="J1810" i="12" s="1"/>
  <c r="H1811" i="12"/>
  <c r="M1811" i="12" s="1"/>
  <c r="F1813" i="12"/>
  <c r="G1813" i="12" s="1"/>
  <c r="E1812" i="12"/>
  <c r="P1810" i="12" l="1"/>
  <c r="Q1810" i="12"/>
  <c r="Q1811" i="12" s="1"/>
  <c r="N1810" i="12"/>
  <c r="I1811" i="12"/>
  <c r="J1811" i="12" s="1"/>
  <c r="L1811" i="12"/>
  <c r="N1811" i="12" s="1"/>
  <c r="H1812" i="12"/>
  <c r="F1814" i="12"/>
  <c r="G1814" i="12" s="1"/>
  <c r="E1813" i="12"/>
  <c r="P1811" i="12" l="1"/>
  <c r="R1811" i="12" s="1"/>
  <c r="R1810" i="12"/>
  <c r="L1812" i="12"/>
  <c r="M1812" i="12"/>
  <c r="I1812" i="12"/>
  <c r="J1812" i="12" s="1"/>
  <c r="H1813" i="12"/>
  <c r="M1813" i="12" s="1"/>
  <c r="E1814" i="12"/>
  <c r="F1815" i="12"/>
  <c r="G1815" i="12" s="1"/>
  <c r="P1812" i="12" l="1"/>
  <c r="Q1812" i="12"/>
  <c r="Q1813" i="12" s="1"/>
  <c r="N1812" i="12"/>
  <c r="I1813" i="12"/>
  <c r="J1813" i="12" s="1"/>
  <c r="L1813" i="12"/>
  <c r="N1813" i="12" s="1"/>
  <c r="H1814" i="12"/>
  <c r="M1814" i="12" s="1"/>
  <c r="F1816" i="12"/>
  <c r="G1816" i="12" s="1"/>
  <c r="E1815" i="12"/>
  <c r="P1813" i="12" l="1"/>
  <c r="R1813" i="12" s="1"/>
  <c r="Q1814" i="12"/>
  <c r="R1812" i="12"/>
  <c r="I1814" i="12"/>
  <c r="J1814" i="12" s="1"/>
  <c r="L1814" i="12"/>
  <c r="N1814" i="12" s="1"/>
  <c r="H1815" i="12"/>
  <c r="E1816" i="12"/>
  <c r="F1817" i="12"/>
  <c r="G1817" i="12" s="1"/>
  <c r="P1814" i="12" l="1"/>
  <c r="R1814" i="12" s="1"/>
  <c r="L1815" i="12"/>
  <c r="M1815" i="12"/>
  <c r="I1815" i="12"/>
  <c r="J1815" i="12" s="1"/>
  <c r="H1816" i="12"/>
  <c r="F1818" i="12"/>
  <c r="G1818" i="12" s="1"/>
  <c r="E1817" i="12"/>
  <c r="P1815" i="12" l="1"/>
  <c r="Q1815" i="12"/>
  <c r="L1816" i="12"/>
  <c r="M1816" i="12"/>
  <c r="N1815" i="12"/>
  <c r="I1816" i="12"/>
  <c r="J1816" i="12" s="1"/>
  <c r="H1817" i="12"/>
  <c r="E1818" i="12"/>
  <c r="F1819" i="12"/>
  <c r="G1819" i="12" s="1"/>
  <c r="P1816" i="12" l="1"/>
  <c r="Q1816" i="12"/>
  <c r="R1815" i="12"/>
  <c r="L1817" i="12"/>
  <c r="M1817" i="12"/>
  <c r="N1816" i="12"/>
  <c r="I1817" i="12"/>
  <c r="J1817" i="12" s="1"/>
  <c r="H1818" i="12"/>
  <c r="F1820" i="12"/>
  <c r="G1820" i="12" s="1"/>
  <c r="E1819" i="12"/>
  <c r="P1817" i="12" l="1"/>
  <c r="Q1817" i="12"/>
  <c r="R1816" i="12"/>
  <c r="L1818" i="12"/>
  <c r="M1818" i="12"/>
  <c r="N1817" i="12"/>
  <c r="I1818" i="12"/>
  <c r="J1818" i="12" s="1"/>
  <c r="H1819" i="12"/>
  <c r="E1820" i="12"/>
  <c r="F1821" i="12"/>
  <c r="G1821" i="12" s="1"/>
  <c r="P1818" i="12" l="1"/>
  <c r="Q1818" i="12"/>
  <c r="R1817" i="12"/>
  <c r="L1819" i="12"/>
  <c r="M1819" i="12"/>
  <c r="N1818" i="12"/>
  <c r="I1819" i="12"/>
  <c r="J1819" i="12" s="1"/>
  <c r="H1820" i="12"/>
  <c r="F1822" i="12"/>
  <c r="G1822" i="12" s="1"/>
  <c r="E1821" i="12"/>
  <c r="P1819" i="12" l="1"/>
  <c r="Q1819" i="12"/>
  <c r="R1818" i="12"/>
  <c r="L1820" i="12"/>
  <c r="M1820" i="12"/>
  <c r="N1819" i="12"/>
  <c r="I1820" i="12"/>
  <c r="J1820" i="12" s="1"/>
  <c r="H1821" i="12"/>
  <c r="F1823" i="12"/>
  <c r="G1823" i="12" s="1"/>
  <c r="E1822" i="12"/>
  <c r="P1820" i="12" l="1"/>
  <c r="Q1820" i="12"/>
  <c r="R1819" i="12"/>
  <c r="L1821" i="12"/>
  <c r="M1821" i="12"/>
  <c r="N1820" i="12"/>
  <c r="I1821" i="12"/>
  <c r="J1821" i="12" s="1"/>
  <c r="H1822" i="12"/>
  <c r="M1822" i="12" s="1"/>
  <c r="F1824" i="12"/>
  <c r="G1824" i="12" s="1"/>
  <c r="E1823" i="12"/>
  <c r="P1821" i="12" l="1"/>
  <c r="Q1821" i="12"/>
  <c r="Q1822" i="12" s="1"/>
  <c r="R1820" i="12"/>
  <c r="N1821" i="12"/>
  <c r="I1822" i="12"/>
  <c r="J1822" i="12" s="1"/>
  <c r="L1822" i="12"/>
  <c r="N1822" i="12" s="1"/>
  <c r="H1823" i="12"/>
  <c r="F1825" i="12"/>
  <c r="G1825" i="12" s="1"/>
  <c r="E1824" i="12"/>
  <c r="P1822" i="12" l="1"/>
  <c r="R1822" i="12" s="1"/>
  <c r="R1821" i="12"/>
  <c r="L1823" i="12"/>
  <c r="M1823" i="12"/>
  <c r="I1823" i="12"/>
  <c r="J1823" i="12" s="1"/>
  <c r="H1824" i="12"/>
  <c r="F1826" i="12"/>
  <c r="G1826" i="12" s="1"/>
  <c r="E1825" i="12"/>
  <c r="P1823" i="12" l="1"/>
  <c r="Q1823" i="12"/>
  <c r="L1824" i="12"/>
  <c r="M1824" i="12"/>
  <c r="N1823" i="12"/>
  <c r="I1824" i="12"/>
  <c r="J1824" i="12" s="1"/>
  <c r="H1825" i="12"/>
  <c r="E1826" i="12"/>
  <c r="F1827" i="12"/>
  <c r="G1827" i="12" s="1"/>
  <c r="P1824" i="12" l="1"/>
  <c r="Q1824" i="12"/>
  <c r="R1823" i="12"/>
  <c r="L1825" i="12"/>
  <c r="M1825" i="12"/>
  <c r="N1824" i="12"/>
  <c r="I1825" i="12"/>
  <c r="J1825" i="12" s="1"/>
  <c r="H1826" i="12"/>
  <c r="F1828" i="12"/>
  <c r="G1828" i="12" s="1"/>
  <c r="E1827" i="12"/>
  <c r="P1825" i="12" l="1"/>
  <c r="Q1825" i="12"/>
  <c r="R1824" i="12"/>
  <c r="L1826" i="12"/>
  <c r="M1826" i="12"/>
  <c r="N1825" i="12"/>
  <c r="I1826" i="12"/>
  <c r="J1826" i="12" s="1"/>
  <c r="H1827" i="12"/>
  <c r="E1828" i="12"/>
  <c r="F1829" i="12"/>
  <c r="G1829" i="12" s="1"/>
  <c r="P1826" i="12" l="1"/>
  <c r="Q1826" i="12"/>
  <c r="R1825" i="12"/>
  <c r="L1827" i="12"/>
  <c r="M1827" i="12"/>
  <c r="N1826" i="12"/>
  <c r="I1827" i="12"/>
  <c r="J1827" i="12" s="1"/>
  <c r="H1828" i="12"/>
  <c r="M1828" i="12" s="1"/>
  <c r="F1830" i="12"/>
  <c r="G1830" i="12" s="1"/>
  <c r="E1829" i="12"/>
  <c r="P1827" i="12" l="1"/>
  <c r="Q1827" i="12"/>
  <c r="Q1828" i="12" s="1"/>
  <c r="R1826" i="12"/>
  <c r="N1827" i="12"/>
  <c r="I1828" i="12"/>
  <c r="J1828" i="12" s="1"/>
  <c r="L1828" i="12"/>
  <c r="N1828" i="12" s="1"/>
  <c r="H1829" i="12"/>
  <c r="F1831" i="12"/>
  <c r="G1831" i="12" s="1"/>
  <c r="E1830" i="12"/>
  <c r="P1828" i="12" l="1"/>
  <c r="R1828" i="12" s="1"/>
  <c r="R1827" i="12"/>
  <c r="L1829" i="12"/>
  <c r="M1829" i="12"/>
  <c r="I1829" i="12"/>
  <c r="J1829" i="12" s="1"/>
  <c r="H1830" i="12"/>
  <c r="M1830" i="12" s="1"/>
  <c r="E1831" i="12"/>
  <c r="F1832" i="12"/>
  <c r="G1832" i="12" s="1"/>
  <c r="P1829" i="12" l="1"/>
  <c r="Q1829" i="12"/>
  <c r="Q1830" i="12" s="1"/>
  <c r="N1829" i="12"/>
  <c r="I1830" i="12"/>
  <c r="J1830" i="12" s="1"/>
  <c r="L1830" i="12"/>
  <c r="N1830" i="12" s="1"/>
  <c r="H1831" i="12"/>
  <c r="M1831" i="12" s="1"/>
  <c r="F1833" i="12"/>
  <c r="G1833" i="12" s="1"/>
  <c r="E1832" i="12"/>
  <c r="P1830" i="12" l="1"/>
  <c r="Q1831" i="12"/>
  <c r="R1829" i="12"/>
  <c r="R1830" i="12"/>
  <c r="I1831" i="12"/>
  <c r="J1831" i="12" s="1"/>
  <c r="L1831" i="12"/>
  <c r="N1831" i="12" s="1"/>
  <c r="H1832" i="12"/>
  <c r="E1833" i="12"/>
  <c r="F1834" i="12"/>
  <c r="G1834" i="12" s="1"/>
  <c r="P1831" i="12" l="1"/>
  <c r="L1832" i="12"/>
  <c r="M1832" i="12"/>
  <c r="I1832" i="12"/>
  <c r="J1832" i="12" s="1"/>
  <c r="H1833" i="12"/>
  <c r="F1835" i="12"/>
  <c r="G1835" i="12" s="1"/>
  <c r="E1834" i="12"/>
  <c r="P1832" i="12" l="1"/>
  <c r="R1831" i="12"/>
  <c r="Q1832" i="12"/>
  <c r="L1833" i="12"/>
  <c r="P1833" i="12" s="1"/>
  <c r="M1833" i="12"/>
  <c r="N1832" i="12"/>
  <c r="I1833" i="12"/>
  <c r="J1833" i="12" s="1"/>
  <c r="H1834" i="12"/>
  <c r="F1836" i="12"/>
  <c r="G1836" i="12" s="1"/>
  <c r="E1835" i="12"/>
  <c r="Q1833" i="12" l="1"/>
  <c r="R1832" i="12"/>
  <c r="L1834" i="12"/>
  <c r="P1834" i="12" s="1"/>
  <c r="M1834" i="12"/>
  <c r="N1833" i="12"/>
  <c r="I1834" i="12"/>
  <c r="J1834" i="12" s="1"/>
  <c r="H1835" i="12"/>
  <c r="F1837" i="12"/>
  <c r="G1837" i="12" s="1"/>
  <c r="E1836" i="12"/>
  <c r="Q1834" i="12" l="1"/>
  <c r="R1833" i="12"/>
  <c r="L1835" i="12"/>
  <c r="P1835" i="12" s="1"/>
  <c r="M1835" i="12"/>
  <c r="N1834" i="12"/>
  <c r="I1835" i="12"/>
  <c r="J1835" i="12" s="1"/>
  <c r="H1836" i="12"/>
  <c r="F1838" i="12"/>
  <c r="G1838" i="12" s="1"/>
  <c r="E1837" i="12"/>
  <c r="Q1835" i="12" l="1"/>
  <c r="R1834" i="12"/>
  <c r="L1836" i="12"/>
  <c r="P1836" i="12" s="1"/>
  <c r="M1836" i="12"/>
  <c r="N1835" i="12"/>
  <c r="I1836" i="12"/>
  <c r="J1836" i="12" s="1"/>
  <c r="H1837" i="12"/>
  <c r="F1839" i="12"/>
  <c r="G1839" i="12" s="1"/>
  <c r="E1838" i="12"/>
  <c r="Q1836" i="12" l="1"/>
  <c r="R1835" i="12"/>
  <c r="L1837" i="12"/>
  <c r="P1837" i="12" s="1"/>
  <c r="M1837" i="12"/>
  <c r="N1836" i="12"/>
  <c r="I1837" i="12"/>
  <c r="J1837" i="12" s="1"/>
  <c r="H1838" i="12"/>
  <c r="E1839" i="12"/>
  <c r="F1840" i="12"/>
  <c r="G1840" i="12" s="1"/>
  <c r="Q1837" i="12" l="1"/>
  <c r="R1836" i="12"/>
  <c r="L1838" i="12"/>
  <c r="P1838" i="12" s="1"/>
  <c r="M1838" i="12"/>
  <c r="N1837" i="12"/>
  <c r="I1838" i="12"/>
  <c r="J1838" i="12" s="1"/>
  <c r="H1839" i="12"/>
  <c r="F1841" i="12"/>
  <c r="G1841" i="12" s="1"/>
  <c r="E1840" i="12"/>
  <c r="Q1838" i="12" l="1"/>
  <c r="R1837" i="12"/>
  <c r="L1839" i="12"/>
  <c r="P1839" i="12" s="1"/>
  <c r="M1839" i="12"/>
  <c r="N1838" i="12"/>
  <c r="I1839" i="12"/>
  <c r="J1839" i="12" s="1"/>
  <c r="H1840" i="12"/>
  <c r="F1842" i="12"/>
  <c r="G1842" i="12" s="1"/>
  <c r="E1841" i="12"/>
  <c r="Q1839" i="12" l="1"/>
  <c r="R1838" i="12"/>
  <c r="L1840" i="12"/>
  <c r="P1840" i="12" s="1"/>
  <c r="M1840" i="12"/>
  <c r="N1839" i="12"/>
  <c r="I1840" i="12"/>
  <c r="J1840" i="12" s="1"/>
  <c r="H1841" i="12"/>
  <c r="E1842" i="12"/>
  <c r="F1843" i="12"/>
  <c r="G1843" i="12" s="1"/>
  <c r="Q1840" i="12" l="1"/>
  <c r="R1839" i="12"/>
  <c r="L1841" i="12"/>
  <c r="P1841" i="12" s="1"/>
  <c r="M1841" i="12"/>
  <c r="N1840" i="12"/>
  <c r="I1841" i="12"/>
  <c r="J1841" i="12" s="1"/>
  <c r="H1842" i="12"/>
  <c r="M1842" i="12" s="1"/>
  <c r="F1844" i="12"/>
  <c r="G1844" i="12" s="1"/>
  <c r="E1843" i="12"/>
  <c r="Q1841" i="12" l="1"/>
  <c r="Q1842" i="12" s="1"/>
  <c r="R1840" i="12"/>
  <c r="N1841" i="12"/>
  <c r="I1842" i="12"/>
  <c r="J1842" i="12" s="1"/>
  <c r="L1842" i="12"/>
  <c r="N1842" i="12" s="1"/>
  <c r="H1843" i="12"/>
  <c r="F1845" i="12"/>
  <c r="G1845" i="12" s="1"/>
  <c r="E1844" i="12"/>
  <c r="P1842" i="12" l="1"/>
  <c r="R1841" i="12"/>
  <c r="R1842" i="12"/>
  <c r="L1843" i="12"/>
  <c r="M1843" i="12"/>
  <c r="I1843" i="12"/>
  <c r="J1843" i="12" s="1"/>
  <c r="H1844" i="12"/>
  <c r="F1846" i="12"/>
  <c r="G1846" i="12" s="1"/>
  <c r="E1845" i="12"/>
  <c r="P1843" i="12" l="1"/>
  <c r="Q1843" i="12"/>
  <c r="L1844" i="12"/>
  <c r="M1844" i="12"/>
  <c r="N1843" i="12"/>
  <c r="I1844" i="12"/>
  <c r="J1844" i="12" s="1"/>
  <c r="H1845" i="12"/>
  <c r="E1846" i="12"/>
  <c r="F1847" i="12"/>
  <c r="G1847" i="12" s="1"/>
  <c r="P1844" i="12" l="1"/>
  <c r="Q1844" i="12"/>
  <c r="R1843" i="12"/>
  <c r="L1845" i="12"/>
  <c r="M1845" i="12"/>
  <c r="N1844" i="12"/>
  <c r="I1845" i="12"/>
  <c r="J1845" i="12" s="1"/>
  <c r="H1846" i="12"/>
  <c r="M1846" i="12" s="1"/>
  <c r="F1848" i="12"/>
  <c r="G1848" i="12" s="1"/>
  <c r="E1847" i="12"/>
  <c r="R1844" i="12" l="1"/>
  <c r="P1845" i="12"/>
  <c r="Q1845" i="12"/>
  <c r="Q1846" i="12" s="1"/>
  <c r="N1845" i="12"/>
  <c r="I1846" i="12"/>
  <c r="J1846" i="12" s="1"/>
  <c r="L1846" i="12"/>
  <c r="N1846" i="12" s="1"/>
  <c r="H1847" i="12"/>
  <c r="E1848" i="12"/>
  <c r="F1849" i="12"/>
  <c r="G1849" i="12" s="1"/>
  <c r="P1846" i="12" l="1"/>
  <c r="R1846" i="12" s="1"/>
  <c r="R1845" i="12"/>
  <c r="L1847" i="12"/>
  <c r="M1847" i="12"/>
  <c r="I1847" i="12"/>
  <c r="J1847" i="12" s="1"/>
  <c r="H1848" i="12"/>
  <c r="F1850" i="12"/>
  <c r="G1850" i="12" s="1"/>
  <c r="E1849" i="12"/>
  <c r="P1847" i="12" l="1"/>
  <c r="Q1847" i="12"/>
  <c r="L1848" i="12"/>
  <c r="M1848" i="12"/>
  <c r="N1847" i="12"/>
  <c r="I1848" i="12"/>
  <c r="J1848" i="12" s="1"/>
  <c r="H1849" i="12"/>
  <c r="E1850" i="12"/>
  <c r="F1851" i="12"/>
  <c r="G1851" i="12" s="1"/>
  <c r="P1848" i="12" l="1"/>
  <c r="Q1848" i="12"/>
  <c r="R1847" i="12"/>
  <c r="L1849" i="12"/>
  <c r="M1849" i="12"/>
  <c r="N1848" i="12"/>
  <c r="I1849" i="12"/>
  <c r="J1849" i="12" s="1"/>
  <c r="H1850" i="12"/>
  <c r="F1852" i="12"/>
  <c r="G1852" i="12" s="1"/>
  <c r="E1851" i="12"/>
  <c r="P1849" i="12" l="1"/>
  <c r="Q1849" i="12"/>
  <c r="R1848" i="12"/>
  <c r="L1850" i="12"/>
  <c r="M1850" i="12"/>
  <c r="N1849" i="12"/>
  <c r="I1850" i="12"/>
  <c r="J1850" i="12" s="1"/>
  <c r="H1851" i="12"/>
  <c r="M1851" i="12" s="1"/>
  <c r="F1853" i="12"/>
  <c r="G1853" i="12" s="1"/>
  <c r="E1852" i="12"/>
  <c r="P1850" i="12" l="1"/>
  <c r="Q1850" i="12"/>
  <c r="Q1851" i="12" s="1"/>
  <c r="R1849" i="12"/>
  <c r="N1850" i="12"/>
  <c r="I1851" i="12"/>
  <c r="J1851" i="12" s="1"/>
  <c r="L1851" i="12"/>
  <c r="N1851" i="12" s="1"/>
  <c r="H1852" i="12"/>
  <c r="F1854" i="12"/>
  <c r="G1854" i="12" s="1"/>
  <c r="E1853" i="12"/>
  <c r="P1851" i="12" l="1"/>
  <c r="R1851" i="12" s="1"/>
  <c r="R1850" i="12"/>
  <c r="L1852" i="12"/>
  <c r="M1852" i="12"/>
  <c r="I1852" i="12"/>
  <c r="J1852" i="12" s="1"/>
  <c r="H1853" i="12"/>
  <c r="F1855" i="12"/>
  <c r="G1855" i="12" s="1"/>
  <c r="E1854" i="12"/>
  <c r="P1852" i="12" l="1"/>
  <c r="Q1852" i="12"/>
  <c r="L1853" i="12"/>
  <c r="M1853" i="12"/>
  <c r="N1852" i="12"/>
  <c r="I1853" i="12"/>
  <c r="J1853" i="12" s="1"/>
  <c r="H1854" i="12"/>
  <c r="F1856" i="12"/>
  <c r="G1856" i="12" s="1"/>
  <c r="E1855" i="12"/>
  <c r="P1853" i="12" l="1"/>
  <c r="Q1853" i="12"/>
  <c r="R1852" i="12"/>
  <c r="L1854" i="12"/>
  <c r="M1854" i="12"/>
  <c r="N1853" i="12"/>
  <c r="I1854" i="12"/>
  <c r="J1854" i="12" s="1"/>
  <c r="H1855" i="12"/>
  <c r="E1856" i="12"/>
  <c r="F1857" i="12"/>
  <c r="G1857" i="12" s="1"/>
  <c r="P1854" i="12" l="1"/>
  <c r="Q1854" i="12"/>
  <c r="R1853" i="12"/>
  <c r="L1855" i="12"/>
  <c r="M1855" i="12"/>
  <c r="N1854" i="12"/>
  <c r="I1855" i="12"/>
  <c r="J1855" i="12" s="1"/>
  <c r="H1856" i="12"/>
  <c r="F1858" i="12"/>
  <c r="G1858" i="12" s="1"/>
  <c r="E1857" i="12"/>
  <c r="P1855" i="12" l="1"/>
  <c r="Q1855" i="12"/>
  <c r="R1854" i="12"/>
  <c r="L1856" i="12"/>
  <c r="M1856" i="12"/>
  <c r="N1855" i="12"/>
  <c r="I1856" i="12"/>
  <c r="J1856" i="12" s="1"/>
  <c r="H1857" i="12"/>
  <c r="F1859" i="12"/>
  <c r="G1859" i="12" s="1"/>
  <c r="E1858" i="12"/>
  <c r="P1856" i="12" l="1"/>
  <c r="Q1856" i="12"/>
  <c r="R1855" i="12"/>
  <c r="L1857" i="12"/>
  <c r="M1857" i="12"/>
  <c r="N1856" i="12"/>
  <c r="I1857" i="12"/>
  <c r="J1857" i="12" s="1"/>
  <c r="H1858" i="12"/>
  <c r="F1860" i="12"/>
  <c r="G1860" i="12" s="1"/>
  <c r="E1859" i="12"/>
  <c r="P1857" i="12" l="1"/>
  <c r="Q1857" i="12"/>
  <c r="R1857" i="12" s="1"/>
  <c r="R1856" i="12"/>
  <c r="L1858" i="12"/>
  <c r="M1858" i="12"/>
  <c r="N1857" i="12"/>
  <c r="I1858" i="12"/>
  <c r="J1858" i="12" s="1"/>
  <c r="H1859" i="12"/>
  <c r="F1861" i="12"/>
  <c r="G1861" i="12" s="1"/>
  <c r="E1860" i="12"/>
  <c r="P1858" i="12" l="1"/>
  <c r="Q1858" i="12"/>
  <c r="L1859" i="12"/>
  <c r="M1859" i="12"/>
  <c r="N1858" i="12"/>
  <c r="I1859" i="12"/>
  <c r="J1859" i="12" s="1"/>
  <c r="H1860" i="12"/>
  <c r="F1862" i="12"/>
  <c r="G1862" i="12" s="1"/>
  <c r="E1861" i="12"/>
  <c r="P1859" i="12" l="1"/>
  <c r="Q1859" i="12"/>
  <c r="R1858" i="12"/>
  <c r="L1860" i="12"/>
  <c r="M1860" i="12"/>
  <c r="N1859" i="12"/>
  <c r="I1860" i="12"/>
  <c r="J1860" i="12" s="1"/>
  <c r="H1861" i="12"/>
  <c r="M1861" i="12" s="1"/>
  <c r="F1863" i="12"/>
  <c r="G1863" i="12" s="1"/>
  <c r="E1862" i="12"/>
  <c r="P1860" i="12" l="1"/>
  <c r="Q1860" i="12"/>
  <c r="Q1861" i="12" s="1"/>
  <c r="R1859" i="12"/>
  <c r="N1860" i="12"/>
  <c r="I1861" i="12"/>
  <c r="J1861" i="12" s="1"/>
  <c r="L1861" i="12"/>
  <c r="N1861" i="12" s="1"/>
  <c r="H1862" i="12"/>
  <c r="F1864" i="12"/>
  <c r="G1864" i="12" s="1"/>
  <c r="E1863" i="12"/>
  <c r="P1861" i="12" l="1"/>
  <c r="R1861" i="12" s="1"/>
  <c r="R1860" i="12"/>
  <c r="L1862" i="12"/>
  <c r="M1862" i="12"/>
  <c r="I1862" i="12"/>
  <c r="J1862" i="12" s="1"/>
  <c r="H1863" i="12"/>
  <c r="F1865" i="12"/>
  <c r="G1865" i="12" s="1"/>
  <c r="E1864" i="12"/>
  <c r="P1862" i="12" l="1"/>
  <c r="Q1862" i="12"/>
  <c r="L1863" i="12"/>
  <c r="M1863" i="12"/>
  <c r="N1862" i="12"/>
  <c r="I1863" i="12"/>
  <c r="J1863" i="12" s="1"/>
  <c r="H1864" i="12"/>
  <c r="F1866" i="12"/>
  <c r="G1866" i="12" s="1"/>
  <c r="E1865" i="12"/>
  <c r="P1863" i="12" l="1"/>
  <c r="Q1863" i="12"/>
  <c r="R1862" i="12"/>
  <c r="L1864" i="12"/>
  <c r="M1864" i="12"/>
  <c r="N1863" i="12"/>
  <c r="I1864" i="12"/>
  <c r="J1864" i="12" s="1"/>
  <c r="H1865" i="12"/>
  <c r="E1866" i="12"/>
  <c r="F1867" i="12"/>
  <c r="G1867" i="12" s="1"/>
  <c r="P1864" i="12" l="1"/>
  <c r="Q1864" i="12"/>
  <c r="R1863" i="12"/>
  <c r="L1865" i="12"/>
  <c r="M1865" i="12"/>
  <c r="N1864" i="12"/>
  <c r="I1865" i="12"/>
  <c r="J1865" i="12" s="1"/>
  <c r="H1866" i="12"/>
  <c r="F1868" i="12"/>
  <c r="G1868" i="12" s="1"/>
  <c r="E1867" i="12"/>
  <c r="P1865" i="12" l="1"/>
  <c r="Q1865" i="12"/>
  <c r="R1864" i="12"/>
  <c r="L1866" i="12"/>
  <c r="P1866" i="12" s="1"/>
  <c r="M1866" i="12"/>
  <c r="N1865" i="12"/>
  <c r="I1866" i="12"/>
  <c r="J1866" i="12" s="1"/>
  <c r="H1867" i="12"/>
  <c r="F1869" i="12"/>
  <c r="G1869" i="12" s="1"/>
  <c r="E1868" i="12"/>
  <c r="Q1866" i="12" l="1"/>
  <c r="R1865" i="12"/>
  <c r="L1867" i="12"/>
  <c r="P1867" i="12" s="1"/>
  <c r="M1867" i="12"/>
  <c r="N1866" i="12"/>
  <c r="I1867" i="12"/>
  <c r="J1867" i="12" s="1"/>
  <c r="H1868" i="12"/>
  <c r="F1870" i="12"/>
  <c r="G1870" i="12" s="1"/>
  <c r="E1869" i="12"/>
  <c r="Q1867" i="12" l="1"/>
  <c r="R1866" i="12"/>
  <c r="L1868" i="12"/>
  <c r="P1868" i="12" s="1"/>
  <c r="M1868" i="12"/>
  <c r="N1867" i="12"/>
  <c r="I1868" i="12"/>
  <c r="J1868" i="12" s="1"/>
  <c r="H1869" i="12"/>
  <c r="M1869" i="12" s="1"/>
  <c r="E1870" i="12"/>
  <c r="F1871" i="12"/>
  <c r="G1871" i="12" s="1"/>
  <c r="Q1868" i="12" l="1"/>
  <c r="Q1869" i="12" s="1"/>
  <c r="R1867" i="12"/>
  <c r="N1868" i="12"/>
  <c r="I1869" i="12"/>
  <c r="J1869" i="12" s="1"/>
  <c r="L1869" i="12"/>
  <c r="N1869" i="12" s="1"/>
  <c r="H1870" i="12"/>
  <c r="F1872" i="12"/>
  <c r="G1872" i="12" s="1"/>
  <c r="E1871" i="12"/>
  <c r="P1869" i="12" l="1"/>
  <c r="R1869" i="12" s="1"/>
  <c r="R1868" i="12"/>
  <c r="L1870" i="12"/>
  <c r="M1870" i="12"/>
  <c r="I1870" i="12"/>
  <c r="J1870" i="12" s="1"/>
  <c r="H1871" i="12"/>
  <c r="F1873" i="12"/>
  <c r="G1873" i="12" s="1"/>
  <c r="E1872" i="12"/>
  <c r="P1870" i="12" l="1"/>
  <c r="Q1870" i="12"/>
  <c r="L1871" i="12"/>
  <c r="M1871" i="12"/>
  <c r="N1870" i="12"/>
  <c r="I1871" i="12"/>
  <c r="J1871" i="12" s="1"/>
  <c r="H1872" i="12"/>
  <c r="F1874" i="12"/>
  <c r="G1874" i="12" s="1"/>
  <c r="E1873" i="12"/>
  <c r="P1871" i="12" l="1"/>
  <c r="Q1871" i="12"/>
  <c r="R1870" i="12"/>
  <c r="L1872" i="12"/>
  <c r="M1872" i="12"/>
  <c r="N1871" i="12"/>
  <c r="I1872" i="12"/>
  <c r="J1872" i="12" s="1"/>
  <c r="H1873" i="12"/>
  <c r="E1874" i="12"/>
  <c r="F1875" i="12"/>
  <c r="G1875" i="12" s="1"/>
  <c r="P1872" i="12" l="1"/>
  <c r="Q1872" i="12"/>
  <c r="R1871" i="12"/>
  <c r="L1873" i="12"/>
  <c r="M1873" i="12"/>
  <c r="N1872" i="12"/>
  <c r="I1873" i="12"/>
  <c r="J1873" i="12" s="1"/>
  <c r="H1874" i="12"/>
  <c r="F1876" i="12"/>
  <c r="G1876" i="12" s="1"/>
  <c r="E1875" i="12"/>
  <c r="P1873" i="12" l="1"/>
  <c r="Q1873" i="12"/>
  <c r="R1872" i="12"/>
  <c r="L1874" i="12"/>
  <c r="M1874" i="12"/>
  <c r="N1873" i="12"/>
  <c r="I1874" i="12"/>
  <c r="J1874" i="12" s="1"/>
  <c r="H1875" i="12"/>
  <c r="M1875" i="12" s="1"/>
  <c r="E1876" i="12"/>
  <c r="F1877" i="12"/>
  <c r="G1877" i="12" s="1"/>
  <c r="P1874" i="12" l="1"/>
  <c r="Q1874" i="12"/>
  <c r="Q1875" i="12" s="1"/>
  <c r="R1873" i="12"/>
  <c r="N1874" i="12"/>
  <c r="I1875" i="12"/>
  <c r="J1875" i="12" s="1"/>
  <c r="L1875" i="12"/>
  <c r="N1875" i="12" s="1"/>
  <c r="H1876" i="12"/>
  <c r="M1876" i="12" s="1"/>
  <c r="F1878" i="12"/>
  <c r="G1878" i="12" s="1"/>
  <c r="E1877" i="12"/>
  <c r="P1875" i="12" l="1"/>
  <c r="R1875" i="12" s="1"/>
  <c r="Q1876" i="12"/>
  <c r="R1874" i="12"/>
  <c r="I1876" i="12"/>
  <c r="J1876" i="12" s="1"/>
  <c r="L1876" i="12"/>
  <c r="N1876" i="12" s="1"/>
  <c r="H1877" i="12"/>
  <c r="E1878" i="12"/>
  <c r="F1879" i="12"/>
  <c r="G1879" i="12" s="1"/>
  <c r="P1876" i="12" l="1"/>
  <c r="R1876" i="12" s="1"/>
  <c r="L1877" i="12"/>
  <c r="M1877" i="12"/>
  <c r="I1877" i="12"/>
  <c r="J1877" i="12" s="1"/>
  <c r="H1878" i="12"/>
  <c r="M1878" i="12" s="1"/>
  <c r="F1880" i="12"/>
  <c r="G1880" i="12" s="1"/>
  <c r="E1879" i="12"/>
  <c r="P1877" i="12" l="1"/>
  <c r="Q1877" i="12"/>
  <c r="Q1878" i="12" s="1"/>
  <c r="N1877" i="12"/>
  <c r="I1878" i="12"/>
  <c r="J1878" i="12" s="1"/>
  <c r="L1878" i="12"/>
  <c r="N1878" i="12" s="1"/>
  <c r="H1879" i="12"/>
  <c r="M1879" i="12" s="1"/>
  <c r="E1880" i="12"/>
  <c r="F1881" i="12"/>
  <c r="G1881" i="12" s="1"/>
  <c r="P1878" i="12" l="1"/>
  <c r="R1878" i="12" s="1"/>
  <c r="Q1879" i="12"/>
  <c r="R1877" i="12"/>
  <c r="I1879" i="12"/>
  <c r="J1879" i="12" s="1"/>
  <c r="L1879" i="12"/>
  <c r="N1879" i="12" s="1"/>
  <c r="H1880" i="12"/>
  <c r="M1880" i="12" s="1"/>
  <c r="F1882" i="12"/>
  <c r="G1882" i="12" s="1"/>
  <c r="E1881" i="12"/>
  <c r="P1879" i="12" l="1"/>
  <c r="Q1880" i="12"/>
  <c r="R1879" i="12"/>
  <c r="I1880" i="12"/>
  <c r="J1880" i="12" s="1"/>
  <c r="L1880" i="12"/>
  <c r="N1880" i="12" s="1"/>
  <c r="H1881" i="12"/>
  <c r="M1881" i="12" s="1"/>
  <c r="E1882" i="12"/>
  <c r="F1883" i="12"/>
  <c r="G1883" i="12" s="1"/>
  <c r="P1880" i="12" l="1"/>
  <c r="R1880" i="12" s="1"/>
  <c r="Q1881" i="12"/>
  <c r="I1881" i="12"/>
  <c r="J1881" i="12" s="1"/>
  <c r="L1881" i="12"/>
  <c r="N1881" i="12" s="1"/>
  <c r="H1882" i="12"/>
  <c r="F1884" i="12"/>
  <c r="G1884" i="12" s="1"/>
  <c r="E1883" i="12"/>
  <c r="P1881" i="12" l="1"/>
  <c r="R1881" i="12" s="1"/>
  <c r="L1882" i="12"/>
  <c r="M1882" i="12"/>
  <c r="I1882" i="12"/>
  <c r="J1882" i="12" s="1"/>
  <c r="H1883" i="12"/>
  <c r="E1884" i="12"/>
  <c r="F1885" i="12"/>
  <c r="G1885" i="12" s="1"/>
  <c r="P1882" i="12" l="1"/>
  <c r="Q1882" i="12"/>
  <c r="L1883" i="12"/>
  <c r="M1883" i="12"/>
  <c r="N1882" i="12"/>
  <c r="I1883" i="12"/>
  <c r="J1883" i="12" s="1"/>
  <c r="H1884" i="12"/>
  <c r="F1886" i="12"/>
  <c r="G1886" i="12" s="1"/>
  <c r="E1885" i="12"/>
  <c r="P1883" i="12" l="1"/>
  <c r="Q1883" i="12"/>
  <c r="R1882" i="12"/>
  <c r="L1884" i="12"/>
  <c r="M1884" i="12"/>
  <c r="N1883" i="12"/>
  <c r="I1884" i="12"/>
  <c r="J1884" i="12" s="1"/>
  <c r="H1885" i="12"/>
  <c r="E1886" i="12"/>
  <c r="F1887" i="12"/>
  <c r="G1887" i="12" s="1"/>
  <c r="P1884" i="12" l="1"/>
  <c r="Q1884" i="12"/>
  <c r="R1883" i="12"/>
  <c r="L1885" i="12"/>
  <c r="M1885" i="12"/>
  <c r="N1884" i="12"/>
  <c r="I1885" i="12"/>
  <c r="J1885" i="12" s="1"/>
  <c r="H1886" i="12"/>
  <c r="M1886" i="12" s="1"/>
  <c r="F1888" i="12"/>
  <c r="G1888" i="12" s="1"/>
  <c r="E1887" i="12"/>
  <c r="P1885" i="12" l="1"/>
  <c r="Q1885" i="12"/>
  <c r="Q1886" i="12" s="1"/>
  <c r="R1884" i="12"/>
  <c r="N1885" i="12"/>
  <c r="I1886" i="12"/>
  <c r="J1886" i="12" s="1"/>
  <c r="L1886" i="12"/>
  <c r="N1886" i="12" s="1"/>
  <c r="H1887" i="12"/>
  <c r="M1887" i="12" s="1"/>
  <c r="E1888" i="12"/>
  <c r="F1889" i="12"/>
  <c r="G1889" i="12" s="1"/>
  <c r="P1886" i="12" l="1"/>
  <c r="R1886" i="12" s="1"/>
  <c r="Q1887" i="12"/>
  <c r="R1885" i="12"/>
  <c r="I1887" i="12"/>
  <c r="J1887" i="12" s="1"/>
  <c r="L1887" i="12"/>
  <c r="N1887" i="12" s="1"/>
  <c r="H1888" i="12"/>
  <c r="F1890" i="12"/>
  <c r="G1890" i="12" s="1"/>
  <c r="E1889" i="12"/>
  <c r="P1887" i="12" l="1"/>
  <c r="R1887" i="12" s="1"/>
  <c r="L1888" i="12"/>
  <c r="M1888" i="12"/>
  <c r="I1888" i="12"/>
  <c r="J1888" i="12" s="1"/>
  <c r="H1889" i="12"/>
  <c r="F1891" i="12"/>
  <c r="G1891" i="12" s="1"/>
  <c r="E1890" i="12"/>
  <c r="P1888" i="12" l="1"/>
  <c r="Q1888" i="12"/>
  <c r="L1889" i="12"/>
  <c r="M1889" i="12"/>
  <c r="N1888" i="12"/>
  <c r="I1889" i="12"/>
  <c r="J1889" i="12" s="1"/>
  <c r="H1890" i="12"/>
  <c r="F1892" i="12"/>
  <c r="G1892" i="12" s="1"/>
  <c r="E1891" i="12"/>
  <c r="P1889" i="12" l="1"/>
  <c r="Q1889" i="12"/>
  <c r="R1888" i="12"/>
  <c r="L1890" i="12"/>
  <c r="M1890" i="12"/>
  <c r="N1889" i="12"/>
  <c r="I1890" i="12"/>
  <c r="J1890" i="12" s="1"/>
  <c r="H1891" i="12"/>
  <c r="F1893" i="12"/>
  <c r="G1893" i="12" s="1"/>
  <c r="E1892" i="12"/>
  <c r="P1890" i="12" l="1"/>
  <c r="Q1890" i="12"/>
  <c r="R1889" i="12"/>
  <c r="L1891" i="12"/>
  <c r="M1891" i="12"/>
  <c r="N1890" i="12"/>
  <c r="I1891" i="12"/>
  <c r="J1891" i="12" s="1"/>
  <c r="H1892" i="12"/>
  <c r="E1893" i="12"/>
  <c r="F1894" i="12"/>
  <c r="G1894" i="12" s="1"/>
  <c r="P1891" i="12" l="1"/>
  <c r="Q1891" i="12"/>
  <c r="R1890" i="12"/>
  <c r="L1892" i="12"/>
  <c r="M1892" i="12"/>
  <c r="N1891" i="12"/>
  <c r="I1892" i="12"/>
  <c r="J1892" i="12" s="1"/>
  <c r="H1893" i="12"/>
  <c r="F1895" i="12"/>
  <c r="G1895" i="12" s="1"/>
  <c r="E1894" i="12"/>
  <c r="P1892" i="12" l="1"/>
  <c r="Q1892" i="12"/>
  <c r="R1891" i="12"/>
  <c r="L1893" i="12"/>
  <c r="M1893" i="12"/>
  <c r="N1892" i="12"/>
  <c r="I1893" i="12"/>
  <c r="J1893" i="12" s="1"/>
  <c r="H1894" i="12"/>
  <c r="F1896" i="12"/>
  <c r="G1896" i="12" s="1"/>
  <c r="E1895" i="12"/>
  <c r="P1893" i="12" l="1"/>
  <c r="Q1893" i="12"/>
  <c r="R1892" i="12"/>
  <c r="L1894" i="12"/>
  <c r="M1894" i="12"/>
  <c r="N1893" i="12"/>
  <c r="I1894" i="12"/>
  <c r="J1894" i="12" s="1"/>
  <c r="H1895" i="12"/>
  <c r="F1897" i="12"/>
  <c r="G1897" i="12" s="1"/>
  <c r="E1896" i="12"/>
  <c r="P1894" i="12" l="1"/>
  <c r="Q1894" i="12"/>
  <c r="R1893" i="12"/>
  <c r="L1895" i="12"/>
  <c r="M1895" i="12"/>
  <c r="N1894" i="12"/>
  <c r="I1895" i="12"/>
  <c r="J1895" i="12" s="1"/>
  <c r="H1896" i="12"/>
  <c r="E1897" i="12"/>
  <c r="F1898" i="12"/>
  <c r="G1898" i="12" s="1"/>
  <c r="P1895" i="12" l="1"/>
  <c r="Q1895" i="12"/>
  <c r="R1894" i="12"/>
  <c r="L1896" i="12"/>
  <c r="M1896" i="12"/>
  <c r="N1895" i="12"/>
  <c r="I1896" i="12"/>
  <c r="J1896" i="12" s="1"/>
  <c r="H1897" i="12"/>
  <c r="M1897" i="12" s="1"/>
  <c r="F1899" i="12"/>
  <c r="G1899" i="12" s="1"/>
  <c r="E1898" i="12"/>
  <c r="P1896" i="12" l="1"/>
  <c r="Q1896" i="12"/>
  <c r="Q1897" i="12" s="1"/>
  <c r="R1895" i="12"/>
  <c r="N1896" i="12"/>
  <c r="I1897" i="12"/>
  <c r="J1897" i="12" s="1"/>
  <c r="L1897" i="12"/>
  <c r="N1897" i="12" s="1"/>
  <c r="H1898" i="12"/>
  <c r="M1898" i="12" s="1"/>
  <c r="F1900" i="12"/>
  <c r="G1900" i="12" s="1"/>
  <c r="E1899" i="12"/>
  <c r="P1897" i="12" l="1"/>
  <c r="R1897" i="12" s="1"/>
  <c r="Q1898" i="12"/>
  <c r="R1896" i="12"/>
  <c r="I1898" i="12"/>
  <c r="J1898" i="12" s="1"/>
  <c r="L1898" i="12"/>
  <c r="N1898" i="12" s="1"/>
  <c r="H1899" i="12"/>
  <c r="M1899" i="12" s="1"/>
  <c r="E1900" i="12"/>
  <c r="F1901" i="12"/>
  <c r="G1901" i="12" s="1"/>
  <c r="P1898" i="12" l="1"/>
  <c r="R1898" i="12" s="1"/>
  <c r="Q1899" i="12"/>
  <c r="I1899" i="12"/>
  <c r="J1899" i="12" s="1"/>
  <c r="L1899" i="12"/>
  <c r="N1899" i="12" s="1"/>
  <c r="H1900" i="12"/>
  <c r="F1902" i="12"/>
  <c r="G1902" i="12" s="1"/>
  <c r="E1901" i="12"/>
  <c r="P1899" i="12" l="1"/>
  <c r="R1899" i="12" s="1"/>
  <c r="L1900" i="12"/>
  <c r="M1900" i="12"/>
  <c r="I1900" i="12"/>
  <c r="J1900" i="12" s="1"/>
  <c r="H1901" i="12"/>
  <c r="F1903" i="12"/>
  <c r="G1903" i="12" s="1"/>
  <c r="E1902" i="12"/>
  <c r="P1900" i="12" l="1"/>
  <c r="Q1900" i="12"/>
  <c r="L1901" i="12"/>
  <c r="M1901" i="12"/>
  <c r="N1900" i="12"/>
  <c r="I1901" i="12"/>
  <c r="J1901" i="12" s="1"/>
  <c r="H1902" i="12"/>
  <c r="M1902" i="12" s="1"/>
  <c r="E1903" i="12"/>
  <c r="F1904" i="12"/>
  <c r="G1904" i="12" s="1"/>
  <c r="P1901" i="12" l="1"/>
  <c r="Q1901" i="12"/>
  <c r="Q1902" i="12" s="1"/>
  <c r="R1900" i="12"/>
  <c r="N1901" i="12"/>
  <c r="I1902" i="12"/>
  <c r="J1902" i="12" s="1"/>
  <c r="L1902" i="12"/>
  <c r="N1902" i="12" s="1"/>
  <c r="H1903" i="12"/>
  <c r="F1905" i="12"/>
  <c r="G1905" i="12" s="1"/>
  <c r="E1904" i="12"/>
  <c r="P1902" i="12" l="1"/>
  <c r="R1902" i="12" s="1"/>
  <c r="R1901" i="12"/>
  <c r="L1903" i="12"/>
  <c r="M1903" i="12"/>
  <c r="I1903" i="12"/>
  <c r="J1903" i="12" s="1"/>
  <c r="H1904" i="12"/>
  <c r="M1904" i="12" s="1"/>
  <c r="E1905" i="12"/>
  <c r="F1906" i="12"/>
  <c r="G1906" i="12" s="1"/>
  <c r="P1903" i="12" l="1"/>
  <c r="Q1903" i="12"/>
  <c r="Q1904" i="12" s="1"/>
  <c r="N1903" i="12"/>
  <c r="I1904" i="12"/>
  <c r="J1904" i="12" s="1"/>
  <c r="L1904" i="12"/>
  <c r="N1904" i="12" s="1"/>
  <c r="H1905" i="12"/>
  <c r="F1907" i="12"/>
  <c r="G1907" i="12" s="1"/>
  <c r="E1906" i="12"/>
  <c r="P1904" i="12" l="1"/>
  <c r="R1904" i="12" s="1"/>
  <c r="R1903" i="12"/>
  <c r="L1905" i="12"/>
  <c r="M1905" i="12"/>
  <c r="I1905" i="12"/>
  <c r="J1905" i="12" s="1"/>
  <c r="H1906" i="12"/>
  <c r="M1906" i="12" s="1"/>
  <c r="E1907" i="12"/>
  <c r="F1908" i="12"/>
  <c r="G1908" i="12" s="1"/>
  <c r="P1905" i="12" l="1"/>
  <c r="Q1905" i="12"/>
  <c r="Q1906" i="12" s="1"/>
  <c r="N1905" i="12"/>
  <c r="I1906" i="12"/>
  <c r="J1906" i="12" s="1"/>
  <c r="L1906" i="12"/>
  <c r="N1906" i="12" s="1"/>
  <c r="H1907" i="12"/>
  <c r="F1909" i="12"/>
  <c r="G1909" i="12" s="1"/>
  <c r="E1908" i="12"/>
  <c r="P1906" i="12" l="1"/>
  <c r="R1906" i="12" s="1"/>
  <c r="R1905" i="12"/>
  <c r="L1907" i="12"/>
  <c r="M1907" i="12"/>
  <c r="I1907" i="12"/>
  <c r="J1907" i="12" s="1"/>
  <c r="H1908" i="12"/>
  <c r="E1909" i="12"/>
  <c r="F1910" i="12"/>
  <c r="G1910" i="12" s="1"/>
  <c r="P1907" i="12" l="1"/>
  <c r="Q1907" i="12"/>
  <c r="L1908" i="12"/>
  <c r="M1908" i="12"/>
  <c r="N1907" i="12"/>
  <c r="I1908" i="12"/>
  <c r="J1908" i="12" s="1"/>
  <c r="H1909" i="12"/>
  <c r="F1911" i="12"/>
  <c r="G1911" i="12" s="1"/>
  <c r="E1910" i="12"/>
  <c r="P1908" i="12" l="1"/>
  <c r="Q1908" i="12"/>
  <c r="R1907" i="12"/>
  <c r="L1909" i="12"/>
  <c r="M1909" i="12"/>
  <c r="N1908" i="12"/>
  <c r="I1909" i="12"/>
  <c r="J1909" i="12" s="1"/>
  <c r="H1910" i="12"/>
  <c r="E1911" i="12"/>
  <c r="F1912" i="12"/>
  <c r="G1912" i="12" s="1"/>
  <c r="P1909" i="12" l="1"/>
  <c r="Q1909" i="12"/>
  <c r="R1908" i="12"/>
  <c r="L1910" i="12"/>
  <c r="M1910" i="12"/>
  <c r="N1909" i="12"/>
  <c r="I1910" i="12"/>
  <c r="J1910" i="12" s="1"/>
  <c r="H1911" i="12"/>
  <c r="F1913" i="12"/>
  <c r="G1913" i="12" s="1"/>
  <c r="E1912" i="12"/>
  <c r="P1910" i="12" l="1"/>
  <c r="Q1910" i="12"/>
  <c r="R1909" i="12"/>
  <c r="L1911" i="12"/>
  <c r="M1911" i="12"/>
  <c r="N1910" i="12"/>
  <c r="I1911" i="12"/>
  <c r="J1911" i="12" s="1"/>
  <c r="H1912" i="12"/>
  <c r="E1913" i="12"/>
  <c r="F1914" i="12"/>
  <c r="G1914" i="12" s="1"/>
  <c r="P1911" i="12" l="1"/>
  <c r="Q1911" i="12"/>
  <c r="R1910" i="12"/>
  <c r="L1912" i="12"/>
  <c r="M1912" i="12"/>
  <c r="N1911" i="12"/>
  <c r="I1912" i="12"/>
  <c r="J1912" i="12" s="1"/>
  <c r="H1913" i="12"/>
  <c r="F1915" i="12"/>
  <c r="G1915" i="12" s="1"/>
  <c r="E1914" i="12"/>
  <c r="P1912" i="12" l="1"/>
  <c r="Q1912" i="12"/>
  <c r="R1911" i="12"/>
  <c r="L1913" i="12"/>
  <c r="M1913" i="12"/>
  <c r="N1912" i="12"/>
  <c r="I1913" i="12"/>
  <c r="J1913" i="12" s="1"/>
  <c r="H1914" i="12"/>
  <c r="F1916" i="12"/>
  <c r="G1916" i="12" s="1"/>
  <c r="E1915" i="12"/>
  <c r="P1913" i="12" l="1"/>
  <c r="Q1913" i="12"/>
  <c r="R1912" i="12"/>
  <c r="L1914" i="12"/>
  <c r="M1914" i="12"/>
  <c r="N1913" i="12"/>
  <c r="I1914" i="12"/>
  <c r="J1914" i="12" s="1"/>
  <c r="H1915" i="12"/>
  <c r="E1916" i="12"/>
  <c r="F1917" i="12"/>
  <c r="G1917" i="12" s="1"/>
  <c r="P1914" i="12" l="1"/>
  <c r="Q1914" i="12"/>
  <c r="R1913" i="12"/>
  <c r="L1915" i="12"/>
  <c r="M1915" i="12"/>
  <c r="N1914" i="12"/>
  <c r="I1915" i="12"/>
  <c r="J1915" i="12" s="1"/>
  <c r="H1916" i="12"/>
  <c r="F1918" i="12"/>
  <c r="G1918" i="12" s="1"/>
  <c r="E1917" i="12"/>
  <c r="P1915" i="12" l="1"/>
  <c r="Q1915" i="12"/>
  <c r="R1914" i="12"/>
  <c r="L1916" i="12"/>
  <c r="M1916" i="12"/>
  <c r="N1915" i="12"/>
  <c r="I1916" i="12"/>
  <c r="J1916" i="12" s="1"/>
  <c r="H1917" i="12"/>
  <c r="E1918" i="12"/>
  <c r="F1919" i="12"/>
  <c r="G1919" i="12" s="1"/>
  <c r="P1916" i="12" l="1"/>
  <c r="Q1916" i="12"/>
  <c r="R1915" i="12"/>
  <c r="L1917" i="12"/>
  <c r="M1917" i="12"/>
  <c r="N1916" i="12"/>
  <c r="I1917" i="12"/>
  <c r="J1917" i="12" s="1"/>
  <c r="H1918" i="12"/>
  <c r="F1920" i="12"/>
  <c r="G1920" i="12" s="1"/>
  <c r="E1919" i="12"/>
  <c r="P1917" i="12" l="1"/>
  <c r="Q1917" i="12"/>
  <c r="R1916" i="12"/>
  <c r="L1918" i="12"/>
  <c r="M1918" i="12"/>
  <c r="N1917" i="12"/>
  <c r="I1918" i="12"/>
  <c r="J1918" i="12" s="1"/>
  <c r="H1919" i="12"/>
  <c r="M1919" i="12" s="1"/>
  <c r="E1920" i="12"/>
  <c r="F1921" i="12"/>
  <c r="G1921" i="12" s="1"/>
  <c r="P1918" i="12" l="1"/>
  <c r="Q1918" i="12"/>
  <c r="Q1919" i="12" s="1"/>
  <c r="R1917" i="12"/>
  <c r="N1918" i="12"/>
  <c r="I1919" i="12"/>
  <c r="J1919" i="12" s="1"/>
  <c r="L1919" i="12"/>
  <c r="N1919" i="12" s="1"/>
  <c r="H1920" i="12"/>
  <c r="F1922" i="12"/>
  <c r="G1922" i="12" s="1"/>
  <c r="E1921" i="12"/>
  <c r="P1919" i="12" l="1"/>
  <c r="R1919" i="12" s="1"/>
  <c r="R1918" i="12"/>
  <c r="L1920" i="12"/>
  <c r="M1920" i="12"/>
  <c r="I1920" i="12"/>
  <c r="J1920" i="12" s="1"/>
  <c r="H1921" i="12"/>
  <c r="E1922" i="12"/>
  <c r="F1923" i="12"/>
  <c r="G1923" i="12" s="1"/>
  <c r="P1920" i="12" l="1"/>
  <c r="Q1920" i="12"/>
  <c r="L1921" i="12"/>
  <c r="M1921" i="12"/>
  <c r="N1920" i="12"/>
  <c r="I1921" i="12"/>
  <c r="J1921" i="12" s="1"/>
  <c r="H1922" i="12"/>
  <c r="F1924" i="12"/>
  <c r="G1924" i="12" s="1"/>
  <c r="E1923" i="12"/>
  <c r="P1921" i="12" l="1"/>
  <c r="Q1921" i="12"/>
  <c r="R1920" i="12"/>
  <c r="L1922" i="12"/>
  <c r="M1922" i="12"/>
  <c r="N1921" i="12"/>
  <c r="I1922" i="12"/>
  <c r="J1922" i="12" s="1"/>
  <c r="H1923" i="12"/>
  <c r="M1923" i="12" s="1"/>
  <c r="E1924" i="12"/>
  <c r="F1925" i="12"/>
  <c r="G1925" i="12" s="1"/>
  <c r="P1922" i="12" l="1"/>
  <c r="Q1922" i="12"/>
  <c r="Q1923" i="12" s="1"/>
  <c r="R1921" i="12"/>
  <c r="N1922" i="12"/>
  <c r="I1923" i="12"/>
  <c r="J1923" i="12" s="1"/>
  <c r="L1923" i="12"/>
  <c r="N1923" i="12" s="1"/>
  <c r="H1924" i="12"/>
  <c r="F1926" i="12"/>
  <c r="G1926" i="12" s="1"/>
  <c r="E1925" i="12"/>
  <c r="P1923" i="12" l="1"/>
  <c r="R1923" i="12" s="1"/>
  <c r="R1922" i="12"/>
  <c r="L1924" i="12"/>
  <c r="M1924" i="12"/>
  <c r="I1924" i="12"/>
  <c r="J1924" i="12" s="1"/>
  <c r="H1925" i="12"/>
  <c r="E1926" i="12"/>
  <c r="F1927" i="12"/>
  <c r="G1927" i="12" s="1"/>
  <c r="P1924" i="12" l="1"/>
  <c r="Q1924" i="12"/>
  <c r="L1925" i="12"/>
  <c r="M1925" i="12"/>
  <c r="N1924" i="12"/>
  <c r="I1925" i="12"/>
  <c r="J1925" i="12" s="1"/>
  <c r="H1926" i="12"/>
  <c r="M1926" i="12" s="1"/>
  <c r="F1928" i="12"/>
  <c r="G1928" i="12" s="1"/>
  <c r="E1927" i="12"/>
  <c r="P1925" i="12" l="1"/>
  <c r="Q1925" i="12"/>
  <c r="Q1926" i="12" s="1"/>
  <c r="R1924" i="12"/>
  <c r="N1925" i="12"/>
  <c r="I1926" i="12"/>
  <c r="J1926" i="12" s="1"/>
  <c r="L1926" i="12"/>
  <c r="N1926" i="12" s="1"/>
  <c r="H1927" i="12"/>
  <c r="M1927" i="12" s="1"/>
  <c r="E1928" i="12"/>
  <c r="F1929" i="12"/>
  <c r="G1929" i="12" s="1"/>
  <c r="P1926" i="12" l="1"/>
  <c r="R1926" i="12" s="1"/>
  <c r="Q1927" i="12"/>
  <c r="R1925" i="12"/>
  <c r="I1927" i="12"/>
  <c r="J1927" i="12" s="1"/>
  <c r="L1927" i="12"/>
  <c r="N1927" i="12" s="1"/>
  <c r="H1928" i="12"/>
  <c r="F1930" i="12"/>
  <c r="G1930" i="12" s="1"/>
  <c r="E1929" i="12"/>
  <c r="P1927" i="12" l="1"/>
  <c r="R1927" i="12" s="1"/>
  <c r="L1928" i="12"/>
  <c r="M1928" i="12"/>
  <c r="I1928" i="12"/>
  <c r="J1928" i="12" s="1"/>
  <c r="H1929" i="12"/>
  <c r="M1929" i="12" s="1"/>
  <c r="E1930" i="12"/>
  <c r="F1931" i="12"/>
  <c r="G1931" i="12" s="1"/>
  <c r="P1928" i="12" l="1"/>
  <c r="Q1928" i="12"/>
  <c r="Q1929" i="12" s="1"/>
  <c r="N1928" i="12"/>
  <c r="I1929" i="12"/>
  <c r="J1929" i="12" s="1"/>
  <c r="L1929" i="12"/>
  <c r="N1929" i="12" s="1"/>
  <c r="H1930" i="12"/>
  <c r="F1932" i="12"/>
  <c r="G1932" i="12" s="1"/>
  <c r="E1931" i="12"/>
  <c r="P1929" i="12" l="1"/>
  <c r="R1929" i="12" s="1"/>
  <c r="R1928" i="12"/>
  <c r="L1930" i="12"/>
  <c r="M1930" i="12"/>
  <c r="I1930" i="12"/>
  <c r="J1930" i="12" s="1"/>
  <c r="H1931" i="12"/>
  <c r="E1932" i="12"/>
  <c r="F1933" i="12"/>
  <c r="G1933" i="12" s="1"/>
  <c r="P1930" i="12" l="1"/>
  <c r="Q1930" i="12"/>
  <c r="L1931" i="12"/>
  <c r="M1931" i="12"/>
  <c r="N1930" i="12"/>
  <c r="I1931" i="12"/>
  <c r="J1931" i="12" s="1"/>
  <c r="H1932" i="12"/>
  <c r="F1934" i="12"/>
  <c r="G1934" i="12" s="1"/>
  <c r="E1933" i="12"/>
  <c r="P1931" i="12" l="1"/>
  <c r="Q1931" i="12"/>
  <c r="R1930" i="12"/>
  <c r="L1932" i="12"/>
  <c r="M1932" i="12"/>
  <c r="N1931" i="12"/>
  <c r="I1932" i="12"/>
  <c r="J1932" i="12" s="1"/>
  <c r="H1933" i="12"/>
  <c r="E1934" i="12"/>
  <c r="F1935" i="12"/>
  <c r="G1935" i="12" s="1"/>
  <c r="P1932" i="12" l="1"/>
  <c r="Q1932" i="12"/>
  <c r="R1931" i="12"/>
  <c r="L1933" i="12"/>
  <c r="M1933" i="12"/>
  <c r="N1932" i="12"/>
  <c r="I1933" i="12"/>
  <c r="J1933" i="12" s="1"/>
  <c r="H1934" i="12"/>
  <c r="F1936" i="12"/>
  <c r="G1936" i="12" s="1"/>
  <c r="E1935" i="12"/>
  <c r="P1933" i="12" l="1"/>
  <c r="Q1933" i="12"/>
  <c r="R1932" i="12"/>
  <c r="L1934" i="12"/>
  <c r="M1934" i="12"/>
  <c r="N1933" i="12"/>
  <c r="I1934" i="12"/>
  <c r="J1934" i="12" s="1"/>
  <c r="H1935" i="12"/>
  <c r="M1935" i="12" s="1"/>
  <c r="E1936" i="12"/>
  <c r="F1937" i="12"/>
  <c r="G1937" i="12" s="1"/>
  <c r="P1934" i="12" l="1"/>
  <c r="Q1934" i="12"/>
  <c r="Q1935" i="12" s="1"/>
  <c r="R1933" i="12"/>
  <c r="N1934" i="12"/>
  <c r="I1935" i="12"/>
  <c r="J1935" i="12" s="1"/>
  <c r="L1935" i="12"/>
  <c r="N1935" i="12" s="1"/>
  <c r="H1936" i="12"/>
  <c r="M1936" i="12" s="1"/>
  <c r="F1938" i="12"/>
  <c r="G1938" i="12" s="1"/>
  <c r="E1937" i="12"/>
  <c r="P1935" i="12" l="1"/>
  <c r="R1935" i="12" s="1"/>
  <c r="Q1936" i="12"/>
  <c r="R1934" i="12"/>
  <c r="I1936" i="12"/>
  <c r="J1936" i="12" s="1"/>
  <c r="L1936" i="12"/>
  <c r="N1936" i="12" s="1"/>
  <c r="H1937" i="12"/>
  <c r="M1937" i="12" s="1"/>
  <c r="E1938" i="12"/>
  <c r="F1939" i="12"/>
  <c r="G1939" i="12" s="1"/>
  <c r="P1936" i="12" l="1"/>
  <c r="R1936" i="12" s="1"/>
  <c r="Q1937" i="12"/>
  <c r="I1937" i="12"/>
  <c r="J1937" i="12" s="1"/>
  <c r="L1937" i="12"/>
  <c r="N1937" i="12" s="1"/>
  <c r="H1938" i="12"/>
  <c r="F1940" i="12"/>
  <c r="G1940" i="12" s="1"/>
  <c r="E1939" i="12"/>
  <c r="P1937" i="12" l="1"/>
  <c r="R1937" i="12" s="1"/>
  <c r="L1938" i="12"/>
  <c r="M1938" i="12"/>
  <c r="I1938" i="12"/>
  <c r="J1938" i="12" s="1"/>
  <c r="H1939" i="12"/>
  <c r="M1939" i="12" s="1"/>
  <c r="E1940" i="12"/>
  <c r="F1941" i="12"/>
  <c r="G1941" i="12" s="1"/>
  <c r="P1938" i="12" l="1"/>
  <c r="Q1938" i="12"/>
  <c r="Q1939" i="12" s="1"/>
  <c r="N1938" i="12"/>
  <c r="I1939" i="12"/>
  <c r="J1939" i="12" s="1"/>
  <c r="L1939" i="12"/>
  <c r="N1939" i="12" s="1"/>
  <c r="H1940" i="12"/>
  <c r="F1942" i="12"/>
  <c r="G1942" i="12" s="1"/>
  <c r="E1941" i="12"/>
  <c r="P1939" i="12" l="1"/>
  <c r="R1939" i="12" s="1"/>
  <c r="R1938" i="12"/>
  <c r="L1940" i="12"/>
  <c r="M1940" i="12"/>
  <c r="I1940" i="12"/>
  <c r="J1940" i="12" s="1"/>
  <c r="H1941" i="12"/>
  <c r="M1941" i="12" s="1"/>
  <c r="E1942" i="12"/>
  <c r="F1943" i="12"/>
  <c r="G1943" i="12" s="1"/>
  <c r="P1940" i="12" l="1"/>
  <c r="Q1940" i="12"/>
  <c r="Q1941" i="12" s="1"/>
  <c r="N1940" i="12"/>
  <c r="I1941" i="12"/>
  <c r="J1941" i="12" s="1"/>
  <c r="L1941" i="12"/>
  <c r="N1941" i="12" s="1"/>
  <c r="H1942" i="12"/>
  <c r="M1942" i="12" s="1"/>
  <c r="F1944" i="12"/>
  <c r="G1944" i="12" s="1"/>
  <c r="E1943" i="12"/>
  <c r="P1941" i="12" l="1"/>
  <c r="R1941" i="12" s="1"/>
  <c r="Q1942" i="12"/>
  <c r="R1940" i="12"/>
  <c r="I1942" i="12"/>
  <c r="J1942" i="12" s="1"/>
  <c r="L1942" i="12"/>
  <c r="N1942" i="12" s="1"/>
  <c r="H1943" i="12"/>
  <c r="E1944" i="12"/>
  <c r="F1945" i="12"/>
  <c r="G1945" i="12" s="1"/>
  <c r="P1942" i="12" l="1"/>
  <c r="R1942" i="12" s="1"/>
  <c r="L1943" i="12"/>
  <c r="M1943" i="12"/>
  <c r="I1943" i="12"/>
  <c r="J1943" i="12" s="1"/>
  <c r="H1944" i="12"/>
  <c r="F1946" i="12"/>
  <c r="G1946" i="12" s="1"/>
  <c r="E1945" i="12"/>
  <c r="P1943" i="12" l="1"/>
  <c r="Q1943" i="12"/>
  <c r="L1944" i="12"/>
  <c r="M1944" i="12"/>
  <c r="N1943" i="12"/>
  <c r="I1944" i="12"/>
  <c r="J1944" i="12" s="1"/>
  <c r="H1945" i="12"/>
  <c r="E1946" i="12"/>
  <c r="F1947" i="12"/>
  <c r="G1947" i="12" s="1"/>
  <c r="P1944" i="12" l="1"/>
  <c r="Q1944" i="12"/>
  <c r="R1943" i="12"/>
  <c r="L1945" i="12"/>
  <c r="M1945" i="12"/>
  <c r="N1944" i="12"/>
  <c r="I1945" i="12"/>
  <c r="J1945" i="12" s="1"/>
  <c r="H1946" i="12"/>
  <c r="F1948" i="12"/>
  <c r="G1948" i="12" s="1"/>
  <c r="E1947" i="12"/>
  <c r="P1945" i="12" l="1"/>
  <c r="Q1945" i="12"/>
  <c r="R1944" i="12"/>
  <c r="L1946" i="12"/>
  <c r="M1946" i="12"/>
  <c r="N1945" i="12"/>
  <c r="I1946" i="12"/>
  <c r="J1946" i="12" s="1"/>
  <c r="H1947" i="12"/>
  <c r="M1947" i="12" s="1"/>
  <c r="E1948" i="12"/>
  <c r="F1949" i="12"/>
  <c r="G1949" i="12" s="1"/>
  <c r="P1946" i="12" l="1"/>
  <c r="Q1946" i="12"/>
  <c r="Q1947" i="12" s="1"/>
  <c r="R1945" i="12"/>
  <c r="N1946" i="12"/>
  <c r="I1947" i="12"/>
  <c r="J1947" i="12" s="1"/>
  <c r="L1947" i="12"/>
  <c r="N1947" i="12" s="1"/>
  <c r="H1948" i="12"/>
  <c r="M1948" i="12" s="1"/>
  <c r="F1950" i="12"/>
  <c r="G1950" i="12" s="1"/>
  <c r="E1949" i="12"/>
  <c r="P1947" i="12" l="1"/>
  <c r="R1947" i="12" s="1"/>
  <c r="Q1948" i="12"/>
  <c r="R1946" i="12"/>
  <c r="I1948" i="12"/>
  <c r="J1948" i="12" s="1"/>
  <c r="L1948" i="12"/>
  <c r="N1948" i="12" s="1"/>
  <c r="H1949" i="12"/>
  <c r="E1950" i="12"/>
  <c r="F1951" i="12"/>
  <c r="G1951" i="12" s="1"/>
  <c r="P1948" i="12" l="1"/>
  <c r="R1948" i="12" s="1"/>
  <c r="L1949" i="12"/>
  <c r="M1949" i="12"/>
  <c r="I1949" i="12"/>
  <c r="J1949" i="12" s="1"/>
  <c r="H1950" i="12"/>
  <c r="F1952" i="12"/>
  <c r="G1952" i="12" s="1"/>
  <c r="E1951" i="12"/>
  <c r="P1949" i="12" l="1"/>
  <c r="Q1949" i="12"/>
  <c r="L1950" i="12"/>
  <c r="M1950" i="12"/>
  <c r="N1949" i="12"/>
  <c r="I1950" i="12"/>
  <c r="J1950" i="12" s="1"/>
  <c r="H1951" i="12"/>
  <c r="M1951" i="12" s="1"/>
  <c r="E1952" i="12"/>
  <c r="F1953" i="12"/>
  <c r="G1953" i="12" s="1"/>
  <c r="P1950" i="12" l="1"/>
  <c r="Q1950" i="12"/>
  <c r="Q1951" i="12" s="1"/>
  <c r="R1949" i="12"/>
  <c r="N1950" i="12"/>
  <c r="I1951" i="12"/>
  <c r="J1951" i="12" s="1"/>
  <c r="L1951" i="12"/>
  <c r="N1951" i="12" s="1"/>
  <c r="H1952" i="12"/>
  <c r="M1952" i="12" s="1"/>
  <c r="F1954" i="12"/>
  <c r="G1954" i="12" s="1"/>
  <c r="E1953" i="12"/>
  <c r="P1951" i="12" l="1"/>
  <c r="R1951" i="12" s="1"/>
  <c r="Q1952" i="12"/>
  <c r="R1950" i="12"/>
  <c r="I1952" i="12"/>
  <c r="J1952" i="12" s="1"/>
  <c r="L1952" i="12"/>
  <c r="N1952" i="12" s="1"/>
  <c r="H1953" i="12"/>
  <c r="F1955" i="12"/>
  <c r="G1955" i="12" s="1"/>
  <c r="E1954" i="12"/>
  <c r="P1952" i="12" l="1"/>
  <c r="R1952" i="12" s="1"/>
  <c r="L1953" i="12"/>
  <c r="M1953" i="12"/>
  <c r="I1953" i="12"/>
  <c r="J1953" i="12" s="1"/>
  <c r="H1954" i="12"/>
  <c r="E1955" i="12"/>
  <c r="F1956" i="12"/>
  <c r="G1956" i="12" s="1"/>
  <c r="P1953" i="12" l="1"/>
  <c r="Q1953" i="12"/>
  <c r="L1954" i="12"/>
  <c r="M1954" i="12"/>
  <c r="N1953" i="12"/>
  <c r="I1954" i="12"/>
  <c r="J1954" i="12" s="1"/>
  <c r="H1955" i="12"/>
  <c r="E1956" i="12"/>
  <c r="F1957" i="12"/>
  <c r="G1957" i="12" s="1"/>
  <c r="P1954" i="12" l="1"/>
  <c r="Q1954" i="12"/>
  <c r="R1953" i="12"/>
  <c r="L1955" i="12"/>
  <c r="M1955" i="12"/>
  <c r="N1954" i="12"/>
  <c r="I1955" i="12"/>
  <c r="J1955" i="12" s="1"/>
  <c r="H1956" i="12"/>
  <c r="E1957" i="12"/>
  <c r="F1958" i="12"/>
  <c r="G1958" i="12" s="1"/>
  <c r="P1955" i="12" l="1"/>
  <c r="Q1955" i="12"/>
  <c r="R1954" i="12"/>
  <c r="L1956" i="12"/>
  <c r="M1956" i="12"/>
  <c r="N1955" i="12"/>
  <c r="I1956" i="12"/>
  <c r="J1956" i="12" s="1"/>
  <c r="H1957" i="12"/>
  <c r="F1959" i="12"/>
  <c r="G1959" i="12" s="1"/>
  <c r="E1958" i="12"/>
  <c r="P1956" i="12" l="1"/>
  <c r="Q1956" i="12"/>
  <c r="R1955" i="12"/>
  <c r="L1957" i="12"/>
  <c r="M1957" i="12"/>
  <c r="N1956" i="12"/>
  <c r="I1957" i="12"/>
  <c r="J1957" i="12" s="1"/>
  <c r="H1958" i="12"/>
  <c r="F1960" i="12"/>
  <c r="G1960" i="12" s="1"/>
  <c r="E1959" i="12"/>
  <c r="P1957" i="12" l="1"/>
  <c r="Q1957" i="12"/>
  <c r="R1956" i="12"/>
  <c r="L1958" i="12"/>
  <c r="M1958" i="12"/>
  <c r="N1957" i="12"/>
  <c r="I1958" i="12"/>
  <c r="J1958" i="12" s="1"/>
  <c r="H1959" i="12"/>
  <c r="F1961" i="12"/>
  <c r="G1961" i="12" s="1"/>
  <c r="E1960" i="12"/>
  <c r="P1958" i="12" l="1"/>
  <c r="Q1958" i="12"/>
  <c r="R1957" i="12"/>
  <c r="L1959" i="12"/>
  <c r="M1959" i="12"/>
  <c r="N1958" i="12"/>
  <c r="I1959" i="12"/>
  <c r="J1959" i="12" s="1"/>
  <c r="H1960" i="12"/>
  <c r="F1962" i="12"/>
  <c r="G1962" i="12" s="1"/>
  <c r="E1961" i="12"/>
  <c r="P1959" i="12" l="1"/>
  <c r="Q1959" i="12"/>
  <c r="R1958" i="12"/>
  <c r="L1960" i="12"/>
  <c r="M1960" i="12"/>
  <c r="N1959" i="12"/>
  <c r="I1960" i="12"/>
  <c r="J1960" i="12" s="1"/>
  <c r="H1961" i="12"/>
  <c r="E1962" i="12"/>
  <c r="F1963" i="12"/>
  <c r="G1963" i="12" s="1"/>
  <c r="P1960" i="12" l="1"/>
  <c r="Q1960" i="12"/>
  <c r="R1959" i="12"/>
  <c r="L1961" i="12"/>
  <c r="M1961" i="12"/>
  <c r="N1960" i="12"/>
  <c r="I1961" i="12"/>
  <c r="J1961" i="12" s="1"/>
  <c r="H1962" i="12"/>
  <c r="F1964" i="12"/>
  <c r="G1964" i="12" s="1"/>
  <c r="E1963" i="12"/>
  <c r="P1961" i="12" l="1"/>
  <c r="Q1961" i="12"/>
  <c r="R1960" i="12"/>
  <c r="L1962" i="12"/>
  <c r="M1962" i="12"/>
  <c r="N1961" i="12"/>
  <c r="I1962" i="12"/>
  <c r="J1962" i="12" s="1"/>
  <c r="H1963" i="12"/>
  <c r="F1965" i="12"/>
  <c r="G1965" i="12" s="1"/>
  <c r="E1964" i="12"/>
  <c r="P1962" i="12" l="1"/>
  <c r="Q1962" i="12"/>
  <c r="R1961" i="12"/>
  <c r="L1963" i="12"/>
  <c r="M1963" i="12"/>
  <c r="N1962" i="12"/>
  <c r="I1963" i="12"/>
  <c r="J1963" i="12" s="1"/>
  <c r="H1964" i="12"/>
  <c r="F1966" i="12"/>
  <c r="G1966" i="12" s="1"/>
  <c r="E1965" i="12"/>
  <c r="P1963" i="12" l="1"/>
  <c r="Q1963" i="12"/>
  <c r="R1962" i="12"/>
  <c r="L1964" i="12"/>
  <c r="M1964" i="12"/>
  <c r="N1963" i="12"/>
  <c r="I1964" i="12"/>
  <c r="J1964" i="12" s="1"/>
  <c r="H1965" i="12"/>
  <c r="F1967" i="12"/>
  <c r="G1967" i="12" s="1"/>
  <c r="E1966" i="12"/>
  <c r="P1964" i="12" l="1"/>
  <c r="Q1964" i="12"/>
  <c r="R1963" i="12"/>
  <c r="L1965" i="12"/>
  <c r="M1965" i="12"/>
  <c r="N1964" i="12"/>
  <c r="I1965" i="12"/>
  <c r="J1965" i="12" s="1"/>
  <c r="H1966" i="12"/>
  <c r="F1968" i="12"/>
  <c r="G1968" i="12" s="1"/>
  <c r="E1967" i="12"/>
  <c r="R1964" i="12" l="1"/>
  <c r="P1965" i="12"/>
  <c r="Q1965" i="12"/>
  <c r="L1966" i="12"/>
  <c r="M1966" i="12"/>
  <c r="N1965" i="12"/>
  <c r="I1966" i="12"/>
  <c r="J1966" i="12" s="1"/>
  <c r="H1967" i="12"/>
  <c r="M1967" i="12" s="1"/>
  <c r="E1968" i="12"/>
  <c r="F1969" i="12"/>
  <c r="G1969" i="12" s="1"/>
  <c r="P1966" i="12" l="1"/>
  <c r="Q1966" i="12"/>
  <c r="Q1967" i="12" s="1"/>
  <c r="R1965" i="12"/>
  <c r="N1966" i="12"/>
  <c r="I1967" i="12"/>
  <c r="J1967" i="12" s="1"/>
  <c r="L1967" i="12"/>
  <c r="N1967" i="12" s="1"/>
  <c r="H1968" i="12"/>
  <c r="M1968" i="12" s="1"/>
  <c r="F1970" i="12"/>
  <c r="G1970" i="12" s="1"/>
  <c r="E1969" i="12"/>
  <c r="P1967" i="12" l="1"/>
  <c r="R1967" i="12" s="1"/>
  <c r="Q1968" i="12"/>
  <c r="R1966" i="12"/>
  <c r="I1968" i="12"/>
  <c r="J1968" i="12" s="1"/>
  <c r="L1968" i="12"/>
  <c r="N1968" i="12" s="1"/>
  <c r="H1969" i="12"/>
  <c r="M1969" i="12" s="1"/>
  <c r="E1970" i="12"/>
  <c r="F1971" i="12"/>
  <c r="G1971" i="12" s="1"/>
  <c r="P1968" i="12" l="1"/>
  <c r="R1968" i="12" s="1"/>
  <c r="Q1969" i="12"/>
  <c r="I1969" i="12"/>
  <c r="J1969" i="12" s="1"/>
  <c r="L1969" i="12"/>
  <c r="N1969" i="12" s="1"/>
  <c r="H1970" i="12"/>
  <c r="F1972" i="12"/>
  <c r="G1972" i="12" s="1"/>
  <c r="E1971" i="12"/>
  <c r="P1969" i="12" l="1"/>
  <c r="R1969" i="12" s="1"/>
  <c r="L1970" i="12"/>
  <c r="M1970" i="12"/>
  <c r="I1970" i="12"/>
  <c r="J1970" i="12" s="1"/>
  <c r="H1971" i="12"/>
  <c r="F1973" i="12"/>
  <c r="G1973" i="12" s="1"/>
  <c r="E1972" i="12"/>
  <c r="P1970" i="12" l="1"/>
  <c r="Q1970" i="12"/>
  <c r="L1971" i="12"/>
  <c r="M1971" i="12"/>
  <c r="N1970" i="12"/>
  <c r="I1971" i="12"/>
  <c r="J1971" i="12" s="1"/>
  <c r="H1972" i="12"/>
  <c r="F1974" i="12"/>
  <c r="G1974" i="12" s="1"/>
  <c r="E1973" i="12"/>
  <c r="P1971" i="12" l="1"/>
  <c r="Q1971" i="12"/>
  <c r="R1970" i="12"/>
  <c r="L1972" i="12"/>
  <c r="M1972" i="12"/>
  <c r="N1971" i="12"/>
  <c r="I1972" i="12"/>
  <c r="J1972" i="12" s="1"/>
  <c r="H1973" i="12"/>
  <c r="F1975" i="12"/>
  <c r="G1975" i="12" s="1"/>
  <c r="E1974" i="12"/>
  <c r="P1972" i="12" l="1"/>
  <c r="Q1972" i="12"/>
  <c r="R1971" i="12"/>
  <c r="L1973" i="12"/>
  <c r="M1973" i="12"/>
  <c r="N1972" i="12"/>
  <c r="I1973" i="12"/>
  <c r="J1973" i="12" s="1"/>
  <c r="H1974" i="12"/>
  <c r="E1975" i="12"/>
  <c r="F1976" i="12"/>
  <c r="G1976" i="12" s="1"/>
  <c r="R1972" i="12" l="1"/>
  <c r="P1973" i="12"/>
  <c r="Q1973" i="12"/>
  <c r="L1974" i="12"/>
  <c r="M1974" i="12"/>
  <c r="N1973" i="12"/>
  <c r="I1974" i="12"/>
  <c r="J1974" i="12" s="1"/>
  <c r="H1975" i="12"/>
  <c r="M1975" i="12" s="1"/>
  <c r="F1977" i="12"/>
  <c r="G1977" i="12" s="1"/>
  <c r="E1976" i="12"/>
  <c r="P1974" i="12" l="1"/>
  <c r="Q1974" i="12"/>
  <c r="Q1975" i="12" s="1"/>
  <c r="R1973" i="12"/>
  <c r="N1974" i="12"/>
  <c r="I1975" i="12"/>
  <c r="J1975" i="12" s="1"/>
  <c r="L1975" i="12"/>
  <c r="N1975" i="12" s="1"/>
  <c r="H1976" i="12"/>
  <c r="E1977" i="12"/>
  <c r="F1978" i="12"/>
  <c r="G1978" i="12" s="1"/>
  <c r="P1975" i="12" l="1"/>
  <c r="R1975" i="12" s="1"/>
  <c r="R1974" i="12"/>
  <c r="L1976" i="12"/>
  <c r="M1976" i="12"/>
  <c r="I1976" i="12"/>
  <c r="J1976" i="12" s="1"/>
  <c r="H1977" i="12"/>
  <c r="F1979" i="12"/>
  <c r="G1979" i="12" s="1"/>
  <c r="E1978" i="12"/>
  <c r="P1976" i="12" l="1"/>
  <c r="Q1976" i="12"/>
  <c r="L1977" i="12"/>
  <c r="M1977" i="12"/>
  <c r="N1976" i="12"/>
  <c r="I1977" i="12"/>
  <c r="J1977" i="12" s="1"/>
  <c r="H1978" i="12"/>
  <c r="F1980" i="12"/>
  <c r="G1980" i="12" s="1"/>
  <c r="E1979" i="12"/>
  <c r="P1977" i="12" l="1"/>
  <c r="Q1977" i="12"/>
  <c r="R1976" i="12"/>
  <c r="L1978" i="12"/>
  <c r="M1978" i="12"/>
  <c r="N1977" i="12"/>
  <c r="I1978" i="12"/>
  <c r="J1978" i="12" s="1"/>
  <c r="H1979" i="12"/>
  <c r="F1981" i="12"/>
  <c r="G1981" i="12" s="1"/>
  <c r="E1980" i="12"/>
  <c r="P1978" i="12" l="1"/>
  <c r="Q1978" i="12"/>
  <c r="R1977" i="12"/>
  <c r="L1979" i="12"/>
  <c r="M1979" i="12"/>
  <c r="N1978" i="12"/>
  <c r="I1979" i="12"/>
  <c r="J1979" i="12" s="1"/>
  <c r="H1980" i="12"/>
  <c r="F1982" i="12"/>
  <c r="G1982" i="12" s="1"/>
  <c r="E1981" i="12"/>
  <c r="P1979" i="12" l="1"/>
  <c r="Q1979" i="12"/>
  <c r="R1978" i="12"/>
  <c r="L1980" i="12"/>
  <c r="M1980" i="12"/>
  <c r="N1979" i="12"/>
  <c r="I1980" i="12"/>
  <c r="J1980" i="12" s="1"/>
  <c r="H1981" i="12"/>
  <c r="M1981" i="12" s="1"/>
  <c r="E1982" i="12"/>
  <c r="F1983" i="12"/>
  <c r="G1983" i="12" s="1"/>
  <c r="P1980" i="12" l="1"/>
  <c r="Q1980" i="12"/>
  <c r="Q1981" i="12" s="1"/>
  <c r="R1979" i="12"/>
  <c r="N1980" i="12"/>
  <c r="I1981" i="12"/>
  <c r="J1981" i="12" s="1"/>
  <c r="L1981" i="12"/>
  <c r="N1981" i="12" s="1"/>
  <c r="H1982" i="12"/>
  <c r="F1984" i="12"/>
  <c r="G1984" i="12" s="1"/>
  <c r="E1983" i="12"/>
  <c r="P1981" i="12" l="1"/>
  <c r="R1981" i="12" s="1"/>
  <c r="R1980" i="12"/>
  <c r="L1982" i="12"/>
  <c r="M1982" i="12"/>
  <c r="I1982" i="12"/>
  <c r="J1982" i="12" s="1"/>
  <c r="H1983" i="12"/>
  <c r="M1983" i="12" s="1"/>
  <c r="E1984" i="12"/>
  <c r="F1985" i="12"/>
  <c r="G1985" i="12" s="1"/>
  <c r="P1982" i="12" l="1"/>
  <c r="Q1982" i="12"/>
  <c r="Q1983" i="12" s="1"/>
  <c r="N1982" i="12"/>
  <c r="I1983" i="12"/>
  <c r="J1983" i="12" s="1"/>
  <c r="L1983" i="12"/>
  <c r="N1983" i="12" s="1"/>
  <c r="H1984" i="12"/>
  <c r="F1986" i="12"/>
  <c r="G1986" i="12" s="1"/>
  <c r="E1985" i="12"/>
  <c r="P1983" i="12" l="1"/>
  <c r="R1983" i="12" s="1"/>
  <c r="R1982" i="12"/>
  <c r="L1984" i="12"/>
  <c r="M1984" i="12"/>
  <c r="I1984" i="12"/>
  <c r="J1984" i="12" s="1"/>
  <c r="H1985" i="12"/>
  <c r="F1987" i="12"/>
  <c r="G1987" i="12" s="1"/>
  <c r="E1986" i="12"/>
  <c r="P1984" i="12" l="1"/>
  <c r="Q1984" i="12"/>
  <c r="L1985" i="12"/>
  <c r="M1985" i="12"/>
  <c r="N1984" i="12"/>
  <c r="I1985" i="12"/>
  <c r="J1985" i="12" s="1"/>
  <c r="H1986" i="12"/>
  <c r="F1988" i="12"/>
  <c r="G1988" i="12" s="1"/>
  <c r="E1987" i="12"/>
  <c r="P1985" i="12" l="1"/>
  <c r="Q1985" i="12"/>
  <c r="R1984" i="12"/>
  <c r="L1986" i="12"/>
  <c r="M1986" i="12"/>
  <c r="N1985" i="12"/>
  <c r="I1986" i="12"/>
  <c r="J1986" i="12" s="1"/>
  <c r="H1987" i="12"/>
  <c r="E1988" i="12"/>
  <c r="F1989" i="12"/>
  <c r="G1989" i="12" s="1"/>
  <c r="P1986" i="12" l="1"/>
  <c r="Q1986" i="12"/>
  <c r="R1985" i="12"/>
  <c r="L1987" i="12"/>
  <c r="M1987" i="12"/>
  <c r="N1986" i="12"/>
  <c r="I1987" i="12"/>
  <c r="J1987" i="12" s="1"/>
  <c r="H1988" i="12"/>
  <c r="F1990" i="12"/>
  <c r="G1990" i="12" s="1"/>
  <c r="E1989" i="12"/>
  <c r="P1987" i="12" l="1"/>
  <c r="Q1987" i="12"/>
  <c r="R1986" i="12"/>
  <c r="L1988" i="12"/>
  <c r="M1988" i="12"/>
  <c r="N1987" i="12"/>
  <c r="I1988" i="12"/>
  <c r="J1988" i="12" s="1"/>
  <c r="H1989" i="12"/>
  <c r="F1991" i="12"/>
  <c r="G1991" i="12" s="1"/>
  <c r="E1990" i="12"/>
  <c r="P1988" i="12" l="1"/>
  <c r="Q1988" i="12"/>
  <c r="R1987" i="12"/>
  <c r="L1989" i="12"/>
  <c r="M1989" i="12"/>
  <c r="N1988" i="12"/>
  <c r="I1989" i="12"/>
  <c r="J1989" i="12" s="1"/>
  <c r="H1990" i="12"/>
  <c r="F1992" i="12"/>
  <c r="G1992" i="12" s="1"/>
  <c r="E1991" i="12"/>
  <c r="P1989" i="12" l="1"/>
  <c r="Q1989" i="12"/>
  <c r="R1988" i="12"/>
  <c r="L1990" i="12"/>
  <c r="M1990" i="12"/>
  <c r="N1989" i="12"/>
  <c r="I1990" i="12"/>
  <c r="J1990" i="12" s="1"/>
  <c r="H1991" i="12"/>
  <c r="F1993" i="12"/>
  <c r="G1993" i="12" s="1"/>
  <c r="E1992" i="12"/>
  <c r="P1990" i="12" l="1"/>
  <c r="Q1990" i="12"/>
  <c r="R1989" i="12"/>
  <c r="L1991" i="12"/>
  <c r="M1991" i="12"/>
  <c r="N1990" i="12"/>
  <c r="I1991" i="12"/>
  <c r="J1991" i="12" s="1"/>
  <c r="H1992" i="12"/>
  <c r="M1992" i="12" s="1"/>
  <c r="F1994" i="12"/>
  <c r="G1994" i="12" s="1"/>
  <c r="E1993" i="12"/>
  <c r="P1991" i="12" l="1"/>
  <c r="Q1991" i="12"/>
  <c r="Q1992" i="12" s="1"/>
  <c r="R1990" i="12"/>
  <c r="N1991" i="12"/>
  <c r="I1992" i="12"/>
  <c r="J1992" i="12" s="1"/>
  <c r="L1992" i="12"/>
  <c r="N1992" i="12" s="1"/>
  <c r="H1993" i="12"/>
  <c r="M1993" i="12" s="1"/>
  <c r="E1994" i="12"/>
  <c r="F1995" i="12"/>
  <c r="G1995" i="12" s="1"/>
  <c r="P1992" i="12" l="1"/>
  <c r="R1992" i="12" s="1"/>
  <c r="Q1993" i="12"/>
  <c r="R1991" i="12"/>
  <c r="I1993" i="12"/>
  <c r="J1993" i="12" s="1"/>
  <c r="L1993" i="12"/>
  <c r="N1993" i="12" s="1"/>
  <c r="H1994" i="12"/>
  <c r="F1996" i="12"/>
  <c r="G1996" i="12" s="1"/>
  <c r="E1995" i="12"/>
  <c r="P1993" i="12" l="1"/>
  <c r="R1993" i="12" s="1"/>
  <c r="L1994" i="12"/>
  <c r="M1994" i="12"/>
  <c r="I1994" i="12"/>
  <c r="J1994" i="12" s="1"/>
  <c r="H1995" i="12"/>
  <c r="E1996" i="12"/>
  <c r="F1997" i="12"/>
  <c r="G1997" i="12" s="1"/>
  <c r="P1994" i="12" l="1"/>
  <c r="Q1994" i="12"/>
  <c r="L1995" i="12"/>
  <c r="M1995" i="12"/>
  <c r="N1994" i="12"/>
  <c r="I1995" i="12"/>
  <c r="J1995" i="12" s="1"/>
  <c r="H1996" i="12"/>
  <c r="F1998" i="12"/>
  <c r="G1998" i="12" s="1"/>
  <c r="E1997" i="12"/>
  <c r="P1995" i="12" l="1"/>
  <c r="Q1995" i="12"/>
  <c r="R1994" i="12"/>
  <c r="L1996" i="12"/>
  <c r="M1996" i="12"/>
  <c r="N1995" i="12"/>
  <c r="I1996" i="12"/>
  <c r="J1996" i="12" s="1"/>
  <c r="H1997" i="12"/>
  <c r="F1999" i="12"/>
  <c r="G1999" i="12" s="1"/>
  <c r="E1998" i="12"/>
  <c r="P1996" i="12" l="1"/>
  <c r="Q1996" i="12"/>
  <c r="R1995" i="12"/>
  <c r="L1997" i="12"/>
  <c r="M1997" i="12"/>
  <c r="N1996" i="12"/>
  <c r="I1997" i="12"/>
  <c r="J1997" i="12" s="1"/>
  <c r="H1998" i="12"/>
  <c r="F2000" i="12"/>
  <c r="G2000" i="12" s="1"/>
  <c r="E1999" i="12"/>
  <c r="P1997" i="12" l="1"/>
  <c r="Q1997" i="12"/>
  <c r="R1996" i="12"/>
  <c r="L1998" i="12"/>
  <c r="M1998" i="12"/>
  <c r="N1997" i="12"/>
  <c r="I1998" i="12"/>
  <c r="J1998" i="12" s="1"/>
  <c r="H1999" i="12"/>
  <c r="F2001" i="12"/>
  <c r="G2001" i="12" s="1"/>
  <c r="E2000" i="12"/>
  <c r="P1998" i="12" l="1"/>
  <c r="Q1998" i="12"/>
  <c r="R1997" i="12"/>
  <c r="L1999" i="12"/>
  <c r="M1999" i="12"/>
  <c r="N1998" i="12"/>
  <c r="I1999" i="12"/>
  <c r="J1999" i="12" s="1"/>
  <c r="H2000" i="12"/>
  <c r="M2000" i="12" s="1"/>
  <c r="F2002" i="12"/>
  <c r="G2002" i="12" s="1"/>
  <c r="E2001" i="12"/>
  <c r="P1999" i="12" l="1"/>
  <c r="Q1999" i="12"/>
  <c r="Q2000" i="12" s="1"/>
  <c r="R1998" i="12"/>
  <c r="N1999" i="12"/>
  <c r="I2000" i="12"/>
  <c r="J2000" i="12" s="1"/>
  <c r="L2000" i="12"/>
  <c r="N2000" i="12" s="1"/>
  <c r="H2001" i="12"/>
  <c r="M2001" i="12" s="1"/>
  <c r="F2003" i="12"/>
  <c r="G2003" i="12" s="1"/>
  <c r="E2002" i="12"/>
  <c r="P2000" i="12" l="1"/>
  <c r="R2000" i="12" s="1"/>
  <c r="Q2001" i="12"/>
  <c r="R1999" i="12"/>
  <c r="I2001" i="12"/>
  <c r="J2001" i="12" s="1"/>
  <c r="L2001" i="12"/>
  <c r="N2001" i="12" s="1"/>
  <c r="H2002" i="12"/>
  <c r="E2003" i="12"/>
  <c r="F2004" i="12"/>
  <c r="G2004" i="12" s="1"/>
  <c r="P2001" i="12" l="1"/>
  <c r="R2001" i="12" s="1"/>
  <c r="L2002" i="12"/>
  <c r="M2002" i="12"/>
  <c r="I2002" i="12"/>
  <c r="J2002" i="12" s="1"/>
  <c r="H2003" i="12"/>
  <c r="M2003" i="12" s="1"/>
  <c r="F2005" i="12"/>
  <c r="G2005" i="12" s="1"/>
  <c r="E2004" i="12"/>
  <c r="P2002" i="12" l="1"/>
  <c r="Q2002" i="12"/>
  <c r="Q2003" i="12" s="1"/>
  <c r="N2002" i="12"/>
  <c r="I2003" i="12"/>
  <c r="J2003" i="12" s="1"/>
  <c r="L2003" i="12"/>
  <c r="N2003" i="12" s="1"/>
  <c r="H2004" i="12"/>
  <c r="F2006" i="12"/>
  <c r="G2006" i="12" s="1"/>
  <c r="E2005" i="12"/>
  <c r="P2003" i="12" l="1"/>
  <c r="R2003" i="12" s="1"/>
  <c r="R2002" i="12"/>
  <c r="L2004" i="12"/>
  <c r="M2004" i="12"/>
  <c r="I2004" i="12"/>
  <c r="J2004" i="12" s="1"/>
  <c r="H2005" i="12"/>
  <c r="F2007" i="12"/>
  <c r="G2007" i="12" s="1"/>
  <c r="E2006" i="12"/>
  <c r="P2004" i="12" l="1"/>
  <c r="Q2004" i="12"/>
  <c r="L2005" i="12"/>
  <c r="M2005" i="12"/>
  <c r="N2004" i="12"/>
  <c r="I2005" i="12"/>
  <c r="J2005" i="12" s="1"/>
  <c r="H2006" i="12"/>
  <c r="F2008" i="12"/>
  <c r="G2008" i="12" s="1"/>
  <c r="E2007" i="12"/>
  <c r="P2005" i="12" l="1"/>
  <c r="Q2005" i="12"/>
  <c r="R2004" i="12"/>
  <c r="L2006" i="12"/>
  <c r="M2006" i="12"/>
  <c r="N2005" i="12"/>
  <c r="I2006" i="12"/>
  <c r="J2006" i="12" s="1"/>
  <c r="H2007" i="12"/>
  <c r="E2008" i="12"/>
  <c r="F2009" i="12"/>
  <c r="G2009" i="12" s="1"/>
  <c r="P2006" i="12" l="1"/>
  <c r="Q2006" i="12"/>
  <c r="R2005" i="12"/>
  <c r="L2007" i="12"/>
  <c r="M2007" i="12"/>
  <c r="N2006" i="12"/>
  <c r="I2007" i="12"/>
  <c r="J2007" i="12" s="1"/>
  <c r="H2008" i="12"/>
  <c r="F2010" i="12"/>
  <c r="G2010" i="12" s="1"/>
  <c r="E2009" i="12"/>
  <c r="R2006" i="12" l="1"/>
  <c r="P2007" i="12"/>
  <c r="Q2007" i="12"/>
  <c r="L2008" i="12"/>
  <c r="M2008" i="12"/>
  <c r="N2007" i="12"/>
  <c r="I2008" i="12"/>
  <c r="J2008" i="12" s="1"/>
  <c r="H2009" i="12"/>
  <c r="M2009" i="12" s="1"/>
  <c r="E2010" i="12"/>
  <c r="F2011" i="12"/>
  <c r="G2011" i="12" s="1"/>
  <c r="P2008" i="12" l="1"/>
  <c r="Q2008" i="12"/>
  <c r="Q2009" i="12" s="1"/>
  <c r="R2007" i="12"/>
  <c r="N2008" i="12"/>
  <c r="I2009" i="12"/>
  <c r="J2009" i="12" s="1"/>
  <c r="L2009" i="12"/>
  <c r="N2009" i="12" s="1"/>
  <c r="H2010" i="12"/>
  <c r="F2012" i="12"/>
  <c r="G2012" i="12" s="1"/>
  <c r="E2011" i="12"/>
  <c r="P2009" i="12" l="1"/>
  <c r="R2009" i="12" s="1"/>
  <c r="R2008" i="12"/>
  <c r="L2010" i="12"/>
  <c r="M2010" i="12"/>
  <c r="I2010" i="12"/>
  <c r="J2010" i="12" s="1"/>
  <c r="H2011" i="12"/>
  <c r="M2011" i="12" s="1"/>
  <c r="E2012" i="12"/>
  <c r="F2013" i="12"/>
  <c r="G2013" i="12" s="1"/>
  <c r="P2010" i="12" l="1"/>
  <c r="Q2010" i="12"/>
  <c r="Q2011" i="12" s="1"/>
  <c r="N2010" i="12"/>
  <c r="I2011" i="12"/>
  <c r="J2011" i="12" s="1"/>
  <c r="L2011" i="12"/>
  <c r="N2011" i="12" s="1"/>
  <c r="H2012" i="12"/>
  <c r="F2014" i="12"/>
  <c r="G2014" i="12" s="1"/>
  <c r="E2013" i="12"/>
  <c r="P2011" i="12" l="1"/>
  <c r="R2011" i="12" s="1"/>
  <c r="R2010" i="12"/>
  <c r="L2012" i="12"/>
  <c r="M2012" i="12"/>
  <c r="I2012" i="12"/>
  <c r="J2012" i="12" s="1"/>
  <c r="H2013" i="12"/>
  <c r="M2013" i="12" s="1"/>
  <c r="E2014" i="12"/>
  <c r="F2015" i="12"/>
  <c r="G2015" i="12" s="1"/>
  <c r="P2012" i="12" l="1"/>
  <c r="Q2012" i="12"/>
  <c r="Q2013" i="12" s="1"/>
  <c r="N2012" i="12"/>
  <c r="I2013" i="12"/>
  <c r="J2013" i="12" s="1"/>
  <c r="L2013" i="12"/>
  <c r="N2013" i="12" s="1"/>
  <c r="H2014" i="12"/>
  <c r="F2016" i="12"/>
  <c r="G2016" i="12" s="1"/>
  <c r="E2015" i="12"/>
  <c r="P2013" i="12" l="1"/>
  <c r="R2013" i="12" s="1"/>
  <c r="R2012" i="12"/>
  <c r="L2014" i="12"/>
  <c r="M2014" i="12"/>
  <c r="I2014" i="12"/>
  <c r="J2014" i="12" s="1"/>
  <c r="H2015" i="12"/>
  <c r="F2017" i="12"/>
  <c r="G2017" i="12" s="1"/>
  <c r="E2016" i="12"/>
  <c r="P2014" i="12" l="1"/>
  <c r="Q2014" i="12"/>
  <c r="L2015" i="12"/>
  <c r="M2015" i="12"/>
  <c r="N2014" i="12"/>
  <c r="I2015" i="12"/>
  <c r="J2015" i="12" s="1"/>
  <c r="H2016" i="12"/>
  <c r="F2018" i="12"/>
  <c r="G2018" i="12" s="1"/>
  <c r="E2017" i="12"/>
  <c r="P2015" i="12" l="1"/>
  <c r="Q2015" i="12"/>
  <c r="R2014" i="12"/>
  <c r="L2016" i="12"/>
  <c r="M2016" i="12"/>
  <c r="N2015" i="12"/>
  <c r="I2016" i="12"/>
  <c r="J2016" i="12" s="1"/>
  <c r="H2017" i="12"/>
  <c r="M2017" i="12" s="1"/>
  <c r="E2018" i="12"/>
  <c r="F2019" i="12"/>
  <c r="G2019" i="12" s="1"/>
  <c r="P2016" i="12" l="1"/>
  <c r="Q2016" i="12"/>
  <c r="Q2017" i="12" s="1"/>
  <c r="R2015" i="12"/>
  <c r="N2016" i="12"/>
  <c r="I2017" i="12"/>
  <c r="J2017" i="12" s="1"/>
  <c r="L2017" i="12"/>
  <c r="N2017" i="12" s="1"/>
  <c r="H2018" i="12"/>
  <c r="F2020" i="12"/>
  <c r="G2020" i="12" s="1"/>
  <c r="E2019" i="12"/>
  <c r="P2017" i="12" l="1"/>
  <c r="R2017" i="12" s="1"/>
  <c r="R2016" i="12"/>
  <c r="L2018" i="12"/>
  <c r="M2018" i="12"/>
  <c r="I2018" i="12"/>
  <c r="J2018" i="12" s="1"/>
  <c r="H2019" i="12"/>
  <c r="E2020" i="12"/>
  <c r="F2021" i="12"/>
  <c r="G2021" i="12" s="1"/>
  <c r="P2018" i="12" l="1"/>
  <c r="Q2018" i="12"/>
  <c r="L2019" i="12"/>
  <c r="M2019" i="12"/>
  <c r="N2018" i="12"/>
  <c r="I2019" i="12"/>
  <c r="J2019" i="12" s="1"/>
  <c r="H2020" i="12"/>
  <c r="F2022" i="12"/>
  <c r="G2022" i="12" s="1"/>
  <c r="E2021" i="12"/>
  <c r="P2019" i="12" l="1"/>
  <c r="Q2019" i="12"/>
  <c r="R2018" i="12"/>
  <c r="L2020" i="12"/>
  <c r="M2020" i="12"/>
  <c r="N2019" i="12"/>
  <c r="I2020" i="12"/>
  <c r="J2020" i="12" s="1"/>
  <c r="H2021" i="12"/>
  <c r="M2021" i="12" s="1"/>
  <c r="E2022" i="12"/>
  <c r="F2023" i="12"/>
  <c r="G2023" i="12" s="1"/>
  <c r="P2020" i="12" l="1"/>
  <c r="Q2020" i="12"/>
  <c r="Q2021" i="12" s="1"/>
  <c r="R2019" i="12"/>
  <c r="N2020" i="12"/>
  <c r="I2021" i="12"/>
  <c r="J2021" i="12" s="1"/>
  <c r="L2021" i="12"/>
  <c r="N2021" i="12" s="1"/>
  <c r="H2022" i="12"/>
  <c r="F2024" i="12"/>
  <c r="G2024" i="12" s="1"/>
  <c r="E2023" i="12"/>
  <c r="P2021" i="12" l="1"/>
  <c r="R2021" i="12" s="1"/>
  <c r="R2020" i="12"/>
  <c r="L2022" i="12"/>
  <c r="M2022" i="12"/>
  <c r="I2022" i="12"/>
  <c r="J2022" i="12" s="1"/>
  <c r="H2023" i="12"/>
  <c r="F2025" i="12"/>
  <c r="G2025" i="12" s="1"/>
  <c r="E2024" i="12"/>
  <c r="P2022" i="12" l="1"/>
  <c r="Q2022" i="12"/>
  <c r="L2023" i="12"/>
  <c r="M2023" i="12"/>
  <c r="N2022" i="12"/>
  <c r="I2023" i="12"/>
  <c r="J2023" i="12" s="1"/>
  <c r="H2024" i="12"/>
  <c r="F2026" i="12"/>
  <c r="G2026" i="12" s="1"/>
  <c r="E2025" i="12"/>
  <c r="P2023" i="12" l="1"/>
  <c r="Q2023" i="12"/>
  <c r="R2022" i="12"/>
  <c r="L2024" i="12"/>
  <c r="M2024" i="12"/>
  <c r="N2023" i="12"/>
  <c r="I2024" i="12"/>
  <c r="J2024" i="12" s="1"/>
  <c r="H2025" i="12"/>
  <c r="F2027" i="12"/>
  <c r="G2027" i="12" s="1"/>
  <c r="E2026" i="12"/>
  <c r="P2024" i="12" l="1"/>
  <c r="Q2024" i="12"/>
  <c r="R2023" i="12"/>
  <c r="L2025" i="12"/>
  <c r="M2025" i="12"/>
  <c r="N2024" i="12"/>
  <c r="I2025" i="12"/>
  <c r="J2025" i="12" s="1"/>
  <c r="H2026" i="12"/>
  <c r="E2027" i="12"/>
  <c r="F2028" i="12"/>
  <c r="G2028" i="12" s="1"/>
  <c r="P2025" i="12" l="1"/>
  <c r="Q2025" i="12"/>
  <c r="R2024" i="12"/>
  <c r="L2026" i="12"/>
  <c r="M2026" i="12"/>
  <c r="N2025" i="12"/>
  <c r="I2026" i="12"/>
  <c r="J2026" i="12" s="1"/>
  <c r="H2027" i="12"/>
  <c r="M2027" i="12" s="1"/>
  <c r="F2029" i="12"/>
  <c r="G2029" i="12" s="1"/>
  <c r="E2028" i="12"/>
  <c r="P2026" i="12" l="1"/>
  <c r="Q2026" i="12"/>
  <c r="Q2027" i="12" s="1"/>
  <c r="R2025" i="12"/>
  <c r="N2026" i="12"/>
  <c r="I2027" i="12"/>
  <c r="J2027" i="12" s="1"/>
  <c r="L2027" i="12"/>
  <c r="N2027" i="12" s="1"/>
  <c r="H2028" i="12"/>
  <c r="F2030" i="12"/>
  <c r="G2030" i="12" s="1"/>
  <c r="E2029" i="12"/>
  <c r="P2027" i="12" l="1"/>
  <c r="R2027" i="12" s="1"/>
  <c r="R2026" i="12"/>
  <c r="L2028" i="12"/>
  <c r="M2028" i="12"/>
  <c r="I2028" i="12"/>
  <c r="J2028" i="12" s="1"/>
  <c r="H2029" i="12"/>
  <c r="F2031" i="12"/>
  <c r="G2031" i="12" s="1"/>
  <c r="E2030" i="12"/>
  <c r="P2028" i="12" l="1"/>
  <c r="Q2028" i="12"/>
  <c r="L2029" i="12"/>
  <c r="M2029" i="12"/>
  <c r="N2028" i="12"/>
  <c r="I2029" i="12"/>
  <c r="J2029" i="12" s="1"/>
  <c r="H2030" i="12"/>
  <c r="F2032" i="12"/>
  <c r="G2032" i="12" s="1"/>
  <c r="E2031" i="12"/>
  <c r="P2029" i="12" l="1"/>
  <c r="Q2029" i="12"/>
  <c r="R2028" i="12"/>
  <c r="L2030" i="12"/>
  <c r="M2030" i="12"/>
  <c r="N2029" i="12"/>
  <c r="I2030" i="12"/>
  <c r="J2030" i="12" s="1"/>
  <c r="H2031" i="12"/>
  <c r="M2031" i="12" s="1"/>
  <c r="F2033" i="12"/>
  <c r="G2033" i="12" s="1"/>
  <c r="E2032" i="12"/>
  <c r="P2030" i="12" l="1"/>
  <c r="Q2030" i="12"/>
  <c r="Q2031" i="12" s="1"/>
  <c r="R2029" i="12"/>
  <c r="N2030" i="12"/>
  <c r="I2031" i="12"/>
  <c r="J2031" i="12" s="1"/>
  <c r="L2031" i="12"/>
  <c r="N2031" i="12" s="1"/>
  <c r="H2032" i="12"/>
  <c r="F2034" i="12"/>
  <c r="G2034" i="12" s="1"/>
  <c r="E2033" i="12"/>
  <c r="P2031" i="12" l="1"/>
  <c r="R2031" i="12" s="1"/>
  <c r="R2030" i="12"/>
  <c r="L2032" i="12"/>
  <c r="M2032" i="12"/>
  <c r="I2032" i="12"/>
  <c r="J2032" i="12" s="1"/>
  <c r="H2033" i="12"/>
  <c r="F2035" i="12"/>
  <c r="G2035" i="12" s="1"/>
  <c r="E2034" i="12"/>
  <c r="P2032" i="12" l="1"/>
  <c r="Q2032" i="12"/>
  <c r="L2033" i="12"/>
  <c r="M2033" i="12"/>
  <c r="N2032" i="12"/>
  <c r="I2033" i="12"/>
  <c r="J2033" i="12" s="1"/>
  <c r="H2034" i="12"/>
  <c r="F2036" i="12"/>
  <c r="G2036" i="12" s="1"/>
  <c r="E2035" i="12"/>
  <c r="P2033" i="12" l="1"/>
  <c r="Q2033" i="12"/>
  <c r="R2032" i="12"/>
  <c r="L2034" i="12"/>
  <c r="M2034" i="12"/>
  <c r="N2033" i="12"/>
  <c r="I2034" i="12"/>
  <c r="J2034" i="12" s="1"/>
  <c r="H2035" i="12"/>
  <c r="F2037" i="12"/>
  <c r="G2037" i="12" s="1"/>
  <c r="E2036" i="12"/>
  <c r="P2034" i="12" l="1"/>
  <c r="Q2034" i="12"/>
  <c r="R2033" i="12"/>
  <c r="L2035" i="12"/>
  <c r="M2035" i="12"/>
  <c r="N2034" i="12"/>
  <c r="I2035" i="12"/>
  <c r="J2035" i="12" s="1"/>
  <c r="H2036" i="12"/>
  <c r="E2037" i="12"/>
  <c r="F2038" i="12"/>
  <c r="G2038" i="12" s="1"/>
  <c r="P2035" i="12" l="1"/>
  <c r="Q2035" i="12"/>
  <c r="R2034" i="12"/>
  <c r="L2036" i="12"/>
  <c r="M2036" i="12"/>
  <c r="N2035" i="12"/>
  <c r="I2036" i="12"/>
  <c r="J2036" i="12" s="1"/>
  <c r="H2037" i="12"/>
  <c r="F2039" i="12"/>
  <c r="G2039" i="12" s="1"/>
  <c r="E2038" i="12"/>
  <c r="P2036" i="12" l="1"/>
  <c r="Q2036" i="12"/>
  <c r="R2035" i="12"/>
  <c r="L2037" i="12"/>
  <c r="M2037" i="12"/>
  <c r="N2036" i="12"/>
  <c r="I2037" i="12"/>
  <c r="J2037" i="12" s="1"/>
  <c r="H2038" i="12"/>
  <c r="M2038" i="12" s="1"/>
  <c r="F2040" i="12"/>
  <c r="G2040" i="12" s="1"/>
  <c r="E2039" i="12"/>
  <c r="P2037" i="12" l="1"/>
  <c r="Q2037" i="12"/>
  <c r="Q2038" i="12" s="1"/>
  <c r="R2036" i="12"/>
  <c r="N2037" i="12"/>
  <c r="I2038" i="12"/>
  <c r="J2038" i="12" s="1"/>
  <c r="L2038" i="12"/>
  <c r="N2038" i="12" s="1"/>
  <c r="H2039" i="12"/>
  <c r="M2039" i="12" s="1"/>
  <c r="F2041" i="12"/>
  <c r="G2041" i="12" s="1"/>
  <c r="E2040" i="12"/>
  <c r="P2038" i="12" l="1"/>
  <c r="R2038" i="12" s="1"/>
  <c r="Q2039" i="12"/>
  <c r="R2037" i="12"/>
  <c r="I2039" i="12"/>
  <c r="J2039" i="12" s="1"/>
  <c r="L2039" i="12"/>
  <c r="N2039" i="12" s="1"/>
  <c r="H2040" i="12"/>
  <c r="E2041" i="12"/>
  <c r="F2042" i="12"/>
  <c r="G2042" i="12" s="1"/>
  <c r="P2039" i="12" l="1"/>
  <c r="R2039" i="12" s="1"/>
  <c r="L2040" i="12"/>
  <c r="M2040" i="12"/>
  <c r="I2040" i="12"/>
  <c r="J2040" i="12" s="1"/>
  <c r="H2041" i="12"/>
  <c r="F2043" i="12"/>
  <c r="G2043" i="12" s="1"/>
  <c r="E2042" i="12"/>
  <c r="P2040" i="12" l="1"/>
  <c r="Q2040" i="12"/>
  <c r="L2041" i="12"/>
  <c r="M2041" i="12"/>
  <c r="N2040" i="12"/>
  <c r="I2041" i="12"/>
  <c r="J2041" i="12" s="1"/>
  <c r="H2042" i="12"/>
  <c r="E2043" i="12"/>
  <c r="F2044" i="12"/>
  <c r="G2044" i="12" s="1"/>
  <c r="P2041" i="12" l="1"/>
  <c r="Q2041" i="12"/>
  <c r="R2040" i="12"/>
  <c r="L2042" i="12"/>
  <c r="M2042" i="12"/>
  <c r="N2041" i="12"/>
  <c r="I2042" i="12"/>
  <c r="J2042" i="12" s="1"/>
  <c r="H2043" i="12"/>
  <c r="F2045" i="12"/>
  <c r="G2045" i="12" s="1"/>
  <c r="E2044" i="12"/>
  <c r="P2042" i="12" l="1"/>
  <c r="Q2042" i="12"/>
  <c r="R2041" i="12"/>
  <c r="L2043" i="12"/>
  <c r="M2043" i="12"/>
  <c r="N2042" i="12"/>
  <c r="I2043" i="12"/>
  <c r="J2043" i="12" s="1"/>
  <c r="H2044" i="12"/>
  <c r="E2045" i="12"/>
  <c r="F2046" i="12"/>
  <c r="G2046" i="12" s="1"/>
  <c r="P2043" i="12" l="1"/>
  <c r="Q2043" i="12"/>
  <c r="R2042" i="12"/>
  <c r="L2044" i="12"/>
  <c r="M2044" i="12"/>
  <c r="N2043" i="12"/>
  <c r="I2044" i="12"/>
  <c r="J2044" i="12" s="1"/>
  <c r="H2045" i="12"/>
  <c r="F2047" i="12"/>
  <c r="G2047" i="12" s="1"/>
  <c r="E2046" i="12"/>
  <c r="P2044" i="12" l="1"/>
  <c r="Q2044" i="12"/>
  <c r="R2043" i="12"/>
  <c r="L2045" i="12"/>
  <c r="M2045" i="12"/>
  <c r="N2044" i="12"/>
  <c r="I2045" i="12"/>
  <c r="J2045" i="12" s="1"/>
  <c r="H2046" i="12"/>
  <c r="F2048" i="12"/>
  <c r="G2048" i="12" s="1"/>
  <c r="E2047" i="12"/>
  <c r="P2045" i="12" l="1"/>
  <c r="Q2045" i="12"/>
  <c r="R2044" i="12"/>
  <c r="L2046" i="12"/>
  <c r="M2046" i="12"/>
  <c r="N2045" i="12"/>
  <c r="I2046" i="12"/>
  <c r="J2046" i="12" s="1"/>
  <c r="H2047" i="12"/>
  <c r="M2047" i="12" s="1"/>
  <c r="E2048" i="12"/>
  <c r="F2049" i="12"/>
  <c r="G2049" i="12" s="1"/>
  <c r="P2046" i="12" l="1"/>
  <c r="Q2046" i="12"/>
  <c r="Q2047" i="12" s="1"/>
  <c r="R2045" i="12"/>
  <c r="N2046" i="12"/>
  <c r="I2047" i="12"/>
  <c r="J2047" i="12" s="1"/>
  <c r="L2047" i="12"/>
  <c r="N2047" i="12" s="1"/>
  <c r="H2048" i="12"/>
  <c r="F2050" i="12"/>
  <c r="G2050" i="12" s="1"/>
  <c r="E2049" i="12"/>
  <c r="P2047" i="12" l="1"/>
  <c r="R2047" i="12" s="1"/>
  <c r="R2046" i="12"/>
  <c r="L2048" i="12"/>
  <c r="M2048" i="12"/>
  <c r="I2048" i="12"/>
  <c r="J2048" i="12" s="1"/>
  <c r="H2049" i="12"/>
  <c r="M2049" i="12" s="1"/>
  <c r="F2051" i="12"/>
  <c r="G2051" i="12" s="1"/>
  <c r="E2050" i="12"/>
  <c r="P2048" i="12" l="1"/>
  <c r="Q2048" i="12"/>
  <c r="Q2049" i="12" s="1"/>
  <c r="N2048" i="12"/>
  <c r="I2049" i="12"/>
  <c r="J2049" i="12" s="1"/>
  <c r="L2049" i="12"/>
  <c r="N2049" i="12" s="1"/>
  <c r="H2050" i="12"/>
  <c r="E2051" i="12"/>
  <c r="F2052" i="12"/>
  <c r="G2052" i="12" s="1"/>
  <c r="P2049" i="12" l="1"/>
  <c r="R2048" i="12"/>
  <c r="R2049" i="12"/>
  <c r="L2050" i="12"/>
  <c r="M2050" i="12"/>
  <c r="I2050" i="12"/>
  <c r="J2050" i="12" s="1"/>
  <c r="H2051" i="12"/>
  <c r="F2053" i="12"/>
  <c r="G2053" i="12" s="1"/>
  <c r="E2052" i="12"/>
  <c r="P2050" i="12" l="1"/>
  <c r="Q2050" i="12"/>
  <c r="L2051" i="12"/>
  <c r="M2051" i="12"/>
  <c r="N2050" i="12"/>
  <c r="I2051" i="12"/>
  <c r="J2051" i="12" s="1"/>
  <c r="H2052" i="12"/>
  <c r="F2054" i="12"/>
  <c r="G2054" i="12" s="1"/>
  <c r="E2053" i="12"/>
  <c r="P2051" i="12" l="1"/>
  <c r="Q2051" i="12"/>
  <c r="R2050" i="12"/>
  <c r="L2052" i="12"/>
  <c r="M2052" i="12"/>
  <c r="N2051" i="12"/>
  <c r="I2052" i="12"/>
  <c r="J2052" i="12" s="1"/>
  <c r="H2053" i="12"/>
  <c r="M2053" i="12" s="1"/>
  <c r="E2054" i="12"/>
  <c r="F2055" i="12"/>
  <c r="G2055" i="12" s="1"/>
  <c r="P2052" i="12" l="1"/>
  <c r="Q2052" i="12"/>
  <c r="Q2053" i="12" s="1"/>
  <c r="R2051" i="12"/>
  <c r="N2052" i="12"/>
  <c r="I2053" i="12"/>
  <c r="J2053" i="12" s="1"/>
  <c r="L2053" i="12"/>
  <c r="N2053" i="12" s="1"/>
  <c r="H2054" i="12"/>
  <c r="F2056" i="12"/>
  <c r="G2056" i="12" s="1"/>
  <c r="E2055" i="12"/>
  <c r="P2053" i="12" l="1"/>
  <c r="R2053" i="12" s="1"/>
  <c r="R2052" i="12"/>
  <c r="L2054" i="12"/>
  <c r="M2054" i="12"/>
  <c r="I2054" i="12"/>
  <c r="J2054" i="12" s="1"/>
  <c r="H2055" i="12"/>
  <c r="F2057" i="12"/>
  <c r="G2057" i="12" s="1"/>
  <c r="E2056" i="12"/>
  <c r="P2054" i="12" l="1"/>
  <c r="Q2054" i="12"/>
  <c r="L2055" i="12"/>
  <c r="M2055" i="12"/>
  <c r="N2054" i="12"/>
  <c r="I2055" i="12"/>
  <c r="J2055" i="12" s="1"/>
  <c r="H2056" i="12"/>
  <c r="E2057" i="12"/>
  <c r="F2058" i="12"/>
  <c r="G2058" i="12" s="1"/>
  <c r="P2055" i="12" l="1"/>
  <c r="Q2055" i="12"/>
  <c r="R2054" i="12"/>
  <c r="L2056" i="12"/>
  <c r="M2056" i="12"/>
  <c r="N2055" i="12"/>
  <c r="I2056" i="12"/>
  <c r="J2056" i="12" s="1"/>
  <c r="H2057" i="12"/>
  <c r="M2057" i="12" s="1"/>
  <c r="F2059" i="12"/>
  <c r="G2059" i="12" s="1"/>
  <c r="E2058" i="12"/>
  <c r="P2056" i="12" l="1"/>
  <c r="Q2056" i="12"/>
  <c r="Q2057" i="12" s="1"/>
  <c r="R2055" i="12"/>
  <c r="N2056" i="12"/>
  <c r="I2057" i="12"/>
  <c r="J2057" i="12" s="1"/>
  <c r="L2057" i="12"/>
  <c r="N2057" i="12" s="1"/>
  <c r="H2058" i="12"/>
  <c r="E2059" i="12"/>
  <c r="F2060" i="12"/>
  <c r="G2060" i="12" s="1"/>
  <c r="P2057" i="12" l="1"/>
  <c r="R2057" i="12" s="1"/>
  <c r="R2056" i="12"/>
  <c r="L2058" i="12"/>
  <c r="M2058" i="12"/>
  <c r="I2058" i="12"/>
  <c r="J2058" i="12" s="1"/>
  <c r="H2059" i="12"/>
  <c r="F2061" i="12"/>
  <c r="G2061" i="12" s="1"/>
  <c r="E2060" i="12"/>
  <c r="P2058" i="12" l="1"/>
  <c r="Q2058" i="12"/>
  <c r="L2059" i="12"/>
  <c r="M2059" i="12"/>
  <c r="N2058" i="12"/>
  <c r="I2059" i="12"/>
  <c r="J2059" i="12" s="1"/>
  <c r="H2060" i="12"/>
  <c r="M2060" i="12" s="1"/>
  <c r="F2062" i="12"/>
  <c r="G2062" i="12" s="1"/>
  <c r="E2061" i="12"/>
  <c r="P2059" i="12" l="1"/>
  <c r="Q2059" i="12"/>
  <c r="Q2060" i="12" s="1"/>
  <c r="R2058" i="12"/>
  <c r="N2059" i="12"/>
  <c r="I2060" i="12"/>
  <c r="J2060" i="12" s="1"/>
  <c r="L2060" i="12"/>
  <c r="N2060" i="12" s="1"/>
  <c r="H2061" i="12"/>
  <c r="M2061" i="12" s="1"/>
  <c r="F2063" i="12"/>
  <c r="G2063" i="12" s="1"/>
  <c r="E2062" i="12"/>
  <c r="P2060" i="12" l="1"/>
  <c r="R2060" i="12" s="1"/>
  <c r="Q2061" i="12"/>
  <c r="R2059" i="12"/>
  <c r="I2061" i="12"/>
  <c r="J2061" i="12" s="1"/>
  <c r="L2061" i="12"/>
  <c r="N2061" i="12" s="1"/>
  <c r="H2062" i="12"/>
  <c r="M2062" i="12" s="1"/>
  <c r="E2063" i="12"/>
  <c r="F2064" i="12"/>
  <c r="G2064" i="12" s="1"/>
  <c r="P2061" i="12" l="1"/>
  <c r="Q2062" i="12"/>
  <c r="R2061" i="12"/>
  <c r="I2062" i="12"/>
  <c r="J2062" i="12" s="1"/>
  <c r="L2062" i="12"/>
  <c r="N2062" i="12" s="1"/>
  <c r="H2063" i="12"/>
  <c r="F2065" i="12"/>
  <c r="G2065" i="12" s="1"/>
  <c r="E2064" i="12"/>
  <c r="P2062" i="12" l="1"/>
  <c r="R2062" i="12" s="1"/>
  <c r="L2063" i="12"/>
  <c r="M2063" i="12"/>
  <c r="I2063" i="12"/>
  <c r="J2063" i="12" s="1"/>
  <c r="H2064" i="12"/>
  <c r="E2065" i="12"/>
  <c r="F2066" i="12"/>
  <c r="G2066" i="12" s="1"/>
  <c r="P2063" i="12" l="1"/>
  <c r="Q2063" i="12"/>
  <c r="L2064" i="12"/>
  <c r="M2064" i="12"/>
  <c r="N2063" i="12"/>
  <c r="I2064" i="12"/>
  <c r="J2064" i="12" s="1"/>
  <c r="H2065" i="12"/>
  <c r="F2067" i="12"/>
  <c r="G2067" i="12" s="1"/>
  <c r="E2066" i="12"/>
  <c r="P2064" i="12" l="1"/>
  <c r="Q2064" i="12"/>
  <c r="R2063" i="12"/>
  <c r="L2065" i="12"/>
  <c r="M2065" i="12"/>
  <c r="N2064" i="12"/>
  <c r="I2065" i="12"/>
  <c r="J2065" i="12" s="1"/>
  <c r="H2066" i="12"/>
  <c r="F2068" i="12"/>
  <c r="G2068" i="12" s="1"/>
  <c r="E2067" i="12"/>
  <c r="P2065" i="12" l="1"/>
  <c r="Q2065" i="12"/>
  <c r="R2064" i="12"/>
  <c r="L2066" i="12"/>
  <c r="M2066" i="12"/>
  <c r="N2065" i="12"/>
  <c r="I2066" i="12"/>
  <c r="J2066" i="12" s="1"/>
  <c r="H2067" i="12"/>
  <c r="F2069" i="12"/>
  <c r="G2069" i="12" s="1"/>
  <c r="E2068" i="12"/>
  <c r="P2066" i="12" l="1"/>
  <c r="Q2066" i="12"/>
  <c r="R2065" i="12"/>
  <c r="L2067" i="12"/>
  <c r="M2067" i="12"/>
  <c r="N2066" i="12"/>
  <c r="I2067" i="12"/>
  <c r="J2067" i="12" s="1"/>
  <c r="H2068" i="12"/>
  <c r="F2070" i="12"/>
  <c r="G2070" i="12" s="1"/>
  <c r="E2069" i="12"/>
  <c r="P2067" i="12" l="1"/>
  <c r="Q2067" i="12"/>
  <c r="R2066" i="12"/>
  <c r="L2068" i="12"/>
  <c r="M2068" i="12"/>
  <c r="N2067" i="12"/>
  <c r="I2068" i="12"/>
  <c r="J2068" i="12" s="1"/>
  <c r="H2069" i="12"/>
  <c r="F2071" i="12"/>
  <c r="G2071" i="12" s="1"/>
  <c r="E2070" i="12"/>
  <c r="P2068" i="12" l="1"/>
  <c r="Q2068" i="12"/>
  <c r="R2067" i="12"/>
  <c r="L2069" i="12"/>
  <c r="M2069" i="12"/>
  <c r="N2068" i="12"/>
  <c r="I2069" i="12"/>
  <c r="J2069" i="12" s="1"/>
  <c r="H2070" i="12"/>
  <c r="F2072" i="12"/>
  <c r="G2072" i="12" s="1"/>
  <c r="E2071" i="12"/>
  <c r="P2069" i="12" l="1"/>
  <c r="Q2069" i="12"/>
  <c r="R2068" i="12"/>
  <c r="L2070" i="12"/>
  <c r="M2070" i="12"/>
  <c r="N2069" i="12"/>
  <c r="I2070" i="12"/>
  <c r="J2070" i="12" s="1"/>
  <c r="H2071" i="12"/>
  <c r="F2073" i="12"/>
  <c r="G2073" i="12" s="1"/>
  <c r="E2072" i="12"/>
  <c r="P2070" i="12" l="1"/>
  <c r="Q2070" i="12"/>
  <c r="R2069" i="12"/>
  <c r="L2071" i="12"/>
  <c r="M2071" i="12"/>
  <c r="N2070" i="12"/>
  <c r="I2071" i="12"/>
  <c r="J2071" i="12" s="1"/>
  <c r="H2072" i="12"/>
  <c r="F2074" i="12"/>
  <c r="G2074" i="12" s="1"/>
  <c r="E2073" i="12"/>
  <c r="P2071" i="12" l="1"/>
  <c r="Q2071" i="12"/>
  <c r="R2070" i="12"/>
  <c r="L2072" i="12"/>
  <c r="M2072" i="12"/>
  <c r="N2071" i="12"/>
  <c r="I2072" i="12"/>
  <c r="J2072" i="12" s="1"/>
  <c r="H2073" i="12"/>
  <c r="M2073" i="12" s="1"/>
  <c r="E2074" i="12"/>
  <c r="F2075" i="12"/>
  <c r="G2075" i="12" s="1"/>
  <c r="P2072" i="12" l="1"/>
  <c r="Q2072" i="12"/>
  <c r="Q2073" i="12" s="1"/>
  <c r="R2071" i="12"/>
  <c r="N2072" i="12"/>
  <c r="I2073" i="12"/>
  <c r="J2073" i="12" s="1"/>
  <c r="L2073" i="12"/>
  <c r="N2073" i="12" s="1"/>
  <c r="H2074" i="12"/>
  <c r="F2076" i="12"/>
  <c r="G2076" i="12" s="1"/>
  <c r="E2075" i="12"/>
  <c r="P2073" i="12" l="1"/>
  <c r="R2073" i="12" s="1"/>
  <c r="R2072" i="12"/>
  <c r="L2074" i="12"/>
  <c r="M2074" i="12"/>
  <c r="I2074" i="12"/>
  <c r="J2074" i="12" s="1"/>
  <c r="H2075" i="12"/>
  <c r="E2076" i="12"/>
  <c r="F2077" i="12"/>
  <c r="G2077" i="12" s="1"/>
  <c r="P2074" i="12" l="1"/>
  <c r="Q2074" i="12"/>
  <c r="L2075" i="12"/>
  <c r="M2075" i="12"/>
  <c r="N2074" i="12"/>
  <c r="I2075" i="12"/>
  <c r="J2075" i="12" s="1"/>
  <c r="H2076" i="12"/>
  <c r="M2076" i="12" s="1"/>
  <c r="F2078" i="12"/>
  <c r="G2078" i="12" s="1"/>
  <c r="E2077" i="12"/>
  <c r="P2075" i="12" l="1"/>
  <c r="Q2075" i="12"/>
  <c r="Q2076" i="12" s="1"/>
  <c r="R2074" i="12"/>
  <c r="N2075" i="12"/>
  <c r="I2076" i="12"/>
  <c r="J2076" i="12" s="1"/>
  <c r="L2076" i="12"/>
  <c r="N2076" i="12" s="1"/>
  <c r="H2077" i="12"/>
  <c r="M2077" i="12" s="1"/>
  <c r="F2079" i="12"/>
  <c r="G2079" i="12" s="1"/>
  <c r="E2078" i="12"/>
  <c r="P2076" i="12" l="1"/>
  <c r="Q2077" i="12"/>
  <c r="R2076" i="12"/>
  <c r="R2075" i="12"/>
  <c r="I2077" i="12"/>
  <c r="J2077" i="12" s="1"/>
  <c r="L2077" i="12"/>
  <c r="N2077" i="12" s="1"/>
  <c r="H2078" i="12"/>
  <c r="F2080" i="12"/>
  <c r="G2080" i="12" s="1"/>
  <c r="E2079" i="12"/>
  <c r="P2077" i="12" l="1"/>
  <c r="R2077" i="12" s="1"/>
  <c r="L2078" i="12"/>
  <c r="M2078" i="12"/>
  <c r="I2078" i="12"/>
  <c r="J2078" i="12" s="1"/>
  <c r="H2079" i="12"/>
  <c r="E2080" i="12"/>
  <c r="F2081" i="12"/>
  <c r="G2081" i="12" s="1"/>
  <c r="P2078" i="12" l="1"/>
  <c r="Q2078" i="12"/>
  <c r="L2079" i="12"/>
  <c r="M2079" i="12"/>
  <c r="N2078" i="12"/>
  <c r="I2079" i="12"/>
  <c r="J2079" i="12" s="1"/>
  <c r="H2080" i="12"/>
  <c r="F2082" i="12"/>
  <c r="G2082" i="12" s="1"/>
  <c r="E2081" i="12"/>
  <c r="P2079" i="12" l="1"/>
  <c r="Q2079" i="12"/>
  <c r="R2078" i="12"/>
  <c r="L2080" i="12"/>
  <c r="M2080" i="12"/>
  <c r="N2079" i="12"/>
  <c r="I2080" i="12"/>
  <c r="J2080" i="12" s="1"/>
  <c r="H2081" i="12"/>
  <c r="M2081" i="12" s="1"/>
  <c r="E2082" i="12"/>
  <c r="F2083" i="12"/>
  <c r="G2083" i="12" s="1"/>
  <c r="P2080" i="12" l="1"/>
  <c r="Q2080" i="12"/>
  <c r="Q2081" i="12" s="1"/>
  <c r="R2079" i="12"/>
  <c r="N2080" i="12"/>
  <c r="I2081" i="12"/>
  <c r="J2081" i="12" s="1"/>
  <c r="L2081" i="12"/>
  <c r="N2081" i="12" s="1"/>
  <c r="H2082" i="12"/>
  <c r="F2084" i="12"/>
  <c r="G2084" i="12" s="1"/>
  <c r="E2083" i="12"/>
  <c r="P2081" i="12" l="1"/>
  <c r="R2080" i="12"/>
  <c r="L2082" i="12"/>
  <c r="M2082" i="12"/>
  <c r="I2082" i="12"/>
  <c r="J2082" i="12" s="1"/>
  <c r="H2083" i="12"/>
  <c r="M2083" i="12" s="1"/>
  <c r="F2085" i="12"/>
  <c r="G2085" i="12" s="1"/>
  <c r="E2084" i="12"/>
  <c r="P2082" i="12" l="1"/>
  <c r="R2081" i="12"/>
  <c r="Q2082" i="12"/>
  <c r="Q2083" i="12" s="1"/>
  <c r="N2082" i="12"/>
  <c r="I2083" i="12"/>
  <c r="J2083" i="12" s="1"/>
  <c r="L2083" i="12"/>
  <c r="N2083" i="12" s="1"/>
  <c r="H2084" i="12"/>
  <c r="F2086" i="12"/>
  <c r="G2086" i="12" s="1"/>
  <c r="E2085" i="12"/>
  <c r="P2083" i="12" l="1"/>
  <c r="R2082" i="12"/>
  <c r="L2084" i="12"/>
  <c r="M2084" i="12"/>
  <c r="I2084" i="12"/>
  <c r="J2084" i="12" s="1"/>
  <c r="H2085" i="12"/>
  <c r="F2087" i="12"/>
  <c r="G2087" i="12" s="1"/>
  <c r="E2086" i="12"/>
  <c r="P2084" i="12" l="1"/>
  <c r="R2083" i="12"/>
  <c r="Q2084" i="12"/>
  <c r="L2085" i="12"/>
  <c r="M2085" i="12"/>
  <c r="N2084" i="12"/>
  <c r="I2085" i="12"/>
  <c r="J2085" i="12" s="1"/>
  <c r="H2086" i="12"/>
  <c r="F2088" i="12"/>
  <c r="G2088" i="12" s="1"/>
  <c r="E2087" i="12"/>
  <c r="P2085" i="12" l="1"/>
  <c r="Q2085" i="12"/>
  <c r="R2084" i="12"/>
  <c r="L2086" i="12"/>
  <c r="M2086" i="12"/>
  <c r="N2085" i="12"/>
  <c r="I2086" i="12"/>
  <c r="J2086" i="12" s="1"/>
  <c r="H2087" i="12"/>
  <c r="F2089" i="12"/>
  <c r="G2089" i="12" s="1"/>
  <c r="E2088" i="12"/>
  <c r="P2086" i="12" l="1"/>
  <c r="Q2086" i="12"/>
  <c r="R2085" i="12"/>
  <c r="L2087" i="12"/>
  <c r="M2087" i="12"/>
  <c r="N2086" i="12"/>
  <c r="I2087" i="12"/>
  <c r="J2087" i="12" s="1"/>
  <c r="H2088" i="12"/>
  <c r="F2090" i="12"/>
  <c r="G2090" i="12" s="1"/>
  <c r="E2089" i="12"/>
  <c r="P2087" i="12" l="1"/>
  <c r="Q2087" i="12"/>
  <c r="R2086" i="12"/>
  <c r="L2088" i="12"/>
  <c r="M2088" i="12"/>
  <c r="N2087" i="12"/>
  <c r="I2088" i="12"/>
  <c r="J2088" i="12" s="1"/>
  <c r="H2089" i="12"/>
  <c r="M2089" i="12" s="1"/>
  <c r="E2090" i="12"/>
  <c r="F2091" i="12"/>
  <c r="G2091" i="12" s="1"/>
  <c r="P2088" i="12" l="1"/>
  <c r="Q2088" i="12"/>
  <c r="Q2089" i="12" s="1"/>
  <c r="R2087" i="12"/>
  <c r="N2088" i="12"/>
  <c r="I2089" i="12"/>
  <c r="J2089" i="12" s="1"/>
  <c r="L2089" i="12"/>
  <c r="N2089" i="12" s="1"/>
  <c r="H2090" i="12"/>
  <c r="F2092" i="12"/>
  <c r="G2092" i="12" s="1"/>
  <c r="E2091" i="12"/>
  <c r="P2089" i="12" l="1"/>
  <c r="R2089" i="12" s="1"/>
  <c r="R2088" i="12"/>
  <c r="L2090" i="12"/>
  <c r="M2090" i="12"/>
  <c r="I2090" i="12"/>
  <c r="J2090" i="12" s="1"/>
  <c r="H2091" i="12"/>
  <c r="F2093" i="12"/>
  <c r="G2093" i="12" s="1"/>
  <c r="E2092" i="12"/>
  <c r="P2090" i="12" l="1"/>
  <c r="Q2090" i="12"/>
  <c r="L2091" i="12"/>
  <c r="M2091" i="12"/>
  <c r="N2090" i="12"/>
  <c r="I2091" i="12"/>
  <c r="J2091" i="12" s="1"/>
  <c r="H2092" i="12"/>
  <c r="E2093" i="12"/>
  <c r="F2094" i="12"/>
  <c r="G2094" i="12" s="1"/>
  <c r="P2091" i="12" l="1"/>
  <c r="Q2091" i="12"/>
  <c r="R2090" i="12"/>
  <c r="L2092" i="12"/>
  <c r="M2092" i="12"/>
  <c r="N2091" i="12"/>
  <c r="I2092" i="12"/>
  <c r="J2092" i="12" s="1"/>
  <c r="H2093" i="12"/>
  <c r="F2095" i="12"/>
  <c r="G2095" i="12" s="1"/>
  <c r="E2094" i="12"/>
  <c r="P2092" i="12" l="1"/>
  <c r="Q2092" i="12"/>
  <c r="R2091" i="12"/>
  <c r="L2093" i="12"/>
  <c r="M2093" i="12"/>
  <c r="N2092" i="12"/>
  <c r="I2093" i="12"/>
  <c r="J2093" i="12" s="1"/>
  <c r="H2094" i="12"/>
  <c r="E2095" i="12"/>
  <c r="F2096" i="12"/>
  <c r="G2096" i="12" s="1"/>
  <c r="R2092" i="12" l="1"/>
  <c r="P2093" i="12"/>
  <c r="Q2093" i="12"/>
  <c r="L2094" i="12"/>
  <c r="M2094" i="12"/>
  <c r="N2093" i="12"/>
  <c r="I2094" i="12"/>
  <c r="J2094" i="12" s="1"/>
  <c r="H2095" i="12"/>
  <c r="F2097" i="12"/>
  <c r="G2097" i="12" s="1"/>
  <c r="E2096" i="12"/>
  <c r="P2094" i="12" l="1"/>
  <c r="Q2094" i="12"/>
  <c r="R2093" i="12"/>
  <c r="L2095" i="12"/>
  <c r="M2095" i="12"/>
  <c r="N2094" i="12"/>
  <c r="I2095" i="12"/>
  <c r="J2095" i="12" s="1"/>
  <c r="H2096" i="12"/>
  <c r="F2098" i="12"/>
  <c r="G2098" i="12" s="1"/>
  <c r="E2097" i="12"/>
  <c r="P2095" i="12" l="1"/>
  <c r="Q2095" i="12"/>
  <c r="R2094" i="12"/>
  <c r="L2096" i="12"/>
  <c r="M2096" i="12"/>
  <c r="N2095" i="12"/>
  <c r="I2096" i="12"/>
  <c r="J2096" i="12" s="1"/>
  <c r="H2097" i="12"/>
  <c r="M2097" i="12" s="1"/>
  <c r="E2098" i="12"/>
  <c r="F2099" i="12"/>
  <c r="G2099" i="12" s="1"/>
  <c r="P2096" i="12" l="1"/>
  <c r="Q2096" i="12"/>
  <c r="Q2097" i="12" s="1"/>
  <c r="R2095" i="12"/>
  <c r="N2096" i="12"/>
  <c r="I2097" i="12"/>
  <c r="J2097" i="12" s="1"/>
  <c r="L2097" i="12"/>
  <c r="N2097" i="12" s="1"/>
  <c r="H2098" i="12"/>
  <c r="F2100" i="12"/>
  <c r="G2100" i="12" s="1"/>
  <c r="E2099" i="12"/>
  <c r="P2097" i="12" l="1"/>
  <c r="R2097" i="12" s="1"/>
  <c r="R2096" i="12"/>
  <c r="L2098" i="12"/>
  <c r="M2098" i="12"/>
  <c r="I2098" i="12"/>
  <c r="J2098" i="12" s="1"/>
  <c r="H2099" i="12"/>
  <c r="E2100" i="12"/>
  <c r="F2101" i="12"/>
  <c r="G2101" i="12" s="1"/>
  <c r="P2098" i="12" l="1"/>
  <c r="Q2098" i="12"/>
  <c r="L2099" i="12"/>
  <c r="M2099" i="12"/>
  <c r="N2098" i="12"/>
  <c r="I2099" i="12"/>
  <c r="J2099" i="12" s="1"/>
  <c r="H2100" i="12"/>
  <c r="F2102" i="12"/>
  <c r="G2102" i="12" s="1"/>
  <c r="E2101" i="12"/>
  <c r="P2099" i="12" l="1"/>
  <c r="Q2099" i="12"/>
  <c r="R2098" i="12"/>
  <c r="L2100" i="12"/>
  <c r="M2100" i="12"/>
  <c r="N2099" i="12"/>
  <c r="I2100" i="12"/>
  <c r="J2100" i="12" s="1"/>
  <c r="H2101" i="12"/>
  <c r="E2102" i="12"/>
  <c r="F2103" i="12"/>
  <c r="G2103" i="12" s="1"/>
  <c r="P2100" i="12" l="1"/>
  <c r="Q2100" i="12"/>
  <c r="R2099" i="12"/>
  <c r="L2101" i="12"/>
  <c r="M2101" i="12"/>
  <c r="N2100" i="12"/>
  <c r="I2101" i="12"/>
  <c r="J2101" i="12" s="1"/>
  <c r="H2102" i="12"/>
  <c r="F2104" i="12"/>
  <c r="G2104" i="12" s="1"/>
  <c r="E2103" i="12"/>
  <c r="R2100" i="12" l="1"/>
  <c r="P2101" i="12"/>
  <c r="Q2101" i="12"/>
  <c r="L2102" i="12"/>
  <c r="M2102" i="12"/>
  <c r="N2101" i="12"/>
  <c r="I2102" i="12"/>
  <c r="J2102" i="12" s="1"/>
  <c r="H2103" i="12"/>
  <c r="M2103" i="12" s="1"/>
  <c r="F2105" i="12"/>
  <c r="G2105" i="12" s="1"/>
  <c r="E2104" i="12"/>
  <c r="P2102" i="12" l="1"/>
  <c r="Q2102" i="12"/>
  <c r="Q2103" i="12" s="1"/>
  <c r="R2101" i="12"/>
  <c r="N2102" i="12"/>
  <c r="I2103" i="12"/>
  <c r="J2103" i="12" s="1"/>
  <c r="L2103" i="12"/>
  <c r="N2103" i="12" s="1"/>
  <c r="H2104" i="12"/>
  <c r="M2104" i="12" s="1"/>
  <c r="E2105" i="12"/>
  <c r="F2106" i="12"/>
  <c r="G2106" i="12" s="1"/>
  <c r="P2103" i="12" l="1"/>
  <c r="Q2104" i="12"/>
  <c r="R2103" i="12"/>
  <c r="R2102" i="12"/>
  <c r="I2104" i="12"/>
  <c r="J2104" i="12" s="1"/>
  <c r="L2104" i="12"/>
  <c r="N2104" i="12" s="1"/>
  <c r="H2105" i="12"/>
  <c r="F2107" i="12"/>
  <c r="G2107" i="12" s="1"/>
  <c r="E2106" i="12"/>
  <c r="P2104" i="12" l="1"/>
  <c r="R2104" i="12" s="1"/>
  <c r="L2105" i="12"/>
  <c r="M2105" i="12"/>
  <c r="I2105" i="12"/>
  <c r="J2105" i="12" s="1"/>
  <c r="H2106" i="12"/>
  <c r="E2107" i="12"/>
  <c r="F2108" i="12"/>
  <c r="G2108" i="12" s="1"/>
  <c r="P2105" i="12" l="1"/>
  <c r="Q2105" i="12"/>
  <c r="L2106" i="12"/>
  <c r="M2106" i="12"/>
  <c r="N2105" i="12"/>
  <c r="I2106" i="12"/>
  <c r="J2106" i="12" s="1"/>
  <c r="H2107" i="12"/>
  <c r="F2109" i="12"/>
  <c r="G2109" i="12" s="1"/>
  <c r="E2108" i="12"/>
  <c r="P2106" i="12" l="1"/>
  <c r="Q2106" i="12"/>
  <c r="R2105" i="12"/>
  <c r="L2107" i="12"/>
  <c r="M2107" i="12"/>
  <c r="N2106" i="12"/>
  <c r="I2107" i="12"/>
  <c r="J2107" i="12" s="1"/>
  <c r="H2108" i="12"/>
  <c r="E2109" i="12"/>
  <c r="F2110" i="12"/>
  <c r="G2110" i="12" s="1"/>
  <c r="P2107" i="12" l="1"/>
  <c r="Q2107" i="12"/>
  <c r="R2106" i="12"/>
  <c r="L2108" i="12"/>
  <c r="M2108" i="12"/>
  <c r="N2107" i="12"/>
  <c r="I2108" i="12"/>
  <c r="J2108" i="12" s="1"/>
  <c r="H2109" i="12"/>
  <c r="F2111" i="12"/>
  <c r="G2111" i="12" s="1"/>
  <c r="E2110" i="12"/>
  <c r="P2108" i="12" l="1"/>
  <c r="Q2108" i="12"/>
  <c r="R2107" i="12"/>
  <c r="L2109" i="12"/>
  <c r="M2109" i="12"/>
  <c r="N2108" i="12"/>
  <c r="I2109" i="12"/>
  <c r="J2109" i="12" s="1"/>
  <c r="H2110" i="12"/>
  <c r="F2112" i="12"/>
  <c r="G2112" i="12" s="1"/>
  <c r="E2111" i="12"/>
  <c r="P2109" i="12" l="1"/>
  <c r="Q2109" i="12"/>
  <c r="R2108" i="12"/>
  <c r="L2110" i="12"/>
  <c r="M2110" i="12"/>
  <c r="N2109" i="12"/>
  <c r="I2110" i="12"/>
  <c r="J2110" i="12" s="1"/>
  <c r="H2111" i="12"/>
  <c r="F2113" i="12"/>
  <c r="G2113" i="12" s="1"/>
  <c r="E2112" i="12"/>
  <c r="P2110" i="12" l="1"/>
  <c r="Q2110" i="12"/>
  <c r="R2109" i="12"/>
  <c r="L2111" i="12"/>
  <c r="M2111" i="12"/>
  <c r="N2110" i="12"/>
  <c r="I2111" i="12"/>
  <c r="J2111" i="12" s="1"/>
  <c r="H2112" i="12"/>
  <c r="E2113" i="12"/>
  <c r="F2114" i="12"/>
  <c r="G2114" i="12" s="1"/>
  <c r="P2111" i="12" l="1"/>
  <c r="Q2111" i="12"/>
  <c r="R2110" i="12"/>
  <c r="L2112" i="12"/>
  <c r="M2112" i="12"/>
  <c r="N2111" i="12"/>
  <c r="I2112" i="12"/>
  <c r="J2112" i="12" s="1"/>
  <c r="H2113" i="12"/>
  <c r="M2113" i="12" s="1"/>
  <c r="F2115" i="12"/>
  <c r="G2115" i="12" s="1"/>
  <c r="E2114" i="12"/>
  <c r="P2112" i="12" l="1"/>
  <c r="Q2112" i="12"/>
  <c r="Q2113" i="12" s="1"/>
  <c r="R2111" i="12"/>
  <c r="N2112" i="12"/>
  <c r="I2113" i="12"/>
  <c r="J2113" i="12" s="1"/>
  <c r="L2113" i="12"/>
  <c r="N2113" i="12" s="1"/>
  <c r="H2114" i="12"/>
  <c r="M2114" i="12" s="1"/>
  <c r="E2115" i="12"/>
  <c r="F2116" i="12"/>
  <c r="G2116" i="12" s="1"/>
  <c r="P2113" i="12" l="1"/>
  <c r="R2113" i="12" s="1"/>
  <c r="Q2114" i="12"/>
  <c r="R2112" i="12"/>
  <c r="I2114" i="12"/>
  <c r="J2114" i="12" s="1"/>
  <c r="L2114" i="12"/>
  <c r="N2114" i="12" s="1"/>
  <c r="H2115" i="12"/>
  <c r="F2117" i="12"/>
  <c r="G2117" i="12" s="1"/>
  <c r="E2116" i="12"/>
  <c r="P2114" i="12" l="1"/>
  <c r="R2114" i="12" s="1"/>
  <c r="L2115" i="12"/>
  <c r="M2115" i="12"/>
  <c r="I2115" i="12"/>
  <c r="J2115" i="12" s="1"/>
  <c r="H2116" i="12"/>
  <c r="F2118" i="12"/>
  <c r="G2118" i="12" s="1"/>
  <c r="E2117" i="12"/>
  <c r="P2115" i="12" l="1"/>
  <c r="Q2115" i="12"/>
  <c r="L2116" i="12"/>
  <c r="M2116" i="12"/>
  <c r="N2115" i="12"/>
  <c r="I2116" i="12"/>
  <c r="J2116" i="12" s="1"/>
  <c r="H2117" i="12"/>
  <c r="F2119" i="12"/>
  <c r="G2119" i="12" s="1"/>
  <c r="E2118" i="12"/>
  <c r="P2116" i="12" l="1"/>
  <c r="Q2116" i="12"/>
  <c r="R2115" i="12"/>
  <c r="L2117" i="12"/>
  <c r="M2117" i="12"/>
  <c r="N2116" i="12"/>
  <c r="I2117" i="12"/>
  <c r="J2117" i="12" s="1"/>
  <c r="H2118" i="12"/>
  <c r="F2120" i="12"/>
  <c r="G2120" i="12" s="1"/>
  <c r="E2119" i="12"/>
  <c r="P2117" i="12" l="1"/>
  <c r="Q2117" i="12"/>
  <c r="R2116" i="12"/>
  <c r="L2118" i="12"/>
  <c r="M2118" i="12"/>
  <c r="N2117" i="12"/>
  <c r="I2118" i="12"/>
  <c r="J2118" i="12" s="1"/>
  <c r="H2119" i="12"/>
  <c r="M2119" i="12" s="1"/>
  <c r="E2120" i="12"/>
  <c r="F2121" i="12"/>
  <c r="G2121" i="12" s="1"/>
  <c r="P2118" i="12" l="1"/>
  <c r="Q2118" i="12"/>
  <c r="Q2119" i="12" s="1"/>
  <c r="R2117" i="12"/>
  <c r="N2118" i="12"/>
  <c r="I2119" i="12"/>
  <c r="J2119" i="12" s="1"/>
  <c r="L2119" i="12"/>
  <c r="N2119" i="12" s="1"/>
  <c r="H2120" i="12"/>
  <c r="F2122" i="12"/>
  <c r="G2122" i="12" s="1"/>
  <c r="E2121" i="12"/>
  <c r="P2119" i="12" l="1"/>
  <c r="R2119" i="12" s="1"/>
  <c r="R2118" i="12"/>
  <c r="L2120" i="12"/>
  <c r="M2120" i="12"/>
  <c r="I2120" i="12"/>
  <c r="J2120" i="12" s="1"/>
  <c r="H2121" i="12"/>
  <c r="E2122" i="12"/>
  <c r="F2123" i="12"/>
  <c r="G2123" i="12" s="1"/>
  <c r="P2120" i="12" l="1"/>
  <c r="Q2120" i="12"/>
  <c r="L2121" i="12"/>
  <c r="M2121" i="12"/>
  <c r="N2120" i="12"/>
  <c r="I2121" i="12"/>
  <c r="J2121" i="12" s="1"/>
  <c r="H2122" i="12"/>
  <c r="F2124" i="12"/>
  <c r="G2124" i="12" s="1"/>
  <c r="E2123" i="12"/>
  <c r="P2121" i="12" l="1"/>
  <c r="Q2121" i="12"/>
  <c r="R2120" i="12"/>
  <c r="L2122" i="12"/>
  <c r="M2122" i="12"/>
  <c r="N2121" i="12"/>
  <c r="I2122" i="12"/>
  <c r="J2122" i="12" s="1"/>
  <c r="H2123" i="12"/>
  <c r="E2124" i="12"/>
  <c r="F2125" i="12"/>
  <c r="G2125" i="12" s="1"/>
  <c r="P2122" i="12" l="1"/>
  <c r="Q2122" i="12"/>
  <c r="R2121" i="12"/>
  <c r="L2123" i="12"/>
  <c r="M2123" i="12"/>
  <c r="N2122" i="12"/>
  <c r="I2123" i="12"/>
  <c r="J2123" i="12" s="1"/>
  <c r="H2124" i="12"/>
  <c r="F2126" i="12"/>
  <c r="G2126" i="12" s="1"/>
  <c r="E2125" i="12"/>
  <c r="P2123" i="12" l="1"/>
  <c r="Q2123" i="12"/>
  <c r="R2122" i="12"/>
  <c r="L2124" i="12"/>
  <c r="M2124" i="12"/>
  <c r="N2123" i="12"/>
  <c r="I2124" i="12"/>
  <c r="J2124" i="12" s="1"/>
  <c r="H2125" i="12"/>
  <c r="M2125" i="12" s="1"/>
  <c r="E2126" i="12"/>
  <c r="F2127" i="12"/>
  <c r="G2127" i="12" s="1"/>
  <c r="P2124" i="12" l="1"/>
  <c r="Q2124" i="12"/>
  <c r="Q2125" i="12" s="1"/>
  <c r="R2123" i="12"/>
  <c r="N2124" i="12"/>
  <c r="I2125" i="12"/>
  <c r="J2125" i="12" s="1"/>
  <c r="L2125" i="12"/>
  <c r="N2125" i="12" s="1"/>
  <c r="H2126" i="12"/>
  <c r="F2128" i="12"/>
  <c r="G2128" i="12" s="1"/>
  <c r="E2127" i="12"/>
  <c r="P2125" i="12" l="1"/>
  <c r="R2125" i="12" s="1"/>
  <c r="R2124" i="12"/>
  <c r="L2126" i="12"/>
  <c r="M2126" i="12"/>
  <c r="I2126" i="12"/>
  <c r="J2126" i="12" s="1"/>
  <c r="H2127" i="12"/>
  <c r="E2128" i="12"/>
  <c r="F2129" i="12"/>
  <c r="G2129" i="12" s="1"/>
  <c r="P2126" i="12" l="1"/>
  <c r="Q2126" i="12"/>
  <c r="L2127" i="12"/>
  <c r="M2127" i="12"/>
  <c r="N2126" i="12"/>
  <c r="I2127" i="12"/>
  <c r="J2127" i="12" s="1"/>
  <c r="H2128" i="12"/>
  <c r="F2130" i="12"/>
  <c r="G2130" i="12" s="1"/>
  <c r="E2129" i="12"/>
  <c r="P2127" i="12" l="1"/>
  <c r="Q2127" i="12"/>
  <c r="R2126" i="12"/>
  <c r="L2128" i="12"/>
  <c r="M2128" i="12"/>
  <c r="N2127" i="12"/>
  <c r="I2128" i="12"/>
  <c r="J2128" i="12" s="1"/>
  <c r="H2129" i="12"/>
  <c r="F2131" i="12"/>
  <c r="G2131" i="12" s="1"/>
  <c r="E2130" i="12"/>
  <c r="P2128" i="12" l="1"/>
  <c r="Q2128" i="12"/>
  <c r="R2127" i="12"/>
  <c r="L2129" i="12"/>
  <c r="M2129" i="12"/>
  <c r="N2128" i="12"/>
  <c r="I2129" i="12"/>
  <c r="J2129" i="12" s="1"/>
  <c r="H2130" i="12"/>
  <c r="F2132" i="12"/>
  <c r="G2132" i="12" s="1"/>
  <c r="E2131" i="12"/>
  <c r="P2129" i="12" l="1"/>
  <c r="Q2129" i="12"/>
  <c r="R2128" i="12"/>
  <c r="L2130" i="12"/>
  <c r="M2130" i="12"/>
  <c r="N2129" i="12"/>
  <c r="I2130" i="12"/>
  <c r="J2130" i="12" s="1"/>
  <c r="H2131" i="12"/>
  <c r="F2133" i="12"/>
  <c r="G2133" i="12" s="1"/>
  <c r="E2132" i="12"/>
  <c r="P2130" i="12" l="1"/>
  <c r="Q2130" i="12"/>
  <c r="R2129" i="12"/>
  <c r="L2131" i="12"/>
  <c r="M2131" i="12"/>
  <c r="N2130" i="12"/>
  <c r="I2131" i="12"/>
  <c r="J2131" i="12" s="1"/>
  <c r="H2132" i="12"/>
  <c r="M2132" i="12" s="1"/>
  <c r="E2133" i="12"/>
  <c r="F2134" i="12"/>
  <c r="G2134" i="12" s="1"/>
  <c r="P2131" i="12" l="1"/>
  <c r="Q2131" i="12"/>
  <c r="Q2132" i="12" s="1"/>
  <c r="R2130" i="12"/>
  <c r="N2131" i="12"/>
  <c r="I2132" i="12"/>
  <c r="J2132" i="12" s="1"/>
  <c r="L2132" i="12"/>
  <c r="N2132" i="12" s="1"/>
  <c r="H2133" i="12"/>
  <c r="M2133" i="12" s="1"/>
  <c r="F2135" i="12"/>
  <c r="G2135" i="12" s="1"/>
  <c r="E2134" i="12"/>
  <c r="R2131" i="12" l="1"/>
  <c r="P2132" i="12"/>
  <c r="Q2133" i="12"/>
  <c r="I2133" i="12"/>
  <c r="J2133" i="12" s="1"/>
  <c r="L2133" i="12"/>
  <c r="N2133" i="12" s="1"/>
  <c r="H2134" i="12"/>
  <c r="M2134" i="12" s="1"/>
  <c r="E2135" i="12"/>
  <c r="F2136" i="12"/>
  <c r="G2136" i="12" s="1"/>
  <c r="P2133" i="12" l="1"/>
  <c r="R2133" i="12" s="1"/>
  <c r="R2132" i="12"/>
  <c r="Q2134" i="12"/>
  <c r="I2134" i="12"/>
  <c r="J2134" i="12" s="1"/>
  <c r="L2134" i="12"/>
  <c r="N2134" i="12" s="1"/>
  <c r="H2135" i="12"/>
  <c r="F2137" i="12"/>
  <c r="G2137" i="12" s="1"/>
  <c r="E2136" i="12"/>
  <c r="P2134" i="12" l="1"/>
  <c r="R2134" i="12" s="1"/>
  <c r="L2135" i="12"/>
  <c r="M2135" i="12"/>
  <c r="I2135" i="12"/>
  <c r="J2135" i="12" s="1"/>
  <c r="H2136" i="12"/>
  <c r="E2137" i="12"/>
  <c r="F2138" i="12"/>
  <c r="G2138" i="12" s="1"/>
  <c r="P2135" i="12" l="1"/>
  <c r="Q2135" i="12"/>
  <c r="L2136" i="12"/>
  <c r="M2136" i="12"/>
  <c r="N2135" i="12"/>
  <c r="I2136" i="12"/>
  <c r="J2136" i="12" s="1"/>
  <c r="H2137" i="12"/>
  <c r="F2139" i="12"/>
  <c r="G2139" i="12" s="1"/>
  <c r="E2138" i="12"/>
  <c r="P2136" i="12" l="1"/>
  <c r="Q2136" i="12"/>
  <c r="R2135" i="12"/>
  <c r="L2137" i="12"/>
  <c r="M2137" i="12"/>
  <c r="N2136" i="12"/>
  <c r="I2137" i="12"/>
  <c r="J2137" i="12" s="1"/>
  <c r="H2138" i="12"/>
  <c r="E2139" i="12"/>
  <c r="F2140" i="12"/>
  <c r="G2140" i="12" s="1"/>
  <c r="P2137" i="12" l="1"/>
  <c r="Q2137" i="12"/>
  <c r="R2136" i="12"/>
  <c r="L2138" i="12"/>
  <c r="M2138" i="12"/>
  <c r="N2137" i="12"/>
  <c r="I2138" i="12"/>
  <c r="J2138" i="12" s="1"/>
  <c r="H2139" i="12"/>
  <c r="M2139" i="12" s="1"/>
  <c r="F2141" i="12"/>
  <c r="G2141" i="12" s="1"/>
  <c r="E2140" i="12"/>
  <c r="P2138" i="12" l="1"/>
  <c r="Q2138" i="12"/>
  <c r="Q2139" i="12" s="1"/>
  <c r="R2137" i="12"/>
  <c r="N2138" i="12"/>
  <c r="I2139" i="12"/>
  <c r="J2139" i="12" s="1"/>
  <c r="L2139" i="12"/>
  <c r="N2139" i="12" s="1"/>
  <c r="H2140" i="12"/>
  <c r="E2141" i="12"/>
  <c r="F2142" i="12"/>
  <c r="G2142" i="12" s="1"/>
  <c r="R2138" i="12" l="1"/>
  <c r="P2139" i="12"/>
  <c r="L2140" i="12"/>
  <c r="M2140" i="12"/>
  <c r="I2140" i="12"/>
  <c r="J2140" i="12" s="1"/>
  <c r="H2141" i="12"/>
  <c r="F2143" i="12"/>
  <c r="G2143" i="12" s="1"/>
  <c r="E2142" i="12"/>
  <c r="P2140" i="12" l="1"/>
  <c r="R2139" i="12"/>
  <c r="Q2140" i="12"/>
  <c r="L2141" i="12"/>
  <c r="M2141" i="12"/>
  <c r="N2140" i="12"/>
  <c r="I2141" i="12"/>
  <c r="J2141" i="12" s="1"/>
  <c r="H2142" i="12"/>
  <c r="F2144" i="12"/>
  <c r="G2144" i="12" s="1"/>
  <c r="E2143" i="12"/>
  <c r="P2141" i="12" l="1"/>
  <c r="Q2141" i="12"/>
  <c r="R2140" i="12"/>
  <c r="L2142" i="12"/>
  <c r="M2142" i="12"/>
  <c r="N2141" i="12"/>
  <c r="I2142" i="12"/>
  <c r="J2142" i="12" s="1"/>
  <c r="H2143" i="12"/>
  <c r="E2144" i="12"/>
  <c r="F2145" i="12"/>
  <c r="G2145" i="12" s="1"/>
  <c r="P2142" i="12" l="1"/>
  <c r="Q2142" i="12"/>
  <c r="R2141" i="12"/>
  <c r="L2143" i="12"/>
  <c r="M2143" i="12"/>
  <c r="N2142" i="12"/>
  <c r="I2143" i="12"/>
  <c r="J2143" i="12" s="1"/>
  <c r="H2144" i="12"/>
  <c r="M2144" i="12" s="1"/>
  <c r="F2146" i="12"/>
  <c r="G2146" i="12" s="1"/>
  <c r="E2145" i="12"/>
  <c r="P2143" i="12" l="1"/>
  <c r="Q2143" i="12"/>
  <c r="Q2144" i="12" s="1"/>
  <c r="R2142" i="12"/>
  <c r="N2143" i="12"/>
  <c r="I2144" i="12"/>
  <c r="J2144" i="12" s="1"/>
  <c r="L2144" i="12"/>
  <c r="N2144" i="12" s="1"/>
  <c r="H2145" i="12"/>
  <c r="M2145" i="12" s="1"/>
  <c r="F2147" i="12"/>
  <c r="G2147" i="12" s="1"/>
  <c r="E2146" i="12"/>
  <c r="P2144" i="12" l="1"/>
  <c r="R2144" i="12" s="1"/>
  <c r="Q2145" i="12"/>
  <c r="R2143" i="12"/>
  <c r="I2145" i="12"/>
  <c r="J2145" i="12" s="1"/>
  <c r="L2145" i="12"/>
  <c r="N2145" i="12" s="1"/>
  <c r="H2146" i="12"/>
  <c r="F2148" i="12"/>
  <c r="G2148" i="12" s="1"/>
  <c r="E2147" i="12"/>
  <c r="P2145" i="12" l="1"/>
  <c r="R2145" i="12" s="1"/>
  <c r="L2146" i="12"/>
  <c r="M2146" i="12"/>
  <c r="I2146" i="12"/>
  <c r="J2146" i="12" s="1"/>
  <c r="H2147" i="12"/>
  <c r="F2149" i="12"/>
  <c r="G2149" i="12" s="1"/>
  <c r="E2148" i="12"/>
  <c r="P2146" i="12" l="1"/>
  <c r="Q2146" i="12"/>
  <c r="L2147" i="12"/>
  <c r="M2147" i="12"/>
  <c r="N2146" i="12"/>
  <c r="I2147" i="12"/>
  <c r="J2147" i="12" s="1"/>
  <c r="H2148" i="12"/>
  <c r="M2148" i="12" s="1"/>
  <c r="F2150" i="12"/>
  <c r="G2150" i="12" s="1"/>
  <c r="E2149" i="12"/>
  <c r="P2147" i="12" l="1"/>
  <c r="Q2147" i="12"/>
  <c r="Q2148" i="12" s="1"/>
  <c r="R2146" i="12"/>
  <c r="N2147" i="12"/>
  <c r="I2148" i="12"/>
  <c r="J2148" i="12" s="1"/>
  <c r="L2148" i="12"/>
  <c r="N2148" i="12" s="1"/>
  <c r="H2149" i="12"/>
  <c r="F2151" i="12"/>
  <c r="G2151" i="12" s="1"/>
  <c r="E2150" i="12"/>
  <c r="P2148" i="12" l="1"/>
  <c r="R2148" i="12" s="1"/>
  <c r="R2147" i="12"/>
  <c r="L2149" i="12"/>
  <c r="M2149" i="12"/>
  <c r="I2149" i="12"/>
  <c r="J2149" i="12" s="1"/>
  <c r="H2150" i="12"/>
  <c r="F2152" i="12"/>
  <c r="G2152" i="12" s="1"/>
  <c r="E2151" i="12"/>
  <c r="P2149" i="12" l="1"/>
  <c r="Q2149" i="12"/>
  <c r="L2150" i="12"/>
  <c r="M2150" i="12"/>
  <c r="N2149" i="12"/>
  <c r="I2150" i="12"/>
  <c r="J2150" i="12" s="1"/>
  <c r="H2151" i="12"/>
  <c r="F2153" i="12"/>
  <c r="G2153" i="12" s="1"/>
  <c r="E2152" i="12"/>
  <c r="P2150" i="12" l="1"/>
  <c r="Q2150" i="12"/>
  <c r="R2149" i="12"/>
  <c r="L2151" i="12"/>
  <c r="M2151" i="12"/>
  <c r="N2150" i="12"/>
  <c r="I2151" i="12"/>
  <c r="J2151" i="12" s="1"/>
  <c r="H2152" i="12"/>
  <c r="F2154" i="12"/>
  <c r="G2154" i="12" s="1"/>
  <c r="E2153" i="12"/>
  <c r="P2151" i="12" l="1"/>
  <c r="Q2151" i="12"/>
  <c r="R2150" i="12"/>
  <c r="L2152" i="12"/>
  <c r="M2152" i="12"/>
  <c r="N2151" i="12"/>
  <c r="I2152" i="12"/>
  <c r="J2152" i="12" s="1"/>
  <c r="H2153" i="12"/>
  <c r="F2155" i="12"/>
  <c r="G2155" i="12" s="1"/>
  <c r="E2154" i="12"/>
  <c r="P2152" i="12" l="1"/>
  <c r="Q2152" i="12"/>
  <c r="R2151" i="12"/>
  <c r="L2153" i="12"/>
  <c r="M2153" i="12"/>
  <c r="N2152" i="12"/>
  <c r="I2153" i="12"/>
  <c r="J2153" i="12" s="1"/>
  <c r="H2154" i="12"/>
  <c r="F2156" i="12"/>
  <c r="G2156" i="12" s="1"/>
  <c r="E2155" i="12"/>
  <c r="P2153" i="12" l="1"/>
  <c r="Q2153" i="12"/>
  <c r="R2152" i="12"/>
  <c r="L2154" i="12"/>
  <c r="M2154" i="12"/>
  <c r="N2153" i="12"/>
  <c r="I2154" i="12"/>
  <c r="J2154" i="12" s="1"/>
  <c r="H2155" i="12"/>
  <c r="F2157" i="12"/>
  <c r="G2157" i="12" s="1"/>
  <c r="E2156" i="12"/>
  <c r="P2154" i="12" l="1"/>
  <c r="Q2154" i="12"/>
  <c r="R2153" i="12"/>
  <c r="L2155" i="12"/>
  <c r="M2155" i="12"/>
  <c r="N2154" i="12"/>
  <c r="I2155" i="12"/>
  <c r="J2155" i="12" s="1"/>
  <c r="H2156" i="12"/>
  <c r="F2158" i="12"/>
  <c r="G2158" i="12" s="1"/>
  <c r="E2157" i="12"/>
  <c r="P2155" i="12" l="1"/>
  <c r="Q2155" i="12"/>
  <c r="R2154" i="12"/>
  <c r="L2156" i="12"/>
  <c r="M2156" i="12"/>
  <c r="N2155" i="12"/>
  <c r="I2156" i="12"/>
  <c r="J2156" i="12" s="1"/>
  <c r="H2157" i="12"/>
  <c r="F2159" i="12"/>
  <c r="G2159" i="12" s="1"/>
  <c r="E2158" i="12"/>
  <c r="P2156" i="12" l="1"/>
  <c r="Q2156" i="12"/>
  <c r="R2155" i="12"/>
  <c r="L2157" i="12"/>
  <c r="M2157" i="12"/>
  <c r="N2156" i="12"/>
  <c r="I2157" i="12"/>
  <c r="J2157" i="12" s="1"/>
  <c r="H2158" i="12"/>
  <c r="E2159" i="12"/>
  <c r="F2160" i="12"/>
  <c r="G2160" i="12" s="1"/>
  <c r="P2157" i="12" l="1"/>
  <c r="Q2157" i="12"/>
  <c r="R2156" i="12"/>
  <c r="L2158" i="12"/>
  <c r="M2158" i="12"/>
  <c r="N2157" i="12"/>
  <c r="I2158" i="12"/>
  <c r="J2158" i="12" s="1"/>
  <c r="H2159" i="12"/>
  <c r="F2161" i="12"/>
  <c r="G2161" i="12" s="1"/>
  <c r="E2160" i="12"/>
  <c r="P2158" i="12" l="1"/>
  <c r="Q2158" i="12"/>
  <c r="R2157" i="12"/>
  <c r="L2159" i="12"/>
  <c r="M2159" i="12"/>
  <c r="N2158" i="12"/>
  <c r="I2159" i="12"/>
  <c r="J2159" i="12" s="1"/>
  <c r="H2160" i="12"/>
  <c r="F2162" i="12"/>
  <c r="G2162" i="12" s="1"/>
  <c r="E2161" i="12"/>
  <c r="P2159" i="12" l="1"/>
  <c r="Q2159" i="12"/>
  <c r="R2158" i="12"/>
  <c r="L2160" i="12"/>
  <c r="M2160" i="12"/>
  <c r="N2159" i="12"/>
  <c r="I2160" i="12"/>
  <c r="J2160" i="12" s="1"/>
  <c r="H2161" i="12"/>
  <c r="M2161" i="12" s="1"/>
  <c r="F2163" i="12"/>
  <c r="G2163" i="12" s="1"/>
  <c r="E2162" i="12"/>
  <c r="P2160" i="12" l="1"/>
  <c r="Q2160" i="12"/>
  <c r="Q2161" i="12" s="1"/>
  <c r="R2159" i="12"/>
  <c r="N2160" i="12"/>
  <c r="I2161" i="12"/>
  <c r="J2161" i="12" s="1"/>
  <c r="L2161" i="12"/>
  <c r="N2161" i="12" s="1"/>
  <c r="H2162" i="12"/>
  <c r="E2163" i="12"/>
  <c r="F2164" i="12"/>
  <c r="G2164" i="12" s="1"/>
  <c r="P2161" i="12" l="1"/>
  <c r="R2161" i="12" s="1"/>
  <c r="R2160" i="12"/>
  <c r="L2162" i="12"/>
  <c r="M2162" i="12"/>
  <c r="I2162" i="12"/>
  <c r="J2162" i="12" s="1"/>
  <c r="H2163" i="12"/>
  <c r="F2165" i="12"/>
  <c r="G2165" i="12" s="1"/>
  <c r="E2164" i="12"/>
  <c r="P2162" i="12" l="1"/>
  <c r="Q2162" i="12"/>
  <c r="L2163" i="12"/>
  <c r="M2163" i="12"/>
  <c r="N2162" i="12"/>
  <c r="I2163" i="12"/>
  <c r="J2163" i="12" s="1"/>
  <c r="H2164" i="12"/>
  <c r="F2166" i="12"/>
  <c r="G2166" i="12" s="1"/>
  <c r="E2165" i="12"/>
  <c r="P2163" i="12" l="1"/>
  <c r="Q2163" i="12"/>
  <c r="R2162" i="12"/>
  <c r="L2164" i="12"/>
  <c r="M2164" i="12"/>
  <c r="N2163" i="12"/>
  <c r="I2164" i="12"/>
  <c r="J2164" i="12" s="1"/>
  <c r="H2165" i="12"/>
  <c r="F2167" i="12"/>
  <c r="G2167" i="12" s="1"/>
  <c r="E2166" i="12"/>
  <c r="P2164" i="12" l="1"/>
  <c r="Q2164" i="12"/>
  <c r="R2163" i="12"/>
  <c r="L2165" i="12"/>
  <c r="M2165" i="12"/>
  <c r="N2164" i="12"/>
  <c r="I2165" i="12"/>
  <c r="J2165" i="12" s="1"/>
  <c r="H2166" i="12"/>
  <c r="F2168" i="12"/>
  <c r="G2168" i="12" s="1"/>
  <c r="E2167" i="12"/>
  <c r="P2165" i="12" l="1"/>
  <c r="Q2165" i="12"/>
  <c r="R2164" i="12"/>
  <c r="L2166" i="12"/>
  <c r="M2166" i="12"/>
  <c r="N2165" i="12"/>
  <c r="I2166" i="12"/>
  <c r="J2166" i="12" s="1"/>
  <c r="H2167" i="12"/>
  <c r="F2169" i="12"/>
  <c r="G2169" i="12" s="1"/>
  <c r="E2168" i="12"/>
  <c r="P2166" i="12" l="1"/>
  <c r="Q2166" i="12"/>
  <c r="R2165" i="12"/>
  <c r="L2167" i="12"/>
  <c r="M2167" i="12"/>
  <c r="N2166" i="12"/>
  <c r="I2167" i="12"/>
  <c r="J2167" i="12" s="1"/>
  <c r="H2168" i="12"/>
  <c r="F2170" i="12"/>
  <c r="G2170" i="12" s="1"/>
  <c r="E2169" i="12"/>
  <c r="R2166" i="12" l="1"/>
  <c r="P2167" i="12"/>
  <c r="Q2167" i="12"/>
  <c r="L2168" i="12"/>
  <c r="M2168" i="12"/>
  <c r="N2167" i="12"/>
  <c r="I2168" i="12"/>
  <c r="J2168" i="12" s="1"/>
  <c r="H2169" i="12"/>
  <c r="E2170" i="12"/>
  <c r="F2171" i="12"/>
  <c r="G2171" i="12" s="1"/>
  <c r="P2168" i="12" l="1"/>
  <c r="Q2168" i="12"/>
  <c r="R2167" i="12"/>
  <c r="L2169" i="12"/>
  <c r="M2169" i="12"/>
  <c r="N2168" i="12"/>
  <c r="I2169" i="12"/>
  <c r="J2169" i="12" s="1"/>
  <c r="H2170" i="12"/>
  <c r="F2172" i="12"/>
  <c r="G2172" i="12" s="1"/>
  <c r="E2171" i="12"/>
  <c r="P2169" i="12" l="1"/>
  <c r="Q2169" i="12"/>
  <c r="R2168" i="12"/>
  <c r="L2170" i="12"/>
  <c r="M2170" i="12"/>
  <c r="N2169" i="12"/>
  <c r="I2170" i="12"/>
  <c r="J2170" i="12" s="1"/>
  <c r="H2171" i="12"/>
  <c r="E2172" i="12"/>
  <c r="F2173" i="12"/>
  <c r="G2173" i="12" s="1"/>
  <c r="P2170" i="12" l="1"/>
  <c r="Q2170" i="12"/>
  <c r="R2169" i="12"/>
  <c r="L2171" i="12"/>
  <c r="M2171" i="12"/>
  <c r="N2170" i="12"/>
  <c r="I2171" i="12"/>
  <c r="J2171" i="12" s="1"/>
  <c r="H2172" i="12"/>
  <c r="F2174" i="12"/>
  <c r="G2174" i="12" s="1"/>
  <c r="E2173" i="12"/>
  <c r="P2171" i="12" l="1"/>
  <c r="Q2171" i="12"/>
  <c r="R2170" i="12"/>
  <c r="L2172" i="12"/>
  <c r="M2172" i="12"/>
  <c r="N2171" i="12"/>
  <c r="I2172" i="12"/>
  <c r="J2172" i="12" s="1"/>
  <c r="H2173" i="12"/>
  <c r="F2175" i="12"/>
  <c r="G2175" i="12" s="1"/>
  <c r="E2174" i="12"/>
  <c r="P2172" i="12" l="1"/>
  <c r="Q2172" i="12"/>
  <c r="R2171" i="12"/>
  <c r="L2173" i="12"/>
  <c r="M2173" i="12"/>
  <c r="N2172" i="12"/>
  <c r="I2173" i="12"/>
  <c r="J2173" i="12" s="1"/>
  <c r="H2174" i="12"/>
  <c r="F2176" i="12"/>
  <c r="G2176" i="12" s="1"/>
  <c r="E2175" i="12"/>
  <c r="P2173" i="12" l="1"/>
  <c r="Q2173" i="12"/>
  <c r="R2172" i="12"/>
  <c r="L2174" i="12"/>
  <c r="M2174" i="12"/>
  <c r="N2173" i="12"/>
  <c r="I2174" i="12"/>
  <c r="J2174" i="12" s="1"/>
  <c r="H2175" i="12"/>
  <c r="F2177" i="12"/>
  <c r="G2177" i="12" s="1"/>
  <c r="E2176" i="12"/>
  <c r="P2174" i="12" l="1"/>
  <c r="Q2174" i="12"/>
  <c r="R2173" i="12"/>
  <c r="L2175" i="12"/>
  <c r="M2175" i="12"/>
  <c r="N2174" i="12"/>
  <c r="I2175" i="12"/>
  <c r="J2175" i="12" s="1"/>
  <c r="H2176" i="12"/>
  <c r="F2178" i="12"/>
  <c r="G2178" i="12" s="1"/>
  <c r="E2177" i="12"/>
  <c r="P2175" i="12" l="1"/>
  <c r="Q2175" i="12"/>
  <c r="R2174" i="12"/>
  <c r="L2176" i="12"/>
  <c r="M2176" i="12"/>
  <c r="N2175" i="12"/>
  <c r="I2176" i="12"/>
  <c r="J2176" i="12" s="1"/>
  <c r="H2177" i="12"/>
  <c r="F2179" i="12"/>
  <c r="G2179" i="12" s="1"/>
  <c r="E2178" i="12"/>
  <c r="P2176" i="12" l="1"/>
  <c r="Q2176" i="12"/>
  <c r="R2175" i="12"/>
  <c r="L2177" i="12"/>
  <c r="M2177" i="12"/>
  <c r="N2176" i="12"/>
  <c r="I2177" i="12"/>
  <c r="J2177" i="12" s="1"/>
  <c r="H2178" i="12"/>
  <c r="M2178" i="12" s="1"/>
  <c r="F2180" i="12"/>
  <c r="G2180" i="12" s="1"/>
  <c r="E2179" i="12"/>
  <c r="P2177" i="12" l="1"/>
  <c r="Q2177" i="12"/>
  <c r="Q2178" i="12" s="1"/>
  <c r="R2176" i="12"/>
  <c r="N2177" i="12"/>
  <c r="I2178" i="12"/>
  <c r="J2178" i="12" s="1"/>
  <c r="L2178" i="12"/>
  <c r="N2178" i="12" s="1"/>
  <c r="H2179" i="12"/>
  <c r="F2181" i="12"/>
  <c r="G2181" i="12" s="1"/>
  <c r="E2180" i="12"/>
  <c r="P2178" i="12" l="1"/>
  <c r="R2178" i="12" s="1"/>
  <c r="R2177" i="12"/>
  <c r="L2179" i="12"/>
  <c r="M2179" i="12"/>
  <c r="I2179" i="12"/>
  <c r="J2179" i="12" s="1"/>
  <c r="H2180" i="12"/>
  <c r="M2180" i="12" s="1"/>
  <c r="F2182" i="12"/>
  <c r="G2182" i="12" s="1"/>
  <c r="E2181" i="12"/>
  <c r="P2179" i="12" l="1"/>
  <c r="Q2179" i="12"/>
  <c r="Q2180" i="12" s="1"/>
  <c r="N2179" i="12"/>
  <c r="I2180" i="12"/>
  <c r="J2180" i="12" s="1"/>
  <c r="L2180" i="12"/>
  <c r="N2180" i="12" s="1"/>
  <c r="H2181" i="12"/>
  <c r="F2183" i="12"/>
  <c r="G2183" i="12" s="1"/>
  <c r="E2182" i="12"/>
  <c r="P2180" i="12" l="1"/>
  <c r="R2180" i="12" s="1"/>
  <c r="R2179" i="12"/>
  <c r="L2181" i="12"/>
  <c r="M2181" i="12"/>
  <c r="I2181" i="12"/>
  <c r="J2181" i="12" s="1"/>
  <c r="H2182" i="12"/>
  <c r="E2183" i="12"/>
  <c r="F2184" i="12"/>
  <c r="G2184" i="12" s="1"/>
  <c r="P2181" i="12" l="1"/>
  <c r="Q2181" i="12"/>
  <c r="L2182" i="12"/>
  <c r="M2182" i="12"/>
  <c r="N2181" i="12"/>
  <c r="I2182" i="12"/>
  <c r="J2182" i="12" s="1"/>
  <c r="H2183" i="12"/>
  <c r="F2185" i="12"/>
  <c r="G2185" i="12" s="1"/>
  <c r="E2184" i="12"/>
  <c r="P2182" i="12" l="1"/>
  <c r="Q2182" i="12"/>
  <c r="R2181" i="12"/>
  <c r="L2183" i="12"/>
  <c r="M2183" i="12"/>
  <c r="N2182" i="12"/>
  <c r="I2183" i="12"/>
  <c r="J2183" i="12" s="1"/>
  <c r="H2184" i="12"/>
  <c r="F2186" i="12"/>
  <c r="G2186" i="12" s="1"/>
  <c r="E2185" i="12"/>
  <c r="P2183" i="12" l="1"/>
  <c r="Q2183" i="12"/>
  <c r="R2182" i="12"/>
  <c r="L2184" i="12"/>
  <c r="M2184" i="12"/>
  <c r="N2183" i="12"/>
  <c r="I2184" i="12"/>
  <c r="J2184" i="12" s="1"/>
  <c r="H2185" i="12"/>
  <c r="M2185" i="12" s="1"/>
  <c r="E2186" i="12"/>
  <c r="F2187" i="12"/>
  <c r="G2187" i="12" s="1"/>
  <c r="P2184" i="12" l="1"/>
  <c r="Q2184" i="12"/>
  <c r="Q2185" i="12" s="1"/>
  <c r="R2183" i="12"/>
  <c r="N2184" i="12"/>
  <c r="I2185" i="12"/>
  <c r="J2185" i="12" s="1"/>
  <c r="L2185" i="12"/>
  <c r="N2185" i="12" s="1"/>
  <c r="H2186" i="12"/>
  <c r="F2188" i="12"/>
  <c r="G2188" i="12" s="1"/>
  <c r="E2187" i="12"/>
  <c r="P2185" i="12" l="1"/>
  <c r="R2185" i="12" s="1"/>
  <c r="R2184" i="12"/>
  <c r="L2186" i="12"/>
  <c r="M2186" i="12"/>
  <c r="I2186" i="12"/>
  <c r="J2186" i="12" s="1"/>
  <c r="H2187" i="12"/>
  <c r="F2189" i="12"/>
  <c r="G2189" i="12" s="1"/>
  <c r="E2188" i="12"/>
  <c r="P2186" i="12" l="1"/>
  <c r="Q2186" i="12"/>
  <c r="L2187" i="12"/>
  <c r="M2187" i="12"/>
  <c r="N2186" i="12"/>
  <c r="I2187" i="12"/>
  <c r="J2187" i="12" s="1"/>
  <c r="H2188" i="12"/>
  <c r="F2190" i="12"/>
  <c r="G2190" i="12" s="1"/>
  <c r="E2189" i="12"/>
  <c r="P2187" i="12" l="1"/>
  <c r="Q2187" i="12"/>
  <c r="R2186" i="12"/>
  <c r="L2188" i="12"/>
  <c r="M2188" i="12"/>
  <c r="N2187" i="12"/>
  <c r="I2188" i="12"/>
  <c r="J2188" i="12" s="1"/>
  <c r="H2189" i="12"/>
  <c r="M2189" i="12" s="1"/>
  <c r="F2191" i="12"/>
  <c r="G2191" i="12" s="1"/>
  <c r="E2190" i="12"/>
  <c r="R2187" i="12" l="1"/>
  <c r="P2188" i="12"/>
  <c r="Q2188" i="12"/>
  <c r="Q2189" i="12" s="1"/>
  <c r="N2188" i="12"/>
  <c r="I2189" i="12"/>
  <c r="J2189" i="12" s="1"/>
  <c r="L2189" i="12"/>
  <c r="N2189" i="12" s="1"/>
  <c r="H2190" i="12"/>
  <c r="F2192" i="12"/>
  <c r="G2192" i="12" s="1"/>
  <c r="E2191" i="12"/>
  <c r="P2189" i="12" l="1"/>
  <c r="R2189" i="12" s="1"/>
  <c r="R2188" i="12"/>
  <c r="L2190" i="12"/>
  <c r="M2190" i="12"/>
  <c r="I2190" i="12"/>
  <c r="J2190" i="12" s="1"/>
  <c r="H2191" i="12"/>
  <c r="E2192" i="12"/>
  <c r="F2193" i="12"/>
  <c r="G2193" i="12" s="1"/>
  <c r="P2190" i="12" l="1"/>
  <c r="Q2190" i="12"/>
  <c r="L2191" i="12"/>
  <c r="M2191" i="12"/>
  <c r="N2190" i="12"/>
  <c r="I2191" i="12"/>
  <c r="J2191" i="12" s="1"/>
  <c r="H2192" i="12"/>
  <c r="F2194" i="12"/>
  <c r="G2194" i="12" s="1"/>
  <c r="E2193" i="12"/>
  <c r="P2191" i="12" l="1"/>
  <c r="Q2191" i="12"/>
  <c r="R2190" i="12"/>
  <c r="L2192" i="12"/>
  <c r="M2192" i="12"/>
  <c r="N2191" i="12"/>
  <c r="I2192" i="12"/>
  <c r="J2192" i="12" s="1"/>
  <c r="H2193" i="12"/>
  <c r="M2193" i="12" s="1"/>
  <c r="E2194" i="12"/>
  <c r="F2195" i="12"/>
  <c r="G2195" i="12" s="1"/>
  <c r="P2192" i="12" l="1"/>
  <c r="Q2192" i="12"/>
  <c r="Q2193" i="12" s="1"/>
  <c r="R2191" i="12"/>
  <c r="N2192" i="12"/>
  <c r="I2193" i="12"/>
  <c r="J2193" i="12" s="1"/>
  <c r="L2193" i="12"/>
  <c r="N2193" i="12" s="1"/>
  <c r="H2194" i="12"/>
  <c r="F2196" i="12"/>
  <c r="G2196" i="12" s="1"/>
  <c r="E2195" i="12"/>
  <c r="P2193" i="12" l="1"/>
  <c r="R2193" i="12" s="1"/>
  <c r="R2192" i="12"/>
  <c r="L2194" i="12"/>
  <c r="M2194" i="12"/>
  <c r="I2194" i="12"/>
  <c r="J2194" i="12" s="1"/>
  <c r="H2195" i="12"/>
  <c r="F2197" i="12"/>
  <c r="G2197" i="12" s="1"/>
  <c r="E2196" i="12"/>
  <c r="P2194" i="12" l="1"/>
  <c r="Q2194" i="12"/>
  <c r="L2195" i="12"/>
  <c r="M2195" i="12"/>
  <c r="N2194" i="12"/>
  <c r="I2195" i="12"/>
  <c r="J2195" i="12" s="1"/>
  <c r="H2196" i="12"/>
  <c r="E2197" i="12"/>
  <c r="F2198" i="12"/>
  <c r="G2198" i="12" s="1"/>
  <c r="P2195" i="12" l="1"/>
  <c r="Q2195" i="12"/>
  <c r="R2194" i="12"/>
  <c r="L2196" i="12"/>
  <c r="M2196" i="12"/>
  <c r="N2195" i="12"/>
  <c r="I2196" i="12"/>
  <c r="J2196" i="12" s="1"/>
  <c r="H2197" i="12"/>
  <c r="F2199" i="12"/>
  <c r="G2199" i="12" s="1"/>
  <c r="E2198" i="12"/>
  <c r="P2196" i="12" l="1"/>
  <c r="Q2196" i="12"/>
  <c r="R2195" i="12"/>
  <c r="L2197" i="12"/>
  <c r="M2197" i="12"/>
  <c r="N2196" i="12"/>
  <c r="I2197" i="12"/>
  <c r="J2197" i="12" s="1"/>
  <c r="H2198" i="12"/>
  <c r="F2200" i="12"/>
  <c r="G2200" i="12" s="1"/>
  <c r="E2199" i="12"/>
  <c r="P2197" i="12" l="1"/>
  <c r="Q2197" i="12"/>
  <c r="R2196" i="12"/>
  <c r="L2198" i="12"/>
  <c r="M2198" i="12"/>
  <c r="N2197" i="12"/>
  <c r="I2198" i="12"/>
  <c r="J2198" i="12" s="1"/>
  <c r="H2199" i="12"/>
  <c r="E2200" i="12"/>
  <c r="F2201" i="12"/>
  <c r="G2201" i="12" s="1"/>
  <c r="P2198" i="12" l="1"/>
  <c r="Q2198" i="12"/>
  <c r="R2197" i="12"/>
  <c r="L2199" i="12"/>
  <c r="M2199" i="12"/>
  <c r="N2198" i="12"/>
  <c r="I2199" i="12"/>
  <c r="J2199" i="12" s="1"/>
  <c r="H2200" i="12"/>
  <c r="F2202" i="12"/>
  <c r="G2202" i="12" s="1"/>
  <c r="E2201" i="12"/>
  <c r="P2199" i="12" l="1"/>
  <c r="Q2199" i="12"/>
  <c r="R2198" i="12"/>
  <c r="L2200" i="12"/>
  <c r="M2200" i="12"/>
  <c r="N2199" i="12"/>
  <c r="I2200" i="12"/>
  <c r="J2200" i="12" s="1"/>
  <c r="H2201" i="12"/>
  <c r="F2203" i="12"/>
  <c r="G2203" i="12" s="1"/>
  <c r="E2202" i="12"/>
  <c r="P2200" i="12" l="1"/>
  <c r="Q2200" i="12"/>
  <c r="R2199" i="12"/>
  <c r="L2201" i="12"/>
  <c r="M2201" i="12"/>
  <c r="N2200" i="12"/>
  <c r="I2201" i="12"/>
  <c r="J2201" i="12" s="1"/>
  <c r="H2202" i="12"/>
  <c r="E2203" i="12"/>
  <c r="F2204" i="12"/>
  <c r="G2204" i="12" s="1"/>
  <c r="P2201" i="12" l="1"/>
  <c r="Q2201" i="12"/>
  <c r="R2200" i="12"/>
  <c r="L2202" i="12"/>
  <c r="M2202" i="12"/>
  <c r="N2201" i="12"/>
  <c r="I2202" i="12"/>
  <c r="J2202" i="12" s="1"/>
  <c r="H2203" i="12"/>
  <c r="F2205" i="12"/>
  <c r="G2205" i="12" s="1"/>
  <c r="E2204" i="12"/>
  <c r="P2202" i="12" l="1"/>
  <c r="Q2202" i="12"/>
  <c r="R2201" i="12"/>
  <c r="L2203" i="12"/>
  <c r="M2203" i="12"/>
  <c r="N2202" i="12"/>
  <c r="I2203" i="12"/>
  <c r="J2203" i="12" s="1"/>
  <c r="H2204" i="12"/>
  <c r="M2204" i="12" s="1"/>
  <c r="F2206" i="12"/>
  <c r="G2206" i="12" s="1"/>
  <c r="E2205" i="12"/>
  <c r="P2203" i="12" l="1"/>
  <c r="Q2203" i="12"/>
  <c r="Q2204" i="12" s="1"/>
  <c r="R2202" i="12"/>
  <c r="N2203" i="12"/>
  <c r="I2204" i="12"/>
  <c r="J2204" i="12" s="1"/>
  <c r="L2204" i="12"/>
  <c r="N2204" i="12" s="1"/>
  <c r="H2205" i="12"/>
  <c r="F2207" i="12"/>
  <c r="G2207" i="12" s="1"/>
  <c r="E2206" i="12"/>
  <c r="P2204" i="12" l="1"/>
  <c r="R2204" i="12" s="1"/>
  <c r="R2203" i="12"/>
  <c r="L2205" i="12"/>
  <c r="M2205" i="12"/>
  <c r="I2205" i="12"/>
  <c r="J2205" i="12" s="1"/>
  <c r="H2206" i="12"/>
  <c r="E2207" i="12"/>
  <c r="F2208" i="12"/>
  <c r="G2208" i="12" s="1"/>
  <c r="P2205" i="12" l="1"/>
  <c r="Q2205" i="12"/>
  <c r="L2206" i="12"/>
  <c r="M2206" i="12"/>
  <c r="N2205" i="12"/>
  <c r="I2206" i="12"/>
  <c r="J2206" i="12" s="1"/>
  <c r="H2207" i="12"/>
  <c r="F2209" i="12"/>
  <c r="G2209" i="12" s="1"/>
  <c r="E2208" i="12"/>
  <c r="P2206" i="12" l="1"/>
  <c r="Q2206" i="12"/>
  <c r="R2205" i="12"/>
  <c r="L2207" i="12"/>
  <c r="M2207" i="12"/>
  <c r="N2206" i="12"/>
  <c r="I2207" i="12"/>
  <c r="J2207" i="12" s="1"/>
  <c r="H2208" i="12"/>
  <c r="F2210" i="12"/>
  <c r="G2210" i="12" s="1"/>
  <c r="E2209" i="12"/>
  <c r="P2207" i="12" l="1"/>
  <c r="Q2207" i="12"/>
  <c r="R2206" i="12"/>
  <c r="L2208" i="12"/>
  <c r="M2208" i="12"/>
  <c r="N2207" i="12"/>
  <c r="I2208" i="12"/>
  <c r="J2208" i="12" s="1"/>
  <c r="H2209" i="12"/>
  <c r="F2211" i="12"/>
  <c r="G2211" i="12" s="1"/>
  <c r="E2210" i="12"/>
  <c r="P2208" i="12" l="1"/>
  <c r="Q2208" i="12"/>
  <c r="R2207" i="12"/>
  <c r="L2209" i="12"/>
  <c r="M2209" i="12"/>
  <c r="N2208" i="12"/>
  <c r="I2209" i="12"/>
  <c r="J2209" i="12" s="1"/>
  <c r="H2210" i="12"/>
  <c r="M2210" i="12" s="1"/>
  <c r="E2211" i="12"/>
  <c r="F2212" i="12"/>
  <c r="G2212" i="12" s="1"/>
  <c r="P2209" i="12" l="1"/>
  <c r="Q2209" i="12"/>
  <c r="Q2210" i="12" s="1"/>
  <c r="R2208" i="12"/>
  <c r="N2209" i="12"/>
  <c r="I2210" i="12"/>
  <c r="J2210" i="12" s="1"/>
  <c r="L2210" i="12"/>
  <c r="N2210" i="12" s="1"/>
  <c r="H2211" i="12"/>
  <c r="F2213" i="12"/>
  <c r="G2213" i="12" s="1"/>
  <c r="E2212" i="12"/>
  <c r="P2210" i="12" l="1"/>
  <c r="R2210" i="12" s="1"/>
  <c r="R2209" i="12"/>
  <c r="L2211" i="12"/>
  <c r="M2211" i="12"/>
  <c r="I2211" i="12"/>
  <c r="J2211" i="12" s="1"/>
  <c r="H2212" i="12"/>
  <c r="E2213" i="12"/>
  <c r="F2214" i="12"/>
  <c r="G2214" i="12" s="1"/>
  <c r="P2211" i="12" l="1"/>
  <c r="Q2211" i="12"/>
  <c r="L2212" i="12"/>
  <c r="M2212" i="12"/>
  <c r="N2211" i="12"/>
  <c r="I2212" i="12"/>
  <c r="J2212" i="12" s="1"/>
  <c r="H2213" i="12"/>
  <c r="F2215" i="12"/>
  <c r="G2215" i="12" s="1"/>
  <c r="E2214" i="12"/>
  <c r="P2212" i="12" l="1"/>
  <c r="Q2212" i="12"/>
  <c r="R2211" i="12"/>
  <c r="L2213" i="12"/>
  <c r="M2213" i="12"/>
  <c r="N2212" i="12"/>
  <c r="I2213" i="12"/>
  <c r="J2213" i="12" s="1"/>
  <c r="H2214" i="12"/>
  <c r="F2216" i="12"/>
  <c r="G2216" i="12" s="1"/>
  <c r="E2215" i="12"/>
  <c r="P2213" i="12" l="1"/>
  <c r="Q2213" i="12"/>
  <c r="R2212" i="12"/>
  <c r="L2214" i="12"/>
  <c r="M2214" i="12"/>
  <c r="N2213" i="12"/>
  <c r="I2214" i="12"/>
  <c r="J2214" i="12" s="1"/>
  <c r="H2215" i="12"/>
  <c r="F2217" i="12"/>
  <c r="G2217" i="12" s="1"/>
  <c r="E2216" i="12"/>
  <c r="P2214" i="12" l="1"/>
  <c r="Q2214" i="12"/>
  <c r="R2213" i="12"/>
  <c r="L2215" i="12"/>
  <c r="M2215" i="12"/>
  <c r="N2214" i="12"/>
  <c r="I2215" i="12"/>
  <c r="J2215" i="12" s="1"/>
  <c r="H2216" i="12"/>
  <c r="E2217" i="12"/>
  <c r="F2218" i="12"/>
  <c r="G2218" i="12" s="1"/>
  <c r="P2215" i="12" l="1"/>
  <c r="Q2215" i="12"/>
  <c r="R2214" i="12"/>
  <c r="L2216" i="12"/>
  <c r="M2216" i="12"/>
  <c r="N2215" i="12"/>
  <c r="I2216" i="12"/>
  <c r="J2216" i="12" s="1"/>
  <c r="H2217" i="12"/>
  <c r="F2219" i="12"/>
  <c r="G2219" i="12" s="1"/>
  <c r="E2218" i="12"/>
  <c r="P2216" i="12" l="1"/>
  <c r="Q2216" i="12"/>
  <c r="R2215" i="12"/>
  <c r="L2217" i="12"/>
  <c r="M2217" i="12"/>
  <c r="N2216" i="12"/>
  <c r="I2217" i="12"/>
  <c r="J2217" i="12" s="1"/>
  <c r="H2218" i="12"/>
  <c r="E2219" i="12"/>
  <c r="F2220" i="12"/>
  <c r="G2220" i="12" s="1"/>
  <c r="P2217" i="12" l="1"/>
  <c r="Q2217" i="12"/>
  <c r="R2216" i="12"/>
  <c r="L2218" i="12"/>
  <c r="M2218" i="12"/>
  <c r="N2217" i="12"/>
  <c r="I2218" i="12"/>
  <c r="J2218" i="12" s="1"/>
  <c r="H2219" i="12"/>
  <c r="F2221" i="12"/>
  <c r="G2221" i="12" s="1"/>
  <c r="E2220" i="12"/>
  <c r="P2218" i="12" l="1"/>
  <c r="Q2218" i="12"/>
  <c r="R2217" i="12"/>
  <c r="L2219" i="12"/>
  <c r="M2219" i="12"/>
  <c r="N2218" i="12"/>
  <c r="I2219" i="12"/>
  <c r="J2219" i="12" s="1"/>
  <c r="H2220" i="12"/>
  <c r="E2221" i="12"/>
  <c r="F2222" i="12"/>
  <c r="G2222" i="12" s="1"/>
  <c r="P2219" i="12" l="1"/>
  <c r="Q2219" i="12"/>
  <c r="R2218" i="12"/>
  <c r="L2220" i="12"/>
  <c r="M2220" i="12"/>
  <c r="N2219" i="12"/>
  <c r="I2220" i="12"/>
  <c r="J2220" i="12" s="1"/>
  <c r="H2221" i="12"/>
  <c r="M2221" i="12" s="1"/>
  <c r="F2223" i="12"/>
  <c r="G2223" i="12" s="1"/>
  <c r="E2222" i="12"/>
  <c r="P2220" i="12" l="1"/>
  <c r="Q2220" i="12"/>
  <c r="Q2221" i="12" s="1"/>
  <c r="R2219" i="12"/>
  <c r="N2220" i="12"/>
  <c r="I2221" i="12"/>
  <c r="J2221" i="12" s="1"/>
  <c r="L2221" i="12"/>
  <c r="N2221" i="12" s="1"/>
  <c r="H2222" i="12"/>
  <c r="F2224" i="12"/>
  <c r="G2224" i="12" s="1"/>
  <c r="E2223" i="12"/>
  <c r="P2221" i="12" l="1"/>
  <c r="R2220" i="12"/>
  <c r="L2222" i="12"/>
  <c r="M2222" i="12"/>
  <c r="I2222" i="12"/>
  <c r="J2222" i="12" s="1"/>
  <c r="H2223" i="12"/>
  <c r="F2225" i="12"/>
  <c r="G2225" i="12" s="1"/>
  <c r="E2224" i="12"/>
  <c r="P2222" i="12" l="1"/>
  <c r="R2221" i="12"/>
  <c r="Q2222" i="12"/>
  <c r="L2223" i="12"/>
  <c r="M2223" i="12"/>
  <c r="N2222" i="12"/>
  <c r="I2223" i="12"/>
  <c r="J2223" i="12" s="1"/>
  <c r="H2224" i="12"/>
  <c r="F2226" i="12"/>
  <c r="G2226" i="12" s="1"/>
  <c r="E2225" i="12"/>
  <c r="P2223" i="12" l="1"/>
  <c r="Q2223" i="12"/>
  <c r="R2222" i="12"/>
  <c r="L2224" i="12"/>
  <c r="M2224" i="12"/>
  <c r="N2223" i="12"/>
  <c r="I2224" i="12"/>
  <c r="J2224" i="12" s="1"/>
  <c r="H2225" i="12"/>
  <c r="M2225" i="12" s="1"/>
  <c r="E2226" i="12"/>
  <c r="F2227" i="12"/>
  <c r="G2227" i="12" s="1"/>
  <c r="P2224" i="12" l="1"/>
  <c r="Q2224" i="12"/>
  <c r="Q2225" i="12" s="1"/>
  <c r="R2223" i="12"/>
  <c r="N2224" i="12"/>
  <c r="I2225" i="12"/>
  <c r="J2225" i="12" s="1"/>
  <c r="L2225" i="12"/>
  <c r="N2225" i="12" s="1"/>
  <c r="H2226" i="12"/>
  <c r="F2228" i="12"/>
  <c r="G2228" i="12" s="1"/>
  <c r="E2227" i="12"/>
  <c r="P2225" i="12" l="1"/>
  <c r="R2224" i="12"/>
  <c r="R2225" i="12"/>
  <c r="L2226" i="12"/>
  <c r="M2226" i="12"/>
  <c r="I2226" i="12"/>
  <c r="J2226" i="12" s="1"/>
  <c r="H2227" i="12"/>
  <c r="F2229" i="12"/>
  <c r="G2229" i="12" s="1"/>
  <c r="E2228" i="12"/>
  <c r="P2226" i="12" l="1"/>
  <c r="Q2226" i="12"/>
  <c r="L2227" i="12"/>
  <c r="M2227" i="12"/>
  <c r="N2226" i="12"/>
  <c r="I2227" i="12"/>
  <c r="J2227" i="12" s="1"/>
  <c r="H2228" i="12"/>
  <c r="F2230" i="12"/>
  <c r="G2230" i="12" s="1"/>
  <c r="E2229" i="12"/>
  <c r="P2227" i="12" l="1"/>
  <c r="Q2227" i="12"/>
  <c r="R2226" i="12"/>
  <c r="L2228" i="12"/>
  <c r="M2228" i="12"/>
  <c r="N2227" i="12"/>
  <c r="I2228" i="12"/>
  <c r="J2228" i="12" s="1"/>
  <c r="H2229" i="12"/>
  <c r="F2231" i="12"/>
  <c r="G2231" i="12" s="1"/>
  <c r="E2230" i="12"/>
  <c r="P2228" i="12" l="1"/>
  <c r="Q2228" i="12"/>
  <c r="R2227" i="12"/>
  <c r="L2229" i="12"/>
  <c r="M2229" i="12"/>
  <c r="N2228" i="12"/>
  <c r="I2229" i="12"/>
  <c r="J2229" i="12" s="1"/>
  <c r="H2230" i="12"/>
  <c r="F2232" i="12"/>
  <c r="G2232" i="12" s="1"/>
  <c r="E2231" i="12"/>
  <c r="P2229" i="12" l="1"/>
  <c r="Q2229" i="12"/>
  <c r="R2228" i="12"/>
  <c r="L2230" i="12"/>
  <c r="M2230" i="12"/>
  <c r="N2229" i="12"/>
  <c r="I2230" i="12"/>
  <c r="J2230" i="12" s="1"/>
  <c r="H2231" i="12"/>
  <c r="F2233" i="12"/>
  <c r="G2233" i="12" s="1"/>
  <c r="E2232" i="12"/>
  <c r="P2230" i="12" l="1"/>
  <c r="Q2230" i="12"/>
  <c r="R2229" i="12"/>
  <c r="L2231" i="12"/>
  <c r="M2231" i="12"/>
  <c r="N2230" i="12"/>
  <c r="I2231" i="12"/>
  <c r="J2231" i="12" s="1"/>
  <c r="H2232" i="12"/>
  <c r="F2234" i="12"/>
  <c r="G2234" i="12" s="1"/>
  <c r="E2233" i="12"/>
  <c r="P2231" i="12" l="1"/>
  <c r="Q2231" i="12"/>
  <c r="R2230" i="12"/>
  <c r="L2232" i="12"/>
  <c r="M2232" i="12"/>
  <c r="N2231" i="12"/>
  <c r="I2232" i="12"/>
  <c r="J2232" i="12" s="1"/>
  <c r="H2233" i="12"/>
  <c r="M2233" i="12" s="1"/>
  <c r="E2234" i="12"/>
  <c r="F2235" i="12"/>
  <c r="G2235" i="12" s="1"/>
  <c r="P2232" i="12" l="1"/>
  <c r="Q2232" i="12"/>
  <c r="Q2233" i="12" s="1"/>
  <c r="R2231" i="12"/>
  <c r="N2232" i="12"/>
  <c r="I2233" i="12"/>
  <c r="J2233" i="12" s="1"/>
  <c r="L2233" i="12"/>
  <c r="N2233" i="12" s="1"/>
  <c r="H2234" i="12"/>
  <c r="F2236" i="12"/>
  <c r="G2236" i="12" s="1"/>
  <c r="E2235" i="12"/>
  <c r="P2233" i="12" l="1"/>
  <c r="R2233" i="12" s="1"/>
  <c r="R2232" i="12"/>
  <c r="L2234" i="12"/>
  <c r="M2234" i="12"/>
  <c r="I2234" i="12"/>
  <c r="J2234" i="12" s="1"/>
  <c r="H2235" i="12"/>
  <c r="F2237" i="12"/>
  <c r="G2237" i="12" s="1"/>
  <c r="E2236" i="12"/>
  <c r="P2234" i="12" l="1"/>
  <c r="Q2234" i="12"/>
  <c r="L2235" i="12"/>
  <c r="M2235" i="12"/>
  <c r="N2234" i="12"/>
  <c r="I2235" i="12"/>
  <c r="J2235" i="12" s="1"/>
  <c r="H2236" i="12"/>
  <c r="F2238" i="12"/>
  <c r="G2238" i="12" s="1"/>
  <c r="E2237" i="12"/>
  <c r="P2235" i="12" l="1"/>
  <c r="Q2235" i="12"/>
  <c r="R2234" i="12"/>
  <c r="L2236" i="12"/>
  <c r="M2236" i="12"/>
  <c r="N2235" i="12"/>
  <c r="I2236" i="12"/>
  <c r="J2236" i="12" s="1"/>
  <c r="H2237" i="12"/>
  <c r="F2239" i="12"/>
  <c r="G2239" i="12" s="1"/>
  <c r="E2238" i="12"/>
  <c r="P2236" i="12" l="1"/>
  <c r="Q2236" i="12"/>
  <c r="R2235" i="12"/>
  <c r="L2237" i="12"/>
  <c r="M2237" i="12"/>
  <c r="N2236" i="12"/>
  <c r="I2237" i="12"/>
  <c r="J2237" i="12" s="1"/>
  <c r="H2238" i="12"/>
  <c r="F2240" i="12"/>
  <c r="G2240" i="12" s="1"/>
  <c r="E2239" i="12"/>
  <c r="P2237" i="12" l="1"/>
  <c r="Q2237" i="12"/>
  <c r="R2236" i="12"/>
  <c r="L2238" i="12"/>
  <c r="M2238" i="12"/>
  <c r="N2237" i="12"/>
  <c r="I2238" i="12"/>
  <c r="J2238" i="12" s="1"/>
  <c r="H2239" i="12"/>
  <c r="F2241" i="12"/>
  <c r="G2241" i="12" s="1"/>
  <c r="E2240" i="12"/>
  <c r="P2238" i="12" l="1"/>
  <c r="Q2238" i="12"/>
  <c r="R2237" i="12"/>
  <c r="L2239" i="12"/>
  <c r="M2239" i="12"/>
  <c r="N2238" i="12"/>
  <c r="I2239" i="12"/>
  <c r="J2239" i="12" s="1"/>
  <c r="H2240" i="12"/>
  <c r="E2241" i="12"/>
  <c r="F2242" i="12"/>
  <c r="G2242" i="12" s="1"/>
  <c r="P2239" i="12" l="1"/>
  <c r="Q2239" i="12"/>
  <c r="R2238" i="12"/>
  <c r="L2240" i="12"/>
  <c r="M2240" i="12"/>
  <c r="N2239" i="12"/>
  <c r="I2240" i="12"/>
  <c r="J2240" i="12" s="1"/>
  <c r="H2241" i="12"/>
  <c r="F2243" i="12"/>
  <c r="G2243" i="12" s="1"/>
  <c r="E2242" i="12"/>
  <c r="P2240" i="12" l="1"/>
  <c r="Q2240" i="12"/>
  <c r="R2239" i="12"/>
  <c r="L2241" i="12"/>
  <c r="M2241" i="12"/>
  <c r="N2240" i="12"/>
  <c r="I2241" i="12"/>
  <c r="J2241" i="12" s="1"/>
  <c r="H2242" i="12"/>
  <c r="E2243" i="12"/>
  <c r="F2244" i="12"/>
  <c r="G2244" i="12" s="1"/>
  <c r="P2241" i="12" l="1"/>
  <c r="Q2241" i="12"/>
  <c r="R2240" i="12"/>
  <c r="L2242" i="12"/>
  <c r="M2242" i="12"/>
  <c r="N2241" i="12"/>
  <c r="I2242" i="12"/>
  <c r="J2242" i="12" s="1"/>
  <c r="H2243" i="12"/>
  <c r="F2245" i="12"/>
  <c r="G2245" i="12" s="1"/>
  <c r="E2244" i="12"/>
  <c r="R2241" i="12" l="1"/>
  <c r="P2242" i="12"/>
  <c r="Q2242" i="12"/>
  <c r="L2243" i="12"/>
  <c r="M2243" i="12"/>
  <c r="N2242" i="12"/>
  <c r="I2243" i="12"/>
  <c r="J2243" i="12" s="1"/>
  <c r="H2244" i="12"/>
  <c r="M2244" i="12" s="1"/>
  <c r="F2246" i="12"/>
  <c r="G2246" i="12" s="1"/>
  <c r="E2245" i="12"/>
  <c r="P2243" i="12" l="1"/>
  <c r="Q2243" i="12"/>
  <c r="Q2244" i="12" s="1"/>
  <c r="R2242" i="12"/>
  <c r="N2243" i="12"/>
  <c r="I2244" i="12"/>
  <c r="J2244" i="12" s="1"/>
  <c r="L2244" i="12"/>
  <c r="N2244" i="12" s="1"/>
  <c r="H2245" i="12"/>
  <c r="F2247" i="12"/>
  <c r="G2247" i="12" s="1"/>
  <c r="E2246" i="12"/>
  <c r="P2244" i="12" l="1"/>
  <c r="R2244" i="12" s="1"/>
  <c r="R2243" i="12"/>
  <c r="L2245" i="12"/>
  <c r="M2245" i="12"/>
  <c r="I2245" i="12"/>
  <c r="J2245" i="12" s="1"/>
  <c r="H2246" i="12"/>
  <c r="M2246" i="12" s="1"/>
  <c r="F2248" i="12"/>
  <c r="G2248" i="12" s="1"/>
  <c r="E2247" i="12"/>
  <c r="P2245" i="12" l="1"/>
  <c r="Q2245" i="12"/>
  <c r="Q2246" i="12" s="1"/>
  <c r="N2245" i="12"/>
  <c r="I2246" i="12"/>
  <c r="J2246" i="12" s="1"/>
  <c r="L2246" i="12"/>
  <c r="N2246" i="12" s="1"/>
  <c r="H2247" i="12"/>
  <c r="F2249" i="12"/>
  <c r="G2249" i="12" s="1"/>
  <c r="E2248" i="12"/>
  <c r="P2246" i="12" l="1"/>
  <c r="R2246" i="12" s="1"/>
  <c r="R2245" i="12"/>
  <c r="L2247" i="12"/>
  <c r="M2247" i="12"/>
  <c r="I2247" i="12"/>
  <c r="J2247" i="12" s="1"/>
  <c r="H2248" i="12"/>
  <c r="E2249" i="12"/>
  <c r="F2250" i="12"/>
  <c r="G2250" i="12" s="1"/>
  <c r="P2247" i="12" l="1"/>
  <c r="Q2247" i="12"/>
  <c r="L2248" i="12"/>
  <c r="M2248" i="12"/>
  <c r="N2247" i="12"/>
  <c r="I2248" i="12"/>
  <c r="J2248" i="12" s="1"/>
  <c r="H2249" i="12"/>
  <c r="F2251" i="12"/>
  <c r="G2251" i="12" s="1"/>
  <c r="E2250" i="12"/>
  <c r="P2248" i="12" l="1"/>
  <c r="Q2248" i="12"/>
  <c r="R2247" i="12"/>
  <c r="L2249" i="12"/>
  <c r="M2249" i="12"/>
  <c r="N2248" i="12"/>
  <c r="I2249" i="12"/>
  <c r="J2249" i="12" s="1"/>
  <c r="H2250" i="12"/>
  <c r="E2251" i="12"/>
  <c r="F2252" i="12"/>
  <c r="G2252" i="12" s="1"/>
  <c r="P2249" i="12" l="1"/>
  <c r="Q2249" i="12"/>
  <c r="R2248" i="12"/>
  <c r="L2250" i="12"/>
  <c r="M2250" i="12"/>
  <c r="N2249" i="12"/>
  <c r="I2250" i="12"/>
  <c r="J2250" i="12" s="1"/>
  <c r="H2251" i="12"/>
  <c r="F2253" i="12"/>
  <c r="G2253" i="12" s="1"/>
  <c r="E2252" i="12"/>
  <c r="P2250" i="12" l="1"/>
  <c r="Q2250" i="12"/>
  <c r="R2249" i="12"/>
  <c r="L2251" i="12"/>
  <c r="M2251" i="12"/>
  <c r="N2250" i="12"/>
  <c r="I2251" i="12"/>
  <c r="J2251" i="12" s="1"/>
  <c r="H2252" i="12"/>
  <c r="F2254" i="12"/>
  <c r="G2254" i="12" s="1"/>
  <c r="E2253" i="12"/>
  <c r="P2251" i="12" l="1"/>
  <c r="Q2251" i="12"/>
  <c r="R2250" i="12"/>
  <c r="L2252" i="12"/>
  <c r="M2252" i="12"/>
  <c r="N2251" i="12"/>
  <c r="I2252" i="12"/>
  <c r="J2252" i="12" s="1"/>
  <c r="H2253" i="12"/>
  <c r="F2255" i="12"/>
  <c r="G2255" i="12" s="1"/>
  <c r="E2254" i="12"/>
  <c r="P2252" i="12" l="1"/>
  <c r="Q2252" i="12"/>
  <c r="R2251" i="12"/>
  <c r="L2253" i="12"/>
  <c r="M2253" i="12"/>
  <c r="N2252" i="12"/>
  <c r="I2253" i="12"/>
  <c r="J2253" i="12" s="1"/>
  <c r="H2254" i="12"/>
  <c r="E2255" i="12"/>
  <c r="F2256" i="12"/>
  <c r="G2256" i="12" s="1"/>
  <c r="P2253" i="12" l="1"/>
  <c r="Q2253" i="12"/>
  <c r="R2252" i="12"/>
  <c r="L2254" i="12"/>
  <c r="M2254" i="12"/>
  <c r="N2253" i="12"/>
  <c r="I2254" i="12"/>
  <c r="J2254" i="12" s="1"/>
  <c r="H2255" i="12"/>
  <c r="F2257" i="12"/>
  <c r="G2257" i="12" s="1"/>
  <c r="E2256" i="12"/>
  <c r="P2254" i="12" l="1"/>
  <c r="Q2254" i="12"/>
  <c r="R2253" i="12"/>
  <c r="L2255" i="12"/>
  <c r="M2255" i="12"/>
  <c r="N2254" i="12"/>
  <c r="I2255" i="12"/>
  <c r="J2255" i="12" s="1"/>
  <c r="H2256" i="12"/>
  <c r="F2258" i="12"/>
  <c r="G2258" i="12" s="1"/>
  <c r="E2257" i="12"/>
  <c r="P2255" i="12" l="1"/>
  <c r="Q2255" i="12"/>
  <c r="R2254" i="12"/>
  <c r="L2256" i="12"/>
  <c r="M2256" i="12"/>
  <c r="N2255" i="12"/>
  <c r="I2256" i="12"/>
  <c r="J2256" i="12" s="1"/>
  <c r="H2257" i="12"/>
  <c r="F2259" i="12"/>
  <c r="G2259" i="12" s="1"/>
  <c r="E2258" i="12"/>
  <c r="P2256" i="12" l="1"/>
  <c r="Q2256" i="12"/>
  <c r="R2255" i="12"/>
  <c r="L2257" i="12"/>
  <c r="M2257" i="12"/>
  <c r="N2256" i="12"/>
  <c r="I2257" i="12"/>
  <c r="J2257" i="12" s="1"/>
  <c r="H2258" i="12"/>
  <c r="M2258" i="12" s="1"/>
  <c r="F2260" i="12"/>
  <c r="G2260" i="12" s="1"/>
  <c r="E2259" i="12"/>
  <c r="P2257" i="12" l="1"/>
  <c r="Q2257" i="12"/>
  <c r="Q2258" i="12" s="1"/>
  <c r="R2256" i="12"/>
  <c r="N2257" i="12"/>
  <c r="I2258" i="12"/>
  <c r="J2258" i="12" s="1"/>
  <c r="L2258" i="12"/>
  <c r="N2258" i="12" s="1"/>
  <c r="H2259" i="12"/>
  <c r="F2261" i="12"/>
  <c r="G2261" i="12" s="1"/>
  <c r="E2260" i="12"/>
  <c r="P2258" i="12" l="1"/>
  <c r="R2258" i="12" s="1"/>
  <c r="R2257" i="12"/>
  <c r="L2259" i="12"/>
  <c r="M2259" i="12"/>
  <c r="I2259" i="12"/>
  <c r="J2259" i="12" s="1"/>
  <c r="H2260" i="12"/>
  <c r="E2261" i="12"/>
  <c r="F2262" i="12"/>
  <c r="G2262" i="12" s="1"/>
  <c r="P2259" i="12" l="1"/>
  <c r="Q2259" i="12"/>
  <c r="L2260" i="12"/>
  <c r="M2260" i="12"/>
  <c r="N2259" i="12"/>
  <c r="I2260" i="12"/>
  <c r="J2260" i="12" s="1"/>
  <c r="H2261" i="12"/>
  <c r="F2263" i="12"/>
  <c r="G2263" i="12" s="1"/>
  <c r="E2262" i="12"/>
  <c r="P2260" i="12" l="1"/>
  <c r="Q2260" i="12"/>
  <c r="R2259" i="12"/>
  <c r="L2261" i="12"/>
  <c r="M2261" i="12"/>
  <c r="N2260" i="12"/>
  <c r="I2261" i="12"/>
  <c r="J2261" i="12" s="1"/>
  <c r="H2262" i="12"/>
  <c r="E2263" i="12"/>
  <c r="F2264" i="12"/>
  <c r="G2264" i="12" s="1"/>
  <c r="P2261" i="12" l="1"/>
  <c r="Q2261" i="12"/>
  <c r="R2260" i="12"/>
  <c r="L2262" i="12"/>
  <c r="M2262" i="12"/>
  <c r="N2261" i="12"/>
  <c r="I2262" i="12"/>
  <c r="J2262" i="12" s="1"/>
  <c r="H2263" i="12"/>
  <c r="F2265" i="12"/>
  <c r="G2265" i="12" s="1"/>
  <c r="E2264" i="12"/>
  <c r="P2262" i="12" l="1"/>
  <c r="Q2262" i="12"/>
  <c r="R2261" i="12"/>
  <c r="L2263" i="12"/>
  <c r="M2263" i="12"/>
  <c r="N2262" i="12"/>
  <c r="I2263" i="12"/>
  <c r="J2263" i="12" s="1"/>
  <c r="H2264" i="12"/>
  <c r="M2264" i="12" s="1"/>
  <c r="E2265" i="12"/>
  <c r="F2266" i="12"/>
  <c r="G2266" i="12" s="1"/>
  <c r="P2263" i="12" l="1"/>
  <c r="Q2263" i="12"/>
  <c r="Q2264" i="12" s="1"/>
  <c r="R2262" i="12"/>
  <c r="N2263" i="12"/>
  <c r="I2264" i="12"/>
  <c r="J2264" i="12" s="1"/>
  <c r="L2264" i="12"/>
  <c r="N2264" i="12" s="1"/>
  <c r="H2265" i="12"/>
  <c r="F2267" i="12"/>
  <c r="G2267" i="12" s="1"/>
  <c r="E2266" i="12"/>
  <c r="P2264" i="12" l="1"/>
  <c r="R2264" i="12" s="1"/>
  <c r="R2263" i="12"/>
  <c r="L2265" i="12"/>
  <c r="M2265" i="12"/>
  <c r="I2265" i="12"/>
  <c r="J2265" i="12" s="1"/>
  <c r="H2266" i="12"/>
  <c r="M2266" i="12" s="1"/>
  <c r="E2267" i="12"/>
  <c r="F2268" i="12"/>
  <c r="G2268" i="12" s="1"/>
  <c r="P2265" i="12" l="1"/>
  <c r="Q2265" i="12"/>
  <c r="Q2266" i="12" s="1"/>
  <c r="N2265" i="12"/>
  <c r="I2266" i="12"/>
  <c r="J2266" i="12" s="1"/>
  <c r="L2266" i="12"/>
  <c r="N2266" i="12" s="1"/>
  <c r="H2267" i="12"/>
  <c r="F2269" i="12"/>
  <c r="G2269" i="12" s="1"/>
  <c r="E2268" i="12"/>
  <c r="P2266" i="12" l="1"/>
  <c r="R2266" i="12" s="1"/>
  <c r="R2265" i="12"/>
  <c r="L2267" i="12"/>
  <c r="M2267" i="12"/>
  <c r="I2267" i="12"/>
  <c r="J2267" i="12" s="1"/>
  <c r="H2268" i="12"/>
  <c r="F2270" i="12"/>
  <c r="G2270" i="12" s="1"/>
  <c r="E2269" i="12"/>
  <c r="P2267" i="12" l="1"/>
  <c r="Q2267" i="12"/>
  <c r="L2268" i="12"/>
  <c r="M2268" i="12"/>
  <c r="N2267" i="12"/>
  <c r="I2268" i="12"/>
  <c r="J2268" i="12" s="1"/>
  <c r="H2269" i="12"/>
  <c r="F2271" i="12"/>
  <c r="G2271" i="12" s="1"/>
  <c r="E2270" i="12"/>
  <c r="P2268" i="12" l="1"/>
  <c r="Q2268" i="12"/>
  <c r="R2267" i="12"/>
  <c r="L2269" i="12"/>
  <c r="M2269" i="12"/>
  <c r="N2268" i="12"/>
  <c r="I2269" i="12"/>
  <c r="J2269" i="12" s="1"/>
  <c r="H2270" i="12"/>
  <c r="F2272" i="12"/>
  <c r="G2272" i="12" s="1"/>
  <c r="E2271" i="12"/>
  <c r="P2269" i="12" l="1"/>
  <c r="Q2269" i="12"/>
  <c r="R2268" i="12"/>
  <c r="L2270" i="12"/>
  <c r="M2270" i="12"/>
  <c r="N2269" i="12"/>
  <c r="I2270" i="12"/>
  <c r="J2270" i="12" s="1"/>
  <c r="H2271" i="12"/>
  <c r="F2273" i="12"/>
  <c r="G2273" i="12" s="1"/>
  <c r="E2272" i="12"/>
  <c r="P2270" i="12" l="1"/>
  <c r="Q2270" i="12"/>
  <c r="R2269" i="12"/>
  <c r="L2271" i="12"/>
  <c r="M2271" i="12"/>
  <c r="N2270" i="12"/>
  <c r="I2271" i="12"/>
  <c r="J2271" i="12" s="1"/>
  <c r="H2272" i="12"/>
  <c r="F2274" i="12"/>
  <c r="G2274" i="12" s="1"/>
  <c r="E2273" i="12"/>
  <c r="P2271" i="12" l="1"/>
  <c r="Q2271" i="12"/>
  <c r="R2270" i="12"/>
  <c r="L2272" i="12"/>
  <c r="M2272" i="12"/>
  <c r="N2271" i="12"/>
  <c r="I2272" i="12"/>
  <c r="J2272" i="12" s="1"/>
  <c r="H2273" i="12"/>
  <c r="F2275" i="12"/>
  <c r="G2275" i="12" s="1"/>
  <c r="E2274" i="12"/>
  <c r="P2272" i="12" l="1"/>
  <c r="Q2272" i="12"/>
  <c r="R2271" i="12"/>
  <c r="L2273" i="12"/>
  <c r="M2273" i="12"/>
  <c r="N2272" i="12"/>
  <c r="I2273" i="12"/>
  <c r="J2273" i="12" s="1"/>
  <c r="H2274" i="12"/>
  <c r="E2275" i="12"/>
  <c r="F2276" i="12"/>
  <c r="G2276" i="12" s="1"/>
  <c r="R2272" i="12" l="1"/>
  <c r="P2273" i="12"/>
  <c r="Q2273" i="12"/>
  <c r="L2274" i="12"/>
  <c r="M2274" i="12"/>
  <c r="N2273" i="12"/>
  <c r="I2274" i="12"/>
  <c r="J2274" i="12" s="1"/>
  <c r="H2275" i="12"/>
  <c r="F2277" i="12"/>
  <c r="G2277" i="12" s="1"/>
  <c r="E2276" i="12"/>
  <c r="P2274" i="12" l="1"/>
  <c r="Q2274" i="12"/>
  <c r="R2273" i="12"/>
  <c r="L2275" i="12"/>
  <c r="M2275" i="12"/>
  <c r="N2274" i="12"/>
  <c r="I2275" i="12"/>
  <c r="J2275" i="12" s="1"/>
  <c r="H2276" i="12"/>
  <c r="M2276" i="12" s="1"/>
  <c r="F2278" i="12"/>
  <c r="G2278" i="12" s="1"/>
  <c r="E2277" i="12"/>
  <c r="P2275" i="12" l="1"/>
  <c r="Q2275" i="12"/>
  <c r="Q2276" i="12" s="1"/>
  <c r="R2274" i="12"/>
  <c r="N2275" i="12"/>
  <c r="I2276" i="12"/>
  <c r="J2276" i="12" s="1"/>
  <c r="L2276" i="12"/>
  <c r="N2276" i="12" s="1"/>
  <c r="H2277" i="12"/>
  <c r="F2279" i="12"/>
  <c r="G2279" i="12" s="1"/>
  <c r="E2278" i="12"/>
  <c r="P2276" i="12" l="1"/>
  <c r="R2276" i="12" s="1"/>
  <c r="R2275" i="12"/>
  <c r="L2277" i="12"/>
  <c r="M2277" i="12"/>
  <c r="I2277" i="12"/>
  <c r="J2277" i="12" s="1"/>
  <c r="H2278" i="12"/>
  <c r="F2280" i="12"/>
  <c r="G2280" i="12" s="1"/>
  <c r="E2279" i="12"/>
  <c r="P2277" i="12" l="1"/>
  <c r="Q2277" i="12"/>
  <c r="L2278" i="12"/>
  <c r="M2278" i="12"/>
  <c r="N2277" i="12"/>
  <c r="I2278" i="12"/>
  <c r="J2278" i="12" s="1"/>
  <c r="H2279" i="12"/>
  <c r="E2280" i="12"/>
  <c r="F2281" i="12"/>
  <c r="G2281" i="12" s="1"/>
  <c r="P2278" i="12" l="1"/>
  <c r="Q2278" i="12"/>
  <c r="R2277" i="12"/>
  <c r="L2279" i="12"/>
  <c r="M2279" i="12"/>
  <c r="N2278" i="12"/>
  <c r="I2279" i="12"/>
  <c r="J2279" i="12" s="1"/>
  <c r="H2280" i="12"/>
  <c r="F2282" i="12"/>
  <c r="G2282" i="12" s="1"/>
  <c r="E2281" i="12"/>
  <c r="P2279" i="12" l="1"/>
  <c r="Q2279" i="12"/>
  <c r="R2278" i="12"/>
  <c r="L2280" i="12"/>
  <c r="M2280" i="12"/>
  <c r="N2279" i="12"/>
  <c r="I2280" i="12"/>
  <c r="J2280" i="12" s="1"/>
  <c r="H2281" i="12"/>
  <c r="M2281" i="12" s="1"/>
  <c r="E2282" i="12"/>
  <c r="F2283" i="12"/>
  <c r="G2283" i="12" s="1"/>
  <c r="P2280" i="12" l="1"/>
  <c r="Q2280" i="12"/>
  <c r="Q2281" i="12" s="1"/>
  <c r="R2279" i="12"/>
  <c r="N2280" i="12"/>
  <c r="I2281" i="12"/>
  <c r="J2281" i="12" s="1"/>
  <c r="L2281" i="12"/>
  <c r="N2281" i="12" s="1"/>
  <c r="H2282" i="12"/>
  <c r="F2284" i="12"/>
  <c r="G2284" i="12" s="1"/>
  <c r="E2283" i="12"/>
  <c r="P2281" i="12" l="1"/>
  <c r="R2281" i="12" s="1"/>
  <c r="R2280" i="12"/>
  <c r="L2282" i="12"/>
  <c r="M2282" i="12"/>
  <c r="I2282" i="12"/>
  <c r="J2282" i="12" s="1"/>
  <c r="H2283" i="12"/>
  <c r="E2284" i="12"/>
  <c r="F2285" i="12"/>
  <c r="G2285" i="12" s="1"/>
  <c r="P2282" i="12" l="1"/>
  <c r="Q2282" i="12"/>
  <c r="L2283" i="12"/>
  <c r="M2283" i="12"/>
  <c r="N2282" i="12"/>
  <c r="I2283" i="12"/>
  <c r="J2283" i="12" s="1"/>
  <c r="H2284" i="12"/>
  <c r="F2286" i="12"/>
  <c r="G2286" i="12" s="1"/>
  <c r="E2285" i="12"/>
  <c r="P2283" i="12" l="1"/>
  <c r="Q2283" i="12"/>
  <c r="R2282" i="12"/>
  <c r="L2284" i="12"/>
  <c r="M2284" i="12"/>
  <c r="N2283" i="12"/>
  <c r="I2284" i="12"/>
  <c r="J2284" i="12" s="1"/>
  <c r="H2285" i="12"/>
  <c r="F2287" i="12"/>
  <c r="G2287" i="12" s="1"/>
  <c r="E2286" i="12"/>
  <c r="P2284" i="12" l="1"/>
  <c r="Q2284" i="12"/>
  <c r="R2283" i="12"/>
  <c r="L2285" i="12"/>
  <c r="M2285" i="12"/>
  <c r="N2284" i="12"/>
  <c r="I2285" i="12"/>
  <c r="J2285" i="12" s="1"/>
  <c r="H2286" i="12"/>
  <c r="M2286" i="12" s="1"/>
  <c r="F2288" i="12"/>
  <c r="G2288" i="12" s="1"/>
  <c r="E2287" i="12"/>
  <c r="P2285" i="12" l="1"/>
  <c r="Q2285" i="12"/>
  <c r="Q2286" i="12" s="1"/>
  <c r="R2284" i="12"/>
  <c r="N2285" i="12"/>
  <c r="I2286" i="12"/>
  <c r="J2286" i="12" s="1"/>
  <c r="L2286" i="12"/>
  <c r="N2286" i="12" s="1"/>
  <c r="H2287" i="12"/>
  <c r="E2288" i="12"/>
  <c r="F2289" i="12"/>
  <c r="G2289" i="12" s="1"/>
  <c r="P2286" i="12" l="1"/>
  <c r="R2286" i="12" s="1"/>
  <c r="R2285" i="12"/>
  <c r="L2287" i="12"/>
  <c r="M2287" i="12"/>
  <c r="I2287" i="12"/>
  <c r="J2287" i="12" s="1"/>
  <c r="H2288" i="12"/>
  <c r="F2290" i="12"/>
  <c r="G2290" i="12" s="1"/>
  <c r="E2289" i="12"/>
  <c r="P2287" i="12" l="1"/>
  <c r="Q2287" i="12"/>
  <c r="L2288" i="12"/>
  <c r="M2288" i="12"/>
  <c r="N2287" i="12"/>
  <c r="I2288" i="12"/>
  <c r="J2288" i="12" s="1"/>
  <c r="H2289" i="12"/>
  <c r="F2291" i="12"/>
  <c r="G2291" i="12" s="1"/>
  <c r="E2290" i="12"/>
  <c r="P2288" i="12" l="1"/>
  <c r="Q2288" i="12"/>
  <c r="R2287" i="12"/>
  <c r="L2289" i="12"/>
  <c r="M2289" i="12"/>
  <c r="N2288" i="12"/>
  <c r="I2289" i="12"/>
  <c r="J2289" i="12" s="1"/>
  <c r="H2290" i="12"/>
  <c r="F2292" i="12"/>
  <c r="G2292" i="12" s="1"/>
  <c r="E2291" i="12"/>
  <c r="P2289" i="12" l="1"/>
  <c r="Q2289" i="12"/>
  <c r="R2288" i="12"/>
  <c r="L2290" i="12"/>
  <c r="M2290" i="12"/>
  <c r="N2289" i="12"/>
  <c r="I2290" i="12"/>
  <c r="J2290" i="12" s="1"/>
  <c r="H2291" i="12"/>
  <c r="F2293" i="12"/>
  <c r="G2293" i="12" s="1"/>
  <c r="E2292" i="12"/>
  <c r="P2290" i="12" l="1"/>
  <c r="Q2290" i="12"/>
  <c r="R2289" i="12"/>
  <c r="L2291" i="12"/>
  <c r="M2291" i="12"/>
  <c r="N2290" i="12"/>
  <c r="I2291" i="12"/>
  <c r="J2291" i="12" s="1"/>
  <c r="H2292" i="12"/>
  <c r="F2294" i="12"/>
  <c r="G2294" i="12" s="1"/>
  <c r="E2293" i="12"/>
  <c r="P2291" i="12" l="1"/>
  <c r="Q2291" i="12"/>
  <c r="R2290" i="12"/>
  <c r="L2292" i="12"/>
  <c r="M2292" i="12"/>
  <c r="N2291" i="12"/>
  <c r="I2292" i="12"/>
  <c r="J2292" i="12" s="1"/>
  <c r="H2293" i="12"/>
  <c r="F2295" i="12"/>
  <c r="G2295" i="12" s="1"/>
  <c r="E2294" i="12"/>
  <c r="P2292" i="12" l="1"/>
  <c r="Q2292" i="12"/>
  <c r="R2291" i="12"/>
  <c r="L2293" i="12"/>
  <c r="M2293" i="12"/>
  <c r="N2292" i="12"/>
  <c r="I2293" i="12"/>
  <c r="J2293" i="12" s="1"/>
  <c r="H2294" i="12"/>
  <c r="F2296" i="12"/>
  <c r="G2296" i="12" s="1"/>
  <c r="E2295" i="12"/>
  <c r="P2293" i="12" l="1"/>
  <c r="Q2293" i="12"/>
  <c r="R2292" i="12"/>
  <c r="L2294" i="12"/>
  <c r="M2294" i="12"/>
  <c r="N2293" i="12"/>
  <c r="I2294" i="12"/>
  <c r="J2294" i="12" s="1"/>
  <c r="H2295" i="12"/>
  <c r="F2297" i="12"/>
  <c r="G2297" i="12" s="1"/>
  <c r="E2296" i="12"/>
  <c r="P2294" i="12" l="1"/>
  <c r="Q2294" i="12"/>
  <c r="R2293" i="12"/>
  <c r="L2295" i="12"/>
  <c r="M2295" i="12"/>
  <c r="N2294" i="12"/>
  <c r="I2295" i="12"/>
  <c r="J2295" i="12" s="1"/>
  <c r="H2296" i="12"/>
  <c r="F2298" i="12"/>
  <c r="G2298" i="12" s="1"/>
  <c r="E2297" i="12"/>
  <c r="P2295" i="12" l="1"/>
  <c r="Q2295" i="12"/>
  <c r="R2294" i="12"/>
  <c r="L2296" i="12"/>
  <c r="M2296" i="12"/>
  <c r="N2295" i="12"/>
  <c r="I2296" i="12"/>
  <c r="J2296" i="12" s="1"/>
  <c r="H2297" i="12"/>
  <c r="F2299" i="12"/>
  <c r="G2299" i="12" s="1"/>
  <c r="E2298" i="12"/>
  <c r="P2296" i="12" l="1"/>
  <c r="Q2296" i="12"/>
  <c r="R2295" i="12"/>
  <c r="L2297" i="12"/>
  <c r="M2297" i="12"/>
  <c r="N2296" i="12"/>
  <c r="I2297" i="12"/>
  <c r="J2297" i="12" s="1"/>
  <c r="H2298" i="12"/>
  <c r="F2300" i="12"/>
  <c r="G2300" i="12" s="1"/>
  <c r="E2299" i="12"/>
  <c r="P2297" i="12" l="1"/>
  <c r="Q2297" i="12"/>
  <c r="R2296" i="12"/>
  <c r="L2298" i="12"/>
  <c r="M2298" i="12"/>
  <c r="N2297" i="12"/>
  <c r="I2298" i="12"/>
  <c r="J2298" i="12" s="1"/>
  <c r="H2299" i="12"/>
  <c r="E2300" i="12"/>
  <c r="F2301" i="12"/>
  <c r="G2301" i="12" s="1"/>
  <c r="P2298" i="12" l="1"/>
  <c r="Q2298" i="12"/>
  <c r="R2297" i="12"/>
  <c r="L2299" i="12"/>
  <c r="M2299" i="12"/>
  <c r="N2298" i="12"/>
  <c r="I2299" i="12"/>
  <c r="J2299" i="12" s="1"/>
  <c r="H2300" i="12"/>
  <c r="F2302" i="12"/>
  <c r="G2302" i="12" s="1"/>
  <c r="E2301" i="12"/>
  <c r="P2299" i="12" l="1"/>
  <c r="Q2299" i="12"/>
  <c r="R2298" i="12"/>
  <c r="L2300" i="12"/>
  <c r="M2300" i="12"/>
  <c r="N2299" i="12"/>
  <c r="I2300" i="12"/>
  <c r="J2300" i="12" s="1"/>
  <c r="H2301" i="12"/>
  <c r="M2301" i="12" s="1"/>
  <c r="F2303" i="12"/>
  <c r="G2303" i="12" s="1"/>
  <c r="E2302" i="12"/>
  <c r="P2300" i="12" l="1"/>
  <c r="Q2300" i="12"/>
  <c r="Q2301" i="12" s="1"/>
  <c r="R2299" i="12"/>
  <c r="N2300" i="12"/>
  <c r="I2301" i="12"/>
  <c r="J2301" i="12" s="1"/>
  <c r="L2301" i="12"/>
  <c r="N2301" i="12" s="1"/>
  <c r="H2302" i="12"/>
  <c r="E2303" i="12"/>
  <c r="F2304" i="12"/>
  <c r="G2304" i="12" s="1"/>
  <c r="P2301" i="12" l="1"/>
  <c r="R2301" i="12" s="1"/>
  <c r="R2300" i="12"/>
  <c r="L2302" i="12"/>
  <c r="M2302" i="12"/>
  <c r="I2302" i="12"/>
  <c r="J2302" i="12" s="1"/>
  <c r="H2303" i="12"/>
  <c r="F2305" i="12"/>
  <c r="G2305" i="12" s="1"/>
  <c r="E2304" i="12"/>
  <c r="P2302" i="12" l="1"/>
  <c r="Q2302" i="12"/>
  <c r="L2303" i="12"/>
  <c r="M2303" i="12"/>
  <c r="N2302" i="12"/>
  <c r="I2303" i="12"/>
  <c r="J2303" i="12" s="1"/>
  <c r="H2304" i="12"/>
  <c r="F2306" i="12"/>
  <c r="G2306" i="12" s="1"/>
  <c r="E2305" i="12"/>
  <c r="P2303" i="12" l="1"/>
  <c r="Q2303" i="12"/>
  <c r="R2302" i="12"/>
  <c r="L2304" i="12"/>
  <c r="M2304" i="12"/>
  <c r="N2303" i="12"/>
  <c r="I2304" i="12"/>
  <c r="J2304" i="12" s="1"/>
  <c r="H2305" i="12"/>
  <c r="F2307" i="12"/>
  <c r="G2307" i="12" s="1"/>
  <c r="E2306" i="12"/>
  <c r="P2304" i="12" l="1"/>
  <c r="Q2304" i="12"/>
  <c r="R2303" i="12"/>
  <c r="L2305" i="12"/>
  <c r="M2305" i="12"/>
  <c r="N2304" i="12"/>
  <c r="I2305" i="12"/>
  <c r="J2305" i="12" s="1"/>
  <c r="H2306" i="12"/>
  <c r="F2308" i="12"/>
  <c r="G2308" i="12" s="1"/>
  <c r="E2307" i="12"/>
  <c r="P2305" i="12" l="1"/>
  <c r="Q2305" i="12"/>
  <c r="R2304" i="12"/>
  <c r="L2306" i="12"/>
  <c r="M2306" i="12"/>
  <c r="N2305" i="12"/>
  <c r="I2306" i="12"/>
  <c r="J2306" i="12" s="1"/>
  <c r="H2307" i="12"/>
  <c r="M2307" i="12" s="1"/>
  <c r="F2309" i="12"/>
  <c r="G2309" i="12" s="1"/>
  <c r="E2308" i="12"/>
  <c r="P2306" i="12" l="1"/>
  <c r="Q2306" i="12"/>
  <c r="Q2307" i="12" s="1"/>
  <c r="R2305" i="12"/>
  <c r="N2306" i="12"/>
  <c r="I2307" i="12"/>
  <c r="J2307" i="12" s="1"/>
  <c r="L2307" i="12"/>
  <c r="N2307" i="12" s="1"/>
  <c r="H2308" i="12"/>
  <c r="F2310" i="12"/>
  <c r="G2310" i="12" s="1"/>
  <c r="E2309" i="12"/>
  <c r="P2307" i="12" l="1"/>
  <c r="R2307" i="12" s="1"/>
  <c r="R2306" i="12"/>
  <c r="L2308" i="12"/>
  <c r="M2308" i="12"/>
  <c r="I2308" i="12"/>
  <c r="J2308" i="12" s="1"/>
  <c r="H2309" i="12"/>
  <c r="E2310" i="12"/>
  <c r="F2311" i="12"/>
  <c r="G2311" i="12" s="1"/>
  <c r="P2308" i="12" l="1"/>
  <c r="Q2308" i="12"/>
  <c r="L2309" i="12"/>
  <c r="M2309" i="12"/>
  <c r="N2308" i="12"/>
  <c r="I2309" i="12"/>
  <c r="J2309" i="12" s="1"/>
  <c r="H2310" i="12"/>
  <c r="F2312" i="12"/>
  <c r="G2312" i="12" s="1"/>
  <c r="E2311" i="12"/>
  <c r="P2309" i="12" l="1"/>
  <c r="Q2309" i="12"/>
  <c r="R2308" i="12"/>
  <c r="L2310" i="12"/>
  <c r="M2310" i="12"/>
  <c r="N2309" i="12"/>
  <c r="I2310" i="12"/>
  <c r="J2310" i="12" s="1"/>
  <c r="H2311" i="12"/>
  <c r="E2312" i="12"/>
  <c r="F2313" i="12"/>
  <c r="G2313" i="12" s="1"/>
  <c r="P2310" i="12" l="1"/>
  <c r="Q2310" i="12"/>
  <c r="R2309" i="12"/>
  <c r="L2311" i="12"/>
  <c r="M2311" i="12"/>
  <c r="N2310" i="12"/>
  <c r="I2311" i="12"/>
  <c r="J2311" i="12" s="1"/>
  <c r="H2312" i="12"/>
  <c r="F2314" i="12"/>
  <c r="G2314" i="12" s="1"/>
  <c r="E2313" i="12"/>
  <c r="P2311" i="12" l="1"/>
  <c r="Q2311" i="12"/>
  <c r="R2310" i="12"/>
  <c r="L2312" i="12"/>
  <c r="M2312" i="12"/>
  <c r="N2311" i="12"/>
  <c r="I2312" i="12"/>
  <c r="J2312" i="12" s="1"/>
  <c r="H2313" i="12"/>
  <c r="E2314" i="12"/>
  <c r="F2315" i="12"/>
  <c r="G2315" i="12" s="1"/>
  <c r="P2312" i="12" l="1"/>
  <c r="Q2312" i="12"/>
  <c r="R2311" i="12"/>
  <c r="L2313" i="12"/>
  <c r="M2313" i="12"/>
  <c r="N2312" i="12"/>
  <c r="I2313" i="12"/>
  <c r="J2313" i="12" s="1"/>
  <c r="H2314" i="12"/>
  <c r="F2316" i="12"/>
  <c r="G2316" i="12" s="1"/>
  <c r="E2315" i="12"/>
  <c r="P2313" i="12" l="1"/>
  <c r="Q2313" i="12"/>
  <c r="R2312" i="12"/>
  <c r="L2314" i="12"/>
  <c r="M2314" i="12"/>
  <c r="N2313" i="12"/>
  <c r="I2314" i="12"/>
  <c r="J2314" i="12" s="1"/>
  <c r="H2315" i="12"/>
  <c r="E2316" i="12"/>
  <c r="F2317" i="12"/>
  <c r="G2317" i="12" s="1"/>
  <c r="P2314" i="12" l="1"/>
  <c r="Q2314" i="12"/>
  <c r="R2313" i="12"/>
  <c r="L2315" i="12"/>
  <c r="M2315" i="12"/>
  <c r="N2314" i="12"/>
  <c r="I2315" i="12"/>
  <c r="J2315" i="12" s="1"/>
  <c r="H2316" i="12"/>
  <c r="F2318" i="12"/>
  <c r="G2318" i="12" s="1"/>
  <c r="E2317" i="12"/>
  <c r="P2315" i="12" l="1"/>
  <c r="Q2315" i="12"/>
  <c r="R2314" i="12"/>
  <c r="L2316" i="12"/>
  <c r="M2316" i="12"/>
  <c r="N2315" i="12"/>
  <c r="I2316" i="12"/>
  <c r="J2316" i="12" s="1"/>
  <c r="H2317" i="12"/>
  <c r="F2319" i="12"/>
  <c r="G2319" i="12" s="1"/>
  <c r="E2318" i="12"/>
  <c r="P2316" i="12" l="1"/>
  <c r="Q2316" i="12"/>
  <c r="R2315" i="12"/>
  <c r="L2317" i="12"/>
  <c r="M2317" i="12"/>
  <c r="N2316" i="12"/>
  <c r="I2317" i="12"/>
  <c r="J2317" i="12" s="1"/>
  <c r="H2318" i="12"/>
  <c r="M2318" i="12" s="1"/>
  <c r="F2320" i="12"/>
  <c r="G2320" i="12" s="1"/>
  <c r="E2319" i="12"/>
  <c r="P2317" i="12" l="1"/>
  <c r="Q2317" i="12"/>
  <c r="Q2318" i="12" s="1"/>
  <c r="R2316" i="12"/>
  <c r="N2317" i="12"/>
  <c r="I2318" i="12"/>
  <c r="J2318" i="12" s="1"/>
  <c r="L2318" i="12"/>
  <c r="N2318" i="12" s="1"/>
  <c r="H2319" i="12"/>
  <c r="F2321" i="12"/>
  <c r="G2321" i="12" s="1"/>
  <c r="E2320" i="12"/>
  <c r="P2318" i="12" l="1"/>
  <c r="R2318" i="12" s="1"/>
  <c r="R2317" i="12"/>
  <c r="L2319" i="12"/>
  <c r="M2319" i="12"/>
  <c r="I2319" i="12"/>
  <c r="J2319" i="12" s="1"/>
  <c r="H2320" i="12"/>
  <c r="F2322" i="12"/>
  <c r="G2322" i="12" s="1"/>
  <c r="E2321" i="12"/>
  <c r="P2319" i="12" l="1"/>
  <c r="Q2319" i="12"/>
  <c r="L2320" i="12"/>
  <c r="M2320" i="12"/>
  <c r="N2319" i="12"/>
  <c r="I2320" i="12"/>
  <c r="J2320" i="12" s="1"/>
  <c r="H2321" i="12"/>
  <c r="E2322" i="12"/>
  <c r="F2323" i="12"/>
  <c r="G2323" i="12" s="1"/>
  <c r="P2320" i="12" l="1"/>
  <c r="Q2320" i="12"/>
  <c r="R2319" i="12"/>
  <c r="L2321" i="12"/>
  <c r="M2321" i="12"/>
  <c r="N2320" i="12"/>
  <c r="I2321" i="12"/>
  <c r="J2321" i="12" s="1"/>
  <c r="H2322" i="12"/>
  <c r="F2324" i="12"/>
  <c r="G2324" i="12" s="1"/>
  <c r="E2323" i="12"/>
  <c r="P2321" i="12" l="1"/>
  <c r="Q2321" i="12"/>
  <c r="R2320" i="12"/>
  <c r="L2322" i="12"/>
  <c r="M2322" i="12"/>
  <c r="N2321" i="12"/>
  <c r="I2322" i="12"/>
  <c r="J2322" i="12" s="1"/>
  <c r="H2323" i="12"/>
  <c r="E2324" i="12"/>
  <c r="F2325" i="12"/>
  <c r="G2325" i="12" s="1"/>
  <c r="P2322" i="12" l="1"/>
  <c r="Q2322" i="12"/>
  <c r="R2321" i="12"/>
  <c r="L2323" i="12"/>
  <c r="M2323" i="12"/>
  <c r="N2322" i="12"/>
  <c r="I2323" i="12"/>
  <c r="J2323" i="12" s="1"/>
  <c r="H2324" i="12"/>
  <c r="F2326" i="12"/>
  <c r="G2326" i="12" s="1"/>
  <c r="E2325" i="12"/>
  <c r="P2323" i="12" l="1"/>
  <c r="Q2323" i="12"/>
  <c r="R2322" i="12"/>
  <c r="L2324" i="12"/>
  <c r="M2324" i="12"/>
  <c r="N2323" i="12"/>
  <c r="I2324" i="12"/>
  <c r="J2324" i="12" s="1"/>
  <c r="H2325" i="12"/>
  <c r="F2327" i="12"/>
  <c r="G2327" i="12" s="1"/>
  <c r="E2326" i="12"/>
  <c r="P2324" i="12" l="1"/>
  <c r="Q2324" i="12"/>
  <c r="R2323" i="12"/>
  <c r="L2325" i="12"/>
  <c r="M2325" i="12"/>
  <c r="N2324" i="12"/>
  <c r="I2325" i="12"/>
  <c r="J2325" i="12" s="1"/>
  <c r="H2326" i="12"/>
  <c r="E2327" i="12"/>
  <c r="F2328" i="12"/>
  <c r="G2328" i="12" s="1"/>
  <c r="P2325" i="12" l="1"/>
  <c r="Q2325" i="12"/>
  <c r="R2324" i="12"/>
  <c r="L2326" i="12"/>
  <c r="M2326" i="12"/>
  <c r="N2325" i="12"/>
  <c r="I2326" i="12"/>
  <c r="J2326" i="12" s="1"/>
  <c r="H2327" i="12"/>
  <c r="F2329" i="12"/>
  <c r="G2329" i="12" s="1"/>
  <c r="E2328" i="12"/>
  <c r="P2326" i="12" l="1"/>
  <c r="Q2326" i="12"/>
  <c r="R2325" i="12"/>
  <c r="L2327" i="12"/>
  <c r="M2327" i="12"/>
  <c r="N2326" i="12"/>
  <c r="I2327" i="12"/>
  <c r="J2327" i="12" s="1"/>
  <c r="H2328" i="12"/>
  <c r="E2329" i="12"/>
  <c r="F2330" i="12"/>
  <c r="G2330" i="12" s="1"/>
  <c r="P2327" i="12" l="1"/>
  <c r="Q2327" i="12"/>
  <c r="R2326" i="12"/>
  <c r="L2328" i="12"/>
  <c r="M2328" i="12"/>
  <c r="N2327" i="12"/>
  <c r="I2328" i="12"/>
  <c r="J2328" i="12" s="1"/>
  <c r="H2329" i="12"/>
  <c r="F2331" i="12"/>
  <c r="G2331" i="12" s="1"/>
  <c r="E2330" i="12"/>
  <c r="P2328" i="12" l="1"/>
  <c r="Q2328" i="12"/>
  <c r="R2327" i="12"/>
  <c r="L2329" i="12"/>
  <c r="M2329" i="12"/>
  <c r="N2328" i="12"/>
  <c r="I2329" i="12"/>
  <c r="J2329" i="12" s="1"/>
  <c r="H2330" i="12"/>
  <c r="E2331" i="12"/>
  <c r="F2332" i="12"/>
  <c r="G2332" i="12" s="1"/>
  <c r="P2329" i="12" l="1"/>
  <c r="Q2329" i="12"/>
  <c r="R2328" i="12"/>
  <c r="L2330" i="12"/>
  <c r="M2330" i="12"/>
  <c r="N2329" i="12"/>
  <c r="I2330" i="12"/>
  <c r="J2330" i="12" s="1"/>
  <c r="H2331" i="12"/>
  <c r="F2333" i="12"/>
  <c r="G2333" i="12" s="1"/>
  <c r="E2332" i="12"/>
  <c r="P2330" i="12" l="1"/>
  <c r="Q2330" i="12"/>
  <c r="R2329" i="12"/>
  <c r="L2331" i="12"/>
  <c r="M2331" i="12"/>
  <c r="N2330" i="12"/>
  <c r="I2331" i="12"/>
  <c r="J2331" i="12" s="1"/>
  <c r="H2332" i="12"/>
  <c r="F2334" i="12"/>
  <c r="G2334" i="12" s="1"/>
  <c r="E2333" i="12"/>
  <c r="P2331" i="12" l="1"/>
  <c r="Q2331" i="12"/>
  <c r="R2330" i="12"/>
  <c r="L2332" i="12"/>
  <c r="M2332" i="12"/>
  <c r="N2331" i="12"/>
  <c r="I2332" i="12"/>
  <c r="J2332" i="12" s="1"/>
  <c r="H2333" i="12"/>
  <c r="M2333" i="12" s="1"/>
  <c r="E2334" i="12"/>
  <c r="F2335" i="12"/>
  <c r="G2335" i="12" s="1"/>
  <c r="P2332" i="12" l="1"/>
  <c r="Q2332" i="12"/>
  <c r="Q2333" i="12" s="1"/>
  <c r="R2331" i="12"/>
  <c r="N2332" i="12"/>
  <c r="I2333" i="12"/>
  <c r="J2333" i="12" s="1"/>
  <c r="L2333" i="12"/>
  <c r="N2333" i="12" s="1"/>
  <c r="H2334" i="12"/>
  <c r="F2336" i="12"/>
  <c r="G2336" i="12" s="1"/>
  <c r="E2335" i="12"/>
  <c r="P2333" i="12" l="1"/>
  <c r="R2333" i="12" s="1"/>
  <c r="R2332" i="12"/>
  <c r="L2334" i="12"/>
  <c r="M2334" i="12"/>
  <c r="I2334" i="12"/>
  <c r="J2334" i="12" s="1"/>
  <c r="H2335" i="12"/>
  <c r="E2336" i="12"/>
  <c r="F2337" i="12"/>
  <c r="G2337" i="12" s="1"/>
  <c r="P2334" i="12" l="1"/>
  <c r="Q2334" i="12"/>
  <c r="L2335" i="12"/>
  <c r="M2335" i="12"/>
  <c r="N2334" i="12"/>
  <c r="I2335" i="12"/>
  <c r="J2335" i="12" s="1"/>
  <c r="H2336" i="12"/>
  <c r="M2336" i="12" s="1"/>
  <c r="F2338" i="12"/>
  <c r="G2338" i="12" s="1"/>
  <c r="E2337" i="12"/>
  <c r="P2335" i="12" l="1"/>
  <c r="Q2335" i="12"/>
  <c r="Q2336" i="12" s="1"/>
  <c r="R2334" i="12"/>
  <c r="N2335" i="12"/>
  <c r="I2336" i="12"/>
  <c r="J2336" i="12" s="1"/>
  <c r="L2336" i="12"/>
  <c r="N2336" i="12" s="1"/>
  <c r="H2337" i="12"/>
  <c r="F2339" i="12"/>
  <c r="G2339" i="12" s="1"/>
  <c r="E2338" i="12"/>
  <c r="P2336" i="12" l="1"/>
  <c r="R2336" i="12" s="1"/>
  <c r="R2335" i="12"/>
  <c r="L2337" i="12"/>
  <c r="M2337" i="12"/>
  <c r="I2337" i="12"/>
  <c r="J2337" i="12" s="1"/>
  <c r="H2338" i="12"/>
  <c r="M2338" i="12" s="1"/>
  <c r="E2339" i="12"/>
  <c r="F2340" i="12"/>
  <c r="G2340" i="12" s="1"/>
  <c r="P2337" i="12" l="1"/>
  <c r="Q2337" i="12"/>
  <c r="Q2338" i="12" s="1"/>
  <c r="N2337" i="12"/>
  <c r="I2338" i="12"/>
  <c r="J2338" i="12" s="1"/>
  <c r="L2338" i="12"/>
  <c r="N2338" i="12" s="1"/>
  <c r="H2339" i="12"/>
  <c r="E2340" i="12"/>
  <c r="F2341" i="12"/>
  <c r="G2341" i="12" s="1"/>
  <c r="P2338" i="12" l="1"/>
  <c r="R2337" i="12"/>
  <c r="L2339" i="12"/>
  <c r="M2339" i="12"/>
  <c r="I2339" i="12"/>
  <c r="J2339" i="12" s="1"/>
  <c r="H2340" i="12"/>
  <c r="M2340" i="12" s="1"/>
  <c r="F2342" i="12"/>
  <c r="G2342" i="12" s="1"/>
  <c r="E2341" i="12"/>
  <c r="P2339" i="12" l="1"/>
  <c r="R2338" i="12"/>
  <c r="Q2339" i="12"/>
  <c r="Q2340" i="12" s="1"/>
  <c r="N2339" i="12"/>
  <c r="I2340" i="12"/>
  <c r="J2340" i="12" s="1"/>
  <c r="L2340" i="12"/>
  <c r="N2340" i="12" s="1"/>
  <c r="H2341" i="12"/>
  <c r="M2341" i="12" s="1"/>
  <c r="F2343" i="12"/>
  <c r="G2343" i="12" s="1"/>
  <c r="E2342" i="12"/>
  <c r="P2340" i="12" l="1"/>
  <c r="R2340" i="12" s="1"/>
  <c r="Q2341" i="12"/>
  <c r="R2339" i="12"/>
  <c r="I2341" i="12"/>
  <c r="J2341" i="12" s="1"/>
  <c r="L2341" i="12"/>
  <c r="N2341" i="12" s="1"/>
  <c r="H2342" i="12"/>
  <c r="F2344" i="12"/>
  <c r="G2344" i="12" s="1"/>
  <c r="E2343" i="12"/>
  <c r="P2341" i="12" l="1"/>
  <c r="R2341" i="12" s="1"/>
  <c r="L2342" i="12"/>
  <c r="M2342" i="12"/>
  <c r="I2342" i="12"/>
  <c r="J2342" i="12" s="1"/>
  <c r="H2343" i="12"/>
  <c r="F2345" i="12"/>
  <c r="G2345" i="12" s="1"/>
  <c r="E2344" i="12"/>
  <c r="P2342" i="12" l="1"/>
  <c r="Q2342" i="12"/>
  <c r="L2343" i="12"/>
  <c r="M2343" i="12"/>
  <c r="N2342" i="12"/>
  <c r="I2343" i="12"/>
  <c r="J2343" i="12" s="1"/>
  <c r="H2344" i="12"/>
  <c r="F2346" i="12"/>
  <c r="G2346" i="12" s="1"/>
  <c r="E2345" i="12"/>
  <c r="P2343" i="12" l="1"/>
  <c r="Q2343" i="12"/>
  <c r="R2342" i="12"/>
  <c r="L2344" i="12"/>
  <c r="M2344" i="12"/>
  <c r="N2343" i="12"/>
  <c r="I2344" i="12"/>
  <c r="J2344" i="12" s="1"/>
  <c r="H2345" i="12"/>
  <c r="E2346" i="12"/>
  <c r="F2347" i="12"/>
  <c r="G2347" i="12" s="1"/>
  <c r="P2344" i="12" l="1"/>
  <c r="Q2344" i="12"/>
  <c r="R2343" i="12"/>
  <c r="L2345" i="12"/>
  <c r="M2345" i="12"/>
  <c r="N2344" i="12"/>
  <c r="I2345" i="12"/>
  <c r="J2345" i="12" s="1"/>
  <c r="H2346" i="12"/>
  <c r="F2348" i="12"/>
  <c r="G2348" i="12" s="1"/>
  <c r="E2347" i="12"/>
  <c r="P2345" i="12" l="1"/>
  <c r="Q2345" i="12"/>
  <c r="R2344" i="12"/>
  <c r="L2346" i="12"/>
  <c r="M2346" i="12"/>
  <c r="N2345" i="12"/>
  <c r="I2346" i="12"/>
  <c r="J2346" i="12" s="1"/>
  <c r="H2347" i="12"/>
  <c r="F2349" i="12"/>
  <c r="G2349" i="12" s="1"/>
  <c r="E2348" i="12"/>
  <c r="P2346" i="12" l="1"/>
  <c r="Q2346" i="12"/>
  <c r="R2345" i="12"/>
  <c r="L2347" i="12"/>
  <c r="M2347" i="12"/>
  <c r="N2346" i="12"/>
  <c r="I2347" i="12"/>
  <c r="J2347" i="12" s="1"/>
  <c r="H2348" i="12"/>
  <c r="M2348" i="12" s="1"/>
  <c r="F2350" i="12"/>
  <c r="G2350" i="12" s="1"/>
  <c r="E2349" i="12"/>
  <c r="P2347" i="12" l="1"/>
  <c r="Q2347" i="12"/>
  <c r="Q2348" i="12" s="1"/>
  <c r="R2346" i="12"/>
  <c r="N2347" i="12"/>
  <c r="I2348" i="12"/>
  <c r="J2348" i="12" s="1"/>
  <c r="L2348" i="12"/>
  <c r="N2348" i="12" s="1"/>
  <c r="H2349" i="12"/>
  <c r="E2350" i="12"/>
  <c r="F2351" i="12"/>
  <c r="G2351" i="12" s="1"/>
  <c r="P2348" i="12" l="1"/>
  <c r="R2348" i="12" s="1"/>
  <c r="R2347" i="12"/>
  <c r="L2349" i="12"/>
  <c r="M2349" i="12"/>
  <c r="I2349" i="12"/>
  <c r="J2349" i="12" s="1"/>
  <c r="H2350" i="12"/>
  <c r="M2350" i="12" s="1"/>
  <c r="F2352" i="12"/>
  <c r="G2352" i="12" s="1"/>
  <c r="E2351" i="12"/>
  <c r="P2349" i="12" l="1"/>
  <c r="Q2349" i="12"/>
  <c r="Q2350" i="12" s="1"/>
  <c r="N2349" i="12"/>
  <c r="I2350" i="12"/>
  <c r="J2350" i="12" s="1"/>
  <c r="L2350" i="12"/>
  <c r="N2350" i="12" s="1"/>
  <c r="H2351" i="12"/>
  <c r="F2353" i="12"/>
  <c r="G2353" i="12" s="1"/>
  <c r="E2352" i="12"/>
  <c r="P2350" i="12" l="1"/>
  <c r="R2350" i="12" s="1"/>
  <c r="R2349" i="12"/>
  <c r="L2351" i="12"/>
  <c r="M2351" i="12"/>
  <c r="I2351" i="12"/>
  <c r="J2351" i="12" s="1"/>
  <c r="H2352" i="12"/>
  <c r="F2354" i="12"/>
  <c r="G2354" i="12" s="1"/>
  <c r="E2353" i="12"/>
  <c r="P2351" i="12" l="1"/>
  <c r="Q2351" i="12"/>
  <c r="L2352" i="12"/>
  <c r="M2352" i="12"/>
  <c r="N2351" i="12"/>
  <c r="I2352" i="12"/>
  <c r="J2352" i="12" s="1"/>
  <c r="H2353" i="12"/>
  <c r="E2354" i="12"/>
  <c r="F2355" i="12"/>
  <c r="G2355" i="12" s="1"/>
  <c r="P2352" i="12" l="1"/>
  <c r="Q2352" i="12"/>
  <c r="R2351" i="12"/>
  <c r="L2353" i="12"/>
  <c r="M2353" i="12"/>
  <c r="N2352" i="12"/>
  <c r="I2353" i="12"/>
  <c r="J2353" i="12" s="1"/>
  <c r="H2354" i="12"/>
  <c r="F2356" i="12"/>
  <c r="G2356" i="12" s="1"/>
  <c r="E2355" i="12"/>
  <c r="P2353" i="12" l="1"/>
  <c r="Q2353" i="12"/>
  <c r="R2352" i="12"/>
  <c r="L2354" i="12"/>
  <c r="M2354" i="12"/>
  <c r="N2353" i="12"/>
  <c r="I2354" i="12"/>
  <c r="J2354" i="12" s="1"/>
  <c r="H2355" i="12"/>
  <c r="F2357" i="12"/>
  <c r="G2357" i="12" s="1"/>
  <c r="E2356" i="12"/>
  <c r="P2354" i="12" l="1"/>
  <c r="Q2354" i="12"/>
  <c r="R2353" i="12"/>
  <c r="L2355" i="12"/>
  <c r="M2355" i="12"/>
  <c r="N2354" i="12"/>
  <c r="I2355" i="12"/>
  <c r="J2355" i="12" s="1"/>
  <c r="H2356" i="12"/>
  <c r="F2358" i="12"/>
  <c r="G2358" i="12" s="1"/>
  <c r="E2357" i="12"/>
  <c r="P2355" i="12" l="1"/>
  <c r="Q2355" i="12"/>
  <c r="R2354" i="12"/>
  <c r="L2356" i="12"/>
  <c r="M2356" i="12"/>
  <c r="N2355" i="12"/>
  <c r="I2356" i="12"/>
  <c r="J2356" i="12" s="1"/>
  <c r="H2357" i="12"/>
  <c r="F2359" i="12"/>
  <c r="G2359" i="12" s="1"/>
  <c r="E2358" i="12"/>
  <c r="P2356" i="12" l="1"/>
  <c r="Q2356" i="12"/>
  <c r="R2355" i="12"/>
  <c r="L2357" i="12"/>
  <c r="M2357" i="12"/>
  <c r="N2356" i="12"/>
  <c r="I2357" i="12"/>
  <c r="J2357" i="12" s="1"/>
  <c r="H2358" i="12"/>
  <c r="M2358" i="12" s="1"/>
  <c r="F2360" i="12"/>
  <c r="G2360" i="12" s="1"/>
  <c r="E2359" i="12"/>
  <c r="P2357" i="12" l="1"/>
  <c r="Q2357" i="12"/>
  <c r="Q2358" i="12" s="1"/>
  <c r="R2356" i="12"/>
  <c r="N2357" i="12"/>
  <c r="I2358" i="12"/>
  <c r="J2358" i="12" s="1"/>
  <c r="L2358" i="12"/>
  <c r="N2358" i="12" s="1"/>
  <c r="H2359" i="12"/>
  <c r="F2361" i="12"/>
  <c r="G2361" i="12" s="1"/>
  <c r="E2360" i="12"/>
  <c r="P2358" i="12" l="1"/>
  <c r="R2358" i="12" s="1"/>
  <c r="R2357" i="12"/>
  <c r="L2359" i="12"/>
  <c r="M2359" i="12"/>
  <c r="I2359" i="12"/>
  <c r="J2359" i="12" s="1"/>
  <c r="H2360" i="12"/>
  <c r="M2360" i="12" s="1"/>
  <c r="F2362" i="12"/>
  <c r="G2362" i="12" s="1"/>
  <c r="E2361" i="12"/>
  <c r="P2359" i="12" l="1"/>
  <c r="Q2359" i="12"/>
  <c r="Q2360" i="12" s="1"/>
  <c r="N2359" i="12"/>
  <c r="I2360" i="12"/>
  <c r="J2360" i="12" s="1"/>
  <c r="L2360" i="12"/>
  <c r="N2360" i="12" s="1"/>
  <c r="H2361" i="12"/>
  <c r="M2361" i="12" s="1"/>
  <c r="E2362" i="12"/>
  <c r="F2363" i="12"/>
  <c r="G2363" i="12" s="1"/>
  <c r="P2360" i="12" l="1"/>
  <c r="R2360" i="12" s="1"/>
  <c r="Q2361" i="12"/>
  <c r="R2359" i="12"/>
  <c r="I2361" i="12"/>
  <c r="J2361" i="12" s="1"/>
  <c r="L2361" i="12"/>
  <c r="N2361" i="12" s="1"/>
  <c r="H2362" i="12"/>
  <c r="F2364" i="12"/>
  <c r="G2364" i="12" s="1"/>
  <c r="E2363" i="12"/>
  <c r="P2361" i="12" l="1"/>
  <c r="R2361" i="12" s="1"/>
  <c r="L2362" i="12"/>
  <c r="M2362" i="12"/>
  <c r="I2362" i="12"/>
  <c r="J2362" i="12" s="1"/>
  <c r="H2363" i="12"/>
  <c r="F2365" i="12"/>
  <c r="G2365" i="12" s="1"/>
  <c r="E2364" i="12"/>
  <c r="P2362" i="12" l="1"/>
  <c r="Q2362" i="12"/>
  <c r="L2363" i="12"/>
  <c r="M2363" i="12"/>
  <c r="N2362" i="12"/>
  <c r="I2363" i="12"/>
  <c r="J2363" i="12" s="1"/>
  <c r="H2364" i="12"/>
  <c r="E2365" i="12"/>
  <c r="F2366" i="12"/>
  <c r="G2366" i="12" s="1"/>
  <c r="P2363" i="12" l="1"/>
  <c r="Q2363" i="12"/>
  <c r="R2362" i="12"/>
  <c r="L2364" i="12"/>
  <c r="M2364" i="12"/>
  <c r="N2363" i="12"/>
  <c r="I2364" i="12"/>
  <c r="J2364" i="12" s="1"/>
  <c r="H2365" i="12"/>
  <c r="F2367" i="12"/>
  <c r="G2367" i="12" s="1"/>
  <c r="E2366" i="12"/>
  <c r="P2364" i="12" l="1"/>
  <c r="Q2364" i="12"/>
  <c r="R2363" i="12"/>
  <c r="L2365" i="12"/>
  <c r="M2365" i="12"/>
  <c r="N2364" i="12"/>
  <c r="I2365" i="12"/>
  <c r="J2365" i="12" s="1"/>
  <c r="H2366" i="12"/>
  <c r="E2367" i="12"/>
  <c r="F2368" i="12"/>
  <c r="G2368" i="12" s="1"/>
  <c r="R2364" i="12" l="1"/>
  <c r="P2365" i="12"/>
  <c r="Q2365" i="12"/>
  <c r="L2366" i="12"/>
  <c r="M2366" i="12"/>
  <c r="N2365" i="12"/>
  <c r="I2366" i="12"/>
  <c r="J2366" i="12" s="1"/>
  <c r="H2367" i="12"/>
  <c r="F2369" i="12"/>
  <c r="G2369" i="12" s="1"/>
  <c r="E2368" i="12"/>
  <c r="P2366" i="12" l="1"/>
  <c r="Q2366" i="12"/>
  <c r="R2365" i="12"/>
  <c r="L2367" i="12"/>
  <c r="M2367" i="12"/>
  <c r="N2366" i="12"/>
  <c r="I2367" i="12"/>
  <c r="J2367" i="12" s="1"/>
  <c r="H2368" i="12"/>
  <c r="F2370" i="12"/>
  <c r="G2370" i="12" s="1"/>
  <c r="E2369" i="12"/>
  <c r="P2367" i="12" l="1"/>
  <c r="Q2367" i="12"/>
  <c r="R2366" i="12"/>
  <c r="L2368" i="12"/>
  <c r="M2368" i="12"/>
  <c r="N2367" i="12"/>
  <c r="I2368" i="12"/>
  <c r="J2368" i="12" s="1"/>
  <c r="H2369" i="12"/>
  <c r="M2369" i="12" s="1"/>
  <c r="E2370" i="12"/>
  <c r="F2371" i="12"/>
  <c r="G2371" i="12" s="1"/>
  <c r="P2368" i="12" l="1"/>
  <c r="Q2368" i="12"/>
  <c r="Q2369" i="12" s="1"/>
  <c r="R2367" i="12"/>
  <c r="N2368" i="12"/>
  <c r="I2369" i="12"/>
  <c r="J2369" i="12" s="1"/>
  <c r="L2369" i="12"/>
  <c r="N2369" i="12" s="1"/>
  <c r="H2370" i="12"/>
  <c r="F2372" i="12"/>
  <c r="G2372" i="12" s="1"/>
  <c r="E2371" i="12"/>
  <c r="P2369" i="12" l="1"/>
  <c r="R2369" i="12" s="1"/>
  <c r="R2368" i="12"/>
  <c r="L2370" i="12"/>
  <c r="M2370" i="12"/>
  <c r="I2370" i="12"/>
  <c r="J2370" i="12" s="1"/>
  <c r="H2371" i="12"/>
  <c r="F2373" i="12"/>
  <c r="G2373" i="12" s="1"/>
  <c r="E2372" i="12"/>
  <c r="P2370" i="12" l="1"/>
  <c r="Q2370" i="12"/>
  <c r="L2371" i="12"/>
  <c r="M2371" i="12"/>
  <c r="N2370" i="12"/>
  <c r="I2371" i="12"/>
  <c r="J2371" i="12" s="1"/>
  <c r="H2372" i="12"/>
  <c r="E2373" i="12"/>
  <c r="F2374" i="12"/>
  <c r="G2374" i="12" s="1"/>
  <c r="P2371" i="12" l="1"/>
  <c r="Q2371" i="12"/>
  <c r="R2370" i="12"/>
  <c r="L2372" i="12"/>
  <c r="M2372" i="12"/>
  <c r="N2371" i="12"/>
  <c r="I2372" i="12"/>
  <c r="J2372" i="12" s="1"/>
  <c r="H2373" i="12"/>
  <c r="F2375" i="12"/>
  <c r="G2375" i="12" s="1"/>
  <c r="E2374" i="12"/>
  <c r="P2372" i="12" l="1"/>
  <c r="Q2372" i="12"/>
  <c r="R2371" i="12"/>
  <c r="L2373" i="12"/>
  <c r="M2373" i="12"/>
  <c r="N2372" i="12"/>
  <c r="I2373" i="12"/>
  <c r="J2373" i="12" s="1"/>
  <c r="H2374" i="12"/>
  <c r="F2376" i="12"/>
  <c r="G2376" i="12" s="1"/>
  <c r="E2375" i="12"/>
  <c r="P2373" i="12" l="1"/>
  <c r="Q2373" i="12"/>
  <c r="R2372" i="12"/>
  <c r="L2374" i="12"/>
  <c r="M2374" i="12"/>
  <c r="N2373" i="12"/>
  <c r="I2374" i="12"/>
  <c r="J2374" i="12" s="1"/>
  <c r="H2375" i="12"/>
  <c r="F2377" i="12"/>
  <c r="G2377" i="12" s="1"/>
  <c r="E2376" i="12"/>
  <c r="P2374" i="12" l="1"/>
  <c r="Q2374" i="12"/>
  <c r="R2373" i="12"/>
  <c r="L2375" i="12"/>
  <c r="M2375" i="12"/>
  <c r="N2374" i="12"/>
  <c r="I2375" i="12"/>
  <c r="J2375" i="12" s="1"/>
  <c r="H2376" i="12"/>
  <c r="M2376" i="12" s="1"/>
  <c r="E2377" i="12"/>
  <c r="F2378" i="12"/>
  <c r="G2378" i="12" s="1"/>
  <c r="P2375" i="12" l="1"/>
  <c r="Q2375" i="12"/>
  <c r="Q2376" i="12" s="1"/>
  <c r="R2374" i="12"/>
  <c r="N2375" i="12"/>
  <c r="I2376" i="12"/>
  <c r="J2376" i="12" s="1"/>
  <c r="L2376" i="12"/>
  <c r="N2376" i="12" s="1"/>
  <c r="H2377" i="12"/>
  <c r="M2377" i="12" s="1"/>
  <c r="E2378" i="12"/>
  <c r="F2379" i="12"/>
  <c r="G2379" i="12" s="1"/>
  <c r="P2376" i="12" l="1"/>
  <c r="R2376" i="12" s="1"/>
  <c r="Q2377" i="12"/>
  <c r="R2375" i="12"/>
  <c r="I2377" i="12"/>
  <c r="J2377" i="12" s="1"/>
  <c r="L2377" i="12"/>
  <c r="N2377" i="12" s="1"/>
  <c r="H2378" i="12"/>
  <c r="M2378" i="12" s="1"/>
  <c r="F2380" i="12"/>
  <c r="G2380" i="12" s="1"/>
  <c r="E2379" i="12"/>
  <c r="P2377" i="12" l="1"/>
  <c r="R2377" i="12" s="1"/>
  <c r="Q2378" i="12"/>
  <c r="I2378" i="12"/>
  <c r="J2378" i="12" s="1"/>
  <c r="L2378" i="12"/>
  <c r="N2378" i="12" s="1"/>
  <c r="H2379" i="12"/>
  <c r="E2380" i="12"/>
  <c r="F2381" i="12"/>
  <c r="G2381" i="12" s="1"/>
  <c r="P2378" i="12" l="1"/>
  <c r="R2378" i="12" s="1"/>
  <c r="L2379" i="12"/>
  <c r="M2379" i="12"/>
  <c r="I2379" i="12"/>
  <c r="J2379" i="12" s="1"/>
  <c r="H2380" i="12"/>
  <c r="F2382" i="12"/>
  <c r="G2382" i="12" s="1"/>
  <c r="E2381" i="12"/>
  <c r="P2379" i="12" l="1"/>
  <c r="Q2379" i="12"/>
  <c r="L2380" i="12"/>
  <c r="M2380" i="12"/>
  <c r="N2379" i="12"/>
  <c r="I2380" i="12"/>
  <c r="J2380" i="12" s="1"/>
  <c r="H2381" i="12"/>
  <c r="E2382" i="12"/>
  <c r="F2383" i="12"/>
  <c r="G2383" i="12" s="1"/>
  <c r="P2380" i="12" l="1"/>
  <c r="Q2380" i="12"/>
  <c r="R2379" i="12"/>
  <c r="L2381" i="12"/>
  <c r="M2381" i="12"/>
  <c r="N2380" i="12"/>
  <c r="I2381" i="12"/>
  <c r="J2381" i="12" s="1"/>
  <c r="H2382" i="12"/>
  <c r="F2384" i="12"/>
  <c r="G2384" i="12" s="1"/>
  <c r="E2383" i="12"/>
  <c r="R2380" i="12" l="1"/>
  <c r="P2381" i="12"/>
  <c r="Q2381" i="12"/>
  <c r="L2382" i="12"/>
  <c r="M2382" i="12"/>
  <c r="N2381" i="12"/>
  <c r="I2382" i="12"/>
  <c r="J2382" i="12" s="1"/>
  <c r="H2383" i="12"/>
  <c r="F2385" i="12"/>
  <c r="G2385" i="12" s="1"/>
  <c r="E2384" i="12"/>
  <c r="P2382" i="12" l="1"/>
  <c r="Q2382" i="12"/>
  <c r="R2381" i="12"/>
  <c r="L2383" i="12"/>
  <c r="M2383" i="12"/>
  <c r="N2382" i="12"/>
  <c r="I2383" i="12"/>
  <c r="J2383" i="12" s="1"/>
  <c r="H2384" i="12"/>
  <c r="F2386" i="12"/>
  <c r="G2386" i="12" s="1"/>
  <c r="E2385" i="12"/>
  <c r="P2383" i="12" l="1"/>
  <c r="Q2383" i="12"/>
  <c r="R2382" i="12"/>
  <c r="L2384" i="12"/>
  <c r="M2384" i="12"/>
  <c r="N2383" i="12"/>
  <c r="I2384" i="12"/>
  <c r="J2384" i="12" s="1"/>
  <c r="H2385" i="12"/>
  <c r="F2387" i="12"/>
  <c r="G2387" i="12" s="1"/>
  <c r="E2386" i="12"/>
  <c r="P2384" i="12" l="1"/>
  <c r="Q2384" i="12"/>
  <c r="R2383" i="12"/>
  <c r="L2385" i="12"/>
  <c r="M2385" i="12"/>
  <c r="N2384" i="12"/>
  <c r="I2385" i="12"/>
  <c r="J2385" i="12" s="1"/>
  <c r="H2386" i="12"/>
  <c r="F2388" i="12"/>
  <c r="G2388" i="12" s="1"/>
  <c r="E2387" i="12"/>
  <c r="P2385" i="12" l="1"/>
  <c r="Q2385" i="12"/>
  <c r="R2384" i="12"/>
  <c r="L2386" i="12"/>
  <c r="M2386" i="12"/>
  <c r="N2385" i="12"/>
  <c r="I2386" i="12"/>
  <c r="J2386" i="12" s="1"/>
  <c r="H2387" i="12"/>
  <c r="F2389" i="12"/>
  <c r="G2389" i="12" s="1"/>
  <c r="E2388" i="12"/>
  <c r="P2386" i="12" l="1"/>
  <c r="Q2386" i="12"/>
  <c r="R2385" i="12"/>
  <c r="L2387" i="12"/>
  <c r="M2387" i="12"/>
  <c r="N2386" i="12"/>
  <c r="I2387" i="12"/>
  <c r="J2387" i="12" s="1"/>
  <c r="H2388" i="12"/>
  <c r="M2388" i="12" s="1"/>
  <c r="E2389" i="12"/>
  <c r="F2390" i="12"/>
  <c r="G2390" i="12" s="1"/>
  <c r="P2387" i="12" l="1"/>
  <c r="Q2387" i="12"/>
  <c r="Q2388" i="12" s="1"/>
  <c r="R2386" i="12"/>
  <c r="N2387" i="12"/>
  <c r="I2388" i="12"/>
  <c r="J2388" i="12" s="1"/>
  <c r="L2388" i="12"/>
  <c r="N2388" i="12" s="1"/>
  <c r="H2389" i="12"/>
  <c r="F2391" i="12"/>
  <c r="G2391" i="12" s="1"/>
  <c r="E2390" i="12"/>
  <c r="P2388" i="12" l="1"/>
  <c r="R2387" i="12"/>
  <c r="L2389" i="12"/>
  <c r="M2389" i="12"/>
  <c r="I2389" i="12"/>
  <c r="J2389" i="12" s="1"/>
  <c r="H2390" i="12"/>
  <c r="F2392" i="12"/>
  <c r="G2392" i="12" s="1"/>
  <c r="E2391" i="12"/>
  <c r="P2389" i="12" l="1"/>
  <c r="R2388" i="12"/>
  <c r="Q2389" i="12"/>
  <c r="L2390" i="12"/>
  <c r="M2390" i="12"/>
  <c r="N2389" i="12"/>
  <c r="I2390" i="12"/>
  <c r="J2390" i="12" s="1"/>
  <c r="H2391" i="12"/>
  <c r="F2393" i="12"/>
  <c r="G2393" i="12" s="1"/>
  <c r="E2392" i="12"/>
  <c r="P2390" i="12" l="1"/>
  <c r="Q2390" i="12"/>
  <c r="R2389" i="12"/>
  <c r="L2391" i="12"/>
  <c r="M2391" i="12"/>
  <c r="N2390" i="12"/>
  <c r="I2391" i="12"/>
  <c r="J2391" i="12" s="1"/>
  <c r="H2392" i="12"/>
  <c r="M2392" i="12" s="1"/>
  <c r="E2393" i="12"/>
  <c r="F2394" i="12"/>
  <c r="G2394" i="12" s="1"/>
  <c r="P2391" i="12" l="1"/>
  <c r="Q2391" i="12"/>
  <c r="Q2392" i="12" s="1"/>
  <c r="R2390" i="12"/>
  <c r="N2391" i="12"/>
  <c r="I2392" i="12"/>
  <c r="J2392" i="12" s="1"/>
  <c r="L2392" i="12"/>
  <c r="N2392" i="12" s="1"/>
  <c r="H2393" i="12"/>
  <c r="F2395" i="12"/>
  <c r="G2395" i="12" s="1"/>
  <c r="E2394" i="12"/>
  <c r="P2392" i="12" l="1"/>
  <c r="R2392" i="12" s="1"/>
  <c r="R2391" i="12"/>
  <c r="L2393" i="12"/>
  <c r="M2393" i="12"/>
  <c r="I2393" i="12"/>
  <c r="J2393" i="12" s="1"/>
  <c r="H2394" i="12"/>
  <c r="F2396" i="12"/>
  <c r="G2396" i="12" s="1"/>
  <c r="E2395" i="12"/>
  <c r="P2393" i="12" l="1"/>
  <c r="Q2393" i="12"/>
  <c r="L2394" i="12"/>
  <c r="M2394" i="12"/>
  <c r="N2393" i="12"/>
  <c r="I2394" i="12"/>
  <c r="J2394" i="12" s="1"/>
  <c r="H2395" i="12"/>
  <c r="E2396" i="12"/>
  <c r="F2397" i="12"/>
  <c r="G2397" i="12" s="1"/>
  <c r="P2394" i="12" l="1"/>
  <c r="Q2394" i="12"/>
  <c r="R2393" i="12"/>
  <c r="L2395" i="12"/>
  <c r="M2395" i="12"/>
  <c r="N2394" i="12"/>
  <c r="I2395" i="12"/>
  <c r="J2395" i="12" s="1"/>
  <c r="H2396" i="12"/>
  <c r="M2396" i="12" s="1"/>
  <c r="F2398" i="12"/>
  <c r="G2398" i="12" s="1"/>
  <c r="E2397" i="12"/>
  <c r="P2395" i="12" l="1"/>
  <c r="Q2395" i="12"/>
  <c r="Q2396" i="12" s="1"/>
  <c r="R2394" i="12"/>
  <c r="N2395" i="12"/>
  <c r="I2396" i="12"/>
  <c r="J2396" i="12" s="1"/>
  <c r="L2396" i="12"/>
  <c r="N2396" i="12" s="1"/>
  <c r="H2397" i="12"/>
  <c r="F2399" i="12"/>
  <c r="G2399" i="12" s="1"/>
  <c r="E2398" i="12"/>
  <c r="P2396" i="12" l="1"/>
  <c r="R2395" i="12"/>
  <c r="L2397" i="12"/>
  <c r="M2397" i="12"/>
  <c r="I2397" i="12"/>
  <c r="J2397" i="12" s="1"/>
  <c r="H2398" i="12"/>
  <c r="E2399" i="12"/>
  <c r="F2400" i="12"/>
  <c r="G2400" i="12" s="1"/>
  <c r="P2397" i="12" l="1"/>
  <c r="R2396" i="12"/>
  <c r="Q2397" i="12"/>
  <c r="L2398" i="12"/>
  <c r="P2398" i="12" s="1"/>
  <c r="M2398" i="12"/>
  <c r="N2397" i="12"/>
  <c r="I2398" i="12"/>
  <c r="J2398" i="12" s="1"/>
  <c r="H2399" i="12"/>
  <c r="F2401" i="12"/>
  <c r="G2401" i="12" s="1"/>
  <c r="E2400" i="12"/>
  <c r="Q2398" i="12" l="1"/>
  <c r="R2397" i="12"/>
  <c r="L2399" i="12"/>
  <c r="P2399" i="12" s="1"/>
  <c r="M2399" i="12"/>
  <c r="N2398" i="12"/>
  <c r="I2399" i="12"/>
  <c r="J2399" i="12" s="1"/>
  <c r="H2400" i="12"/>
  <c r="F2402" i="12"/>
  <c r="G2402" i="12" s="1"/>
  <c r="E2401" i="12"/>
  <c r="Q2399" i="12" l="1"/>
  <c r="R2398" i="12"/>
  <c r="L2400" i="12"/>
  <c r="P2400" i="12" s="1"/>
  <c r="M2400" i="12"/>
  <c r="N2399" i="12"/>
  <c r="I2400" i="12"/>
  <c r="J2400" i="12" s="1"/>
  <c r="H2401" i="12"/>
  <c r="F2403" i="12"/>
  <c r="G2403" i="12" s="1"/>
  <c r="E2402" i="12"/>
  <c r="Q2400" i="12" l="1"/>
  <c r="R2399" i="12"/>
  <c r="L2401" i="12"/>
  <c r="P2401" i="12" s="1"/>
  <c r="M2401" i="12"/>
  <c r="N2400" i="12"/>
  <c r="I2401" i="12"/>
  <c r="J2401" i="12" s="1"/>
  <c r="H2402" i="12"/>
  <c r="F2404" i="12"/>
  <c r="G2404" i="12" s="1"/>
  <c r="E2403" i="12"/>
  <c r="Q2401" i="12" l="1"/>
  <c r="R2400" i="12"/>
  <c r="L2402" i="12"/>
  <c r="P2402" i="12" s="1"/>
  <c r="M2402" i="12"/>
  <c r="N2401" i="12"/>
  <c r="I2402" i="12"/>
  <c r="J2402" i="12" s="1"/>
  <c r="H2403" i="12"/>
  <c r="F2405" i="12"/>
  <c r="G2405" i="12" s="1"/>
  <c r="E2404" i="12"/>
  <c r="Q2402" i="12" l="1"/>
  <c r="R2401" i="12"/>
  <c r="L2403" i="12"/>
  <c r="P2403" i="12" s="1"/>
  <c r="M2403" i="12"/>
  <c r="N2402" i="12"/>
  <c r="I2403" i="12"/>
  <c r="J2403" i="12" s="1"/>
  <c r="H2404" i="12"/>
  <c r="E2405" i="12"/>
  <c r="F2406" i="12"/>
  <c r="G2406" i="12" s="1"/>
  <c r="Q2403" i="12" l="1"/>
  <c r="R2402" i="12"/>
  <c r="L2404" i="12"/>
  <c r="P2404" i="12" s="1"/>
  <c r="M2404" i="12"/>
  <c r="N2403" i="12"/>
  <c r="I2404" i="12"/>
  <c r="J2404" i="12" s="1"/>
  <c r="H2405" i="12"/>
  <c r="F2407" i="12"/>
  <c r="G2407" i="12" s="1"/>
  <c r="E2406" i="12"/>
  <c r="Q2404" i="12" l="1"/>
  <c r="R2403" i="12"/>
  <c r="L2405" i="12"/>
  <c r="P2405" i="12" s="1"/>
  <c r="M2405" i="12"/>
  <c r="N2404" i="12"/>
  <c r="I2405" i="12"/>
  <c r="J2405" i="12" s="1"/>
  <c r="H2406" i="12"/>
  <c r="F2408" i="12"/>
  <c r="G2408" i="12" s="1"/>
  <c r="E2407" i="12"/>
  <c r="Q2405" i="12" l="1"/>
  <c r="R2404" i="12"/>
  <c r="L2406" i="12"/>
  <c r="P2406" i="12" s="1"/>
  <c r="M2406" i="12"/>
  <c r="N2405" i="12"/>
  <c r="I2406" i="12"/>
  <c r="J2406" i="12" s="1"/>
  <c r="H2407" i="12"/>
  <c r="M2407" i="12" s="1"/>
  <c r="E2408" i="12"/>
  <c r="F2409" i="12"/>
  <c r="G2409" i="12" s="1"/>
  <c r="Q2406" i="12" l="1"/>
  <c r="Q2407" i="12" s="1"/>
  <c r="R2405" i="12"/>
  <c r="N2406" i="12"/>
  <c r="I2407" i="12"/>
  <c r="J2407" i="12" s="1"/>
  <c r="L2407" i="12"/>
  <c r="N2407" i="12" s="1"/>
  <c r="H2408" i="12"/>
  <c r="F2410" i="12"/>
  <c r="G2410" i="12" s="1"/>
  <c r="E2409" i="12"/>
  <c r="P2407" i="12" l="1"/>
  <c r="R2407" i="12" s="1"/>
  <c r="R2406" i="12"/>
  <c r="L2408" i="12"/>
  <c r="M2408" i="12"/>
  <c r="I2408" i="12"/>
  <c r="J2408" i="12" s="1"/>
  <c r="H2409" i="12"/>
  <c r="M2409" i="12" s="1"/>
  <c r="E2410" i="12"/>
  <c r="F2411" i="12"/>
  <c r="G2411" i="12" s="1"/>
  <c r="P2408" i="12" l="1"/>
  <c r="Q2408" i="12"/>
  <c r="Q2409" i="12" s="1"/>
  <c r="N2408" i="12"/>
  <c r="I2409" i="12"/>
  <c r="J2409" i="12" s="1"/>
  <c r="L2409" i="12"/>
  <c r="N2409" i="12" s="1"/>
  <c r="H2410" i="12"/>
  <c r="F2412" i="12"/>
  <c r="G2412" i="12" s="1"/>
  <c r="E2411" i="12"/>
  <c r="P2409" i="12" l="1"/>
  <c r="R2409" i="12" s="1"/>
  <c r="R2408" i="12"/>
  <c r="L2410" i="12"/>
  <c r="M2410" i="12"/>
  <c r="I2410" i="12"/>
  <c r="J2410" i="12" s="1"/>
  <c r="H2411" i="12"/>
  <c r="M2411" i="12" s="1"/>
  <c r="E2412" i="12"/>
  <c r="F2413" i="12"/>
  <c r="G2413" i="12" s="1"/>
  <c r="P2410" i="12" l="1"/>
  <c r="Q2410" i="12"/>
  <c r="Q2411" i="12" s="1"/>
  <c r="N2410" i="12"/>
  <c r="I2411" i="12"/>
  <c r="J2411" i="12" s="1"/>
  <c r="L2411" i="12"/>
  <c r="N2411" i="12" s="1"/>
  <c r="H2412" i="12"/>
  <c r="M2412" i="12" s="1"/>
  <c r="E2413" i="12"/>
  <c r="F2414" i="12"/>
  <c r="G2414" i="12" s="1"/>
  <c r="P2411" i="12" l="1"/>
  <c r="Q2412" i="12"/>
  <c r="R2410" i="12"/>
  <c r="R2411" i="12"/>
  <c r="I2412" i="12"/>
  <c r="J2412" i="12" s="1"/>
  <c r="L2412" i="12"/>
  <c r="N2412" i="12" s="1"/>
  <c r="H2413" i="12"/>
  <c r="F2415" i="12"/>
  <c r="G2415" i="12" s="1"/>
  <c r="E2414" i="12"/>
  <c r="P2412" i="12" l="1"/>
  <c r="R2412" i="12" s="1"/>
  <c r="L2413" i="12"/>
  <c r="M2413" i="12"/>
  <c r="I2413" i="12"/>
  <c r="J2413" i="12" s="1"/>
  <c r="H2414" i="12"/>
  <c r="F2416" i="12"/>
  <c r="G2416" i="12" s="1"/>
  <c r="E2415" i="12"/>
  <c r="P2413" i="12" l="1"/>
  <c r="Q2413" i="12"/>
  <c r="L2414" i="12"/>
  <c r="M2414" i="12"/>
  <c r="N2413" i="12"/>
  <c r="I2414" i="12"/>
  <c r="J2414" i="12" s="1"/>
  <c r="H2415" i="12"/>
  <c r="E2416" i="12"/>
  <c r="F2417" i="12"/>
  <c r="G2417" i="12" s="1"/>
  <c r="P2414" i="12" l="1"/>
  <c r="Q2414" i="12"/>
  <c r="R2413" i="12"/>
  <c r="L2415" i="12"/>
  <c r="M2415" i="12"/>
  <c r="N2414" i="12"/>
  <c r="I2415" i="12"/>
  <c r="J2415" i="12" s="1"/>
  <c r="H2416" i="12"/>
  <c r="F2418" i="12"/>
  <c r="G2418" i="12" s="1"/>
  <c r="E2417" i="12"/>
  <c r="P2415" i="12" l="1"/>
  <c r="Q2415" i="12"/>
  <c r="R2414" i="12"/>
  <c r="L2416" i="12"/>
  <c r="M2416" i="12"/>
  <c r="N2415" i="12"/>
  <c r="I2416" i="12"/>
  <c r="J2416" i="12" s="1"/>
  <c r="H2417" i="12"/>
  <c r="M2417" i="12" s="1"/>
  <c r="E2418" i="12"/>
  <c r="F2419" i="12"/>
  <c r="G2419" i="12" s="1"/>
  <c r="P2416" i="12" l="1"/>
  <c r="Q2416" i="12"/>
  <c r="Q2417" i="12" s="1"/>
  <c r="R2415" i="12"/>
  <c r="N2416" i="12"/>
  <c r="I2417" i="12"/>
  <c r="J2417" i="12" s="1"/>
  <c r="L2417" i="12"/>
  <c r="N2417" i="12" s="1"/>
  <c r="H2418" i="12"/>
  <c r="F2420" i="12"/>
  <c r="G2420" i="12" s="1"/>
  <c r="E2419" i="12"/>
  <c r="P2417" i="12" l="1"/>
  <c r="R2417" i="12" s="1"/>
  <c r="R2416" i="12"/>
  <c r="L2418" i="12"/>
  <c r="M2418" i="12"/>
  <c r="I2418" i="12"/>
  <c r="J2418" i="12" s="1"/>
  <c r="H2419" i="12"/>
  <c r="E2420" i="12"/>
  <c r="F2421" i="12"/>
  <c r="G2421" i="12" s="1"/>
  <c r="P2418" i="12" l="1"/>
  <c r="Q2418" i="12"/>
  <c r="L2419" i="12"/>
  <c r="M2419" i="12"/>
  <c r="N2418" i="12"/>
  <c r="I2419" i="12"/>
  <c r="J2419" i="12" s="1"/>
  <c r="H2420" i="12"/>
  <c r="F2422" i="12"/>
  <c r="G2422" i="12" s="1"/>
  <c r="E2421" i="12"/>
  <c r="P2419" i="12" l="1"/>
  <c r="Q2419" i="12"/>
  <c r="R2418" i="12"/>
  <c r="L2420" i="12"/>
  <c r="M2420" i="12"/>
  <c r="N2419" i="12"/>
  <c r="I2420" i="12"/>
  <c r="J2420" i="12" s="1"/>
  <c r="H2421" i="12"/>
  <c r="F2423" i="12"/>
  <c r="G2423" i="12" s="1"/>
  <c r="E2422" i="12"/>
  <c r="P2420" i="12" l="1"/>
  <c r="Q2420" i="12"/>
  <c r="R2419" i="12"/>
  <c r="L2421" i="12"/>
  <c r="M2421" i="12"/>
  <c r="N2420" i="12"/>
  <c r="I2421" i="12"/>
  <c r="J2421" i="12" s="1"/>
  <c r="H2422" i="12"/>
  <c r="F2424" i="12"/>
  <c r="G2424" i="12" s="1"/>
  <c r="E2423" i="12"/>
  <c r="P2421" i="12" l="1"/>
  <c r="Q2421" i="12"/>
  <c r="R2420" i="12"/>
  <c r="L2422" i="12"/>
  <c r="M2422" i="12"/>
  <c r="N2421" i="12"/>
  <c r="I2422" i="12"/>
  <c r="J2422" i="12" s="1"/>
  <c r="H2423" i="12"/>
  <c r="F2425" i="12"/>
  <c r="G2425" i="12" s="1"/>
  <c r="E2424" i="12"/>
  <c r="P2422" i="12" l="1"/>
  <c r="Q2422" i="12"/>
  <c r="R2421" i="12"/>
  <c r="L2423" i="12"/>
  <c r="M2423" i="12"/>
  <c r="N2422" i="12"/>
  <c r="I2423" i="12"/>
  <c r="J2423" i="12" s="1"/>
  <c r="H2424" i="12"/>
  <c r="M2424" i="12" s="1"/>
  <c r="E2425" i="12"/>
  <c r="F2426" i="12"/>
  <c r="G2426" i="12" s="1"/>
  <c r="P2423" i="12" l="1"/>
  <c r="Q2423" i="12"/>
  <c r="Q2424" i="12" s="1"/>
  <c r="R2422" i="12"/>
  <c r="N2423" i="12"/>
  <c r="I2424" i="12"/>
  <c r="J2424" i="12" s="1"/>
  <c r="L2424" i="12"/>
  <c r="N2424" i="12" s="1"/>
  <c r="H2425" i="12"/>
  <c r="M2425" i="12" s="1"/>
  <c r="F2427" i="12"/>
  <c r="G2427" i="12" s="1"/>
  <c r="E2426" i="12"/>
  <c r="P2424" i="12" l="1"/>
  <c r="Q2425" i="12"/>
  <c r="R2424" i="12"/>
  <c r="R2423" i="12"/>
  <c r="I2425" i="12"/>
  <c r="J2425" i="12" s="1"/>
  <c r="L2425" i="12"/>
  <c r="N2425" i="12" s="1"/>
  <c r="H2426" i="12"/>
  <c r="E2427" i="12"/>
  <c r="F2428" i="12"/>
  <c r="G2428" i="12" s="1"/>
  <c r="P2425" i="12" l="1"/>
  <c r="R2425" i="12" s="1"/>
  <c r="L2426" i="12"/>
  <c r="M2426" i="12"/>
  <c r="I2426" i="12"/>
  <c r="J2426" i="12" s="1"/>
  <c r="H2427" i="12"/>
  <c r="F2429" i="12"/>
  <c r="G2429" i="12" s="1"/>
  <c r="E2428" i="12"/>
  <c r="P2426" i="12" l="1"/>
  <c r="Q2426" i="12"/>
  <c r="L2427" i="12"/>
  <c r="M2427" i="12"/>
  <c r="N2426" i="12"/>
  <c r="I2427" i="12"/>
  <c r="J2427" i="12" s="1"/>
  <c r="H2428" i="12"/>
  <c r="E2429" i="12"/>
  <c r="F2430" i="12"/>
  <c r="G2430" i="12" s="1"/>
  <c r="P2427" i="12" l="1"/>
  <c r="Q2427" i="12"/>
  <c r="R2426" i="12"/>
  <c r="L2428" i="12"/>
  <c r="M2428" i="12"/>
  <c r="N2427" i="12"/>
  <c r="I2428" i="12"/>
  <c r="J2428" i="12" s="1"/>
  <c r="H2429" i="12"/>
  <c r="M2429" i="12" s="1"/>
  <c r="F2431" i="12"/>
  <c r="G2431" i="12" s="1"/>
  <c r="E2430" i="12"/>
  <c r="P2428" i="12" l="1"/>
  <c r="Q2428" i="12"/>
  <c r="Q2429" i="12" s="1"/>
  <c r="R2427" i="12"/>
  <c r="N2428" i="12"/>
  <c r="I2429" i="12"/>
  <c r="J2429" i="12" s="1"/>
  <c r="L2429" i="12"/>
  <c r="N2429" i="12" s="1"/>
  <c r="H2430" i="12"/>
  <c r="M2430" i="12" s="1"/>
  <c r="E2431" i="12"/>
  <c r="F2432" i="12"/>
  <c r="G2432" i="12" s="1"/>
  <c r="P2429" i="12" l="1"/>
  <c r="R2429" i="12" s="1"/>
  <c r="Q2430" i="12"/>
  <c r="R2428" i="12"/>
  <c r="I2430" i="12"/>
  <c r="J2430" i="12" s="1"/>
  <c r="L2430" i="12"/>
  <c r="N2430" i="12" s="1"/>
  <c r="H2431" i="12"/>
  <c r="F2433" i="12"/>
  <c r="G2433" i="12" s="1"/>
  <c r="E2432" i="12"/>
  <c r="P2430" i="12" l="1"/>
  <c r="R2430" i="12" s="1"/>
  <c r="L2431" i="12"/>
  <c r="M2431" i="12"/>
  <c r="I2431" i="12"/>
  <c r="J2431" i="12" s="1"/>
  <c r="H2432" i="12"/>
  <c r="F2434" i="12"/>
  <c r="G2434" i="12" s="1"/>
  <c r="E2433" i="12"/>
  <c r="P2431" i="12" l="1"/>
  <c r="Q2431" i="12"/>
  <c r="L2432" i="12"/>
  <c r="M2432" i="12"/>
  <c r="N2431" i="12"/>
  <c r="I2432" i="12"/>
  <c r="J2432" i="12" s="1"/>
  <c r="H2433" i="12"/>
  <c r="F2435" i="12"/>
  <c r="G2435" i="12" s="1"/>
  <c r="E2434" i="12"/>
  <c r="P2432" i="12" l="1"/>
  <c r="Q2432" i="12"/>
  <c r="R2431" i="12"/>
  <c r="L2433" i="12"/>
  <c r="M2433" i="12"/>
  <c r="N2432" i="12"/>
  <c r="I2433" i="12"/>
  <c r="J2433" i="12" s="1"/>
  <c r="H2434" i="12"/>
  <c r="F2436" i="12"/>
  <c r="G2436" i="12" s="1"/>
  <c r="E2435" i="12"/>
  <c r="R2432" i="12" l="1"/>
  <c r="P2433" i="12"/>
  <c r="Q2433" i="12"/>
  <c r="L2434" i="12"/>
  <c r="M2434" i="12"/>
  <c r="N2433" i="12"/>
  <c r="I2434" i="12"/>
  <c r="J2434" i="12" s="1"/>
  <c r="H2435" i="12"/>
  <c r="F2437" i="12"/>
  <c r="G2437" i="12" s="1"/>
  <c r="E2436" i="12"/>
  <c r="P2434" i="12" l="1"/>
  <c r="Q2434" i="12"/>
  <c r="R2433" i="12"/>
  <c r="L2435" i="12"/>
  <c r="M2435" i="12"/>
  <c r="N2434" i="12"/>
  <c r="I2435" i="12"/>
  <c r="J2435" i="12" s="1"/>
  <c r="H2436" i="12"/>
  <c r="F2438" i="12"/>
  <c r="G2438" i="12" s="1"/>
  <c r="E2437" i="12"/>
  <c r="P2435" i="12" l="1"/>
  <c r="Q2435" i="12"/>
  <c r="R2434" i="12"/>
  <c r="L2436" i="12"/>
  <c r="M2436" i="12"/>
  <c r="N2435" i="12"/>
  <c r="I2436" i="12"/>
  <c r="J2436" i="12" s="1"/>
  <c r="H2437" i="12"/>
  <c r="F2439" i="12"/>
  <c r="G2439" i="12" s="1"/>
  <c r="E2438" i="12"/>
  <c r="P2436" i="12" l="1"/>
  <c r="Q2436" i="12"/>
  <c r="R2435" i="12"/>
  <c r="L2437" i="12"/>
  <c r="M2437" i="12"/>
  <c r="N2436" i="12"/>
  <c r="I2437" i="12"/>
  <c r="J2437" i="12" s="1"/>
  <c r="H2438" i="12"/>
  <c r="M2438" i="12" s="1"/>
  <c r="F2440" i="12"/>
  <c r="G2440" i="12" s="1"/>
  <c r="E2439" i="12"/>
  <c r="P2437" i="12" l="1"/>
  <c r="Q2437" i="12"/>
  <c r="Q2438" i="12" s="1"/>
  <c r="R2436" i="12"/>
  <c r="N2437" i="12"/>
  <c r="I2438" i="12"/>
  <c r="J2438" i="12" s="1"/>
  <c r="L2438" i="12"/>
  <c r="N2438" i="12" s="1"/>
  <c r="H2439" i="12"/>
  <c r="M2439" i="12" s="1"/>
  <c r="F2441" i="12"/>
  <c r="G2441" i="12" s="1"/>
  <c r="E2440" i="12"/>
  <c r="P2438" i="12" l="1"/>
  <c r="R2438" i="12" s="1"/>
  <c r="Q2439" i="12"/>
  <c r="R2437" i="12"/>
  <c r="I2439" i="12"/>
  <c r="J2439" i="12" s="1"/>
  <c r="L2439" i="12"/>
  <c r="N2439" i="12" s="1"/>
  <c r="H2440" i="12"/>
  <c r="F2442" i="12"/>
  <c r="G2442" i="12" s="1"/>
  <c r="E2441" i="12"/>
  <c r="P2439" i="12" l="1"/>
  <c r="R2439" i="12" s="1"/>
  <c r="L2440" i="12"/>
  <c r="M2440" i="12"/>
  <c r="I2440" i="12"/>
  <c r="J2440" i="12" s="1"/>
  <c r="H2441" i="12"/>
  <c r="F2443" i="12"/>
  <c r="G2443" i="12" s="1"/>
  <c r="E2442" i="12"/>
  <c r="P2440" i="12" l="1"/>
  <c r="Q2440" i="12"/>
  <c r="L2441" i="12"/>
  <c r="M2441" i="12"/>
  <c r="N2440" i="12"/>
  <c r="I2441" i="12"/>
  <c r="J2441" i="12" s="1"/>
  <c r="H2442" i="12"/>
  <c r="F2444" i="12"/>
  <c r="G2444" i="12" s="1"/>
  <c r="E2443" i="12"/>
  <c r="P2441" i="12" l="1"/>
  <c r="Q2441" i="12"/>
  <c r="R2440" i="12"/>
  <c r="L2442" i="12"/>
  <c r="M2442" i="12"/>
  <c r="N2441" i="12"/>
  <c r="I2442" i="12"/>
  <c r="J2442" i="12" s="1"/>
  <c r="H2443" i="12"/>
  <c r="M2443" i="12" s="1"/>
  <c r="E2444" i="12"/>
  <c r="F2445" i="12"/>
  <c r="G2445" i="12" s="1"/>
  <c r="P2442" i="12" l="1"/>
  <c r="Q2442" i="12"/>
  <c r="Q2443" i="12" s="1"/>
  <c r="R2441" i="12"/>
  <c r="N2442" i="12"/>
  <c r="I2443" i="12"/>
  <c r="J2443" i="12" s="1"/>
  <c r="L2443" i="12"/>
  <c r="N2443" i="12" s="1"/>
  <c r="H2444" i="12"/>
  <c r="M2444" i="12" s="1"/>
  <c r="F2446" i="12"/>
  <c r="G2446" i="12" s="1"/>
  <c r="E2445" i="12"/>
  <c r="P2443" i="12" l="1"/>
  <c r="R2443" i="12" s="1"/>
  <c r="Q2444" i="12"/>
  <c r="R2442" i="12"/>
  <c r="I2444" i="12"/>
  <c r="J2444" i="12" s="1"/>
  <c r="L2444" i="12"/>
  <c r="N2444" i="12" s="1"/>
  <c r="H2445" i="12"/>
  <c r="M2445" i="12" s="1"/>
  <c r="E2446" i="12"/>
  <c r="F2447" i="12"/>
  <c r="G2447" i="12" s="1"/>
  <c r="P2444" i="12" l="1"/>
  <c r="Q2445" i="12"/>
  <c r="R2444" i="12"/>
  <c r="I2445" i="12"/>
  <c r="J2445" i="12" s="1"/>
  <c r="L2445" i="12"/>
  <c r="N2445" i="12" s="1"/>
  <c r="H2446" i="12"/>
  <c r="F2448" i="12"/>
  <c r="G2448" i="12" s="1"/>
  <c r="E2447" i="12"/>
  <c r="P2445" i="12" l="1"/>
  <c r="R2445" i="12" s="1"/>
  <c r="L2446" i="12"/>
  <c r="M2446" i="12"/>
  <c r="I2446" i="12"/>
  <c r="J2446" i="12" s="1"/>
  <c r="H2447" i="12"/>
  <c r="E2448" i="12"/>
  <c r="F2449" i="12"/>
  <c r="G2449" i="12" s="1"/>
  <c r="P2446" i="12" l="1"/>
  <c r="Q2446" i="12"/>
  <c r="L2447" i="12"/>
  <c r="M2447" i="12"/>
  <c r="N2446" i="12"/>
  <c r="I2447" i="12"/>
  <c r="J2447" i="12" s="1"/>
  <c r="H2448" i="12"/>
  <c r="F2450" i="12"/>
  <c r="G2450" i="12" s="1"/>
  <c r="E2449" i="12"/>
  <c r="P2447" i="12" l="1"/>
  <c r="Q2447" i="12"/>
  <c r="R2446" i="12"/>
  <c r="L2448" i="12"/>
  <c r="M2448" i="12"/>
  <c r="N2447" i="12"/>
  <c r="I2448" i="12"/>
  <c r="J2448" i="12" s="1"/>
  <c r="H2449" i="12"/>
  <c r="E2450" i="12"/>
  <c r="F2451" i="12"/>
  <c r="G2451" i="12" s="1"/>
  <c r="P2448" i="12" l="1"/>
  <c r="Q2448" i="12"/>
  <c r="R2447" i="12"/>
  <c r="L2449" i="12"/>
  <c r="M2449" i="12"/>
  <c r="N2448" i="12"/>
  <c r="I2449" i="12"/>
  <c r="J2449" i="12" s="1"/>
  <c r="H2450" i="12"/>
  <c r="F2452" i="12"/>
  <c r="G2452" i="12" s="1"/>
  <c r="E2451" i="12"/>
  <c r="P2449" i="12" l="1"/>
  <c r="Q2449" i="12"/>
  <c r="R2448" i="12"/>
  <c r="L2450" i="12"/>
  <c r="M2450" i="12"/>
  <c r="N2449" i="12"/>
  <c r="I2450" i="12"/>
  <c r="J2450" i="12" s="1"/>
  <c r="H2451" i="12"/>
  <c r="F2453" i="12"/>
  <c r="G2453" i="12" s="1"/>
  <c r="E2452" i="12"/>
  <c r="P2450" i="12" l="1"/>
  <c r="Q2450" i="12"/>
  <c r="R2449" i="12"/>
  <c r="L2451" i="12"/>
  <c r="M2451" i="12"/>
  <c r="N2450" i="12"/>
  <c r="I2451" i="12"/>
  <c r="J2451" i="12" s="1"/>
  <c r="H2452" i="12"/>
  <c r="M2452" i="12" s="1"/>
  <c r="F2454" i="12"/>
  <c r="G2454" i="12" s="1"/>
  <c r="E2453" i="12"/>
  <c r="P2451" i="12" l="1"/>
  <c r="Q2451" i="12"/>
  <c r="Q2452" i="12" s="1"/>
  <c r="R2450" i="12"/>
  <c r="N2451" i="12"/>
  <c r="I2452" i="12"/>
  <c r="J2452" i="12" s="1"/>
  <c r="L2452" i="12"/>
  <c r="N2452" i="12" s="1"/>
  <c r="H2453" i="12"/>
  <c r="E2454" i="12"/>
  <c r="F2455" i="12"/>
  <c r="G2455" i="12" s="1"/>
  <c r="P2452" i="12" l="1"/>
  <c r="R2452" i="12" s="1"/>
  <c r="R2451" i="12"/>
  <c r="L2453" i="12"/>
  <c r="M2453" i="12"/>
  <c r="I2453" i="12"/>
  <c r="J2453" i="12" s="1"/>
  <c r="H2454" i="12"/>
  <c r="F2456" i="12"/>
  <c r="G2456" i="12" s="1"/>
  <c r="E2455" i="12"/>
  <c r="P2453" i="12" l="1"/>
  <c r="Q2453" i="12"/>
  <c r="L2454" i="12"/>
  <c r="M2454" i="12"/>
  <c r="N2453" i="12"/>
  <c r="I2454" i="12"/>
  <c r="J2454" i="12" s="1"/>
  <c r="H2455" i="12"/>
  <c r="F2457" i="12"/>
  <c r="G2457" i="12" s="1"/>
  <c r="E2456" i="12"/>
  <c r="P2454" i="12" l="1"/>
  <c r="Q2454" i="12"/>
  <c r="R2453" i="12"/>
  <c r="L2455" i="12"/>
  <c r="M2455" i="12"/>
  <c r="N2454" i="12"/>
  <c r="I2455" i="12"/>
  <c r="J2455" i="12" s="1"/>
  <c r="H2456" i="12"/>
  <c r="F2458" i="12"/>
  <c r="G2458" i="12" s="1"/>
  <c r="E2457" i="12"/>
  <c r="P2455" i="12" l="1"/>
  <c r="Q2455" i="12"/>
  <c r="R2454" i="12"/>
  <c r="L2456" i="12"/>
  <c r="M2456" i="12"/>
  <c r="N2455" i="12"/>
  <c r="I2456" i="12"/>
  <c r="J2456" i="12" s="1"/>
  <c r="H2457" i="12"/>
  <c r="M2457" i="12" s="1"/>
  <c r="E2458" i="12"/>
  <c r="F2459" i="12"/>
  <c r="G2459" i="12" s="1"/>
  <c r="P2456" i="12" l="1"/>
  <c r="Q2456" i="12"/>
  <c r="Q2457" i="12" s="1"/>
  <c r="R2455" i="12"/>
  <c r="N2456" i="12"/>
  <c r="I2457" i="12"/>
  <c r="J2457" i="12" s="1"/>
  <c r="L2457" i="12"/>
  <c r="N2457" i="12" s="1"/>
  <c r="H2458" i="12"/>
  <c r="F2460" i="12"/>
  <c r="G2460" i="12" s="1"/>
  <c r="E2459" i="12"/>
  <c r="P2457" i="12" l="1"/>
  <c r="R2457" i="12" s="1"/>
  <c r="R2456" i="12"/>
  <c r="L2458" i="12"/>
  <c r="M2458" i="12"/>
  <c r="I2458" i="12"/>
  <c r="J2458" i="12" s="1"/>
  <c r="H2459" i="12"/>
  <c r="M2459" i="12" s="1"/>
  <c r="E2460" i="12"/>
  <c r="F2461" i="12"/>
  <c r="G2461" i="12" s="1"/>
  <c r="P2458" i="12" l="1"/>
  <c r="Q2458" i="12"/>
  <c r="Q2459" i="12" s="1"/>
  <c r="N2458" i="12"/>
  <c r="I2459" i="12"/>
  <c r="J2459" i="12" s="1"/>
  <c r="L2459" i="12"/>
  <c r="N2459" i="12" s="1"/>
  <c r="H2460" i="12"/>
  <c r="F2462" i="12"/>
  <c r="G2462" i="12" s="1"/>
  <c r="E2461" i="12"/>
  <c r="P2459" i="12" l="1"/>
  <c r="R2458" i="12"/>
  <c r="R2459" i="12"/>
  <c r="L2460" i="12"/>
  <c r="M2460" i="12"/>
  <c r="I2460" i="12"/>
  <c r="J2460" i="12" s="1"/>
  <c r="H2461" i="12"/>
  <c r="M2461" i="12" s="1"/>
  <c r="E2462" i="12"/>
  <c r="F2463" i="12"/>
  <c r="G2463" i="12" s="1"/>
  <c r="P2460" i="12" l="1"/>
  <c r="Q2460" i="12"/>
  <c r="Q2461" i="12" s="1"/>
  <c r="N2460" i="12"/>
  <c r="I2461" i="12"/>
  <c r="J2461" i="12" s="1"/>
  <c r="L2461" i="12"/>
  <c r="N2461" i="12" s="1"/>
  <c r="H2462" i="12"/>
  <c r="F2464" i="12"/>
  <c r="G2464" i="12" s="1"/>
  <c r="E2463" i="12"/>
  <c r="P2461" i="12" l="1"/>
  <c r="R2461" i="12" s="1"/>
  <c r="R2460" i="12"/>
  <c r="L2462" i="12"/>
  <c r="M2462" i="12"/>
  <c r="I2462" i="12"/>
  <c r="J2462" i="12" s="1"/>
  <c r="H2463" i="12"/>
  <c r="M2463" i="12" s="1"/>
  <c r="E2464" i="12"/>
  <c r="F2465" i="12"/>
  <c r="G2465" i="12" s="1"/>
  <c r="P2462" i="12" l="1"/>
  <c r="Q2462" i="12"/>
  <c r="Q2463" i="12" s="1"/>
  <c r="N2462" i="12"/>
  <c r="I2463" i="12"/>
  <c r="J2463" i="12" s="1"/>
  <c r="L2463" i="12"/>
  <c r="N2463" i="12" s="1"/>
  <c r="H2464" i="12"/>
  <c r="M2464" i="12" s="1"/>
  <c r="F2466" i="12"/>
  <c r="G2466" i="12" s="1"/>
  <c r="E2465" i="12"/>
  <c r="P2463" i="12" l="1"/>
  <c r="Q2464" i="12"/>
  <c r="R2462" i="12"/>
  <c r="R2463" i="12"/>
  <c r="I2464" i="12"/>
  <c r="J2464" i="12" s="1"/>
  <c r="L2464" i="12"/>
  <c r="N2464" i="12" s="1"/>
  <c r="H2465" i="12"/>
  <c r="E2466" i="12"/>
  <c r="F2467" i="12"/>
  <c r="G2467" i="12" s="1"/>
  <c r="P2464" i="12" l="1"/>
  <c r="R2464" i="12" s="1"/>
  <c r="L2465" i="12"/>
  <c r="M2465" i="12"/>
  <c r="I2465" i="12"/>
  <c r="J2465" i="12" s="1"/>
  <c r="H2466" i="12"/>
  <c r="E2467" i="12"/>
  <c r="F2468" i="12"/>
  <c r="G2468" i="12" s="1"/>
  <c r="P2465" i="12" l="1"/>
  <c r="Q2465" i="12"/>
  <c r="L2466" i="12"/>
  <c r="M2466" i="12"/>
  <c r="N2465" i="12"/>
  <c r="I2466" i="12"/>
  <c r="J2466" i="12" s="1"/>
  <c r="H2467" i="12"/>
  <c r="F2469" i="12"/>
  <c r="G2469" i="12" s="1"/>
  <c r="E2468" i="12"/>
  <c r="P2466" i="12" l="1"/>
  <c r="Q2466" i="12"/>
  <c r="R2465" i="12"/>
  <c r="L2467" i="12"/>
  <c r="M2467" i="12"/>
  <c r="N2466" i="12"/>
  <c r="I2467" i="12"/>
  <c r="J2467" i="12" s="1"/>
  <c r="H2468" i="12"/>
  <c r="F2470" i="12"/>
  <c r="G2470" i="12" s="1"/>
  <c r="E2469" i="12"/>
  <c r="P2467" i="12" l="1"/>
  <c r="Q2467" i="12"/>
  <c r="R2466" i="12"/>
  <c r="L2468" i="12"/>
  <c r="M2468" i="12"/>
  <c r="N2467" i="12"/>
  <c r="I2468" i="12"/>
  <c r="J2468" i="12" s="1"/>
  <c r="H2469" i="12"/>
  <c r="F2471" i="12"/>
  <c r="G2471" i="12" s="1"/>
  <c r="E2470" i="12"/>
  <c r="P2468" i="12" l="1"/>
  <c r="Q2468" i="12"/>
  <c r="R2467" i="12"/>
  <c r="L2469" i="12"/>
  <c r="M2469" i="12"/>
  <c r="N2468" i="12"/>
  <c r="I2469" i="12"/>
  <c r="J2469" i="12" s="1"/>
  <c r="H2470" i="12"/>
  <c r="F2472" i="12"/>
  <c r="G2472" i="12" s="1"/>
  <c r="E2471" i="12"/>
  <c r="P2469" i="12" l="1"/>
  <c r="Q2469" i="12"/>
  <c r="R2468" i="12"/>
  <c r="L2470" i="12"/>
  <c r="M2470" i="12"/>
  <c r="N2469" i="12"/>
  <c r="I2470" i="12"/>
  <c r="J2470" i="12" s="1"/>
  <c r="H2471" i="12"/>
  <c r="E2472" i="12"/>
  <c r="F2473" i="12"/>
  <c r="G2473" i="12" s="1"/>
  <c r="P2470" i="12" l="1"/>
  <c r="Q2470" i="12"/>
  <c r="R2469" i="12"/>
  <c r="L2471" i="12"/>
  <c r="M2471" i="12"/>
  <c r="N2470" i="12"/>
  <c r="I2471" i="12"/>
  <c r="J2471" i="12" s="1"/>
  <c r="H2472" i="12"/>
  <c r="F2474" i="12"/>
  <c r="G2474" i="12" s="1"/>
  <c r="E2473" i="12"/>
  <c r="P2471" i="12" l="1"/>
  <c r="Q2471" i="12"/>
  <c r="R2470" i="12"/>
  <c r="L2472" i="12"/>
  <c r="M2472" i="12"/>
  <c r="N2471" i="12"/>
  <c r="I2472" i="12"/>
  <c r="J2472" i="12" s="1"/>
  <c r="H2473" i="12"/>
  <c r="E2474" i="12"/>
  <c r="F2475" i="12"/>
  <c r="G2475" i="12" s="1"/>
  <c r="P2472" i="12" l="1"/>
  <c r="Q2472" i="12"/>
  <c r="R2472" i="12" s="1"/>
  <c r="R2471" i="12"/>
  <c r="L2473" i="12"/>
  <c r="M2473" i="12"/>
  <c r="N2472" i="12"/>
  <c r="I2473" i="12"/>
  <c r="J2473" i="12" s="1"/>
  <c r="H2474" i="12"/>
  <c r="M2474" i="12" s="1"/>
  <c r="F2476" i="12"/>
  <c r="G2476" i="12" s="1"/>
  <c r="E2475" i="12"/>
  <c r="P2473" i="12" l="1"/>
  <c r="Q2473" i="12"/>
  <c r="Q2474" i="12" s="1"/>
  <c r="N2473" i="12"/>
  <c r="I2474" i="12"/>
  <c r="J2474" i="12" s="1"/>
  <c r="L2474" i="12"/>
  <c r="N2474" i="12" s="1"/>
  <c r="H2475" i="12"/>
  <c r="F2477" i="12"/>
  <c r="G2477" i="12" s="1"/>
  <c r="E2476" i="12"/>
  <c r="P2474" i="12" l="1"/>
  <c r="R2474" i="12" s="1"/>
  <c r="R2473" i="12"/>
  <c r="L2475" i="12"/>
  <c r="M2475" i="12"/>
  <c r="Q2475" i="12" s="1"/>
  <c r="I2475" i="12"/>
  <c r="J2475" i="12" s="1"/>
  <c r="H2476" i="12"/>
  <c r="F2478" i="12"/>
  <c r="G2478" i="12" s="1"/>
  <c r="E2477" i="12"/>
  <c r="P2475" i="12" l="1"/>
  <c r="R2475" i="12" s="1"/>
  <c r="L2476" i="12"/>
  <c r="M2476" i="12"/>
  <c r="N2475" i="12"/>
  <c r="I2476" i="12"/>
  <c r="J2476" i="12" s="1"/>
  <c r="H2477" i="12"/>
  <c r="E2478" i="12"/>
  <c r="F2479" i="12"/>
  <c r="G2479" i="12" s="1"/>
  <c r="P2476" i="12" l="1"/>
  <c r="Q2476" i="12"/>
  <c r="L2477" i="12"/>
  <c r="M2477" i="12"/>
  <c r="N2476" i="12"/>
  <c r="I2477" i="12"/>
  <c r="J2477" i="12" s="1"/>
  <c r="H2478" i="12"/>
  <c r="F2480" i="12"/>
  <c r="G2480" i="12" s="1"/>
  <c r="E2479" i="12"/>
  <c r="P2477" i="12" l="1"/>
  <c r="Q2477" i="12"/>
  <c r="R2476" i="12"/>
  <c r="L2478" i="12"/>
  <c r="M2478" i="12"/>
  <c r="N2477" i="12"/>
  <c r="I2478" i="12"/>
  <c r="J2478" i="12" s="1"/>
  <c r="H2479" i="12"/>
  <c r="M2479" i="12" s="1"/>
  <c r="E2480" i="12"/>
  <c r="F2481" i="12"/>
  <c r="G2481" i="12" s="1"/>
  <c r="P2478" i="12" l="1"/>
  <c r="Q2478" i="12"/>
  <c r="Q2479" i="12" s="1"/>
  <c r="R2477" i="12"/>
  <c r="N2478" i="12"/>
  <c r="I2479" i="12"/>
  <c r="J2479" i="12" s="1"/>
  <c r="L2479" i="12"/>
  <c r="N2479" i="12" s="1"/>
  <c r="H2480" i="12"/>
  <c r="M2480" i="12" s="1"/>
  <c r="F2482" i="12"/>
  <c r="G2482" i="12" s="1"/>
  <c r="E2481" i="12"/>
  <c r="P2479" i="12" l="1"/>
  <c r="Q2480" i="12"/>
  <c r="R2479" i="12"/>
  <c r="R2478" i="12"/>
  <c r="I2480" i="12"/>
  <c r="J2480" i="12" s="1"/>
  <c r="L2480" i="12"/>
  <c r="N2480" i="12" s="1"/>
  <c r="H2481" i="12"/>
  <c r="M2481" i="12" s="1"/>
  <c r="E2482" i="12"/>
  <c r="F2483" i="12"/>
  <c r="G2483" i="12" s="1"/>
  <c r="P2480" i="12" l="1"/>
  <c r="R2480" i="12" s="1"/>
  <c r="Q2481" i="12"/>
  <c r="I2481" i="12"/>
  <c r="J2481" i="12" s="1"/>
  <c r="L2481" i="12"/>
  <c r="N2481" i="12" s="1"/>
  <c r="H2482" i="12"/>
  <c r="F2484" i="12"/>
  <c r="G2484" i="12" s="1"/>
  <c r="E2483" i="12"/>
  <c r="P2481" i="12" l="1"/>
  <c r="R2481" i="12" s="1"/>
  <c r="L2482" i="12"/>
  <c r="M2482" i="12"/>
  <c r="I2482" i="12"/>
  <c r="J2482" i="12" s="1"/>
  <c r="H2483" i="12"/>
  <c r="M2483" i="12" s="1"/>
  <c r="F2485" i="12"/>
  <c r="G2485" i="12" s="1"/>
  <c r="E2484" i="12"/>
  <c r="P2482" i="12" l="1"/>
  <c r="Q2482" i="12"/>
  <c r="Q2483" i="12" s="1"/>
  <c r="N2482" i="12"/>
  <c r="I2483" i="12"/>
  <c r="J2483" i="12" s="1"/>
  <c r="L2483" i="12"/>
  <c r="N2483" i="12" s="1"/>
  <c r="H2484" i="12"/>
  <c r="M2484" i="12" s="1"/>
  <c r="F2486" i="12"/>
  <c r="G2486" i="12" s="1"/>
  <c r="E2485" i="12"/>
  <c r="P2483" i="12" l="1"/>
  <c r="Q2484" i="12"/>
  <c r="R2482" i="12"/>
  <c r="I2484" i="12"/>
  <c r="J2484" i="12" s="1"/>
  <c r="L2484" i="12"/>
  <c r="N2484" i="12" s="1"/>
  <c r="H2485" i="12"/>
  <c r="M2485" i="12" s="1"/>
  <c r="E2486" i="12"/>
  <c r="F2487" i="12"/>
  <c r="G2487" i="12" s="1"/>
  <c r="P2484" i="12" l="1"/>
  <c r="R2483" i="12"/>
  <c r="Q2485" i="12"/>
  <c r="R2484" i="12"/>
  <c r="I2485" i="12"/>
  <c r="J2485" i="12" s="1"/>
  <c r="L2485" i="12"/>
  <c r="N2485" i="12" s="1"/>
  <c r="H2486" i="12"/>
  <c r="F2488" i="12"/>
  <c r="G2488" i="12" s="1"/>
  <c r="E2487" i="12"/>
  <c r="P2485" i="12" l="1"/>
  <c r="R2485" i="12" s="1"/>
  <c r="L2486" i="12"/>
  <c r="M2486" i="12"/>
  <c r="I2486" i="12"/>
  <c r="J2486" i="12" s="1"/>
  <c r="H2487" i="12"/>
  <c r="M2487" i="12" s="1"/>
  <c r="F2489" i="12"/>
  <c r="G2489" i="12" s="1"/>
  <c r="E2488" i="12"/>
  <c r="P2486" i="12" l="1"/>
  <c r="Q2486" i="12"/>
  <c r="Q2487" i="12" s="1"/>
  <c r="N2486" i="12"/>
  <c r="I2487" i="12"/>
  <c r="J2487" i="12" s="1"/>
  <c r="L2487" i="12"/>
  <c r="N2487" i="12" s="1"/>
  <c r="H2488" i="12"/>
  <c r="E2489" i="12"/>
  <c r="F2490" i="12"/>
  <c r="G2490" i="12" s="1"/>
  <c r="P2487" i="12" l="1"/>
  <c r="R2486" i="12"/>
  <c r="R2487" i="12"/>
  <c r="L2488" i="12"/>
  <c r="M2488" i="12"/>
  <c r="I2488" i="12"/>
  <c r="J2488" i="12" s="1"/>
  <c r="H2489" i="12"/>
  <c r="F2491" i="12"/>
  <c r="G2491" i="12" s="1"/>
  <c r="E2490" i="12"/>
  <c r="P2488" i="12" l="1"/>
  <c r="Q2488" i="12"/>
  <c r="L2489" i="12"/>
  <c r="M2489" i="12"/>
  <c r="N2488" i="12"/>
  <c r="I2489" i="12"/>
  <c r="J2489" i="12" s="1"/>
  <c r="H2490" i="12"/>
  <c r="F2492" i="12"/>
  <c r="G2492" i="12" s="1"/>
  <c r="E2491" i="12"/>
  <c r="P2489" i="12" l="1"/>
  <c r="Q2489" i="12"/>
  <c r="R2488" i="12"/>
  <c r="L2490" i="12"/>
  <c r="M2490" i="12"/>
  <c r="N2489" i="12"/>
  <c r="I2490" i="12"/>
  <c r="J2490" i="12" s="1"/>
  <c r="H2491" i="12"/>
  <c r="F2493" i="12"/>
  <c r="G2493" i="12" s="1"/>
  <c r="E2492" i="12"/>
  <c r="P2490" i="12" l="1"/>
  <c r="Q2490" i="12"/>
  <c r="R2489" i="12"/>
  <c r="L2491" i="12"/>
  <c r="M2491" i="12"/>
  <c r="N2490" i="12"/>
  <c r="I2491" i="12"/>
  <c r="J2491" i="12" s="1"/>
  <c r="H2492" i="12"/>
  <c r="F2494" i="12"/>
  <c r="G2494" i="12" s="1"/>
  <c r="E2493" i="12"/>
  <c r="P2491" i="12" l="1"/>
  <c r="Q2491" i="12"/>
  <c r="R2490" i="12"/>
  <c r="L2492" i="12"/>
  <c r="M2492" i="12"/>
  <c r="N2491" i="12"/>
  <c r="I2492" i="12"/>
  <c r="J2492" i="12" s="1"/>
  <c r="H2493" i="12"/>
  <c r="E2494" i="12"/>
  <c r="F2495" i="12"/>
  <c r="G2495" i="12" s="1"/>
  <c r="P2492" i="12" l="1"/>
  <c r="Q2492" i="12"/>
  <c r="R2491" i="12"/>
  <c r="L2493" i="12"/>
  <c r="M2493" i="12"/>
  <c r="N2492" i="12"/>
  <c r="I2493" i="12"/>
  <c r="J2493" i="12" s="1"/>
  <c r="H2494" i="12"/>
  <c r="F2496" i="12"/>
  <c r="G2496" i="12" s="1"/>
  <c r="E2495" i="12"/>
  <c r="P2493" i="12" l="1"/>
  <c r="Q2493" i="12"/>
  <c r="R2492" i="12"/>
  <c r="L2494" i="12"/>
  <c r="M2494" i="12"/>
  <c r="N2493" i="12"/>
  <c r="I2494" i="12"/>
  <c r="J2494" i="12" s="1"/>
  <c r="H2495" i="12"/>
  <c r="E2496" i="12"/>
  <c r="F2497" i="12"/>
  <c r="G2497" i="12" s="1"/>
  <c r="P2494" i="12" l="1"/>
  <c r="Q2494" i="12"/>
  <c r="R2493" i="12"/>
  <c r="L2495" i="12"/>
  <c r="M2495" i="12"/>
  <c r="N2494" i="12"/>
  <c r="I2495" i="12"/>
  <c r="J2495" i="12" s="1"/>
  <c r="H2496" i="12"/>
  <c r="M2496" i="12" s="1"/>
  <c r="F2498" i="12"/>
  <c r="G2498" i="12" s="1"/>
  <c r="E2497" i="12"/>
  <c r="P2495" i="12" l="1"/>
  <c r="Q2495" i="12"/>
  <c r="Q2496" i="12" s="1"/>
  <c r="R2494" i="12"/>
  <c r="N2495" i="12"/>
  <c r="I2496" i="12"/>
  <c r="J2496" i="12" s="1"/>
  <c r="L2496" i="12"/>
  <c r="N2496" i="12" s="1"/>
  <c r="H2497" i="12"/>
  <c r="F2499" i="12"/>
  <c r="G2499" i="12" s="1"/>
  <c r="E2498" i="12"/>
  <c r="P2496" i="12" l="1"/>
  <c r="R2496" i="12" s="1"/>
  <c r="R2495" i="12"/>
  <c r="L2497" i="12"/>
  <c r="M2497" i="12"/>
  <c r="I2497" i="12"/>
  <c r="J2497" i="12" s="1"/>
  <c r="H2498" i="12"/>
  <c r="E2499" i="12"/>
  <c r="F2500" i="12"/>
  <c r="G2500" i="12" s="1"/>
  <c r="P2497" i="12" l="1"/>
  <c r="Q2497" i="12"/>
  <c r="L2498" i="12"/>
  <c r="M2498" i="12"/>
  <c r="N2497" i="12"/>
  <c r="I2498" i="12"/>
  <c r="J2498" i="12" s="1"/>
  <c r="H2499" i="12"/>
  <c r="F2501" i="12"/>
  <c r="G2501" i="12" s="1"/>
  <c r="E2500" i="12"/>
  <c r="P2498" i="12" l="1"/>
  <c r="Q2498" i="12"/>
  <c r="R2497" i="12"/>
  <c r="L2499" i="12"/>
  <c r="M2499" i="12"/>
  <c r="N2498" i="12"/>
  <c r="I2499" i="12"/>
  <c r="J2499" i="12" s="1"/>
  <c r="H2500" i="12"/>
  <c r="E2501" i="12"/>
  <c r="F2502" i="12"/>
  <c r="G2502" i="12" s="1"/>
  <c r="P2499" i="12" l="1"/>
  <c r="Q2499" i="12"/>
  <c r="R2498" i="12"/>
  <c r="L2500" i="12"/>
  <c r="M2500" i="12"/>
  <c r="N2499" i="12"/>
  <c r="I2500" i="12"/>
  <c r="J2500" i="12" s="1"/>
  <c r="H2501" i="12"/>
  <c r="F2503" i="12"/>
  <c r="G2503" i="12" s="1"/>
  <c r="E2502" i="12"/>
  <c r="P2500" i="12" l="1"/>
  <c r="Q2500" i="12"/>
  <c r="R2499" i="12"/>
  <c r="L2501" i="12"/>
  <c r="M2501" i="12"/>
  <c r="N2500" i="12"/>
  <c r="I2501" i="12"/>
  <c r="J2501" i="12" s="1"/>
  <c r="H2502" i="12"/>
  <c r="E2503" i="12"/>
  <c r="F2504" i="12"/>
  <c r="G2504" i="12" s="1"/>
  <c r="P2501" i="12" l="1"/>
  <c r="Q2501" i="12"/>
  <c r="R2500" i="12"/>
  <c r="L2502" i="12"/>
  <c r="M2502" i="12"/>
  <c r="N2501" i="12"/>
  <c r="I2502" i="12"/>
  <c r="J2502" i="12" s="1"/>
  <c r="H2503" i="12"/>
  <c r="F2505" i="12"/>
  <c r="G2505" i="12" s="1"/>
  <c r="E2504" i="12"/>
  <c r="P2502" i="12" l="1"/>
  <c r="Q2502" i="12"/>
  <c r="R2501" i="12"/>
  <c r="L2503" i="12"/>
  <c r="M2503" i="12"/>
  <c r="N2502" i="12"/>
  <c r="I2503" i="12"/>
  <c r="J2503" i="12" s="1"/>
  <c r="H2504" i="12"/>
  <c r="E2505" i="12"/>
  <c r="F2506" i="12"/>
  <c r="G2506" i="12" s="1"/>
  <c r="P2503" i="12" l="1"/>
  <c r="Q2503" i="12"/>
  <c r="R2502" i="12"/>
  <c r="L2504" i="12"/>
  <c r="M2504" i="12"/>
  <c r="N2503" i="12"/>
  <c r="I2504" i="12"/>
  <c r="J2504" i="12" s="1"/>
  <c r="H2505" i="12"/>
  <c r="F2507" i="12"/>
  <c r="G2507" i="12" s="1"/>
  <c r="E2506" i="12"/>
  <c r="P2504" i="12" l="1"/>
  <c r="Q2504" i="12"/>
  <c r="R2503" i="12"/>
  <c r="L2505" i="12"/>
  <c r="M2505" i="12"/>
  <c r="N2504" i="12"/>
  <c r="I2505" i="12"/>
  <c r="J2505" i="12" s="1"/>
  <c r="H2506" i="12"/>
  <c r="F2508" i="12"/>
  <c r="G2508" i="12" s="1"/>
  <c r="E2507" i="12"/>
  <c r="P2505" i="12" l="1"/>
  <c r="Q2505" i="12"/>
  <c r="R2504" i="12"/>
  <c r="L2506" i="12"/>
  <c r="M2506" i="12"/>
  <c r="N2505" i="12"/>
  <c r="I2506" i="12"/>
  <c r="J2506" i="12" s="1"/>
  <c r="H2507" i="12"/>
  <c r="F2509" i="12"/>
  <c r="G2509" i="12" s="1"/>
  <c r="E2508" i="12"/>
  <c r="P2506" i="12" l="1"/>
  <c r="Q2506" i="12"/>
  <c r="R2505" i="12"/>
  <c r="L2507" i="12"/>
  <c r="M2507" i="12"/>
  <c r="N2506" i="12"/>
  <c r="I2507" i="12"/>
  <c r="J2507" i="12" s="1"/>
  <c r="H2508" i="12"/>
  <c r="F2510" i="12"/>
  <c r="G2510" i="12" s="1"/>
  <c r="E2509" i="12"/>
  <c r="R2506" i="12" l="1"/>
  <c r="P2507" i="12"/>
  <c r="Q2507" i="12"/>
  <c r="L2508" i="12"/>
  <c r="M2508" i="12"/>
  <c r="N2507" i="12"/>
  <c r="I2508" i="12"/>
  <c r="J2508" i="12" s="1"/>
  <c r="H2509" i="12"/>
  <c r="E2510" i="12"/>
  <c r="F2511" i="12"/>
  <c r="G2511" i="12" s="1"/>
  <c r="P2508" i="12" l="1"/>
  <c r="Q2508" i="12"/>
  <c r="R2507" i="12"/>
  <c r="L2509" i="12"/>
  <c r="M2509" i="12"/>
  <c r="N2508" i="12"/>
  <c r="I2509" i="12"/>
  <c r="J2509" i="12" s="1"/>
  <c r="H2510" i="12"/>
  <c r="M2510" i="12" s="1"/>
  <c r="F2512" i="12"/>
  <c r="G2512" i="12" s="1"/>
  <c r="E2511" i="12"/>
  <c r="P2509" i="12" l="1"/>
  <c r="Q2509" i="12"/>
  <c r="Q2510" i="12" s="1"/>
  <c r="R2508" i="12"/>
  <c r="N2509" i="12"/>
  <c r="I2510" i="12"/>
  <c r="J2510" i="12" s="1"/>
  <c r="L2510" i="12"/>
  <c r="N2510" i="12" s="1"/>
  <c r="H2511" i="12"/>
  <c r="F2513" i="12"/>
  <c r="G2513" i="12" s="1"/>
  <c r="E2512" i="12"/>
  <c r="P2510" i="12" l="1"/>
  <c r="R2510" i="12" s="1"/>
  <c r="R2509" i="12"/>
  <c r="L2511" i="12"/>
  <c r="M2511" i="12"/>
  <c r="I2511" i="12"/>
  <c r="J2511" i="12" s="1"/>
  <c r="H2512" i="12"/>
  <c r="F2514" i="12"/>
  <c r="G2514" i="12" s="1"/>
  <c r="E2513" i="12"/>
  <c r="P2511" i="12" l="1"/>
  <c r="Q2511" i="12"/>
  <c r="L2512" i="12"/>
  <c r="M2512" i="12"/>
  <c r="N2511" i="12"/>
  <c r="I2512" i="12"/>
  <c r="J2512" i="12" s="1"/>
  <c r="H2513" i="12"/>
  <c r="F2515" i="12"/>
  <c r="G2515" i="12" s="1"/>
  <c r="E2514" i="12"/>
  <c r="P2512" i="12" l="1"/>
  <c r="Q2512" i="12"/>
  <c r="R2511" i="12"/>
  <c r="L2513" i="12"/>
  <c r="M2513" i="12"/>
  <c r="N2512" i="12"/>
  <c r="I2513" i="12"/>
  <c r="J2513" i="12" s="1"/>
  <c r="H2514" i="12"/>
  <c r="E2515" i="12"/>
  <c r="F2516" i="12"/>
  <c r="G2516" i="12" s="1"/>
  <c r="P2513" i="12" l="1"/>
  <c r="Q2513" i="12"/>
  <c r="R2512" i="12"/>
  <c r="L2514" i="12"/>
  <c r="M2514" i="12"/>
  <c r="N2513" i="12"/>
  <c r="I2514" i="12"/>
  <c r="J2514" i="12" s="1"/>
  <c r="H2515" i="12"/>
  <c r="F2517" i="12"/>
  <c r="G2517" i="12" s="1"/>
  <c r="E2516" i="12"/>
  <c r="P2514" i="12" l="1"/>
  <c r="Q2514" i="12"/>
  <c r="R2513" i="12"/>
  <c r="L2515" i="12"/>
  <c r="M2515" i="12"/>
  <c r="N2514" i="12"/>
  <c r="I2515" i="12"/>
  <c r="J2515" i="12" s="1"/>
  <c r="H2516" i="12"/>
  <c r="E2517" i="12"/>
  <c r="F2518" i="12"/>
  <c r="G2518" i="12" s="1"/>
  <c r="P2515" i="12" l="1"/>
  <c r="Q2515" i="12"/>
  <c r="R2514" i="12"/>
  <c r="L2516" i="12"/>
  <c r="M2516" i="12"/>
  <c r="N2515" i="12"/>
  <c r="I2516" i="12"/>
  <c r="J2516" i="12" s="1"/>
  <c r="H2517" i="12"/>
  <c r="F2519" i="12"/>
  <c r="G2519" i="12" s="1"/>
  <c r="E2518" i="12"/>
  <c r="P2516" i="12" l="1"/>
  <c r="Q2516" i="12"/>
  <c r="R2515" i="12"/>
  <c r="L2517" i="12"/>
  <c r="M2517" i="12"/>
  <c r="N2516" i="12"/>
  <c r="I2517" i="12"/>
  <c r="J2517" i="12" s="1"/>
  <c r="H2518" i="12"/>
  <c r="F2520" i="12"/>
  <c r="G2520" i="12" s="1"/>
  <c r="E2519" i="12"/>
  <c r="P2517" i="12" l="1"/>
  <c r="Q2517" i="12"/>
  <c r="R2516" i="12"/>
  <c r="L2518" i="12"/>
  <c r="M2518" i="12"/>
  <c r="N2517" i="12"/>
  <c r="I2518" i="12"/>
  <c r="J2518" i="12" s="1"/>
  <c r="H2519" i="12"/>
  <c r="E2520" i="12"/>
  <c r="F2521" i="12"/>
  <c r="G2521" i="12" s="1"/>
  <c r="P2518" i="12" l="1"/>
  <c r="Q2518" i="12"/>
  <c r="R2517" i="12"/>
  <c r="L2519" i="12"/>
  <c r="M2519" i="12"/>
  <c r="N2518" i="12"/>
  <c r="I2519" i="12"/>
  <c r="J2519" i="12" s="1"/>
  <c r="H2520" i="12"/>
  <c r="F2522" i="12"/>
  <c r="G2522" i="12" s="1"/>
  <c r="E2521" i="12"/>
  <c r="P2519" i="12" l="1"/>
  <c r="Q2519" i="12"/>
  <c r="R2518" i="12"/>
  <c r="L2520" i="12"/>
  <c r="M2520" i="12"/>
  <c r="N2519" i="12"/>
  <c r="I2520" i="12"/>
  <c r="J2520" i="12" s="1"/>
  <c r="H2521" i="12"/>
  <c r="F2523" i="12"/>
  <c r="G2523" i="12" s="1"/>
  <c r="E2522" i="12"/>
  <c r="P2520" i="12" l="1"/>
  <c r="Q2520" i="12"/>
  <c r="R2519" i="12"/>
  <c r="L2521" i="12"/>
  <c r="M2521" i="12"/>
  <c r="N2520" i="12"/>
  <c r="I2521" i="12"/>
  <c r="J2521" i="12" s="1"/>
  <c r="H2522" i="12"/>
  <c r="E2523" i="12"/>
  <c r="F2524" i="12"/>
  <c r="G2524" i="12" s="1"/>
  <c r="P2521" i="12" l="1"/>
  <c r="Q2521" i="12"/>
  <c r="R2520" i="12"/>
  <c r="L2522" i="12"/>
  <c r="M2522" i="12"/>
  <c r="N2521" i="12"/>
  <c r="I2522" i="12"/>
  <c r="J2522" i="12" s="1"/>
  <c r="H2523" i="12"/>
  <c r="F2525" i="12"/>
  <c r="G2525" i="12" s="1"/>
  <c r="E2524" i="12"/>
  <c r="P2522" i="12" l="1"/>
  <c r="Q2522" i="12"/>
  <c r="R2521" i="12"/>
  <c r="L2523" i="12"/>
  <c r="M2523" i="12"/>
  <c r="N2522" i="12"/>
  <c r="I2523" i="12"/>
  <c r="J2523" i="12" s="1"/>
  <c r="H2524" i="12"/>
  <c r="M2524" i="12" s="1"/>
  <c r="E2525" i="12"/>
  <c r="F2526" i="12"/>
  <c r="G2526" i="12" s="1"/>
  <c r="P2523" i="12" l="1"/>
  <c r="Q2523" i="12"/>
  <c r="Q2524" i="12" s="1"/>
  <c r="R2522" i="12"/>
  <c r="N2523" i="12"/>
  <c r="I2524" i="12"/>
  <c r="J2524" i="12" s="1"/>
  <c r="L2524" i="12"/>
  <c r="N2524" i="12" s="1"/>
  <c r="H2525" i="12"/>
  <c r="F2527" i="12"/>
  <c r="G2527" i="12" s="1"/>
  <c r="E2526" i="12"/>
  <c r="P2524" i="12" l="1"/>
  <c r="R2524" i="12" s="1"/>
  <c r="R2523" i="12"/>
  <c r="L2525" i="12"/>
  <c r="M2525" i="12"/>
  <c r="I2525" i="12"/>
  <c r="J2525" i="12" s="1"/>
  <c r="H2526" i="12"/>
  <c r="E2527" i="12"/>
  <c r="F2528" i="12"/>
  <c r="G2528" i="12" s="1"/>
  <c r="P2525" i="12" l="1"/>
  <c r="Q2525" i="12"/>
  <c r="L2526" i="12"/>
  <c r="M2526" i="12"/>
  <c r="N2525" i="12"/>
  <c r="I2526" i="12"/>
  <c r="J2526" i="12" s="1"/>
  <c r="H2527" i="12"/>
  <c r="F2529" i="12"/>
  <c r="G2529" i="12" s="1"/>
  <c r="E2528" i="12"/>
  <c r="P2526" i="12" l="1"/>
  <c r="Q2526" i="12"/>
  <c r="R2525" i="12"/>
  <c r="L2527" i="12"/>
  <c r="M2527" i="12"/>
  <c r="N2526" i="12"/>
  <c r="I2527" i="12"/>
  <c r="J2527" i="12" s="1"/>
  <c r="H2528" i="12"/>
  <c r="E2529" i="12"/>
  <c r="F2530" i="12"/>
  <c r="G2530" i="12" s="1"/>
  <c r="P2527" i="12" l="1"/>
  <c r="Q2527" i="12"/>
  <c r="R2526" i="12"/>
  <c r="L2528" i="12"/>
  <c r="M2528" i="12"/>
  <c r="N2527" i="12"/>
  <c r="I2528" i="12"/>
  <c r="J2528" i="12" s="1"/>
  <c r="H2529" i="12"/>
  <c r="F2531" i="12"/>
  <c r="G2531" i="12" s="1"/>
  <c r="E2530" i="12"/>
  <c r="P2528" i="12" l="1"/>
  <c r="Q2528" i="12"/>
  <c r="R2527" i="12"/>
  <c r="L2529" i="12"/>
  <c r="M2529" i="12"/>
  <c r="N2528" i="12"/>
  <c r="I2529" i="12"/>
  <c r="J2529" i="12" s="1"/>
  <c r="H2530" i="12"/>
  <c r="E2531" i="12"/>
  <c r="F2532" i="12"/>
  <c r="G2532" i="12" s="1"/>
  <c r="P2529" i="12" l="1"/>
  <c r="Q2529" i="12"/>
  <c r="R2528" i="12"/>
  <c r="L2530" i="12"/>
  <c r="M2530" i="12"/>
  <c r="N2529" i="12"/>
  <c r="I2530" i="12"/>
  <c r="J2530" i="12" s="1"/>
  <c r="H2531" i="12"/>
  <c r="M2531" i="12" s="1"/>
  <c r="F2533" i="12"/>
  <c r="G2533" i="12" s="1"/>
  <c r="E2532" i="12"/>
  <c r="P2530" i="12" l="1"/>
  <c r="Q2530" i="12"/>
  <c r="Q2531" i="12" s="1"/>
  <c r="R2529" i="12"/>
  <c r="N2530" i="12"/>
  <c r="I2531" i="12"/>
  <c r="J2531" i="12" s="1"/>
  <c r="L2531" i="12"/>
  <c r="N2531" i="12" s="1"/>
  <c r="H2532" i="12"/>
  <c r="M2532" i="12" s="1"/>
  <c r="E2533" i="12"/>
  <c r="F2534" i="12"/>
  <c r="G2534" i="12" s="1"/>
  <c r="P2531" i="12" l="1"/>
  <c r="R2531" i="12" s="1"/>
  <c r="Q2532" i="12"/>
  <c r="R2530" i="12"/>
  <c r="I2532" i="12"/>
  <c r="J2532" i="12" s="1"/>
  <c r="L2532" i="12"/>
  <c r="N2532" i="12" s="1"/>
  <c r="H2533" i="12"/>
  <c r="F2535" i="12"/>
  <c r="G2535" i="12" s="1"/>
  <c r="E2534" i="12"/>
  <c r="P2532" i="12" l="1"/>
  <c r="R2532" i="12" s="1"/>
  <c r="L2533" i="12"/>
  <c r="M2533" i="12"/>
  <c r="I2533" i="12"/>
  <c r="J2533" i="12" s="1"/>
  <c r="H2534" i="12"/>
  <c r="F2536" i="12"/>
  <c r="G2536" i="12" s="1"/>
  <c r="E2535" i="12"/>
  <c r="P2533" i="12" l="1"/>
  <c r="Q2533" i="12"/>
  <c r="L2534" i="12"/>
  <c r="M2534" i="12"/>
  <c r="N2533" i="12"/>
  <c r="I2534" i="12"/>
  <c r="J2534" i="12" s="1"/>
  <c r="H2535" i="12"/>
  <c r="E2536" i="12"/>
  <c r="F2537" i="12"/>
  <c r="G2537" i="12" s="1"/>
  <c r="P2534" i="12" l="1"/>
  <c r="Q2534" i="12"/>
  <c r="R2533" i="12"/>
  <c r="L2535" i="12"/>
  <c r="M2535" i="12"/>
  <c r="N2534" i="12"/>
  <c r="I2535" i="12"/>
  <c r="J2535" i="12" s="1"/>
  <c r="H2536" i="12"/>
  <c r="M2536" i="12" s="1"/>
  <c r="F2538" i="12"/>
  <c r="G2538" i="12" s="1"/>
  <c r="E2537" i="12"/>
  <c r="P2535" i="12" l="1"/>
  <c r="Q2535" i="12"/>
  <c r="Q2536" i="12" s="1"/>
  <c r="R2534" i="12"/>
  <c r="N2535" i="12"/>
  <c r="I2536" i="12"/>
  <c r="J2536" i="12" s="1"/>
  <c r="L2536" i="12"/>
  <c r="N2536" i="12" s="1"/>
  <c r="H2537" i="12"/>
  <c r="E2538" i="12"/>
  <c r="F2539" i="12"/>
  <c r="G2539" i="12" s="1"/>
  <c r="P2536" i="12" l="1"/>
  <c r="R2536" i="12" s="1"/>
  <c r="R2535" i="12"/>
  <c r="L2537" i="12"/>
  <c r="M2537" i="12"/>
  <c r="I2537" i="12"/>
  <c r="J2537" i="12" s="1"/>
  <c r="H2538" i="12"/>
  <c r="F2540" i="12"/>
  <c r="G2540" i="12" s="1"/>
  <c r="E2539" i="12"/>
  <c r="P2537" i="12" l="1"/>
  <c r="Q2537" i="12"/>
  <c r="L2538" i="12"/>
  <c r="M2538" i="12"/>
  <c r="N2537" i="12"/>
  <c r="I2538" i="12"/>
  <c r="J2538" i="12" s="1"/>
  <c r="H2539" i="12"/>
  <c r="E2540" i="12"/>
  <c r="F2541" i="12"/>
  <c r="G2541" i="12" s="1"/>
  <c r="P2538" i="12" l="1"/>
  <c r="Q2538" i="12"/>
  <c r="R2537" i="12"/>
  <c r="L2539" i="12"/>
  <c r="M2539" i="12"/>
  <c r="N2538" i="12"/>
  <c r="I2539" i="12"/>
  <c r="J2539" i="12" s="1"/>
  <c r="H2540" i="12"/>
  <c r="F2542" i="12"/>
  <c r="G2542" i="12" s="1"/>
  <c r="E2541" i="12"/>
  <c r="P2539" i="12" l="1"/>
  <c r="Q2539" i="12"/>
  <c r="R2538" i="12"/>
  <c r="L2540" i="12"/>
  <c r="M2540" i="12"/>
  <c r="N2539" i="12"/>
  <c r="I2540" i="12"/>
  <c r="J2540" i="12" s="1"/>
  <c r="H2541" i="12"/>
  <c r="E2542" i="12"/>
  <c r="F2543" i="12"/>
  <c r="G2543" i="12" s="1"/>
  <c r="P2540" i="12" l="1"/>
  <c r="Q2540" i="12"/>
  <c r="R2539" i="12"/>
  <c r="L2541" i="12"/>
  <c r="M2541" i="12"/>
  <c r="N2540" i="12"/>
  <c r="I2541" i="12"/>
  <c r="J2541" i="12" s="1"/>
  <c r="H2542" i="12"/>
  <c r="F2544" i="12"/>
  <c r="G2544" i="12" s="1"/>
  <c r="E2543" i="12"/>
  <c r="P2541" i="12" l="1"/>
  <c r="Q2541" i="12"/>
  <c r="R2540" i="12"/>
  <c r="L2542" i="12"/>
  <c r="M2542" i="12"/>
  <c r="N2541" i="12"/>
  <c r="I2542" i="12"/>
  <c r="J2542" i="12" s="1"/>
  <c r="H2543" i="12"/>
  <c r="F2545" i="12"/>
  <c r="G2545" i="12" s="1"/>
  <c r="E2544" i="12"/>
  <c r="P2542" i="12" l="1"/>
  <c r="Q2542" i="12"/>
  <c r="R2541" i="12"/>
  <c r="L2543" i="12"/>
  <c r="M2543" i="12"/>
  <c r="N2542" i="12"/>
  <c r="I2543" i="12"/>
  <c r="J2543" i="12" s="1"/>
  <c r="H2544" i="12"/>
  <c r="F2546" i="12"/>
  <c r="G2546" i="12" s="1"/>
  <c r="E2545" i="12"/>
  <c r="P2543" i="12" l="1"/>
  <c r="Q2543" i="12"/>
  <c r="R2542" i="12"/>
  <c r="L2544" i="12"/>
  <c r="M2544" i="12"/>
  <c r="N2543" i="12"/>
  <c r="I2544" i="12"/>
  <c r="J2544" i="12" s="1"/>
  <c r="H2545" i="12"/>
  <c r="F2547" i="12"/>
  <c r="G2547" i="12" s="1"/>
  <c r="E2546" i="12"/>
  <c r="P2544" i="12" l="1"/>
  <c r="Q2544" i="12"/>
  <c r="R2543" i="12"/>
  <c r="L2545" i="12"/>
  <c r="M2545" i="12"/>
  <c r="N2544" i="12"/>
  <c r="I2545" i="12"/>
  <c r="J2545" i="12" s="1"/>
  <c r="H2546" i="12"/>
  <c r="E2547" i="12"/>
  <c r="F2548" i="12"/>
  <c r="G2548" i="12" s="1"/>
  <c r="P2545" i="12" l="1"/>
  <c r="Q2545" i="12"/>
  <c r="R2544" i="12"/>
  <c r="L2546" i="12"/>
  <c r="M2546" i="12"/>
  <c r="N2545" i="12"/>
  <c r="I2546" i="12"/>
  <c r="J2546" i="12" s="1"/>
  <c r="H2547" i="12"/>
  <c r="F2549" i="12"/>
  <c r="G2549" i="12" s="1"/>
  <c r="E2548" i="12"/>
  <c r="P2546" i="12" l="1"/>
  <c r="Q2546" i="12"/>
  <c r="R2545" i="12"/>
  <c r="L2547" i="12"/>
  <c r="M2547" i="12"/>
  <c r="N2546" i="12"/>
  <c r="I2547" i="12"/>
  <c r="J2547" i="12" s="1"/>
  <c r="H2548" i="12"/>
  <c r="E2549" i="12"/>
  <c r="F2550" i="12"/>
  <c r="G2550" i="12" s="1"/>
  <c r="P2547" i="12" l="1"/>
  <c r="Q2547" i="12"/>
  <c r="R2546" i="12"/>
  <c r="L2548" i="12"/>
  <c r="M2548" i="12"/>
  <c r="N2547" i="12"/>
  <c r="I2548" i="12"/>
  <c r="J2548" i="12" s="1"/>
  <c r="H2549" i="12"/>
  <c r="F2551" i="12"/>
  <c r="G2551" i="12" s="1"/>
  <c r="E2550" i="12"/>
  <c r="P2548" i="12" l="1"/>
  <c r="Q2548" i="12"/>
  <c r="R2547" i="12"/>
  <c r="L2549" i="12"/>
  <c r="M2549" i="12"/>
  <c r="N2548" i="12"/>
  <c r="I2549" i="12"/>
  <c r="J2549" i="12" s="1"/>
  <c r="H2550" i="12"/>
  <c r="E2551" i="12"/>
  <c r="F2552" i="12"/>
  <c r="G2552" i="12" s="1"/>
  <c r="P2549" i="12" l="1"/>
  <c r="Q2549" i="12"/>
  <c r="R2548" i="12"/>
  <c r="L2550" i="12"/>
  <c r="M2550" i="12"/>
  <c r="N2549" i="12"/>
  <c r="I2550" i="12"/>
  <c r="J2550" i="12" s="1"/>
  <c r="H2551" i="12"/>
  <c r="F2553" i="12"/>
  <c r="G2553" i="12" s="1"/>
  <c r="E2552" i="12"/>
  <c r="P2550" i="12" l="1"/>
  <c r="Q2550" i="12"/>
  <c r="R2549" i="12"/>
  <c r="L2551" i="12"/>
  <c r="M2551" i="12"/>
  <c r="N2550" i="12"/>
  <c r="I2551" i="12"/>
  <c r="J2551" i="12" s="1"/>
  <c r="H2552" i="12"/>
  <c r="F2554" i="12"/>
  <c r="G2554" i="12" s="1"/>
  <c r="E2553" i="12"/>
  <c r="P2551" i="12" l="1"/>
  <c r="Q2551" i="12"/>
  <c r="R2550" i="12"/>
  <c r="L2552" i="12"/>
  <c r="M2552" i="12"/>
  <c r="N2551" i="12"/>
  <c r="I2552" i="12"/>
  <c r="J2552" i="12" s="1"/>
  <c r="H2553" i="12"/>
  <c r="F2555" i="12"/>
  <c r="G2555" i="12" s="1"/>
  <c r="E2554" i="12"/>
  <c r="P2552" i="12" l="1"/>
  <c r="Q2552" i="12"/>
  <c r="R2551" i="12"/>
  <c r="L2553" i="12"/>
  <c r="M2553" i="12"/>
  <c r="N2552" i="12"/>
  <c r="I2553" i="12"/>
  <c r="J2553" i="12" s="1"/>
  <c r="H2554" i="12"/>
  <c r="F2556" i="12"/>
  <c r="G2556" i="12" s="1"/>
  <c r="E2555" i="12"/>
  <c r="P2553" i="12" l="1"/>
  <c r="Q2553" i="12"/>
  <c r="R2552" i="12"/>
  <c r="L2554" i="12"/>
  <c r="M2554" i="12"/>
  <c r="N2553" i="12"/>
  <c r="I2554" i="12"/>
  <c r="J2554" i="12" s="1"/>
  <c r="H2555" i="12"/>
  <c r="E2556" i="12"/>
  <c r="F2557" i="12"/>
  <c r="G2557" i="12" s="1"/>
  <c r="P2554" i="12" l="1"/>
  <c r="Q2554" i="12"/>
  <c r="R2553" i="12"/>
  <c r="L2555" i="12"/>
  <c r="M2555" i="12"/>
  <c r="N2554" i="12"/>
  <c r="I2555" i="12"/>
  <c r="J2555" i="12" s="1"/>
  <c r="H2556" i="12"/>
  <c r="F2558" i="12"/>
  <c r="G2558" i="12" s="1"/>
  <c r="E2557" i="12"/>
  <c r="P2555" i="12" l="1"/>
  <c r="Q2555" i="12"/>
  <c r="R2554" i="12"/>
  <c r="L2556" i="12"/>
  <c r="M2556" i="12"/>
  <c r="N2555" i="12"/>
  <c r="I2556" i="12"/>
  <c r="J2556" i="12" s="1"/>
  <c r="H2557" i="12"/>
  <c r="F2559" i="12"/>
  <c r="G2559" i="12" s="1"/>
  <c r="E2558" i="12"/>
  <c r="P2556" i="12" l="1"/>
  <c r="Q2556" i="12"/>
  <c r="R2555" i="12"/>
  <c r="L2557" i="12"/>
  <c r="M2557" i="12"/>
  <c r="N2556" i="12"/>
  <c r="I2557" i="12"/>
  <c r="J2557" i="12" s="1"/>
  <c r="H2558" i="12"/>
  <c r="F2560" i="12"/>
  <c r="G2560" i="12" s="1"/>
  <c r="E2559" i="12"/>
  <c r="P2557" i="12" l="1"/>
  <c r="Q2557" i="12"/>
  <c r="R2556" i="12"/>
  <c r="L2558" i="12"/>
  <c r="M2558" i="12"/>
  <c r="N2557" i="12"/>
  <c r="I2558" i="12"/>
  <c r="J2558" i="12" s="1"/>
  <c r="H2559" i="12"/>
  <c r="M2559" i="12" s="1"/>
  <c r="F2561" i="12"/>
  <c r="G2561" i="12" s="1"/>
  <c r="E2560" i="12"/>
  <c r="P2558" i="12" l="1"/>
  <c r="Q2558" i="12"/>
  <c r="Q2559" i="12" s="1"/>
  <c r="R2557" i="12"/>
  <c r="N2558" i="12"/>
  <c r="I2559" i="12"/>
  <c r="J2559" i="12" s="1"/>
  <c r="L2559" i="12"/>
  <c r="N2559" i="12" s="1"/>
  <c r="H2560" i="12"/>
  <c r="F2562" i="12"/>
  <c r="G2562" i="12" s="1"/>
  <c r="E2561" i="12"/>
  <c r="P2559" i="12" l="1"/>
  <c r="R2559" i="12" s="1"/>
  <c r="R2558" i="12"/>
  <c r="L2560" i="12"/>
  <c r="M2560" i="12"/>
  <c r="I2560" i="12"/>
  <c r="J2560" i="12" s="1"/>
  <c r="H2561" i="12"/>
  <c r="E2562" i="12"/>
  <c r="F2563" i="12"/>
  <c r="G2563" i="12" s="1"/>
  <c r="P2560" i="12" l="1"/>
  <c r="Q2560" i="12"/>
  <c r="L2561" i="12"/>
  <c r="M2561" i="12"/>
  <c r="N2560" i="12"/>
  <c r="I2561" i="12"/>
  <c r="J2561" i="12" s="1"/>
  <c r="H2562" i="12"/>
  <c r="F2564" i="12"/>
  <c r="G2564" i="12" s="1"/>
  <c r="E2563" i="12"/>
  <c r="P2561" i="12" l="1"/>
  <c r="Q2561" i="12"/>
  <c r="R2560" i="12"/>
  <c r="L2562" i="12"/>
  <c r="M2562" i="12"/>
  <c r="N2561" i="12"/>
  <c r="I2562" i="12"/>
  <c r="J2562" i="12" s="1"/>
  <c r="H2563" i="12"/>
  <c r="E2564" i="12"/>
  <c r="F2565" i="12"/>
  <c r="G2565" i="12" s="1"/>
  <c r="P2562" i="12" l="1"/>
  <c r="Q2562" i="12"/>
  <c r="R2561" i="12"/>
  <c r="L2563" i="12"/>
  <c r="M2563" i="12"/>
  <c r="N2562" i="12"/>
  <c r="I2563" i="12"/>
  <c r="J2563" i="12" s="1"/>
  <c r="H2564" i="12"/>
  <c r="F2566" i="12"/>
  <c r="G2566" i="12" s="1"/>
  <c r="E2565" i="12"/>
  <c r="P2563" i="12" l="1"/>
  <c r="Q2563" i="12"/>
  <c r="R2562" i="12"/>
  <c r="L2564" i="12"/>
  <c r="M2564" i="12"/>
  <c r="N2563" i="12"/>
  <c r="I2564" i="12"/>
  <c r="J2564" i="12" s="1"/>
  <c r="H2565" i="12"/>
  <c r="F2567" i="12"/>
  <c r="G2567" i="12" s="1"/>
  <c r="E2566" i="12"/>
  <c r="P2564" i="12" l="1"/>
  <c r="Q2564" i="12"/>
  <c r="R2563" i="12"/>
  <c r="L2565" i="12"/>
  <c r="M2565" i="12"/>
  <c r="N2564" i="12"/>
  <c r="I2565" i="12"/>
  <c r="J2565" i="12" s="1"/>
  <c r="H2566" i="12"/>
  <c r="F2568" i="12"/>
  <c r="G2568" i="12" s="1"/>
  <c r="E2567" i="12"/>
  <c r="P2565" i="12" l="1"/>
  <c r="Q2565" i="12"/>
  <c r="R2564" i="12"/>
  <c r="L2566" i="12"/>
  <c r="M2566" i="12"/>
  <c r="N2565" i="12"/>
  <c r="I2566" i="12"/>
  <c r="J2566" i="12" s="1"/>
  <c r="H2567" i="12"/>
  <c r="F2569" i="12"/>
  <c r="G2569" i="12" s="1"/>
  <c r="E2568" i="12"/>
  <c r="P2566" i="12" l="1"/>
  <c r="Q2566" i="12"/>
  <c r="R2565" i="12"/>
  <c r="L2567" i="12"/>
  <c r="M2567" i="12"/>
  <c r="N2566" i="12"/>
  <c r="I2567" i="12"/>
  <c r="J2567" i="12" s="1"/>
  <c r="H2568" i="12"/>
  <c r="M2568" i="12" s="1"/>
  <c r="E2569" i="12"/>
  <c r="F2570" i="12"/>
  <c r="G2570" i="12" s="1"/>
  <c r="P2567" i="12" l="1"/>
  <c r="Q2567" i="12"/>
  <c r="Q2568" i="12" s="1"/>
  <c r="R2566" i="12"/>
  <c r="N2567" i="12"/>
  <c r="I2568" i="12"/>
  <c r="J2568" i="12" s="1"/>
  <c r="L2568" i="12"/>
  <c r="N2568" i="12" s="1"/>
  <c r="H2569" i="12"/>
  <c r="F2571" i="12"/>
  <c r="G2571" i="12" s="1"/>
  <c r="E2570" i="12"/>
  <c r="P2568" i="12" l="1"/>
  <c r="R2567" i="12"/>
  <c r="L2569" i="12"/>
  <c r="M2569" i="12"/>
  <c r="I2569" i="12"/>
  <c r="J2569" i="12" s="1"/>
  <c r="H2570" i="12"/>
  <c r="F2572" i="12"/>
  <c r="G2572" i="12" s="1"/>
  <c r="E2571" i="12"/>
  <c r="P2569" i="12" l="1"/>
  <c r="R2568" i="12"/>
  <c r="Q2569" i="12"/>
  <c r="L2570" i="12"/>
  <c r="M2570" i="12"/>
  <c r="N2569" i="12"/>
  <c r="I2570" i="12"/>
  <c r="J2570" i="12" s="1"/>
  <c r="H2571" i="12"/>
  <c r="M2571" i="12" s="1"/>
  <c r="E2572" i="12"/>
  <c r="F2573" i="12"/>
  <c r="G2573" i="12" s="1"/>
  <c r="P2570" i="12" l="1"/>
  <c r="Q2570" i="12"/>
  <c r="Q2571" i="12" s="1"/>
  <c r="R2569" i="12"/>
  <c r="N2570" i="12"/>
  <c r="I2571" i="12"/>
  <c r="J2571" i="12" s="1"/>
  <c r="L2571" i="12"/>
  <c r="N2571" i="12" s="1"/>
  <c r="H2572" i="12"/>
  <c r="F2574" i="12"/>
  <c r="G2574" i="12" s="1"/>
  <c r="E2573" i="12"/>
  <c r="R2570" i="12" l="1"/>
  <c r="P2571" i="12"/>
  <c r="L2572" i="12"/>
  <c r="M2572" i="12"/>
  <c r="I2572" i="12"/>
  <c r="J2572" i="12" s="1"/>
  <c r="H2573" i="12"/>
  <c r="F2575" i="12"/>
  <c r="G2575" i="12" s="1"/>
  <c r="E2574" i="12"/>
  <c r="P2572" i="12" l="1"/>
  <c r="R2571" i="12"/>
  <c r="Q2572" i="12"/>
  <c r="L2573" i="12"/>
  <c r="M2573" i="12"/>
  <c r="N2572" i="12"/>
  <c r="I2573" i="12"/>
  <c r="J2573" i="12" s="1"/>
  <c r="H2574" i="12"/>
  <c r="M2574" i="12" s="1"/>
  <c r="F2576" i="12"/>
  <c r="G2576" i="12" s="1"/>
  <c r="E2575" i="12"/>
  <c r="P2573" i="12" l="1"/>
  <c r="Q2573" i="12"/>
  <c r="Q2574" i="12" s="1"/>
  <c r="R2572" i="12"/>
  <c r="N2573" i="12"/>
  <c r="I2574" i="12"/>
  <c r="J2574" i="12" s="1"/>
  <c r="L2574" i="12"/>
  <c r="N2574" i="12" s="1"/>
  <c r="H2575" i="12"/>
  <c r="F2577" i="12"/>
  <c r="G2577" i="12" s="1"/>
  <c r="E2576" i="12"/>
  <c r="P2574" i="12" l="1"/>
  <c r="R2574" i="12" s="1"/>
  <c r="R2573" i="12"/>
  <c r="L2575" i="12"/>
  <c r="M2575" i="12"/>
  <c r="I2575" i="12"/>
  <c r="J2575" i="12" s="1"/>
  <c r="H2576" i="12"/>
  <c r="F2578" i="12"/>
  <c r="G2578" i="12" s="1"/>
  <c r="E2577" i="12"/>
  <c r="P2575" i="12" l="1"/>
  <c r="Q2575" i="12"/>
  <c r="L2576" i="12"/>
  <c r="M2576" i="12"/>
  <c r="N2575" i="12"/>
  <c r="I2576" i="12"/>
  <c r="J2576" i="12" s="1"/>
  <c r="H2577" i="12"/>
  <c r="M2577" i="12" s="1"/>
  <c r="E2578" i="12"/>
  <c r="F2579" i="12"/>
  <c r="G2579" i="12" s="1"/>
  <c r="P2576" i="12" l="1"/>
  <c r="Q2576" i="12"/>
  <c r="Q2577" i="12" s="1"/>
  <c r="R2575" i="12"/>
  <c r="N2576" i="12"/>
  <c r="I2577" i="12"/>
  <c r="J2577" i="12" s="1"/>
  <c r="L2577" i="12"/>
  <c r="N2577" i="12" s="1"/>
  <c r="H2578" i="12"/>
  <c r="M2578" i="12" s="1"/>
  <c r="F2580" i="12"/>
  <c r="G2580" i="12" s="1"/>
  <c r="E2579" i="12"/>
  <c r="P2577" i="12" l="1"/>
  <c r="Q2578" i="12"/>
  <c r="R2577" i="12"/>
  <c r="R2576" i="12"/>
  <c r="I2578" i="12"/>
  <c r="J2578" i="12" s="1"/>
  <c r="L2578" i="12"/>
  <c r="N2578" i="12" s="1"/>
  <c r="H2579" i="12"/>
  <c r="E2580" i="12"/>
  <c r="F2581" i="12"/>
  <c r="G2581" i="12" s="1"/>
  <c r="P2578" i="12" l="1"/>
  <c r="R2578" i="12" s="1"/>
  <c r="L2579" i="12"/>
  <c r="M2579" i="12"/>
  <c r="I2579" i="12"/>
  <c r="J2579" i="12" s="1"/>
  <c r="H2580" i="12"/>
  <c r="F2582" i="12"/>
  <c r="G2582" i="12" s="1"/>
  <c r="E2581" i="12"/>
  <c r="P2579" i="12" l="1"/>
  <c r="Q2579" i="12"/>
  <c r="L2580" i="12"/>
  <c r="M2580" i="12"/>
  <c r="N2579" i="12"/>
  <c r="I2580" i="12"/>
  <c r="J2580" i="12" s="1"/>
  <c r="H2581" i="12"/>
  <c r="F2583" i="12"/>
  <c r="G2583" i="12" s="1"/>
  <c r="E2582" i="12"/>
  <c r="P2580" i="12" l="1"/>
  <c r="Q2580" i="12"/>
  <c r="R2579" i="12"/>
  <c r="L2581" i="12"/>
  <c r="M2581" i="12"/>
  <c r="N2580" i="12"/>
  <c r="I2581" i="12"/>
  <c r="J2581" i="12" s="1"/>
  <c r="H2582" i="12"/>
  <c r="F2584" i="12"/>
  <c r="G2584" i="12" s="1"/>
  <c r="E2583" i="12"/>
  <c r="P2581" i="12" l="1"/>
  <c r="Q2581" i="12"/>
  <c r="R2580" i="12"/>
  <c r="L2582" i="12"/>
  <c r="M2582" i="12"/>
  <c r="N2581" i="12"/>
  <c r="I2582" i="12"/>
  <c r="J2582" i="12" s="1"/>
  <c r="H2583" i="12"/>
  <c r="F2585" i="12"/>
  <c r="G2585" i="12" s="1"/>
  <c r="E2584" i="12"/>
  <c r="P2582" i="12" l="1"/>
  <c r="Q2582" i="12"/>
  <c r="R2581" i="12"/>
  <c r="L2583" i="12"/>
  <c r="M2583" i="12"/>
  <c r="N2582" i="12"/>
  <c r="I2583" i="12"/>
  <c r="J2583" i="12" s="1"/>
  <c r="H2584" i="12"/>
  <c r="M2584" i="12" s="1"/>
  <c r="E2585" i="12"/>
  <c r="F2586" i="12"/>
  <c r="G2586" i="12" s="1"/>
  <c r="P2583" i="12" l="1"/>
  <c r="Q2583" i="12"/>
  <c r="Q2584" i="12" s="1"/>
  <c r="R2582" i="12"/>
  <c r="N2583" i="12"/>
  <c r="I2584" i="12"/>
  <c r="J2584" i="12" s="1"/>
  <c r="L2584" i="12"/>
  <c r="N2584" i="12" s="1"/>
  <c r="H2585" i="12"/>
  <c r="M2585" i="12" s="1"/>
  <c r="F2587" i="12"/>
  <c r="G2587" i="12" s="1"/>
  <c r="E2586" i="12"/>
  <c r="P2584" i="12" l="1"/>
  <c r="R2584" i="12" s="1"/>
  <c r="Q2585" i="12"/>
  <c r="R2583" i="12"/>
  <c r="I2585" i="12"/>
  <c r="J2585" i="12" s="1"/>
  <c r="L2585" i="12"/>
  <c r="N2585" i="12" s="1"/>
  <c r="H2586" i="12"/>
  <c r="E2587" i="12"/>
  <c r="F2588" i="12"/>
  <c r="G2588" i="12" s="1"/>
  <c r="P2585" i="12" l="1"/>
  <c r="R2585" i="12" s="1"/>
  <c r="L2586" i="12"/>
  <c r="M2586" i="12"/>
  <c r="I2586" i="12"/>
  <c r="J2586" i="12" s="1"/>
  <c r="H2587" i="12"/>
  <c r="F2589" i="12"/>
  <c r="G2589" i="12" s="1"/>
  <c r="E2588" i="12"/>
  <c r="P2586" i="12" l="1"/>
  <c r="Q2586" i="12"/>
  <c r="L2587" i="12"/>
  <c r="M2587" i="12"/>
  <c r="N2586" i="12"/>
  <c r="I2587" i="12"/>
  <c r="J2587" i="12" s="1"/>
  <c r="H2588" i="12"/>
  <c r="F2590" i="12"/>
  <c r="G2590" i="12" s="1"/>
  <c r="E2589" i="12"/>
  <c r="P2587" i="12" l="1"/>
  <c r="Q2587" i="12"/>
  <c r="R2586" i="12"/>
  <c r="L2588" i="12"/>
  <c r="M2588" i="12"/>
  <c r="N2587" i="12"/>
  <c r="I2588" i="12"/>
  <c r="J2588" i="12" s="1"/>
  <c r="H2589" i="12"/>
  <c r="F2591" i="12"/>
  <c r="G2591" i="12" s="1"/>
  <c r="E2590" i="12"/>
  <c r="P2588" i="12" l="1"/>
  <c r="Q2588" i="12"/>
  <c r="R2587" i="12"/>
  <c r="L2589" i="12"/>
  <c r="M2589" i="12"/>
  <c r="N2588" i="12"/>
  <c r="I2589" i="12"/>
  <c r="J2589" i="12" s="1"/>
  <c r="H2590" i="12"/>
  <c r="F2592" i="12"/>
  <c r="G2592" i="12" s="1"/>
  <c r="E2591" i="12"/>
  <c r="P2589" i="12" l="1"/>
  <c r="Q2589" i="12"/>
  <c r="R2588" i="12"/>
  <c r="L2590" i="12"/>
  <c r="M2590" i="12"/>
  <c r="N2589" i="12"/>
  <c r="I2590" i="12"/>
  <c r="J2590" i="12" s="1"/>
  <c r="H2591" i="12"/>
  <c r="M2591" i="12" s="1"/>
  <c r="E2592" i="12"/>
  <c r="F2593" i="12"/>
  <c r="G2593" i="12" s="1"/>
  <c r="P2590" i="12" l="1"/>
  <c r="Q2590" i="12"/>
  <c r="Q2591" i="12" s="1"/>
  <c r="R2589" i="12"/>
  <c r="N2590" i="12"/>
  <c r="I2591" i="12"/>
  <c r="J2591" i="12" s="1"/>
  <c r="L2591" i="12"/>
  <c r="N2591" i="12" s="1"/>
  <c r="H2592" i="12"/>
  <c r="M2592" i="12" s="1"/>
  <c r="F2594" i="12"/>
  <c r="G2594" i="12" s="1"/>
  <c r="E2593" i="12"/>
  <c r="R2590" i="12" l="1"/>
  <c r="P2591" i="12"/>
  <c r="Q2592" i="12"/>
  <c r="I2592" i="12"/>
  <c r="J2592" i="12" s="1"/>
  <c r="L2592" i="12"/>
  <c r="N2592" i="12" s="1"/>
  <c r="H2593" i="12"/>
  <c r="M2593" i="12" s="1"/>
  <c r="E2594" i="12"/>
  <c r="F2595" i="12"/>
  <c r="G2595" i="12" s="1"/>
  <c r="P2592" i="12" l="1"/>
  <c r="R2592" i="12" s="1"/>
  <c r="R2591" i="12"/>
  <c r="Q2593" i="12"/>
  <c r="I2593" i="12"/>
  <c r="J2593" i="12" s="1"/>
  <c r="L2593" i="12"/>
  <c r="N2593" i="12" s="1"/>
  <c r="H2594" i="12"/>
  <c r="F2596" i="12"/>
  <c r="G2596" i="12" s="1"/>
  <c r="E2595" i="12"/>
  <c r="P2593" i="12" l="1"/>
  <c r="R2593" i="12" s="1"/>
  <c r="L2594" i="12"/>
  <c r="M2594" i="12"/>
  <c r="I2594" i="12"/>
  <c r="J2594" i="12" s="1"/>
  <c r="H2595" i="12"/>
  <c r="F2597" i="12"/>
  <c r="G2597" i="12" s="1"/>
  <c r="E2596" i="12"/>
  <c r="P2594" i="12" l="1"/>
  <c r="Q2594" i="12"/>
  <c r="L2595" i="12"/>
  <c r="M2595" i="12"/>
  <c r="N2594" i="12"/>
  <c r="I2595" i="12"/>
  <c r="J2595" i="12" s="1"/>
  <c r="H2596" i="12"/>
  <c r="F2598" i="12"/>
  <c r="G2598" i="12" s="1"/>
  <c r="E2597" i="12"/>
  <c r="P2595" i="12" l="1"/>
  <c r="Q2595" i="12"/>
  <c r="R2594" i="12"/>
  <c r="L2596" i="12"/>
  <c r="M2596" i="12"/>
  <c r="N2595" i="12"/>
  <c r="I2596" i="12"/>
  <c r="J2596" i="12" s="1"/>
  <c r="H2597" i="12"/>
  <c r="M2597" i="12" s="1"/>
  <c r="F2599" i="12"/>
  <c r="G2599" i="12" s="1"/>
  <c r="E2598" i="12"/>
  <c r="P2596" i="12" l="1"/>
  <c r="Q2596" i="12"/>
  <c r="Q2597" i="12" s="1"/>
  <c r="R2595" i="12"/>
  <c r="N2596" i="12"/>
  <c r="I2597" i="12"/>
  <c r="J2597" i="12" s="1"/>
  <c r="L2597" i="12"/>
  <c r="N2597" i="12" s="1"/>
  <c r="H2598" i="12"/>
  <c r="E2599" i="12"/>
  <c r="F2600" i="12"/>
  <c r="G2600" i="12" s="1"/>
  <c r="P2597" i="12" l="1"/>
  <c r="R2597" i="12" s="1"/>
  <c r="R2596" i="12"/>
  <c r="L2598" i="12"/>
  <c r="M2598" i="12"/>
  <c r="I2598" i="12"/>
  <c r="J2598" i="12" s="1"/>
  <c r="H2599" i="12"/>
  <c r="F2601" i="12"/>
  <c r="G2601" i="12" s="1"/>
  <c r="E2600" i="12"/>
  <c r="P2598" i="12" l="1"/>
  <c r="Q2598" i="12"/>
  <c r="L2599" i="12"/>
  <c r="M2599" i="12"/>
  <c r="N2598" i="12"/>
  <c r="I2599" i="12"/>
  <c r="J2599" i="12" s="1"/>
  <c r="H2600" i="12"/>
  <c r="F2602" i="12"/>
  <c r="G2602" i="12" s="1"/>
  <c r="E2601" i="12"/>
  <c r="P2599" i="12" l="1"/>
  <c r="Q2599" i="12"/>
  <c r="R2598" i="12"/>
  <c r="L2600" i="12"/>
  <c r="M2600" i="12"/>
  <c r="N2599" i="12"/>
  <c r="I2600" i="12"/>
  <c r="J2600" i="12" s="1"/>
  <c r="H2601" i="12"/>
  <c r="F2603" i="12"/>
  <c r="G2603" i="12" s="1"/>
  <c r="E2602" i="12"/>
  <c r="P2600" i="12" l="1"/>
  <c r="Q2600" i="12"/>
  <c r="R2599" i="12"/>
  <c r="L2601" i="12"/>
  <c r="M2601" i="12"/>
  <c r="N2600" i="12"/>
  <c r="I2601" i="12"/>
  <c r="J2601" i="12" s="1"/>
  <c r="H2602" i="12"/>
  <c r="F2604" i="12"/>
  <c r="G2604" i="12" s="1"/>
  <c r="E2603" i="12"/>
  <c r="P2601" i="12" l="1"/>
  <c r="Q2601" i="12"/>
  <c r="R2600" i="12"/>
  <c r="L2602" i="12"/>
  <c r="M2602" i="12"/>
  <c r="N2601" i="12"/>
  <c r="I2602" i="12"/>
  <c r="J2602" i="12" s="1"/>
  <c r="H2603" i="12"/>
  <c r="F2605" i="12"/>
  <c r="G2605" i="12" s="1"/>
  <c r="E2604" i="12"/>
  <c r="P2602" i="12" l="1"/>
  <c r="Q2602" i="12"/>
  <c r="R2601" i="12"/>
  <c r="L2603" i="12"/>
  <c r="M2603" i="12"/>
  <c r="N2602" i="12"/>
  <c r="I2603" i="12"/>
  <c r="J2603" i="12" s="1"/>
  <c r="H2604" i="12"/>
  <c r="F2606" i="12"/>
  <c r="G2606" i="12" s="1"/>
  <c r="E2605" i="12"/>
  <c r="P2603" i="12" l="1"/>
  <c r="Q2603" i="12"/>
  <c r="R2602" i="12"/>
  <c r="L2604" i="12"/>
  <c r="M2604" i="12"/>
  <c r="N2603" i="12"/>
  <c r="I2604" i="12"/>
  <c r="J2604" i="12" s="1"/>
  <c r="H2605" i="12"/>
  <c r="F2607" i="12"/>
  <c r="G2607" i="12" s="1"/>
  <c r="E2606" i="12"/>
  <c r="P2604" i="12" l="1"/>
  <c r="Q2604" i="12"/>
  <c r="R2603" i="12"/>
  <c r="L2605" i="12"/>
  <c r="M2605" i="12"/>
  <c r="N2604" i="12"/>
  <c r="I2605" i="12"/>
  <c r="J2605" i="12" s="1"/>
  <c r="H2606" i="12"/>
  <c r="F2608" i="12"/>
  <c r="G2608" i="12" s="1"/>
  <c r="E2607" i="12"/>
  <c r="P2605" i="12" l="1"/>
  <c r="Q2605" i="12"/>
  <c r="R2604" i="12"/>
  <c r="L2606" i="12"/>
  <c r="M2606" i="12"/>
  <c r="N2605" i="12"/>
  <c r="I2606" i="12"/>
  <c r="J2606" i="12" s="1"/>
  <c r="H2607" i="12"/>
  <c r="F2609" i="12"/>
  <c r="G2609" i="12" s="1"/>
  <c r="E2608" i="12"/>
  <c r="P2606" i="12" l="1"/>
  <c r="Q2606" i="12"/>
  <c r="R2605" i="12"/>
  <c r="L2607" i="12"/>
  <c r="M2607" i="12"/>
  <c r="N2606" i="12"/>
  <c r="I2607" i="12"/>
  <c r="J2607" i="12" s="1"/>
  <c r="H2608" i="12"/>
  <c r="F2610" i="12"/>
  <c r="G2610" i="12" s="1"/>
  <c r="E2609" i="12"/>
  <c r="P2607" i="12" l="1"/>
  <c r="Q2607" i="12"/>
  <c r="R2606" i="12"/>
  <c r="L2608" i="12"/>
  <c r="M2608" i="12"/>
  <c r="N2607" i="12"/>
  <c r="I2608" i="12"/>
  <c r="J2608" i="12" s="1"/>
  <c r="H2609" i="12"/>
  <c r="M2609" i="12" s="1"/>
  <c r="E2610" i="12"/>
  <c r="F2611" i="12"/>
  <c r="G2611" i="12" s="1"/>
  <c r="P2608" i="12" l="1"/>
  <c r="Q2608" i="12"/>
  <c r="Q2609" i="12" s="1"/>
  <c r="R2607" i="12"/>
  <c r="N2608" i="12"/>
  <c r="I2609" i="12"/>
  <c r="J2609" i="12" s="1"/>
  <c r="L2609" i="12"/>
  <c r="N2609" i="12" s="1"/>
  <c r="H2610" i="12"/>
  <c r="F2612" i="12"/>
  <c r="G2612" i="12" s="1"/>
  <c r="E2611" i="12"/>
  <c r="P2609" i="12" l="1"/>
  <c r="R2609" i="12" s="1"/>
  <c r="R2608" i="12"/>
  <c r="L2610" i="12"/>
  <c r="M2610" i="12"/>
  <c r="I2610" i="12"/>
  <c r="J2610" i="12" s="1"/>
  <c r="H2611" i="12"/>
  <c r="M2611" i="12" s="1"/>
  <c r="F2613" i="12"/>
  <c r="G2613" i="12" s="1"/>
  <c r="E2612" i="12"/>
  <c r="P2610" i="12" l="1"/>
  <c r="Q2610" i="12"/>
  <c r="Q2611" i="12" s="1"/>
  <c r="N2610" i="12"/>
  <c r="I2611" i="12"/>
  <c r="J2611" i="12" s="1"/>
  <c r="L2611" i="12"/>
  <c r="N2611" i="12" s="1"/>
  <c r="H2612" i="12"/>
  <c r="M2612" i="12" s="1"/>
  <c r="E2613" i="12"/>
  <c r="F2614" i="12"/>
  <c r="G2614" i="12" s="1"/>
  <c r="P2611" i="12" l="1"/>
  <c r="R2611" i="12" s="1"/>
  <c r="Q2612" i="12"/>
  <c r="R2610" i="12"/>
  <c r="I2612" i="12"/>
  <c r="J2612" i="12" s="1"/>
  <c r="L2612" i="12"/>
  <c r="N2612" i="12" s="1"/>
  <c r="H2613" i="12"/>
  <c r="M2613" i="12" s="1"/>
  <c r="F2615" i="12"/>
  <c r="G2615" i="12" s="1"/>
  <c r="E2614" i="12"/>
  <c r="P2612" i="12" l="1"/>
  <c r="Q2613" i="12"/>
  <c r="R2612" i="12"/>
  <c r="I2613" i="12"/>
  <c r="J2613" i="12" s="1"/>
  <c r="L2613" i="12"/>
  <c r="N2613" i="12" s="1"/>
  <c r="H2614" i="12"/>
  <c r="F2616" i="12"/>
  <c r="G2616" i="12" s="1"/>
  <c r="E2615" i="12"/>
  <c r="P2613" i="12" l="1"/>
  <c r="R2613" i="12" s="1"/>
  <c r="L2614" i="12"/>
  <c r="M2614" i="12"/>
  <c r="I2614" i="12"/>
  <c r="J2614" i="12" s="1"/>
  <c r="H2615" i="12"/>
  <c r="F2617" i="12"/>
  <c r="G2617" i="12" s="1"/>
  <c r="E2616" i="12"/>
  <c r="P2614" i="12" l="1"/>
  <c r="Q2614" i="12"/>
  <c r="L2615" i="12"/>
  <c r="M2615" i="12"/>
  <c r="N2614" i="12"/>
  <c r="I2615" i="12"/>
  <c r="J2615" i="12" s="1"/>
  <c r="H2616" i="12"/>
  <c r="F2618" i="12"/>
  <c r="G2618" i="12" s="1"/>
  <c r="E2617" i="12"/>
  <c r="P2615" i="12" l="1"/>
  <c r="Q2615" i="12"/>
  <c r="R2614" i="12"/>
  <c r="L2616" i="12"/>
  <c r="M2616" i="12"/>
  <c r="N2615" i="12"/>
  <c r="I2616" i="12"/>
  <c r="J2616" i="12" s="1"/>
  <c r="H2617" i="12"/>
  <c r="F2619" i="12"/>
  <c r="G2619" i="12" s="1"/>
  <c r="E2618" i="12"/>
  <c r="P2616" i="12" l="1"/>
  <c r="Q2616" i="12"/>
  <c r="R2615" i="12"/>
  <c r="L2617" i="12"/>
  <c r="M2617" i="12"/>
  <c r="N2616" i="12"/>
  <c r="I2617" i="12"/>
  <c r="J2617" i="12" s="1"/>
  <c r="H2618" i="12"/>
  <c r="F2620" i="12"/>
  <c r="G2620" i="12" s="1"/>
  <c r="E2619" i="12"/>
  <c r="P2617" i="12" l="1"/>
  <c r="Q2617" i="12"/>
  <c r="R2616" i="12"/>
  <c r="L2618" i="12"/>
  <c r="M2618" i="12"/>
  <c r="N2617" i="12"/>
  <c r="I2618" i="12"/>
  <c r="J2618" i="12" s="1"/>
  <c r="H2619" i="12"/>
  <c r="M2619" i="12" s="1"/>
  <c r="E2620" i="12"/>
  <c r="F2621" i="12"/>
  <c r="G2621" i="12" s="1"/>
  <c r="P2618" i="12" l="1"/>
  <c r="Q2618" i="12"/>
  <c r="Q2619" i="12" s="1"/>
  <c r="R2617" i="12"/>
  <c r="N2618" i="12"/>
  <c r="I2619" i="12"/>
  <c r="J2619" i="12" s="1"/>
  <c r="L2619" i="12"/>
  <c r="N2619" i="12" s="1"/>
  <c r="H2620" i="12"/>
  <c r="M2620" i="12" s="1"/>
  <c r="F2622" i="12"/>
  <c r="G2622" i="12" s="1"/>
  <c r="E2621" i="12"/>
  <c r="P2619" i="12" l="1"/>
  <c r="Q2620" i="12"/>
  <c r="R2619" i="12"/>
  <c r="R2618" i="12"/>
  <c r="I2620" i="12"/>
  <c r="J2620" i="12" s="1"/>
  <c r="L2620" i="12"/>
  <c r="N2620" i="12" s="1"/>
  <c r="H2621" i="12"/>
  <c r="M2621" i="12" s="1"/>
  <c r="E2622" i="12"/>
  <c r="F2623" i="12"/>
  <c r="G2623" i="12" s="1"/>
  <c r="P2620" i="12" l="1"/>
  <c r="Q2621" i="12"/>
  <c r="R2620" i="12"/>
  <c r="I2621" i="12"/>
  <c r="J2621" i="12" s="1"/>
  <c r="L2621" i="12"/>
  <c r="N2621" i="12" s="1"/>
  <c r="H2622" i="12"/>
  <c r="F2624" i="12"/>
  <c r="G2624" i="12" s="1"/>
  <c r="E2623" i="12"/>
  <c r="P2621" i="12" l="1"/>
  <c r="R2621" i="12" s="1"/>
  <c r="L2622" i="12"/>
  <c r="M2622" i="12"/>
  <c r="I2622" i="12"/>
  <c r="J2622" i="12" s="1"/>
  <c r="H2623" i="12"/>
  <c r="F2625" i="12"/>
  <c r="G2625" i="12" s="1"/>
  <c r="E2624" i="12"/>
  <c r="P2622" i="12" l="1"/>
  <c r="Q2622" i="12"/>
  <c r="L2623" i="12"/>
  <c r="M2623" i="12"/>
  <c r="N2622" i="12"/>
  <c r="I2623" i="12"/>
  <c r="J2623" i="12" s="1"/>
  <c r="H2624" i="12"/>
  <c r="F2626" i="12"/>
  <c r="G2626" i="12" s="1"/>
  <c r="E2625" i="12"/>
  <c r="P2623" i="12" l="1"/>
  <c r="Q2623" i="12"/>
  <c r="R2622" i="12"/>
  <c r="L2624" i="12"/>
  <c r="M2624" i="12"/>
  <c r="N2623" i="12"/>
  <c r="I2624" i="12"/>
  <c r="J2624" i="12" s="1"/>
  <c r="H2625" i="12"/>
  <c r="E2626" i="12"/>
  <c r="F2627" i="12"/>
  <c r="G2627" i="12" s="1"/>
  <c r="P2624" i="12" l="1"/>
  <c r="Q2624" i="12"/>
  <c r="R2623" i="12"/>
  <c r="L2625" i="12"/>
  <c r="M2625" i="12"/>
  <c r="N2624" i="12"/>
  <c r="I2625" i="12"/>
  <c r="J2625" i="12" s="1"/>
  <c r="H2626" i="12"/>
  <c r="F2628" i="12"/>
  <c r="G2628" i="12" s="1"/>
  <c r="E2627" i="12"/>
  <c r="P2625" i="12" l="1"/>
  <c r="Q2625" i="12"/>
  <c r="R2624" i="12"/>
  <c r="L2626" i="12"/>
  <c r="M2626" i="12"/>
  <c r="N2625" i="12"/>
  <c r="I2626" i="12"/>
  <c r="J2626" i="12" s="1"/>
  <c r="H2627" i="12"/>
  <c r="E2628" i="12"/>
  <c r="F2629" i="12"/>
  <c r="G2629" i="12" s="1"/>
  <c r="P2626" i="12" l="1"/>
  <c r="Q2626" i="12"/>
  <c r="R2625" i="12"/>
  <c r="L2627" i="12"/>
  <c r="M2627" i="12"/>
  <c r="N2626" i="12"/>
  <c r="I2627" i="12"/>
  <c r="J2627" i="12" s="1"/>
  <c r="H2628" i="12"/>
  <c r="F2630" i="12"/>
  <c r="G2630" i="12" s="1"/>
  <c r="E2629" i="12"/>
  <c r="P2627" i="12" l="1"/>
  <c r="Q2627" i="12"/>
  <c r="R2626" i="12"/>
  <c r="L2628" i="12"/>
  <c r="M2628" i="12"/>
  <c r="N2627" i="12"/>
  <c r="I2628" i="12"/>
  <c r="J2628" i="12" s="1"/>
  <c r="H2629" i="12"/>
  <c r="E2630" i="12"/>
  <c r="F2631" i="12"/>
  <c r="G2631" i="12" s="1"/>
  <c r="P2628" i="12" l="1"/>
  <c r="Q2628" i="12"/>
  <c r="R2627" i="12"/>
  <c r="L2629" i="12"/>
  <c r="M2629" i="12"/>
  <c r="N2628" i="12"/>
  <c r="I2629" i="12"/>
  <c r="J2629" i="12" s="1"/>
  <c r="H2630" i="12"/>
  <c r="F2632" i="12"/>
  <c r="G2632" i="12" s="1"/>
  <c r="E2631" i="12"/>
  <c r="P2629" i="12" l="1"/>
  <c r="Q2629" i="12"/>
  <c r="R2628" i="12"/>
  <c r="L2630" i="12"/>
  <c r="M2630" i="12"/>
  <c r="N2629" i="12"/>
  <c r="I2630" i="12"/>
  <c r="J2630" i="12" s="1"/>
  <c r="H2631" i="12"/>
  <c r="E2632" i="12"/>
  <c r="F2633" i="12"/>
  <c r="G2633" i="12" s="1"/>
  <c r="P2630" i="12" l="1"/>
  <c r="Q2630" i="12"/>
  <c r="R2629" i="12"/>
  <c r="L2631" i="12"/>
  <c r="M2631" i="12"/>
  <c r="N2630" i="12"/>
  <c r="I2631" i="12"/>
  <c r="J2631" i="12" s="1"/>
  <c r="H2632" i="12"/>
  <c r="F2634" i="12"/>
  <c r="G2634" i="12" s="1"/>
  <c r="E2633" i="12"/>
  <c r="P2631" i="12" l="1"/>
  <c r="Q2631" i="12"/>
  <c r="R2630" i="12"/>
  <c r="L2632" i="12"/>
  <c r="M2632" i="12"/>
  <c r="N2631" i="12"/>
  <c r="I2632" i="12"/>
  <c r="J2632" i="12" s="1"/>
  <c r="H2633" i="12"/>
  <c r="M2633" i="12" s="1"/>
  <c r="F2635" i="12"/>
  <c r="G2635" i="12" s="1"/>
  <c r="E2634" i="12"/>
  <c r="P2632" i="12" l="1"/>
  <c r="Q2632" i="12"/>
  <c r="Q2633" i="12" s="1"/>
  <c r="R2631" i="12"/>
  <c r="N2632" i="12"/>
  <c r="I2633" i="12"/>
  <c r="J2633" i="12" s="1"/>
  <c r="L2633" i="12"/>
  <c r="N2633" i="12" s="1"/>
  <c r="H2634" i="12"/>
  <c r="E2635" i="12"/>
  <c r="F2636" i="12"/>
  <c r="G2636" i="12" s="1"/>
  <c r="P2633" i="12" l="1"/>
  <c r="R2633" i="12" s="1"/>
  <c r="R2632" i="12"/>
  <c r="L2634" i="12"/>
  <c r="M2634" i="12"/>
  <c r="I2634" i="12"/>
  <c r="J2634" i="12" s="1"/>
  <c r="H2635" i="12"/>
  <c r="F2637" i="12"/>
  <c r="G2637" i="12" s="1"/>
  <c r="E2636" i="12"/>
  <c r="P2634" i="12" l="1"/>
  <c r="Q2634" i="12"/>
  <c r="L2635" i="12"/>
  <c r="M2635" i="12"/>
  <c r="N2634" i="12"/>
  <c r="I2635" i="12"/>
  <c r="J2635" i="12" s="1"/>
  <c r="H2636" i="12"/>
  <c r="F2638" i="12"/>
  <c r="G2638" i="12" s="1"/>
  <c r="E2637" i="12"/>
  <c r="P2635" i="12" l="1"/>
  <c r="Q2635" i="12"/>
  <c r="R2634" i="12"/>
  <c r="L2636" i="12"/>
  <c r="M2636" i="12"/>
  <c r="N2635" i="12"/>
  <c r="I2636" i="12"/>
  <c r="J2636" i="12" s="1"/>
  <c r="H2637" i="12"/>
  <c r="M2637" i="12" s="1"/>
  <c r="E2638" i="12"/>
  <c r="F2639" i="12"/>
  <c r="G2639" i="12" s="1"/>
  <c r="P2636" i="12" l="1"/>
  <c r="Q2636" i="12"/>
  <c r="Q2637" i="12" s="1"/>
  <c r="R2635" i="12"/>
  <c r="N2636" i="12"/>
  <c r="I2637" i="12"/>
  <c r="J2637" i="12" s="1"/>
  <c r="L2637" i="12"/>
  <c r="N2637" i="12" s="1"/>
  <c r="H2638" i="12"/>
  <c r="F2640" i="12"/>
  <c r="G2640" i="12" s="1"/>
  <c r="E2639" i="12"/>
  <c r="P2637" i="12" l="1"/>
  <c r="R2637" i="12" s="1"/>
  <c r="R2636" i="12"/>
  <c r="L2638" i="12"/>
  <c r="M2638" i="12"/>
  <c r="I2638" i="12"/>
  <c r="J2638" i="12" s="1"/>
  <c r="H2639" i="12"/>
  <c r="E2640" i="12"/>
  <c r="F2641" i="12"/>
  <c r="G2641" i="12" s="1"/>
  <c r="P2638" i="12" l="1"/>
  <c r="Q2638" i="12"/>
  <c r="L2639" i="12"/>
  <c r="M2639" i="12"/>
  <c r="N2638" i="12"/>
  <c r="I2639" i="12"/>
  <c r="J2639" i="12" s="1"/>
  <c r="H2640" i="12"/>
  <c r="M2640" i="12" s="1"/>
  <c r="F2642" i="12"/>
  <c r="G2642" i="12" s="1"/>
  <c r="E2641" i="12"/>
  <c r="P2639" i="12" l="1"/>
  <c r="Q2639" i="12"/>
  <c r="Q2640" i="12" s="1"/>
  <c r="R2638" i="12"/>
  <c r="N2639" i="12"/>
  <c r="I2640" i="12"/>
  <c r="J2640" i="12" s="1"/>
  <c r="L2640" i="12"/>
  <c r="N2640" i="12" s="1"/>
  <c r="H2641" i="12"/>
  <c r="F2643" i="12"/>
  <c r="G2643" i="12" s="1"/>
  <c r="E2642" i="12"/>
  <c r="P2640" i="12" l="1"/>
  <c r="R2640" i="12" s="1"/>
  <c r="R2639" i="12"/>
  <c r="L2641" i="12"/>
  <c r="M2641" i="12"/>
  <c r="I2641" i="12"/>
  <c r="J2641" i="12" s="1"/>
  <c r="H2642" i="12"/>
  <c r="E2643" i="12"/>
  <c r="F2644" i="12"/>
  <c r="G2644" i="12" s="1"/>
  <c r="P2641" i="12" l="1"/>
  <c r="Q2641" i="12"/>
  <c r="L2642" i="12"/>
  <c r="M2642" i="12"/>
  <c r="N2641" i="12"/>
  <c r="I2642" i="12"/>
  <c r="J2642" i="12" s="1"/>
  <c r="H2643" i="12"/>
  <c r="F2645" i="12"/>
  <c r="G2645" i="12" s="1"/>
  <c r="E2644" i="12"/>
  <c r="P2642" i="12" l="1"/>
  <c r="Q2642" i="12"/>
  <c r="R2641" i="12"/>
  <c r="L2643" i="12"/>
  <c r="M2643" i="12"/>
  <c r="N2642" i="12"/>
  <c r="I2643" i="12"/>
  <c r="J2643" i="12" s="1"/>
  <c r="H2644" i="12"/>
  <c r="E2645" i="12"/>
  <c r="F2646" i="12"/>
  <c r="G2646" i="12" s="1"/>
  <c r="P2643" i="12" l="1"/>
  <c r="Q2643" i="12"/>
  <c r="R2642" i="12"/>
  <c r="L2644" i="12"/>
  <c r="M2644" i="12"/>
  <c r="N2643" i="12"/>
  <c r="I2644" i="12"/>
  <c r="J2644" i="12" s="1"/>
  <c r="H2645" i="12"/>
  <c r="F2647" i="12"/>
  <c r="G2647" i="12" s="1"/>
  <c r="E2646" i="12"/>
  <c r="P2644" i="12" l="1"/>
  <c r="Q2644" i="12"/>
  <c r="R2643" i="12"/>
  <c r="L2645" i="12"/>
  <c r="M2645" i="12"/>
  <c r="N2644" i="12"/>
  <c r="I2645" i="12"/>
  <c r="J2645" i="12" s="1"/>
  <c r="H2646" i="12"/>
  <c r="F2648" i="12"/>
  <c r="G2648" i="12" s="1"/>
  <c r="E2647" i="12"/>
  <c r="P2645" i="12" l="1"/>
  <c r="Q2645" i="12"/>
  <c r="R2644" i="12"/>
  <c r="L2646" i="12"/>
  <c r="M2646" i="12"/>
  <c r="N2645" i="12"/>
  <c r="I2646" i="12"/>
  <c r="J2646" i="12" s="1"/>
  <c r="H2647" i="12"/>
  <c r="M2647" i="12" s="1"/>
  <c r="E2648" i="12"/>
  <c r="F2649" i="12"/>
  <c r="G2649" i="12" s="1"/>
  <c r="P2646" i="12" l="1"/>
  <c r="Q2646" i="12"/>
  <c r="Q2647" i="12" s="1"/>
  <c r="R2645" i="12"/>
  <c r="N2646" i="12"/>
  <c r="I2647" i="12"/>
  <c r="J2647" i="12" s="1"/>
  <c r="L2647" i="12"/>
  <c r="N2647" i="12" s="1"/>
  <c r="H2648" i="12"/>
  <c r="M2648" i="12" s="1"/>
  <c r="F2650" i="12"/>
  <c r="G2650" i="12" s="1"/>
  <c r="E2649" i="12"/>
  <c r="P2647" i="12" l="1"/>
  <c r="R2647" i="12" s="1"/>
  <c r="Q2648" i="12"/>
  <c r="R2646" i="12"/>
  <c r="I2648" i="12"/>
  <c r="J2648" i="12" s="1"/>
  <c r="L2648" i="12"/>
  <c r="N2648" i="12" s="1"/>
  <c r="H2649" i="12"/>
  <c r="F2651" i="12"/>
  <c r="G2651" i="12" s="1"/>
  <c r="E2650" i="12"/>
  <c r="P2648" i="12" l="1"/>
  <c r="R2648" i="12" s="1"/>
  <c r="L2649" i="12"/>
  <c r="M2649" i="12"/>
  <c r="I2649" i="12"/>
  <c r="J2649" i="12" s="1"/>
  <c r="H2650" i="12"/>
  <c r="M2650" i="12" s="1"/>
  <c r="F2652" i="12"/>
  <c r="G2652" i="12" s="1"/>
  <c r="E2651" i="12"/>
  <c r="P2649" i="12" l="1"/>
  <c r="Q2649" i="12"/>
  <c r="Q2650" i="12" s="1"/>
  <c r="N2649" i="12"/>
  <c r="I2650" i="12"/>
  <c r="J2650" i="12" s="1"/>
  <c r="L2650" i="12"/>
  <c r="N2650" i="12" s="1"/>
  <c r="H2651" i="12"/>
  <c r="F2653" i="12"/>
  <c r="G2653" i="12" s="1"/>
  <c r="E2652" i="12"/>
  <c r="P2650" i="12" l="1"/>
  <c r="R2650" i="12" s="1"/>
  <c r="R2649" i="12"/>
  <c r="L2651" i="12"/>
  <c r="M2651" i="12"/>
  <c r="I2651" i="12"/>
  <c r="J2651" i="12" s="1"/>
  <c r="H2652" i="12"/>
  <c r="F2654" i="12"/>
  <c r="G2654" i="12" s="1"/>
  <c r="E2653" i="12"/>
  <c r="P2651" i="12" l="1"/>
  <c r="Q2651" i="12"/>
  <c r="L2652" i="12"/>
  <c r="M2652" i="12"/>
  <c r="N2651" i="12"/>
  <c r="I2652" i="12"/>
  <c r="J2652" i="12" s="1"/>
  <c r="H2653" i="12"/>
  <c r="F2655" i="12"/>
  <c r="G2655" i="12" s="1"/>
  <c r="E2654" i="12"/>
  <c r="P2652" i="12" l="1"/>
  <c r="Q2652" i="12"/>
  <c r="R2651" i="12"/>
  <c r="L2653" i="12"/>
  <c r="M2653" i="12"/>
  <c r="N2652" i="12"/>
  <c r="I2653" i="12"/>
  <c r="J2653" i="12" s="1"/>
  <c r="H2654" i="12"/>
  <c r="F2656" i="12"/>
  <c r="G2656" i="12" s="1"/>
  <c r="E2655" i="12"/>
  <c r="P2653" i="12" l="1"/>
  <c r="Q2653" i="12"/>
  <c r="R2652" i="12"/>
  <c r="L2654" i="12"/>
  <c r="M2654" i="12"/>
  <c r="N2653" i="12"/>
  <c r="I2654" i="12"/>
  <c r="J2654" i="12" s="1"/>
  <c r="H2655" i="12"/>
  <c r="F2657" i="12"/>
  <c r="G2657" i="12" s="1"/>
  <c r="E2656" i="12"/>
  <c r="P2654" i="12" l="1"/>
  <c r="Q2654" i="12"/>
  <c r="R2654" i="12" s="1"/>
  <c r="R2653" i="12"/>
  <c r="L2655" i="12"/>
  <c r="M2655" i="12"/>
  <c r="N2654" i="12"/>
  <c r="I2655" i="12"/>
  <c r="J2655" i="12" s="1"/>
  <c r="H2656" i="12"/>
  <c r="M2656" i="12" s="1"/>
  <c r="F2658" i="12"/>
  <c r="G2658" i="12" s="1"/>
  <c r="E2657" i="12"/>
  <c r="P2655" i="12" l="1"/>
  <c r="Q2655" i="12"/>
  <c r="Q2656" i="12" s="1"/>
  <c r="N2655" i="12"/>
  <c r="I2656" i="12"/>
  <c r="J2656" i="12" s="1"/>
  <c r="L2656" i="12"/>
  <c r="N2656" i="12" s="1"/>
  <c r="H2657" i="12"/>
  <c r="E2658" i="12"/>
  <c r="F2659" i="12"/>
  <c r="G2659" i="12" s="1"/>
  <c r="P2656" i="12" l="1"/>
  <c r="R2655" i="12"/>
  <c r="R2656" i="12"/>
  <c r="L2657" i="12"/>
  <c r="M2657" i="12"/>
  <c r="I2657" i="12"/>
  <c r="J2657" i="12" s="1"/>
  <c r="H2658" i="12"/>
  <c r="F2660" i="12"/>
  <c r="G2660" i="12" s="1"/>
  <c r="E2659" i="12"/>
  <c r="P2657" i="12" l="1"/>
  <c r="Q2657" i="12"/>
  <c r="L2658" i="12"/>
  <c r="M2658" i="12"/>
  <c r="N2657" i="12"/>
  <c r="I2658" i="12"/>
  <c r="J2658" i="12" s="1"/>
  <c r="H2659" i="12"/>
  <c r="M2659" i="12" s="1"/>
  <c r="F2661" i="12"/>
  <c r="G2661" i="12" s="1"/>
  <c r="E2660" i="12"/>
  <c r="P2658" i="12" l="1"/>
  <c r="Q2658" i="12"/>
  <c r="Q2659" i="12" s="1"/>
  <c r="R2657" i="12"/>
  <c r="N2658" i="12"/>
  <c r="I2659" i="12"/>
  <c r="J2659" i="12" s="1"/>
  <c r="L2659" i="12"/>
  <c r="N2659" i="12" s="1"/>
  <c r="H2660" i="12"/>
  <c r="E2661" i="12"/>
  <c r="F2662" i="12"/>
  <c r="G2662" i="12" s="1"/>
  <c r="P2659" i="12" l="1"/>
  <c r="R2659" i="12" s="1"/>
  <c r="R2658" i="12"/>
  <c r="L2660" i="12"/>
  <c r="M2660" i="12"/>
  <c r="I2660" i="12"/>
  <c r="J2660" i="12" s="1"/>
  <c r="H2661" i="12"/>
  <c r="F2663" i="12"/>
  <c r="G2663" i="12" s="1"/>
  <c r="E2662" i="12"/>
  <c r="P2660" i="12" l="1"/>
  <c r="Q2660" i="12"/>
  <c r="L2661" i="12"/>
  <c r="M2661" i="12"/>
  <c r="N2660" i="12"/>
  <c r="I2661" i="12"/>
  <c r="J2661" i="12" s="1"/>
  <c r="H2662" i="12"/>
  <c r="E2663" i="12"/>
  <c r="F2664" i="12"/>
  <c r="G2664" i="12" s="1"/>
  <c r="P2661" i="12" l="1"/>
  <c r="Q2661" i="12"/>
  <c r="R2660" i="12"/>
  <c r="L2662" i="12"/>
  <c r="M2662" i="12"/>
  <c r="N2661" i="12"/>
  <c r="I2662" i="12"/>
  <c r="J2662" i="12" s="1"/>
  <c r="H2663" i="12"/>
  <c r="F2665" i="12"/>
  <c r="G2665" i="12" s="1"/>
  <c r="E2664" i="12"/>
  <c r="P2662" i="12" l="1"/>
  <c r="Q2662" i="12"/>
  <c r="R2661" i="12"/>
  <c r="L2663" i="12"/>
  <c r="M2663" i="12"/>
  <c r="N2662" i="12"/>
  <c r="I2663" i="12"/>
  <c r="J2663" i="12" s="1"/>
  <c r="H2664" i="12"/>
  <c r="F2666" i="12"/>
  <c r="G2666" i="12" s="1"/>
  <c r="E2665" i="12"/>
  <c r="P2663" i="12" l="1"/>
  <c r="Q2663" i="12"/>
  <c r="R2662" i="12"/>
  <c r="L2664" i="12"/>
  <c r="M2664" i="12"/>
  <c r="N2663" i="12"/>
  <c r="I2664" i="12"/>
  <c r="J2664" i="12" s="1"/>
  <c r="H2665" i="12"/>
  <c r="E2666" i="12"/>
  <c r="F2667" i="12"/>
  <c r="G2667" i="12" s="1"/>
  <c r="P2664" i="12" l="1"/>
  <c r="Q2664" i="12"/>
  <c r="R2663" i="12"/>
  <c r="L2665" i="12"/>
  <c r="M2665" i="12"/>
  <c r="N2664" i="12"/>
  <c r="I2665" i="12"/>
  <c r="J2665" i="12" s="1"/>
  <c r="H2666" i="12"/>
  <c r="F2668" i="12"/>
  <c r="G2668" i="12" s="1"/>
  <c r="E2667" i="12"/>
  <c r="P2665" i="12" l="1"/>
  <c r="Q2665" i="12"/>
  <c r="R2664" i="12"/>
  <c r="L2666" i="12"/>
  <c r="M2666" i="12"/>
  <c r="N2665" i="12"/>
  <c r="I2666" i="12"/>
  <c r="J2666" i="12" s="1"/>
  <c r="H2667" i="12"/>
  <c r="M2667" i="12" s="1"/>
  <c r="E2668" i="12"/>
  <c r="F2669" i="12"/>
  <c r="G2669" i="12" s="1"/>
  <c r="P2666" i="12" l="1"/>
  <c r="Q2666" i="12"/>
  <c r="Q2667" i="12" s="1"/>
  <c r="R2665" i="12"/>
  <c r="N2666" i="12"/>
  <c r="I2667" i="12"/>
  <c r="J2667" i="12" s="1"/>
  <c r="L2667" i="12"/>
  <c r="N2667" i="12" s="1"/>
  <c r="H2668" i="12"/>
  <c r="F2670" i="12"/>
  <c r="G2670" i="12" s="1"/>
  <c r="E2669" i="12"/>
  <c r="P2667" i="12" l="1"/>
  <c r="R2667" i="12" s="1"/>
  <c r="R2666" i="12"/>
  <c r="L2668" i="12"/>
  <c r="M2668" i="12"/>
  <c r="I2668" i="12"/>
  <c r="J2668" i="12" s="1"/>
  <c r="H2669" i="12"/>
  <c r="E2670" i="12"/>
  <c r="F2671" i="12"/>
  <c r="G2671" i="12" s="1"/>
  <c r="P2668" i="12" l="1"/>
  <c r="Q2668" i="12"/>
  <c r="L2669" i="12"/>
  <c r="M2669" i="12"/>
  <c r="N2668" i="12"/>
  <c r="I2669" i="12"/>
  <c r="J2669" i="12" s="1"/>
  <c r="H2670" i="12"/>
  <c r="M2670" i="12" s="1"/>
  <c r="F2672" i="12"/>
  <c r="G2672" i="12" s="1"/>
  <c r="E2671" i="12"/>
  <c r="P2669" i="12" l="1"/>
  <c r="Q2669" i="12"/>
  <c r="Q2670" i="12" s="1"/>
  <c r="R2668" i="12"/>
  <c r="N2669" i="12"/>
  <c r="I2670" i="12"/>
  <c r="J2670" i="12" s="1"/>
  <c r="L2670" i="12"/>
  <c r="N2670" i="12" s="1"/>
  <c r="H2671" i="12"/>
  <c r="E2672" i="12"/>
  <c r="F2673" i="12"/>
  <c r="G2673" i="12" s="1"/>
  <c r="P2670" i="12" l="1"/>
  <c r="R2670" i="12" s="1"/>
  <c r="R2669" i="12"/>
  <c r="L2671" i="12"/>
  <c r="M2671" i="12"/>
  <c r="I2671" i="12"/>
  <c r="J2671" i="12" s="1"/>
  <c r="H2672" i="12"/>
  <c r="F2674" i="12"/>
  <c r="G2674" i="12" s="1"/>
  <c r="E2673" i="12"/>
  <c r="P2671" i="12" l="1"/>
  <c r="Q2671" i="12"/>
  <c r="L2672" i="12"/>
  <c r="M2672" i="12"/>
  <c r="N2671" i="12"/>
  <c r="I2672" i="12"/>
  <c r="J2672" i="12" s="1"/>
  <c r="H2673" i="12"/>
  <c r="M2673" i="12" s="1"/>
  <c r="E2674" i="12"/>
  <c r="F2675" i="12"/>
  <c r="G2675" i="12" s="1"/>
  <c r="P2672" i="12" l="1"/>
  <c r="Q2672" i="12"/>
  <c r="Q2673" i="12" s="1"/>
  <c r="R2671" i="12"/>
  <c r="N2672" i="12"/>
  <c r="I2673" i="12"/>
  <c r="J2673" i="12" s="1"/>
  <c r="L2673" i="12"/>
  <c r="N2673" i="12" s="1"/>
  <c r="H2674" i="12"/>
  <c r="F2676" i="12"/>
  <c r="G2676" i="12" s="1"/>
  <c r="E2675" i="12"/>
  <c r="P2673" i="12" l="1"/>
  <c r="R2673" i="12" s="1"/>
  <c r="R2672" i="12"/>
  <c r="L2674" i="12"/>
  <c r="M2674" i="12"/>
  <c r="I2674" i="12"/>
  <c r="J2674" i="12" s="1"/>
  <c r="H2675" i="12"/>
  <c r="F2677" i="12"/>
  <c r="G2677" i="12" s="1"/>
  <c r="E2676" i="12"/>
  <c r="P2674" i="12" l="1"/>
  <c r="Q2674" i="12"/>
  <c r="L2675" i="12"/>
  <c r="M2675" i="12"/>
  <c r="N2674" i="12"/>
  <c r="I2675" i="12"/>
  <c r="J2675" i="12" s="1"/>
  <c r="H2676" i="12"/>
  <c r="M2676" i="12" s="1"/>
  <c r="F2678" i="12"/>
  <c r="G2678" i="12" s="1"/>
  <c r="E2677" i="12"/>
  <c r="P2675" i="12" l="1"/>
  <c r="Q2675" i="12"/>
  <c r="Q2676" i="12" s="1"/>
  <c r="R2674" i="12"/>
  <c r="N2675" i="12"/>
  <c r="I2676" i="12"/>
  <c r="J2676" i="12" s="1"/>
  <c r="L2676" i="12"/>
  <c r="N2676" i="12" s="1"/>
  <c r="H2677" i="12"/>
  <c r="E2678" i="12"/>
  <c r="F2679" i="12"/>
  <c r="G2679" i="12" s="1"/>
  <c r="P2676" i="12" l="1"/>
  <c r="R2676" i="12" s="1"/>
  <c r="R2675" i="12"/>
  <c r="L2677" i="12"/>
  <c r="M2677" i="12"/>
  <c r="I2677" i="12"/>
  <c r="J2677" i="12" s="1"/>
  <c r="H2678" i="12"/>
  <c r="F2680" i="12"/>
  <c r="G2680" i="12" s="1"/>
  <c r="E2679" i="12"/>
  <c r="P2677" i="12" l="1"/>
  <c r="Q2677" i="12"/>
  <c r="L2678" i="12"/>
  <c r="M2678" i="12"/>
  <c r="N2677" i="12"/>
  <c r="I2678" i="12"/>
  <c r="J2678" i="12" s="1"/>
  <c r="H2679" i="12"/>
  <c r="F2681" i="12"/>
  <c r="G2681" i="12" s="1"/>
  <c r="E2680" i="12"/>
  <c r="P2678" i="12" l="1"/>
  <c r="Q2678" i="12"/>
  <c r="R2677" i="12"/>
  <c r="L2679" i="12"/>
  <c r="M2679" i="12"/>
  <c r="N2678" i="12"/>
  <c r="I2679" i="12"/>
  <c r="J2679" i="12" s="1"/>
  <c r="H2680" i="12"/>
  <c r="F2682" i="12"/>
  <c r="G2682" i="12" s="1"/>
  <c r="E2681" i="12"/>
  <c r="P2679" i="12" l="1"/>
  <c r="Q2679" i="12"/>
  <c r="R2678" i="12"/>
  <c r="L2680" i="12"/>
  <c r="M2680" i="12"/>
  <c r="N2679" i="12"/>
  <c r="I2680" i="12"/>
  <c r="J2680" i="12" s="1"/>
  <c r="H2681" i="12"/>
  <c r="F2683" i="12"/>
  <c r="G2683" i="12" s="1"/>
  <c r="E2682" i="12"/>
  <c r="P2680" i="12" l="1"/>
  <c r="Q2680" i="12"/>
  <c r="R2679" i="12"/>
  <c r="L2681" i="12"/>
  <c r="M2681" i="12"/>
  <c r="N2680" i="12"/>
  <c r="I2681" i="12"/>
  <c r="J2681" i="12" s="1"/>
  <c r="H2682" i="12"/>
  <c r="M2682" i="12" s="1"/>
  <c r="F2684" i="12"/>
  <c r="G2684" i="12" s="1"/>
  <c r="E2683" i="12"/>
  <c r="P2681" i="12" l="1"/>
  <c r="Q2681" i="12"/>
  <c r="Q2682" i="12" s="1"/>
  <c r="R2680" i="12"/>
  <c r="N2681" i="12"/>
  <c r="I2682" i="12"/>
  <c r="J2682" i="12" s="1"/>
  <c r="L2682" i="12"/>
  <c r="N2682" i="12" s="1"/>
  <c r="H2683" i="12"/>
  <c r="F2685" i="12"/>
  <c r="G2685" i="12" s="1"/>
  <c r="E2684" i="12"/>
  <c r="P2682" i="12" l="1"/>
  <c r="R2682" i="12" s="1"/>
  <c r="R2681" i="12"/>
  <c r="L2683" i="12"/>
  <c r="M2683" i="12"/>
  <c r="I2683" i="12"/>
  <c r="J2683" i="12" s="1"/>
  <c r="H2684" i="12"/>
  <c r="F2686" i="12"/>
  <c r="G2686" i="12" s="1"/>
  <c r="E2685" i="12"/>
  <c r="P2683" i="12" l="1"/>
  <c r="Q2683" i="12"/>
  <c r="L2684" i="12"/>
  <c r="M2684" i="12"/>
  <c r="N2683" i="12"/>
  <c r="I2684" i="12"/>
  <c r="J2684" i="12" s="1"/>
  <c r="H2685" i="12"/>
  <c r="F2687" i="12"/>
  <c r="G2687" i="12" s="1"/>
  <c r="E2686" i="12"/>
  <c r="P2684" i="12" l="1"/>
  <c r="Q2684" i="12"/>
  <c r="R2683" i="12"/>
  <c r="L2685" i="12"/>
  <c r="M2685" i="12"/>
  <c r="N2684" i="12"/>
  <c r="I2685" i="12"/>
  <c r="J2685" i="12" s="1"/>
  <c r="H2686" i="12"/>
  <c r="F2688" i="12"/>
  <c r="G2688" i="12" s="1"/>
  <c r="E2687" i="12"/>
  <c r="P2685" i="12" l="1"/>
  <c r="Q2685" i="12"/>
  <c r="R2684" i="12"/>
  <c r="L2686" i="12"/>
  <c r="M2686" i="12"/>
  <c r="N2685" i="12"/>
  <c r="I2686" i="12"/>
  <c r="J2686" i="12" s="1"/>
  <c r="H2687" i="12"/>
  <c r="E2688" i="12"/>
  <c r="F2689" i="12"/>
  <c r="G2689" i="12" s="1"/>
  <c r="P2686" i="12" l="1"/>
  <c r="Q2686" i="12"/>
  <c r="R2685" i="12"/>
  <c r="L2687" i="12"/>
  <c r="M2687" i="12"/>
  <c r="N2686" i="12"/>
  <c r="I2687" i="12"/>
  <c r="J2687" i="12" s="1"/>
  <c r="H2688" i="12"/>
  <c r="F2690" i="12"/>
  <c r="G2690" i="12" s="1"/>
  <c r="E2689" i="12"/>
  <c r="P2687" i="12" l="1"/>
  <c r="Q2687" i="12"/>
  <c r="R2686" i="12"/>
  <c r="L2688" i="12"/>
  <c r="M2688" i="12"/>
  <c r="N2687" i="12"/>
  <c r="I2688" i="12"/>
  <c r="J2688" i="12" s="1"/>
  <c r="H2689" i="12"/>
  <c r="E2690" i="12"/>
  <c r="F2691" i="12"/>
  <c r="G2691" i="12" s="1"/>
  <c r="P2688" i="12" l="1"/>
  <c r="Q2688" i="12"/>
  <c r="R2687" i="12"/>
  <c r="L2689" i="12"/>
  <c r="M2689" i="12"/>
  <c r="N2688" i="12"/>
  <c r="I2689" i="12"/>
  <c r="J2689" i="12" s="1"/>
  <c r="H2690" i="12"/>
  <c r="F2692" i="12"/>
  <c r="G2692" i="12" s="1"/>
  <c r="E2691" i="12"/>
  <c r="P2689" i="12" l="1"/>
  <c r="Q2689" i="12"/>
  <c r="R2688" i="12"/>
  <c r="L2690" i="12"/>
  <c r="M2690" i="12"/>
  <c r="N2689" i="12"/>
  <c r="I2690" i="12"/>
  <c r="J2690" i="12" s="1"/>
  <c r="H2691" i="12"/>
  <c r="E2692" i="12"/>
  <c r="F2693" i="12"/>
  <c r="G2693" i="12" s="1"/>
  <c r="P2690" i="12" l="1"/>
  <c r="Q2690" i="12"/>
  <c r="R2689" i="12"/>
  <c r="L2691" i="12"/>
  <c r="M2691" i="12"/>
  <c r="N2690" i="12"/>
  <c r="I2691" i="12"/>
  <c r="J2691" i="12" s="1"/>
  <c r="H2692" i="12"/>
  <c r="F2694" i="12"/>
  <c r="G2694" i="12" s="1"/>
  <c r="E2693" i="12"/>
  <c r="P2691" i="12" l="1"/>
  <c r="Q2691" i="12"/>
  <c r="R2690" i="12"/>
  <c r="L2692" i="12"/>
  <c r="M2692" i="12"/>
  <c r="N2691" i="12"/>
  <c r="I2692" i="12"/>
  <c r="J2692" i="12" s="1"/>
  <c r="H2693" i="12"/>
  <c r="F2695" i="12"/>
  <c r="G2695" i="12" s="1"/>
  <c r="E2694" i="12"/>
  <c r="P2692" i="12" l="1"/>
  <c r="Q2692" i="12"/>
  <c r="R2691" i="12"/>
  <c r="L2693" i="12"/>
  <c r="M2693" i="12"/>
  <c r="N2692" i="12"/>
  <c r="I2693" i="12"/>
  <c r="J2693" i="12" s="1"/>
  <c r="H2694" i="12"/>
  <c r="F2696" i="12"/>
  <c r="G2696" i="12" s="1"/>
  <c r="E2695" i="12"/>
  <c r="P2693" i="12" l="1"/>
  <c r="Q2693" i="12"/>
  <c r="R2692" i="12"/>
  <c r="L2694" i="12"/>
  <c r="M2694" i="12"/>
  <c r="N2693" i="12"/>
  <c r="I2694" i="12"/>
  <c r="J2694" i="12" s="1"/>
  <c r="H2695" i="12"/>
  <c r="F2697" i="12"/>
  <c r="G2697" i="12" s="1"/>
  <c r="E2696" i="12"/>
  <c r="P2694" i="12" l="1"/>
  <c r="Q2694" i="12"/>
  <c r="R2693" i="12"/>
  <c r="L2695" i="12"/>
  <c r="P2695" i="12" s="1"/>
  <c r="M2695" i="12"/>
  <c r="N2694" i="12"/>
  <c r="I2695" i="12"/>
  <c r="J2695" i="12" s="1"/>
  <c r="H2696" i="12"/>
  <c r="M2696" i="12" s="1"/>
  <c r="E2697" i="12"/>
  <c r="F2698" i="12"/>
  <c r="G2698" i="12" s="1"/>
  <c r="Q2695" i="12" l="1"/>
  <c r="Q2696" i="12" s="1"/>
  <c r="R2694" i="12"/>
  <c r="N2695" i="12"/>
  <c r="I2696" i="12"/>
  <c r="J2696" i="12" s="1"/>
  <c r="L2696" i="12"/>
  <c r="N2696" i="12" s="1"/>
  <c r="H2697" i="12"/>
  <c r="F2699" i="12"/>
  <c r="G2699" i="12" s="1"/>
  <c r="E2698" i="12"/>
  <c r="P2696" i="12" l="1"/>
  <c r="R2696" i="12" s="1"/>
  <c r="R2695" i="12"/>
  <c r="L2697" i="12"/>
  <c r="M2697" i="12"/>
  <c r="I2697" i="12"/>
  <c r="J2697" i="12" s="1"/>
  <c r="H2698" i="12"/>
  <c r="F2700" i="12"/>
  <c r="G2700" i="12" s="1"/>
  <c r="E2699" i="12"/>
  <c r="P2697" i="12" l="1"/>
  <c r="Q2697" i="12"/>
  <c r="L2698" i="12"/>
  <c r="M2698" i="12"/>
  <c r="N2697" i="12"/>
  <c r="I2698" i="12"/>
  <c r="J2698" i="12" s="1"/>
  <c r="H2699" i="12"/>
  <c r="M2699" i="12" s="1"/>
  <c r="E2700" i="12"/>
  <c r="F2701" i="12"/>
  <c r="G2701" i="12" s="1"/>
  <c r="P2698" i="12" l="1"/>
  <c r="Q2698" i="12"/>
  <c r="Q2699" i="12" s="1"/>
  <c r="R2697" i="12"/>
  <c r="N2698" i="12"/>
  <c r="I2699" i="12"/>
  <c r="J2699" i="12" s="1"/>
  <c r="L2699" i="12"/>
  <c r="N2699" i="12" s="1"/>
  <c r="H2700" i="12"/>
  <c r="M2700" i="12" s="1"/>
  <c r="F2702" i="12"/>
  <c r="G2702" i="12" s="1"/>
  <c r="E2701" i="12"/>
  <c r="P2699" i="12" l="1"/>
  <c r="R2699" i="12" s="1"/>
  <c r="Q2700" i="12"/>
  <c r="R2698" i="12"/>
  <c r="I2700" i="12"/>
  <c r="J2700" i="12" s="1"/>
  <c r="L2700" i="12"/>
  <c r="N2700" i="12" s="1"/>
  <c r="H2701" i="12"/>
  <c r="F2703" i="12"/>
  <c r="G2703" i="12" s="1"/>
  <c r="E2702" i="12"/>
  <c r="P2700" i="12" l="1"/>
  <c r="R2700" i="12" s="1"/>
  <c r="L2701" i="12"/>
  <c r="M2701" i="12"/>
  <c r="I2701" i="12"/>
  <c r="J2701" i="12" s="1"/>
  <c r="H2702" i="12"/>
  <c r="F2704" i="12"/>
  <c r="G2704" i="12" s="1"/>
  <c r="E2703" i="12"/>
  <c r="P2701" i="12" l="1"/>
  <c r="Q2701" i="12"/>
  <c r="L2702" i="12"/>
  <c r="M2702" i="12"/>
  <c r="N2701" i="12"/>
  <c r="I2702" i="12"/>
  <c r="J2702" i="12" s="1"/>
  <c r="H2703" i="12"/>
  <c r="E2704" i="12"/>
  <c r="F2705" i="12"/>
  <c r="G2705" i="12" s="1"/>
  <c r="P2702" i="12" l="1"/>
  <c r="Q2702" i="12"/>
  <c r="R2701" i="12"/>
  <c r="L2703" i="12"/>
  <c r="M2703" i="12"/>
  <c r="N2702" i="12"/>
  <c r="I2703" i="12"/>
  <c r="J2703" i="12" s="1"/>
  <c r="H2704" i="12"/>
  <c r="F2706" i="12"/>
  <c r="G2706" i="12" s="1"/>
  <c r="E2705" i="12"/>
  <c r="P2703" i="12" l="1"/>
  <c r="Q2703" i="12"/>
  <c r="R2702" i="12"/>
  <c r="L2704" i="12"/>
  <c r="M2704" i="12"/>
  <c r="N2703" i="12"/>
  <c r="I2704" i="12"/>
  <c r="J2704" i="12" s="1"/>
  <c r="H2705" i="12"/>
  <c r="F2707" i="12"/>
  <c r="G2707" i="12" s="1"/>
  <c r="E2706" i="12"/>
  <c r="P2704" i="12" l="1"/>
  <c r="Q2704" i="12"/>
  <c r="R2703" i="12"/>
  <c r="L2705" i="12"/>
  <c r="M2705" i="12"/>
  <c r="N2704" i="12"/>
  <c r="I2705" i="12"/>
  <c r="J2705" i="12" s="1"/>
  <c r="H2706" i="12"/>
  <c r="F2708" i="12"/>
  <c r="G2708" i="12" s="1"/>
  <c r="E2707" i="12"/>
  <c r="P2705" i="12" l="1"/>
  <c r="Q2705" i="12"/>
  <c r="R2704" i="12"/>
  <c r="L2706" i="12"/>
  <c r="M2706" i="12"/>
  <c r="N2705" i="12"/>
  <c r="I2706" i="12"/>
  <c r="J2706" i="12" s="1"/>
  <c r="H2707" i="12"/>
  <c r="E2708" i="12"/>
  <c r="F2709" i="12"/>
  <c r="G2709" i="12" s="1"/>
  <c r="P2706" i="12" l="1"/>
  <c r="Q2706" i="12"/>
  <c r="R2705" i="12"/>
  <c r="L2707" i="12"/>
  <c r="M2707" i="12"/>
  <c r="N2706" i="12"/>
  <c r="I2707" i="12"/>
  <c r="J2707" i="12" s="1"/>
  <c r="H2708" i="12"/>
  <c r="F2710" i="12"/>
  <c r="G2710" i="12" s="1"/>
  <c r="E2709" i="12"/>
  <c r="P2707" i="12" l="1"/>
  <c r="Q2707" i="12"/>
  <c r="R2706" i="12"/>
  <c r="L2708" i="12"/>
  <c r="M2708" i="12"/>
  <c r="N2707" i="12"/>
  <c r="I2708" i="12"/>
  <c r="J2708" i="12" s="1"/>
  <c r="H2709" i="12"/>
  <c r="M2709" i="12" s="1"/>
  <c r="E2710" i="12"/>
  <c r="F2711" i="12"/>
  <c r="G2711" i="12" s="1"/>
  <c r="P2708" i="12" l="1"/>
  <c r="Q2708" i="12"/>
  <c r="Q2709" i="12" s="1"/>
  <c r="R2707" i="12"/>
  <c r="N2708" i="12"/>
  <c r="I2709" i="12"/>
  <c r="J2709" i="12" s="1"/>
  <c r="L2709" i="12"/>
  <c r="N2709" i="12" s="1"/>
  <c r="H2710" i="12"/>
  <c r="F2712" i="12"/>
  <c r="G2712" i="12" s="1"/>
  <c r="E2711" i="12"/>
  <c r="P2709" i="12" l="1"/>
  <c r="R2709" i="12" s="1"/>
  <c r="R2708" i="12"/>
  <c r="L2710" i="12"/>
  <c r="M2710" i="12"/>
  <c r="I2710" i="12"/>
  <c r="J2710" i="12" s="1"/>
  <c r="H2711" i="12"/>
  <c r="E2712" i="12"/>
  <c r="F2713" i="12"/>
  <c r="G2713" i="12" s="1"/>
  <c r="P2710" i="12" l="1"/>
  <c r="Q2710" i="12"/>
  <c r="L2711" i="12"/>
  <c r="M2711" i="12"/>
  <c r="N2710" i="12"/>
  <c r="I2711" i="12"/>
  <c r="J2711" i="12" s="1"/>
  <c r="H2712" i="12"/>
  <c r="F2714" i="12"/>
  <c r="G2714" i="12" s="1"/>
  <c r="E2713" i="12"/>
  <c r="P2711" i="12" l="1"/>
  <c r="Q2711" i="12"/>
  <c r="R2710" i="12"/>
  <c r="L2712" i="12"/>
  <c r="M2712" i="12"/>
  <c r="N2711" i="12"/>
  <c r="I2712" i="12"/>
  <c r="J2712" i="12" s="1"/>
  <c r="H2713" i="12"/>
  <c r="F2715" i="12"/>
  <c r="G2715" i="12" s="1"/>
  <c r="E2714" i="12"/>
  <c r="P2712" i="12" l="1"/>
  <c r="Q2712" i="12"/>
  <c r="R2711" i="12"/>
  <c r="L2713" i="12"/>
  <c r="M2713" i="12"/>
  <c r="N2712" i="12"/>
  <c r="I2713" i="12"/>
  <c r="J2713" i="12" s="1"/>
  <c r="H2714" i="12"/>
  <c r="F2716" i="12"/>
  <c r="G2716" i="12" s="1"/>
  <c r="E2715" i="12"/>
  <c r="P2713" i="12" l="1"/>
  <c r="Q2713" i="12"/>
  <c r="R2712" i="12"/>
  <c r="L2714" i="12"/>
  <c r="M2714" i="12"/>
  <c r="N2713" i="12"/>
  <c r="I2714" i="12"/>
  <c r="J2714" i="12" s="1"/>
  <c r="H2715" i="12"/>
  <c r="E2716" i="12"/>
  <c r="F2717" i="12"/>
  <c r="G2717" i="12" s="1"/>
  <c r="P2714" i="12" l="1"/>
  <c r="Q2714" i="12"/>
  <c r="R2713" i="12"/>
  <c r="L2715" i="12"/>
  <c r="M2715" i="12"/>
  <c r="N2714" i="12"/>
  <c r="I2715" i="12"/>
  <c r="J2715" i="12" s="1"/>
  <c r="H2716" i="12"/>
  <c r="F2718" i="12"/>
  <c r="G2718" i="12" s="1"/>
  <c r="E2717" i="12"/>
  <c r="P2715" i="12" l="1"/>
  <c r="Q2715" i="12"/>
  <c r="R2714" i="12"/>
  <c r="L2716" i="12"/>
  <c r="M2716" i="12"/>
  <c r="N2715" i="12"/>
  <c r="I2716" i="12"/>
  <c r="J2716" i="12" s="1"/>
  <c r="H2717" i="12"/>
  <c r="F2719" i="12"/>
  <c r="G2719" i="12" s="1"/>
  <c r="E2718" i="12"/>
  <c r="P2716" i="12" l="1"/>
  <c r="Q2716" i="12"/>
  <c r="R2715" i="12"/>
  <c r="L2717" i="12"/>
  <c r="M2717" i="12"/>
  <c r="N2716" i="12"/>
  <c r="I2717" i="12"/>
  <c r="J2717" i="12" s="1"/>
  <c r="H2718" i="12"/>
  <c r="F2720" i="12"/>
  <c r="G2720" i="12" s="1"/>
  <c r="E2719" i="12"/>
  <c r="P2717" i="12" l="1"/>
  <c r="Q2717" i="12"/>
  <c r="R2716" i="12"/>
  <c r="L2718" i="12"/>
  <c r="M2718" i="12"/>
  <c r="N2717" i="12"/>
  <c r="I2718" i="12"/>
  <c r="J2718" i="12" s="1"/>
  <c r="H2719" i="12"/>
  <c r="F2721" i="12"/>
  <c r="G2721" i="12" s="1"/>
  <c r="E2720" i="12"/>
  <c r="P2718" i="12" l="1"/>
  <c r="Q2718" i="12"/>
  <c r="R2717" i="12"/>
  <c r="L2719" i="12"/>
  <c r="M2719" i="12"/>
  <c r="N2718" i="12"/>
  <c r="I2719" i="12"/>
  <c r="J2719" i="12" s="1"/>
  <c r="H2720" i="12"/>
  <c r="F2722" i="12"/>
  <c r="G2722" i="12" s="1"/>
  <c r="E2721" i="12"/>
  <c r="P2719" i="12" l="1"/>
  <c r="Q2719" i="12"/>
  <c r="R2718" i="12"/>
  <c r="L2720" i="12"/>
  <c r="M2720" i="12"/>
  <c r="N2719" i="12"/>
  <c r="I2720" i="12"/>
  <c r="J2720" i="12" s="1"/>
  <c r="H2721" i="12"/>
  <c r="F2723" i="12"/>
  <c r="G2723" i="12" s="1"/>
  <c r="E2722" i="12"/>
  <c r="P2720" i="12" l="1"/>
  <c r="Q2720" i="12"/>
  <c r="R2719" i="12"/>
  <c r="L2721" i="12"/>
  <c r="M2721" i="12"/>
  <c r="N2720" i="12"/>
  <c r="I2721" i="12"/>
  <c r="J2721" i="12" s="1"/>
  <c r="H2722" i="12"/>
  <c r="F2724" i="12"/>
  <c r="G2724" i="12" s="1"/>
  <c r="E2723" i="12"/>
  <c r="P2721" i="12" l="1"/>
  <c r="Q2721" i="12"/>
  <c r="R2720" i="12"/>
  <c r="L2722" i="12"/>
  <c r="M2722" i="12"/>
  <c r="N2721" i="12"/>
  <c r="I2722" i="12"/>
  <c r="J2722" i="12" s="1"/>
  <c r="H2723" i="12"/>
  <c r="M2723" i="12" s="1"/>
  <c r="E2724" i="12"/>
  <c r="F2725" i="12"/>
  <c r="G2725" i="12" s="1"/>
  <c r="P2722" i="12" l="1"/>
  <c r="Q2722" i="12"/>
  <c r="Q2723" i="12" s="1"/>
  <c r="R2721" i="12"/>
  <c r="N2722" i="12"/>
  <c r="I2723" i="12"/>
  <c r="J2723" i="12" s="1"/>
  <c r="L2723" i="12"/>
  <c r="N2723" i="12" s="1"/>
  <c r="H2724" i="12"/>
  <c r="F2726" i="12"/>
  <c r="G2726" i="12" s="1"/>
  <c r="E2725" i="12"/>
  <c r="P2723" i="12" l="1"/>
  <c r="R2723" i="12" s="1"/>
  <c r="R2722" i="12"/>
  <c r="L2724" i="12"/>
  <c r="M2724" i="12"/>
  <c r="I2724" i="12"/>
  <c r="J2724" i="12" s="1"/>
  <c r="H2725" i="12"/>
  <c r="F2727" i="12"/>
  <c r="G2727" i="12" s="1"/>
  <c r="E2726" i="12"/>
  <c r="P2724" i="12" l="1"/>
  <c r="Q2724" i="12"/>
  <c r="L2725" i="12"/>
  <c r="M2725" i="12"/>
  <c r="N2724" i="12"/>
  <c r="I2725" i="12"/>
  <c r="J2725" i="12" s="1"/>
  <c r="H2726" i="12"/>
  <c r="F2728" i="12"/>
  <c r="G2728" i="12" s="1"/>
  <c r="E2727" i="12"/>
  <c r="P2725" i="12" l="1"/>
  <c r="Q2725" i="12"/>
  <c r="R2724" i="12"/>
  <c r="L2726" i="12"/>
  <c r="M2726" i="12"/>
  <c r="N2725" i="12"/>
  <c r="I2726" i="12"/>
  <c r="J2726" i="12" s="1"/>
  <c r="H2727" i="12"/>
  <c r="E2728" i="12"/>
  <c r="F2729" i="12"/>
  <c r="G2729" i="12" s="1"/>
  <c r="P2726" i="12" l="1"/>
  <c r="Q2726" i="12"/>
  <c r="R2725" i="12"/>
  <c r="L2727" i="12"/>
  <c r="M2727" i="12"/>
  <c r="N2726" i="12"/>
  <c r="I2727" i="12"/>
  <c r="J2727" i="12" s="1"/>
  <c r="H2728" i="12"/>
  <c r="F2730" i="12"/>
  <c r="G2730" i="12" s="1"/>
  <c r="E2729" i="12"/>
  <c r="P2727" i="12" l="1"/>
  <c r="Q2727" i="12"/>
  <c r="R2726" i="12"/>
  <c r="L2728" i="12"/>
  <c r="M2728" i="12"/>
  <c r="N2727" i="12"/>
  <c r="I2728" i="12"/>
  <c r="J2728" i="12" s="1"/>
  <c r="H2729" i="12"/>
  <c r="F2731" i="12"/>
  <c r="G2731" i="12" s="1"/>
  <c r="E2730" i="12"/>
  <c r="P2728" i="12" l="1"/>
  <c r="Q2728" i="12"/>
  <c r="R2727" i="12"/>
  <c r="L2729" i="12"/>
  <c r="M2729" i="12"/>
  <c r="N2728" i="12"/>
  <c r="I2729" i="12"/>
  <c r="J2729" i="12" s="1"/>
  <c r="H2730" i="12"/>
  <c r="M2730" i="12" s="1"/>
  <c r="F2732" i="12"/>
  <c r="G2732" i="12" s="1"/>
  <c r="E2731" i="12"/>
  <c r="P2729" i="12" l="1"/>
  <c r="Q2729" i="12"/>
  <c r="Q2730" i="12" s="1"/>
  <c r="R2728" i="12"/>
  <c r="N2729" i="12"/>
  <c r="I2730" i="12"/>
  <c r="J2730" i="12" s="1"/>
  <c r="L2730" i="12"/>
  <c r="N2730" i="12" s="1"/>
  <c r="H2731" i="12"/>
  <c r="F2733" i="12"/>
  <c r="G2733" i="12" s="1"/>
  <c r="E2732" i="12"/>
  <c r="P2730" i="12" l="1"/>
  <c r="R2730" i="12" s="1"/>
  <c r="R2729" i="12"/>
  <c r="L2731" i="12"/>
  <c r="M2731" i="12"/>
  <c r="I2731" i="12"/>
  <c r="J2731" i="12" s="1"/>
  <c r="H2732" i="12"/>
  <c r="M2732" i="12" s="1"/>
  <c r="F2734" i="12"/>
  <c r="G2734" i="12" s="1"/>
  <c r="E2733" i="12"/>
  <c r="P2731" i="12" l="1"/>
  <c r="Q2731" i="12"/>
  <c r="Q2732" i="12" s="1"/>
  <c r="N2731" i="12"/>
  <c r="I2732" i="12"/>
  <c r="J2732" i="12" s="1"/>
  <c r="L2732" i="12"/>
  <c r="N2732" i="12" s="1"/>
  <c r="H2733" i="12"/>
  <c r="M2733" i="12" s="1"/>
  <c r="E2734" i="12"/>
  <c r="F2735" i="12"/>
  <c r="G2735" i="12" s="1"/>
  <c r="P2732" i="12" l="1"/>
  <c r="R2732" i="12" s="1"/>
  <c r="R2731" i="12"/>
  <c r="Q2733" i="12"/>
  <c r="I2733" i="12"/>
  <c r="J2733" i="12" s="1"/>
  <c r="L2733" i="12"/>
  <c r="N2733" i="12" s="1"/>
  <c r="H2734" i="12"/>
  <c r="F2736" i="12"/>
  <c r="G2736" i="12" s="1"/>
  <c r="E2735" i="12"/>
  <c r="P2733" i="12" l="1"/>
  <c r="R2733" i="12" s="1"/>
  <c r="L2734" i="12"/>
  <c r="M2734" i="12"/>
  <c r="I2734" i="12"/>
  <c r="J2734" i="12" s="1"/>
  <c r="H2735" i="12"/>
  <c r="F2737" i="12"/>
  <c r="G2737" i="12" s="1"/>
  <c r="E2736" i="12"/>
  <c r="P2734" i="12" l="1"/>
  <c r="Q2734" i="12"/>
  <c r="L2735" i="12"/>
  <c r="M2735" i="12"/>
  <c r="N2734" i="12"/>
  <c r="I2735" i="12"/>
  <c r="J2735" i="12" s="1"/>
  <c r="H2736" i="12"/>
  <c r="F2738" i="12"/>
  <c r="G2738" i="12" s="1"/>
  <c r="E2737" i="12"/>
  <c r="P2735" i="12" l="1"/>
  <c r="Q2735" i="12"/>
  <c r="R2735" i="12" s="1"/>
  <c r="R2734" i="12"/>
  <c r="L2736" i="12"/>
  <c r="M2736" i="12"/>
  <c r="N2735" i="12"/>
  <c r="I2736" i="12"/>
  <c r="J2736" i="12" s="1"/>
  <c r="H2737" i="12"/>
  <c r="F2739" i="12"/>
  <c r="G2739" i="12" s="1"/>
  <c r="E2738" i="12"/>
  <c r="P2736" i="12" l="1"/>
  <c r="Q2736" i="12"/>
  <c r="L2737" i="12"/>
  <c r="M2737" i="12"/>
  <c r="N2736" i="12"/>
  <c r="I2737" i="12"/>
  <c r="J2737" i="12" s="1"/>
  <c r="H2738" i="12"/>
  <c r="E2739" i="12"/>
  <c r="F2740" i="12"/>
  <c r="G2740" i="12" s="1"/>
  <c r="P2737" i="12" l="1"/>
  <c r="Q2737" i="12"/>
  <c r="R2736" i="12"/>
  <c r="L2738" i="12"/>
  <c r="M2738" i="12"/>
  <c r="N2737" i="12"/>
  <c r="I2738" i="12"/>
  <c r="J2738" i="12" s="1"/>
  <c r="H2739" i="12"/>
  <c r="M2739" i="12" s="1"/>
  <c r="F2741" i="12"/>
  <c r="G2741" i="12" s="1"/>
  <c r="E2740" i="12"/>
  <c r="P2738" i="12" l="1"/>
  <c r="Q2738" i="12"/>
  <c r="Q2739" i="12" s="1"/>
  <c r="R2737" i="12"/>
  <c r="N2738" i="12"/>
  <c r="I2739" i="12"/>
  <c r="J2739" i="12" s="1"/>
  <c r="L2739" i="12"/>
  <c r="N2739" i="12" s="1"/>
  <c r="H2740" i="12"/>
  <c r="M2740" i="12" s="1"/>
  <c r="F2742" i="12"/>
  <c r="G2742" i="12" s="1"/>
  <c r="E2741" i="12"/>
  <c r="P2739" i="12" l="1"/>
  <c r="Q2740" i="12"/>
  <c r="R2739" i="12"/>
  <c r="R2738" i="12"/>
  <c r="I2740" i="12"/>
  <c r="J2740" i="12" s="1"/>
  <c r="L2740" i="12"/>
  <c r="N2740" i="12" s="1"/>
  <c r="H2741" i="12"/>
  <c r="F2743" i="12"/>
  <c r="G2743" i="12" s="1"/>
  <c r="E2742" i="12"/>
  <c r="P2740" i="12" l="1"/>
  <c r="R2740" i="12" s="1"/>
  <c r="L2741" i="12"/>
  <c r="M2741" i="12"/>
  <c r="I2741" i="12"/>
  <c r="J2741" i="12" s="1"/>
  <c r="H2742" i="12"/>
  <c r="M2742" i="12" s="1"/>
  <c r="F2744" i="12"/>
  <c r="G2744" i="12" s="1"/>
  <c r="E2743" i="12"/>
  <c r="P2741" i="12" l="1"/>
  <c r="Q2741" i="12"/>
  <c r="Q2742" i="12" s="1"/>
  <c r="N2741" i="12"/>
  <c r="I2742" i="12"/>
  <c r="J2742" i="12" s="1"/>
  <c r="L2742" i="12"/>
  <c r="N2742" i="12" s="1"/>
  <c r="H2743" i="12"/>
  <c r="F2745" i="12"/>
  <c r="G2745" i="12" s="1"/>
  <c r="E2744" i="12"/>
  <c r="P2742" i="12" l="1"/>
  <c r="R2742" i="12" s="1"/>
  <c r="R2741" i="12"/>
  <c r="L2743" i="12"/>
  <c r="M2743" i="12"/>
  <c r="I2743" i="12"/>
  <c r="J2743" i="12" s="1"/>
  <c r="H2744" i="12"/>
  <c r="M2744" i="12" s="1"/>
  <c r="E2745" i="12"/>
  <c r="F2746" i="12"/>
  <c r="G2746" i="12" s="1"/>
  <c r="P2743" i="12" l="1"/>
  <c r="Q2743" i="12"/>
  <c r="Q2744" i="12" s="1"/>
  <c r="N2743" i="12"/>
  <c r="I2744" i="12"/>
  <c r="J2744" i="12" s="1"/>
  <c r="L2744" i="12"/>
  <c r="N2744" i="12" s="1"/>
  <c r="H2745" i="12"/>
  <c r="M2745" i="12" s="1"/>
  <c r="F2747" i="12"/>
  <c r="G2747" i="12" s="1"/>
  <c r="E2746" i="12"/>
  <c r="P2744" i="12" l="1"/>
  <c r="R2743" i="12"/>
  <c r="Q2745" i="12"/>
  <c r="R2744" i="12"/>
  <c r="I2745" i="12"/>
  <c r="J2745" i="12" s="1"/>
  <c r="L2745" i="12"/>
  <c r="N2745" i="12" s="1"/>
  <c r="H2746" i="12"/>
  <c r="E2747" i="12"/>
  <c r="F2748" i="12"/>
  <c r="G2748" i="12" s="1"/>
  <c r="P2745" i="12" l="1"/>
  <c r="R2745" i="12" s="1"/>
  <c r="L2746" i="12"/>
  <c r="M2746" i="12"/>
  <c r="I2746" i="12"/>
  <c r="J2746" i="12" s="1"/>
  <c r="H2747" i="12"/>
  <c r="F2749" i="12"/>
  <c r="G2749" i="12" s="1"/>
  <c r="E2748" i="12"/>
  <c r="P2746" i="12" l="1"/>
  <c r="Q2746" i="12"/>
  <c r="L2747" i="12"/>
  <c r="M2747" i="12"/>
  <c r="N2746" i="12"/>
  <c r="I2747" i="12"/>
  <c r="J2747" i="12" s="1"/>
  <c r="H2748" i="12"/>
  <c r="F2750" i="12"/>
  <c r="G2750" i="12" s="1"/>
  <c r="E2749" i="12"/>
  <c r="P2747" i="12" l="1"/>
  <c r="Q2747" i="12"/>
  <c r="R2746" i="12"/>
  <c r="L2748" i="12"/>
  <c r="M2748" i="12"/>
  <c r="N2747" i="12"/>
  <c r="I2748" i="12"/>
  <c r="J2748" i="12" s="1"/>
  <c r="H2749" i="12"/>
  <c r="F2751" i="12"/>
  <c r="G2751" i="12" s="1"/>
  <c r="E2750" i="12"/>
  <c r="P2748" i="12" l="1"/>
  <c r="Q2748" i="12"/>
  <c r="R2747" i="12"/>
  <c r="L2749" i="12"/>
  <c r="M2749" i="12"/>
  <c r="N2748" i="12"/>
  <c r="I2749" i="12"/>
  <c r="J2749" i="12" s="1"/>
  <c r="H2750" i="12"/>
  <c r="F2752" i="12"/>
  <c r="G2752" i="12" s="1"/>
  <c r="E2751" i="12"/>
  <c r="P2749" i="12" l="1"/>
  <c r="Q2749" i="12"/>
  <c r="R2748" i="12"/>
  <c r="L2750" i="12"/>
  <c r="M2750" i="12"/>
  <c r="N2749" i="12"/>
  <c r="I2750" i="12"/>
  <c r="J2750" i="12" s="1"/>
  <c r="H2751" i="12"/>
  <c r="F2753" i="12"/>
  <c r="G2753" i="12" s="1"/>
  <c r="E2752" i="12"/>
  <c r="P2750" i="12" l="1"/>
  <c r="Q2750" i="12"/>
  <c r="R2749" i="12"/>
  <c r="L2751" i="12"/>
  <c r="M2751" i="12"/>
  <c r="N2750" i="12"/>
  <c r="I2751" i="12"/>
  <c r="J2751" i="12" s="1"/>
  <c r="H2752" i="12"/>
  <c r="F2754" i="12"/>
  <c r="G2754" i="12" s="1"/>
  <c r="E2753" i="12"/>
  <c r="P2751" i="12" l="1"/>
  <c r="Q2751" i="12"/>
  <c r="R2750" i="12"/>
  <c r="L2752" i="12"/>
  <c r="M2752" i="12"/>
  <c r="N2751" i="12"/>
  <c r="I2752" i="12"/>
  <c r="J2752" i="12" s="1"/>
  <c r="H2753" i="12"/>
  <c r="E2754" i="12"/>
  <c r="F2755" i="12"/>
  <c r="G2755" i="12" s="1"/>
  <c r="P2752" i="12" l="1"/>
  <c r="Q2752" i="12"/>
  <c r="R2751" i="12"/>
  <c r="L2753" i="12"/>
  <c r="M2753" i="12"/>
  <c r="N2752" i="12"/>
  <c r="I2753" i="12"/>
  <c r="J2753" i="12" s="1"/>
  <c r="H2754" i="12"/>
  <c r="M2754" i="12" s="1"/>
  <c r="F2756" i="12"/>
  <c r="G2756" i="12" s="1"/>
  <c r="E2755" i="12"/>
  <c r="P2753" i="12" l="1"/>
  <c r="Q2753" i="12"/>
  <c r="Q2754" i="12" s="1"/>
  <c r="R2752" i="12"/>
  <c r="N2753" i="12"/>
  <c r="I2754" i="12"/>
  <c r="J2754" i="12" s="1"/>
  <c r="L2754" i="12"/>
  <c r="N2754" i="12" s="1"/>
  <c r="H2755" i="12"/>
  <c r="M2755" i="12" s="1"/>
  <c r="F2757" i="12"/>
  <c r="G2757" i="12" s="1"/>
  <c r="E2756" i="12"/>
  <c r="P2754" i="12" l="1"/>
  <c r="R2754" i="12" s="1"/>
  <c r="Q2755" i="12"/>
  <c r="R2753" i="12"/>
  <c r="I2755" i="12"/>
  <c r="J2755" i="12" s="1"/>
  <c r="L2755" i="12"/>
  <c r="N2755" i="12" s="1"/>
  <c r="H2756" i="12"/>
  <c r="M2756" i="12" s="1"/>
  <c r="F2758" i="12"/>
  <c r="G2758" i="12" s="1"/>
  <c r="E2757" i="12"/>
  <c r="P2755" i="12" l="1"/>
  <c r="Q2756" i="12"/>
  <c r="R2755" i="12"/>
  <c r="I2756" i="12"/>
  <c r="J2756" i="12" s="1"/>
  <c r="L2756" i="12"/>
  <c r="N2756" i="12" s="1"/>
  <c r="H2757" i="12"/>
  <c r="M2757" i="12" s="1"/>
  <c r="E2758" i="12"/>
  <c r="F2759" i="12"/>
  <c r="G2759" i="12" s="1"/>
  <c r="P2756" i="12" l="1"/>
  <c r="R2756" i="12" s="1"/>
  <c r="Q2757" i="12"/>
  <c r="I2757" i="12"/>
  <c r="J2757" i="12" s="1"/>
  <c r="L2757" i="12"/>
  <c r="N2757" i="12" s="1"/>
  <c r="H2758" i="12"/>
  <c r="M2758" i="12" s="1"/>
  <c r="E2759" i="12"/>
  <c r="F2760" i="12"/>
  <c r="G2760" i="12" s="1"/>
  <c r="P2757" i="12" l="1"/>
  <c r="Q2758" i="12"/>
  <c r="R2757" i="12"/>
  <c r="I2758" i="12"/>
  <c r="J2758" i="12" s="1"/>
  <c r="L2758" i="12"/>
  <c r="N2758" i="12" s="1"/>
  <c r="H2759" i="12"/>
  <c r="F2761" i="12"/>
  <c r="G2761" i="12" s="1"/>
  <c r="E2760" i="12"/>
  <c r="P2758" i="12" l="1"/>
  <c r="L2759" i="12"/>
  <c r="M2759" i="12"/>
  <c r="I2759" i="12"/>
  <c r="J2759" i="12" s="1"/>
  <c r="H2760" i="12"/>
  <c r="F2762" i="12"/>
  <c r="G2762" i="12" s="1"/>
  <c r="E2761" i="12"/>
  <c r="P2759" i="12" l="1"/>
  <c r="R2758" i="12"/>
  <c r="Q2759" i="12"/>
  <c r="L2760" i="12"/>
  <c r="M2760" i="12"/>
  <c r="N2759" i="12"/>
  <c r="I2760" i="12"/>
  <c r="J2760" i="12" s="1"/>
  <c r="H2761" i="12"/>
  <c r="M2761" i="12" s="1"/>
  <c r="F2763" i="12"/>
  <c r="G2763" i="12" s="1"/>
  <c r="E2762" i="12"/>
  <c r="P2760" i="12" l="1"/>
  <c r="Q2760" i="12"/>
  <c r="Q2761" i="12" s="1"/>
  <c r="R2759" i="12"/>
  <c r="N2760" i="12"/>
  <c r="I2761" i="12"/>
  <c r="J2761" i="12" s="1"/>
  <c r="L2761" i="12"/>
  <c r="N2761" i="12" s="1"/>
  <c r="H2762" i="12"/>
  <c r="M2762" i="12" s="1"/>
  <c r="F2764" i="12"/>
  <c r="G2764" i="12" s="1"/>
  <c r="E2763" i="12"/>
  <c r="P2761" i="12" l="1"/>
  <c r="R2761" i="12" s="1"/>
  <c r="Q2762" i="12"/>
  <c r="R2760" i="12"/>
  <c r="I2762" i="12"/>
  <c r="J2762" i="12" s="1"/>
  <c r="L2762" i="12"/>
  <c r="N2762" i="12" s="1"/>
  <c r="H2763" i="12"/>
  <c r="E2764" i="12"/>
  <c r="F2765" i="12"/>
  <c r="G2765" i="12" s="1"/>
  <c r="P2762" i="12" l="1"/>
  <c r="R2762" i="12" s="1"/>
  <c r="L2763" i="12"/>
  <c r="M2763" i="12"/>
  <c r="I2763" i="12"/>
  <c r="J2763" i="12" s="1"/>
  <c r="H2764" i="12"/>
  <c r="F2766" i="12"/>
  <c r="G2766" i="12" s="1"/>
  <c r="E2765" i="12"/>
  <c r="P2763" i="12" l="1"/>
  <c r="Q2763" i="12"/>
  <c r="L2764" i="12"/>
  <c r="M2764" i="12"/>
  <c r="N2763" i="12"/>
  <c r="I2764" i="12"/>
  <c r="J2764" i="12" s="1"/>
  <c r="H2765" i="12"/>
  <c r="E2766" i="12"/>
  <c r="F2767" i="12"/>
  <c r="G2767" i="12" s="1"/>
  <c r="P2764" i="12" l="1"/>
  <c r="Q2764" i="12"/>
  <c r="R2763" i="12"/>
  <c r="L2765" i="12"/>
  <c r="M2765" i="12"/>
  <c r="N2764" i="12"/>
  <c r="I2765" i="12"/>
  <c r="J2765" i="12" s="1"/>
  <c r="H2766" i="12"/>
  <c r="M2766" i="12" s="1"/>
  <c r="F2768" i="12"/>
  <c r="G2768" i="12" s="1"/>
  <c r="E2767" i="12"/>
  <c r="P2765" i="12" l="1"/>
  <c r="Q2765" i="12"/>
  <c r="Q2766" i="12" s="1"/>
  <c r="R2764" i="12"/>
  <c r="N2765" i="12"/>
  <c r="I2766" i="12"/>
  <c r="J2766" i="12" s="1"/>
  <c r="L2766" i="12"/>
  <c r="N2766" i="12" s="1"/>
  <c r="H2767" i="12"/>
  <c r="F2769" i="12"/>
  <c r="G2769" i="12" s="1"/>
  <c r="E2768" i="12"/>
  <c r="P2766" i="12" l="1"/>
  <c r="R2766" i="12" s="1"/>
  <c r="R2765" i="12"/>
  <c r="L2767" i="12"/>
  <c r="M2767" i="12"/>
  <c r="I2767" i="12"/>
  <c r="J2767" i="12" s="1"/>
  <c r="H2768" i="12"/>
  <c r="F2770" i="12"/>
  <c r="G2770" i="12" s="1"/>
  <c r="E2769" i="12"/>
  <c r="P2767" i="12" l="1"/>
  <c r="Q2767" i="12"/>
  <c r="L2768" i="12"/>
  <c r="M2768" i="12"/>
  <c r="N2767" i="12"/>
  <c r="I2768" i="12"/>
  <c r="J2768" i="12" s="1"/>
  <c r="H2769" i="12"/>
  <c r="E2770" i="12"/>
  <c r="F2771" i="12"/>
  <c r="G2771" i="12" s="1"/>
  <c r="P2768" i="12" l="1"/>
  <c r="Q2768" i="12"/>
  <c r="R2767" i="12"/>
  <c r="L2769" i="12"/>
  <c r="M2769" i="12"/>
  <c r="N2768" i="12"/>
  <c r="I2769" i="12"/>
  <c r="J2769" i="12" s="1"/>
  <c r="H2770" i="12"/>
  <c r="F2772" i="12"/>
  <c r="G2772" i="12" s="1"/>
  <c r="E2771" i="12"/>
  <c r="P2769" i="12" l="1"/>
  <c r="Q2769" i="12"/>
  <c r="R2768" i="12"/>
  <c r="L2770" i="12"/>
  <c r="M2770" i="12"/>
  <c r="N2769" i="12"/>
  <c r="I2770" i="12"/>
  <c r="J2770" i="12" s="1"/>
  <c r="H2771" i="12"/>
  <c r="E2772" i="12"/>
  <c r="F2773" i="12"/>
  <c r="G2773" i="12" s="1"/>
  <c r="P2770" i="12" l="1"/>
  <c r="Q2770" i="12"/>
  <c r="R2769" i="12"/>
  <c r="L2771" i="12"/>
  <c r="M2771" i="12"/>
  <c r="N2770" i="12"/>
  <c r="I2771" i="12"/>
  <c r="J2771" i="12" s="1"/>
  <c r="H2772" i="12"/>
  <c r="F2774" i="12"/>
  <c r="G2774" i="12" s="1"/>
  <c r="E2773" i="12"/>
  <c r="P2771" i="12" l="1"/>
  <c r="Q2771" i="12"/>
  <c r="R2770" i="12"/>
  <c r="L2772" i="12"/>
  <c r="M2772" i="12"/>
  <c r="N2771" i="12"/>
  <c r="I2772" i="12"/>
  <c r="J2772" i="12" s="1"/>
  <c r="H2773" i="12"/>
  <c r="E2774" i="12"/>
  <c r="F2775" i="12"/>
  <c r="G2775" i="12" s="1"/>
  <c r="P2772" i="12" l="1"/>
  <c r="Q2772" i="12"/>
  <c r="R2771" i="12"/>
  <c r="L2773" i="12"/>
  <c r="M2773" i="12"/>
  <c r="N2772" i="12"/>
  <c r="I2773" i="12"/>
  <c r="J2773" i="12" s="1"/>
  <c r="H2774" i="12"/>
  <c r="F2776" i="12"/>
  <c r="G2776" i="12" s="1"/>
  <c r="E2775" i="12"/>
  <c r="P2773" i="12" l="1"/>
  <c r="Q2773" i="12"/>
  <c r="R2772" i="12"/>
  <c r="L2774" i="12"/>
  <c r="M2774" i="12"/>
  <c r="N2773" i="12"/>
  <c r="I2774" i="12"/>
  <c r="J2774" i="12" s="1"/>
  <c r="H2775" i="12"/>
  <c r="F2777" i="12"/>
  <c r="G2777" i="12" s="1"/>
  <c r="E2776" i="12"/>
  <c r="P2774" i="12" l="1"/>
  <c r="Q2774" i="12"/>
  <c r="R2773" i="12"/>
  <c r="L2775" i="12"/>
  <c r="M2775" i="12"/>
  <c r="N2774" i="12"/>
  <c r="I2775" i="12"/>
  <c r="J2775" i="12" s="1"/>
  <c r="H2776" i="12"/>
  <c r="F2778" i="12"/>
  <c r="G2778" i="12" s="1"/>
  <c r="E2777" i="12"/>
  <c r="P2775" i="12" l="1"/>
  <c r="Q2775" i="12"/>
  <c r="R2774" i="12"/>
  <c r="L2776" i="12"/>
  <c r="M2776" i="12"/>
  <c r="N2775" i="12"/>
  <c r="I2776" i="12"/>
  <c r="J2776" i="12" s="1"/>
  <c r="H2777" i="12"/>
  <c r="F2779" i="12"/>
  <c r="G2779" i="12" s="1"/>
  <c r="E2778" i="12"/>
  <c r="P2776" i="12" l="1"/>
  <c r="Q2776" i="12"/>
  <c r="R2775" i="12"/>
  <c r="L2777" i="12"/>
  <c r="M2777" i="12"/>
  <c r="N2776" i="12"/>
  <c r="I2777" i="12"/>
  <c r="J2777" i="12" s="1"/>
  <c r="H2778" i="12"/>
  <c r="E2779" i="12"/>
  <c r="F2780" i="12"/>
  <c r="G2780" i="12" s="1"/>
  <c r="P2777" i="12" l="1"/>
  <c r="Q2777" i="12"/>
  <c r="R2776" i="12"/>
  <c r="L2778" i="12"/>
  <c r="M2778" i="12"/>
  <c r="N2777" i="12"/>
  <c r="I2778" i="12"/>
  <c r="J2778" i="12" s="1"/>
  <c r="H2779" i="12"/>
  <c r="F2781" i="12"/>
  <c r="G2781" i="12" s="1"/>
  <c r="E2780" i="12"/>
  <c r="P2778" i="12" l="1"/>
  <c r="Q2778" i="12"/>
  <c r="R2777" i="12"/>
  <c r="L2779" i="12"/>
  <c r="M2779" i="12"/>
  <c r="N2778" i="12"/>
  <c r="I2779" i="12"/>
  <c r="J2779" i="12" s="1"/>
  <c r="H2780" i="12"/>
  <c r="F2782" i="12"/>
  <c r="G2782" i="12" s="1"/>
  <c r="E2781" i="12"/>
  <c r="P2779" i="12" l="1"/>
  <c r="Q2779" i="12"/>
  <c r="R2778" i="12"/>
  <c r="L2780" i="12"/>
  <c r="M2780" i="12"/>
  <c r="N2779" i="12"/>
  <c r="I2780" i="12"/>
  <c r="J2780" i="12" s="1"/>
  <c r="H2781" i="12"/>
  <c r="F2783" i="12"/>
  <c r="G2783" i="12" s="1"/>
  <c r="E2782" i="12"/>
  <c r="P2780" i="12" l="1"/>
  <c r="Q2780" i="12"/>
  <c r="R2779" i="12"/>
  <c r="L2781" i="12"/>
  <c r="M2781" i="12"/>
  <c r="N2780" i="12"/>
  <c r="I2781" i="12"/>
  <c r="J2781" i="12" s="1"/>
  <c r="H2782" i="12"/>
  <c r="E2783" i="12"/>
  <c r="F2784" i="12"/>
  <c r="G2784" i="12" s="1"/>
  <c r="P2781" i="12" l="1"/>
  <c r="Q2781" i="12"/>
  <c r="R2780" i="12"/>
  <c r="L2782" i="12"/>
  <c r="M2782" i="12"/>
  <c r="N2781" i="12"/>
  <c r="I2782" i="12"/>
  <c r="J2782" i="12" s="1"/>
  <c r="H2783" i="12"/>
  <c r="F2785" i="12"/>
  <c r="G2785" i="12" s="1"/>
  <c r="E2784" i="12"/>
  <c r="P2782" i="12" l="1"/>
  <c r="Q2782" i="12"/>
  <c r="R2781" i="12"/>
  <c r="L2783" i="12"/>
  <c r="M2783" i="12"/>
  <c r="N2782" i="12"/>
  <c r="I2783" i="12"/>
  <c r="J2783" i="12" s="1"/>
  <c r="H2784" i="12"/>
  <c r="F2786" i="12"/>
  <c r="G2786" i="12" s="1"/>
  <c r="E2785" i="12"/>
  <c r="R2782" i="12" l="1"/>
  <c r="P2783" i="12"/>
  <c r="Q2783" i="12"/>
  <c r="L2784" i="12"/>
  <c r="M2784" i="12"/>
  <c r="N2783" i="12"/>
  <c r="I2784" i="12"/>
  <c r="J2784" i="12" s="1"/>
  <c r="H2785" i="12"/>
  <c r="F2787" i="12"/>
  <c r="G2787" i="12" s="1"/>
  <c r="E2786" i="12"/>
  <c r="P2784" i="12" l="1"/>
  <c r="Q2784" i="12"/>
  <c r="R2783" i="12"/>
  <c r="L2785" i="12"/>
  <c r="M2785" i="12"/>
  <c r="N2784" i="12"/>
  <c r="I2785" i="12"/>
  <c r="J2785" i="12" s="1"/>
  <c r="H2786" i="12"/>
  <c r="F2788" i="12"/>
  <c r="G2788" i="12" s="1"/>
  <c r="E2787" i="12"/>
  <c r="P2785" i="12" l="1"/>
  <c r="Q2785" i="12"/>
  <c r="R2784" i="12"/>
  <c r="L2786" i="12"/>
  <c r="M2786" i="12"/>
  <c r="N2785" i="12"/>
  <c r="I2786" i="12"/>
  <c r="J2786" i="12" s="1"/>
  <c r="H2787" i="12"/>
  <c r="E2788" i="12"/>
  <c r="F2789" i="12"/>
  <c r="G2789" i="12" s="1"/>
  <c r="P2786" i="12" l="1"/>
  <c r="Q2786" i="12"/>
  <c r="R2785" i="12"/>
  <c r="L2787" i="12"/>
  <c r="M2787" i="12"/>
  <c r="N2786" i="12"/>
  <c r="I2787" i="12"/>
  <c r="J2787" i="12" s="1"/>
  <c r="H2788" i="12"/>
  <c r="F2790" i="12"/>
  <c r="G2790" i="12" s="1"/>
  <c r="E2789" i="12"/>
  <c r="P2787" i="12" l="1"/>
  <c r="Q2787" i="12"/>
  <c r="R2786" i="12"/>
  <c r="L2788" i="12"/>
  <c r="M2788" i="12"/>
  <c r="N2787" i="12"/>
  <c r="I2788" i="12"/>
  <c r="J2788" i="12" s="1"/>
  <c r="H2789" i="12"/>
  <c r="F2791" i="12"/>
  <c r="G2791" i="12" s="1"/>
  <c r="E2790" i="12"/>
  <c r="P2788" i="12" l="1"/>
  <c r="Q2788" i="12"/>
  <c r="R2787" i="12"/>
  <c r="L2789" i="12"/>
  <c r="M2789" i="12"/>
  <c r="N2788" i="12"/>
  <c r="I2789" i="12"/>
  <c r="J2789" i="12" s="1"/>
  <c r="H2790" i="12"/>
  <c r="E2791" i="12"/>
  <c r="F2792" i="12"/>
  <c r="G2792" i="12" s="1"/>
  <c r="P2789" i="12" l="1"/>
  <c r="Q2789" i="12"/>
  <c r="R2788" i="12"/>
  <c r="L2790" i="12"/>
  <c r="M2790" i="12"/>
  <c r="N2789" i="12"/>
  <c r="I2790" i="12"/>
  <c r="J2790" i="12" s="1"/>
  <c r="H2791" i="12"/>
  <c r="F2793" i="12"/>
  <c r="G2793" i="12" s="1"/>
  <c r="E2792" i="12"/>
  <c r="P2790" i="12" l="1"/>
  <c r="Q2790" i="12"/>
  <c r="R2789" i="12"/>
  <c r="L2791" i="12"/>
  <c r="M2791" i="12"/>
  <c r="N2790" i="12"/>
  <c r="I2791" i="12"/>
  <c r="J2791" i="12" s="1"/>
  <c r="H2792" i="12"/>
  <c r="F2794" i="12"/>
  <c r="G2794" i="12" s="1"/>
  <c r="E2793" i="12"/>
  <c r="P2791" i="12" l="1"/>
  <c r="Q2791" i="12"/>
  <c r="R2790" i="12"/>
  <c r="L2792" i="12"/>
  <c r="M2792" i="12"/>
  <c r="N2791" i="12"/>
  <c r="I2792" i="12"/>
  <c r="J2792" i="12" s="1"/>
  <c r="H2793" i="12"/>
  <c r="M2793" i="12" s="1"/>
  <c r="F2795" i="12"/>
  <c r="G2795" i="12" s="1"/>
  <c r="E2794" i="12"/>
  <c r="P2792" i="12" l="1"/>
  <c r="Q2792" i="12"/>
  <c r="Q2793" i="12" s="1"/>
  <c r="R2791" i="12"/>
  <c r="N2792" i="12"/>
  <c r="I2793" i="12"/>
  <c r="J2793" i="12" s="1"/>
  <c r="L2793" i="12"/>
  <c r="N2793" i="12" s="1"/>
  <c r="H2794" i="12"/>
  <c r="F2796" i="12"/>
  <c r="G2796" i="12" s="1"/>
  <c r="E2795" i="12"/>
  <c r="P2793" i="12" l="1"/>
  <c r="R2793" i="12" s="1"/>
  <c r="R2792" i="12"/>
  <c r="L2794" i="12"/>
  <c r="M2794" i="12"/>
  <c r="I2794" i="12"/>
  <c r="J2794" i="12" s="1"/>
  <c r="H2795" i="12"/>
  <c r="F2797" i="12"/>
  <c r="G2797" i="12" s="1"/>
  <c r="E2796" i="12"/>
  <c r="P2794" i="12" l="1"/>
  <c r="Q2794" i="12"/>
  <c r="L2795" i="12"/>
  <c r="M2795" i="12"/>
  <c r="N2794" i="12"/>
  <c r="I2795" i="12"/>
  <c r="J2795" i="12" s="1"/>
  <c r="H2796" i="12"/>
  <c r="M2796" i="12" s="1"/>
  <c r="F2798" i="12"/>
  <c r="G2798" i="12" s="1"/>
  <c r="E2797" i="12"/>
  <c r="P2795" i="12" l="1"/>
  <c r="Q2795" i="12"/>
  <c r="Q2796" i="12" s="1"/>
  <c r="R2794" i="12"/>
  <c r="N2795" i="12"/>
  <c r="I2796" i="12"/>
  <c r="J2796" i="12" s="1"/>
  <c r="L2796" i="12"/>
  <c r="N2796" i="12" s="1"/>
  <c r="H2797" i="12"/>
  <c r="F2799" i="12"/>
  <c r="G2799" i="12" s="1"/>
  <c r="E2798" i="12"/>
  <c r="P2796" i="12" l="1"/>
  <c r="R2796" i="12" s="1"/>
  <c r="R2795" i="12"/>
  <c r="L2797" i="12"/>
  <c r="M2797" i="12"/>
  <c r="I2797" i="12"/>
  <c r="J2797" i="12" s="1"/>
  <c r="H2798" i="12"/>
  <c r="E2799" i="12"/>
  <c r="F2800" i="12"/>
  <c r="G2800" i="12" s="1"/>
  <c r="P2797" i="12" l="1"/>
  <c r="Q2797" i="12"/>
  <c r="L2798" i="12"/>
  <c r="M2798" i="12"/>
  <c r="N2797" i="12"/>
  <c r="I2798" i="12"/>
  <c r="J2798" i="12" s="1"/>
  <c r="H2799" i="12"/>
  <c r="M2799" i="12" s="1"/>
  <c r="F2801" i="12"/>
  <c r="G2801" i="12" s="1"/>
  <c r="E2800" i="12"/>
  <c r="P2798" i="12" l="1"/>
  <c r="Q2798" i="12"/>
  <c r="Q2799" i="12" s="1"/>
  <c r="R2797" i="12"/>
  <c r="N2798" i="12"/>
  <c r="I2799" i="12"/>
  <c r="J2799" i="12" s="1"/>
  <c r="L2799" i="12"/>
  <c r="N2799" i="12" s="1"/>
  <c r="H2800" i="12"/>
  <c r="M2800" i="12" s="1"/>
  <c r="F2802" i="12"/>
  <c r="G2802" i="12" s="1"/>
  <c r="E2801" i="12"/>
  <c r="P2799" i="12" l="1"/>
  <c r="Q2800" i="12"/>
  <c r="R2799" i="12"/>
  <c r="R2798" i="12"/>
  <c r="I2800" i="12"/>
  <c r="J2800" i="12" s="1"/>
  <c r="L2800" i="12"/>
  <c r="N2800" i="12" s="1"/>
  <c r="H2801" i="12"/>
  <c r="E2802" i="12"/>
  <c r="F2803" i="12"/>
  <c r="G2803" i="12" s="1"/>
  <c r="P2800" i="12" l="1"/>
  <c r="R2800" i="12" s="1"/>
  <c r="L2801" i="12"/>
  <c r="M2801" i="12"/>
  <c r="I2801" i="12"/>
  <c r="J2801" i="12" s="1"/>
  <c r="H2802" i="12"/>
  <c r="F2804" i="12"/>
  <c r="G2804" i="12" s="1"/>
  <c r="E2803" i="12"/>
  <c r="P2801" i="12" l="1"/>
  <c r="Q2801" i="12"/>
  <c r="L2802" i="12"/>
  <c r="M2802" i="12"/>
  <c r="N2801" i="12"/>
  <c r="I2802" i="12"/>
  <c r="J2802" i="12" s="1"/>
  <c r="H2803" i="12"/>
  <c r="E2804" i="12"/>
  <c r="F2805" i="12"/>
  <c r="G2805" i="12" s="1"/>
  <c r="P2802" i="12" l="1"/>
  <c r="Q2802" i="12"/>
  <c r="R2801" i="12"/>
  <c r="L2803" i="12"/>
  <c r="M2803" i="12"/>
  <c r="N2802" i="12"/>
  <c r="I2803" i="12"/>
  <c r="J2803" i="12" s="1"/>
  <c r="H2804" i="12"/>
  <c r="F2806" i="12"/>
  <c r="G2806" i="12" s="1"/>
  <c r="E2805" i="12"/>
  <c r="P2803" i="12" l="1"/>
  <c r="Q2803" i="12"/>
  <c r="R2802" i="12"/>
  <c r="L2804" i="12"/>
  <c r="M2804" i="12"/>
  <c r="N2803" i="12"/>
  <c r="I2804" i="12"/>
  <c r="J2804" i="12" s="1"/>
  <c r="H2805" i="12"/>
  <c r="M2805" i="12" s="1"/>
  <c r="F2807" i="12"/>
  <c r="G2807" i="12" s="1"/>
  <c r="E2806" i="12"/>
  <c r="P2804" i="12" l="1"/>
  <c r="Q2804" i="12"/>
  <c r="Q2805" i="12" s="1"/>
  <c r="R2803" i="12"/>
  <c r="N2804" i="12"/>
  <c r="I2805" i="12"/>
  <c r="J2805" i="12" s="1"/>
  <c r="L2805" i="12"/>
  <c r="N2805" i="12" s="1"/>
  <c r="H2806" i="12"/>
  <c r="F2808" i="12"/>
  <c r="G2808" i="12" s="1"/>
  <c r="E2807" i="12"/>
  <c r="P2805" i="12" l="1"/>
  <c r="R2805" i="12" s="1"/>
  <c r="R2804" i="12"/>
  <c r="L2806" i="12"/>
  <c r="M2806" i="12"/>
  <c r="I2806" i="12"/>
  <c r="J2806" i="12" s="1"/>
  <c r="H2807" i="12"/>
  <c r="M2807" i="12" s="1"/>
  <c r="F2809" i="12"/>
  <c r="G2809" i="12" s="1"/>
  <c r="E2808" i="12"/>
  <c r="P2806" i="12" l="1"/>
  <c r="Q2806" i="12"/>
  <c r="Q2807" i="12" s="1"/>
  <c r="N2806" i="12"/>
  <c r="I2807" i="12"/>
  <c r="J2807" i="12" s="1"/>
  <c r="L2807" i="12"/>
  <c r="N2807" i="12" s="1"/>
  <c r="H2808" i="12"/>
  <c r="M2808" i="12" s="1"/>
  <c r="F2810" i="12"/>
  <c r="G2810" i="12" s="1"/>
  <c r="E2809" i="12"/>
  <c r="P2807" i="12" l="1"/>
  <c r="R2807" i="12" s="1"/>
  <c r="Q2808" i="12"/>
  <c r="R2806" i="12"/>
  <c r="I2808" i="12"/>
  <c r="J2808" i="12" s="1"/>
  <c r="L2808" i="12"/>
  <c r="N2808" i="12" s="1"/>
  <c r="H2809" i="12"/>
  <c r="E2810" i="12"/>
  <c r="F2811" i="12"/>
  <c r="G2811" i="12" s="1"/>
  <c r="P2808" i="12" l="1"/>
  <c r="R2808" i="12" s="1"/>
  <c r="L2809" i="12"/>
  <c r="M2809" i="12"/>
  <c r="I2809" i="12"/>
  <c r="J2809" i="12" s="1"/>
  <c r="H2810" i="12"/>
  <c r="M2810" i="12" s="1"/>
  <c r="F2812" i="12"/>
  <c r="G2812" i="12" s="1"/>
  <c r="E2811" i="12"/>
  <c r="P2809" i="12" l="1"/>
  <c r="Q2809" i="12"/>
  <c r="Q2810" i="12" s="1"/>
  <c r="N2809" i="12"/>
  <c r="I2810" i="12"/>
  <c r="J2810" i="12" s="1"/>
  <c r="L2810" i="12"/>
  <c r="N2810" i="12" s="1"/>
  <c r="H2811" i="12"/>
  <c r="E2812" i="12"/>
  <c r="F2813" i="12"/>
  <c r="G2813" i="12" s="1"/>
  <c r="P2810" i="12" l="1"/>
  <c r="R2809" i="12"/>
  <c r="R2810" i="12"/>
  <c r="L2811" i="12"/>
  <c r="M2811" i="12"/>
  <c r="I2811" i="12"/>
  <c r="J2811" i="12" s="1"/>
  <c r="H2812" i="12"/>
  <c r="F2814" i="12"/>
  <c r="G2814" i="12" s="1"/>
  <c r="E2813" i="12"/>
  <c r="P2811" i="12" l="1"/>
  <c r="Q2811" i="12"/>
  <c r="L2812" i="12"/>
  <c r="M2812" i="12"/>
  <c r="N2811" i="12"/>
  <c r="I2812" i="12"/>
  <c r="J2812" i="12" s="1"/>
  <c r="H2813" i="12"/>
  <c r="E2814" i="12"/>
  <c r="F2815" i="12"/>
  <c r="G2815" i="12" s="1"/>
  <c r="P2812" i="12" l="1"/>
  <c r="Q2812" i="12"/>
  <c r="R2811" i="12"/>
  <c r="L2813" i="12"/>
  <c r="M2813" i="12"/>
  <c r="N2812" i="12"/>
  <c r="I2813" i="12"/>
  <c r="J2813" i="12" s="1"/>
  <c r="H2814" i="12"/>
  <c r="F2816" i="12"/>
  <c r="G2816" i="12" s="1"/>
  <c r="E2815" i="12"/>
  <c r="P2813" i="12" l="1"/>
  <c r="Q2813" i="12"/>
  <c r="R2812" i="12"/>
  <c r="L2814" i="12"/>
  <c r="M2814" i="12"/>
  <c r="N2813" i="12"/>
  <c r="I2814" i="12"/>
  <c r="J2814" i="12" s="1"/>
  <c r="H2815" i="12"/>
  <c r="F2817" i="12"/>
  <c r="G2817" i="12" s="1"/>
  <c r="E2816" i="12"/>
  <c r="P2814" i="12" l="1"/>
  <c r="Q2814" i="12"/>
  <c r="R2813" i="12"/>
  <c r="L2815" i="12"/>
  <c r="M2815" i="12"/>
  <c r="N2814" i="12"/>
  <c r="I2815" i="12"/>
  <c r="J2815" i="12" s="1"/>
  <c r="H2816" i="12"/>
  <c r="F2818" i="12"/>
  <c r="G2818" i="12" s="1"/>
  <c r="E2817" i="12"/>
  <c r="P2815" i="12" l="1"/>
  <c r="Q2815" i="12"/>
  <c r="R2814" i="12"/>
  <c r="L2816" i="12"/>
  <c r="M2816" i="12"/>
  <c r="N2815" i="12"/>
  <c r="I2816" i="12"/>
  <c r="J2816" i="12" s="1"/>
  <c r="H2817" i="12"/>
  <c r="E2818" i="12"/>
  <c r="F2819" i="12"/>
  <c r="G2819" i="12" s="1"/>
  <c r="P2816" i="12" l="1"/>
  <c r="Q2816" i="12"/>
  <c r="R2815" i="12"/>
  <c r="L2817" i="12"/>
  <c r="M2817" i="12"/>
  <c r="N2816" i="12"/>
  <c r="I2817" i="12"/>
  <c r="J2817" i="12" s="1"/>
  <c r="H2818" i="12"/>
  <c r="F2820" i="12"/>
  <c r="G2820" i="12" s="1"/>
  <c r="E2819" i="12"/>
  <c r="P2817" i="12" l="1"/>
  <c r="Q2817" i="12"/>
  <c r="R2816" i="12"/>
  <c r="L2818" i="12"/>
  <c r="M2818" i="12"/>
  <c r="N2817" i="12"/>
  <c r="I2818" i="12"/>
  <c r="J2818" i="12" s="1"/>
  <c r="H2819" i="12"/>
  <c r="E2820" i="12"/>
  <c r="F2821" i="12"/>
  <c r="G2821" i="12" s="1"/>
  <c r="P2818" i="12" l="1"/>
  <c r="Q2818" i="12"/>
  <c r="R2817" i="12"/>
  <c r="L2819" i="12"/>
  <c r="M2819" i="12"/>
  <c r="N2818" i="12"/>
  <c r="I2819" i="12"/>
  <c r="J2819" i="12" s="1"/>
  <c r="H2820" i="12"/>
  <c r="F2822" i="12"/>
  <c r="G2822" i="12" s="1"/>
  <c r="E2821" i="12"/>
  <c r="P2819" i="12" l="1"/>
  <c r="Q2819" i="12"/>
  <c r="R2818" i="12"/>
  <c r="L2820" i="12"/>
  <c r="M2820" i="12"/>
  <c r="N2819" i="12"/>
  <c r="I2820" i="12"/>
  <c r="J2820" i="12" s="1"/>
  <c r="H2821" i="12"/>
  <c r="F2823" i="12"/>
  <c r="G2823" i="12" s="1"/>
  <c r="E2822" i="12"/>
  <c r="P2820" i="12" l="1"/>
  <c r="Q2820" i="12"/>
  <c r="R2819" i="12"/>
  <c r="L2821" i="12"/>
  <c r="M2821" i="12"/>
  <c r="N2820" i="12"/>
  <c r="I2821" i="12"/>
  <c r="J2821" i="12" s="1"/>
  <c r="H2822" i="12"/>
  <c r="F2824" i="12"/>
  <c r="G2824" i="12" s="1"/>
  <c r="E2823" i="12"/>
  <c r="P2821" i="12" l="1"/>
  <c r="Q2821" i="12"/>
  <c r="R2820" i="12"/>
  <c r="L2822" i="12"/>
  <c r="M2822" i="12"/>
  <c r="N2821" i="12"/>
  <c r="I2822" i="12"/>
  <c r="J2822" i="12" s="1"/>
  <c r="H2823" i="12"/>
  <c r="F2825" i="12"/>
  <c r="G2825" i="12" s="1"/>
  <c r="E2824" i="12"/>
  <c r="P2822" i="12" l="1"/>
  <c r="Q2822" i="12"/>
  <c r="R2821" i="12"/>
  <c r="L2823" i="12"/>
  <c r="M2823" i="12"/>
  <c r="N2822" i="12"/>
  <c r="I2823" i="12"/>
  <c r="J2823" i="12" s="1"/>
  <c r="H2824" i="12"/>
  <c r="E2825" i="12"/>
  <c r="F2826" i="12"/>
  <c r="G2826" i="12" s="1"/>
  <c r="P2823" i="12" l="1"/>
  <c r="Q2823" i="12"/>
  <c r="R2822" i="12"/>
  <c r="L2824" i="12"/>
  <c r="M2824" i="12"/>
  <c r="N2823" i="12"/>
  <c r="I2824" i="12"/>
  <c r="J2824" i="12" s="1"/>
  <c r="H2825" i="12"/>
  <c r="F2827" i="12"/>
  <c r="G2827" i="12" s="1"/>
  <c r="E2826" i="12"/>
  <c r="P2824" i="12" l="1"/>
  <c r="Q2824" i="12"/>
  <c r="R2823" i="12"/>
  <c r="L2825" i="12"/>
  <c r="M2825" i="12"/>
  <c r="N2824" i="12"/>
  <c r="I2825" i="12"/>
  <c r="J2825" i="12" s="1"/>
  <c r="H2826" i="12"/>
  <c r="F2828" i="12"/>
  <c r="G2828" i="12" s="1"/>
  <c r="E2827" i="12"/>
  <c r="P2825" i="12" l="1"/>
  <c r="Q2825" i="12"/>
  <c r="R2824" i="12"/>
  <c r="L2826" i="12"/>
  <c r="M2826" i="12"/>
  <c r="N2825" i="12"/>
  <c r="I2826" i="12"/>
  <c r="J2826" i="12" s="1"/>
  <c r="H2827" i="12"/>
  <c r="F2829" i="12"/>
  <c r="G2829" i="12" s="1"/>
  <c r="E2828" i="12"/>
  <c r="P2826" i="12" l="1"/>
  <c r="Q2826" i="12"/>
  <c r="R2825" i="12"/>
  <c r="L2827" i="12"/>
  <c r="M2827" i="12"/>
  <c r="N2826" i="12"/>
  <c r="I2827" i="12"/>
  <c r="J2827" i="12" s="1"/>
  <c r="H2828" i="12"/>
  <c r="M2828" i="12" s="1"/>
  <c r="F2830" i="12"/>
  <c r="G2830" i="12" s="1"/>
  <c r="E2829" i="12"/>
  <c r="P2827" i="12" l="1"/>
  <c r="Q2827" i="12"/>
  <c r="Q2828" i="12" s="1"/>
  <c r="R2826" i="12"/>
  <c r="N2827" i="12"/>
  <c r="I2828" i="12"/>
  <c r="J2828" i="12" s="1"/>
  <c r="L2828" i="12"/>
  <c r="N2828" i="12" s="1"/>
  <c r="H2829" i="12"/>
  <c r="M2829" i="12" s="1"/>
  <c r="E2830" i="12"/>
  <c r="F2831" i="12"/>
  <c r="G2831" i="12" s="1"/>
  <c r="P2828" i="12" l="1"/>
  <c r="R2828" i="12" s="1"/>
  <c r="Q2829" i="12"/>
  <c r="R2827" i="12"/>
  <c r="I2829" i="12"/>
  <c r="J2829" i="12" s="1"/>
  <c r="L2829" i="12"/>
  <c r="N2829" i="12" s="1"/>
  <c r="H2830" i="12"/>
  <c r="F2832" i="12"/>
  <c r="G2832" i="12" s="1"/>
  <c r="E2831" i="12"/>
  <c r="P2829" i="12" l="1"/>
  <c r="R2829" i="12" s="1"/>
  <c r="L2830" i="12"/>
  <c r="M2830" i="12"/>
  <c r="I2830" i="12"/>
  <c r="J2830" i="12" s="1"/>
  <c r="H2831" i="12"/>
  <c r="E2832" i="12"/>
  <c r="F2833" i="12"/>
  <c r="G2833" i="12" s="1"/>
  <c r="P2830" i="12" l="1"/>
  <c r="Q2830" i="12"/>
  <c r="L2831" i="12"/>
  <c r="M2831" i="12"/>
  <c r="N2830" i="12"/>
  <c r="I2831" i="12"/>
  <c r="J2831" i="12" s="1"/>
  <c r="H2832" i="12"/>
  <c r="F2834" i="12"/>
  <c r="G2834" i="12" s="1"/>
  <c r="E2833" i="12"/>
  <c r="P2831" i="12" l="1"/>
  <c r="Q2831" i="12"/>
  <c r="R2830" i="12"/>
  <c r="L2832" i="12"/>
  <c r="M2832" i="12"/>
  <c r="N2831" i="12"/>
  <c r="I2832" i="12"/>
  <c r="J2832" i="12" s="1"/>
  <c r="H2833" i="12"/>
  <c r="E2834" i="12"/>
  <c r="F2835" i="12"/>
  <c r="G2835" i="12" s="1"/>
  <c r="P2832" i="12" l="1"/>
  <c r="Q2832" i="12"/>
  <c r="R2831" i="12"/>
  <c r="L2833" i="12"/>
  <c r="M2833" i="12"/>
  <c r="N2832" i="12"/>
  <c r="I2833" i="12"/>
  <c r="J2833" i="12" s="1"/>
  <c r="H2834" i="12"/>
  <c r="F2836" i="12"/>
  <c r="G2836" i="12" s="1"/>
  <c r="E2835" i="12"/>
  <c r="P2833" i="12" l="1"/>
  <c r="Q2833" i="12"/>
  <c r="R2832" i="12"/>
  <c r="L2834" i="12"/>
  <c r="M2834" i="12"/>
  <c r="N2833" i="12"/>
  <c r="I2834" i="12"/>
  <c r="J2834" i="12" s="1"/>
  <c r="H2835" i="12"/>
  <c r="F2837" i="12"/>
  <c r="G2837" i="12" s="1"/>
  <c r="E2836" i="12"/>
  <c r="P2834" i="12" l="1"/>
  <c r="Q2834" i="12"/>
  <c r="R2833" i="12"/>
  <c r="L2835" i="12"/>
  <c r="M2835" i="12"/>
  <c r="N2834" i="12"/>
  <c r="I2835" i="12"/>
  <c r="J2835" i="12" s="1"/>
  <c r="H2836" i="12"/>
  <c r="F2838" i="12"/>
  <c r="G2838" i="12" s="1"/>
  <c r="E2837" i="12"/>
  <c r="P2835" i="12" l="1"/>
  <c r="Q2835" i="12"/>
  <c r="R2834" i="12"/>
  <c r="L2836" i="12"/>
  <c r="M2836" i="12"/>
  <c r="N2835" i="12"/>
  <c r="I2836" i="12"/>
  <c r="J2836" i="12" s="1"/>
  <c r="H2837" i="12"/>
  <c r="E2838" i="12"/>
  <c r="F2839" i="12"/>
  <c r="G2839" i="12" s="1"/>
  <c r="P2836" i="12" l="1"/>
  <c r="Q2836" i="12"/>
  <c r="R2835" i="12"/>
  <c r="L2837" i="12"/>
  <c r="M2837" i="12"/>
  <c r="N2836" i="12"/>
  <c r="I2837" i="12"/>
  <c r="J2837" i="12" s="1"/>
  <c r="H2838" i="12"/>
  <c r="F2840" i="12"/>
  <c r="G2840" i="12" s="1"/>
  <c r="E2839" i="12"/>
  <c r="P2837" i="12" l="1"/>
  <c r="Q2837" i="12"/>
  <c r="R2836" i="12"/>
  <c r="L2838" i="12"/>
  <c r="M2838" i="12"/>
  <c r="N2837" i="12"/>
  <c r="I2838" i="12"/>
  <c r="J2838" i="12" s="1"/>
  <c r="H2839" i="12"/>
  <c r="F2841" i="12"/>
  <c r="G2841" i="12" s="1"/>
  <c r="E2840" i="12"/>
  <c r="P2838" i="12" l="1"/>
  <c r="Q2838" i="12"/>
  <c r="R2837" i="12"/>
  <c r="L2839" i="12"/>
  <c r="M2839" i="12"/>
  <c r="N2838" i="12"/>
  <c r="I2839" i="12"/>
  <c r="J2839" i="12" s="1"/>
  <c r="H2840" i="12"/>
  <c r="F2842" i="12"/>
  <c r="G2842" i="12" s="1"/>
  <c r="E2841" i="12"/>
  <c r="P2839" i="12" l="1"/>
  <c r="Q2839" i="12"/>
  <c r="R2838" i="12"/>
  <c r="L2840" i="12"/>
  <c r="M2840" i="12"/>
  <c r="N2839" i="12"/>
  <c r="I2840" i="12"/>
  <c r="J2840" i="12" s="1"/>
  <c r="H2841" i="12"/>
  <c r="F2843" i="12"/>
  <c r="G2843" i="12" s="1"/>
  <c r="E2842" i="12"/>
  <c r="P2840" i="12" l="1"/>
  <c r="Q2840" i="12"/>
  <c r="R2839" i="12"/>
  <c r="L2841" i="12"/>
  <c r="M2841" i="12"/>
  <c r="N2840" i="12"/>
  <c r="I2841" i="12"/>
  <c r="J2841" i="12" s="1"/>
  <c r="H2842" i="12"/>
  <c r="F2844" i="12"/>
  <c r="G2844" i="12" s="1"/>
  <c r="E2843" i="12"/>
  <c r="P2841" i="12" l="1"/>
  <c r="Q2841" i="12"/>
  <c r="R2840" i="12"/>
  <c r="L2842" i="12"/>
  <c r="M2842" i="12"/>
  <c r="N2841" i="12"/>
  <c r="I2842" i="12"/>
  <c r="J2842" i="12" s="1"/>
  <c r="H2843" i="12"/>
  <c r="E2844" i="12"/>
  <c r="F2845" i="12"/>
  <c r="G2845" i="12" s="1"/>
  <c r="P2842" i="12" l="1"/>
  <c r="Q2842" i="12"/>
  <c r="R2841" i="12"/>
  <c r="L2843" i="12"/>
  <c r="M2843" i="12"/>
  <c r="N2842" i="12"/>
  <c r="I2843" i="12"/>
  <c r="J2843" i="12" s="1"/>
  <c r="H2844" i="12"/>
  <c r="F2846" i="12"/>
  <c r="G2846" i="12" s="1"/>
  <c r="E2845" i="12"/>
  <c r="P2843" i="12" l="1"/>
  <c r="Q2843" i="12"/>
  <c r="R2842" i="12"/>
  <c r="L2844" i="12"/>
  <c r="M2844" i="12"/>
  <c r="N2843" i="12"/>
  <c r="I2844" i="12"/>
  <c r="J2844" i="12" s="1"/>
  <c r="H2845" i="12"/>
  <c r="F2847" i="12"/>
  <c r="G2847" i="12" s="1"/>
  <c r="E2846" i="12"/>
  <c r="P2844" i="12" l="1"/>
  <c r="Q2844" i="12"/>
  <c r="R2843" i="12"/>
  <c r="L2845" i="12"/>
  <c r="M2845" i="12"/>
  <c r="N2844" i="12"/>
  <c r="I2845" i="12"/>
  <c r="J2845" i="12" s="1"/>
  <c r="H2846" i="12"/>
  <c r="E2847" i="12"/>
  <c r="F2848" i="12"/>
  <c r="G2848" i="12" s="1"/>
  <c r="P2845" i="12" l="1"/>
  <c r="Q2845" i="12"/>
  <c r="R2844" i="12"/>
  <c r="L2846" i="12"/>
  <c r="M2846" i="12"/>
  <c r="N2845" i="12"/>
  <c r="I2846" i="12"/>
  <c r="J2846" i="12" s="1"/>
  <c r="H2847" i="12"/>
  <c r="F2849" i="12"/>
  <c r="G2849" i="12" s="1"/>
  <c r="E2848" i="12"/>
  <c r="P2846" i="12" l="1"/>
  <c r="Q2846" i="12"/>
  <c r="R2845" i="12"/>
  <c r="L2847" i="12"/>
  <c r="M2847" i="12"/>
  <c r="N2846" i="12"/>
  <c r="I2847" i="12"/>
  <c r="J2847" i="12" s="1"/>
  <c r="H2848" i="12"/>
  <c r="M2848" i="12" s="1"/>
  <c r="E2849" i="12"/>
  <c r="F2850" i="12"/>
  <c r="G2850" i="12" s="1"/>
  <c r="P2847" i="12" l="1"/>
  <c r="Q2847" i="12"/>
  <c r="Q2848" i="12" s="1"/>
  <c r="R2846" i="12"/>
  <c r="N2847" i="12"/>
  <c r="I2848" i="12"/>
  <c r="J2848" i="12" s="1"/>
  <c r="L2848" i="12"/>
  <c r="N2848" i="12" s="1"/>
  <c r="H2849" i="12"/>
  <c r="F2851" i="12"/>
  <c r="G2851" i="12" s="1"/>
  <c r="E2850" i="12"/>
  <c r="P2848" i="12" l="1"/>
  <c r="R2848" i="12" s="1"/>
  <c r="R2847" i="12"/>
  <c r="L2849" i="12"/>
  <c r="M2849" i="12"/>
  <c r="I2849" i="12"/>
  <c r="J2849" i="12" s="1"/>
  <c r="H2850" i="12"/>
  <c r="E2851" i="12"/>
  <c r="F2852" i="12"/>
  <c r="G2852" i="12" s="1"/>
  <c r="P2849" i="12" l="1"/>
  <c r="Q2849" i="12"/>
  <c r="L2850" i="12"/>
  <c r="M2850" i="12"/>
  <c r="N2849" i="12"/>
  <c r="I2850" i="12"/>
  <c r="J2850" i="12" s="1"/>
  <c r="H2851" i="12"/>
  <c r="M2851" i="12" s="1"/>
  <c r="F2853" i="12"/>
  <c r="G2853" i="12" s="1"/>
  <c r="E2852" i="12"/>
  <c r="P2850" i="12" l="1"/>
  <c r="Q2850" i="12"/>
  <c r="Q2851" i="12" s="1"/>
  <c r="R2849" i="12"/>
  <c r="N2850" i="12"/>
  <c r="I2851" i="12"/>
  <c r="J2851" i="12" s="1"/>
  <c r="L2851" i="12"/>
  <c r="N2851" i="12" s="1"/>
  <c r="H2852" i="12"/>
  <c r="M2852" i="12" s="1"/>
  <c r="E2853" i="12"/>
  <c r="F2854" i="12"/>
  <c r="G2854" i="12" s="1"/>
  <c r="P2851" i="12" l="1"/>
  <c r="R2851" i="12" s="1"/>
  <c r="Q2852" i="12"/>
  <c r="R2850" i="12"/>
  <c r="I2852" i="12"/>
  <c r="J2852" i="12" s="1"/>
  <c r="L2852" i="12"/>
  <c r="N2852" i="12" s="1"/>
  <c r="H2853" i="12"/>
  <c r="F2855" i="12"/>
  <c r="G2855" i="12" s="1"/>
  <c r="E2854" i="12"/>
  <c r="P2852" i="12" l="1"/>
  <c r="R2852" i="12" s="1"/>
  <c r="L2853" i="12"/>
  <c r="M2853" i="12"/>
  <c r="I2853" i="12"/>
  <c r="J2853" i="12" s="1"/>
  <c r="H2854" i="12"/>
  <c r="F2856" i="12"/>
  <c r="G2856" i="12" s="1"/>
  <c r="E2855" i="12"/>
  <c r="P2853" i="12" l="1"/>
  <c r="Q2853" i="12"/>
  <c r="L2854" i="12"/>
  <c r="M2854" i="12"/>
  <c r="N2853" i="12"/>
  <c r="I2854" i="12"/>
  <c r="J2854" i="12" s="1"/>
  <c r="H2855" i="12"/>
  <c r="F2857" i="12"/>
  <c r="G2857" i="12" s="1"/>
  <c r="E2856" i="12"/>
  <c r="P2854" i="12" l="1"/>
  <c r="Q2854" i="12"/>
  <c r="R2853" i="12"/>
  <c r="L2855" i="12"/>
  <c r="M2855" i="12"/>
  <c r="N2854" i="12"/>
  <c r="I2855" i="12"/>
  <c r="J2855" i="12" s="1"/>
  <c r="H2856" i="12"/>
  <c r="E2857" i="12"/>
  <c r="F2858" i="12"/>
  <c r="G2858" i="12" s="1"/>
  <c r="P2855" i="12" l="1"/>
  <c r="Q2855" i="12"/>
  <c r="R2854" i="12"/>
  <c r="L2856" i="12"/>
  <c r="M2856" i="12"/>
  <c r="N2855" i="12"/>
  <c r="I2856" i="12"/>
  <c r="J2856" i="12" s="1"/>
  <c r="H2857" i="12"/>
  <c r="M2857" i="12" s="1"/>
  <c r="F2859" i="12"/>
  <c r="G2859" i="12" s="1"/>
  <c r="E2858" i="12"/>
  <c r="P2856" i="12" l="1"/>
  <c r="Q2856" i="12"/>
  <c r="Q2857" i="12" s="1"/>
  <c r="R2855" i="12"/>
  <c r="N2856" i="12"/>
  <c r="I2857" i="12"/>
  <c r="J2857" i="12" s="1"/>
  <c r="L2857" i="12"/>
  <c r="N2857" i="12" s="1"/>
  <c r="H2858" i="12"/>
  <c r="F2860" i="12"/>
  <c r="G2860" i="12" s="1"/>
  <c r="E2859" i="12"/>
  <c r="P2857" i="12" l="1"/>
  <c r="R2857" i="12" s="1"/>
  <c r="R2856" i="12"/>
  <c r="L2858" i="12"/>
  <c r="M2858" i="12"/>
  <c r="I2858" i="12"/>
  <c r="J2858" i="12" s="1"/>
  <c r="H2859" i="12"/>
  <c r="F2861" i="12"/>
  <c r="G2861" i="12" s="1"/>
  <c r="E2860" i="12"/>
  <c r="P2858" i="12" l="1"/>
  <c r="Q2858" i="12"/>
  <c r="L2859" i="12"/>
  <c r="M2859" i="12"/>
  <c r="N2858" i="12"/>
  <c r="I2859" i="12"/>
  <c r="J2859" i="12" s="1"/>
  <c r="H2860" i="12"/>
  <c r="E2861" i="12"/>
  <c r="F2862" i="12"/>
  <c r="G2862" i="12" s="1"/>
  <c r="P2859" i="12" l="1"/>
  <c r="Q2859" i="12"/>
  <c r="R2858" i="12"/>
  <c r="L2860" i="12"/>
  <c r="M2860" i="12"/>
  <c r="N2859" i="12"/>
  <c r="I2860" i="12"/>
  <c r="J2860" i="12" s="1"/>
  <c r="H2861" i="12"/>
  <c r="F2863" i="12"/>
  <c r="G2863" i="12" s="1"/>
  <c r="E2862" i="12"/>
  <c r="P2860" i="12" l="1"/>
  <c r="Q2860" i="12"/>
  <c r="R2859" i="12"/>
  <c r="L2861" i="12"/>
  <c r="M2861" i="12"/>
  <c r="N2860" i="12"/>
  <c r="I2861" i="12"/>
  <c r="J2861" i="12" s="1"/>
  <c r="H2862" i="12"/>
  <c r="F2864" i="12"/>
  <c r="G2864" i="12" s="1"/>
  <c r="E2863" i="12"/>
  <c r="P2861" i="12" l="1"/>
  <c r="Q2861" i="12"/>
  <c r="R2860" i="12"/>
  <c r="L2862" i="12"/>
  <c r="M2862" i="12"/>
  <c r="N2861" i="12"/>
  <c r="I2862" i="12"/>
  <c r="J2862" i="12" s="1"/>
  <c r="H2863" i="12"/>
  <c r="E2864" i="12"/>
  <c r="F2865" i="12"/>
  <c r="G2865" i="12" s="1"/>
  <c r="P2862" i="12" l="1"/>
  <c r="Q2862" i="12"/>
  <c r="R2861" i="12"/>
  <c r="L2863" i="12"/>
  <c r="M2863" i="12"/>
  <c r="N2862" i="12"/>
  <c r="I2863" i="12"/>
  <c r="J2863" i="12" s="1"/>
  <c r="H2864" i="12"/>
  <c r="F2866" i="12"/>
  <c r="G2866" i="12" s="1"/>
  <c r="E2865" i="12"/>
  <c r="P2863" i="12" l="1"/>
  <c r="Q2863" i="12"/>
  <c r="R2862" i="12"/>
  <c r="L2864" i="12"/>
  <c r="M2864" i="12"/>
  <c r="N2863" i="12"/>
  <c r="I2864" i="12"/>
  <c r="J2864" i="12" s="1"/>
  <c r="H2865" i="12"/>
  <c r="E2866" i="12"/>
  <c r="F2867" i="12"/>
  <c r="G2867" i="12" s="1"/>
  <c r="P2864" i="12" l="1"/>
  <c r="Q2864" i="12"/>
  <c r="R2863" i="12"/>
  <c r="L2865" i="12"/>
  <c r="M2865" i="12"/>
  <c r="N2864" i="12"/>
  <c r="I2865" i="12"/>
  <c r="J2865" i="12" s="1"/>
  <c r="H2866" i="12"/>
  <c r="F2868" i="12"/>
  <c r="G2868" i="12" s="1"/>
  <c r="E2867" i="12"/>
  <c r="P2865" i="12" l="1"/>
  <c r="Q2865" i="12"/>
  <c r="R2864" i="12"/>
  <c r="L2866" i="12"/>
  <c r="M2866" i="12"/>
  <c r="N2865" i="12"/>
  <c r="I2866" i="12"/>
  <c r="J2866" i="12" s="1"/>
  <c r="H2867" i="12"/>
  <c r="E2868" i="12"/>
  <c r="F2869" i="12"/>
  <c r="G2869" i="12" s="1"/>
  <c r="P2866" i="12" l="1"/>
  <c r="Q2866" i="12"/>
  <c r="R2865" i="12"/>
  <c r="L2867" i="12"/>
  <c r="M2867" i="12"/>
  <c r="N2866" i="12"/>
  <c r="I2867" i="12"/>
  <c r="J2867" i="12" s="1"/>
  <c r="H2868" i="12"/>
  <c r="F2870" i="12"/>
  <c r="G2870" i="12" s="1"/>
  <c r="E2869" i="12"/>
  <c r="P2867" i="12" l="1"/>
  <c r="Q2867" i="12"/>
  <c r="R2866" i="12"/>
  <c r="L2868" i="12"/>
  <c r="M2868" i="12"/>
  <c r="N2867" i="12"/>
  <c r="I2868" i="12"/>
  <c r="J2868" i="12" s="1"/>
  <c r="H2869" i="12"/>
  <c r="F2871" i="12"/>
  <c r="G2871" i="12" s="1"/>
  <c r="E2870" i="12"/>
  <c r="P2868" i="12" l="1"/>
  <c r="Q2868" i="12"/>
  <c r="R2867" i="12"/>
  <c r="L2869" i="12"/>
  <c r="M2869" i="12"/>
  <c r="N2868" i="12"/>
  <c r="I2869" i="12"/>
  <c r="J2869" i="12" s="1"/>
  <c r="H2870" i="12"/>
  <c r="E2871" i="12"/>
  <c r="F2872" i="12"/>
  <c r="G2872" i="12" s="1"/>
  <c r="P2869" i="12" l="1"/>
  <c r="Q2869" i="12"/>
  <c r="R2868" i="12"/>
  <c r="L2870" i="12"/>
  <c r="M2870" i="12"/>
  <c r="N2869" i="12"/>
  <c r="I2870" i="12"/>
  <c r="J2870" i="12" s="1"/>
  <c r="H2871" i="12"/>
  <c r="F2873" i="12"/>
  <c r="G2873" i="12" s="1"/>
  <c r="E2872" i="12"/>
  <c r="P2870" i="12" l="1"/>
  <c r="Q2870" i="12"/>
  <c r="R2869" i="12"/>
  <c r="L2871" i="12"/>
  <c r="M2871" i="12"/>
  <c r="N2870" i="12"/>
  <c r="I2871" i="12"/>
  <c r="J2871" i="12" s="1"/>
  <c r="H2872" i="12"/>
  <c r="F2874" i="12"/>
  <c r="G2874" i="12" s="1"/>
  <c r="E2873" i="12"/>
  <c r="P2871" i="12" l="1"/>
  <c r="Q2871" i="12"/>
  <c r="R2870" i="12"/>
  <c r="L2872" i="12"/>
  <c r="M2872" i="12"/>
  <c r="N2871" i="12"/>
  <c r="I2872" i="12"/>
  <c r="J2872" i="12" s="1"/>
  <c r="H2873" i="12"/>
  <c r="F2875" i="12"/>
  <c r="G2875" i="12" s="1"/>
  <c r="E2874" i="12"/>
  <c r="P2872" i="12" l="1"/>
  <c r="Q2872" i="12"/>
  <c r="R2871" i="12"/>
  <c r="L2873" i="12"/>
  <c r="M2873" i="12"/>
  <c r="N2872" i="12"/>
  <c r="I2873" i="12"/>
  <c r="J2873" i="12" s="1"/>
  <c r="H2874" i="12"/>
  <c r="E2875" i="12"/>
  <c r="F2876" i="12"/>
  <c r="G2876" i="12" s="1"/>
  <c r="P2873" i="12" l="1"/>
  <c r="Q2873" i="12"/>
  <c r="R2872" i="12"/>
  <c r="L2874" i="12"/>
  <c r="M2874" i="12"/>
  <c r="N2873" i="12"/>
  <c r="I2874" i="12"/>
  <c r="J2874" i="12" s="1"/>
  <c r="H2875" i="12"/>
  <c r="F2877" i="12"/>
  <c r="G2877" i="12" s="1"/>
  <c r="E2876" i="12"/>
  <c r="P2874" i="12" l="1"/>
  <c r="Q2874" i="12"/>
  <c r="R2873" i="12"/>
  <c r="L2875" i="12"/>
  <c r="M2875" i="12"/>
  <c r="N2874" i="12"/>
  <c r="I2875" i="12"/>
  <c r="J2875" i="12" s="1"/>
  <c r="H2876" i="12"/>
  <c r="E2877" i="12"/>
  <c r="F2878" i="12"/>
  <c r="G2878" i="12" s="1"/>
  <c r="P2875" i="12" l="1"/>
  <c r="Q2875" i="12"/>
  <c r="R2874" i="12"/>
  <c r="L2876" i="12"/>
  <c r="M2876" i="12"/>
  <c r="N2875" i="12"/>
  <c r="I2876" i="12"/>
  <c r="J2876" i="12" s="1"/>
  <c r="H2877" i="12"/>
  <c r="F2879" i="12"/>
  <c r="G2879" i="12" s="1"/>
  <c r="E2878" i="12"/>
  <c r="P2876" i="12" l="1"/>
  <c r="Q2876" i="12"/>
  <c r="R2875" i="12"/>
  <c r="L2877" i="12"/>
  <c r="M2877" i="12"/>
  <c r="N2876" i="12"/>
  <c r="I2877" i="12"/>
  <c r="J2877" i="12" s="1"/>
  <c r="H2878" i="12"/>
  <c r="F2880" i="12"/>
  <c r="G2880" i="12" s="1"/>
  <c r="E2879" i="12"/>
  <c r="P2877" i="12" l="1"/>
  <c r="Q2877" i="12"/>
  <c r="R2876" i="12"/>
  <c r="L2878" i="12"/>
  <c r="M2878" i="12"/>
  <c r="N2877" i="12"/>
  <c r="I2878" i="12"/>
  <c r="J2878" i="12" s="1"/>
  <c r="H2879" i="12"/>
  <c r="M2879" i="12" s="1"/>
  <c r="E2880" i="12"/>
  <c r="F2881" i="12"/>
  <c r="G2881" i="12" s="1"/>
  <c r="P2878" i="12" l="1"/>
  <c r="Q2878" i="12"/>
  <c r="Q2879" i="12" s="1"/>
  <c r="R2877" i="12"/>
  <c r="N2878" i="12"/>
  <c r="I2879" i="12"/>
  <c r="J2879" i="12" s="1"/>
  <c r="L2879" i="12"/>
  <c r="N2879" i="12" s="1"/>
  <c r="H2880" i="12"/>
  <c r="F2882" i="12"/>
  <c r="G2882" i="12" s="1"/>
  <c r="E2881" i="12"/>
  <c r="P2879" i="12" l="1"/>
  <c r="R2879" i="12" s="1"/>
  <c r="R2878" i="12"/>
  <c r="L2880" i="12"/>
  <c r="M2880" i="12"/>
  <c r="I2880" i="12"/>
  <c r="J2880" i="12" s="1"/>
  <c r="H2881" i="12"/>
  <c r="F2883" i="12"/>
  <c r="G2883" i="12" s="1"/>
  <c r="E2882" i="12"/>
  <c r="P2880" i="12" l="1"/>
  <c r="Q2880" i="12"/>
  <c r="L2881" i="12"/>
  <c r="M2881" i="12"/>
  <c r="N2880" i="12"/>
  <c r="I2881" i="12"/>
  <c r="J2881" i="12" s="1"/>
  <c r="H2882" i="12"/>
  <c r="E2883" i="12"/>
  <c r="F2884" i="12"/>
  <c r="G2884" i="12" s="1"/>
  <c r="P2881" i="12" l="1"/>
  <c r="Q2881" i="12"/>
  <c r="R2880" i="12"/>
  <c r="L2882" i="12"/>
  <c r="M2882" i="12"/>
  <c r="N2881" i="12"/>
  <c r="I2882" i="12"/>
  <c r="J2882" i="12" s="1"/>
  <c r="H2883" i="12"/>
  <c r="F2885" i="12"/>
  <c r="G2885" i="12" s="1"/>
  <c r="E2884" i="12"/>
  <c r="P2882" i="12" l="1"/>
  <c r="Q2882" i="12"/>
  <c r="R2881" i="12"/>
  <c r="L2883" i="12"/>
  <c r="M2883" i="12"/>
  <c r="N2882" i="12"/>
  <c r="I2883" i="12"/>
  <c r="J2883" i="12" s="1"/>
  <c r="H2884" i="12"/>
  <c r="E2885" i="12"/>
  <c r="F2886" i="12"/>
  <c r="G2886" i="12" s="1"/>
  <c r="P2883" i="12" l="1"/>
  <c r="Q2883" i="12"/>
  <c r="R2882" i="12"/>
  <c r="L2884" i="12"/>
  <c r="M2884" i="12"/>
  <c r="N2883" i="12"/>
  <c r="I2884" i="12"/>
  <c r="J2884" i="12" s="1"/>
  <c r="H2885" i="12"/>
  <c r="F2887" i="12"/>
  <c r="G2887" i="12" s="1"/>
  <c r="E2886" i="12"/>
  <c r="P2884" i="12" l="1"/>
  <c r="Q2884" i="12"/>
  <c r="R2883" i="12"/>
  <c r="L2885" i="12"/>
  <c r="M2885" i="12"/>
  <c r="N2884" i="12"/>
  <c r="I2885" i="12"/>
  <c r="J2885" i="12" s="1"/>
  <c r="H2886" i="12"/>
  <c r="E2887" i="12"/>
  <c r="F2888" i="12"/>
  <c r="G2888" i="12" s="1"/>
  <c r="P2885" i="12" l="1"/>
  <c r="Q2885" i="12"/>
  <c r="R2884" i="12"/>
  <c r="L2886" i="12"/>
  <c r="M2886" i="12"/>
  <c r="N2885" i="12"/>
  <c r="I2886" i="12"/>
  <c r="J2886" i="12" s="1"/>
  <c r="H2887" i="12"/>
  <c r="M2887" i="12" s="1"/>
  <c r="F2889" i="12"/>
  <c r="G2889" i="12" s="1"/>
  <c r="E2888" i="12"/>
  <c r="P2886" i="12" l="1"/>
  <c r="Q2886" i="12"/>
  <c r="Q2887" i="12" s="1"/>
  <c r="R2885" i="12"/>
  <c r="N2886" i="12"/>
  <c r="I2887" i="12"/>
  <c r="J2887" i="12" s="1"/>
  <c r="L2887" i="12"/>
  <c r="N2887" i="12" s="1"/>
  <c r="H2888" i="12"/>
  <c r="F2890" i="12"/>
  <c r="G2890" i="12" s="1"/>
  <c r="E2889" i="12"/>
  <c r="P2887" i="12" l="1"/>
  <c r="R2887" i="12" s="1"/>
  <c r="R2886" i="12"/>
  <c r="L2888" i="12"/>
  <c r="M2888" i="12"/>
  <c r="I2888" i="12"/>
  <c r="J2888" i="12" s="1"/>
  <c r="H2889" i="12"/>
  <c r="E2890" i="12"/>
  <c r="F2891" i="12"/>
  <c r="G2891" i="12" s="1"/>
  <c r="P2888" i="12" l="1"/>
  <c r="Q2888" i="12"/>
  <c r="L2889" i="12"/>
  <c r="M2889" i="12"/>
  <c r="N2888" i="12"/>
  <c r="I2889" i="12"/>
  <c r="J2889" i="12" s="1"/>
  <c r="H2890" i="12"/>
  <c r="F2892" i="12"/>
  <c r="G2892" i="12" s="1"/>
  <c r="E2891" i="12"/>
  <c r="P2889" i="12" l="1"/>
  <c r="Q2889" i="12"/>
  <c r="R2888" i="12"/>
  <c r="L2890" i="12"/>
  <c r="M2890" i="12"/>
  <c r="N2889" i="12"/>
  <c r="I2890" i="12"/>
  <c r="J2890" i="12" s="1"/>
  <c r="H2891" i="12"/>
  <c r="F2893" i="12"/>
  <c r="G2893" i="12" s="1"/>
  <c r="E2892" i="12"/>
  <c r="P2890" i="12" l="1"/>
  <c r="Q2890" i="12"/>
  <c r="R2889" i="12"/>
  <c r="L2891" i="12"/>
  <c r="M2891" i="12"/>
  <c r="N2890" i="12"/>
  <c r="I2891" i="12"/>
  <c r="J2891" i="12" s="1"/>
  <c r="H2892" i="12"/>
  <c r="F2894" i="12"/>
  <c r="G2894" i="12" s="1"/>
  <c r="E2893" i="12"/>
  <c r="P2891" i="12" l="1"/>
  <c r="Q2891" i="12"/>
  <c r="R2890" i="12"/>
  <c r="L2892" i="12"/>
  <c r="M2892" i="12"/>
  <c r="N2891" i="12"/>
  <c r="I2892" i="12"/>
  <c r="J2892" i="12" s="1"/>
  <c r="H2893" i="12"/>
  <c r="F2895" i="12"/>
  <c r="G2895" i="12" s="1"/>
  <c r="E2894" i="12"/>
  <c r="P2892" i="12" l="1"/>
  <c r="Q2892" i="12"/>
  <c r="R2891" i="12"/>
  <c r="L2893" i="12"/>
  <c r="M2893" i="12"/>
  <c r="N2892" i="12"/>
  <c r="I2893" i="12"/>
  <c r="J2893" i="12" s="1"/>
  <c r="H2894" i="12"/>
  <c r="F2896" i="12"/>
  <c r="G2896" i="12" s="1"/>
  <c r="E2895" i="12"/>
  <c r="P2893" i="12" l="1"/>
  <c r="Q2893" i="12"/>
  <c r="R2892" i="12"/>
  <c r="L2894" i="12"/>
  <c r="M2894" i="12"/>
  <c r="N2893" i="12"/>
  <c r="I2894" i="12"/>
  <c r="J2894" i="12" s="1"/>
  <c r="H2895" i="12"/>
  <c r="F2897" i="12"/>
  <c r="G2897" i="12" s="1"/>
  <c r="E2896" i="12"/>
  <c r="P2894" i="12" l="1"/>
  <c r="Q2894" i="12"/>
  <c r="R2893" i="12"/>
  <c r="L2895" i="12"/>
  <c r="M2895" i="12"/>
  <c r="N2894" i="12"/>
  <c r="I2895" i="12"/>
  <c r="J2895" i="12" s="1"/>
  <c r="H2896" i="12"/>
  <c r="M2896" i="12" s="1"/>
  <c r="F2898" i="12"/>
  <c r="G2898" i="12" s="1"/>
  <c r="E2897" i="12"/>
  <c r="P2895" i="12" l="1"/>
  <c r="Q2895" i="12"/>
  <c r="Q2896" i="12" s="1"/>
  <c r="R2894" i="12"/>
  <c r="N2895" i="12"/>
  <c r="I2896" i="12"/>
  <c r="J2896" i="12" s="1"/>
  <c r="L2896" i="12"/>
  <c r="N2896" i="12" s="1"/>
  <c r="H2897" i="12"/>
  <c r="F2899" i="12"/>
  <c r="G2899" i="12" s="1"/>
  <c r="E2898" i="12"/>
  <c r="P2896" i="12" l="1"/>
  <c r="R2896" i="12" s="1"/>
  <c r="R2895" i="12"/>
  <c r="L2897" i="12"/>
  <c r="M2897" i="12"/>
  <c r="I2897" i="12"/>
  <c r="J2897" i="12" s="1"/>
  <c r="H2898" i="12"/>
  <c r="E2899" i="12"/>
  <c r="F2900" i="12"/>
  <c r="G2900" i="12" s="1"/>
  <c r="P2897" i="12" l="1"/>
  <c r="Q2897" i="12"/>
  <c r="L2898" i="12"/>
  <c r="M2898" i="12"/>
  <c r="N2897" i="12"/>
  <c r="I2898" i="12"/>
  <c r="J2898" i="12" s="1"/>
  <c r="H2899" i="12"/>
  <c r="F2901" i="12"/>
  <c r="G2901" i="12" s="1"/>
  <c r="E2900" i="12"/>
  <c r="P2898" i="12" l="1"/>
  <c r="Q2898" i="12"/>
  <c r="R2897" i="12"/>
  <c r="L2899" i="12"/>
  <c r="M2899" i="12"/>
  <c r="N2898" i="12"/>
  <c r="I2899" i="12"/>
  <c r="J2899" i="12" s="1"/>
  <c r="H2900" i="12"/>
  <c r="F2902" i="12"/>
  <c r="G2902" i="12" s="1"/>
  <c r="E2901" i="12"/>
  <c r="P2899" i="12" l="1"/>
  <c r="Q2899" i="12"/>
  <c r="R2898" i="12"/>
  <c r="L2900" i="12"/>
  <c r="M2900" i="12"/>
  <c r="N2899" i="12"/>
  <c r="I2900" i="12"/>
  <c r="J2900" i="12" s="1"/>
  <c r="H2901" i="12"/>
  <c r="E2902" i="12"/>
  <c r="F2903" i="12"/>
  <c r="G2903" i="12" s="1"/>
  <c r="P2900" i="12" l="1"/>
  <c r="Q2900" i="12"/>
  <c r="R2899" i="12"/>
  <c r="L2901" i="12"/>
  <c r="M2901" i="12"/>
  <c r="N2900" i="12"/>
  <c r="I2901" i="12"/>
  <c r="J2901" i="12" s="1"/>
  <c r="H2902" i="12"/>
  <c r="F2904" i="12"/>
  <c r="G2904" i="12" s="1"/>
  <c r="E2903" i="12"/>
  <c r="P2901" i="12" l="1"/>
  <c r="Q2901" i="12"/>
  <c r="R2900" i="12"/>
  <c r="L2902" i="12"/>
  <c r="M2902" i="12"/>
  <c r="N2901" i="12"/>
  <c r="I2902" i="12"/>
  <c r="J2902" i="12" s="1"/>
  <c r="H2903" i="12"/>
  <c r="F2905" i="12"/>
  <c r="G2905" i="12" s="1"/>
  <c r="E2904" i="12"/>
  <c r="P2902" i="12" l="1"/>
  <c r="Q2902" i="12"/>
  <c r="R2901" i="12"/>
  <c r="L2903" i="12"/>
  <c r="M2903" i="12"/>
  <c r="N2902" i="12"/>
  <c r="I2903" i="12"/>
  <c r="J2903" i="12" s="1"/>
  <c r="H2904" i="12"/>
  <c r="F2906" i="12"/>
  <c r="G2906" i="12" s="1"/>
  <c r="E2905" i="12"/>
  <c r="P2903" i="12" l="1"/>
  <c r="Q2903" i="12"/>
  <c r="R2902" i="12"/>
  <c r="L2904" i="12"/>
  <c r="M2904" i="12"/>
  <c r="N2903" i="12"/>
  <c r="I2904" i="12"/>
  <c r="J2904" i="12" s="1"/>
  <c r="H2905" i="12"/>
  <c r="F2907" i="12"/>
  <c r="G2907" i="12" s="1"/>
  <c r="E2906" i="12"/>
  <c r="P2904" i="12" l="1"/>
  <c r="Q2904" i="12"/>
  <c r="R2903" i="12"/>
  <c r="L2905" i="12"/>
  <c r="M2905" i="12"/>
  <c r="N2904" i="12"/>
  <c r="I2905" i="12"/>
  <c r="J2905" i="12" s="1"/>
  <c r="H2906" i="12"/>
  <c r="E2907" i="12"/>
  <c r="F2908" i="12"/>
  <c r="G2908" i="12" s="1"/>
  <c r="P2905" i="12" l="1"/>
  <c r="Q2905" i="12"/>
  <c r="R2904" i="12"/>
  <c r="L2906" i="12"/>
  <c r="M2906" i="12"/>
  <c r="N2905" i="12"/>
  <c r="I2906" i="12"/>
  <c r="J2906" i="12" s="1"/>
  <c r="H2907" i="12"/>
  <c r="F2909" i="12"/>
  <c r="G2909" i="12" s="1"/>
  <c r="E2908" i="12"/>
  <c r="P2906" i="12" l="1"/>
  <c r="Q2906" i="12"/>
  <c r="R2905" i="12"/>
  <c r="L2907" i="12"/>
  <c r="M2907" i="12"/>
  <c r="N2906" i="12"/>
  <c r="I2907" i="12"/>
  <c r="J2907" i="12" s="1"/>
  <c r="H2908" i="12"/>
  <c r="F2910" i="12"/>
  <c r="G2910" i="12" s="1"/>
  <c r="E2909" i="12"/>
  <c r="P2907" i="12" l="1"/>
  <c r="Q2907" i="12"/>
  <c r="R2906" i="12"/>
  <c r="L2908" i="12"/>
  <c r="M2908" i="12"/>
  <c r="N2907" i="12"/>
  <c r="I2908" i="12"/>
  <c r="J2908" i="12" s="1"/>
  <c r="H2909" i="12"/>
  <c r="E2910" i="12"/>
  <c r="F2911" i="12"/>
  <c r="G2911" i="12" s="1"/>
  <c r="P2908" i="12" l="1"/>
  <c r="Q2908" i="12"/>
  <c r="R2907" i="12"/>
  <c r="L2909" i="12"/>
  <c r="M2909" i="12"/>
  <c r="N2908" i="12"/>
  <c r="I2909" i="12"/>
  <c r="J2909" i="12" s="1"/>
  <c r="H2910" i="12"/>
  <c r="F2912" i="12"/>
  <c r="G2912" i="12" s="1"/>
  <c r="E2911" i="12"/>
  <c r="P2909" i="12" l="1"/>
  <c r="Q2909" i="12"/>
  <c r="R2908" i="12"/>
  <c r="L2910" i="12"/>
  <c r="M2910" i="12"/>
  <c r="N2909" i="12"/>
  <c r="I2910" i="12"/>
  <c r="J2910" i="12" s="1"/>
  <c r="H2911" i="12"/>
  <c r="F2913" i="12"/>
  <c r="G2913" i="12" s="1"/>
  <c r="E2912" i="12"/>
  <c r="P2910" i="12" l="1"/>
  <c r="Q2910" i="12"/>
  <c r="R2909" i="12"/>
  <c r="L2911" i="12"/>
  <c r="M2911" i="12"/>
  <c r="N2910" i="12"/>
  <c r="I2911" i="12"/>
  <c r="J2911" i="12" s="1"/>
  <c r="H2912" i="12"/>
  <c r="F2914" i="12"/>
  <c r="G2914" i="12" s="1"/>
  <c r="E2913" i="12"/>
  <c r="P2911" i="12" l="1"/>
  <c r="Q2911" i="12"/>
  <c r="R2910" i="12"/>
  <c r="L2912" i="12"/>
  <c r="M2912" i="12"/>
  <c r="N2911" i="12"/>
  <c r="I2912" i="12"/>
  <c r="J2912" i="12" s="1"/>
  <c r="H2913" i="12"/>
  <c r="E2914" i="12"/>
  <c r="F2915" i="12"/>
  <c r="G2915" i="12" s="1"/>
  <c r="P2912" i="12" l="1"/>
  <c r="Q2912" i="12"/>
  <c r="R2911" i="12"/>
  <c r="L2913" i="12"/>
  <c r="M2913" i="12"/>
  <c r="N2912" i="12"/>
  <c r="I2913" i="12"/>
  <c r="J2913" i="12" s="1"/>
  <c r="H2914" i="12"/>
  <c r="F2916" i="12"/>
  <c r="G2916" i="12" s="1"/>
  <c r="E2915" i="12"/>
  <c r="P2913" i="12" l="1"/>
  <c r="Q2913" i="12"/>
  <c r="R2912" i="12"/>
  <c r="L2914" i="12"/>
  <c r="M2914" i="12"/>
  <c r="N2913" i="12"/>
  <c r="I2914" i="12"/>
  <c r="J2914" i="12" s="1"/>
  <c r="H2915" i="12"/>
  <c r="E2916" i="12"/>
  <c r="F2917" i="12"/>
  <c r="G2917" i="12" s="1"/>
  <c r="P2914" i="12" l="1"/>
  <c r="Q2914" i="12"/>
  <c r="R2913" i="12"/>
  <c r="L2915" i="12"/>
  <c r="M2915" i="12"/>
  <c r="N2914" i="12"/>
  <c r="I2915" i="12"/>
  <c r="J2915" i="12" s="1"/>
  <c r="H2916" i="12"/>
  <c r="F2918" i="12"/>
  <c r="G2918" i="12" s="1"/>
  <c r="E2917" i="12"/>
  <c r="P2915" i="12" l="1"/>
  <c r="Q2915" i="12"/>
  <c r="R2914" i="12"/>
  <c r="L2916" i="12"/>
  <c r="M2916" i="12"/>
  <c r="N2915" i="12"/>
  <c r="I2916" i="12"/>
  <c r="J2916" i="12" s="1"/>
  <c r="H2917" i="12"/>
  <c r="M2917" i="12" s="1"/>
  <c r="E2918" i="12"/>
  <c r="F2919" i="12"/>
  <c r="G2919" i="12" s="1"/>
  <c r="P2916" i="12" l="1"/>
  <c r="Q2916" i="12"/>
  <c r="Q2917" i="12" s="1"/>
  <c r="R2915" i="12"/>
  <c r="N2916" i="12"/>
  <c r="I2917" i="12"/>
  <c r="J2917" i="12" s="1"/>
  <c r="L2917" i="12"/>
  <c r="N2917" i="12" s="1"/>
  <c r="H2918" i="12"/>
  <c r="M2918" i="12" s="1"/>
  <c r="F2920" i="12"/>
  <c r="G2920" i="12" s="1"/>
  <c r="E2919" i="12"/>
  <c r="P2917" i="12" l="1"/>
  <c r="R2917" i="12" s="1"/>
  <c r="Q2918" i="12"/>
  <c r="R2916" i="12"/>
  <c r="I2918" i="12"/>
  <c r="J2918" i="12" s="1"/>
  <c r="L2918" i="12"/>
  <c r="N2918" i="12" s="1"/>
  <c r="H2919" i="12"/>
  <c r="F2921" i="12"/>
  <c r="G2921" i="12" s="1"/>
  <c r="E2920" i="12"/>
  <c r="P2918" i="12" l="1"/>
  <c r="R2918" i="12" s="1"/>
  <c r="L2919" i="12"/>
  <c r="M2919" i="12"/>
  <c r="I2919" i="12"/>
  <c r="J2919" i="12" s="1"/>
  <c r="H2920" i="12"/>
  <c r="E2921" i="12"/>
  <c r="F2922" i="12"/>
  <c r="G2922" i="12" s="1"/>
  <c r="P2919" i="12" l="1"/>
  <c r="Q2919" i="12"/>
  <c r="L2920" i="12"/>
  <c r="M2920" i="12"/>
  <c r="N2919" i="12"/>
  <c r="I2920" i="12"/>
  <c r="J2920" i="12" s="1"/>
  <c r="H2921" i="12"/>
  <c r="M2921" i="12" s="1"/>
  <c r="F2923" i="12"/>
  <c r="G2923" i="12" s="1"/>
  <c r="E2922" i="12"/>
  <c r="P2920" i="12" l="1"/>
  <c r="Q2920" i="12"/>
  <c r="Q2921" i="12" s="1"/>
  <c r="R2919" i="12"/>
  <c r="N2920" i="12"/>
  <c r="I2921" i="12"/>
  <c r="J2921" i="12" s="1"/>
  <c r="L2921" i="12"/>
  <c r="N2921" i="12" s="1"/>
  <c r="H2922" i="12"/>
  <c r="E2923" i="12"/>
  <c r="F2924" i="12"/>
  <c r="G2924" i="12" s="1"/>
  <c r="P2921" i="12" l="1"/>
  <c r="R2921" i="12" s="1"/>
  <c r="R2920" i="12"/>
  <c r="L2922" i="12"/>
  <c r="M2922" i="12"/>
  <c r="I2922" i="12"/>
  <c r="J2922" i="12" s="1"/>
  <c r="H2923" i="12"/>
  <c r="F2925" i="12"/>
  <c r="G2925" i="12" s="1"/>
  <c r="E2924" i="12"/>
  <c r="P2922" i="12" l="1"/>
  <c r="Q2922" i="12"/>
  <c r="L2923" i="12"/>
  <c r="M2923" i="12"/>
  <c r="N2922" i="12"/>
  <c r="I2923" i="12"/>
  <c r="J2923" i="12" s="1"/>
  <c r="H2924" i="12"/>
  <c r="E2925" i="12"/>
  <c r="F2926" i="12"/>
  <c r="G2926" i="12" s="1"/>
  <c r="P2923" i="12" l="1"/>
  <c r="Q2923" i="12"/>
  <c r="R2922" i="12"/>
  <c r="L2924" i="12"/>
  <c r="M2924" i="12"/>
  <c r="N2923" i="12"/>
  <c r="I2924" i="12"/>
  <c r="J2924" i="12" s="1"/>
  <c r="H2925" i="12"/>
  <c r="F2927" i="12"/>
  <c r="G2927" i="12" s="1"/>
  <c r="E2926" i="12"/>
  <c r="P2924" i="12" l="1"/>
  <c r="Q2924" i="12"/>
  <c r="R2923" i="12"/>
  <c r="L2925" i="12"/>
  <c r="M2925" i="12"/>
  <c r="N2924" i="12"/>
  <c r="I2925" i="12"/>
  <c r="J2925" i="12" s="1"/>
  <c r="H2926" i="12"/>
  <c r="F2928" i="12"/>
  <c r="G2928" i="12" s="1"/>
  <c r="E2927" i="12"/>
  <c r="P2925" i="12" l="1"/>
  <c r="Q2925" i="12"/>
  <c r="R2924" i="12"/>
  <c r="L2926" i="12"/>
  <c r="M2926" i="12"/>
  <c r="N2925" i="12"/>
  <c r="I2926" i="12"/>
  <c r="J2926" i="12" s="1"/>
  <c r="H2927" i="12"/>
  <c r="E2928" i="12"/>
  <c r="F2929" i="12"/>
  <c r="G2929" i="12" s="1"/>
  <c r="P2926" i="12" l="1"/>
  <c r="Q2926" i="12"/>
  <c r="R2925" i="12"/>
  <c r="L2927" i="12"/>
  <c r="M2927" i="12"/>
  <c r="N2926" i="12"/>
  <c r="I2927" i="12"/>
  <c r="J2927" i="12" s="1"/>
  <c r="H2928" i="12"/>
  <c r="F2930" i="12"/>
  <c r="G2930" i="12" s="1"/>
  <c r="E2929" i="12"/>
  <c r="P2927" i="12" l="1"/>
  <c r="Q2927" i="12"/>
  <c r="R2926" i="12"/>
  <c r="L2928" i="12"/>
  <c r="M2928" i="12"/>
  <c r="N2927" i="12"/>
  <c r="I2928" i="12"/>
  <c r="J2928" i="12" s="1"/>
  <c r="H2929" i="12"/>
  <c r="E2930" i="12"/>
  <c r="F2931" i="12"/>
  <c r="G2931" i="12" s="1"/>
  <c r="P2928" i="12" l="1"/>
  <c r="Q2928" i="12"/>
  <c r="R2927" i="12"/>
  <c r="L2929" i="12"/>
  <c r="M2929" i="12"/>
  <c r="N2928" i="12"/>
  <c r="I2929" i="12"/>
  <c r="J2929" i="12" s="1"/>
  <c r="H2930" i="12"/>
  <c r="F2932" i="12"/>
  <c r="G2932" i="12" s="1"/>
  <c r="E2931" i="12"/>
  <c r="P2929" i="12" l="1"/>
  <c r="Q2929" i="12"/>
  <c r="R2928" i="12"/>
  <c r="L2930" i="12"/>
  <c r="M2930" i="12"/>
  <c r="N2929" i="12"/>
  <c r="I2930" i="12"/>
  <c r="J2930" i="12" s="1"/>
  <c r="H2931" i="12"/>
  <c r="M2931" i="12" s="1"/>
  <c r="E2932" i="12"/>
  <c r="F2933" i="12"/>
  <c r="G2933" i="12" s="1"/>
  <c r="P2930" i="12" l="1"/>
  <c r="Q2930" i="12"/>
  <c r="Q2931" i="12" s="1"/>
  <c r="R2929" i="12"/>
  <c r="N2930" i="12"/>
  <c r="I2931" i="12"/>
  <c r="J2931" i="12" s="1"/>
  <c r="L2931" i="12"/>
  <c r="N2931" i="12" s="1"/>
  <c r="H2932" i="12"/>
  <c r="F2934" i="12"/>
  <c r="G2934" i="12" s="1"/>
  <c r="E2933" i="12"/>
  <c r="P2931" i="12" l="1"/>
  <c r="R2931" i="12" s="1"/>
  <c r="R2930" i="12"/>
  <c r="L2932" i="12"/>
  <c r="M2932" i="12"/>
  <c r="I2932" i="12"/>
  <c r="J2932" i="12" s="1"/>
  <c r="H2933" i="12"/>
  <c r="F2935" i="12"/>
  <c r="G2935" i="12" s="1"/>
  <c r="E2934" i="12"/>
  <c r="P2932" i="12" l="1"/>
  <c r="Q2932" i="12"/>
  <c r="L2933" i="12"/>
  <c r="M2933" i="12"/>
  <c r="N2932" i="12"/>
  <c r="I2933" i="12"/>
  <c r="J2933" i="12" s="1"/>
  <c r="H2934" i="12"/>
  <c r="F2936" i="12"/>
  <c r="G2936" i="12" s="1"/>
  <c r="E2935" i="12"/>
  <c r="P2933" i="12" l="1"/>
  <c r="Q2933" i="12"/>
  <c r="R2932" i="12"/>
  <c r="L2934" i="12"/>
  <c r="M2934" i="12"/>
  <c r="N2933" i="12"/>
  <c r="I2934" i="12"/>
  <c r="J2934" i="12" s="1"/>
  <c r="H2935" i="12"/>
  <c r="E2936" i="12"/>
  <c r="F2937" i="12"/>
  <c r="G2937" i="12" s="1"/>
  <c r="P2934" i="12" l="1"/>
  <c r="Q2934" i="12"/>
  <c r="R2933" i="12"/>
  <c r="L2935" i="12"/>
  <c r="M2935" i="12"/>
  <c r="N2934" i="12"/>
  <c r="I2935" i="12"/>
  <c r="J2935" i="12" s="1"/>
  <c r="H2936" i="12"/>
  <c r="F2938" i="12"/>
  <c r="G2938" i="12" s="1"/>
  <c r="E2937" i="12"/>
  <c r="P2935" i="12" l="1"/>
  <c r="Q2935" i="12"/>
  <c r="R2934" i="12"/>
  <c r="L2936" i="12"/>
  <c r="M2936" i="12"/>
  <c r="N2935" i="12"/>
  <c r="I2936" i="12"/>
  <c r="J2936" i="12" s="1"/>
  <c r="H2937" i="12"/>
  <c r="F2939" i="12"/>
  <c r="G2939" i="12" s="1"/>
  <c r="E2938" i="12"/>
  <c r="P2936" i="12" l="1"/>
  <c r="Q2936" i="12"/>
  <c r="R2935" i="12"/>
  <c r="L2937" i="12"/>
  <c r="M2937" i="12"/>
  <c r="N2936" i="12"/>
  <c r="I2937" i="12"/>
  <c r="J2937" i="12" s="1"/>
  <c r="H2938" i="12"/>
  <c r="F2940" i="12"/>
  <c r="G2940" i="12" s="1"/>
  <c r="E2939" i="12"/>
  <c r="P2937" i="12" l="1"/>
  <c r="Q2937" i="12"/>
  <c r="R2936" i="12"/>
  <c r="L2938" i="12"/>
  <c r="M2938" i="12"/>
  <c r="N2937" i="12"/>
  <c r="I2938" i="12"/>
  <c r="J2938" i="12" s="1"/>
  <c r="H2939" i="12"/>
  <c r="E2940" i="12"/>
  <c r="F2941" i="12"/>
  <c r="G2941" i="12" s="1"/>
  <c r="P2938" i="12" l="1"/>
  <c r="Q2938" i="12"/>
  <c r="R2937" i="12"/>
  <c r="L2939" i="12"/>
  <c r="M2939" i="12"/>
  <c r="N2938" i="12"/>
  <c r="I2939" i="12"/>
  <c r="J2939" i="12" s="1"/>
  <c r="H2940" i="12"/>
  <c r="F2942" i="12"/>
  <c r="G2942" i="12" s="1"/>
  <c r="E2941" i="12"/>
  <c r="P2939" i="12" l="1"/>
  <c r="Q2939" i="12"/>
  <c r="R2938" i="12"/>
  <c r="L2940" i="12"/>
  <c r="M2940" i="12"/>
  <c r="N2939" i="12"/>
  <c r="I2940" i="12"/>
  <c r="J2940" i="12" s="1"/>
  <c r="H2941" i="12"/>
  <c r="E2942" i="12"/>
  <c r="F2943" i="12"/>
  <c r="G2943" i="12" s="1"/>
  <c r="P2940" i="12" l="1"/>
  <c r="Q2940" i="12"/>
  <c r="R2939" i="12"/>
  <c r="L2941" i="12"/>
  <c r="M2941" i="12"/>
  <c r="N2940" i="12"/>
  <c r="I2941" i="12"/>
  <c r="J2941" i="12" s="1"/>
  <c r="H2942" i="12"/>
  <c r="F2944" i="12"/>
  <c r="G2944" i="12" s="1"/>
  <c r="E2943" i="12"/>
  <c r="P2941" i="12" l="1"/>
  <c r="Q2941" i="12"/>
  <c r="R2940" i="12"/>
  <c r="L2942" i="12"/>
  <c r="M2942" i="12"/>
  <c r="N2941" i="12"/>
  <c r="I2942" i="12"/>
  <c r="J2942" i="12" s="1"/>
  <c r="H2943" i="12"/>
  <c r="E2944" i="12"/>
  <c r="F2945" i="12"/>
  <c r="G2945" i="12" s="1"/>
  <c r="P2942" i="12" l="1"/>
  <c r="Q2942" i="12"/>
  <c r="R2941" i="12"/>
  <c r="L2943" i="12"/>
  <c r="M2943" i="12"/>
  <c r="N2942" i="12"/>
  <c r="I2943" i="12"/>
  <c r="J2943" i="12" s="1"/>
  <c r="H2944" i="12"/>
  <c r="F2946" i="12"/>
  <c r="G2946" i="12" s="1"/>
  <c r="E2945" i="12"/>
  <c r="P2943" i="12" l="1"/>
  <c r="Q2943" i="12"/>
  <c r="R2942" i="12"/>
  <c r="L2944" i="12"/>
  <c r="M2944" i="12"/>
  <c r="N2943" i="12"/>
  <c r="I2944" i="12"/>
  <c r="J2944" i="12" s="1"/>
  <c r="H2945" i="12"/>
  <c r="E2946" i="12"/>
  <c r="F2947" i="12"/>
  <c r="G2947" i="12" s="1"/>
  <c r="P2944" i="12" l="1"/>
  <c r="Q2944" i="12"/>
  <c r="R2943" i="12"/>
  <c r="L2945" i="12"/>
  <c r="M2945" i="12"/>
  <c r="N2944" i="12"/>
  <c r="I2945" i="12"/>
  <c r="J2945" i="12" s="1"/>
  <c r="H2946" i="12"/>
  <c r="F2948" i="12"/>
  <c r="G2948" i="12" s="1"/>
  <c r="E2947" i="12"/>
  <c r="P2945" i="12" l="1"/>
  <c r="Q2945" i="12"/>
  <c r="R2944" i="12"/>
  <c r="L2946" i="12"/>
  <c r="M2946" i="12"/>
  <c r="N2945" i="12"/>
  <c r="I2946" i="12"/>
  <c r="J2946" i="12" s="1"/>
  <c r="H2947" i="12"/>
  <c r="F2949" i="12"/>
  <c r="G2949" i="12" s="1"/>
  <c r="E2948" i="12"/>
  <c r="P2946" i="12" l="1"/>
  <c r="Q2946" i="12"/>
  <c r="R2945" i="12"/>
  <c r="L2947" i="12"/>
  <c r="M2947" i="12"/>
  <c r="N2946" i="12"/>
  <c r="I2947" i="12"/>
  <c r="J2947" i="12" s="1"/>
  <c r="H2948" i="12"/>
  <c r="E2949" i="12"/>
  <c r="F2950" i="12"/>
  <c r="G2950" i="12" s="1"/>
  <c r="P2947" i="12" l="1"/>
  <c r="Q2947" i="12"/>
  <c r="R2946" i="12"/>
  <c r="L2948" i="12"/>
  <c r="M2948" i="12"/>
  <c r="N2947" i="12"/>
  <c r="I2948" i="12"/>
  <c r="J2948" i="12" s="1"/>
  <c r="H2949" i="12"/>
  <c r="F2951" i="12"/>
  <c r="G2951" i="12" s="1"/>
  <c r="E2950" i="12"/>
  <c r="P2948" i="12" l="1"/>
  <c r="Q2948" i="12"/>
  <c r="R2947" i="12"/>
  <c r="L2949" i="12"/>
  <c r="M2949" i="12"/>
  <c r="N2948" i="12"/>
  <c r="I2949" i="12"/>
  <c r="J2949" i="12" s="1"/>
  <c r="H2950" i="12"/>
  <c r="E2951" i="12"/>
  <c r="F2952" i="12"/>
  <c r="G2952" i="12" s="1"/>
  <c r="P2949" i="12" l="1"/>
  <c r="Q2949" i="12"/>
  <c r="R2948" i="12"/>
  <c r="L2950" i="12"/>
  <c r="M2950" i="12"/>
  <c r="N2949" i="12"/>
  <c r="I2950" i="12"/>
  <c r="J2950" i="12" s="1"/>
  <c r="H2951" i="12"/>
  <c r="F2953" i="12"/>
  <c r="G2953" i="12" s="1"/>
  <c r="E2952" i="12"/>
  <c r="P2950" i="12" l="1"/>
  <c r="Q2950" i="12"/>
  <c r="R2949" i="12"/>
  <c r="L2951" i="12"/>
  <c r="M2951" i="12"/>
  <c r="N2950" i="12"/>
  <c r="I2951" i="12"/>
  <c r="J2951" i="12" s="1"/>
  <c r="H2952" i="12"/>
  <c r="F2954" i="12"/>
  <c r="G2954" i="12" s="1"/>
  <c r="E2953" i="12"/>
  <c r="P2951" i="12" l="1"/>
  <c r="Q2951" i="12"/>
  <c r="R2950" i="12"/>
  <c r="L2952" i="12"/>
  <c r="M2952" i="12"/>
  <c r="N2951" i="12"/>
  <c r="I2952" i="12"/>
  <c r="J2952" i="12" s="1"/>
  <c r="H2953" i="12"/>
  <c r="F2955" i="12"/>
  <c r="G2955" i="12" s="1"/>
  <c r="E2954" i="12"/>
  <c r="P2952" i="12" l="1"/>
  <c r="Q2952" i="12"/>
  <c r="R2951" i="12"/>
  <c r="L2953" i="12"/>
  <c r="M2953" i="12"/>
  <c r="N2952" i="12"/>
  <c r="I2953" i="12"/>
  <c r="J2953" i="12" s="1"/>
  <c r="H2954" i="12"/>
  <c r="M2954" i="12" s="1"/>
  <c r="F2956" i="12"/>
  <c r="G2956" i="12" s="1"/>
  <c r="E2955" i="12"/>
  <c r="P2953" i="12" l="1"/>
  <c r="Q2953" i="12"/>
  <c r="Q2954" i="12" s="1"/>
  <c r="R2952" i="12"/>
  <c r="N2953" i="12"/>
  <c r="I2954" i="12"/>
  <c r="J2954" i="12" s="1"/>
  <c r="L2954" i="12"/>
  <c r="N2954" i="12" s="1"/>
  <c r="H2955" i="12"/>
  <c r="F2957" i="12"/>
  <c r="G2957" i="12" s="1"/>
  <c r="E2956" i="12"/>
  <c r="P2954" i="12" l="1"/>
  <c r="R2954" i="12" s="1"/>
  <c r="R2953" i="12"/>
  <c r="L2955" i="12"/>
  <c r="M2955" i="12"/>
  <c r="I2955" i="12"/>
  <c r="J2955" i="12" s="1"/>
  <c r="H2956" i="12"/>
  <c r="E2957" i="12"/>
  <c r="F2958" i="12"/>
  <c r="G2958" i="12" s="1"/>
  <c r="P2955" i="12" l="1"/>
  <c r="Q2955" i="12"/>
  <c r="L2956" i="12"/>
  <c r="M2956" i="12"/>
  <c r="N2955" i="12"/>
  <c r="I2956" i="12"/>
  <c r="J2956" i="12" s="1"/>
  <c r="H2957" i="12"/>
  <c r="F2959" i="12"/>
  <c r="G2959" i="12" s="1"/>
  <c r="E2958" i="12"/>
  <c r="P2956" i="12" l="1"/>
  <c r="Q2956" i="12"/>
  <c r="R2955" i="12"/>
  <c r="L2957" i="12"/>
  <c r="M2957" i="12"/>
  <c r="N2956" i="12"/>
  <c r="I2957" i="12"/>
  <c r="J2957" i="12" s="1"/>
  <c r="H2958" i="12"/>
  <c r="E2959" i="12"/>
  <c r="F2960" i="12"/>
  <c r="G2960" i="12" s="1"/>
  <c r="P2957" i="12" l="1"/>
  <c r="Q2957" i="12"/>
  <c r="R2956" i="12"/>
  <c r="L2958" i="12"/>
  <c r="M2958" i="12"/>
  <c r="N2957" i="12"/>
  <c r="I2958" i="12"/>
  <c r="J2958" i="12" s="1"/>
  <c r="H2959" i="12"/>
  <c r="F2961" i="12"/>
  <c r="G2961" i="12" s="1"/>
  <c r="E2960" i="12"/>
  <c r="P2958" i="12" l="1"/>
  <c r="Q2958" i="12"/>
  <c r="R2957" i="12"/>
  <c r="L2959" i="12"/>
  <c r="M2959" i="12"/>
  <c r="N2958" i="12"/>
  <c r="I2959" i="12"/>
  <c r="J2959" i="12" s="1"/>
  <c r="H2960" i="12"/>
  <c r="F2962" i="12"/>
  <c r="G2962" i="12" s="1"/>
  <c r="E2961" i="12"/>
  <c r="P2959" i="12" l="1"/>
  <c r="Q2959" i="12"/>
  <c r="R2958" i="12"/>
  <c r="L2960" i="12"/>
  <c r="M2960" i="12"/>
  <c r="N2959" i="12"/>
  <c r="I2960" i="12"/>
  <c r="J2960" i="12" s="1"/>
  <c r="H2961" i="12"/>
  <c r="E2962" i="12"/>
  <c r="F2963" i="12"/>
  <c r="G2963" i="12" s="1"/>
  <c r="P2960" i="12" l="1"/>
  <c r="Q2960" i="12"/>
  <c r="R2959" i="12"/>
  <c r="L2961" i="12"/>
  <c r="M2961" i="12"/>
  <c r="N2960" i="12"/>
  <c r="I2961" i="12"/>
  <c r="J2961" i="12" s="1"/>
  <c r="H2962" i="12"/>
  <c r="M2962" i="12" s="1"/>
  <c r="F2964" i="12"/>
  <c r="G2964" i="12" s="1"/>
  <c r="E2963" i="12"/>
  <c r="P2961" i="12" l="1"/>
  <c r="Q2961" i="12"/>
  <c r="Q2962" i="12" s="1"/>
  <c r="R2960" i="12"/>
  <c r="N2961" i="12"/>
  <c r="I2962" i="12"/>
  <c r="J2962" i="12" s="1"/>
  <c r="L2962" i="12"/>
  <c r="N2962" i="12" s="1"/>
  <c r="H2963" i="12"/>
  <c r="M2963" i="12" s="1"/>
  <c r="F2965" i="12"/>
  <c r="G2965" i="12" s="1"/>
  <c r="E2964" i="12"/>
  <c r="P2962" i="12" l="1"/>
  <c r="R2962" i="12" s="1"/>
  <c r="Q2963" i="12"/>
  <c r="R2961" i="12"/>
  <c r="I2963" i="12"/>
  <c r="J2963" i="12" s="1"/>
  <c r="L2963" i="12"/>
  <c r="N2963" i="12" s="1"/>
  <c r="H2964" i="12"/>
  <c r="E2965" i="12"/>
  <c r="F2966" i="12"/>
  <c r="G2966" i="12" s="1"/>
  <c r="P2963" i="12" l="1"/>
  <c r="R2963" i="12" s="1"/>
  <c r="L2964" i="12"/>
  <c r="M2964" i="12"/>
  <c r="I2964" i="12"/>
  <c r="J2964" i="12" s="1"/>
  <c r="H2965" i="12"/>
  <c r="F2967" i="12"/>
  <c r="G2967" i="12" s="1"/>
  <c r="E2966" i="12"/>
  <c r="P2964" i="12" l="1"/>
  <c r="Q2964" i="12"/>
  <c r="L2965" i="12"/>
  <c r="M2965" i="12"/>
  <c r="N2964" i="12"/>
  <c r="I2965" i="12"/>
  <c r="J2965" i="12" s="1"/>
  <c r="H2966" i="12"/>
  <c r="E2967" i="12"/>
  <c r="F2968" i="12"/>
  <c r="G2968" i="12" s="1"/>
  <c r="P2965" i="12" l="1"/>
  <c r="Q2965" i="12"/>
  <c r="R2964" i="12"/>
  <c r="L2966" i="12"/>
  <c r="M2966" i="12"/>
  <c r="N2965" i="12"/>
  <c r="I2966" i="12"/>
  <c r="J2966" i="12" s="1"/>
  <c r="H2967" i="12"/>
  <c r="F2969" i="12"/>
  <c r="G2969" i="12" s="1"/>
  <c r="E2968" i="12"/>
  <c r="P2966" i="12" l="1"/>
  <c r="Q2966" i="12"/>
  <c r="R2965" i="12"/>
  <c r="L2967" i="12"/>
  <c r="M2967" i="12"/>
  <c r="N2966" i="12"/>
  <c r="I2967" i="12"/>
  <c r="J2967" i="12" s="1"/>
  <c r="H2968" i="12"/>
  <c r="E2969" i="12"/>
  <c r="F2970" i="12"/>
  <c r="G2970" i="12" s="1"/>
  <c r="P2967" i="12" l="1"/>
  <c r="Q2967" i="12"/>
  <c r="R2966" i="12"/>
  <c r="L2968" i="12"/>
  <c r="M2968" i="12"/>
  <c r="N2967" i="12"/>
  <c r="I2968" i="12"/>
  <c r="J2968" i="12" s="1"/>
  <c r="H2969" i="12"/>
  <c r="F2971" i="12"/>
  <c r="G2971" i="12" s="1"/>
  <c r="E2970" i="12"/>
  <c r="P2968" i="12" l="1"/>
  <c r="Q2968" i="12"/>
  <c r="R2967" i="12"/>
  <c r="L2969" i="12"/>
  <c r="M2969" i="12"/>
  <c r="N2968" i="12"/>
  <c r="I2969" i="12"/>
  <c r="J2969" i="12" s="1"/>
  <c r="H2970" i="12"/>
  <c r="E2971" i="12"/>
  <c r="F2972" i="12"/>
  <c r="G2972" i="12" s="1"/>
  <c r="P2969" i="12" l="1"/>
  <c r="Q2969" i="12"/>
  <c r="R2968" i="12"/>
  <c r="L2970" i="12"/>
  <c r="M2970" i="12"/>
  <c r="N2969" i="12"/>
  <c r="I2970" i="12"/>
  <c r="J2970" i="12" s="1"/>
  <c r="H2971" i="12"/>
  <c r="F2973" i="12"/>
  <c r="G2973" i="12" s="1"/>
  <c r="E2972" i="12"/>
  <c r="P2970" i="12" l="1"/>
  <c r="Q2970" i="12"/>
  <c r="R2969" i="12"/>
  <c r="L2971" i="12"/>
  <c r="M2971" i="12"/>
  <c r="N2970" i="12"/>
  <c r="I2971" i="12"/>
  <c r="J2971" i="12" s="1"/>
  <c r="H2972" i="12"/>
  <c r="E2973" i="12"/>
  <c r="F2974" i="12"/>
  <c r="G2974" i="12" s="1"/>
  <c r="P2971" i="12" l="1"/>
  <c r="Q2971" i="12"/>
  <c r="R2970" i="12"/>
  <c r="L2972" i="12"/>
  <c r="M2972" i="12"/>
  <c r="N2971" i="12"/>
  <c r="I2972" i="12"/>
  <c r="J2972" i="12" s="1"/>
  <c r="H2973" i="12"/>
  <c r="F2975" i="12"/>
  <c r="G2975" i="12" s="1"/>
  <c r="E2974" i="12"/>
  <c r="P2972" i="12" l="1"/>
  <c r="Q2972" i="12"/>
  <c r="R2971" i="12"/>
  <c r="L2973" i="12"/>
  <c r="M2973" i="12"/>
  <c r="N2972" i="12"/>
  <c r="I2973" i="12"/>
  <c r="J2973" i="12" s="1"/>
  <c r="H2974" i="12"/>
  <c r="F2976" i="12"/>
  <c r="G2976" i="12" s="1"/>
  <c r="E2975" i="12"/>
  <c r="P2973" i="12" l="1"/>
  <c r="Q2973" i="12"/>
  <c r="R2972" i="12"/>
  <c r="L2974" i="12"/>
  <c r="M2974" i="12"/>
  <c r="N2973" i="12"/>
  <c r="I2974" i="12"/>
  <c r="J2974" i="12" s="1"/>
  <c r="H2975" i="12"/>
  <c r="F2977" i="12"/>
  <c r="G2977" i="12" s="1"/>
  <c r="E2976" i="12"/>
  <c r="P2974" i="12" l="1"/>
  <c r="Q2974" i="12"/>
  <c r="R2973" i="12"/>
  <c r="L2975" i="12"/>
  <c r="M2975" i="12"/>
  <c r="N2974" i="12"/>
  <c r="I2975" i="12"/>
  <c r="J2975" i="12" s="1"/>
  <c r="H2976" i="12"/>
  <c r="F2978" i="12"/>
  <c r="G2978" i="12" s="1"/>
  <c r="E2977" i="12"/>
  <c r="P2975" i="12" l="1"/>
  <c r="Q2975" i="12"/>
  <c r="R2974" i="12"/>
  <c r="L2976" i="12"/>
  <c r="M2976" i="12"/>
  <c r="N2975" i="12"/>
  <c r="I2976" i="12"/>
  <c r="J2976" i="12" s="1"/>
  <c r="H2977" i="12"/>
  <c r="E2978" i="12"/>
  <c r="F2979" i="12"/>
  <c r="G2979" i="12" s="1"/>
  <c r="P2976" i="12" l="1"/>
  <c r="Q2976" i="12"/>
  <c r="R2975" i="12"/>
  <c r="L2977" i="12"/>
  <c r="M2977" i="12"/>
  <c r="N2976" i="12"/>
  <c r="I2977" i="12"/>
  <c r="J2977" i="12" s="1"/>
  <c r="H2978" i="12"/>
  <c r="F2980" i="12"/>
  <c r="G2980" i="12" s="1"/>
  <c r="E2979" i="12"/>
  <c r="P2977" i="12" l="1"/>
  <c r="Q2977" i="12"/>
  <c r="R2976" i="12"/>
  <c r="L2978" i="12"/>
  <c r="M2978" i="12"/>
  <c r="N2977" i="12"/>
  <c r="I2978" i="12"/>
  <c r="J2978" i="12" s="1"/>
  <c r="H2979" i="12"/>
  <c r="E2980" i="12"/>
  <c r="F2981" i="12"/>
  <c r="G2981" i="12" s="1"/>
  <c r="P2978" i="12" l="1"/>
  <c r="Q2978" i="12"/>
  <c r="R2977" i="12"/>
  <c r="L2979" i="12"/>
  <c r="M2979" i="12"/>
  <c r="N2978" i="12"/>
  <c r="I2979" i="12"/>
  <c r="J2979" i="12" s="1"/>
  <c r="H2980" i="12"/>
  <c r="F2982" i="12"/>
  <c r="G2982" i="12" s="1"/>
  <c r="E2981" i="12"/>
  <c r="P2979" i="12" l="1"/>
  <c r="Q2979" i="12"/>
  <c r="R2978" i="12"/>
  <c r="L2980" i="12"/>
  <c r="M2980" i="12"/>
  <c r="N2979" i="12"/>
  <c r="I2980" i="12"/>
  <c r="J2980" i="12" s="1"/>
  <c r="H2981" i="12"/>
  <c r="E2982" i="12"/>
  <c r="F2983" i="12"/>
  <c r="G2983" i="12" s="1"/>
  <c r="P2980" i="12" l="1"/>
  <c r="Q2980" i="12"/>
  <c r="R2979" i="12"/>
  <c r="L2981" i="12"/>
  <c r="M2981" i="12"/>
  <c r="N2980" i="12"/>
  <c r="I2981" i="12"/>
  <c r="J2981" i="12" s="1"/>
  <c r="H2982" i="12"/>
  <c r="F2984" i="12"/>
  <c r="G2984" i="12" s="1"/>
  <c r="E2983" i="12"/>
  <c r="P2981" i="12" l="1"/>
  <c r="Q2981" i="12"/>
  <c r="R2980" i="12"/>
  <c r="L2982" i="12"/>
  <c r="M2982" i="12"/>
  <c r="N2981" i="12"/>
  <c r="I2982" i="12"/>
  <c r="J2982" i="12" s="1"/>
  <c r="H2983" i="12"/>
  <c r="E2984" i="12"/>
  <c r="F2985" i="12"/>
  <c r="G2985" i="12" s="1"/>
  <c r="P2982" i="12" l="1"/>
  <c r="Q2982" i="12"/>
  <c r="R2981" i="12"/>
  <c r="L2983" i="12"/>
  <c r="M2983" i="12"/>
  <c r="N2982" i="12"/>
  <c r="I2983" i="12"/>
  <c r="J2983" i="12" s="1"/>
  <c r="H2984" i="12"/>
  <c r="M2984" i="12" s="1"/>
  <c r="F2986" i="12"/>
  <c r="G2986" i="12" s="1"/>
  <c r="E2985" i="12"/>
  <c r="P2983" i="12" l="1"/>
  <c r="Q2983" i="12"/>
  <c r="Q2984" i="12" s="1"/>
  <c r="R2982" i="12"/>
  <c r="N2983" i="12"/>
  <c r="I2984" i="12"/>
  <c r="J2984" i="12" s="1"/>
  <c r="L2984" i="12"/>
  <c r="N2984" i="12" s="1"/>
  <c r="H2985" i="12"/>
  <c r="F2987" i="12"/>
  <c r="G2987" i="12" s="1"/>
  <c r="E2986" i="12"/>
  <c r="P2984" i="12" l="1"/>
  <c r="R2984" i="12" s="1"/>
  <c r="R2983" i="12"/>
  <c r="L2985" i="12"/>
  <c r="M2985" i="12"/>
  <c r="I2985" i="12"/>
  <c r="J2985" i="12" s="1"/>
  <c r="H2986" i="12"/>
  <c r="M2986" i="12" s="1"/>
  <c r="E2987" i="12"/>
  <c r="F2988" i="12"/>
  <c r="G2988" i="12" s="1"/>
  <c r="P2985" i="12" l="1"/>
  <c r="Q2985" i="12"/>
  <c r="Q2986" i="12" s="1"/>
  <c r="N2985" i="12"/>
  <c r="I2986" i="12"/>
  <c r="J2986" i="12" s="1"/>
  <c r="L2986" i="12"/>
  <c r="N2986" i="12" s="1"/>
  <c r="H2987" i="12"/>
  <c r="F2989" i="12"/>
  <c r="G2989" i="12" s="1"/>
  <c r="E2988" i="12"/>
  <c r="P2986" i="12" l="1"/>
  <c r="R2986" i="12" s="1"/>
  <c r="R2985" i="12"/>
  <c r="L2987" i="12"/>
  <c r="M2987" i="12"/>
  <c r="I2987" i="12"/>
  <c r="J2987" i="12" s="1"/>
  <c r="H2988" i="12"/>
  <c r="M2988" i="12" s="1"/>
  <c r="F2990" i="12"/>
  <c r="G2990" i="12" s="1"/>
  <c r="E2989" i="12"/>
  <c r="P2987" i="12" l="1"/>
  <c r="Q2987" i="12"/>
  <c r="Q2988" i="12" s="1"/>
  <c r="N2987" i="12"/>
  <c r="I2988" i="12"/>
  <c r="J2988" i="12" s="1"/>
  <c r="L2988" i="12"/>
  <c r="N2988" i="12" s="1"/>
  <c r="H2989" i="12"/>
  <c r="F2991" i="12"/>
  <c r="G2991" i="12" s="1"/>
  <c r="E2990" i="12"/>
  <c r="P2988" i="12" l="1"/>
  <c r="R2988" i="12" s="1"/>
  <c r="R2987" i="12"/>
  <c r="L2989" i="12"/>
  <c r="M2989" i="12"/>
  <c r="I2989" i="12"/>
  <c r="J2989" i="12" s="1"/>
  <c r="H2990" i="12"/>
  <c r="F2992" i="12"/>
  <c r="G2992" i="12" s="1"/>
  <c r="E2991" i="12"/>
  <c r="P2989" i="12" l="1"/>
  <c r="Q2989" i="12"/>
  <c r="L2990" i="12"/>
  <c r="M2990" i="12"/>
  <c r="N2989" i="12"/>
  <c r="I2990" i="12"/>
  <c r="J2990" i="12" s="1"/>
  <c r="H2991" i="12"/>
  <c r="F2993" i="12"/>
  <c r="G2993" i="12" s="1"/>
  <c r="E2992" i="12"/>
  <c r="P2990" i="12" l="1"/>
  <c r="Q2990" i="12"/>
  <c r="R2989" i="12"/>
  <c r="L2991" i="12"/>
  <c r="M2991" i="12"/>
  <c r="N2990" i="12"/>
  <c r="I2991" i="12"/>
  <c r="J2991" i="12" s="1"/>
  <c r="H2992" i="12"/>
  <c r="E2993" i="12"/>
  <c r="F2994" i="12"/>
  <c r="G2994" i="12" s="1"/>
  <c r="P2991" i="12" l="1"/>
  <c r="Q2991" i="12"/>
  <c r="R2990" i="12"/>
  <c r="L2992" i="12"/>
  <c r="M2992" i="12"/>
  <c r="N2991" i="12"/>
  <c r="I2992" i="12"/>
  <c r="J2992" i="12" s="1"/>
  <c r="H2993" i="12"/>
  <c r="F2995" i="12"/>
  <c r="G2995" i="12" s="1"/>
  <c r="E2994" i="12"/>
  <c r="P2992" i="12" l="1"/>
  <c r="Q2992" i="12"/>
  <c r="R2991" i="12"/>
  <c r="L2993" i="12"/>
  <c r="M2993" i="12"/>
  <c r="N2992" i="12"/>
  <c r="I2993" i="12"/>
  <c r="J2993" i="12" s="1"/>
  <c r="H2994" i="12"/>
  <c r="E2995" i="12"/>
  <c r="F2996" i="12"/>
  <c r="G2996" i="12" s="1"/>
  <c r="P2993" i="12" l="1"/>
  <c r="Q2993" i="12"/>
  <c r="R2992" i="12"/>
  <c r="L2994" i="12"/>
  <c r="M2994" i="12"/>
  <c r="N2993" i="12"/>
  <c r="I2994" i="12"/>
  <c r="J2994" i="12" s="1"/>
  <c r="H2995" i="12"/>
  <c r="F2997" i="12"/>
  <c r="G2997" i="12" s="1"/>
  <c r="E2996" i="12"/>
  <c r="P2994" i="12" l="1"/>
  <c r="Q2994" i="12"/>
  <c r="R2993" i="12"/>
  <c r="L2995" i="12"/>
  <c r="M2995" i="12"/>
  <c r="N2994" i="12"/>
  <c r="I2995" i="12"/>
  <c r="J2995" i="12" s="1"/>
  <c r="H2996" i="12"/>
  <c r="F2998" i="12"/>
  <c r="G2998" i="12" s="1"/>
  <c r="E2997" i="12"/>
  <c r="P2995" i="12" l="1"/>
  <c r="Q2995" i="12"/>
  <c r="R2994" i="12"/>
  <c r="L2996" i="12"/>
  <c r="M2996" i="12"/>
  <c r="N2995" i="12"/>
  <c r="I2996" i="12"/>
  <c r="J2996" i="12" s="1"/>
  <c r="H2997" i="12"/>
  <c r="F2999" i="12"/>
  <c r="G2999" i="12" s="1"/>
  <c r="E2998" i="12"/>
  <c r="P2996" i="12" l="1"/>
  <c r="Q2996" i="12"/>
  <c r="R2995" i="12"/>
  <c r="L2997" i="12"/>
  <c r="M2997" i="12"/>
  <c r="N2996" i="12"/>
  <c r="I2997" i="12"/>
  <c r="J2997" i="12" s="1"/>
  <c r="H2998" i="12"/>
  <c r="F3000" i="12"/>
  <c r="G3000" i="12" s="1"/>
  <c r="E2999" i="12"/>
  <c r="P2997" i="12" l="1"/>
  <c r="Q2997" i="12"/>
  <c r="R2996" i="12"/>
  <c r="L2998" i="12"/>
  <c r="M2998" i="12"/>
  <c r="N2997" i="12"/>
  <c r="I2998" i="12"/>
  <c r="J2998" i="12" s="1"/>
  <c r="H2999" i="12"/>
  <c r="M2999" i="12" s="1"/>
  <c r="E3000" i="12"/>
  <c r="F3001" i="12"/>
  <c r="G3001" i="12" s="1"/>
  <c r="P2998" i="12" l="1"/>
  <c r="Q2998" i="12"/>
  <c r="Q2999" i="12" s="1"/>
  <c r="R2997" i="12"/>
  <c r="N2998" i="12"/>
  <c r="I2999" i="12"/>
  <c r="J2999" i="12" s="1"/>
  <c r="L2999" i="12"/>
  <c r="N2999" i="12" s="1"/>
  <c r="H3000" i="12"/>
  <c r="F3002" i="12"/>
  <c r="G3002" i="12" s="1"/>
  <c r="E3001" i="12"/>
  <c r="P2999" i="12" l="1"/>
  <c r="R2999" i="12" s="1"/>
  <c r="R2998" i="12"/>
  <c r="L3000" i="12"/>
  <c r="M3000" i="12"/>
  <c r="I3000" i="12"/>
  <c r="J3000" i="12" s="1"/>
  <c r="H3001" i="12"/>
  <c r="M3001" i="12" s="1"/>
  <c r="F3003" i="12"/>
  <c r="G3003" i="12" s="1"/>
  <c r="E3002" i="12"/>
  <c r="P3000" i="12" l="1"/>
  <c r="Q3000" i="12"/>
  <c r="Q3001" i="12" s="1"/>
  <c r="N3000" i="12"/>
  <c r="I3001" i="12"/>
  <c r="J3001" i="12" s="1"/>
  <c r="L3001" i="12"/>
  <c r="N3001" i="12" s="1"/>
  <c r="H3002" i="12"/>
  <c r="F3004" i="12"/>
  <c r="G3004" i="12" s="1"/>
  <c r="E3003" i="12"/>
  <c r="P3001" i="12" l="1"/>
  <c r="R3001" i="12" s="1"/>
  <c r="R3000" i="12"/>
  <c r="L3002" i="12"/>
  <c r="M3002" i="12"/>
  <c r="I3002" i="12"/>
  <c r="J3002" i="12" s="1"/>
  <c r="H3003" i="12"/>
  <c r="F3005" i="12"/>
  <c r="G3005" i="12" s="1"/>
  <c r="E3004" i="12"/>
  <c r="P3002" i="12" l="1"/>
  <c r="Q3002" i="12"/>
  <c r="L3003" i="12"/>
  <c r="M3003" i="12"/>
  <c r="N3002" i="12"/>
  <c r="I3003" i="12"/>
  <c r="J3003" i="12" s="1"/>
  <c r="H3004" i="12"/>
  <c r="F3006" i="12"/>
  <c r="G3006" i="12" s="1"/>
  <c r="E3005" i="12"/>
  <c r="P3003" i="12" l="1"/>
  <c r="Q3003" i="12"/>
  <c r="R3002" i="12"/>
  <c r="L3004" i="12"/>
  <c r="M3004" i="12"/>
  <c r="N3003" i="12"/>
  <c r="I3004" i="12"/>
  <c r="J3004" i="12" s="1"/>
  <c r="H3005" i="12"/>
  <c r="F3007" i="12"/>
  <c r="G3007" i="12" s="1"/>
  <c r="E3006" i="12"/>
  <c r="P3004" i="12" l="1"/>
  <c r="Q3004" i="12"/>
  <c r="R3003" i="12"/>
  <c r="L3005" i="12"/>
  <c r="M3005" i="12"/>
  <c r="N3004" i="12"/>
  <c r="I3005" i="12"/>
  <c r="J3005" i="12" s="1"/>
  <c r="H3006" i="12"/>
  <c r="E3007" i="12"/>
  <c r="F3008" i="12"/>
  <c r="G3008" i="12" s="1"/>
  <c r="P3005" i="12" l="1"/>
  <c r="Q3005" i="12"/>
  <c r="R3004" i="12"/>
  <c r="L3006" i="12"/>
  <c r="M3006" i="12"/>
  <c r="N3005" i="12"/>
  <c r="I3006" i="12"/>
  <c r="J3006" i="12" s="1"/>
  <c r="H3007" i="12"/>
  <c r="F3009" i="12"/>
  <c r="G3009" i="12" s="1"/>
  <c r="E3008" i="12"/>
  <c r="P3006" i="12" l="1"/>
  <c r="Q3006" i="12"/>
  <c r="R3005" i="12"/>
  <c r="L3007" i="12"/>
  <c r="M3007" i="12"/>
  <c r="N3006" i="12"/>
  <c r="I3007" i="12"/>
  <c r="J3007" i="12" s="1"/>
  <c r="H3008" i="12"/>
  <c r="E3009" i="12"/>
  <c r="F3010" i="12"/>
  <c r="G3010" i="12" s="1"/>
  <c r="P3007" i="12" l="1"/>
  <c r="Q3007" i="12"/>
  <c r="R3006" i="12"/>
  <c r="L3008" i="12"/>
  <c r="M3008" i="12"/>
  <c r="N3007" i="12"/>
  <c r="I3008" i="12"/>
  <c r="J3008" i="12" s="1"/>
  <c r="H3009" i="12"/>
  <c r="F3011" i="12"/>
  <c r="G3011" i="12" s="1"/>
  <c r="E3010" i="12"/>
  <c r="P3008" i="12" l="1"/>
  <c r="Q3008" i="12"/>
  <c r="R3007" i="12"/>
  <c r="L3009" i="12"/>
  <c r="M3009" i="12"/>
  <c r="N3008" i="12"/>
  <c r="I3009" i="12"/>
  <c r="J3009" i="12" s="1"/>
  <c r="H3010" i="12"/>
  <c r="E3011" i="12"/>
  <c r="F3012" i="12"/>
  <c r="G3012" i="12" s="1"/>
  <c r="P3009" i="12" l="1"/>
  <c r="Q3009" i="12"/>
  <c r="R3008" i="12"/>
  <c r="L3010" i="12"/>
  <c r="M3010" i="12"/>
  <c r="N3009" i="12"/>
  <c r="I3010" i="12"/>
  <c r="J3010" i="12" s="1"/>
  <c r="H3011" i="12"/>
  <c r="F3013" i="12"/>
  <c r="G3013" i="12" s="1"/>
  <c r="E3012" i="12"/>
  <c r="P3010" i="12" l="1"/>
  <c r="Q3010" i="12"/>
  <c r="R3009" i="12"/>
  <c r="L3011" i="12"/>
  <c r="M3011" i="12"/>
  <c r="N3010" i="12"/>
  <c r="I3011" i="12"/>
  <c r="J3011" i="12" s="1"/>
  <c r="H3012" i="12"/>
  <c r="E3013" i="12"/>
  <c r="F3014" i="12"/>
  <c r="G3014" i="12" s="1"/>
  <c r="P3011" i="12" l="1"/>
  <c r="Q3011" i="12"/>
  <c r="R3010" i="12"/>
  <c r="L3012" i="12"/>
  <c r="M3012" i="12"/>
  <c r="N3011" i="12"/>
  <c r="I3012" i="12"/>
  <c r="J3012" i="12" s="1"/>
  <c r="H3013" i="12"/>
  <c r="F3015" i="12"/>
  <c r="G3015" i="12" s="1"/>
  <c r="E3014" i="12"/>
  <c r="P3012" i="12" l="1"/>
  <c r="Q3012" i="12"/>
  <c r="R3011" i="12"/>
  <c r="L3013" i="12"/>
  <c r="M3013" i="12"/>
  <c r="N3012" i="12"/>
  <c r="I3013" i="12"/>
  <c r="J3013" i="12" s="1"/>
  <c r="H3014" i="12"/>
  <c r="F3016" i="12"/>
  <c r="G3016" i="12" s="1"/>
  <c r="E3015" i="12"/>
  <c r="P3013" i="12" l="1"/>
  <c r="Q3013" i="12"/>
  <c r="R3012" i="12"/>
  <c r="L3014" i="12"/>
  <c r="M3014" i="12"/>
  <c r="N3013" i="12"/>
  <c r="I3014" i="12"/>
  <c r="J3014" i="12" s="1"/>
  <c r="H3015" i="12"/>
  <c r="F3017" i="12"/>
  <c r="G3017" i="12" s="1"/>
  <c r="E3016" i="12"/>
  <c r="P3014" i="12" l="1"/>
  <c r="Q3014" i="12"/>
  <c r="R3013" i="12"/>
  <c r="L3015" i="12"/>
  <c r="M3015" i="12"/>
  <c r="N3014" i="12"/>
  <c r="I3015" i="12"/>
  <c r="J3015" i="12" s="1"/>
  <c r="H3016" i="12"/>
  <c r="E3017" i="12"/>
  <c r="F3018" i="12"/>
  <c r="G3018" i="12" s="1"/>
  <c r="P3015" i="12" l="1"/>
  <c r="Q3015" i="12"/>
  <c r="R3014" i="12"/>
  <c r="L3016" i="12"/>
  <c r="M3016" i="12"/>
  <c r="N3015" i="12"/>
  <c r="I3016" i="12"/>
  <c r="J3016" i="12" s="1"/>
  <c r="H3017" i="12"/>
  <c r="F3019" i="12"/>
  <c r="G3019" i="12" s="1"/>
  <c r="E3018" i="12"/>
  <c r="P3016" i="12" l="1"/>
  <c r="Q3016" i="12"/>
  <c r="R3015" i="12"/>
  <c r="L3017" i="12"/>
  <c r="M3017" i="12"/>
  <c r="N3016" i="12"/>
  <c r="I3017" i="12"/>
  <c r="J3017" i="12" s="1"/>
  <c r="H3018" i="12"/>
  <c r="E3019" i="12"/>
  <c r="F3020" i="12"/>
  <c r="G3020" i="12" s="1"/>
  <c r="P3017" i="12" l="1"/>
  <c r="Q3017" i="12"/>
  <c r="R3016" i="12"/>
  <c r="L3018" i="12"/>
  <c r="M3018" i="12"/>
  <c r="N3017" i="12"/>
  <c r="I3018" i="12"/>
  <c r="J3018" i="12" s="1"/>
  <c r="H3019" i="12"/>
  <c r="F3021" i="12"/>
  <c r="G3021" i="12" s="1"/>
  <c r="E3020" i="12"/>
  <c r="P3018" i="12" l="1"/>
  <c r="Q3018" i="12"/>
  <c r="R3017" i="12"/>
  <c r="L3019" i="12"/>
  <c r="M3019" i="12"/>
  <c r="N3018" i="12"/>
  <c r="I3019" i="12"/>
  <c r="J3019" i="12" s="1"/>
  <c r="H3020" i="12"/>
  <c r="E3021" i="12"/>
  <c r="F3022" i="12"/>
  <c r="G3022" i="12" s="1"/>
  <c r="P3019" i="12" l="1"/>
  <c r="Q3019" i="12"/>
  <c r="R3018" i="12"/>
  <c r="L3020" i="12"/>
  <c r="M3020" i="12"/>
  <c r="N3019" i="12"/>
  <c r="I3020" i="12"/>
  <c r="J3020" i="12" s="1"/>
  <c r="H3021" i="12"/>
  <c r="F3023" i="12"/>
  <c r="G3023" i="12" s="1"/>
  <c r="E3022" i="12"/>
  <c r="P3020" i="12" l="1"/>
  <c r="Q3020" i="12"/>
  <c r="R3019" i="12"/>
  <c r="L3021" i="12"/>
  <c r="M3021" i="12"/>
  <c r="N3020" i="12"/>
  <c r="I3021" i="12"/>
  <c r="J3021" i="12" s="1"/>
  <c r="H3022" i="12"/>
  <c r="E3023" i="12"/>
  <c r="F3024" i="12"/>
  <c r="G3024" i="12" s="1"/>
  <c r="P3021" i="12" l="1"/>
  <c r="Q3021" i="12"/>
  <c r="R3020" i="12"/>
  <c r="L3022" i="12"/>
  <c r="M3022" i="12"/>
  <c r="N3021" i="12"/>
  <c r="I3022" i="12"/>
  <c r="J3022" i="12" s="1"/>
  <c r="H3023" i="12"/>
  <c r="M3023" i="12" s="1"/>
  <c r="F3025" i="12"/>
  <c r="G3025" i="12" s="1"/>
  <c r="E3024" i="12"/>
  <c r="P3022" i="12" l="1"/>
  <c r="Q3022" i="12"/>
  <c r="Q3023" i="12" s="1"/>
  <c r="R3021" i="12"/>
  <c r="N3022" i="12"/>
  <c r="I3023" i="12"/>
  <c r="J3023" i="12" s="1"/>
  <c r="L3023" i="12"/>
  <c r="N3023" i="12" s="1"/>
  <c r="H3024" i="12"/>
  <c r="F3026" i="12"/>
  <c r="G3026" i="12" s="1"/>
  <c r="E3025" i="12"/>
  <c r="P3023" i="12" l="1"/>
  <c r="R3023" i="12" s="1"/>
  <c r="R3022" i="12"/>
  <c r="L3024" i="12"/>
  <c r="M3024" i="12"/>
  <c r="I3024" i="12"/>
  <c r="J3024" i="12" s="1"/>
  <c r="H3025" i="12"/>
  <c r="F3027" i="12"/>
  <c r="G3027" i="12" s="1"/>
  <c r="E3026" i="12"/>
  <c r="P3024" i="12" l="1"/>
  <c r="Q3024" i="12"/>
  <c r="L3025" i="12"/>
  <c r="M3025" i="12"/>
  <c r="N3024" i="12"/>
  <c r="I3025" i="12"/>
  <c r="J3025" i="12" s="1"/>
  <c r="H3026" i="12"/>
  <c r="F3028" i="12"/>
  <c r="G3028" i="12" s="1"/>
  <c r="E3027" i="12"/>
  <c r="P3025" i="12" l="1"/>
  <c r="Q3025" i="12"/>
  <c r="R3024" i="12"/>
  <c r="L3026" i="12"/>
  <c r="M3026" i="12"/>
  <c r="N3025" i="12"/>
  <c r="I3026" i="12"/>
  <c r="J3026" i="12" s="1"/>
  <c r="H3027" i="12"/>
  <c r="F3029" i="12"/>
  <c r="G3029" i="12" s="1"/>
  <c r="E3028" i="12"/>
  <c r="P3026" i="12" l="1"/>
  <c r="Q3026" i="12"/>
  <c r="R3025" i="12"/>
  <c r="L3027" i="12"/>
  <c r="M3027" i="12"/>
  <c r="N3026" i="12"/>
  <c r="I3027" i="12"/>
  <c r="J3027" i="12" s="1"/>
  <c r="H3028" i="12"/>
  <c r="F3030" i="12"/>
  <c r="G3030" i="12" s="1"/>
  <c r="E3029" i="12"/>
  <c r="P3027" i="12" l="1"/>
  <c r="Q3027" i="12"/>
  <c r="R3026" i="12"/>
  <c r="L3028" i="12"/>
  <c r="M3028" i="12"/>
  <c r="N3027" i="12"/>
  <c r="I3028" i="12"/>
  <c r="J3028" i="12" s="1"/>
  <c r="H3029" i="12"/>
  <c r="E3030" i="12"/>
  <c r="F3031" i="12"/>
  <c r="G3031" i="12" s="1"/>
  <c r="P3028" i="12" l="1"/>
  <c r="Q3028" i="12"/>
  <c r="R3027" i="12"/>
  <c r="L3029" i="12"/>
  <c r="M3029" i="12"/>
  <c r="N3028" i="12"/>
  <c r="I3029" i="12"/>
  <c r="J3029" i="12" s="1"/>
  <c r="H3030" i="12"/>
  <c r="F3032" i="12"/>
  <c r="G3032" i="12" s="1"/>
  <c r="E3031" i="12"/>
  <c r="P3029" i="12" l="1"/>
  <c r="Q3029" i="12"/>
  <c r="R3028" i="12"/>
  <c r="L3030" i="12"/>
  <c r="M3030" i="12"/>
  <c r="N3029" i="12"/>
  <c r="I3030" i="12"/>
  <c r="J3030" i="12" s="1"/>
  <c r="H3031" i="12"/>
  <c r="E3032" i="12"/>
  <c r="F3033" i="12"/>
  <c r="G3033" i="12" s="1"/>
  <c r="P3030" i="12" l="1"/>
  <c r="Q3030" i="12"/>
  <c r="R3029" i="12"/>
  <c r="L3031" i="12"/>
  <c r="M3031" i="12"/>
  <c r="N3030" i="12"/>
  <c r="I3031" i="12"/>
  <c r="J3031" i="12" s="1"/>
  <c r="H3032" i="12"/>
  <c r="F3034" i="12"/>
  <c r="G3034" i="12" s="1"/>
  <c r="E3033" i="12"/>
  <c r="P3031" i="12" l="1"/>
  <c r="Q3031" i="12"/>
  <c r="R3030" i="12"/>
  <c r="L3032" i="12"/>
  <c r="M3032" i="12"/>
  <c r="N3031" i="12"/>
  <c r="I3032" i="12"/>
  <c r="J3032" i="12" s="1"/>
  <c r="H3033" i="12"/>
  <c r="E3034" i="12"/>
  <c r="F3035" i="12"/>
  <c r="G3035" i="12" s="1"/>
  <c r="P3032" i="12" l="1"/>
  <c r="Q3032" i="12"/>
  <c r="R3031" i="12"/>
  <c r="L3033" i="12"/>
  <c r="M3033" i="12"/>
  <c r="N3032" i="12"/>
  <c r="I3033" i="12"/>
  <c r="J3033" i="12" s="1"/>
  <c r="H3034" i="12"/>
  <c r="F3036" i="12"/>
  <c r="G3036" i="12" s="1"/>
  <c r="E3035" i="12"/>
  <c r="P3033" i="12" l="1"/>
  <c r="Q3033" i="12"/>
  <c r="R3032" i="12"/>
  <c r="L3034" i="12"/>
  <c r="M3034" i="12"/>
  <c r="N3033" i="12"/>
  <c r="I3034" i="12"/>
  <c r="J3034" i="12" s="1"/>
  <c r="H3035" i="12"/>
  <c r="E3036" i="12"/>
  <c r="F3037" i="12"/>
  <c r="G3037" i="12" s="1"/>
  <c r="P3034" i="12" l="1"/>
  <c r="Q3034" i="12"/>
  <c r="R3033" i="12"/>
  <c r="L3035" i="12"/>
  <c r="M3035" i="12"/>
  <c r="N3034" i="12"/>
  <c r="I3035" i="12"/>
  <c r="J3035" i="12" s="1"/>
  <c r="H3036" i="12"/>
  <c r="F3038" i="12"/>
  <c r="G3038" i="12" s="1"/>
  <c r="E3037" i="12"/>
  <c r="P3035" i="12" l="1"/>
  <c r="Q3035" i="12"/>
  <c r="R3034" i="12"/>
  <c r="L3036" i="12"/>
  <c r="M3036" i="12"/>
  <c r="N3035" i="12"/>
  <c r="I3036" i="12"/>
  <c r="J3036" i="12" s="1"/>
  <c r="H3037" i="12"/>
  <c r="E3038" i="12"/>
  <c r="F3039" i="12"/>
  <c r="G3039" i="12" s="1"/>
  <c r="P3036" i="12" l="1"/>
  <c r="Q3036" i="12"/>
  <c r="R3035" i="12"/>
  <c r="L3037" i="12"/>
  <c r="M3037" i="12"/>
  <c r="N3036" i="12"/>
  <c r="I3037" i="12"/>
  <c r="J3037" i="12" s="1"/>
  <c r="H3038" i="12"/>
  <c r="M3038" i="12" s="1"/>
  <c r="F3040" i="12"/>
  <c r="G3040" i="12" s="1"/>
  <c r="E3039" i="12"/>
  <c r="P3037" i="12" l="1"/>
  <c r="Q3037" i="12"/>
  <c r="Q3038" i="12" s="1"/>
  <c r="R3036" i="12"/>
  <c r="N3037" i="12"/>
  <c r="I3038" i="12"/>
  <c r="J3038" i="12" s="1"/>
  <c r="L3038" i="12"/>
  <c r="N3038" i="12" s="1"/>
  <c r="H3039" i="12"/>
  <c r="F3041" i="12"/>
  <c r="G3041" i="12" s="1"/>
  <c r="E3040" i="12"/>
  <c r="P3038" i="12" l="1"/>
  <c r="R3038" i="12" s="1"/>
  <c r="R3037" i="12"/>
  <c r="L3039" i="12"/>
  <c r="M3039" i="12"/>
  <c r="I3039" i="12"/>
  <c r="J3039" i="12" s="1"/>
  <c r="H3040" i="12"/>
  <c r="F3042" i="12"/>
  <c r="G3042" i="12" s="1"/>
  <c r="E3041" i="12"/>
  <c r="P3039" i="12" l="1"/>
  <c r="Q3039" i="12"/>
  <c r="N3039" i="12"/>
  <c r="L3040" i="12"/>
  <c r="M3040" i="12"/>
  <c r="I3040" i="12"/>
  <c r="J3040" i="12" s="1"/>
  <c r="H3041" i="12"/>
  <c r="E3042" i="12"/>
  <c r="F3043" i="12"/>
  <c r="G3043" i="12" s="1"/>
  <c r="P3040" i="12" l="1"/>
  <c r="Q3040" i="12"/>
  <c r="R3039" i="12"/>
  <c r="L3041" i="12"/>
  <c r="M3041" i="12"/>
  <c r="N3040" i="12"/>
  <c r="I3041" i="12"/>
  <c r="J3041" i="12" s="1"/>
  <c r="H3042" i="12"/>
  <c r="M3042" i="12" s="1"/>
  <c r="F3044" i="12"/>
  <c r="G3044" i="12" s="1"/>
  <c r="E3043" i="12"/>
  <c r="P3041" i="12" l="1"/>
  <c r="Q3041" i="12"/>
  <c r="Q3042" i="12" s="1"/>
  <c r="R3040" i="12"/>
  <c r="N3041" i="12"/>
  <c r="I3042" i="12"/>
  <c r="J3042" i="12" s="1"/>
  <c r="L3042" i="12"/>
  <c r="N3042" i="12" s="1"/>
  <c r="H3043" i="12"/>
  <c r="F3045" i="12"/>
  <c r="G3045" i="12" s="1"/>
  <c r="E3044" i="12"/>
  <c r="P3042" i="12" l="1"/>
  <c r="R3041" i="12"/>
  <c r="R3042" i="12"/>
  <c r="L3043" i="12"/>
  <c r="M3043" i="12"/>
  <c r="I3043" i="12"/>
  <c r="J3043" i="12" s="1"/>
  <c r="H3044" i="12"/>
  <c r="F3046" i="12"/>
  <c r="G3046" i="12" s="1"/>
  <c r="E3045" i="12"/>
  <c r="P3043" i="12" l="1"/>
  <c r="Q3043" i="12"/>
  <c r="L3044" i="12"/>
  <c r="M3044" i="12"/>
  <c r="N3043" i="12"/>
  <c r="I3044" i="12"/>
  <c r="J3044" i="12" s="1"/>
  <c r="H3045" i="12"/>
  <c r="M3045" i="12" s="1"/>
  <c r="E3046" i="12"/>
  <c r="F3047" i="12"/>
  <c r="G3047" i="12" s="1"/>
  <c r="P3044" i="12" l="1"/>
  <c r="Q3044" i="12"/>
  <c r="Q3045" i="12" s="1"/>
  <c r="R3043" i="12"/>
  <c r="N3044" i="12"/>
  <c r="I3045" i="12"/>
  <c r="J3045" i="12" s="1"/>
  <c r="L3045" i="12"/>
  <c r="N3045" i="12" s="1"/>
  <c r="H3046" i="12"/>
  <c r="F3048" i="12"/>
  <c r="G3048" i="12" s="1"/>
  <c r="E3047" i="12"/>
  <c r="P3045" i="12" l="1"/>
  <c r="R3045" i="12" s="1"/>
  <c r="R3044" i="12"/>
  <c r="L3046" i="12"/>
  <c r="M3046" i="12"/>
  <c r="I3046" i="12"/>
  <c r="J3046" i="12" s="1"/>
  <c r="H3047" i="12"/>
  <c r="E3048" i="12"/>
  <c r="F3049" i="12"/>
  <c r="G3049" i="12" s="1"/>
  <c r="P3046" i="12" l="1"/>
  <c r="Q3046" i="12"/>
  <c r="L3047" i="12"/>
  <c r="M3047" i="12"/>
  <c r="N3046" i="12"/>
  <c r="I3047" i="12"/>
  <c r="J3047" i="12" s="1"/>
  <c r="H3048" i="12"/>
  <c r="F3050" i="12"/>
  <c r="G3050" i="12" s="1"/>
  <c r="E3049" i="12"/>
  <c r="P3047" i="12" l="1"/>
  <c r="Q3047" i="12"/>
  <c r="R3046" i="12"/>
  <c r="L3048" i="12"/>
  <c r="M3048" i="12"/>
  <c r="N3047" i="12"/>
  <c r="I3048" i="12"/>
  <c r="J3048" i="12" s="1"/>
  <c r="H3049" i="12"/>
  <c r="E3050" i="12"/>
  <c r="F3051" i="12"/>
  <c r="G3051" i="12" s="1"/>
  <c r="P3048" i="12" l="1"/>
  <c r="Q3048" i="12"/>
  <c r="R3047" i="12"/>
  <c r="L3049" i="12"/>
  <c r="M3049" i="12"/>
  <c r="N3048" i="12"/>
  <c r="I3049" i="12"/>
  <c r="J3049" i="12" s="1"/>
  <c r="H3050" i="12"/>
  <c r="F3052" i="12"/>
  <c r="G3052" i="12" s="1"/>
  <c r="E3051" i="12"/>
  <c r="P3049" i="12" l="1"/>
  <c r="Q3049" i="12"/>
  <c r="R3048" i="12"/>
  <c r="L3050" i="12"/>
  <c r="M3050" i="12"/>
  <c r="N3049" i="12"/>
  <c r="I3050" i="12"/>
  <c r="J3050" i="12" s="1"/>
  <c r="H3051" i="12"/>
  <c r="M3051" i="12" s="1"/>
  <c r="F3053" i="12"/>
  <c r="G3053" i="12" s="1"/>
  <c r="E3052" i="12"/>
  <c r="P3050" i="12" l="1"/>
  <c r="Q3050" i="12"/>
  <c r="Q3051" i="12" s="1"/>
  <c r="R3049" i="12"/>
  <c r="N3050" i="12"/>
  <c r="I3051" i="12"/>
  <c r="J3051" i="12" s="1"/>
  <c r="L3051" i="12"/>
  <c r="N3051" i="12" s="1"/>
  <c r="H3052" i="12"/>
  <c r="F3054" i="12"/>
  <c r="G3054" i="12" s="1"/>
  <c r="E3053" i="12"/>
  <c r="P3051" i="12" l="1"/>
  <c r="R3051" i="12" s="1"/>
  <c r="R3050" i="12"/>
  <c r="L3052" i="12"/>
  <c r="M3052" i="12"/>
  <c r="I3052" i="12"/>
  <c r="J3052" i="12" s="1"/>
  <c r="H3053" i="12"/>
  <c r="E3054" i="12"/>
  <c r="F3055" i="12"/>
  <c r="G3055" i="12" s="1"/>
  <c r="P3052" i="12" l="1"/>
  <c r="Q3052" i="12"/>
  <c r="L3053" i="12"/>
  <c r="M3053" i="12"/>
  <c r="N3052" i="12"/>
  <c r="I3053" i="12"/>
  <c r="J3053" i="12" s="1"/>
  <c r="H3054" i="12"/>
  <c r="F3056" i="12"/>
  <c r="G3056" i="12" s="1"/>
  <c r="E3055" i="12"/>
  <c r="P3053" i="12" l="1"/>
  <c r="Q3053" i="12"/>
  <c r="R3052" i="12"/>
  <c r="L3054" i="12"/>
  <c r="M3054" i="12"/>
  <c r="N3053" i="12"/>
  <c r="I3054" i="12"/>
  <c r="J3054" i="12" s="1"/>
  <c r="H3055" i="12"/>
  <c r="M3055" i="12" s="1"/>
  <c r="F3057" i="12"/>
  <c r="G3057" i="12" s="1"/>
  <c r="E3056" i="12"/>
  <c r="P3054" i="12" l="1"/>
  <c r="Q3054" i="12"/>
  <c r="Q3055" i="12" s="1"/>
  <c r="R3053" i="12"/>
  <c r="N3054" i="12"/>
  <c r="I3055" i="12"/>
  <c r="J3055" i="12" s="1"/>
  <c r="L3055" i="12"/>
  <c r="N3055" i="12" s="1"/>
  <c r="H3056" i="12"/>
  <c r="E3057" i="12"/>
  <c r="F3058" i="12"/>
  <c r="G3058" i="12" s="1"/>
  <c r="P3055" i="12" l="1"/>
  <c r="R3055" i="12" s="1"/>
  <c r="R3054" i="12"/>
  <c r="L3056" i="12"/>
  <c r="M3056" i="12"/>
  <c r="I3056" i="12"/>
  <c r="J3056" i="12" s="1"/>
  <c r="H3057" i="12"/>
  <c r="F3059" i="12"/>
  <c r="G3059" i="12" s="1"/>
  <c r="E3058" i="12"/>
  <c r="P3056" i="12" l="1"/>
  <c r="Q3056" i="12"/>
  <c r="L3057" i="12"/>
  <c r="M3057" i="12"/>
  <c r="N3056" i="12"/>
  <c r="I3057" i="12"/>
  <c r="J3057" i="12" s="1"/>
  <c r="H3058" i="12"/>
  <c r="E3059" i="12"/>
  <c r="F3060" i="12"/>
  <c r="G3060" i="12" s="1"/>
  <c r="P3057" i="12" l="1"/>
  <c r="Q3057" i="12"/>
  <c r="R3056" i="12"/>
  <c r="L3058" i="12"/>
  <c r="M3058" i="12"/>
  <c r="N3057" i="12"/>
  <c r="I3058" i="12"/>
  <c r="J3058" i="12" s="1"/>
  <c r="H3059" i="12"/>
  <c r="F3061" i="12"/>
  <c r="G3061" i="12" s="1"/>
  <c r="E3060" i="12"/>
  <c r="P3058" i="12" l="1"/>
  <c r="Q3058" i="12"/>
  <c r="R3057" i="12"/>
  <c r="L3059" i="12"/>
  <c r="M3059" i="12"/>
  <c r="N3058" i="12"/>
  <c r="I3059" i="12"/>
  <c r="J3059" i="12" s="1"/>
  <c r="H3060" i="12"/>
  <c r="F3062" i="12"/>
  <c r="G3062" i="12" s="1"/>
  <c r="E3061" i="12"/>
  <c r="P3059" i="12" l="1"/>
  <c r="Q3059" i="12"/>
  <c r="R3058" i="12"/>
  <c r="L3060" i="12"/>
  <c r="M3060" i="12"/>
  <c r="N3059" i="12"/>
  <c r="I3060" i="12"/>
  <c r="J3060" i="12" s="1"/>
  <c r="H3061" i="12"/>
  <c r="F3063" i="12"/>
  <c r="G3063" i="12" s="1"/>
  <c r="E3062" i="12"/>
  <c r="P3060" i="12" l="1"/>
  <c r="Q3060" i="12"/>
  <c r="R3059" i="12"/>
  <c r="L3061" i="12"/>
  <c r="M3061" i="12"/>
  <c r="N3060" i="12"/>
  <c r="I3061" i="12"/>
  <c r="J3061" i="12" s="1"/>
  <c r="H3062" i="12"/>
  <c r="F3064" i="12"/>
  <c r="G3064" i="12" s="1"/>
  <c r="E3063" i="12"/>
  <c r="P3061" i="12" l="1"/>
  <c r="Q3061" i="12"/>
  <c r="R3060" i="12"/>
  <c r="L3062" i="12"/>
  <c r="M3062" i="12"/>
  <c r="N3061" i="12"/>
  <c r="I3062" i="12"/>
  <c r="J3062" i="12" s="1"/>
  <c r="H3063" i="12"/>
  <c r="F3065" i="12"/>
  <c r="G3065" i="12" s="1"/>
  <c r="E3064" i="12"/>
  <c r="P3062" i="12" l="1"/>
  <c r="Q3062" i="12"/>
  <c r="R3061" i="12"/>
  <c r="L3063" i="12"/>
  <c r="M3063" i="12"/>
  <c r="N3062" i="12"/>
  <c r="I3063" i="12"/>
  <c r="J3063" i="12" s="1"/>
  <c r="H3064" i="12"/>
  <c r="E3065" i="12"/>
  <c r="F3066" i="12"/>
  <c r="G3066" i="12" s="1"/>
  <c r="P3063" i="12" l="1"/>
  <c r="Q3063" i="12"/>
  <c r="R3062" i="12"/>
  <c r="L3064" i="12"/>
  <c r="M3064" i="12"/>
  <c r="N3063" i="12"/>
  <c r="I3064" i="12"/>
  <c r="J3064" i="12" s="1"/>
  <c r="H3065" i="12"/>
  <c r="M3065" i="12" s="1"/>
  <c r="F3067" i="12"/>
  <c r="G3067" i="12" s="1"/>
  <c r="E3066" i="12"/>
  <c r="P3064" i="12" l="1"/>
  <c r="Q3064" i="12"/>
  <c r="Q3065" i="12" s="1"/>
  <c r="R3063" i="12"/>
  <c r="N3064" i="12"/>
  <c r="I3065" i="12"/>
  <c r="J3065" i="12" s="1"/>
  <c r="L3065" i="12"/>
  <c r="N3065" i="12" s="1"/>
  <c r="H3066" i="12"/>
  <c r="F3068" i="12"/>
  <c r="G3068" i="12" s="1"/>
  <c r="E3067" i="12"/>
  <c r="P3065" i="12" l="1"/>
  <c r="R3064" i="12"/>
  <c r="R3065" i="12"/>
  <c r="L3066" i="12"/>
  <c r="M3066" i="12"/>
  <c r="I3066" i="12"/>
  <c r="J3066" i="12" s="1"/>
  <c r="H3067" i="12"/>
  <c r="F3069" i="12"/>
  <c r="G3069" i="12" s="1"/>
  <c r="E3068" i="12"/>
  <c r="P3066" i="12" l="1"/>
  <c r="Q3066" i="12"/>
  <c r="L3067" i="12"/>
  <c r="M3067" i="12"/>
  <c r="N3066" i="12"/>
  <c r="I3067" i="12"/>
  <c r="J3067" i="12" s="1"/>
  <c r="H3068" i="12"/>
  <c r="E3069" i="12"/>
  <c r="F3070" i="12"/>
  <c r="G3070" i="12" s="1"/>
  <c r="P3067" i="12" l="1"/>
  <c r="Q3067" i="12"/>
  <c r="R3066" i="12"/>
  <c r="L3068" i="12"/>
  <c r="M3068" i="12"/>
  <c r="N3067" i="12"/>
  <c r="I3068" i="12"/>
  <c r="J3068" i="12" s="1"/>
  <c r="H3069" i="12"/>
  <c r="F3071" i="12"/>
  <c r="G3071" i="12" s="1"/>
  <c r="E3070" i="12"/>
  <c r="P3068" i="12" l="1"/>
  <c r="Q3068" i="12"/>
  <c r="R3067" i="12"/>
  <c r="L3069" i="12"/>
  <c r="M3069" i="12"/>
  <c r="N3068" i="12"/>
  <c r="I3069" i="12"/>
  <c r="J3069" i="12" s="1"/>
  <c r="H3070" i="12"/>
  <c r="F3072" i="12"/>
  <c r="G3072" i="12" s="1"/>
  <c r="E3071" i="12"/>
  <c r="P3069" i="12" l="1"/>
  <c r="Q3069" i="12"/>
  <c r="R3068" i="12"/>
  <c r="L3070" i="12"/>
  <c r="M3070" i="12"/>
  <c r="N3069" i="12"/>
  <c r="I3070" i="12"/>
  <c r="J3070" i="12" s="1"/>
  <c r="H3071" i="12"/>
  <c r="F3073" i="12"/>
  <c r="G3073" i="12" s="1"/>
  <c r="E3072" i="12"/>
  <c r="P3070" i="12" l="1"/>
  <c r="Q3070" i="12"/>
  <c r="R3069" i="12"/>
  <c r="L3071" i="12"/>
  <c r="M3071" i="12"/>
  <c r="N3070" i="12"/>
  <c r="I3071" i="12"/>
  <c r="J3071" i="12" s="1"/>
  <c r="H3072" i="12"/>
  <c r="E3073" i="12"/>
  <c r="F3074" i="12"/>
  <c r="G3074" i="12" s="1"/>
  <c r="P3071" i="12" l="1"/>
  <c r="Q3071" i="12"/>
  <c r="R3070" i="12"/>
  <c r="L3072" i="12"/>
  <c r="M3072" i="12"/>
  <c r="N3071" i="12"/>
  <c r="I3072" i="12"/>
  <c r="J3072" i="12" s="1"/>
  <c r="H3073" i="12"/>
  <c r="F3075" i="12"/>
  <c r="G3075" i="12" s="1"/>
  <c r="E3074" i="12"/>
  <c r="P3072" i="12" l="1"/>
  <c r="Q3072" i="12"/>
  <c r="R3071" i="12"/>
  <c r="L3073" i="12"/>
  <c r="M3073" i="12"/>
  <c r="N3072" i="12"/>
  <c r="I3073" i="12"/>
  <c r="J3073" i="12" s="1"/>
  <c r="H3074" i="12"/>
  <c r="E3075" i="12"/>
  <c r="F3076" i="12"/>
  <c r="G3076" i="12" s="1"/>
  <c r="P3073" i="12" l="1"/>
  <c r="Q3073" i="12"/>
  <c r="R3072" i="12"/>
  <c r="L3074" i="12"/>
  <c r="M3074" i="12"/>
  <c r="N3073" i="12"/>
  <c r="I3074" i="12"/>
  <c r="J3074" i="12" s="1"/>
  <c r="H3075" i="12"/>
  <c r="F3077" i="12"/>
  <c r="G3077" i="12" s="1"/>
  <c r="E3076" i="12"/>
  <c r="P3074" i="12" l="1"/>
  <c r="Q3074" i="12"/>
  <c r="R3073" i="12"/>
  <c r="L3075" i="12"/>
  <c r="M3075" i="12"/>
  <c r="N3074" i="12"/>
  <c r="I3075" i="12"/>
  <c r="J3075" i="12" s="1"/>
  <c r="H3076" i="12"/>
  <c r="F3078" i="12"/>
  <c r="G3078" i="12" s="1"/>
  <c r="E3077" i="12"/>
  <c r="P3075" i="12" l="1"/>
  <c r="Q3075" i="12"/>
  <c r="R3074" i="12"/>
  <c r="L3076" i="12"/>
  <c r="M3076" i="12"/>
  <c r="N3075" i="12"/>
  <c r="I3076" i="12"/>
  <c r="J3076" i="12" s="1"/>
  <c r="H3077" i="12"/>
  <c r="F3079" i="12"/>
  <c r="G3079" i="12" s="1"/>
  <c r="E3078" i="12"/>
  <c r="P3076" i="12" l="1"/>
  <c r="Q3076" i="12"/>
  <c r="R3075" i="12"/>
  <c r="L3077" i="12"/>
  <c r="M3077" i="12"/>
  <c r="N3076" i="12"/>
  <c r="I3077" i="12"/>
  <c r="J3077" i="12" s="1"/>
  <c r="H3078" i="12"/>
  <c r="M3078" i="12" s="1"/>
  <c r="E3079" i="12"/>
  <c r="F3080" i="12"/>
  <c r="G3080" i="12" s="1"/>
  <c r="P3077" i="12" l="1"/>
  <c r="Q3077" i="12"/>
  <c r="Q3078" i="12" s="1"/>
  <c r="R3076" i="12"/>
  <c r="N3077" i="12"/>
  <c r="I3078" i="12"/>
  <c r="J3078" i="12" s="1"/>
  <c r="L3078" i="12"/>
  <c r="N3078" i="12" s="1"/>
  <c r="H3079" i="12"/>
  <c r="F3081" i="12"/>
  <c r="G3081" i="12" s="1"/>
  <c r="E3080" i="12"/>
  <c r="P3078" i="12" l="1"/>
  <c r="R3077" i="12"/>
  <c r="R3078" i="12"/>
  <c r="L3079" i="12"/>
  <c r="M3079" i="12"/>
  <c r="I3079" i="12"/>
  <c r="J3079" i="12" s="1"/>
  <c r="H3080" i="12"/>
  <c r="M3080" i="12" s="1"/>
  <c r="F3082" i="12"/>
  <c r="G3082" i="12" s="1"/>
  <c r="E3081" i="12"/>
  <c r="P3079" i="12" l="1"/>
  <c r="Q3079" i="12"/>
  <c r="Q3080" i="12" s="1"/>
  <c r="N3079" i="12"/>
  <c r="I3080" i="12"/>
  <c r="J3080" i="12" s="1"/>
  <c r="L3080" i="12"/>
  <c r="N3080" i="12" s="1"/>
  <c r="H3081" i="12"/>
  <c r="E3082" i="12"/>
  <c r="F3083" i="12"/>
  <c r="G3083" i="12" s="1"/>
  <c r="P3080" i="12" l="1"/>
  <c r="R3080" i="12" s="1"/>
  <c r="R3079" i="12"/>
  <c r="L3081" i="12"/>
  <c r="M3081" i="12"/>
  <c r="I3081" i="12"/>
  <c r="J3081" i="12" s="1"/>
  <c r="H3082" i="12"/>
  <c r="F3084" i="12"/>
  <c r="G3084" i="12" s="1"/>
  <c r="E3083" i="12"/>
  <c r="P3081" i="12" l="1"/>
  <c r="Q3081" i="12"/>
  <c r="L3082" i="12"/>
  <c r="M3082" i="12"/>
  <c r="N3081" i="12"/>
  <c r="I3082" i="12"/>
  <c r="J3082" i="12" s="1"/>
  <c r="H3083" i="12"/>
  <c r="F3085" i="12"/>
  <c r="G3085" i="12" s="1"/>
  <c r="E3084" i="12"/>
  <c r="P3082" i="12" l="1"/>
  <c r="Q3082" i="12"/>
  <c r="R3081" i="12"/>
  <c r="L3083" i="12"/>
  <c r="M3083" i="12"/>
  <c r="N3082" i="12"/>
  <c r="I3083" i="12"/>
  <c r="J3083" i="12" s="1"/>
  <c r="H3084" i="12"/>
  <c r="E3085" i="12"/>
  <c r="F3086" i="12"/>
  <c r="G3086" i="12" s="1"/>
  <c r="P3083" i="12" l="1"/>
  <c r="Q3083" i="12"/>
  <c r="R3082" i="12"/>
  <c r="L3084" i="12"/>
  <c r="M3084" i="12"/>
  <c r="N3083" i="12"/>
  <c r="I3084" i="12"/>
  <c r="J3084" i="12" s="1"/>
  <c r="H3085" i="12"/>
  <c r="F3087" i="12"/>
  <c r="G3087" i="12" s="1"/>
  <c r="E3086" i="12"/>
  <c r="P3084" i="12" l="1"/>
  <c r="Q3084" i="12"/>
  <c r="R3083" i="12"/>
  <c r="N3084" i="12"/>
  <c r="L3085" i="12"/>
  <c r="M3085" i="12"/>
  <c r="I3085" i="12"/>
  <c r="J3085" i="12" s="1"/>
  <c r="H3086" i="12"/>
  <c r="F3088" i="12"/>
  <c r="G3088" i="12" s="1"/>
  <c r="E3087" i="12"/>
  <c r="P3085" i="12" l="1"/>
  <c r="Q3085" i="12"/>
  <c r="R3084" i="12"/>
  <c r="L3086" i="12"/>
  <c r="M3086" i="12"/>
  <c r="N3085" i="12"/>
  <c r="I3086" i="12"/>
  <c r="J3086" i="12" s="1"/>
  <c r="H3087" i="12"/>
  <c r="F3089" i="12"/>
  <c r="G3089" i="12" s="1"/>
  <c r="E3088" i="12"/>
  <c r="P3086" i="12" l="1"/>
  <c r="Q3086" i="12"/>
  <c r="R3085" i="12"/>
  <c r="L3087" i="12"/>
  <c r="M3087" i="12"/>
  <c r="N3086" i="12"/>
  <c r="I3087" i="12"/>
  <c r="J3087" i="12" s="1"/>
  <c r="H3088" i="12"/>
  <c r="F3090" i="12"/>
  <c r="G3090" i="12" s="1"/>
  <c r="E3089" i="12"/>
  <c r="P3087" i="12" l="1"/>
  <c r="Q3087" i="12"/>
  <c r="R3086" i="12"/>
  <c r="L3088" i="12"/>
  <c r="M3088" i="12"/>
  <c r="N3087" i="12"/>
  <c r="I3088" i="12"/>
  <c r="J3088" i="12" s="1"/>
  <c r="H3089" i="12"/>
  <c r="F3091" i="12"/>
  <c r="G3091" i="12" s="1"/>
  <c r="E3090" i="12"/>
  <c r="P3088" i="12" l="1"/>
  <c r="Q3088" i="12"/>
  <c r="R3087" i="12"/>
  <c r="L3089" i="12"/>
  <c r="M3089" i="12"/>
  <c r="N3088" i="12"/>
  <c r="I3089" i="12"/>
  <c r="J3089" i="12" s="1"/>
  <c r="H3090" i="12"/>
  <c r="E3091" i="12"/>
  <c r="F3092" i="12"/>
  <c r="G3092" i="12" s="1"/>
  <c r="P3089" i="12" l="1"/>
  <c r="Q3089" i="12"/>
  <c r="R3088" i="12"/>
  <c r="L3090" i="12"/>
  <c r="M3090" i="12"/>
  <c r="N3089" i="12"/>
  <c r="I3090" i="12"/>
  <c r="J3090" i="12" s="1"/>
  <c r="H3091" i="12"/>
  <c r="F3093" i="12"/>
  <c r="G3093" i="12" s="1"/>
  <c r="E3092" i="12"/>
  <c r="P3090" i="12" l="1"/>
  <c r="Q3090" i="12"/>
  <c r="R3089" i="12"/>
  <c r="L3091" i="12"/>
  <c r="M3091" i="12"/>
  <c r="N3090" i="12"/>
  <c r="I3091" i="12"/>
  <c r="J3091" i="12" s="1"/>
  <c r="H3092" i="12"/>
  <c r="E3093" i="12"/>
  <c r="F3094" i="12"/>
  <c r="G3094" i="12" s="1"/>
  <c r="P3091" i="12" l="1"/>
  <c r="Q3091" i="12"/>
  <c r="R3090" i="12"/>
  <c r="L3092" i="12"/>
  <c r="M3092" i="12"/>
  <c r="N3091" i="12"/>
  <c r="I3092" i="12"/>
  <c r="J3092" i="12" s="1"/>
  <c r="H3093" i="12"/>
  <c r="M3093" i="12" s="1"/>
  <c r="F3095" i="12"/>
  <c r="G3095" i="12" s="1"/>
  <c r="E3094" i="12"/>
  <c r="P3092" i="12" l="1"/>
  <c r="Q3092" i="12"/>
  <c r="Q3093" i="12" s="1"/>
  <c r="R3091" i="12"/>
  <c r="N3092" i="12"/>
  <c r="I3093" i="12"/>
  <c r="J3093" i="12" s="1"/>
  <c r="L3093" i="12"/>
  <c r="N3093" i="12" s="1"/>
  <c r="H3094" i="12"/>
  <c r="F3096" i="12"/>
  <c r="G3096" i="12" s="1"/>
  <c r="E3095" i="12"/>
  <c r="P3093" i="12" l="1"/>
  <c r="R3093" i="12" s="1"/>
  <c r="R3092" i="12"/>
  <c r="L3094" i="12"/>
  <c r="M3094" i="12"/>
  <c r="I3094" i="12"/>
  <c r="J3094" i="12" s="1"/>
  <c r="H3095" i="12"/>
  <c r="F3097" i="12"/>
  <c r="G3097" i="12" s="1"/>
  <c r="E3096" i="12"/>
  <c r="P3094" i="12" l="1"/>
  <c r="Q3094" i="12"/>
  <c r="L3095" i="12"/>
  <c r="M3095" i="12"/>
  <c r="N3094" i="12"/>
  <c r="I3095" i="12"/>
  <c r="J3095" i="12" s="1"/>
  <c r="H3096" i="12"/>
  <c r="F3098" i="12"/>
  <c r="G3098" i="12" s="1"/>
  <c r="E3097" i="12"/>
  <c r="P3095" i="12" l="1"/>
  <c r="Q3095" i="12"/>
  <c r="R3094" i="12"/>
  <c r="L3096" i="12"/>
  <c r="M3096" i="12"/>
  <c r="N3095" i="12"/>
  <c r="I3096" i="12"/>
  <c r="J3096" i="12" s="1"/>
  <c r="H3097" i="12"/>
  <c r="E3098" i="12"/>
  <c r="F3099" i="12"/>
  <c r="G3099" i="12" s="1"/>
  <c r="P3096" i="12" l="1"/>
  <c r="Q3096" i="12"/>
  <c r="R3095" i="12"/>
  <c r="L3097" i="12"/>
  <c r="M3097" i="12"/>
  <c r="N3096" i="12"/>
  <c r="I3097" i="12"/>
  <c r="J3097" i="12" s="1"/>
  <c r="H3098" i="12"/>
  <c r="F3100" i="12"/>
  <c r="G3100" i="12" s="1"/>
  <c r="E3099" i="12"/>
  <c r="P3097" i="12" l="1"/>
  <c r="Q3097" i="12"/>
  <c r="R3096" i="12"/>
  <c r="L3098" i="12"/>
  <c r="M3098" i="12"/>
  <c r="N3097" i="12"/>
  <c r="I3098" i="12"/>
  <c r="J3098" i="12" s="1"/>
  <c r="H3099" i="12"/>
  <c r="E3100" i="12"/>
  <c r="F3101" i="12"/>
  <c r="G3101" i="12" s="1"/>
  <c r="P3098" i="12" l="1"/>
  <c r="Q3098" i="12"/>
  <c r="R3097" i="12"/>
  <c r="L3099" i="12"/>
  <c r="M3099" i="12"/>
  <c r="N3098" i="12"/>
  <c r="I3099" i="12"/>
  <c r="J3099" i="12" s="1"/>
  <c r="H3100" i="12"/>
  <c r="M3100" i="12" s="1"/>
  <c r="F3102" i="12"/>
  <c r="G3102" i="12" s="1"/>
  <c r="E3101" i="12"/>
  <c r="P3099" i="12" l="1"/>
  <c r="Q3099" i="12"/>
  <c r="Q3100" i="12" s="1"/>
  <c r="R3098" i="12"/>
  <c r="N3099" i="12"/>
  <c r="I3100" i="12"/>
  <c r="J3100" i="12" s="1"/>
  <c r="L3100" i="12"/>
  <c r="N3100" i="12" s="1"/>
  <c r="H3101" i="12"/>
  <c r="E3102" i="12"/>
  <c r="F3103" i="12"/>
  <c r="G3103" i="12" s="1"/>
  <c r="P3100" i="12" l="1"/>
  <c r="R3099" i="12"/>
  <c r="R3100" i="12"/>
  <c r="L3101" i="12"/>
  <c r="M3101" i="12"/>
  <c r="I3101" i="12"/>
  <c r="J3101" i="12" s="1"/>
  <c r="H3102" i="12"/>
  <c r="M3102" i="12" s="1"/>
  <c r="F3104" i="12"/>
  <c r="G3104" i="12" s="1"/>
  <c r="E3103" i="12"/>
  <c r="P3101" i="12" l="1"/>
  <c r="Q3101" i="12"/>
  <c r="Q3102" i="12" s="1"/>
  <c r="N3101" i="12"/>
  <c r="I3102" i="12"/>
  <c r="J3102" i="12" s="1"/>
  <c r="L3102" i="12"/>
  <c r="N3102" i="12" s="1"/>
  <c r="H3103" i="12"/>
  <c r="E3104" i="12"/>
  <c r="F3105" i="12"/>
  <c r="G3105" i="12" s="1"/>
  <c r="P3102" i="12" l="1"/>
  <c r="R3102" i="12" s="1"/>
  <c r="R3101" i="12"/>
  <c r="L3103" i="12"/>
  <c r="M3103" i="12"/>
  <c r="I3103" i="12"/>
  <c r="J3103" i="12" s="1"/>
  <c r="H3104" i="12"/>
  <c r="M3104" i="12" s="1"/>
  <c r="F3106" i="12"/>
  <c r="G3106" i="12" s="1"/>
  <c r="E3105" i="12"/>
  <c r="P3103" i="12" l="1"/>
  <c r="Q3103" i="12"/>
  <c r="Q3104" i="12" s="1"/>
  <c r="N3103" i="12"/>
  <c r="I3104" i="12"/>
  <c r="J3104" i="12" s="1"/>
  <c r="L3104" i="12"/>
  <c r="N3104" i="12" s="1"/>
  <c r="H3105" i="12"/>
  <c r="F3107" i="12"/>
  <c r="G3107" i="12" s="1"/>
  <c r="E3106" i="12"/>
  <c r="P3104" i="12" l="1"/>
  <c r="R3103" i="12"/>
  <c r="R3104" i="12"/>
  <c r="L3105" i="12"/>
  <c r="M3105" i="12"/>
  <c r="I3105" i="12"/>
  <c r="J3105" i="12" s="1"/>
  <c r="H3106" i="12"/>
  <c r="E3107" i="12"/>
  <c r="F3108" i="12"/>
  <c r="G3108" i="12" s="1"/>
  <c r="P3105" i="12" l="1"/>
  <c r="Q3105" i="12"/>
  <c r="L3106" i="12"/>
  <c r="M3106" i="12"/>
  <c r="N3105" i="12"/>
  <c r="I3106" i="12"/>
  <c r="J3106" i="12" s="1"/>
  <c r="H3107" i="12"/>
  <c r="F3109" i="12"/>
  <c r="G3109" i="12" s="1"/>
  <c r="E3108" i="12"/>
  <c r="P3106" i="12" l="1"/>
  <c r="Q3106" i="12"/>
  <c r="R3105" i="12"/>
  <c r="L3107" i="12"/>
  <c r="M3107" i="12"/>
  <c r="N3106" i="12"/>
  <c r="I3107" i="12"/>
  <c r="J3107" i="12" s="1"/>
  <c r="H3108" i="12"/>
  <c r="E3109" i="12"/>
  <c r="F3110" i="12"/>
  <c r="G3110" i="12" s="1"/>
  <c r="P3107" i="12" l="1"/>
  <c r="Q3107" i="12"/>
  <c r="R3106" i="12"/>
  <c r="L3108" i="12"/>
  <c r="M3108" i="12"/>
  <c r="N3107" i="12"/>
  <c r="I3108" i="12"/>
  <c r="J3108" i="12" s="1"/>
  <c r="H3109" i="12"/>
  <c r="M3109" i="12" s="1"/>
  <c r="E3110" i="12"/>
  <c r="F3111" i="12"/>
  <c r="G3111" i="12" s="1"/>
  <c r="P3108" i="12" l="1"/>
  <c r="Q3108" i="12"/>
  <c r="Q3109" i="12" s="1"/>
  <c r="R3107" i="12"/>
  <c r="N3108" i="12"/>
  <c r="I3109" i="12"/>
  <c r="J3109" i="12" s="1"/>
  <c r="L3109" i="12"/>
  <c r="N3109" i="12" s="1"/>
  <c r="H3110" i="12"/>
  <c r="F3112" i="12"/>
  <c r="G3112" i="12" s="1"/>
  <c r="E3111" i="12"/>
  <c r="P3109" i="12" l="1"/>
  <c r="R3109" i="12" s="1"/>
  <c r="R3108" i="12"/>
  <c r="L3110" i="12"/>
  <c r="M3110" i="12"/>
  <c r="I3110" i="12"/>
  <c r="J3110" i="12" s="1"/>
  <c r="H3111" i="12"/>
  <c r="F3113" i="12"/>
  <c r="G3113" i="12" s="1"/>
  <c r="E3112" i="12"/>
  <c r="P3110" i="12" l="1"/>
  <c r="Q3110" i="12"/>
  <c r="L3111" i="12"/>
  <c r="M3111" i="12"/>
  <c r="N3110" i="12"/>
  <c r="I3111" i="12"/>
  <c r="J3111" i="12" s="1"/>
  <c r="H3112" i="12"/>
  <c r="F3114" i="12"/>
  <c r="G3114" i="12" s="1"/>
  <c r="E3113" i="12"/>
  <c r="P3111" i="12" l="1"/>
  <c r="Q3111" i="12"/>
  <c r="R3110" i="12"/>
  <c r="L3112" i="12"/>
  <c r="M3112" i="12"/>
  <c r="N3111" i="12"/>
  <c r="I3112" i="12"/>
  <c r="J3112" i="12" s="1"/>
  <c r="H3113" i="12"/>
  <c r="E3114" i="12"/>
  <c r="F3115" i="12"/>
  <c r="G3115" i="12" s="1"/>
  <c r="P3112" i="12" l="1"/>
  <c r="Q3112" i="12"/>
  <c r="R3111" i="12"/>
  <c r="L3113" i="12"/>
  <c r="M3113" i="12"/>
  <c r="N3112" i="12"/>
  <c r="I3113" i="12"/>
  <c r="J3113" i="12" s="1"/>
  <c r="H3114" i="12"/>
  <c r="F3116" i="12"/>
  <c r="G3116" i="12" s="1"/>
  <c r="E3115" i="12"/>
  <c r="P3113" i="12" l="1"/>
  <c r="Q3113" i="12"/>
  <c r="R3112" i="12"/>
  <c r="L3114" i="12"/>
  <c r="M3114" i="12"/>
  <c r="N3113" i="12"/>
  <c r="I3114" i="12"/>
  <c r="J3114" i="12" s="1"/>
  <c r="H3115" i="12"/>
  <c r="F3117" i="12"/>
  <c r="G3117" i="12" s="1"/>
  <c r="E3116" i="12"/>
  <c r="P3114" i="12" l="1"/>
  <c r="Q3114" i="12"/>
  <c r="R3113" i="12"/>
  <c r="L3115" i="12"/>
  <c r="M3115" i="12"/>
  <c r="N3114" i="12"/>
  <c r="I3115" i="12"/>
  <c r="J3115" i="12" s="1"/>
  <c r="H3116" i="12"/>
  <c r="F3118" i="12"/>
  <c r="G3118" i="12" s="1"/>
  <c r="E3117" i="12"/>
  <c r="P3115" i="12" l="1"/>
  <c r="Q3115" i="12"/>
  <c r="R3114" i="12"/>
  <c r="L3116" i="12"/>
  <c r="M3116" i="12"/>
  <c r="N3115" i="12"/>
  <c r="I3116" i="12"/>
  <c r="J3116" i="12" s="1"/>
  <c r="H3117" i="12"/>
  <c r="E3118" i="12"/>
  <c r="F3119" i="12"/>
  <c r="G3119" i="12" s="1"/>
  <c r="P3116" i="12" l="1"/>
  <c r="Q3116" i="12"/>
  <c r="R3115" i="12"/>
  <c r="L3117" i="12"/>
  <c r="M3117" i="12"/>
  <c r="N3116" i="12"/>
  <c r="I3117" i="12"/>
  <c r="J3117" i="12" s="1"/>
  <c r="H3118" i="12"/>
  <c r="F3120" i="12"/>
  <c r="G3120" i="12" s="1"/>
  <c r="E3119" i="12"/>
  <c r="P3117" i="12" l="1"/>
  <c r="Q3117" i="12"/>
  <c r="R3116" i="12"/>
  <c r="L3118" i="12"/>
  <c r="M3118" i="12"/>
  <c r="N3117" i="12"/>
  <c r="I3118" i="12"/>
  <c r="J3118" i="12" s="1"/>
  <c r="H3119" i="12"/>
  <c r="E3120" i="12"/>
  <c r="F3121" i="12"/>
  <c r="G3121" i="12" s="1"/>
  <c r="P3118" i="12" l="1"/>
  <c r="Q3118" i="12"/>
  <c r="R3117" i="12"/>
  <c r="L3119" i="12"/>
  <c r="M3119" i="12"/>
  <c r="N3118" i="12"/>
  <c r="I3119" i="12"/>
  <c r="J3119" i="12" s="1"/>
  <c r="H3120" i="12"/>
  <c r="F3122" i="12"/>
  <c r="G3122" i="12" s="1"/>
  <c r="E3121" i="12"/>
  <c r="P3119" i="12" l="1"/>
  <c r="Q3119" i="12"/>
  <c r="R3118" i="12"/>
  <c r="L3120" i="12"/>
  <c r="M3120" i="12"/>
  <c r="N3119" i="12"/>
  <c r="I3120" i="12"/>
  <c r="J3120" i="12" s="1"/>
  <c r="H3121" i="12"/>
  <c r="F3123" i="12"/>
  <c r="G3123" i="12" s="1"/>
  <c r="E3122" i="12"/>
  <c r="P3120" i="12" l="1"/>
  <c r="Q3120" i="12"/>
  <c r="R3119" i="12"/>
  <c r="L3121" i="12"/>
  <c r="M3121" i="12"/>
  <c r="N3120" i="12"/>
  <c r="I3121" i="12"/>
  <c r="J3121" i="12" s="1"/>
  <c r="H3122" i="12"/>
  <c r="F3124" i="12"/>
  <c r="G3124" i="12" s="1"/>
  <c r="E3123" i="12"/>
  <c r="P3121" i="12" l="1"/>
  <c r="Q3121" i="12"/>
  <c r="R3120" i="12"/>
  <c r="L3122" i="12"/>
  <c r="M3122" i="12"/>
  <c r="N3121" i="12"/>
  <c r="I3122" i="12"/>
  <c r="J3122" i="12" s="1"/>
  <c r="H3123" i="12"/>
  <c r="F3125" i="12"/>
  <c r="G3125" i="12" s="1"/>
  <c r="E3124" i="12"/>
  <c r="P3122" i="12" l="1"/>
  <c r="Q3122" i="12"/>
  <c r="R3121" i="12"/>
  <c r="L3123" i="12"/>
  <c r="M3123" i="12"/>
  <c r="N3122" i="12"/>
  <c r="I3123" i="12"/>
  <c r="J3123" i="12" s="1"/>
  <c r="H3124" i="12"/>
  <c r="F3126" i="12"/>
  <c r="G3126" i="12" s="1"/>
  <c r="E3125" i="12"/>
  <c r="P3123" i="12" l="1"/>
  <c r="Q3123" i="12"/>
  <c r="R3122" i="12"/>
  <c r="L3124" i="12"/>
  <c r="M3124" i="12"/>
  <c r="N3123" i="12"/>
  <c r="I3124" i="12"/>
  <c r="J3124" i="12" s="1"/>
  <c r="H3125" i="12"/>
  <c r="F3127" i="12"/>
  <c r="G3127" i="12" s="1"/>
  <c r="E3126" i="12"/>
  <c r="P3124" i="12" l="1"/>
  <c r="Q3124" i="12"/>
  <c r="R3123" i="12"/>
  <c r="L3125" i="12"/>
  <c r="M3125" i="12"/>
  <c r="N3124" i="12"/>
  <c r="I3125" i="12"/>
  <c r="J3125" i="12" s="1"/>
  <c r="H3126" i="12"/>
  <c r="F3128" i="12"/>
  <c r="G3128" i="12" s="1"/>
  <c r="E3127" i="12"/>
  <c r="P3125" i="12" l="1"/>
  <c r="Q3125" i="12"/>
  <c r="R3124" i="12"/>
  <c r="L3126" i="12"/>
  <c r="M3126" i="12"/>
  <c r="N3125" i="12"/>
  <c r="I3126" i="12"/>
  <c r="J3126" i="12" s="1"/>
  <c r="H3127" i="12"/>
  <c r="F3129" i="12"/>
  <c r="G3129" i="12" s="1"/>
  <c r="E3128" i="12"/>
  <c r="P3126" i="12" l="1"/>
  <c r="Q3126" i="12"/>
  <c r="R3125" i="12"/>
  <c r="L3127" i="12"/>
  <c r="M3127" i="12"/>
  <c r="N3126" i="12"/>
  <c r="I3127" i="12"/>
  <c r="J3127" i="12" s="1"/>
  <c r="H3128" i="12"/>
  <c r="F3130" i="12"/>
  <c r="G3130" i="12" s="1"/>
  <c r="E3129" i="12"/>
  <c r="P3127" i="12" l="1"/>
  <c r="Q3127" i="12"/>
  <c r="R3126" i="12"/>
  <c r="L3128" i="12"/>
  <c r="M3128" i="12"/>
  <c r="N3127" i="12"/>
  <c r="I3128" i="12"/>
  <c r="J3128" i="12" s="1"/>
  <c r="H3129" i="12"/>
  <c r="F3131" i="12"/>
  <c r="G3131" i="12" s="1"/>
  <c r="E3130" i="12"/>
  <c r="P3128" i="12" l="1"/>
  <c r="Q3128" i="12"/>
  <c r="R3127" i="12"/>
  <c r="L3129" i="12"/>
  <c r="M3129" i="12"/>
  <c r="N3128" i="12"/>
  <c r="I3129" i="12"/>
  <c r="J3129" i="12" s="1"/>
  <c r="H3130" i="12"/>
  <c r="M3130" i="12" s="1"/>
  <c r="E3131" i="12"/>
  <c r="F3132" i="12"/>
  <c r="G3132" i="12" s="1"/>
  <c r="P3129" i="12" l="1"/>
  <c r="Q3129" i="12"/>
  <c r="Q3130" i="12" s="1"/>
  <c r="R3128" i="12"/>
  <c r="N3129" i="12"/>
  <c r="I3130" i="12"/>
  <c r="J3130" i="12" s="1"/>
  <c r="L3130" i="12"/>
  <c r="N3130" i="12" s="1"/>
  <c r="H3131" i="12"/>
  <c r="F3133" i="12"/>
  <c r="G3133" i="12" s="1"/>
  <c r="E3132" i="12"/>
  <c r="P3130" i="12" l="1"/>
  <c r="R3130" i="12" s="1"/>
  <c r="R3129" i="12"/>
  <c r="L3131" i="12"/>
  <c r="M3131" i="12"/>
  <c r="I3131" i="12"/>
  <c r="J3131" i="12" s="1"/>
  <c r="H3132" i="12"/>
  <c r="M3132" i="12" s="1"/>
  <c r="E3133" i="12"/>
  <c r="F3134" i="12"/>
  <c r="G3134" i="12" s="1"/>
  <c r="P3131" i="12" l="1"/>
  <c r="Q3131" i="12"/>
  <c r="Q3132" i="12" s="1"/>
  <c r="N3131" i="12"/>
  <c r="I3132" i="12"/>
  <c r="J3132" i="12" s="1"/>
  <c r="L3132" i="12"/>
  <c r="N3132" i="12" s="1"/>
  <c r="H3133" i="12"/>
  <c r="F3135" i="12"/>
  <c r="G3135" i="12" s="1"/>
  <c r="E3134" i="12"/>
  <c r="P3132" i="12" l="1"/>
  <c r="R3131" i="12"/>
  <c r="R3132" i="12"/>
  <c r="L3133" i="12"/>
  <c r="M3133" i="12"/>
  <c r="I3133" i="12"/>
  <c r="J3133" i="12" s="1"/>
  <c r="H3134" i="12"/>
  <c r="F3136" i="12"/>
  <c r="G3136" i="12" s="1"/>
  <c r="E3135" i="12"/>
  <c r="P3133" i="12" l="1"/>
  <c r="Q3133" i="12"/>
  <c r="L3134" i="12"/>
  <c r="M3134" i="12"/>
  <c r="N3133" i="12"/>
  <c r="I3134" i="12"/>
  <c r="J3134" i="12" s="1"/>
  <c r="H3135" i="12"/>
  <c r="E3136" i="12"/>
  <c r="F3137" i="12"/>
  <c r="G3137" i="12" s="1"/>
  <c r="P3134" i="12" l="1"/>
  <c r="Q3134" i="12"/>
  <c r="R3133" i="12"/>
  <c r="L3135" i="12"/>
  <c r="M3135" i="12"/>
  <c r="N3134" i="12"/>
  <c r="I3135" i="12"/>
  <c r="J3135" i="12" s="1"/>
  <c r="H3136" i="12"/>
  <c r="F3138" i="12"/>
  <c r="G3138" i="12" s="1"/>
  <c r="E3137" i="12"/>
  <c r="P3135" i="12" l="1"/>
  <c r="Q3135" i="12"/>
  <c r="R3134" i="12"/>
  <c r="L3136" i="12"/>
  <c r="M3136" i="12"/>
  <c r="N3135" i="12"/>
  <c r="I3136" i="12"/>
  <c r="J3136" i="12" s="1"/>
  <c r="H3137" i="12"/>
  <c r="F3139" i="12"/>
  <c r="G3139" i="12" s="1"/>
  <c r="E3138" i="12"/>
  <c r="P3136" i="12" l="1"/>
  <c r="Q3136" i="12"/>
  <c r="R3135" i="12"/>
  <c r="L3137" i="12"/>
  <c r="M3137" i="12"/>
  <c r="N3136" i="12"/>
  <c r="I3137" i="12"/>
  <c r="J3137" i="12" s="1"/>
  <c r="H3138" i="12"/>
  <c r="E3139" i="12"/>
  <c r="F3140" i="12"/>
  <c r="G3140" i="12" s="1"/>
  <c r="P3137" i="12" l="1"/>
  <c r="Q3137" i="12"/>
  <c r="R3136" i="12"/>
  <c r="L3138" i="12"/>
  <c r="M3138" i="12"/>
  <c r="N3137" i="12"/>
  <c r="I3138" i="12"/>
  <c r="J3138" i="12" s="1"/>
  <c r="H3139" i="12"/>
  <c r="F3141" i="12"/>
  <c r="G3141" i="12" s="1"/>
  <c r="E3140" i="12"/>
  <c r="P3138" i="12" l="1"/>
  <c r="Q3138" i="12"/>
  <c r="R3137" i="12"/>
  <c r="L3139" i="12"/>
  <c r="M3139" i="12"/>
  <c r="N3138" i="12"/>
  <c r="I3139" i="12"/>
  <c r="J3139" i="12" s="1"/>
  <c r="H3140" i="12"/>
  <c r="E3141" i="12"/>
  <c r="F3142" i="12"/>
  <c r="G3142" i="12" s="1"/>
  <c r="P3139" i="12" l="1"/>
  <c r="Q3139" i="12"/>
  <c r="R3138" i="12"/>
  <c r="N3139" i="12"/>
  <c r="L3140" i="12"/>
  <c r="M3140" i="12"/>
  <c r="I3140" i="12"/>
  <c r="J3140" i="12" s="1"/>
  <c r="H3141" i="12"/>
  <c r="F3143" i="12"/>
  <c r="G3143" i="12" s="1"/>
  <c r="E3142" i="12"/>
  <c r="P3140" i="12" l="1"/>
  <c r="Q3140" i="12"/>
  <c r="R3139" i="12"/>
  <c r="L3141" i="12"/>
  <c r="M3141" i="12"/>
  <c r="N3140" i="12"/>
  <c r="I3141" i="12"/>
  <c r="J3141" i="12" s="1"/>
  <c r="H3142" i="12"/>
  <c r="F3144" i="12"/>
  <c r="G3144" i="12" s="1"/>
  <c r="E3143" i="12"/>
  <c r="P3141" i="12" l="1"/>
  <c r="Q3141" i="12"/>
  <c r="R3140" i="12"/>
  <c r="L3142" i="12"/>
  <c r="M3142" i="12"/>
  <c r="N3141" i="12"/>
  <c r="I3142" i="12"/>
  <c r="J3142" i="12" s="1"/>
  <c r="H3143" i="12"/>
  <c r="E3144" i="12"/>
  <c r="F3145" i="12"/>
  <c r="G3145" i="12" s="1"/>
  <c r="P3142" i="12" l="1"/>
  <c r="Q3142" i="12"/>
  <c r="R3141" i="12"/>
  <c r="L3143" i="12"/>
  <c r="M3143" i="12"/>
  <c r="N3142" i="12"/>
  <c r="I3143" i="12"/>
  <c r="J3143" i="12" s="1"/>
  <c r="H3144" i="12"/>
  <c r="F3146" i="12"/>
  <c r="G3146" i="12" s="1"/>
  <c r="E3145" i="12"/>
  <c r="P3143" i="12" l="1"/>
  <c r="Q3143" i="12"/>
  <c r="R3142" i="12"/>
  <c r="L3144" i="12"/>
  <c r="M3144" i="12"/>
  <c r="N3143" i="12"/>
  <c r="I3144" i="12"/>
  <c r="J3144" i="12" s="1"/>
  <c r="H3145" i="12"/>
  <c r="E3146" i="12"/>
  <c r="F3147" i="12"/>
  <c r="G3147" i="12" s="1"/>
  <c r="P3144" i="12" l="1"/>
  <c r="Q3144" i="12"/>
  <c r="R3143" i="12"/>
  <c r="L3145" i="12"/>
  <c r="M3145" i="12"/>
  <c r="N3144" i="12"/>
  <c r="I3145" i="12"/>
  <c r="J3145" i="12" s="1"/>
  <c r="H3146" i="12"/>
  <c r="E3147" i="12"/>
  <c r="F3148" i="12"/>
  <c r="G3148" i="12" s="1"/>
  <c r="P3145" i="12" l="1"/>
  <c r="Q3145" i="12"/>
  <c r="R3144" i="12"/>
  <c r="L3146" i="12"/>
  <c r="M3146" i="12"/>
  <c r="N3145" i="12"/>
  <c r="I3146" i="12"/>
  <c r="J3146" i="12" s="1"/>
  <c r="H3147" i="12"/>
  <c r="F3149" i="12"/>
  <c r="G3149" i="12" s="1"/>
  <c r="E3148" i="12"/>
  <c r="P3146" i="12" l="1"/>
  <c r="Q3146" i="12"/>
  <c r="R3145" i="12"/>
  <c r="L3147" i="12"/>
  <c r="M3147" i="12"/>
  <c r="N3146" i="12"/>
  <c r="I3147" i="12"/>
  <c r="J3147" i="12" s="1"/>
  <c r="H3148" i="12"/>
  <c r="E3149" i="12"/>
  <c r="F3150" i="12"/>
  <c r="G3150" i="12" s="1"/>
  <c r="P3147" i="12" l="1"/>
  <c r="Q3147" i="12"/>
  <c r="R3146" i="12"/>
  <c r="L3148" i="12"/>
  <c r="M3148" i="12"/>
  <c r="N3147" i="12"/>
  <c r="I3148" i="12"/>
  <c r="J3148" i="12" s="1"/>
  <c r="H3149" i="12"/>
  <c r="M3149" i="12" s="1"/>
  <c r="F3151" i="12"/>
  <c r="G3151" i="12" s="1"/>
  <c r="E3150" i="12"/>
  <c r="P3148" i="12" l="1"/>
  <c r="Q3148" i="12"/>
  <c r="Q3149" i="12" s="1"/>
  <c r="R3147" i="12"/>
  <c r="N3148" i="12"/>
  <c r="I3149" i="12"/>
  <c r="J3149" i="12" s="1"/>
  <c r="L3149" i="12"/>
  <c r="N3149" i="12" s="1"/>
  <c r="H3150" i="12"/>
  <c r="F3152" i="12"/>
  <c r="G3152" i="12" s="1"/>
  <c r="E3151" i="12"/>
  <c r="P3149" i="12" l="1"/>
  <c r="R3148" i="12"/>
  <c r="R3149" i="12"/>
  <c r="L3150" i="12"/>
  <c r="M3150" i="12"/>
  <c r="I3150" i="12"/>
  <c r="J3150" i="12" s="1"/>
  <c r="H3151" i="12"/>
  <c r="F3153" i="12"/>
  <c r="G3153" i="12" s="1"/>
  <c r="E3152" i="12"/>
  <c r="P3150" i="12" l="1"/>
  <c r="Q3150" i="12"/>
  <c r="L3151" i="12"/>
  <c r="M3151" i="12"/>
  <c r="N3150" i="12"/>
  <c r="I3151" i="12"/>
  <c r="J3151" i="12" s="1"/>
  <c r="H3152" i="12"/>
  <c r="M3152" i="12" s="1"/>
  <c r="F3154" i="12"/>
  <c r="G3154" i="12" s="1"/>
  <c r="E3153" i="12"/>
  <c r="P3151" i="12" l="1"/>
  <c r="Q3151" i="12"/>
  <c r="Q3152" i="12" s="1"/>
  <c r="R3150" i="12"/>
  <c r="N3151" i="12"/>
  <c r="I3152" i="12"/>
  <c r="J3152" i="12" s="1"/>
  <c r="L3152" i="12"/>
  <c r="N3152" i="12" s="1"/>
  <c r="H3153" i="12"/>
  <c r="F3155" i="12"/>
  <c r="G3155" i="12" s="1"/>
  <c r="E3154" i="12"/>
  <c r="P3152" i="12" l="1"/>
  <c r="R3152" i="12" s="1"/>
  <c r="R3151" i="12"/>
  <c r="L3153" i="12"/>
  <c r="M3153" i="12"/>
  <c r="I3153" i="12"/>
  <c r="J3153" i="12" s="1"/>
  <c r="H3154" i="12"/>
  <c r="E3155" i="12"/>
  <c r="F3156" i="12"/>
  <c r="G3156" i="12" s="1"/>
  <c r="P3153" i="12" l="1"/>
  <c r="Q3153" i="12"/>
  <c r="L3154" i="12"/>
  <c r="M3154" i="12"/>
  <c r="N3153" i="12"/>
  <c r="I3154" i="12"/>
  <c r="J3154" i="12" s="1"/>
  <c r="H3155" i="12"/>
  <c r="F3157" i="12"/>
  <c r="G3157" i="12" s="1"/>
  <c r="E3156" i="12"/>
  <c r="P3154" i="12" l="1"/>
  <c r="Q3154" i="12"/>
  <c r="R3153" i="12"/>
  <c r="L3155" i="12"/>
  <c r="M3155" i="12"/>
  <c r="N3154" i="12"/>
  <c r="I3155" i="12"/>
  <c r="J3155" i="12" s="1"/>
  <c r="H3156" i="12"/>
  <c r="F3158" i="12"/>
  <c r="G3158" i="12" s="1"/>
  <c r="E3157" i="12"/>
  <c r="R3154" i="12" l="1"/>
  <c r="P3155" i="12"/>
  <c r="Q3155" i="12"/>
  <c r="L3156" i="12"/>
  <c r="M3156" i="12"/>
  <c r="N3155" i="12"/>
  <c r="I3156" i="12"/>
  <c r="J3156" i="12" s="1"/>
  <c r="H3157" i="12"/>
  <c r="M3157" i="12" s="1"/>
  <c r="F3159" i="12"/>
  <c r="G3159" i="12" s="1"/>
  <c r="E3158" i="12"/>
  <c r="P3156" i="12" l="1"/>
  <c r="Q3156" i="12"/>
  <c r="Q3157" i="12" s="1"/>
  <c r="R3155" i="12"/>
  <c r="N3156" i="12"/>
  <c r="I3157" i="12"/>
  <c r="J3157" i="12" s="1"/>
  <c r="L3157" i="12"/>
  <c r="N3157" i="12" s="1"/>
  <c r="H3158" i="12"/>
  <c r="E3159" i="12"/>
  <c r="F3160" i="12"/>
  <c r="G3160" i="12" s="1"/>
  <c r="P3157" i="12" l="1"/>
  <c r="R3157" i="12" s="1"/>
  <c r="R3156" i="12"/>
  <c r="L3158" i="12"/>
  <c r="M3158" i="12"/>
  <c r="I3158" i="12"/>
  <c r="J3158" i="12" s="1"/>
  <c r="H3159" i="12"/>
  <c r="F3161" i="12"/>
  <c r="G3161" i="12" s="1"/>
  <c r="E3160" i="12"/>
  <c r="P3158" i="12" l="1"/>
  <c r="Q3158" i="12"/>
  <c r="L3159" i="12"/>
  <c r="M3159" i="12"/>
  <c r="N3158" i="12"/>
  <c r="I3159" i="12"/>
  <c r="J3159" i="12" s="1"/>
  <c r="H3160" i="12"/>
  <c r="E3161" i="12"/>
  <c r="F3162" i="12"/>
  <c r="G3162" i="12" s="1"/>
  <c r="P3159" i="12" l="1"/>
  <c r="Q3159" i="12"/>
  <c r="R3158" i="12"/>
  <c r="L3160" i="12"/>
  <c r="M3160" i="12"/>
  <c r="N3159" i="12"/>
  <c r="I3160" i="12"/>
  <c r="J3160" i="12" s="1"/>
  <c r="H3161" i="12"/>
  <c r="F3163" i="12"/>
  <c r="G3163" i="12" s="1"/>
  <c r="E3162" i="12"/>
  <c r="P3160" i="12" l="1"/>
  <c r="Q3160" i="12"/>
  <c r="R3159" i="12"/>
  <c r="L3161" i="12"/>
  <c r="M3161" i="12"/>
  <c r="N3160" i="12"/>
  <c r="I3161" i="12"/>
  <c r="J3161" i="12" s="1"/>
  <c r="H3162" i="12"/>
  <c r="F3164" i="12"/>
  <c r="G3164" i="12" s="1"/>
  <c r="E3163" i="12"/>
  <c r="P3161" i="12" l="1"/>
  <c r="Q3161" i="12"/>
  <c r="R3160" i="12"/>
  <c r="L3162" i="12"/>
  <c r="M3162" i="12"/>
  <c r="N3161" i="12"/>
  <c r="I3162" i="12"/>
  <c r="J3162" i="12" s="1"/>
  <c r="H3163" i="12"/>
  <c r="F3165" i="12"/>
  <c r="G3165" i="12" s="1"/>
  <c r="E3164" i="12"/>
  <c r="P3162" i="12" l="1"/>
  <c r="Q3162" i="12"/>
  <c r="R3161" i="12"/>
  <c r="L3163" i="12"/>
  <c r="M3163" i="12"/>
  <c r="N3162" i="12"/>
  <c r="I3163" i="12"/>
  <c r="J3163" i="12" s="1"/>
  <c r="H3164" i="12"/>
  <c r="F3166" i="12"/>
  <c r="G3166" i="12" s="1"/>
  <c r="E3165" i="12"/>
  <c r="P3163" i="12" l="1"/>
  <c r="Q3163" i="12"/>
  <c r="R3162" i="12"/>
  <c r="L3164" i="12"/>
  <c r="M3164" i="12"/>
  <c r="N3163" i="12"/>
  <c r="I3164" i="12"/>
  <c r="J3164" i="12" s="1"/>
  <c r="H3165" i="12"/>
  <c r="F3167" i="12"/>
  <c r="G3167" i="12" s="1"/>
  <c r="E3166" i="12"/>
  <c r="P3164" i="12" l="1"/>
  <c r="Q3164" i="12"/>
  <c r="R3163" i="12"/>
  <c r="L3165" i="12"/>
  <c r="M3165" i="12"/>
  <c r="N3164" i="12"/>
  <c r="I3165" i="12"/>
  <c r="J3165" i="12" s="1"/>
  <c r="H3166" i="12"/>
  <c r="F3168" i="12"/>
  <c r="G3168" i="12" s="1"/>
  <c r="E3167" i="12"/>
  <c r="P3165" i="12" l="1"/>
  <c r="Q3165" i="12"/>
  <c r="R3164" i="12"/>
  <c r="L3166" i="12"/>
  <c r="M3166" i="12"/>
  <c r="N3165" i="12"/>
  <c r="I3166" i="12"/>
  <c r="J3166" i="12" s="1"/>
  <c r="H3167" i="12"/>
  <c r="M3167" i="12" s="1"/>
  <c r="E3168" i="12"/>
  <c r="F3169" i="12"/>
  <c r="G3169" i="12" s="1"/>
  <c r="P3166" i="12" l="1"/>
  <c r="Q3166" i="12"/>
  <c r="Q3167" i="12" s="1"/>
  <c r="R3165" i="12"/>
  <c r="N3166" i="12"/>
  <c r="I3167" i="12"/>
  <c r="J3167" i="12" s="1"/>
  <c r="L3167" i="12"/>
  <c r="N3167" i="12" s="1"/>
  <c r="H3168" i="12"/>
  <c r="F3170" i="12"/>
  <c r="G3170" i="12" s="1"/>
  <c r="E3169" i="12"/>
  <c r="P3167" i="12" l="1"/>
  <c r="R3167" i="12" s="1"/>
  <c r="R3166" i="12"/>
  <c r="L3168" i="12"/>
  <c r="M3168" i="12"/>
  <c r="I3168" i="12"/>
  <c r="J3168" i="12" s="1"/>
  <c r="H3169" i="12"/>
  <c r="E3170" i="12"/>
  <c r="F3171" i="12"/>
  <c r="G3171" i="12" s="1"/>
  <c r="P3168" i="12" l="1"/>
  <c r="Q3168" i="12"/>
  <c r="L3169" i="12"/>
  <c r="M3169" i="12"/>
  <c r="N3168" i="12"/>
  <c r="I3169" i="12"/>
  <c r="J3169" i="12" s="1"/>
  <c r="H3170" i="12"/>
  <c r="F3172" i="12"/>
  <c r="G3172" i="12" s="1"/>
  <c r="E3171" i="12"/>
  <c r="P3169" i="12" l="1"/>
  <c r="Q3169" i="12"/>
  <c r="R3168" i="12"/>
  <c r="L3170" i="12"/>
  <c r="M3170" i="12"/>
  <c r="N3169" i="12"/>
  <c r="I3170" i="12"/>
  <c r="J3170" i="12" s="1"/>
  <c r="H3171" i="12"/>
  <c r="E3172" i="12"/>
  <c r="F3173" i="12"/>
  <c r="G3173" i="12" s="1"/>
  <c r="P3170" i="12" l="1"/>
  <c r="Q3170" i="12"/>
  <c r="R3169" i="12"/>
  <c r="L3171" i="12"/>
  <c r="M3171" i="12"/>
  <c r="N3170" i="12"/>
  <c r="I3171" i="12"/>
  <c r="J3171" i="12" s="1"/>
  <c r="H3172" i="12"/>
  <c r="F3174" i="12"/>
  <c r="G3174" i="12" s="1"/>
  <c r="E3173" i="12"/>
  <c r="P3171" i="12" l="1"/>
  <c r="Q3171" i="12"/>
  <c r="R3170" i="12"/>
  <c r="L3172" i="12"/>
  <c r="M3172" i="12"/>
  <c r="N3171" i="12"/>
  <c r="I3172" i="12"/>
  <c r="J3172" i="12" s="1"/>
  <c r="H3173" i="12"/>
  <c r="F3175" i="12"/>
  <c r="G3175" i="12" s="1"/>
  <c r="E3174" i="12"/>
  <c r="P3172" i="12" l="1"/>
  <c r="Q3172" i="12"/>
  <c r="R3171" i="12"/>
  <c r="L3173" i="12"/>
  <c r="M3173" i="12"/>
  <c r="N3172" i="12"/>
  <c r="I3173" i="12"/>
  <c r="J3173" i="12" s="1"/>
  <c r="H3174" i="12"/>
  <c r="M3174" i="12" s="1"/>
  <c r="F3176" i="12"/>
  <c r="G3176" i="12" s="1"/>
  <c r="E3175" i="12"/>
  <c r="P3173" i="12" l="1"/>
  <c r="Q3173" i="12"/>
  <c r="Q3174" i="12" s="1"/>
  <c r="R3172" i="12"/>
  <c r="N3173" i="12"/>
  <c r="I3174" i="12"/>
  <c r="J3174" i="12" s="1"/>
  <c r="L3174" i="12"/>
  <c r="N3174" i="12" s="1"/>
  <c r="H3175" i="12"/>
  <c r="F3177" i="12"/>
  <c r="G3177" i="12" s="1"/>
  <c r="E3176" i="12"/>
  <c r="P3174" i="12" l="1"/>
  <c r="R3174" i="12" s="1"/>
  <c r="R3173" i="12"/>
  <c r="L3175" i="12"/>
  <c r="M3175" i="12"/>
  <c r="I3175" i="12"/>
  <c r="J3175" i="12" s="1"/>
  <c r="H3176" i="12"/>
  <c r="F3178" i="12"/>
  <c r="G3178" i="12" s="1"/>
  <c r="E3177" i="12"/>
  <c r="P3175" i="12" l="1"/>
  <c r="Q3175" i="12"/>
  <c r="L3176" i="12"/>
  <c r="M3176" i="12"/>
  <c r="N3175" i="12"/>
  <c r="I3176" i="12"/>
  <c r="J3176" i="12" s="1"/>
  <c r="H3177" i="12"/>
  <c r="M3177" i="12" s="1"/>
  <c r="F3179" i="12"/>
  <c r="G3179" i="12" s="1"/>
  <c r="E3178" i="12"/>
  <c r="P3176" i="12" l="1"/>
  <c r="Q3176" i="12"/>
  <c r="Q3177" i="12" s="1"/>
  <c r="R3175" i="12"/>
  <c r="N3176" i="12"/>
  <c r="I3177" i="12"/>
  <c r="J3177" i="12" s="1"/>
  <c r="L3177" i="12"/>
  <c r="N3177" i="12" s="1"/>
  <c r="H3178" i="12"/>
  <c r="F3180" i="12"/>
  <c r="G3180" i="12" s="1"/>
  <c r="E3179" i="12"/>
  <c r="P3177" i="12" l="1"/>
  <c r="R3177" i="12" s="1"/>
  <c r="R3176" i="12"/>
  <c r="L3178" i="12"/>
  <c r="M3178" i="12"/>
  <c r="I3178" i="12"/>
  <c r="J3178" i="12" s="1"/>
  <c r="H3179" i="12"/>
  <c r="F3181" i="12"/>
  <c r="G3181" i="12" s="1"/>
  <c r="E3180" i="12"/>
  <c r="P3178" i="12" l="1"/>
  <c r="Q3178" i="12"/>
  <c r="N3178" i="12"/>
  <c r="L3179" i="12"/>
  <c r="M3179" i="12"/>
  <c r="I3179" i="12"/>
  <c r="J3179" i="12" s="1"/>
  <c r="H3180" i="12"/>
  <c r="F3182" i="12"/>
  <c r="G3182" i="12" s="1"/>
  <c r="E3181" i="12"/>
  <c r="P3179" i="12" l="1"/>
  <c r="Q3179" i="12"/>
  <c r="R3178" i="12"/>
  <c r="L3180" i="12"/>
  <c r="M3180" i="12"/>
  <c r="N3179" i="12"/>
  <c r="I3180" i="12"/>
  <c r="J3180" i="12" s="1"/>
  <c r="H3181" i="12"/>
  <c r="E3182" i="12"/>
  <c r="F3183" i="12"/>
  <c r="G3183" i="12" s="1"/>
  <c r="P3180" i="12" l="1"/>
  <c r="Q3180" i="12"/>
  <c r="R3179" i="12"/>
  <c r="L3181" i="12"/>
  <c r="M3181" i="12"/>
  <c r="N3180" i="12"/>
  <c r="I3181" i="12"/>
  <c r="J3181" i="12" s="1"/>
  <c r="H3182" i="12"/>
  <c r="M3182" i="12" s="1"/>
  <c r="F3184" i="12"/>
  <c r="G3184" i="12" s="1"/>
  <c r="E3183" i="12"/>
  <c r="P3181" i="12" l="1"/>
  <c r="Q3181" i="12"/>
  <c r="Q3182" i="12" s="1"/>
  <c r="R3180" i="12"/>
  <c r="N3181" i="12"/>
  <c r="I3182" i="12"/>
  <c r="J3182" i="12" s="1"/>
  <c r="L3182" i="12"/>
  <c r="N3182" i="12" s="1"/>
  <c r="H3183" i="12"/>
  <c r="F3185" i="12"/>
  <c r="G3185" i="12" s="1"/>
  <c r="E3184" i="12"/>
  <c r="P3182" i="12" l="1"/>
  <c r="R3182" i="12" s="1"/>
  <c r="R3181" i="12"/>
  <c r="L3183" i="12"/>
  <c r="M3183" i="12"/>
  <c r="I3183" i="12"/>
  <c r="J3183" i="12" s="1"/>
  <c r="H3184" i="12"/>
  <c r="F3186" i="12"/>
  <c r="G3186" i="12" s="1"/>
  <c r="E3185" i="12"/>
  <c r="P3183" i="12" l="1"/>
  <c r="Q3183" i="12"/>
  <c r="L3184" i="12"/>
  <c r="M3184" i="12"/>
  <c r="N3183" i="12"/>
  <c r="I3184" i="12"/>
  <c r="J3184" i="12" s="1"/>
  <c r="H3185" i="12"/>
  <c r="F3187" i="12"/>
  <c r="G3187" i="12" s="1"/>
  <c r="E3186" i="12"/>
  <c r="P3184" i="12" l="1"/>
  <c r="Q3184" i="12"/>
  <c r="R3183" i="12"/>
  <c r="L3185" i="12"/>
  <c r="M3185" i="12"/>
  <c r="N3184" i="12"/>
  <c r="I3185" i="12"/>
  <c r="J3185" i="12" s="1"/>
  <c r="H3186" i="12"/>
  <c r="F3188" i="12"/>
  <c r="G3188" i="12" s="1"/>
  <c r="E3187" i="12"/>
  <c r="P3185" i="12" l="1"/>
  <c r="Q3185" i="12"/>
  <c r="R3184" i="12"/>
  <c r="L3186" i="12"/>
  <c r="M3186" i="12"/>
  <c r="N3185" i="12"/>
  <c r="I3186" i="12"/>
  <c r="J3186" i="12" s="1"/>
  <c r="H3187" i="12"/>
  <c r="E3188" i="12"/>
  <c r="F3189" i="12"/>
  <c r="G3189" i="12" s="1"/>
  <c r="P3186" i="12" l="1"/>
  <c r="Q3186" i="12"/>
  <c r="R3185" i="12"/>
  <c r="L3187" i="12"/>
  <c r="M3187" i="12"/>
  <c r="N3186" i="12"/>
  <c r="I3187" i="12"/>
  <c r="J3187" i="12" s="1"/>
  <c r="H3188" i="12"/>
  <c r="F3190" i="12"/>
  <c r="G3190" i="12" s="1"/>
  <c r="E3189" i="12"/>
  <c r="P3187" i="12" l="1"/>
  <c r="Q3187" i="12"/>
  <c r="R3186" i="12"/>
  <c r="L3188" i="12"/>
  <c r="M3188" i="12"/>
  <c r="N3187" i="12"/>
  <c r="I3188" i="12"/>
  <c r="J3188" i="12" s="1"/>
  <c r="H3189" i="12"/>
  <c r="M3189" i="12" s="1"/>
  <c r="F3191" i="12"/>
  <c r="G3191" i="12" s="1"/>
  <c r="E3190" i="12"/>
  <c r="P3188" i="12" l="1"/>
  <c r="Q3188" i="12"/>
  <c r="Q3189" i="12" s="1"/>
  <c r="R3187" i="12"/>
  <c r="N3188" i="12"/>
  <c r="I3189" i="12"/>
  <c r="J3189" i="12" s="1"/>
  <c r="L3189" i="12"/>
  <c r="N3189" i="12" s="1"/>
  <c r="H3190" i="12"/>
  <c r="M3190" i="12" s="1"/>
  <c r="E3191" i="12"/>
  <c r="F3192" i="12"/>
  <c r="G3192" i="12" s="1"/>
  <c r="P3189" i="12" l="1"/>
  <c r="Q3190" i="12"/>
  <c r="R3188" i="12"/>
  <c r="R3189" i="12"/>
  <c r="I3190" i="12"/>
  <c r="J3190" i="12" s="1"/>
  <c r="L3190" i="12"/>
  <c r="N3190" i="12" s="1"/>
  <c r="H3191" i="12"/>
  <c r="F3193" i="12"/>
  <c r="G3193" i="12" s="1"/>
  <c r="E3192" i="12"/>
  <c r="P3190" i="12" l="1"/>
  <c r="R3190" i="12" s="1"/>
  <c r="L3191" i="12"/>
  <c r="M3191" i="12"/>
  <c r="I3191" i="12"/>
  <c r="J3191" i="12" s="1"/>
  <c r="H3192" i="12"/>
  <c r="E3193" i="12"/>
  <c r="F3194" i="12"/>
  <c r="G3194" i="12" s="1"/>
  <c r="P3191" i="12" l="1"/>
  <c r="Q3191" i="12"/>
  <c r="L3192" i="12"/>
  <c r="M3192" i="12"/>
  <c r="N3191" i="12"/>
  <c r="I3192" i="12"/>
  <c r="J3192" i="12" s="1"/>
  <c r="H3193" i="12"/>
  <c r="F3195" i="12"/>
  <c r="G3195" i="12" s="1"/>
  <c r="E3194" i="12"/>
  <c r="P3192" i="12" l="1"/>
  <c r="Q3192" i="12"/>
  <c r="R3191" i="12"/>
  <c r="L3193" i="12"/>
  <c r="M3193" i="12"/>
  <c r="N3192" i="12"/>
  <c r="I3193" i="12"/>
  <c r="J3193" i="12" s="1"/>
  <c r="H3194" i="12"/>
  <c r="E3195" i="12"/>
  <c r="F3196" i="12"/>
  <c r="G3196" i="12" s="1"/>
  <c r="P3193" i="12" l="1"/>
  <c r="Q3193" i="12"/>
  <c r="R3192" i="12"/>
  <c r="L3194" i="12"/>
  <c r="M3194" i="12"/>
  <c r="N3193" i="12"/>
  <c r="I3194" i="12"/>
  <c r="J3194" i="12" s="1"/>
  <c r="H3195" i="12"/>
  <c r="F3197" i="12"/>
  <c r="G3197" i="12" s="1"/>
  <c r="E3196" i="12"/>
  <c r="P3194" i="12" l="1"/>
  <c r="Q3194" i="12"/>
  <c r="R3193" i="12"/>
  <c r="L3195" i="12"/>
  <c r="M3195" i="12"/>
  <c r="N3194" i="12"/>
  <c r="I3195" i="12"/>
  <c r="J3195" i="12" s="1"/>
  <c r="H3196" i="12"/>
  <c r="F3198" i="12"/>
  <c r="G3198" i="12" s="1"/>
  <c r="E3197" i="12"/>
  <c r="P3195" i="12" l="1"/>
  <c r="Q3195" i="12"/>
  <c r="R3194" i="12"/>
  <c r="L3196" i="12"/>
  <c r="M3196" i="12"/>
  <c r="N3195" i="12"/>
  <c r="I3196" i="12"/>
  <c r="J3196" i="12" s="1"/>
  <c r="H3197" i="12"/>
  <c r="F3199" i="12"/>
  <c r="G3199" i="12" s="1"/>
  <c r="E3198" i="12"/>
  <c r="P3196" i="12" l="1"/>
  <c r="Q3196" i="12"/>
  <c r="R3195" i="12"/>
  <c r="L3197" i="12"/>
  <c r="M3197" i="12"/>
  <c r="N3196" i="12"/>
  <c r="I3197" i="12"/>
  <c r="J3197" i="12" s="1"/>
  <c r="H3198" i="12"/>
  <c r="M3198" i="12" s="1"/>
  <c r="F3200" i="12"/>
  <c r="G3200" i="12" s="1"/>
  <c r="E3199" i="12"/>
  <c r="P3197" i="12" l="1"/>
  <c r="Q3197" i="12"/>
  <c r="Q3198" i="12" s="1"/>
  <c r="R3196" i="12"/>
  <c r="N3197" i="12"/>
  <c r="I3198" i="12"/>
  <c r="J3198" i="12" s="1"/>
  <c r="L3198" i="12"/>
  <c r="N3198" i="12" s="1"/>
  <c r="H3199" i="12"/>
  <c r="E3200" i="12"/>
  <c r="F3201" i="12"/>
  <c r="G3201" i="12" s="1"/>
  <c r="P3198" i="12" l="1"/>
  <c r="R3198" i="12" s="1"/>
  <c r="R3197" i="12"/>
  <c r="L3199" i="12"/>
  <c r="M3199" i="12"/>
  <c r="I3199" i="12"/>
  <c r="J3199" i="12" s="1"/>
  <c r="H3200" i="12"/>
  <c r="F3202" i="12"/>
  <c r="G3202" i="12" s="1"/>
  <c r="E3201" i="12"/>
  <c r="P3199" i="12" l="1"/>
  <c r="Q3199" i="12"/>
  <c r="L3200" i="12"/>
  <c r="M3200" i="12"/>
  <c r="N3199" i="12"/>
  <c r="I3200" i="12"/>
  <c r="J3200" i="12" s="1"/>
  <c r="H3201" i="12"/>
  <c r="M3201" i="12" s="1"/>
  <c r="E3202" i="12"/>
  <c r="F3203" i="12"/>
  <c r="G3203" i="12" s="1"/>
  <c r="P3200" i="12" l="1"/>
  <c r="Q3200" i="12"/>
  <c r="Q3201" i="12" s="1"/>
  <c r="R3199" i="12"/>
  <c r="N3200" i="12"/>
  <c r="I3201" i="12"/>
  <c r="J3201" i="12" s="1"/>
  <c r="L3201" i="12"/>
  <c r="N3201" i="12" s="1"/>
  <c r="H3202" i="12"/>
  <c r="F3204" i="12"/>
  <c r="G3204" i="12" s="1"/>
  <c r="E3203" i="12"/>
  <c r="P3201" i="12" l="1"/>
  <c r="R3201" i="12" s="1"/>
  <c r="R3200" i="12"/>
  <c r="L3202" i="12"/>
  <c r="M3202" i="12"/>
  <c r="I3202" i="12"/>
  <c r="J3202" i="12" s="1"/>
  <c r="H3203" i="12"/>
  <c r="F3205" i="12"/>
  <c r="G3205" i="12" s="1"/>
  <c r="E3204" i="12"/>
  <c r="P3202" i="12" l="1"/>
  <c r="Q3202" i="12"/>
  <c r="L3203" i="12"/>
  <c r="M3203" i="12"/>
  <c r="N3202" i="12"/>
  <c r="I3203" i="12"/>
  <c r="J3203" i="12" s="1"/>
  <c r="H3204" i="12"/>
  <c r="F3206" i="12"/>
  <c r="G3206" i="12" s="1"/>
  <c r="E3205" i="12"/>
  <c r="P3203" i="12" l="1"/>
  <c r="Q3203" i="12"/>
  <c r="R3202" i="12"/>
  <c r="L3204" i="12"/>
  <c r="M3204" i="12"/>
  <c r="N3203" i="12"/>
  <c r="I3204" i="12"/>
  <c r="J3204" i="12" s="1"/>
  <c r="H3205" i="12"/>
  <c r="F3207" i="12"/>
  <c r="G3207" i="12" s="1"/>
  <c r="E3206" i="12"/>
  <c r="P3204" i="12" l="1"/>
  <c r="Q3204" i="12"/>
  <c r="R3203" i="12"/>
  <c r="L3205" i="12"/>
  <c r="M3205" i="12"/>
  <c r="N3204" i="12"/>
  <c r="I3205" i="12"/>
  <c r="J3205" i="12" s="1"/>
  <c r="H3206" i="12"/>
  <c r="M3206" i="12" s="1"/>
  <c r="E3207" i="12"/>
  <c r="F3208" i="12"/>
  <c r="G3208" i="12" s="1"/>
  <c r="P3205" i="12" l="1"/>
  <c r="Q3205" i="12"/>
  <c r="Q3206" i="12" s="1"/>
  <c r="R3204" i="12"/>
  <c r="N3205" i="12"/>
  <c r="I3206" i="12"/>
  <c r="J3206" i="12" s="1"/>
  <c r="L3206" i="12"/>
  <c r="N3206" i="12" s="1"/>
  <c r="H3207" i="12"/>
  <c r="M3207" i="12" s="1"/>
  <c r="F3209" i="12"/>
  <c r="G3209" i="12" s="1"/>
  <c r="E3208" i="12"/>
  <c r="P3206" i="12" l="1"/>
  <c r="R3206" i="12" s="1"/>
  <c r="Q3207" i="12"/>
  <c r="R3205" i="12"/>
  <c r="I3207" i="12"/>
  <c r="J3207" i="12" s="1"/>
  <c r="L3207" i="12"/>
  <c r="N3207" i="12" s="1"/>
  <c r="H3208" i="12"/>
  <c r="M3208" i="12" s="1"/>
  <c r="E3209" i="12"/>
  <c r="F3210" i="12"/>
  <c r="G3210" i="12" s="1"/>
  <c r="P3207" i="12" l="1"/>
  <c r="Q3208" i="12"/>
  <c r="R3207" i="12"/>
  <c r="I3208" i="12"/>
  <c r="J3208" i="12" s="1"/>
  <c r="L3208" i="12"/>
  <c r="N3208" i="12" s="1"/>
  <c r="H3209" i="12"/>
  <c r="F3211" i="12"/>
  <c r="G3211" i="12" s="1"/>
  <c r="E3210" i="12"/>
  <c r="P3208" i="12" l="1"/>
  <c r="R3208" i="12" s="1"/>
  <c r="L3209" i="12"/>
  <c r="M3209" i="12"/>
  <c r="I3209" i="12"/>
  <c r="J3209" i="12" s="1"/>
  <c r="H3210" i="12"/>
  <c r="E3211" i="12"/>
  <c r="F3212" i="12"/>
  <c r="G3212" i="12" s="1"/>
  <c r="P3209" i="12" l="1"/>
  <c r="Q3209" i="12"/>
  <c r="L3210" i="12"/>
  <c r="M3210" i="12"/>
  <c r="N3209" i="12"/>
  <c r="I3210" i="12"/>
  <c r="J3210" i="12" s="1"/>
  <c r="H3211" i="12"/>
  <c r="F3213" i="12"/>
  <c r="G3213" i="12" s="1"/>
  <c r="E3212" i="12"/>
  <c r="P3210" i="12" l="1"/>
  <c r="Q3210" i="12"/>
  <c r="R3209" i="12"/>
  <c r="L3211" i="12"/>
  <c r="M3211" i="12"/>
  <c r="N3210" i="12"/>
  <c r="I3211" i="12"/>
  <c r="J3211" i="12" s="1"/>
  <c r="H3212" i="12"/>
  <c r="F3214" i="12"/>
  <c r="G3214" i="12" s="1"/>
  <c r="E3213" i="12"/>
  <c r="P3211" i="12" l="1"/>
  <c r="Q3211" i="12"/>
  <c r="R3210" i="12"/>
  <c r="L3212" i="12"/>
  <c r="M3212" i="12"/>
  <c r="N3211" i="12"/>
  <c r="I3212" i="12"/>
  <c r="J3212" i="12" s="1"/>
  <c r="H3213" i="12"/>
  <c r="F3215" i="12"/>
  <c r="G3215" i="12" s="1"/>
  <c r="E3214" i="12"/>
  <c r="P3212" i="12" l="1"/>
  <c r="Q3212" i="12"/>
  <c r="R3211" i="12"/>
  <c r="L3213" i="12"/>
  <c r="M3213" i="12"/>
  <c r="N3212" i="12"/>
  <c r="I3213" i="12"/>
  <c r="J3213" i="12" s="1"/>
  <c r="H3214" i="12"/>
  <c r="M3214" i="12" s="1"/>
  <c r="E3215" i="12"/>
  <c r="F3216" i="12"/>
  <c r="G3216" i="12" s="1"/>
  <c r="P3213" i="12" l="1"/>
  <c r="Q3213" i="12"/>
  <c r="Q3214" i="12" s="1"/>
  <c r="R3212" i="12"/>
  <c r="N3213" i="12"/>
  <c r="I3214" i="12"/>
  <c r="J3214" i="12" s="1"/>
  <c r="L3214" i="12"/>
  <c r="N3214" i="12" s="1"/>
  <c r="H3215" i="12"/>
  <c r="M3215" i="12" s="1"/>
  <c r="F3217" i="12"/>
  <c r="G3217" i="12" s="1"/>
  <c r="E3216" i="12"/>
  <c r="P3214" i="12" l="1"/>
  <c r="R3214" i="12" s="1"/>
  <c r="Q3215" i="12"/>
  <c r="R3213" i="12"/>
  <c r="I3215" i="12"/>
  <c r="J3215" i="12" s="1"/>
  <c r="L3215" i="12"/>
  <c r="N3215" i="12" s="1"/>
  <c r="H3216" i="12"/>
  <c r="E3217" i="12"/>
  <c r="F3218" i="12"/>
  <c r="G3218" i="12" s="1"/>
  <c r="P3215" i="12" l="1"/>
  <c r="R3215" i="12" s="1"/>
  <c r="L3216" i="12"/>
  <c r="M3216" i="12"/>
  <c r="I3216" i="12"/>
  <c r="J3216" i="12" s="1"/>
  <c r="H3217" i="12"/>
  <c r="M3217" i="12" s="1"/>
  <c r="F3219" i="12"/>
  <c r="G3219" i="12" s="1"/>
  <c r="E3218" i="12"/>
  <c r="P3216" i="12" l="1"/>
  <c r="Q3216" i="12"/>
  <c r="Q3217" i="12" s="1"/>
  <c r="N3216" i="12"/>
  <c r="I3217" i="12"/>
  <c r="J3217" i="12" s="1"/>
  <c r="L3217" i="12"/>
  <c r="N3217" i="12" s="1"/>
  <c r="H3218" i="12"/>
  <c r="E3219" i="12"/>
  <c r="F3220" i="12"/>
  <c r="G3220" i="12" s="1"/>
  <c r="P3217" i="12" l="1"/>
  <c r="R3217" i="12" s="1"/>
  <c r="R3216" i="12"/>
  <c r="L3218" i="12"/>
  <c r="M3218" i="12"/>
  <c r="I3218" i="12"/>
  <c r="J3218" i="12" s="1"/>
  <c r="H3219" i="12"/>
  <c r="M3219" i="12" s="1"/>
  <c r="F3221" i="12"/>
  <c r="G3221" i="12" s="1"/>
  <c r="E3220" i="12"/>
  <c r="P3218" i="12" l="1"/>
  <c r="Q3218" i="12"/>
  <c r="Q3219" i="12" s="1"/>
  <c r="N3218" i="12"/>
  <c r="I3219" i="12"/>
  <c r="J3219" i="12" s="1"/>
  <c r="L3219" i="12"/>
  <c r="N3219" i="12" s="1"/>
  <c r="H3220" i="12"/>
  <c r="F3222" i="12"/>
  <c r="G3222" i="12" s="1"/>
  <c r="E3221" i="12"/>
  <c r="P3219" i="12" l="1"/>
  <c r="R3219" i="12" s="1"/>
  <c r="R3218" i="12"/>
  <c r="L3220" i="12"/>
  <c r="M3220" i="12"/>
  <c r="I3220" i="12"/>
  <c r="J3220" i="12" s="1"/>
  <c r="H3221" i="12"/>
  <c r="F3223" i="12"/>
  <c r="G3223" i="12" s="1"/>
  <c r="E3222" i="12"/>
  <c r="P3220" i="12" l="1"/>
  <c r="Q3220" i="12"/>
  <c r="L3221" i="12"/>
  <c r="M3221" i="12"/>
  <c r="N3220" i="12"/>
  <c r="I3221" i="12"/>
  <c r="J3221" i="12" s="1"/>
  <c r="H3222" i="12"/>
  <c r="E3223" i="12"/>
  <c r="F3224" i="12"/>
  <c r="G3224" i="12" s="1"/>
  <c r="P3221" i="12" l="1"/>
  <c r="Q3221" i="12"/>
  <c r="R3220" i="12"/>
  <c r="L3222" i="12"/>
  <c r="M3222" i="12"/>
  <c r="N3221" i="12"/>
  <c r="I3222" i="12"/>
  <c r="J3222" i="12" s="1"/>
  <c r="H3223" i="12"/>
  <c r="F3225" i="12"/>
  <c r="G3225" i="12" s="1"/>
  <c r="E3224" i="12"/>
  <c r="P3222" i="12" l="1"/>
  <c r="Q3222" i="12"/>
  <c r="R3221" i="12"/>
  <c r="L3223" i="12"/>
  <c r="M3223" i="12"/>
  <c r="N3222" i="12"/>
  <c r="I3223" i="12"/>
  <c r="J3223" i="12" s="1"/>
  <c r="H3224" i="12"/>
  <c r="E3225" i="12"/>
  <c r="F3226" i="12"/>
  <c r="G3226" i="12" s="1"/>
  <c r="P3223" i="12" l="1"/>
  <c r="Q3223" i="12"/>
  <c r="R3222" i="12"/>
  <c r="L3224" i="12"/>
  <c r="M3224" i="12"/>
  <c r="N3223" i="12"/>
  <c r="I3224" i="12"/>
  <c r="J3224" i="12" s="1"/>
  <c r="H3225" i="12"/>
  <c r="M3225" i="12" s="1"/>
  <c r="F3227" i="12"/>
  <c r="G3227" i="12" s="1"/>
  <c r="E3226" i="12"/>
  <c r="P3224" i="12" l="1"/>
  <c r="Q3224" i="12"/>
  <c r="Q3225" i="12" s="1"/>
  <c r="R3223" i="12"/>
  <c r="N3224" i="12"/>
  <c r="I3225" i="12"/>
  <c r="J3225" i="12" s="1"/>
  <c r="L3225" i="12"/>
  <c r="N3225" i="12" s="1"/>
  <c r="H3226" i="12"/>
  <c r="F3228" i="12"/>
  <c r="G3228" i="12" s="1"/>
  <c r="E3227" i="12"/>
  <c r="P3225" i="12" l="1"/>
  <c r="R3225" i="12" s="1"/>
  <c r="R3224" i="12"/>
  <c r="L3226" i="12"/>
  <c r="M3226" i="12"/>
  <c r="I3226" i="12"/>
  <c r="J3226" i="12" s="1"/>
  <c r="H3227" i="12"/>
  <c r="F3229" i="12"/>
  <c r="G3229" i="12" s="1"/>
  <c r="E3228" i="12"/>
  <c r="P3226" i="12" l="1"/>
  <c r="Q3226" i="12"/>
  <c r="L3227" i="12"/>
  <c r="M3227" i="12"/>
  <c r="N3226" i="12"/>
  <c r="I3227" i="12"/>
  <c r="J3227" i="12" s="1"/>
  <c r="H3228" i="12"/>
  <c r="F3230" i="12"/>
  <c r="G3230" i="12" s="1"/>
  <c r="E3229" i="12"/>
  <c r="P3227" i="12" l="1"/>
  <c r="Q3227" i="12"/>
  <c r="R3226" i="12"/>
  <c r="L3228" i="12"/>
  <c r="M3228" i="12"/>
  <c r="N3227" i="12"/>
  <c r="I3228" i="12"/>
  <c r="J3228" i="12" s="1"/>
  <c r="H3229" i="12"/>
  <c r="M3229" i="12" s="1"/>
  <c r="F3231" i="12"/>
  <c r="G3231" i="12" s="1"/>
  <c r="E3230" i="12"/>
  <c r="P3228" i="12" l="1"/>
  <c r="Q3228" i="12"/>
  <c r="Q3229" i="12" s="1"/>
  <c r="R3227" i="12"/>
  <c r="N3228" i="12"/>
  <c r="I3229" i="12"/>
  <c r="J3229" i="12" s="1"/>
  <c r="L3229" i="12"/>
  <c r="N3229" i="12" s="1"/>
  <c r="H3230" i="12"/>
  <c r="M3230" i="12" s="1"/>
  <c r="E3231" i="12"/>
  <c r="F3232" i="12"/>
  <c r="G3232" i="12" s="1"/>
  <c r="P3229" i="12" l="1"/>
  <c r="R3229" i="12" s="1"/>
  <c r="R3228" i="12"/>
  <c r="Q3230" i="12"/>
  <c r="I3230" i="12"/>
  <c r="J3230" i="12" s="1"/>
  <c r="L3230" i="12"/>
  <c r="N3230" i="12" s="1"/>
  <c r="H3231" i="12"/>
  <c r="F3233" i="12"/>
  <c r="G3233" i="12" s="1"/>
  <c r="E3232" i="12"/>
  <c r="P3230" i="12" l="1"/>
  <c r="R3230" i="12" s="1"/>
  <c r="L3231" i="12"/>
  <c r="M3231" i="12"/>
  <c r="I3231" i="12"/>
  <c r="J3231" i="12" s="1"/>
  <c r="H3232" i="12"/>
  <c r="M3232" i="12" s="1"/>
  <c r="F3234" i="12"/>
  <c r="G3234" i="12" s="1"/>
  <c r="E3233" i="12"/>
  <c r="P3231" i="12" l="1"/>
  <c r="Q3231" i="12"/>
  <c r="Q3232" i="12" s="1"/>
  <c r="N3231" i="12"/>
  <c r="I3232" i="12"/>
  <c r="J3232" i="12" s="1"/>
  <c r="L3232" i="12"/>
  <c r="N3232" i="12" s="1"/>
  <c r="H3233" i="12"/>
  <c r="F3235" i="12"/>
  <c r="G3235" i="12" s="1"/>
  <c r="E3234" i="12"/>
  <c r="P3232" i="12" l="1"/>
  <c r="R3232" i="12" s="1"/>
  <c r="R3231" i="12"/>
  <c r="L3233" i="12"/>
  <c r="M3233" i="12"/>
  <c r="I3233" i="12"/>
  <c r="J3233" i="12" s="1"/>
  <c r="H3234" i="12"/>
  <c r="E3235" i="12"/>
  <c r="F3236" i="12"/>
  <c r="G3236" i="12" s="1"/>
  <c r="P3233" i="12" l="1"/>
  <c r="Q3233" i="12"/>
  <c r="L3234" i="12"/>
  <c r="M3234" i="12"/>
  <c r="N3233" i="12"/>
  <c r="I3234" i="12"/>
  <c r="J3234" i="12" s="1"/>
  <c r="H3235" i="12"/>
  <c r="F3237" i="12"/>
  <c r="G3237" i="12" s="1"/>
  <c r="E3236" i="12"/>
  <c r="P3234" i="12" l="1"/>
  <c r="Q3234" i="12"/>
  <c r="R3233" i="12"/>
  <c r="L3235" i="12"/>
  <c r="M3235" i="12"/>
  <c r="N3234" i="12"/>
  <c r="I3235" i="12"/>
  <c r="J3235" i="12" s="1"/>
  <c r="H3236" i="12"/>
  <c r="E3237" i="12"/>
  <c r="F3238" i="12"/>
  <c r="G3238" i="12" s="1"/>
  <c r="P3235" i="12" l="1"/>
  <c r="Q3235" i="12"/>
  <c r="R3234" i="12"/>
  <c r="L3236" i="12"/>
  <c r="M3236" i="12"/>
  <c r="N3235" i="12"/>
  <c r="I3236" i="12"/>
  <c r="J3236" i="12" s="1"/>
  <c r="H3237" i="12"/>
  <c r="F3239" i="12"/>
  <c r="G3239" i="12" s="1"/>
  <c r="E3238" i="12"/>
  <c r="P3236" i="12" l="1"/>
  <c r="Q3236" i="12"/>
  <c r="R3235" i="12"/>
  <c r="L3237" i="12"/>
  <c r="M3237" i="12"/>
  <c r="N3236" i="12"/>
  <c r="I3237" i="12"/>
  <c r="J3237" i="12" s="1"/>
  <c r="H3238" i="12"/>
  <c r="F3240" i="12"/>
  <c r="G3240" i="12" s="1"/>
  <c r="E3239" i="12"/>
  <c r="P3237" i="12" l="1"/>
  <c r="Q3237" i="12"/>
  <c r="R3236" i="12"/>
  <c r="L3238" i="12"/>
  <c r="M3238" i="12"/>
  <c r="N3237" i="12"/>
  <c r="I3238" i="12"/>
  <c r="J3238" i="12" s="1"/>
  <c r="H3239" i="12"/>
  <c r="F3241" i="12"/>
  <c r="G3241" i="12" s="1"/>
  <c r="E3240" i="12"/>
  <c r="P3238" i="12" l="1"/>
  <c r="Q3238" i="12"/>
  <c r="R3237" i="12"/>
  <c r="L3239" i="12"/>
  <c r="M3239" i="12"/>
  <c r="N3238" i="12"/>
  <c r="I3239" i="12"/>
  <c r="J3239" i="12" s="1"/>
  <c r="H3240" i="12"/>
  <c r="E3241" i="12"/>
  <c r="F3242" i="12"/>
  <c r="G3242" i="12" s="1"/>
  <c r="P3239" i="12" l="1"/>
  <c r="Q3239" i="12"/>
  <c r="R3238" i="12"/>
  <c r="L3240" i="12"/>
  <c r="M3240" i="12"/>
  <c r="N3239" i="12"/>
  <c r="I3240" i="12"/>
  <c r="J3240" i="12" s="1"/>
  <c r="H3241" i="12"/>
  <c r="F3243" i="12"/>
  <c r="G3243" i="12" s="1"/>
  <c r="E3242" i="12"/>
  <c r="P3240" i="12" l="1"/>
  <c r="Q3240" i="12"/>
  <c r="R3239" i="12"/>
  <c r="L3241" i="12"/>
  <c r="M3241" i="12"/>
  <c r="N3240" i="12"/>
  <c r="I3241" i="12"/>
  <c r="J3241" i="12" s="1"/>
  <c r="H3242" i="12"/>
  <c r="F3244" i="12"/>
  <c r="G3244" i="12" s="1"/>
  <c r="E3243" i="12"/>
  <c r="P3241" i="12" l="1"/>
  <c r="Q3241" i="12"/>
  <c r="R3240" i="12"/>
  <c r="L3242" i="12"/>
  <c r="M3242" i="12"/>
  <c r="N3241" i="12"/>
  <c r="I3242" i="12"/>
  <c r="J3242" i="12" s="1"/>
  <c r="H3243" i="12"/>
  <c r="E3244" i="12"/>
  <c r="F3245" i="12"/>
  <c r="G3245" i="12" s="1"/>
  <c r="R3241" i="12" l="1"/>
  <c r="P3242" i="12"/>
  <c r="Q3242" i="12"/>
  <c r="L3243" i="12"/>
  <c r="M3243" i="12"/>
  <c r="N3242" i="12"/>
  <c r="I3243" i="12"/>
  <c r="J3243" i="12" s="1"/>
  <c r="H3244" i="12"/>
  <c r="E3245" i="12"/>
  <c r="F3246" i="12"/>
  <c r="G3246" i="12" s="1"/>
  <c r="P3243" i="12" l="1"/>
  <c r="Q3243" i="12"/>
  <c r="R3242" i="12"/>
  <c r="L3244" i="12"/>
  <c r="M3244" i="12"/>
  <c r="N3243" i="12"/>
  <c r="I3244" i="12"/>
  <c r="J3244" i="12" s="1"/>
  <c r="H3245" i="12"/>
  <c r="F3247" i="12"/>
  <c r="G3247" i="12" s="1"/>
  <c r="E3246" i="12"/>
  <c r="R3243" i="12" l="1"/>
  <c r="P3244" i="12"/>
  <c r="Q3244" i="12"/>
  <c r="L3245" i="12"/>
  <c r="M3245" i="12"/>
  <c r="N3244" i="12"/>
  <c r="I3245" i="12"/>
  <c r="J3245" i="12" s="1"/>
  <c r="H3246" i="12"/>
  <c r="F3248" i="12"/>
  <c r="G3248" i="12" s="1"/>
  <c r="E3247" i="12"/>
  <c r="P3245" i="12" l="1"/>
  <c r="Q3245" i="12"/>
  <c r="R3244" i="12"/>
  <c r="L3246" i="12"/>
  <c r="M3246" i="12"/>
  <c r="N3245" i="12"/>
  <c r="I3246" i="12"/>
  <c r="J3246" i="12" s="1"/>
  <c r="H3247" i="12"/>
  <c r="M3247" i="12" s="1"/>
  <c r="E3248" i="12"/>
  <c r="F3249" i="12"/>
  <c r="G3249" i="12" s="1"/>
  <c r="R3245" i="12" l="1"/>
  <c r="P3246" i="12"/>
  <c r="Q3246" i="12"/>
  <c r="Q3247" i="12" s="1"/>
  <c r="N3246" i="12"/>
  <c r="I3247" i="12"/>
  <c r="J3247" i="12" s="1"/>
  <c r="L3247" i="12"/>
  <c r="N3247" i="12" s="1"/>
  <c r="H3248" i="12"/>
  <c r="E3249" i="12"/>
  <c r="F3250" i="12"/>
  <c r="G3250" i="12" s="1"/>
  <c r="P3247" i="12" l="1"/>
  <c r="R3247" i="12" s="1"/>
  <c r="R3246" i="12"/>
  <c r="L3248" i="12"/>
  <c r="M3248" i="12"/>
  <c r="I3248" i="12"/>
  <c r="J3248" i="12" s="1"/>
  <c r="H3249" i="12"/>
  <c r="F3251" i="12"/>
  <c r="G3251" i="12" s="1"/>
  <c r="E3250" i="12"/>
  <c r="P3248" i="12" l="1"/>
  <c r="Q3248" i="12"/>
  <c r="L3249" i="12"/>
  <c r="M3249" i="12"/>
  <c r="N3248" i="12"/>
  <c r="I3249" i="12"/>
  <c r="J3249" i="12" s="1"/>
  <c r="H3250" i="12"/>
  <c r="F3252" i="12"/>
  <c r="G3252" i="12" s="1"/>
  <c r="E3251" i="12"/>
  <c r="P3249" i="12" l="1"/>
  <c r="Q3249" i="12"/>
  <c r="R3248" i="12"/>
  <c r="L3250" i="12"/>
  <c r="M3250" i="12"/>
  <c r="N3249" i="12"/>
  <c r="I3250" i="12"/>
  <c r="J3250" i="12" s="1"/>
  <c r="H3251" i="12"/>
  <c r="M3251" i="12" s="1"/>
  <c r="F3253" i="12"/>
  <c r="G3253" i="12" s="1"/>
  <c r="E3252" i="12"/>
  <c r="P3250" i="12" l="1"/>
  <c r="Q3250" i="12"/>
  <c r="Q3251" i="12" s="1"/>
  <c r="R3249" i="12"/>
  <c r="N3250" i="12"/>
  <c r="I3251" i="12"/>
  <c r="J3251" i="12" s="1"/>
  <c r="L3251" i="12"/>
  <c r="N3251" i="12" s="1"/>
  <c r="H3252" i="12"/>
  <c r="M3252" i="12" s="1"/>
  <c r="E3253" i="12"/>
  <c r="F3254" i="12"/>
  <c r="G3254" i="12" s="1"/>
  <c r="P3251" i="12" l="1"/>
  <c r="Q3252" i="12"/>
  <c r="R3250" i="12"/>
  <c r="R3251" i="12"/>
  <c r="I3252" i="12"/>
  <c r="J3252" i="12" s="1"/>
  <c r="L3252" i="12"/>
  <c r="N3252" i="12" s="1"/>
  <c r="H3253" i="12"/>
  <c r="M3253" i="12" s="1"/>
  <c r="F3255" i="12"/>
  <c r="G3255" i="12" s="1"/>
  <c r="E3254" i="12"/>
  <c r="P3252" i="12" l="1"/>
  <c r="Q3253" i="12"/>
  <c r="I3253" i="12"/>
  <c r="J3253" i="12" s="1"/>
  <c r="L3253" i="12"/>
  <c r="N3253" i="12" s="1"/>
  <c r="H3254" i="12"/>
  <c r="F3256" i="12"/>
  <c r="G3256" i="12" s="1"/>
  <c r="E3255" i="12"/>
  <c r="P3253" i="12" l="1"/>
  <c r="R3252" i="12"/>
  <c r="R3253" i="12"/>
  <c r="L3254" i="12"/>
  <c r="M3254" i="12"/>
  <c r="I3254" i="12"/>
  <c r="J3254" i="12" s="1"/>
  <c r="H3255" i="12"/>
  <c r="E3256" i="12"/>
  <c r="F3257" i="12"/>
  <c r="G3257" i="12" s="1"/>
  <c r="P3254" i="12" l="1"/>
  <c r="Q3254" i="12"/>
  <c r="L3255" i="12"/>
  <c r="M3255" i="12"/>
  <c r="N3254" i="12"/>
  <c r="I3255" i="12"/>
  <c r="J3255" i="12" s="1"/>
  <c r="H3256" i="12"/>
  <c r="F3258" i="12"/>
  <c r="G3258" i="12" s="1"/>
  <c r="E3257" i="12"/>
  <c r="P3255" i="12" l="1"/>
  <c r="Q3255" i="12"/>
  <c r="R3254" i="12"/>
  <c r="L3256" i="12"/>
  <c r="M3256" i="12"/>
  <c r="N3255" i="12"/>
  <c r="I3256" i="12"/>
  <c r="J3256" i="12" s="1"/>
  <c r="H3257" i="12"/>
  <c r="M3257" i="12" s="1"/>
  <c r="E3258" i="12"/>
  <c r="F3259" i="12"/>
  <c r="G3259" i="12" s="1"/>
  <c r="P3256" i="12" l="1"/>
  <c r="Q3256" i="12"/>
  <c r="Q3257" i="12" s="1"/>
  <c r="R3255" i="12"/>
  <c r="N3256" i="12"/>
  <c r="I3257" i="12"/>
  <c r="J3257" i="12" s="1"/>
  <c r="L3257" i="12"/>
  <c r="N3257" i="12" s="1"/>
  <c r="H3258" i="12"/>
  <c r="F3260" i="12"/>
  <c r="G3260" i="12" s="1"/>
  <c r="E3259" i="12"/>
  <c r="P3257" i="12" l="1"/>
  <c r="R3256" i="12"/>
  <c r="R3257" i="12"/>
  <c r="L3258" i="12"/>
  <c r="M3258" i="12"/>
  <c r="I3258" i="12"/>
  <c r="J3258" i="12" s="1"/>
  <c r="H3259" i="12"/>
  <c r="E3260" i="12"/>
  <c r="F3261" i="12"/>
  <c r="G3261" i="12" s="1"/>
  <c r="P3258" i="12" l="1"/>
  <c r="Q3258" i="12"/>
  <c r="L3259" i="12"/>
  <c r="M3259" i="12"/>
  <c r="N3258" i="12"/>
  <c r="I3259" i="12"/>
  <c r="J3259" i="12" s="1"/>
  <c r="H3260" i="12"/>
  <c r="F3262" i="12"/>
  <c r="G3262" i="12" s="1"/>
  <c r="E3261" i="12"/>
  <c r="P3259" i="12" l="1"/>
  <c r="Q3259" i="12"/>
  <c r="R3258" i="12"/>
  <c r="L3260" i="12"/>
  <c r="M3260" i="12"/>
  <c r="N3259" i="12"/>
  <c r="I3260" i="12"/>
  <c r="J3260" i="12" s="1"/>
  <c r="H3261" i="12"/>
  <c r="F3263" i="12"/>
  <c r="G3263" i="12" s="1"/>
  <c r="E3262" i="12"/>
  <c r="P3260" i="12" l="1"/>
  <c r="Q3260" i="12"/>
  <c r="R3259" i="12"/>
  <c r="L3261" i="12"/>
  <c r="M3261" i="12"/>
  <c r="N3260" i="12"/>
  <c r="I3261" i="12"/>
  <c r="J3261" i="12" s="1"/>
  <c r="H3262" i="12"/>
  <c r="E3263" i="12"/>
  <c r="F3264" i="12"/>
  <c r="G3264" i="12" s="1"/>
  <c r="P3261" i="12" l="1"/>
  <c r="Q3261" i="12"/>
  <c r="R3260" i="12"/>
  <c r="L3262" i="12"/>
  <c r="M3262" i="12"/>
  <c r="N3261" i="12"/>
  <c r="I3262" i="12"/>
  <c r="J3262" i="12" s="1"/>
  <c r="H3263" i="12"/>
  <c r="F3265" i="12"/>
  <c r="G3265" i="12" s="1"/>
  <c r="E3264" i="12"/>
  <c r="P3262" i="12" l="1"/>
  <c r="Q3262" i="12"/>
  <c r="R3261" i="12"/>
  <c r="L3263" i="12"/>
  <c r="M3263" i="12"/>
  <c r="N3262" i="12"/>
  <c r="I3263" i="12"/>
  <c r="J3263" i="12" s="1"/>
  <c r="H3264" i="12"/>
  <c r="F3266" i="12"/>
  <c r="G3266" i="12" s="1"/>
  <c r="E3265" i="12"/>
  <c r="P3263" i="12" l="1"/>
  <c r="Q3263" i="12"/>
  <c r="R3262" i="12"/>
  <c r="L3264" i="12"/>
  <c r="M3264" i="12"/>
  <c r="N3263" i="12"/>
  <c r="I3264" i="12"/>
  <c r="J3264" i="12" s="1"/>
  <c r="H3265" i="12"/>
  <c r="F3267" i="12"/>
  <c r="G3267" i="12" s="1"/>
  <c r="E3266" i="12"/>
  <c r="P3264" i="12" l="1"/>
  <c r="Q3264" i="12"/>
  <c r="R3263" i="12"/>
  <c r="L3265" i="12"/>
  <c r="M3265" i="12"/>
  <c r="N3264" i="12"/>
  <c r="I3265" i="12"/>
  <c r="J3265" i="12" s="1"/>
  <c r="H3266" i="12"/>
  <c r="E3267" i="12"/>
  <c r="F3268" i="12"/>
  <c r="G3268" i="12" s="1"/>
  <c r="P3265" i="12" l="1"/>
  <c r="Q3265" i="12"/>
  <c r="R3264" i="12"/>
  <c r="L3266" i="12"/>
  <c r="M3266" i="12"/>
  <c r="N3265" i="12"/>
  <c r="I3266" i="12"/>
  <c r="J3266" i="12" s="1"/>
  <c r="H3267" i="12"/>
  <c r="F3269" i="12"/>
  <c r="G3269" i="12" s="1"/>
  <c r="E3268" i="12"/>
  <c r="P3266" i="12" l="1"/>
  <c r="Q3266" i="12"/>
  <c r="R3265" i="12"/>
  <c r="L3267" i="12"/>
  <c r="M3267" i="12"/>
  <c r="N3266" i="12"/>
  <c r="I3267" i="12"/>
  <c r="J3267" i="12" s="1"/>
  <c r="H3268" i="12"/>
  <c r="M3268" i="12" s="1"/>
  <c r="F3270" i="12"/>
  <c r="G3270" i="12" s="1"/>
  <c r="E3269" i="12"/>
  <c r="P3267" i="12" l="1"/>
  <c r="Q3267" i="12"/>
  <c r="Q3268" i="12" s="1"/>
  <c r="R3266" i="12"/>
  <c r="N3267" i="12"/>
  <c r="I3268" i="12"/>
  <c r="J3268" i="12" s="1"/>
  <c r="L3268" i="12"/>
  <c r="N3268" i="12" s="1"/>
  <c r="H3269" i="12"/>
  <c r="E3270" i="12"/>
  <c r="F3271" i="12"/>
  <c r="G3271" i="12" s="1"/>
  <c r="P3268" i="12" l="1"/>
  <c r="R3268" i="12" s="1"/>
  <c r="R3267" i="12"/>
  <c r="L3269" i="12"/>
  <c r="M3269" i="12"/>
  <c r="I3269" i="12"/>
  <c r="J3269" i="12" s="1"/>
  <c r="H3270" i="12"/>
  <c r="F3272" i="12"/>
  <c r="G3272" i="12" s="1"/>
  <c r="E3271" i="12"/>
  <c r="P3269" i="12" l="1"/>
  <c r="Q3269" i="12"/>
  <c r="L3270" i="12"/>
  <c r="M3270" i="12"/>
  <c r="N3269" i="12"/>
  <c r="I3270" i="12"/>
  <c r="J3270" i="12" s="1"/>
  <c r="H3271" i="12"/>
  <c r="F3273" i="12"/>
  <c r="G3273" i="12" s="1"/>
  <c r="E3272" i="12"/>
  <c r="P3270" i="12" l="1"/>
  <c r="Q3270" i="12"/>
  <c r="R3269" i="12"/>
  <c r="L3271" i="12"/>
  <c r="M3271" i="12"/>
  <c r="N3270" i="12"/>
  <c r="I3271" i="12"/>
  <c r="J3271" i="12" s="1"/>
  <c r="H3272" i="12"/>
  <c r="M3272" i="12" s="1"/>
  <c r="F3274" i="12"/>
  <c r="G3274" i="12" s="1"/>
  <c r="E3273" i="12"/>
  <c r="P3271" i="12" l="1"/>
  <c r="Q3271" i="12"/>
  <c r="Q3272" i="12" s="1"/>
  <c r="R3270" i="12"/>
  <c r="N3271" i="12"/>
  <c r="I3272" i="12"/>
  <c r="J3272" i="12" s="1"/>
  <c r="L3272" i="12"/>
  <c r="N3272" i="12" s="1"/>
  <c r="H3273" i="12"/>
  <c r="E3274" i="12"/>
  <c r="F3275" i="12"/>
  <c r="G3275" i="12" s="1"/>
  <c r="P3272" i="12" l="1"/>
  <c r="R3272" i="12" s="1"/>
  <c r="R3271" i="12"/>
  <c r="L3273" i="12"/>
  <c r="M3273" i="12"/>
  <c r="I3273" i="12"/>
  <c r="J3273" i="12" s="1"/>
  <c r="H3274" i="12"/>
  <c r="F3276" i="12"/>
  <c r="G3276" i="12" s="1"/>
  <c r="E3275" i="12"/>
  <c r="P3273" i="12" l="1"/>
  <c r="Q3273" i="12"/>
  <c r="L3274" i="12"/>
  <c r="M3274" i="12"/>
  <c r="N3273" i="12"/>
  <c r="I3274" i="12"/>
  <c r="J3274" i="12" s="1"/>
  <c r="H3275" i="12"/>
  <c r="M3275" i="12" s="1"/>
  <c r="F3277" i="12"/>
  <c r="G3277" i="12" s="1"/>
  <c r="E3276" i="12"/>
  <c r="P3274" i="12" l="1"/>
  <c r="Q3274" i="12"/>
  <c r="Q3275" i="12" s="1"/>
  <c r="R3273" i="12"/>
  <c r="N3274" i="12"/>
  <c r="I3275" i="12"/>
  <c r="J3275" i="12" s="1"/>
  <c r="L3275" i="12"/>
  <c r="N3275" i="12" s="1"/>
  <c r="H3276" i="12"/>
  <c r="E3277" i="12"/>
  <c r="F3278" i="12"/>
  <c r="G3278" i="12" s="1"/>
  <c r="P3275" i="12" l="1"/>
  <c r="R3274" i="12"/>
  <c r="L3276" i="12"/>
  <c r="M3276" i="12"/>
  <c r="I3276" i="12"/>
  <c r="J3276" i="12" s="1"/>
  <c r="H3277" i="12"/>
  <c r="M3277" i="12" s="1"/>
  <c r="F3279" i="12"/>
  <c r="G3279" i="12" s="1"/>
  <c r="E3278" i="12"/>
  <c r="P3276" i="12" l="1"/>
  <c r="R3275" i="12"/>
  <c r="Q3276" i="12"/>
  <c r="Q3277" i="12" s="1"/>
  <c r="N3276" i="12"/>
  <c r="I3277" i="12"/>
  <c r="J3277" i="12" s="1"/>
  <c r="L3277" i="12"/>
  <c r="N3277" i="12" s="1"/>
  <c r="H3278" i="12"/>
  <c r="E3279" i="12"/>
  <c r="F3280" i="12"/>
  <c r="G3280" i="12" s="1"/>
  <c r="P3277" i="12" l="1"/>
  <c r="R3277" i="12" s="1"/>
  <c r="R3276" i="12"/>
  <c r="L3278" i="12"/>
  <c r="M3278" i="12"/>
  <c r="I3278" i="12"/>
  <c r="J3278" i="12" s="1"/>
  <c r="H3279" i="12"/>
  <c r="F3281" i="12"/>
  <c r="G3281" i="12" s="1"/>
  <c r="E3280" i="12"/>
  <c r="P3278" i="12" l="1"/>
  <c r="Q3278" i="12"/>
  <c r="L3279" i="12"/>
  <c r="M3279" i="12"/>
  <c r="N3278" i="12"/>
  <c r="I3279" i="12"/>
  <c r="J3279" i="12" s="1"/>
  <c r="H3280" i="12"/>
  <c r="F3282" i="12"/>
  <c r="G3282" i="12" s="1"/>
  <c r="E3281" i="12"/>
  <c r="P3279" i="12" l="1"/>
  <c r="Q3279" i="12"/>
  <c r="R3278" i="12"/>
  <c r="L3280" i="12"/>
  <c r="M3280" i="12"/>
  <c r="N3279" i="12"/>
  <c r="I3280" i="12"/>
  <c r="J3280" i="12" s="1"/>
  <c r="H3281" i="12"/>
  <c r="F3283" i="12"/>
  <c r="G3283" i="12" s="1"/>
  <c r="E3282" i="12"/>
  <c r="P3280" i="12" l="1"/>
  <c r="Q3280" i="12"/>
  <c r="R3279" i="12"/>
  <c r="L3281" i="12"/>
  <c r="M3281" i="12"/>
  <c r="N3280" i="12"/>
  <c r="I3281" i="12"/>
  <c r="J3281" i="12" s="1"/>
  <c r="H3282" i="12"/>
  <c r="E3283" i="12"/>
  <c r="F3284" i="12"/>
  <c r="G3284" i="12" s="1"/>
  <c r="P3281" i="12" l="1"/>
  <c r="Q3281" i="12"/>
  <c r="R3280" i="12"/>
  <c r="L3282" i="12"/>
  <c r="M3282" i="12"/>
  <c r="N3281" i="12"/>
  <c r="I3282" i="12"/>
  <c r="J3282" i="12" s="1"/>
  <c r="H3283" i="12"/>
  <c r="F3285" i="12"/>
  <c r="G3285" i="12" s="1"/>
  <c r="E3284" i="12"/>
  <c r="P3282" i="12" l="1"/>
  <c r="Q3282" i="12"/>
  <c r="R3281" i="12"/>
  <c r="L3283" i="12"/>
  <c r="M3283" i="12"/>
  <c r="N3282" i="12"/>
  <c r="I3283" i="12"/>
  <c r="J3283" i="12" s="1"/>
  <c r="H3284" i="12"/>
  <c r="F3286" i="12"/>
  <c r="G3286" i="12" s="1"/>
  <c r="E3285" i="12"/>
  <c r="P3283" i="12" l="1"/>
  <c r="Q3283" i="12"/>
  <c r="R3282" i="12"/>
  <c r="L3284" i="12"/>
  <c r="M3284" i="12"/>
  <c r="N3283" i="12"/>
  <c r="I3284" i="12"/>
  <c r="J3284" i="12" s="1"/>
  <c r="H3285" i="12"/>
  <c r="M3285" i="12" s="1"/>
  <c r="F3287" i="12"/>
  <c r="G3287" i="12" s="1"/>
  <c r="E3286" i="12"/>
  <c r="P3284" i="12" l="1"/>
  <c r="Q3284" i="12"/>
  <c r="Q3285" i="12" s="1"/>
  <c r="R3283" i="12"/>
  <c r="N3284" i="12"/>
  <c r="I3285" i="12"/>
  <c r="J3285" i="12" s="1"/>
  <c r="L3285" i="12"/>
  <c r="N3285" i="12" s="1"/>
  <c r="H3286" i="12"/>
  <c r="E3287" i="12"/>
  <c r="F3288" i="12"/>
  <c r="G3288" i="12" s="1"/>
  <c r="P3285" i="12" l="1"/>
  <c r="R3284" i="12"/>
  <c r="R3285" i="12"/>
  <c r="L3286" i="12"/>
  <c r="M3286" i="12"/>
  <c r="I3286" i="12"/>
  <c r="J3286" i="12" s="1"/>
  <c r="H3287" i="12"/>
  <c r="M3287" i="12" s="1"/>
  <c r="F3289" i="12"/>
  <c r="G3289" i="12" s="1"/>
  <c r="E3288" i="12"/>
  <c r="P3286" i="12" l="1"/>
  <c r="Q3286" i="12"/>
  <c r="Q3287" i="12" s="1"/>
  <c r="N3286" i="12"/>
  <c r="I3287" i="12"/>
  <c r="J3287" i="12" s="1"/>
  <c r="L3287" i="12"/>
  <c r="N3287" i="12" s="1"/>
  <c r="H3288" i="12"/>
  <c r="E3289" i="12"/>
  <c r="F3290" i="12"/>
  <c r="G3290" i="12" s="1"/>
  <c r="P3287" i="12" l="1"/>
  <c r="R3287" i="12" s="1"/>
  <c r="R3286" i="12"/>
  <c r="L3288" i="12"/>
  <c r="M3288" i="12"/>
  <c r="I3288" i="12"/>
  <c r="J3288" i="12" s="1"/>
  <c r="H3289" i="12"/>
  <c r="F3291" i="12"/>
  <c r="G3291" i="12" s="1"/>
  <c r="E3290" i="12"/>
  <c r="P3288" i="12" l="1"/>
  <c r="Q3288" i="12"/>
  <c r="L3289" i="12"/>
  <c r="M3289" i="12"/>
  <c r="N3288" i="12"/>
  <c r="I3289" i="12"/>
  <c r="J3289" i="12" s="1"/>
  <c r="H3290" i="12"/>
  <c r="M3290" i="12" s="1"/>
  <c r="F3292" i="12"/>
  <c r="G3292" i="12" s="1"/>
  <c r="E3291" i="12"/>
  <c r="P3289" i="12" l="1"/>
  <c r="Q3289" i="12"/>
  <c r="Q3290" i="12" s="1"/>
  <c r="R3288" i="12"/>
  <c r="N3289" i="12"/>
  <c r="I3290" i="12"/>
  <c r="J3290" i="12" s="1"/>
  <c r="L3290" i="12"/>
  <c r="N3290" i="12" s="1"/>
  <c r="H3291" i="12"/>
  <c r="F3293" i="12"/>
  <c r="G3293" i="12" s="1"/>
  <c r="E3292" i="12"/>
  <c r="P3290" i="12" l="1"/>
  <c r="R3289" i="12"/>
  <c r="R3290" i="12"/>
  <c r="L3291" i="12"/>
  <c r="M3291" i="12"/>
  <c r="I3291" i="12"/>
  <c r="J3291" i="12" s="1"/>
  <c r="H3292" i="12"/>
  <c r="M3292" i="12" s="1"/>
  <c r="F3294" i="12"/>
  <c r="G3294" i="12" s="1"/>
  <c r="E3293" i="12"/>
  <c r="P3291" i="12" l="1"/>
  <c r="Q3291" i="12"/>
  <c r="Q3292" i="12" s="1"/>
  <c r="N3291" i="12"/>
  <c r="I3292" i="12"/>
  <c r="J3292" i="12" s="1"/>
  <c r="L3292" i="12"/>
  <c r="N3292" i="12" s="1"/>
  <c r="H3293" i="12"/>
  <c r="F3295" i="12"/>
  <c r="G3295" i="12" s="1"/>
  <c r="E3294" i="12"/>
  <c r="P3292" i="12" l="1"/>
  <c r="R3292" i="12" s="1"/>
  <c r="R3291" i="12"/>
  <c r="L3293" i="12"/>
  <c r="M3293" i="12"/>
  <c r="I3293" i="12"/>
  <c r="J3293" i="12" s="1"/>
  <c r="H3294" i="12"/>
  <c r="F3296" i="12"/>
  <c r="G3296" i="12" s="1"/>
  <c r="E3295" i="12"/>
  <c r="P3293" i="12" l="1"/>
  <c r="Q3293" i="12"/>
  <c r="L3294" i="12"/>
  <c r="M3294" i="12"/>
  <c r="N3293" i="12"/>
  <c r="I3294" i="12"/>
  <c r="J3294" i="12" s="1"/>
  <c r="H3295" i="12"/>
  <c r="E3296" i="12"/>
  <c r="F3297" i="12"/>
  <c r="G3297" i="12" s="1"/>
  <c r="P3294" i="12" l="1"/>
  <c r="Q3294" i="12"/>
  <c r="R3293" i="12"/>
  <c r="L3295" i="12"/>
  <c r="M3295" i="12"/>
  <c r="N3294" i="12"/>
  <c r="I3295" i="12"/>
  <c r="J3295" i="12" s="1"/>
  <c r="H3296" i="12"/>
  <c r="F3298" i="12"/>
  <c r="G3298" i="12" s="1"/>
  <c r="E3297" i="12"/>
  <c r="P3295" i="12" l="1"/>
  <c r="Q3295" i="12"/>
  <c r="R3294" i="12"/>
  <c r="L3296" i="12"/>
  <c r="M3296" i="12"/>
  <c r="N3295" i="12"/>
  <c r="I3296" i="12"/>
  <c r="J3296" i="12" s="1"/>
  <c r="H3297" i="12"/>
  <c r="F3299" i="12"/>
  <c r="G3299" i="12" s="1"/>
  <c r="E3298" i="12"/>
  <c r="P3296" i="12" l="1"/>
  <c r="Q3296" i="12"/>
  <c r="R3295" i="12"/>
  <c r="L3297" i="12"/>
  <c r="M3297" i="12"/>
  <c r="N3296" i="12"/>
  <c r="I3297" i="12"/>
  <c r="J3297" i="12" s="1"/>
  <c r="H3298" i="12"/>
  <c r="F3300" i="12"/>
  <c r="G3300" i="12" s="1"/>
  <c r="E3299" i="12"/>
  <c r="P3297" i="12" l="1"/>
  <c r="Q3297" i="12"/>
  <c r="R3296" i="12"/>
  <c r="L3298" i="12"/>
  <c r="M3298" i="12"/>
  <c r="N3297" i="12"/>
  <c r="I3298" i="12"/>
  <c r="J3298" i="12" s="1"/>
  <c r="H3299" i="12"/>
  <c r="E3300" i="12"/>
  <c r="F3301" i="12"/>
  <c r="G3301" i="12" s="1"/>
  <c r="P3298" i="12" l="1"/>
  <c r="Q3298" i="12"/>
  <c r="R3297" i="12"/>
  <c r="L3299" i="12"/>
  <c r="M3299" i="12"/>
  <c r="N3298" i="12"/>
  <c r="I3299" i="12"/>
  <c r="J3299" i="12" s="1"/>
  <c r="H3300" i="12"/>
  <c r="F3302" i="12"/>
  <c r="G3302" i="12" s="1"/>
  <c r="E3301" i="12"/>
  <c r="P3299" i="12" l="1"/>
  <c r="Q3299" i="12"/>
  <c r="R3298" i="12"/>
  <c r="L3300" i="12"/>
  <c r="M3300" i="12"/>
  <c r="N3299" i="12"/>
  <c r="I3300" i="12"/>
  <c r="J3300" i="12" s="1"/>
  <c r="H3301" i="12"/>
  <c r="E3302" i="12"/>
  <c r="F3303" i="12"/>
  <c r="G3303" i="12" s="1"/>
  <c r="P3300" i="12" l="1"/>
  <c r="Q3300" i="12"/>
  <c r="R3299" i="12"/>
  <c r="L3301" i="12"/>
  <c r="M3301" i="12"/>
  <c r="N3300" i="12"/>
  <c r="I3301" i="12"/>
  <c r="J3301" i="12" s="1"/>
  <c r="H3302" i="12"/>
  <c r="F3304" i="12"/>
  <c r="G3304" i="12" s="1"/>
  <c r="E3303" i="12"/>
  <c r="P3301" i="12" l="1"/>
  <c r="Q3301" i="12"/>
  <c r="R3300" i="12"/>
  <c r="L3302" i="12"/>
  <c r="M3302" i="12"/>
  <c r="N3301" i="12"/>
  <c r="I3302" i="12"/>
  <c r="J3302" i="12" s="1"/>
  <c r="H3303" i="12"/>
  <c r="E3304" i="12"/>
  <c r="F3305" i="12"/>
  <c r="G3305" i="12" s="1"/>
  <c r="P3302" i="12" l="1"/>
  <c r="Q3302" i="12"/>
  <c r="R3301" i="12"/>
  <c r="L3303" i="12"/>
  <c r="M3303" i="12"/>
  <c r="N3302" i="12"/>
  <c r="I3303" i="12"/>
  <c r="J3303" i="12" s="1"/>
  <c r="H3304" i="12"/>
  <c r="M3304" i="12" s="1"/>
  <c r="F3306" i="12"/>
  <c r="G3306" i="12" s="1"/>
  <c r="E3305" i="12"/>
  <c r="P3303" i="12" l="1"/>
  <c r="Q3303" i="12"/>
  <c r="Q3304" i="12" s="1"/>
  <c r="R3302" i="12"/>
  <c r="N3303" i="12"/>
  <c r="I3304" i="12"/>
  <c r="J3304" i="12" s="1"/>
  <c r="L3304" i="12"/>
  <c r="N3304" i="12" s="1"/>
  <c r="H3305" i="12"/>
  <c r="M3305" i="12" s="1"/>
  <c r="F3307" i="12"/>
  <c r="G3307" i="12" s="1"/>
  <c r="E3306" i="12"/>
  <c r="P3304" i="12" l="1"/>
  <c r="Q3305" i="12"/>
  <c r="R3303" i="12"/>
  <c r="R3304" i="12"/>
  <c r="I3305" i="12"/>
  <c r="J3305" i="12" s="1"/>
  <c r="L3305" i="12"/>
  <c r="N3305" i="12" s="1"/>
  <c r="H3306" i="12"/>
  <c r="M3306" i="12" s="1"/>
  <c r="E3307" i="12"/>
  <c r="F3308" i="12"/>
  <c r="G3308" i="12" s="1"/>
  <c r="P3305" i="12" l="1"/>
  <c r="Q3306" i="12"/>
  <c r="R3305" i="12"/>
  <c r="I3306" i="12"/>
  <c r="J3306" i="12" s="1"/>
  <c r="L3306" i="12"/>
  <c r="N3306" i="12" s="1"/>
  <c r="H3307" i="12"/>
  <c r="F3309" i="12"/>
  <c r="G3309" i="12" s="1"/>
  <c r="E3308" i="12"/>
  <c r="P3306" i="12" l="1"/>
  <c r="R3306" i="12" s="1"/>
  <c r="L3307" i="12"/>
  <c r="M3307" i="12"/>
  <c r="I3307" i="12"/>
  <c r="J3307" i="12" s="1"/>
  <c r="H3308" i="12"/>
  <c r="E3309" i="12"/>
  <c r="F3310" i="12"/>
  <c r="G3310" i="12" s="1"/>
  <c r="P3307" i="12" l="1"/>
  <c r="Q3307" i="12"/>
  <c r="L3308" i="12"/>
  <c r="M3308" i="12"/>
  <c r="N3307" i="12"/>
  <c r="I3308" i="12"/>
  <c r="J3308" i="12" s="1"/>
  <c r="H3309" i="12"/>
  <c r="M3309" i="12" s="1"/>
  <c r="F3311" i="12"/>
  <c r="G3311" i="12" s="1"/>
  <c r="E3310" i="12"/>
  <c r="P3308" i="12" l="1"/>
  <c r="Q3308" i="12"/>
  <c r="Q3309" i="12" s="1"/>
  <c r="R3307" i="12"/>
  <c r="N3308" i="12"/>
  <c r="I3309" i="12"/>
  <c r="J3309" i="12" s="1"/>
  <c r="L3309" i="12"/>
  <c r="N3309" i="12" s="1"/>
  <c r="H3310" i="12"/>
  <c r="E3311" i="12"/>
  <c r="F3312" i="12"/>
  <c r="G3312" i="12" s="1"/>
  <c r="P3309" i="12" l="1"/>
  <c r="R3309" i="12" s="1"/>
  <c r="R3308" i="12"/>
  <c r="L3310" i="12"/>
  <c r="M3310" i="12"/>
  <c r="I3310" i="12"/>
  <c r="J3310" i="12" s="1"/>
  <c r="H3311" i="12"/>
  <c r="F3313" i="12"/>
  <c r="G3313" i="12" s="1"/>
  <c r="E3312" i="12"/>
  <c r="P3310" i="12" l="1"/>
  <c r="Q3310" i="12"/>
  <c r="L3311" i="12"/>
  <c r="M3311" i="12"/>
  <c r="N3310" i="12"/>
  <c r="I3311" i="12"/>
  <c r="J3311" i="12" s="1"/>
  <c r="H3312" i="12"/>
  <c r="F3314" i="12"/>
  <c r="G3314" i="12" s="1"/>
  <c r="E3313" i="12"/>
  <c r="P3311" i="12" l="1"/>
  <c r="Q3311" i="12"/>
  <c r="R3310" i="12"/>
  <c r="L3312" i="12"/>
  <c r="M3312" i="12"/>
  <c r="N3311" i="12"/>
  <c r="I3312" i="12"/>
  <c r="J3312" i="12" s="1"/>
  <c r="H3313" i="12"/>
  <c r="F3315" i="12"/>
  <c r="G3315" i="12" s="1"/>
  <c r="E3314" i="12"/>
  <c r="P3312" i="12" l="1"/>
  <c r="Q3312" i="12"/>
  <c r="R3311" i="12"/>
  <c r="L3313" i="12"/>
  <c r="M3313" i="12"/>
  <c r="N3312" i="12"/>
  <c r="I3313" i="12"/>
  <c r="J3313" i="12" s="1"/>
  <c r="H3314" i="12"/>
  <c r="M3314" i="12" s="1"/>
  <c r="F3316" i="12"/>
  <c r="G3316" i="12" s="1"/>
  <c r="E3315" i="12"/>
  <c r="P3313" i="12" l="1"/>
  <c r="Q3313" i="12"/>
  <c r="Q3314" i="12" s="1"/>
  <c r="R3312" i="12"/>
  <c r="N3313" i="12"/>
  <c r="I3314" i="12"/>
  <c r="J3314" i="12" s="1"/>
  <c r="L3314" i="12"/>
  <c r="N3314" i="12" s="1"/>
  <c r="H3315" i="12"/>
  <c r="F3317" i="12"/>
  <c r="G3317" i="12" s="1"/>
  <c r="E3316" i="12"/>
  <c r="P3314" i="12" l="1"/>
  <c r="R3314" i="12" s="1"/>
  <c r="R3313" i="12"/>
  <c r="L3315" i="12"/>
  <c r="M3315" i="12"/>
  <c r="I3315" i="12"/>
  <c r="J3315" i="12" s="1"/>
  <c r="H3316" i="12"/>
  <c r="F3318" i="12"/>
  <c r="G3318" i="12" s="1"/>
  <c r="E3317" i="12"/>
  <c r="P3315" i="12" l="1"/>
  <c r="Q3315" i="12"/>
  <c r="L3316" i="12"/>
  <c r="M3316" i="12"/>
  <c r="N3315" i="12"/>
  <c r="I3316" i="12"/>
  <c r="J3316" i="12" s="1"/>
  <c r="H3317" i="12"/>
  <c r="F3319" i="12"/>
  <c r="G3319" i="12" s="1"/>
  <c r="E3318" i="12"/>
  <c r="P3316" i="12" l="1"/>
  <c r="Q3316" i="12"/>
  <c r="R3315" i="12"/>
  <c r="L3317" i="12"/>
  <c r="M3317" i="12"/>
  <c r="N3316" i="12"/>
  <c r="I3317" i="12"/>
  <c r="J3317" i="12" s="1"/>
  <c r="H3318" i="12"/>
  <c r="F3320" i="12"/>
  <c r="G3320" i="12" s="1"/>
  <c r="E3319" i="12"/>
  <c r="P3317" i="12" l="1"/>
  <c r="Q3317" i="12"/>
  <c r="R3316" i="12"/>
  <c r="L3318" i="12"/>
  <c r="M3318" i="12"/>
  <c r="N3317" i="12"/>
  <c r="I3318" i="12"/>
  <c r="J3318" i="12" s="1"/>
  <c r="H3319" i="12"/>
  <c r="M3319" i="12" s="1"/>
  <c r="E3320" i="12"/>
  <c r="F3321" i="12"/>
  <c r="G3321" i="12" s="1"/>
  <c r="P3318" i="12" l="1"/>
  <c r="Q3318" i="12"/>
  <c r="Q3319" i="12" s="1"/>
  <c r="R3317" i="12"/>
  <c r="N3318" i="12"/>
  <c r="I3319" i="12"/>
  <c r="J3319" i="12" s="1"/>
  <c r="L3319" i="12"/>
  <c r="N3319" i="12" s="1"/>
  <c r="H3320" i="12"/>
  <c r="F3322" i="12"/>
  <c r="G3322" i="12" s="1"/>
  <c r="E3321" i="12"/>
  <c r="P3319" i="12" l="1"/>
  <c r="R3319" i="12" s="1"/>
  <c r="R3318" i="12"/>
  <c r="L3320" i="12"/>
  <c r="M3320" i="12"/>
  <c r="I3320" i="12"/>
  <c r="J3320" i="12" s="1"/>
  <c r="H3321" i="12"/>
  <c r="E3322" i="12"/>
  <c r="F3323" i="12"/>
  <c r="G3323" i="12" s="1"/>
  <c r="P3320" i="12" l="1"/>
  <c r="Q3320" i="12"/>
  <c r="L3321" i="12"/>
  <c r="M3321" i="12"/>
  <c r="N3320" i="12"/>
  <c r="I3321" i="12"/>
  <c r="J3321" i="12" s="1"/>
  <c r="H3322" i="12"/>
  <c r="F3324" i="12"/>
  <c r="G3324" i="12" s="1"/>
  <c r="E3323" i="12"/>
  <c r="P3321" i="12" l="1"/>
  <c r="Q3321" i="12"/>
  <c r="R3320" i="12"/>
  <c r="N3321" i="12"/>
  <c r="L3322" i="12"/>
  <c r="M3322" i="12"/>
  <c r="I3322" i="12"/>
  <c r="J3322" i="12" s="1"/>
  <c r="H3323" i="12"/>
  <c r="E3324" i="12"/>
  <c r="F3325" i="12"/>
  <c r="G3325" i="12" s="1"/>
  <c r="P3322" i="12" l="1"/>
  <c r="Q3322" i="12"/>
  <c r="R3321" i="12"/>
  <c r="L3323" i="12"/>
  <c r="M3323" i="12"/>
  <c r="N3322" i="12"/>
  <c r="I3323" i="12"/>
  <c r="J3323" i="12" s="1"/>
  <c r="H3324" i="12"/>
  <c r="F3326" i="12"/>
  <c r="G3326" i="12" s="1"/>
  <c r="E3325" i="12"/>
  <c r="P3323" i="12" l="1"/>
  <c r="Q3323" i="12"/>
  <c r="R3322" i="12"/>
  <c r="L3324" i="12"/>
  <c r="M3324" i="12"/>
  <c r="N3323" i="12"/>
  <c r="I3324" i="12"/>
  <c r="J3324" i="12" s="1"/>
  <c r="H3325" i="12"/>
  <c r="E3326" i="12"/>
  <c r="F3327" i="12"/>
  <c r="G3327" i="12" s="1"/>
  <c r="P3324" i="12" l="1"/>
  <c r="Q3324" i="12"/>
  <c r="R3323" i="12"/>
  <c r="L3325" i="12"/>
  <c r="M3325" i="12"/>
  <c r="N3324" i="12"/>
  <c r="I3325" i="12"/>
  <c r="J3325" i="12" s="1"/>
  <c r="H3326" i="12"/>
  <c r="F3328" i="12"/>
  <c r="G3328" i="12" s="1"/>
  <c r="E3327" i="12"/>
  <c r="P3325" i="12" l="1"/>
  <c r="Q3325" i="12"/>
  <c r="R3324" i="12"/>
  <c r="L3326" i="12"/>
  <c r="M3326" i="12"/>
  <c r="N3325" i="12"/>
  <c r="I3326" i="12"/>
  <c r="J3326" i="12" s="1"/>
  <c r="H3327" i="12"/>
  <c r="E3328" i="12"/>
  <c r="F3329" i="12"/>
  <c r="G3329" i="12" s="1"/>
  <c r="P3326" i="12" l="1"/>
  <c r="Q3326" i="12"/>
  <c r="R3325" i="12"/>
  <c r="L3327" i="12"/>
  <c r="M3327" i="12"/>
  <c r="N3326" i="12"/>
  <c r="I3327" i="12"/>
  <c r="J3327" i="12" s="1"/>
  <c r="H3328" i="12"/>
  <c r="F3330" i="12"/>
  <c r="G3330" i="12" s="1"/>
  <c r="E3329" i="12"/>
  <c r="P3327" i="12" l="1"/>
  <c r="Q3327" i="12"/>
  <c r="R3326" i="12"/>
  <c r="L3328" i="12"/>
  <c r="M3328" i="12"/>
  <c r="N3327" i="12"/>
  <c r="I3328" i="12"/>
  <c r="J3328" i="12" s="1"/>
  <c r="H3329" i="12"/>
  <c r="M3329" i="12" s="1"/>
  <c r="F3331" i="12"/>
  <c r="G3331" i="12" s="1"/>
  <c r="E3330" i="12"/>
  <c r="P3328" i="12" l="1"/>
  <c r="Q3328" i="12"/>
  <c r="Q3329" i="12" s="1"/>
  <c r="R3327" i="12"/>
  <c r="N3328" i="12"/>
  <c r="I3329" i="12"/>
  <c r="J3329" i="12" s="1"/>
  <c r="L3329" i="12"/>
  <c r="N3329" i="12" s="1"/>
  <c r="H3330" i="12"/>
  <c r="F3332" i="12"/>
  <c r="G3332" i="12" s="1"/>
  <c r="E3331" i="12"/>
  <c r="P3329" i="12" l="1"/>
  <c r="R3329" i="12" s="1"/>
  <c r="R3328" i="12"/>
  <c r="L3330" i="12"/>
  <c r="M3330" i="12"/>
  <c r="I3330" i="12"/>
  <c r="J3330" i="12" s="1"/>
  <c r="H3331" i="12"/>
  <c r="F3333" i="12"/>
  <c r="G3333" i="12" s="1"/>
  <c r="E3332" i="12"/>
  <c r="P3330" i="12" l="1"/>
  <c r="Q3330" i="12"/>
  <c r="N3330" i="12"/>
  <c r="L3331" i="12"/>
  <c r="M3331" i="12"/>
  <c r="I3331" i="12"/>
  <c r="J3331" i="12" s="1"/>
  <c r="H3332" i="12"/>
  <c r="E3333" i="12"/>
  <c r="F3334" i="12"/>
  <c r="G3334" i="12" s="1"/>
  <c r="P3331" i="12" l="1"/>
  <c r="Q3331" i="12"/>
  <c r="R3330" i="12"/>
  <c r="L3332" i="12"/>
  <c r="M3332" i="12"/>
  <c r="N3331" i="12"/>
  <c r="I3332" i="12"/>
  <c r="J3332" i="12" s="1"/>
  <c r="H3333" i="12"/>
  <c r="F3335" i="12"/>
  <c r="G3335" i="12" s="1"/>
  <c r="E3334" i="12"/>
  <c r="P3332" i="12" l="1"/>
  <c r="Q3332" i="12"/>
  <c r="R3331" i="12"/>
  <c r="L3333" i="12"/>
  <c r="M3333" i="12"/>
  <c r="N3332" i="12"/>
  <c r="I3333" i="12"/>
  <c r="J3333" i="12" s="1"/>
  <c r="H3334" i="12"/>
  <c r="E3335" i="12"/>
  <c r="F3336" i="12"/>
  <c r="G3336" i="12" s="1"/>
  <c r="P3333" i="12" l="1"/>
  <c r="Q3333" i="12"/>
  <c r="R3332" i="12"/>
  <c r="L3334" i="12"/>
  <c r="M3334" i="12"/>
  <c r="N3333" i="12"/>
  <c r="I3334" i="12"/>
  <c r="J3334" i="12" s="1"/>
  <c r="H3335" i="12"/>
  <c r="M3335" i="12" s="1"/>
  <c r="E3336" i="12"/>
  <c r="F3337" i="12"/>
  <c r="G3337" i="12" s="1"/>
  <c r="P3334" i="12" l="1"/>
  <c r="Q3334" i="12"/>
  <c r="Q3335" i="12" s="1"/>
  <c r="R3333" i="12"/>
  <c r="N3334" i="12"/>
  <c r="I3335" i="12"/>
  <c r="J3335" i="12" s="1"/>
  <c r="L3335" i="12"/>
  <c r="N3335" i="12" s="1"/>
  <c r="H3336" i="12"/>
  <c r="E3337" i="12"/>
  <c r="F3338" i="12"/>
  <c r="G3338" i="12" s="1"/>
  <c r="P3335" i="12" l="1"/>
  <c r="R3335" i="12" s="1"/>
  <c r="R3334" i="12"/>
  <c r="L3336" i="12"/>
  <c r="M3336" i="12"/>
  <c r="I3336" i="12"/>
  <c r="J3336" i="12" s="1"/>
  <c r="H3337" i="12"/>
  <c r="F3339" i="12"/>
  <c r="G3339" i="12" s="1"/>
  <c r="E3338" i="12"/>
  <c r="P3336" i="12" l="1"/>
  <c r="Q3336" i="12"/>
  <c r="L3337" i="12"/>
  <c r="M3337" i="12"/>
  <c r="N3336" i="12"/>
  <c r="I3337" i="12"/>
  <c r="J3337" i="12" s="1"/>
  <c r="H3338" i="12"/>
  <c r="F3340" i="12"/>
  <c r="G3340" i="12" s="1"/>
  <c r="E3339" i="12"/>
  <c r="P3337" i="12" l="1"/>
  <c r="Q3337" i="12"/>
  <c r="R3336" i="12"/>
  <c r="N3337" i="12"/>
  <c r="L3338" i="12"/>
  <c r="M3338" i="12"/>
  <c r="I3338" i="12"/>
  <c r="J3338" i="12" s="1"/>
  <c r="H3339" i="12"/>
  <c r="E3340" i="12"/>
  <c r="F3341" i="12"/>
  <c r="G3341" i="12" s="1"/>
  <c r="P3338" i="12" l="1"/>
  <c r="Q3338" i="12"/>
  <c r="R3337" i="12"/>
  <c r="N3338" i="12"/>
  <c r="L3339" i="12"/>
  <c r="M3339" i="12"/>
  <c r="I3339" i="12"/>
  <c r="J3339" i="12" s="1"/>
  <c r="H3340" i="12"/>
  <c r="M3340" i="12" s="1"/>
  <c r="F3342" i="12"/>
  <c r="G3342" i="12" s="1"/>
  <c r="E3341" i="12"/>
  <c r="P3339" i="12" l="1"/>
  <c r="Q3339" i="12"/>
  <c r="Q3340" i="12" s="1"/>
  <c r="R3338" i="12"/>
  <c r="N3339" i="12"/>
  <c r="I3340" i="12"/>
  <c r="J3340" i="12" s="1"/>
  <c r="L3340" i="12"/>
  <c r="N3340" i="12" s="1"/>
  <c r="H3341" i="12"/>
  <c r="F3343" i="12"/>
  <c r="G3343" i="12" s="1"/>
  <c r="E3342" i="12"/>
  <c r="P3340" i="12" l="1"/>
  <c r="R3340" i="12" s="1"/>
  <c r="R3339" i="12"/>
  <c r="L3341" i="12"/>
  <c r="M3341" i="12"/>
  <c r="I3341" i="12"/>
  <c r="J3341" i="12" s="1"/>
  <c r="H3342" i="12"/>
  <c r="F3344" i="12"/>
  <c r="G3344" i="12" s="1"/>
  <c r="E3343" i="12"/>
  <c r="P3341" i="12" l="1"/>
  <c r="Q3341" i="12"/>
  <c r="L3342" i="12"/>
  <c r="M3342" i="12"/>
  <c r="N3341" i="12"/>
  <c r="I3342" i="12"/>
  <c r="J3342" i="12" s="1"/>
  <c r="H3343" i="12"/>
  <c r="E3344" i="12"/>
  <c r="F3345" i="12"/>
  <c r="G3345" i="12" s="1"/>
  <c r="P3342" i="12" l="1"/>
  <c r="Q3342" i="12"/>
  <c r="R3341" i="12"/>
  <c r="L3343" i="12"/>
  <c r="M3343" i="12"/>
  <c r="N3342" i="12"/>
  <c r="I3343" i="12"/>
  <c r="J3343" i="12" s="1"/>
  <c r="H3344" i="12"/>
  <c r="F3346" i="12"/>
  <c r="G3346" i="12" s="1"/>
  <c r="E3345" i="12"/>
  <c r="P3343" i="12" l="1"/>
  <c r="Q3343" i="12"/>
  <c r="R3342" i="12"/>
  <c r="L3344" i="12"/>
  <c r="M3344" i="12"/>
  <c r="N3343" i="12"/>
  <c r="I3344" i="12"/>
  <c r="J3344" i="12" s="1"/>
  <c r="H3345" i="12"/>
  <c r="E3346" i="12"/>
  <c r="F3347" i="12"/>
  <c r="G3347" i="12" s="1"/>
  <c r="P3344" i="12" l="1"/>
  <c r="Q3344" i="12"/>
  <c r="R3343" i="12"/>
  <c r="L3345" i="12"/>
  <c r="M3345" i="12"/>
  <c r="N3344" i="12"/>
  <c r="I3345" i="12"/>
  <c r="J3345" i="12" s="1"/>
  <c r="H3346" i="12"/>
  <c r="F3348" i="12"/>
  <c r="G3348" i="12" s="1"/>
  <c r="E3347" i="12"/>
  <c r="P3345" i="12" l="1"/>
  <c r="Q3345" i="12"/>
  <c r="R3344" i="12"/>
  <c r="L3346" i="12"/>
  <c r="M3346" i="12"/>
  <c r="N3345" i="12"/>
  <c r="I3346" i="12"/>
  <c r="J3346" i="12" s="1"/>
  <c r="H3347" i="12"/>
  <c r="E3348" i="12"/>
  <c r="F3349" i="12"/>
  <c r="G3349" i="12" s="1"/>
  <c r="P3346" i="12" l="1"/>
  <c r="Q3346" i="12"/>
  <c r="R3345" i="12"/>
  <c r="L3347" i="12"/>
  <c r="M3347" i="12"/>
  <c r="N3346" i="12"/>
  <c r="I3347" i="12"/>
  <c r="J3347" i="12" s="1"/>
  <c r="H3348" i="12"/>
  <c r="F3350" i="12"/>
  <c r="G3350" i="12" s="1"/>
  <c r="E3349" i="12"/>
  <c r="P3347" i="12" l="1"/>
  <c r="Q3347" i="12"/>
  <c r="R3346" i="12"/>
  <c r="L3348" i="12"/>
  <c r="M3348" i="12"/>
  <c r="N3347" i="12"/>
  <c r="I3348" i="12"/>
  <c r="J3348" i="12" s="1"/>
  <c r="H3349" i="12"/>
  <c r="E3350" i="12"/>
  <c r="F3351" i="12"/>
  <c r="G3351" i="12" s="1"/>
  <c r="P3348" i="12" l="1"/>
  <c r="Q3348" i="12"/>
  <c r="R3347" i="12"/>
  <c r="L3349" i="12"/>
  <c r="M3349" i="12"/>
  <c r="N3348" i="12"/>
  <c r="I3349" i="12"/>
  <c r="J3349" i="12" s="1"/>
  <c r="H3350" i="12"/>
  <c r="F3352" i="12"/>
  <c r="G3352" i="12" s="1"/>
  <c r="E3351" i="12"/>
  <c r="P3349" i="12" l="1"/>
  <c r="Q3349" i="12"/>
  <c r="R3348" i="12"/>
  <c r="L3350" i="12"/>
  <c r="M3350" i="12"/>
  <c r="N3349" i="12"/>
  <c r="I3350" i="12"/>
  <c r="J3350" i="12" s="1"/>
  <c r="H3351" i="12"/>
  <c r="E3352" i="12"/>
  <c r="F3353" i="12"/>
  <c r="G3353" i="12" s="1"/>
  <c r="P3350" i="12" l="1"/>
  <c r="Q3350" i="12"/>
  <c r="R3349" i="12"/>
  <c r="L3351" i="12"/>
  <c r="M3351" i="12"/>
  <c r="N3350" i="12"/>
  <c r="I3351" i="12"/>
  <c r="J3351" i="12" s="1"/>
  <c r="H3352" i="12"/>
  <c r="F3354" i="12"/>
  <c r="G3354" i="12" s="1"/>
  <c r="E3353" i="12"/>
  <c r="P3351" i="12" l="1"/>
  <c r="Q3351" i="12"/>
  <c r="R3350" i="12"/>
  <c r="L3352" i="12"/>
  <c r="M3352" i="12"/>
  <c r="N3351" i="12"/>
  <c r="I3352" i="12"/>
  <c r="J3352" i="12" s="1"/>
  <c r="H3353" i="12"/>
  <c r="F3355" i="12"/>
  <c r="G3355" i="12" s="1"/>
  <c r="E3354" i="12"/>
  <c r="P3352" i="12" l="1"/>
  <c r="Q3352" i="12"/>
  <c r="R3351" i="12"/>
  <c r="L3353" i="12"/>
  <c r="M3353" i="12"/>
  <c r="N3352" i="12"/>
  <c r="I3353" i="12"/>
  <c r="J3353" i="12" s="1"/>
  <c r="H3354" i="12"/>
  <c r="E3355" i="12"/>
  <c r="F3356" i="12"/>
  <c r="G3356" i="12" s="1"/>
  <c r="P3353" i="12" l="1"/>
  <c r="Q3353" i="12"/>
  <c r="R3352" i="12"/>
  <c r="L3354" i="12"/>
  <c r="M3354" i="12"/>
  <c r="N3353" i="12"/>
  <c r="I3354" i="12"/>
  <c r="J3354" i="12" s="1"/>
  <c r="H3355" i="12"/>
  <c r="F3357" i="12"/>
  <c r="G3357" i="12" s="1"/>
  <c r="E3356" i="12"/>
  <c r="P3354" i="12" l="1"/>
  <c r="Q3354" i="12"/>
  <c r="R3353" i="12"/>
  <c r="L3355" i="12"/>
  <c r="M3355" i="12"/>
  <c r="N3354" i="12"/>
  <c r="I3355" i="12"/>
  <c r="J3355" i="12" s="1"/>
  <c r="H3356" i="12"/>
  <c r="F3358" i="12"/>
  <c r="G3358" i="12" s="1"/>
  <c r="E3357" i="12"/>
  <c r="P3355" i="12" l="1"/>
  <c r="Q3355" i="12"/>
  <c r="R3354" i="12"/>
  <c r="L3356" i="12"/>
  <c r="M3356" i="12"/>
  <c r="N3355" i="12"/>
  <c r="I3356" i="12"/>
  <c r="J3356" i="12" s="1"/>
  <c r="H3357" i="12"/>
  <c r="E3358" i="12"/>
  <c r="F3359" i="12"/>
  <c r="G3359" i="12" s="1"/>
  <c r="P3356" i="12" l="1"/>
  <c r="Q3356" i="12"/>
  <c r="R3355" i="12"/>
  <c r="L3357" i="12"/>
  <c r="M3357" i="12"/>
  <c r="N3356" i="12"/>
  <c r="I3357" i="12"/>
  <c r="J3357" i="12" s="1"/>
  <c r="H3358" i="12"/>
  <c r="M3358" i="12" s="1"/>
  <c r="F3360" i="12"/>
  <c r="G3360" i="12" s="1"/>
  <c r="E3359" i="12"/>
  <c r="P3357" i="12" l="1"/>
  <c r="Q3357" i="12"/>
  <c r="Q3358" i="12" s="1"/>
  <c r="R3356" i="12"/>
  <c r="N3357" i="12"/>
  <c r="I3358" i="12"/>
  <c r="J3358" i="12" s="1"/>
  <c r="L3358" i="12"/>
  <c r="N3358" i="12" s="1"/>
  <c r="H3359" i="12"/>
  <c r="E3360" i="12"/>
  <c r="F3361" i="12"/>
  <c r="G3361" i="12" s="1"/>
  <c r="P3358" i="12" l="1"/>
  <c r="R3358" i="12" s="1"/>
  <c r="R3357" i="12"/>
  <c r="L3359" i="12"/>
  <c r="M3359" i="12"/>
  <c r="I3359" i="12"/>
  <c r="J3359" i="12" s="1"/>
  <c r="H3360" i="12"/>
  <c r="M3360" i="12" s="1"/>
  <c r="F3362" i="12"/>
  <c r="G3362" i="12" s="1"/>
  <c r="E3361" i="12"/>
  <c r="P3359" i="12" l="1"/>
  <c r="Q3359" i="12"/>
  <c r="Q3360" i="12" s="1"/>
  <c r="N3359" i="12"/>
  <c r="I3360" i="12"/>
  <c r="J3360" i="12" s="1"/>
  <c r="L3360" i="12"/>
  <c r="N3360" i="12" s="1"/>
  <c r="H3361" i="12"/>
  <c r="E3362" i="12"/>
  <c r="F3363" i="12"/>
  <c r="G3363" i="12" s="1"/>
  <c r="P3360" i="12" l="1"/>
  <c r="R3360" i="12" s="1"/>
  <c r="R3359" i="12"/>
  <c r="L3361" i="12"/>
  <c r="M3361" i="12"/>
  <c r="I3361" i="12"/>
  <c r="J3361" i="12" s="1"/>
  <c r="H3362" i="12"/>
  <c r="F3364" i="12"/>
  <c r="G3364" i="12" s="1"/>
  <c r="E3363" i="12"/>
  <c r="P3361" i="12" l="1"/>
  <c r="Q3361" i="12"/>
  <c r="L3362" i="12"/>
  <c r="M3362" i="12"/>
  <c r="N3361" i="12"/>
  <c r="I3362" i="12"/>
  <c r="J3362" i="12" s="1"/>
  <c r="H3363" i="12"/>
  <c r="E3364" i="12"/>
  <c r="F3365" i="12"/>
  <c r="G3365" i="12" s="1"/>
  <c r="P3362" i="12" l="1"/>
  <c r="Q3362" i="12"/>
  <c r="R3361" i="12"/>
  <c r="L3363" i="12"/>
  <c r="M3363" i="12"/>
  <c r="N3362" i="12"/>
  <c r="I3363" i="12"/>
  <c r="J3363" i="12" s="1"/>
  <c r="H3364" i="12"/>
  <c r="F3366" i="12"/>
  <c r="G3366" i="12" s="1"/>
  <c r="E3365" i="12"/>
  <c r="P3363" i="12" l="1"/>
  <c r="Q3363" i="12"/>
  <c r="R3362" i="12"/>
  <c r="L3364" i="12"/>
  <c r="M3364" i="12"/>
  <c r="N3363" i="12"/>
  <c r="I3364" i="12"/>
  <c r="J3364" i="12" s="1"/>
  <c r="H3365" i="12"/>
  <c r="M3365" i="12" s="1"/>
  <c r="E3366" i="12"/>
  <c r="F3367" i="12"/>
  <c r="G3367" i="12" s="1"/>
  <c r="P3364" i="12" l="1"/>
  <c r="Q3364" i="12"/>
  <c r="Q3365" i="12" s="1"/>
  <c r="R3363" i="12"/>
  <c r="N3364" i="12"/>
  <c r="I3365" i="12"/>
  <c r="J3365" i="12" s="1"/>
  <c r="L3365" i="12"/>
  <c r="N3365" i="12" s="1"/>
  <c r="H3366" i="12"/>
  <c r="M3366" i="12" s="1"/>
  <c r="E3367" i="12"/>
  <c r="F3368" i="12"/>
  <c r="G3368" i="12" s="1"/>
  <c r="P3365" i="12" l="1"/>
  <c r="R3365" i="12" s="1"/>
  <c r="Q3366" i="12"/>
  <c r="R3364" i="12"/>
  <c r="I3366" i="12"/>
  <c r="J3366" i="12" s="1"/>
  <c r="L3366" i="12"/>
  <c r="N3366" i="12" s="1"/>
  <c r="H3367" i="12"/>
  <c r="M3367" i="12" s="1"/>
  <c r="F3369" i="12"/>
  <c r="G3369" i="12" s="1"/>
  <c r="E3368" i="12"/>
  <c r="P3366" i="12" l="1"/>
  <c r="R3366" i="12" s="1"/>
  <c r="Q3367" i="12"/>
  <c r="I3367" i="12"/>
  <c r="J3367" i="12" s="1"/>
  <c r="L3367" i="12"/>
  <c r="N3367" i="12" s="1"/>
  <c r="H3368" i="12"/>
  <c r="E3369" i="12"/>
  <c r="F3370" i="12"/>
  <c r="G3370" i="12" s="1"/>
  <c r="P3367" i="12" l="1"/>
  <c r="R3367" i="12" s="1"/>
  <c r="L3368" i="12"/>
  <c r="M3368" i="12"/>
  <c r="I3368" i="12"/>
  <c r="J3368" i="12" s="1"/>
  <c r="H3369" i="12"/>
  <c r="F3371" i="12"/>
  <c r="G3371" i="12" s="1"/>
  <c r="E3370" i="12"/>
  <c r="P3368" i="12" l="1"/>
  <c r="Q3368" i="12"/>
  <c r="L3369" i="12"/>
  <c r="M3369" i="12"/>
  <c r="N3368" i="12"/>
  <c r="I3369" i="12"/>
  <c r="J3369" i="12" s="1"/>
  <c r="H3370" i="12"/>
  <c r="E3371" i="12"/>
  <c r="F3372" i="12"/>
  <c r="G3372" i="12" s="1"/>
  <c r="P3369" i="12" l="1"/>
  <c r="Q3369" i="12"/>
  <c r="R3368" i="12"/>
  <c r="L3370" i="12"/>
  <c r="M3370" i="12"/>
  <c r="N3369" i="12"/>
  <c r="I3370" i="12"/>
  <c r="J3370" i="12" s="1"/>
  <c r="H3371" i="12"/>
  <c r="F3373" i="12"/>
  <c r="G3373" i="12" s="1"/>
  <c r="E3372" i="12"/>
  <c r="P3370" i="12" l="1"/>
  <c r="Q3370" i="12"/>
  <c r="R3369" i="12"/>
  <c r="L3371" i="12"/>
  <c r="M3371" i="12"/>
  <c r="N3370" i="12"/>
  <c r="I3371" i="12"/>
  <c r="J3371" i="12" s="1"/>
  <c r="H3372" i="12"/>
  <c r="E3373" i="12"/>
  <c r="F3374" i="12"/>
  <c r="G3374" i="12" s="1"/>
  <c r="P3371" i="12" l="1"/>
  <c r="Q3371" i="12"/>
  <c r="R3370" i="12"/>
  <c r="L3372" i="12"/>
  <c r="M3372" i="12"/>
  <c r="N3371" i="12"/>
  <c r="I3372" i="12"/>
  <c r="J3372" i="12" s="1"/>
  <c r="H3373" i="12"/>
  <c r="M3373" i="12" s="1"/>
  <c r="F3375" i="12"/>
  <c r="G3375" i="12" s="1"/>
  <c r="E3374" i="12"/>
  <c r="P3372" i="12" l="1"/>
  <c r="Q3372" i="12"/>
  <c r="Q3373" i="12" s="1"/>
  <c r="R3371" i="12"/>
  <c r="N3372" i="12"/>
  <c r="I3373" i="12"/>
  <c r="J3373" i="12" s="1"/>
  <c r="L3373" i="12"/>
  <c r="N3373" i="12" s="1"/>
  <c r="H3374" i="12"/>
  <c r="M3374" i="12" s="1"/>
  <c r="E3375" i="12"/>
  <c r="F3376" i="12"/>
  <c r="G3376" i="12" s="1"/>
  <c r="P3373" i="12" l="1"/>
  <c r="Q3374" i="12"/>
  <c r="R3372" i="12"/>
  <c r="R3373" i="12"/>
  <c r="I3374" i="12"/>
  <c r="J3374" i="12" s="1"/>
  <c r="L3374" i="12"/>
  <c r="N3374" i="12" s="1"/>
  <c r="H3375" i="12"/>
  <c r="F3377" i="12"/>
  <c r="G3377" i="12" s="1"/>
  <c r="E3376" i="12"/>
  <c r="P3374" i="12" l="1"/>
  <c r="R3374" i="12" s="1"/>
  <c r="L3375" i="12"/>
  <c r="M3375" i="12"/>
  <c r="I3375" i="12"/>
  <c r="J3375" i="12" s="1"/>
  <c r="H3376" i="12"/>
  <c r="F3378" i="12"/>
  <c r="G3378" i="12" s="1"/>
  <c r="E3377" i="12"/>
  <c r="P3375" i="12" l="1"/>
  <c r="Q3375" i="12"/>
  <c r="L3376" i="12"/>
  <c r="M3376" i="12"/>
  <c r="N3375" i="12"/>
  <c r="I3376" i="12"/>
  <c r="J3376" i="12" s="1"/>
  <c r="H3377" i="12"/>
  <c r="E3378" i="12"/>
  <c r="F3379" i="12"/>
  <c r="G3379" i="12" s="1"/>
  <c r="P3376" i="12" l="1"/>
  <c r="Q3376" i="12"/>
  <c r="R3375" i="12"/>
  <c r="L3377" i="12"/>
  <c r="M3377" i="12"/>
  <c r="N3376" i="12"/>
  <c r="I3377" i="12"/>
  <c r="J3377" i="12" s="1"/>
  <c r="H3378" i="12"/>
  <c r="F3380" i="12"/>
  <c r="G3380" i="12" s="1"/>
  <c r="E3379" i="12"/>
  <c r="P3377" i="12" l="1"/>
  <c r="Q3377" i="12"/>
  <c r="R3376" i="12"/>
  <c r="L3378" i="12"/>
  <c r="M3378" i="12"/>
  <c r="N3377" i="12"/>
  <c r="I3378" i="12"/>
  <c r="J3378" i="12" s="1"/>
  <c r="H3379" i="12"/>
  <c r="E3380" i="12"/>
  <c r="F3381" i="12"/>
  <c r="G3381" i="12" s="1"/>
  <c r="P3378" i="12" l="1"/>
  <c r="Q3378" i="12"/>
  <c r="R3377" i="12"/>
  <c r="L3379" i="12"/>
  <c r="M3379" i="12"/>
  <c r="N3378" i="12"/>
  <c r="I3379" i="12"/>
  <c r="J3379" i="12" s="1"/>
  <c r="H3380" i="12"/>
  <c r="E3381" i="12"/>
  <c r="F3382" i="12"/>
  <c r="G3382" i="12" s="1"/>
  <c r="P3379" i="12" l="1"/>
  <c r="Q3379" i="12"/>
  <c r="R3378" i="12"/>
  <c r="L3380" i="12"/>
  <c r="M3380" i="12"/>
  <c r="N3379" i="12"/>
  <c r="I3380" i="12"/>
  <c r="J3380" i="12" s="1"/>
  <c r="H3381" i="12"/>
  <c r="F3383" i="12"/>
  <c r="G3383" i="12" s="1"/>
  <c r="E3382" i="12"/>
  <c r="P3380" i="12" l="1"/>
  <c r="Q3380" i="12"/>
  <c r="R3379" i="12"/>
  <c r="L3381" i="12"/>
  <c r="M3381" i="12"/>
  <c r="N3380" i="12"/>
  <c r="I3381" i="12"/>
  <c r="J3381" i="12" s="1"/>
  <c r="H3382" i="12"/>
  <c r="E3383" i="12"/>
  <c r="F3384" i="12"/>
  <c r="G3384" i="12" s="1"/>
  <c r="P3381" i="12" l="1"/>
  <c r="Q3381" i="12"/>
  <c r="R3380" i="12"/>
  <c r="L3382" i="12"/>
  <c r="M3382" i="12"/>
  <c r="N3381" i="12"/>
  <c r="I3382" i="12"/>
  <c r="J3382" i="12" s="1"/>
  <c r="H3383" i="12"/>
  <c r="M3383" i="12" s="1"/>
  <c r="F3385" i="12"/>
  <c r="G3385" i="12" s="1"/>
  <c r="E3384" i="12"/>
  <c r="P3382" i="12" l="1"/>
  <c r="Q3382" i="12"/>
  <c r="Q3383" i="12" s="1"/>
  <c r="R3381" i="12"/>
  <c r="N3382" i="12"/>
  <c r="I3383" i="12"/>
  <c r="J3383" i="12" s="1"/>
  <c r="L3383" i="12"/>
  <c r="N3383" i="12" s="1"/>
  <c r="H3384" i="12"/>
  <c r="F3386" i="12"/>
  <c r="G3386" i="12" s="1"/>
  <c r="E3385" i="12"/>
  <c r="P3383" i="12" l="1"/>
  <c r="R3383" i="12" s="1"/>
  <c r="R3382" i="12"/>
  <c r="L3384" i="12"/>
  <c r="M3384" i="12"/>
  <c r="I3384" i="12"/>
  <c r="J3384" i="12" s="1"/>
  <c r="H3385" i="12"/>
  <c r="F3387" i="12"/>
  <c r="G3387" i="12" s="1"/>
  <c r="E3386" i="12"/>
  <c r="P3384" i="12" l="1"/>
  <c r="Q3384" i="12"/>
  <c r="L3385" i="12"/>
  <c r="M3385" i="12"/>
  <c r="N3384" i="12"/>
  <c r="I3385" i="12"/>
  <c r="J3385" i="12" s="1"/>
  <c r="H3386" i="12"/>
  <c r="F3388" i="12"/>
  <c r="G3388" i="12" s="1"/>
  <c r="E3387" i="12"/>
  <c r="P3385" i="12" l="1"/>
  <c r="Q3385" i="12"/>
  <c r="R3384" i="12"/>
  <c r="L3386" i="12"/>
  <c r="M3386" i="12"/>
  <c r="N3385" i="12"/>
  <c r="I3386" i="12"/>
  <c r="J3386" i="12" s="1"/>
  <c r="H3387" i="12"/>
  <c r="F3389" i="12"/>
  <c r="G3389" i="12" s="1"/>
  <c r="E3388" i="12"/>
  <c r="P3386" i="12" l="1"/>
  <c r="Q3386" i="12"/>
  <c r="R3385" i="12"/>
  <c r="L3387" i="12"/>
  <c r="M3387" i="12"/>
  <c r="N3386" i="12"/>
  <c r="I3387" i="12"/>
  <c r="J3387" i="12" s="1"/>
  <c r="H3388" i="12"/>
  <c r="F3390" i="12"/>
  <c r="G3390" i="12" s="1"/>
  <c r="E3389" i="12"/>
  <c r="P3387" i="12" l="1"/>
  <c r="Q3387" i="12"/>
  <c r="R3386" i="12"/>
  <c r="L3388" i="12"/>
  <c r="M3388" i="12"/>
  <c r="N3387" i="12"/>
  <c r="I3388" i="12"/>
  <c r="J3388" i="12" s="1"/>
  <c r="H3389" i="12"/>
  <c r="E3390" i="12"/>
  <c r="F3391" i="12"/>
  <c r="G3391" i="12" s="1"/>
  <c r="P3388" i="12" l="1"/>
  <c r="Q3388" i="12"/>
  <c r="R3387" i="12"/>
  <c r="L3389" i="12"/>
  <c r="M3389" i="12"/>
  <c r="N3388" i="12"/>
  <c r="I3389" i="12"/>
  <c r="J3389" i="12" s="1"/>
  <c r="H3390" i="12"/>
  <c r="F3392" i="12"/>
  <c r="G3392" i="12" s="1"/>
  <c r="E3391" i="12"/>
  <c r="P3389" i="12" l="1"/>
  <c r="Q3389" i="12"/>
  <c r="R3388" i="12"/>
  <c r="L3390" i="12"/>
  <c r="M3390" i="12"/>
  <c r="N3389" i="12"/>
  <c r="I3390" i="12"/>
  <c r="J3390" i="12" s="1"/>
  <c r="H3391" i="12"/>
  <c r="F3393" i="12"/>
  <c r="G3393" i="12" s="1"/>
  <c r="E3392" i="12"/>
  <c r="P3390" i="12" l="1"/>
  <c r="Q3390" i="12"/>
  <c r="R3389" i="12"/>
  <c r="L3391" i="12"/>
  <c r="M3391" i="12"/>
  <c r="N3390" i="12"/>
  <c r="I3391" i="12"/>
  <c r="J3391" i="12" s="1"/>
  <c r="H3392" i="12"/>
  <c r="M3392" i="12" s="1"/>
  <c r="F3394" i="12"/>
  <c r="G3394" i="12" s="1"/>
  <c r="E3393" i="12"/>
  <c r="P3391" i="12" l="1"/>
  <c r="Q3391" i="12"/>
  <c r="Q3392" i="12" s="1"/>
  <c r="R3390" i="12"/>
  <c r="N3391" i="12"/>
  <c r="I3392" i="12"/>
  <c r="J3392" i="12" s="1"/>
  <c r="L3392" i="12"/>
  <c r="N3392" i="12" s="1"/>
  <c r="H3393" i="12"/>
  <c r="M3393" i="12" s="1"/>
  <c r="E3394" i="12"/>
  <c r="F3395" i="12"/>
  <c r="G3395" i="12" s="1"/>
  <c r="P3392" i="12" l="1"/>
  <c r="R3392" i="12" s="1"/>
  <c r="Q3393" i="12"/>
  <c r="R3391" i="12"/>
  <c r="I3393" i="12"/>
  <c r="J3393" i="12" s="1"/>
  <c r="L3393" i="12"/>
  <c r="N3393" i="12" s="1"/>
  <c r="H3394" i="12"/>
  <c r="F3396" i="12"/>
  <c r="G3396" i="12" s="1"/>
  <c r="E3395" i="12"/>
  <c r="P3393" i="12" l="1"/>
  <c r="R3393" i="12" s="1"/>
  <c r="L3394" i="12"/>
  <c r="M3394" i="12"/>
  <c r="I3394" i="12"/>
  <c r="J3394" i="12" s="1"/>
  <c r="H3395" i="12"/>
  <c r="F3397" i="12"/>
  <c r="G3397" i="12" s="1"/>
  <c r="E3396" i="12"/>
  <c r="P3394" i="12" l="1"/>
  <c r="Q3394" i="12"/>
  <c r="L3395" i="12"/>
  <c r="M3395" i="12"/>
  <c r="N3394" i="12"/>
  <c r="I3395" i="12"/>
  <c r="J3395" i="12" s="1"/>
  <c r="H3396" i="12"/>
  <c r="E3397" i="12"/>
  <c r="F3398" i="12"/>
  <c r="G3398" i="12" s="1"/>
  <c r="P3395" i="12" l="1"/>
  <c r="Q3395" i="12"/>
  <c r="R3394" i="12"/>
  <c r="L3396" i="12"/>
  <c r="M3396" i="12"/>
  <c r="N3395" i="12"/>
  <c r="I3396" i="12"/>
  <c r="J3396" i="12" s="1"/>
  <c r="H3397" i="12"/>
  <c r="M3397" i="12" s="1"/>
  <c r="F3399" i="12"/>
  <c r="G3399" i="12" s="1"/>
  <c r="E3398" i="12"/>
  <c r="P3396" i="12" l="1"/>
  <c r="Q3396" i="12"/>
  <c r="Q3397" i="12" s="1"/>
  <c r="R3395" i="12"/>
  <c r="N3396" i="12"/>
  <c r="I3397" i="12"/>
  <c r="J3397" i="12" s="1"/>
  <c r="L3397" i="12"/>
  <c r="N3397" i="12" s="1"/>
  <c r="H3398" i="12"/>
  <c r="F3400" i="12"/>
  <c r="G3400" i="12" s="1"/>
  <c r="E3399" i="12"/>
  <c r="P3397" i="12" l="1"/>
  <c r="R3397" i="12" s="1"/>
  <c r="R3396" i="12"/>
  <c r="L3398" i="12"/>
  <c r="M3398" i="12"/>
  <c r="I3398" i="12"/>
  <c r="J3398" i="12" s="1"/>
  <c r="H3399" i="12"/>
  <c r="E3400" i="12"/>
  <c r="F3401" i="12"/>
  <c r="G3401" i="12" s="1"/>
  <c r="P3398" i="12" l="1"/>
  <c r="Q3398" i="12"/>
  <c r="L3399" i="12"/>
  <c r="M3399" i="12"/>
  <c r="N3398" i="12"/>
  <c r="I3399" i="12"/>
  <c r="J3399" i="12" s="1"/>
  <c r="H3400" i="12"/>
  <c r="F3402" i="12"/>
  <c r="G3402" i="12" s="1"/>
  <c r="E3401" i="12"/>
  <c r="P3399" i="12" l="1"/>
  <c r="Q3399" i="12"/>
  <c r="R3398" i="12"/>
  <c r="L3400" i="12"/>
  <c r="M3400" i="12"/>
  <c r="N3399" i="12"/>
  <c r="I3400" i="12"/>
  <c r="J3400" i="12" s="1"/>
  <c r="H3401" i="12"/>
  <c r="E3402" i="12"/>
  <c r="F3403" i="12"/>
  <c r="G3403" i="12" s="1"/>
  <c r="P3400" i="12" l="1"/>
  <c r="Q3400" i="12"/>
  <c r="R3399" i="12"/>
  <c r="L3401" i="12"/>
  <c r="M3401" i="12"/>
  <c r="N3400" i="12"/>
  <c r="I3401" i="12"/>
  <c r="J3401" i="12" s="1"/>
  <c r="H3402" i="12"/>
  <c r="F3404" i="12"/>
  <c r="G3404" i="12" s="1"/>
  <c r="E3403" i="12"/>
  <c r="P3401" i="12" l="1"/>
  <c r="Q3401" i="12"/>
  <c r="R3400" i="12"/>
  <c r="L3402" i="12"/>
  <c r="M3402" i="12"/>
  <c r="N3401" i="12"/>
  <c r="I3402" i="12"/>
  <c r="J3402" i="12" s="1"/>
  <c r="H3403" i="12"/>
  <c r="F3405" i="12"/>
  <c r="G3405" i="12" s="1"/>
  <c r="E3404" i="12"/>
  <c r="P3402" i="12" l="1"/>
  <c r="Q3402" i="12"/>
  <c r="R3401" i="12"/>
  <c r="L3403" i="12"/>
  <c r="M3403" i="12"/>
  <c r="N3402" i="12"/>
  <c r="I3403" i="12"/>
  <c r="J3403" i="12" s="1"/>
  <c r="H3404" i="12"/>
  <c r="F3406" i="12"/>
  <c r="G3406" i="12" s="1"/>
  <c r="E3405" i="12"/>
  <c r="P3403" i="12" l="1"/>
  <c r="Q3403" i="12"/>
  <c r="R3402" i="12"/>
  <c r="L3404" i="12"/>
  <c r="M3404" i="12"/>
  <c r="N3403" i="12"/>
  <c r="I3404" i="12"/>
  <c r="J3404" i="12" s="1"/>
  <c r="H3405" i="12"/>
  <c r="E3406" i="12"/>
  <c r="F3407" i="12"/>
  <c r="G3407" i="12" s="1"/>
  <c r="P3404" i="12" l="1"/>
  <c r="Q3404" i="12"/>
  <c r="R3403" i="12"/>
  <c r="L3405" i="12"/>
  <c r="M3405" i="12"/>
  <c r="N3404" i="12"/>
  <c r="I3405" i="12"/>
  <c r="J3405" i="12" s="1"/>
  <c r="H3406" i="12"/>
  <c r="F3408" i="12"/>
  <c r="G3408" i="12" s="1"/>
  <c r="E3407" i="12"/>
  <c r="P3405" i="12" l="1"/>
  <c r="Q3405" i="12"/>
  <c r="R3404" i="12"/>
  <c r="L3406" i="12"/>
  <c r="M3406" i="12"/>
  <c r="N3405" i="12"/>
  <c r="I3406" i="12"/>
  <c r="J3406" i="12" s="1"/>
  <c r="H3407" i="12"/>
  <c r="F3409" i="12"/>
  <c r="G3409" i="12" s="1"/>
  <c r="E3408" i="12"/>
  <c r="P3406" i="12" l="1"/>
  <c r="Q3406" i="12"/>
  <c r="R3405" i="12"/>
  <c r="L3407" i="12"/>
  <c r="M3407" i="12"/>
  <c r="N3406" i="12"/>
  <c r="I3407" i="12"/>
  <c r="J3407" i="12" s="1"/>
  <c r="H3408" i="12"/>
  <c r="E3409" i="12"/>
  <c r="F3410" i="12"/>
  <c r="G3410" i="12" s="1"/>
  <c r="P3407" i="12" l="1"/>
  <c r="Q3407" i="12"/>
  <c r="R3406" i="12"/>
  <c r="L3408" i="12"/>
  <c r="M3408" i="12"/>
  <c r="N3407" i="12"/>
  <c r="I3408" i="12"/>
  <c r="J3408" i="12" s="1"/>
  <c r="H3409" i="12"/>
  <c r="M3409" i="12" s="1"/>
  <c r="F3411" i="12"/>
  <c r="G3411" i="12" s="1"/>
  <c r="E3410" i="12"/>
  <c r="P3408" i="12" l="1"/>
  <c r="Q3408" i="12"/>
  <c r="Q3409" i="12" s="1"/>
  <c r="R3407" i="12"/>
  <c r="N3408" i="12"/>
  <c r="I3409" i="12"/>
  <c r="J3409" i="12" s="1"/>
  <c r="L3409" i="12"/>
  <c r="N3409" i="12" s="1"/>
  <c r="H3410" i="12"/>
  <c r="E3411" i="12"/>
  <c r="F3412" i="12"/>
  <c r="G3412" i="12" s="1"/>
  <c r="P3409" i="12" l="1"/>
  <c r="R3409" i="12" s="1"/>
  <c r="R3408" i="12"/>
  <c r="L3410" i="12"/>
  <c r="M3410" i="12"/>
  <c r="I3410" i="12"/>
  <c r="J3410" i="12" s="1"/>
  <c r="H3411" i="12"/>
  <c r="M3411" i="12" s="1"/>
  <c r="F3413" i="12"/>
  <c r="G3413" i="12" s="1"/>
  <c r="E3412" i="12"/>
  <c r="P3410" i="12" l="1"/>
  <c r="Q3410" i="12"/>
  <c r="Q3411" i="12" s="1"/>
  <c r="N3410" i="12"/>
  <c r="I3411" i="12"/>
  <c r="J3411" i="12" s="1"/>
  <c r="L3411" i="12"/>
  <c r="N3411" i="12" s="1"/>
  <c r="H3412" i="12"/>
  <c r="M3412" i="12" s="1"/>
  <c r="E3413" i="12"/>
  <c r="F3414" i="12"/>
  <c r="G3414" i="12" s="1"/>
  <c r="P3411" i="12" l="1"/>
  <c r="Q3412" i="12"/>
  <c r="R3410" i="12"/>
  <c r="R3411" i="12"/>
  <c r="I3412" i="12"/>
  <c r="J3412" i="12" s="1"/>
  <c r="L3412" i="12"/>
  <c r="N3412" i="12" s="1"/>
  <c r="H3413" i="12"/>
  <c r="F3415" i="12"/>
  <c r="G3415" i="12" s="1"/>
  <c r="E3414" i="12"/>
  <c r="P3412" i="12" l="1"/>
  <c r="R3412" i="12" s="1"/>
  <c r="L3413" i="12"/>
  <c r="M3413" i="12"/>
  <c r="I3413" i="12"/>
  <c r="J3413" i="12" s="1"/>
  <c r="H3414" i="12"/>
  <c r="F3416" i="12"/>
  <c r="G3416" i="12" s="1"/>
  <c r="E3415" i="12"/>
  <c r="P3413" i="12" l="1"/>
  <c r="Q3413" i="12"/>
  <c r="L3414" i="12"/>
  <c r="M3414" i="12"/>
  <c r="N3413" i="12"/>
  <c r="I3414" i="12"/>
  <c r="J3414" i="12" s="1"/>
  <c r="H3415" i="12"/>
  <c r="F3417" i="12"/>
  <c r="G3417" i="12" s="1"/>
  <c r="E3416" i="12"/>
  <c r="P3414" i="12" l="1"/>
  <c r="Q3414" i="12"/>
  <c r="R3413" i="12"/>
  <c r="L3415" i="12"/>
  <c r="P3415" i="12" s="1"/>
  <c r="M3415" i="12"/>
  <c r="N3414" i="12"/>
  <c r="I3415" i="12"/>
  <c r="J3415" i="12" s="1"/>
  <c r="H3416" i="12"/>
  <c r="E3417" i="12"/>
  <c r="F3418" i="12"/>
  <c r="G3418" i="12" s="1"/>
  <c r="Q3415" i="12" l="1"/>
  <c r="R3414" i="12"/>
  <c r="L3416" i="12"/>
  <c r="P3416" i="12" s="1"/>
  <c r="M3416" i="12"/>
  <c r="N3415" i="12"/>
  <c r="I3416" i="12"/>
  <c r="J3416" i="12" s="1"/>
  <c r="H3417" i="12"/>
  <c r="F3419" i="12"/>
  <c r="G3419" i="12" s="1"/>
  <c r="E3418" i="12"/>
  <c r="Q3416" i="12" l="1"/>
  <c r="R3415" i="12"/>
  <c r="L3417" i="12"/>
  <c r="P3417" i="12" s="1"/>
  <c r="M3417" i="12"/>
  <c r="N3416" i="12"/>
  <c r="I3417" i="12"/>
  <c r="J3417" i="12" s="1"/>
  <c r="H3418" i="12"/>
  <c r="E3419" i="12"/>
  <c r="F3420" i="12"/>
  <c r="G3420" i="12" s="1"/>
  <c r="Q3417" i="12" l="1"/>
  <c r="R3416" i="12"/>
  <c r="L3418" i="12"/>
  <c r="P3418" i="12" s="1"/>
  <c r="M3418" i="12"/>
  <c r="N3417" i="12"/>
  <c r="I3418" i="12"/>
  <c r="J3418" i="12" s="1"/>
  <c r="H3419" i="12"/>
  <c r="F3421" i="12"/>
  <c r="G3421" i="12" s="1"/>
  <c r="E3420" i="12"/>
  <c r="Q3418" i="12" l="1"/>
  <c r="R3417" i="12"/>
  <c r="L3419" i="12"/>
  <c r="P3419" i="12" s="1"/>
  <c r="M3419" i="12"/>
  <c r="N3418" i="12"/>
  <c r="I3419" i="12"/>
  <c r="J3419" i="12" s="1"/>
  <c r="H3420" i="12"/>
  <c r="E3421" i="12"/>
  <c r="F3422" i="12"/>
  <c r="G3422" i="12" s="1"/>
  <c r="Q3419" i="12" l="1"/>
  <c r="R3418" i="12"/>
  <c r="L3420" i="12"/>
  <c r="P3420" i="12" s="1"/>
  <c r="M3420" i="12"/>
  <c r="N3419" i="12"/>
  <c r="I3420" i="12"/>
  <c r="J3420" i="12" s="1"/>
  <c r="H3421" i="12"/>
  <c r="F3423" i="12"/>
  <c r="G3423" i="12" s="1"/>
  <c r="E3422" i="12"/>
  <c r="Q3420" i="12" l="1"/>
  <c r="R3419" i="12"/>
  <c r="L3421" i="12"/>
  <c r="P3421" i="12" s="1"/>
  <c r="M3421" i="12"/>
  <c r="N3420" i="12"/>
  <c r="I3421" i="12"/>
  <c r="J3421" i="12" s="1"/>
  <c r="H3422" i="12"/>
  <c r="F3424" i="12"/>
  <c r="G3424" i="12" s="1"/>
  <c r="E3423" i="12"/>
  <c r="Q3421" i="12" l="1"/>
  <c r="R3420" i="12"/>
  <c r="L3422" i="12"/>
  <c r="P3422" i="12" s="1"/>
  <c r="M3422" i="12"/>
  <c r="N3421" i="12"/>
  <c r="I3422" i="12"/>
  <c r="J3422" i="12" s="1"/>
  <c r="H3423" i="12"/>
  <c r="E3424" i="12"/>
  <c r="F3425" i="12"/>
  <c r="G3425" i="12" s="1"/>
  <c r="Q3422" i="12" l="1"/>
  <c r="R3421" i="12"/>
  <c r="L3423" i="12"/>
  <c r="P3423" i="12" s="1"/>
  <c r="M3423" i="12"/>
  <c r="N3422" i="12"/>
  <c r="I3423" i="12"/>
  <c r="J3423" i="12" s="1"/>
  <c r="H3424" i="12"/>
  <c r="M3424" i="12" s="1"/>
  <c r="F3426" i="12"/>
  <c r="G3426" i="12" s="1"/>
  <c r="E3425" i="12"/>
  <c r="Q3423" i="12" l="1"/>
  <c r="Q3424" i="12" s="1"/>
  <c r="R3422" i="12"/>
  <c r="N3423" i="12"/>
  <c r="I3424" i="12"/>
  <c r="J3424" i="12" s="1"/>
  <c r="L3424" i="12"/>
  <c r="N3424" i="12" s="1"/>
  <c r="H3425" i="12"/>
  <c r="M3425" i="12" s="1"/>
  <c r="F3427" i="12"/>
  <c r="G3427" i="12" s="1"/>
  <c r="E3426" i="12"/>
  <c r="P3424" i="12" l="1"/>
  <c r="Q3425" i="12"/>
  <c r="R3423" i="12"/>
  <c r="R3424" i="12"/>
  <c r="I3425" i="12"/>
  <c r="J3425" i="12" s="1"/>
  <c r="L3425" i="12"/>
  <c r="N3425" i="12" s="1"/>
  <c r="H3426" i="12"/>
  <c r="F3428" i="12"/>
  <c r="G3428" i="12" s="1"/>
  <c r="E3427" i="12"/>
  <c r="P3425" i="12" l="1"/>
  <c r="R3425" i="12" s="1"/>
  <c r="L3426" i="12"/>
  <c r="M3426" i="12"/>
  <c r="I3426" i="12"/>
  <c r="J3426" i="12" s="1"/>
  <c r="H3427" i="12"/>
  <c r="M3427" i="12" s="1"/>
  <c r="F3429" i="12"/>
  <c r="G3429" i="12" s="1"/>
  <c r="E3428" i="12"/>
  <c r="P3426" i="12" l="1"/>
  <c r="Q3426" i="12"/>
  <c r="Q3427" i="12" s="1"/>
  <c r="N3426" i="12"/>
  <c r="I3427" i="12"/>
  <c r="J3427" i="12" s="1"/>
  <c r="L3427" i="12"/>
  <c r="N3427" i="12" s="1"/>
  <c r="H3428" i="12"/>
  <c r="F3430" i="12"/>
  <c r="G3430" i="12" s="1"/>
  <c r="E3429" i="12"/>
  <c r="P3427" i="12" l="1"/>
  <c r="R3427" i="12" s="1"/>
  <c r="R3426" i="12"/>
  <c r="L3428" i="12"/>
  <c r="M3428" i="12"/>
  <c r="I3428" i="12"/>
  <c r="J3428" i="12" s="1"/>
  <c r="H3429" i="12"/>
  <c r="E3430" i="12"/>
  <c r="F3431" i="12"/>
  <c r="G3431" i="12" s="1"/>
  <c r="P3428" i="12" l="1"/>
  <c r="Q3428" i="12"/>
  <c r="L3429" i="12"/>
  <c r="M3429" i="12"/>
  <c r="N3428" i="12"/>
  <c r="I3429" i="12"/>
  <c r="J3429" i="12" s="1"/>
  <c r="H3430" i="12"/>
  <c r="F3432" i="12"/>
  <c r="G3432" i="12" s="1"/>
  <c r="E3431" i="12"/>
  <c r="P3429" i="12" l="1"/>
  <c r="Q3429" i="12"/>
  <c r="R3428" i="12"/>
  <c r="L3430" i="12"/>
  <c r="M3430" i="12"/>
  <c r="N3429" i="12"/>
  <c r="I3430" i="12"/>
  <c r="J3430" i="12" s="1"/>
  <c r="H3431" i="12"/>
  <c r="E3432" i="12"/>
  <c r="F3433" i="12"/>
  <c r="G3433" i="12" s="1"/>
  <c r="P3430" i="12" l="1"/>
  <c r="Q3430" i="12"/>
  <c r="R3429" i="12"/>
  <c r="L3431" i="12"/>
  <c r="M3431" i="12"/>
  <c r="N3430" i="12"/>
  <c r="I3431" i="12"/>
  <c r="J3431" i="12" s="1"/>
  <c r="H3432" i="12"/>
  <c r="F3434" i="12"/>
  <c r="G3434" i="12" s="1"/>
  <c r="E3433" i="12"/>
  <c r="P3431" i="12" l="1"/>
  <c r="Q3431" i="12"/>
  <c r="R3430" i="12"/>
  <c r="L3432" i="12"/>
  <c r="M3432" i="12"/>
  <c r="N3431" i="12"/>
  <c r="I3432" i="12"/>
  <c r="J3432" i="12" s="1"/>
  <c r="H3433" i="12"/>
  <c r="F3435" i="12"/>
  <c r="G3435" i="12" s="1"/>
  <c r="E3434" i="12"/>
  <c r="R3431" i="12" l="1"/>
  <c r="P3432" i="12"/>
  <c r="Q3432" i="12"/>
  <c r="L3433" i="12"/>
  <c r="M3433" i="12"/>
  <c r="N3432" i="12"/>
  <c r="I3433" i="12"/>
  <c r="J3433" i="12" s="1"/>
  <c r="H3434" i="12"/>
  <c r="F3436" i="12"/>
  <c r="G3436" i="12" s="1"/>
  <c r="E3435" i="12"/>
  <c r="P3433" i="12" l="1"/>
  <c r="Q3433" i="12"/>
  <c r="R3432" i="12"/>
  <c r="L3434" i="12"/>
  <c r="M3434" i="12"/>
  <c r="N3433" i="12"/>
  <c r="I3434" i="12"/>
  <c r="J3434" i="12" s="1"/>
  <c r="H3435" i="12"/>
  <c r="M3435" i="12" s="1"/>
  <c r="E3436" i="12"/>
  <c r="F3437" i="12"/>
  <c r="G3437" i="12" s="1"/>
  <c r="P3434" i="12" l="1"/>
  <c r="Q3434" i="12"/>
  <c r="Q3435" i="12" s="1"/>
  <c r="R3433" i="12"/>
  <c r="N3434" i="12"/>
  <c r="I3435" i="12"/>
  <c r="J3435" i="12" s="1"/>
  <c r="L3435" i="12"/>
  <c r="N3435" i="12" s="1"/>
  <c r="H3436" i="12"/>
  <c r="F3438" i="12"/>
  <c r="G3438" i="12" s="1"/>
  <c r="E3437" i="12"/>
  <c r="P3435" i="12" l="1"/>
  <c r="R3435" i="12" s="1"/>
  <c r="R3434" i="12"/>
  <c r="L3436" i="12"/>
  <c r="M3436" i="12"/>
  <c r="I3436" i="12"/>
  <c r="J3436" i="12" s="1"/>
  <c r="H3437" i="12"/>
  <c r="E3438" i="12"/>
  <c r="F3439" i="12"/>
  <c r="G3439" i="12" s="1"/>
  <c r="P3436" i="12" l="1"/>
  <c r="Q3436" i="12"/>
  <c r="L3437" i="12"/>
  <c r="M3437" i="12"/>
  <c r="N3436" i="12"/>
  <c r="I3437" i="12"/>
  <c r="J3437" i="12" s="1"/>
  <c r="H3438" i="12"/>
  <c r="F3440" i="12"/>
  <c r="G3440" i="12" s="1"/>
  <c r="E3439" i="12"/>
  <c r="P3437" i="12" l="1"/>
  <c r="Q3437" i="12"/>
  <c r="R3436" i="12"/>
  <c r="L3438" i="12"/>
  <c r="M3438" i="12"/>
  <c r="N3437" i="12"/>
  <c r="I3438" i="12"/>
  <c r="J3438" i="12" s="1"/>
  <c r="H3439" i="12"/>
  <c r="F3441" i="12"/>
  <c r="G3441" i="12" s="1"/>
  <c r="E3440" i="12"/>
  <c r="P3438" i="12" l="1"/>
  <c r="Q3438" i="12"/>
  <c r="R3437" i="12"/>
  <c r="L3439" i="12"/>
  <c r="M3439" i="12"/>
  <c r="N3438" i="12"/>
  <c r="I3439" i="12"/>
  <c r="J3439" i="12" s="1"/>
  <c r="H3440" i="12"/>
  <c r="F3442" i="12"/>
  <c r="G3442" i="12" s="1"/>
  <c r="E3441" i="12"/>
  <c r="P3439" i="12" l="1"/>
  <c r="Q3439" i="12"/>
  <c r="R3438" i="12"/>
  <c r="L3440" i="12"/>
  <c r="M3440" i="12"/>
  <c r="N3439" i="12"/>
  <c r="I3440" i="12"/>
  <c r="J3440" i="12" s="1"/>
  <c r="H3441" i="12"/>
  <c r="E3442" i="12"/>
  <c r="F3443" i="12"/>
  <c r="G3443" i="12" s="1"/>
  <c r="P3440" i="12" l="1"/>
  <c r="Q3440" i="12"/>
  <c r="R3439" i="12"/>
  <c r="L3441" i="12"/>
  <c r="M3441" i="12"/>
  <c r="N3440" i="12"/>
  <c r="I3441" i="12"/>
  <c r="J3441" i="12" s="1"/>
  <c r="H3442" i="12"/>
  <c r="F3444" i="12"/>
  <c r="G3444" i="12" s="1"/>
  <c r="E3443" i="12"/>
  <c r="P3441" i="12" l="1"/>
  <c r="Q3441" i="12"/>
  <c r="R3440" i="12"/>
  <c r="L3442" i="12"/>
  <c r="M3442" i="12"/>
  <c r="N3441" i="12"/>
  <c r="I3442" i="12"/>
  <c r="J3442" i="12" s="1"/>
  <c r="H3443" i="12"/>
  <c r="E3444" i="12"/>
  <c r="F3445" i="12"/>
  <c r="G3445" i="12" s="1"/>
  <c r="P3442" i="12" l="1"/>
  <c r="Q3442" i="12"/>
  <c r="R3441" i="12"/>
  <c r="L3443" i="12"/>
  <c r="M3443" i="12"/>
  <c r="N3442" i="12"/>
  <c r="I3443" i="12"/>
  <c r="J3443" i="12" s="1"/>
  <c r="H3444" i="12"/>
  <c r="F3446" i="12"/>
  <c r="G3446" i="12" s="1"/>
  <c r="E3445" i="12"/>
  <c r="P3443" i="12" l="1"/>
  <c r="Q3443" i="12"/>
  <c r="R3442" i="12"/>
  <c r="L3444" i="12"/>
  <c r="M3444" i="12"/>
  <c r="N3443" i="12"/>
  <c r="I3444" i="12"/>
  <c r="J3444" i="12" s="1"/>
  <c r="H3445" i="12"/>
  <c r="F3447" i="12"/>
  <c r="G3447" i="12" s="1"/>
  <c r="E3446" i="12"/>
  <c r="P3444" i="12" l="1"/>
  <c r="Q3444" i="12"/>
  <c r="R3443" i="12"/>
  <c r="L3445" i="12"/>
  <c r="M3445" i="12"/>
  <c r="N3444" i="12"/>
  <c r="I3445" i="12"/>
  <c r="J3445" i="12" s="1"/>
  <c r="H3446" i="12"/>
  <c r="M3446" i="12" s="1"/>
  <c r="E3447" i="12"/>
  <c r="F3448" i="12"/>
  <c r="G3448" i="12" s="1"/>
  <c r="P3445" i="12" l="1"/>
  <c r="Q3445" i="12"/>
  <c r="Q3446" i="12" s="1"/>
  <c r="R3444" i="12"/>
  <c r="N3445" i="12"/>
  <c r="I3446" i="12"/>
  <c r="J3446" i="12" s="1"/>
  <c r="L3446" i="12"/>
  <c r="N3446" i="12" s="1"/>
  <c r="H3447" i="12"/>
  <c r="F3449" i="12"/>
  <c r="G3449" i="12" s="1"/>
  <c r="E3448" i="12"/>
  <c r="P3446" i="12" l="1"/>
  <c r="R3446" i="12" s="1"/>
  <c r="R3445" i="12"/>
  <c r="L3447" i="12"/>
  <c r="M3447" i="12"/>
  <c r="I3447" i="12"/>
  <c r="J3447" i="12" s="1"/>
  <c r="H3448" i="12"/>
  <c r="E3449" i="12"/>
  <c r="F3450" i="12"/>
  <c r="G3450" i="12" s="1"/>
  <c r="P3447" i="12" l="1"/>
  <c r="Q3447" i="12"/>
  <c r="L3448" i="12"/>
  <c r="M3448" i="12"/>
  <c r="N3447" i="12"/>
  <c r="I3448" i="12"/>
  <c r="J3448" i="12" s="1"/>
  <c r="H3449" i="12"/>
  <c r="M3449" i="12" s="1"/>
  <c r="F3451" i="12"/>
  <c r="G3451" i="12" s="1"/>
  <c r="E3450" i="12"/>
  <c r="P3448" i="12" l="1"/>
  <c r="Q3448" i="12"/>
  <c r="Q3449" i="12" s="1"/>
  <c r="R3447" i="12"/>
  <c r="N3448" i="12"/>
  <c r="I3449" i="12"/>
  <c r="J3449" i="12" s="1"/>
  <c r="L3449" i="12"/>
  <c r="N3449" i="12" s="1"/>
  <c r="H3450" i="12"/>
  <c r="F3452" i="12"/>
  <c r="G3452" i="12" s="1"/>
  <c r="E3451" i="12"/>
  <c r="P3449" i="12" l="1"/>
  <c r="R3449" i="12" s="1"/>
  <c r="R3448" i="12"/>
  <c r="L3450" i="12"/>
  <c r="M3450" i="12"/>
  <c r="I3450" i="12"/>
  <c r="J3450" i="12" s="1"/>
  <c r="H3451" i="12"/>
  <c r="E3452" i="12"/>
  <c r="F3453" i="12"/>
  <c r="G3453" i="12" s="1"/>
  <c r="P3450" i="12" l="1"/>
  <c r="Q3450" i="12"/>
  <c r="L3451" i="12"/>
  <c r="M3451" i="12"/>
  <c r="N3450" i="12"/>
  <c r="I3451" i="12"/>
  <c r="J3451" i="12" s="1"/>
  <c r="H3452" i="12"/>
  <c r="M3452" i="12" s="1"/>
  <c r="F3454" i="12"/>
  <c r="G3454" i="12" s="1"/>
  <c r="E3453" i="12"/>
  <c r="P3451" i="12" l="1"/>
  <c r="Q3451" i="12"/>
  <c r="Q3452" i="12" s="1"/>
  <c r="R3450" i="12"/>
  <c r="N3451" i="12"/>
  <c r="I3452" i="12"/>
  <c r="J3452" i="12" s="1"/>
  <c r="L3452" i="12"/>
  <c r="N3452" i="12" s="1"/>
  <c r="H3453" i="12"/>
  <c r="F3455" i="12"/>
  <c r="G3455" i="12" s="1"/>
  <c r="E3454" i="12"/>
  <c r="P3452" i="12" l="1"/>
  <c r="R3452" i="12" s="1"/>
  <c r="R3451" i="12"/>
  <c r="L3453" i="12"/>
  <c r="M3453" i="12"/>
  <c r="I3453" i="12"/>
  <c r="J3453" i="12" s="1"/>
  <c r="H3454" i="12"/>
  <c r="E3455" i="12"/>
  <c r="F3456" i="12"/>
  <c r="G3456" i="12" s="1"/>
  <c r="P3453" i="12" l="1"/>
  <c r="Q3453" i="12"/>
  <c r="L3454" i="12"/>
  <c r="M3454" i="12"/>
  <c r="N3453" i="12"/>
  <c r="I3454" i="12"/>
  <c r="J3454" i="12" s="1"/>
  <c r="H3455" i="12"/>
  <c r="F3457" i="12"/>
  <c r="G3457" i="12" s="1"/>
  <c r="E3456" i="12"/>
  <c r="P3454" i="12" l="1"/>
  <c r="Q3454" i="12"/>
  <c r="R3453" i="12"/>
  <c r="L3455" i="12"/>
  <c r="M3455" i="12"/>
  <c r="N3454" i="12"/>
  <c r="I3455" i="12"/>
  <c r="J3455" i="12" s="1"/>
  <c r="H3456" i="12"/>
  <c r="F3458" i="12"/>
  <c r="G3458" i="12" s="1"/>
  <c r="E3457" i="12"/>
  <c r="P3455" i="12" l="1"/>
  <c r="Q3455" i="12"/>
  <c r="R3454" i="12"/>
  <c r="L3456" i="12"/>
  <c r="M3456" i="12"/>
  <c r="N3455" i="12"/>
  <c r="I3456" i="12"/>
  <c r="J3456" i="12" s="1"/>
  <c r="H3457" i="12"/>
  <c r="E3458" i="12"/>
  <c r="F3459" i="12"/>
  <c r="G3459" i="12" s="1"/>
  <c r="P3456" i="12" l="1"/>
  <c r="Q3456" i="12"/>
  <c r="R3455" i="12"/>
  <c r="L3457" i="12"/>
  <c r="M3457" i="12"/>
  <c r="N3456" i="12"/>
  <c r="I3457" i="12"/>
  <c r="J3457" i="12" s="1"/>
  <c r="H3458" i="12"/>
  <c r="F3460" i="12"/>
  <c r="G3460" i="12" s="1"/>
  <c r="E3459" i="12"/>
  <c r="P3457" i="12" l="1"/>
  <c r="Q3457" i="12"/>
  <c r="R3456" i="12"/>
  <c r="L3458" i="12"/>
  <c r="M3458" i="12"/>
  <c r="N3457" i="12"/>
  <c r="I3458" i="12"/>
  <c r="J3458" i="12" s="1"/>
  <c r="H3459" i="12"/>
  <c r="E3460" i="12"/>
  <c r="F3461" i="12"/>
  <c r="G3461" i="12" s="1"/>
  <c r="P3458" i="12" l="1"/>
  <c r="Q3458" i="12"/>
  <c r="R3457" i="12"/>
  <c r="L3459" i="12"/>
  <c r="M3459" i="12"/>
  <c r="N3458" i="12"/>
  <c r="I3459" i="12"/>
  <c r="J3459" i="12" s="1"/>
  <c r="H3460" i="12"/>
  <c r="F3462" i="12"/>
  <c r="G3462" i="12" s="1"/>
  <c r="E3461" i="12"/>
  <c r="P3459" i="12" l="1"/>
  <c r="Q3459" i="12"/>
  <c r="R3458" i="12"/>
  <c r="L3460" i="12"/>
  <c r="M3460" i="12"/>
  <c r="N3459" i="12"/>
  <c r="I3460" i="12"/>
  <c r="J3460" i="12" s="1"/>
  <c r="H3461" i="12"/>
  <c r="F3463" i="12"/>
  <c r="G3463" i="12" s="1"/>
  <c r="E3462" i="12"/>
  <c r="P3460" i="12" l="1"/>
  <c r="Q3460" i="12"/>
  <c r="R3459" i="12"/>
  <c r="L3461" i="12"/>
  <c r="M3461" i="12"/>
  <c r="N3460" i="12"/>
  <c r="I3461" i="12"/>
  <c r="J3461" i="12" s="1"/>
  <c r="H3462" i="12"/>
  <c r="F3464" i="12"/>
  <c r="G3464" i="12" s="1"/>
  <c r="E3463" i="12"/>
  <c r="P3461" i="12" l="1"/>
  <c r="Q3461" i="12"/>
  <c r="R3460" i="12"/>
  <c r="L3462" i="12"/>
  <c r="M3462" i="12"/>
  <c r="N3461" i="12"/>
  <c r="I3462" i="12"/>
  <c r="J3462" i="12" s="1"/>
  <c r="H3463" i="12"/>
  <c r="E3464" i="12"/>
  <c r="F3465" i="12"/>
  <c r="G3465" i="12" s="1"/>
  <c r="P3462" i="12" l="1"/>
  <c r="Q3462" i="12"/>
  <c r="R3461" i="12"/>
  <c r="L3463" i="12"/>
  <c r="M3463" i="12"/>
  <c r="N3462" i="12"/>
  <c r="I3463" i="12"/>
  <c r="J3463" i="12" s="1"/>
  <c r="H3464" i="12"/>
  <c r="E3465" i="12"/>
  <c r="F3466" i="12"/>
  <c r="G3466" i="12" s="1"/>
  <c r="P3463" i="12" l="1"/>
  <c r="Q3463" i="12"/>
  <c r="R3462" i="12"/>
  <c r="L3464" i="12"/>
  <c r="M3464" i="12"/>
  <c r="N3463" i="12"/>
  <c r="I3464" i="12"/>
  <c r="J3464" i="12" s="1"/>
  <c r="H3465" i="12"/>
  <c r="F3467" i="12"/>
  <c r="G3467" i="12" s="1"/>
  <c r="E3466" i="12"/>
  <c r="P3464" i="12" l="1"/>
  <c r="Q3464" i="12"/>
  <c r="R3463" i="12"/>
  <c r="L3465" i="12"/>
  <c r="M3465" i="12"/>
  <c r="N3464" i="12"/>
  <c r="I3465" i="12"/>
  <c r="J3465" i="12" s="1"/>
  <c r="H3466" i="12"/>
  <c r="E3467" i="12"/>
  <c r="F3468" i="12"/>
  <c r="G3468" i="12" s="1"/>
  <c r="P3465" i="12" l="1"/>
  <c r="Q3465" i="12"/>
  <c r="R3464" i="12"/>
  <c r="L3466" i="12"/>
  <c r="M3466" i="12"/>
  <c r="N3465" i="12"/>
  <c r="I3466" i="12"/>
  <c r="J3466" i="12" s="1"/>
  <c r="H3467" i="12"/>
  <c r="F3469" i="12"/>
  <c r="G3469" i="12" s="1"/>
  <c r="E3468" i="12"/>
  <c r="P3466" i="12" l="1"/>
  <c r="Q3466" i="12"/>
  <c r="R3465" i="12"/>
  <c r="L3467" i="12"/>
  <c r="M3467" i="12"/>
  <c r="N3466" i="12"/>
  <c r="I3467" i="12"/>
  <c r="J3467" i="12" s="1"/>
  <c r="H3468" i="12"/>
  <c r="E3469" i="12"/>
  <c r="F3470" i="12"/>
  <c r="G3470" i="12" s="1"/>
  <c r="P3467" i="12" l="1"/>
  <c r="Q3467" i="12"/>
  <c r="R3466" i="12"/>
  <c r="L3468" i="12"/>
  <c r="M3468" i="12"/>
  <c r="N3467" i="12"/>
  <c r="I3468" i="12"/>
  <c r="J3468" i="12" s="1"/>
  <c r="H3469" i="12"/>
  <c r="F3471" i="12"/>
  <c r="G3471" i="12" s="1"/>
  <c r="E3470" i="12"/>
  <c r="P3468" i="12" l="1"/>
  <c r="Q3468" i="12"/>
  <c r="R3467" i="12"/>
  <c r="L3469" i="12"/>
  <c r="M3469" i="12"/>
  <c r="N3468" i="12"/>
  <c r="I3469" i="12"/>
  <c r="J3469" i="12" s="1"/>
  <c r="H3470" i="12"/>
  <c r="F3472" i="12"/>
  <c r="G3472" i="12" s="1"/>
  <c r="E3471" i="12"/>
  <c r="P3469" i="12" l="1"/>
  <c r="Q3469" i="12"/>
  <c r="R3468" i="12"/>
  <c r="L3470" i="12"/>
  <c r="M3470" i="12"/>
  <c r="N3469" i="12"/>
  <c r="I3470" i="12"/>
  <c r="J3470" i="12" s="1"/>
  <c r="H3471" i="12"/>
  <c r="E3472" i="12"/>
  <c r="F3473" i="12"/>
  <c r="G3473" i="12" s="1"/>
  <c r="P3470" i="12" l="1"/>
  <c r="Q3470" i="12"/>
  <c r="R3469" i="12"/>
  <c r="L3471" i="12"/>
  <c r="M3471" i="12"/>
  <c r="N3470" i="12"/>
  <c r="I3471" i="12"/>
  <c r="J3471" i="12" s="1"/>
  <c r="H3472" i="12"/>
  <c r="F3474" i="12"/>
  <c r="G3474" i="12" s="1"/>
  <c r="E3473" i="12"/>
  <c r="P3471" i="12" l="1"/>
  <c r="Q3471" i="12"/>
  <c r="R3470" i="12"/>
  <c r="L3472" i="12"/>
  <c r="M3472" i="12"/>
  <c r="N3471" i="12"/>
  <c r="I3472" i="12"/>
  <c r="J3472" i="12" s="1"/>
  <c r="H3473" i="12"/>
  <c r="F3475" i="12"/>
  <c r="G3475" i="12" s="1"/>
  <c r="E3474" i="12"/>
  <c r="P3472" i="12" l="1"/>
  <c r="Q3472" i="12"/>
  <c r="R3471" i="12"/>
  <c r="L3473" i="12"/>
  <c r="M3473" i="12"/>
  <c r="N3472" i="12"/>
  <c r="I3473" i="12"/>
  <c r="J3473" i="12" s="1"/>
  <c r="H3474" i="12"/>
  <c r="F3476" i="12"/>
  <c r="G3476" i="12" s="1"/>
  <c r="E3475" i="12"/>
  <c r="P3473" i="12" l="1"/>
  <c r="Q3473" i="12"/>
  <c r="R3472" i="12"/>
  <c r="L3474" i="12"/>
  <c r="M3474" i="12"/>
  <c r="N3473" i="12"/>
  <c r="I3474" i="12"/>
  <c r="J3474" i="12" s="1"/>
  <c r="H3475" i="12"/>
  <c r="E3476" i="12"/>
  <c r="F3477" i="12"/>
  <c r="G3477" i="12" s="1"/>
  <c r="P3474" i="12" l="1"/>
  <c r="Q3474" i="12"/>
  <c r="R3473" i="12"/>
  <c r="L3475" i="12"/>
  <c r="M3475" i="12"/>
  <c r="N3474" i="12"/>
  <c r="I3475" i="12"/>
  <c r="J3475" i="12" s="1"/>
  <c r="H3476" i="12"/>
  <c r="F3478" i="12"/>
  <c r="G3478" i="12" s="1"/>
  <c r="E3477" i="12"/>
  <c r="P3475" i="12" l="1"/>
  <c r="Q3475" i="12"/>
  <c r="R3474" i="12"/>
  <c r="L3476" i="12"/>
  <c r="M3476" i="12"/>
  <c r="N3475" i="12"/>
  <c r="I3476" i="12"/>
  <c r="J3476" i="12" s="1"/>
  <c r="H3477" i="12"/>
  <c r="F3479" i="12"/>
  <c r="G3479" i="12" s="1"/>
  <c r="E3478" i="12"/>
  <c r="P3476" i="12" l="1"/>
  <c r="Q3476" i="12"/>
  <c r="R3475" i="12"/>
  <c r="L3477" i="12"/>
  <c r="M3477" i="12"/>
  <c r="N3476" i="12"/>
  <c r="I3477" i="12"/>
  <c r="J3477" i="12" s="1"/>
  <c r="H3478" i="12"/>
  <c r="E3479" i="12"/>
  <c r="F3480" i="12"/>
  <c r="G3480" i="12" s="1"/>
  <c r="P3477" i="12" l="1"/>
  <c r="Q3477" i="12"/>
  <c r="R3476" i="12"/>
  <c r="L3478" i="12"/>
  <c r="M3478" i="12"/>
  <c r="N3477" i="12"/>
  <c r="I3478" i="12"/>
  <c r="J3478" i="12" s="1"/>
  <c r="H3479" i="12"/>
  <c r="F3481" i="12"/>
  <c r="G3481" i="12" s="1"/>
  <c r="E3480" i="12"/>
  <c r="P3478" i="12" l="1"/>
  <c r="Q3478" i="12"/>
  <c r="R3477" i="12"/>
  <c r="L3479" i="12"/>
  <c r="M3479" i="12"/>
  <c r="N3478" i="12"/>
  <c r="I3479" i="12"/>
  <c r="J3479" i="12" s="1"/>
  <c r="H3480" i="12"/>
  <c r="F3482" i="12"/>
  <c r="G3482" i="12" s="1"/>
  <c r="E3481" i="12"/>
  <c r="P3479" i="12" l="1"/>
  <c r="Q3479" i="12"/>
  <c r="R3478" i="12"/>
  <c r="L3480" i="12"/>
  <c r="M3480" i="12"/>
  <c r="N3479" i="12"/>
  <c r="I3480" i="12"/>
  <c r="J3480" i="12" s="1"/>
  <c r="H3481" i="12"/>
  <c r="F3483" i="12"/>
  <c r="G3483" i="12" s="1"/>
  <c r="E3482" i="12"/>
  <c r="P3480" i="12" l="1"/>
  <c r="Q3480" i="12"/>
  <c r="R3479" i="12"/>
  <c r="L3481" i="12"/>
  <c r="M3481" i="12"/>
  <c r="N3480" i="12"/>
  <c r="I3481" i="12"/>
  <c r="J3481" i="12" s="1"/>
  <c r="H3482" i="12"/>
  <c r="E3483" i="12"/>
  <c r="F3484" i="12"/>
  <c r="G3484" i="12" s="1"/>
  <c r="P3481" i="12" l="1"/>
  <c r="Q3481" i="12"/>
  <c r="R3480" i="12"/>
  <c r="L3482" i="12"/>
  <c r="M3482" i="12"/>
  <c r="N3481" i="12"/>
  <c r="I3482" i="12"/>
  <c r="J3482" i="12" s="1"/>
  <c r="H3483" i="12"/>
  <c r="F3485" i="12"/>
  <c r="G3485" i="12" s="1"/>
  <c r="E3484" i="12"/>
  <c r="P3482" i="12" l="1"/>
  <c r="Q3482" i="12"/>
  <c r="R3481" i="12"/>
  <c r="L3483" i="12"/>
  <c r="M3483" i="12"/>
  <c r="N3482" i="12"/>
  <c r="I3483" i="12"/>
  <c r="J3483" i="12" s="1"/>
  <c r="H3484" i="12"/>
  <c r="F3486" i="12"/>
  <c r="G3486" i="12" s="1"/>
  <c r="E3485" i="12"/>
  <c r="P3483" i="12" l="1"/>
  <c r="Q3483" i="12"/>
  <c r="R3482" i="12"/>
  <c r="L3484" i="12"/>
  <c r="M3484" i="12"/>
  <c r="N3483" i="12"/>
  <c r="I3484" i="12"/>
  <c r="J3484" i="12" s="1"/>
  <c r="H3485" i="12"/>
  <c r="F3487" i="12"/>
  <c r="G3487" i="12" s="1"/>
  <c r="E3486" i="12"/>
  <c r="P3484" i="12" l="1"/>
  <c r="Q3484" i="12"/>
  <c r="R3483" i="12"/>
  <c r="L3485" i="12"/>
  <c r="M3485" i="12"/>
  <c r="N3484" i="12"/>
  <c r="I3485" i="12"/>
  <c r="J3485" i="12" s="1"/>
  <c r="H3486" i="12"/>
  <c r="F3488" i="12"/>
  <c r="G3488" i="12" s="1"/>
  <c r="E3487" i="12"/>
  <c r="P3485" i="12" l="1"/>
  <c r="Q3485" i="12"/>
  <c r="R3484" i="12"/>
  <c r="L3486" i="12"/>
  <c r="M3486" i="12"/>
  <c r="N3485" i="12"/>
  <c r="I3486" i="12"/>
  <c r="J3486" i="12" s="1"/>
  <c r="H3487" i="12"/>
  <c r="E3488" i="12"/>
  <c r="F3489" i="12"/>
  <c r="G3489" i="12" s="1"/>
  <c r="P3486" i="12" l="1"/>
  <c r="Q3486" i="12"/>
  <c r="R3485" i="12"/>
  <c r="L3487" i="12"/>
  <c r="M3487" i="12"/>
  <c r="N3486" i="12"/>
  <c r="I3487" i="12"/>
  <c r="J3487" i="12" s="1"/>
  <c r="H3488" i="12"/>
  <c r="M3488" i="12" s="1"/>
  <c r="F3490" i="12"/>
  <c r="G3490" i="12" s="1"/>
  <c r="E3489" i="12"/>
  <c r="P3487" i="12" l="1"/>
  <c r="Q3487" i="12"/>
  <c r="Q3488" i="12" s="1"/>
  <c r="R3486" i="12"/>
  <c r="N3487" i="12"/>
  <c r="I3488" i="12"/>
  <c r="J3488" i="12" s="1"/>
  <c r="L3488" i="12"/>
  <c r="N3488" i="12" s="1"/>
  <c r="H3489" i="12"/>
  <c r="F3491" i="12"/>
  <c r="G3491" i="12" s="1"/>
  <c r="E3490" i="12"/>
  <c r="P3488" i="12" l="1"/>
  <c r="R3488" i="12" s="1"/>
  <c r="R3487" i="12"/>
  <c r="L3489" i="12"/>
  <c r="M3489" i="12"/>
  <c r="I3489" i="12"/>
  <c r="J3489" i="12" s="1"/>
  <c r="H3490" i="12"/>
  <c r="F3492" i="12"/>
  <c r="G3492" i="12" s="1"/>
  <c r="E3491" i="12"/>
  <c r="P3489" i="12" l="1"/>
  <c r="Q3489" i="12"/>
  <c r="L3490" i="12"/>
  <c r="M3490" i="12"/>
  <c r="N3489" i="12"/>
  <c r="I3490" i="12"/>
  <c r="J3490" i="12" s="1"/>
  <c r="H3491" i="12"/>
  <c r="E3492" i="12"/>
  <c r="F3493" i="12"/>
  <c r="G3493" i="12" s="1"/>
  <c r="P3490" i="12" l="1"/>
  <c r="Q3490" i="12"/>
  <c r="R3489" i="12"/>
  <c r="L3491" i="12"/>
  <c r="M3491" i="12"/>
  <c r="N3490" i="12"/>
  <c r="I3491" i="12"/>
  <c r="J3491" i="12" s="1"/>
  <c r="H3492" i="12"/>
  <c r="F3494" i="12"/>
  <c r="G3494" i="12" s="1"/>
  <c r="E3493" i="12"/>
  <c r="P3491" i="12" l="1"/>
  <c r="Q3491" i="12"/>
  <c r="R3490" i="12"/>
  <c r="L3492" i="12"/>
  <c r="M3492" i="12"/>
  <c r="N3491" i="12"/>
  <c r="I3492" i="12"/>
  <c r="J3492" i="12" s="1"/>
  <c r="H3493" i="12"/>
  <c r="E3494" i="12"/>
  <c r="F3495" i="12"/>
  <c r="G3495" i="12" s="1"/>
  <c r="P3492" i="12" l="1"/>
  <c r="Q3492" i="12"/>
  <c r="R3491" i="12"/>
  <c r="L3493" i="12"/>
  <c r="M3493" i="12"/>
  <c r="N3492" i="12"/>
  <c r="I3493" i="12"/>
  <c r="J3493" i="12" s="1"/>
  <c r="H3494" i="12"/>
  <c r="F3496" i="12"/>
  <c r="G3496" i="12" s="1"/>
  <c r="E3495" i="12"/>
  <c r="P3493" i="12" l="1"/>
  <c r="Q3493" i="12"/>
  <c r="R3492" i="12"/>
  <c r="L3494" i="12"/>
  <c r="M3494" i="12"/>
  <c r="N3493" i="12"/>
  <c r="I3494" i="12"/>
  <c r="J3494" i="12" s="1"/>
  <c r="H3495" i="12"/>
  <c r="E3496" i="12"/>
  <c r="F3497" i="12"/>
  <c r="G3497" i="12" s="1"/>
  <c r="P3494" i="12" l="1"/>
  <c r="Q3494" i="12"/>
  <c r="R3493" i="12"/>
  <c r="L3495" i="12"/>
  <c r="M3495" i="12"/>
  <c r="N3494" i="12"/>
  <c r="I3495" i="12"/>
  <c r="J3495" i="12" s="1"/>
  <c r="H3496" i="12"/>
  <c r="M3496" i="12" s="1"/>
  <c r="F3498" i="12"/>
  <c r="G3498" i="12" s="1"/>
  <c r="E3497" i="12"/>
  <c r="P3495" i="12" l="1"/>
  <c r="Q3495" i="12"/>
  <c r="Q3496" i="12" s="1"/>
  <c r="R3494" i="12"/>
  <c r="N3495" i="12"/>
  <c r="I3496" i="12"/>
  <c r="J3496" i="12" s="1"/>
  <c r="L3496" i="12"/>
  <c r="N3496" i="12" s="1"/>
  <c r="H3497" i="12"/>
  <c r="F3499" i="12"/>
  <c r="G3499" i="12" s="1"/>
  <c r="E3498" i="12"/>
  <c r="P3496" i="12" l="1"/>
  <c r="R3495" i="12"/>
  <c r="L3497" i="12"/>
  <c r="M3497" i="12"/>
  <c r="I3497" i="12"/>
  <c r="J3497" i="12" s="1"/>
  <c r="H3498" i="12"/>
  <c r="F3500" i="12"/>
  <c r="G3500" i="12" s="1"/>
  <c r="E3499" i="12"/>
  <c r="P3497" i="12" l="1"/>
  <c r="R3496" i="12"/>
  <c r="Q3497" i="12"/>
  <c r="L3498" i="12"/>
  <c r="M3498" i="12"/>
  <c r="N3497" i="12"/>
  <c r="I3498" i="12"/>
  <c r="J3498" i="12" s="1"/>
  <c r="H3499" i="12"/>
  <c r="E3500" i="12"/>
  <c r="F3501" i="12"/>
  <c r="G3501" i="12" s="1"/>
  <c r="P3498" i="12" l="1"/>
  <c r="Q3498" i="12"/>
  <c r="R3497" i="12"/>
  <c r="L3499" i="12"/>
  <c r="M3499" i="12"/>
  <c r="N3498" i="12"/>
  <c r="I3499" i="12"/>
  <c r="J3499" i="12" s="1"/>
  <c r="H3500" i="12"/>
  <c r="M3500" i="12" s="1"/>
  <c r="F3502" i="12"/>
  <c r="G3502" i="12" s="1"/>
  <c r="E3501" i="12"/>
  <c r="P3499" i="12" l="1"/>
  <c r="Q3499" i="12"/>
  <c r="Q3500" i="12" s="1"/>
  <c r="R3498" i="12"/>
  <c r="N3499" i="12"/>
  <c r="I3500" i="12"/>
  <c r="J3500" i="12" s="1"/>
  <c r="L3500" i="12"/>
  <c r="N3500" i="12" s="1"/>
  <c r="H3501" i="12"/>
  <c r="E3502" i="12"/>
  <c r="F3503" i="12"/>
  <c r="G3503" i="12" s="1"/>
  <c r="P3500" i="12" l="1"/>
  <c r="R3500" i="12" s="1"/>
  <c r="R3499" i="12"/>
  <c r="L3501" i="12"/>
  <c r="M3501" i="12"/>
  <c r="I3501" i="12"/>
  <c r="J3501" i="12" s="1"/>
  <c r="H3502" i="12"/>
  <c r="M3502" i="12" s="1"/>
  <c r="F3504" i="12"/>
  <c r="G3504" i="12" s="1"/>
  <c r="E3503" i="12"/>
  <c r="P3501" i="12" l="1"/>
  <c r="Q3501" i="12"/>
  <c r="Q3502" i="12" s="1"/>
  <c r="N3501" i="12"/>
  <c r="I3502" i="12"/>
  <c r="J3502" i="12" s="1"/>
  <c r="L3502" i="12"/>
  <c r="N3502" i="12" s="1"/>
  <c r="H3503" i="12"/>
  <c r="E3504" i="12"/>
  <c r="F3505" i="12"/>
  <c r="G3505" i="12" s="1"/>
  <c r="P3502" i="12" l="1"/>
  <c r="R3502" i="12" s="1"/>
  <c r="R3501" i="12"/>
  <c r="L3503" i="12"/>
  <c r="M3503" i="12"/>
  <c r="I3503" i="12"/>
  <c r="J3503" i="12" s="1"/>
  <c r="H3504" i="12"/>
  <c r="F3506" i="12"/>
  <c r="G3506" i="12" s="1"/>
  <c r="E3505" i="12"/>
  <c r="P3503" i="12" l="1"/>
  <c r="Q3503" i="12"/>
  <c r="L3504" i="12"/>
  <c r="M3504" i="12"/>
  <c r="N3503" i="12"/>
  <c r="I3504" i="12"/>
  <c r="J3504" i="12" s="1"/>
  <c r="H3505" i="12"/>
  <c r="E3506" i="12"/>
  <c r="F3507" i="12"/>
  <c r="G3507" i="12" s="1"/>
  <c r="P3504" i="12" l="1"/>
  <c r="Q3504" i="12"/>
  <c r="R3503" i="12"/>
  <c r="L3505" i="12"/>
  <c r="M3505" i="12"/>
  <c r="N3504" i="12"/>
  <c r="I3505" i="12"/>
  <c r="J3505" i="12" s="1"/>
  <c r="H3506" i="12"/>
  <c r="F3508" i="12"/>
  <c r="G3508" i="12" s="1"/>
  <c r="E3507" i="12"/>
  <c r="P3505" i="12" l="1"/>
  <c r="Q3505" i="12"/>
  <c r="R3505" i="12" s="1"/>
  <c r="R3504" i="12"/>
  <c r="L3506" i="12"/>
  <c r="M3506" i="12"/>
  <c r="N3505" i="12"/>
  <c r="I3506" i="12"/>
  <c r="J3506" i="12" s="1"/>
  <c r="H3507" i="12"/>
  <c r="E3508" i="12"/>
  <c r="F3509" i="12"/>
  <c r="G3509" i="12" s="1"/>
  <c r="P3506" i="12" l="1"/>
  <c r="Q3506" i="12"/>
  <c r="L3507" i="12"/>
  <c r="M3507" i="12"/>
  <c r="N3506" i="12"/>
  <c r="I3507" i="12"/>
  <c r="J3507" i="12" s="1"/>
  <c r="H3508" i="12"/>
  <c r="F3510" i="12"/>
  <c r="G3510" i="12" s="1"/>
  <c r="E3509" i="12"/>
  <c r="P3507" i="12" l="1"/>
  <c r="Q3507" i="12"/>
  <c r="R3506" i="12"/>
  <c r="L3508" i="12"/>
  <c r="M3508" i="12"/>
  <c r="N3507" i="12"/>
  <c r="I3508" i="12"/>
  <c r="J3508" i="12" s="1"/>
  <c r="H3509" i="12"/>
  <c r="F3511" i="12"/>
  <c r="G3511" i="12" s="1"/>
  <c r="E3510" i="12"/>
  <c r="P3508" i="12" l="1"/>
  <c r="Q3508" i="12"/>
  <c r="R3507" i="12"/>
  <c r="L3509" i="12"/>
  <c r="M3509" i="12"/>
  <c r="N3508" i="12"/>
  <c r="I3509" i="12"/>
  <c r="J3509" i="12" s="1"/>
  <c r="H3510" i="12"/>
  <c r="E3511" i="12"/>
  <c r="F3512" i="12"/>
  <c r="G3512" i="12" s="1"/>
  <c r="P3509" i="12" l="1"/>
  <c r="Q3509" i="12"/>
  <c r="R3508" i="12"/>
  <c r="L3510" i="12"/>
  <c r="M3510" i="12"/>
  <c r="N3509" i="12"/>
  <c r="I3510" i="12"/>
  <c r="J3510" i="12" s="1"/>
  <c r="H3511" i="12"/>
  <c r="M3511" i="12" s="1"/>
  <c r="F3513" i="12"/>
  <c r="G3513" i="12" s="1"/>
  <c r="E3512" i="12"/>
  <c r="P3510" i="12" l="1"/>
  <c r="Q3510" i="12"/>
  <c r="Q3511" i="12" s="1"/>
  <c r="R3509" i="12"/>
  <c r="N3510" i="12"/>
  <c r="I3511" i="12"/>
  <c r="J3511" i="12" s="1"/>
  <c r="L3511" i="12"/>
  <c r="N3511" i="12" s="1"/>
  <c r="H3512" i="12"/>
  <c r="F3514" i="12"/>
  <c r="G3514" i="12" s="1"/>
  <c r="E3513" i="12"/>
  <c r="P3511" i="12" l="1"/>
  <c r="R3511" i="12" s="1"/>
  <c r="R3510" i="12"/>
  <c r="L3512" i="12"/>
  <c r="M3512" i="12"/>
  <c r="I3512" i="12"/>
  <c r="J3512" i="12" s="1"/>
  <c r="H3513" i="12"/>
  <c r="F3515" i="12"/>
  <c r="G3515" i="12" s="1"/>
  <c r="E3514" i="12"/>
  <c r="P3512" i="12" l="1"/>
  <c r="Q3512" i="12"/>
  <c r="L3513" i="12"/>
  <c r="M3513" i="12"/>
  <c r="N3512" i="12"/>
  <c r="I3513" i="12"/>
  <c r="J3513" i="12" s="1"/>
  <c r="H3514" i="12"/>
  <c r="F3516" i="12"/>
  <c r="G3516" i="12" s="1"/>
  <c r="E3515" i="12"/>
  <c r="P3513" i="12" l="1"/>
  <c r="Q3513" i="12"/>
  <c r="R3512" i="12"/>
  <c r="L3514" i="12"/>
  <c r="M3514" i="12"/>
  <c r="N3513" i="12"/>
  <c r="I3514" i="12"/>
  <c r="J3514" i="12" s="1"/>
  <c r="H3515" i="12"/>
  <c r="E3516" i="12"/>
  <c r="F3517" i="12"/>
  <c r="G3517" i="12" s="1"/>
  <c r="P3514" i="12" l="1"/>
  <c r="Q3514" i="12"/>
  <c r="R3513" i="12"/>
  <c r="L3515" i="12"/>
  <c r="M3515" i="12"/>
  <c r="N3514" i="12"/>
  <c r="I3515" i="12"/>
  <c r="J3515" i="12" s="1"/>
  <c r="H3516" i="12"/>
  <c r="F3518" i="12"/>
  <c r="G3518" i="12" s="1"/>
  <c r="E3517" i="12"/>
  <c r="P3515" i="12" l="1"/>
  <c r="Q3515" i="12"/>
  <c r="R3514" i="12"/>
  <c r="L3516" i="12"/>
  <c r="M3516" i="12"/>
  <c r="N3515" i="12"/>
  <c r="I3516" i="12"/>
  <c r="J3516" i="12" s="1"/>
  <c r="H3517" i="12"/>
  <c r="M3517" i="12" s="1"/>
  <c r="F3519" i="12"/>
  <c r="G3519" i="12" s="1"/>
  <c r="E3518" i="12"/>
  <c r="P3516" i="12" l="1"/>
  <c r="Q3516" i="12"/>
  <c r="Q3517" i="12" s="1"/>
  <c r="R3515" i="12"/>
  <c r="N3516" i="12"/>
  <c r="I3517" i="12"/>
  <c r="J3517" i="12" s="1"/>
  <c r="L3517" i="12"/>
  <c r="N3517" i="12" s="1"/>
  <c r="H3518" i="12"/>
  <c r="E3519" i="12"/>
  <c r="F3520" i="12"/>
  <c r="G3520" i="12" s="1"/>
  <c r="P3517" i="12" l="1"/>
  <c r="R3517" i="12" s="1"/>
  <c r="R3516" i="12"/>
  <c r="L3518" i="12"/>
  <c r="M3518" i="12"/>
  <c r="I3518" i="12"/>
  <c r="J3518" i="12" s="1"/>
  <c r="H3519" i="12"/>
  <c r="F3521" i="12"/>
  <c r="G3521" i="12" s="1"/>
  <c r="E3520" i="12"/>
  <c r="P3518" i="12" l="1"/>
  <c r="Q3518" i="12"/>
  <c r="L3519" i="12"/>
  <c r="M3519" i="12"/>
  <c r="N3518" i="12"/>
  <c r="I3519" i="12"/>
  <c r="J3519" i="12" s="1"/>
  <c r="H3520" i="12"/>
  <c r="E3521" i="12"/>
  <c r="F3522" i="12"/>
  <c r="G3522" i="12" s="1"/>
  <c r="P3519" i="12" l="1"/>
  <c r="Q3519" i="12"/>
  <c r="R3519" i="12" s="1"/>
  <c r="R3518" i="12"/>
  <c r="L3520" i="12"/>
  <c r="M3520" i="12"/>
  <c r="N3519" i="12"/>
  <c r="I3520" i="12"/>
  <c r="J3520" i="12" s="1"/>
  <c r="H3521" i="12"/>
  <c r="F3523" i="12"/>
  <c r="G3523" i="12" s="1"/>
  <c r="E3522" i="12"/>
  <c r="P3520" i="12" l="1"/>
  <c r="Q3520" i="12"/>
  <c r="L3521" i="12"/>
  <c r="M3521" i="12"/>
  <c r="N3520" i="12"/>
  <c r="I3521" i="12"/>
  <c r="J3521" i="12" s="1"/>
  <c r="H3522" i="12"/>
  <c r="F3524" i="12"/>
  <c r="G3524" i="12" s="1"/>
  <c r="E3523" i="12"/>
  <c r="P3521" i="12" l="1"/>
  <c r="Q3521" i="12"/>
  <c r="R3520" i="12"/>
  <c r="L3522" i="12"/>
  <c r="M3522" i="12"/>
  <c r="N3521" i="12"/>
  <c r="I3522" i="12"/>
  <c r="J3522" i="12" s="1"/>
  <c r="H3523" i="12"/>
  <c r="F3525" i="12"/>
  <c r="G3525" i="12" s="1"/>
  <c r="E3524" i="12"/>
  <c r="P3522" i="12" l="1"/>
  <c r="Q3522" i="12"/>
  <c r="R3521" i="12"/>
  <c r="L3523" i="12"/>
  <c r="M3523" i="12"/>
  <c r="N3522" i="12"/>
  <c r="I3523" i="12"/>
  <c r="J3523" i="12" s="1"/>
  <c r="H3524" i="12"/>
  <c r="F3526" i="12"/>
  <c r="G3526" i="12" s="1"/>
  <c r="E3525" i="12"/>
  <c r="P3523" i="12" l="1"/>
  <c r="Q3523" i="12"/>
  <c r="R3522" i="12"/>
  <c r="L3524" i="12"/>
  <c r="M3524" i="12"/>
  <c r="N3523" i="12"/>
  <c r="I3524" i="12"/>
  <c r="J3524" i="12" s="1"/>
  <c r="H3525" i="12"/>
  <c r="E3526" i="12"/>
  <c r="F3527" i="12"/>
  <c r="G3527" i="12" s="1"/>
  <c r="P3524" i="12" l="1"/>
  <c r="Q3524" i="12"/>
  <c r="R3523" i="12"/>
  <c r="L3525" i="12"/>
  <c r="M3525" i="12"/>
  <c r="N3524" i="12"/>
  <c r="I3525" i="12"/>
  <c r="J3525" i="12" s="1"/>
  <c r="H3526" i="12"/>
  <c r="F3528" i="12"/>
  <c r="G3528" i="12" s="1"/>
  <c r="E3527" i="12"/>
  <c r="P3525" i="12" l="1"/>
  <c r="Q3525" i="12"/>
  <c r="R3524" i="12"/>
  <c r="L3526" i="12"/>
  <c r="M3526" i="12"/>
  <c r="N3525" i="12"/>
  <c r="I3526" i="12"/>
  <c r="J3526" i="12" s="1"/>
  <c r="H3527" i="12"/>
  <c r="E3528" i="12"/>
  <c r="F3529" i="12"/>
  <c r="G3529" i="12" s="1"/>
  <c r="P3526" i="12" l="1"/>
  <c r="Q3526" i="12"/>
  <c r="R3525" i="12"/>
  <c r="L3527" i="12"/>
  <c r="M3527" i="12"/>
  <c r="N3526" i="12"/>
  <c r="I3527" i="12"/>
  <c r="J3527" i="12" s="1"/>
  <c r="H3528" i="12"/>
  <c r="F3530" i="12"/>
  <c r="G3530" i="12" s="1"/>
  <c r="E3529" i="12"/>
  <c r="P3527" i="12" l="1"/>
  <c r="Q3527" i="12"/>
  <c r="R3526" i="12"/>
  <c r="L3528" i="12"/>
  <c r="M3528" i="12"/>
  <c r="N3527" i="12"/>
  <c r="I3528" i="12"/>
  <c r="J3528" i="12" s="1"/>
  <c r="H3529" i="12"/>
  <c r="E3530" i="12"/>
  <c r="F3531" i="12"/>
  <c r="G3531" i="12" s="1"/>
  <c r="P3528" i="12" l="1"/>
  <c r="Q3528" i="12"/>
  <c r="R3527" i="12"/>
  <c r="L3529" i="12"/>
  <c r="M3529" i="12"/>
  <c r="N3528" i="12"/>
  <c r="I3529" i="12"/>
  <c r="J3529" i="12" s="1"/>
  <c r="H3530" i="12"/>
  <c r="F3532" i="12"/>
  <c r="G3532" i="12" s="1"/>
  <c r="E3531" i="12"/>
  <c r="R3528" i="12" l="1"/>
  <c r="P3529" i="12"/>
  <c r="Q3529" i="12"/>
  <c r="L3530" i="12"/>
  <c r="M3530" i="12"/>
  <c r="N3529" i="12"/>
  <c r="I3530" i="12"/>
  <c r="J3530" i="12" s="1"/>
  <c r="H3531" i="12"/>
  <c r="E3532" i="12"/>
  <c r="F3533" i="12"/>
  <c r="G3533" i="12" s="1"/>
  <c r="P3530" i="12" l="1"/>
  <c r="Q3530" i="12"/>
  <c r="R3529" i="12"/>
  <c r="L3531" i="12"/>
  <c r="M3531" i="12"/>
  <c r="N3530" i="12"/>
  <c r="I3531" i="12"/>
  <c r="J3531" i="12" s="1"/>
  <c r="H3532" i="12"/>
  <c r="F3534" i="12"/>
  <c r="G3534" i="12" s="1"/>
  <c r="E3533" i="12"/>
  <c r="P3531" i="12" l="1"/>
  <c r="Q3531" i="12"/>
  <c r="R3530" i="12"/>
  <c r="L3532" i="12"/>
  <c r="M3532" i="12"/>
  <c r="N3531" i="12"/>
  <c r="I3532" i="12"/>
  <c r="J3532" i="12" s="1"/>
  <c r="H3533" i="12"/>
  <c r="E3534" i="12"/>
  <c r="F3535" i="12"/>
  <c r="G3535" i="12" s="1"/>
  <c r="P3532" i="12" l="1"/>
  <c r="Q3532" i="12"/>
  <c r="R3531" i="12"/>
  <c r="L3533" i="12"/>
  <c r="M3533" i="12"/>
  <c r="N3532" i="12"/>
  <c r="I3533" i="12"/>
  <c r="J3533" i="12" s="1"/>
  <c r="H3534" i="12"/>
  <c r="F3536" i="12"/>
  <c r="G3536" i="12" s="1"/>
  <c r="E3535" i="12"/>
  <c r="P3533" i="12" l="1"/>
  <c r="Q3533" i="12"/>
  <c r="R3532" i="12"/>
  <c r="N3533" i="12"/>
  <c r="L3534" i="12"/>
  <c r="M3534" i="12"/>
  <c r="I3534" i="12"/>
  <c r="J3534" i="12" s="1"/>
  <c r="H3535" i="12"/>
  <c r="F3537" i="12"/>
  <c r="G3537" i="12" s="1"/>
  <c r="E3536" i="12"/>
  <c r="P3534" i="12" l="1"/>
  <c r="Q3534" i="12"/>
  <c r="R3534" i="12" s="1"/>
  <c r="R3533" i="12"/>
  <c r="L3535" i="12"/>
  <c r="M3535" i="12"/>
  <c r="N3534" i="12"/>
  <c r="I3535" i="12"/>
  <c r="J3535" i="12" s="1"/>
  <c r="H3536" i="12"/>
  <c r="M3536" i="12" s="1"/>
  <c r="E3537" i="12"/>
  <c r="F3538" i="12"/>
  <c r="G3538" i="12" s="1"/>
  <c r="P3535" i="12" l="1"/>
  <c r="Q3535" i="12"/>
  <c r="Q3536" i="12" s="1"/>
  <c r="N3535" i="12"/>
  <c r="I3536" i="12"/>
  <c r="J3536" i="12" s="1"/>
  <c r="L3536" i="12"/>
  <c r="N3536" i="12" s="1"/>
  <c r="H3537" i="12"/>
  <c r="F3539" i="12"/>
  <c r="G3539" i="12" s="1"/>
  <c r="E3538" i="12"/>
  <c r="P3536" i="12" l="1"/>
  <c r="R3535" i="12"/>
  <c r="R3536" i="12"/>
  <c r="L3537" i="12"/>
  <c r="M3537" i="12"/>
  <c r="I3537" i="12"/>
  <c r="J3537" i="12" s="1"/>
  <c r="H3538" i="12"/>
  <c r="E3539" i="12"/>
  <c r="F3540" i="12"/>
  <c r="G3540" i="12" s="1"/>
  <c r="P3537" i="12" l="1"/>
  <c r="Q3537" i="12"/>
  <c r="L3538" i="12"/>
  <c r="M3538" i="12"/>
  <c r="N3537" i="12"/>
  <c r="I3538" i="12"/>
  <c r="J3538" i="12" s="1"/>
  <c r="H3539" i="12"/>
  <c r="F3541" i="12"/>
  <c r="G3541" i="12" s="1"/>
  <c r="E3540" i="12"/>
  <c r="P3538" i="12" l="1"/>
  <c r="Q3538" i="12"/>
  <c r="R3537" i="12"/>
  <c r="N3538" i="12"/>
  <c r="L3539" i="12"/>
  <c r="M3539" i="12"/>
  <c r="I3539" i="12"/>
  <c r="J3539" i="12" s="1"/>
  <c r="H3540" i="12"/>
  <c r="F3542" i="12"/>
  <c r="G3542" i="12" s="1"/>
  <c r="E3541" i="12"/>
  <c r="P3539" i="12" l="1"/>
  <c r="Q3539" i="12"/>
  <c r="R3538" i="12"/>
  <c r="N3539" i="12"/>
  <c r="L3540" i="12"/>
  <c r="M3540" i="12"/>
  <c r="I3540" i="12"/>
  <c r="J3540" i="12" s="1"/>
  <c r="H3541" i="12"/>
  <c r="F3543" i="12"/>
  <c r="G3543" i="12" s="1"/>
  <c r="E3542" i="12"/>
  <c r="P3540" i="12" l="1"/>
  <c r="Q3540" i="12"/>
  <c r="R3539" i="12"/>
  <c r="L3541" i="12"/>
  <c r="M3541" i="12"/>
  <c r="N3540" i="12"/>
  <c r="I3541" i="12"/>
  <c r="J3541" i="12" s="1"/>
  <c r="H3542" i="12"/>
  <c r="F3544" i="12"/>
  <c r="G3544" i="12" s="1"/>
  <c r="E3543" i="12"/>
  <c r="P3541" i="12" l="1"/>
  <c r="Q3541" i="12"/>
  <c r="R3540" i="12"/>
  <c r="L3542" i="12"/>
  <c r="M3542" i="12"/>
  <c r="N3541" i="12"/>
  <c r="I3542" i="12"/>
  <c r="J3542" i="12" s="1"/>
  <c r="H3543" i="12"/>
  <c r="F3545" i="12"/>
  <c r="G3545" i="12" s="1"/>
  <c r="E3544" i="12"/>
  <c r="P3542" i="12" l="1"/>
  <c r="Q3542" i="12"/>
  <c r="R3541" i="12"/>
  <c r="N3542" i="12"/>
  <c r="L3543" i="12"/>
  <c r="M3543" i="12"/>
  <c r="I3543" i="12"/>
  <c r="J3543" i="12" s="1"/>
  <c r="H3544" i="12"/>
  <c r="E3545" i="12"/>
  <c r="F3546" i="12"/>
  <c r="G3546" i="12" s="1"/>
  <c r="P3543" i="12" l="1"/>
  <c r="Q3543" i="12"/>
  <c r="R3542" i="12"/>
  <c r="N3543" i="12"/>
  <c r="L3544" i="12"/>
  <c r="M3544" i="12"/>
  <c r="I3544" i="12"/>
  <c r="J3544" i="12" s="1"/>
  <c r="H3545" i="12"/>
  <c r="F3547" i="12"/>
  <c r="G3547" i="12" s="1"/>
  <c r="E3546" i="12"/>
  <c r="P3544" i="12" l="1"/>
  <c r="Q3544" i="12"/>
  <c r="R3543" i="12"/>
  <c r="L3545" i="12"/>
  <c r="M3545" i="12"/>
  <c r="N3544" i="12"/>
  <c r="I3545" i="12"/>
  <c r="J3545" i="12" s="1"/>
  <c r="H3546" i="12"/>
  <c r="F3548" i="12"/>
  <c r="G3548" i="12" s="1"/>
  <c r="E3547" i="12"/>
  <c r="P3545" i="12" l="1"/>
  <c r="Q3545" i="12"/>
  <c r="R3544" i="12"/>
  <c r="N3545" i="12"/>
  <c r="L3546" i="12"/>
  <c r="M3546" i="12"/>
  <c r="I3546" i="12"/>
  <c r="J3546" i="12" s="1"/>
  <c r="H3547" i="12"/>
  <c r="F3549" i="12"/>
  <c r="G3549" i="12" s="1"/>
  <c r="E3548" i="12"/>
  <c r="P3546" i="12" l="1"/>
  <c r="Q3546" i="12"/>
  <c r="R3545" i="12"/>
  <c r="L3547" i="12"/>
  <c r="M3547" i="12"/>
  <c r="N3546" i="12"/>
  <c r="I3547" i="12"/>
  <c r="J3547" i="12" s="1"/>
  <c r="H3548" i="12"/>
  <c r="F3550" i="12"/>
  <c r="G3550" i="12" s="1"/>
  <c r="E3549" i="12"/>
  <c r="P3547" i="12" l="1"/>
  <c r="Q3547" i="12"/>
  <c r="R3546" i="12"/>
  <c r="L3548" i="12"/>
  <c r="M3548" i="12"/>
  <c r="N3547" i="12"/>
  <c r="I3548" i="12"/>
  <c r="J3548" i="12" s="1"/>
  <c r="H3549" i="12"/>
  <c r="E3550" i="12"/>
  <c r="F3551" i="12"/>
  <c r="G3551" i="12" s="1"/>
  <c r="P3548" i="12" l="1"/>
  <c r="Q3548" i="12"/>
  <c r="R3547" i="12"/>
  <c r="N3548" i="12"/>
  <c r="L3549" i="12"/>
  <c r="M3549" i="12"/>
  <c r="I3549" i="12"/>
  <c r="J3549" i="12" s="1"/>
  <c r="H3550" i="12"/>
  <c r="F3552" i="12"/>
  <c r="G3552" i="12" s="1"/>
  <c r="E3551" i="12"/>
  <c r="P3549" i="12" l="1"/>
  <c r="Q3549" i="12"/>
  <c r="R3548" i="12"/>
  <c r="L3550" i="12"/>
  <c r="M3550" i="12"/>
  <c r="N3549" i="12"/>
  <c r="I3550" i="12"/>
  <c r="J3550" i="12" s="1"/>
  <c r="H3551" i="12"/>
  <c r="E3552" i="12"/>
  <c r="F3553" i="12"/>
  <c r="G3553" i="12" s="1"/>
  <c r="P3550" i="12" l="1"/>
  <c r="Q3550" i="12"/>
  <c r="R3549" i="12"/>
  <c r="N3550" i="12"/>
  <c r="L3551" i="12"/>
  <c r="M3551" i="12"/>
  <c r="I3551" i="12"/>
  <c r="J3551" i="12" s="1"/>
  <c r="H3552" i="12"/>
  <c r="F3554" i="12"/>
  <c r="G3554" i="12" s="1"/>
  <c r="E3553" i="12"/>
  <c r="P3551" i="12" l="1"/>
  <c r="Q3551" i="12"/>
  <c r="R3550" i="12"/>
  <c r="L3552" i="12"/>
  <c r="M3552" i="12"/>
  <c r="N3551" i="12"/>
  <c r="I3552" i="12"/>
  <c r="J3552" i="12" s="1"/>
  <c r="H3553" i="12"/>
  <c r="E3554" i="12"/>
  <c r="F3555" i="12"/>
  <c r="G3555" i="12" s="1"/>
  <c r="P3552" i="12" l="1"/>
  <c r="Q3552" i="12"/>
  <c r="R3551" i="12"/>
  <c r="L3553" i="12"/>
  <c r="M3553" i="12"/>
  <c r="N3552" i="12"/>
  <c r="I3553" i="12"/>
  <c r="J3553" i="12" s="1"/>
  <c r="H3554" i="12"/>
  <c r="M3554" i="12" s="1"/>
  <c r="F3556" i="12"/>
  <c r="G3556" i="12" s="1"/>
  <c r="E3555" i="12"/>
  <c r="P3553" i="12" l="1"/>
  <c r="Q3553" i="12"/>
  <c r="Q3554" i="12" s="1"/>
  <c r="R3552" i="12"/>
  <c r="N3553" i="12"/>
  <c r="I3554" i="12"/>
  <c r="J3554" i="12" s="1"/>
  <c r="L3554" i="12"/>
  <c r="N3554" i="12" s="1"/>
  <c r="H3555" i="12"/>
  <c r="M3555" i="12" s="1"/>
  <c r="E3556" i="12"/>
  <c r="F3557" i="12"/>
  <c r="G3557" i="12" s="1"/>
  <c r="P3554" i="12" l="1"/>
  <c r="Q3555" i="12"/>
  <c r="R3553" i="12"/>
  <c r="R3554" i="12"/>
  <c r="I3555" i="12"/>
  <c r="J3555" i="12" s="1"/>
  <c r="L3555" i="12"/>
  <c r="N3555" i="12" s="1"/>
  <c r="H3556" i="12"/>
  <c r="F3558" i="12"/>
  <c r="G3558" i="12" s="1"/>
  <c r="E3557" i="12"/>
  <c r="P3555" i="12" l="1"/>
  <c r="R3555" i="12" s="1"/>
  <c r="L3556" i="12"/>
  <c r="M3556" i="12"/>
  <c r="I3556" i="12"/>
  <c r="J3556" i="12" s="1"/>
  <c r="H3557" i="12"/>
  <c r="M3557" i="12" s="1"/>
  <c r="F3559" i="12"/>
  <c r="G3559" i="12" s="1"/>
  <c r="E3558" i="12"/>
  <c r="P3556" i="12" l="1"/>
  <c r="Q3556" i="12"/>
  <c r="Q3557" i="12" s="1"/>
  <c r="N3556" i="12"/>
  <c r="I3557" i="12"/>
  <c r="J3557" i="12" s="1"/>
  <c r="L3557" i="12"/>
  <c r="N3557" i="12" s="1"/>
  <c r="H3558" i="12"/>
  <c r="F3560" i="12"/>
  <c r="G3560" i="12" s="1"/>
  <c r="E3559" i="12"/>
  <c r="P3557" i="12" l="1"/>
  <c r="R3557" i="12" s="1"/>
  <c r="R3556" i="12"/>
  <c r="L3558" i="12"/>
  <c r="M3558" i="12"/>
  <c r="I3558" i="12"/>
  <c r="J3558" i="12" s="1"/>
  <c r="H3559" i="12"/>
  <c r="F3561" i="12"/>
  <c r="G3561" i="12" s="1"/>
  <c r="E3560" i="12"/>
  <c r="P3558" i="12" l="1"/>
  <c r="Q3558" i="12"/>
  <c r="L3559" i="12"/>
  <c r="M3559" i="12"/>
  <c r="N3558" i="12"/>
  <c r="I3559" i="12"/>
  <c r="J3559" i="12" s="1"/>
  <c r="H3560" i="12"/>
  <c r="F3562" i="12"/>
  <c r="G3562" i="12" s="1"/>
  <c r="E3561" i="12"/>
  <c r="P3559" i="12" l="1"/>
  <c r="Q3559" i="12"/>
  <c r="R3558" i="12"/>
  <c r="L3560" i="12"/>
  <c r="M3560" i="12"/>
  <c r="N3559" i="12"/>
  <c r="I3560" i="12"/>
  <c r="J3560" i="12" s="1"/>
  <c r="H3561" i="12"/>
  <c r="E3562" i="12"/>
  <c r="F3563" i="12"/>
  <c r="G3563" i="12" s="1"/>
  <c r="P3560" i="12" l="1"/>
  <c r="Q3560" i="12"/>
  <c r="R3559" i="12"/>
  <c r="L3561" i="12"/>
  <c r="M3561" i="12"/>
  <c r="N3560" i="12"/>
  <c r="I3561" i="12"/>
  <c r="J3561" i="12" s="1"/>
  <c r="H3562" i="12"/>
  <c r="M3562" i="12" s="1"/>
  <c r="F3564" i="12"/>
  <c r="G3564" i="12" s="1"/>
  <c r="E3563" i="12"/>
  <c r="P3561" i="12" l="1"/>
  <c r="Q3561" i="12"/>
  <c r="Q3562" i="12" s="1"/>
  <c r="R3560" i="12"/>
  <c r="N3561" i="12"/>
  <c r="I3562" i="12"/>
  <c r="J3562" i="12" s="1"/>
  <c r="L3562" i="12"/>
  <c r="N3562" i="12" s="1"/>
  <c r="H3563" i="12"/>
  <c r="E3564" i="12"/>
  <c r="F3565" i="12"/>
  <c r="G3565" i="12" s="1"/>
  <c r="P3562" i="12" l="1"/>
  <c r="R3562" i="12" s="1"/>
  <c r="R3561" i="12"/>
  <c r="L3563" i="12"/>
  <c r="M3563" i="12"/>
  <c r="I3563" i="12"/>
  <c r="J3563" i="12" s="1"/>
  <c r="H3564" i="12"/>
  <c r="F3566" i="12"/>
  <c r="G3566" i="12" s="1"/>
  <c r="E3565" i="12"/>
  <c r="P3563" i="12" l="1"/>
  <c r="Q3563" i="12"/>
  <c r="L3564" i="12"/>
  <c r="M3564" i="12"/>
  <c r="N3563" i="12"/>
  <c r="I3564" i="12"/>
  <c r="J3564" i="12" s="1"/>
  <c r="H3565" i="12"/>
  <c r="F3567" i="12"/>
  <c r="G3567" i="12" s="1"/>
  <c r="E3566" i="12"/>
  <c r="P3564" i="12" l="1"/>
  <c r="Q3564" i="12"/>
  <c r="R3563" i="12"/>
  <c r="L3565" i="12"/>
  <c r="M3565" i="12"/>
  <c r="N3564" i="12"/>
  <c r="I3565" i="12"/>
  <c r="J3565" i="12" s="1"/>
  <c r="H3566" i="12"/>
  <c r="E3567" i="12"/>
  <c r="F3568" i="12"/>
  <c r="G3568" i="12" s="1"/>
  <c r="P3565" i="12" l="1"/>
  <c r="Q3565" i="12"/>
  <c r="R3564" i="12"/>
  <c r="L3566" i="12"/>
  <c r="M3566" i="12"/>
  <c r="N3565" i="12"/>
  <c r="I3566" i="12"/>
  <c r="J3566" i="12" s="1"/>
  <c r="H3567" i="12"/>
  <c r="M3567" i="12" s="1"/>
  <c r="F3569" i="12"/>
  <c r="G3569" i="12" s="1"/>
  <c r="E3568" i="12"/>
  <c r="P3566" i="12" l="1"/>
  <c r="Q3566" i="12"/>
  <c r="Q3567" i="12" s="1"/>
  <c r="R3565" i="12"/>
  <c r="N3566" i="12"/>
  <c r="I3567" i="12"/>
  <c r="J3567" i="12" s="1"/>
  <c r="L3567" i="12"/>
  <c r="N3567" i="12" s="1"/>
  <c r="H3568" i="12"/>
  <c r="F3570" i="12"/>
  <c r="G3570" i="12" s="1"/>
  <c r="E3569" i="12"/>
  <c r="P3567" i="12" l="1"/>
  <c r="R3567" i="12" s="1"/>
  <c r="R3566" i="12"/>
  <c r="L3568" i="12"/>
  <c r="M3568" i="12"/>
  <c r="I3568" i="12"/>
  <c r="J3568" i="12" s="1"/>
  <c r="H3569" i="12"/>
  <c r="F3571" i="12"/>
  <c r="G3571" i="12" s="1"/>
  <c r="E3570" i="12"/>
  <c r="P3568" i="12" l="1"/>
  <c r="Q3568" i="12"/>
  <c r="L3569" i="12"/>
  <c r="M3569" i="12"/>
  <c r="N3568" i="12"/>
  <c r="I3569" i="12"/>
  <c r="J3569" i="12" s="1"/>
  <c r="H3570" i="12"/>
  <c r="E3571" i="12"/>
  <c r="F3572" i="12"/>
  <c r="G3572" i="12" s="1"/>
  <c r="P3569" i="12" l="1"/>
  <c r="Q3569" i="12"/>
  <c r="R3568" i="12"/>
  <c r="L3570" i="12"/>
  <c r="M3570" i="12"/>
  <c r="N3569" i="12"/>
  <c r="I3570" i="12"/>
  <c r="J3570" i="12" s="1"/>
  <c r="H3571" i="12"/>
  <c r="F3573" i="12"/>
  <c r="G3573" i="12" s="1"/>
  <c r="E3572" i="12"/>
  <c r="P3570" i="12" l="1"/>
  <c r="Q3570" i="12"/>
  <c r="R3569" i="12"/>
  <c r="L3571" i="12"/>
  <c r="M3571" i="12"/>
  <c r="N3570" i="12"/>
  <c r="I3571" i="12"/>
  <c r="J3571" i="12" s="1"/>
  <c r="H3572" i="12"/>
  <c r="E3573" i="12"/>
  <c r="F3574" i="12"/>
  <c r="G3574" i="12" s="1"/>
  <c r="P3571" i="12" l="1"/>
  <c r="Q3571" i="12"/>
  <c r="R3570" i="12"/>
  <c r="L3572" i="12"/>
  <c r="M3572" i="12"/>
  <c r="N3571" i="12"/>
  <c r="I3572" i="12"/>
  <c r="J3572" i="12" s="1"/>
  <c r="H3573" i="12"/>
  <c r="F3575" i="12"/>
  <c r="G3575" i="12" s="1"/>
  <c r="E3574" i="12"/>
  <c r="P3572" i="12" l="1"/>
  <c r="Q3572" i="12"/>
  <c r="R3571" i="12"/>
  <c r="L3573" i="12"/>
  <c r="M3573" i="12"/>
  <c r="N3572" i="12"/>
  <c r="I3573" i="12"/>
  <c r="J3573" i="12" s="1"/>
  <c r="H3574" i="12"/>
  <c r="E3575" i="12"/>
  <c r="F3576" i="12"/>
  <c r="G3576" i="12" s="1"/>
  <c r="P3573" i="12" l="1"/>
  <c r="Q3573" i="12"/>
  <c r="R3572" i="12"/>
  <c r="L3574" i="12"/>
  <c r="M3574" i="12"/>
  <c r="N3573" i="12"/>
  <c r="I3574" i="12"/>
  <c r="J3574" i="12" s="1"/>
  <c r="H3575" i="12"/>
  <c r="M3575" i="12" s="1"/>
  <c r="F3577" i="12"/>
  <c r="G3577" i="12" s="1"/>
  <c r="E3576" i="12"/>
  <c r="P3574" i="12" l="1"/>
  <c r="Q3574" i="12"/>
  <c r="Q3575" i="12" s="1"/>
  <c r="R3573" i="12"/>
  <c r="N3574" i="12"/>
  <c r="I3575" i="12"/>
  <c r="J3575" i="12" s="1"/>
  <c r="L3575" i="12"/>
  <c r="N3575" i="12" s="1"/>
  <c r="H3576" i="12"/>
  <c r="E3577" i="12"/>
  <c r="F3578" i="12"/>
  <c r="G3578" i="12" s="1"/>
  <c r="P3575" i="12" l="1"/>
  <c r="R3575" i="12" s="1"/>
  <c r="R3574" i="12"/>
  <c r="L3576" i="12"/>
  <c r="M3576" i="12"/>
  <c r="I3576" i="12"/>
  <c r="J3576" i="12" s="1"/>
  <c r="H3577" i="12"/>
  <c r="F3579" i="12"/>
  <c r="G3579" i="12" s="1"/>
  <c r="E3578" i="12"/>
  <c r="P3576" i="12" l="1"/>
  <c r="Q3576" i="12"/>
  <c r="L3577" i="12"/>
  <c r="M3577" i="12"/>
  <c r="N3576" i="12"/>
  <c r="I3577" i="12"/>
  <c r="J3577" i="12" s="1"/>
  <c r="H3578" i="12"/>
  <c r="F3580" i="12"/>
  <c r="G3580" i="12" s="1"/>
  <c r="E3579" i="12"/>
  <c r="P3577" i="12" l="1"/>
  <c r="Q3577" i="12"/>
  <c r="R3576" i="12"/>
  <c r="L3578" i="12"/>
  <c r="M3578" i="12"/>
  <c r="N3577" i="12"/>
  <c r="I3578" i="12"/>
  <c r="J3578" i="12" s="1"/>
  <c r="H3579" i="12"/>
  <c r="F3581" i="12"/>
  <c r="G3581" i="12" s="1"/>
  <c r="E3580" i="12"/>
  <c r="P3578" i="12" l="1"/>
  <c r="Q3578" i="12"/>
  <c r="R3577" i="12"/>
  <c r="L3579" i="12"/>
  <c r="M3579" i="12"/>
  <c r="N3578" i="12"/>
  <c r="I3579" i="12"/>
  <c r="J3579" i="12" s="1"/>
  <c r="H3580" i="12"/>
  <c r="F3582" i="12"/>
  <c r="G3582" i="12" s="1"/>
  <c r="E3581" i="12"/>
  <c r="P3579" i="12" l="1"/>
  <c r="Q3579" i="12"/>
  <c r="R3578" i="12"/>
  <c r="N3579" i="12"/>
  <c r="L3580" i="12"/>
  <c r="M3580" i="12"/>
  <c r="I3580" i="12"/>
  <c r="J3580" i="12" s="1"/>
  <c r="H3581" i="12"/>
  <c r="E3582" i="12"/>
  <c r="F3583" i="12"/>
  <c r="G3583" i="12" s="1"/>
  <c r="P3580" i="12" l="1"/>
  <c r="Q3580" i="12"/>
  <c r="R3579" i="12"/>
  <c r="L3581" i="12"/>
  <c r="M3581" i="12"/>
  <c r="N3580" i="12"/>
  <c r="I3581" i="12"/>
  <c r="J3581" i="12" s="1"/>
  <c r="H3582" i="12"/>
  <c r="F3584" i="12"/>
  <c r="G3584" i="12" s="1"/>
  <c r="E3583" i="12"/>
  <c r="P3581" i="12" l="1"/>
  <c r="Q3581" i="12"/>
  <c r="R3580" i="12"/>
  <c r="L3582" i="12"/>
  <c r="M3582" i="12"/>
  <c r="N3581" i="12"/>
  <c r="I3582" i="12"/>
  <c r="J3582" i="12" s="1"/>
  <c r="H3583" i="12"/>
  <c r="E3584" i="12"/>
  <c r="F3585" i="12"/>
  <c r="G3585" i="12" s="1"/>
  <c r="P3582" i="12" l="1"/>
  <c r="Q3582" i="12"/>
  <c r="R3581" i="12"/>
  <c r="L3583" i="12"/>
  <c r="M3583" i="12"/>
  <c r="N3582" i="12"/>
  <c r="I3583" i="12"/>
  <c r="J3583" i="12" s="1"/>
  <c r="H3584" i="12"/>
  <c r="F3586" i="12"/>
  <c r="G3586" i="12" s="1"/>
  <c r="E3585" i="12"/>
  <c r="P3583" i="12" l="1"/>
  <c r="Q3583" i="12"/>
  <c r="R3582" i="12"/>
  <c r="L3584" i="12"/>
  <c r="M3584" i="12"/>
  <c r="N3583" i="12"/>
  <c r="I3584" i="12"/>
  <c r="J3584" i="12" s="1"/>
  <c r="H3585" i="12"/>
  <c r="F3587" i="12"/>
  <c r="G3587" i="12" s="1"/>
  <c r="E3586" i="12"/>
  <c r="P3584" i="12" l="1"/>
  <c r="Q3584" i="12"/>
  <c r="R3583" i="12"/>
  <c r="L3585" i="12"/>
  <c r="M3585" i="12"/>
  <c r="N3584" i="12"/>
  <c r="I3585" i="12"/>
  <c r="J3585" i="12" s="1"/>
  <c r="H3586" i="12"/>
  <c r="M3586" i="12" s="1"/>
  <c r="F3588" i="12"/>
  <c r="G3588" i="12" s="1"/>
  <c r="E3587" i="12"/>
  <c r="P3585" i="12" l="1"/>
  <c r="Q3585" i="12"/>
  <c r="Q3586" i="12" s="1"/>
  <c r="R3584" i="12"/>
  <c r="N3585" i="12"/>
  <c r="I3586" i="12"/>
  <c r="J3586" i="12" s="1"/>
  <c r="L3586" i="12"/>
  <c r="N3586" i="12" s="1"/>
  <c r="H3587" i="12"/>
  <c r="E3588" i="12"/>
  <c r="F3589" i="12"/>
  <c r="G3589" i="12" s="1"/>
  <c r="P3586" i="12" l="1"/>
  <c r="R3586" i="12" s="1"/>
  <c r="R3585" i="12"/>
  <c r="L3587" i="12"/>
  <c r="M3587" i="12"/>
  <c r="I3587" i="12"/>
  <c r="J3587" i="12" s="1"/>
  <c r="H3588" i="12"/>
  <c r="F3590" i="12"/>
  <c r="G3590" i="12" s="1"/>
  <c r="E3589" i="12"/>
  <c r="P3587" i="12" l="1"/>
  <c r="Q3587" i="12"/>
  <c r="N3587" i="12"/>
  <c r="L3588" i="12"/>
  <c r="M3588" i="12"/>
  <c r="I3588" i="12"/>
  <c r="J3588" i="12" s="1"/>
  <c r="H3589" i="12"/>
  <c r="E3590" i="12"/>
  <c r="F3591" i="12"/>
  <c r="G3591" i="12" s="1"/>
  <c r="P3588" i="12" l="1"/>
  <c r="Q3588" i="12"/>
  <c r="R3587" i="12"/>
  <c r="L3589" i="12"/>
  <c r="M3589" i="12"/>
  <c r="N3588" i="12"/>
  <c r="I3589" i="12"/>
  <c r="J3589" i="12" s="1"/>
  <c r="H3590" i="12"/>
  <c r="F3592" i="12"/>
  <c r="G3592" i="12" s="1"/>
  <c r="E3591" i="12"/>
  <c r="P3589" i="12" l="1"/>
  <c r="Q3589" i="12"/>
  <c r="R3588" i="12"/>
  <c r="L3590" i="12"/>
  <c r="M3590" i="12"/>
  <c r="N3589" i="12"/>
  <c r="I3590" i="12"/>
  <c r="J3590" i="12" s="1"/>
  <c r="H3591" i="12"/>
  <c r="E3592" i="12"/>
  <c r="F3593" i="12"/>
  <c r="G3593" i="12" s="1"/>
  <c r="P3590" i="12" l="1"/>
  <c r="Q3590" i="12"/>
  <c r="R3589" i="12"/>
  <c r="L3591" i="12"/>
  <c r="M3591" i="12"/>
  <c r="N3590" i="12"/>
  <c r="I3591" i="12"/>
  <c r="J3591" i="12" s="1"/>
  <c r="H3592" i="12"/>
  <c r="F3594" i="12"/>
  <c r="G3594" i="12" s="1"/>
  <c r="E3593" i="12"/>
  <c r="P3591" i="12" l="1"/>
  <c r="Q3591" i="12"/>
  <c r="R3590" i="12"/>
  <c r="L3592" i="12"/>
  <c r="M3592" i="12"/>
  <c r="N3591" i="12"/>
  <c r="I3592" i="12"/>
  <c r="J3592" i="12" s="1"/>
  <c r="H3593" i="12"/>
  <c r="E3594" i="12"/>
  <c r="F3595" i="12"/>
  <c r="G3595" i="12" s="1"/>
  <c r="R3591" i="12" l="1"/>
  <c r="P3592" i="12"/>
  <c r="Q3592" i="12"/>
  <c r="L3593" i="12"/>
  <c r="M3593" i="12"/>
  <c r="N3592" i="12"/>
  <c r="I3593" i="12"/>
  <c r="J3593" i="12" s="1"/>
  <c r="H3594" i="12"/>
  <c r="F3596" i="12"/>
  <c r="G3596" i="12" s="1"/>
  <c r="E3595" i="12"/>
  <c r="P3593" i="12" l="1"/>
  <c r="Q3593" i="12"/>
  <c r="R3592" i="12"/>
  <c r="N3593" i="12"/>
  <c r="L3594" i="12"/>
  <c r="M3594" i="12"/>
  <c r="I3594" i="12"/>
  <c r="J3594" i="12" s="1"/>
  <c r="H3595" i="12"/>
  <c r="E3596" i="12"/>
  <c r="F3597" i="12"/>
  <c r="G3597" i="12" s="1"/>
  <c r="P3594" i="12" l="1"/>
  <c r="Q3594" i="12"/>
  <c r="R3593" i="12"/>
  <c r="L3595" i="12"/>
  <c r="M3595" i="12"/>
  <c r="N3594" i="12"/>
  <c r="I3595" i="12"/>
  <c r="J3595" i="12" s="1"/>
  <c r="H3596" i="12"/>
  <c r="F3598" i="12"/>
  <c r="G3598" i="12" s="1"/>
  <c r="E3597" i="12"/>
  <c r="P3595" i="12" l="1"/>
  <c r="Q3595" i="12"/>
  <c r="R3595" i="12" s="1"/>
  <c r="R3594" i="12"/>
  <c r="L3596" i="12"/>
  <c r="M3596" i="12"/>
  <c r="N3595" i="12"/>
  <c r="I3596" i="12"/>
  <c r="J3596" i="12" s="1"/>
  <c r="H3597" i="12"/>
  <c r="F3599" i="12"/>
  <c r="G3599" i="12" s="1"/>
  <c r="E3598" i="12"/>
  <c r="P3596" i="12" l="1"/>
  <c r="Q3596" i="12"/>
  <c r="L3597" i="12"/>
  <c r="M3597" i="12"/>
  <c r="N3596" i="12"/>
  <c r="I3597" i="12"/>
  <c r="J3597" i="12" s="1"/>
  <c r="H3598" i="12"/>
  <c r="E3599" i="12"/>
  <c r="F3600" i="12"/>
  <c r="G3600" i="12" s="1"/>
  <c r="P3597" i="12" l="1"/>
  <c r="Q3597" i="12"/>
  <c r="R3596" i="12"/>
  <c r="L3598" i="12"/>
  <c r="M3598" i="12"/>
  <c r="N3597" i="12"/>
  <c r="I3598" i="12"/>
  <c r="J3598" i="12" s="1"/>
  <c r="H3599" i="12"/>
  <c r="F3601" i="12"/>
  <c r="G3601" i="12" s="1"/>
  <c r="E3600" i="12"/>
  <c r="P3598" i="12" l="1"/>
  <c r="Q3598" i="12"/>
  <c r="R3597" i="12"/>
  <c r="L3599" i="12"/>
  <c r="M3599" i="12"/>
  <c r="N3598" i="12"/>
  <c r="I3599" i="12"/>
  <c r="J3599" i="12" s="1"/>
  <c r="H3600" i="12"/>
  <c r="F3602" i="12"/>
  <c r="G3602" i="12" s="1"/>
  <c r="E3601" i="12"/>
  <c r="P3599" i="12" l="1"/>
  <c r="Q3599" i="12"/>
  <c r="R3598" i="12"/>
  <c r="L3600" i="12"/>
  <c r="M3600" i="12"/>
  <c r="N3599" i="12"/>
  <c r="I3600" i="12"/>
  <c r="J3600" i="12" s="1"/>
  <c r="H3601" i="12"/>
  <c r="F3603" i="12"/>
  <c r="G3603" i="12" s="1"/>
  <c r="E3602" i="12"/>
  <c r="P3600" i="12" l="1"/>
  <c r="Q3600" i="12"/>
  <c r="R3599" i="12"/>
  <c r="L3601" i="12"/>
  <c r="M3601" i="12"/>
  <c r="N3600" i="12"/>
  <c r="I3601" i="12"/>
  <c r="J3601" i="12" s="1"/>
  <c r="H3602" i="12"/>
  <c r="E3603" i="12"/>
  <c r="F3604" i="12"/>
  <c r="G3604" i="12" s="1"/>
  <c r="P3601" i="12" l="1"/>
  <c r="Q3601" i="12"/>
  <c r="R3600" i="12"/>
  <c r="L3602" i="12"/>
  <c r="M3602" i="12"/>
  <c r="N3601" i="12"/>
  <c r="I3602" i="12"/>
  <c r="J3602" i="12" s="1"/>
  <c r="H3603" i="12"/>
  <c r="M3603" i="12" s="1"/>
  <c r="F3605" i="12"/>
  <c r="G3605" i="12" s="1"/>
  <c r="E3604" i="12"/>
  <c r="P3602" i="12" l="1"/>
  <c r="Q3602" i="12"/>
  <c r="Q3603" i="12" s="1"/>
  <c r="R3601" i="12"/>
  <c r="N3602" i="12"/>
  <c r="I3603" i="12"/>
  <c r="J3603" i="12" s="1"/>
  <c r="L3603" i="12"/>
  <c r="N3603" i="12" s="1"/>
  <c r="H3604" i="12"/>
  <c r="F3606" i="12"/>
  <c r="G3606" i="12" s="1"/>
  <c r="E3605" i="12"/>
  <c r="P3603" i="12" l="1"/>
  <c r="R3603" i="12" s="1"/>
  <c r="R3602" i="12"/>
  <c r="L3604" i="12"/>
  <c r="M3604" i="12"/>
  <c r="I3604" i="12"/>
  <c r="J3604" i="12" s="1"/>
  <c r="H3605" i="12"/>
  <c r="F3607" i="12"/>
  <c r="G3607" i="12" s="1"/>
  <c r="E3606" i="12"/>
  <c r="P3604" i="12" l="1"/>
  <c r="Q3604" i="12"/>
  <c r="L3605" i="12"/>
  <c r="M3605" i="12"/>
  <c r="N3604" i="12"/>
  <c r="I3605" i="12"/>
  <c r="J3605" i="12" s="1"/>
  <c r="H3606" i="12"/>
  <c r="F3608" i="12"/>
  <c r="G3608" i="12" s="1"/>
  <c r="E3607" i="12"/>
  <c r="P3605" i="12" l="1"/>
  <c r="Q3605" i="12"/>
  <c r="R3604" i="12"/>
  <c r="L3606" i="12"/>
  <c r="M3606" i="12"/>
  <c r="N3605" i="12"/>
  <c r="I3606" i="12"/>
  <c r="J3606" i="12" s="1"/>
  <c r="H3607" i="12"/>
  <c r="E3608" i="12"/>
  <c r="F3609" i="12"/>
  <c r="G3609" i="12" s="1"/>
  <c r="P3606" i="12" l="1"/>
  <c r="Q3606" i="12"/>
  <c r="R3605" i="12"/>
  <c r="L3607" i="12"/>
  <c r="M3607" i="12"/>
  <c r="N3606" i="12"/>
  <c r="I3607" i="12"/>
  <c r="J3607" i="12" s="1"/>
  <c r="H3608" i="12"/>
  <c r="F3610" i="12"/>
  <c r="G3610" i="12" s="1"/>
  <c r="E3609" i="12"/>
  <c r="P3607" i="12" l="1"/>
  <c r="Q3607" i="12"/>
  <c r="R3606" i="12"/>
  <c r="L3608" i="12"/>
  <c r="M3608" i="12"/>
  <c r="N3607" i="12"/>
  <c r="I3608" i="12"/>
  <c r="J3608" i="12" s="1"/>
  <c r="H3609" i="12"/>
  <c r="M3609" i="12" s="1"/>
  <c r="F3611" i="12"/>
  <c r="G3611" i="12" s="1"/>
  <c r="E3610" i="12"/>
  <c r="P3608" i="12" l="1"/>
  <c r="Q3608" i="12"/>
  <c r="Q3609" i="12" s="1"/>
  <c r="R3607" i="12"/>
  <c r="N3608" i="12"/>
  <c r="I3609" i="12"/>
  <c r="J3609" i="12" s="1"/>
  <c r="L3609" i="12"/>
  <c r="N3609" i="12" s="1"/>
  <c r="H3610" i="12"/>
  <c r="M3610" i="12" s="1"/>
  <c r="F3612" i="12"/>
  <c r="G3612" i="12" s="1"/>
  <c r="E3611" i="12"/>
  <c r="R3608" i="12" l="1"/>
  <c r="P3609" i="12"/>
  <c r="Q3610" i="12"/>
  <c r="I3610" i="12"/>
  <c r="J3610" i="12" s="1"/>
  <c r="L3610" i="12"/>
  <c r="N3610" i="12" s="1"/>
  <c r="H3611" i="12"/>
  <c r="F3613" i="12"/>
  <c r="G3613" i="12" s="1"/>
  <c r="E3612" i="12"/>
  <c r="P3610" i="12" l="1"/>
  <c r="R3610" i="12" s="1"/>
  <c r="R3609" i="12"/>
  <c r="L3611" i="12"/>
  <c r="M3611" i="12"/>
  <c r="I3611" i="12"/>
  <c r="J3611" i="12" s="1"/>
  <c r="H3612" i="12"/>
  <c r="F3614" i="12"/>
  <c r="G3614" i="12" s="1"/>
  <c r="E3613" i="12"/>
  <c r="P3611" i="12" l="1"/>
  <c r="Q3611" i="12"/>
  <c r="L3612" i="12"/>
  <c r="M3612" i="12"/>
  <c r="N3611" i="12"/>
  <c r="I3612" i="12"/>
  <c r="J3612" i="12" s="1"/>
  <c r="H3613" i="12"/>
  <c r="F3615" i="12"/>
  <c r="G3615" i="12" s="1"/>
  <c r="E3614" i="12"/>
  <c r="P3612" i="12" l="1"/>
  <c r="Q3612" i="12"/>
  <c r="R3611" i="12"/>
  <c r="L3613" i="12"/>
  <c r="M3613" i="12"/>
  <c r="N3612" i="12"/>
  <c r="I3613" i="12"/>
  <c r="J3613" i="12" s="1"/>
  <c r="H3614" i="12"/>
  <c r="E3615" i="12"/>
  <c r="F3616" i="12"/>
  <c r="G3616" i="12" s="1"/>
  <c r="P3613" i="12" l="1"/>
  <c r="Q3613" i="12"/>
  <c r="R3612" i="12"/>
  <c r="L3614" i="12"/>
  <c r="M3614" i="12"/>
  <c r="N3613" i="12"/>
  <c r="I3614" i="12"/>
  <c r="J3614" i="12" s="1"/>
  <c r="H3615" i="12"/>
  <c r="F3617" i="12"/>
  <c r="G3617" i="12" s="1"/>
  <c r="E3616" i="12"/>
  <c r="P3614" i="12" l="1"/>
  <c r="Q3614" i="12"/>
  <c r="R3613" i="12"/>
  <c r="L3615" i="12"/>
  <c r="M3615" i="12"/>
  <c r="N3614" i="12"/>
  <c r="I3615" i="12"/>
  <c r="J3615" i="12" s="1"/>
  <c r="H3616" i="12"/>
  <c r="F3618" i="12"/>
  <c r="G3618" i="12" s="1"/>
  <c r="E3617" i="12"/>
  <c r="P3615" i="12" l="1"/>
  <c r="Q3615" i="12"/>
  <c r="R3614" i="12"/>
  <c r="N3615" i="12"/>
  <c r="L3616" i="12"/>
  <c r="M3616" i="12"/>
  <c r="I3616" i="12"/>
  <c r="J3616" i="12" s="1"/>
  <c r="H3617" i="12"/>
  <c r="E3618" i="12"/>
  <c r="F3619" i="12"/>
  <c r="G3619" i="12" s="1"/>
  <c r="P3616" i="12" l="1"/>
  <c r="Q3616" i="12"/>
  <c r="R3615" i="12"/>
  <c r="N3616" i="12"/>
  <c r="L3617" i="12"/>
  <c r="M3617" i="12"/>
  <c r="I3617" i="12"/>
  <c r="J3617" i="12" s="1"/>
  <c r="H3618" i="12"/>
  <c r="M3618" i="12" s="1"/>
  <c r="F3620" i="12"/>
  <c r="G3620" i="12" s="1"/>
  <c r="E3619" i="12"/>
  <c r="P3617" i="12" l="1"/>
  <c r="Q3617" i="12"/>
  <c r="Q3618" i="12" s="1"/>
  <c r="R3616" i="12"/>
  <c r="N3617" i="12"/>
  <c r="I3618" i="12"/>
  <c r="J3618" i="12" s="1"/>
  <c r="L3618" i="12"/>
  <c r="N3618" i="12" s="1"/>
  <c r="H3619" i="12"/>
  <c r="F3621" i="12"/>
  <c r="G3621" i="12" s="1"/>
  <c r="E3620" i="12"/>
  <c r="P3618" i="12" l="1"/>
  <c r="R3618" i="12" s="1"/>
  <c r="R3617" i="12"/>
  <c r="L3619" i="12"/>
  <c r="M3619" i="12"/>
  <c r="I3619" i="12"/>
  <c r="J3619" i="12" s="1"/>
  <c r="H3620" i="12"/>
  <c r="F3622" i="12"/>
  <c r="G3622" i="12" s="1"/>
  <c r="E3621" i="12"/>
  <c r="P3619" i="12" l="1"/>
  <c r="Q3619" i="12"/>
  <c r="L3620" i="12"/>
  <c r="M3620" i="12"/>
  <c r="N3619" i="12"/>
  <c r="I3620" i="12"/>
  <c r="J3620" i="12" s="1"/>
  <c r="H3621" i="12"/>
  <c r="F3623" i="12"/>
  <c r="G3623" i="12" s="1"/>
  <c r="E3622" i="12"/>
  <c r="P3620" i="12" l="1"/>
  <c r="Q3620" i="12"/>
  <c r="R3619" i="12"/>
  <c r="L3621" i="12"/>
  <c r="M3621" i="12"/>
  <c r="N3620" i="12"/>
  <c r="I3621" i="12"/>
  <c r="J3621" i="12" s="1"/>
  <c r="H3622" i="12"/>
  <c r="F3624" i="12"/>
  <c r="G3624" i="12" s="1"/>
  <c r="E3623" i="12"/>
  <c r="P3621" i="12" l="1"/>
  <c r="Q3621" i="12"/>
  <c r="R3620" i="12"/>
  <c r="L3622" i="12"/>
  <c r="M3622" i="12"/>
  <c r="N3621" i="12"/>
  <c r="I3622" i="12"/>
  <c r="J3622" i="12" s="1"/>
  <c r="H3623" i="12"/>
  <c r="F3625" i="12"/>
  <c r="G3625" i="12" s="1"/>
  <c r="E3624" i="12"/>
  <c r="P3622" i="12" l="1"/>
  <c r="Q3622" i="12"/>
  <c r="R3622" i="12" s="1"/>
  <c r="R3621" i="12"/>
  <c r="L3623" i="12"/>
  <c r="M3623" i="12"/>
  <c r="N3622" i="12"/>
  <c r="I3623" i="12"/>
  <c r="J3623" i="12" s="1"/>
  <c r="H3624" i="12"/>
  <c r="E3625" i="12"/>
  <c r="F3626" i="12"/>
  <c r="G3626" i="12" s="1"/>
  <c r="P3623" i="12" l="1"/>
  <c r="Q3623" i="12"/>
  <c r="L3624" i="12"/>
  <c r="M3624" i="12"/>
  <c r="N3623" i="12"/>
  <c r="I3624" i="12"/>
  <c r="J3624" i="12" s="1"/>
  <c r="H3625" i="12"/>
  <c r="F3627" i="12"/>
  <c r="G3627" i="12" s="1"/>
  <c r="E3626" i="12"/>
  <c r="P3624" i="12" l="1"/>
  <c r="Q3624" i="12"/>
  <c r="R3623" i="12"/>
  <c r="L3625" i="12"/>
  <c r="M3625" i="12"/>
  <c r="N3624" i="12"/>
  <c r="I3625" i="12"/>
  <c r="J3625" i="12" s="1"/>
  <c r="H3626" i="12"/>
  <c r="F3628" i="12"/>
  <c r="G3628" i="12" s="1"/>
  <c r="E3627" i="12"/>
  <c r="P3625" i="12" l="1"/>
  <c r="Q3625" i="12"/>
  <c r="R3624" i="12"/>
  <c r="L3626" i="12"/>
  <c r="M3626" i="12"/>
  <c r="N3625" i="12"/>
  <c r="I3626" i="12"/>
  <c r="J3626" i="12" s="1"/>
  <c r="H3627" i="12"/>
  <c r="F3629" i="12"/>
  <c r="G3629" i="12" s="1"/>
  <c r="E3628" i="12"/>
  <c r="P3626" i="12" l="1"/>
  <c r="Q3626" i="12"/>
  <c r="R3625" i="12"/>
  <c r="L3627" i="12"/>
  <c r="M3627" i="12"/>
  <c r="N3626" i="12"/>
  <c r="I3627" i="12"/>
  <c r="J3627" i="12" s="1"/>
  <c r="H3628" i="12"/>
  <c r="F3630" i="12"/>
  <c r="G3630" i="12" s="1"/>
  <c r="E3629" i="12"/>
  <c r="P3627" i="12" l="1"/>
  <c r="Q3627" i="12"/>
  <c r="R3626" i="12"/>
  <c r="L3628" i="12"/>
  <c r="M3628" i="12"/>
  <c r="N3627" i="12"/>
  <c r="I3628" i="12"/>
  <c r="J3628" i="12" s="1"/>
  <c r="H3629" i="12"/>
  <c r="E3630" i="12"/>
  <c r="F3631" i="12"/>
  <c r="G3631" i="12" s="1"/>
  <c r="P3628" i="12" l="1"/>
  <c r="Q3628" i="12"/>
  <c r="R3627" i="12"/>
  <c r="L3629" i="12"/>
  <c r="M3629" i="12"/>
  <c r="N3628" i="12"/>
  <c r="I3629" i="12"/>
  <c r="J3629" i="12" s="1"/>
  <c r="H3630" i="12"/>
  <c r="F3632" i="12"/>
  <c r="G3632" i="12" s="1"/>
  <c r="E3631" i="12"/>
  <c r="P3629" i="12" l="1"/>
  <c r="Q3629" i="12"/>
  <c r="R3628" i="12"/>
  <c r="L3630" i="12"/>
  <c r="M3630" i="12"/>
  <c r="N3629" i="12"/>
  <c r="I3630" i="12"/>
  <c r="J3630" i="12" s="1"/>
  <c r="H3631" i="12"/>
  <c r="E3632" i="12"/>
  <c r="F3633" i="12"/>
  <c r="G3633" i="12" s="1"/>
  <c r="P3630" i="12" l="1"/>
  <c r="Q3630" i="12"/>
  <c r="R3629" i="12"/>
  <c r="L3631" i="12"/>
  <c r="M3631" i="12"/>
  <c r="N3630" i="12"/>
  <c r="I3631" i="12"/>
  <c r="J3631" i="12" s="1"/>
  <c r="H3632" i="12"/>
  <c r="M3632" i="12" s="1"/>
  <c r="F3634" i="12"/>
  <c r="G3634" i="12" s="1"/>
  <c r="E3633" i="12"/>
  <c r="P3631" i="12" l="1"/>
  <c r="Q3631" i="12"/>
  <c r="Q3632" i="12" s="1"/>
  <c r="R3630" i="12"/>
  <c r="N3631" i="12"/>
  <c r="I3632" i="12"/>
  <c r="J3632" i="12" s="1"/>
  <c r="L3632" i="12"/>
  <c r="N3632" i="12" s="1"/>
  <c r="H3633" i="12"/>
  <c r="F3635" i="12"/>
  <c r="G3635" i="12" s="1"/>
  <c r="E3634" i="12"/>
  <c r="P3632" i="12" l="1"/>
  <c r="R3632" i="12" s="1"/>
  <c r="R3631" i="12"/>
  <c r="L3633" i="12"/>
  <c r="M3633" i="12"/>
  <c r="I3633" i="12"/>
  <c r="J3633" i="12" s="1"/>
  <c r="H3634" i="12"/>
  <c r="F3636" i="12"/>
  <c r="G3636" i="12" s="1"/>
  <c r="E3635" i="12"/>
  <c r="P3633" i="12" l="1"/>
  <c r="Q3633" i="12"/>
  <c r="L3634" i="12"/>
  <c r="M3634" i="12"/>
  <c r="N3633" i="12"/>
  <c r="I3634" i="12"/>
  <c r="J3634" i="12" s="1"/>
  <c r="H3635" i="12"/>
  <c r="F3637" i="12"/>
  <c r="G3637" i="12" s="1"/>
  <c r="E3636" i="12"/>
  <c r="P3634" i="12" l="1"/>
  <c r="Q3634" i="12"/>
  <c r="R3633" i="12"/>
  <c r="L3635" i="12"/>
  <c r="M3635" i="12"/>
  <c r="N3634" i="12"/>
  <c r="I3635" i="12"/>
  <c r="J3635" i="12" s="1"/>
  <c r="H3636" i="12"/>
  <c r="E3637" i="12"/>
  <c r="F3638" i="12"/>
  <c r="G3638" i="12" s="1"/>
  <c r="P3635" i="12" l="1"/>
  <c r="Q3635" i="12"/>
  <c r="R3634" i="12"/>
  <c r="L3636" i="12"/>
  <c r="M3636" i="12"/>
  <c r="N3635" i="12"/>
  <c r="I3636" i="12"/>
  <c r="J3636" i="12" s="1"/>
  <c r="H3637" i="12"/>
  <c r="F3639" i="12"/>
  <c r="G3639" i="12" s="1"/>
  <c r="E3638" i="12"/>
  <c r="P3636" i="12" l="1"/>
  <c r="Q3636" i="12"/>
  <c r="R3635" i="12"/>
  <c r="L3637" i="12"/>
  <c r="M3637" i="12"/>
  <c r="N3636" i="12"/>
  <c r="I3637" i="12"/>
  <c r="J3637" i="12" s="1"/>
  <c r="H3638" i="12"/>
  <c r="F3640" i="12"/>
  <c r="G3640" i="12" s="1"/>
  <c r="E3639" i="12"/>
  <c r="P3637" i="12" l="1"/>
  <c r="Q3637" i="12"/>
  <c r="R3636" i="12"/>
  <c r="L3638" i="12"/>
  <c r="M3638" i="12"/>
  <c r="N3637" i="12"/>
  <c r="I3638" i="12"/>
  <c r="J3638" i="12" s="1"/>
  <c r="H3639" i="12"/>
  <c r="E3640" i="12"/>
  <c r="F3641" i="12"/>
  <c r="G3641" i="12" s="1"/>
  <c r="P3638" i="12" l="1"/>
  <c r="Q3638" i="12"/>
  <c r="R3637" i="12"/>
  <c r="L3639" i="12"/>
  <c r="M3639" i="12"/>
  <c r="N3638" i="12"/>
  <c r="I3639" i="12"/>
  <c r="J3639" i="12" s="1"/>
  <c r="H3640" i="12"/>
  <c r="F3642" i="12"/>
  <c r="G3642" i="12" s="1"/>
  <c r="E3641" i="12"/>
  <c r="P3639" i="12" l="1"/>
  <c r="Q3639" i="12"/>
  <c r="R3638" i="12"/>
  <c r="N3639" i="12"/>
  <c r="L3640" i="12"/>
  <c r="M3640" i="12"/>
  <c r="I3640" i="12"/>
  <c r="J3640" i="12" s="1"/>
  <c r="H3641" i="12"/>
  <c r="E3642" i="12"/>
  <c r="F3643" i="12"/>
  <c r="G3643" i="12" s="1"/>
  <c r="P3640" i="12" l="1"/>
  <c r="Q3640" i="12"/>
  <c r="R3639" i="12"/>
  <c r="L3641" i="12"/>
  <c r="M3641" i="12"/>
  <c r="N3640" i="12"/>
  <c r="I3641" i="12"/>
  <c r="J3641" i="12" s="1"/>
  <c r="H3642" i="12"/>
  <c r="F3644" i="12"/>
  <c r="G3644" i="12" s="1"/>
  <c r="E3643" i="12"/>
  <c r="P3641" i="12" l="1"/>
  <c r="Q3641" i="12"/>
  <c r="R3640" i="12"/>
  <c r="L3642" i="12"/>
  <c r="M3642" i="12"/>
  <c r="N3641" i="12"/>
  <c r="I3642" i="12"/>
  <c r="J3642" i="12" s="1"/>
  <c r="H3643" i="12"/>
  <c r="E3644" i="12"/>
  <c r="F3645" i="12"/>
  <c r="G3645" i="12" s="1"/>
  <c r="P3642" i="12" l="1"/>
  <c r="Q3642" i="12"/>
  <c r="R3641" i="12"/>
  <c r="L3643" i="12"/>
  <c r="M3643" i="12"/>
  <c r="N3642" i="12"/>
  <c r="I3643" i="12"/>
  <c r="J3643" i="12" s="1"/>
  <c r="H3644" i="12"/>
  <c r="F3646" i="12"/>
  <c r="G3646" i="12" s="1"/>
  <c r="E3645" i="12"/>
  <c r="P3643" i="12" l="1"/>
  <c r="Q3643" i="12"/>
  <c r="R3642" i="12"/>
  <c r="L3644" i="12"/>
  <c r="M3644" i="12"/>
  <c r="N3643" i="12"/>
  <c r="I3644" i="12"/>
  <c r="J3644" i="12" s="1"/>
  <c r="H3645" i="12"/>
  <c r="E3646" i="12"/>
  <c r="F3647" i="12"/>
  <c r="G3647" i="12" s="1"/>
  <c r="P3644" i="12" l="1"/>
  <c r="Q3644" i="12"/>
  <c r="R3643" i="12"/>
  <c r="L3645" i="12"/>
  <c r="M3645" i="12"/>
  <c r="N3644" i="12"/>
  <c r="I3645" i="12"/>
  <c r="J3645" i="12" s="1"/>
  <c r="H3646" i="12"/>
  <c r="F3648" i="12"/>
  <c r="G3648" i="12" s="1"/>
  <c r="E3647" i="12"/>
  <c r="P3645" i="12" l="1"/>
  <c r="Q3645" i="12"/>
  <c r="R3644" i="12"/>
  <c r="L3646" i="12"/>
  <c r="M3646" i="12"/>
  <c r="N3645" i="12"/>
  <c r="I3646" i="12"/>
  <c r="J3646" i="12" s="1"/>
  <c r="H3647" i="12"/>
  <c r="F3649" i="12"/>
  <c r="G3649" i="12" s="1"/>
  <c r="E3648" i="12"/>
  <c r="P3646" i="12" l="1"/>
  <c r="Q3646" i="12"/>
  <c r="R3645" i="12"/>
  <c r="L3647" i="12"/>
  <c r="M3647" i="12"/>
  <c r="N3646" i="12"/>
  <c r="I3647" i="12"/>
  <c r="J3647" i="12" s="1"/>
  <c r="H3648" i="12"/>
  <c r="F3650" i="12"/>
  <c r="G3650" i="12" s="1"/>
  <c r="E3649" i="12"/>
  <c r="P3647" i="12" l="1"/>
  <c r="Q3647" i="12"/>
  <c r="R3646" i="12"/>
  <c r="L3648" i="12"/>
  <c r="M3648" i="12"/>
  <c r="N3647" i="12"/>
  <c r="I3648" i="12"/>
  <c r="J3648" i="12" s="1"/>
  <c r="H3649" i="12"/>
  <c r="E3650" i="12"/>
  <c r="F3651" i="12"/>
  <c r="G3651" i="12" s="1"/>
  <c r="P3648" i="12" l="1"/>
  <c r="Q3648" i="12"/>
  <c r="R3647" i="12"/>
  <c r="L3649" i="12"/>
  <c r="M3649" i="12"/>
  <c r="N3648" i="12"/>
  <c r="I3649" i="12"/>
  <c r="J3649" i="12" s="1"/>
  <c r="H3650" i="12"/>
  <c r="F3652" i="12"/>
  <c r="G3652" i="12" s="1"/>
  <c r="E3651" i="12"/>
  <c r="P3649" i="12" l="1"/>
  <c r="Q3649" i="12"/>
  <c r="R3648" i="12"/>
  <c r="L3650" i="12"/>
  <c r="M3650" i="12"/>
  <c r="N3649" i="12"/>
  <c r="I3650" i="12"/>
  <c r="J3650" i="12" s="1"/>
  <c r="H3651" i="12"/>
  <c r="E3652" i="12"/>
  <c r="F3653" i="12"/>
  <c r="G3653" i="12" s="1"/>
  <c r="P3650" i="12" l="1"/>
  <c r="Q3650" i="12"/>
  <c r="R3649" i="12"/>
  <c r="L3651" i="12"/>
  <c r="M3651" i="12"/>
  <c r="N3650" i="12"/>
  <c r="I3651" i="12"/>
  <c r="J3651" i="12" s="1"/>
  <c r="H3652" i="12"/>
  <c r="F3654" i="12"/>
  <c r="G3654" i="12" s="1"/>
  <c r="E3653" i="12"/>
  <c r="P3651" i="12" l="1"/>
  <c r="Q3651" i="12"/>
  <c r="R3650" i="12"/>
  <c r="L3652" i="12"/>
  <c r="M3652" i="12"/>
  <c r="N3651" i="12"/>
  <c r="I3652" i="12"/>
  <c r="J3652" i="12" s="1"/>
  <c r="H3653" i="12"/>
  <c r="F3655" i="12"/>
  <c r="G3655" i="12" s="1"/>
  <c r="E3654" i="12"/>
  <c r="P3652" i="12" l="1"/>
  <c r="Q3652" i="12"/>
  <c r="R3651" i="12"/>
  <c r="L3653" i="12"/>
  <c r="M3653" i="12"/>
  <c r="N3652" i="12"/>
  <c r="I3653" i="12"/>
  <c r="J3653" i="12" s="1"/>
  <c r="H3654" i="12"/>
  <c r="F3656" i="12"/>
  <c r="G3656" i="12" s="1"/>
  <c r="E3655" i="12"/>
  <c r="P3653" i="12" l="1"/>
  <c r="Q3653" i="12"/>
  <c r="R3652" i="12"/>
  <c r="L3654" i="12"/>
  <c r="M3654" i="12"/>
  <c r="N3653" i="12"/>
  <c r="I3654" i="12"/>
  <c r="J3654" i="12" s="1"/>
  <c r="H3655" i="12"/>
  <c r="F3657" i="12"/>
  <c r="G3657" i="12" s="1"/>
  <c r="E3656" i="12"/>
  <c r="P3654" i="12" l="1"/>
  <c r="Q3654" i="12"/>
  <c r="R3653" i="12"/>
  <c r="L3655" i="12"/>
  <c r="M3655" i="12"/>
  <c r="N3654" i="12"/>
  <c r="I3655" i="12"/>
  <c r="J3655" i="12" s="1"/>
  <c r="H3656" i="12"/>
  <c r="F3658" i="12"/>
  <c r="G3658" i="12" s="1"/>
  <c r="E3657" i="12"/>
  <c r="P3655" i="12" l="1"/>
  <c r="Q3655" i="12"/>
  <c r="R3654" i="12"/>
  <c r="L3656" i="12"/>
  <c r="M3656" i="12"/>
  <c r="N3655" i="12"/>
  <c r="I3656" i="12"/>
  <c r="J3656" i="12" s="1"/>
  <c r="H3657" i="12"/>
  <c r="E3658" i="12"/>
  <c r="F3659" i="12"/>
  <c r="G3659" i="12" s="1"/>
  <c r="P3656" i="12" l="1"/>
  <c r="Q3656" i="12"/>
  <c r="R3655" i="12"/>
  <c r="L3657" i="12"/>
  <c r="M3657" i="12"/>
  <c r="N3656" i="12"/>
  <c r="I3657" i="12"/>
  <c r="J3657" i="12" s="1"/>
  <c r="H3658" i="12"/>
  <c r="F3660" i="12"/>
  <c r="G3660" i="12" s="1"/>
  <c r="E3659" i="12"/>
  <c r="P3657" i="12" l="1"/>
  <c r="Q3657" i="12"/>
  <c r="R3656" i="12"/>
  <c r="L3658" i="12"/>
  <c r="M3658" i="12"/>
  <c r="N3657" i="12"/>
  <c r="I3658" i="12"/>
  <c r="J3658" i="12" s="1"/>
  <c r="H3659" i="12"/>
  <c r="E3660" i="12"/>
  <c r="F3661" i="12"/>
  <c r="G3661" i="12" s="1"/>
  <c r="P3658" i="12" l="1"/>
  <c r="Q3658" i="12"/>
  <c r="R3657" i="12"/>
  <c r="L3659" i="12"/>
  <c r="M3659" i="12"/>
  <c r="N3658" i="12"/>
  <c r="I3659" i="12"/>
  <c r="J3659" i="12" s="1"/>
  <c r="H3660" i="12"/>
  <c r="F3662" i="12"/>
  <c r="G3662" i="12" s="1"/>
  <c r="E3661" i="12"/>
  <c r="P3659" i="12" l="1"/>
  <c r="Q3659" i="12"/>
  <c r="R3658" i="12"/>
  <c r="L3660" i="12"/>
  <c r="M3660" i="12"/>
  <c r="N3659" i="12"/>
  <c r="I3660" i="12"/>
  <c r="J3660" i="12" s="1"/>
  <c r="H3661" i="12"/>
  <c r="E3662" i="12"/>
  <c r="F3663" i="12"/>
  <c r="G3663" i="12" s="1"/>
  <c r="P3660" i="12" l="1"/>
  <c r="Q3660" i="12"/>
  <c r="R3659" i="12"/>
  <c r="L3661" i="12"/>
  <c r="M3661" i="12"/>
  <c r="N3660" i="12"/>
  <c r="I3661" i="12"/>
  <c r="J3661" i="12" s="1"/>
  <c r="H3662" i="12"/>
  <c r="F3664" i="12"/>
  <c r="G3664" i="12" s="1"/>
  <c r="E3663" i="12"/>
  <c r="P3661" i="12" l="1"/>
  <c r="Q3661" i="12"/>
  <c r="R3660" i="12"/>
  <c r="L3662" i="12"/>
  <c r="M3662" i="12"/>
  <c r="N3661" i="12"/>
  <c r="I3662" i="12"/>
  <c r="J3662" i="12" s="1"/>
  <c r="H3663" i="12"/>
  <c r="E3664" i="12"/>
  <c r="F3665" i="12"/>
  <c r="G3665" i="12" s="1"/>
  <c r="P3662" i="12" l="1"/>
  <c r="Q3662" i="12"/>
  <c r="R3661" i="12"/>
  <c r="L3663" i="12"/>
  <c r="M3663" i="12"/>
  <c r="N3662" i="12"/>
  <c r="I3663" i="12"/>
  <c r="J3663" i="12" s="1"/>
  <c r="H3664" i="12"/>
  <c r="F3666" i="12"/>
  <c r="G3666" i="12" s="1"/>
  <c r="E3665" i="12"/>
  <c r="P3663" i="12" l="1"/>
  <c r="Q3663" i="12"/>
  <c r="R3662" i="12"/>
  <c r="L3664" i="12"/>
  <c r="M3664" i="12"/>
  <c r="N3663" i="12"/>
  <c r="I3664" i="12"/>
  <c r="J3664" i="12" s="1"/>
  <c r="H3665" i="12"/>
  <c r="F3667" i="12"/>
  <c r="G3667" i="12" s="1"/>
  <c r="E3666" i="12"/>
  <c r="P3664" i="12" l="1"/>
  <c r="Q3664" i="12"/>
  <c r="R3663" i="12"/>
  <c r="L3665" i="12"/>
  <c r="M3665" i="12"/>
  <c r="N3664" i="12"/>
  <c r="I3665" i="12"/>
  <c r="J3665" i="12" s="1"/>
  <c r="H3666" i="12"/>
  <c r="E3667" i="12"/>
  <c r="F3668" i="12"/>
  <c r="G3668" i="12" s="1"/>
  <c r="P3665" i="12" l="1"/>
  <c r="Q3665" i="12"/>
  <c r="R3664" i="12"/>
  <c r="L3666" i="12"/>
  <c r="M3666" i="12"/>
  <c r="N3665" i="12"/>
  <c r="I3666" i="12"/>
  <c r="J3666" i="12" s="1"/>
  <c r="H3667" i="12"/>
  <c r="F3669" i="12"/>
  <c r="G3669" i="12" s="1"/>
  <c r="E3668" i="12"/>
  <c r="P3666" i="12" l="1"/>
  <c r="Q3666" i="12"/>
  <c r="R3665" i="12"/>
  <c r="L3667" i="12"/>
  <c r="P3667" i="12" s="1"/>
  <c r="M3667" i="12"/>
  <c r="N3666" i="12"/>
  <c r="I3667" i="12"/>
  <c r="J3667" i="12" s="1"/>
  <c r="H3668" i="12"/>
  <c r="E3669" i="12"/>
  <c r="F3670" i="12"/>
  <c r="G3670" i="12" s="1"/>
  <c r="Q3667" i="12" l="1"/>
  <c r="R3666" i="12"/>
  <c r="L3668" i="12"/>
  <c r="P3668" i="12" s="1"/>
  <c r="M3668" i="12"/>
  <c r="N3667" i="12"/>
  <c r="I3668" i="12"/>
  <c r="J3668" i="12" s="1"/>
  <c r="H3669" i="12"/>
  <c r="F3671" i="12"/>
  <c r="G3671" i="12" s="1"/>
  <c r="E3670" i="12"/>
  <c r="Q3668" i="12" l="1"/>
  <c r="R3667" i="12"/>
  <c r="L3669" i="12"/>
  <c r="P3669" i="12" s="1"/>
  <c r="M3669" i="12"/>
  <c r="N3668" i="12"/>
  <c r="I3669" i="12"/>
  <c r="J3669" i="12" s="1"/>
  <c r="H3670" i="12"/>
  <c r="E3671" i="12"/>
  <c r="F3672" i="12"/>
  <c r="G3672" i="12" s="1"/>
  <c r="Q3669" i="12" l="1"/>
  <c r="R3668" i="12"/>
  <c r="L3670" i="12"/>
  <c r="P3670" i="12" s="1"/>
  <c r="M3670" i="12"/>
  <c r="N3669" i="12"/>
  <c r="I3670" i="12"/>
  <c r="J3670" i="12" s="1"/>
  <c r="H3671" i="12"/>
  <c r="F3673" i="12"/>
  <c r="G3673" i="12" s="1"/>
  <c r="E3672" i="12"/>
  <c r="Q3670" i="12" l="1"/>
  <c r="R3669" i="12"/>
  <c r="L3671" i="12"/>
  <c r="P3671" i="12" s="1"/>
  <c r="M3671" i="12"/>
  <c r="N3670" i="12"/>
  <c r="I3671" i="12"/>
  <c r="J3671" i="12" s="1"/>
  <c r="H3672" i="12"/>
  <c r="M3672" i="12" s="1"/>
  <c r="E3673" i="12"/>
  <c r="F3674" i="12"/>
  <c r="G3674" i="12" s="1"/>
  <c r="Q3671" i="12" l="1"/>
  <c r="Q3672" i="12" s="1"/>
  <c r="R3670" i="12"/>
  <c r="N3671" i="12"/>
  <c r="I3672" i="12"/>
  <c r="J3672" i="12" s="1"/>
  <c r="L3672" i="12"/>
  <c r="N3672" i="12" s="1"/>
  <c r="H3673" i="12"/>
  <c r="F3675" i="12"/>
  <c r="G3675" i="12" s="1"/>
  <c r="E3674" i="12"/>
  <c r="P3672" i="12" l="1"/>
  <c r="R3671" i="12"/>
  <c r="L3673" i="12"/>
  <c r="M3673" i="12"/>
  <c r="I3673" i="12"/>
  <c r="J3673" i="12" s="1"/>
  <c r="H3674" i="12"/>
  <c r="F3676" i="12"/>
  <c r="G3676" i="12" s="1"/>
  <c r="E3675" i="12"/>
  <c r="P3673" i="12" l="1"/>
  <c r="R3672" i="12"/>
  <c r="Q3673" i="12"/>
  <c r="L3674" i="12"/>
  <c r="M3674" i="12"/>
  <c r="N3673" i="12"/>
  <c r="I3674" i="12"/>
  <c r="J3674" i="12" s="1"/>
  <c r="H3675" i="12"/>
  <c r="F3677" i="12"/>
  <c r="G3677" i="12" s="1"/>
  <c r="E3676" i="12"/>
  <c r="P3674" i="12" l="1"/>
  <c r="Q3674" i="12"/>
  <c r="R3673" i="12"/>
  <c r="L3675" i="12"/>
  <c r="M3675" i="12"/>
  <c r="N3674" i="12"/>
  <c r="I3675" i="12"/>
  <c r="J3675" i="12" s="1"/>
  <c r="H3676" i="12"/>
  <c r="E3677" i="12"/>
  <c r="F3678" i="12"/>
  <c r="G3678" i="12" s="1"/>
  <c r="P3675" i="12" l="1"/>
  <c r="Q3675" i="12"/>
  <c r="R3674" i="12"/>
  <c r="L3676" i="12"/>
  <c r="M3676" i="12"/>
  <c r="N3675" i="12"/>
  <c r="I3676" i="12"/>
  <c r="J3676" i="12" s="1"/>
  <c r="H3677" i="12"/>
  <c r="F3679" i="12"/>
  <c r="G3679" i="12" s="1"/>
  <c r="E3678" i="12"/>
  <c r="P3676" i="12" l="1"/>
  <c r="Q3676" i="12"/>
  <c r="R3675" i="12"/>
  <c r="L3677" i="12"/>
  <c r="M3677" i="12"/>
  <c r="N3676" i="12"/>
  <c r="I3677" i="12"/>
  <c r="J3677" i="12" s="1"/>
  <c r="H3678" i="12"/>
  <c r="F3680" i="12"/>
  <c r="G3680" i="12" s="1"/>
  <c r="E3679" i="12"/>
  <c r="P3677" i="12" l="1"/>
  <c r="Q3677" i="12"/>
  <c r="R3676" i="12"/>
  <c r="L3678" i="12"/>
  <c r="M3678" i="12"/>
  <c r="N3677" i="12"/>
  <c r="I3678" i="12"/>
  <c r="J3678" i="12" s="1"/>
  <c r="H3679" i="12"/>
  <c r="F3681" i="12"/>
  <c r="G3681" i="12" s="1"/>
  <c r="E3680" i="12"/>
  <c r="P3678" i="12" l="1"/>
  <c r="Q3678" i="12"/>
  <c r="R3677" i="12"/>
  <c r="L3679" i="12"/>
  <c r="M3679" i="12"/>
  <c r="N3678" i="12"/>
  <c r="I3679" i="12"/>
  <c r="J3679" i="12" s="1"/>
  <c r="H3680" i="12"/>
  <c r="E3681" i="12"/>
  <c r="F3682" i="12"/>
  <c r="G3682" i="12" s="1"/>
  <c r="P3679" i="12" l="1"/>
  <c r="Q3679" i="12"/>
  <c r="R3678" i="12"/>
  <c r="L3680" i="12"/>
  <c r="M3680" i="12"/>
  <c r="N3679" i="12"/>
  <c r="I3680" i="12"/>
  <c r="J3680" i="12" s="1"/>
  <c r="H3681" i="12"/>
  <c r="M3681" i="12" s="1"/>
  <c r="F3683" i="12"/>
  <c r="G3683" i="12" s="1"/>
  <c r="E3682" i="12"/>
  <c r="P3680" i="12" l="1"/>
  <c r="Q3680" i="12"/>
  <c r="Q3681" i="12" s="1"/>
  <c r="R3679" i="12"/>
  <c r="N3680" i="12"/>
  <c r="I3681" i="12"/>
  <c r="J3681" i="12" s="1"/>
  <c r="L3681" i="12"/>
  <c r="N3681" i="12" s="1"/>
  <c r="H3682" i="12"/>
  <c r="F3684" i="12"/>
  <c r="G3684" i="12" s="1"/>
  <c r="E3683" i="12"/>
  <c r="P3681" i="12" l="1"/>
  <c r="R3681" i="12" s="1"/>
  <c r="R3680" i="12"/>
  <c r="L3682" i="12"/>
  <c r="M3682" i="12"/>
  <c r="J16" i="12"/>
  <c r="I3682" i="12"/>
  <c r="J3682" i="12" s="1"/>
  <c r="H3683" i="12"/>
  <c r="F3685" i="12"/>
  <c r="G3685" i="12" s="1"/>
  <c r="E3684" i="12"/>
  <c r="P3682" i="12" l="1"/>
  <c r="Q3682" i="12"/>
  <c r="N3682" i="12"/>
  <c r="L3683" i="12"/>
  <c r="J22" i="12" s="1"/>
  <c r="M3683" i="12"/>
  <c r="I3683" i="12"/>
  <c r="J3683" i="12" s="1"/>
  <c r="H3684" i="12"/>
  <c r="E3685" i="12"/>
  <c r="F3686" i="12"/>
  <c r="G3686" i="12" s="1"/>
  <c r="P3683" i="12" l="1"/>
  <c r="Q3683" i="12"/>
  <c r="R3682" i="12"/>
  <c r="J23" i="12"/>
  <c r="L3684" i="12"/>
  <c r="M3684" i="12"/>
  <c r="N3683" i="12"/>
  <c r="I3684" i="12"/>
  <c r="J18" i="12" s="1"/>
  <c r="J17" i="12"/>
  <c r="H3685" i="12"/>
  <c r="F3687" i="12"/>
  <c r="G3687" i="12" s="1"/>
  <c r="E3686" i="12"/>
  <c r="P3684" i="12" l="1"/>
  <c r="K22" i="12"/>
  <c r="J3684" i="12"/>
  <c r="Q3684" i="12"/>
  <c r="K23" i="12"/>
  <c r="R3683" i="12"/>
  <c r="L3685" i="12"/>
  <c r="M3685" i="12"/>
  <c r="N3684" i="12"/>
  <c r="K16" i="12"/>
  <c r="K17" i="12"/>
  <c r="I3685" i="12"/>
  <c r="H3686" i="12"/>
  <c r="M3686" i="12" s="1"/>
  <c r="F3688" i="12"/>
  <c r="G3688" i="12" s="1"/>
  <c r="E3687" i="12"/>
  <c r="J3685" i="12" l="1"/>
  <c r="J21" i="12"/>
  <c r="P3685" i="12"/>
  <c r="Q3685" i="12"/>
  <c r="Q3686" i="12" s="1"/>
  <c r="R3684" i="12"/>
  <c r="N3685" i="12"/>
  <c r="I3686" i="12"/>
  <c r="L3686" i="12"/>
  <c r="N3686" i="12" s="1"/>
  <c r="H3687" i="12"/>
  <c r="E3688" i="12"/>
  <c r="F3689" i="12"/>
  <c r="G3689" i="12" s="1"/>
  <c r="J24" i="12" l="1"/>
  <c r="P3686" i="12"/>
  <c r="R3686" i="12" s="1"/>
  <c r="J3686" i="12"/>
  <c r="R3685" i="12"/>
  <c r="L3687" i="12"/>
  <c r="M3687" i="12"/>
  <c r="I3687" i="12"/>
  <c r="H3688" i="12"/>
  <c r="F3690" i="12"/>
  <c r="G3690" i="12" s="1"/>
  <c r="E3689" i="12"/>
  <c r="J3687" i="12" l="1"/>
  <c r="P3687" i="12"/>
  <c r="Q3687" i="12"/>
  <c r="L3688" i="12"/>
  <c r="M3688" i="12"/>
  <c r="N3687" i="12"/>
  <c r="I3688" i="12"/>
  <c r="J3688" i="12" s="1"/>
  <c r="H3689" i="12"/>
  <c r="F3691" i="12"/>
  <c r="G3691" i="12" s="1"/>
  <c r="E3690" i="12"/>
  <c r="P3688" i="12" l="1"/>
  <c r="Q3688" i="12"/>
  <c r="R3687" i="12"/>
  <c r="L3689" i="12"/>
  <c r="M3689" i="12"/>
  <c r="N3688" i="12"/>
  <c r="I3689" i="12"/>
  <c r="J3689" i="12" s="1"/>
  <c r="H3690" i="12"/>
  <c r="F3692" i="12"/>
  <c r="G3692" i="12" s="1"/>
  <c r="E3691" i="12"/>
  <c r="P3689" i="12" l="1"/>
  <c r="Q3689" i="12"/>
  <c r="R3688" i="12"/>
  <c r="L3690" i="12"/>
  <c r="M3690" i="12"/>
  <c r="N3689" i="12"/>
  <c r="I3690" i="12"/>
  <c r="J3690" i="12" s="1"/>
  <c r="H3691" i="12"/>
  <c r="E3692" i="12"/>
  <c r="F3693" i="12"/>
  <c r="G3693" i="12" s="1"/>
  <c r="P3690" i="12" l="1"/>
  <c r="Q3690" i="12"/>
  <c r="R3689" i="12"/>
  <c r="L3691" i="12"/>
  <c r="M3691" i="12"/>
  <c r="N3690" i="12"/>
  <c r="I3691" i="12"/>
  <c r="J3691" i="12" s="1"/>
  <c r="H3692" i="12"/>
  <c r="F3694" i="12"/>
  <c r="G3694" i="12" s="1"/>
  <c r="E3693" i="12"/>
  <c r="P3691" i="12" l="1"/>
  <c r="Q3691" i="12"/>
  <c r="R3690" i="12"/>
  <c r="L3692" i="12"/>
  <c r="M3692" i="12"/>
  <c r="N3691" i="12"/>
  <c r="I3692" i="12"/>
  <c r="J3692" i="12" s="1"/>
  <c r="H3693" i="12"/>
  <c r="E3694" i="12"/>
  <c r="F3695" i="12"/>
  <c r="G3695" i="12" s="1"/>
  <c r="P3692" i="12" l="1"/>
  <c r="Q3692" i="12"/>
  <c r="R3691" i="12"/>
  <c r="L3693" i="12"/>
  <c r="M3693" i="12"/>
  <c r="N3692" i="12"/>
  <c r="I3693" i="12"/>
  <c r="J3693" i="12" s="1"/>
  <c r="H3694" i="12"/>
  <c r="F3696" i="12"/>
  <c r="G3696" i="12" s="1"/>
  <c r="E3695" i="12"/>
  <c r="P3693" i="12" l="1"/>
  <c r="Q3693" i="12"/>
  <c r="R3692" i="12"/>
  <c r="L3694" i="12"/>
  <c r="M3694" i="12"/>
  <c r="N3693" i="12"/>
  <c r="I3694" i="12"/>
  <c r="J3694" i="12" s="1"/>
  <c r="H3695" i="12"/>
  <c r="E3696" i="12"/>
  <c r="F3697" i="12"/>
  <c r="G3697" i="12" s="1"/>
  <c r="P3694" i="12" l="1"/>
  <c r="Q3694" i="12"/>
  <c r="R3693" i="12"/>
  <c r="L3695" i="12"/>
  <c r="M3695" i="12"/>
  <c r="N3694" i="12"/>
  <c r="I3695" i="12"/>
  <c r="J3695" i="12" s="1"/>
  <c r="H3696" i="12"/>
  <c r="F3698" i="12"/>
  <c r="G3698" i="12" s="1"/>
  <c r="E3697" i="12"/>
  <c r="P3695" i="12" l="1"/>
  <c r="Q3695" i="12"/>
  <c r="R3694" i="12"/>
  <c r="L3696" i="12"/>
  <c r="M3696" i="12"/>
  <c r="N3695" i="12"/>
  <c r="I3696" i="12"/>
  <c r="J3696" i="12" s="1"/>
  <c r="H3697" i="12"/>
  <c r="E3698" i="12"/>
  <c r="F3699" i="12"/>
  <c r="G3699" i="12" s="1"/>
  <c r="P3696" i="12" l="1"/>
  <c r="Q3696" i="12"/>
  <c r="R3695" i="12"/>
  <c r="L3697" i="12"/>
  <c r="M3697" i="12"/>
  <c r="N3696" i="12"/>
  <c r="I3697" i="12"/>
  <c r="J3697" i="12" s="1"/>
  <c r="H3698" i="12"/>
  <c r="M3698" i="12" s="1"/>
  <c r="F3700" i="12"/>
  <c r="G3700" i="12" s="1"/>
  <c r="E3699" i="12"/>
  <c r="P3697" i="12" l="1"/>
  <c r="Q3697" i="12"/>
  <c r="Q3698" i="12" s="1"/>
  <c r="R3696" i="12"/>
  <c r="N3697" i="12"/>
  <c r="I3698" i="12"/>
  <c r="J3698" i="12" s="1"/>
  <c r="L3698" i="12"/>
  <c r="N3698" i="12" s="1"/>
  <c r="H3699" i="12"/>
  <c r="F3701" i="12"/>
  <c r="G3701" i="12" s="1"/>
  <c r="E3700" i="12"/>
  <c r="P3698" i="12" l="1"/>
  <c r="R3698" i="12" s="1"/>
  <c r="R3697" i="12"/>
  <c r="L3699" i="12"/>
  <c r="M3699" i="12"/>
  <c r="I3699" i="12"/>
  <c r="J3699" i="12" s="1"/>
  <c r="H3700" i="12"/>
  <c r="F3702" i="12"/>
  <c r="G3702" i="12" s="1"/>
  <c r="E3701" i="12"/>
  <c r="P3699" i="12" l="1"/>
  <c r="Q3699" i="12"/>
  <c r="N3699" i="12"/>
  <c r="L3700" i="12"/>
  <c r="M3700" i="12"/>
  <c r="I3700" i="12"/>
  <c r="J3700" i="12" s="1"/>
  <c r="H3701" i="12"/>
  <c r="F3703" i="12"/>
  <c r="G3703" i="12" s="1"/>
  <c r="E3702" i="12"/>
  <c r="P3700" i="12" l="1"/>
  <c r="Q3700" i="12"/>
  <c r="R3699" i="12"/>
  <c r="L3701" i="12"/>
  <c r="M3701" i="12"/>
  <c r="N3700" i="12"/>
  <c r="I3701" i="12"/>
  <c r="J3701" i="12" s="1"/>
  <c r="H3702" i="12"/>
  <c r="E3703" i="12"/>
  <c r="F3704" i="12"/>
  <c r="G3704" i="12" s="1"/>
  <c r="P3701" i="12" l="1"/>
  <c r="Q3701" i="12"/>
  <c r="R3700" i="12"/>
  <c r="L3702" i="12"/>
  <c r="M3702" i="12"/>
  <c r="N3701" i="12"/>
  <c r="I3702" i="12"/>
  <c r="J3702" i="12" s="1"/>
  <c r="H3703" i="12"/>
  <c r="F3705" i="12"/>
  <c r="G3705" i="12" s="1"/>
  <c r="E3704" i="12"/>
  <c r="P3702" i="12" l="1"/>
  <c r="Q3702" i="12"/>
  <c r="R3701" i="12"/>
  <c r="L3703" i="12"/>
  <c r="M3703" i="12"/>
  <c r="N3702" i="12"/>
  <c r="I3703" i="12"/>
  <c r="J3703" i="12" s="1"/>
  <c r="H3704" i="12"/>
  <c r="F3706" i="12"/>
  <c r="G3706" i="12" s="1"/>
  <c r="E3705" i="12"/>
  <c r="P3703" i="12" l="1"/>
  <c r="Q3703" i="12"/>
  <c r="R3702" i="12"/>
  <c r="L3704" i="12"/>
  <c r="M3704" i="12"/>
  <c r="N3703" i="12"/>
  <c r="I3704" i="12"/>
  <c r="J3704" i="12" s="1"/>
  <c r="H3705" i="12"/>
  <c r="F3707" i="12"/>
  <c r="G3707" i="12" s="1"/>
  <c r="E3706" i="12"/>
  <c r="P3704" i="12" l="1"/>
  <c r="Q3704" i="12"/>
  <c r="R3703" i="12"/>
  <c r="N3704" i="12"/>
  <c r="L3705" i="12"/>
  <c r="M3705" i="12"/>
  <c r="I3705" i="12"/>
  <c r="J3705" i="12" s="1"/>
  <c r="H3706" i="12"/>
  <c r="M3706" i="12" s="1"/>
  <c r="E3707" i="12"/>
  <c r="F3708" i="12"/>
  <c r="G3708" i="12" s="1"/>
  <c r="P3705" i="12" l="1"/>
  <c r="Q3705" i="12"/>
  <c r="Q3706" i="12" s="1"/>
  <c r="R3704" i="12"/>
  <c r="N3705" i="12"/>
  <c r="I3706" i="12"/>
  <c r="J3706" i="12" s="1"/>
  <c r="L3706" i="12"/>
  <c r="N3706" i="12" s="1"/>
  <c r="H3707" i="12"/>
  <c r="M3707" i="12" s="1"/>
  <c r="F3709" i="12"/>
  <c r="G3709" i="12" s="1"/>
  <c r="E3708" i="12"/>
  <c r="P3706" i="12" l="1"/>
  <c r="R3706" i="12" s="1"/>
  <c r="Q3707" i="12"/>
  <c r="R3705" i="12"/>
  <c r="I3707" i="12"/>
  <c r="J3707" i="12" s="1"/>
  <c r="L3707" i="12"/>
  <c r="N3707" i="12" s="1"/>
  <c r="H3708" i="12"/>
  <c r="E3709" i="12"/>
  <c r="F3710" i="12"/>
  <c r="G3710" i="12" s="1"/>
  <c r="P3707" i="12" l="1"/>
  <c r="R3707" i="12" s="1"/>
  <c r="L3708" i="12"/>
  <c r="M3708" i="12"/>
  <c r="I3708" i="12"/>
  <c r="J3708" i="12" s="1"/>
  <c r="H3709" i="12"/>
  <c r="F3711" i="12"/>
  <c r="G3711" i="12" s="1"/>
  <c r="E3710" i="12"/>
  <c r="P3708" i="12" l="1"/>
  <c r="Q3708" i="12"/>
  <c r="L3709" i="12"/>
  <c r="M3709" i="12"/>
  <c r="N3708" i="12"/>
  <c r="I3709" i="12"/>
  <c r="J3709" i="12" s="1"/>
  <c r="H3710" i="12"/>
  <c r="E3711" i="12"/>
  <c r="F3712" i="12"/>
  <c r="G3712" i="12" s="1"/>
  <c r="P3709" i="12" l="1"/>
  <c r="Q3709" i="12"/>
  <c r="R3708" i="12"/>
  <c r="L3710" i="12"/>
  <c r="M3710" i="12"/>
  <c r="N3709" i="12"/>
  <c r="I3710" i="12"/>
  <c r="J3710" i="12" s="1"/>
  <c r="H3711" i="12"/>
  <c r="F3713" i="12"/>
  <c r="G3713" i="12" s="1"/>
  <c r="E3712" i="12"/>
  <c r="P3710" i="12" l="1"/>
  <c r="Q3710" i="12"/>
  <c r="R3709" i="12"/>
  <c r="L3711" i="12"/>
  <c r="M3711" i="12"/>
  <c r="N3710" i="12"/>
  <c r="I3711" i="12"/>
  <c r="J3711" i="12" s="1"/>
  <c r="H3712" i="12"/>
  <c r="M3712" i="12" s="1"/>
  <c r="E3713" i="12"/>
  <c r="F3714" i="12"/>
  <c r="G3714" i="12" s="1"/>
  <c r="P3711" i="12" l="1"/>
  <c r="Q3711" i="12"/>
  <c r="Q3712" i="12" s="1"/>
  <c r="R3710" i="12"/>
  <c r="N3711" i="12"/>
  <c r="I3712" i="12"/>
  <c r="J3712" i="12" s="1"/>
  <c r="L3712" i="12"/>
  <c r="N3712" i="12" s="1"/>
  <c r="H3713" i="12"/>
  <c r="F3715" i="12"/>
  <c r="G3715" i="12" s="1"/>
  <c r="E3714" i="12"/>
  <c r="P3712" i="12" l="1"/>
  <c r="R3712" i="12" s="1"/>
  <c r="R3711" i="12"/>
  <c r="L3713" i="12"/>
  <c r="M3713" i="12"/>
  <c r="I3713" i="12"/>
  <c r="J3713" i="12" s="1"/>
  <c r="H3714" i="12"/>
  <c r="F3716" i="12"/>
  <c r="G3716" i="12" s="1"/>
  <c r="E3715" i="12"/>
  <c r="P3713" i="12" l="1"/>
  <c r="Q3713" i="12"/>
  <c r="L3714" i="12"/>
  <c r="M3714" i="12"/>
  <c r="N3713" i="12"/>
  <c r="I3714" i="12"/>
  <c r="J3714" i="12" s="1"/>
  <c r="H3715" i="12"/>
  <c r="E3716" i="12"/>
  <c r="F3717" i="12"/>
  <c r="G3717" i="12" s="1"/>
  <c r="P3714" i="12" l="1"/>
  <c r="Q3714" i="12"/>
  <c r="R3713" i="12"/>
  <c r="L3715" i="12"/>
  <c r="M3715" i="12"/>
  <c r="N3714" i="12"/>
  <c r="I3715" i="12"/>
  <c r="J3715" i="12" s="1"/>
  <c r="H3716" i="12"/>
  <c r="F3718" i="12"/>
  <c r="G3718" i="12" s="1"/>
  <c r="E3717" i="12"/>
  <c r="P3715" i="12" l="1"/>
  <c r="Q3715" i="12"/>
  <c r="R3714" i="12"/>
  <c r="L3716" i="12"/>
  <c r="M3716" i="12"/>
  <c r="N3715" i="12"/>
  <c r="I3716" i="12"/>
  <c r="J3716" i="12" s="1"/>
  <c r="H3717" i="12"/>
  <c r="M3717" i="12" s="1"/>
  <c r="F3719" i="12"/>
  <c r="G3719" i="12" s="1"/>
  <c r="E3718" i="12"/>
  <c r="P3716" i="12" l="1"/>
  <c r="Q3716" i="12"/>
  <c r="Q3717" i="12" s="1"/>
  <c r="R3715" i="12"/>
  <c r="N3716" i="12"/>
  <c r="I3717" i="12"/>
  <c r="J3717" i="12" s="1"/>
  <c r="L3717" i="12"/>
  <c r="N3717" i="12" s="1"/>
  <c r="H3718" i="12"/>
  <c r="M3718" i="12" s="1"/>
  <c r="F3720" i="12"/>
  <c r="G3720" i="12" s="1"/>
  <c r="E3719" i="12"/>
  <c r="P3717" i="12" l="1"/>
  <c r="R3717" i="12" s="1"/>
  <c r="Q3718" i="12"/>
  <c r="R3716" i="12"/>
  <c r="I3718" i="12"/>
  <c r="J3718" i="12" s="1"/>
  <c r="L3718" i="12"/>
  <c r="N3718" i="12" s="1"/>
  <c r="H3719" i="12"/>
  <c r="F3721" i="12"/>
  <c r="G3721" i="12" s="1"/>
  <c r="E3720" i="12"/>
  <c r="P3718" i="12" l="1"/>
  <c r="R3718" i="12" s="1"/>
  <c r="L3719" i="12"/>
  <c r="M3719" i="12"/>
  <c r="I3719" i="12"/>
  <c r="J3719" i="12" s="1"/>
  <c r="H3720" i="12"/>
  <c r="E3721" i="12"/>
  <c r="F3722" i="12"/>
  <c r="G3722" i="12" s="1"/>
  <c r="P3719" i="12" l="1"/>
  <c r="Q3719" i="12"/>
  <c r="L3720" i="12"/>
  <c r="M3720" i="12"/>
  <c r="N3719" i="12"/>
  <c r="I3720" i="12"/>
  <c r="J3720" i="12" s="1"/>
  <c r="H3721" i="12"/>
  <c r="M3721" i="12" s="1"/>
  <c r="F3723" i="12"/>
  <c r="G3723" i="12" s="1"/>
  <c r="E3722" i="12"/>
  <c r="P3720" i="12" l="1"/>
  <c r="Q3720" i="12"/>
  <c r="Q3721" i="12" s="1"/>
  <c r="R3719" i="12"/>
  <c r="N3720" i="12"/>
  <c r="I3721" i="12"/>
  <c r="J3721" i="12" s="1"/>
  <c r="L3721" i="12"/>
  <c r="N3721" i="12" s="1"/>
  <c r="H3722" i="12"/>
  <c r="F3724" i="12"/>
  <c r="G3724" i="12" s="1"/>
  <c r="E3723" i="12"/>
  <c r="P3721" i="12" l="1"/>
  <c r="R3721" i="12" s="1"/>
  <c r="R3720" i="12"/>
  <c r="L3722" i="12"/>
  <c r="M3722" i="12"/>
  <c r="I3722" i="12"/>
  <c r="J3722" i="12" s="1"/>
  <c r="H3723" i="12"/>
  <c r="F3725" i="12"/>
  <c r="G3725" i="12" s="1"/>
  <c r="E3724" i="12"/>
  <c r="P3722" i="12" l="1"/>
  <c r="Q3722" i="12"/>
  <c r="L3723" i="12"/>
  <c r="M3723" i="12"/>
  <c r="N3722" i="12"/>
  <c r="I3723" i="12"/>
  <c r="J3723" i="12" s="1"/>
  <c r="H3724" i="12"/>
  <c r="E3725" i="12"/>
  <c r="F3726" i="12"/>
  <c r="G3726" i="12" s="1"/>
  <c r="P3723" i="12" l="1"/>
  <c r="Q3723" i="12"/>
  <c r="R3722" i="12"/>
  <c r="N3723" i="12"/>
  <c r="L3724" i="12"/>
  <c r="M3724" i="12"/>
  <c r="I3724" i="12"/>
  <c r="J3724" i="12" s="1"/>
  <c r="H3725" i="12"/>
  <c r="F3727" i="12"/>
  <c r="G3727" i="12" s="1"/>
  <c r="E3726" i="12"/>
  <c r="P3724" i="12" l="1"/>
  <c r="Q3724" i="12"/>
  <c r="R3723" i="12"/>
  <c r="L3725" i="12"/>
  <c r="M3725" i="12"/>
  <c r="N3724" i="12"/>
  <c r="I3725" i="12"/>
  <c r="J3725" i="12" s="1"/>
  <c r="H3726" i="12"/>
  <c r="F3728" i="12"/>
  <c r="G3728" i="12" s="1"/>
  <c r="E3727" i="12"/>
  <c r="P3725" i="12" l="1"/>
  <c r="Q3725" i="12"/>
  <c r="R3724" i="12"/>
  <c r="L3726" i="12"/>
  <c r="M3726" i="12"/>
  <c r="N3725" i="12"/>
  <c r="I3726" i="12"/>
  <c r="J3726" i="12" s="1"/>
  <c r="H3727" i="12"/>
  <c r="F3729" i="12"/>
  <c r="G3729" i="12" s="1"/>
  <c r="E3728" i="12"/>
  <c r="P3726" i="12" l="1"/>
  <c r="Q3726" i="12"/>
  <c r="R3725" i="12"/>
  <c r="L3727" i="12"/>
  <c r="M3727" i="12"/>
  <c r="N3726" i="12"/>
  <c r="I3727" i="12"/>
  <c r="J3727" i="12" s="1"/>
  <c r="H3728" i="12"/>
  <c r="F3730" i="12"/>
  <c r="G3730" i="12" s="1"/>
  <c r="E3729" i="12"/>
  <c r="P3727" i="12" l="1"/>
  <c r="Q3727" i="12"/>
  <c r="R3726" i="12"/>
  <c r="L3728" i="12"/>
  <c r="M3728" i="12"/>
  <c r="N3727" i="12"/>
  <c r="I3728" i="12"/>
  <c r="J3728" i="12" s="1"/>
  <c r="H3729" i="12"/>
  <c r="F3731" i="12"/>
  <c r="G3731" i="12" s="1"/>
  <c r="E3730" i="12"/>
  <c r="P3728" i="12" l="1"/>
  <c r="Q3728" i="12"/>
  <c r="R3727" i="12"/>
  <c r="L3729" i="12"/>
  <c r="M3729" i="12"/>
  <c r="N3728" i="12"/>
  <c r="I3729" i="12"/>
  <c r="J3729" i="12" s="1"/>
  <c r="H3730" i="12"/>
  <c r="E3731" i="12"/>
  <c r="F3732" i="12"/>
  <c r="G3732" i="12" s="1"/>
  <c r="P3729" i="12" l="1"/>
  <c r="Q3729" i="12"/>
  <c r="R3728" i="12"/>
  <c r="L3730" i="12"/>
  <c r="M3730" i="12"/>
  <c r="N3729" i="12"/>
  <c r="I3730" i="12"/>
  <c r="J3730" i="12" s="1"/>
  <c r="H3731" i="12"/>
  <c r="F3733" i="12"/>
  <c r="G3733" i="12" s="1"/>
  <c r="E3732" i="12"/>
  <c r="P3730" i="12" l="1"/>
  <c r="Q3730" i="12"/>
  <c r="R3729" i="12"/>
  <c r="L3731" i="12"/>
  <c r="M3731" i="12"/>
  <c r="N3730" i="12"/>
  <c r="I3731" i="12"/>
  <c r="J3731" i="12" s="1"/>
  <c r="H3732" i="12"/>
  <c r="F3734" i="12"/>
  <c r="G3734" i="12" s="1"/>
  <c r="E3733" i="12"/>
  <c r="P3731" i="12" l="1"/>
  <c r="Q3731" i="12"/>
  <c r="R3730" i="12"/>
  <c r="L3732" i="12"/>
  <c r="M3732" i="12"/>
  <c r="N3731" i="12"/>
  <c r="I3732" i="12"/>
  <c r="J3732" i="12" s="1"/>
  <c r="H3733" i="12"/>
  <c r="E3734" i="12"/>
  <c r="F3735" i="12"/>
  <c r="G3735" i="12" s="1"/>
  <c r="P3732" i="12" l="1"/>
  <c r="Q3732" i="12"/>
  <c r="R3731" i="12"/>
  <c r="L3733" i="12"/>
  <c r="M3733" i="12"/>
  <c r="N3732" i="12"/>
  <c r="I3733" i="12"/>
  <c r="J3733" i="12" s="1"/>
  <c r="H3734" i="12"/>
  <c r="F3736" i="12"/>
  <c r="G3736" i="12" s="1"/>
  <c r="E3735" i="12"/>
  <c r="P3733" i="12" l="1"/>
  <c r="Q3733" i="12"/>
  <c r="R3732" i="12"/>
  <c r="L3734" i="12"/>
  <c r="M3734" i="12"/>
  <c r="N3733" i="12"/>
  <c r="I3734" i="12"/>
  <c r="J3734" i="12" s="1"/>
  <c r="H3735" i="12"/>
  <c r="E3736" i="12"/>
  <c r="F3737" i="12"/>
  <c r="G3737" i="12" s="1"/>
  <c r="P3734" i="12" l="1"/>
  <c r="Q3734" i="12"/>
  <c r="R3733" i="12"/>
  <c r="L3735" i="12"/>
  <c r="M3735" i="12"/>
  <c r="N3734" i="12"/>
  <c r="I3735" i="12"/>
  <c r="J3735" i="12" s="1"/>
  <c r="H3736" i="12"/>
  <c r="M3736" i="12" s="1"/>
  <c r="F3738" i="12"/>
  <c r="G3738" i="12" s="1"/>
  <c r="E3737" i="12"/>
  <c r="P3735" i="12" l="1"/>
  <c r="Q3735" i="12"/>
  <c r="Q3736" i="12" s="1"/>
  <c r="R3734" i="12"/>
  <c r="N3735" i="12"/>
  <c r="I3736" i="12"/>
  <c r="J3736" i="12" s="1"/>
  <c r="L3736" i="12"/>
  <c r="N3736" i="12" s="1"/>
  <c r="H3737" i="12"/>
  <c r="F3739" i="12"/>
  <c r="G3739" i="12" s="1"/>
  <c r="E3738" i="12"/>
  <c r="P3736" i="12" l="1"/>
  <c r="R3736" i="12" s="1"/>
  <c r="R3735" i="12"/>
  <c r="L3737" i="12"/>
  <c r="M3737" i="12"/>
  <c r="I3737" i="12"/>
  <c r="J3737" i="12" s="1"/>
  <c r="H3738" i="12"/>
  <c r="M3738" i="12" s="1"/>
  <c r="F3740" i="12"/>
  <c r="G3740" i="12" s="1"/>
  <c r="E3739" i="12"/>
  <c r="P3737" i="12" l="1"/>
  <c r="Q3737" i="12"/>
  <c r="Q3738" i="12" s="1"/>
  <c r="N3737" i="12"/>
  <c r="I3738" i="12"/>
  <c r="J3738" i="12" s="1"/>
  <c r="L3738" i="12"/>
  <c r="N3738" i="12" s="1"/>
  <c r="H3739" i="12"/>
  <c r="F3741" i="12"/>
  <c r="G3741" i="12" s="1"/>
  <c r="E3740" i="12"/>
  <c r="P3738" i="12" l="1"/>
  <c r="R3738" i="12" s="1"/>
  <c r="R3737" i="12"/>
  <c r="L3739" i="12"/>
  <c r="M3739" i="12"/>
  <c r="I3739" i="12"/>
  <c r="J3739" i="12" s="1"/>
  <c r="H3740" i="12"/>
  <c r="F3742" i="12"/>
  <c r="G3742" i="12" s="1"/>
  <c r="E3741" i="12"/>
  <c r="P3739" i="12" l="1"/>
  <c r="Q3739" i="12"/>
  <c r="L3740" i="12"/>
  <c r="M3740" i="12"/>
  <c r="N3739" i="12"/>
  <c r="I3740" i="12"/>
  <c r="J3740" i="12" s="1"/>
  <c r="H3741" i="12"/>
  <c r="F3743" i="12"/>
  <c r="G3743" i="12" s="1"/>
  <c r="E3742" i="12"/>
  <c r="P3740" i="12" l="1"/>
  <c r="Q3740" i="12"/>
  <c r="R3739" i="12"/>
  <c r="L3741" i="12"/>
  <c r="M3741" i="12"/>
  <c r="N3740" i="12"/>
  <c r="I3741" i="12"/>
  <c r="J3741" i="12" s="1"/>
  <c r="H3742" i="12"/>
  <c r="M3742" i="12" s="1"/>
  <c r="E3743" i="12"/>
  <c r="F3744" i="12"/>
  <c r="G3744" i="12" s="1"/>
  <c r="P3741" i="12" l="1"/>
  <c r="Q3741" i="12"/>
  <c r="Q3742" i="12" s="1"/>
  <c r="R3740" i="12"/>
  <c r="N3741" i="12"/>
  <c r="I3742" i="12"/>
  <c r="J3742" i="12" s="1"/>
  <c r="L3742" i="12"/>
  <c r="N3742" i="12" s="1"/>
  <c r="H3743" i="12"/>
  <c r="F3745" i="12"/>
  <c r="G3745" i="12" s="1"/>
  <c r="E3744" i="12"/>
  <c r="P3742" i="12" l="1"/>
  <c r="R3742" i="12" s="1"/>
  <c r="R3741" i="12"/>
  <c r="L3743" i="12"/>
  <c r="M3743" i="12"/>
  <c r="I3743" i="12"/>
  <c r="J3743" i="12" s="1"/>
  <c r="H3744" i="12"/>
  <c r="M3744" i="12" s="1"/>
  <c r="F3746" i="12"/>
  <c r="G3746" i="12" s="1"/>
  <c r="E3745" i="12"/>
  <c r="P3743" i="12" l="1"/>
  <c r="Q3743" i="12"/>
  <c r="Q3744" i="12" s="1"/>
  <c r="N3743" i="12"/>
  <c r="I3744" i="12"/>
  <c r="J3744" i="12" s="1"/>
  <c r="L3744" i="12"/>
  <c r="N3744" i="12" s="1"/>
  <c r="H3745" i="12"/>
  <c r="E3746" i="12"/>
  <c r="F3747" i="12"/>
  <c r="G3747" i="12" s="1"/>
  <c r="P3744" i="12" l="1"/>
  <c r="R3744" i="12" s="1"/>
  <c r="R3743" i="12"/>
  <c r="L3745" i="12"/>
  <c r="M3745" i="12"/>
  <c r="I3745" i="12"/>
  <c r="J3745" i="12" s="1"/>
  <c r="H3746" i="12"/>
  <c r="F3748" i="12"/>
  <c r="G3748" i="12" s="1"/>
  <c r="E3747" i="12"/>
  <c r="P3745" i="12" l="1"/>
  <c r="Q3745" i="12"/>
  <c r="L3746" i="12"/>
  <c r="M3746" i="12"/>
  <c r="N3745" i="12"/>
  <c r="I3746" i="12"/>
  <c r="J3746" i="12" s="1"/>
  <c r="H3747" i="12"/>
  <c r="E3748" i="12"/>
  <c r="F3749" i="12"/>
  <c r="G3749" i="12" s="1"/>
  <c r="P3746" i="12" l="1"/>
  <c r="Q3746" i="12"/>
  <c r="R3745" i="12"/>
  <c r="L3747" i="12"/>
  <c r="M3747" i="12"/>
  <c r="N3746" i="12"/>
  <c r="I3747" i="12"/>
  <c r="J3747" i="12" s="1"/>
  <c r="H3748" i="12"/>
  <c r="F3750" i="12"/>
  <c r="G3750" i="12" s="1"/>
  <c r="E3749" i="12"/>
  <c r="P3747" i="12" l="1"/>
  <c r="Q3747" i="12"/>
  <c r="R3746" i="12"/>
  <c r="L3748" i="12"/>
  <c r="M3748" i="12"/>
  <c r="N3747" i="12"/>
  <c r="I3748" i="12"/>
  <c r="J3748" i="12" s="1"/>
  <c r="H3749" i="12"/>
  <c r="M3749" i="12" s="1"/>
  <c r="F3751" i="12"/>
  <c r="G3751" i="12" s="1"/>
  <c r="E3750" i="12"/>
  <c r="P3748" i="12" l="1"/>
  <c r="Q3748" i="12"/>
  <c r="Q3749" i="12" s="1"/>
  <c r="R3747" i="12"/>
  <c r="N3748" i="12"/>
  <c r="I3749" i="12"/>
  <c r="J3749" i="12" s="1"/>
  <c r="L3749" i="12"/>
  <c r="N3749" i="12" s="1"/>
  <c r="H3750" i="12"/>
  <c r="F3752" i="12"/>
  <c r="G3752" i="12" s="1"/>
  <c r="E3751" i="12"/>
  <c r="R3748" i="12" l="1"/>
  <c r="P3749" i="12"/>
  <c r="L3750" i="12"/>
  <c r="M3750" i="12"/>
  <c r="I3750" i="12"/>
  <c r="J3750" i="12" s="1"/>
  <c r="H3751" i="12"/>
  <c r="E3752" i="12"/>
  <c r="F3753" i="12"/>
  <c r="G3753" i="12" s="1"/>
  <c r="P3750" i="12" l="1"/>
  <c r="R3749" i="12"/>
  <c r="Q3750" i="12"/>
  <c r="L3751" i="12"/>
  <c r="M3751" i="12"/>
  <c r="N3750" i="12"/>
  <c r="I3751" i="12"/>
  <c r="J3751" i="12" s="1"/>
  <c r="H3752" i="12"/>
  <c r="F3754" i="12"/>
  <c r="G3754" i="12" s="1"/>
  <c r="E3753" i="12"/>
  <c r="P3751" i="12" l="1"/>
  <c r="Q3751" i="12"/>
  <c r="R3750" i="12"/>
  <c r="L3752" i="12"/>
  <c r="M3752" i="12"/>
  <c r="N3751" i="12"/>
  <c r="I3752" i="12"/>
  <c r="J3752" i="12" s="1"/>
  <c r="H3753" i="12"/>
  <c r="E3754" i="12"/>
  <c r="F3755" i="12"/>
  <c r="G3755" i="12" s="1"/>
  <c r="P3752" i="12" l="1"/>
  <c r="Q3752" i="12"/>
  <c r="R3751" i="12"/>
  <c r="L3753" i="12"/>
  <c r="M3753" i="12"/>
  <c r="N3752" i="12"/>
  <c r="I3753" i="12"/>
  <c r="J3753" i="12" s="1"/>
  <c r="H3754" i="12"/>
  <c r="F3756" i="12"/>
  <c r="G3756" i="12" s="1"/>
  <c r="E3755" i="12"/>
  <c r="P3753" i="12" l="1"/>
  <c r="Q3753" i="12"/>
  <c r="R3752" i="12"/>
  <c r="L3754" i="12"/>
  <c r="M3754" i="12"/>
  <c r="N3753" i="12"/>
  <c r="I3754" i="12"/>
  <c r="J3754" i="12" s="1"/>
  <c r="H3755" i="12"/>
  <c r="E3756" i="12"/>
  <c r="F3757" i="12"/>
  <c r="G3757" i="12" s="1"/>
  <c r="P3754" i="12" l="1"/>
  <c r="Q3754" i="12"/>
  <c r="R3753" i="12"/>
  <c r="L3755" i="12"/>
  <c r="M3755" i="12"/>
  <c r="N3754" i="12"/>
  <c r="I3755" i="12"/>
  <c r="J3755" i="12" s="1"/>
  <c r="H3756" i="12"/>
  <c r="F3758" i="12"/>
  <c r="G3758" i="12" s="1"/>
  <c r="E3757" i="12"/>
  <c r="P3755" i="12" l="1"/>
  <c r="Q3755" i="12"/>
  <c r="R3754" i="12"/>
  <c r="L3756" i="12"/>
  <c r="M3756" i="12"/>
  <c r="N3755" i="12"/>
  <c r="I3756" i="12"/>
  <c r="J3756" i="12" s="1"/>
  <c r="H3757" i="12"/>
  <c r="F3759" i="12"/>
  <c r="G3759" i="12" s="1"/>
  <c r="E3758" i="12"/>
  <c r="P3756" i="12" l="1"/>
  <c r="Q3756" i="12"/>
  <c r="R3755" i="12"/>
  <c r="L3757" i="12"/>
  <c r="M3757" i="12"/>
  <c r="N3756" i="12"/>
  <c r="I3757" i="12"/>
  <c r="J3757" i="12" s="1"/>
  <c r="H3758" i="12"/>
  <c r="F3760" i="12"/>
  <c r="G3760" i="12" s="1"/>
  <c r="E3759" i="12"/>
  <c r="P3757" i="12" l="1"/>
  <c r="Q3757" i="12"/>
  <c r="R3756" i="12"/>
  <c r="L3758" i="12"/>
  <c r="M3758" i="12"/>
  <c r="N3757" i="12"/>
  <c r="I3758" i="12"/>
  <c r="J3758" i="12" s="1"/>
  <c r="H3759" i="12"/>
  <c r="F3761" i="12"/>
  <c r="G3761" i="12" s="1"/>
  <c r="E3760" i="12"/>
  <c r="P3758" i="12" l="1"/>
  <c r="Q3758" i="12"/>
  <c r="R3757" i="12"/>
  <c r="L3759" i="12"/>
  <c r="M3759" i="12"/>
  <c r="N3758" i="12"/>
  <c r="I3759" i="12"/>
  <c r="J3759" i="12" s="1"/>
  <c r="H3760" i="12"/>
  <c r="E3761" i="12"/>
  <c r="F3762" i="12"/>
  <c r="G3762" i="12" s="1"/>
  <c r="P3759" i="12" l="1"/>
  <c r="Q3759" i="12"/>
  <c r="R3758" i="12"/>
  <c r="L3760" i="12"/>
  <c r="M3760" i="12"/>
  <c r="N3759" i="12"/>
  <c r="I3760" i="12"/>
  <c r="J3760" i="12" s="1"/>
  <c r="H3761" i="12"/>
  <c r="F3763" i="12"/>
  <c r="G3763" i="12" s="1"/>
  <c r="E3762" i="12"/>
  <c r="P3760" i="12" l="1"/>
  <c r="Q3760" i="12"/>
  <c r="R3759" i="12"/>
  <c r="L3761" i="12"/>
  <c r="M3761" i="12"/>
  <c r="N3760" i="12"/>
  <c r="I3761" i="12"/>
  <c r="J3761" i="12" s="1"/>
  <c r="H3762" i="12"/>
  <c r="E3763" i="12"/>
  <c r="F3764" i="12"/>
  <c r="G3764" i="12" s="1"/>
  <c r="P3761" i="12" l="1"/>
  <c r="Q3761" i="12"/>
  <c r="R3760" i="12"/>
  <c r="L3762" i="12"/>
  <c r="M3762" i="12"/>
  <c r="N3761" i="12"/>
  <c r="I3762" i="12"/>
  <c r="J3762" i="12" s="1"/>
  <c r="H3763" i="12"/>
  <c r="F3765" i="12"/>
  <c r="G3765" i="12" s="1"/>
  <c r="E3764" i="12"/>
  <c r="P3762" i="12" l="1"/>
  <c r="Q3762" i="12"/>
  <c r="R3761" i="12"/>
  <c r="L3763" i="12"/>
  <c r="M3763" i="12"/>
  <c r="N3762" i="12"/>
  <c r="I3763" i="12"/>
  <c r="J3763" i="12" s="1"/>
  <c r="H3764" i="12"/>
  <c r="E3765" i="12"/>
  <c r="F3766" i="12"/>
  <c r="G3766" i="12" s="1"/>
  <c r="P3763" i="12" l="1"/>
  <c r="Q3763" i="12"/>
  <c r="R3762" i="12"/>
  <c r="L3764" i="12"/>
  <c r="M3764" i="12"/>
  <c r="N3763" i="12"/>
  <c r="I3764" i="12"/>
  <c r="J3764" i="12" s="1"/>
  <c r="H3765" i="12"/>
  <c r="F3767" i="12"/>
  <c r="G3767" i="12" s="1"/>
  <c r="E3766" i="12"/>
  <c r="P3764" i="12" l="1"/>
  <c r="Q3764" i="12"/>
  <c r="R3763" i="12"/>
  <c r="L3765" i="12"/>
  <c r="M3765" i="12"/>
  <c r="N3764" i="12"/>
  <c r="I3765" i="12"/>
  <c r="J3765" i="12" s="1"/>
  <c r="H3766" i="12"/>
  <c r="F3768" i="12"/>
  <c r="G3768" i="12" s="1"/>
  <c r="E3767" i="12"/>
  <c r="P3765" i="12" l="1"/>
  <c r="Q3765" i="12"/>
  <c r="R3764" i="12"/>
  <c r="L3766" i="12"/>
  <c r="M3766" i="12"/>
  <c r="N3765" i="12"/>
  <c r="I3766" i="12"/>
  <c r="J3766" i="12" s="1"/>
  <c r="H3767" i="12"/>
  <c r="F3769" i="12"/>
  <c r="G3769" i="12" s="1"/>
  <c r="E3768" i="12"/>
  <c r="P3766" i="12" l="1"/>
  <c r="Q3766" i="12"/>
  <c r="R3765" i="12"/>
  <c r="L3767" i="12"/>
  <c r="M3767" i="12"/>
  <c r="N3766" i="12"/>
  <c r="I3767" i="12"/>
  <c r="J3767" i="12" s="1"/>
  <c r="H3768" i="12"/>
  <c r="F3770" i="12"/>
  <c r="G3770" i="12" s="1"/>
  <c r="E3769" i="12"/>
  <c r="P3767" i="12" l="1"/>
  <c r="Q3767" i="12"/>
  <c r="R3766" i="12"/>
  <c r="L3768" i="12"/>
  <c r="M3768" i="12"/>
  <c r="N3767" i="12"/>
  <c r="I3768" i="12"/>
  <c r="J3768" i="12" s="1"/>
  <c r="H3769" i="12"/>
  <c r="E3770" i="12"/>
  <c r="F3771" i="12"/>
  <c r="G3771" i="12" s="1"/>
  <c r="P3768" i="12" l="1"/>
  <c r="Q3768" i="12"/>
  <c r="R3767" i="12"/>
  <c r="L3769" i="12"/>
  <c r="M3769" i="12"/>
  <c r="N3768" i="12"/>
  <c r="I3769" i="12"/>
  <c r="J3769" i="12" s="1"/>
  <c r="H3770" i="12"/>
  <c r="F3772" i="12"/>
  <c r="G3772" i="12" s="1"/>
  <c r="E3771" i="12"/>
  <c r="P3769" i="12" l="1"/>
  <c r="Q3769" i="12"/>
  <c r="R3768" i="12"/>
  <c r="L3770" i="12"/>
  <c r="M3770" i="12"/>
  <c r="N3769" i="12"/>
  <c r="I3770" i="12"/>
  <c r="J3770" i="12" s="1"/>
  <c r="H3771" i="12"/>
  <c r="E3772" i="12"/>
  <c r="F3773" i="12"/>
  <c r="G3773" i="12" s="1"/>
  <c r="P3770" i="12" l="1"/>
  <c r="Q3770" i="12"/>
  <c r="R3769" i="12"/>
  <c r="L3771" i="12"/>
  <c r="M3771" i="12"/>
  <c r="N3770" i="12"/>
  <c r="I3771" i="12"/>
  <c r="J3771" i="12" s="1"/>
  <c r="H3772" i="12"/>
  <c r="F3774" i="12"/>
  <c r="G3774" i="12" s="1"/>
  <c r="E3773" i="12"/>
  <c r="P3771" i="12" l="1"/>
  <c r="Q3771" i="12"/>
  <c r="R3770" i="12"/>
  <c r="L3772" i="12"/>
  <c r="M3772" i="12"/>
  <c r="N3771" i="12"/>
  <c r="I3772" i="12"/>
  <c r="J3772" i="12" s="1"/>
  <c r="H3773" i="12"/>
  <c r="F3775" i="12"/>
  <c r="G3775" i="12" s="1"/>
  <c r="E3774" i="12"/>
  <c r="P3772" i="12" l="1"/>
  <c r="Q3772" i="12"/>
  <c r="R3771" i="12"/>
  <c r="L3773" i="12"/>
  <c r="M3773" i="12"/>
  <c r="N3772" i="12"/>
  <c r="I3773" i="12"/>
  <c r="J3773" i="12" s="1"/>
  <c r="H3774" i="12"/>
  <c r="F3776" i="12"/>
  <c r="G3776" i="12" s="1"/>
  <c r="E3775" i="12"/>
  <c r="P3773" i="12" l="1"/>
  <c r="Q3773" i="12"/>
  <c r="R3772" i="12"/>
  <c r="L3774" i="12"/>
  <c r="M3774" i="12"/>
  <c r="N3773" i="12"/>
  <c r="I3774" i="12"/>
  <c r="J3774" i="12" s="1"/>
  <c r="H3775" i="12"/>
  <c r="F3777" i="12"/>
  <c r="G3777" i="12" s="1"/>
  <c r="E3776" i="12"/>
  <c r="P3774" i="12" l="1"/>
  <c r="Q3774" i="12"/>
  <c r="R3773" i="12"/>
  <c r="L3775" i="12"/>
  <c r="M3775" i="12"/>
  <c r="N3774" i="12"/>
  <c r="I3775" i="12"/>
  <c r="J3775" i="12" s="1"/>
  <c r="H3776" i="12"/>
  <c r="E3777" i="12"/>
  <c r="F3778" i="12"/>
  <c r="G3778" i="12" s="1"/>
  <c r="P3775" i="12" l="1"/>
  <c r="Q3775" i="12"/>
  <c r="R3774" i="12"/>
  <c r="L3776" i="12"/>
  <c r="M3776" i="12"/>
  <c r="N3775" i="12"/>
  <c r="I3776" i="12"/>
  <c r="J3776" i="12" s="1"/>
  <c r="H3777" i="12"/>
  <c r="M3777" i="12" s="1"/>
  <c r="F3779" i="12"/>
  <c r="G3779" i="12" s="1"/>
  <c r="E3778" i="12"/>
  <c r="P3776" i="12" l="1"/>
  <c r="Q3776" i="12"/>
  <c r="Q3777" i="12" s="1"/>
  <c r="R3775" i="12"/>
  <c r="N3776" i="12"/>
  <c r="I3777" i="12"/>
  <c r="J3777" i="12" s="1"/>
  <c r="L3777" i="12"/>
  <c r="N3777" i="12" s="1"/>
  <c r="H3778" i="12"/>
  <c r="F3780" i="12"/>
  <c r="G3780" i="12" s="1"/>
  <c r="E3779" i="12"/>
  <c r="P3777" i="12" l="1"/>
  <c r="R3777" i="12" s="1"/>
  <c r="R3776" i="12"/>
  <c r="L3778" i="12"/>
  <c r="M3778" i="12"/>
  <c r="I3778" i="12"/>
  <c r="J3778" i="12" s="1"/>
  <c r="H3779" i="12"/>
  <c r="F3781" i="12"/>
  <c r="G3781" i="12" s="1"/>
  <c r="E3780" i="12"/>
  <c r="P3778" i="12" l="1"/>
  <c r="Q3778" i="12"/>
  <c r="L3779" i="12"/>
  <c r="M3779" i="12"/>
  <c r="N3778" i="12"/>
  <c r="I3779" i="12"/>
  <c r="J3779" i="12" s="1"/>
  <c r="H3780" i="12"/>
  <c r="F3782" i="12"/>
  <c r="G3782" i="12" s="1"/>
  <c r="E3781" i="12"/>
  <c r="P3779" i="12" l="1"/>
  <c r="Q3779" i="12"/>
  <c r="R3778" i="12"/>
  <c r="L3780" i="12"/>
  <c r="M3780" i="12"/>
  <c r="N3779" i="12"/>
  <c r="I3780" i="12"/>
  <c r="J3780" i="12" s="1"/>
  <c r="H3781" i="12"/>
  <c r="E3782" i="12"/>
  <c r="F3783" i="12"/>
  <c r="G3783" i="12" s="1"/>
  <c r="P3780" i="12" l="1"/>
  <c r="Q3780" i="12"/>
  <c r="R3779" i="12"/>
  <c r="L3781" i="12"/>
  <c r="M3781" i="12"/>
  <c r="N3780" i="12"/>
  <c r="I3781" i="12"/>
  <c r="J3781" i="12" s="1"/>
  <c r="H3782" i="12"/>
  <c r="F3784" i="12"/>
  <c r="G3784" i="12" s="1"/>
  <c r="E3783" i="12"/>
  <c r="P3781" i="12" l="1"/>
  <c r="Q3781" i="12"/>
  <c r="R3780" i="12"/>
  <c r="L3782" i="12"/>
  <c r="M3782" i="12"/>
  <c r="N3781" i="12"/>
  <c r="I3782" i="12"/>
  <c r="J3782" i="12" s="1"/>
  <c r="H3783" i="12"/>
  <c r="E3784" i="12"/>
  <c r="F3785" i="12"/>
  <c r="G3785" i="12" s="1"/>
  <c r="P3782" i="12" l="1"/>
  <c r="Q3782" i="12"/>
  <c r="R3781" i="12"/>
  <c r="L3783" i="12"/>
  <c r="M3783" i="12"/>
  <c r="N3782" i="12"/>
  <c r="I3783" i="12"/>
  <c r="J3783" i="12" s="1"/>
  <c r="H3784" i="12"/>
  <c r="F3786" i="12"/>
  <c r="G3786" i="12" s="1"/>
  <c r="E3785" i="12"/>
  <c r="P3783" i="12" l="1"/>
  <c r="Q3783" i="12"/>
  <c r="R3782" i="12"/>
  <c r="L3784" i="12"/>
  <c r="M3784" i="12"/>
  <c r="N3783" i="12"/>
  <c r="I3784" i="12"/>
  <c r="J3784" i="12" s="1"/>
  <c r="H3785" i="12"/>
  <c r="F3787" i="12"/>
  <c r="G3787" i="12" s="1"/>
  <c r="E3786" i="12"/>
  <c r="P3784" i="12" l="1"/>
  <c r="Q3784" i="12"/>
  <c r="R3783" i="12"/>
  <c r="L3785" i="12"/>
  <c r="M3785" i="12"/>
  <c r="N3784" i="12"/>
  <c r="I3785" i="12"/>
  <c r="J3785" i="12" s="1"/>
  <c r="H3786" i="12"/>
  <c r="F3788" i="12"/>
  <c r="G3788" i="12" s="1"/>
  <c r="E3787" i="12"/>
  <c r="P3785" i="12" l="1"/>
  <c r="Q3785" i="12"/>
  <c r="R3784" i="12"/>
  <c r="L3786" i="12"/>
  <c r="M3786" i="12"/>
  <c r="N3785" i="12"/>
  <c r="I3786" i="12"/>
  <c r="J3786" i="12" s="1"/>
  <c r="H3787" i="12"/>
  <c r="E3788" i="12"/>
  <c r="F3789" i="12"/>
  <c r="G3789" i="12" s="1"/>
  <c r="P3786" i="12" l="1"/>
  <c r="Q3786" i="12"/>
  <c r="R3785" i="12"/>
  <c r="L3787" i="12"/>
  <c r="M3787" i="12"/>
  <c r="N3786" i="12"/>
  <c r="I3787" i="12"/>
  <c r="J3787" i="12" s="1"/>
  <c r="H3788" i="12"/>
  <c r="F3790" i="12"/>
  <c r="G3790" i="12" s="1"/>
  <c r="E3789" i="12"/>
  <c r="P3787" i="12" l="1"/>
  <c r="Q3787" i="12"/>
  <c r="R3786" i="12"/>
  <c r="L3788" i="12"/>
  <c r="M3788" i="12"/>
  <c r="N3787" i="12"/>
  <c r="I3788" i="12"/>
  <c r="J3788" i="12" s="1"/>
  <c r="H3789" i="12"/>
  <c r="M3789" i="12" s="1"/>
  <c r="E3790" i="12"/>
  <c r="F3791" i="12"/>
  <c r="G3791" i="12" s="1"/>
  <c r="P3788" i="12" l="1"/>
  <c r="Q3788" i="12"/>
  <c r="Q3789" i="12" s="1"/>
  <c r="R3787" i="12"/>
  <c r="N3788" i="12"/>
  <c r="I3789" i="12"/>
  <c r="J3789" i="12" s="1"/>
  <c r="L3789" i="12"/>
  <c r="N3789" i="12" s="1"/>
  <c r="H3790" i="12"/>
  <c r="F3792" i="12"/>
  <c r="G3792" i="12" s="1"/>
  <c r="E3791" i="12"/>
  <c r="P3789" i="12" l="1"/>
  <c r="R3789" i="12" s="1"/>
  <c r="R3788" i="12"/>
  <c r="L3790" i="12"/>
  <c r="M3790" i="12"/>
  <c r="I3790" i="12"/>
  <c r="J3790" i="12" s="1"/>
  <c r="H3791" i="12"/>
  <c r="E3792" i="12"/>
  <c r="F3793" i="12"/>
  <c r="G3793" i="12" s="1"/>
  <c r="P3790" i="12" l="1"/>
  <c r="Q3790" i="12"/>
  <c r="L3791" i="12"/>
  <c r="M3791" i="12"/>
  <c r="N3790" i="12"/>
  <c r="I3791" i="12"/>
  <c r="J3791" i="12" s="1"/>
  <c r="H3792" i="12"/>
  <c r="F3794" i="12"/>
  <c r="G3794" i="12" s="1"/>
  <c r="E3793" i="12"/>
  <c r="P3791" i="12" l="1"/>
  <c r="Q3791" i="12"/>
  <c r="R3790" i="12"/>
  <c r="L3792" i="12"/>
  <c r="M3792" i="12"/>
  <c r="N3791" i="12"/>
  <c r="I3792" i="12"/>
  <c r="J3792" i="12" s="1"/>
  <c r="H3793" i="12"/>
  <c r="E3794" i="12"/>
  <c r="F3795" i="12"/>
  <c r="G3795" i="12" s="1"/>
  <c r="P3792" i="12" l="1"/>
  <c r="Q3792" i="12"/>
  <c r="R3791" i="12"/>
  <c r="L3793" i="12"/>
  <c r="M3793" i="12"/>
  <c r="N3792" i="12"/>
  <c r="I3793" i="12"/>
  <c r="J3793" i="12" s="1"/>
  <c r="H3794" i="12"/>
  <c r="M3794" i="12" s="1"/>
  <c r="F3796" i="12"/>
  <c r="G3796" i="12" s="1"/>
  <c r="E3795" i="12"/>
  <c r="P3793" i="12" l="1"/>
  <c r="Q3793" i="12"/>
  <c r="Q3794" i="12" s="1"/>
  <c r="R3792" i="12"/>
  <c r="N3793" i="12"/>
  <c r="I3794" i="12"/>
  <c r="J3794" i="12" s="1"/>
  <c r="L3794" i="12"/>
  <c r="N3794" i="12" s="1"/>
  <c r="H3795" i="12"/>
  <c r="E3796" i="12"/>
  <c r="F3797" i="12"/>
  <c r="G3797" i="12" s="1"/>
  <c r="P3794" i="12" l="1"/>
  <c r="R3794" i="12" s="1"/>
  <c r="R3793" i="12"/>
  <c r="L3795" i="12"/>
  <c r="M3795" i="12"/>
  <c r="I3795" i="12"/>
  <c r="J3795" i="12" s="1"/>
  <c r="H3796" i="12"/>
  <c r="F3798" i="12"/>
  <c r="G3798" i="12" s="1"/>
  <c r="E3797" i="12"/>
  <c r="P3795" i="12" l="1"/>
  <c r="Q3795" i="12"/>
  <c r="L3796" i="12"/>
  <c r="M3796" i="12"/>
  <c r="N3795" i="12"/>
  <c r="I3796" i="12"/>
  <c r="J3796" i="12" s="1"/>
  <c r="H3797" i="12"/>
  <c r="F3799" i="12"/>
  <c r="G3799" i="12" s="1"/>
  <c r="E3798" i="12"/>
  <c r="P3796" i="12" l="1"/>
  <c r="Q3796" i="12"/>
  <c r="R3795" i="12"/>
  <c r="L3797" i="12"/>
  <c r="M3797" i="12"/>
  <c r="N3796" i="12"/>
  <c r="I3797" i="12"/>
  <c r="J3797" i="12" s="1"/>
  <c r="H3798" i="12"/>
  <c r="F3800" i="12"/>
  <c r="G3800" i="12" s="1"/>
  <c r="E3799" i="12"/>
  <c r="P3797" i="12" l="1"/>
  <c r="Q3797" i="12"/>
  <c r="R3796" i="12"/>
  <c r="L3798" i="12"/>
  <c r="M3798" i="12"/>
  <c r="N3797" i="12"/>
  <c r="I3798" i="12"/>
  <c r="J3798" i="12" s="1"/>
  <c r="H3799" i="12"/>
  <c r="E3800" i="12"/>
  <c r="F3801" i="12"/>
  <c r="G3801" i="12" s="1"/>
  <c r="P3798" i="12" l="1"/>
  <c r="Q3798" i="12"/>
  <c r="R3797" i="12"/>
  <c r="L3799" i="12"/>
  <c r="M3799" i="12"/>
  <c r="N3798" i="12"/>
  <c r="I3799" i="12"/>
  <c r="J3799" i="12" s="1"/>
  <c r="H3800" i="12"/>
  <c r="M3800" i="12" s="1"/>
  <c r="F3802" i="12"/>
  <c r="G3802" i="12" s="1"/>
  <c r="E3801" i="12"/>
  <c r="R3798" i="12" l="1"/>
  <c r="P3799" i="12"/>
  <c r="Q3799" i="12"/>
  <c r="Q3800" i="12" s="1"/>
  <c r="N3799" i="12"/>
  <c r="I3800" i="12"/>
  <c r="J3800" i="12" s="1"/>
  <c r="L3800" i="12"/>
  <c r="N3800" i="12" s="1"/>
  <c r="H3801" i="12"/>
  <c r="F3803" i="12"/>
  <c r="G3803" i="12" s="1"/>
  <c r="E3802" i="12"/>
  <c r="P3800" i="12" l="1"/>
  <c r="R3800" i="12" s="1"/>
  <c r="R3799" i="12"/>
  <c r="L3801" i="12"/>
  <c r="M3801" i="12"/>
  <c r="I3801" i="12"/>
  <c r="J3801" i="12" s="1"/>
  <c r="H3802" i="12"/>
  <c r="F3804" i="12"/>
  <c r="G3804" i="12" s="1"/>
  <c r="E3803" i="12"/>
  <c r="P3801" i="12" l="1"/>
  <c r="Q3801" i="12"/>
  <c r="L3802" i="12"/>
  <c r="M3802" i="12"/>
  <c r="N3801" i="12"/>
  <c r="I3802" i="12"/>
  <c r="J3802" i="12" s="1"/>
  <c r="H3803" i="12"/>
  <c r="M3803" i="12" s="1"/>
  <c r="E3804" i="12"/>
  <c r="F3805" i="12"/>
  <c r="G3805" i="12" s="1"/>
  <c r="P3802" i="12" l="1"/>
  <c r="Q3802" i="12"/>
  <c r="Q3803" i="12" s="1"/>
  <c r="R3801" i="12"/>
  <c r="N3802" i="12"/>
  <c r="I3803" i="12"/>
  <c r="J3803" i="12" s="1"/>
  <c r="L3803" i="12"/>
  <c r="N3803" i="12" s="1"/>
  <c r="H3804" i="12"/>
  <c r="F3806" i="12"/>
  <c r="G3806" i="12" s="1"/>
  <c r="E3805" i="12"/>
  <c r="P3803" i="12" l="1"/>
  <c r="R3803" i="12" s="1"/>
  <c r="R3802" i="12"/>
  <c r="L3804" i="12"/>
  <c r="M3804" i="12"/>
  <c r="I3804" i="12"/>
  <c r="J3804" i="12" s="1"/>
  <c r="H3805" i="12"/>
  <c r="F3807" i="12"/>
  <c r="G3807" i="12" s="1"/>
  <c r="E3806" i="12"/>
  <c r="P3804" i="12" l="1"/>
  <c r="Q3804" i="12"/>
  <c r="L3805" i="12"/>
  <c r="M3805" i="12"/>
  <c r="N3804" i="12"/>
  <c r="I3805" i="12"/>
  <c r="J3805" i="12" s="1"/>
  <c r="H3806" i="12"/>
  <c r="F3808" i="12"/>
  <c r="G3808" i="12" s="1"/>
  <c r="E3807" i="12"/>
  <c r="P3805" i="12" l="1"/>
  <c r="Q3805" i="12"/>
  <c r="R3804" i="12"/>
  <c r="L3806" i="12"/>
  <c r="M3806" i="12"/>
  <c r="N3805" i="12"/>
  <c r="I3806" i="12"/>
  <c r="J3806" i="12" s="1"/>
  <c r="H3807" i="12"/>
  <c r="F3809" i="12"/>
  <c r="G3809" i="12" s="1"/>
  <c r="E3808" i="12"/>
  <c r="P3806" i="12" l="1"/>
  <c r="Q3806" i="12"/>
  <c r="R3805" i="12"/>
  <c r="L3807" i="12"/>
  <c r="M3807" i="12"/>
  <c r="N3806" i="12"/>
  <c r="I3807" i="12"/>
  <c r="J3807" i="12" s="1"/>
  <c r="H3808" i="12"/>
  <c r="E3809" i="12"/>
  <c r="F3810" i="12"/>
  <c r="G3810" i="12" s="1"/>
  <c r="P3807" i="12" l="1"/>
  <c r="Q3807" i="12"/>
  <c r="R3806" i="12"/>
  <c r="L3808" i="12"/>
  <c r="M3808" i="12"/>
  <c r="N3807" i="12"/>
  <c r="I3808" i="12"/>
  <c r="J3808" i="12" s="1"/>
  <c r="H3809" i="12"/>
  <c r="M3809" i="12" s="1"/>
  <c r="F3811" i="12"/>
  <c r="G3811" i="12" s="1"/>
  <c r="E3810" i="12"/>
  <c r="P3808" i="12" l="1"/>
  <c r="Q3808" i="12"/>
  <c r="Q3809" i="12" s="1"/>
  <c r="R3807" i="12"/>
  <c r="N3808" i="12"/>
  <c r="I3809" i="12"/>
  <c r="J3809" i="12" s="1"/>
  <c r="L3809" i="12"/>
  <c r="N3809" i="12" s="1"/>
  <c r="H3810" i="12"/>
  <c r="F3812" i="12"/>
  <c r="G3812" i="12" s="1"/>
  <c r="E3811" i="12"/>
  <c r="P3809" i="12" l="1"/>
  <c r="R3809" i="12" s="1"/>
  <c r="R3808" i="12"/>
  <c r="L3810" i="12"/>
  <c r="M3810" i="12"/>
  <c r="I3810" i="12"/>
  <c r="J3810" i="12" s="1"/>
  <c r="H3811" i="12"/>
  <c r="F3813" i="12"/>
  <c r="G3813" i="12" s="1"/>
  <c r="E3812" i="12"/>
  <c r="P3810" i="12" l="1"/>
  <c r="Q3810" i="12"/>
  <c r="L3811" i="12"/>
  <c r="M3811" i="12"/>
  <c r="N3810" i="12"/>
  <c r="I3811" i="12"/>
  <c r="J3811" i="12" s="1"/>
  <c r="H3812" i="12"/>
  <c r="F3814" i="12"/>
  <c r="G3814" i="12" s="1"/>
  <c r="E3813" i="12"/>
  <c r="P3811" i="12" l="1"/>
  <c r="Q3811" i="12"/>
  <c r="R3811" i="12" s="1"/>
  <c r="R3810" i="12"/>
  <c r="L3812" i="12"/>
  <c r="M3812" i="12"/>
  <c r="N3811" i="12"/>
  <c r="I3812" i="12"/>
  <c r="J3812" i="12" s="1"/>
  <c r="H3813" i="12"/>
  <c r="E3814" i="12"/>
  <c r="F3815" i="12"/>
  <c r="G3815" i="12" s="1"/>
  <c r="P3812" i="12" l="1"/>
  <c r="Q3812" i="12"/>
  <c r="L3813" i="12"/>
  <c r="M3813" i="12"/>
  <c r="N3812" i="12"/>
  <c r="I3813" i="12"/>
  <c r="J3813" i="12" s="1"/>
  <c r="H3814" i="12"/>
  <c r="F3816" i="12"/>
  <c r="G3816" i="12" s="1"/>
  <c r="E3815" i="12"/>
  <c r="P3813" i="12" l="1"/>
  <c r="Q3813" i="12"/>
  <c r="R3812" i="12"/>
  <c r="L3814" i="12"/>
  <c r="M3814" i="12"/>
  <c r="N3813" i="12"/>
  <c r="I3814" i="12"/>
  <c r="J3814" i="12" s="1"/>
  <c r="H3815" i="12"/>
  <c r="F3817" i="12"/>
  <c r="G3817" i="12" s="1"/>
  <c r="E3816" i="12"/>
  <c r="P3814" i="12" l="1"/>
  <c r="Q3814" i="12"/>
  <c r="R3813" i="12"/>
  <c r="L3815" i="12"/>
  <c r="M3815" i="12"/>
  <c r="N3814" i="12"/>
  <c r="I3815" i="12"/>
  <c r="J3815" i="12" s="1"/>
  <c r="H3816" i="12"/>
  <c r="E3817" i="12"/>
  <c r="F3818" i="12"/>
  <c r="G3818" i="12" s="1"/>
  <c r="P3815" i="12" l="1"/>
  <c r="Q3815" i="12"/>
  <c r="R3814" i="12"/>
  <c r="L3816" i="12"/>
  <c r="M3816" i="12"/>
  <c r="N3815" i="12"/>
  <c r="I3816" i="12"/>
  <c r="J3816" i="12" s="1"/>
  <c r="H3817" i="12"/>
  <c r="F3819" i="12"/>
  <c r="G3819" i="12" s="1"/>
  <c r="E3818" i="12"/>
  <c r="P3816" i="12" l="1"/>
  <c r="Q3816" i="12"/>
  <c r="R3815" i="12"/>
  <c r="L3817" i="12"/>
  <c r="M3817" i="12"/>
  <c r="N3816" i="12"/>
  <c r="I3817" i="12"/>
  <c r="J3817" i="12" s="1"/>
  <c r="H3818" i="12"/>
  <c r="M3818" i="12" s="1"/>
  <c r="F3820" i="12"/>
  <c r="G3820" i="12" s="1"/>
  <c r="E3819" i="12"/>
  <c r="P3817" i="12" l="1"/>
  <c r="Q3817" i="12"/>
  <c r="Q3818" i="12" s="1"/>
  <c r="R3816" i="12"/>
  <c r="N3817" i="12"/>
  <c r="I3818" i="12"/>
  <c r="J3818" i="12" s="1"/>
  <c r="L3818" i="12"/>
  <c r="N3818" i="12" s="1"/>
  <c r="H3819" i="12"/>
  <c r="F3821" i="12"/>
  <c r="G3821" i="12" s="1"/>
  <c r="E3820" i="12"/>
  <c r="P3818" i="12" l="1"/>
  <c r="R3818" i="12" s="1"/>
  <c r="R3817" i="12"/>
  <c r="L3819" i="12"/>
  <c r="M3819" i="12"/>
  <c r="I3819" i="12"/>
  <c r="J3819" i="12" s="1"/>
  <c r="H3820" i="12"/>
  <c r="F3822" i="12"/>
  <c r="G3822" i="12" s="1"/>
  <c r="E3821" i="12"/>
  <c r="P3819" i="12" l="1"/>
  <c r="Q3819" i="12"/>
  <c r="L3820" i="12"/>
  <c r="M3820" i="12"/>
  <c r="N3819" i="12"/>
  <c r="I3820" i="12"/>
  <c r="J3820" i="12" s="1"/>
  <c r="H3821" i="12"/>
  <c r="M3821" i="12" s="1"/>
  <c r="F3823" i="12"/>
  <c r="G3823" i="12" s="1"/>
  <c r="E3822" i="12"/>
  <c r="P3820" i="12" l="1"/>
  <c r="Q3820" i="12"/>
  <c r="Q3821" i="12" s="1"/>
  <c r="R3819" i="12"/>
  <c r="N3820" i="12"/>
  <c r="I3821" i="12"/>
  <c r="J3821" i="12" s="1"/>
  <c r="L3821" i="12"/>
  <c r="N3821" i="12" s="1"/>
  <c r="H3822" i="12"/>
  <c r="F3824" i="12"/>
  <c r="G3824" i="12" s="1"/>
  <c r="E3823" i="12"/>
  <c r="P3821" i="12" l="1"/>
  <c r="R3821" i="12" s="1"/>
  <c r="R3820" i="12"/>
  <c r="L3822" i="12"/>
  <c r="M3822" i="12"/>
  <c r="I3822" i="12"/>
  <c r="J3822" i="12" s="1"/>
  <c r="H3823" i="12"/>
  <c r="M3823" i="12" s="1"/>
  <c r="F3825" i="12"/>
  <c r="G3825" i="12" s="1"/>
  <c r="E3824" i="12"/>
  <c r="P3822" i="12" l="1"/>
  <c r="Q3822" i="12"/>
  <c r="Q3823" i="12" s="1"/>
  <c r="N3822" i="12"/>
  <c r="I3823" i="12"/>
  <c r="J3823" i="12" s="1"/>
  <c r="L3823" i="12"/>
  <c r="N3823" i="12" s="1"/>
  <c r="H3824" i="12"/>
  <c r="F3826" i="12"/>
  <c r="G3826" i="12" s="1"/>
  <c r="E3825" i="12"/>
  <c r="P3823" i="12" l="1"/>
  <c r="R3823" i="12" s="1"/>
  <c r="R3822" i="12"/>
  <c r="L3824" i="12"/>
  <c r="M3824" i="12"/>
  <c r="I3824" i="12"/>
  <c r="J3824" i="12" s="1"/>
  <c r="H3825" i="12"/>
  <c r="E3826" i="12"/>
  <c r="F3827" i="12"/>
  <c r="G3827" i="12" s="1"/>
  <c r="P3824" i="12" l="1"/>
  <c r="Q3824" i="12"/>
  <c r="L3825" i="12"/>
  <c r="M3825" i="12"/>
  <c r="N3824" i="12"/>
  <c r="I3825" i="12"/>
  <c r="J3825" i="12" s="1"/>
  <c r="H3826" i="12"/>
  <c r="F3828" i="12"/>
  <c r="G3828" i="12" s="1"/>
  <c r="E3827" i="12"/>
  <c r="P3825" i="12" l="1"/>
  <c r="Q3825" i="12"/>
  <c r="R3824" i="12"/>
  <c r="L3826" i="12"/>
  <c r="M3826" i="12"/>
  <c r="N3825" i="12"/>
  <c r="I3826" i="12"/>
  <c r="J3826" i="12" s="1"/>
  <c r="H3827" i="12"/>
  <c r="E3828" i="12"/>
  <c r="F3829" i="12"/>
  <c r="G3829" i="12" s="1"/>
  <c r="P3826" i="12" l="1"/>
  <c r="Q3826" i="12"/>
  <c r="R3825" i="12"/>
  <c r="L3827" i="12"/>
  <c r="M3827" i="12"/>
  <c r="N3826" i="12"/>
  <c r="I3827" i="12"/>
  <c r="J3827" i="12" s="1"/>
  <c r="H3828" i="12"/>
  <c r="M3828" i="12" s="1"/>
  <c r="F3830" i="12"/>
  <c r="G3830" i="12" s="1"/>
  <c r="E3829" i="12"/>
  <c r="P3827" i="12" l="1"/>
  <c r="Q3827" i="12"/>
  <c r="Q3828" i="12" s="1"/>
  <c r="R3826" i="12"/>
  <c r="N3827" i="12"/>
  <c r="I3828" i="12"/>
  <c r="J3828" i="12" s="1"/>
  <c r="L3828" i="12"/>
  <c r="N3828" i="12" s="1"/>
  <c r="H3829" i="12"/>
  <c r="M3829" i="12" s="1"/>
  <c r="E3830" i="12"/>
  <c r="F3831" i="12"/>
  <c r="G3831" i="12" s="1"/>
  <c r="P3828" i="12" l="1"/>
  <c r="Q3829" i="12"/>
  <c r="R3828" i="12"/>
  <c r="R3827" i="12"/>
  <c r="I3829" i="12"/>
  <c r="J3829" i="12" s="1"/>
  <c r="L3829" i="12"/>
  <c r="N3829" i="12" s="1"/>
  <c r="H3830" i="12"/>
  <c r="F3832" i="12"/>
  <c r="G3832" i="12" s="1"/>
  <c r="E3831" i="12"/>
  <c r="P3829" i="12" l="1"/>
  <c r="R3829" i="12" s="1"/>
  <c r="L3830" i="12"/>
  <c r="M3830" i="12"/>
  <c r="I3830" i="12"/>
  <c r="J3830" i="12" s="1"/>
  <c r="H3831" i="12"/>
  <c r="M3831" i="12" s="1"/>
  <c r="F3833" i="12"/>
  <c r="G3833" i="12" s="1"/>
  <c r="E3832" i="12"/>
  <c r="P3830" i="12" l="1"/>
  <c r="Q3830" i="12"/>
  <c r="Q3831" i="12" s="1"/>
  <c r="N3830" i="12"/>
  <c r="I3831" i="12"/>
  <c r="J3831" i="12" s="1"/>
  <c r="L3831" i="12"/>
  <c r="N3831" i="12" s="1"/>
  <c r="H3832" i="12"/>
  <c r="F3834" i="12"/>
  <c r="G3834" i="12" s="1"/>
  <c r="E3833" i="12"/>
  <c r="P3831" i="12" l="1"/>
  <c r="R3831" i="12" s="1"/>
  <c r="R3830" i="12"/>
  <c r="L3832" i="12"/>
  <c r="M3832" i="12"/>
  <c r="I3832" i="12"/>
  <c r="J3832" i="12" s="1"/>
  <c r="H3833" i="12"/>
  <c r="F3835" i="12"/>
  <c r="G3835" i="12" s="1"/>
  <c r="E3834" i="12"/>
  <c r="P3832" i="12" l="1"/>
  <c r="Q3832" i="12"/>
  <c r="L3833" i="12"/>
  <c r="M3833" i="12"/>
  <c r="N3832" i="12"/>
  <c r="I3833" i="12"/>
  <c r="J3833" i="12" s="1"/>
  <c r="H3834" i="12"/>
  <c r="M3834" i="12" s="1"/>
  <c r="F3836" i="12"/>
  <c r="G3836" i="12" s="1"/>
  <c r="E3835" i="12"/>
  <c r="P3833" i="12" l="1"/>
  <c r="Q3833" i="12"/>
  <c r="Q3834" i="12" s="1"/>
  <c r="R3832" i="12"/>
  <c r="N3833" i="12"/>
  <c r="I3834" i="12"/>
  <c r="J3834" i="12" s="1"/>
  <c r="L3834" i="12"/>
  <c r="N3834" i="12" s="1"/>
  <c r="H3835" i="12"/>
  <c r="E3836" i="12"/>
  <c r="F3837" i="12"/>
  <c r="G3837" i="12" s="1"/>
  <c r="P3834" i="12" l="1"/>
  <c r="R3834" i="12" s="1"/>
  <c r="R3833" i="12"/>
  <c r="L3835" i="12"/>
  <c r="M3835" i="12"/>
  <c r="I3835" i="12"/>
  <c r="J3835" i="12" s="1"/>
  <c r="H3836" i="12"/>
  <c r="F3838" i="12"/>
  <c r="G3838" i="12" s="1"/>
  <c r="E3837" i="12"/>
  <c r="P3835" i="12" l="1"/>
  <c r="Q3835" i="12"/>
  <c r="L3836" i="12"/>
  <c r="M3836" i="12"/>
  <c r="N3835" i="12"/>
  <c r="I3836" i="12"/>
  <c r="J3836" i="12" s="1"/>
  <c r="H3837" i="12"/>
  <c r="M3837" i="12" s="1"/>
  <c r="F3839" i="12"/>
  <c r="G3839" i="12" s="1"/>
  <c r="E3838" i="12"/>
  <c r="P3836" i="12" l="1"/>
  <c r="Q3836" i="12"/>
  <c r="Q3837" i="12" s="1"/>
  <c r="R3835" i="12"/>
  <c r="N3836" i="12"/>
  <c r="I3837" i="12"/>
  <c r="J3837" i="12" s="1"/>
  <c r="L3837" i="12"/>
  <c r="N3837" i="12" s="1"/>
  <c r="H3838" i="12"/>
  <c r="F3840" i="12"/>
  <c r="G3840" i="12" s="1"/>
  <c r="E3839" i="12"/>
  <c r="P3837" i="12" l="1"/>
  <c r="R3837" i="12" s="1"/>
  <c r="R3836" i="12"/>
  <c r="L3838" i="12"/>
  <c r="M3838" i="12"/>
  <c r="I3838" i="12"/>
  <c r="J3838" i="12" s="1"/>
  <c r="H3839" i="12"/>
  <c r="F3841" i="12"/>
  <c r="G3841" i="12" s="1"/>
  <c r="E3840" i="12"/>
  <c r="P3838" i="12" l="1"/>
  <c r="Q3838" i="12"/>
  <c r="L3839" i="12"/>
  <c r="M3839" i="12"/>
  <c r="N3838" i="12"/>
  <c r="I3839" i="12"/>
  <c r="J3839" i="12" s="1"/>
  <c r="H3840" i="12"/>
  <c r="E3841" i="12"/>
  <c r="F3842" i="12"/>
  <c r="G3842" i="12" s="1"/>
  <c r="P3839" i="12" l="1"/>
  <c r="Q3839" i="12"/>
  <c r="R3838" i="12"/>
  <c r="L3840" i="12"/>
  <c r="M3840" i="12"/>
  <c r="N3839" i="12"/>
  <c r="I3840" i="12"/>
  <c r="J3840" i="12" s="1"/>
  <c r="H3841" i="12"/>
  <c r="F3843" i="12"/>
  <c r="G3843" i="12" s="1"/>
  <c r="E3842" i="12"/>
  <c r="P3840" i="12" l="1"/>
  <c r="Q3840" i="12"/>
  <c r="R3839" i="12"/>
  <c r="L3841" i="12"/>
  <c r="M3841" i="12"/>
  <c r="N3840" i="12"/>
  <c r="I3841" i="12"/>
  <c r="J3841" i="12" s="1"/>
  <c r="H3842" i="12"/>
  <c r="E3843" i="12"/>
  <c r="F3844" i="12"/>
  <c r="G3844" i="12" s="1"/>
  <c r="P3841" i="12" l="1"/>
  <c r="Q3841" i="12"/>
  <c r="R3840" i="12"/>
  <c r="L3842" i="12"/>
  <c r="M3842" i="12"/>
  <c r="N3841" i="12"/>
  <c r="I3842" i="12"/>
  <c r="J3842" i="12" s="1"/>
  <c r="H3843" i="12"/>
  <c r="F3845" i="12"/>
  <c r="G3845" i="12" s="1"/>
  <c r="E3844" i="12"/>
  <c r="P3842" i="12" l="1"/>
  <c r="Q3842" i="12"/>
  <c r="R3841" i="12"/>
  <c r="L3843" i="12"/>
  <c r="M3843" i="12"/>
  <c r="N3842" i="12"/>
  <c r="I3843" i="12"/>
  <c r="J3843" i="12" s="1"/>
  <c r="H3844" i="12"/>
  <c r="E3845" i="12"/>
  <c r="F3846" i="12"/>
  <c r="G3846" i="12" s="1"/>
  <c r="P3843" i="12" l="1"/>
  <c r="Q3843" i="12"/>
  <c r="R3842" i="12"/>
  <c r="L3844" i="12"/>
  <c r="M3844" i="12"/>
  <c r="N3843" i="12"/>
  <c r="I3844" i="12"/>
  <c r="J3844" i="12" s="1"/>
  <c r="H3845" i="12"/>
  <c r="F3847" i="12"/>
  <c r="G3847" i="12" s="1"/>
  <c r="E3846" i="12"/>
  <c r="P3844" i="12" l="1"/>
  <c r="Q3844" i="12"/>
  <c r="R3843" i="12"/>
  <c r="L3845" i="12"/>
  <c r="M3845" i="12"/>
  <c r="N3844" i="12"/>
  <c r="I3845" i="12"/>
  <c r="J3845" i="12" s="1"/>
  <c r="H3846" i="12"/>
  <c r="F3848" i="12"/>
  <c r="G3848" i="12" s="1"/>
  <c r="E3847" i="12"/>
  <c r="P3845" i="12" l="1"/>
  <c r="Q3845" i="12"/>
  <c r="R3844" i="12"/>
  <c r="L3846" i="12"/>
  <c r="M3846" i="12"/>
  <c r="N3845" i="12"/>
  <c r="I3846" i="12"/>
  <c r="J3846" i="12" s="1"/>
  <c r="H3847" i="12"/>
  <c r="F3849" i="12"/>
  <c r="G3849" i="12" s="1"/>
  <c r="E3848" i="12"/>
  <c r="P3846" i="12" l="1"/>
  <c r="Q3846" i="12"/>
  <c r="R3845" i="12"/>
  <c r="L3847" i="12"/>
  <c r="M3847" i="12"/>
  <c r="N3846" i="12"/>
  <c r="I3847" i="12"/>
  <c r="J3847" i="12" s="1"/>
  <c r="H3848" i="12"/>
  <c r="E3849" i="12"/>
  <c r="F3850" i="12"/>
  <c r="G3850" i="12" s="1"/>
  <c r="P3847" i="12" l="1"/>
  <c r="Q3847" i="12"/>
  <c r="R3846" i="12"/>
  <c r="L3848" i="12"/>
  <c r="M3848" i="12"/>
  <c r="N3847" i="12"/>
  <c r="I3848" i="12"/>
  <c r="J3848" i="12" s="1"/>
  <c r="H3849" i="12"/>
  <c r="F3851" i="12"/>
  <c r="G3851" i="12" s="1"/>
  <c r="E3850" i="12"/>
  <c r="P3848" i="12" l="1"/>
  <c r="Q3848" i="12"/>
  <c r="R3847" i="12"/>
  <c r="L3849" i="12"/>
  <c r="M3849" i="12"/>
  <c r="N3848" i="12"/>
  <c r="I3849" i="12"/>
  <c r="J3849" i="12" s="1"/>
  <c r="H3850" i="12"/>
  <c r="F3852" i="12"/>
  <c r="G3852" i="12" s="1"/>
  <c r="E3851" i="12"/>
  <c r="P3849" i="12" l="1"/>
  <c r="Q3849" i="12"/>
  <c r="R3848" i="12"/>
  <c r="L3850" i="12"/>
  <c r="M3850" i="12"/>
  <c r="N3849" i="12"/>
  <c r="I3850" i="12"/>
  <c r="J3850" i="12" s="1"/>
  <c r="H3851" i="12"/>
  <c r="M3851" i="12" s="1"/>
  <c r="F3853" i="12"/>
  <c r="G3853" i="12" s="1"/>
  <c r="E3852" i="12"/>
  <c r="P3850" i="12" l="1"/>
  <c r="Q3850" i="12"/>
  <c r="Q3851" i="12" s="1"/>
  <c r="R3849" i="12"/>
  <c r="N3850" i="12"/>
  <c r="I3851" i="12"/>
  <c r="J3851" i="12" s="1"/>
  <c r="L3851" i="12"/>
  <c r="N3851" i="12" s="1"/>
  <c r="H3852" i="12"/>
  <c r="F3854" i="12"/>
  <c r="G3854" i="12" s="1"/>
  <c r="E3853" i="12"/>
  <c r="P3851" i="12" l="1"/>
  <c r="R3851" i="12" s="1"/>
  <c r="R3850" i="12"/>
  <c r="L3852" i="12"/>
  <c r="M3852" i="12"/>
  <c r="I3852" i="12"/>
  <c r="J3852" i="12" s="1"/>
  <c r="H3853" i="12"/>
  <c r="E3854" i="12"/>
  <c r="F3855" i="12"/>
  <c r="G3855" i="12" s="1"/>
  <c r="P3852" i="12" l="1"/>
  <c r="Q3852" i="12"/>
  <c r="L3853" i="12"/>
  <c r="M3853" i="12"/>
  <c r="N3852" i="12"/>
  <c r="I3853" i="12"/>
  <c r="J3853" i="12" s="1"/>
  <c r="H3854" i="12"/>
  <c r="F3856" i="12"/>
  <c r="G3856" i="12" s="1"/>
  <c r="E3855" i="12"/>
  <c r="P3853" i="12" l="1"/>
  <c r="Q3853" i="12"/>
  <c r="R3852" i="12"/>
  <c r="L3854" i="12"/>
  <c r="M3854" i="12"/>
  <c r="N3853" i="12"/>
  <c r="I3854" i="12"/>
  <c r="J3854" i="12" s="1"/>
  <c r="H3855" i="12"/>
  <c r="E3856" i="12"/>
  <c r="F3857" i="12"/>
  <c r="G3857" i="12" s="1"/>
  <c r="P3854" i="12" l="1"/>
  <c r="Q3854" i="12"/>
  <c r="R3853" i="12"/>
  <c r="L3855" i="12"/>
  <c r="M3855" i="12"/>
  <c r="N3854" i="12"/>
  <c r="I3855" i="12"/>
  <c r="J3855" i="12" s="1"/>
  <c r="H3856" i="12"/>
  <c r="M3856" i="12" s="1"/>
  <c r="F3858" i="12"/>
  <c r="G3858" i="12" s="1"/>
  <c r="E3857" i="12"/>
  <c r="P3855" i="12" l="1"/>
  <c r="Q3855" i="12"/>
  <c r="Q3856" i="12" s="1"/>
  <c r="R3854" i="12"/>
  <c r="N3855" i="12"/>
  <c r="I3856" i="12"/>
  <c r="J3856" i="12" s="1"/>
  <c r="L3856" i="12"/>
  <c r="N3856" i="12" s="1"/>
  <c r="H3857" i="12"/>
  <c r="F3859" i="12"/>
  <c r="G3859" i="12" s="1"/>
  <c r="E3858" i="12"/>
  <c r="P3856" i="12" l="1"/>
  <c r="R3856" i="12" s="1"/>
  <c r="R3855" i="12"/>
  <c r="L3857" i="12"/>
  <c r="M3857" i="12"/>
  <c r="I3857" i="12"/>
  <c r="J3857" i="12" s="1"/>
  <c r="H3858" i="12"/>
  <c r="E3859" i="12"/>
  <c r="F3860" i="12"/>
  <c r="G3860" i="12" s="1"/>
  <c r="P3857" i="12" l="1"/>
  <c r="Q3857" i="12"/>
  <c r="L3858" i="12"/>
  <c r="M3858" i="12"/>
  <c r="N3857" i="12"/>
  <c r="I3858" i="12"/>
  <c r="J3858" i="12" s="1"/>
  <c r="H3859" i="12"/>
  <c r="F3861" i="12"/>
  <c r="G3861" i="12" s="1"/>
  <c r="E3860" i="12"/>
  <c r="P3858" i="12" l="1"/>
  <c r="Q3858" i="12"/>
  <c r="R3857" i="12"/>
  <c r="L3859" i="12"/>
  <c r="M3859" i="12"/>
  <c r="N3858" i="12"/>
  <c r="I3859" i="12"/>
  <c r="J3859" i="12" s="1"/>
  <c r="H3860" i="12"/>
  <c r="F3862" i="12"/>
  <c r="G3862" i="12" s="1"/>
  <c r="E3861" i="12"/>
  <c r="P3859" i="12" l="1"/>
  <c r="Q3859" i="12"/>
  <c r="R3858" i="12"/>
  <c r="L3860" i="12"/>
  <c r="M3860" i="12"/>
  <c r="N3859" i="12"/>
  <c r="I3860" i="12"/>
  <c r="J3860" i="12" s="1"/>
  <c r="H3861" i="12"/>
  <c r="E3862" i="12"/>
  <c r="F3863" i="12"/>
  <c r="G3863" i="12" s="1"/>
  <c r="P3860" i="12" l="1"/>
  <c r="Q3860" i="12"/>
  <c r="R3859" i="12"/>
  <c r="L3861" i="12"/>
  <c r="M3861" i="12"/>
  <c r="N3860" i="12"/>
  <c r="I3861" i="12"/>
  <c r="J3861" i="12" s="1"/>
  <c r="H3862" i="12"/>
  <c r="F3864" i="12"/>
  <c r="G3864" i="12" s="1"/>
  <c r="E3863" i="12"/>
  <c r="P3861" i="12" l="1"/>
  <c r="Q3861" i="12"/>
  <c r="R3860" i="12"/>
  <c r="L3862" i="12"/>
  <c r="M3862" i="12"/>
  <c r="N3861" i="12"/>
  <c r="I3862" i="12"/>
  <c r="J3862" i="12" s="1"/>
  <c r="H3863" i="12"/>
  <c r="E3864" i="12"/>
  <c r="F3865" i="12"/>
  <c r="G3865" i="12" s="1"/>
  <c r="P3862" i="12" l="1"/>
  <c r="Q3862" i="12"/>
  <c r="R3861" i="12"/>
  <c r="L3863" i="12"/>
  <c r="M3863" i="12"/>
  <c r="N3862" i="12"/>
  <c r="I3863" i="12"/>
  <c r="J3863" i="12" s="1"/>
  <c r="H3864" i="12"/>
  <c r="F3866" i="12"/>
  <c r="G3866" i="12" s="1"/>
  <c r="E3865" i="12"/>
  <c r="P3863" i="12" l="1"/>
  <c r="Q3863" i="12"/>
  <c r="R3862" i="12"/>
  <c r="L3864" i="12"/>
  <c r="M3864" i="12"/>
  <c r="N3863" i="12"/>
  <c r="I3864" i="12"/>
  <c r="J3864" i="12" s="1"/>
  <c r="H3865" i="12"/>
  <c r="E3866" i="12"/>
  <c r="F3867" i="12"/>
  <c r="G3867" i="12" s="1"/>
  <c r="P3864" i="12" l="1"/>
  <c r="Q3864" i="12"/>
  <c r="R3863" i="12"/>
  <c r="L3865" i="12"/>
  <c r="M3865" i="12"/>
  <c r="N3864" i="12"/>
  <c r="I3865" i="12"/>
  <c r="J3865" i="12" s="1"/>
  <c r="H3866" i="12"/>
  <c r="F3868" i="12"/>
  <c r="G3868" i="12" s="1"/>
  <c r="E3867" i="12"/>
  <c r="P3865" i="12" l="1"/>
  <c r="Q3865" i="12"/>
  <c r="R3864" i="12"/>
  <c r="L3866" i="12"/>
  <c r="M3866" i="12"/>
  <c r="N3865" i="12"/>
  <c r="I3866" i="12"/>
  <c r="J3866" i="12" s="1"/>
  <c r="H3867" i="12"/>
  <c r="E3868" i="12"/>
  <c r="F3869" i="12"/>
  <c r="G3869" i="12" s="1"/>
  <c r="P3866" i="12" l="1"/>
  <c r="Q3866" i="12"/>
  <c r="R3865" i="12"/>
  <c r="L3867" i="12"/>
  <c r="M3867" i="12"/>
  <c r="N3866" i="12"/>
  <c r="I3867" i="12"/>
  <c r="J3867" i="12" s="1"/>
  <c r="H3868" i="12"/>
  <c r="F3870" i="12"/>
  <c r="G3870" i="12" s="1"/>
  <c r="E3869" i="12"/>
  <c r="P3867" i="12" l="1"/>
  <c r="Q3867" i="12"/>
  <c r="R3866" i="12"/>
  <c r="L3868" i="12"/>
  <c r="M3868" i="12"/>
  <c r="N3867" i="12"/>
  <c r="I3868" i="12"/>
  <c r="J3868" i="12" s="1"/>
  <c r="H3869" i="12"/>
  <c r="F3871" i="12"/>
  <c r="G3871" i="12" s="1"/>
  <c r="E3870" i="12"/>
  <c r="P3868" i="12" l="1"/>
  <c r="Q3868" i="12"/>
  <c r="R3867" i="12"/>
  <c r="L3869" i="12"/>
  <c r="M3869" i="12"/>
  <c r="N3868" i="12"/>
  <c r="I3869" i="12"/>
  <c r="J3869" i="12" s="1"/>
  <c r="H3870" i="12"/>
  <c r="F3872" i="12"/>
  <c r="G3872" i="12" s="1"/>
  <c r="E3871" i="12"/>
  <c r="P3869" i="12" l="1"/>
  <c r="Q3869" i="12"/>
  <c r="R3868" i="12"/>
  <c r="L3870" i="12"/>
  <c r="M3870" i="12"/>
  <c r="N3869" i="12"/>
  <c r="I3870" i="12"/>
  <c r="J3870" i="12" s="1"/>
  <c r="H3871" i="12"/>
  <c r="F3873" i="12"/>
  <c r="G3873" i="12" s="1"/>
  <c r="E3872" i="12"/>
  <c r="P3870" i="12" l="1"/>
  <c r="Q3870" i="12"/>
  <c r="R3869" i="12"/>
  <c r="L3871" i="12"/>
  <c r="M3871" i="12"/>
  <c r="N3870" i="12"/>
  <c r="I3871" i="12"/>
  <c r="J3871" i="12" s="1"/>
  <c r="H3872" i="12"/>
  <c r="F3874" i="12"/>
  <c r="G3874" i="12" s="1"/>
  <c r="E3873" i="12"/>
  <c r="P3871" i="12" l="1"/>
  <c r="Q3871" i="12"/>
  <c r="R3870" i="12"/>
  <c r="L3872" i="12"/>
  <c r="M3872" i="12"/>
  <c r="N3871" i="12"/>
  <c r="I3872" i="12"/>
  <c r="J3872" i="12" s="1"/>
  <c r="H3873" i="12"/>
  <c r="E3874" i="12"/>
  <c r="F3875" i="12"/>
  <c r="G3875" i="12" s="1"/>
  <c r="P3872" i="12" l="1"/>
  <c r="Q3872" i="12"/>
  <c r="R3871" i="12"/>
  <c r="L3873" i="12"/>
  <c r="M3873" i="12"/>
  <c r="N3872" i="12"/>
  <c r="I3873" i="12"/>
  <c r="J3873" i="12" s="1"/>
  <c r="H3874" i="12"/>
  <c r="F3876" i="12"/>
  <c r="G3876" i="12" s="1"/>
  <c r="E3875" i="12"/>
  <c r="P3873" i="12" l="1"/>
  <c r="Q3873" i="12"/>
  <c r="R3872" i="12"/>
  <c r="L3874" i="12"/>
  <c r="M3874" i="12"/>
  <c r="N3873" i="12"/>
  <c r="I3874" i="12"/>
  <c r="J3874" i="12" s="1"/>
  <c r="H3875" i="12"/>
  <c r="F3877" i="12"/>
  <c r="G3877" i="12" s="1"/>
  <c r="E3876" i="12"/>
  <c r="P3874" i="12" l="1"/>
  <c r="Q3874" i="12"/>
  <c r="R3873" i="12"/>
  <c r="L3875" i="12"/>
  <c r="M3875" i="12"/>
  <c r="N3874" i="12"/>
  <c r="I3875" i="12"/>
  <c r="J3875" i="12" s="1"/>
  <c r="H3876" i="12"/>
  <c r="F3878" i="12"/>
  <c r="G3878" i="12" s="1"/>
  <c r="E3877" i="12"/>
  <c r="P3875" i="12" l="1"/>
  <c r="Q3875" i="12"/>
  <c r="R3874" i="12"/>
  <c r="L3876" i="12"/>
  <c r="M3876" i="12"/>
  <c r="N3875" i="12"/>
  <c r="I3876" i="12"/>
  <c r="J3876" i="12" s="1"/>
  <c r="H3877" i="12"/>
  <c r="E3878" i="12"/>
  <c r="F3879" i="12"/>
  <c r="G3879" i="12" s="1"/>
  <c r="P3876" i="12" l="1"/>
  <c r="Q3876" i="12"/>
  <c r="R3875" i="12"/>
  <c r="L3877" i="12"/>
  <c r="M3877" i="12"/>
  <c r="N3876" i="12"/>
  <c r="I3877" i="12"/>
  <c r="J3877" i="12" s="1"/>
  <c r="H3878" i="12"/>
  <c r="M3878" i="12" s="1"/>
  <c r="F3880" i="12"/>
  <c r="G3880" i="12" s="1"/>
  <c r="E3879" i="12"/>
  <c r="P3877" i="12" l="1"/>
  <c r="Q3877" i="12"/>
  <c r="Q3878" i="12" s="1"/>
  <c r="R3876" i="12"/>
  <c r="N3877" i="12"/>
  <c r="I3878" i="12"/>
  <c r="J3878" i="12" s="1"/>
  <c r="L3878" i="12"/>
  <c r="N3878" i="12" s="1"/>
  <c r="H3879" i="12"/>
  <c r="E3880" i="12"/>
  <c r="F3881" i="12"/>
  <c r="G3881" i="12" s="1"/>
  <c r="P3878" i="12" l="1"/>
  <c r="R3877" i="12"/>
  <c r="R3878" i="12"/>
  <c r="L3879" i="12"/>
  <c r="M3879" i="12"/>
  <c r="I3879" i="12"/>
  <c r="J3879" i="12" s="1"/>
  <c r="H3880" i="12"/>
  <c r="F3882" i="12"/>
  <c r="G3882" i="12" s="1"/>
  <c r="E3881" i="12"/>
  <c r="P3879" i="12" l="1"/>
  <c r="Q3879" i="12"/>
  <c r="L3880" i="12"/>
  <c r="M3880" i="12"/>
  <c r="N3879" i="12"/>
  <c r="I3880" i="12"/>
  <c r="J3880" i="12" s="1"/>
  <c r="H3881" i="12"/>
  <c r="E3882" i="12"/>
  <c r="F3883" i="12"/>
  <c r="G3883" i="12" s="1"/>
  <c r="P3880" i="12" l="1"/>
  <c r="Q3880" i="12"/>
  <c r="R3879" i="12"/>
  <c r="L3881" i="12"/>
  <c r="M3881" i="12"/>
  <c r="N3880" i="12"/>
  <c r="I3881" i="12"/>
  <c r="J3881" i="12" s="1"/>
  <c r="H3882" i="12"/>
  <c r="F3884" i="12"/>
  <c r="G3884" i="12" s="1"/>
  <c r="E3883" i="12"/>
  <c r="P3881" i="12" l="1"/>
  <c r="Q3881" i="12"/>
  <c r="R3880" i="12"/>
  <c r="L3882" i="12"/>
  <c r="M3882" i="12"/>
  <c r="N3881" i="12"/>
  <c r="I3882" i="12"/>
  <c r="J3882" i="12" s="1"/>
  <c r="H3883" i="12"/>
  <c r="F3885" i="12"/>
  <c r="G3885" i="12" s="1"/>
  <c r="E3884" i="12"/>
  <c r="P3882" i="12" l="1"/>
  <c r="Q3882" i="12"/>
  <c r="R3881" i="12"/>
  <c r="L3883" i="12"/>
  <c r="M3883" i="12"/>
  <c r="N3882" i="12"/>
  <c r="I3883" i="12"/>
  <c r="J3883" i="12" s="1"/>
  <c r="H3884" i="12"/>
  <c r="F3886" i="12"/>
  <c r="G3886" i="12" s="1"/>
  <c r="E3885" i="12"/>
  <c r="P3883" i="12" l="1"/>
  <c r="Q3883" i="12"/>
  <c r="R3882" i="12"/>
  <c r="L3884" i="12"/>
  <c r="M3884" i="12"/>
  <c r="N3883" i="12"/>
  <c r="I3884" i="12"/>
  <c r="J3884" i="12" s="1"/>
  <c r="H3885" i="12"/>
  <c r="F3887" i="12"/>
  <c r="G3887" i="12" s="1"/>
  <c r="E3886" i="12"/>
  <c r="P3884" i="12" l="1"/>
  <c r="Q3884" i="12"/>
  <c r="R3883" i="12"/>
  <c r="L3885" i="12"/>
  <c r="M3885" i="12"/>
  <c r="N3884" i="12"/>
  <c r="I3885" i="12"/>
  <c r="J3885" i="12" s="1"/>
  <c r="H3886" i="12"/>
  <c r="F3888" i="12"/>
  <c r="G3888" i="12" s="1"/>
  <c r="E3887" i="12"/>
  <c r="P3885" i="12" l="1"/>
  <c r="Q3885" i="12"/>
  <c r="R3884" i="12"/>
  <c r="L3886" i="12"/>
  <c r="M3886" i="12"/>
  <c r="N3885" i="12"/>
  <c r="I3886" i="12"/>
  <c r="J3886" i="12" s="1"/>
  <c r="H3887" i="12"/>
  <c r="E3888" i="12"/>
  <c r="F3889" i="12"/>
  <c r="G3889" i="12" s="1"/>
  <c r="P3886" i="12" l="1"/>
  <c r="Q3886" i="12"/>
  <c r="R3885" i="12"/>
  <c r="L3887" i="12"/>
  <c r="M3887" i="12"/>
  <c r="N3886" i="12"/>
  <c r="I3887" i="12"/>
  <c r="J3887" i="12" s="1"/>
  <c r="H3888" i="12"/>
  <c r="F3890" i="12"/>
  <c r="G3890" i="12" s="1"/>
  <c r="E3889" i="12"/>
  <c r="P3887" i="12" l="1"/>
  <c r="Q3887" i="12"/>
  <c r="R3886" i="12"/>
  <c r="L3888" i="12"/>
  <c r="M3888" i="12"/>
  <c r="N3887" i="12"/>
  <c r="I3888" i="12"/>
  <c r="J3888" i="12" s="1"/>
  <c r="H3889" i="12"/>
  <c r="F3891" i="12"/>
  <c r="G3891" i="12" s="1"/>
  <c r="E3890" i="12"/>
  <c r="P3888" i="12" l="1"/>
  <c r="Q3888" i="12"/>
  <c r="R3887" i="12"/>
  <c r="L3889" i="12"/>
  <c r="M3889" i="12"/>
  <c r="N3888" i="12"/>
  <c r="I3889" i="12"/>
  <c r="J3889" i="12" s="1"/>
  <c r="H3890" i="12"/>
  <c r="F3892" i="12"/>
  <c r="G3892" i="12" s="1"/>
  <c r="E3891" i="12"/>
  <c r="P3889" i="12" l="1"/>
  <c r="Q3889" i="12"/>
  <c r="R3888" i="12"/>
  <c r="L3890" i="12"/>
  <c r="M3890" i="12"/>
  <c r="N3889" i="12"/>
  <c r="I3890" i="12"/>
  <c r="J3890" i="12" s="1"/>
  <c r="H3891" i="12"/>
  <c r="M3891" i="12" s="1"/>
  <c r="F3893" i="12"/>
  <c r="G3893" i="12" s="1"/>
  <c r="E3892" i="12"/>
  <c r="P3890" i="12" l="1"/>
  <c r="Q3890" i="12"/>
  <c r="Q3891" i="12" s="1"/>
  <c r="R3889" i="12"/>
  <c r="N3890" i="12"/>
  <c r="I3891" i="12"/>
  <c r="J3891" i="12" s="1"/>
  <c r="L3891" i="12"/>
  <c r="N3891" i="12" s="1"/>
  <c r="H3892" i="12"/>
  <c r="F3894" i="12"/>
  <c r="G3894" i="12" s="1"/>
  <c r="E3893" i="12"/>
  <c r="P3891" i="12" l="1"/>
  <c r="R3890" i="12"/>
  <c r="R3891" i="12"/>
  <c r="L3892" i="12"/>
  <c r="M3892" i="12"/>
  <c r="I3892" i="12"/>
  <c r="J3892" i="12" s="1"/>
  <c r="H3893" i="12"/>
  <c r="M3893" i="12" s="1"/>
  <c r="E3894" i="12"/>
  <c r="F3895" i="12"/>
  <c r="G3895" i="12" s="1"/>
  <c r="P3892" i="12" l="1"/>
  <c r="Q3892" i="12"/>
  <c r="Q3893" i="12" s="1"/>
  <c r="N3892" i="12"/>
  <c r="I3893" i="12"/>
  <c r="J3893" i="12" s="1"/>
  <c r="L3893" i="12"/>
  <c r="N3893" i="12" s="1"/>
  <c r="H3894" i="12"/>
  <c r="F3896" i="12"/>
  <c r="G3896" i="12" s="1"/>
  <c r="E3895" i="12"/>
  <c r="P3893" i="12" l="1"/>
  <c r="R3893" i="12" s="1"/>
  <c r="R3892" i="12"/>
  <c r="L3894" i="12"/>
  <c r="M3894" i="12"/>
  <c r="I3894" i="12"/>
  <c r="J3894" i="12" s="1"/>
  <c r="H3895" i="12"/>
  <c r="E3896" i="12"/>
  <c r="F3897" i="12"/>
  <c r="G3897" i="12" s="1"/>
  <c r="P3894" i="12" l="1"/>
  <c r="Q3894" i="12"/>
  <c r="L3895" i="12"/>
  <c r="M3895" i="12"/>
  <c r="N3894" i="12"/>
  <c r="I3895" i="12"/>
  <c r="J3895" i="12" s="1"/>
  <c r="H3896" i="12"/>
  <c r="F3898" i="12"/>
  <c r="G3898" i="12" s="1"/>
  <c r="E3897" i="12"/>
  <c r="P3895" i="12" l="1"/>
  <c r="Q3895" i="12"/>
  <c r="R3894" i="12"/>
  <c r="L3896" i="12"/>
  <c r="M3896" i="12"/>
  <c r="N3895" i="12"/>
  <c r="I3896" i="12"/>
  <c r="J3896" i="12" s="1"/>
  <c r="H3897" i="12"/>
  <c r="M3897" i="12" s="1"/>
  <c r="F3899" i="12"/>
  <c r="G3899" i="12" s="1"/>
  <c r="E3898" i="12"/>
  <c r="P3896" i="12" l="1"/>
  <c r="Q3896" i="12"/>
  <c r="Q3897" i="12" s="1"/>
  <c r="R3895" i="12"/>
  <c r="N3896" i="12"/>
  <c r="I3897" i="12"/>
  <c r="J3897" i="12" s="1"/>
  <c r="L3897" i="12"/>
  <c r="N3897" i="12" s="1"/>
  <c r="H3898" i="12"/>
  <c r="E3899" i="12"/>
  <c r="F3900" i="12"/>
  <c r="G3900" i="12" s="1"/>
  <c r="P3897" i="12" l="1"/>
  <c r="R3897" i="12" s="1"/>
  <c r="R3896" i="12"/>
  <c r="L3898" i="12"/>
  <c r="M3898" i="12"/>
  <c r="I3898" i="12"/>
  <c r="J3898" i="12" s="1"/>
  <c r="H3899" i="12"/>
  <c r="F3901" i="12"/>
  <c r="G3901" i="12" s="1"/>
  <c r="E3900" i="12"/>
  <c r="P3898" i="12" l="1"/>
  <c r="Q3898" i="12"/>
  <c r="L3899" i="12"/>
  <c r="M3899" i="12"/>
  <c r="N3898" i="12"/>
  <c r="I3899" i="12"/>
  <c r="J3899" i="12" s="1"/>
  <c r="H3900" i="12"/>
  <c r="E3901" i="12"/>
  <c r="F3902" i="12"/>
  <c r="G3902" i="12" s="1"/>
  <c r="P3899" i="12" l="1"/>
  <c r="Q3899" i="12"/>
  <c r="R3898" i="12"/>
  <c r="L3900" i="12"/>
  <c r="M3900" i="12"/>
  <c r="N3899" i="12"/>
  <c r="I3900" i="12"/>
  <c r="J3900" i="12" s="1"/>
  <c r="H3901" i="12"/>
  <c r="F3903" i="12"/>
  <c r="G3903" i="12" s="1"/>
  <c r="E3902" i="12"/>
  <c r="P3900" i="12" l="1"/>
  <c r="Q3900" i="12"/>
  <c r="R3899" i="12"/>
  <c r="L3901" i="12"/>
  <c r="M3901" i="12"/>
  <c r="N3900" i="12"/>
  <c r="I3901" i="12"/>
  <c r="J3901" i="12" s="1"/>
  <c r="H3902" i="12"/>
  <c r="E3903" i="12"/>
  <c r="F3904" i="12"/>
  <c r="G3904" i="12" s="1"/>
  <c r="P3901" i="12" l="1"/>
  <c r="Q3901" i="12"/>
  <c r="R3900" i="12"/>
  <c r="L3902" i="12"/>
  <c r="M3902" i="12"/>
  <c r="N3901" i="12"/>
  <c r="I3902" i="12"/>
  <c r="J3902" i="12" s="1"/>
  <c r="H3903" i="12"/>
  <c r="F3905" i="12"/>
  <c r="G3905" i="12" s="1"/>
  <c r="E3904" i="12"/>
  <c r="P3902" i="12" l="1"/>
  <c r="Q3902" i="12"/>
  <c r="R3901" i="12"/>
  <c r="L3903" i="12"/>
  <c r="M3903" i="12"/>
  <c r="N3902" i="12"/>
  <c r="I3903" i="12"/>
  <c r="J3903" i="12" s="1"/>
  <c r="H3904" i="12"/>
  <c r="F3906" i="12"/>
  <c r="G3906" i="12" s="1"/>
  <c r="E3905" i="12"/>
  <c r="P3903" i="12" l="1"/>
  <c r="Q3903" i="12"/>
  <c r="R3902" i="12"/>
  <c r="L3904" i="12"/>
  <c r="M3904" i="12"/>
  <c r="N3903" i="12"/>
  <c r="I3904" i="12"/>
  <c r="J3904" i="12" s="1"/>
  <c r="H3905" i="12"/>
  <c r="E3906" i="12"/>
  <c r="F3907" i="12"/>
  <c r="G3907" i="12" s="1"/>
  <c r="P3904" i="12" l="1"/>
  <c r="Q3904" i="12"/>
  <c r="R3903" i="12"/>
  <c r="L3905" i="12"/>
  <c r="M3905" i="12"/>
  <c r="N3904" i="12"/>
  <c r="I3905" i="12"/>
  <c r="J3905" i="12" s="1"/>
  <c r="H3906" i="12"/>
  <c r="F3908" i="12"/>
  <c r="G3908" i="12" s="1"/>
  <c r="E3907" i="12"/>
  <c r="P3905" i="12" l="1"/>
  <c r="Q3905" i="12"/>
  <c r="R3904" i="12"/>
  <c r="L3906" i="12"/>
  <c r="M3906" i="12"/>
  <c r="N3905" i="12"/>
  <c r="I3906" i="12"/>
  <c r="J3906" i="12" s="1"/>
  <c r="H3907" i="12"/>
  <c r="E3908" i="12"/>
  <c r="F3909" i="12"/>
  <c r="G3909" i="12" s="1"/>
  <c r="P3906" i="12" l="1"/>
  <c r="Q3906" i="12"/>
  <c r="R3905" i="12"/>
  <c r="L3907" i="12"/>
  <c r="M3907" i="12"/>
  <c r="N3906" i="12"/>
  <c r="I3907" i="12"/>
  <c r="J3907" i="12" s="1"/>
  <c r="H3908" i="12"/>
  <c r="F3910" i="12"/>
  <c r="G3910" i="12" s="1"/>
  <c r="E3909" i="12"/>
  <c r="P3907" i="12" l="1"/>
  <c r="Q3907" i="12"/>
  <c r="R3906" i="12"/>
  <c r="L3908" i="12"/>
  <c r="M3908" i="12"/>
  <c r="N3907" i="12"/>
  <c r="I3908" i="12"/>
  <c r="J3908" i="12" s="1"/>
  <c r="H3909" i="12"/>
  <c r="M3909" i="12" s="1"/>
  <c r="E3910" i="12"/>
  <c r="F3911" i="12"/>
  <c r="G3911" i="12" s="1"/>
  <c r="P3908" i="12" l="1"/>
  <c r="Q3908" i="12"/>
  <c r="Q3909" i="12" s="1"/>
  <c r="R3907" i="12"/>
  <c r="N3908" i="12"/>
  <c r="I3909" i="12"/>
  <c r="J3909" i="12" s="1"/>
  <c r="L3909" i="12"/>
  <c r="N3909" i="12" s="1"/>
  <c r="H3910" i="12"/>
  <c r="F3912" i="12"/>
  <c r="G3912" i="12" s="1"/>
  <c r="E3911" i="12"/>
  <c r="P3909" i="12" l="1"/>
  <c r="R3908" i="12"/>
  <c r="L3910" i="12"/>
  <c r="M3910" i="12"/>
  <c r="I3910" i="12"/>
  <c r="J3910" i="12" s="1"/>
  <c r="H3911" i="12"/>
  <c r="F3913" i="12"/>
  <c r="G3913" i="12" s="1"/>
  <c r="E3912" i="12"/>
  <c r="P3910" i="12" l="1"/>
  <c r="R3909" i="12"/>
  <c r="Q3910" i="12"/>
  <c r="L3911" i="12"/>
  <c r="M3911" i="12"/>
  <c r="N3910" i="12"/>
  <c r="I3911" i="12"/>
  <c r="J3911" i="12" s="1"/>
  <c r="H3912" i="12"/>
  <c r="E3913" i="12"/>
  <c r="F3914" i="12"/>
  <c r="G3914" i="12" s="1"/>
  <c r="P3911" i="12" l="1"/>
  <c r="Q3911" i="12"/>
  <c r="R3910" i="12"/>
  <c r="L3912" i="12"/>
  <c r="M3912" i="12"/>
  <c r="N3911" i="12"/>
  <c r="I3912" i="12"/>
  <c r="J3912" i="12" s="1"/>
  <c r="H3913" i="12"/>
  <c r="F3915" i="12"/>
  <c r="G3915" i="12" s="1"/>
  <c r="E3914" i="12"/>
  <c r="P3912" i="12" l="1"/>
  <c r="Q3912" i="12"/>
  <c r="R3912" i="12" s="1"/>
  <c r="R3911" i="12"/>
  <c r="L3913" i="12"/>
  <c r="M3913" i="12"/>
  <c r="N3912" i="12"/>
  <c r="I3913" i="12"/>
  <c r="J3913" i="12" s="1"/>
  <c r="H3914" i="12"/>
  <c r="M3914" i="12" s="1"/>
  <c r="E3915" i="12"/>
  <c r="F3916" i="12"/>
  <c r="G3916" i="12" s="1"/>
  <c r="P3913" i="12" l="1"/>
  <c r="Q3913" i="12"/>
  <c r="Q3914" i="12" s="1"/>
  <c r="N3913" i="12"/>
  <c r="I3914" i="12"/>
  <c r="J3914" i="12" s="1"/>
  <c r="L3914" i="12"/>
  <c r="N3914" i="12" s="1"/>
  <c r="H3915" i="12"/>
  <c r="F3917" i="12"/>
  <c r="G3917" i="12" s="1"/>
  <c r="E3916" i="12"/>
  <c r="P3914" i="12" l="1"/>
  <c r="R3914" i="12" s="1"/>
  <c r="R3913" i="12"/>
  <c r="L3915" i="12"/>
  <c r="M3915" i="12"/>
  <c r="I3915" i="12"/>
  <c r="J3915" i="12" s="1"/>
  <c r="H3916" i="12"/>
  <c r="E3917" i="12"/>
  <c r="F3918" i="12"/>
  <c r="G3918" i="12" s="1"/>
  <c r="P3915" i="12" l="1"/>
  <c r="Q3915" i="12"/>
  <c r="L3916" i="12"/>
  <c r="M3916" i="12"/>
  <c r="N3915" i="12"/>
  <c r="I3916" i="12"/>
  <c r="J3916" i="12" s="1"/>
  <c r="H3917" i="12"/>
  <c r="F3919" i="12"/>
  <c r="G3919" i="12" s="1"/>
  <c r="E3918" i="12"/>
  <c r="P3916" i="12" l="1"/>
  <c r="Q3916" i="12"/>
  <c r="R3915" i="12"/>
  <c r="L3917" i="12"/>
  <c r="M3917" i="12"/>
  <c r="N3916" i="12"/>
  <c r="I3917" i="12"/>
  <c r="J3917" i="12" s="1"/>
  <c r="H3918" i="12"/>
  <c r="F3920" i="12"/>
  <c r="G3920" i="12" s="1"/>
  <c r="E3919" i="12"/>
  <c r="P3917" i="12" l="1"/>
  <c r="Q3917" i="12"/>
  <c r="R3916" i="12"/>
  <c r="L3918" i="12"/>
  <c r="M3918" i="12"/>
  <c r="N3917" i="12"/>
  <c r="I3918" i="12"/>
  <c r="J3918" i="12" s="1"/>
  <c r="H3919" i="12"/>
  <c r="E3920" i="12"/>
  <c r="F3921" i="12"/>
  <c r="G3921" i="12" s="1"/>
  <c r="P3918" i="12" l="1"/>
  <c r="Q3918" i="12"/>
  <c r="R3917" i="12"/>
  <c r="L3919" i="12"/>
  <c r="M3919" i="12"/>
  <c r="N3918" i="12"/>
  <c r="I3919" i="12"/>
  <c r="J3919" i="12" s="1"/>
  <c r="H3920" i="12"/>
  <c r="F3922" i="12"/>
  <c r="G3922" i="12" s="1"/>
  <c r="E3921" i="12"/>
  <c r="P3919" i="12" l="1"/>
  <c r="Q3919" i="12"/>
  <c r="R3918" i="12"/>
  <c r="L3920" i="12"/>
  <c r="M3920" i="12"/>
  <c r="N3919" i="12"/>
  <c r="I3920" i="12"/>
  <c r="J3920" i="12" s="1"/>
  <c r="H3921" i="12"/>
  <c r="F3923" i="12"/>
  <c r="G3923" i="12" s="1"/>
  <c r="E3922" i="12"/>
  <c r="P3920" i="12" l="1"/>
  <c r="Q3920" i="12"/>
  <c r="R3919" i="12"/>
  <c r="L3921" i="12"/>
  <c r="M3921" i="12"/>
  <c r="N3920" i="12"/>
  <c r="I3921" i="12"/>
  <c r="J3921" i="12" s="1"/>
  <c r="H3922" i="12"/>
  <c r="E3923" i="12"/>
  <c r="F3924" i="12"/>
  <c r="G3924" i="12" s="1"/>
  <c r="P3921" i="12" l="1"/>
  <c r="Q3921" i="12"/>
  <c r="R3920" i="12"/>
  <c r="L3922" i="12"/>
  <c r="M3922" i="12"/>
  <c r="N3921" i="12"/>
  <c r="I3922" i="12"/>
  <c r="J3922" i="12" s="1"/>
  <c r="H3923" i="12"/>
  <c r="F3925" i="12"/>
  <c r="G3925" i="12" s="1"/>
  <c r="E3924" i="12"/>
  <c r="P3922" i="12" l="1"/>
  <c r="Q3922" i="12"/>
  <c r="R3921" i="12"/>
  <c r="L3923" i="12"/>
  <c r="M3923" i="12"/>
  <c r="N3922" i="12"/>
  <c r="I3923" i="12"/>
  <c r="J3923" i="12" s="1"/>
  <c r="H3924" i="12"/>
  <c r="E3925" i="12"/>
  <c r="F3926" i="12"/>
  <c r="G3926" i="12" s="1"/>
  <c r="P3923" i="12" l="1"/>
  <c r="Q3923" i="12"/>
  <c r="R3922" i="12"/>
  <c r="L3924" i="12"/>
  <c r="M3924" i="12"/>
  <c r="N3923" i="12"/>
  <c r="I3924" i="12"/>
  <c r="J3924" i="12" s="1"/>
  <c r="H3925" i="12"/>
  <c r="F3927" i="12"/>
  <c r="G3927" i="12" s="1"/>
  <c r="E3926" i="12"/>
  <c r="P3924" i="12" l="1"/>
  <c r="Q3924" i="12"/>
  <c r="R3923" i="12"/>
  <c r="L3925" i="12"/>
  <c r="M3925" i="12"/>
  <c r="N3924" i="12"/>
  <c r="I3925" i="12"/>
  <c r="J3925" i="12" s="1"/>
  <c r="H3926" i="12"/>
  <c r="E3927" i="12"/>
  <c r="F3928" i="12"/>
  <c r="G3928" i="12" s="1"/>
  <c r="P3925" i="12" l="1"/>
  <c r="Q3925" i="12"/>
  <c r="R3924" i="12"/>
  <c r="L3926" i="12"/>
  <c r="M3926" i="12"/>
  <c r="N3925" i="12"/>
  <c r="I3926" i="12"/>
  <c r="J3926" i="12" s="1"/>
  <c r="H3927" i="12"/>
  <c r="F3929" i="12"/>
  <c r="G3929" i="12" s="1"/>
  <c r="E3928" i="12"/>
  <c r="P3926" i="12" l="1"/>
  <c r="Q3926" i="12"/>
  <c r="R3925" i="12"/>
  <c r="L3927" i="12"/>
  <c r="M3927" i="12"/>
  <c r="N3926" i="12"/>
  <c r="I3927" i="12"/>
  <c r="J3927" i="12" s="1"/>
  <c r="H3928" i="12"/>
  <c r="E3929" i="12"/>
  <c r="F3930" i="12"/>
  <c r="G3930" i="12" s="1"/>
  <c r="P3927" i="12" l="1"/>
  <c r="Q3927" i="12"/>
  <c r="R3926" i="12"/>
  <c r="L3928" i="12"/>
  <c r="M3928" i="12"/>
  <c r="N3927" i="12"/>
  <c r="I3928" i="12"/>
  <c r="J3928" i="12" s="1"/>
  <c r="H3929" i="12"/>
  <c r="F3931" i="12"/>
  <c r="G3931" i="12" s="1"/>
  <c r="E3930" i="12"/>
  <c r="P3928" i="12" l="1"/>
  <c r="Q3928" i="12"/>
  <c r="R3927" i="12"/>
  <c r="L3929" i="12"/>
  <c r="M3929" i="12"/>
  <c r="N3928" i="12"/>
  <c r="I3929" i="12"/>
  <c r="J3929" i="12" s="1"/>
  <c r="H3930" i="12"/>
  <c r="F3932" i="12"/>
  <c r="G3932" i="12" s="1"/>
  <c r="E3931" i="12"/>
  <c r="P3929" i="12" l="1"/>
  <c r="Q3929" i="12"/>
  <c r="R3928" i="12"/>
  <c r="L3930" i="12"/>
  <c r="M3930" i="12"/>
  <c r="N3929" i="12"/>
  <c r="I3930" i="12"/>
  <c r="J3930" i="12" s="1"/>
  <c r="H3931" i="12"/>
  <c r="F3933" i="12"/>
  <c r="G3933" i="12" s="1"/>
  <c r="E3932" i="12"/>
  <c r="P3930" i="12" l="1"/>
  <c r="Q3930" i="12"/>
  <c r="R3929" i="12"/>
  <c r="L3931" i="12"/>
  <c r="M3931" i="12"/>
  <c r="N3930" i="12"/>
  <c r="I3931" i="12"/>
  <c r="J3931" i="12" s="1"/>
  <c r="H3932" i="12"/>
  <c r="F3934" i="12"/>
  <c r="G3934" i="12" s="1"/>
  <c r="E3933" i="12"/>
  <c r="P3931" i="12" l="1"/>
  <c r="Q3931" i="12"/>
  <c r="R3930" i="12"/>
  <c r="L3932" i="12"/>
  <c r="M3932" i="12"/>
  <c r="N3931" i="12"/>
  <c r="I3932" i="12"/>
  <c r="J3932" i="12" s="1"/>
  <c r="H3933" i="12"/>
  <c r="F3935" i="12"/>
  <c r="G3935" i="12" s="1"/>
  <c r="E3934" i="12"/>
  <c r="P3932" i="12" l="1"/>
  <c r="Q3932" i="12"/>
  <c r="R3931" i="12"/>
  <c r="L3933" i="12"/>
  <c r="M3933" i="12"/>
  <c r="N3932" i="12"/>
  <c r="I3933" i="12"/>
  <c r="J3933" i="12" s="1"/>
  <c r="H3934" i="12"/>
  <c r="E3935" i="12"/>
  <c r="F3936" i="12"/>
  <c r="G3936" i="12" s="1"/>
  <c r="P3933" i="12" l="1"/>
  <c r="Q3933" i="12"/>
  <c r="R3932" i="12"/>
  <c r="L3934" i="12"/>
  <c r="M3934" i="12"/>
  <c r="N3933" i="12"/>
  <c r="I3934" i="12"/>
  <c r="J3934" i="12" s="1"/>
  <c r="H3935" i="12"/>
  <c r="F3937" i="12"/>
  <c r="G3937" i="12" s="1"/>
  <c r="E3936" i="12"/>
  <c r="P3934" i="12" l="1"/>
  <c r="Q3934" i="12"/>
  <c r="R3933" i="12"/>
  <c r="L3935" i="12"/>
  <c r="M3935" i="12"/>
  <c r="N3934" i="12"/>
  <c r="I3935" i="12"/>
  <c r="J3935" i="12" s="1"/>
  <c r="H3936" i="12"/>
  <c r="E3937" i="12"/>
  <c r="F3938" i="12"/>
  <c r="G3938" i="12" s="1"/>
  <c r="P3935" i="12" l="1"/>
  <c r="Q3935" i="12"/>
  <c r="R3934" i="12"/>
  <c r="L3936" i="12"/>
  <c r="M3936" i="12"/>
  <c r="N3935" i="12"/>
  <c r="I3936" i="12"/>
  <c r="J3936" i="12" s="1"/>
  <c r="H3937" i="12"/>
  <c r="F3939" i="12"/>
  <c r="G3939" i="12" s="1"/>
  <c r="E3938" i="12"/>
  <c r="P3936" i="12" l="1"/>
  <c r="Q3936" i="12"/>
  <c r="R3935" i="12"/>
  <c r="L3937" i="12"/>
  <c r="M3937" i="12"/>
  <c r="N3936" i="12"/>
  <c r="I3937" i="12"/>
  <c r="J3937" i="12" s="1"/>
  <c r="H3938" i="12"/>
  <c r="F3940" i="12"/>
  <c r="G3940" i="12" s="1"/>
  <c r="E3939" i="12"/>
  <c r="P3937" i="12" l="1"/>
  <c r="Q3937" i="12"/>
  <c r="R3936" i="12"/>
  <c r="L3938" i="12"/>
  <c r="M3938" i="12"/>
  <c r="N3937" i="12"/>
  <c r="I3938" i="12"/>
  <c r="J3938" i="12" s="1"/>
  <c r="H3939" i="12"/>
  <c r="F3941" i="12"/>
  <c r="G3941" i="12" s="1"/>
  <c r="E3940" i="12"/>
  <c r="P3938" i="12" l="1"/>
  <c r="Q3938" i="12"/>
  <c r="R3937" i="12"/>
  <c r="L3939" i="12"/>
  <c r="M3939" i="12"/>
  <c r="N3938" i="12"/>
  <c r="I3939" i="12"/>
  <c r="J3939" i="12" s="1"/>
  <c r="H3940" i="12"/>
  <c r="E3941" i="12"/>
  <c r="F3942" i="12"/>
  <c r="G3942" i="12" s="1"/>
  <c r="P3939" i="12" l="1"/>
  <c r="Q3939" i="12"/>
  <c r="R3938" i="12"/>
  <c r="L3940" i="12"/>
  <c r="M3940" i="12"/>
  <c r="N3939" i="12"/>
  <c r="I3940" i="12"/>
  <c r="J3940" i="12" s="1"/>
  <c r="H3941" i="12"/>
  <c r="F3943" i="12"/>
  <c r="G3943" i="12" s="1"/>
  <c r="E3942" i="12"/>
  <c r="P3940" i="12" l="1"/>
  <c r="Q3940" i="12"/>
  <c r="R3939" i="12"/>
  <c r="L3941" i="12"/>
  <c r="M3941" i="12"/>
  <c r="N3940" i="12"/>
  <c r="I3941" i="12"/>
  <c r="J3941" i="12" s="1"/>
  <c r="H3942" i="12"/>
  <c r="F3944" i="12"/>
  <c r="G3944" i="12" s="1"/>
  <c r="E3943" i="12"/>
  <c r="P3941" i="12" l="1"/>
  <c r="Q3941" i="12"/>
  <c r="R3940" i="12"/>
  <c r="L3942" i="12"/>
  <c r="M3942" i="12"/>
  <c r="N3941" i="12"/>
  <c r="I3942" i="12"/>
  <c r="J3942" i="12" s="1"/>
  <c r="H3943" i="12"/>
  <c r="E3944" i="12"/>
  <c r="F3945" i="12"/>
  <c r="G3945" i="12" s="1"/>
  <c r="P3942" i="12" l="1"/>
  <c r="Q3942" i="12"/>
  <c r="R3941" i="12"/>
  <c r="L3943" i="12"/>
  <c r="M3943" i="12"/>
  <c r="N3942" i="12"/>
  <c r="I3943" i="12"/>
  <c r="J3943" i="12" s="1"/>
  <c r="H3944" i="12"/>
  <c r="F3946" i="12"/>
  <c r="G3946" i="12" s="1"/>
  <c r="E3945" i="12"/>
  <c r="P3943" i="12" l="1"/>
  <c r="Q3943" i="12"/>
  <c r="R3942" i="12"/>
  <c r="L3944" i="12"/>
  <c r="M3944" i="12"/>
  <c r="N3943" i="12"/>
  <c r="I3944" i="12"/>
  <c r="J3944" i="12" s="1"/>
  <c r="H3945" i="12"/>
  <c r="F3947" i="12"/>
  <c r="G3947" i="12" s="1"/>
  <c r="E3946" i="12"/>
  <c r="P3944" i="12" l="1"/>
  <c r="Q3944" i="12"/>
  <c r="R3943" i="12"/>
  <c r="L3945" i="12"/>
  <c r="M3945" i="12"/>
  <c r="N3944" i="12"/>
  <c r="I3945" i="12"/>
  <c r="J3945" i="12" s="1"/>
  <c r="H3946" i="12"/>
  <c r="E3947" i="12"/>
  <c r="F3948" i="12"/>
  <c r="G3948" i="12" s="1"/>
  <c r="P3945" i="12" l="1"/>
  <c r="Q3945" i="12"/>
  <c r="R3944" i="12"/>
  <c r="L3946" i="12"/>
  <c r="M3946" i="12"/>
  <c r="N3945" i="12"/>
  <c r="I3946" i="12"/>
  <c r="J3946" i="12" s="1"/>
  <c r="H3947" i="12"/>
  <c r="F3949" i="12"/>
  <c r="G3949" i="12" s="1"/>
  <c r="E3948" i="12"/>
  <c r="P3946" i="12" l="1"/>
  <c r="Q3946" i="12"/>
  <c r="R3945" i="12"/>
  <c r="L3947" i="12"/>
  <c r="M3947" i="12"/>
  <c r="N3946" i="12"/>
  <c r="I3947" i="12"/>
  <c r="J3947" i="12" s="1"/>
  <c r="H3948" i="12"/>
  <c r="E3949" i="12"/>
  <c r="F3950" i="12"/>
  <c r="G3950" i="12" s="1"/>
  <c r="P3947" i="12" l="1"/>
  <c r="Q3947" i="12"/>
  <c r="R3946" i="12"/>
  <c r="L3948" i="12"/>
  <c r="M3948" i="12"/>
  <c r="N3947" i="12"/>
  <c r="I3948" i="12"/>
  <c r="J3948" i="12" s="1"/>
  <c r="H3949" i="12"/>
  <c r="M3949" i="12" s="1"/>
  <c r="F3951" i="12"/>
  <c r="G3951" i="12" s="1"/>
  <c r="E3950" i="12"/>
  <c r="P3948" i="12" l="1"/>
  <c r="Q3948" i="12"/>
  <c r="Q3949" i="12" s="1"/>
  <c r="R3947" i="12"/>
  <c r="N3948" i="12"/>
  <c r="I3949" i="12"/>
  <c r="J3949" i="12" s="1"/>
  <c r="L3949" i="12"/>
  <c r="N3949" i="12" s="1"/>
  <c r="H3950" i="12"/>
  <c r="M3950" i="12" s="1"/>
  <c r="E3951" i="12"/>
  <c r="F3952" i="12"/>
  <c r="G3952" i="12" s="1"/>
  <c r="P3949" i="12" l="1"/>
  <c r="Q3950" i="12"/>
  <c r="R3949" i="12"/>
  <c r="R3948" i="12"/>
  <c r="I3950" i="12"/>
  <c r="J3950" i="12" s="1"/>
  <c r="L3950" i="12"/>
  <c r="N3950" i="12" s="1"/>
  <c r="H3951" i="12"/>
  <c r="M3951" i="12" s="1"/>
  <c r="F3953" i="12"/>
  <c r="G3953" i="12" s="1"/>
  <c r="E3952" i="12"/>
  <c r="P3950" i="12" l="1"/>
  <c r="Q3951" i="12"/>
  <c r="R3950" i="12"/>
  <c r="I3951" i="12"/>
  <c r="J3951" i="12" s="1"/>
  <c r="L3951" i="12"/>
  <c r="N3951" i="12" s="1"/>
  <c r="H3952" i="12"/>
  <c r="F3954" i="12"/>
  <c r="G3954" i="12" s="1"/>
  <c r="E3953" i="12"/>
  <c r="P3951" i="12" l="1"/>
  <c r="R3951" i="12" s="1"/>
  <c r="L3952" i="12"/>
  <c r="M3952" i="12"/>
  <c r="I3952" i="12"/>
  <c r="J3952" i="12" s="1"/>
  <c r="H3953" i="12"/>
  <c r="F3955" i="12"/>
  <c r="G3955" i="12" s="1"/>
  <c r="E3954" i="12"/>
  <c r="P3952" i="12" l="1"/>
  <c r="Q3952" i="12"/>
  <c r="L3953" i="12"/>
  <c r="M3953" i="12"/>
  <c r="N3952" i="12"/>
  <c r="I3953" i="12"/>
  <c r="J3953" i="12" s="1"/>
  <c r="H3954" i="12"/>
  <c r="F3956" i="12"/>
  <c r="G3956" i="12" s="1"/>
  <c r="E3955" i="12"/>
  <c r="P3953" i="12" l="1"/>
  <c r="Q3953" i="12"/>
  <c r="R3952" i="12"/>
  <c r="L3954" i="12"/>
  <c r="M3954" i="12"/>
  <c r="N3953" i="12"/>
  <c r="I3954" i="12"/>
  <c r="J3954" i="12" s="1"/>
  <c r="H3955" i="12"/>
  <c r="F3957" i="12"/>
  <c r="G3957" i="12" s="1"/>
  <c r="E3956" i="12"/>
  <c r="R3953" i="12" l="1"/>
  <c r="P3954" i="12"/>
  <c r="Q3954" i="12"/>
  <c r="L3955" i="12"/>
  <c r="M3955" i="12"/>
  <c r="N3954" i="12"/>
  <c r="I3955" i="12"/>
  <c r="J3955" i="12" s="1"/>
  <c r="H3956" i="12"/>
  <c r="F3958" i="12"/>
  <c r="G3958" i="12" s="1"/>
  <c r="E3957" i="12"/>
  <c r="P3955" i="12" l="1"/>
  <c r="Q3955" i="12"/>
  <c r="R3954" i="12"/>
  <c r="L3956" i="12"/>
  <c r="M3956" i="12"/>
  <c r="N3955" i="12"/>
  <c r="I3956" i="12"/>
  <c r="J3956" i="12" s="1"/>
  <c r="H3957" i="12"/>
  <c r="F3959" i="12"/>
  <c r="G3959" i="12" s="1"/>
  <c r="E3958" i="12"/>
  <c r="P3956" i="12" l="1"/>
  <c r="Q3956" i="12"/>
  <c r="R3955" i="12"/>
  <c r="L3957" i="12"/>
  <c r="M3957" i="12"/>
  <c r="N3956" i="12"/>
  <c r="I3957" i="12"/>
  <c r="J3957" i="12" s="1"/>
  <c r="H3958" i="12"/>
  <c r="E3959" i="12"/>
  <c r="F3960" i="12"/>
  <c r="G3960" i="12" s="1"/>
  <c r="P3957" i="12" l="1"/>
  <c r="Q3957" i="12"/>
  <c r="R3956" i="12"/>
  <c r="L3958" i="12"/>
  <c r="M3958" i="12"/>
  <c r="N3957" i="12"/>
  <c r="I3958" i="12"/>
  <c r="J3958" i="12" s="1"/>
  <c r="H3959" i="12"/>
  <c r="F3961" i="12"/>
  <c r="G3961" i="12" s="1"/>
  <c r="E3960" i="12"/>
  <c r="P3958" i="12" l="1"/>
  <c r="Q3958" i="12"/>
  <c r="R3957" i="12"/>
  <c r="L3959" i="12"/>
  <c r="M3959" i="12"/>
  <c r="N3958" i="12"/>
  <c r="I3959" i="12"/>
  <c r="J3959" i="12" s="1"/>
  <c r="H3960" i="12"/>
  <c r="F3962" i="12"/>
  <c r="G3962" i="12" s="1"/>
  <c r="E3961" i="12"/>
  <c r="P3959" i="12" l="1"/>
  <c r="Q3959" i="12"/>
  <c r="R3958" i="12"/>
  <c r="L3960" i="12"/>
  <c r="M3960" i="12"/>
  <c r="N3959" i="12"/>
  <c r="I3960" i="12"/>
  <c r="J3960" i="12" s="1"/>
  <c r="H3961" i="12"/>
  <c r="F3963" i="12"/>
  <c r="G3963" i="12" s="1"/>
  <c r="E3962" i="12"/>
  <c r="P3960" i="12" l="1"/>
  <c r="Q3960" i="12"/>
  <c r="R3959" i="12"/>
  <c r="L3961" i="12"/>
  <c r="M3961" i="12"/>
  <c r="N3960" i="12"/>
  <c r="I3961" i="12"/>
  <c r="J3961" i="12" s="1"/>
  <c r="H3962" i="12"/>
  <c r="M3962" i="12" s="1"/>
  <c r="F3964" i="12"/>
  <c r="G3964" i="12" s="1"/>
  <c r="E3963" i="12"/>
  <c r="P3961" i="12" l="1"/>
  <c r="Q3961" i="12"/>
  <c r="Q3962" i="12" s="1"/>
  <c r="R3960" i="12"/>
  <c r="N3961" i="12"/>
  <c r="I3962" i="12"/>
  <c r="J3962" i="12" s="1"/>
  <c r="L3962" i="12"/>
  <c r="N3962" i="12" s="1"/>
  <c r="H3963" i="12"/>
  <c r="F3965" i="12"/>
  <c r="G3965" i="12" s="1"/>
  <c r="E3964" i="12"/>
  <c r="P3962" i="12" l="1"/>
  <c r="R3961" i="12"/>
  <c r="L3963" i="12"/>
  <c r="M3963" i="12"/>
  <c r="I3963" i="12"/>
  <c r="J3963" i="12" s="1"/>
  <c r="H3964" i="12"/>
  <c r="F3966" i="12"/>
  <c r="G3966" i="12" s="1"/>
  <c r="E3965" i="12"/>
  <c r="P3963" i="12" l="1"/>
  <c r="R3962" i="12"/>
  <c r="Q3963" i="12"/>
  <c r="L3964" i="12"/>
  <c r="M3964" i="12"/>
  <c r="N3963" i="12"/>
  <c r="I3964" i="12"/>
  <c r="J3964" i="12" s="1"/>
  <c r="H3965" i="12"/>
  <c r="F3967" i="12"/>
  <c r="G3967" i="12" s="1"/>
  <c r="E3966" i="12"/>
  <c r="P3964" i="12" l="1"/>
  <c r="Q3964" i="12"/>
  <c r="R3963" i="12"/>
  <c r="L3965" i="12"/>
  <c r="M3965" i="12"/>
  <c r="N3964" i="12"/>
  <c r="I3965" i="12"/>
  <c r="J3965" i="12" s="1"/>
  <c r="H3966" i="12"/>
  <c r="F3968" i="12"/>
  <c r="G3968" i="12" s="1"/>
  <c r="E3967" i="12"/>
  <c r="P3965" i="12" l="1"/>
  <c r="Q3965" i="12"/>
  <c r="R3964" i="12"/>
  <c r="L3966" i="12"/>
  <c r="M3966" i="12"/>
  <c r="N3965" i="12"/>
  <c r="I3966" i="12"/>
  <c r="J3966" i="12" s="1"/>
  <c r="H3967" i="12"/>
  <c r="F3969" i="12"/>
  <c r="G3969" i="12" s="1"/>
  <c r="E3968" i="12"/>
  <c r="P3966" i="12" l="1"/>
  <c r="Q3966" i="12"/>
  <c r="R3965" i="12"/>
  <c r="L3967" i="12"/>
  <c r="M3967" i="12"/>
  <c r="N3966" i="12"/>
  <c r="I3967" i="12"/>
  <c r="J3967" i="12" s="1"/>
  <c r="H3968" i="12"/>
  <c r="M3968" i="12" s="1"/>
  <c r="E3969" i="12"/>
  <c r="F3970" i="12"/>
  <c r="G3970" i="12" s="1"/>
  <c r="P3967" i="12" l="1"/>
  <c r="Q3967" i="12"/>
  <c r="Q3968" i="12" s="1"/>
  <c r="R3966" i="12"/>
  <c r="N3967" i="12"/>
  <c r="I3968" i="12"/>
  <c r="J3968" i="12" s="1"/>
  <c r="L3968" i="12"/>
  <c r="N3968" i="12" s="1"/>
  <c r="H3969" i="12"/>
  <c r="F3971" i="12"/>
  <c r="G3971" i="12" s="1"/>
  <c r="E3970" i="12"/>
  <c r="P3968" i="12" l="1"/>
  <c r="R3968" i="12" s="1"/>
  <c r="R3967" i="12"/>
  <c r="L3969" i="12"/>
  <c r="M3969" i="12"/>
  <c r="I3969" i="12"/>
  <c r="J3969" i="12" s="1"/>
  <c r="H3970" i="12"/>
  <c r="M3970" i="12" s="1"/>
  <c r="E3971" i="12"/>
  <c r="F3972" i="12"/>
  <c r="G3972" i="12" s="1"/>
  <c r="P3969" i="12" l="1"/>
  <c r="Q3969" i="12"/>
  <c r="Q3970" i="12" s="1"/>
  <c r="N3969" i="12"/>
  <c r="I3970" i="12"/>
  <c r="J3970" i="12" s="1"/>
  <c r="L3970" i="12"/>
  <c r="N3970" i="12" s="1"/>
  <c r="H3971" i="12"/>
  <c r="F3973" i="12"/>
  <c r="G3973" i="12" s="1"/>
  <c r="E3972" i="12"/>
  <c r="P3970" i="12" l="1"/>
  <c r="R3970" i="12" s="1"/>
  <c r="R3969" i="12"/>
  <c r="L3971" i="12"/>
  <c r="M3971" i="12"/>
  <c r="I3971" i="12"/>
  <c r="J3971" i="12" s="1"/>
  <c r="H3972" i="12"/>
  <c r="F3974" i="12"/>
  <c r="G3974" i="12" s="1"/>
  <c r="E3973" i="12"/>
  <c r="P3971" i="12" l="1"/>
  <c r="Q3971" i="12"/>
  <c r="L3972" i="12"/>
  <c r="M3972" i="12"/>
  <c r="N3971" i="12"/>
  <c r="I3972" i="12"/>
  <c r="J3972" i="12" s="1"/>
  <c r="H3973" i="12"/>
  <c r="M3973" i="12" s="1"/>
  <c r="F3975" i="12"/>
  <c r="G3975" i="12" s="1"/>
  <c r="E3974" i="12"/>
  <c r="P3972" i="12" l="1"/>
  <c r="Q3972" i="12"/>
  <c r="Q3973" i="12" s="1"/>
  <c r="R3971" i="12"/>
  <c r="N3972" i="12"/>
  <c r="I3973" i="12"/>
  <c r="J3973" i="12" s="1"/>
  <c r="L3973" i="12"/>
  <c r="N3973" i="12" s="1"/>
  <c r="H3974" i="12"/>
  <c r="F3976" i="12"/>
  <c r="G3976" i="12" s="1"/>
  <c r="E3975" i="12"/>
  <c r="P3973" i="12" l="1"/>
  <c r="R3973" i="12" s="1"/>
  <c r="R3972" i="12"/>
  <c r="L3974" i="12"/>
  <c r="M3974" i="12"/>
  <c r="I3974" i="12"/>
  <c r="J3974" i="12" s="1"/>
  <c r="H3975" i="12"/>
  <c r="F3977" i="12"/>
  <c r="G3977" i="12" s="1"/>
  <c r="E3976" i="12"/>
  <c r="P3974" i="12" l="1"/>
  <c r="Q3974" i="12"/>
  <c r="L3975" i="12"/>
  <c r="M3975" i="12"/>
  <c r="N3974" i="12"/>
  <c r="I3975" i="12"/>
  <c r="J3975" i="12" s="1"/>
  <c r="H3976" i="12"/>
  <c r="F3978" i="12"/>
  <c r="G3978" i="12" s="1"/>
  <c r="E3977" i="12"/>
  <c r="P3975" i="12" l="1"/>
  <c r="Q3975" i="12"/>
  <c r="R3974" i="12"/>
  <c r="L3976" i="12"/>
  <c r="M3976" i="12"/>
  <c r="N3975" i="12"/>
  <c r="I3976" i="12"/>
  <c r="J3976" i="12" s="1"/>
  <c r="H3977" i="12"/>
  <c r="E3978" i="12"/>
  <c r="F3979" i="12"/>
  <c r="G3979" i="12" s="1"/>
  <c r="P3976" i="12" l="1"/>
  <c r="Q3976" i="12"/>
  <c r="R3975" i="12"/>
  <c r="L3977" i="12"/>
  <c r="M3977" i="12"/>
  <c r="N3976" i="12"/>
  <c r="I3977" i="12"/>
  <c r="J3977" i="12" s="1"/>
  <c r="H3978" i="12"/>
  <c r="F3980" i="12"/>
  <c r="G3980" i="12" s="1"/>
  <c r="E3979" i="12"/>
  <c r="P3977" i="12" l="1"/>
  <c r="Q3977" i="12"/>
  <c r="R3976" i="12"/>
  <c r="L3978" i="12"/>
  <c r="M3978" i="12"/>
  <c r="N3977" i="12"/>
  <c r="I3978" i="12"/>
  <c r="J3978" i="12" s="1"/>
  <c r="H3979" i="12"/>
  <c r="F3981" i="12"/>
  <c r="G3981" i="12" s="1"/>
  <c r="E3980" i="12"/>
  <c r="P3978" i="12" l="1"/>
  <c r="Q3978" i="12"/>
  <c r="R3977" i="12"/>
  <c r="L3979" i="12"/>
  <c r="M3979" i="12"/>
  <c r="N3978" i="12"/>
  <c r="I3979" i="12"/>
  <c r="J3979" i="12" s="1"/>
  <c r="H3980" i="12"/>
  <c r="E3981" i="12"/>
  <c r="F3982" i="12"/>
  <c r="G3982" i="12" s="1"/>
  <c r="P3979" i="12" l="1"/>
  <c r="Q3979" i="12"/>
  <c r="R3978" i="12"/>
  <c r="L3980" i="12"/>
  <c r="M3980" i="12"/>
  <c r="N3979" i="12"/>
  <c r="I3980" i="12"/>
  <c r="J3980" i="12" s="1"/>
  <c r="H3981" i="12"/>
  <c r="F3983" i="12"/>
  <c r="G3983" i="12" s="1"/>
  <c r="E3982" i="12"/>
  <c r="P3980" i="12" l="1"/>
  <c r="Q3980" i="12"/>
  <c r="R3979" i="12"/>
  <c r="L3981" i="12"/>
  <c r="M3981" i="12"/>
  <c r="N3980" i="12"/>
  <c r="I3981" i="12"/>
  <c r="J3981" i="12" s="1"/>
  <c r="H3982" i="12"/>
  <c r="E3983" i="12"/>
  <c r="F3984" i="12"/>
  <c r="G3984" i="12" s="1"/>
  <c r="P3981" i="12" l="1"/>
  <c r="Q3981" i="12"/>
  <c r="R3980" i="12"/>
  <c r="L3982" i="12"/>
  <c r="M3982" i="12"/>
  <c r="N3981" i="12"/>
  <c r="I3982" i="12"/>
  <c r="J3982" i="12" s="1"/>
  <c r="H3983" i="12"/>
  <c r="F3985" i="12"/>
  <c r="G3985" i="12" s="1"/>
  <c r="E3984" i="12"/>
  <c r="P3982" i="12" l="1"/>
  <c r="Q3982" i="12"/>
  <c r="R3981" i="12"/>
  <c r="L3983" i="12"/>
  <c r="M3983" i="12"/>
  <c r="N3982" i="12"/>
  <c r="I3983" i="12"/>
  <c r="J3983" i="12" s="1"/>
  <c r="H3984" i="12"/>
  <c r="F3986" i="12"/>
  <c r="G3986" i="12" s="1"/>
  <c r="E3985" i="12"/>
  <c r="P3983" i="12" l="1"/>
  <c r="Q3983" i="12"/>
  <c r="R3982" i="12"/>
  <c r="L3984" i="12"/>
  <c r="M3984" i="12"/>
  <c r="N3983" i="12"/>
  <c r="I3984" i="12"/>
  <c r="J3984" i="12" s="1"/>
  <c r="H3985" i="12"/>
  <c r="M3985" i="12" s="1"/>
  <c r="E3986" i="12"/>
  <c r="F3987" i="12"/>
  <c r="G3987" i="12" s="1"/>
  <c r="P3984" i="12" l="1"/>
  <c r="Q3984" i="12"/>
  <c r="Q3985" i="12" s="1"/>
  <c r="R3983" i="12"/>
  <c r="N3984" i="12"/>
  <c r="I3985" i="12"/>
  <c r="J3985" i="12" s="1"/>
  <c r="L3985" i="12"/>
  <c r="N3985" i="12" s="1"/>
  <c r="H3986" i="12"/>
  <c r="F3988" i="12"/>
  <c r="G3988" i="12" s="1"/>
  <c r="E3987" i="12"/>
  <c r="P3985" i="12" l="1"/>
  <c r="R3985" i="12" s="1"/>
  <c r="R3984" i="12"/>
  <c r="L3986" i="12"/>
  <c r="M3986" i="12"/>
  <c r="I3986" i="12"/>
  <c r="J3986" i="12" s="1"/>
  <c r="H3987" i="12"/>
  <c r="F3989" i="12"/>
  <c r="G3989" i="12" s="1"/>
  <c r="E3988" i="12"/>
  <c r="P3986" i="12" l="1"/>
  <c r="Q3986" i="12"/>
  <c r="L3987" i="12"/>
  <c r="M3987" i="12"/>
  <c r="N3986" i="12"/>
  <c r="I3987" i="12"/>
  <c r="J3987" i="12" s="1"/>
  <c r="H3988" i="12"/>
  <c r="M3988" i="12" s="1"/>
  <c r="E3989" i="12"/>
  <c r="F3990" i="12"/>
  <c r="G3990" i="12" s="1"/>
  <c r="P3987" i="12" l="1"/>
  <c r="Q3987" i="12"/>
  <c r="Q3988" i="12" s="1"/>
  <c r="R3986" i="12"/>
  <c r="N3987" i="12"/>
  <c r="I3988" i="12"/>
  <c r="J3988" i="12" s="1"/>
  <c r="L3988" i="12"/>
  <c r="N3988" i="12" s="1"/>
  <c r="H3989" i="12"/>
  <c r="F3991" i="12"/>
  <c r="G3991" i="12" s="1"/>
  <c r="E3990" i="12"/>
  <c r="R3987" i="12" l="1"/>
  <c r="P3988" i="12"/>
  <c r="L3989" i="12"/>
  <c r="M3989" i="12"/>
  <c r="I3989" i="12"/>
  <c r="J3989" i="12" s="1"/>
  <c r="H3990" i="12"/>
  <c r="E3991" i="12"/>
  <c r="F3992" i="12"/>
  <c r="G3992" i="12" s="1"/>
  <c r="P3989" i="12" l="1"/>
  <c r="R3988" i="12"/>
  <c r="Q3989" i="12"/>
  <c r="L3990" i="12"/>
  <c r="M3990" i="12"/>
  <c r="N3989" i="12"/>
  <c r="I3990" i="12"/>
  <c r="J3990" i="12" s="1"/>
  <c r="H3991" i="12"/>
  <c r="F3993" i="12"/>
  <c r="G3993" i="12" s="1"/>
  <c r="E3992" i="12"/>
  <c r="P3990" i="12" l="1"/>
  <c r="Q3990" i="12"/>
  <c r="R3989" i="12"/>
  <c r="L3991" i="12"/>
  <c r="M3991" i="12"/>
  <c r="N3990" i="12"/>
  <c r="I3991" i="12"/>
  <c r="J3991" i="12" s="1"/>
  <c r="H3992" i="12"/>
  <c r="E3993" i="12"/>
  <c r="F3994" i="12"/>
  <c r="G3994" i="12" s="1"/>
  <c r="P3991" i="12" l="1"/>
  <c r="Q3991" i="12"/>
  <c r="R3990" i="12"/>
  <c r="L3992" i="12"/>
  <c r="M3992" i="12"/>
  <c r="N3991" i="12"/>
  <c r="I3992" i="12"/>
  <c r="J3992" i="12" s="1"/>
  <c r="H3993" i="12"/>
  <c r="F3995" i="12"/>
  <c r="G3995" i="12" s="1"/>
  <c r="E3994" i="12"/>
  <c r="P3992" i="12" l="1"/>
  <c r="Q3992" i="12"/>
  <c r="R3991" i="12"/>
  <c r="L3993" i="12"/>
  <c r="M3993" i="12"/>
  <c r="N3992" i="12"/>
  <c r="I3993" i="12"/>
  <c r="J3993" i="12" s="1"/>
  <c r="H3994" i="12"/>
  <c r="E3995" i="12"/>
  <c r="F3996" i="12"/>
  <c r="G3996" i="12" s="1"/>
  <c r="P3993" i="12" l="1"/>
  <c r="Q3993" i="12"/>
  <c r="R3992" i="12"/>
  <c r="L3994" i="12"/>
  <c r="M3994" i="12"/>
  <c r="N3993" i="12"/>
  <c r="I3994" i="12"/>
  <c r="J3994" i="12" s="1"/>
  <c r="H3995" i="12"/>
  <c r="F3997" i="12"/>
  <c r="G3997" i="12" s="1"/>
  <c r="E3996" i="12"/>
  <c r="P3994" i="12" l="1"/>
  <c r="Q3994" i="12"/>
  <c r="R3993" i="12"/>
  <c r="L3995" i="12"/>
  <c r="M3995" i="12"/>
  <c r="N3994" i="12"/>
  <c r="I3995" i="12"/>
  <c r="J3995" i="12" s="1"/>
  <c r="H3996" i="12"/>
  <c r="F3998" i="12"/>
  <c r="G3998" i="12" s="1"/>
  <c r="E3997" i="12"/>
  <c r="P3995" i="12" l="1"/>
  <c r="Q3995" i="12"/>
  <c r="R3994" i="12"/>
  <c r="L3996" i="12"/>
  <c r="M3996" i="12"/>
  <c r="N3995" i="12"/>
  <c r="I3996" i="12"/>
  <c r="J3996" i="12" s="1"/>
  <c r="H3997" i="12"/>
  <c r="F3999" i="12"/>
  <c r="G3999" i="12" s="1"/>
  <c r="E3998" i="12"/>
  <c r="R3995" i="12" l="1"/>
  <c r="P3996" i="12"/>
  <c r="Q3996" i="12"/>
  <c r="L3997" i="12"/>
  <c r="M3997" i="12"/>
  <c r="N3996" i="12"/>
  <c r="I3997" i="12"/>
  <c r="J3997" i="12" s="1"/>
  <c r="H3998" i="12"/>
  <c r="F4000" i="12"/>
  <c r="G4000" i="12" s="1"/>
  <c r="E3999" i="12"/>
  <c r="P3997" i="12" l="1"/>
  <c r="Q3997" i="12"/>
  <c r="R3996" i="12"/>
  <c r="N3997" i="12"/>
  <c r="L3998" i="12"/>
  <c r="M3998" i="12"/>
  <c r="I3998" i="12"/>
  <c r="J3998" i="12" s="1"/>
  <c r="H3999" i="12"/>
  <c r="E4000" i="12"/>
  <c r="F4001" i="12"/>
  <c r="G4001" i="12" s="1"/>
  <c r="P3998" i="12" l="1"/>
  <c r="Q3998" i="12"/>
  <c r="R3997" i="12"/>
  <c r="L3999" i="12"/>
  <c r="M3999" i="12"/>
  <c r="N3998" i="12"/>
  <c r="I3999" i="12"/>
  <c r="J3999" i="12" s="1"/>
  <c r="H4000" i="12"/>
  <c r="F4002" i="12"/>
  <c r="G4002" i="12" s="1"/>
  <c r="E4001" i="12"/>
  <c r="P3999" i="12" l="1"/>
  <c r="Q3999" i="12"/>
  <c r="R3998" i="12"/>
  <c r="L4000" i="12"/>
  <c r="M4000" i="12"/>
  <c r="N3999" i="12"/>
  <c r="I4000" i="12"/>
  <c r="J4000" i="12" s="1"/>
  <c r="H4001" i="12"/>
  <c r="M4001" i="12" s="1"/>
  <c r="E4002" i="12"/>
  <c r="F4003" i="12"/>
  <c r="G4003" i="12" s="1"/>
  <c r="P4000" i="12" l="1"/>
  <c r="Q4000" i="12"/>
  <c r="Q4001" i="12" s="1"/>
  <c r="R3999" i="12"/>
  <c r="N4000" i="12"/>
  <c r="I4001" i="12"/>
  <c r="J4001" i="12" s="1"/>
  <c r="L4001" i="12"/>
  <c r="N4001" i="12" s="1"/>
  <c r="H4002" i="12"/>
  <c r="F4004" i="12"/>
  <c r="G4004" i="12" s="1"/>
  <c r="E4003" i="12"/>
  <c r="P4001" i="12" l="1"/>
  <c r="R4001" i="12" s="1"/>
  <c r="R4000" i="12"/>
  <c r="L4002" i="12"/>
  <c r="M4002" i="12"/>
  <c r="I4002" i="12"/>
  <c r="J4002" i="12" s="1"/>
  <c r="H4003" i="12"/>
  <c r="F4005" i="12"/>
  <c r="G4005" i="12" s="1"/>
  <c r="E4004" i="12"/>
  <c r="P4002" i="12" l="1"/>
  <c r="Q4002" i="12"/>
  <c r="L4003" i="12"/>
  <c r="M4003" i="12"/>
  <c r="N4002" i="12"/>
  <c r="I4003" i="12"/>
  <c r="J4003" i="12" s="1"/>
  <c r="H4004" i="12"/>
  <c r="M4004" i="12" s="1"/>
  <c r="F4006" i="12"/>
  <c r="G4006" i="12" s="1"/>
  <c r="E4005" i="12"/>
  <c r="P4003" i="12" l="1"/>
  <c r="Q4003" i="12"/>
  <c r="Q4004" i="12" s="1"/>
  <c r="R4002" i="12"/>
  <c r="N4003" i="12"/>
  <c r="I4004" i="12"/>
  <c r="J4004" i="12" s="1"/>
  <c r="L4004" i="12"/>
  <c r="N4004" i="12" s="1"/>
  <c r="H4005" i="12"/>
  <c r="F4007" i="12"/>
  <c r="G4007" i="12" s="1"/>
  <c r="E4006" i="12"/>
  <c r="P4004" i="12" l="1"/>
  <c r="R4004" i="12" s="1"/>
  <c r="R4003" i="12"/>
  <c r="L4005" i="12"/>
  <c r="M4005" i="12"/>
  <c r="I4005" i="12"/>
  <c r="J4005" i="12" s="1"/>
  <c r="H4006" i="12"/>
  <c r="F4008" i="12"/>
  <c r="G4008" i="12" s="1"/>
  <c r="E4007" i="12"/>
  <c r="P4005" i="12" l="1"/>
  <c r="Q4005" i="12"/>
  <c r="L4006" i="12"/>
  <c r="M4006" i="12"/>
  <c r="N4005" i="12"/>
  <c r="I4006" i="12"/>
  <c r="J4006" i="12" s="1"/>
  <c r="H4007" i="12"/>
  <c r="M4007" i="12" s="1"/>
  <c r="F4009" i="12"/>
  <c r="G4009" i="12" s="1"/>
  <c r="E4008" i="12"/>
  <c r="P4006" i="12" l="1"/>
  <c r="Q4006" i="12"/>
  <c r="Q4007" i="12" s="1"/>
  <c r="R4005" i="12"/>
  <c r="N4006" i="12"/>
  <c r="I4007" i="12"/>
  <c r="J4007" i="12" s="1"/>
  <c r="L4007" i="12"/>
  <c r="N4007" i="12" s="1"/>
  <c r="H4008" i="12"/>
  <c r="F4010" i="12"/>
  <c r="G4010" i="12" s="1"/>
  <c r="E4009" i="12"/>
  <c r="P4007" i="12" l="1"/>
  <c r="R4007" i="12" s="1"/>
  <c r="R4006" i="12"/>
  <c r="L4008" i="12"/>
  <c r="M4008" i="12"/>
  <c r="I4008" i="12"/>
  <c r="J4008" i="12" s="1"/>
  <c r="H4009" i="12"/>
  <c r="E4010" i="12"/>
  <c r="F4011" i="12"/>
  <c r="G4011" i="12" s="1"/>
  <c r="P4008" i="12" l="1"/>
  <c r="Q4008" i="12"/>
  <c r="L4009" i="12"/>
  <c r="M4009" i="12"/>
  <c r="N4008" i="12"/>
  <c r="I4009" i="12"/>
  <c r="J4009" i="12" s="1"/>
  <c r="H4010" i="12"/>
  <c r="F4012" i="12"/>
  <c r="G4012" i="12" s="1"/>
  <c r="E4011" i="12"/>
  <c r="P4009" i="12" l="1"/>
  <c r="Q4009" i="12"/>
  <c r="R4008" i="12"/>
  <c r="L4010" i="12"/>
  <c r="M4010" i="12"/>
  <c r="N4009" i="12"/>
  <c r="I4010" i="12"/>
  <c r="J4010" i="12" s="1"/>
  <c r="H4011" i="12"/>
  <c r="E4012" i="12"/>
  <c r="F4013" i="12"/>
  <c r="G4013" i="12" s="1"/>
  <c r="P4010" i="12" l="1"/>
  <c r="Q4010" i="12"/>
  <c r="R4009" i="12"/>
  <c r="L4011" i="12"/>
  <c r="M4011" i="12"/>
  <c r="N4010" i="12"/>
  <c r="I4011" i="12"/>
  <c r="J4011" i="12" s="1"/>
  <c r="H4012" i="12"/>
  <c r="F4014" i="12"/>
  <c r="G4014" i="12" s="1"/>
  <c r="E4013" i="12"/>
  <c r="P4011" i="12" l="1"/>
  <c r="Q4011" i="12"/>
  <c r="R4010" i="12"/>
  <c r="L4012" i="12"/>
  <c r="M4012" i="12"/>
  <c r="N4011" i="12"/>
  <c r="I4012" i="12"/>
  <c r="J4012" i="12" s="1"/>
  <c r="H4013" i="12"/>
  <c r="F4015" i="12"/>
  <c r="G4015" i="12" s="1"/>
  <c r="E4014" i="12"/>
  <c r="P4012" i="12" l="1"/>
  <c r="Q4012" i="12"/>
  <c r="R4011" i="12"/>
  <c r="L4013" i="12"/>
  <c r="M4013" i="12"/>
  <c r="N4012" i="12"/>
  <c r="I4013" i="12"/>
  <c r="J4013" i="12" s="1"/>
  <c r="H4014" i="12"/>
  <c r="M4014" i="12" s="1"/>
  <c r="F4016" i="12"/>
  <c r="G4016" i="12" s="1"/>
  <c r="E4015" i="12"/>
  <c r="R4012" i="12" l="1"/>
  <c r="P4013" i="12"/>
  <c r="Q4013" i="12"/>
  <c r="Q4014" i="12" s="1"/>
  <c r="N4013" i="12"/>
  <c r="I4014" i="12"/>
  <c r="J4014" i="12" s="1"/>
  <c r="L4014" i="12"/>
  <c r="N4014" i="12" s="1"/>
  <c r="H4015" i="12"/>
  <c r="M4015" i="12" s="1"/>
  <c r="F4017" i="12"/>
  <c r="G4017" i="12" s="1"/>
  <c r="E4016" i="12"/>
  <c r="P4014" i="12" l="1"/>
  <c r="R4014" i="12" s="1"/>
  <c r="Q4015" i="12"/>
  <c r="R4013" i="12"/>
  <c r="I4015" i="12"/>
  <c r="J4015" i="12" s="1"/>
  <c r="L4015" i="12"/>
  <c r="N4015" i="12" s="1"/>
  <c r="H4016" i="12"/>
  <c r="F4018" i="12"/>
  <c r="G4018" i="12" s="1"/>
  <c r="E4017" i="12"/>
  <c r="P4015" i="12" l="1"/>
  <c r="R4015" i="12" s="1"/>
  <c r="L4016" i="12"/>
  <c r="M4016" i="12"/>
  <c r="I4016" i="12"/>
  <c r="J4016" i="12" s="1"/>
  <c r="H4017" i="12"/>
  <c r="F4019" i="12"/>
  <c r="G4019" i="12" s="1"/>
  <c r="E4018" i="12"/>
  <c r="P4016" i="12" l="1"/>
  <c r="Q4016" i="12"/>
  <c r="L4017" i="12"/>
  <c r="M4017" i="12"/>
  <c r="N4016" i="12"/>
  <c r="I4017" i="12"/>
  <c r="J4017" i="12" s="1"/>
  <c r="H4018" i="12"/>
  <c r="E4019" i="12"/>
  <c r="F4020" i="12"/>
  <c r="G4020" i="12" s="1"/>
  <c r="P4017" i="12" l="1"/>
  <c r="Q4017" i="12"/>
  <c r="R4016" i="12"/>
  <c r="L4018" i="12"/>
  <c r="M4018" i="12"/>
  <c r="N4017" i="12"/>
  <c r="I4018" i="12"/>
  <c r="J4018" i="12" s="1"/>
  <c r="H4019" i="12"/>
  <c r="F4021" i="12"/>
  <c r="G4021" i="12" s="1"/>
  <c r="E4020" i="12"/>
  <c r="P4018" i="12" l="1"/>
  <c r="Q4018" i="12"/>
  <c r="R4017" i="12"/>
  <c r="L4019" i="12"/>
  <c r="M4019" i="12"/>
  <c r="N4018" i="12"/>
  <c r="I4019" i="12"/>
  <c r="J4019" i="12" s="1"/>
  <c r="H4020" i="12"/>
  <c r="M4020" i="12" s="1"/>
  <c r="F4022" i="12"/>
  <c r="G4022" i="12" s="1"/>
  <c r="E4021" i="12"/>
  <c r="P4019" i="12" l="1"/>
  <c r="Q4019" i="12"/>
  <c r="Q4020" i="12" s="1"/>
  <c r="R4018" i="12"/>
  <c r="N4019" i="12"/>
  <c r="I4020" i="12"/>
  <c r="J4020" i="12" s="1"/>
  <c r="L4020" i="12"/>
  <c r="N4020" i="12" s="1"/>
  <c r="H4021" i="12"/>
  <c r="F4023" i="12"/>
  <c r="G4023" i="12" s="1"/>
  <c r="E4022" i="12"/>
  <c r="P4020" i="12" l="1"/>
  <c r="R4019" i="12"/>
  <c r="R4020" i="12"/>
  <c r="L4021" i="12"/>
  <c r="M4021" i="12"/>
  <c r="I4021" i="12"/>
  <c r="J4021" i="12" s="1"/>
  <c r="H4022" i="12"/>
  <c r="F4024" i="12"/>
  <c r="G4024" i="12" s="1"/>
  <c r="E4023" i="12"/>
  <c r="P4021" i="12" l="1"/>
  <c r="Q4021" i="12"/>
  <c r="L4022" i="12"/>
  <c r="M4022" i="12"/>
  <c r="N4021" i="12"/>
  <c r="I4022" i="12"/>
  <c r="J4022" i="12" s="1"/>
  <c r="H4023" i="12"/>
  <c r="F4025" i="12"/>
  <c r="G4025" i="12" s="1"/>
  <c r="E4024" i="12"/>
  <c r="P4022" i="12" l="1"/>
  <c r="Q4022" i="12"/>
  <c r="R4021" i="12"/>
  <c r="L4023" i="12"/>
  <c r="M4023" i="12"/>
  <c r="N4022" i="12"/>
  <c r="I4023" i="12"/>
  <c r="J4023" i="12" s="1"/>
  <c r="H4024" i="12"/>
  <c r="E4025" i="12"/>
  <c r="F4026" i="12"/>
  <c r="G4026" i="12" s="1"/>
  <c r="P4023" i="12" l="1"/>
  <c r="Q4023" i="12"/>
  <c r="R4023" i="12" s="1"/>
  <c r="R4022" i="12"/>
  <c r="L4024" i="12"/>
  <c r="M4024" i="12"/>
  <c r="N4023" i="12"/>
  <c r="I4024" i="12"/>
  <c r="J4024" i="12" s="1"/>
  <c r="H4025" i="12"/>
  <c r="F4027" i="12"/>
  <c r="G4027" i="12" s="1"/>
  <c r="E4026" i="12"/>
  <c r="P4024" i="12" l="1"/>
  <c r="Q4024" i="12"/>
  <c r="L4025" i="12"/>
  <c r="M4025" i="12"/>
  <c r="N4024" i="12"/>
  <c r="I4025" i="12"/>
  <c r="J4025" i="12" s="1"/>
  <c r="H4026" i="12"/>
  <c r="F4028" i="12"/>
  <c r="G4028" i="12" s="1"/>
  <c r="E4027" i="12"/>
  <c r="P4025" i="12" l="1"/>
  <c r="Q4025" i="12"/>
  <c r="R4024" i="12"/>
  <c r="L4026" i="12"/>
  <c r="M4026" i="12"/>
  <c r="N4025" i="12"/>
  <c r="I4026" i="12"/>
  <c r="J4026" i="12" s="1"/>
  <c r="H4027" i="12"/>
  <c r="M4027" i="12" s="1"/>
  <c r="F4029" i="12"/>
  <c r="G4029" i="12" s="1"/>
  <c r="E4028" i="12"/>
  <c r="P4026" i="12" l="1"/>
  <c r="Q4026" i="12"/>
  <c r="Q4027" i="12" s="1"/>
  <c r="R4025" i="12"/>
  <c r="N4026" i="12"/>
  <c r="I4027" i="12"/>
  <c r="J4027" i="12" s="1"/>
  <c r="L4027" i="12"/>
  <c r="N4027" i="12" s="1"/>
  <c r="H4028" i="12"/>
  <c r="F4030" i="12"/>
  <c r="G4030" i="12" s="1"/>
  <c r="E4029" i="12"/>
  <c r="P4027" i="12" l="1"/>
  <c r="R4026" i="12"/>
  <c r="L4028" i="12"/>
  <c r="M4028" i="12"/>
  <c r="I4028" i="12"/>
  <c r="J4028" i="12" s="1"/>
  <c r="H4029" i="12"/>
  <c r="F4031" i="12"/>
  <c r="G4031" i="12" s="1"/>
  <c r="E4030" i="12"/>
  <c r="P4028" i="12" l="1"/>
  <c r="R4027" i="12"/>
  <c r="Q4028" i="12"/>
  <c r="L4029" i="12"/>
  <c r="M4029" i="12"/>
  <c r="N4028" i="12"/>
  <c r="I4029" i="12"/>
  <c r="J4029" i="12" s="1"/>
  <c r="H4030" i="12"/>
  <c r="E4031" i="12"/>
  <c r="F4032" i="12"/>
  <c r="G4032" i="12" s="1"/>
  <c r="P4029" i="12" l="1"/>
  <c r="Q4029" i="12"/>
  <c r="R4028" i="12"/>
  <c r="L4030" i="12"/>
  <c r="M4030" i="12"/>
  <c r="N4029" i="12"/>
  <c r="I4030" i="12"/>
  <c r="J4030" i="12" s="1"/>
  <c r="H4031" i="12"/>
  <c r="F4033" i="12"/>
  <c r="G4033" i="12" s="1"/>
  <c r="E4032" i="12"/>
  <c r="P4030" i="12" l="1"/>
  <c r="Q4030" i="12"/>
  <c r="R4029" i="12"/>
  <c r="L4031" i="12"/>
  <c r="M4031" i="12"/>
  <c r="N4030" i="12"/>
  <c r="I4031" i="12"/>
  <c r="J4031" i="12" s="1"/>
  <c r="H4032" i="12"/>
  <c r="E4033" i="12"/>
  <c r="F4034" i="12"/>
  <c r="G4034" i="12" s="1"/>
  <c r="P4031" i="12" l="1"/>
  <c r="Q4031" i="12"/>
  <c r="R4030" i="12"/>
  <c r="L4032" i="12"/>
  <c r="M4032" i="12"/>
  <c r="N4031" i="12"/>
  <c r="I4032" i="12"/>
  <c r="J4032" i="12" s="1"/>
  <c r="H4033" i="12"/>
  <c r="F4035" i="12"/>
  <c r="G4035" i="12" s="1"/>
  <c r="E4034" i="12"/>
  <c r="P4032" i="12" l="1"/>
  <c r="Q4032" i="12"/>
  <c r="R4031" i="12"/>
  <c r="L4033" i="12"/>
  <c r="M4033" i="12"/>
  <c r="N4032" i="12"/>
  <c r="I4033" i="12"/>
  <c r="J4033" i="12" s="1"/>
  <c r="H4034" i="12"/>
  <c r="E4035" i="12"/>
  <c r="F4036" i="12"/>
  <c r="G4036" i="12" s="1"/>
  <c r="P4033" i="12" l="1"/>
  <c r="Q4033" i="12"/>
  <c r="R4032" i="12"/>
  <c r="L4034" i="12"/>
  <c r="M4034" i="12"/>
  <c r="N4033" i="12"/>
  <c r="I4034" i="12"/>
  <c r="J4034" i="12" s="1"/>
  <c r="H4035" i="12"/>
  <c r="F4037" i="12"/>
  <c r="G4037" i="12" s="1"/>
  <c r="E4036" i="12"/>
  <c r="P4034" i="12" l="1"/>
  <c r="Q4034" i="12"/>
  <c r="R4033" i="12"/>
  <c r="L4035" i="12"/>
  <c r="M4035" i="12"/>
  <c r="N4034" i="12"/>
  <c r="I4035" i="12"/>
  <c r="J4035" i="12" s="1"/>
  <c r="H4036" i="12"/>
  <c r="E4037" i="12"/>
  <c r="F4038" i="12"/>
  <c r="G4038" i="12" s="1"/>
  <c r="P4035" i="12" l="1"/>
  <c r="Q4035" i="12"/>
  <c r="R4034" i="12"/>
  <c r="L4036" i="12"/>
  <c r="M4036" i="12"/>
  <c r="N4035" i="12"/>
  <c r="I4036" i="12"/>
  <c r="J4036" i="12" s="1"/>
  <c r="H4037" i="12"/>
  <c r="M4037" i="12" s="1"/>
  <c r="F4039" i="12"/>
  <c r="G4039" i="12" s="1"/>
  <c r="E4038" i="12"/>
  <c r="P4036" i="12" l="1"/>
  <c r="Q4036" i="12"/>
  <c r="Q4037" i="12" s="1"/>
  <c r="R4035" i="12"/>
  <c r="N4036" i="12"/>
  <c r="I4037" i="12"/>
  <c r="J4037" i="12" s="1"/>
  <c r="L4037" i="12"/>
  <c r="N4037" i="12" s="1"/>
  <c r="H4038" i="12"/>
  <c r="F4040" i="12"/>
  <c r="G4040" i="12" s="1"/>
  <c r="E4039" i="12"/>
  <c r="P4037" i="12" l="1"/>
  <c r="R4037" i="12" s="1"/>
  <c r="R4036" i="12"/>
  <c r="L4038" i="12"/>
  <c r="M4038" i="12"/>
  <c r="I4038" i="12"/>
  <c r="J4038" i="12" s="1"/>
  <c r="H4039" i="12"/>
  <c r="F4041" i="12"/>
  <c r="G4041" i="12" s="1"/>
  <c r="E4040" i="12"/>
  <c r="P4038" i="12" l="1"/>
  <c r="Q4038" i="12"/>
  <c r="L4039" i="12"/>
  <c r="M4039" i="12"/>
  <c r="N4038" i="12"/>
  <c r="I4039" i="12"/>
  <c r="J4039" i="12" s="1"/>
  <c r="H4040" i="12"/>
  <c r="F4042" i="12"/>
  <c r="G4042" i="12" s="1"/>
  <c r="E4041" i="12"/>
  <c r="P4039" i="12" l="1"/>
  <c r="Q4039" i="12"/>
  <c r="R4038" i="12"/>
  <c r="L4040" i="12"/>
  <c r="M4040" i="12"/>
  <c r="N4039" i="12"/>
  <c r="I4040" i="12"/>
  <c r="J4040" i="12" s="1"/>
  <c r="H4041" i="12"/>
  <c r="E4042" i="12"/>
  <c r="F4043" i="12"/>
  <c r="G4043" i="12" s="1"/>
  <c r="P4040" i="12" l="1"/>
  <c r="Q4040" i="12"/>
  <c r="R4039" i="12"/>
  <c r="L4041" i="12"/>
  <c r="M4041" i="12"/>
  <c r="N4040" i="12"/>
  <c r="I4041" i="12"/>
  <c r="J4041" i="12" s="1"/>
  <c r="H4042" i="12"/>
  <c r="F4044" i="12"/>
  <c r="G4044" i="12" s="1"/>
  <c r="E4043" i="12"/>
  <c r="P4041" i="12" l="1"/>
  <c r="Q4041" i="12"/>
  <c r="R4040" i="12"/>
  <c r="L4042" i="12"/>
  <c r="M4042" i="12"/>
  <c r="N4041" i="12"/>
  <c r="I4042" i="12"/>
  <c r="J4042" i="12" s="1"/>
  <c r="H4043" i="12"/>
  <c r="E4044" i="12"/>
  <c r="F4045" i="12"/>
  <c r="G4045" i="12" s="1"/>
  <c r="P4042" i="12" l="1"/>
  <c r="Q4042" i="12"/>
  <c r="R4041" i="12"/>
  <c r="L4043" i="12"/>
  <c r="M4043" i="12"/>
  <c r="N4042" i="12"/>
  <c r="I4043" i="12"/>
  <c r="J4043" i="12" s="1"/>
  <c r="H4044" i="12"/>
  <c r="F4046" i="12"/>
  <c r="G4046" i="12" s="1"/>
  <c r="E4045" i="12"/>
  <c r="P4043" i="12" l="1"/>
  <c r="Q4043" i="12"/>
  <c r="R4042" i="12"/>
  <c r="L4044" i="12"/>
  <c r="M4044" i="12"/>
  <c r="N4043" i="12"/>
  <c r="I4044" i="12"/>
  <c r="J4044" i="12" s="1"/>
  <c r="H4045" i="12"/>
  <c r="E4046" i="12"/>
  <c r="F4047" i="12"/>
  <c r="G4047" i="12" s="1"/>
  <c r="P4044" i="12" l="1"/>
  <c r="Q4044" i="12"/>
  <c r="R4043" i="12"/>
  <c r="L4045" i="12"/>
  <c r="M4045" i="12"/>
  <c r="N4044" i="12"/>
  <c r="I4045" i="12"/>
  <c r="J4045" i="12" s="1"/>
  <c r="H4046" i="12"/>
  <c r="F4048" i="12"/>
  <c r="G4048" i="12" s="1"/>
  <c r="E4047" i="12"/>
  <c r="R4044" i="12" l="1"/>
  <c r="P4045" i="12"/>
  <c r="Q4045" i="12"/>
  <c r="L4046" i="12"/>
  <c r="M4046" i="12"/>
  <c r="N4045" i="12"/>
  <c r="I4046" i="12"/>
  <c r="J4046" i="12" s="1"/>
  <c r="H4047" i="12"/>
  <c r="F4049" i="12"/>
  <c r="G4049" i="12" s="1"/>
  <c r="E4048" i="12"/>
  <c r="P4046" i="12" l="1"/>
  <c r="Q4046" i="12"/>
  <c r="R4045" i="12"/>
  <c r="L4047" i="12"/>
  <c r="M4047" i="12"/>
  <c r="N4046" i="12"/>
  <c r="I4047" i="12"/>
  <c r="J4047" i="12" s="1"/>
  <c r="H4048" i="12"/>
  <c r="F4050" i="12"/>
  <c r="G4050" i="12" s="1"/>
  <c r="E4049" i="12"/>
  <c r="P4047" i="12" l="1"/>
  <c r="Q4047" i="12"/>
  <c r="R4046" i="12"/>
  <c r="L4048" i="12"/>
  <c r="M4048" i="12"/>
  <c r="N4047" i="12"/>
  <c r="I4048" i="12"/>
  <c r="J4048" i="12" s="1"/>
  <c r="H4049" i="12"/>
  <c r="F4051" i="12"/>
  <c r="G4051" i="12" s="1"/>
  <c r="E4050" i="12"/>
  <c r="P4048" i="12" l="1"/>
  <c r="Q4048" i="12"/>
  <c r="R4047" i="12"/>
  <c r="L4049" i="12"/>
  <c r="M4049" i="12"/>
  <c r="N4048" i="12"/>
  <c r="I4049" i="12"/>
  <c r="J4049" i="12" s="1"/>
  <c r="H4050" i="12"/>
  <c r="E4051" i="12"/>
  <c r="F4052" i="12"/>
  <c r="G4052" i="12" s="1"/>
  <c r="P4049" i="12" l="1"/>
  <c r="Q4049" i="12"/>
  <c r="R4048" i="12"/>
  <c r="L4050" i="12"/>
  <c r="M4050" i="12"/>
  <c r="N4049" i="12"/>
  <c r="I4050" i="12"/>
  <c r="J4050" i="12" s="1"/>
  <c r="H4051" i="12"/>
  <c r="F4053" i="12"/>
  <c r="G4053" i="12" s="1"/>
  <c r="E4052" i="12"/>
  <c r="P4050" i="12" l="1"/>
  <c r="Q4050" i="12"/>
  <c r="R4049" i="12"/>
  <c r="L4051" i="12"/>
  <c r="M4051" i="12"/>
  <c r="N4050" i="12"/>
  <c r="I4051" i="12"/>
  <c r="J4051" i="12" s="1"/>
  <c r="H4052" i="12"/>
  <c r="F4054" i="12"/>
  <c r="G4054" i="12" s="1"/>
  <c r="E4053" i="12"/>
  <c r="P4051" i="12" l="1"/>
  <c r="Q4051" i="12"/>
  <c r="R4050" i="12"/>
  <c r="L4052" i="12"/>
  <c r="M4052" i="12"/>
  <c r="N4051" i="12"/>
  <c r="I4052" i="12"/>
  <c r="J4052" i="12" s="1"/>
  <c r="H4053" i="12"/>
  <c r="F4055" i="12"/>
  <c r="G4055" i="12" s="1"/>
  <c r="E4054" i="12"/>
  <c r="P4052" i="12" l="1"/>
  <c r="Q4052" i="12"/>
  <c r="R4051" i="12"/>
  <c r="L4053" i="12"/>
  <c r="M4053" i="12"/>
  <c r="N4052" i="12"/>
  <c r="I4053" i="12"/>
  <c r="J4053" i="12" s="1"/>
  <c r="H4054" i="12"/>
  <c r="F4056" i="12"/>
  <c r="G4056" i="12" s="1"/>
  <c r="E4055" i="12"/>
  <c r="P4053" i="12" l="1"/>
  <c r="Q4053" i="12"/>
  <c r="R4052" i="12"/>
  <c r="L4054" i="12"/>
  <c r="M4054" i="12"/>
  <c r="N4053" i="12"/>
  <c r="I4054" i="12"/>
  <c r="J4054" i="12" s="1"/>
  <c r="H4055" i="12"/>
  <c r="M4055" i="12" s="1"/>
  <c r="F4057" i="12"/>
  <c r="G4057" i="12" s="1"/>
  <c r="E4056" i="12"/>
  <c r="R4053" i="12" l="1"/>
  <c r="P4054" i="12"/>
  <c r="Q4054" i="12"/>
  <c r="Q4055" i="12" s="1"/>
  <c r="N4054" i="12"/>
  <c r="I4055" i="12"/>
  <c r="J4055" i="12" s="1"/>
  <c r="L4055" i="12"/>
  <c r="N4055" i="12" s="1"/>
  <c r="H4056" i="12"/>
  <c r="E4057" i="12"/>
  <c r="F4058" i="12"/>
  <c r="G4058" i="12" s="1"/>
  <c r="P4055" i="12" l="1"/>
  <c r="R4055" i="12" s="1"/>
  <c r="R4054" i="12"/>
  <c r="L4056" i="12"/>
  <c r="M4056" i="12"/>
  <c r="I4056" i="12"/>
  <c r="J4056" i="12" s="1"/>
  <c r="H4057" i="12"/>
  <c r="F4059" i="12"/>
  <c r="G4059" i="12" s="1"/>
  <c r="E4058" i="12"/>
  <c r="P4056" i="12" l="1"/>
  <c r="Q4056" i="12"/>
  <c r="L4057" i="12"/>
  <c r="M4057" i="12"/>
  <c r="N4056" i="12"/>
  <c r="I4057" i="12"/>
  <c r="J4057" i="12" s="1"/>
  <c r="H4058" i="12"/>
  <c r="E4059" i="12"/>
  <c r="F4060" i="12"/>
  <c r="G4060" i="12" s="1"/>
  <c r="P4057" i="12" l="1"/>
  <c r="Q4057" i="12"/>
  <c r="R4056" i="12"/>
  <c r="L4058" i="12"/>
  <c r="M4058" i="12"/>
  <c r="N4057" i="12"/>
  <c r="I4058" i="12"/>
  <c r="J4058" i="12" s="1"/>
  <c r="H4059" i="12"/>
  <c r="F4061" i="12"/>
  <c r="G4061" i="12" s="1"/>
  <c r="E4060" i="12"/>
  <c r="P4058" i="12" l="1"/>
  <c r="Q4058" i="12"/>
  <c r="R4057" i="12"/>
  <c r="L4059" i="12"/>
  <c r="M4059" i="12"/>
  <c r="N4058" i="12"/>
  <c r="I4059" i="12"/>
  <c r="J4059" i="12" s="1"/>
  <c r="H4060" i="12"/>
  <c r="E4061" i="12"/>
  <c r="F4062" i="12"/>
  <c r="G4062" i="12" s="1"/>
  <c r="P4059" i="12" l="1"/>
  <c r="Q4059" i="12"/>
  <c r="R4058" i="12"/>
  <c r="L4060" i="12"/>
  <c r="M4060" i="12"/>
  <c r="N4059" i="12"/>
  <c r="I4060" i="12"/>
  <c r="J4060" i="12" s="1"/>
  <c r="H4061" i="12"/>
  <c r="F4063" i="12"/>
  <c r="G4063" i="12" s="1"/>
  <c r="E4062" i="12"/>
  <c r="P4060" i="12" l="1"/>
  <c r="Q4060" i="12"/>
  <c r="R4059" i="12"/>
  <c r="L4061" i="12"/>
  <c r="M4061" i="12"/>
  <c r="N4060" i="12"/>
  <c r="I4061" i="12"/>
  <c r="J4061" i="12" s="1"/>
  <c r="H4062" i="12"/>
  <c r="E4063" i="12"/>
  <c r="F4064" i="12"/>
  <c r="G4064" i="12" s="1"/>
  <c r="P4061" i="12" l="1"/>
  <c r="Q4061" i="12"/>
  <c r="R4060" i="12"/>
  <c r="L4062" i="12"/>
  <c r="M4062" i="12"/>
  <c r="N4061" i="12"/>
  <c r="I4062" i="12"/>
  <c r="J4062" i="12" s="1"/>
  <c r="H4063" i="12"/>
  <c r="F4065" i="12"/>
  <c r="G4065" i="12" s="1"/>
  <c r="E4064" i="12"/>
  <c r="P4062" i="12" l="1"/>
  <c r="Q4062" i="12"/>
  <c r="R4061" i="12"/>
  <c r="L4063" i="12"/>
  <c r="M4063" i="12"/>
  <c r="N4062" i="12"/>
  <c r="I4063" i="12"/>
  <c r="J4063" i="12" s="1"/>
  <c r="H4064" i="12"/>
  <c r="F4066" i="12"/>
  <c r="G4066" i="12" s="1"/>
  <c r="E4065" i="12"/>
  <c r="P4063" i="12" l="1"/>
  <c r="Q4063" i="12"/>
  <c r="R4062" i="12"/>
  <c r="L4064" i="12"/>
  <c r="M4064" i="12"/>
  <c r="N4063" i="12"/>
  <c r="I4064" i="12"/>
  <c r="J4064" i="12" s="1"/>
  <c r="H4065" i="12"/>
  <c r="E4066" i="12"/>
  <c r="F4067" i="12"/>
  <c r="G4067" i="12" s="1"/>
  <c r="P4064" i="12" l="1"/>
  <c r="Q4064" i="12"/>
  <c r="R4063" i="12"/>
  <c r="L4065" i="12"/>
  <c r="M4065" i="12"/>
  <c r="N4064" i="12"/>
  <c r="I4065" i="12"/>
  <c r="J4065" i="12" s="1"/>
  <c r="H4066" i="12"/>
  <c r="F4068" i="12"/>
  <c r="G4068" i="12" s="1"/>
  <c r="E4067" i="12"/>
  <c r="P4065" i="12" l="1"/>
  <c r="Q4065" i="12"/>
  <c r="R4064" i="12"/>
  <c r="L4066" i="12"/>
  <c r="M4066" i="12"/>
  <c r="N4065" i="12"/>
  <c r="I4066" i="12"/>
  <c r="J4066" i="12" s="1"/>
  <c r="H4067" i="12"/>
  <c r="E4068" i="12"/>
  <c r="F4069" i="12"/>
  <c r="G4069" i="12" s="1"/>
  <c r="P4066" i="12" l="1"/>
  <c r="Q4066" i="12"/>
  <c r="R4065" i="12"/>
  <c r="L4067" i="12"/>
  <c r="M4067" i="12"/>
  <c r="N4066" i="12"/>
  <c r="I4067" i="12"/>
  <c r="J4067" i="12" s="1"/>
  <c r="H4068" i="12"/>
  <c r="F4070" i="12"/>
  <c r="G4070" i="12" s="1"/>
  <c r="E4069" i="12"/>
  <c r="P4067" i="12" l="1"/>
  <c r="Q4067" i="12"/>
  <c r="R4066" i="12"/>
  <c r="L4068" i="12"/>
  <c r="M4068" i="12"/>
  <c r="N4067" i="12"/>
  <c r="I4068" i="12"/>
  <c r="J4068" i="12" s="1"/>
  <c r="H4069" i="12"/>
  <c r="F4071" i="12"/>
  <c r="G4071" i="12" s="1"/>
  <c r="E4070" i="12"/>
  <c r="P4068" i="12" l="1"/>
  <c r="Q4068" i="12"/>
  <c r="R4067" i="12"/>
  <c r="L4069" i="12"/>
  <c r="M4069" i="12"/>
  <c r="N4068" i="12"/>
  <c r="I4069" i="12"/>
  <c r="J4069" i="12" s="1"/>
  <c r="H4070" i="12"/>
  <c r="F4072" i="12"/>
  <c r="G4072" i="12" s="1"/>
  <c r="E4071" i="12"/>
  <c r="R4068" i="12" l="1"/>
  <c r="P4069" i="12"/>
  <c r="Q4069" i="12"/>
  <c r="L4070" i="12"/>
  <c r="M4070" i="12"/>
  <c r="N4069" i="12"/>
  <c r="I4070" i="12"/>
  <c r="J4070" i="12" s="1"/>
  <c r="H4071" i="12"/>
  <c r="F4073" i="12"/>
  <c r="G4073" i="12" s="1"/>
  <c r="E4072" i="12"/>
  <c r="P4070" i="12" l="1"/>
  <c r="Q4070" i="12"/>
  <c r="R4069" i="12"/>
  <c r="L4071" i="12"/>
  <c r="M4071" i="12"/>
  <c r="N4070" i="12"/>
  <c r="I4071" i="12"/>
  <c r="J4071" i="12" s="1"/>
  <c r="H4072" i="12"/>
  <c r="E4073" i="12"/>
  <c r="F4074" i="12"/>
  <c r="G4074" i="12" s="1"/>
  <c r="P4071" i="12" l="1"/>
  <c r="Q4071" i="12"/>
  <c r="R4070" i="12"/>
  <c r="L4072" i="12"/>
  <c r="M4072" i="12"/>
  <c r="N4071" i="12"/>
  <c r="I4072" i="12"/>
  <c r="J4072" i="12" s="1"/>
  <c r="H4073" i="12"/>
  <c r="F4075" i="12"/>
  <c r="G4075" i="12" s="1"/>
  <c r="E4074" i="12"/>
  <c r="P4072" i="12" l="1"/>
  <c r="Q4072" i="12"/>
  <c r="R4071" i="12"/>
  <c r="L4073" i="12"/>
  <c r="M4073" i="12"/>
  <c r="N4072" i="12"/>
  <c r="I4073" i="12"/>
  <c r="J4073" i="12" s="1"/>
  <c r="H4074" i="12"/>
  <c r="E4075" i="12"/>
  <c r="F4076" i="12"/>
  <c r="G4076" i="12" s="1"/>
  <c r="P4073" i="12" l="1"/>
  <c r="Q4073" i="12"/>
  <c r="R4072" i="12"/>
  <c r="L4074" i="12"/>
  <c r="M4074" i="12"/>
  <c r="N4073" i="12"/>
  <c r="I4074" i="12"/>
  <c r="J4074" i="12" s="1"/>
  <c r="H4075" i="12"/>
  <c r="F4077" i="12"/>
  <c r="G4077" i="12" s="1"/>
  <c r="E4076" i="12"/>
  <c r="P4074" i="12" l="1"/>
  <c r="Q4074" i="12"/>
  <c r="R4073" i="12"/>
  <c r="L4075" i="12"/>
  <c r="M4075" i="12"/>
  <c r="N4074" i="12"/>
  <c r="I4075" i="12"/>
  <c r="J4075" i="12" s="1"/>
  <c r="H4076" i="12"/>
  <c r="E4077" i="12"/>
  <c r="F4078" i="12"/>
  <c r="G4078" i="12" s="1"/>
  <c r="P4075" i="12" l="1"/>
  <c r="Q4075" i="12"/>
  <c r="R4074" i="12"/>
  <c r="L4076" i="12"/>
  <c r="M4076" i="12"/>
  <c r="N4075" i="12"/>
  <c r="I4076" i="12"/>
  <c r="J4076" i="12" s="1"/>
  <c r="H4077" i="12"/>
  <c r="F4079" i="12"/>
  <c r="G4079" i="12" s="1"/>
  <c r="E4078" i="12"/>
  <c r="P4076" i="12" l="1"/>
  <c r="Q4076" i="12"/>
  <c r="R4075" i="12"/>
  <c r="L4077" i="12"/>
  <c r="M4077" i="12"/>
  <c r="N4076" i="12"/>
  <c r="I4077" i="12"/>
  <c r="J4077" i="12" s="1"/>
  <c r="H4078" i="12"/>
  <c r="M4078" i="12" s="1"/>
  <c r="E4079" i="12"/>
  <c r="F4080" i="12"/>
  <c r="G4080" i="12" s="1"/>
  <c r="P4077" i="12" l="1"/>
  <c r="Q4077" i="12"/>
  <c r="Q4078" i="12" s="1"/>
  <c r="R4076" i="12"/>
  <c r="N4077" i="12"/>
  <c r="I4078" i="12"/>
  <c r="J4078" i="12" s="1"/>
  <c r="L4078" i="12"/>
  <c r="N4078" i="12" s="1"/>
  <c r="H4079" i="12"/>
  <c r="F4081" i="12"/>
  <c r="G4081" i="12" s="1"/>
  <c r="E4080" i="12"/>
  <c r="P4078" i="12" l="1"/>
  <c r="R4078" i="12" s="1"/>
  <c r="R4077" i="12"/>
  <c r="L4079" i="12"/>
  <c r="M4079" i="12"/>
  <c r="I4079" i="12"/>
  <c r="J4079" i="12" s="1"/>
  <c r="H4080" i="12"/>
  <c r="E4081" i="12"/>
  <c r="F4082" i="12"/>
  <c r="G4082" i="12" s="1"/>
  <c r="P4079" i="12" l="1"/>
  <c r="Q4079" i="12"/>
  <c r="L4080" i="12"/>
  <c r="M4080" i="12"/>
  <c r="N4079" i="12"/>
  <c r="I4080" i="12"/>
  <c r="J4080" i="12" s="1"/>
  <c r="H4081" i="12"/>
  <c r="F4083" i="12"/>
  <c r="G4083" i="12" s="1"/>
  <c r="E4082" i="12"/>
  <c r="P4080" i="12" l="1"/>
  <c r="Q4080" i="12"/>
  <c r="R4079" i="12"/>
  <c r="L4081" i="12"/>
  <c r="M4081" i="12"/>
  <c r="N4080" i="12"/>
  <c r="I4081" i="12"/>
  <c r="J4081" i="12" s="1"/>
  <c r="H4082" i="12"/>
  <c r="M4082" i="12" s="1"/>
  <c r="F4084" i="12"/>
  <c r="G4084" i="12" s="1"/>
  <c r="E4083" i="12"/>
  <c r="P4081" i="12" l="1"/>
  <c r="Q4081" i="12"/>
  <c r="Q4082" i="12" s="1"/>
  <c r="R4080" i="12"/>
  <c r="N4081" i="12"/>
  <c r="I4082" i="12"/>
  <c r="J4082" i="12" s="1"/>
  <c r="L4082" i="12"/>
  <c r="N4082" i="12" s="1"/>
  <c r="H4083" i="12"/>
  <c r="F4085" i="12"/>
  <c r="G4085" i="12" s="1"/>
  <c r="E4084" i="12"/>
  <c r="P4082" i="12" l="1"/>
  <c r="R4082" i="12" s="1"/>
  <c r="R4081" i="12"/>
  <c r="L4083" i="12"/>
  <c r="M4083" i="12"/>
  <c r="I4083" i="12"/>
  <c r="J4083" i="12" s="1"/>
  <c r="H4084" i="12"/>
  <c r="F4086" i="12"/>
  <c r="G4086" i="12" s="1"/>
  <c r="E4085" i="12"/>
  <c r="P4083" i="12" l="1"/>
  <c r="Q4083" i="12"/>
  <c r="L4084" i="12"/>
  <c r="M4084" i="12"/>
  <c r="N4083" i="12"/>
  <c r="I4084" i="12"/>
  <c r="J4084" i="12" s="1"/>
  <c r="H4085" i="12"/>
  <c r="F4087" i="12"/>
  <c r="G4087" i="12" s="1"/>
  <c r="E4086" i="12"/>
  <c r="P4084" i="12" l="1"/>
  <c r="Q4084" i="12"/>
  <c r="R4083" i="12"/>
  <c r="L4085" i="12"/>
  <c r="M4085" i="12"/>
  <c r="N4084" i="12"/>
  <c r="I4085" i="12"/>
  <c r="J4085" i="12" s="1"/>
  <c r="H4086" i="12"/>
  <c r="E4087" i="12"/>
  <c r="F4088" i="12"/>
  <c r="G4088" i="12" s="1"/>
  <c r="P4085" i="12" l="1"/>
  <c r="Q4085" i="12"/>
  <c r="R4085" i="12" s="1"/>
  <c r="R4084" i="12"/>
  <c r="L4086" i="12"/>
  <c r="M4086" i="12"/>
  <c r="N4085" i="12"/>
  <c r="I4086" i="12"/>
  <c r="J4086" i="12" s="1"/>
  <c r="H4087" i="12"/>
  <c r="M4087" i="12" s="1"/>
  <c r="F4089" i="12"/>
  <c r="G4089" i="12" s="1"/>
  <c r="E4088" i="12"/>
  <c r="P4086" i="12" l="1"/>
  <c r="Q4086" i="12"/>
  <c r="Q4087" i="12" s="1"/>
  <c r="N4086" i="12"/>
  <c r="I4087" i="12"/>
  <c r="J4087" i="12" s="1"/>
  <c r="L4087" i="12"/>
  <c r="N4087" i="12" s="1"/>
  <c r="H4088" i="12"/>
  <c r="M4088" i="12" s="1"/>
  <c r="E4089" i="12"/>
  <c r="F4090" i="12"/>
  <c r="G4090" i="12" s="1"/>
  <c r="P4087" i="12" l="1"/>
  <c r="R4087" i="12" s="1"/>
  <c r="Q4088" i="12"/>
  <c r="R4086" i="12"/>
  <c r="I4088" i="12"/>
  <c r="J4088" i="12" s="1"/>
  <c r="L4088" i="12"/>
  <c r="N4088" i="12" s="1"/>
  <c r="H4089" i="12"/>
  <c r="F4091" i="12"/>
  <c r="G4091" i="12" s="1"/>
  <c r="E4090" i="12"/>
  <c r="P4088" i="12" l="1"/>
  <c r="R4088" i="12" s="1"/>
  <c r="L4089" i="12"/>
  <c r="M4089" i="12"/>
  <c r="I4089" i="12"/>
  <c r="J4089" i="12" s="1"/>
  <c r="H4090" i="12"/>
  <c r="M4090" i="12" s="1"/>
  <c r="F4092" i="12"/>
  <c r="G4092" i="12" s="1"/>
  <c r="E4091" i="12"/>
  <c r="P4089" i="12" l="1"/>
  <c r="Q4089" i="12"/>
  <c r="Q4090" i="12" s="1"/>
  <c r="N4089" i="12"/>
  <c r="I4090" i="12"/>
  <c r="J4090" i="12" s="1"/>
  <c r="L4090" i="12"/>
  <c r="N4090" i="12" s="1"/>
  <c r="H4091" i="12"/>
  <c r="F4093" i="12"/>
  <c r="G4093" i="12" s="1"/>
  <c r="E4092" i="12"/>
  <c r="P4090" i="12" l="1"/>
  <c r="R4090" i="12" s="1"/>
  <c r="R4089" i="12"/>
  <c r="L4091" i="12"/>
  <c r="M4091" i="12"/>
  <c r="I4091" i="12"/>
  <c r="J4091" i="12" s="1"/>
  <c r="H4092" i="12"/>
  <c r="F4094" i="12"/>
  <c r="G4094" i="12" s="1"/>
  <c r="E4093" i="12"/>
  <c r="P4091" i="12" l="1"/>
  <c r="Q4091" i="12"/>
  <c r="L4092" i="12"/>
  <c r="M4092" i="12"/>
  <c r="N4091" i="12"/>
  <c r="I4092" i="12"/>
  <c r="J4092" i="12" s="1"/>
  <c r="H4093" i="12"/>
  <c r="E4094" i="12"/>
  <c r="F4095" i="12"/>
  <c r="G4095" i="12" s="1"/>
  <c r="P4092" i="12" l="1"/>
  <c r="Q4092" i="12"/>
  <c r="R4091" i="12"/>
  <c r="L4093" i="12"/>
  <c r="M4093" i="12"/>
  <c r="N4092" i="12"/>
  <c r="I4093" i="12"/>
  <c r="J4093" i="12" s="1"/>
  <c r="H4094" i="12"/>
  <c r="M4094" i="12" s="1"/>
  <c r="F4096" i="12"/>
  <c r="G4096" i="12" s="1"/>
  <c r="E4095" i="12"/>
  <c r="P4093" i="12" l="1"/>
  <c r="Q4093" i="12"/>
  <c r="Q4094" i="12" s="1"/>
  <c r="R4092" i="12"/>
  <c r="N4093" i="12"/>
  <c r="I4094" i="12"/>
  <c r="J4094" i="12" s="1"/>
  <c r="L4094" i="12"/>
  <c r="N4094" i="12" s="1"/>
  <c r="H4095" i="12"/>
  <c r="M4095" i="12" s="1"/>
  <c r="E4096" i="12"/>
  <c r="F4097" i="12"/>
  <c r="G4097" i="12" s="1"/>
  <c r="P4094" i="12" l="1"/>
  <c r="R4094" i="12" s="1"/>
  <c r="Q4095" i="12"/>
  <c r="R4093" i="12"/>
  <c r="I4095" i="12"/>
  <c r="J4095" i="12" s="1"/>
  <c r="L4095" i="12"/>
  <c r="N4095" i="12" s="1"/>
  <c r="H4096" i="12"/>
  <c r="F4098" i="12"/>
  <c r="G4098" i="12" s="1"/>
  <c r="E4097" i="12"/>
  <c r="P4095" i="12" l="1"/>
  <c r="R4095" i="12" s="1"/>
  <c r="L4096" i="12"/>
  <c r="M4096" i="12"/>
  <c r="I4096" i="12"/>
  <c r="J4096" i="12" s="1"/>
  <c r="H4097" i="12"/>
  <c r="M4097" i="12" s="1"/>
  <c r="E4098" i="12"/>
  <c r="F4099" i="12"/>
  <c r="G4099" i="12" s="1"/>
  <c r="P4096" i="12" l="1"/>
  <c r="Q4096" i="12"/>
  <c r="Q4097" i="12" s="1"/>
  <c r="N4096" i="12"/>
  <c r="I4097" i="12"/>
  <c r="J4097" i="12" s="1"/>
  <c r="L4097" i="12"/>
  <c r="N4097" i="12" s="1"/>
  <c r="H4098" i="12"/>
  <c r="E4099" i="12"/>
  <c r="F4100" i="12"/>
  <c r="G4100" i="12" s="1"/>
  <c r="P4097" i="12" l="1"/>
  <c r="R4097" i="12" s="1"/>
  <c r="R4096" i="12"/>
  <c r="L4098" i="12"/>
  <c r="M4098" i="12"/>
  <c r="I4098" i="12"/>
  <c r="J4098" i="12" s="1"/>
  <c r="H4099" i="12"/>
  <c r="F4101" i="12"/>
  <c r="G4101" i="12" s="1"/>
  <c r="E4100" i="12"/>
  <c r="P4098" i="12" l="1"/>
  <c r="Q4098" i="12"/>
  <c r="L4099" i="12"/>
  <c r="M4099" i="12"/>
  <c r="N4098" i="12"/>
  <c r="I4099" i="12"/>
  <c r="J4099" i="12" s="1"/>
  <c r="H4100" i="12"/>
  <c r="E4101" i="12"/>
  <c r="F4102" i="12"/>
  <c r="G4102" i="12" s="1"/>
  <c r="P4099" i="12" l="1"/>
  <c r="Q4099" i="12"/>
  <c r="R4098" i="12"/>
  <c r="L4100" i="12"/>
  <c r="M4100" i="12"/>
  <c r="N4099" i="12"/>
  <c r="I4100" i="12"/>
  <c r="J4100" i="12" s="1"/>
  <c r="H4101" i="12"/>
  <c r="F4103" i="12"/>
  <c r="G4103" i="12" s="1"/>
  <c r="E4102" i="12"/>
  <c r="P4100" i="12" l="1"/>
  <c r="Q4100" i="12"/>
  <c r="R4099" i="12"/>
  <c r="L4101" i="12"/>
  <c r="M4101" i="12"/>
  <c r="N4100" i="12"/>
  <c r="I4101" i="12"/>
  <c r="J4101" i="12" s="1"/>
  <c r="H4102" i="12"/>
  <c r="F4104" i="12"/>
  <c r="G4104" i="12" s="1"/>
  <c r="E4103" i="12"/>
  <c r="P4101" i="12" l="1"/>
  <c r="Q4101" i="12"/>
  <c r="R4100" i="12"/>
  <c r="L4102" i="12"/>
  <c r="M4102" i="12"/>
  <c r="N4101" i="12"/>
  <c r="I4102" i="12"/>
  <c r="J4102" i="12" s="1"/>
  <c r="H4103" i="12"/>
  <c r="F4105" i="12"/>
  <c r="G4105" i="12" s="1"/>
  <c r="E4104" i="12"/>
  <c r="P4102" i="12" l="1"/>
  <c r="Q4102" i="12"/>
  <c r="R4101" i="12"/>
  <c r="L4103" i="12"/>
  <c r="M4103" i="12"/>
  <c r="N4102" i="12"/>
  <c r="I4103" i="12"/>
  <c r="J4103" i="12" s="1"/>
  <c r="H4104" i="12"/>
  <c r="F4106" i="12"/>
  <c r="G4106" i="12" s="1"/>
  <c r="E4105" i="12"/>
  <c r="P4103" i="12" l="1"/>
  <c r="Q4103" i="12"/>
  <c r="R4102" i="12"/>
  <c r="L4104" i="12"/>
  <c r="M4104" i="12"/>
  <c r="N4103" i="12"/>
  <c r="I4104" i="12"/>
  <c r="J4104" i="12" s="1"/>
  <c r="H4105" i="12"/>
  <c r="F4107" i="12"/>
  <c r="G4107" i="12" s="1"/>
  <c r="E4106" i="12"/>
  <c r="P4104" i="12" l="1"/>
  <c r="Q4104" i="12"/>
  <c r="R4103" i="12"/>
  <c r="L4105" i="12"/>
  <c r="M4105" i="12"/>
  <c r="N4104" i="12"/>
  <c r="I4105" i="12"/>
  <c r="J4105" i="12" s="1"/>
  <c r="H4106" i="12"/>
  <c r="E4107" i="12"/>
  <c r="F4108" i="12"/>
  <c r="G4108" i="12" s="1"/>
  <c r="P4105" i="12" l="1"/>
  <c r="Q4105" i="12"/>
  <c r="R4104" i="12"/>
  <c r="L4106" i="12"/>
  <c r="M4106" i="12"/>
  <c r="N4105" i="12"/>
  <c r="I4106" i="12"/>
  <c r="J4106" i="12" s="1"/>
  <c r="H4107" i="12"/>
  <c r="F4109" i="12"/>
  <c r="G4109" i="12" s="1"/>
  <c r="E4108" i="12"/>
  <c r="P4106" i="12" l="1"/>
  <c r="Q4106" i="12"/>
  <c r="R4105" i="12"/>
  <c r="L4107" i="12"/>
  <c r="M4107" i="12"/>
  <c r="N4106" i="12"/>
  <c r="I4107" i="12"/>
  <c r="J4107" i="12" s="1"/>
  <c r="H4108" i="12"/>
  <c r="F4110" i="12"/>
  <c r="G4110" i="12" s="1"/>
  <c r="E4109" i="12"/>
  <c r="P4107" i="12" l="1"/>
  <c r="Q4107" i="12"/>
  <c r="R4106" i="12"/>
  <c r="L4108" i="12"/>
  <c r="M4108" i="12"/>
  <c r="N4107" i="12"/>
  <c r="I4108" i="12"/>
  <c r="J4108" i="12" s="1"/>
  <c r="H4109" i="12"/>
  <c r="M4109" i="12" s="1"/>
  <c r="F4111" i="12"/>
  <c r="G4111" i="12" s="1"/>
  <c r="E4110" i="12"/>
  <c r="P4108" i="12" l="1"/>
  <c r="Q4108" i="12"/>
  <c r="Q4109" i="12" s="1"/>
  <c r="R4107" i="12"/>
  <c r="N4108" i="12"/>
  <c r="I4109" i="12"/>
  <c r="J4109" i="12" s="1"/>
  <c r="L4109" i="12"/>
  <c r="N4109" i="12" s="1"/>
  <c r="H4110" i="12"/>
  <c r="F4112" i="12"/>
  <c r="G4112" i="12" s="1"/>
  <c r="E4111" i="12"/>
  <c r="P4109" i="12" l="1"/>
  <c r="R4109" i="12" s="1"/>
  <c r="R4108" i="12"/>
  <c r="L4110" i="12"/>
  <c r="M4110" i="12"/>
  <c r="I4110" i="12"/>
  <c r="J4110" i="12" s="1"/>
  <c r="H4111" i="12"/>
  <c r="M4111" i="12" s="1"/>
  <c r="E4112" i="12"/>
  <c r="F4113" i="12"/>
  <c r="G4113" i="12" s="1"/>
  <c r="P4110" i="12" l="1"/>
  <c r="Q4110" i="12"/>
  <c r="Q4111" i="12" s="1"/>
  <c r="N4110" i="12"/>
  <c r="I4111" i="12"/>
  <c r="J4111" i="12" s="1"/>
  <c r="L4111" i="12"/>
  <c r="N4111" i="12" s="1"/>
  <c r="H4112" i="12"/>
  <c r="F4114" i="12"/>
  <c r="G4114" i="12" s="1"/>
  <c r="E4113" i="12"/>
  <c r="P4111" i="12" l="1"/>
  <c r="R4111" i="12" s="1"/>
  <c r="R4110" i="12"/>
  <c r="L4112" i="12"/>
  <c r="M4112" i="12"/>
  <c r="I4112" i="12"/>
  <c r="J4112" i="12" s="1"/>
  <c r="H4113" i="12"/>
  <c r="F4115" i="12"/>
  <c r="G4115" i="12" s="1"/>
  <c r="E4114" i="12"/>
  <c r="P4112" i="12" l="1"/>
  <c r="Q4112" i="12"/>
  <c r="L4113" i="12"/>
  <c r="M4113" i="12"/>
  <c r="N4112" i="12"/>
  <c r="I4113" i="12"/>
  <c r="J4113" i="12" s="1"/>
  <c r="H4114" i="12"/>
  <c r="F4116" i="12"/>
  <c r="G4116" i="12" s="1"/>
  <c r="E4115" i="12"/>
  <c r="P4113" i="12" l="1"/>
  <c r="Q4113" i="12"/>
  <c r="R4112" i="12"/>
  <c r="L4114" i="12"/>
  <c r="M4114" i="12"/>
  <c r="N4113" i="12"/>
  <c r="I4114" i="12"/>
  <c r="J4114" i="12" s="1"/>
  <c r="H4115" i="12"/>
  <c r="M4115" i="12" s="1"/>
  <c r="F4117" i="12"/>
  <c r="G4117" i="12" s="1"/>
  <c r="E4116" i="12"/>
  <c r="P4114" i="12" l="1"/>
  <c r="Q4114" i="12"/>
  <c r="Q4115" i="12" s="1"/>
  <c r="R4113" i="12"/>
  <c r="N4114" i="12"/>
  <c r="I4115" i="12"/>
  <c r="J4115" i="12" s="1"/>
  <c r="L4115" i="12"/>
  <c r="N4115" i="12" s="1"/>
  <c r="H4116" i="12"/>
  <c r="E4117" i="12"/>
  <c r="F4118" i="12"/>
  <c r="G4118" i="12" s="1"/>
  <c r="P4115" i="12" l="1"/>
  <c r="R4115" i="12" s="1"/>
  <c r="R4114" i="12"/>
  <c r="L4116" i="12"/>
  <c r="M4116" i="12"/>
  <c r="I4116" i="12"/>
  <c r="J4116" i="12" s="1"/>
  <c r="H4117" i="12"/>
  <c r="F4119" i="12"/>
  <c r="G4119" i="12" s="1"/>
  <c r="E4118" i="12"/>
  <c r="P4116" i="12" l="1"/>
  <c r="Q4116" i="12"/>
  <c r="L4117" i="12"/>
  <c r="M4117" i="12"/>
  <c r="N4116" i="12"/>
  <c r="I4117" i="12"/>
  <c r="J4117" i="12" s="1"/>
  <c r="H4118" i="12"/>
  <c r="E4119" i="12"/>
  <c r="F4120" i="12"/>
  <c r="G4120" i="12" s="1"/>
  <c r="P4117" i="12" l="1"/>
  <c r="Q4117" i="12"/>
  <c r="R4116" i="12"/>
  <c r="L4118" i="12"/>
  <c r="M4118" i="12"/>
  <c r="N4117" i="12"/>
  <c r="I4118" i="12"/>
  <c r="J4118" i="12" s="1"/>
  <c r="H4119" i="12"/>
  <c r="F4121" i="12"/>
  <c r="G4121" i="12" s="1"/>
  <c r="E4120" i="12"/>
  <c r="P4118" i="12" l="1"/>
  <c r="Q4118" i="12"/>
  <c r="R4117" i="12"/>
  <c r="L4119" i="12"/>
  <c r="M4119" i="12"/>
  <c r="N4118" i="12"/>
  <c r="I4119" i="12"/>
  <c r="J4119" i="12" s="1"/>
  <c r="H4120" i="12"/>
  <c r="E4121" i="12"/>
  <c r="F4122" i="12"/>
  <c r="G4122" i="12" s="1"/>
  <c r="P4119" i="12" l="1"/>
  <c r="Q4119" i="12"/>
  <c r="R4118" i="12"/>
  <c r="L4120" i="12"/>
  <c r="M4120" i="12"/>
  <c r="N4119" i="12"/>
  <c r="I4120" i="12"/>
  <c r="J4120" i="12" s="1"/>
  <c r="H4121" i="12"/>
  <c r="F4123" i="12"/>
  <c r="G4123" i="12" s="1"/>
  <c r="E4122" i="12"/>
  <c r="P4120" i="12" l="1"/>
  <c r="Q4120" i="12"/>
  <c r="R4119" i="12"/>
  <c r="L4121" i="12"/>
  <c r="M4121" i="12"/>
  <c r="N4120" i="12"/>
  <c r="I4121" i="12"/>
  <c r="J4121" i="12" s="1"/>
  <c r="H4122" i="12"/>
  <c r="E4123" i="12"/>
  <c r="F4124" i="12"/>
  <c r="G4124" i="12" s="1"/>
  <c r="P4121" i="12" l="1"/>
  <c r="Q4121" i="12"/>
  <c r="R4120" i="12"/>
  <c r="L4122" i="12"/>
  <c r="M4122" i="12"/>
  <c r="N4121" i="12"/>
  <c r="I4122" i="12"/>
  <c r="J4122" i="12" s="1"/>
  <c r="H4123" i="12"/>
  <c r="F4125" i="12"/>
  <c r="G4125" i="12" s="1"/>
  <c r="E4124" i="12"/>
  <c r="P4122" i="12" l="1"/>
  <c r="Q4122" i="12"/>
  <c r="R4121" i="12"/>
  <c r="L4123" i="12"/>
  <c r="M4123" i="12"/>
  <c r="N4122" i="12"/>
  <c r="I4123" i="12"/>
  <c r="J4123" i="12" s="1"/>
  <c r="H4124" i="12"/>
  <c r="F4126" i="12"/>
  <c r="G4126" i="12" s="1"/>
  <c r="E4125" i="12"/>
  <c r="P4123" i="12" l="1"/>
  <c r="Q4123" i="12"/>
  <c r="R4122" i="12"/>
  <c r="L4124" i="12"/>
  <c r="M4124" i="12"/>
  <c r="N4123" i="12"/>
  <c r="I4124" i="12"/>
  <c r="J4124" i="12" s="1"/>
  <c r="H4125" i="12"/>
  <c r="E4126" i="12"/>
  <c r="F4127" i="12"/>
  <c r="G4127" i="12" s="1"/>
  <c r="P4124" i="12" l="1"/>
  <c r="Q4124" i="12"/>
  <c r="R4123" i="12"/>
  <c r="L4125" i="12"/>
  <c r="M4125" i="12"/>
  <c r="N4124" i="12"/>
  <c r="I4125" i="12"/>
  <c r="J4125" i="12" s="1"/>
  <c r="H4126" i="12"/>
  <c r="M4126" i="12" s="1"/>
  <c r="F4128" i="12"/>
  <c r="G4128" i="12" s="1"/>
  <c r="E4127" i="12"/>
  <c r="P4125" i="12" l="1"/>
  <c r="Q4125" i="12"/>
  <c r="Q4126" i="12" s="1"/>
  <c r="R4124" i="12"/>
  <c r="N4125" i="12"/>
  <c r="I4126" i="12"/>
  <c r="J4126" i="12" s="1"/>
  <c r="L4126" i="12"/>
  <c r="N4126" i="12" s="1"/>
  <c r="H4127" i="12"/>
  <c r="F4129" i="12"/>
  <c r="G4129" i="12" s="1"/>
  <c r="E4128" i="12"/>
  <c r="P4126" i="12" l="1"/>
  <c r="R4126" i="12" s="1"/>
  <c r="R4125" i="12"/>
  <c r="L4127" i="12"/>
  <c r="M4127" i="12"/>
  <c r="I4127" i="12"/>
  <c r="J4127" i="12" s="1"/>
  <c r="H4128" i="12"/>
  <c r="F4130" i="12"/>
  <c r="G4130" i="12" s="1"/>
  <c r="E4129" i="12"/>
  <c r="P4127" i="12" l="1"/>
  <c r="Q4127" i="12"/>
  <c r="L4128" i="12"/>
  <c r="M4128" i="12"/>
  <c r="N4127" i="12"/>
  <c r="I4128" i="12"/>
  <c r="J4128" i="12" s="1"/>
  <c r="H4129" i="12"/>
  <c r="E4130" i="12"/>
  <c r="F4131" i="12"/>
  <c r="G4131" i="12" s="1"/>
  <c r="P4128" i="12" l="1"/>
  <c r="Q4128" i="12"/>
  <c r="R4127" i="12"/>
  <c r="L4129" i="12"/>
  <c r="M4129" i="12"/>
  <c r="N4128" i="12"/>
  <c r="I4129" i="12"/>
  <c r="J4129" i="12" s="1"/>
  <c r="H4130" i="12"/>
  <c r="M4130" i="12" s="1"/>
  <c r="F4132" i="12"/>
  <c r="G4132" i="12" s="1"/>
  <c r="E4131" i="12"/>
  <c r="P4129" i="12" l="1"/>
  <c r="Q4129" i="12"/>
  <c r="Q4130" i="12" s="1"/>
  <c r="R4128" i="12"/>
  <c r="N4129" i="12"/>
  <c r="I4130" i="12"/>
  <c r="J4130" i="12" s="1"/>
  <c r="L4130" i="12"/>
  <c r="N4130" i="12" s="1"/>
  <c r="H4131" i="12"/>
  <c r="F4133" i="12"/>
  <c r="G4133" i="12" s="1"/>
  <c r="E4132" i="12"/>
  <c r="P4130" i="12" l="1"/>
  <c r="R4130" i="12" s="1"/>
  <c r="R4129" i="12"/>
  <c r="L4131" i="12"/>
  <c r="M4131" i="12"/>
  <c r="I4131" i="12"/>
  <c r="J4131" i="12" s="1"/>
  <c r="H4132" i="12"/>
  <c r="E4133" i="12"/>
  <c r="F4134" i="12"/>
  <c r="G4134" i="12" s="1"/>
  <c r="P4131" i="12" l="1"/>
  <c r="Q4131" i="12"/>
  <c r="L4132" i="12"/>
  <c r="M4132" i="12"/>
  <c r="N4131" i="12"/>
  <c r="I4132" i="12"/>
  <c r="J4132" i="12" s="1"/>
  <c r="H4133" i="12"/>
  <c r="F4135" i="12"/>
  <c r="G4135" i="12" s="1"/>
  <c r="E4134" i="12"/>
  <c r="P4132" i="12" l="1"/>
  <c r="Q4132" i="12"/>
  <c r="R4131" i="12"/>
  <c r="L4133" i="12"/>
  <c r="M4133" i="12"/>
  <c r="N4132" i="12"/>
  <c r="I4133" i="12"/>
  <c r="J4133" i="12" s="1"/>
  <c r="H4134" i="12"/>
  <c r="F4136" i="12"/>
  <c r="G4136" i="12" s="1"/>
  <c r="E4135" i="12"/>
  <c r="P4133" i="12" l="1"/>
  <c r="Q4133" i="12"/>
  <c r="R4132" i="12"/>
  <c r="L4134" i="12"/>
  <c r="M4134" i="12"/>
  <c r="N4133" i="12"/>
  <c r="I4134" i="12"/>
  <c r="J4134" i="12" s="1"/>
  <c r="H4135" i="12"/>
  <c r="M4135" i="12" s="1"/>
  <c r="E4136" i="12"/>
  <c r="F4137" i="12"/>
  <c r="G4137" i="12" s="1"/>
  <c r="P4134" i="12" l="1"/>
  <c r="Q4134" i="12"/>
  <c r="Q4135" i="12" s="1"/>
  <c r="R4133" i="12"/>
  <c r="N4134" i="12"/>
  <c r="I4135" i="12"/>
  <c r="J4135" i="12" s="1"/>
  <c r="L4135" i="12"/>
  <c r="N4135" i="12" s="1"/>
  <c r="H4136" i="12"/>
  <c r="F4138" i="12"/>
  <c r="G4138" i="12" s="1"/>
  <c r="E4137" i="12"/>
  <c r="P4135" i="12" l="1"/>
  <c r="R4135" i="12" s="1"/>
  <c r="R4134" i="12"/>
  <c r="L4136" i="12"/>
  <c r="M4136" i="12"/>
  <c r="I4136" i="12"/>
  <c r="J4136" i="12" s="1"/>
  <c r="H4137" i="12"/>
  <c r="M4137" i="12" s="1"/>
  <c r="F4139" i="12"/>
  <c r="G4139" i="12" s="1"/>
  <c r="E4138" i="12"/>
  <c r="P4136" i="12" l="1"/>
  <c r="Q4136" i="12"/>
  <c r="Q4137" i="12" s="1"/>
  <c r="N4136" i="12"/>
  <c r="I4137" i="12"/>
  <c r="J4137" i="12" s="1"/>
  <c r="L4137" i="12"/>
  <c r="N4137" i="12" s="1"/>
  <c r="H4138" i="12"/>
  <c r="M4138" i="12" s="1"/>
  <c r="F4140" i="12"/>
  <c r="G4140" i="12" s="1"/>
  <c r="E4139" i="12"/>
  <c r="P4137" i="12" l="1"/>
  <c r="R4137" i="12" s="1"/>
  <c r="Q4138" i="12"/>
  <c r="R4136" i="12"/>
  <c r="I4138" i="12"/>
  <c r="J4138" i="12" s="1"/>
  <c r="L4138" i="12"/>
  <c r="N4138" i="12" s="1"/>
  <c r="H4139" i="12"/>
  <c r="M4139" i="12" s="1"/>
  <c r="F4141" i="12"/>
  <c r="G4141" i="12" s="1"/>
  <c r="E4140" i="12"/>
  <c r="P4138" i="12" l="1"/>
  <c r="R4138" i="12" s="1"/>
  <c r="Q4139" i="12"/>
  <c r="I4139" i="12"/>
  <c r="J4139" i="12" s="1"/>
  <c r="L4139" i="12"/>
  <c r="N4139" i="12" s="1"/>
  <c r="H4140" i="12"/>
  <c r="E4141" i="12"/>
  <c r="F4142" i="12"/>
  <c r="G4142" i="12" s="1"/>
  <c r="P4139" i="12" l="1"/>
  <c r="R4139" i="12" s="1"/>
  <c r="L4140" i="12"/>
  <c r="M4140" i="12"/>
  <c r="I4140" i="12"/>
  <c r="J4140" i="12" s="1"/>
  <c r="H4141" i="12"/>
  <c r="F4143" i="12"/>
  <c r="G4143" i="12" s="1"/>
  <c r="E4142" i="12"/>
  <c r="P4140" i="12" l="1"/>
  <c r="Q4140" i="12"/>
  <c r="L4141" i="12"/>
  <c r="M4141" i="12"/>
  <c r="N4140" i="12"/>
  <c r="I4141" i="12"/>
  <c r="J4141" i="12" s="1"/>
  <c r="H4142" i="12"/>
  <c r="E4143" i="12"/>
  <c r="F4144" i="12"/>
  <c r="G4144" i="12" s="1"/>
  <c r="P4141" i="12" l="1"/>
  <c r="Q4141" i="12"/>
  <c r="R4140" i="12"/>
  <c r="L4142" i="12"/>
  <c r="M4142" i="12"/>
  <c r="N4141" i="12"/>
  <c r="I4142" i="12"/>
  <c r="J4142" i="12" s="1"/>
  <c r="H4143" i="12"/>
  <c r="F4145" i="12"/>
  <c r="G4145" i="12" s="1"/>
  <c r="E4144" i="12"/>
  <c r="P4142" i="12" l="1"/>
  <c r="Q4142" i="12"/>
  <c r="R4141" i="12"/>
  <c r="L4143" i="12"/>
  <c r="M4143" i="12"/>
  <c r="N4142" i="12"/>
  <c r="I4143" i="12"/>
  <c r="J4143" i="12" s="1"/>
  <c r="H4144" i="12"/>
  <c r="F4146" i="12"/>
  <c r="G4146" i="12" s="1"/>
  <c r="E4145" i="12"/>
  <c r="P4143" i="12" l="1"/>
  <c r="Q4143" i="12"/>
  <c r="R4142" i="12"/>
  <c r="L4144" i="12"/>
  <c r="M4144" i="12"/>
  <c r="N4143" i="12"/>
  <c r="I4144" i="12"/>
  <c r="J4144" i="12" s="1"/>
  <c r="H4145" i="12"/>
  <c r="E4146" i="12"/>
  <c r="F4147" i="12"/>
  <c r="G4147" i="12" s="1"/>
  <c r="P4144" i="12" l="1"/>
  <c r="Q4144" i="12"/>
  <c r="R4143" i="12"/>
  <c r="L4145" i="12"/>
  <c r="M4145" i="12"/>
  <c r="N4144" i="12"/>
  <c r="I4145" i="12"/>
  <c r="J4145" i="12" s="1"/>
  <c r="H4146" i="12"/>
  <c r="M4146" i="12" s="1"/>
  <c r="F4148" i="12"/>
  <c r="G4148" i="12" s="1"/>
  <c r="E4147" i="12"/>
  <c r="P4145" i="12" l="1"/>
  <c r="Q4145" i="12"/>
  <c r="Q4146" i="12" s="1"/>
  <c r="R4144" i="12"/>
  <c r="N4145" i="12"/>
  <c r="I4146" i="12"/>
  <c r="J4146" i="12" s="1"/>
  <c r="L4146" i="12"/>
  <c r="N4146" i="12" s="1"/>
  <c r="H4147" i="12"/>
  <c r="F4149" i="12"/>
  <c r="G4149" i="12" s="1"/>
  <c r="E4148" i="12"/>
  <c r="P4146" i="12" l="1"/>
  <c r="R4146" i="12" s="1"/>
  <c r="R4145" i="12"/>
  <c r="L4147" i="12"/>
  <c r="M4147" i="12"/>
  <c r="I4147" i="12"/>
  <c r="J4147" i="12" s="1"/>
  <c r="H4148" i="12"/>
  <c r="F4150" i="12"/>
  <c r="G4150" i="12" s="1"/>
  <c r="E4149" i="12"/>
  <c r="P4147" i="12" l="1"/>
  <c r="Q4147" i="12"/>
  <c r="L4148" i="12"/>
  <c r="M4148" i="12"/>
  <c r="N4147" i="12"/>
  <c r="I4148" i="12"/>
  <c r="J4148" i="12" s="1"/>
  <c r="H4149" i="12"/>
  <c r="F4151" i="12"/>
  <c r="G4151" i="12" s="1"/>
  <c r="E4150" i="12"/>
  <c r="P4148" i="12" l="1"/>
  <c r="Q4148" i="12"/>
  <c r="R4147" i="12"/>
  <c r="L4149" i="12"/>
  <c r="M4149" i="12"/>
  <c r="N4148" i="12"/>
  <c r="I4149" i="12"/>
  <c r="J4149" i="12" s="1"/>
  <c r="H4150" i="12"/>
  <c r="F4152" i="12"/>
  <c r="G4152" i="12" s="1"/>
  <c r="E4151" i="12"/>
  <c r="P4149" i="12" l="1"/>
  <c r="Q4149" i="12"/>
  <c r="R4148" i="12"/>
  <c r="N4149" i="12"/>
  <c r="L4150" i="12"/>
  <c r="M4150" i="12"/>
  <c r="I4150" i="12"/>
  <c r="J4150" i="12" s="1"/>
  <c r="H4151" i="12"/>
  <c r="F4153" i="12"/>
  <c r="G4153" i="12" s="1"/>
  <c r="E4152" i="12"/>
  <c r="P4150" i="12" l="1"/>
  <c r="Q4150" i="12"/>
  <c r="R4149" i="12"/>
  <c r="L4151" i="12"/>
  <c r="M4151" i="12"/>
  <c r="N4150" i="12"/>
  <c r="I4151" i="12"/>
  <c r="J4151" i="12" s="1"/>
  <c r="H4152" i="12"/>
  <c r="F4154" i="12"/>
  <c r="G4154" i="12" s="1"/>
  <c r="E4153" i="12"/>
  <c r="P4151" i="12" l="1"/>
  <c r="Q4151" i="12"/>
  <c r="R4150" i="12"/>
  <c r="N4151" i="12"/>
  <c r="L4152" i="12"/>
  <c r="M4152" i="12"/>
  <c r="I4152" i="12"/>
  <c r="J4152" i="12" s="1"/>
  <c r="H4153" i="12"/>
  <c r="E4154" i="12"/>
  <c r="F4155" i="12"/>
  <c r="G4155" i="12" s="1"/>
  <c r="P4152" i="12" l="1"/>
  <c r="Q4152" i="12"/>
  <c r="R4151" i="12"/>
  <c r="L4153" i="12"/>
  <c r="M4153" i="12"/>
  <c r="N4152" i="12"/>
  <c r="I4153" i="12"/>
  <c r="J4153" i="12" s="1"/>
  <c r="H4154" i="12"/>
  <c r="F4156" i="12"/>
  <c r="G4156" i="12" s="1"/>
  <c r="E4155" i="12"/>
  <c r="P4153" i="12" l="1"/>
  <c r="Q4153" i="12"/>
  <c r="R4152" i="12"/>
  <c r="L4154" i="12"/>
  <c r="M4154" i="12"/>
  <c r="N4153" i="12"/>
  <c r="I4154" i="12"/>
  <c r="J4154" i="12" s="1"/>
  <c r="H4155" i="12"/>
  <c r="F4157" i="12"/>
  <c r="G4157" i="12" s="1"/>
  <c r="E4156" i="12"/>
  <c r="P4154" i="12" l="1"/>
  <c r="Q4154" i="12"/>
  <c r="R4153" i="12"/>
  <c r="L4155" i="12"/>
  <c r="M4155" i="12"/>
  <c r="N4154" i="12"/>
  <c r="I4155" i="12"/>
  <c r="J4155" i="12" s="1"/>
  <c r="H4156" i="12"/>
  <c r="F4158" i="12"/>
  <c r="G4158" i="12" s="1"/>
  <c r="E4157" i="12"/>
  <c r="P4155" i="12" l="1"/>
  <c r="Q4155" i="12"/>
  <c r="R4154" i="12"/>
  <c r="L4156" i="12"/>
  <c r="M4156" i="12"/>
  <c r="N4155" i="12"/>
  <c r="I4156" i="12"/>
  <c r="J4156" i="12" s="1"/>
  <c r="H4157" i="12"/>
  <c r="E4158" i="12"/>
  <c r="F4159" i="12"/>
  <c r="G4159" i="12" s="1"/>
  <c r="P4156" i="12" l="1"/>
  <c r="Q4156" i="12"/>
  <c r="R4155" i="12"/>
  <c r="L4157" i="12"/>
  <c r="M4157" i="12"/>
  <c r="N4156" i="12"/>
  <c r="I4157" i="12"/>
  <c r="J4157" i="12" s="1"/>
  <c r="H4158" i="12"/>
  <c r="F4160" i="12"/>
  <c r="G4160" i="12" s="1"/>
  <c r="E4159" i="12"/>
  <c r="P4157" i="12" l="1"/>
  <c r="Q4157" i="12"/>
  <c r="R4156" i="12"/>
  <c r="L4158" i="12"/>
  <c r="M4158" i="12"/>
  <c r="N4157" i="12"/>
  <c r="I4158" i="12"/>
  <c r="J4158" i="12" s="1"/>
  <c r="H4159" i="12"/>
  <c r="M4159" i="12" s="1"/>
  <c r="E4160" i="12"/>
  <c r="F4161" i="12"/>
  <c r="G4161" i="12" s="1"/>
  <c r="P4158" i="12" l="1"/>
  <c r="Q4158" i="12"/>
  <c r="Q4159" i="12" s="1"/>
  <c r="R4157" i="12"/>
  <c r="N4158" i="12"/>
  <c r="I4159" i="12"/>
  <c r="J4159" i="12" s="1"/>
  <c r="L4159" i="12"/>
  <c r="N4159" i="12" s="1"/>
  <c r="H4160" i="12"/>
  <c r="F4162" i="12"/>
  <c r="G4162" i="12" s="1"/>
  <c r="E4161" i="12"/>
  <c r="P4159" i="12" l="1"/>
  <c r="R4159" i="12" s="1"/>
  <c r="R4158" i="12"/>
  <c r="L4160" i="12"/>
  <c r="M4160" i="12"/>
  <c r="I4160" i="12"/>
  <c r="J4160" i="12" s="1"/>
  <c r="H4161" i="12"/>
  <c r="E4162" i="12"/>
  <c r="F4163" i="12"/>
  <c r="G4163" i="12" s="1"/>
  <c r="P4160" i="12" l="1"/>
  <c r="Q4160" i="12"/>
  <c r="L4161" i="12"/>
  <c r="M4161" i="12"/>
  <c r="N4160" i="12"/>
  <c r="I4161" i="12"/>
  <c r="J4161" i="12" s="1"/>
  <c r="H4162" i="12"/>
  <c r="F4164" i="12"/>
  <c r="G4164" i="12" s="1"/>
  <c r="E4163" i="12"/>
  <c r="P4161" i="12" l="1"/>
  <c r="Q4161" i="12"/>
  <c r="R4160" i="12"/>
  <c r="L4162" i="12"/>
  <c r="M4162" i="12"/>
  <c r="N4161" i="12"/>
  <c r="I4162" i="12"/>
  <c r="J4162" i="12" s="1"/>
  <c r="H4163" i="12"/>
  <c r="M4163" i="12" s="1"/>
  <c r="E4164" i="12"/>
  <c r="F4165" i="12"/>
  <c r="G4165" i="12" s="1"/>
  <c r="P4162" i="12" l="1"/>
  <c r="Q4162" i="12"/>
  <c r="Q4163" i="12" s="1"/>
  <c r="R4161" i="12"/>
  <c r="N4162" i="12"/>
  <c r="I4163" i="12"/>
  <c r="J4163" i="12" s="1"/>
  <c r="L4163" i="12"/>
  <c r="N4163" i="12" s="1"/>
  <c r="H4164" i="12"/>
  <c r="M4164" i="12" s="1"/>
  <c r="F4166" i="12"/>
  <c r="G4166" i="12" s="1"/>
  <c r="E4165" i="12"/>
  <c r="P4163" i="12" l="1"/>
  <c r="R4163" i="12" s="1"/>
  <c r="Q4164" i="12"/>
  <c r="R4162" i="12"/>
  <c r="I4164" i="12"/>
  <c r="J4164" i="12" s="1"/>
  <c r="L4164" i="12"/>
  <c r="N4164" i="12" s="1"/>
  <c r="H4165" i="12"/>
  <c r="F4167" i="12"/>
  <c r="G4167" i="12" s="1"/>
  <c r="E4166" i="12"/>
  <c r="P4164" i="12" l="1"/>
  <c r="R4164" i="12" s="1"/>
  <c r="L4165" i="12"/>
  <c r="M4165" i="12"/>
  <c r="I4165" i="12"/>
  <c r="J4165" i="12" s="1"/>
  <c r="H4166" i="12"/>
  <c r="F4168" i="12"/>
  <c r="G4168" i="12" s="1"/>
  <c r="E4167" i="12"/>
  <c r="P4165" i="12" l="1"/>
  <c r="Q4165" i="12"/>
  <c r="L4166" i="12"/>
  <c r="M4166" i="12"/>
  <c r="N4165" i="12"/>
  <c r="I4166" i="12"/>
  <c r="J4166" i="12" s="1"/>
  <c r="H4167" i="12"/>
  <c r="E4168" i="12"/>
  <c r="F4169" i="12"/>
  <c r="G4169" i="12" s="1"/>
  <c r="P4166" i="12" l="1"/>
  <c r="Q4166" i="12"/>
  <c r="R4165" i="12"/>
  <c r="L4167" i="12"/>
  <c r="M4167" i="12"/>
  <c r="N4166" i="12"/>
  <c r="I4167" i="12"/>
  <c r="J4167" i="12" s="1"/>
  <c r="H4168" i="12"/>
  <c r="F4170" i="12"/>
  <c r="G4170" i="12" s="1"/>
  <c r="E4169" i="12"/>
  <c r="P4167" i="12" l="1"/>
  <c r="Q4167" i="12"/>
  <c r="R4166" i="12"/>
  <c r="L4168" i="12"/>
  <c r="M4168" i="12"/>
  <c r="N4167" i="12"/>
  <c r="I4168" i="12"/>
  <c r="J4168" i="12" s="1"/>
  <c r="H4169" i="12"/>
  <c r="F4171" i="12"/>
  <c r="G4171" i="12" s="1"/>
  <c r="E4170" i="12"/>
  <c r="P4168" i="12" l="1"/>
  <c r="Q4168" i="12"/>
  <c r="R4167" i="12"/>
  <c r="L4169" i="12"/>
  <c r="M4169" i="12"/>
  <c r="N4168" i="12"/>
  <c r="I4169" i="12"/>
  <c r="J4169" i="12" s="1"/>
  <c r="H4170" i="12"/>
  <c r="F4172" i="12"/>
  <c r="G4172" i="12" s="1"/>
  <c r="E4171" i="12"/>
  <c r="P4169" i="12" l="1"/>
  <c r="Q4169" i="12"/>
  <c r="R4168" i="12"/>
  <c r="L4170" i="12"/>
  <c r="M4170" i="12"/>
  <c r="N4169" i="12"/>
  <c r="I4170" i="12"/>
  <c r="J4170" i="12" s="1"/>
  <c r="H4171" i="12"/>
  <c r="E4172" i="12"/>
  <c r="F4173" i="12"/>
  <c r="G4173" i="12" s="1"/>
  <c r="P4170" i="12" l="1"/>
  <c r="Q4170" i="12"/>
  <c r="R4169" i="12"/>
  <c r="L4171" i="12"/>
  <c r="M4171" i="12"/>
  <c r="N4170" i="12"/>
  <c r="I4171" i="12"/>
  <c r="J4171" i="12" s="1"/>
  <c r="H4172" i="12"/>
  <c r="F4174" i="12"/>
  <c r="G4174" i="12" s="1"/>
  <c r="E4173" i="12"/>
  <c r="P4171" i="12" l="1"/>
  <c r="Q4171" i="12"/>
  <c r="R4170" i="12"/>
  <c r="L4172" i="12"/>
  <c r="M4172" i="12"/>
  <c r="N4171" i="12"/>
  <c r="I4172" i="12"/>
  <c r="J4172" i="12" s="1"/>
  <c r="H4173" i="12"/>
  <c r="E4174" i="12"/>
  <c r="F4175" i="12"/>
  <c r="G4175" i="12" s="1"/>
  <c r="P4172" i="12" l="1"/>
  <c r="Q4172" i="12"/>
  <c r="R4171" i="12"/>
  <c r="L4173" i="12"/>
  <c r="M4173" i="12"/>
  <c r="N4172" i="12"/>
  <c r="I4173" i="12"/>
  <c r="J4173" i="12" s="1"/>
  <c r="H4174" i="12"/>
  <c r="F4176" i="12"/>
  <c r="G4176" i="12" s="1"/>
  <c r="E4175" i="12"/>
  <c r="P4173" i="12" l="1"/>
  <c r="Q4173" i="12"/>
  <c r="R4172" i="12"/>
  <c r="L4174" i="12"/>
  <c r="M4174" i="12"/>
  <c r="N4173" i="12"/>
  <c r="I4174" i="12"/>
  <c r="J4174" i="12" s="1"/>
  <c r="H4175" i="12"/>
  <c r="E4176" i="12"/>
  <c r="F4177" i="12"/>
  <c r="G4177" i="12" s="1"/>
  <c r="P4174" i="12" l="1"/>
  <c r="Q4174" i="12"/>
  <c r="R4173" i="12"/>
  <c r="L4175" i="12"/>
  <c r="M4175" i="12"/>
  <c r="N4174" i="12"/>
  <c r="I4175" i="12"/>
  <c r="J4175" i="12" s="1"/>
  <c r="H4176" i="12"/>
  <c r="F4178" i="12"/>
  <c r="G4178" i="12" s="1"/>
  <c r="E4177" i="12"/>
  <c r="P4175" i="12" l="1"/>
  <c r="Q4175" i="12"/>
  <c r="R4174" i="12"/>
  <c r="L4176" i="12"/>
  <c r="M4176" i="12"/>
  <c r="N4175" i="12"/>
  <c r="I4176" i="12"/>
  <c r="J4176" i="12" s="1"/>
  <c r="H4177" i="12"/>
  <c r="E4178" i="12"/>
  <c r="F4179" i="12"/>
  <c r="G4179" i="12" s="1"/>
  <c r="P4176" i="12" l="1"/>
  <c r="Q4176" i="12"/>
  <c r="R4175" i="12"/>
  <c r="L4177" i="12"/>
  <c r="M4177" i="12"/>
  <c r="N4176" i="12"/>
  <c r="I4177" i="12"/>
  <c r="J4177" i="12" s="1"/>
  <c r="H4178" i="12"/>
  <c r="F4180" i="12"/>
  <c r="G4180" i="12" s="1"/>
  <c r="E4179" i="12"/>
  <c r="P4177" i="12" l="1"/>
  <c r="Q4177" i="12"/>
  <c r="R4176" i="12"/>
  <c r="L4178" i="12"/>
  <c r="M4178" i="12"/>
  <c r="N4177" i="12"/>
  <c r="I4178" i="12"/>
  <c r="J4178" i="12" s="1"/>
  <c r="H4179" i="12"/>
  <c r="F4181" i="12"/>
  <c r="G4181" i="12" s="1"/>
  <c r="E4180" i="12"/>
  <c r="P4178" i="12" l="1"/>
  <c r="Q4178" i="12"/>
  <c r="R4177" i="12"/>
  <c r="L4179" i="12"/>
  <c r="M4179" i="12"/>
  <c r="N4178" i="12"/>
  <c r="I4179" i="12"/>
  <c r="J4179" i="12" s="1"/>
  <c r="H4180" i="12"/>
  <c r="F4182" i="12"/>
  <c r="G4182" i="12" s="1"/>
  <c r="E4181" i="12"/>
  <c r="P4179" i="12" l="1"/>
  <c r="Q4179" i="12"/>
  <c r="R4178" i="12"/>
  <c r="L4180" i="12"/>
  <c r="M4180" i="12"/>
  <c r="N4179" i="12"/>
  <c r="I4180" i="12"/>
  <c r="J4180" i="12" s="1"/>
  <c r="H4181" i="12"/>
  <c r="M4181" i="12" s="1"/>
  <c r="E4182" i="12"/>
  <c r="F4183" i="12"/>
  <c r="G4183" i="12" s="1"/>
  <c r="P4180" i="12" l="1"/>
  <c r="Q4180" i="12"/>
  <c r="Q4181" i="12" s="1"/>
  <c r="R4179" i="12"/>
  <c r="N4180" i="12"/>
  <c r="I4181" i="12"/>
  <c r="J4181" i="12" s="1"/>
  <c r="L4181" i="12"/>
  <c r="N4181" i="12" s="1"/>
  <c r="H4182" i="12"/>
  <c r="F4184" i="12"/>
  <c r="G4184" i="12" s="1"/>
  <c r="E4183" i="12"/>
  <c r="P4181" i="12" l="1"/>
  <c r="R4180" i="12"/>
  <c r="R4181" i="12"/>
  <c r="L4182" i="12"/>
  <c r="M4182" i="12"/>
  <c r="I4182" i="12"/>
  <c r="J4182" i="12" s="1"/>
  <c r="H4183" i="12"/>
  <c r="E4184" i="12"/>
  <c r="F4185" i="12"/>
  <c r="G4185" i="12" s="1"/>
  <c r="P4182" i="12" l="1"/>
  <c r="Q4182" i="12"/>
  <c r="L4183" i="12"/>
  <c r="M4183" i="12"/>
  <c r="N4182" i="12"/>
  <c r="I4183" i="12"/>
  <c r="J4183" i="12" s="1"/>
  <c r="H4184" i="12"/>
  <c r="F4186" i="12"/>
  <c r="G4186" i="12" s="1"/>
  <c r="E4185" i="12"/>
  <c r="P4183" i="12" l="1"/>
  <c r="Q4183" i="12"/>
  <c r="R4182" i="12"/>
  <c r="L4184" i="12"/>
  <c r="M4184" i="12"/>
  <c r="N4183" i="12"/>
  <c r="I4184" i="12"/>
  <c r="J4184" i="12" s="1"/>
  <c r="H4185" i="12"/>
  <c r="E4186" i="12"/>
  <c r="F4187" i="12"/>
  <c r="G4187" i="12" s="1"/>
  <c r="P4184" i="12" l="1"/>
  <c r="Q4184" i="12"/>
  <c r="R4183" i="12"/>
  <c r="L4185" i="12"/>
  <c r="M4185" i="12"/>
  <c r="N4184" i="12"/>
  <c r="I4185" i="12"/>
  <c r="J4185" i="12" s="1"/>
  <c r="H4186" i="12"/>
  <c r="F4188" i="12"/>
  <c r="G4188" i="12" s="1"/>
  <c r="E4187" i="12"/>
  <c r="P4185" i="12" l="1"/>
  <c r="Q4185" i="12"/>
  <c r="R4184" i="12"/>
  <c r="L4186" i="12"/>
  <c r="M4186" i="12"/>
  <c r="N4185" i="12"/>
  <c r="I4186" i="12"/>
  <c r="J4186" i="12" s="1"/>
  <c r="H4187" i="12"/>
  <c r="F4189" i="12"/>
  <c r="G4189" i="12" s="1"/>
  <c r="E4188" i="12"/>
  <c r="P4186" i="12" l="1"/>
  <c r="Q4186" i="12"/>
  <c r="R4185" i="12"/>
  <c r="L4187" i="12"/>
  <c r="M4187" i="12"/>
  <c r="N4186" i="12"/>
  <c r="I4187" i="12"/>
  <c r="J4187" i="12" s="1"/>
  <c r="H4188" i="12"/>
  <c r="E4189" i="12"/>
  <c r="F4190" i="12"/>
  <c r="G4190" i="12" s="1"/>
  <c r="P4187" i="12" l="1"/>
  <c r="Q4187" i="12"/>
  <c r="R4186" i="12"/>
  <c r="L4188" i="12"/>
  <c r="M4188" i="12"/>
  <c r="N4187" i="12"/>
  <c r="I4188" i="12"/>
  <c r="J4188" i="12" s="1"/>
  <c r="H4189" i="12"/>
  <c r="F4191" i="12"/>
  <c r="G4191" i="12" s="1"/>
  <c r="E4190" i="12"/>
  <c r="P4188" i="12" l="1"/>
  <c r="Q4188" i="12"/>
  <c r="R4187" i="12"/>
  <c r="L4189" i="12"/>
  <c r="M4189" i="12"/>
  <c r="N4188" i="12"/>
  <c r="I4189" i="12"/>
  <c r="J4189" i="12" s="1"/>
  <c r="H4190" i="12"/>
  <c r="M4190" i="12" s="1"/>
  <c r="E4191" i="12"/>
  <c r="F4192" i="12"/>
  <c r="G4192" i="12" s="1"/>
  <c r="P4189" i="12" l="1"/>
  <c r="Q4189" i="12"/>
  <c r="Q4190" i="12" s="1"/>
  <c r="R4188" i="12"/>
  <c r="N4189" i="12"/>
  <c r="I4190" i="12"/>
  <c r="J4190" i="12" s="1"/>
  <c r="L4190" i="12"/>
  <c r="N4190" i="12" s="1"/>
  <c r="H4191" i="12"/>
  <c r="F4193" i="12"/>
  <c r="G4193" i="12" s="1"/>
  <c r="E4192" i="12"/>
  <c r="P4190" i="12" l="1"/>
  <c r="R4190" i="12" s="1"/>
  <c r="R4189" i="12"/>
  <c r="L4191" i="12"/>
  <c r="M4191" i="12"/>
  <c r="I4191" i="12"/>
  <c r="J4191" i="12" s="1"/>
  <c r="H4192" i="12"/>
  <c r="F4194" i="12"/>
  <c r="G4194" i="12" s="1"/>
  <c r="E4193" i="12"/>
  <c r="P4191" i="12" l="1"/>
  <c r="Q4191" i="12"/>
  <c r="L4192" i="12"/>
  <c r="M4192" i="12"/>
  <c r="N4191" i="12"/>
  <c r="I4192" i="12"/>
  <c r="J4192" i="12" s="1"/>
  <c r="H4193" i="12"/>
  <c r="E4194" i="12"/>
  <c r="F4195" i="12"/>
  <c r="G4195" i="12" s="1"/>
  <c r="P4192" i="12" l="1"/>
  <c r="Q4192" i="12"/>
  <c r="R4191" i="12"/>
  <c r="L4193" i="12"/>
  <c r="M4193" i="12"/>
  <c r="N4192" i="12"/>
  <c r="I4193" i="12"/>
  <c r="J4193" i="12" s="1"/>
  <c r="H4194" i="12"/>
  <c r="M4194" i="12" s="1"/>
  <c r="F4196" i="12"/>
  <c r="G4196" i="12" s="1"/>
  <c r="E4195" i="12"/>
  <c r="P4193" i="12" l="1"/>
  <c r="Q4193" i="12"/>
  <c r="Q4194" i="12" s="1"/>
  <c r="R4192" i="12"/>
  <c r="N4193" i="12"/>
  <c r="I4194" i="12"/>
  <c r="J4194" i="12" s="1"/>
  <c r="L4194" i="12"/>
  <c r="N4194" i="12" s="1"/>
  <c r="H4195" i="12"/>
  <c r="F4197" i="12"/>
  <c r="G4197" i="12" s="1"/>
  <c r="E4196" i="12"/>
  <c r="P4194" i="12" l="1"/>
  <c r="R4194" i="12" s="1"/>
  <c r="R4193" i="12"/>
  <c r="L4195" i="12"/>
  <c r="M4195" i="12"/>
  <c r="I4195" i="12"/>
  <c r="J4195" i="12" s="1"/>
  <c r="H4196" i="12"/>
  <c r="F4198" i="12"/>
  <c r="G4198" i="12" s="1"/>
  <c r="E4197" i="12"/>
  <c r="P4195" i="12" l="1"/>
  <c r="Q4195" i="12"/>
  <c r="L4196" i="12"/>
  <c r="M4196" i="12"/>
  <c r="N4195" i="12"/>
  <c r="I4196" i="12"/>
  <c r="J4196" i="12" s="1"/>
  <c r="H4197" i="12"/>
  <c r="F4199" i="12"/>
  <c r="G4199" i="12" s="1"/>
  <c r="E4198" i="12"/>
  <c r="P4196" i="12" l="1"/>
  <c r="Q4196" i="12"/>
  <c r="R4195" i="12"/>
  <c r="L4197" i="12"/>
  <c r="M4197" i="12"/>
  <c r="N4196" i="12"/>
  <c r="I4197" i="12"/>
  <c r="J4197" i="12" s="1"/>
  <c r="H4198" i="12"/>
  <c r="E4199" i="12"/>
  <c r="F4200" i="12"/>
  <c r="G4200" i="12" s="1"/>
  <c r="P4197" i="12" l="1"/>
  <c r="Q4197" i="12"/>
  <c r="R4196" i="12"/>
  <c r="L4198" i="12"/>
  <c r="M4198" i="12"/>
  <c r="N4197" i="12"/>
  <c r="I4198" i="12"/>
  <c r="J4198" i="12" s="1"/>
  <c r="H4199" i="12"/>
  <c r="F4201" i="12"/>
  <c r="G4201" i="12" s="1"/>
  <c r="E4200" i="12"/>
  <c r="P4198" i="12" l="1"/>
  <c r="Q4198" i="12"/>
  <c r="R4197" i="12"/>
  <c r="L4199" i="12"/>
  <c r="M4199" i="12"/>
  <c r="N4198" i="12"/>
  <c r="I4199" i="12"/>
  <c r="J4199" i="12" s="1"/>
  <c r="H4200" i="12"/>
  <c r="F4202" i="12"/>
  <c r="G4202" i="12" s="1"/>
  <c r="E4201" i="12"/>
  <c r="P4199" i="12" l="1"/>
  <c r="Q4199" i="12"/>
  <c r="R4198" i="12"/>
  <c r="L4200" i="12"/>
  <c r="M4200" i="12"/>
  <c r="N4199" i="12"/>
  <c r="I4200" i="12"/>
  <c r="J4200" i="12" s="1"/>
  <c r="H4201" i="12"/>
  <c r="M4201" i="12" s="1"/>
  <c r="E4202" i="12"/>
  <c r="F4203" i="12"/>
  <c r="G4203" i="12" s="1"/>
  <c r="P4200" i="12" l="1"/>
  <c r="Q4200" i="12"/>
  <c r="Q4201" i="12" s="1"/>
  <c r="R4199" i="12"/>
  <c r="N4200" i="12"/>
  <c r="I4201" i="12"/>
  <c r="J4201" i="12" s="1"/>
  <c r="L4201" i="12"/>
  <c r="N4201" i="12" s="1"/>
  <c r="H4202" i="12"/>
  <c r="F4204" i="12"/>
  <c r="G4204" i="12" s="1"/>
  <c r="E4203" i="12"/>
  <c r="P4201" i="12" l="1"/>
  <c r="R4201" i="12" s="1"/>
  <c r="R4200" i="12"/>
  <c r="L4202" i="12"/>
  <c r="M4202" i="12"/>
  <c r="I4202" i="12"/>
  <c r="J4202" i="12" s="1"/>
  <c r="H4203" i="12"/>
  <c r="M4203" i="12" s="1"/>
  <c r="F4205" i="12"/>
  <c r="G4205" i="12" s="1"/>
  <c r="E4204" i="12"/>
  <c r="P4202" i="12" l="1"/>
  <c r="Q4202" i="12"/>
  <c r="Q4203" i="12" s="1"/>
  <c r="N4202" i="12"/>
  <c r="I4203" i="12"/>
  <c r="J4203" i="12" s="1"/>
  <c r="L4203" i="12"/>
  <c r="N4203" i="12" s="1"/>
  <c r="H4204" i="12"/>
  <c r="F4206" i="12"/>
  <c r="G4206" i="12" s="1"/>
  <c r="E4205" i="12"/>
  <c r="P4203" i="12" l="1"/>
  <c r="R4203" i="12" s="1"/>
  <c r="R4202" i="12"/>
  <c r="L4204" i="12"/>
  <c r="M4204" i="12"/>
  <c r="I4204" i="12"/>
  <c r="J4204" i="12" s="1"/>
  <c r="H4205" i="12"/>
  <c r="M4205" i="12" s="1"/>
  <c r="E4206" i="12"/>
  <c r="F4207" i="12"/>
  <c r="G4207" i="12" s="1"/>
  <c r="P4204" i="12" l="1"/>
  <c r="Q4204" i="12"/>
  <c r="Q4205" i="12" s="1"/>
  <c r="N4204" i="12"/>
  <c r="I4205" i="12"/>
  <c r="J4205" i="12" s="1"/>
  <c r="L4205" i="12"/>
  <c r="N4205" i="12" s="1"/>
  <c r="H4206" i="12"/>
  <c r="F4208" i="12"/>
  <c r="G4208" i="12" s="1"/>
  <c r="E4207" i="12"/>
  <c r="P4205" i="12" l="1"/>
  <c r="R4204" i="12"/>
  <c r="R4205" i="12"/>
  <c r="L4206" i="12"/>
  <c r="M4206" i="12"/>
  <c r="I4206" i="12"/>
  <c r="J4206" i="12" s="1"/>
  <c r="H4207" i="12"/>
  <c r="F4209" i="12"/>
  <c r="G4209" i="12" s="1"/>
  <c r="E4208" i="12"/>
  <c r="P4206" i="12" l="1"/>
  <c r="Q4206" i="12"/>
  <c r="L4207" i="12"/>
  <c r="M4207" i="12"/>
  <c r="N4206" i="12"/>
  <c r="I4207" i="12"/>
  <c r="J4207" i="12" s="1"/>
  <c r="H4208" i="12"/>
  <c r="F4210" i="12"/>
  <c r="G4210" i="12" s="1"/>
  <c r="E4209" i="12"/>
  <c r="P4207" i="12" l="1"/>
  <c r="Q4207" i="12"/>
  <c r="R4206" i="12"/>
  <c r="L4208" i="12"/>
  <c r="M4208" i="12"/>
  <c r="N4207" i="12"/>
  <c r="I4208" i="12"/>
  <c r="J4208" i="12" s="1"/>
  <c r="H4209" i="12"/>
  <c r="M4209" i="12" s="1"/>
  <c r="E4210" i="12"/>
  <c r="F4211" i="12"/>
  <c r="G4211" i="12" s="1"/>
  <c r="P4208" i="12" l="1"/>
  <c r="Q4208" i="12"/>
  <c r="Q4209" i="12" s="1"/>
  <c r="R4207" i="12"/>
  <c r="N4208" i="12"/>
  <c r="I4209" i="12"/>
  <c r="J4209" i="12" s="1"/>
  <c r="L4209" i="12"/>
  <c r="N4209" i="12" s="1"/>
  <c r="H4210" i="12"/>
  <c r="M4210" i="12" s="1"/>
  <c r="F4212" i="12"/>
  <c r="G4212" i="12" s="1"/>
  <c r="E4211" i="12"/>
  <c r="P4209" i="12" l="1"/>
  <c r="Q4210" i="12"/>
  <c r="R4209" i="12"/>
  <c r="R4208" i="12"/>
  <c r="I4210" i="12"/>
  <c r="J4210" i="12" s="1"/>
  <c r="L4210" i="12"/>
  <c r="N4210" i="12" s="1"/>
  <c r="H4211" i="12"/>
  <c r="E4212" i="12"/>
  <c r="F4213" i="12"/>
  <c r="G4213" i="12" s="1"/>
  <c r="P4210" i="12" l="1"/>
  <c r="R4210" i="12" s="1"/>
  <c r="L4211" i="12"/>
  <c r="M4211" i="12"/>
  <c r="I4211" i="12"/>
  <c r="J4211" i="12" s="1"/>
  <c r="H4212" i="12"/>
  <c r="F4214" i="12"/>
  <c r="G4214" i="12" s="1"/>
  <c r="E4213" i="12"/>
  <c r="P4211" i="12" l="1"/>
  <c r="Q4211" i="12"/>
  <c r="L4212" i="12"/>
  <c r="M4212" i="12"/>
  <c r="N4211" i="12"/>
  <c r="I4212" i="12"/>
  <c r="J4212" i="12" s="1"/>
  <c r="H4213" i="12"/>
  <c r="F4215" i="12"/>
  <c r="G4215" i="12" s="1"/>
  <c r="E4214" i="12"/>
  <c r="P4212" i="12" l="1"/>
  <c r="Q4212" i="12"/>
  <c r="R4211" i="12"/>
  <c r="L4213" i="12"/>
  <c r="M4213" i="12"/>
  <c r="N4212" i="12"/>
  <c r="I4213" i="12"/>
  <c r="J4213" i="12" s="1"/>
  <c r="H4214" i="12"/>
  <c r="F4216" i="12"/>
  <c r="G4216" i="12" s="1"/>
  <c r="E4215" i="12"/>
  <c r="P4213" i="12" l="1"/>
  <c r="Q4213" i="12"/>
  <c r="R4212" i="12"/>
  <c r="L4214" i="12"/>
  <c r="M4214" i="12"/>
  <c r="N4213" i="12"/>
  <c r="I4214" i="12"/>
  <c r="J4214" i="12" s="1"/>
  <c r="H4215" i="12"/>
  <c r="F4217" i="12"/>
  <c r="G4217" i="12" s="1"/>
  <c r="E4216" i="12"/>
  <c r="P4214" i="12" l="1"/>
  <c r="Q4214" i="12"/>
  <c r="R4213" i="12"/>
  <c r="L4215" i="12"/>
  <c r="M4215" i="12"/>
  <c r="N4214" i="12"/>
  <c r="I4215" i="12"/>
  <c r="J4215" i="12" s="1"/>
  <c r="H4216" i="12"/>
  <c r="E4217" i="12"/>
  <c r="F4218" i="12"/>
  <c r="G4218" i="12" s="1"/>
  <c r="P4215" i="12" l="1"/>
  <c r="Q4215" i="12"/>
  <c r="R4214" i="12"/>
  <c r="L4216" i="12"/>
  <c r="M4216" i="12"/>
  <c r="N4215" i="12"/>
  <c r="I4216" i="12"/>
  <c r="J4216" i="12" s="1"/>
  <c r="H4217" i="12"/>
  <c r="F4219" i="12"/>
  <c r="G4219" i="12" s="1"/>
  <c r="E4218" i="12"/>
  <c r="P4216" i="12" l="1"/>
  <c r="Q4216" i="12"/>
  <c r="R4215" i="12"/>
  <c r="L4217" i="12"/>
  <c r="M4217" i="12"/>
  <c r="N4216" i="12"/>
  <c r="I4217" i="12"/>
  <c r="J4217" i="12" s="1"/>
  <c r="H4218" i="12"/>
  <c r="E4219" i="12"/>
  <c r="F4220" i="12"/>
  <c r="G4220" i="12" s="1"/>
  <c r="P4217" i="12" l="1"/>
  <c r="Q4217" i="12"/>
  <c r="R4216" i="12"/>
  <c r="L4218" i="12"/>
  <c r="M4218" i="12"/>
  <c r="N4217" i="12"/>
  <c r="I4218" i="12"/>
  <c r="J4218" i="12" s="1"/>
  <c r="H4219" i="12"/>
  <c r="M4219" i="12" s="1"/>
  <c r="F4221" i="12"/>
  <c r="G4221" i="12" s="1"/>
  <c r="E4220" i="12"/>
  <c r="P4218" i="12" l="1"/>
  <c r="Q4218" i="12"/>
  <c r="Q4219" i="12" s="1"/>
  <c r="R4217" i="12"/>
  <c r="N4218" i="12"/>
  <c r="I4219" i="12"/>
  <c r="J4219" i="12" s="1"/>
  <c r="L4219" i="12"/>
  <c r="N4219" i="12" s="1"/>
  <c r="H4220" i="12"/>
  <c r="F4222" i="12"/>
  <c r="G4222" i="12" s="1"/>
  <c r="E4221" i="12"/>
  <c r="P4219" i="12" l="1"/>
  <c r="R4218" i="12"/>
  <c r="R4219" i="12"/>
  <c r="L4220" i="12"/>
  <c r="M4220" i="12"/>
  <c r="I4220" i="12"/>
  <c r="J4220" i="12" s="1"/>
  <c r="H4221" i="12"/>
  <c r="M4221" i="12" s="1"/>
  <c r="F4223" i="12"/>
  <c r="G4223" i="12" s="1"/>
  <c r="E4222" i="12"/>
  <c r="P4220" i="12" l="1"/>
  <c r="Q4220" i="12"/>
  <c r="Q4221" i="12" s="1"/>
  <c r="N4220" i="12"/>
  <c r="I4221" i="12"/>
  <c r="J4221" i="12" s="1"/>
  <c r="L4221" i="12"/>
  <c r="N4221" i="12" s="1"/>
  <c r="H4222" i="12"/>
  <c r="F4224" i="12"/>
  <c r="G4224" i="12" s="1"/>
  <c r="E4223" i="12"/>
  <c r="P4221" i="12" l="1"/>
  <c r="R4221" i="12" s="1"/>
  <c r="R4220" i="12"/>
  <c r="L4222" i="12"/>
  <c r="M4222" i="12"/>
  <c r="I4222" i="12"/>
  <c r="J4222" i="12" s="1"/>
  <c r="H4223" i="12"/>
  <c r="F4225" i="12"/>
  <c r="G4225" i="12" s="1"/>
  <c r="E4224" i="12"/>
  <c r="P4222" i="12" l="1"/>
  <c r="Q4222" i="12"/>
  <c r="L4223" i="12"/>
  <c r="M4223" i="12"/>
  <c r="N4222" i="12"/>
  <c r="I4223" i="12"/>
  <c r="J4223" i="12" s="1"/>
  <c r="H4224" i="12"/>
  <c r="E4225" i="12"/>
  <c r="F4226" i="12"/>
  <c r="G4226" i="12" s="1"/>
  <c r="P4223" i="12" l="1"/>
  <c r="Q4223" i="12"/>
  <c r="R4222" i="12"/>
  <c r="L4224" i="12"/>
  <c r="M4224" i="12"/>
  <c r="N4223" i="12"/>
  <c r="I4224" i="12"/>
  <c r="J4224" i="12" s="1"/>
  <c r="H4225" i="12"/>
  <c r="F4227" i="12"/>
  <c r="G4227" i="12" s="1"/>
  <c r="E4226" i="12"/>
  <c r="P4224" i="12" l="1"/>
  <c r="Q4224" i="12"/>
  <c r="R4223" i="12"/>
  <c r="L4225" i="12"/>
  <c r="M4225" i="12"/>
  <c r="N4224" i="12"/>
  <c r="I4225" i="12"/>
  <c r="J4225" i="12" s="1"/>
  <c r="H4226" i="12"/>
  <c r="F4228" i="12"/>
  <c r="G4228" i="12" s="1"/>
  <c r="E4227" i="12"/>
  <c r="P4225" i="12" l="1"/>
  <c r="Q4225" i="12"/>
  <c r="R4224" i="12"/>
  <c r="L4226" i="12"/>
  <c r="M4226" i="12"/>
  <c r="N4225" i="12"/>
  <c r="I4226" i="12"/>
  <c r="J4226" i="12" s="1"/>
  <c r="H4227" i="12"/>
  <c r="E4228" i="12"/>
  <c r="F4229" i="12"/>
  <c r="G4229" i="12" s="1"/>
  <c r="P4226" i="12" l="1"/>
  <c r="Q4226" i="12"/>
  <c r="R4225" i="12"/>
  <c r="L4227" i="12"/>
  <c r="M4227" i="12"/>
  <c r="N4226" i="12"/>
  <c r="I4227" i="12"/>
  <c r="J4227" i="12" s="1"/>
  <c r="H4228" i="12"/>
  <c r="M4228" i="12" s="1"/>
  <c r="F4230" i="12"/>
  <c r="G4230" i="12" s="1"/>
  <c r="E4229" i="12"/>
  <c r="P4227" i="12" l="1"/>
  <c r="Q4227" i="12"/>
  <c r="Q4228" i="12" s="1"/>
  <c r="R4226" i="12"/>
  <c r="N4227" i="12"/>
  <c r="I4228" i="12"/>
  <c r="J4228" i="12" s="1"/>
  <c r="L4228" i="12"/>
  <c r="N4228" i="12" s="1"/>
  <c r="H4229" i="12"/>
  <c r="E4230" i="12"/>
  <c r="F4231" i="12"/>
  <c r="G4231" i="12" s="1"/>
  <c r="P4228" i="12" l="1"/>
  <c r="R4227" i="12"/>
  <c r="R4228" i="12"/>
  <c r="L4229" i="12"/>
  <c r="M4229" i="12"/>
  <c r="I4229" i="12"/>
  <c r="J4229" i="12" s="1"/>
  <c r="H4230" i="12"/>
  <c r="F4232" i="12"/>
  <c r="G4232" i="12" s="1"/>
  <c r="E4231" i="12"/>
  <c r="P4229" i="12" l="1"/>
  <c r="Q4229" i="12"/>
  <c r="L4230" i="12"/>
  <c r="M4230" i="12"/>
  <c r="N4229" i="12"/>
  <c r="I4230" i="12"/>
  <c r="J4230" i="12" s="1"/>
  <c r="H4231" i="12"/>
  <c r="F4233" i="12"/>
  <c r="G4233" i="12" s="1"/>
  <c r="E4232" i="12"/>
  <c r="P4230" i="12" l="1"/>
  <c r="Q4230" i="12"/>
  <c r="R4229" i="12"/>
  <c r="L4231" i="12"/>
  <c r="M4231" i="12"/>
  <c r="N4230" i="12"/>
  <c r="I4231" i="12"/>
  <c r="J4231" i="12" s="1"/>
  <c r="H4232" i="12"/>
  <c r="F4234" i="12"/>
  <c r="G4234" i="12" s="1"/>
  <c r="E4233" i="12"/>
  <c r="P4231" i="12" l="1"/>
  <c r="Q4231" i="12"/>
  <c r="R4230" i="12"/>
  <c r="L4232" i="12"/>
  <c r="M4232" i="12"/>
  <c r="N4231" i="12"/>
  <c r="I4232" i="12"/>
  <c r="J4232" i="12" s="1"/>
  <c r="H4233" i="12"/>
  <c r="E4234" i="12"/>
  <c r="F4235" i="12"/>
  <c r="G4235" i="12" s="1"/>
  <c r="P4232" i="12" l="1"/>
  <c r="Q4232" i="12"/>
  <c r="R4231" i="12"/>
  <c r="L4233" i="12"/>
  <c r="M4233" i="12"/>
  <c r="N4232" i="12"/>
  <c r="I4233" i="12"/>
  <c r="J4233" i="12" s="1"/>
  <c r="H4234" i="12"/>
  <c r="F4236" i="12"/>
  <c r="G4236" i="12" s="1"/>
  <c r="E4235" i="12"/>
  <c r="P4233" i="12" l="1"/>
  <c r="Q4233" i="12"/>
  <c r="R4232" i="12"/>
  <c r="L4234" i="12"/>
  <c r="M4234" i="12"/>
  <c r="N4233" i="12"/>
  <c r="I4234" i="12"/>
  <c r="J4234" i="12" s="1"/>
  <c r="H4235" i="12"/>
  <c r="E4236" i="12"/>
  <c r="F4237" i="12"/>
  <c r="G4237" i="12" s="1"/>
  <c r="P4234" i="12" l="1"/>
  <c r="Q4234" i="12"/>
  <c r="R4233" i="12"/>
  <c r="L4235" i="12"/>
  <c r="M4235" i="12"/>
  <c r="N4234" i="12"/>
  <c r="I4235" i="12"/>
  <c r="J4235" i="12" s="1"/>
  <c r="H4236" i="12"/>
  <c r="F4238" i="12"/>
  <c r="G4238" i="12" s="1"/>
  <c r="E4237" i="12"/>
  <c r="P4235" i="12" l="1"/>
  <c r="Q4235" i="12"/>
  <c r="R4234" i="12"/>
  <c r="L4236" i="12"/>
  <c r="M4236" i="12"/>
  <c r="N4235" i="12"/>
  <c r="I4236" i="12"/>
  <c r="J4236" i="12" s="1"/>
  <c r="H4237" i="12"/>
  <c r="F4239" i="12"/>
  <c r="G4239" i="12" s="1"/>
  <c r="E4238" i="12"/>
  <c r="P4236" i="12" l="1"/>
  <c r="Q4236" i="12"/>
  <c r="R4235" i="12"/>
  <c r="L4237" i="12"/>
  <c r="M4237" i="12"/>
  <c r="N4236" i="12"/>
  <c r="I4237" i="12"/>
  <c r="J4237" i="12" s="1"/>
  <c r="H4238" i="12"/>
  <c r="F4240" i="12"/>
  <c r="G4240" i="12" s="1"/>
  <c r="E4239" i="12"/>
  <c r="P4237" i="12" l="1"/>
  <c r="Q4237" i="12"/>
  <c r="R4236" i="12"/>
  <c r="L4238" i="12"/>
  <c r="M4238" i="12"/>
  <c r="N4237" i="12"/>
  <c r="I4238" i="12"/>
  <c r="J4238" i="12" s="1"/>
  <c r="H4239" i="12"/>
  <c r="F4241" i="12"/>
  <c r="G4241" i="12" s="1"/>
  <c r="E4240" i="12"/>
  <c r="P4238" i="12" l="1"/>
  <c r="Q4238" i="12"/>
  <c r="R4237" i="12"/>
  <c r="L4239" i="12"/>
  <c r="M4239" i="12"/>
  <c r="N4238" i="12"/>
  <c r="I4239" i="12"/>
  <c r="J4239" i="12" s="1"/>
  <c r="H4240" i="12"/>
  <c r="F4242" i="12"/>
  <c r="G4242" i="12" s="1"/>
  <c r="E4241" i="12"/>
  <c r="P4239" i="12" l="1"/>
  <c r="Q4239" i="12"/>
  <c r="R4238" i="12"/>
  <c r="L4240" i="12"/>
  <c r="M4240" i="12"/>
  <c r="N4239" i="12"/>
  <c r="I4240" i="12"/>
  <c r="J4240" i="12" s="1"/>
  <c r="H4241" i="12"/>
  <c r="F4243" i="12"/>
  <c r="G4243" i="12" s="1"/>
  <c r="E4242" i="12"/>
  <c r="P4240" i="12" l="1"/>
  <c r="Q4240" i="12"/>
  <c r="R4239" i="12"/>
  <c r="L4241" i="12"/>
  <c r="M4241" i="12"/>
  <c r="N4240" i="12"/>
  <c r="I4241" i="12"/>
  <c r="J4241" i="12" s="1"/>
  <c r="H4242" i="12"/>
  <c r="E4243" i="12"/>
  <c r="F4244" i="12"/>
  <c r="G4244" i="12" s="1"/>
  <c r="P4241" i="12" l="1"/>
  <c r="Q4241" i="12"/>
  <c r="R4240" i="12"/>
  <c r="L4242" i="12"/>
  <c r="M4242" i="12"/>
  <c r="N4241" i="12"/>
  <c r="I4242" i="12"/>
  <c r="J4242" i="12" s="1"/>
  <c r="H4243" i="12"/>
  <c r="F4245" i="12"/>
  <c r="G4245" i="12" s="1"/>
  <c r="E4244" i="12"/>
  <c r="P4242" i="12" l="1"/>
  <c r="Q4242" i="12"/>
  <c r="R4241" i="12"/>
  <c r="L4243" i="12"/>
  <c r="M4243" i="12"/>
  <c r="N4242" i="12"/>
  <c r="I4243" i="12"/>
  <c r="J4243" i="12" s="1"/>
  <c r="H4244" i="12"/>
  <c r="F4246" i="12"/>
  <c r="G4246" i="12" s="1"/>
  <c r="E4245" i="12"/>
  <c r="P4243" i="12" l="1"/>
  <c r="Q4243" i="12"/>
  <c r="R4242" i="12"/>
  <c r="L4244" i="12"/>
  <c r="M4244" i="12"/>
  <c r="N4243" i="12"/>
  <c r="I4244" i="12"/>
  <c r="J4244" i="12" s="1"/>
  <c r="H4245" i="12"/>
  <c r="E4246" i="12"/>
  <c r="F4247" i="12"/>
  <c r="G4247" i="12" s="1"/>
  <c r="P4244" i="12" l="1"/>
  <c r="Q4244" i="12"/>
  <c r="R4243" i="12"/>
  <c r="L4245" i="12"/>
  <c r="M4245" i="12"/>
  <c r="N4244" i="12"/>
  <c r="I4245" i="12"/>
  <c r="J4245" i="12" s="1"/>
  <c r="H4246" i="12"/>
  <c r="M4246" i="12" s="1"/>
  <c r="F4248" i="12"/>
  <c r="G4248" i="12" s="1"/>
  <c r="E4247" i="12"/>
  <c r="R4244" i="12" l="1"/>
  <c r="P4245" i="12"/>
  <c r="Q4245" i="12"/>
  <c r="Q4246" i="12" s="1"/>
  <c r="N4245" i="12"/>
  <c r="I4246" i="12"/>
  <c r="J4246" i="12" s="1"/>
  <c r="L4246" i="12"/>
  <c r="N4246" i="12" s="1"/>
  <c r="H4247" i="12"/>
  <c r="E4248" i="12"/>
  <c r="F4249" i="12"/>
  <c r="G4249" i="12" s="1"/>
  <c r="P4246" i="12" l="1"/>
  <c r="R4246" i="12" s="1"/>
  <c r="R4245" i="12"/>
  <c r="L4247" i="12"/>
  <c r="M4247" i="12"/>
  <c r="I4247" i="12"/>
  <c r="J4247" i="12" s="1"/>
  <c r="H4248" i="12"/>
  <c r="M4248" i="12" s="1"/>
  <c r="F4250" i="12"/>
  <c r="G4250" i="12" s="1"/>
  <c r="E4249" i="12"/>
  <c r="P4247" i="12" l="1"/>
  <c r="Q4247" i="12"/>
  <c r="Q4248" i="12" s="1"/>
  <c r="N4247" i="12"/>
  <c r="I4248" i="12"/>
  <c r="J4248" i="12" s="1"/>
  <c r="L4248" i="12"/>
  <c r="N4248" i="12" s="1"/>
  <c r="H4249" i="12"/>
  <c r="M4249" i="12" s="1"/>
  <c r="E4250" i="12"/>
  <c r="F4251" i="12"/>
  <c r="G4251" i="12" s="1"/>
  <c r="P4248" i="12" l="1"/>
  <c r="R4248" i="12" s="1"/>
  <c r="Q4249" i="12"/>
  <c r="R4247" i="12"/>
  <c r="I4249" i="12"/>
  <c r="J4249" i="12" s="1"/>
  <c r="L4249" i="12"/>
  <c r="N4249" i="12" s="1"/>
  <c r="H4250" i="12"/>
  <c r="F4252" i="12"/>
  <c r="G4252" i="12" s="1"/>
  <c r="E4251" i="12"/>
  <c r="P4249" i="12" l="1"/>
  <c r="R4249" i="12" s="1"/>
  <c r="L4250" i="12"/>
  <c r="M4250" i="12"/>
  <c r="I4250" i="12"/>
  <c r="J4250" i="12" s="1"/>
  <c r="H4251" i="12"/>
  <c r="M4251" i="12" s="1"/>
  <c r="F4253" i="12"/>
  <c r="G4253" i="12" s="1"/>
  <c r="E4252" i="12"/>
  <c r="P4250" i="12" l="1"/>
  <c r="Q4250" i="12"/>
  <c r="Q4251" i="12" s="1"/>
  <c r="N4250" i="12"/>
  <c r="I4251" i="12"/>
  <c r="J4251" i="12" s="1"/>
  <c r="L4251" i="12"/>
  <c r="N4251" i="12" s="1"/>
  <c r="H4252" i="12"/>
  <c r="F4254" i="12"/>
  <c r="G4254" i="12" s="1"/>
  <c r="E4253" i="12"/>
  <c r="P4251" i="12" l="1"/>
  <c r="R4250" i="12"/>
  <c r="R4251" i="12"/>
  <c r="L4252" i="12"/>
  <c r="M4252" i="12"/>
  <c r="I4252" i="12"/>
  <c r="J4252" i="12" s="1"/>
  <c r="H4253" i="12"/>
  <c r="E4254" i="12"/>
  <c r="F4255" i="12"/>
  <c r="G4255" i="12" s="1"/>
  <c r="P4252" i="12" l="1"/>
  <c r="Q4252" i="12"/>
  <c r="L4253" i="12"/>
  <c r="M4253" i="12"/>
  <c r="N4252" i="12"/>
  <c r="I4253" i="12"/>
  <c r="J4253" i="12" s="1"/>
  <c r="H4254" i="12"/>
  <c r="F4256" i="12"/>
  <c r="G4256" i="12" s="1"/>
  <c r="E4255" i="12"/>
  <c r="P4253" i="12" l="1"/>
  <c r="Q4253" i="12"/>
  <c r="R4252" i="12"/>
  <c r="L4254" i="12"/>
  <c r="M4254" i="12"/>
  <c r="N4253" i="12"/>
  <c r="I4254" i="12"/>
  <c r="J4254" i="12" s="1"/>
  <c r="H4255" i="12"/>
  <c r="M4255" i="12" s="1"/>
  <c r="E4256" i="12"/>
  <c r="F4257" i="12"/>
  <c r="G4257" i="12" s="1"/>
  <c r="P4254" i="12" l="1"/>
  <c r="Q4254" i="12"/>
  <c r="Q4255" i="12" s="1"/>
  <c r="R4253" i="12"/>
  <c r="N4254" i="12"/>
  <c r="I4255" i="12"/>
  <c r="J4255" i="12" s="1"/>
  <c r="L4255" i="12"/>
  <c r="N4255" i="12" s="1"/>
  <c r="H4256" i="12"/>
  <c r="M4256" i="12" s="1"/>
  <c r="F4258" i="12"/>
  <c r="G4258" i="12" s="1"/>
  <c r="E4257" i="12"/>
  <c r="P4255" i="12" l="1"/>
  <c r="R4255" i="12" s="1"/>
  <c r="Q4256" i="12"/>
  <c r="R4254" i="12"/>
  <c r="I4256" i="12"/>
  <c r="J4256" i="12" s="1"/>
  <c r="L4256" i="12"/>
  <c r="N4256" i="12" s="1"/>
  <c r="H4257" i="12"/>
  <c r="F4259" i="12"/>
  <c r="G4259" i="12" s="1"/>
  <c r="E4258" i="12"/>
  <c r="P4256" i="12" l="1"/>
  <c r="L4257" i="12"/>
  <c r="M4257" i="12"/>
  <c r="I4257" i="12"/>
  <c r="J4257" i="12" s="1"/>
  <c r="H4258" i="12"/>
  <c r="F4260" i="12"/>
  <c r="G4260" i="12" s="1"/>
  <c r="E4259" i="12"/>
  <c r="P4257" i="12" l="1"/>
  <c r="R4256" i="12"/>
  <c r="Q4257" i="12"/>
  <c r="L4258" i="12"/>
  <c r="M4258" i="12"/>
  <c r="N4257" i="12"/>
  <c r="I4258" i="12"/>
  <c r="J4258" i="12" s="1"/>
  <c r="H4259" i="12"/>
  <c r="F4261" i="12"/>
  <c r="G4261" i="12" s="1"/>
  <c r="E4260" i="12"/>
  <c r="P4258" i="12" l="1"/>
  <c r="Q4258" i="12"/>
  <c r="R4257" i="12"/>
  <c r="L4259" i="12"/>
  <c r="M4259" i="12"/>
  <c r="N4258" i="12"/>
  <c r="I4259" i="12"/>
  <c r="J4259" i="12" s="1"/>
  <c r="H4260" i="12"/>
  <c r="F4262" i="12"/>
  <c r="G4262" i="12" s="1"/>
  <c r="E4261" i="12"/>
  <c r="P4259" i="12" l="1"/>
  <c r="Q4259" i="12"/>
  <c r="R4258" i="12"/>
  <c r="L4260" i="12"/>
  <c r="M4260" i="12"/>
  <c r="N4259" i="12"/>
  <c r="I4260" i="12"/>
  <c r="J4260" i="12" s="1"/>
  <c r="H4261" i="12"/>
  <c r="M4261" i="12" s="1"/>
  <c r="E4262" i="12"/>
  <c r="F4263" i="12"/>
  <c r="G4263" i="12" s="1"/>
  <c r="P4260" i="12" l="1"/>
  <c r="Q4260" i="12"/>
  <c r="Q4261" i="12" s="1"/>
  <c r="R4259" i="12"/>
  <c r="N4260" i="12"/>
  <c r="I4261" i="12"/>
  <c r="J4261" i="12" s="1"/>
  <c r="L4261" i="12"/>
  <c r="N4261" i="12" s="1"/>
  <c r="H4262" i="12"/>
  <c r="F4264" i="12"/>
  <c r="G4264" i="12" s="1"/>
  <c r="E4263" i="12"/>
  <c r="P4261" i="12" l="1"/>
  <c r="R4261" i="12" s="1"/>
  <c r="R4260" i="12"/>
  <c r="L4262" i="12"/>
  <c r="M4262" i="12"/>
  <c r="I4262" i="12"/>
  <c r="J4262" i="12" s="1"/>
  <c r="H4263" i="12"/>
  <c r="F4265" i="12"/>
  <c r="G4265" i="12" s="1"/>
  <c r="E4264" i="12"/>
  <c r="P4262" i="12" l="1"/>
  <c r="Q4262" i="12"/>
  <c r="L4263" i="12"/>
  <c r="M4263" i="12"/>
  <c r="N4262" i="12"/>
  <c r="I4263" i="12"/>
  <c r="J4263" i="12" s="1"/>
  <c r="H4264" i="12"/>
  <c r="F4266" i="12"/>
  <c r="G4266" i="12" s="1"/>
  <c r="E4265" i="12"/>
  <c r="P4263" i="12" l="1"/>
  <c r="Q4263" i="12"/>
  <c r="R4262" i="12"/>
  <c r="L4264" i="12"/>
  <c r="M4264" i="12"/>
  <c r="N4263" i="12"/>
  <c r="I4264" i="12"/>
  <c r="J4264" i="12" s="1"/>
  <c r="H4265" i="12"/>
  <c r="F4267" i="12"/>
  <c r="G4267" i="12" s="1"/>
  <c r="E4266" i="12"/>
  <c r="P4264" i="12" l="1"/>
  <c r="Q4264" i="12"/>
  <c r="R4263" i="12"/>
  <c r="L4265" i="12"/>
  <c r="M4265" i="12"/>
  <c r="N4264" i="12"/>
  <c r="I4265" i="12"/>
  <c r="J4265" i="12" s="1"/>
  <c r="H4266" i="12"/>
  <c r="M4266" i="12" s="1"/>
  <c r="E4267" i="12"/>
  <c r="F4268" i="12"/>
  <c r="G4268" i="12" s="1"/>
  <c r="P4265" i="12" l="1"/>
  <c r="Q4265" i="12"/>
  <c r="Q4266" i="12" s="1"/>
  <c r="R4264" i="12"/>
  <c r="N4265" i="12"/>
  <c r="I4266" i="12"/>
  <c r="J4266" i="12" s="1"/>
  <c r="L4266" i="12"/>
  <c r="N4266" i="12" s="1"/>
  <c r="H4267" i="12"/>
  <c r="F4269" i="12"/>
  <c r="G4269" i="12" s="1"/>
  <c r="E4268" i="12"/>
  <c r="P4266" i="12" l="1"/>
  <c r="R4266" i="12" s="1"/>
  <c r="R4265" i="12"/>
  <c r="L4267" i="12"/>
  <c r="M4267" i="12"/>
  <c r="I4267" i="12"/>
  <c r="J4267" i="12" s="1"/>
  <c r="H4268" i="12"/>
  <c r="E4269" i="12"/>
  <c r="F4270" i="12"/>
  <c r="G4270" i="12" s="1"/>
  <c r="P4267" i="12" l="1"/>
  <c r="Q4267" i="12"/>
  <c r="L4268" i="12"/>
  <c r="M4268" i="12"/>
  <c r="N4267" i="12"/>
  <c r="I4268" i="12"/>
  <c r="J4268" i="12" s="1"/>
  <c r="H4269" i="12"/>
  <c r="F4271" i="12"/>
  <c r="G4271" i="12" s="1"/>
  <c r="E4270" i="12"/>
  <c r="P4268" i="12" l="1"/>
  <c r="Q4268" i="12"/>
  <c r="R4267" i="12"/>
  <c r="L4269" i="12"/>
  <c r="M4269" i="12"/>
  <c r="N4268" i="12"/>
  <c r="I4269" i="12"/>
  <c r="J4269" i="12" s="1"/>
  <c r="H4270" i="12"/>
  <c r="M4270" i="12" s="1"/>
  <c r="F4272" i="12"/>
  <c r="G4272" i="12" s="1"/>
  <c r="E4271" i="12"/>
  <c r="P4269" i="12" l="1"/>
  <c r="Q4269" i="12"/>
  <c r="Q4270" i="12" s="1"/>
  <c r="R4268" i="12"/>
  <c r="N4269" i="12"/>
  <c r="I4270" i="12"/>
  <c r="J4270" i="12" s="1"/>
  <c r="L4270" i="12"/>
  <c r="N4270" i="12" s="1"/>
  <c r="H4271" i="12"/>
  <c r="M4271" i="12" s="1"/>
  <c r="F4273" i="12"/>
  <c r="G4273" i="12" s="1"/>
  <c r="E4272" i="12"/>
  <c r="P4270" i="12" l="1"/>
  <c r="Q4271" i="12"/>
  <c r="R4270" i="12"/>
  <c r="R4269" i="12"/>
  <c r="I4271" i="12"/>
  <c r="J4271" i="12" s="1"/>
  <c r="L4271" i="12"/>
  <c r="N4271" i="12" s="1"/>
  <c r="H4272" i="12"/>
  <c r="F4274" i="12"/>
  <c r="G4274" i="12" s="1"/>
  <c r="E4273" i="12"/>
  <c r="P4271" i="12" l="1"/>
  <c r="R4271" i="12" s="1"/>
  <c r="L4272" i="12"/>
  <c r="M4272" i="12"/>
  <c r="I4272" i="12"/>
  <c r="J4272" i="12" s="1"/>
  <c r="H4273" i="12"/>
  <c r="M4273" i="12" s="1"/>
  <c r="E4274" i="12"/>
  <c r="F4275" i="12"/>
  <c r="G4275" i="12" s="1"/>
  <c r="P4272" i="12" l="1"/>
  <c r="Q4272" i="12"/>
  <c r="Q4273" i="12" s="1"/>
  <c r="N4272" i="12"/>
  <c r="I4273" i="12"/>
  <c r="J4273" i="12" s="1"/>
  <c r="L4273" i="12"/>
  <c r="N4273" i="12" s="1"/>
  <c r="H4274" i="12"/>
  <c r="F4276" i="12"/>
  <c r="G4276" i="12" s="1"/>
  <c r="E4275" i="12"/>
  <c r="P4273" i="12" l="1"/>
  <c r="R4273" i="12" s="1"/>
  <c r="R4272" i="12"/>
  <c r="L4274" i="12"/>
  <c r="M4274" i="12"/>
  <c r="I4274" i="12"/>
  <c r="J4274" i="12" s="1"/>
  <c r="H4275" i="12"/>
  <c r="M4275" i="12" s="1"/>
  <c r="E4276" i="12"/>
  <c r="F4277" i="12"/>
  <c r="G4277" i="12" s="1"/>
  <c r="P4274" i="12" l="1"/>
  <c r="Q4274" i="12"/>
  <c r="Q4275" i="12" s="1"/>
  <c r="N4274" i="12"/>
  <c r="I4275" i="12"/>
  <c r="J4275" i="12" s="1"/>
  <c r="L4275" i="12"/>
  <c r="N4275" i="12" s="1"/>
  <c r="H4276" i="12"/>
  <c r="F4278" i="12"/>
  <c r="G4278" i="12" s="1"/>
  <c r="E4277" i="12"/>
  <c r="P4275" i="12" l="1"/>
  <c r="R4275" i="12" s="1"/>
  <c r="R4274" i="12"/>
  <c r="L4276" i="12"/>
  <c r="M4276" i="12"/>
  <c r="I4276" i="12"/>
  <c r="J4276" i="12" s="1"/>
  <c r="H4277" i="12"/>
  <c r="F4279" i="12"/>
  <c r="G4279" i="12" s="1"/>
  <c r="E4278" i="12"/>
  <c r="P4276" i="12" l="1"/>
  <c r="Q4276" i="12"/>
  <c r="L4277" i="12"/>
  <c r="M4277" i="12"/>
  <c r="N4276" i="12"/>
  <c r="I4277" i="12"/>
  <c r="J4277" i="12" s="1"/>
  <c r="H4278" i="12"/>
  <c r="M4278" i="12" s="1"/>
  <c r="F4280" i="12"/>
  <c r="G4280" i="12" s="1"/>
  <c r="E4279" i="12"/>
  <c r="P4277" i="12" l="1"/>
  <c r="Q4277" i="12"/>
  <c r="Q4278" i="12" s="1"/>
  <c r="R4276" i="12"/>
  <c r="N4277" i="12"/>
  <c r="I4278" i="12"/>
  <c r="J4278" i="12" s="1"/>
  <c r="L4278" i="12"/>
  <c r="N4278" i="12" s="1"/>
  <c r="H4279" i="12"/>
  <c r="F4281" i="12"/>
  <c r="G4281" i="12" s="1"/>
  <c r="E4280" i="12"/>
  <c r="P4278" i="12" l="1"/>
  <c r="R4278" i="12" s="1"/>
  <c r="R4277" i="12"/>
  <c r="L4279" i="12"/>
  <c r="M4279" i="12"/>
  <c r="I4279" i="12"/>
  <c r="J4279" i="12" s="1"/>
  <c r="H4280" i="12"/>
  <c r="E4281" i="12"/>
  <c r="F4282" i="12"/>
  <c r="G4282" i="12" s="1"/>
  <c r="P4279" i="12" l="1"/>
  <c r="Q4279" i="12"/>
  <c r="L4280" i="12"/>
  <c r="M4280" i="12"/>
  <c r="N4279" i="12"/>
  <c r="I4280" i="12"/>
  <c r="J4280" i="12" s="1"/>
  <c r="H4281" i="12"/>
  <c r="M4281" i="12" s="1"/>
  <c r="F4283" i="12"/>
  <c r="G4283" i="12" s="1"/>
  <c r="E4282" i="12"/>
  <c r="P4280" i="12" l="1"/>
  <c r="Q4280" i="12"/>
  <c r="Q4281" i="12" s="1"/>
  <c r="R4279" i="12"/>
  <c r="N4280" i="12"/>
  <c r="I4281" i="12"/>
  <c r="J4281" i="12" s="1"/>
  <c r="L4281" i="12"/>
  <c r="N4281" i="12" s="1"/>
  <c r="H4282" i="12"/>
  <c r="E4283" i="12"/>
  <c r="F4284" i="12"/>
  <c r="G4284" i="12" s="1"/>
  <c r="P4281" i="12" l="1"/>
  <c r="R4281" i="12" s="1"/>
  <c r="R4280" i="12"/>
  <c r="L4282" i="12"/>
  <c r="M4282" i="12"/>
  <c r="I4282" i="12"/>
  <c r="J4282" i="12" s="1"/>
  <c r="H4283" i="12"/>
  <c r="F4285" i="12"/>
  <c r="G4285" i="12" s="1"/>
  <c r="E4284" i="12"/>
  <c r="P4282" i="12" l="1"/>
  <c r="Q4282" i="12"/>
  <c r="N4282" i="12"/>
  <c r="L4283" i="12"/>
  <c r="M4283" i="12"/>
  <c r="I4283" i="12"/>
  <c r="J4283" i="12" s="1"/>
  <c r="H4284" i="12"/>
  <c r="M4284" i="12" s="1"/>
  <c r="F4286" i="12"/>
  <c r="G4286" i="12" s="1"/>
  <c r="E4285" i="12"/>
  <c r="P4283" i="12" l="1"/>
  <c r="Q4283" i="12"/>
  <c r="Q4284" i="12" s="1"/>
  <c r="R4282" i="12"/>
  <c r="N4283" i="12"/>
  <c r="I4284" i="12"/>
  <c r="J4284" i="12" s="1"/>
  <c r="L4284" i="12"/>
  <c r="N4284" i="12" s="1"/>
  <c r="H4285" i="12"/>
  <c r="F4287" i="12"/>
  <c r="G4287" i="12" s="1"/>
  <c r="E4286" i="12"/>
  <c r="P4284" i="12" l="1"/>
  <c r="R4283" i="12"/>
  <c r="R4284" i="12"/>
  <c r="L4285" i="12"/>
  <c r="M4285" i="12"/>
  <c r="I4285" i="12"/>
  <c r="J4285" i="12" s="1"/>
  <c r="H4286" i="12"/>
  <c r="M4286" i="12" s="1"/>
  <c r="E4287" i="12"/>
  <c r="F4288" i="12"/>
  <c r="G4288" i="12" s="1"/>
  <c r="P4285" i="12" l="1"/>
  <c r="Q4285" i="12"/>
  <c r="Q4286" i="12" s="1"/>
  <c r="N4285" i="12"/>
  <c r="I4286" i="12"/>
  <c r="J4286" i="12" s="1"/>
  <c r="L4286" i="12"/>
  <c r="N4286" i="12" s="1"/>
  <c r="H4287" i="12"/>
  <c r="M4287" i="12" s="1"/>
  <c r="F4289" i="12"/>
  <c r="G4289" i="12" s="1"/>
  <c r="E4288" i="12"/>
  <c r="P4286" i="12" l="1"/>
  <c r="Q4287" i="12"/>
  <c r="R4285" i="12"/>
  <c r="R4286" i="12"/>
  <c r="I4287" i="12"/>
  <c r="J4287" i="12" s="1"/>
  <c r="L4287" i="12"/>
  <c r="N4287" i="12" s="1"/>
  <c r="H4288" i="12"/>
  <c r="E4289" i="12"/>
  <c r="F4290" i="12"/>
  <c r="G4290" i="12" s="1"/>
  <c r="P4287" i="12" l="1"/>
  <c r="R4287" i="12" s="1"/>
  <c r="L4288" i="12"/>
  <c r="M4288" i="12"/>
  <c r="I4288" i="12"/>
  <c r="J4288" i="12" s="1"/>
  <c r="H4289" i="12"/>
  <c r="F4291" i="12"/>
  <c r="G4291" i="12" s="1"/>
  <c r="E4290" i="12"/>
  <c r="P4288" i="12" l="1"/>
  <c r="Q4288" i="12"/>
  <c r="L4289" i="12"/>
  <c r="M4289" i="12"/>
  <c r="N4288" i="12"/>
  <c r="I4289" i="12"/>
  <c r="J4289" i="12" s="1"/>
  <c r="H4290" i="12"/>
  <c r="E4291" i="12"/>
  <c r="F4292" i="12"/>
  <c r="G4292" i="12" s="1"/>
  <c r="P4289" i="12" l="1"/>
  <c r="Q4289" i="12"/>
  <c r="R4288" i="12"/>
  <c r="L4290" i="12"/>
  <c r="M4290" i="12"/>
  <c r="N4289" i="12"/>
  <c r="I4290" i="12"/>
  <c r="J4290" i="12" s="1"/>
  <c r="H4291" i="12"/>
  <c r="M4291" i="12" s="1"/>
  <c r="F4293" i="12"/>
  <c r="G4293" i="12" s="1"/>
  <c r="E4292" i="12"/>
  <c r="P4290" i="12" l="1"/>
  <c r="Q4290" i="12"/>
  <c r="Q4291" i="12" s="1"/>
  <c r="R4289" i="12"/>
  <c r="N4290" i="12"/>
  <c r="I4291" i="12"/>
  <c r="J4291" i="12" s="1"/>
  <c r="L4291" i="12"/>
  <c r="N4291" i="12" s="1"/>
  <c r="H4292" i="12"/>
  <c r="E4293" i="12"/>
  <c r="F4294" i="12"/>
  <c r="G4294" i="12" s="1"/>
  <c r="P4291" i="12" l="1"/>
  <c r="R4290" i="12"/>
  <c r="R4291" i="12"/>
  <c r="L4292" i="12"/>
  <c r="M4292" i="12"/>
  <c r="I4292" i="12"/>
  <c r="J4292" i="12" s="1"/>
  <c r="H4293" i="12"/>
  <c r="M4293" i="12" s="1"/>
  <c r="F4295" i="12"/>
  <c r="G4295" i="12" s="1"/>
  <c r="E4294" i="12"/>
  <c r="P4292" i="12" l="1"/>
  <c r="Q4292" i="12"/>
  <c r="Q4293" i="12" s="1"/>
  <c r="N4292" i="12"/>
  <c r="I4293" i="12"/>
  <c r="J4293" i="12" s="1"/>
  <c r="L4293" i="12"/>
  <c r="N4293" i="12" s="1"/>
  <c r="H4294" i="12"/>
  <c r="E4295" i="12"/>
  <c r="F4296" i="12"/>
  <c r="G4296" i="12" s="1"/>
  <c r="P4293" i="12" l="1"/>
  <c r="R4293" i="12" s="1"/>
  <c r="R4292" i="12"/>
  <c r="L4294" i="12"/>
  <c r="M4294" i="12"/>
  <c r="I4294" i="12"/>
  <c r="J4294" i="12" s="1"/>
  <c r="H4295" i="12"/>
  <c r="F4297" i="12"/>
  <c r="G4297" i="12" s="1"/>
  <c r="E4296" i="12"/>
  <c r="P4294" i="12" l="1"/>
  <c r="Q4294" i="12"/>
  <c r="L4295" i="12"/>
  <c r="M4295" i="12"/>
  <c r="N4294" i="12"/>
  <c r="I4295" i="12"/>
  <c r="J4295" i="12" s="1"/>
  <c r="H4296" i="12"/>
  <c r="E4297" i="12"/>
  <c r="F4298" i="12"/>
  <c r="G4298" i="12" s="1"/>
  <c r="P4295" i="12" l="1"/>
  <c r="Q4295" i="12"/>
  <c r="R4294" i="12"/>
  <c r="L4296" i="12"/>
  <c r="M4296" i="12"/>
  <c r="N4295" i="12"/>
  <c r="I4296" i="12"/>
  <c r="J4296" i="12" s="1"/>
  <c r="H4297" i="12"/>
  <c r="F4299" i="12"/>
  <c r="G4299" i="12" s="1"/>
  <c r="E4298" i="12"/>
  <c r="P4296" i="12" l="1"/>
  <c r="Q4296" i="12"/>
  <c r="R4295" i="12"/>
  <c r="L4297" i="12"/>
  <c r="M4297" i="12"/>
  <c r="N4296" i="12"/>
  <c r="I4297" i="12"/>
  <c r="J4297" i="12" s="1"/>
  <c r="H4298" i="12"/>
  <c r="F4300" i="12"/>
  <c r="G4300" i="12" s="1"/>
  <c r="E4299" i="12"/>
  <c r="P4297" i="12" l="1"/>
  <c r="Q4297" i="12"/>
  <c r="R4296" i="12"/>
  <c r="L4298" i="12"/>
  <c r="M4298" i="12"/>
  <c r="N4297" i="12"/>
  <c r="I4298" i="12"/>
  <c r="J4298" i="12" s="1"/>
  <c r="H4299" i="12"/>
  <c r="F4301" i="12"/>
  <c r="G4301" i="12" s="1"/>
  <c r="E4300" i="12"/>
  <c r="P4298" i="12" l="1"/>
  <c r="Q4298" i="12"/>
  <c r="R4297" i="12"/>
  <c r="L4299" i="12"/>
  <c r="M4299" i="12"/>
  <c r="N4298" i="12"/>
  <c r="I4299" i="12"/>
  <c r="J4299" i="12" s="1"/>
  <c r="H4300" i="12"/>
  <c r="F4302" i="12"/>
  <c r="G4302" i="12" s="1"/>
  <c r="E4301" i="12"/>
  <c r="P4299" i="12" l="1"/>
  <c r="Q4299" i="12"/>
  <c r="R4298" i="12"/>
  <c r="L4300" i="12"/>
  <c r="M4300" i="12"/>
  <c r="N4299" i="12"/>
  <c r="I4300" i="12"/>
  <c r="J4300" i="12" s="1"/>
  <c r="H4301" i="12"/>
  <c r="E4302" i="12"/>
  <c r="F4303" i="12"/>
  <c r="G4303" i="12" s="1"/>
  <c r="P4300" i="12" l="1"/>
  <c r="Q4300" i="12"/>
  <c r="R4299" i="12"/>
  <c r="L4301" i="12"/>
  <c r="M4301" i="12"/>
  <c r="N4300" i="12"/>
  <c r="I4301" i="12"/>
  <c r="J4301" i="12" s="1"/>
  <c r="H4302" i="12"/>
  <c r="F4304" i="12"/>
  <c r="G4304" i="12" s="1"/>
  <c r="E4303" i="12"/>
  <c r="P4301" i="12" l="1"/>
  <c r="Q4301" i="12"/>
  <c r="R4300" i="12"/>
  <c r="L4302" i="12"/>
  <c r="M4302" i="12"/>
  <c r="N4301" i="12"/>
  <c r="I4302" i="12"/>
  <c r="J4302" i="12" s="1"/>
  <c r="H4303" i="12"/>
  <c r="E4304" i="12"/>
  <c r="F4305" i="12"/>
  <c r="G4305" i="12" s="1"/>
  <c r="P4302" i="12" l="1"/>
  <c r="Q4302" i="12"/>
  <c r="R4302" i="12" s="1"/>
  <c r="R4301" i="12"/>
  <c r="L4303" i="12"/>
  <c r="M4303" i="12"/>
  <c r="N4302" i="12"/>
  <c r="I4303" i="12"/>
  <c r="J4303" i="12" s="1"/>
  <c r="H4304" i="12"/>
  <c r="F4306" i="12"/>
  <c r="G4306" i="12" s="1"/>
  <c r="E4305" i="12"/>
  <c r="P4303" i="12" l="1"/>
  <c r="Q4303" i="12"/>
  <c r="L4304" i="12"/>
  <c r="M4304" i="12"/>
  <c r="N4303" i="12"/>
  <c r="I4304" i="12"/>
  <c r="J4304" i="12" s="1"/>
  <c r="H4305" i="12"/>
  <c r="E4306" i="12"/>
  <c r="F4307" i="12"/>
  <c r="G4307" i="12" s="1"/>
  <c r="P4304" i="12" l="1"/>
  <c r="Q4304" i="12"/>
  <c r="R4303" i="12"/>
  <c r="L4305" i="12"/>
  <c r="M4305" i="12"/>
  <c r="N4304" i="12"/>
  <c r="I4305" i="12"/>
  <c r="J4305" i="12" s="1"/>
  <c r="H4306" i="12"/>
  <c r="F4308" i="12"/>
  <c r="G4308" i="12" s="1"/>
  <c r="E4307" i="12"/>
  <c r="P4305" i="12" l="1"/>
  <c r="Q4305" i="12"/>
  <c r="R4304" i="12"/>
  <c r="L4306" i="12"/>
  <c r="M4306" i="12"/>
  <c r="N4305" i="12"/>
  <c r="I4306" i="12"/>
  <c r="J4306" i="12" s="1"/>
  <c r="H4307" i="12"/>
  <c r="M4307" i="12" s="1"/>
  <c r="E4308" i="12"/>
  <c r="F4309" i="12"/>
  <c r="G4309" i="12" s="1"/>
  <c r="R4305" i="12" l="1"/>
  <c r="P4306" i="12"/>
  <c r="Q4306" i="12"/>
  <c r="Q4307" i="12" s="1"/>
  <c r="N4306" i="12"/>
  <c r="I4307" i="12"/>
  <c r="J4307" i="12" s="1"/>
  <c r="L4307" i="12"/>
  <c r="N4307" i="12" s="1"/>
  <c r="H4308" i="12"/>
  <c r="F4310" i="12"/>
  <c r="G4310" i="12" s="1"/>
  <c r="E4309" i="12"/>
  <c r="P4307" i="12" l="1"/>
  <c r="R4307" i="12" s="1"/>
  <c r="R4306" i="12"/>
  <c r="L4308" i="12"/>
  <c r="M4308" i="12"/>
  <c r="I4308" i="12"/>
  <c r="J4308" i="12" s="1"/>
  <c r="H4309" i="12"/>
  <c r="F4311" i="12"/>
  <c r="G4311" i="12" s="1"/>
  <c r="E4310" i="12"/>
  <c r="P4308" i="12" l="1"/>
  <c r="Q4308" i="12"/>
  <c r="L4309" i="12"/>
  <c r="M4309" i="12"/>
  <c r="N4308" i="12"/>
  <c r="I4309" i="12"/>
  <c r="J4309" i="12" s="1"/>
  <c r="H4310" i="12"/>
  <c r="F4312" i="12"/>
  <c r="G4312" i="12" s="1"/>
  <c r="E4311" i="12"/>
  <c r="P4309" i="12" l="1"/>
  <c r="Q4309" i="12"/>
  <c r="R4308" i="12"/>
  <c r="L4310" i="12"/>
  <c r="M4310" i="12"/>
  <c r="N4309" i="12"/>
  <c r="I4310" i="12"/>
  <c r="J4310" i="12" s="1"/>
  <c r="H4311" i="12"/>
  <c r="M4311" i="12" s="1"/>
  <c r="E4312" i="12"/>
  <c r="F4313" i="12"/>
  <c r="G4313" i="12" s="1"/>
  <c r="P4310" i="12" l="1"/>
  <c r="Q4310" i="12"/>
  <c r="Q4311" i="12" s="1"/>
  <c r="R4309" i="12"/>
  <c r="N4310" i="12"/>
  <c r="I4311" i="12"/>
  <c r="J4311" i="12" s="1"/>
  <c r="L4311" i="12"/>
  <c r="N4311" i="12" s="1"/>
  <c r="H4312" i="12"/>
  <c r="F4314" i="12"/>
  <c r="G4314" i="12" s="1"/>
  <c r="E4313" i="12"/>
  <c r="P4311" i="12" l="1"/>
  <c r="R4311" i="12" s="1"/>
  <c r="R4310" i="12"/>
  <c r="L4312" i="12"/>
  <c r="M4312" i="12"/>
  <c r="I4312" i="12"/>
  <c r="J4312" i="12" s="1"/>
  <c r="H4313" i="12"/>
  <c r="F4315" i="12"/>
  <c r="G4315" i="12" s="1"/>
  <c r="E4314" i="12"/>
  <c r="P4312" i="12" l="1"/>
  <c r="Q4312" i="12"/>
  <c r="L4313" i="12"/>
  <c r="M4313" i="12"/>
  <c r="N4312" i="12"/>
  <c r="I4313" i="12"/>
  <c r="J4313" i="12" s="1"/>
  <c r="H4314" i="12"/>
  <c r="M4314" i="12" s="1"/>
  <c r="F4316" i="12"/>
  <c r="G4316" i="12" s="1"/>
  <c r="E4315" i="12"/>
  <c r="P4313" i="12" l="1"/>
  <c r="Q4313" i="12"/>
  <c r="Q4314" i="12" s="1"/>
  <c r="R4312" i="12"/>
  <c r="N4313" i="12"/>
  <c r="I4314" i="12"/>
  <c r="J4314" i="12" s="1"/>
  <c r="L4314" i="12"/>
  <c r="N4314" i="12" s="1"/>
  <c r="H4315" i="12"/>
  <c r="F4317" i="12"/>
  <c r="G4317" i="12" s="1"/>
  <c r="E4316" i="12"/>
  <c r="P4314" i="12" l="1"/>
  <c r="R4314" i="12" s="1"/>
  <c r="R4313" i="12"/>
  <c r="L4315" i="12"/>
  <c r="M4315" i="12"/>
  <c r="I4315" i="12"/>
  <c r="J4315" i="12" s="1"/>
  <c r="H4316" i="12"/>
  <c r="F4318" i="12"/>
  <c r="G4318" i="12" s="1"/>
  <c r="E4317" i="12"/>
  <c r="P4315" i="12" l="1"/>
  <c r="Q4315" i="12"/>
  <c r="L4316" i="12"/>
  <c r="M4316" i="12"/>
  <c r="N4315" i="12"/>
  <c r="I4316" i="12"/>
  <c r="J4316" i="12" s="1"/>
  <c r="H4317" i="12"/>
  <c r="E4318" i="12"/>
  <c r="F4319" i="12"/>
  <c r="G4319" i="12" s="1"/>
  <c r="P4316" i="12" l="1"/>
  <c r="Q4316" i="12"/>
  <c r="R4315" i="12"/>
  <c r="L4317" i="12"/>
  <c r="M4317" i="12"/>
  <c r="N4316" i="12"/>
  <c r="I4317" i="12"/>
  <c r="J4317" i="12" s="1"/>
  <c r="H4318" i="12"/>
  <c r="F4320" i="12"/>
  <c r="G4320" i="12" s="1"/>
  <c r="E4319" i="12"/>
  <c r="P4317" i="12" l="1"/>
  <c r="Q4317" i="12"/>
  <c r="R4316" i="12"/>
  <c r="L4318" i="12"/>
  <c r="M4318" i="12"/>
  <c r="N4317" i="12"/>
  <c r="I4318" i="12"/>
  <c r="J4318" i="12" s="1"/>
  <c r="H4319" i="12"/>
  <c r="F4321" i="12"/>
  <c r="G4321" i="12" s="1"/>
  <c r="E4320" i="12"/>
  <c r="P4318" i="12" l="1"/>
  <c r="Q4318" i="12"/>
  <c r="R4317" i="12"/>
  <c r="L4319" i="12"/>
  <c r="M4319" i="12"/>
  <c r="N4318" i="12"/>
  <c r="I4319" i="12"/>
  <c r="J4319" i="12" s="1"/>
  <c r="H4320" i="12"/>
  <c r="F4322" i="12"/>
  <c r="G4322" i="12" s="1"/>
  <c r="E4321" i="12"/>
  <c r="P4319" i="12" l="1"/>
  <c r="Q4319" i="12"/>
  <c r="R4318" i="12"/>
  <c r="L4320" i="12"/>
  <c r="M4320" i="12"/>
  <c r="N4319" i="12"/>
  <c r="I4320" i="12"/>
  <c r="J4320" i="12" s="1"/>
  <c r="H4321" i="12"/>
  <c r="F4323" i="12"/>
  <c r="G4323" i="12" s="1"/>
  <c r="E4322" i="12"/>
  <c r="P4320" i="12" l="1"/>
  <c r="Q4320" i="12"/>
  <c r="R4319" i="12"/>
  <c r="L4321" i="12"/>
  <c r="M4321" i="12"/>
  <c r="N4320" i="12"/>
  <c r="I4321" i="12"/>
  <c r="J4321" i="12" s="1"/>
  <c r="H4322" i="12"/>
  <c r="F4324" i="12"/>
  <c r="G4324" i="12" s="1"/>
  <c r="E4323" i="12"/>
  <c r="P4321" i="12" l="1"/>
  <c r="Q4321" i="12"/>
  <c r="R4320" i="12"/>
  <c r="L4322" i="12"/>
  <c r="M4322" i="12"/>
  <c r="N4321" i="12"/>
  <c r="I4322" i="12"/>
  <c r="J4322" i="12" s="1"/>
  <c r="H4323" i="12"/>
  <c r="F4325" i="12"/>
  <c r="G4325" i="12" s="1"/>
  <c r="E4324" i="12"/>
  <c r="P4322" i="12" l="1"/>
  <c r="Q4322" i="12"/>
  <c r="R4321" i="12"/>
  <c r="L4323" i="12"/>
  <c r="M4323" i="12"/>
  <c r="N4322" i="12"/>
  <c r="I4323" i="12"/>
  <c r="J4323" i="12" s="1"/>
  <c r="H4324" i="12"/>
  <c r="E4325" i="12"/>
  <c r="F4326" i="12"/>
  <c r="G4326" i="12" s="1"/>
  <c r="P4323" i="12" l="1"/>
  <c r="Q4323" i="12"/>
  <c r="R4322" i="12"/>
  <c r="L4324" i="12"/>
  <c r="M4324" i="12"/>
  <c r="N4323" i="12"/>
  <c r="I4324" i="12"/>
  <c r="J4324" i="12" s="1"/>
  <c r="H4325" i="12"/>
  <c r="F4327" i="12"/>
  <c r="G4327" i="12" s="1"/>
  <c r="E4326" i="12"/>
  <c r="P4324" i="12" l="1"/>
  <c r="Q4324" i="12"/>
  <c r="R4323" i="12"/>
  <c r="L4325" i="12"/>
  <c r="M4325" i="12"/>
  <c r="N4324" i="12"/>
  <c r="I4325" i="12"/>
  <c r="J4325" i="12" s="1"/>
  <c r="H4326" i="12"/>
  <c r="E4327" i="12"/>
  <c r="F4328" i="12"/>
  <c r="G4328" i="12" s="1"/>
  <c r="P4325" i="12" l="1"/>
  <c r="Q4325" i="12"/>
  <c r="R4324" i="12"/>
  <c r="L4326" i="12"/>
  <c r="M4326" i="12"/>
  <c r="N4325" i="12"/>
  <c r="I4326" i="12"/>
  <c r="J4326" i="12" s="1"/>
  <c r="H4327" i="12"/>
  <c r="F4329" i="12"/>
  <c r="G4329" i="12" s="1"/>
  <c r="E4328" i="12"/>
  <c r="P4326" i="12" l="1"/>
  <c r="Q4326" i="12"/>
  <c r="R4325" i="12"/>
  <c r="L4327" i="12"/>
  <c r="M4327" i="12"/>
  <c r="N4326" i="12"/>
  <c r="I4327" i="12"/>
  <c r="J4327" i="12" s="1"/>
  <c r="H4328" i="12"/>
  <c r="F4330" i="12"/>
  <c r="G4330" i="12" s="1"/>
  <c r="E4329" i="12"/>
  <c r="P4327" i="12" l="1"/>
  <c r="Q4327" i="12"/>
  <c r="R4326" i="12"/>
  <c r="L4328" i="12"/>
  <c r="M4328" i="12"/>
  <c r="N4327" i="12"/>
  <c r="I4328" i="12"/>
  <c r="J4328" i="12" s="1"/>
  <c r="H4329" i="12"/>
  <c r="F4331" i="12"/>
  <c r="G4331" i="12" s="1"/>
  <c r="E4330" i="12"/>
  <c r="P4328" i="12" l="1"/>
  <c r="Q4328" i="12"/>
  <c r="R4327" i="12"/>
  <c r="L4329" i="12"/>
  <c r="M4329" i="12"/>
  <c r="N4328" i="12"/>
  <c r="I4329" i="12"/>
  <c r="J4329" i="12" s="1"/>
  <c r="H4330" i="12"/>
  <c r="F4332" i="12"/>
  <c r="G4332" i="12" s="1"/>
  <c r="E4331" i="12"/>
  <c r="P4329" i="12" l="1"/>
  <c r="Q4329" i="12"/>
  <c r="R4328" i="12"/>
  <c r="L4330" i="12"/>
  <c r="M4330" i="12"/>
  <c r="N4329" i="12"/>
  <c r="I4330" i="12"/>
  <c r="J4330" i="12" s="1"/>
  <c r="H4331" i="12"/>
  <c r="F4333" i="12"/>
  <c r="G4333" i="12" s="1"/>
  <c r="E4332" i="12"/>
  <c r="P4330" i="12" l="1"/>
  <c r="Q4330" i="12"/>
  <c r="R4329" i="12"/>
  <c r="L4331" i="12"/>
  <c r="M4331" i="12"/>
  <c r="N4330" i="12"/>
  <c r="I4331" i="12"/>
  <c r="J4331" i="12" s="1"/>
  <c r="H4332" i="12"/>
  <c r="E4333" i="12"/>
  <c r="F4334" i="12"/>
  <c r="G4334" i="12" s="1"/>
  <c r="P4331" i="12" l="1"/>
  <c r="Q4331" i="12"/>
  <c r="R4330" i="12"/>
  <c r="L4332" i="12"/>
  <c r="M4332" i="12"/>
  <c r="N4331" i="12"/>
  <c r="I4332" i="12"/>
  <c r="J4332" i="12" s="1"/>
  <c r="H4333" i="12"/>
  <c r="F4335" i="12"/>
  <c r="G4335" i="12" s="1"/>
  <c r="E4334" i="12"/>
  <c r="P4332" i="12" l="1"/>
  <c r="Q4332" i="12"/>
  <c r="R4331" i="12"/>
  <c r="L4333" i="12"/>
  <c r="M4333" i="12"/>
  <c r="N4332" i="12"/>
  <c r="I4333" i="12"/>
  <c r="J4333" i="12" s="1"/>
  <c r="H4334" i="12"/>
  <c r="E4335" i="12"/>
  <c r="F4336" i="12"/>
  <c r="G4336" i="12" s="1"/>
  <c r="P4333" i="12" l="1"/>
  <c r="Q4333" i="12"/>
  <c r="R4332" i="12"/>
  <c r="L4334" i="12"/>
  <c r="M4334" i="12"/>
  <c r="N4333" i="12"/>
  <c r="I4334" i="12"/>
  <c r="J4334" i="12" s="1"/>
  <c r="H4335" i="12"/>
  <c r="F4337" i="12"/>
  <c r="G4337" i="12" s="1"/>
  <c r="E4336" i="12"/>
  <c r="P4334" i="12" l="1"/>
  <c r="Q4334" i="12"/>
  <c r="R4333" i="12"/>
  <c r="L4335" i="12"/>
  <c r="M4335" i="12"/>
  <c r="N4334" i="12"/>
  <c r="I4335" i="12"/>
  <c r="J4335" i="12" s="1"/>
  <c r="H4336" i="12"/>
  <c r="F4338" i="12"/>
  <c r="G4338" i="12" s="1"/>
  <c r="E4337" i="12"/>
  <c r="P4335" i="12" l="1"/>
  <c r="Q4335" i="12"/>
  <c r="R4334" i="12"/>
  <c r="L4336" i="12"/>
  <c r="M4336" i="12"/>
  <c r="N4335" i="12"/>
  <c r="I4336" i="12"/>
  <c r="J4336" i="12" s="1"/>
  <c r="H4337" i="12"/>
  <c r="F4339" i="12"/>
  <c r="G4339" i="12" s="1"/>
  <c r="E4338" i="12"/>
  <c r="P4336" i="12" l="1"/>
  <c r="Q4336" i="12"/>
  <c r="R4335" i="12"/>
  <c r="L4337" i="12"/>
  <c r="M4337" i="12"/>
  <c r="N4336" i="12"/>
  <c r="I4337" i="12"/>
  <c r="J4337" i="12" s="1"/>
  <c r="H4338" i="12"/>
  <c r="F4340" i="12"/>
  <c r="G4340" i="12" s="1"/>
  <c r="E4339" i="12"/>
  <c r="P4337" i="12" l="1"/>
  <c r="Q4337" i="12"/>
  <c r="R4336" i="12"/>
  <c r="L4338" i="12"/>
  <c r="M4338" i="12"/>
  <c r="N4337" i="12"/>
  <c r="I4338" i="12"/>
  <c r="J4338" i="12" s="1"/>
  <c r="H4339" i="12"/>
  <c r="F4341" i="12"/>
  <c r="G4341" i="12" s="1"/>
  <c r="E4340" i="12"/>
  <c r="P4338" i="12" l="1"/>
  <c r="Q4338" i="12"/>
  <c r="R4337" i="12"/>
  <c r="L4339" i="12"/>
  <c r="M4339" i="12"/>
  <c r="N4338" i="12"/>
  <c r="I4339" i="12"/>
  <c r="J4339" i="12" s="1"/>
  <c r="H4340" i="12"/>
  <c r="F4342" i="12"/>
  <c r="G4342" i="12" s="1"/>
  <c r="E4341" i="12"/>
  <c r="P4339" i="12" l="1"/>
  <c r="Q4339" i="12"/>
  <c r="R4338" i="12"/>
  <c r="L4340" i="12"/>
  <c r="M4340" i="12"/>
  <c r="N4339" i="12"/>
  <c r="I4340" i="12"/>
  <c r="J4340" i="12" s="1"/>
  <c r="H4341" i="12"/>
  <c r="F4343" i="12"/>
  <c r="G4343" i="12" s="1"/>
  <c r="E4342" i="12"/>
  <c r="P4340" i="12" l="1"/>
  <c r="Q4340" i="12"/>
  <c r="R4339" i="12"/>
  <c r="L4341" i="12"/>
  <c r="M4341" i="12"/>
  <c r="N4340" i="12"/>
  <c r="I4341" i="12"/>
  <c r="J4341" i="12" s="1"/>
  <c r="H4342" i="12"/>
  <c r="E4343" i="12"/>
  <c r="F4344" i="12"/>
  <c r="G4344" i="12" s="1"/>
  <c r="P4341" i="12" l="1"/>
  <c r="Q4341" i="12"/>
  <c r="R4340" i="12"/>
  <c r="L4342" i="12"/>
  <c r="M4342" i="12"/>
  <c r="N4341" i="12"/>
  <c r="I4342" i="12"/>
  <c r="J4342" i="12" s="1"/>
  <c r="H4343" i="12"/>
  <c r="F4345" i="12"/>
  <c r="G4345" i="12" s="1"/>
  <c r="E4344" i="12"/>
  <c r="P4342" i="12" l="1"/>
  <c r="Q4342" i="12"/>
  <c r="R4341" i="12"/>
  <c r="L4343" i="12"/>
  <c r="M4343" i="12"/>
  <c r="N4342" i="12"/>
  <c r="I4343" i="12"/>
  <c r="J4343" i="12" s="1"/>
  <c r="H4344" i="12"/>
  <c r="M4344" i="12" s="1"/>
  <c r="F4346" i="12"/>
  <c r="G4346" i="12" s="1"/>
  <c r="E4345" i="12"/>
  <c r="P4343" i="12" l="1"/>
  <c r="Q4343" i="12"/>
  <c r="Q4344" i="12" s="1"/>
  <c r="R4342" i="12"/>
  <c r="N4343" i="12"/>
  <c r="I4344" i="12"/>
  <c r="J4344" i="12" s="1"/>
  <c r="L4344" i="12"/>
  <c r="N4344" i="12" s="1"/>
  <c r="H4345" i="12"/>
  <c r="F4347" i="12"/>
  <c r="G4347" i="12" s="1"/>
  <c r="E4346" i="12"/>
  <c r="P4344" i="12" l="1"/>
  <c r="R4344" i="12" s="1"/>
  <c r="R4343" i="12"/>
  <c r="L4345" i="12"/>
  <c r="M4345" i="12"/>
  <c r="I4345" i="12"/>
  <c r="J4345" i="12" s="1"/>
  <c r="H4346" i="12"/>
  <c r="F4348" i="12"/>
  <c r="G4348" i="12" s="1"/>
  <c r="E4347" i="12"/>
  <c r="P4345" i="12" l="1"/>
  <c r="Q4345" i="12"/>
  <c r="L4346" i="12"/>
  <c r="M4346" i="12"/>
  <c r="N4345" i="12"/>
  <c r="I4346" i="12"/>
  <c r="J4346" i="12" s="1"/>
  <c r="H4347" i="12"/>
  <c r="F4349" i="12"/>
  <c r="G4349" i="12" s="1"/>
  <c r="E4348" i="12"/>
  <c r="P4346" i="12" l="1"/>
  <c r="Q4346" i="12"/>
  <c r="R4345" i="12"/>
  <c r="L4347" i="12"/>
  <c r="M4347" i="12"/>
  <c r="N4346" i="12"/>
  <c r="I4347" i="12"/>
  <c r="J4347" i="12" s="1"/>
  <c r="H4348" i="12"/>
  <c r="E4349" i="12"/>
  <c r="F4350" i="12"/>
  <c r="G4350" i="12" s="1"/>
  <c r="P4347" i="12" l="1"/>
  <c r="Q4347" i="12"/>
  <c r="R4346" i="12"/>
  <c r="L4348" i="12"/>
  <c r="M4348" i="12"/>
  <c r="N4347" i="12"/>
  <c r="I4348" i="12"/>
  <c r="J4348" i="12" s="1"/>
  <c r="H4349" i="12"/>
  <c r="F4351" i="12"/>
  <c r="G4351" i="12" s="1"/>
  <c r="E4350" i="12"/>
  <c r="P4348" i="12" l="1"/>
  <c r="Q4348" i="12"/>
  <c r="R4347" i="12"/>
  <c r="L4349" i="12"/>
  <c r="M4349" i="12"/>
  <c r="N4348" i="12"/>
  <c r="I4349" i="12"/>
  <c r="J4349" i="12" s="1"/>
  <c r="H4350" i="12"/>
  <c r="F4352" i="12"/>
  <c r="G4352" i="12" s="1"/>
  <c r="E4351" i="12"/>
  <c r="P4349" i="12" l="1"/>
  <c r="Q4349" i="12"/>
  <c r="R4348" i="12"/>
  <c r="L4350" i="12"/>
  <c r="M4350" i="12"/>
  <c r="N4349" i="12"/>
  <c r="I4350" i="12"/>
  <c r="J4350" i="12" s="1"/>
  <c r="H4351" i="12"/>
  <c r="M4351" i="12" s="1"/>
  <c r="F4353" i="12"/>
  <c r="G4353" i="12" s="1"/>
  <c r="E4352" i="12"/>
  <c r="P4350" i="12" l="1"/>
  <c r="Q4350" i="12"/>
  <c r="Q4351" i="12" s="1"/>
  <c r="R4349" i="12"/>
  <c r="N4350" i="12"/>
  <c r="I4351" i="12"/>
  <c r="J4351" i="12" s="1"/>
  <c r="L4351" i="12"/>
  <c r="N4351" i="12" s="1"/>
  <c r="H4352" i="12"/>
  <c r="M4352" i="12" s="1"/>
  <c r="F4354" i="12"/>
  <c r="G4354" i="12" s="1"/>
  <c r="E4353" i="12"/>
  <c r="P4351" i="12" l="1"/>
  <c r="R4351" i="12" s="1"/>
  <c r="Q4352" i="12"/>
  <c r="R4350" i="12"/>
  <c r="I4352" i="12"/>
  <c r="J4352" i="12" s="1"/>
  <c r="L4352" i="12"/>
  <c r="N4352" i="12" s="1"/>
  <c r="H4353" i="12"/>
  <c r="F4355" i="12"/>
  <c r="G4355" i="12" s="1"/>
  <c r="E4354" i="12"/>
  <c r="P4352" i="12" l="1"/>
  <c r="R4352" i="12" s="1"/>
  <c r="L4353" i="12"/>
  <c r="M4353" i="12"/>
  <c r="I4353" i="12"/>
  <c r="J4353" i="12" s="1"/>
  <c r="H4354" i="12"/>
  <c r="M4354" i="12" s="1"/>
  <c r="F4356" i="12"/>
  <c r="G4356" i="12" s="1"/>
  <c r="E4355" i="12"/>
  <c r="P4353" i="12" l="1"/>
  <c r="Q4353" i="12"/>
  <c r="Q4354" i="12" s="1"/>
  <c r="N4353" i="12"/>
  <c r="I4354" i="12"/>
  <c r="J4354" i="12" s="1"/>
  <c r="L4354" i="12"/>
  <c r="N4354" i="12" s="1"/>
  <c r="H4355" i="12"/>
  <c r="M4355" i="12" s="1"/>
  <c r="E4356" i="12"/>
  <c r="F4357" i="12"/>
  <c r="G4357" i="12" s="1"/>
  <c r="P4354" i="12" l="1"/>
  <c r="Q4355" i="12"/>
  <c r="R4354" i="12"/>
  <c r="R4353" i="12"/>
  <c r="I4355" i="12"/>
  <c r="J4355" i="12" s="1"/>
  <c r="L4355" i="12"/>
  <c r="N4355" i="12" s="1"/>
  <c r="H4356" i="12"/>
  <c r="F4358" i="12"/>
  <c r="G4358" i="12" s="1"/>
  <c r="E4357" i="12"/>
  <c r="P4355" i="12" l="1"/>
  <c r="R4355" i="12" s="1"/>
  <c r="L4356" i="12"/>
  <c r="M4356" i="12"/>
  <c r="I4356" i="12"/>
  <c r="J4356" i="12" s="1"/>
  <c r="H4357" i="12"/>
  <c r="E4358" i="12"/>
  <c r="F4359" i="12"/>
  <c r="G4359" i="12" s="1"/>
  <c r="P4356" i="12" l="1"/>
  <c r="Q4356" i="12"/>
  <c r="L4357" i="12"/>
  <c r="M4357" i="12"/>
  <c r="N4356" i="12"/>
  <c r="I4357" i="12"/>
  <c r="J4357" i="12" s="1"/>
  <c r="H4358" i="12"/>
  <c r="F4360" i="12"/>
  <c r="G4360" i="12" s="1"/>
  <c r="E4359" i="12"/>
  <c r="P4357" i="12" l="1"/>
  <c r="Q4357" i="12"/>
  <c r="R4356" i="12"/>
  <c r="L4358" i="12"/>
  <c r="M4358" i="12"/>
  <c r="N4357" i="12"/>
  <c r="I4358" i="12"/>
  <c r="J4358" i="12" s="1"/>
  <c r="H4359" i="12"/>
  <c r="F4361" i="12"/>
  <c r="G4361" i="12" s="1"/>
  <c r="E4360" i="12"/>
  <c r="P4358" i="12" l="1"/>
  <c r="Q4358" i="12"/>
  <c r="R4357" i="12"/>
  <c r="L4359" i="12"/>
  <c r="M4359" i="12"/>
  <c r="N4358" i="12"/>
  <c r="I4359" i="12"/>
  <c r="J4359" i="12" s="1"/>
  <c r="H4360" i="12"/>
  <c r="E4361" i="12"/>
  <c r="F4362" i="12"/>
  <c r="G4362" i="12" s="1"/>
  <c r="P4359" i="12" l="1"/>
  <c r="Q4359" i="12"/>
  <c r="R4358" i="12"/>
  <c r="L4360" i="12"/>
  <c r="M4360" i="12"/>
  <c r="N4359" i="12"/>
  <c r="I4360" i="12"/>
  <c r="J4360" i="12" s="1"/>
  <c r="H4361" i="12"/>
  <c r="F4363" i="12"/>
  <c r="G4363" i="12" s="1"/>
  <c r="E4362" i="12"/>
  <c r="P4360" i="12" l="1"/>
  <c r="Q4360" i="12"/>
  <c r="R4359" i="12"/>
  <c r="L4361" i="12"/>
  <c r="M4361" i="12"/>
  <c r="N4360" i="12"/>
  <c r="I4361" i="12"/>
  <c r="J4361" i="12" s="1"/>
  <c r="H4362" i="12"/>
  <c r="E4363" i="12"/>
  <c r="F4364" i="12"/>
  <c r="G4364" i="12" s="1"/>
  <c r="P4361" i="12" l="1"/>
  <c r="Q4361" i="12"/>
  <c r="R4360" i="12"/>
  <c r="L4362" i="12"/>
  <c r="M4362" i="12"/>
  <c r="N4361" i="12"/>
  <c r="I4362" i="12"/>
  <c r="J4362" i="12" s="1"/>
  <c r="H4363" i="12"/>
  <c r="F4365" i="12"/>
  <c r="G4365" i="12" s="1"/>
  <c r="E4364" i="12"/>
  <c r="P4362" i="12" l="1"/>
  <c r="Q4362" i="12"/>
  <c r="R4361" i="12"/>
  <c r="L4363" i="12"/>
  <c r="M4363" i="12"/>
  <c r="N4362" i="12"/>
  <c r="I4363" i="12"/>
  <c r="J4363" i="12" s="1"/>
  <c r="H4364" i="12"/>
  <c r="E4365" i="12"/>
  <c r="F4366" i="12"/>
  <c r="G4366" i="12" s="1"/>
  <c r="P4363" i="12" l="1"/>
  <c r="Q4363" i="12"/>
  <c r="R4362" i="12"/>
  <c r="L4364" i="12"/>
  <c r="M4364" i="12"/>
  <c r="N4363" i="12"/>
  <c r="I4364" i="12"/>
  <c r="J4364" i="12" s="1"/>
  <c r="H4365" i="12"/>
  <c r="F4367" i="12"/>
  <c r="G4367" i="12" s="1"/>
  <c r="E4366" i="12"/>
  <c r="P4364" i="12" l="1"/>
  <c r="Q4364" i="12"/>
  <c r="R4363" i="12"/>
  <c r="L4365" i="12"/>
  <c r="M4365" i="12"/>
  <c r="N4364" i="12"/>
  <c r="I4365" i="12"/>
  <c r="J4365" i="12" s="1"/>
  <c r="H4366" i="12"/>
  <c r="E4367" i="12"/>
  <c r="F4368" i="12"/>
  <c r="G4368" i="12" s="1"/>
  <c r="P4365" i="12" l="1"/>
  <c r="Q4365" i="12"/>
  <c r="R4364" i="12"/>
  <c r="L4366" i="12"/>
  <c r="M4366" i="12"/>
  <c r="N4365" i="12"/>
  <c r="I4366" i="12"/>
  <c r="J4366" i="12" s="1"/>
  <c r="H4367" i="12"/>
  <c r="F4369" i="12"/>
  <c r="G4369" i="12" s="1"/>
  <c r="E4368" i="12"/>
  <c r="P4366" i="12" l="1"/>
  <c r="Q4366" i="12"/>
  <c r="R4365" i="12"/>
  <c r="L4367" i="12"/>
  <c r="M4367" i="12"/>
  <c r="N4366" i="12"/>
  <c r="I4367" i="12"/>
  <c r="J4367" i="12" s="1"/>
  <c r="H4368" i="12"/>
  <c r="M4368" i="12" s="1"/>
  <c r="E4369" i="12"/>
  <c r="F4370" i="12"/>
  <c r="G4370" i="12" s="1"/>
  <c r="P4367" i="12" l="1"/>
  <c r="Q4367" i="12"/>
  <c r="Q4368" i="12" s="1"/>
  <c r="R4366" i="12"/>
  <c r="N4367" i="12"/>
  <c r="I4368" i="12"/>
  <c r="J4368" i="12" s="1"/>
  <c r="L4368" i="12"/>
  <c r="N4368" i="12" s="1"/>
  <c r="H4369" i="12"/>
  <c r="F4371" i="12"/>
  <c r="G4371" i="12" s="1"/>
  <c r="E4370" i="12"/>
  <c r="P4368" i="12" l="1"/>
  <c r="R4368" i="12" s="1"/>
  <c r="R4367" i="12"/>
  <c r="L4369" i="12"/>
  <c r="M4369" i="12"/>
  <c r="I4369" i="12"/>
  <c r="J4369" i="12" s="1"/>
  <c r="H4370" i="12"/>
  <c r="E4371" i="12"/>
  <c r="F4372" i="12"/>
  <c r="G4372" i="12" s="1"/>
  <c r="P4369" i="12" l="1"/>
  <c r="Q4369" i="12"/>
  <c r="L4370" i="12"/>
  <c r="M4370" i="12"/>
  <c r="N4369" i="12"/>
  <c r="I4370" i="12"/>
  <c r="J4370" i="12" s="1"/>
  <c r="H4371" i="12"/>
  <c r="F4373" i="12"/>
  <c r="G4373" i="12" s="1"/>
  <c r="E4372" i="12"/>
  <c r="P4370" i="12" l="1"/>
  <c r="Q4370" i="12"/>
  <c r="R4369" i="12"/>
  <c r="L4371" i="12"/>
  <c r="M4371" i="12"/>
  <c r="N4370" i="12"/>
  <c r="I4371" i="12"/>
  <c r="J4371" i="12" s="1"/>
  <c r="H4372" i="12"/>
  <c r="F4374" i="12"/>
  <c r="G4374" i="12" s="1"/>
  <c r="E4373" i="12"/>
  <c r="P4371" i="12" l="1"/>
  <c r="Q4371" i="12"/>
  <c r="R4370" i="12"/>
  <c r="L4372" i="12"/>
  <c r="M4372" i="12"/>
  <c r="N4371" i="12"/>
  <c r="I4372" i="12"/>
  <c r="J4372" i="12" s="1"/>
  <c r="H4373" i="12"/>
  <c r="M4373" i="12" s="1"/>
  <c r="E4374" i="12"/>
  <c r="F4375" i="12"/>
  <c r="G4375" i="12" s="1"/>
  <c r="P4372" i="12" l="1"/>
  <c r="Q4372" i="12"/>
  <c r="Q4373" i="12" s="1"/>
  <c r="R4371" i="12"/>
  <c r="N4372" i="12"/>
  <c r="I4373" i="12"/>
  <c r="J4373" i="12" s="1"/>
  <c r="L4373" i="12"/>
  <c r="N4373" i="12" s="1"/>
  <c r="H4374" i="12"/>
  <c r="F4376" i="12"/>
  <c r="G4376" i="12" s="1"/>
  <c r="E4375" i="12"/>
  <c r="P4373" i="12" l="1"/>
  <c r="R4372" i="12"/>
  <c r="R4373" i="12"/>
  <c r="L4374" i="12"/>
  <c r="M4374" i="12"/>
  <c r="I4374" i="12"/>
  <c r="J4374" i="12" s="1"/>
  <c r="H4375" i="12"/>
  <c r="M4375" i="12" s="1"/>
  <c r="E4376" i="12"/>
  <c r="F4377" i="12"/>
  <c r="G4377" i="12" s="1"/>
  <c r="P4374" i="12" l="1"/>
  <c r="Q4374" i="12"/>
  <c r="Q4375" i="12" s="1"/>
  <c r="N4374" i="12"/>
  <c r="I4375" i="12"/>
  <c r="J4375" i="12" s="1"/>
  <c r="L4375" i="12"/>
  <c r="N4375" i="12" s="1"/>
  <c r="H4376" i="12"/>
  <c r="F4378" i="12"/>
  <c r="G4378" i="12" s="1"/>
  <c r="E4377" i="12"/>
  <c r="P4375" i="12" l="1"/>
  <c r="R4374" i="12"/>
  <c r="R4375" i="12"/>
  <c r="L4376" i="12"/>
  <c r="M4376" i="12"/>
  <c r="I4376" i="12"/>
  <c r="J4376" i="12" s="1"/>
  <c r="H4377" i="12"/>
  <c r="E4378" i="12"/>
  <c r="F4379" i="12"/>
  <c r="G4379" i="12" s="1"/>
  <c r="P4376" i="12" l="1"/>
  <c r="Q4376" i="12"/>
  <c r="L4377" i="12"/>
  <c r="M4377" i="12"/>
  <c r="N4376" i="12"/>
  <c r="I4377" i="12"/>
  <c r="J4377" i="12" s="1"/>
  <c r="H4378" i="12"/>
  <c r="F4380" i="12"/>
  <c r="G4380" i="12" s="1"/>
  <c r="E4379" i="12"/>
  <c r="P4377" i="12" l="1"/>
  <c r="Q4377" i="12"/>
  <c r="R4376" i="12"/>
  <c r="L4378" i="12"/>
  <c r="M4378" i="12"/>
  <c r="N4377" i="12"/>
  <c r="I4378" i="12"/>
  <c r="J4378" i="12" s="1"/>
  <c r="H4379" i="12"/>
  <c r="F4381" i="12"/>
  <c r="G4381" i="12" s="1"/>
  <c r="E4380" i="12"/>
  <c r="P4378" i="12" l="1"/>
  <c r="Q4378" i="12"/>
  <c r="R4377" i="12"/>
  <c r="L4379" i="12"/>
  <c r="M4379" i="12"/>
  <c r="N4378" i="12"/>
  <c r="I4379" i="12"/>
  <c r="J4379" i="12" s="1"/>
  <c r="H4380" i="12"/>
  <c r="M4380" i="12" s="1"/>
  <c r="F4382" i="12"/>
  <c r="G4382" i="12" s="1"/>
  <c r="E4381" i="12"/>
  <c r="P4379" i="12" l="1"/>
  <c r="Q4379" i="12"/>
  <c r="Q4380" i="12" s="1"/>
  <c r="R4378" i="12"/>
  <c r="N4379" i="12"/>
  <c r="I4380" i="12"/>
  <c r="J4380" i="12" s="1"/>
  <c r="L4380" i="12"/>
  <c r="N4380" i="12" s="1"/>
  <c r="H4381" i="12"/>
  <c r="F4383" i="12"/>
  <c r="G4383" i="12" s="1"/>
  <c r="E4382" i="12"/>
  <c r="P4380" i="12" l="1"/>
  <c r="R4380" i="12" s="1"/>
  <c r="R4379" i="12"/>
  <c r="L4381" i="12"/>
  <c r="M4381" i="12"/>
  <c r="I4381" i="12"/>
  <c r="J4381" i="12" s="1"/>
  <c r="H4382" i="12"/>
  <c r="F4384" i="12"/>
  <c r="G4384" i="12" s="1"/>
  <c r="E4383" i="12"/>
  <c r="P4381" i="12" l="1"/>
  <c r="Q4381" i="12"/>
  <c r="L4382" i="12"/>
  <c r="M4382" i="12"/>
  <c r="N4381" i="12"/>
  <c r="I4382" i="12"/>
  <c r="J4382" i="12" s="1"/>
  <c r="H4383" i="12"/>
  <c r="F4385" i="12"/>
  <c r="G4385" i="12" s="1"/>
  <c r="E4384" i="12"/>
  <c r="P4382" i="12" l="1"/>
  <c r="Q4382" i="12"/>
  <c r="R4381" i="12"/>
  <c r="L4383" i="12"/>
  <c r="M4383" i="12"/>
  <c r="N4382" i="12"/>
  <c r="I4383" i="12"/>
  <c r="J4383" i="12" s="1"/>
  <c r="H4384" i="12"/>
  <c r="F4386" i="12"/>
  <c r="G4386" i="12" s="1"/>
  <c r="E4385" i="12"/>
  <c r="P4383" i="12" l="1"/>
  <c r="Q4383" i="12"/>
  <c r="R4382" i="12"/>
  <c r="L4384" i="12"/>
  <c r="M4384" i="12"/>
  <c r="N4383" i="12"/>
  <c r="I4384" i="12"/>
  <c r="J4384" i="12" s="1"/>
  <c r="H4385" i="12"/>
  <c r="F4387" i="12"/>
  <c r="G4387" i="12" s="1"/>
  <c r="E4386" i="12"/>
  <c r="P4384" i="12" l="1"/>
  <c r="Q4384" i="12"/>
  <c r="R4383" i="12"/>
  <c r="L4385" i="12"/>
  <c r="M4385" i="12"/>
  <c r="N4384" i="12"/>
  <c r="I4385" i="12"/>
  <c r="J4385" i="12" s="1"/>
  <c r="H4386" i="12"/>
  <c r="F4388" i="12"/>
  <c r="G4388" i="12" s="1"/>
  <c r="E4387" i="12"/>
  <c r="P4385" i="12" l="1"/>
  <c r="Q4385" i="12"/>
  <c r="R4384" i="12"/>
  <c r="L4386" i="12"/>
  <c r="M4386" i="12"/>
  <c r="N4385" i="12"/>
  <c r="I4386" i="12"/>
  <c r="J4386" i="12" s="1"/>
  <c r="H4387" i="12"/>
  <c r="E4388" i="12"/>
  <c r="F4389" i="12"/>
  <c r="G4389" i="12" s="1"/>
  <c r="P4386" i="12" l="1"/>
  <c r="Q4386" i="12"/>
  <c r="R4385" i="12"/>
  <c r="L4387" i="12"/>
  <c r="M4387" i="12"/>
  <c r="N4386" i="12"/>
  <c r="I4387" i="12"/>
  <c r="J4387" i="12" s="1"/>
  <c r="H4388" i="12"/>
  <c r="F4390" i="12"/>
  <c r="G4390" i="12" s="1"/>
  <c r="E4389" i="12"/>
  <c r="P4387" i="12" l="1"/>
  <c r="Q4387" i="12"/>
  <c r="R4386" i="12"/>
  <c r="L4388" i="12"/>
  <c r="M4388" i="12"/>
  <c r="N4387" i="12"/>
  <c r="I4388" i="12"/>
  <c r="J4388" i="12" s="1"/>
  <c r="H4389" i="12"/>
  <c r="F4391" i="12"/>
  <c r="G4391" i="12" s="1"/>
  <c r="E4390" i="12"/>
  <c r="P4388" i="12" l="1"/>
  <c r="Q4388" i="12"/>
  <c r="R4387" i="12"/>
  <c r="L4389" i="12"/>
  <c r="M4389" i="12"/>
  <c r="N4388" i="12"/>
  <c r="I4389" i="12"/>
  <c r="J4389" i="12" s="1"/>
  <c r="H4390" i="12"/>
  <c r="E4391" i="12"/>
  <c r="F4392" i="12"/>
  <c r="G4392" i="12" s="1"/>
  <c r="P4389" i="12" l="1"/>
  <c r="Q4389" i="12"/>
  <c r="R4388" i="12"/>
  <c r="L4390" i="12"/>
  <c r="M4390" i="12"/>
  <c r="N4389" i="12"/>
  <c r="I4390" i="12"/>
  <c r="J4390" i="12" s="1"/>
  <c r="H4391" i="12"/>
  <c r="F4393" i="12"/>
  <c r="G4393" i="12" s="1"/>
  <c r="E4392" i="12"/>
  <c r="P4390" i="12" l="1"/>
  <c r="Q4390" i="12"/>
  <c r="R4389" i="12"/>
  <c r="L4391" i="12"/>
  <c r="M4391" i="12"/>
  <c r="N4390" i="12"/>
  <c r="I4391" i="12"/>
  <c r="J4391" i="12" s="1"/>
  <c r="H4392" i="12"/>
  <c r="M4392" i="12" s="1"/>
  <c r="E4393" i="12"/>
  <c r="F4394" i="12"/>
  <c r="G4394" i="12" s="1"/>
  <c r="P4391" i="12" l="1"/>
  <c r="Q4391" i="12"/>
  <c r="Q4392" i="12" s="1"/>
  <c r="R4390" i="12"/>
  <c r="N4391" i="12"/>
  <c r="I4392" i="12"/>
  <c r="J4392" i="12" s="1"/>
  <c r="L4392" i="12"/>
  <c r="N4392" i="12" s="1"/>
  <c r="H4393" i="12"/>
  <c r="E4394" i="12"/>
  <c r="F4395" i="12"/>
  <c r="G4395" i="12" s="1"/>
  <c r="P4392" i="12" l="1"/>
  <c r="R4392" i="12" s="1"/>
  <c r="R4391" i="12"/>
  <c r="L4393" i="12"/>
  <c r="M4393" i="12"/>
  <c r="I4393" i="12"/>
  <c r="J4393" i="12" s="1"/>
  <c r="H4394" i="12"/>
  <c r="F4396" i="12"/>
  <c r="G4396" i="12" s="1"/>
  <c r="E4395" i="12"/>
  <c r="P4393" i="12" l="1"/>
  <c r="Q4393" i="12"/>
  <c r="L4394" i="12"/>
  <c r="M4394" i="12"/>
  <c r="N4393" i="12"/>
  <c r="I4394" i="12"/>
  <c r="J4394" i="12" s="1"/>
  <c r="H4395" i="12"/>
  <c r="M4395" i="12" s="1"/>
  <c r="E4396" i="12"/>
  <c r="F4397" i="12"/>
  <c r="G4397" i="12" s="1"/>
  <c r="P4394" i="12" l="1"/>
  <c r="Q4394" i="12"/>
  <c r="Q4395" i="12" s="1"/>
  <c r="R4393" i="12"/>
  <c r="N4394" i="12"/>
  <c r="I4395" i="12"/>
  <c r="J4395" i="12" s="1"/>
  <c r="L4395" i="12"/>
  <c r="N4395" i="12" s="1"/>
  <c r="H4396" i="12"/>
  <c r="F4398" i="12"/>
  <c r="G4398" i="12" s="1"/>
  <c r="E4397" i="12"/>
  <c r="P4395" i="12" l="1"/>
  <c r="R4395" i="12" s="1"/>
  <c r="R4394" i="12"/>
  <c r="L4396" i="12"/>
  <c r="M4396" i="12"/>
  <c r="I4396" i="12"/>
  <c r="J4396" i="12" s="1"/>
  <c r="H4397" i="12"/>
  <c r="F4399" i="12"/>
  <c r="G4399" i="12" s="1"/>
  <c r="E4398" i="12"/>
  <c r="P4396" i="12" l="1"/>
  <c r="Q4396" i="12"/>
  <c r="L4397" i="12"/>
  <c r="M4397" i="12"/>
  <c r="N4396" i="12"/>
  <c r="I4397" i="12"/>
  <c r="J4397" i="12" s="1"/>
  <c r="H4398" i="12"/>
  <c r="F4400" i="12"/>
  <c r="G4400" i="12" s="1"/>
  <c r="E4399" i="12"/>
  <c r="P4397" i="12" l="1"/>
  <c r="Q4397" i="12"/>
  <c r="R4397" i="12" s="1"/>
  <c r="R4396" i="12"/>
  <c r="L4398" i="12"/>
  <c r="M4398" i="12"/>
  <c r="N4397" i="12"/>
  <c r="I4398" i="12"/>
  <c r="J4398" i="12" s="1"/>
  <c r="H4399" i="12"/>
  <c r="F4401" i="12"/>
  <c r="G4401" i="12" s="1"/>
  <c r="E4400" i="12"/>
  <c r="P4398" i="12" l="1"/>
  <c r="Q4398" i="12"/>
  <c r="L4399" i="12"/>
  <c r="M4399" i="12"/>
  <c r="N4398" i="12"/>
  <c r="I4399" i="12"/>
  <c r="J4399" i="12" s="1"/>
  <c r="H4400" i="12"/>
  <c r="M4400" i="12" s="1"/>
  <c r="E4401" i="12"/>
  <c r="F4402" i="12"/>
  <c r="G4402" i="12" s="1"/>
  <c r="P4399" i="12" l="1"/>
  <c r="Q4399" i="12"/>
  <c r="Q4400" i="12" s="1"/>
  <c r="R4398" i="12"/>
  <c r="N4399" i="12"/>
  <c r="I4400" i="12"/>
  <c r="J4400" i="12" s="1"/>
  <c r="L4400" i="12"/>
  <c r="N4400" i="12" s="1"/>
  <c r="H4401" i="12"/>
  <c r="F4403" i="12"/>
  <c r="G4403" i="12" s="1"/>
  <c r="E4402" i="12"/>
  <c r="P4400" i="12" l="1"/>
  <c r="R4400" i="12" s="1"/>
  <c r="R4399" i="12"/>
  <c r="L4401" i="12"/>
  <c r="M4401" i="12"/>
  <c r="I4401" i="12"/>
  <c r="J4401" i="12" s="1"/>
  <c r="H4402" i="12"/>
  <c r="F4404" i="12"/>
  <c r="G4404" i="12" s="1"/>
  <c r="E4403" i="12"/>
  <c r="P4401" i="12" l="1"/>
  <c r="Q4401" i="12"/>
  <c r="L4402" i="12"/>
  <c r="M4402" i="12"/>
  <c r="N4401" i="12"/>
  <c r="I4402" i="12"/>
  <c r="J4402" i="12" s="1"/>
  <c r="H4403" i="12"/>
  <c r="M4403" i="12" s="1"/>
  <c r="E4404" i="12"/>
  <c r="F4405" i="12"/>
  <c r="G4405" i="12" s="1"/>
  <c r="P4402" i="12" l="1"/>
  <c r="Q4402" i="12"/>
  <c r="Q4403" i="12" s="1"/>
  <c r="R4401" i="12"/>
  <c r="N4402" i="12"/>
  <c r="I4403" i="12"/>
  <c r="J4403" i="12" s="1"/>
  <c r="L4403" i="12"/>
  <c r="N4403" i="12" s="1"/>
  <c r="H4404" i="12"/>
  <c r="F4406" i="12"/>
  <c r="G4406" i="12" s="1"/>
  <c r="E4405" i="12"/>
  <c r="P4403" i="12" l="1"/>
  <c r="R4403" i="12" s="1"/>
  <c r="R4402" i="12"/>
  <c r="L4404" i="12"/>
  <c r="M4404" i="12"/>
  <c r="I4404" i="12"/>
  <c r="J4404" i="12" s="1"/>
  <c r="H4405" i="12"/>
  <c r="M4405" i="12" s="1"/>
  <c r="F4407" i="12"/>
  <c r="G4407" i="12" s="1"/>
  <c r="E4406" i="12"/>
  <c r="P4404" i="12" l="1"/>
  <c r="Q4404" i="12"/>
  <c r="Q4405" i="12" s="1"/>
  <c r="N4404" i="12"/>
  <c r="I4405" i="12"/>
  <c r="J4405" i="12" s="1"/>
  <c r="L4405" i="12"/>
  <c r="N4405" i="12" s="1"/>
  <c r="H4406" i="12"/>
  <c r="E4407" i="12"/>
  <c r="F4408" i="12"/>
  <c r="G4408" i="12" s="1"/>
  <c r="P4405" i="12" l="1"/>
  <c r="R4405" i="12" s="1"/>
  <c r="R4404" i="12"/>
  <c r="L4406" i="12"/>
  <c r="M4406" i="12"/>
  <c r="I4406" i="12"/>
  <c r="J4406" i="12" s="1"/>
  <c r="H4407" i="12"/>
  <c r="F4409" i="12"/>
  <c r="G4409" i="12" s="1"/>
  <c r="E4408" i="12"/>
  <c r="P4406" i="12" l="1"/>
  <c r="Q4406" i="12"/>
  <c r="L4407" i="12"/>
  <c r="M4407" i="12"/>
  <c r="N4406" i="12"/>
  <c r="I4407" i="12"/>
  <c r="J4407" i="12" s="1"/>
  <c r="H4408" i="12"/>
  <c r="M4408" i="12" s="1"/>
  <c r="F4410" i="12"/>
  <c r="G4410" i="12" s="1"/>
  <c r="E4409" i="12"/>
  <c r="P4407" i="12" l="1"/>
  <c r="Q4407" i="12"/>
  <c r="Q4408" i="12" s="1"/>
  <c r="R4406" i="12"/>
  <c r="N4407" i="12"/>
  <c r="I4408" i="12"/>
  <c r="J4408" i="12" s="1"/>
  <c r="L4408" i="12"/>
  <c r="N4408" i="12" s="1"/>
  <c r="H4409" i="12"/>
  <c r="F4411" i="12"/>
  <c r="G4411" i="12" s="1"/>
  <c r="E4410" i="12"/>
  <c r="P4408" i="12" l="1"/>
  <c r="R4408" i="12" s="1"/>
  <c r="R4407" i="12"/>
  <c r="L4409" i="12"/>
  <c r="M4409" i="12"/>
  <c r="I4409" i="12"/>
  <c r="J4409" i="12" s="1"/>
  <c r="H4410" i="12"/>
  <c r="E4411" i="12"/>
  <c r="F4412" i="12"/>
  <c r="G4412" i="12" s="1"/>
  <c r="P4409" i="12" l="1"/>
  <c r="Q4409" i="12"/>
  <c r="L4410" i="12"/>
  <c r="M4410" i="12"/>
  <c r="N4409" i="12"/>
  <c r="I4410" i="12"/>
  <c r="J4410" i="12" s="1"/>
  <c r="H4411" i="12"/>
  <c r="F4413" i="12"/>
  <c r="G4413" i="12" s="1"/>
  <c r="E4412" i="12"/>
  <c r="P4410" i="12" l="1"/>
  <c r="Q4410" i="12"/>
  <c r="R4409" i="12"/>
  <c r="L4411" i="12"/>
  <c r="M4411" i="12"/>
  <c r="N4410" i="12"/>
  <c r="I4411" i="12"/>
  <c r="J4411" i="12" s="1"/>
  <c r="H4412" i="12"/>
  <c r="M4412" i="12" s="1"/>
  <c r="F4414" i="12"/>
  <c r="G4414" i="12" s="1"/>
  <c r="E4413" i="12"/>
  <c r="P4411" i="12" l="1"/>
  <c r="Q4411" i="12"/>
  <c r="Q4412" i="12" s="1"/>
  <c r="R4410" i="12"/>
  <c r="N4411" i="12"/>
  <c r="I4412" i="12"/>
  <c r="J4412" i="12" s="1"/>
  <c r="L4412" i="12"/>
  <c r="N4412" i="12" s="1"/>
  <c r="H4413" i="12"/>
  <c r="E4414" i="12"/>
  <c r="F4415" i="12"/>
  <c r="G4415" i="12" s="1"/>
  <c r="P4412" i="12" l="1"/>
  <c r="R4412" i="12" s="1"/>
  <c r="R4411" i="12"/>
  <c r="L4413" i="12"/>
  <c r="M4413" i="12"/>
  <c r="I4413" i="12"/>
  <c r="J4413" i="12" s="1"/>
  <c r="H4414" i="12"/>
  <c r="F4416" i="12"/>
  <c r="G4416" i="12" s="1"/>
  <c r="E4415" i="12"/>
  <c r="P4413" i="12" l="1"/>
  <c r="Q4413" i="12"/>
  <c r="L4414" i="12"/>
  <c r="M4414" i="12"/>
  <c r="N4413" i="12"/>
  <c r="I4414" i="12"/>
  <c r="J4414" i="12" s="1"/>
  <c r="H4415" i="12"/>
  <c r="F4417" i="12"/>
  <c r="G4417" i="12" s="1"/>
  <c r="E4416" i="12"/>
  <c r="P4414" i="12" l="1"/>
  <c r="Q4414" i="12"/>
  <c r="R4413" i="12"/>
  <c r="L4415" i="12"/>
  <c r="M4415" i="12"/>
  <c r="N4414" i="12"/>
  <c r="I4415" i="12"/>
  <c r="J4415" i="12" s="1"/>
  <c r="H4416" i="12"/>
  <c r="F4418" i="12"/>
  <c r="G4418" i="12" s="1"/>
  <c r="E4417" i="12"/>
  <c r="P4415" i="12" l="1"/>
  <c r="Q4415" i="12"/>
  <c r="R4414" i="12"/>
  <c r="L4416" i="12"/>
  <c r="M4416" i="12"/>
  <c r="N4415" i="12"/>
  <c r="I4416" i="12"/>
  <c r="J4416" i="12" s="1"/>
  <c r="H4417" i="12"/>
  <c r="M4417" i="12" s="1"/>
  <c r="E4418" i="12"/>
  <c r="F4419" i="12"/>
  <c r="G4419" i="12" s="1"/>
  <c r="P4416" i="12" l="1"/>
  <c r="Q4416" i="12"/>
  <c r="Q4417" i="12" s="1"/>
  <c r="R4415" i="12"/>
  <c r="N4416" i="12"/>
  <c r="I4417" i="12"/>
  <c r="J4417" i="12" s="1"/>
  <c r="L4417" i="12"/>
  <c r="N4417" i="12" s="1"/>
  <c r="H4418" i="12"/>
  <c r="F4420" i="12"/>
  <c r="G4420" i="12" s="1"/>
  <c r="E4419" i="12"/>
  <c r="P4417" i="12" l="1"/>
  <c r="R4417" i="12" s="1"/>
  <c r="R4416" i="12"/>
  <c r="L4418" i="12"/>
  <c r="M4418" i="12"/>
  <c r="I4418" i="12"/>
  <c r="J4418" i="12" s="1"/>
  <c r="H4419" i="12"/>
  <c r="F4421" i="12"/>
  <c r="G4421" i="12" s="1"/>
  <c r="E4420" i="12"/>
  <c r="P4418" i="12" l="1"/>
  <c r="Q4418" i="12"/>
  <c r="L4419" i="12"/>
  <c r="M4419" i="12"/>
  <c r="N4418" i="12"/>
  <c r="I4419" i="12"/>
  <c r="J4419" i="12" s="1"/>
  <c r="H4420" i="12"/>
  <c r="E4421" i="12"/>
  <c r="F4422" i="12"/>
  <c r="G4422" i="12" s="1"/>
  <c r="P4419" i="12" l="1"/>
  <c r="Q4419" i="12"/>
  <c r="R4418" i="12"/>
  <c r="L4420" i="12"/>
  <c r="M4420" i="12"/>
  <c r="N4419" i="12"/>
  <c r="I4420" i="12"/>
  <c r="J4420" i="12" s="1"/>
  <c r="H4421" i="12"/>
  <c r="F4423" i="12"/>
  <c r="G4423" i="12" s="1"/>
  <c r="E4422" i="12"/>
  <c r="P4420" i="12" l="1"/>
  <c r="Q4420" i="12"/>
  <c r="R4419" i="12"/>
  <c r="L4421" i="12"/>
  <c r="M4421" i="12"/>
  <c r="N4420" i="12"/>
  <c r="I4421" i="12"/>
  <c r="J4421" i="12" s="1"/>
  <c r="H4422" i="12"/>
  <c r="E4423" i="12"/>
  <c r="F4424" i="12"/>
  <c r="G4424" i="12" s="1"/>
  <c r="P4421" i="12" l="1"/>
  <c r="Q4421" i="12"/>
  <c r="R4420" i="12"/>
  <c r="L4422" i="12"/>
  <c r="M4422" i="12"/>
  <c r="N4421" i="12"/>
  <c r="I4422" i="12"/>
  <c r="J4422" i="12" s="1"/>
  <c r="H4423" i="12"/>
  <c r="F4425" i="12"/>
  <c r="G4425" i="12" s="1"/>
  <c r="E4424" i="12"/>
  <c r="P4422" i="12" l="1"/>
  <c r="Q4422" i="12"/>
  <c r="R4421" i="12"/>
  <c r="L4423" i="12"/>
  <c r="M4423" i="12"/>
  <c r="N4422" i="12"/>
  <c r="I4423" i="12"/>
  <c r="J4423" i="12" s="1"/>
  <c r="H4424" i="12"/>
  <c r="M4424" i="12" s="1"/>
  <c r="E4425" i="12"/>
  <c r="F4426" i="12"/>
  <c r="G4426" i="12" s="1"/>
  <c r="P4423" i="12" l="1"/>
  <c r="Q4423" i="12"/>
  <c r="Q4424" i="12" s="1"/>
  <c r="R4422" i="12"/>
  <c r="N4423" i="12"/>
  <c r="I4424" i="12"/>
  <c r="J4424" i="12" s="1"/>
  <c r="L4424" i="12"/>
  <c r="N4424" i="12" s="1"/>
  <c r="H4425" i="12"/>
  <c r="F4427" i="12"/>
  <c r="G4427" i="12" s="1"/>
  <c r="E4426" i="12"/>
  <c r="P4424" i="12" l="1"/>
  <c r="R4424" i="12" s="1"/>
  <c r="R4423" i="12"/>
  <c r="L4425" i="12"/>
  <c r="M4425" i="12"/>
  <c r="I4425" i="12"/>
  <c r="J4425" i="12" s="1"/>
  <c r="H4426" i="12"/>
  <c r="E4427" i="12"/>
  <c r="F4428" i="12"/>
  <c r="G4428" i="12" s="1"/>
  <c r="P4425" i="12" l="1"/>
  <c r="Q4425" i="12"/>
  <c r="L4426" i="12"/>
  <c r="M4426" i="12"/>
  <c r="N4425" i="12"/>
  <c r="I4426" i="12"/>
  <c r="J4426" i="12" s="1"/>
  <c r="H4427" i="12"/>
  <c r="F4429" i="12"/>
  <c r="G4429" i="12" s="1"/>
  <c r="E4428" i="12"/>
  <c r="P4426" i="12" l="1"/>
  <c r="Q4426" i="12"/>
  <c r="R4425" i="12"/>
  <c r="L4427" i="12"/>
  <c r="M4427" i="12"/>
  <c r="N4426" i="12"/>
  <c r="I4427" i="12"/>
  <c r="J4427" i="12" s="1"/>
  <c r="H4428" i="12"/>
  <c r="E4429" i="12"/>
  <c r="F4430" i="12"/>
  <c r="G4430" i="12" s="1"/>
  <c r="P4427" i="12" l="1"/>
  <c r="Q4427" i="12"/>
  <c r="R4426" i="12"/>
  <c r="L4428" i="12"/>
  <c r="M4428" i="12"/>
  <c r="N4427" i="12"/>
  <c r="I4428" i="12"/>
  <c r="J4428" i="12" s="1"/>
  <c r="H4429" i="12"/>
  <c r="F4431" i="12"/>
  <c r="G4431" i="12" s="1"/>
  <c r="E4430" i="12"/>
  <c r="P4428" i="12" l="1"/>
  <c r="Q4428" i="12"/>
  <c r="R4427" i="12"/>
  <c r="L4429" i="12"/>
  <c r="M4429" i="12"/>
  <c r="N4428" i="12"/>
  <c r="I4429" i="12"/>
  <c r="J4429" i="12" s="1"/>
  <c r="H4430" i="12"/>
  <c r="E4431" i="12"/>
  <c r="F4432" i="12"/>
  <c r="G4432" i="12" s="1"/>
  <c r="P4429" i="12" l="1"/>
  <c r="Q4429" i="12"/>
  <c r="R4428" i="12"/>
  <c r="L4430" i="12"/>
  <c r="M4430" i="12"/>
  <c r="N4429" i="12"/>
  <c r="I4430" i="12"/>
  <c r="J4430" i="12" s="1"/>
  <c r="H4431" i="12"/>
  <c r="F4433" i="12"/>
  <c r="G4433" i="12" s="1"/>
  <c r="E4432" i="12"/>
  <c r="P4430" i="12" l="1"/>
  <c r="Q4430" i="12"/>
  <c r="R4429" i="12"/>
  <c r="L4431" i="12"/>
  <c r="M4431" i="12"/>
  <c r="N4430" i="12"/>
  <c r="I4431" i="12"/>
  <c r="J4431" i="12" s="1"/>
  <c r="H4432" i="12"/>
  <c r="E4433" i="12"/>
  <c r="F4434" i="12"/>
  <c r="G4434" i="12" s="1"/>
  <c r="P4431" i="12" l="1"/>
  <c r="Q4431" i="12"/>
  <c r="R4430" i="12"/>
  <c r="L4432" i="12"/>
  <c r="M4432" i="12"/>
  <c r="N4431" i="12"/>
  <c r="I4432" i="12"/>
  <c r="J4432" i="12" s="1"/>
  <c r="H4433" i="12"/>
  <c r="F4435" i="12"/>
  <c r="G4435" i="12" s="1"/>
  <c r="E4434" i="12"/>
  <c r="P4432" i="12" l="1"/>
  <c r="Q4432" i="12"/>
  <c r="R4431" i="12"/>
  <c r="L4433" i="12"/>
  <c r="M4433" i="12"/>
  <c r="N4432" i="12"/>
  <c r="I4433" i="12"/>
  <c r="J4433" i="12" s="1"/>
  <c r="H4434" i="12"/>
  <c r="M4434" i="12" s="1"/>
  <c r="E4435" i="12"/>
  <c r="F4436" i="12"/>
  <c r="G4436" i="12" s="1"/>
  <c r="P4433" i="12" l="1"/>
  <c r="Q4433" i="12"/>
  <c r="Q4434" i="12" s="1"/>
  <c r="R4432" i="12"/>
  <c r="N4433" i="12"/>
  <c r="I4434" i="12"/>
  <c r="J4434" i="12" s="1"/>
  <c r="L4434" i="12"/>
  <c r="N4434" i="12" s="1"/>
  <c r="H4435" i="12"/>
  <c r="F4437" i="12"/>
  <c r="G4437" i="12" s="1"/>
  <c r="E4436" i="12"/>
  <c r="P4434" i="12" l="1"/>
  <c r="R4433" i="12"/>
  <c r="L4435" i="12"/>
  <c r="M4435" i="12"/>
  <c r="I4435" i="12"/>
  <c r="J4435" i="12" s="1"/>
  <c r="H4436" i="12"/>
  <c r="E4437" i="12"/>
  <c r="F4438" i="12"/>
  <c r="G4438" i="12" s="1"/>
  <c r="P4435" i="12" l="1"/>
  <c r="R4434" i="12"/>
  <c r="Q4435" i="12"/>
  <c r="L4436" i="12"/>
  <c r="M4436" i="12"/>
  <c r="N4435" i="12"/>
  <c r="I4436" i="12"/>
  <c r="J4436" i="12" s="1"/>
  <c r="H4437" i="12"/>
  <c r="F4439" i="12"/>
  <c r="G4439" i="12" s="1"/>
  <c r="E4438" i="12"/>
  <c r="P4436" i="12" l="1"/>
  <c r="Q4436" i="12"/>
  <c r="R4435" i="12"/>
  <c r="L4437" i="12"/>
  <c r="M4437" i="12"/>
  <c r="N4436" i="12"/>
  <c r="I4437" i="12"/>
  <c r="J4437" i="12" s="1"/>
  <c r="H4438" i="12"/>
  <c r="E4439" i="12"/>
  <c r="F4440" i="12"/>
  <c r="G4440" i="12" s="1"/>
  <c r="P4437" i="12" l="1"/>
  <c r="Q4437" i="12"/>
  <c r="R4436" i="12"/>
  <c r="L4438" i="12"/>
  <c r="M4438" i="12"/>
  <c r="N4437" i="12"/>
  <c r="I4438" i="12"/>
  <c r="J4438" i="12" s="1"/>
  <c r="H4439" i="12"/>
  <c r="F4441" i="12"/>
  <c r="G4441" i="12" s="1"/>
  <c r="E4440" i="12"/>
  <c r="P4438" i="12" l="1"/>
  <c r="Q4438" i="12"/>
  <c r="R4437" i="12"/>
  <c r="L4439" i="12"/>
  <c r="M4439" i="12"/>
  <c r="N4438" i="12"/>
  <c r="I4439" i="12"/>
  <c r="J4439" i="12" s="1"/>
  <c r="H4440" i="12"/>
  <c r="F4442" i="12"/>
  <c r="G4442" i="12" s="1"/>
  <c r="E4441" i="12"/>
  <c r="P4439" i="12" l="1"/>
  <c r="Q4439" i="12"/>
  <c r="R4438" i="12"/>
  <c r="L4440" i="12"/>
  <c r="M4440" i="12"/>
  <c r="N4439" i="12"/>
  <c r="I4440" i="12"/>
  <c r="J4440" i="12" s="1"/>
  <c r="H4441" i="12"/>
  <c r="F4443" i="12"/>
  <c r="G4443" i="12" s="1"/>
  <c r="E4442" i="12"/>
  <c r="P4440" i="12" l="1"/>
  <c r="Q4440" i="12"/>
  <c r="R4439" i="12"/>
  <c r="L4441" i="12"/>
  <c r="M4441" i="12"/>
  <c r="N4440" i="12"/>
  <c r="I4441" i="12"/>
  <c r="J4441" i="12" s="1"/>
  <c r="H4442" i="12"/>
  <c r="M4442" i="12" s="1"/>
  <c r="F4444" i="12"/>
  <c r="G4444" i="12" s="1"/>
  <c r="E4443" i="12"/>
  <c r="P4441" i="12" l="1"/>
  <c r="Q4441" i="12"/>
  <c r="Q4442" i="12" s="1"/>
  <c r="R4440" i="12"/>
  <c r="N4441" i="12"/>
  <c r="I4442" i="12"/>
  <c r="J4442" i="12" s="1"/>
  <c r="L4442" i="12"/>
  <c r="N4442" i="12" s="1"/>
  <c r="H4443" i="12"/>
  <c r="F4445" i="12"/>
  <c r="G4445" i="12" s="1"/>
  <c r="E4444" i="12"/>
  <c r="P4442" i="12" l="1"/>
  <c r="R4442" i="12" s="1"/>
  <c r="R4441" i="12"/>
  <c r="L4443" i="12"/>
  <c r="M4443" i="12"/>
  <c r="I4443" i="12"/>
  <c r="J4443" i="12" s="1"/>
  <c r="H4444" i="12"/>
  <c r="F4446" i="12"/>
  <c r="G4446" i="12" s="1"/>
  <c r="E4445" i="12"/>
  <c r="P4443" i="12" l="1"/>
  <c r="Q4443" i="12"/>
  <c r="L4444" i="12"/>
  <c r="M4444" i="12"/>
  <c r="N4443" i="12"/>
  <c r="I4444" i="12"/>
  <c r="J4444" i="12" s="1"/>
  <c r="H4445" i="12"/>
  <c r="F4447" i="12"/>
  <c r="G4447" i="12" s="1"/>
  <c r="E4446" i="12"/>
  <c r="P4444" i="12" l="1"/>
  <c r="Q4444" i="12"/>
  <c r="R4443" i="12"/>
  <c r="L4445" i="12"/>
  <c r="M4445" i="12"/>
  <c r="N4444" i="12"/>
  <c r="I4445" i="12"/>
  <c r="J4445" i="12" s="1"/>
  <c r="H4446" i="12"/>
  <c r="F4448" i="12"/>
  <c r="G4448" i="12" s="1"/>
  <c r="E4447" i="12"/>
  <c r="P4445" i="12" l="1"/>
  <c r="Q4445" i="12"/>
  <c r="R4444" i="12"/>
  <c r="L4446" i="12"/>
  <c r="M4446" i="12"/>
  <c r="N4445" i="12"/>
  <c r="I4446" i="12"/>
  <c r="J4446" i="12" s="1"/>
  <c r="H4447" i="12"/>
  <c r="F4449" i="12"/>
  <c r="G4449" i="12" s="1"/>
  <c r="E4448" i="12"/>
  <c r="P4446" i="12" l="1"/>
  <c r="Q4446" i="12"/>
  <c r="R4445" i="12"/>
  <c r="L4447" i="12"/>
  <c r="M4447" i="12"/>
  <c r="N4446" i="12"/>
  <c r="I4447" i="12"/>
  <c r="J4447" i="12" s="1"/>
  <c r="H4448" i="12"/>
  <c r="F4450" i="12"/>
  <c r="G4450" i="12" s="1"/>
  <c r="E4449" i="12"/>
  <c r="P4447" i="12" l="1"/>
  <c r="Q4447" i="12"/>
  <c r="R4446" i="12"/>
  <c r="L4448" i="12"/>
  <c r="M4448" i="12"/>
  <c r="N4447" i="12"/>
  <c r="I4448" i="12"/>
  <c r="J4448" i="12" s="1"/>
  <c r="H4449" i="12"/>
  <c r="F4451" i="12"/>
  <c r="G4451" i="12" s="1"/>
  <c r="E4450" i="12"/>
  <c r="P4448" i="12" l="1"/>
  <c r="Q4448" i="12"/>
  <c r="R4447" i="12"/>
  <c r="L4449" i="12"/>
  <c r="M4449" i="12"/>
  <c r="N4448" i="12"/>
  <c r="I4449" i="12"/>
  <c r="J4449" i="12" s="1"/>
  <c r="H4450" i="12"/>
  <c r="F4452" i="12"/>
  <c r="G4452" i="12" s="1"/>
  <c r="E4451" i="12"/>
  <c r="P4449" i="12" l="1"/>
  <c r="Q4449" i="12"/>
  <c r="R4448" i="12"/>
  <c r="L4450" i="12"/>
  <c r="M4450" i="12"/>
  <c r="N4449" i="12"/>
  <c r="I4450" i="12"/>
  <c r="J4450" i="12" s="1"/>
  <c r="H4451" i="12"/>
  <c r="M4451" i="12" s="1"/>
  <c r="F4453" i="12"/>
  <c r="G4453" i="12" s="1"/>
  <c r="E4452" i="12"/>
  <c r="P4450" i="12" l="1"/>
  <c r="Q4450" i="12"/>
  <c r="Q4451" i="12" s="1"/>
  <c r="R4449" i="12"/>
  <c r="N4450" i="12"/>
  <c r="I4451" i="12"/>
  <c r="J4451" i="12" s="1"/>
  <c r="L4451" i="12"/>
  <c r="N4451" i="12" s="1"/>
  <c r="H4452" i="12"/>
  <c r="M4452" i="12" s="1"/>
  <c r="E4453" i="12"/>
  <c r="F4454" i="12"/>
  <c r="G4454" i="12" s="1"/>
  <c r="P4451" i="12" l="1"/>
  <c r="R4451" i="12" s="1"/>
  <c r="Q4452" i="12"/>
  <c r="R4450" i="12"/>
  <c r="I4452" i="12"/>
  <c r="J4452" i="12" s="1"/>
  <c r="L4452" i="12"/>
  <c r="N4452" i="12" s="1"/>
  <c r="H4453" i="12"/>
  <c r="F4455" i="12"/>
  <c r="G4455" i="12" s="1"/>
  <c r="E4454" i="12"/>
  <c r="P4452" i="12" l="1"/>
  <c r="R4452" i="12" s="1"/>
  <c r="L4453" i="12"/>
  <c r="M4453" i="12"/>
  <c r="I4453" i="12"/>
  <c r="J4453" i="12" s="1"/>
  <c r="H4454" i="12"/>
  <c r="F4456" i="12"/>
  <c r="G4456" i="12" s="1"/>
  <c r="E4455" i="12"/>
  <c r="P4453" i="12" l="1"/>
  <c r="Q4453" i="12"/>
  <c r="L4454" i="12"/>
  <c r="M4454" i="12"/>
  <c r="N4453" i="12"/>
  <c r="I4454" i="12"/>
  <c r="J4454" i="12" s="1"/>
  <c r="H4455" i="12"/>
  <c r="E4456" i="12"/>
  <c r="F4457" i="12"/>
  <c r="G4457" i="12" s="1"/>
  <c r="P4454" i="12" l="1"/>
  <c r="Q4454" i="12"/>
  <c r="R4453" i="12"/>
  <c r="L4455" i="12"/>
  <c r="M4455" i="12"/>
  <c r="N4454" i="12"/>
  <c r="I4455" i="12"/>
  <c r="J4455" i="12" s="1"/>
  <c r="H4456" i="12"/>
  <c r="F4458" i="12"/>
  <c r="G4458" i="12" s="1"/>
  <c r="E4457" i="12"/>
  <c r="P4455" i="12" l="1"/>
  <c r="Q4455" i="12"/>
  <c r="R4454" i="12"/>
  <c r="L4456" i="12"/>
  <c r="M4456" i="12"/>
  <c r="N4455" i="12"/>
  <c r="I4456" i="12"/>
  <c r="J4456" i="12" s="1"/>
  <c r="H4457" i="12"/>
  <c r="E4458" i="12"/>
  <c r="F4459" i="12"/>
  <c r="G4459" i="12" s="1"/>
  <c r="P4456" i="12" l="1"/>
  <c r="Q4456" i="12"/>
  <c r="R4455" i="12"/>
  <c r="L4457" i="12"/>
  <c r="M4457" i="12"/>
  <c r="N4456" i="12"/>
  <c r="I4457" i="12"/>
  <c r="J4457" i="12" s="1"/>
  <c r="H4458" i="12"/>
  <c r="M4458" i="12" s="1"/>
  <c r="F4460" i="12"/>
  <c r="G4460" i="12" s="1"/>
  <c r="E4459" i="12"/>
  <c r="P4457" i="12" l="1"/>
  <c r="Q4457" i="12"/>
  <c r="Q4458" i="12" s="1"/>
  <c r="R4456" i="12"/>
  <c r="N4457" i="12"/>
  <c r="I4458" i="12"/>
  <c r="J4458" i="12" s="1"/>
  <c r="L4458" i="12"/>
  <c r="N4458" i="12" s="1"/>
  <c r="H4459" i="12"/>
  <c r="M4459" i="12" s="1"/>
  <c r="E4460" i="12"/>
  <c r="F4461" i="12"/>
  <c r="G4461" i="12" s="1"/>
  <c r="P4458" i="12" l="1"/>
  <c r="Q4459" i="12"/>
  <c r="R4458" i="12"/>
  <c r="R4457" i="12"/>
  <c r="I4459" i="12"/>
  <c r="J4459" i="12" s="1"/>
  <c r="L4459" i="12"/>
  <c r="N4459" i="12" s="1"/>
  <c r="H4460" i="12"/>
  <c r="M4460" i="12" s="1"/>
  <c r="F4462" i="12"/>
  <c r="G4462" i="12" s="1"/>
  <c r="E4461" i="12"/>
  <c r="P4459" i="12" l="1"/>
  <c r="R4459" i="12" s="1"/>
  <c r="Q4460" i="12"/>
  <c r="I4460" i="12"/>
  <c r="J4460" i="12" s="1"/>
  <c r="L4460" i="12"/>
  <c r="N4460" i="12" s="1"/>
  <c r="H4461" i="12"/>
  <c r="E4462" i="12"/>
  <c r="F4463" i="12"/>
  <c r="G4463" i="12" s="1"/>
  <c r="P4460" i="12" l="1"/>
  <c r="R4460" i="12" s="1"/>
  <c r="L4461" i="12"/>
  <c r="M4461" i="12"/>
  <c r="I4461" i="12"/>
  <c r="J4461" i="12" s="1"/>
  <c r="H4462" i="12"/>
  <c r="F4464" i="12"/>
  <c r="G4464" i="12" s="1"/>
  <c r="E4463" i="12"/>
  <c r="P4461" i="12" l="1"/>
  <c r="Q4461" i="12"/>
  <c r="L4462" i="12"/>
  <c r="M4462" i="12"/>
  <c r="N4461" i="12"/>
  <c r="I4462" i="12"/>
  <c r="J4462" i="12" s="1"/>
  <c r="H4463" i="12"/>
  <c r="F4465" i="12"/>
  <c r="G4465" i="12" s="1"/>
  <c r="E4464" i="12"/>
  <c r="P4462" i="12" l="1"/>
  <c r="Q4462" i="12"/>
  <c r="R4461" i="12"/>
  <c r="L4463" i="12"/>
  <c r="M4463" i="12"/>
  <c r="N4462" i="12"/>
  <c r="I4463" i="12"/>
  <c r="J4463" i="12" s="1"/>
  <c r="H4464" i="12"/>
  <c r="F4466" i="12"/>
  <c r="G4466" i="12" s="1"/>
  <c r="E4465" i="12"/>
  <c r="P4463" i="12" l="1"/>
  <c r="Q4463" i="12"/>
  <c r="R4462" i="12"/>
  <c r="L4464" i="12"/>
  <c r="M4464" i="12"/>
  <c r="N4463" i="12"/>
  <c r="I4464" i="12"/>
  <c r="J4464" i="12" s="1"/>
  <c r="H4465" i="12"/>
  <c r="F4467" i="12"/>
  <c r="G4467" i="12" s="1"/>
  <c r="E4466" i="12"/>
  <c r="P4464" i="12" l="1"/>
  <c r="Q4464" i="12"/>
  <c r="R4463" i="12"/>
  <c r="L4465" i="12"/>
  <c r="M4465" i="12"/>
  <c r="N4464" i="12"/>
  <c r="I4465" i="12"/>
  <c r="J4465" i="12" s="1"/>
  <c r="H4466" i="12"/>
  <c r="F4468" i="12"/>
  <c r="G4468" i="12" s="1"/>
  <c r="E4467" i="12"/>
  <c r="R4464" i="12" l="1"/>
  <c r="P4465" i="12"/>
  <c r="Q4465" i="12"/>
  <c r="L4466" i="12"/>
  <c r="M4466" i="12"/>
  <c r="N4465" i="12"/>
  <c r="I4466" i="12"/>
  <c r="J4466" i="12" s="1"/>
  <c r="H4467" i="12"/>
  <c r="F4469" i="12"/>
  <c r="G4469" i="12" s="1"/>
  <c r="E4468" i="12"/>
  <c r="P4466" i="12" l="1"/>
  <c r="Q4466" i="12"/>
  <c r="R4465" i="12"/>
  <c r="L4467" i="12"/>
  <c r="M4467" i="12"/>
  <c r="N4466" i="12"/>
  <c r="I4467" i="12"/>
  <c r="J4467" i="12" s="1"/>
  <c r="H4468" i="12"/>
  <c r="F4470" i="12"/>
  <c r="G4470" i="12" s="1"/>
  <c r="E4469" i="12"/>
  <c r="P4467" i="12" l="1"/>
  <c r="Q4467" i="12"/>
  <c r="R4467" i="12" s="1"/>
  <c r="R4466" i="12"/>
  <c r="L4468" i="12"/>
  <c r="M4468" i="12"/>
  <c r="N4467" i="12"/>
  <c r="I4468" i="12"/>
  <c r="J4468" i="12" s="1"/>
  <c r="H4469" i="12"/>
  <c r="F4471" i="12"/>
  <c r="G4471" i="12" s="1"/>
  <c r="E4470" i="12"/>
  <c r="P4468" i="12" l="1"/>
  <c r="Q4468" i="12"/>
  <c r="L4469" i="12"/>
  <c r="M4469" i="12"/>
  <c r="N4468" i="12"/>
  <c r="I4469" i="12"/>
  <c r="J4469" i="12" s="1"/>
  <c r="H4470" i="12"/>
  <c r="F4472" i="12"/>
  <c r="G4472" i="12" s="1"/>
  <c r="E4471" i="12"/>
  <c r="P4469" i="12" l="1"/>
  <c r="Q4469" i="12"/>
  <c r="R4468" i="12"/>
  <c r="L4470" i="12"/>
  <c r="M4470" i="12"/>
  <c r="N4469" i="12"/>
  <c r="I4470" i="12"/>
  <c r="J4470" i="12" s="1"/>
  <c r="H4471" i="12"/>
  <c r="F4473" i="12"/>
  <c r="G4473" i="12" s="1"/>
  <c r="E4472" i="12"/>
  <c r="P4470" i="12" l="1"/>
  <c r="Q4470" i="12"/>
  <c r="R4469" i="12"/>
  <c r="L4471" i="12"/>
  <c r="M4471" i="12"/>
  <c r="N4470" i="12"/>
  <c r="I4471" i="12"/>
  <c r="J4471" i="12" s="1"/>
  <c r="H4472" i="12"/>
  <c r="M4472" i="12" s="1"/>
  <c r="F4474" i="12"/>
  <c r="G4474" i="12" s="1"/>
  <c r="E4473" i="12"/>
  <c r="P4471" i="12" l="1"/>
  <c r="Q4471" i="12"/>
  <c r="Q4472" i="12" s="1"/>
  <c r="R4470" i="12"/>
  <c r="N4471" i="12"/>
  <c r="I4472" i="12"/>
  <c r="J4472" i="12" s="1"/>
  <c r="L4472" i="12"/>
  <c r="N4472" i="12" s="1"/>
  <c r="H4473" i="12"/>
  <c r="M4473" i="12" s="1"/>
  <c r="F4475" i="12"/>
  <c r="G4475" i="12" s="1"/>
  <c r="E4474" i="12"/>
  <c r="P4472" i="12" l="1"/>
  <c r="R4472" i="12" s="1"/>
  <c r="Q4473" i="12"/>
  <c r="R4471" i="12"/>
  <c r="I4473" i="12"/>
  <c r="J4473" i="12" s="1"/>
  <c r="L4473" i="12"/>
  <c r="N4473" i="12" s="1"/>
  <c r="H4474" i="12"/>
  <c r="F4476" i="12"/>
  <c r="G4476" i="12" s="1"/>
  <c r="E4475" i="12"/>
  <c r="P4473" i="12" l="1"/>
  <c r="R4473" i="12" s="1"/>
  <c r="L4474" i="12"/>
  <c r="M4474" i="12"/>
  <c r="I4474" i="12"/>
  <c r="J4474" i="12" s="1"/>
  <c r="H4475" i="12"/>
  <c r="E4476" i="12"/>
  <c r="F4477" i="12"/>
  <c r="G4477" i="12" s="1"/>
  <c r="P4474" i="12" l="1"/>
  <c r="Q4474" i="12"/>
  <c r="L4475" i="12"/>
  <c r="M4475" i="12"/>
  <c r="N4474" i="12"/>
  <c r="I4475" i="12"/>
  <c r="J4475" i="12" s="1"/>
  <c r="H4476" i="12"/>
  <c r="F4478" i="12"/>
  <c r="G4478" i="12" s="1"/>
  <c r="E4477" i="12"/>
  <c r="P4475" i="12" l="1"/>
  <c r="Q4475" i="12"/>
  <c r="R4474" i="12"/>
  <c r="L4476" i="12"/>
  <c r="M4476" i="12"/>
  <c r="N4475" i="12"/>
  <c r="I4476" i="12"/>
  <c r="J4476" i="12" s="1"/>
  <c r="H4477" i="12"/>
  <c r="F4479" i="12"/>
  <c r="G4479" i="12" s="1"/>
  <c r="E4478" i="12"/>
  <c r="P4476" i="12" l="1"/>
  <c r="Q4476" i="12"/>
  <c r="R4475" i="12"/>
  <c r="L4477" i="12"/>
  <c r="M4477" i="12"/>
  <c r="N4476" i="12"/>
  <c r="I4477" i="12"/>
  <c r="J4477" i="12" s="1"/>
  <c r="H4478" i="12"/>
  <c r="E4479" i="12"/>
  <c r="F4480" i="12"/>
  <c r="G4480" i="12" s="1"/>
  <c r="P4477" i="12" l="1"/>
  <c r="Q4477" i="12"/>
  <c r="R4476" i="12"/>
  <c r="L4478" i="12"/>
  <c r="M4478" i="12"/>
  <c r="N4477" i="12"/>
  <c r="I4478" i="12"/>
  <c r="J4478" i="12" s="1"/>
  <c r="H4479" i="12"/>
  <c r="E4480" i="12"/>
  <c r="F4481" i="12"/>
  <c r="G4481" i="12" s="1"/>
  <c r="P4478" i="12" l="1"/>
  <c r="Q4478" i="12"/>
  <c r="R4477" i="12"/>
  <c r="L4479" i="12"/>
  <c r="M4479" i="12"/>
  <c r="N4478" i="12"/>
  <c r="I4479" i="12"/>
  <c r="J4479" i="12" s="1"/>
  <c r="H4480" i="12"/>
  <c r="F4482" i="12"/>
  <c r="G4482" i="12" s="1"/>
  <c r="E4481" i="12"/>
  <c r="P4479" i="12" l="1"/>
  <c r="Q4479" i="12"/>
  <c r="R4478" i="12"/>
  <c r="L4480" i="12"/>
  <c r="M4480" i="12"/>
  <c r="N4479" i="12"/>
  <c r="I4480" i="12"/>
  <c r="J4480" i="12" s="1"/>
  <c r="H4481" i="12"/>
  <c r="E4482" i="12"/>
  <c r="F4483" i="12"/>
  <c r="G4483" i="12" s="1"/>
  <c r="P4480" i="12" l="1"/>
  <c r="Q4480" i="12"/>
  <c r="R4479" i="12"/>
  <c r="L4481" i="12"/>
  <c r="M4481" i="12"/>
  <c r="N4480" i="12"/>
  <c r="I4481" i="12"/>
  <c r="J4481" i="12" s="1"/>
  <c r="H4482" i="12"/>
  <c r="F4484" i="12"/>
  <c r="G4484" i="12" s="1"/>
  <c r="E4483" i="12"/>
  <c r="P4481" i="12" l="1"/>
  <c r="Q4481" i="12"/>
  <c r="R4480" i="12"/>
  <c r="L4482" i="12"/>
  <c r="M4482" i="12"/>
  <c r="N4481" i="12"/>
  <c r="I4482" i="12"/>
  <c r="J4482" i="12" s="1"/>
  <c r="H4483" i="12"/>
  <c r="E4484" i="12"/>
  <c r="F4485" i="12"/>
  <c r="G4485" i="12" s="1"/>
  <c r="P4482" i="12" l="1"/>
  <c r="Q4482" i="12"/>
  <c r="R4481" i="12"/>
  <c r="L4483" i="12"/>
  <c r="M4483" i="12"/>
  <c r="N4482" i="12"/>
  <c r="I4483" i="12"/>
  <c r="J4483" i="12" s="1"/>
  <c r="H4484" i="12"/>
  <c r="M4484" i="12" s="1"/>
  <c r="F4486" i="12"/>
  <c r="G4486" i="12" s="1"/>
  <c r="E4485" i="12"/>
  <c r="P4483" i="12" l="1"/>
  <c r="Q4483" i="12"/>
  <c r="Q4484" i="12" s="1"/>
  <c r="R4482" i="12"/>
  <c r="N4483" i="12"/>
  <c r="I4484" i="12"/>
  <c r="J4484" i="12" s="1"/>
  <c r="L4484" i="12"/>
  <c r="N4484" i="12" s="1"/>
  <c r="H4485" i="12"/>
  <c r="E4486" i="12"/>
  <c r="F4487" i="12"/>
  <c r="G4487" i="12" s="1"/>
  <c r="R4483" i="12" l="1"/>
  <c r="P4484" i="12"/>
  <c r="L4485" i="12"/>
  <c r="M4485" i="12"/>
  <c r="I4485" i="12"/>
  <c r="J4485" i="12" s="1"/>
  <c r="H4486" i="12"/>
  <c r="F4488" i="12"/>
  <c r="G4488" i="12" s="1"/>
  <c r="E4487" i="12"/>
  <c r="P4485" i="12" l="1"/>
  <c r="R4484" i="12"/>
  <c r="Q4485" i="12"/>
  <c r="L4486" i="12"/>
  <c r="M4486" i="12"/>
  <c r="N4485" i="12"/>
  <c r="I4486" i="12"/>
  <c r="J4486" i="12" s="1"/>
  <c r="H4487" i="12"/>
  <c r="F4489" i="12"/>
  <c r="G4489" i="12" s="1"/>
  <c r="E4488" i="12"/>
  <c r="P4486" i="12" l="1"/>
  <c r="Q4486" i="12"/>
  <c r="R4485" i="12"/>
  <c r="L4487" i="12"/>
  <c r="M4487" i="12"/>
  <c r="N4486" i="12"/>
  <c r="I4487" i="12"/>
  <c r="J4487" i="12" s="1"/>
  <c r="H4488" i="12"/>
  <c r="E4489" i="12"/>
  <c r="F4490" i="12"/>
  <c r="G4490" i="12" s="1"/>
  <c r="P4487" i="12" l="1"/>
  <c r="Q4487" i="12"/>
  <c r="R4486" i="12"/>
  <c r="N4487" i="12"/>
  <c r="L4488" i="12"/>
  <c r="M4488" i="12"/>
  <c r="I4488" i="12"/>
  <c r="J4488" i="12" s="1"/>
  <c r="H4489" i="12"/>
  <c r="F4491" i="12"/>
  <c r="G4491" i="12" s="1"/>
  <c r="E4490" i="12"/>
  <c r="P4488" i="12" l="1"/>
  <c r="Q4488" i="12"/>
  <c r="R4487" i="12"/>
  <c r="L4489" i="12"/>
  <c r="M4489" i="12"/>
  <c r="N4488" i="12"/>
  <c r="I4489" i="12"/>
  <c r="J4489" i="12" s="1"/>
  <c r="H4490" i="12"/>
  <c r="F4492" i="12"/>
  <c r="G4492" i="12" s="1"/>
  <c r="E4491" i="12"/>
  <c r="P4489" i="12" l="1"/>
  <c r="Q4489" i="12"/>
  <c r="R4488" i="12"/>
  <c r="L4490" i="12"/>
  <c r="M4490" i="12"/>
  <c r="N4489" i="12"/>
  <c r="I4490" i="12"/>
  <c r="J4490" i="12" s="1"/>
  <c r="H4491" i="12"/>
  <c r="F4493" i="12"/>
  <c r="G4493" i="12" s="1"/>
  <c r="E4492" i="12"/>
  <c r="P4490" i="12" l="1"/>
  <c r="Q4490" i="12"/>
  <c r="R4489" i="12"/>
  <c r="L4491" i="12"/>
  <c r="M4491" i="12"/>
  <c r="N4490" i="12"/>
  <c r="I4491" i="12"/>
  <c r="J4491" i="12" s="1"/>
  <c r="H4492" i="12"/>
  <c r="M4492" i="12" s="1"/>
  <c r="F4494" i="12"/>
  <c r="G4494" i="12" s="1"/>
  <c r="E4493" i="12"/>
  <c r="P4491" i="12" l="1"/>
  <c r="Q4491" i="12"/>
  <c r="Q4492" i="12" s="1"/>
  <c r="R4490" i="12"/>
  <c r="N4491" i="12"/>
  <c r="I4492" i="12"/>
  <c r="J4492" i="12" s="1"/>
  <c r="L4492" i="12"/>
  <c r="N4492" i="12" s="1"/>
  <c r="H4493" i="12"/>
  <c r="F4495" i="12"/>
  <c r="G4495" i="12" s="1"/>
  <c r="E4494" i="12"/>
  <c r="P4492" i="12" l="1"/>
  <c r="R4492" i="12" s="1"/>
  <c r="R4491" i="12"/>
  <c r="L4493" i="12"/>
  <c r="M4493" i="12"/>
  <c r="I4493" i="12"/>
  <c r="J4493" i="12" s="1"/>
  <c r="H4494" i="12"/>
  <c r="M4494" i="12" s="1"/>
  <c r="F4496" i="12"/>
  <c r="G4496" i="12" s="1"/>
  <c r="E4495" i="12"/>
  <c r="P4493" i="12" l="1"/>
  <c r="Q4493" i="12"/>
  <c r="Q4494" i="12" s="1"/>
  <c r="N4493" i="12"/>
  <c r="I4494" i="12"/>
  <c r="J4494" i="12" s="1"/>
  <c r="L4494" i="12"/>
  <c r="N4494" i="12" s="1"/>
  <c r="H4495" i="12"/>
  <c r="F4497" i="12"/>
  <c r="G4497" i="12" s="1"/>
  <c r="E4496" i="12"/>
  <c r="P4494" i="12" l="1"/>
  <c r="R4494" i="12" s="1"/>
  <c r="R4493" i="12"/>
  <c r="L4495" i="12"/>
  <c r="M4495" i="12"/>
  <c r="I4495" i="12"/>
  <c r="J4495" i="12" s="1"/>
  <c r="H4496" i="12"/>
  <c r="F4498" i="12"/>
  <c r="G4498" i="12" s="1"/>
  <c r="E4497" i="12"/>
  <c r="P4495" i="12" l="1"/>
  <c r="Q4495" i="12"/>
  <c r="L4496" i="12"/>
  <c r="M4496" i="12"/>
  <c r="N4495" i="12"/>
  <c r="I4496" i="12"/>
  <c r="J4496" i="12" s="1"/>
  <c r="H4497" i="12"/>
  <c r="M4497" i="12" s="1"/>
  <c r="E4498" i="12"/>
  <c r="F4499" i="12"/>
  <c r="G4499" i="12" s="1"/>
  <c r="P4496" i="12" l="1"/>
  <c r="Q4496" i="12"/>
  <c r="Q4497" i="12" s="1"/>
  <c r="R4495" i="12"/>
  <c r="N4496" i="12"/>
  <c r="I4497" i="12"/>
  <c r="J4497" i="12" s="1"/>
  <c r="L4497" i="12"/>
  <c r="N4497" i="12" s="1"/>
  <c r="H4498" i="12"/>
  <c r="F4500" i="12"/>
  <c r="G4500" i="12" s="1"/>
  <c r="E4499" i="12"/>
  <c r="P4497" i="12" l="1"/>
  <c r="R4497" i="12" s="1"/>
  <c r="R4496" i="12"/>
  <c r="L4498" i="12"/>
  <c r="M4498" i="12"/>
  <c r="I4498" i="12"/>
  <c r="J4498" i="12" s="1"/>
  <c r="H4499" i="12"/>
  <c r="F4501" i="12"/>
  <c r="G4501" i="12" s="1"/>
  <c r="E4500" i="12"/>
  <c r="P4498" i="12" l="1"/>
  <c r="Q4498" i="12"/>
  <c r="L4499" i="12"/>
  <c r="M4499" i="12"/>
  <c r="N4498" i="12"/>
  <c r="I4499" i="12"/>
  <c r="J4499" i="12" s="1"/>
  <c r="H4500" i="12"/>
  <c r="F4502" i="12"/>
  <c r="G4502" i="12" s="1"/>
  <c r="E4501" i="12"/>
  <c r="P4499" i="12" l="1"/>
  <c r="Q4499" i="12"/>
  <c r="R4498" i="12"/>
  <c r="N4499" i="12"/>
  <c r="L4500" i="12"/>
  <c r="M4500" i="12"/>
  <c r="I4500" i="12"/>
  <c r="J4500" i="12" s="1"/>
  <c r="H4501" i="12"/>
  <c r="F4503" i="12"/>
  <c r="G4503" i="12" s="1"/>
  <c r="E4502" i="12"/>
  <c r="P4500" i="12" l="1"/>
  <c r="Q4500" i="12"/>
  <c r="R4499" i="12"/>
  <c r="L4501" i="12"/>
  <c r="M4501" i="12"/>
  <c r="N4500" i="12"/>
  <c r="I4501" i="12"/>
  <c r="J4501" i="12" s="1"/>
  <c r="H4502" i="12"/>
  <c r="M4502" i="12" s="1"/>
  <c r="F4504" i="12"/>
  <c r="G4504" i="12" s="1"/>
  <c r="E4503" i="12"/>
  <c r="P4501" i="12" l="1"/>
  <c r="Q4501" i="12"/>
  <c r="Q4502" i="12" s="1"/>
  <c r="R4500" i="12"/>
  <c r="N4501" i="12"/>
  <c r="I4502" i="12"/>
  <c r="J4502" i="12" s="1"/>
  <c r="L4502" i="12"/>
  <c r="N4502" i="12" s="1"/>
  <c r="H4503" i="12"/>
  <c r="M4503" i="12" s="1"/>
  <c r="F4505" i="12"/>
  <c r="G4505" i="12" s="1"/>
  <c r="E4504" i="12"/>
  <c r="P4502" i="12" l="1"/>
  <c r="R4502" i="12" s="1"/>
  <c r="Q4503" i="12"/>
  <c r="R4501" i="12"/>
  <c r="I4503" i="12"/>
  <c r="J4503" i="12" s="1"/>
  <c r="L4503" i="12"/>
  <c r="N4503" i="12" s="1"/>
  <c r="H4504" i="12"/>
  <c r="M4504" i="12" s="1"/>
  <c r="E4505" i="12"/>
  <c r="F4506" i="12"/>
  <c r="G4506" i="12" s="1"/>
  <c r="P4503" i="12" l="1"/>
  <c r="R4503" i="12" s="1"/>
  <c r="Q4504" i="12"/>
  <c r="I4504" i="12"/>
  <c r="J4504" i="12" s="1"/>
  <c r="L4504" i="12"/>
  <c r="N4504" i="12" s="1"/>
  <c r="H4505" i="12"/>
  <c r="F4507" i="12"/>
  <c r="G4507" i="12" s="1"/>
  <c r="E4506" i="12"/>
  <c r="P4504" i="12" l="1"/>
  <c r="R4504" i="12" s="1"/>
  <c r="L4505" i="12"/>
  <c r="M4505" i="12"/>
  <c r="I4505" i="12"/>
  <c r="J4505" i="12" s="1"/>
  <c r="H4506" i="12"/>
  <c r="F4508" i="12"/>
  <c r="G4508" i="12" s="1"/>
  <c r="E4507" i="12"/>
  <c r="P4505" i="12" l="1"/>
  <c r="Q4505" i="12"/>
  <c r="N4505" i="12"/>
  <c r="L4506" i="12"/>
  <c r="M4506" i="12"/>
  <c r="I4506" i="12"/>
  <c r="J4506" i="12" s="1"/>
  <c r="H4507" i="12"/>
  <c r="E4508" i="12"/>
  <c r="F4509" i="12"/>
  <c r="G4509" i="12" s="1"/>
  <c r="P4506" i="12" l="1"/>
  <c r="Q4506" i="12"/>
  <c r="R4505" i="12"/>
  <c r="L4507" i="12"/>
  <c r="M4507" i="12"/>
  <c r="N4506" i="12"/>
  <c r="I4507" i="12"/>
  <c r="J4507" i="12" s="1"/>
  <c r="H4508" i="12"/>
  <c r="F4510" i="12"/>
  <c r="G4510" i="12" s="1"/>
  <c r="E4509" i="12"/>
  <c r="P4507" i="12" l="1"/>
  <c r="Q4507" i="12"/>
  <c r="R4506" i="12"/>
  <c r="L4508" i="12"/>
  <c r="M4508" i="12"/>
  <c r="N4507" i="12"/>
  <c r="I4508" i="12"/>
  <c r="J4508" i="12" s="1"/>
  <c r="H4509" i="12"/>
  <c r="F4511" i="12"/>
  <c r="G4511" i="12" s="1"/>
  <c r="E4510" i="12"/>
  <c r="P4508" i="12" l="1"/>
  <c r="Q4508" i="12"/>
  <c r="R4508" i="12" s="1"/>
  <c r="R4507" i="12"/>
  <c r="N4508" i="12"/>
  <c r="L4509" i="12"/>
  <c r="M4509" i="12"/>
  <c r="I4509" i="12"/>
  <c r="J4509" i="12" s="1"/>
  <c r="H4510" i="12"/>
  <c r="E4511" i="12"/>
  <c r="F4512" i="12"/>
  <c r="G4512" i="12" s="1"/>
  <c r="P4509" i="12" l="1"/>
  <c r="Q4509" i="12"/>
  <c r="L4510" i="12"/>
  <c r="M4510" i="12"/>
  <c r="N4509" i="12"/>
  <c r="I4510" i="12"/>
  <c r="J4510" i="12" s="1"/>
  <c r="H4511" i="12"/>
  <c r="F4513" i="12"/>
  <c r="G4513" i="12" s="1"/>
  <c r="E4512" i="12"/>
  <c r="P4510" i="12" l="1"/>
  <c r="Q4510" i="12"/>
  <c r="R4509" i="12"/>
  <c r="L4511" i="12"/>
  <c r="M4511" i="12"/>
  <c r="N4510" i="12"/>
  <c r="I4511" i="12"/>
  <c r="J4511" i="12" s="1"/>
  <c r="H4512" i="12"/>
  <c r="F4514" i="12"/>
  <c r="G4514" i="12" s="1"/>
  <c r="E4513" i="12"/>
  <c r="P4511" i="12" l="1"/>
  <c r="Q4511" i="12"/>
  <c r="R4510" i="12"/>
  <c r="L4512" i="12"/>
  <c r="M4512" i="12"/>
  <c r="N4511" i="12"/>
  <c r="I4512" i="12"/>
  <c r="J4512" i="12" s="1"/>
  <c r="H4513" i="12"/>
  <c r="M4513" i="12" s="1"/>
  <c r="F4515" i="12"/>
  <c r="G4515" i="12" s="1"/>
  <c r="E4514" i="12"/>
  <c r="P4512" i="12" l="1"/>
  <c r="Q4512" i="12"/>
  <c r="Q4513" i="12" s="1"/>
  <c r="R4511" i="12"/>
  <c r="N4512" i="12"/>
  <c r="I4513" i="12"/>
  <c r="J4513" i="12" s="1"/>
  <c r="L4513" i="12"/>
  <c r="N4513" i="12" s="1"/>
  <c r="H4514" i="12"/>
  <c r="F4516" i="12"/>
  <c r="G4516" i="12" s="1"/>
  <c r="E4515" i="12"/>
  <c r="P4513" i="12" l="1"/>
  <c r="R4512" i="12"/>
  <c r="L4514" i="12"/>
  <c r="M4514" i="12"/>
  <c r="I4514" i="12"/>
  <c r="J4514" i="12" s="1"/>
  <c r="H4515" i="12"/>
  <c r="F4517" i="12"/>
  <c r="G4517" i="12" s="1"/>
  <c r="E4516" i="12"/>
  <c r="P4514" i="12" l="1"/>
  <c r="R4513" i="12"/>
  <c r="Q4514" i="12"/>
  <c r="N4514" i="12"/>
  <c r="L4515" i="12"/>
  <c r="M4515" i="12"/>
  <c r="I4515" i="12"/>
  <c r="J4515" i="12" s="1"/>
  <c r="H4516" i="12"/>
  <c r="E4517" i="12"/>
  <c r="F4518" i="12"/>
  <c r="G4518" i="12" s="1"/>
  <c r="P4515" i="12" l="1"/>
  <c r="Q4515" i="12"/>
  <c r="R4515" i="12" s="1"/>
  <c r="R4514" i="12"/>
  <c r="L4516" i="12"/>
  <c r="M4516" i="12"/>
  <c r="N4515" i="12"/>
  <c r="I4516" i="12"/>
  <c r="J4516" i="12" s="1"/>
  <c r="H4517" i="12"/>
  <c r="F4519" i="12"/>
  <c r="G4519" i="12" s="1"/>
  <c r="E4518" i="12"/>
  <c r="P4516" i="12" l="1"/>
  <c r="Q4516" i="12"/>
  <c r="L4517" i="12"/>
  <c r="M4517" i="12"/>
  <c r="N4516" i="12"/>
  <c r="I4517" i="12"/>
  <c r="J4517" i="12" s="1"/>
  <c r="H4518" i="12"/>
  <c r="E4519" i="12"/>
  <c r="F4520" i="12"/>
  <c r="G4520" i="12" s="1"/>
  <c r="P4517" i="12" l="1"/>
  <c r="Q4517" i="12"/>
  <c r="R4516" i="12"/>
  <c r="L4518" i="12"/>
  <c r="M4518" i="12"/>
  <c r="N4517" i="12"/>
  <c r="I4518" i="12"/>
  <c r="J4518" i="12" s="1"/>
  <c r="H4519" i="12"/>
  <c r="F4521" i="12"/>
  <c r="G4521" i="12" s="1"/>
  <c r="E4520" i="12"/>
  <c r="P4518" i="12" l="1"/>
  <c r="Q4518" i="12"/>
  <c r="R4517" i="12"/>
  <c r="L4519" i="12"/>
  <c r="M4519" i="12"/>
  <c r="N4518" i="12"/>
  <c r="I4519" i="12"/>
  <c r="J4519" i="12" s="1"/>
  <c r="H4520" i="12"/>
  <c r="F4522" i="12"/>
  <c r="G4522" i="12" s="1"/>
  <c r="E4521" i="12"/>
  <c r="P4519" i="12" l="1"/>
  <c r="Q4519" i="12"/>
  <c r="R4518" i="12"/>
  <c r="L4520" i="12"/>
  <c r="M4520" i="12"/>
  <c r="N4519" i="12"/>
  <c r="I4520" i="12"/>
  <c r="J4520" i="12" s="1"/>
  <c r="H4521" i="12"/>
  <c r="F4523" i="12"/>
  <c r="G4523" i="12" s="1"/>
  <c r="E4522" i="12"/>
  <c r="P4520" i="12" l="1"/>
  <c r="Q4520" i="12"/>
  <c r="R4520" i="12" s="1"/>
  <c r="R4519" i="12"/>
  <c r="L4521" i="12"/>
  <c r="M4521" i="12"/>
  <c r="N4520" i="12"/>
  <c r="I4521" i="12"/>
  <c r="J4521" i="12" s="1"/>
  <c r="H4522" i="12"/>
  <c r="E4523" i="12"/>
  <c r="F4524" i="12"/>
  <c r="G4524" i="12" s="1"/>
  <c r="P4521" i="12" l="1"/>
  <c r="Q4521" i="12"/>
  <c r="L4522" i="12"/>
  <c r="M4522" i="12"/>
  <c r="N4521" i="12"/>
  <c r="I4522" i="12"/>
  <c r="J4522" i="12" s="1"/>
  <c r="H4523" i="12"/>
  <c r="F4525" i="12"/>
  <c r="G4525" i="12" s="1"/>
  <c r="E4524" i="12"/>
  <c r="P4522" i="12" l="1"/>
  <c r="Q4522" i="12"/>
  <c r="R4522" i="12" s="1"/>
  <c r="R4521" i="12"/>
  <c r="L4523" i="12"/>
  <c r="M4523" i="12"/>
  <c r="N4522" i="12"/>
  <c r="I4523" i="12"/>
  <c r="J4523" i="12" s="1"/>
  <c r="H4524" i="12"/>
  <c r="F4526" i="12"/>
  <c r="G4526" i="12" s="1"/>
  <c r="E4525" i="12"/>
  <c r="P4523" i="12" l="1"/>
  <c r="Q4523" i="12"/>
  <c r="L4524" i="12"/>
  <c r="M4524" i="12"/>
  <c r="N4523" i="12"/>
  <c r="I4524" i="12"/>
  <c r="J4524" i="12" s="1"/>
  <c r="H4525" i="12"/>
  <c r="F4527" i="12"/>
  <c r="G4527" i="12" s="1"/>
  <c r="E4526" i="12"/>
  <c r="P4524" i="12" l="1"/>
  <c r="Q4524" i="12"/>
  <c r="R4523" i="12"/>
  <c r="L4525" i="12"/>
  <c r="M4525" i="12"/>
  <c r="N4524" i="12"/>
  <c r="I4525" i="12"/>
  <c r="J4525" i="12" s="1"/>
  <c r="H4526" i="12"/>
  <c r="F4528" i="12"/>
  <c r="G4528" i="12" s="1"/>
  <c r="E4527" i="12"/>
  <c r="P4525" i="12" l="1"/>
  <c r="Q4525" i="12"/>
  <c r="R4524" i="12"/>
  <c r="L4526" i="12"/>
  <c r="M4526" i="12"/>
  <c r="N4525" i="12"/>
  <c r="I4526" i="12"/>
  <c r="J4526" i="12" s="1"/>
  <c r="H4527" i="12"/>
  <c r="F4529" i="12"/>
  <c r="G4529" i="12" s="1"/>
  <c r="E4528" i="12"/>
  <c r="P4526" i="12" l="1"/>
  <c r="Q4526" i="12"/>
  <c r="R4525" i="12"/>
  <c r="L4527" i="12"/>
  <c r="M4527" i="12"/>
  <c r="N4526" i="12"/>
  <c r="I4527" i="12"/>
  <c r="J4527" i="12" s="1"/>
  <c r="H4528" i="12"/>
  <c r="E4529" i="12"/>
  <c r="F4530" i="12"/>
  <c r="G4530" i="12" s="1"/>
  <c r="P4527" i="12" l="1"/>
  <c r="Q4527" i="12"/>
  <c r="R4526" i="12"/>
  <c r="L4528" i="12"/>
  <c r="M4528" i="12"/>
  <c r="N4527" i="12"/>
  <c r="I4528" i="12"/>
  <c r="J4528" i="12" s="1"/>
  <c r="H4529" i="12"/>
  <c r="F4531" i="12"/>
  <c r="G4531" i="12" s="1"/>
  <c r="E4530" i="12"/>
  <c r="P4528" i="12" l="1"/>
  <c r="Q4528" i="12"/>
  <c r="R4527" i="12"/>
  <c r="L4529" i="12"/>
  <c r="M4529" i="12"/>
  <c r="N4528" i="12"/>
  <c r="I4529" i="12"/>
  <c r="J4529" i="12" s="1"/>
  <c r="H4530" i="12"/>
  <c r="F4532" i="12"/>
  <c r="G4532" i="12" s="1"/>
  <c r="E4531" i="12"/>
  <c r="P4529" i="12" l="1"/>
  <c r="Q4529" i="12"/>
  <c r="R4528" i="12"/>
  <c r="L4530" i="12"/>
  <c r="M4530" i="12"/>
  <c r="N4529" i="12"/>
  <c r="I4530" i="12"/>
  <c r="J4530" i="12" s="1"/>
  <c r="H4531" i="12"/>
  <c r="F4533" i="12"/>
  <c r="G4533" i="12" s="1"/>
  <c r="E4532" i="12"/>
  <c r="P4530" i="12" l="1"/>
  <c r="Q4530" i="12"/>
  <c r="R4529" i="12"/>
  <c r="L4531" i="12"/>
  <c r="M4531" i="12"/>
  <c r="N4530" i="12"/>
  <c r="I4531" i="12"/>
  <c r="J4531" i="12" s="1"/>
  <c r="H4532" i="12"/>
  <c r="M4532" i="12" s="1"/>
  <c r="F4534" i="12"/>
  <c r="G4534" i="12" s="1"/>
  <c r="E4533" i="12"/>
  <c r="P4531" i="12" l="1"/>
  <c r="Q4531" i="12"/>
  <c r="Q4532" i="12" s="1"/>
  <c r="R4530" i="12"/>
  <c r="N4531" i="12"/>
  <c r="I4532" i="12"/>
  <c r="J4532" i="12" s="1"/>
  <c r="L4532" i="12"/>
  <c r="N4532" i="12" s="1"/>
  <c r="H4533" i="12"/>
  <c r="F4535" i="12"/>
  <c r="G4535" i="12" s="1"/>
  <c r="E4534" i="12"/>
  <c r="P4532" i="12" l="1"/>
  <c r="R4532" i="12" s="1"/>
  <c r="R4531" i="12"/>
  <c r="L4533" i="12"/>
  <c r="M4533" i="12"/>
  <c r="I4533" i="12"/>
  <c r="J4533" i="12" s="1"/>
  <c r="H4534" i="12"/>
  <c r="M4534" i="12" s="1"/>
  <c r="F4536" i="12"/>
  <c r="G4536" i="12" s="1"/>
  <c r="E4535" i="12"/>
  <c r="P4533" i="12" l="1"/>
  <c r="Q4533" i="12"/>
  <c r="Q4534" i="12" s="1"/>
  <c r="N4533" i="12"/>
  <c r="I4534" i="12"/>
  <c r="J4534" i="12" s="1"/>
  <c r="L4534" i="12"/>
  <c r="N4534" i="12" s="1"/>
  <c r="H4535" i="12"/>
  <c r="F4537" i="12"/>
  <c r="G4537" i="12" s="1"/>
  <c r="E4536" i="12"/>
  <c r="P4534" i="12" l="1"/>
  <c r="R4534" i="12" s="1"/>
  <c r="R4533" i="12"/>
  <c r="L4535" i="12"/>
  <c r="M4535" i="12"/>
  <c r="I4535" i="12"/>
  <c r="J4535" i="12" s="1"/>
  <c r="H4536" i="12"/>
  <c r="F4538" i="12"/>
  <c r="G4538" i="12" s="1"/>
  <c r="E4537" i="12"/>
  <c r="P4535" i="12" l="1"/>
  <c r="Q4535" i="12"/>
  <c r="L4536" i="12"/>
  <c r="M4536" i="12"/>
  <c r="N4535" i="12"/>
  <c r="I4536" i="12"/>
  <c r="J4536" i="12" s="1"/>
  <c r="H4537" i="12"/>
  <c r="E4538" i="12"/>
  <c r="F4539" i="12"/>
  <c r="G4539" i="12" s="1"/>
  <c r="P4536" i="12" l="1"/>
  <c r="Q4536" i="12"/>
  <c r="R4535" i="12"/>
  <c r="L4537" i="12"/>
  <c r="M4537" i="12"/>
  <c r="N4536" i="12"/>
  <c r="I4537" i="12"/>
  <c r="J4537" i="12" s="1"/>
  <c r="H4538" i="12"/>
  <c r="M4538" i="12" s="1"/>
  <c r="F4540" i="12"/>
  <c r="G4540" i="12" s="1"/>
  <c r="E4539" i="12"/>
  <c r="P4537" i="12" l="1"/>
  <c r="Q4537" i="12"/>
  <c r="Q4538" i="12" s="1"/>
  <c r="R4536" i="12"/>
  <c r="N4537" i="12"/>
  <c r="I4538" i="12"/>
  <c r="J4538" i="12" s="1"/>
  <c r="L4538" i="12"/>
  <c r="N4538" i="12" s="1"/>
  <c r="H4539" i="12"/>
  <c r="M4539" i="12" s="1"/>
  <c r="F4541" i="12"/>
  <c r="G4541" i="12" s="1"/>
  <c r="E4540" i="12"/>
  <c r="R4537" i="12" l="1"/>
  <c r="P4538" i="12"/>
  <c r="Q4539" i="12"/>
  <c r="I4539" i="12"/>
  <c r="J4539" i="12" s="1"/>
  <c r="L4539" i="12"/>
  <c r="N4539" i="12" s="1"/>
  <c r="H4540" i="12"/>
  <c r="M4540" i="12" s="1"/>
  <c r="E4541" i="12"/>
  <c r="F4542" i="12"/>
  <c r="G4542" i="12" s="1"/>
  <c r="P4539" i="12" l="1"/>
  <c r="R4539" i="12" s="1"/>
  <c r="R4538" i="12"/>
  <c r="Q4540" i="12"/>
  <c r="I4540" i="12"/>
  <c r="J4540" i="12" s="1"/>
  <c r="L4540" i="12"/>
  <c r="N4540" i="12" s="1"/>
  <c r="H4541" i="12"/>
  <c r="F4543" i="12"/>
  <c r="G4543" i="12" s="1"/>
  <c r="E4542" i="12"/>
  <c r="P4540" i="12" l="1"/>
  <c r="R4540" i="12" s="1"/>
  <c r="L4541" i="12"/>
  <c r="M4541" i="12"/>
  <c r="I4541" i="12"/>
  <c r="J4541" i="12" s="1"/>
  <c r="H4542" i="12"/>
  <c r="F4544" i="12"/>
  <c r="G4544" i="12" s="1"/>
  <c r="E4543" i="12"/>
  <c r="P4541" i="12" l="1"/>
  <c r="Q4541" i="12"/>
  <c r="L4542" i="12"/>
  <c r="M4542" i="12"/>
  <c r="N4541" i="12"/>
  <c r="I4542" i="12"/>
  <c r="J4542" i="12" s="1"/>
  <c r="H4543" i="12"/>
  <c r="F4545" i="12"/>
  <c r="G4545" i="12" s="1"/>
  <c r="E4544" i="12"/>
  <c r="P4542" i="12" l="1"/>
  <c r="Q4542" i="12"/>
  <c r="R4541" i="12"/>
  <c r="L4543" i="12"/>
  <c r="M4543" i="12"/>
  <c r="N4542" i="12"/>
  <c r="I4543" i="12"/>
  <c r="J4543" i="12" s="1"/>
  <c r="H4544" i="12"/>
  <c r="E4545" i="12"/>
  <c r="F4546" i="12"/>
  <c r="G4546" i="12" s="1"/>
  <c r="P4543" i="12" l="1"/>
  <c r="Q4543" i="12"/>
  <c r="R4542" i="12"/>
  <c r="L4544" i="12"/>
  <c r="M4544" i="12"/>
  <c r="N4543" i="12"/>
  <c r="I4544" i="12"/>
  <c r="J4544" i="12" s="1"/>
  <c r="H4545" i="12"/>
  <c r="F4547" i="12"/>
  <c r="G4547" i="12" s="1"/>
  <c r="E4546" i="12"/>
  <c r="P4544" i="12" l="1"/>
  <c r="Q4544" i="12"/>
  <c r="R4543" i="12"/>
  <c r="L4545" i="12"/>
  <c r="M4545" i="12"/>
  <c r="N4544" i="12"/>
  <c r="I4545" i="12"/>
  <c r="J4545" i="12" s="1"/>
  <c r="H4546" i="12"/>
  <c r="E4547" i="12"/>
  <c r="F4548" i="12"/>
  <c r="G4548" i="12" s="1"/>
  <c r="P4545" i="12" l="1"/>
  <c r="Q4545" i="12"/>
  <c r="R4544" i="12"/>
  <c r="L4546" i="12"/>
  <c r="M4546" i="12"/>
  <c r="N4545" i="12"/>
  <c r="I4546" i="12"/>
  <c r="J4546" i="12" s="1"/>
  <c r="H4547" i="12"/>
  <c r="F4549" i="12"/>
  <c r="G4549" i="12" s="1"/>
  <c r="E4548" i="12"/>
  <c r="P4546" i="12" l="1"/>
  <c r="Q4546" i="12"/>
  <c r="R4545" i="12"/>
  <c r="L4547" i="12"/>
  <c r="M4547" i="12"/>
  <c r="N4546" i="12"/>
  <c r="I4547" i="12"/>
  <c r="J4547" i="12" s="1"/>
  <c r="H4548" i="12"/>
  <c r="E4549" i="12"/>
  <c r="F4550" i="12"/>
  <c r="G4550" i="12" s="1"/>
  <c r="P4547" i="12" l="1"/>
  <c r="Q4547" i="12"/>
  <c r="R4546" i="12"/>
  <c r="L4548" i="12"/>
  <c r="M4548" i="12"/>
  <c r="N4547" i="12"/>
  <c r="I4548" i="12"/>
  <c r="J4548" i="12" s="1"/>
  <c r="H4549" i="12"/>
  <c r="F4551" i="12"/>
  <c r="G4551" i="12" s="1"/>
  <c r="E4550" i="12"/>
  <c r="P4548" i="12" l="1"/>
  <c r="Q4548" i="12"/>
  <c r="R4547" i="12"/>
  <c r="L4549" i="12"/>
  <c r="M4549" i="12"/>
  <c r="N4548" i="12"/>
  <c r="I4549" i="12"/>
  <c r="J4549" i="12" s="1"/>
  <c r="H4550" i="12"/>
  <c r="E4551" i="12"/>
  <c r="F4552" i="12"/>
  <c r="G4552" i="12" s="1"/>
  <c r="P4549" i="12" l="1"/>
  <c r="Q4549" i="12"/>
  <c r="R4548" i="12"/>
  <c r="L4550" i="12"/>
  <c r="M4550" i="12"/>
  <c r="N4549" i="12"/>
  <c r="I4550" i="12"/>
  <c r="J4550" i="12" s="1"/>
  <c r="H4551" i="12"/>
  <c r="F4553" i="12"/>
  <c r="G4553" i="12" s="1"/>
  <c r="E4552" i="12"/>
  <c r="P4550" i="12" l="1"/>
  <c r="Q4550" i="12"/>
  <c r="R4549" i="12"/>
  <c r="L4551" i="12"/>
  <c r="M4551" i="12"/>
  <c r="N4550" i="12"/>
  <c r="I4551" i="12"/>
  <c r="J4551" i="12" s="1"/>
  <c r="H4552" i="12"/>
  <c r="F4554" i="12"/>
  <c r="G4554" i="12" s="1"/>
  <c r="E4553" i="12"/>
  <c r="P4551" i="12" l="1"/>
  <c r="Q4551" i="12"/>
  <c r="R4550" i="12"/>
  <c r="L4552" i="12"/>
  <c r="M4552" i="12"/>
  <c r="N4551" i="12"/>
  <c r="I4552" i="12"/>
  <c r="J4552" i="12" s="1"/>
  <c r="H4553" i="12"/>
  <c r="E4554" i="12"/>
  <c r="F4555" i="12"/>
  <c r="G4555" i="12" s="1"/>
  <c r="P4552" i="12" l="1"/>
  <c r="Q4552" i="12"/>
  <c r="R4551" i="12"/>
  <c r="L4553" i="12"/>
  <c r="M4553" i="12"/>
  <c r="N4552" i="12"/>
  <c r="I4553" i="12"/>
  <c r="J4553" i="12" s="1"/>
  <c r="H4554" i="12"/>
  <c r="F4556" i="12"/>
  <c r="G4556" i="12" s="1"/>
  <c r="E4555" i="12"/>
  <c r="P4553" i="12" l="1"/>
  <c r="Q4553" i="12"/>
  <c r="R4552" i="12"/>
  <c r="L4554" i="12"/>
  <c r="M4554" i="12"/>
  <c r="N4553" i="12"/>
  <c r="I4554" i="12"/>
  <c r="J4554" i="12" s="1"/>
  <c r="H4555" i="12"/>
  <c r="M4555" i="12" s="1"/>
  <c r="E4556" i="12"/>
  <c r="F4557" i="12"/>
  <c r="G4557" i="12" s="1"/>
  <c r="P4554" i="12" l="1"/>
  <c r="Q4554" i="12"/>
  <c r="Q4555" i="12" s="1"/>
  <c r="R4553" i="12"/>
  <c r="N4554" i="12"/>
  <c r="I4555" i="12"/>
  <c r="J4555" i="12" s="1"/>
  <c r="L4555" i="12"/>
  <c r="N4555" i="12" s="1"/>
  <c r="H4556" i="12"/>
  <c r="F4558" i="12"/>
  <c r="G4558" i="12" s="1"/>
  <c r="E4557" i="12"/>
  <c r="P4555" i="12" l="1"/>
  <c r="R4555" i="12" s="1"/>
  <c r="R4554" i="12"/>
  <c r="L4556" i="12"/>
  <c r="M4556" i="12"/>
  <c r="I4556" i="12"/>
  <c r="J4556" i="12" s="1"/>
  <c r="H4557" i="12"/>
  <c r="F4559" i="12"/>
  <c r="G4559" i="12" s="1"/>
  <c r="E4558" i="12"/>
  <c r="P4556" i="12" l="1"/>
  <c r="Q4556" i="12"/>
  <c r="L4557" i="12"/>
  <c r="M4557" i="12"/>
  <c r="N4556" i="12"/>
  <c r="I4557" i="12"/>
  <c r="J4557" i="12" s="1"/>
  <c r="H4558" i="12"/>
  <c r="E4559" i="12"/>
  <c r="F4560" i="12"/>
  <c r="G4560" i="12" s="1"/>
  <c r="P4557" i="12" l="1"/>
  <c r="Q4557" i="12"/>
  <c r="R4556" i="12"/>
  <c r="L4558" i="12"/>
  <c r="M4558" i="12"/>
  <c r="N4557" i="12"/>
  <c r="I4558" i="12"/>
  <c r="J4558" i="12" s="1"/>
  <c r="H4559" i="12"/>
  <c r="F4561" i="12"/>
  <c r="G4561" i="12" s="1"/>
  <c r="E4560" i="12"/>
  <c r="P4558" i="12" l="1"/>
  <c r="Q4558" i="12"/>
  <c r="R4557" i="12"/>
  <c r="L4559" i="12"/>
  <c r="M4559" i="12"/>
  <c r="N4558" i="12"/>
  <c r="I4559" i="12"/>
  <c r="J4559" i="12" s="1"/>
  <c r="H4560" i="12"/>
  <c r="E4561" i="12"/>
  <c r="F4562" i="12"/>
  <c r="G4562" i="12" s="1"/>
  <c r="P4559" i="12" l="1"/>
  <c r="Q4559" i="12"/>
  <c r="R4558" i="12"/>
  <c r="L4560" i="12"/>
  <c r="M4560" i="12"/>
  <c r="N4559" i="12"/>
  <c r="I4560" i="12"/>
  <c r="J4560" i="12" s="1"/>
  <c r="H4561" i="12"/>
  <c r="F4563" i="12"/>
  <c r="G4563" i="12" s="1"/>
  <c r="E4562" i="12"/>
  <c r="P4560" i="12" l="1"/>
  <c r="Q4560" i="12"/>
  <c r="R4559" i="12"/>
  <c r="L4561" i="12"/>
  <c r="M4561" i="12"/>
  <c r="N4560" i="12"/>
  <c r="I4561" i="12"/>
  <c r="J4561" i="12" s="1"/>
  <c r="H4562" i="12"/>
  <c r="E4563" i="12"/>
  <c r="F4564" i="12"/>
  <c r="G4564" i="12" s="1"/>
  <c r="P4561" i="12" l="1"/>
  <c r="Q4561" i="12"/>
  <c r="R4560" i="12"/>
  <c r="L4562" i="12"/>
  <c r="M4562" i="12"/>
  <c r="N4561" i="12"/>
  <c r="I4562" i="12"/>
  <c r="J4562" i="12" s="1"/>
  <c r="H4563" i="12"/>
  <c r="F4565" i="12"/>
  <c r="G4565" i="12" s="1"/>
  <c r="E4564" i="12"/>
  <c r="P4562" i="12" l="1"/>
  <c r="Q4562" i="12"/>
  <c r="R4561" i="12"/>
  <c r="L4563" i="12"/>
  <c r="M4563" i="12"/>
  <c r="N4562" i="12"/>
  <c r="I4563" i="12"/>
  <c r="J4563" i="12" s="1"/>
  <c r="H4564" i="12"/>
  <c r="F4566" i="12"/>
  <c r="G4566" i="12" s="1"/>
  <c r="E4565" i="12"/>
  <c r="P4563" i="12" l="1"/>
  <c r="Q4563" i="12"/>
  <c r="R4562" i="12"/>
  <c r="L4564" i="12"/>
  <c r="M4564" i="12"/>
  <c r="N4563" i="12"/>
  <c r="I4564" i="12"/>
  <c r="J4564" i="12" s="1"/>
  <c r="H4565" i="12"/>
  <c r="E4566" i="12"/>
  <c r="F4567" i="12"/>
  <c r="G4567" i="12" s="1"/>
  <c r="P4564" i="12" l="1"/>
  <c r="Q4564" i="12"/>
  <c r="R4563" i="12"/>
  <c r="L4565" i="12"/>
  <c r="M4565" i="12"/>
  <c r="N4564" i="12"/>
  <c r="I4565" i="12"/>
  <c r="J4565" i="12" s="1"/>
  <c r="H4566" i="12"/>
  <c r="F4568" i="12"/>
  <c r="G4568" i="12" s="1"/>
  <c r="E4567" i="12"/>
  <c r="P4565" i="12" l="1"/>
  <c r="Q4565" i="12"/>
  <c r="R4564" i="12"/>
  <c r="L4566" i="12"/>
  <c r="M4566" i="12"/>
  <c r="N4565" i="12"/>
  <c r="I4566" i="12"/>
  <c r="J4566" i="12" s="1"/>
  <c r="H4567" i="12"/>
  <c r="F4569" i="12"/>
  <c r="G4569" i="12" s="1"/>
  <c r="E4568" i="12"/>
  <c r="P4566" i="12" l="1"/>
  <c r="Q4566" i="12"/>
  <c r="R4565" i="12"/>
  <c r="L4567" i="12"/>
  <c r="M4567" i="12"/>
  <c r="N4566" i="12"/>
  <c r="I4567" i="12"/>
  <c r="J4567" i="12" s="1"/>
  <c r="H4568" i="12"/>
  <c r="E4569" i="12"/>
  <c r="F4570" i="12"/>
  <c r="G4570" i="12" s="1"/>
  <c r="P4567" i="12" l="1"/>
  <c r="Q4567" i="12"/>
  <c r="R4566" i="12"/>
  <c r="L4568" i="12"/>
  <c r="M4568" i="12"/>
  <c r="N4567" i="12"/>
  <c r="I4568" i="12"/>
  <c r="J4568" i="12" s="1"/>
  <c r="H4569" i="12"/>
  <c r="F4571" i="12"/>
  <c r="G4571" i="12" s="1"/>
  <c r="E4570" i="12"/>
  <c r="P4568" i="12" l="1"/>
  <c r="Q4568" i="12"/>
  <c r="R4567" i="12"/>
  <c r="L4569" i="12"/>
  <c r="M4569" i="12"/>
  <c r="N4568" i="12"/>
  <c r="I4569" i="12"/>
  <c r="J4569" i="12" s="1"/>
  <c r="H4570" i="12"/>
  <c r="E4571" i="12"/>
  <c r="F4572" i="12"/>
  <c r="G4572" i="12" s="1"/>
  <c r="P4569" i="12" l="1"/>
  <c r="Q4569" i="12"/>
  <c r="R4568" i="12"/>
  <c r="L4570" i="12"/>
  <c r="M4570" i="12"/>
  <c r="N4569" i="12"/>
  <c r="I4570" i="12"/>
  <c r="J4570" i="12" s="1"/>
  <c r="H4571" i="12"/>
  <c r="F4573" i="12"/>
  <c r="G4573" i="12" s="1"/>
  <c r="E4572" i="12"/>
  <c r="P4570" i="12" l="1"/>
  <c r="Q4570" i="12"/>
  <c r="R4569" i="12"/>
  <c r="L4571" i="12"/>
  <c r="M4571" i="12"/>
  <c r="N4570" i="12"/>
  <c r="I4571" i="12"/>
  <c r="J4571" i="12" s="1"/>
  <c r="H4572" i="12"/>
  <c r="F4574" i="12"/>
  <c r="G4574" i="12" s="1"/>
  <c r="E4573" i="12"/>
  <c r="P4571" i="12" l="1"/>
  <c r="Q4571" i="12"/>
  <c r="R4570" i="12"/>
  <c r="L4572" i="12"/>
  <c r="M4572" i="12"/>
  <c r="N4571" i="12"/>
  <c r="I4572" i="12"/>
  <c r="J4572" i="12" s="1"/>
  <c r="H4573" i="12"/>
  <c r="F4575" i="12"/>
  <c r="G4575" i="12" s="1"/>
  <c r="E4574" i="12"/>
  <c r="P4572" i="12" l="1"/>
  <c r="Q4572" i="12"/>
  <c r="R4571" i="12"/>
  <c r="L4573" i="12"/>
  <c r="M4573" i="12"/>
  <c r="N4572" i="12"/>
  <c r="I4573" i="12"/>
  <c r="J4573" i="12" s="1"/>
  <c r="H4574" i="12"/>
  <c r="M4574" i="12" s="1"/>
  <c r="E4575" i="12"/>
  <c r="F4576" i="12"/>
  <c r="G4576" i="12" s="1"/>
  <c r="P4573" i="12" l="1"/>
  <c r="Q4573" i="12"/>
  <c r="Q4574" i="12" s="1"/>
  <c r="R4572" i="12"/>
  <c r="N4573" i="12"/>
  <c r="I4574" i="12"/>
  <c r="J4574" i="12" s="1"/>
  <c r="L4574" i="12"/>
  <c r="N4574" i="12" s="1"/>
  <c r="H4575" i="12"/>
  <c r="M4575" i="12" s="1"/>
  <c r="F4577" i="12"/>
  <c r="G4577" i="12" s="1"/>
  <c r="E4576" i="12"/>
  <c r="P4574" i="12" l="1"/>
  <c r="R4574" i="12" s="1"/>
  <c r="Q4575" i="12"/>
  <c r="R4573" i="12"/>
  <c r="I4575" i="12"/>
  <c r="J4575" i="12" s="1"/>
  <c r="L4575" i="12"/>
  <c r="N4575" i="12" s="1"/>
  <c r="H4576" i="12"/>
  <c r="F4578" i="12"/>
  <c r="G4578" i="12" s="1"/>
  <c r="E4577" i="12"/>
  <c r="P4575" i="12" l="1"/>
  <c r="R4575" i="12" s="1"/>
  <c r="L4576" i="12"/>
  <c r="M4576" i="12"/>
  <c r="I4576" i="12"/>
  <c r="J4576" i="12" s="1"/>
  <c r="H4577" i="12"/>
  <c r="F4579" i="12"/>
  <c r="G4579" i="12" s="1"/>
  <c r="E4578" i="12"/>
  <c r="P4576" i="12" l="1"/>
  <c r="Q4576" i="12"/>
  <c r="L4577" i="12"/>
  <c r="M4577" i="12"/>
  <c r="N4576" i="12"/>
  <c r="I4577" i="12"/>
  <c r="J4577" i="12" s="1"/>
  <c r="H4578" i="12"/>
  <c r="E4579" i="12"/>
  <c r="F4580" i="12"/>
  <c r="G4580" i="12" s="1"/>
  <c r="P4577" i="12" l="1"/>
  <c r="Q4577" i="12"/>
  <c r="R4576" i="12"/>
  <c r="L4578" i="12"/>
  <c r="M4578" i="12"/>
  <c r="N4577" i="12"/>
  <c r="I4578" i="12"/>
  <c r="J4578" i="12" s="1"/>
  <c r="H4579" i="12"/>
  <c r="F4581" i="12"/>
  <c r="G4581" i="12" s="1"/>
  <c r="E4580" i="12"/>
  <c r="P4578" i="12" l="1"/>
  <c r="Q4578" i="12"/>
  <c r="R4577" i="12"/>
  <c r="L4579" i="12"/>
  <c r="M4579" i="12"/>
  <c r="N4578" i="12"/>
  <c r="I4579" i="12"/>
  <c r="J4579" i="12" s="1"/>
  <c r="H4580" i="12"/>
  <c r="E4581" i="12"/>
  <c r="F4582" i="12"/>
  <c r="G4582" i="12" s="1"/>
  <c r="P4579" i="12" l="1"/>
  <c r="Q4579" i="12"/>
  <c r="R4578" i="12"/>
  <c r="L4580" i="12"/>
  <c r="M4580" i="12"/>
  <c r="N4579" i="12"/>
  <c r="I4580" i="12"/>
  <c r="J4580" i="12" s="1"/>
  <c r="H4581" i="12"/>
  <c r="F4583" i="12"/>
  <c r="G4583" i="12" s="1"/>
  <c r="E4582" i="12"/>
  <c r="P4580" i="12" l="1"/>
  <c r="Q4580" i="12"/>
  <c r="R4579" i="12"/>
  <c r="L4581" i="12"/>
  <c r="M4581" i="12"/>
  <c r="N4580" i="12"/>
  <c r="I4581" i="12"/>
  <c r="J4581" i="12" s="1"/>
  <c r="H4582" i="12"/>
  <c r="F4584" i="12"/>
  <c r="G4584" i="12" s="1"/>
  <c r="E4583" i="12"/>
  <c r="P4581" i="12" l="1"/>
  <c r="Q4581" i="12"/>
  <c r="R4580" i="12"/>
  <c r="L4582" i="12"/>
  <c r="M4582" i="12"/>
  <c r="N4581" i="12"/>
  <c r="I4582" i="12"/>
  <c r="J4582" i="12" s="1"/>
  <c r="H4583" i="12"/>
  <c r="M4583" i="12" s="1"/>
  <c r="F4585" i="12"/>
  <c r="G4585" i="12" s="1"/>
  <c r="E4584" i="12"/>
  <c r="P4582" i="12" l="1"/>
  <c r="Q4582" i="12"/>
  <c r="Q4583" i="12" s="1"/>
  <c r="R4581" i="12"/>
  <c r="N4582" i="12"/>
  <c r="I4583" i="12"/>
  <c r="J4583" i="12" s="1"/>
  <c r="L4583" i="12"/>
  <c r="N4583" i="12" s="1"/>
  <c r="H4584" i="12"/>
  <c r="E4585" i="12"/>
  <c r="F4586" i="12"/>
  <c r="G4586" i="12" s="1"/>
  <c r="P4583" i="12" l="1"/>
  <c r="R4583" i="12" s="1"/>
  <c r="R4582" i="12"/>
  <c r="L4584" i="12"/>
  <c r="M4584" i="12"/>
  <c r="I4584" i="12"/>
  <c r="J4584" i="12" s="1"/>
  <c r="H4585" i="12"/>
  <c r="F4587" i="12"/>
  <c r="G4587" i="12" s="1"/>
  <c r="E4586" i="12"/>
  <c r="P4584" i="12" l="1"/>
  <c r="Q4584" i="12"/>
  <c r="L4585" i="12"/>
  <c r="M4585" i="12"/>
  <c r="N4584" i="12"/>
  <c r="I4585" i="12"/>
  <c r="J4585" i="12" s="1"/>
  <c r="H4586" i="12"/>
  <c r="F4588" i="12"/>
  <c r="G4588" i="12" s="1"/>
  <c r="E4587" i="12"/>
  <c r="P4585" i="12" l="1"/>
  <c r="Q4585" i="12"/>
  <c r="R4584" i="12"/>
  <c r="L4586" i="12"/>
  <c r="M4586" i="12"/>
  <c r="N4585" i="12"/>
  <c r="I4586" i="12"/>
  <c r="J4586" i="12" s="1"/>
  <c r="H4587" i="12"/>
  <c r="M4587" i="12" s="1"/>
  <c r="E4588" i="12"/>
  <c r="F4589" i="12"/>
  <c r="G4589" i="12" s="1"/>
  <c r="P4586" i="12" l="1"/>
  <c r="Q4586" i="12"/>
  <c r="Q4587" i="12" s="1"/>
  <c r="R4585" i="12"/>
  <c r="N4586" i="12"/>
  <c r="I4587" i="12"/>
  <c r="J4587" i="12" s="1"/>
  <c r="L4587" i="12"/>
  <c r="N4587" i="12" s="1"/>
  <c r="H4588" i="12"/>
  <c r="F4590" i="12"/>
  <c r="G4590" i="12" s="1"/>
  <c r="E4589" i="12"/>
  <c r="P4587" i="12" l="1"/>
  <c r="R4586" i="12"/>
  <c r="R4587" i="12"/>
  <c r="L4588" i="12"/>
  <c r="M4588" i="12"/>
  <c r="I4588" i="12"/>
  <c r="J4588" i="12" s="1"/>
  <c r="H4589" i="12"/>
  <c r="E4590" i="12"/>
  <c r="F4591" i="12"/>
  <c r="G4591" i="12" s="1"/>
  <c r="P4588" i="12" l="1"/>
  <c r="Q4588" i="12"/>
  <c r="L4589" i="12"/>
  <c r="M4589" i="12"/>
  <c r="N4588" i="12"/>
  <c r="I4589" i="12"/>
  <c r="J4589" i="12" s="1"/>
  <c r="H4590" i="12"/>
  <c r="F4592" i="12"/>
  <c r="G4592" i="12" s="1"/>
  <c r="E4591" i="12"/>
  <c r="P4589" i="12" l="1"/>
  <c r="Q4589" i="12"/>
  <c r="R4588" i="12"/>
  <c r="L4590" i="12"/>
  <c r="M4590" i="12"/>
  <c r="N4589" i="12"/>
  <c r="I4590" i="12"/>
  <c r="J4590" i="12" s="1"/>
  <c r="H4591" i="12"/>
  <c r="E4592" i="12"/>
  <c r="F4593" i="12"/>
  <c r="G4593" i="12" s="1"/>
  <c r="P4590" i="12" l="1"/>
  <c r="Q4590" i="12"/>
  <c r="R4589" i="12"/>
  <c r="L4591" i="12"/>
  <c r="M4591" i="12"/>
  <c r="N4590" i="12"/>
  <c r="I4591" i="12"/>
  <c r="J4591" i="12" s="1"/>
  <c r="H4592" i="12"/>
  <c r="F4594" i="12"/>
  <c r="G4594" i="12" s="1"/>
  <c r="E4593" i="12"/>
  <c r="P4591" i="12" l="1"/>
  <c r="Q4591" i="12"/>
  <c r="R4590" i="12"/>
  <c r="L4592" i="12"/>
  <c r="M4592" i="12"/>
  <c r="N4591" i="12"/>
  <c r="I4592" i="12"/>
  <c r="J4592" i="12" s="1"/>
  <c r="H4593" i="12"/>
  <c r="F4595" i="12"/>
  <c r="G4595" i="12" s="1"/>
  <c r="E4594" i="12"/>
  <c r="P4592" i="12" l="1"/>
  <c r="Q4592" i="12"/>
  <c r="R4591" i="12"/>
  <c r="L4593" i="12"/>
  <c r="M4593" i="12"/>
  <c r="N4592" i="12"/>
  <c r="I4593" i="12"/>
  <c r="J4593" i="12" s="1"/>
  <c r="H4594" i="12"/>
  <c r="F4596" i="12"/>
  <c r="G4596" i="12" s="1"/>
  <c r="E4595" i="12"/>
  <c r="P4593" i="12" l="1"/>
  <c r="Q4593" i="12"/>
  <c r="R4592" i="12"/>
  <c r="L4594" i="12"/>
  <c r="M4594" i="12"/>
  <c r="N4593" i="12"/>
  <c r="I4594" i="12"/>
  <c r="J4594" i="12" s="1"/>
  <c r="H4595" i="12"/>
  <c r="F4597" i="12"/>
  <c r="G4597" i="12" s="1"/>
  <c r="E4596" i="12"/>
  <c r="P4594" i="12" l="1"/>
  <c r="Q4594" i="12"/>
  <c r="R4593" i="12"/>
  <c r="L4595" i="12"/>
  <c r="M4595" i="12"/>
  <c r="N4594" i="12"/>
  <c r="I4595" i="12"/>
  <c r="J4595" i="12" s="1"/>
  <c r="H4596" i="12"/>
  <c r="M4596" i="12" s="1"/>
  <c r="F4598" i="12"/>
  <c r="G4598" i="12" s="1"/>
  <c r="E4597" i="12"/>
  <c r="P4595" i="12" l="1"/>
  <c r="Q4595" i="12"/>
  <c r="Q4596" i="12" s="1"/>
  <c r="R4594" i="12"/>
  <c r="N4595" i="12"/>
  <c r="I4596" i="12"/>
  <c r="J4596" i="12" s="1"/>
  <c r="L4596" i="12"/>
  <c r="N4596" i="12" s="1"/>
  <c r="H4597" i="12"/>
  <c r="F4599" i="12"/>
  <c r="G4599" i="12" s="1"/>
  <c r="E4598" i="12"/>
  <c r="P4596" i="12" l="1"/>
  <c r="R4596" i="12" s="1"/>
  <c r="R4595" i="12"/>
  <c r="L4597" i="12"/>
  <c r="M4597" i="12"/>
  <c r="I4597" i="12"/>
  <c r="J4597" i="12" s="1"/>
  <c r="H4598" i="12"/>
  <c r="E4599" i="12"/>
  <c r="F4600" i="12"/>
  <c r="G4600" i="12" s="1"/>
  <c r="P4597" i="12" l="1"/>
  <c r="Q4597" i="12"/>
  <c r="L4598" i="12"/>
  <c r="M4598" i="12"/>
  <c r="N4597" i="12"/>
  <c r="I4598" i="12"/>
  <c r="J4598" i="12" s="1"/>
  <c r="H4599" i="12"/>
  <c r="F4601" i="12"/>
  <c r="G4601" i="12" s="1"/>
  <c r="E4600" i="12"/>
  <c r="P4598" i="12" l="1"/>
  <c r="Q4598" i="12"/>
  <c r="R4597" i="12"/>
  <c r="L4599" i="12"/>
  <c r="M4599" i="12"/>
  <c r="N4598" i="12"/>
  <c r="I4599" i="12"/>
  <c r="J4599" i="12" s="1"/>
  <c r="H4600" i="12"/>
  <c r="E4601" i="12"/>
  <c r="F4602" i="12"/>
  <c r="G4602" i="12" s="1"/>
  <c r="R4598" i="12" l="1"/>
  <c r="P4599" i="12"/>
  <c r="Q4599" i="12"/>
  <c r="L4600" i="12"/>
  <c r="M4600" i="12"/>
  <c r="N4599" i="12"/>
  <c r="I4600" i="12"/>
  <c r="J4600" i="12" s="1"/>
  <c r="H4601" i="12"/>
  <c r="F4603" i="12"/>
  <c r="G4603" i="12" s="1"/>
  <c r="E4602" i="12"/>
  <c r="P4600" i="12" l="1"/>
  <c r="Q4600" i="12"/>
  <c r="R4599" i="12"/>
  <c r="L4601" i="12"/>
  <c r="M4601" i="12"/>
  <c r="N4600" i="12"/>
  <c r="I4601" i="12"/>
  <c r="J4601" i="12" s="1"/>
  <c r="H4602" i="12"/>
  <c r="F4604" i="12"/>
  <c r="G4604" i="12" s="1"/>
  <c r="E4603" i="12"/>
  <c r="P4601" i="12" l="1"/>
  <c r="Q4601" i="12"/>
  <c r="R4600" i="12"/>
  <c r="L4602" i="12"/>
  <c r="M4602" i="12"/>
  <c r="N4601" i="12"/>
  <c r="I4602" i="12"/>
  <c r="J4602" i="12" s="1"/>
  <c r="H4603" i="12"/>
  <c r="E4604" i="12"/>
  <c r="F4605" i="12"/>
  <c r="G4605" i="12" s="1"/>
  <c r="P4602" i="12" l="1"/>
  <c r="Q4602" i="12"/>
  <c r="R4601" i="12"/>
  <c r="L4603" i="12"/>
  <c r="M4603" i="12"/>
  <c r="N4602" i="12"/>
  <c r="I4603" i="12"/>
  <c r="J4603" i="12" s="1"/>
  <c r="H4604" i="12"/>
  <c r="F4606" i="12"/>
  <c r="G4606" i="12" s="1"/>
  <c r="E4605" i="12"/>
  <c r="P4603" i="12" l="1"/>
  <c r="Q4603" i="12"/>
  <c r="R4602" i="12"/>
  <c r="L4604" i="12"/>
  <c r="M4604" i="12"/>
  <c r="N4603" i="12"/>
  <c r="I4604" i="12"/>
  <c r="J4604" i="12" s="1"/>
  <c r="H4605" i="12"/>
  <c r="M4605" i="12" s="1"/>
  <c r="F4607" i="12"/>
  <c r="G4607" i="12" s="1"/>
  <c r="E4606" i="12"/>
  <c r="P4604" i="12" l="1"/>
  <c r="Q4604" i="12"/>
  <c r="Q4605" i="12" s="1"/>
  <c r="R4603" i="12"/>
  <c r="N4604" i="12"/>
  <c r="I4605" i="12"/>
  <c r="J4605" i="12" s="1"/>
  <c r="L4605" i="12"/>
  <c r="N4605" i="12" s="1"/>
  <c r="H4606" i="12"/>
  <c r="M4606" i="12" s="1"/>
  <c r="F4608" i="12"/>
  <c r="G4608" i="12" s="1"/>
  <c r="E4607" i="12"/>
  <c r="P4605" i="12" l="1"/>
  <c r="Q4606" i="12"/>
  <c r="R4604" i="12"/>
  <c r="R4605" i="12"/>
  <c r="I4606" i="12"/>
  <c r="J4606" i="12" s="1"/>
  <c r="L4606" i="12"/>
  <c r="N4606" i="12" s="1"/>
  <c r="H4607" i="12"/>
  <c r="M4607" i="12" s="1"/>
  <c r="F4609" i="12"/>
  <c r="G4609" i="12" s="1"/>
  <c r="E4608" i="12"/>
  <c r="P4606" i="12" l="1"/>
  <c r="Q4607" i="12"/>
  <c r="R4606" i="12"/>
  <c r="I4607" i="12"/>
  <c r="J4607" i="12" s="1"/>
  <c r="L4607" i="12"/>
  <c r="N4607" i="12" s="1"/>
  <c r="H4608" i="12"/>
  <c r="F4610" i="12"/>
  <c r="G4610" i="12" s="1"/>
  <c r="E4609" i="12"/>
  <c r="P4607" i="12" l="1"/>
  <c r="R4607" i="12" s="1"/>
  <c r="L4608" i="12"/>
  <c r="M4608" i="12"/>
  <c r="I4608" i="12"/>
  <c r="J4608" i="12" s="1"/>
  <c r="H4609" i="12"/>
  <c r="F4611" i="12"/>
  <c r="G4611" i="12" s="1"/>
  <c r="E4610" i="12"/>
  <c r="P4608" i="12" l="1"/>
  <c r="Q4608" i="12"/>
  <c r="L4609" i="12"/>
  <c r="M4609" i="12"/>
  <c r="N4608" i="12"/>
  <c r="I4609" i="12"/>
  <c r="J4609" i="12" s="1"/>
  <c r="H4610" i="12"/>
  <c r="M4610" i="12" s="1"/>
  <c r="F4612" i="12"/>
  <c r="G4612" i="12" s="1"/>
  <c r="E4611" i="12"/>
  <c r="P4609" i="12" l="1"/>
  <c r="Q4609" i="12"/>
  <c r="Q4610" i="12" s="1"/>
  <c r="R4608" i="12"/>
  <c r="N4609" i="12"/>
  <c r="I4610" i="12"/>
  <c r="J4610" i="12" s="1"/>
  <c r="L4610" i="12"/>
  <c r="N4610" i="12" s="1"/>
  <c r="H4611" i="12"/>
  <c r="F4613" i="12"/>
  <c r="G4613" i="12" s="1"/>
  <c r="E4612" i="12"/>
  <c r="P4610" i="12" l="1"/>
  <c r="R4610" i="12" s="1"/>
  <c r="R4609" i="12"/>
  <c r="L4611" i="12"/>
  <c r="M4611" i="12"/>
  <c r="I4611" i="12"/>
  <c r="J4611" i="12" s="1"/>
  <c r="H4612" i="12"/>
  <c r="M4612" i="12" s="1"/>
  <c r="F4614" i="12"/>
  <c r="G4614" i="12" s="1"/>
  <c r="E4613" i="12"/>
  <c r="P4611" i="12" l="1"/>
  <c r="Q4611" i="12"/>
  <c r="Q4612" i="12" s="1"/>
  <c r="N4611" i="12"/>
  <c r="I4612" i="12"/>
  <c r="J4612" i="12" s="1"/>
  <c r="L4612" i="12"/>
  <c r="N4612" i="12" s="1"/>
  <c r="H4613" i="12"/>
  <c r="M4613" i="12" s="1"/>
  <c r="F4615" i="12"/>
  <c r="G4615" i="12" s="1"/>
  <c r="E4614" i="12"/>
  <c r="P4612" i="12" l="1"/>
  <c r="R4612" i="12" s="1"/>
  <c r="Q4613" i="12"/>
  <c r="R4611" i="12"/>
  <c r="I4613" i="12"/>
  <c r="J4613" i="12" s="1"/>
  <c r="L4613" i="12"/>
  <c r="N4613" i="12" s="1"/>
  <c r="H4614" i="12"/>
  <c r="E4615" i="12"/>
  <c r="F4616" i="12"/>
  <c r="G4616" i="12" s="1"/>
  <c r="P4613" i="12" l="1"/>
  <c r="R4613" i="12" s="1"/>
  <c r="L4614" i="12"/>
  <c r="M4614" i="12"/>
  <c r="I4614" i="12"/>
  <c r="J4614" i="12" s="1"/>
  <c r="H4615" i="12"/>
  <c r="F4617" i="12"/>
  <c r="G4617" i="12" s="1"/>
  <c r="E4616" i="12"/>
  <c r="P4614" i="12" l="1"/>
  <c r="Q4614" i="12"/>
  <c r="L4615" i="12"/>
  <c r="M4615" i="12"/>
  <c r="N4614" i="12"/>
  <c r="I4615" i="12"/>
  <c r="J4615" i="12" s="1"/>
  <c r="H4616" i="12"/>
  <c r="F4618" i="12"/>
  <c r="G4618" i="12" s="1"/>
  <c r="E4617" i="12"/>
  <c r="P4615" i="12" l="1"/>
  <c r="Q4615" i="12"/>
  <c r="R4614" i="12"/>
  <c r="L4616" i="12"/>
  <c r="M4616" i="12"/>
  <c r="N4615" i="12"/>
  <c r="I4616" i="12"/>
  <c r="J4616" i="12" s="1"/>
  <c r="H4617" i="12"/>
  <c r="E4618" i="12"/>
  <c r="F4619" i="12"/>
  <c r="G4619" i="12" s="1"/>
  <c r="P4616" i="12" l="1"/>
  <c r="Q4616" i="12"/>
  <c r="R4615" i="12"/>
  <c r="L4617" i="12"/>
  <c r="M4617" i="12"/>
  <c r="N4616" i="12"/>
  <c r="I4617" i="12"/>
  <c r="J4617" i="12" s="1"/>
  <c r="H4618" i="12"/>
  <c r="F4620" i="12"/>
  <c r="G4620" i="12" s="1"/>
  <c r="E4619" i="12"/>
  <c r="P4617" i="12" l="1"/>
  <c r="Q4617" i="12"/>
  <c r="R4616" i="12"/>
  <c r="L4618" i="12"/>
  <c r="M4618" i="12"/>
  <c r="N4617" i="12"/>
  <c r="I4618" i="12"/>
  <c r="J4618" i="12" s="1"/>
  <c r="H4619" i="12"/>
  <c r="E4620" i="12"/>
  <c r="F4621" i="12"/>
  <c r="G4621" i="12" s="1"/>
  <c r="P4618" i="12" l="1"/>
  <c r="Q4618" i="12"/>
  <c r="R4617" i="12"/>
  <c r="L4619" i="12"/>
  <c r="M4619" i="12"/>
  <c r="N4618" i="12"/>
  <c r="I4619" i="12"/>
  <c r="J4619" i="12" s="1"/>
  <c r="H4620" i="12"/>
  <c r="F4622" i="12"/>
  <c r="G4622" i="12" s="1"/>
  <c r="E4621" i="12"/>
  <c r="P4619" i="12" l="1"/>
  <c r="Q4619" i="12"/>
  <c r="R4618" i="12"/>
  <c r="L4620" i="12"/>
  <c r="M4620" i="12"/>
  <c r="N4619" i="12"/>
  <c r="I4620" i="12"/>
  <c r="J4620" i="12" s="1"/>
  <c r="H4621" i="12"/>
  <c r="F4623" i="12"/>
  <c r="G4623" i="12" s="1"/>
  <c r="E4622" i="12"/>
  <c r="P4620" i="12" l="1"/>
  <c r="Q4620" i="12"/>
  <c r="R4619" i="12"/>
  <c r="L4621" i="12"/>
  <c r="M4621" i="12"/>
  <c r="N4620" i="12"/>
  <c r="I4621" i="12"/>
  <c r="J4621" i="12" s="1"/>
  <c r="H4622" i="12"/>
  <c r="F4624" i="12"/>
  <c r="G4624" i="12" s="1"/>
  <c r="E4623" i="12"/>
  <c r="P4621" i="12" l="1"/>
  <c r="Q4621" i="12"/>
  <c r="R4620" i="12"/>
  <c r="L4622" i="12"/>
  <c r="M4622" i="12"/>
  <c r="N4621" i="12"/>
  <c r="I4622" i="12"/>
  <c r="J4622" i="12" s="1"/>
  <c r="H4623" i="12"/>
  <c r="E4624" i="12"/>
  <c r="F4625" i="12"/>
  <c r="G4625" i="12" s="1"/>
  <c r="P4622" i="12" l="1"/>
  <c r="Q4622" i="12"/>
  <c r="R4621" i="12"/>
  <c r="L4623" i="12"/>
  <c r="M4623" i="12"/>
  <c r="N4622" i="12"/>
  <c r="I4623" i="12"/>
  <c r="J4623" i="12" s="1"/>
  <c r="H4624" i="12"/>
  <c r="M4624" i="12" s="1"/>
  <c r="F4626" i="12"/>
  <c r="G4626" i="12" s="1"/>
  <c r="E4625" i="12"/>
  <c r="P4623" i="12" l="1"/>
  <c r="Q4623" i="12"/>
  <c r="Q4624" i="12" s="1"/>
  <c r="R4622" i="12"/>
  <c r="N4623" i="12"/>
  <c r="I4624" i="12"/>
  <c r="J4624" i="12" s="1"/>
  <c r="L4624" i="12"/>
  <c r="N4624" i="12" s="1"/>
  <c r="H4625" i="12"/>
  <c r="E4626" i="12"/>
  <c r="F4627" i="12"/>
  <c r="G4627" i="12" s="1"/>
  <c r="P4624" i="12" l="1"/>
  <c r="R4623" i="12"/>
  <c r="R4624" i="12"/>
  <c r="L4625" i="12"/>
  <c r="M4625" i="12"/>
  <c r="I4625" i="12"/>
  <c r="J4625" i="12" s="1"/>
  <c r="H4626" i="12"/>
  <c r="F4628" i="12"/>
  <c r="G4628" i="12" s="1"/>
  <c r="E4627" i="12"/>
  <c r="P4625" i="12" l="1"/>
  <c r="Q4625" i="12"/>
  <c r="L4626" i="12"/>
  <c r="M4626" i="12"/>
  <c r="N4625" i="12"/>
  <c r="I4626" i="12"/>
  <c r="J4626" i="12" s="1"/>
  <c r="H4627" i="12"/>
  <c r="E4628" i="12"/>
  <c r="F4629" i="12"/>
  <c r="G4629" i="12" s="1"/>
  <c r="P4626" i="12" l="1"/>
  <c r="Q4626" i="12"/>
  <c r="R4625" i="12"/>
  <c r="L4627" i="12"/>
  <c r="M4627" i="12"/>
  <c r="N4626" i="12"/>
  <c r="I4627" i="12"/>
  <c r="J4627" i="12" s="1"/>
  <c r="H4628" i="12"/>
  <c r="F4630" i="12"/>
  <c r="G4630" i="12" s="1"/>
  <c r="E4629" i="12"/>
  <c r="P4627" i="12" l="1"/>
  <c r="Q4627" i="12"/>
  <c r="R4626" i="12"/>
  <c r="L4628" i="12"/>
  <c r="M4628" i="12"/>
  <c r="N4627" i="12"/>
  <c r="I4628" i="12"/>
  <c r="J4628" i="12" s="1"/>
  <c r="H4629" i="12"/>
  <c r="F4631" i="12"/>
  <c r="G4631" i="12" s="1"/>
  <c r="E4630" i="12"/>
  <c r="P4628" i="12" l="1"/>
  <c r="Q4628" i="12"/>
  <c r="R4627" i="12"/>
  <c r="L4629" i="12"/>
  <c r="M4629" i="12"/>
  <c r="N4628" i="12"/>
  <c r="I4629" i="12"/>
  <c r="J4629" i="12" s="1"/>
  <c r="H4630" i="12"/>
  <c r="E4631" i="12"/>
  <c r="F4632" i="12"/>
  <c r="G4632" i="12" s="1"/>
  <c r="P4629" i="12" l="1"/>
  <c r="Q4629" i="12"/>
  <c r="R4628" i="12"/>
  <c r="L4630" i="12"/>
  <c r="M4630" i="12"/>
  <c r="N4629" i="12"/>
  <c r="I4630" i="12"/>
  <c r="J4630" i="12" s="1"/>
  <c r="H4631" i="12"/>
  <c r="F4633" i="12"/>
  <c r="G4633" i="12" s="1"/>
  <c r="E4632" i="12"/>
  <c r="P4630" i="12" l="1"/>
  <c r="Q4630" i="12"/>
  <c r="R4629" i="12"/>
  <c r="L4631" i="12"/>
  <c r="M4631" i="12"/>
  <c r="N4630" i="12"/>
  <c r="I4631" i="12"/>
  <c r="J4631" i="12" s="1"/>
  <c r="H4632" i="12"/>
  <c r="M4632" i="12" s="1"/>
  <c r="F4634" i="12"/>
  <c r="G4634" i="12" s="1"/>
  <c r="E4633" i="12"/>
  <c r="P4631" i="12" l="1"/>
  <c r="Q4631" i="12"/>
  <c r="Q4632" i="12" s="1"/>
  <c r="R4630" i="12"/>
  <c r="N4631" i="12"/>
  <c r="I4632" i="12"/>
  <c r="J4632" i="12" s="1"/>
  <c r="L4632" i="12"/>
  <c r="N4632" i="12" s="1"/>
  <c r="H4633" i="12"/>
  <c r="F4635" i="12"/>
  <c r="G4635" i="12" s="1"/>
  <c r="E4634" i="12"/>
  <c r="P4632" i="12" l="1"/>
  <c r="R4632" i="12" s="1"/>
  <c r="R4631" i="12"/>
  <c r="L4633" i="12"/>
  <c r="M4633" i="12"/>
  <c r="I4633" i="12"/>
  <c r="J4633" i="12" s="1"/>
  <c r="H4634" i="12"/>
  <c r="F4636" i="12"/>
  <c r="G4636" i="12" s="1"/>
  <c r="E4635" i="12"/>
  <c r="P4633" i="12" l="1"/>
  <c r="Q4633" i="12"/>
  <c r="L4634" i="12"/>
  <c r="M4634" i="12"/>
  <c r="N4633" i="12"/>
  <c r="I4634" i="12"/>
  <c r="J4634" i="12" s="1"/>
  <c r="H4635" i="12"/>
  <c r="M4635" i="12" s="1"/>
  <c r="F4637" i="12"/>
  <c r="G4637" i="12" s="1"/>
  <c r="E4636" i="12"/>
  <c r="P4634" i="12" l="1"/>
  <c r="Q4634" i="12"/>
  <c r="Q4635" i="12" s="1"/>
  <c r="R4633" i="12"/>
  <c r="N4634" i="12"/>
  <c r="I4635" i="12"/>
  <c r="J4635" i="12" s="1"/>
  <c r="L4635" i="12"/>
  <c r="N4635" i="12" s="1"/>
  <c r="H4636" i="12"/>
  <c r="F4638" i="12"/>
  <c r="G4638" i="12" s="1"/>
  <c r="E4637" i="12"/>
  <c r="P4635" i="12" l="1"/>
  <c r="R4635" i="12" s="1"/>
  <c r="R4634" i="12"/>
  <c r="L4636" i="12"/>
  <c r="M4636" i="12"/>
  <c r="I4636" i="12"/>
  <c r="J4636" i="12" s="1"/>
  <c r="H4637" i="12"/>
  <c r="F4639" i="12"/>
  <c r="G4639" i="12" s="1"/>
  <c r="E4638" i="12"/>
  <c r="P4636" i="12" l="1"/>
  <c r="Q4636" i="12"/>
  <c r="L4637" i="12"/>
  <c r="M4637" i="12"/>
  <c r="N4636" i="12"/>
  <c r="I4637" i="12"/>
  <c r="J4637" i="12" s="1"/>
  <c r="H4638" i="12"/>
  <c r="F4640" i="12"/>
  <c r="G4640" i="12" s="1"/>
  <c r="E4639" i="12"/>
  <c r="P4637" i="12" l="1"/>
  <c r="Q4637" i="12"/>
  <c r="R4637" i="12" s="1"/>
  <c r="R4636" i="12"/>
  <c r="L4638" i="12"/>
  <c r="M4638" i="12"/>
  <c r="N4637" i="12"/>
  <c r="I4638" i="12"/>
  <c r="J4638" i="12" s="1"/>
  <c r="H4639" i="12"/>
  <c r="E4640" i="12"/>
  <c r="F4641" i="12"/>
  <c r="G4641" i="12" s="1"/>
  <c r="P4638" i="12" l="1"/>
  <c r="Q4638" i="12"/>
  <c r="L4639" i="12"/>
  <c r="M4639" i="12"/>
  <c r="N4638" i="12"/>
  <c r="I4639" i="12"/>
  <c r="J4639" i="12" s="1"/>
  <c r="H4640" i="12"/>
  <c r="F4642" i="12"/>
  <c r="G4642" i="12" s="1"/>
  <c r="E4641" i="12"/>
  <c r="P4639" i="12" l="1"/>
  <c r="Q4639" i="12"/>
  <c r="R4638" i="12"/>
  <c r="L4640" i="12"/>
  <c r="M4640" i="12"/>
  <c r="N4639" i="12"/>
  <c r="I4640" i="12"/>
  <c r="J4640" i="12" s="1"/>
  <c r="H4641" i="12"/>
  <c r="F4643" i="12"/>
  <c r="G4643" i="12" s="1"/>
  <c r="E4642" i="12"/>
  <c r="P4640" i="12" l="1"/>
  <c r="Q4640" i="12"/>
  <c r="R4639" i="12"/>
  <c r="L4641" i="12"/>
  <c r="M4641" i="12"/>
  <c r="N4640" i="12"/>
  <c r="I4641" i="12"/>
  <c r="J4641" i="12" s="1"/>
  <c r="H4642" i="12"/>
  <c r="M4642" i="12" s="1"/>
  <c r="F4644" i="12"/>
  <c r="G4644" i="12" s="1"/>
  <c r="E4643" i="12"/>
  <c r="P4641" i="12" l="1"/>
  <c r="Q4641" i="12"/>
  <c r="Q4642" i="12" s="1"/>
  <c r="R4640" i="12"/>
  <c r="N4641" i="12"/>
  <c r="I4642" i="12"/>
  <c r="J4642" i="12" s="1"/>
  <c r="L4642" i="12"/>
  <c r="N4642" i="12" s="1"/>
  <c r="H4643" i="12"/>
  <c r="E4644" i="12"/>
  <c r="F4645" i="12"/>
  <c r="G4645" i="12" s="1"/>
  <c r="P4642" i="12" l="1"/>
  <c r="R4642" i="12" s="1"/>
  <c r="R4641" i="12"/>
  <c r="L4643" i="12"/>
  <c r="M4643" i="12"/>
  <c r="I4643" i="12"/>
  <c r="J4643" i="12" s="1"/>
  <c r="H4644" i="12"/>
  <c r="F4646" i="12"/>
  <c r="G4646" i="12" s="1"/>
  <c r="E4645" i="12"/>
  <c r="P4643" i="12" l="1"/>
  <c r="Q4643" i="12"/>
  <c r="L4644" i="12"/>
  <c r="M4644" i="12"/>
  <c r="N4643" i="12"/>
  <c r="I4644" i="12"/>
  <c r="J4644" i="12" s="1"/>
  <c r="H4645" i="12"/>
  <c r="E4646" i="12"/>
  <c r="F4647" i="12"/>
  <c r="G4647" i="12" s="1"/>
  <c r="P4644" i="12" l="1"/>
  <c r="Q4644" i="12"/>
  <c r="R4643" i="12"/>
  <c r="L4645" i="12"/>
  <c r="M4645" i="12"/>
  <c r="N4644" i="12"/>
  <c r="I4645" i="12"/>
  <c r="J4645" i="12" s="1"/>
  <c r="H4646" i="12"/>
  <c r="M4646" i="12" s="1"/>
  <c r="F4648" i="12"/>
  <c r="G4648" i="12" s="1"/>
  <c r="E4647" i="12"/>
  <c r="P4645" i="12" l="1"/>
  <c r="Q4645" i="12"/>
  <c r="Q4646" i="12" s="1"/>
  <c r="R4644" i="12"/>
  <c r="N4645" i="12"/>
  <c r="I4646" i="12"/>
  <c r="J4646" i="12" s="1"/>
  <c r="L4646" i="12"/>
  <c r="N4646" i="12" s="1"/>
  <c r="H4647" i="12"/>
  <c r="F4649" i="12"/>
  <c r="G4649" i="12" s="1"/>
  <c r="E4648" i="12"/>
  <c r="P4646" i="12" l="1"/>
  <c r="R4646" i="12" s="1"/>
  <c r="R4645" i="12"/>
  <c r="L4647" i="12"/>
  <c r="M4647" i="12"/>
  <c r="I4647" i="12"/>
  <c r="J4647" i="12" s="1"/>
  <c r="H4648" i="12"/>
  <c r="E4649" i="12"/>
  <c r="F4650" i="12"/>
  <c r="G4650" i="12" s="1"/>
  <c r="P4647" i="12" l="1"/>
  <c r="Q4647" i="12"/>
  <c r="L4648" i="12"/>
  <c r="M4648" i="12"/>
  <c r="N4647" i="12"/>
  <c r="I4648" i="12"/>
  <c r="J4648" i="12" s="1"/>
  <c r="H4649" i="12"/>
  <c r="F4651" i="12"/>
  <c r="G4651" i="12" s="1"/>
  <c r="E4650" i="12"/>
  <c r="P4648" i="12" l="1"/>
  <c r="Q4648" i="12"/>
  <c r="R4647" i="12"/>
  <c r="L4649" i="12"/>
  <c r="M4649" i="12"/>
  <c r="N4648" i="12"/>
  <c r="I4649" i="12"/>
  <c r="J4649" i="12" s="1"/>
  <c r="H4650" i="12"/>
  <c r="F4652" i="12"/>
  <c r="G4652" i="12" s="1"/>
  <c r="E4651" i="12"/>
  <c r="P4649" i="12" l="1"/>
  <c r="Q4649" i="12"/>
  <c r="R4648" i="12"/>
  <c r="L4650" i="12"/>
  <c r="M4650" i="12"/>
  <c r="N4649" i="12"/>
  <c r="I4650" i="12"/>
  <c r="J4650" i="12" s="1"/>
  <c r="H4651" i="12"/>
  <c r="F4653" i="12"/>
  <c r="G4653" i="12" s="1"/>
  <c r="E4652" i="12"/>
  <c r="P4650" i="12" l="1"/>
  <c r="Q4650" i="12"/>
  <c r="R4649" i="12"/>
  <c r="L4651" i="12"/>
  <c r="M4651" i="12"/>
  <c r="N4650" i="12"/>
  <c r="I4651" i="12"/>
  <c r="J4651" i="12" s="1"/>
  <c r="H4652" i="12"/>
  <c r="F4654" i="12"/>
  <c r="G4654" i="12" s="1"/>
  <c r="E4653" i="12"/>
  <c r="P4651" i="12" l="1"/>
  <c r="Q4651" i="12"/>
  <c r="R4650" i="12"/>
  <c r="L4652" i="12"/>
  <c r="M4652" i="12"/>
  <c r="N4651" i="12"/>
  <c r="I4652" i="12"/>
  <c r="J4652" i="12" s="1"/>
  <c r="H4653" i="12"/>
  <c r="E4654" i="12"/>
  <c r="F4655" i="12"/>
  <c r="G4655" i="12" s="1"/>
  <c r="P4652" i="12" l="1"/>
  <c r="Q4652" i="12"/>
  <c r="R4651" i="12"/>
  <c r="L4653" i="12"/>
  <c r="M4653" i="12"/>
  <c r="N4652" i="12"/>
  <c r="I4653" i="12"/>
  <c r="J4653" i="12" s="1"/>
  <c r="H4654" i="12"/>
  <c r="M4654" i="12" s="1"/>
  <c r="F4656" i="12"/>
  <c r="G4656" i="12" s="1"/>
  <c r="E4655" i="12"/>
  <c r="P4653" i="12" l="1"/>
  <c r="Q4653" i="12"/>
  <c r="Q4654" i="12" s="1"/>
  <c r="R4652" i="12"/>
  <c r="N4653" i="12"/>
  <c r="I4654" i="12"/>
  <c r="J4654" i="12" s="1"/>
  <c r="L4654" i="12"/>
  <c r="N4654" i="12" s="1"/>
  <c r="H4655" i="12"/>
  <c r="F4657" i="12"/>
  <c r="G4657" i="12" s="1"/>
  <c r="E4656" i="12"/>
  <c r="P4654" i="12" l="1"/>
  <c r="R4654" i="12" s="1"/>
  <c r="R4653" i="12"/>
  <c r="L4655" i="12"/>
  <c r="M4655" i="12"/>
  <c r="I4655" i="12"/>
  <c r="J4655" i="12" s="1"/>
  <c r="H4656" i="12"/>
  <c r="M4656" i="12" s="1"/>
  <c r="F4658" i="12"/>
  <c r="G4658" i="12" s="1"/>
  <c r="E4657" i="12"/>
  <c r="P4655" i="12" l="1"/>
  <c r="Q4655" i="12"/>
  <c r="Q4656" i="12" s="1"/>
  <c r="N4655" i="12"/>
  <c r="I4656" i="12"/>
  <c r="J4656" i="12" s="1"/>
  <c r="L4656" i="12"/>
  <c r="N4656" i="12" s="1"/>
  <c r="H4657" i="12"/>
  <c r="M4657" i="12" s="1"/>
  <c r="E4658" i="12"/>
  <c r="F4659" i="12"/>
  <c r="G4659" i="12" s="1"/>
  <c r="P4656" i="12" l="1"/>
  <c r="Q4657" i="12"/>
  <c r="R4655" i="12"/>
  <c r="R4656" i="12"/>
  <c r="I4657" i="12"/>
  <c r="J4657" i="12" s="1"/>
  <c r="L4657" i="12"/>
  <c r="N4657" i="12" s="1"/>
  <c r="H4658" i="12"/>
  <c r="F4660" i="12"/>
  <c r="G4660" i="12" s="1"/>
  <c r="E4659" i="12"/>
  <c r="P4657" i="12" l="1"/>
  <c r="R4657" i="12" s="1"/>
  <c r="L4658" i="12"/>
  <c r="M4658" i="12"/>
  <c r="I4658" i="12"/>
  <c r="J4658" i="12" s="1"/>
  <c r="H4659" i="12"/>
  <c r="F4661" i="12"/>
  <c r="G4661" i="12" s="1"/>
  <c r="E4660" i="12"/>
  <c r="P4658" i="12" l="1"/>
  <c r="Q4658" i="12"/>
  <c r="L4659" i="12"/>
  <c r="M4659" i="12"/>
  <c r="N4658" i="12"/>
  <c r="I4659" i="12"/>
  <c r="J4659" i="12" s="1"/>
  <c r="H4660" i="12"/>
  <c r="E4661" i="12"/>
  <c r="F4662" i="12"/>
  <c r="G4662" i="12" s="1"/>
  <c r="P4659" i="12" l="1"/>
  <c r="Q4659" i="12"/>
  <c r="R4658" i="12"/>
  <c r="L4660" i="12"/>
  <c r="M4660" i="12"/>
  <c r="N4659" i="12"/>
  <c r="I4660" i="12"/>
  <c r="J4660" i="12" s="1"/>
  <c r="H4661" i="12"/>
  <c r="F4663" i="12"/>
  <c r="G4663" i="12" s="1"/>
  <c r="E4662" i="12"/>
  <c r="P4660" i="12" l="1"/>
  <c r="Q4660" i="12"/>
  <c r="R4659" i="12"/>
  <c r="L4661" i="12"/>
  <c r="M4661" i="12"/>
  <c r="N4660" i="12"/>
  <c r="I4661" i="12"/>
  <c r="J4661" i="12" s="1"/>
  <c r="H4662" i="12"/>
  <c r="F4664" i="12"/>
  <c r="G4664" i="12" s="1"/>
  <c r="E4663" i="12"/>
  <c r="P4661" i="12" l="1"/>
  <c r="Q4661" i="12"/>
  <c r="R4660" i="12"/>
  <c r="L4662" i="12"/>
  <c r="M4662" i="12"/>
  <c r="N4661" i="12"/>
  <c r="I4662" i="12"/>
  <c r="J4662" i="12" s="1"/>
  <c r="H4663" i="12"/>
  <c r="M4663" i="12" s="1"/>
  <c r="F4665" i="12"/>
  <c r="G4665" i="12" s="1"/>
  <c r="E4664" i="12"/>
  <c r="P4662" i="12" l="1"/>
  <c r="Q4662" i="12"/>
  <c r="Q4663" i="12" s="1"/>
  <c r="R4661" i="12"/>
  <c r="N4662" i="12"/>
  <c r="I4663" i="12"/>
  <c r="J4663" i="12" s="1"/>
  <c r="L4663" i="12"/>
  <c r="N4663" i="12" s="1"/>
  <c r="H4664" i="12"/>
  <c r="E4665" i="12"/>
  <c r="F4666" i="12"/>
  <c r="G4666" i="12" s="1"/>
  <c r="P4663" i="12" l="1"/>
  <c r="R4662" i="12"/>
  <c r="L4664" i="12"/>
  <c r="M4664" i="12"/>
  <c r="I4664" i="12"/>
  <c r="J4664" i="12" s="1"/>
  <c r="H4665" i="12"/>
  <c r="F4667" i="12"/>
  <c r="G4667" i="12" s="1"/>
  <c r="E4666" i="12"/>
  <c r="P4664" i="12" l="1"/>
  <c r="R4663" i="12"/>
  <c r="Q4664" i="12"/>
  <c r="L4665" i="12"/>
  <c r="M4665" i="12"/>
  <c r="N4664" i="12"/>
  <c r="I4665" i="12"/>
  <c r="J4665" i="12" s="1"/>
  <c r="H4666" i="12"/>
  <c r="M4666" i="12" s="1"/>
  <c r="F4668" i="12"/>
  <c r="G4668" i="12" s="1"/>
  <c r="E4667" i="12"/>
  <c r="P4665" i="12" l="1"/>
  <c r="Q4665" i="12"/>
  <c r="Q4666" i="12" s="1"/>
  <c r="R4664" i="12"/>
  <c r="N4665" i="12"/>
  <c r="I4666" i="12"/>
  <c r="J4666" i="12" s="1"/>
  <c r="L4666" i="12"/>
  <c r="N4666" i="12" s="1"/>
  <c r="H4667" i="12"/>
  <c r="F4669" i="12"/>
  <c r="G4669" i="12" s="1"/>
  <c r="E4668" i="12"/>
  <c r="P4666" i="12" l="1"/>
  <c r="R4666" i="12" s="1"/>
  <c r="R4665" i="12"/>
  <c r="L4667" i="12"/>
  <c r="M4667" i="12"/>
  <c r="I4667" i="12"/>
  <c r="J4667" i="12" s="1"/>
  <c r="H4668" i="12"/>
  <c r="F4670" i="12"/>
  <c r="G4670" i="12" s="1"/>
  <c r="E4669" i="12"/>
  <c r="P4667" i="12" l="1"/>
  <c r="Q4667" i="12"/>
  <c r="L4668" i="12"/>
  <c r="M4668" i="12"/>
  <c r="N4667" i="12"/>
  <c r="I4668" i="12"/>
  <c r="J4668" i="12" s="1"/>
  <c r="H4669" i="12"/>
  <c r="F4671" i="12"/>
  <c r="G4671" i="12" s="1"/>
  <c r="E4670" i="12"/>
  <c r="P4668" i="12" l="1"/>
  <c r="Q4668" i="12"/>
  <c r="R4667" i="12"/>
  <c r="L4669" i="12"/>
  <c r="M4669" i="12"/>
  <c r="N4668" i="12"/>
  <c r="I4669" i="12"/>
  <c r="J4669" i="12" s="1"/>
  <c r="H4670" i="12"/>
  <c r="E4671" i="12"/>
  <c r="F4672" i="12"/>
  <c r="G4672" i="12" s="1"/>
  <c r="P4669" i="12" l="1"/>
  <c r="Q4669" i="12"/>
  <c r="R4668" i="12"/>
  <c r="L4670" i="12"/>
  <c r="M4670" i="12"/>
  <c r="N4669" i="12"/>
  <c r="I4670" i="12"/>
  <c r="J4670" i="12" s="1"/>
  <c r="H4671" i="12"/>
  <c r="F4673" i="12"/>
  <c r="G4673" i="12" s="1"/>
  <c r="E4672" i="12"/>
  <c r="P4670" i="12" l="1"/>
  <c r="Q4670" i="12"/>
  <c r="R4669" i="12"/>
  <c r="L4671" i="12"/>
  <c r="M4671" i="12"/>
  <c r="N4670" i="12"/>
  <c r="I4671" i="12"/>
  <c r="J4671" i="12" s="1"/>
  <c r="H4672" i="12"/>
  <c r="E4673" i="12"/>
  <c r="F4674" i="12"/>
  <c r="G4674" i="12" s="1"/>
  <c r="P4671" i="12" l="1"/>
  <c r="Q4671" i="12"/>
  <c r="R4670" i="12"/>
  <c r="L4672" i="12"/>
  <c r="M4672" i="12"/>
  <c r="N4671" i="12"/>
  <c r="I4672" i="12"/>
  <c r="J4672" i="12" s="1"/>
  <c r="H4673" i="12"/>
  <c r="F4675" i="12"/>
  <c r="G4675" i="12" s="1"/>
  <c r="E4674" i="12"/>
  <c r="P4672" i="12" l="1"/>
  <c r="Q4672" i="12"/>
  <c r="R4671" i="12"/>
  <c r="L4673" i="12"/>
  <c r="M4673" i="12"/>
  <c r="N4672" i="12"/>
  <c r="I4673" i="12"/>
  <c r="J4673" i="12" s="1"/>
  <c r="H4674" i="12"/>
  <c r="E4675" i="12"/>
  <c r="F4676" i="12"/>
  <c r="G4676" i="12" s="1"/>
  <c r="P4673" i="12" l="1"/>
  <c r="Q4673" i="12"/>
  <c r="R4672" i="12"/>
  <c r="L4674" i="12"/>
  <c r="M4674" i="12"/>
  <c r="N4673" i="12"/>
  <c r="I4674" i="12"/>
  <c r="J4674" i="12" s="1"/>
  <c r="H4675" i="12"/>
  <c r="F4677" i="12"/>
  <c r="G4677" i="12" s="1"/>
  <c r="E4676" i="12"/>
  <c r="P4674" i="12" l="1"/>
  <c r="Q4674" i="12"/>
  <c r="R4673" i="12"/>
  <c r="L4675" i="12"/>
  <c r="M4675" i="12"/>
  <c r="N4674" i="12"/>
  <c r="I4675" i="12"/>
  <c r="J4675" i="12" s="1"/>
  <c r="H4676" i="12"/>
  <c r="E4677" i="12"/>
  <c r="F4678" i="12"/>
  <c r="G4678" i="12" s="1"/>
  <c r="P4675" i="12" l="1"/>
  <c r="Q4675" i="12"/>
  <c r="R4674" i="12"/>
  <c r="L4676" i="12"/>
  <c r="M4676" i="12"/>
  <c r="N4675" i="12"/>
  <c r="I4676" i="12"/>
  <c r="J4676" i="12" s="1"/>
  <c r="H4677" i="12"/>
  <c r="F4679" i="12"/>
  <c r="G4679" i="12" s="1"/>
  <c r="E4678" i="12"/>
  <c r="R4675" i="12" l="1"/>
  <c r="P4676" i="12"/>
  <c r="Q4676" i="12"/>
  <c r="L4677" i="12"/>
  <c r="M4677" i="12"/>
  <c r="N4676" i="12"/>
  <c r="I4677" i="12"/>
  <c r="J4677" i="12" s="1"/>
  <c r="H4678" i="12"/>
  <c r="E4679" i="12"/>
  <c r="F4680" i="12"/>
  <c r="G4680" i="12" s="1"/>
  <c r="P4677" i="12" l="1"/>
  <c r="Q4677" i="12"/>
  <c r="R4676" i="12"/>
  <c r="L4678" i="12"/>
  <c r="M4678" i="12"/>
  <c r="N4677" i="12"/>
  <c r="I4678" i="12"/>
  <c r="J4678" i="12" s="1"/>
  <c r="H4679" i="12"/>
  <c r="F4681" i="12"/>
  <c r="G4681" i="12" s="1"/>
  <c r="E4680" i="12"/>
  <c r="P4678" i="12" l="1"/>
  <c r="Q4678" i="12"/>
  <c r="R4677" i="12"/>
  <c r="L4679" i="12"/>
  <c r="M4679" i="12"/>
  <c r="N4678" i="12"/>
  <c r="I4679" i="12"/>
  <c r="J4679" i="12" s="1"/>
  <c r="H4680" i="12"/>
  <c r="E4681" i="12"/>
  <c r="F4682" i="12"/>
  <c r="G4682" i="12" s="1"/>
  <c r="P4679" i="12" l="1"/>
  <c r="Q4679" i="12"/>
  <c r="R4678" i="12"/>
  <c r="L4680" i="12"/>
  <c r="M4680" i="12"/>
  <c r="N4679" i="12"/>
  <c r="I4680" i="12"/>
  <c r="J4680" i="12" s="1"/>
  <c r="H4681" i="12"/>
  <c r="F4683" i="12"/>
  <c r="G4683" i="12" s="1"/>
  <c r="E4682" i="12"/>
  <c r="R4679" i="12" l="1"/>
  <c r="P4680" i="12"/>
  <c r="Q4680" i="12"/>
  <c r="L4681" i="12"/>
  <c r="M4681" i="12"/>
  <c r="N4680" i="12"/>
  <c r="I4681" i="12"/>
  <c r="J4681" i="12" s="1"/>
  <c r="H4682" i="12"/>
  <c r="F4684" i="12"/>
  <c r="G4684" i="12" s="1"/>
  <c r="E4683" i="12"/>
  <c r="P4681" i="12" l="1"/>
  <c r="Q4681" i="12"/>
  <c r="R4680" i="12"/>
  <c r="L4682" i="12"/>
  <c r="M4682" i="12"/>
  <c r="N4681" i="12"/>
  <c r="I4682" i="12"/>
  <c r="J4682" i="12" s="1"/>
  <c r="H4683" i="12"/>
  <c r="F4685" i="12"/>
  <c r="G4685" i="12" s="1"/>
  <c r="E4684" i="12"/>
  <c r="P4682" i="12" l="1"/>
  <c r="Q4682" i="12"/>
  <c r="R4681" i="12"/>
  <c r="L4683" i="12"/>
  <c r="M4683" i="12"/>
  <c r="N4682" i="12"/>
  <c r="I4683" i="12"/>
  <c r="J4683" i="12" s="1"/>
  <c r="H4684" i="12"/>
  <c r="F4686" i="12"/>
  <c r="G4686" i="12" s="1"/>
  <c r="E4685" i="12"/>
  <c r="P4683" i="12" l="1"/>
  <c r="Q4683" i="12"/>
  <c r="R4682" i="12"/>
  <c r="L4684" i="12"/>
  <c r="M4684" i="12"/>
  <c r="N4683" i="12"/>
  <c r="I4684" i="12"/>
  <c r="J4684" i="12" s="1"/>
  <c r="H4685" i="12"/>
  <c r="F4687" i="12"/>
  <c r="G4687" i="12" s="1"/>
  <c r="E4686" i="12"/>
  <c r="P4684" i="12" l="1"/>
  <c r="Q4684" i="12"/>
  <c r="R4683" i="12"/>
  <c r="L4685" i="12"/>
  <c r="M4685" i="12"/>
  <c r="N4684" i="12"/>
  <c r="I4685" i="12"/>
  <c r="J4685" i="12" s="1"/>
  <c r="H4686" i="12"/>
  <c r="E4687" i="12"/>
  <c r="F4688" i="12"/>
  <c r="G4688" i="12" s="1"/>
  <c r="P4685" i="12" l="1"/>
  <c r="Q4685" i="12"/>
  <c r="R4684" i="12"/>
  <c r="L4686" i="12"/>
  <c r="M4686" i="12"/>
  <c r="N4685" i="12"/>
  <c r="I4686" i="12"/>
  <c r="J4686" i="12" s="1"/>
  <c r="H4687" i="12"/>
  <c r="M4687" i="12" s="1"/>
  <c r="F4689" i="12"/>
  <c r="G4689" i="12" s="1"/>
  <c r="E4688" i="12"/>
  <c r="P4686" i="12" l="1"/>
  <c r="Q4686" i="12"/>
  <c r="Q4687" i="12" s="1"/>
  <c r="R4685" i="12"/>
  <c r="N4686" i="12"/>
  <c r="I4687" i="12"/>
  <c r="J4687" i="12" s="1"/>
  <c r="L4687" i="12"/>
  <c r="N4687" i="12" s="1"/>
  <c r="H4688" i="12"/>
  <c r="F4690" i="12"/>
  <c r="G4690" i="12" s="1"/>
  <c r="E4689" i="12"/>
  <c r="P4687" i="12" l="1"/>
  <c r="R4687" i="12" s="1"/>
  <c r="R4686" i="12"/>
  <c r="L4688" i="12"/>
  <c r="M4688" i="12"/>
  <c r="I4688" i="12"/>
  <c r="J4688" i="12" s="1"/>
  <c r="H4689" i="12"/>
  <c r="E4690" i="12"/>
  <c r="F4691" i="12"/>
  <c r="G4691" i="12" s="1"/>
  <c r="P4688" i="12" l="1"/>
  <c r="Q4688" i="12"/>
  <c r="L4689" i="12"/>
  <c r="M4689" i="12"/>
  <c r="N4688" i="12"/>
  <c r="I4689" i="12"/>
  <c r="J4689" i="12" s="1"/>
  <c r="H4690" i="12"/>
  <c r="M4690" i="12" s="1"/>
  <c r="F4692" i="12"/>
  <c r="G4692" i="12" s="1"/>
  <c r="E4691" i="12"/>
  <c r="P4689" i="12" l="1"/>
  <c r="Q4689" i="12"/>
  <c r="Q4690" i="12" s="1"/>
  <c r="R4688" i="12"/>
  <c r="N4689" i="12"/>
  <c r="I4690" i="12"/>
  <c r="J4690" i="12" s="1"/>
  <c r="L4690" i="12"/>
  <c r="N4690" i="12" s="1"/>
  <c r="H4691" i="12"/>
  <c r="M4691" i="12" s="1"/>
  <c r="E4692" i="12"/>
  <c r="F4693" i="12"/>
  <c r="G4693" i="12" s="1"/>
  <c r="P4690" i="12" l="1"/>
  <c r="R4690" i="12" s="1"/>
  <c r="Q4691" i="12"/>
  <c r="R4689" i="12"/>
  <c r="I4691" i="12"/>
  <c r="J4691" i="12" s="1"/>
  <c r="L4691" i="12"/>
  <c r="N4691" i="12" s="1"/>
  <c r="H4692" i="12"/>
  <c r="F4694" i="12"/>
  <c r="G4694" i="12" s="1"/>
  <c r="E4693" i="12"/>
  <c r="P4691" i="12" l="1"/>
  <c r="R4691" i="12" s="1"/>
  <c r="L4692" i="12"/>
  <c r="M4692" i="12"/>
  <c r="I4692" i="12"/>
  <c r="J4692" i="12" s="1"/>
  <c r="H4693" i="12"/>
  <c r="F4695" i="12"/>
  <c r="G4695" i="12" s="1"/>
  <c r="E4694" i="12"/>
  <c r="P4692" i="12" l="1"/>
  <c r="Q4692" i="12"/>
  <c r="L4693" i="12"/>
  <c r="M4693" i="12"/>
  <c r="N4692" i="12"/>
  <c r="I4693" i="12"/>
  <c r="J4693" i="12" s="1"/>
  <c r="H4694" i="12"/>
  <c r="E4695" i="12"/>
  <c r="F4696" i="12"/>
  <c r="G4696" i="12" s="1"/>
  <c r="P4693" i="12" l="1"/>
  <c r="Q4693" i="12"/>
  <c r="R4692" i="12"/>
  <c r="L4694" i="12"/>
  <c r="M4694" i="12"/>
  <c r="N4693" i="12"/>
  <c r="I4694" i="12"/>
  <c r="J4694" i="12" s="1"/>
  <c r="H4695" i="12"/>
  <c r="F4697" i="12"/>
  <c r="G4697" i="12" s="1"/>
  <c r="E4696" i="12"/>
  <c r="P4694" i="12" l="1"/>
  <c r="Q4694" i="12"/>
  <c r="R4693" i="12"/>
  <c r="L4695" i="12"/>
  <c r="M4695" i="12"/>
  <c r="N4694" i="12"/>
  <c r="I4695" i="12"/>
  <c r="J4695" i="12" s="1"/>
  <c r="H4696" i="12"/>
  <c r="F4698" i="12"/>
  <c r="G4698" i="12" s="1"/>
  <c r="E4697" i="12"/>
  <c r="P4695" i="12" l="1"/>
  <c r="Q4695" i="12"/>
  <c r="R4694" i="12"/>
  <c r="L4696" i="12"/>
  <c r="M4696" i="12"/>
  <c r="N4695" i="12"/>
  <c r="I4696" i="12"/>
  <c r="J4696" i="12" s="1"/>
  <c r="H4697" i="12"/>
  <c r="E4698" i="12"/>
  <c r="F4699" i="12"/>
  <c r="G4699" i="12" s="1"/>
  <c r="P4696" i="12" l="1"/>
  <c r="Q4696" i="12"/>
  <c r="R4695" i="12"/>
  <c r="L4697" i="12"/>
  <c r="M4697" i="12"/>
  <c r="N4696" i="12"/>
  <c r="I4697" i="12"/>
  <c r="J4697" i="12" s="1"/>
  <c r="H4698" i="12"/>
  <c r="F4700" i="12"/>
  <c r="G4700" i="12" s="1"/>
  <c r="E4699" i="12"/>
  <c r="P4697" i="12" l="1"/>
  <c r="Q4697" i="12"/>
  <c r="R4696" i="12"/>
  <c r="L4698" i="12"/>
  <c r="M4698" i="12"/>
  <c r="N4697" i="12"/>
  <c r="I4698" i="12"/>
  <c r="J4698" i="12" s="1"/>
  <c r="H4699" i="12"/>
  <c r="M4699" i="12" s="1"/>
  <c r="E4700" i="12"/>
  <c r="F4701" i="12"/>
  <c r="G4701" i="12" s="1"/>
  <c r="P4698" i="12" l="1"/>
  <c r="Q4698" i="12"/>
  <c r="Q4699" i="12" s="1"/>
  <c r="R4697" i="12"/>
  <c r="N4698" i="12"/>
  <c r="I4699" i="12"/>
  <c r="J4699" i="12" s="1"/>
  <c r="L4699" i="12"/>
  <c r="N4699" i="12" s="1"/>
  <c r="H4700" i="12"/>
  <c r="M4700" i="12" s="1"/>
  <c r="F4702" i="12"/>
  <c r="G4702" i="12" s="1"/>
  <c r="E4701" i="12"/>
  <c r="P4699" i="12" l="1"/>
  <c r="R4699" i="12" s="1"/>
  <c r="Q4700" i="12"/>
  <c r="R4698" i="12"/>
  <c r="I4700" i="12"/>
  <c r="J4700" i="12" s="1"/>
  <c r="L4700" i="12"/>
  <c r="N4700" i="12" s="1"/>
  <c r="H4701" i="12"/>
  <c r="M4701" i="12" s="1"/>
  <c r="E4702" i="12"/>
  <c r="F4703" i="12"/>
  <c r="G4703" i="12" s="1"/>
  <c r="P4700" i="12" l="1"/>
  <c r="R4700" i="12" s="1"/>
  <c r="Q4701" i="12"/>
  <c r="I4701" i="12"/>
  <c r="J4701" i="12" s="1"/>
  <c r="L4701" i="12"/>
  <c r="N4701" i="12" s="1"/>
  <c r="H4702" i="12"/>
  <c r="F4704" i="12"/>
  <c r="G4704" i="12" s="1"/>
  <c r="E4703" i="12"/>
  <c r="P4701" i="12" l="1"/>
  <c r="R4701" i="12" s="1"/>
  <c r="L4702" i="12"/>
  <c r="M4702" i="12"/>
  <c r="I4702" i="12"/>
  <c r="J4702" i="12" s="1"/>
  <c r="H4703" i="12"/>
  <c r="M4703" i="12" s="1"/>
  <c r="E4704" i="12"/>
  <c r="F4705" i="12"/>
  <c r="G4705" i="12" s="1"/>
  <c r="P4702" i="12" l="1"/>
  <c r="Q4702" i="12"/>
  <c r="Q4703" i="12" s="1"/>
  <c r="N4702" i="12"/>
  <c r="I4703" i="12"/>
  <c r="J4703" i="12" s="1"/>
  <c r="L4703" i="12"/>
  <c r="N4703" i="12" s="1"/>
  <c r="H4704" i="12"/>
  <c r="M4704" i="12" s="1"/>
  <c r="F4706" i="12"/>
  <c r="G4706" i="12" s="1"/>
  <c r="E4705" i="12"/>
  <c r="P4703" i="12" l="1"/>
  <c r="R4703" i="12" s="1"/>
  <c r="Q4704" i="12"/>
  <c r="R4702" i="12"/>
  <c r="I4704" i="12"/>
  <c r="J4704" i="12" s="1"/>
  <c r="L4704" i="12"/>
  <c r="N4704" i="12" s="1"/>
  <c r="H4705" i="12"/>
  <c r="F4707" i="12"/>
  <c r="G4707" i="12" s="1"/>
  <c r="E4706" i="12"/>
  <c r="P4704" i="12" l="1"/>
  <c r="R4704" i="12" s="1"/>
  <c r="L4705" i="12"/>
  <c r="M4705" i="12"/>
  <c r="I4705" i="12"/>
  <c r="J4705" i="12" s="1"/>
  <c r="H4706" i="12"/>
  <c r="E4707" i="12"/>
  <c r="F4708" i="12"/>
  <c r="G4708" i="12" s="1"/>
  <c r="P4705" i="12" l="1"/>
  <c r="Q4705" i="12"/>
  <c r="L4706" i="12"/>
  <c r="M4706" i="12"/>
  <c r="N4705" i="12"/>
  <c r="I4706" i="12"/>
  <c r="J4706" i="12" s="1"/>
  <c r="H4707" i="12"/>
  <c r="F4709" i="12"/>
  <c r="G4709" i="12" s="1"/>
  <c r="E4708" i="12"/>
  <c r="P4706" i="12" l="1"/>
  <c r="Q4706" i="12"/>
  <c r="R4705" i="12"/>
  <c r="L4707" i="12"/>
  <c r="M4707" i="12"/>
  <c r="N4706" i="12"/>
  <c r="I4707" i="12"/>
  <c r="J4707" i="12" s="1"/>
  <c r="H4708" i="12"/>
  <c r="F4710" i="12"/>
  <c r="G4710" i="12" s="1"/>
  <c r="E4709" i="12"/>
  <c r="P4707" i="12" l="1"/>
  <c r="Q4707" i="12"/>
  <c r="R4706" i="12"/>
  <c r="L4708" i="12"/>
  <c r="M4708" i="12"/>
  <c r="N4707" i="12"/>
  <c r="I4708" i="12"/>
  <c r="J4708" i="12" s="1"/>
  <c r="H4709" i="12"/>
  <c r="E4710" i="12"/>
  <c r="F4711" i="12"/>
  <c r="G4711" i="12" s="1"/>
  <c r="P4708" i="12" l="1"/>
  <c r="Q4708" i="12"/>
  <c r="R4707" i="12"/>
  <c r="L4709" i="12"/>
  <c r="M4709" i="12"/>
  <c r="N4708" i="12"/>
  <c r="I4709" i="12"/>
  <c r="J4709" i="12" s="1"/>
  <c r="H4710" i="12"/>
  <c r="F4712" i="12"/>
  <c r="G4712" i="12" s="1"/>
  <c r="E4711" i="12"/>
  <c r="P4709" i="12" l="1"/>
  <c r="Q4709" i="12"/>
  <c r="R4708" i="12"/>
  <c r="L4710" i="12"/>
  <c r="M4710" i="12"/>
  <c r="N4709" i="12"/>
  <c r="I4710" i="12"/>
  <c r="J4710" i="12" s="1"/>
  <c r="H4711" i="12"/>
  <c r="F4713" i="12"/>
  <c r="G4713" i="12" s="1"/>
  <c r="E4712" i="12"/>
  <c r="P4710" i="12" l="1"/>
  <c r="Q4710" i="12"/>
  <c r="R4709" i="12"/>
  <c r="L4711" i="12"/>
  <c r="M4711" i="12"/>
  <c r="N4710" i="12"/>
  <c r="I4711" i="12"/>
  <c r="J4711" i="12" s="1"/>
  <c r="H4712" i="12"/>
  <c r="E4713" i="12"/>
  <c r="F4714" i="12"/>
  <c r="G4714" i="12" s="1"/>
  <c r="P4711" i="12" l="1"/>
  <c r="Q4711" i="12"/>
  <c r="R4710" i="12"/>
  <c r="L4712" i="12"/>
  <c r="M4712" i="12"/>
  <c r="N4711" i="12"/>
  <c r="I4712" i="12"/>
  <c r="J4712" i="12" s="1"/>
  <c r="H4713" i="12"/>
  <c r="F4715" i="12"/>
  <c r="G4715" i="12" s="1"/>
  <c r="E4714" i="12"/>
  <c r="P4712" i="12" l="1"/>
  <c r="Q4712" i="12"/>
  <c r="R4711" i="12"/>
  <c r="L4713" i="12"/>
  <c r="M4713" i="12"/>
  <c r="N4712" i="12"/>
  <c r="I4713" i="12"/>
  <c r="J4713" i="12" s="1"/>
  <c r="H4714" i="12"/>
  <c r="F4716" i="12"/>
  <c r="G4716" i="12" s="1"/>
  <c r="E4715" i="12"/>
  <c r="P4713" i="12" l="1"/>
  <c r="Q4713" i="12"/>
  <c r="R4712" i="12"/>
  <c r="L4714" i="12"/>
  <c r="M4714" i="12"/>
  <c r="N4713" i="12"/>
  <c r="I4714" i="12"/>
  <c r="J4714" i="12" s="1"/>
  <c r="H4715" i="12"/>
  <c r="M4715" i="12" s="1"/>
  <c r="E4716" i="12"/>
  <c r="F4717" i="12"/>
  <c r="G4717" i="12" s="1"/>
  <c r="R4713" i="12" l="1"/>
  <c r="P4714" i="12"/>
  <c r="Q4714" i="12"/>
  <c r="Q4715" i="12" s="1"/>
  <c r="N4714" i="12"/>
  <c r="I4715" i="12"/>
  <c r="J4715" i="12" s="1"/>
  <c r="L4715" i="12"/>
  <c r="N4715" i="12" s="1"/>
  <c r="H4716" i="12"/>
  <c r="F4718" i="12"/>
  <c r="G4718" i="12" s="1"/>
  <c r="E4717" i="12"/>
  <c r="P4715" i="12" l="1"/>
  <c r="R4715" i="12" s="1"/>
  <c r="R4714" i="12"/>
  <c r="L4716" i="12"/>
  <c r="M4716" i="12"/>
  <c r="I4716" i="12"/>
  <c r="J4716" i="12" s="1"/>
  <c r="H4717" i="12"/>
  <c r="E4718" i="12"/>
  <c r="F4719" i="12"/>
  <c r="G4719" i="12" s="1"/>
  <c r="P4716" i="12" l="1"/>
  <c r="Q4716" i="12"/>
  <c r="L4717" i="12"/>
  <c r="M4717" i="12"/>
  <c r="N4716" i="12"/>
  <c r="I4717" i="12"/>
  <c r="J4717" i="12" s="1"/>
  <c r="H4718" i="12"/>
  <c r="F4720" i="12"/>
  <c r="G4720" i="12" s="1"/>
  <c r="E4719" i="12"/>
  <c r="P4717" i="12" l="1"/>
  <c r="Q4717" i="12"/>
  <c r="R4716" i="12"/>
  <c r="L4718" i="12"/>
  <c r="M4718" i="12"/>
  <c r="N4717" i="12"/>
  <c r="I4718" i="12"/>
  <c r="J4718" i="12" s="1"/>
  <c r="H4719" i="12"/>
  <c r="F4721" i="12"/>
  <c r="G4721" i="12" s="1"/>
  <c r="E4720" i="12"/>
  <c r="P4718" i="12" l="1"/>
  <c r="Q4718" i="12"/>
  <c r="R4717" i="12"/>
  <c r="L4719" i="12"/>
  <c r="M4719" i="12"/>
  <c r="N4718" i="12"/>
  <c r="I4719" i="12"/>
  <c r="J4719" i="12" s="1"/>
  <c r="H4720" i="12"/>
  <c r="F4722" i="12"/>
  <c r="G4722" i="12" s="1"/>
  <c r="E4721" i="12"/>
  <c r="P4719" i="12" l="1"/>
  <c r="Q4719" i="12"/>
  <c r="R4718" i="12"/>
  <c r="L4720" i="12"/>
  <c r="M4720" i="12"/>
  <c r="N4719" i="12"/>
  <c r="I4720" i="12"/>
  <c r="J4720" i="12" s="1"/>
  <c r="H4721" i="12"/>
  <c r="M4721" i="12" s="1"/>
  <c r="F4723" i="12"/>
  <c r="G4723" i="12" s="1"/>
  <c r="E4722" i="12"/>
  <c r="P4720" i="12" l="1"/>
  <c r="Q4720" i="12"/>
  <c r="Q4721" i="12" s="1"/>
  <c r="R4719" i="12"/>
  <c r="N4720" i="12"/>
  <c r="I4721" i="12"/>
  <c r="J4721" i="12" s="1"/>
  <c r="L4721" i="12"/>
  <c r="N4721" i="12" s="1"/>
  <c r="H4722" i="12"/>
  <c r="F4724" i="12"/>
  <c r="G4724" i="12" s="1"/>
  <c r="E4723" i="12"/>
  <c r="P4721" i="12" l="1"/>
  <c r="R4721" i="12" s="1"/>
  <c r="R4720" i="12"/>
  <c r="L4722" i="12"/>
  <c r="M4722" i="12"/>
  <c r="I4722" i="12"/>
  <c r="J4722" i="12" s="1"/>
  <c r="H4723" i="12"/>
  <c r="F4725" i="12"/>
  <c r="G4725" i="12" s="1"/>
  <c r="E4724" i="12"/>
  <c r="P4722" i="12" l="1"/>
  <c r="Q4722" i="12"/>
  <c r="L4723" i="12"/>
  <c r="M4723" i="12"/>
  <c r="N4722" i="12"/>
  <c r="I4723" i="12"/>
  <c r="J4723" i="12" s="1"/>
  <c r="H4724" i="12"/>
  <c r="F4726" i="12"/>
  <c r="G4726" i="12" s="1"/>
  <c r="E4725" i="12"/>
  <c r="P4723" i="12" l="1"/>
  <c r="Q4723" i="12"/>
  <c r="R4722" i="12"/>
  <c r="L4724" i="12"/>
  <c r="M4724" i="12"/>
  <c r="N4723" i="12"/>
  <c r="I4724" i="12"/>
  <c r="J4724" i="12" s="1"/>
  <c r="H4725" i="12"/>
  <c r="F4727" i="12"/>
  <c r="G4727" i="12" s="1"/>
  <c r="E4726" i="12"/>
  <c r="P4724" i="12" l="1"/>
  <c r="Q4724" i="12"/>
  <c r="R4723" i="12"/>
  <c r="L4725" i="12"/>
  <c r="M4725" i="12"/>
  <c r="N4724" i="12"/>
  <c r="I4725" i="12"/>
  <c r="J4725" i="12" s="1"/>
  <c r="H4726" i="12"/>
  <c r="E4727" i="12"/>
  <c r="F4728" i="12"/>
  <c r="G4728" i="12" s="1"/>
  <c r="P4725" i="12" l="1"/>
  <c r="Q4725" i="12"/>
  <c r="R4724" i="12"/>
  <c r="L4726" i="12"/>
  <c r="M4726" i="12"/>
  <c r="N4725" i="12"/>
  <c r="I4726" i="12"/>
  <c r="J4726" i="12" s="1"/>
  <c r="H4727" i="12"/>
  <c r="F4729" i="12"/>
  <c r="G4729" i="12" s="1"/>
  <c r="E4728" i="12"/>
  <c r="P4726" i="12" l="1"/>
  <c r="Q4726" i="12"/>
  <c r="R4725" i="12"/>
  <c r="L4727" i="12"/>
  <c r="M4727" i="12"/>
  <c r="N4726" i="12"/>
  <c r="I4727" i="12"/>
  <c r="J4727" i="12" s="1"/>
  <c r="H4728" i="12"/>
  <c r="M4728" i="12" s="1"/>
  <c r="F4730" i="12"/>
  <c r="G4730" i="12" s="1"/>
  <c r="E4729" i="12"/>
  <c r="P4727" i="12" l="1"/>
  <c r="Q4727" i="12"/>
  <c r="Q4728" i="12" s="1"/>
  <c r="R4726" i="12"/>
  <c r="N4727" i="12"/>
  <c r="I4728" i="12"/>
  <c r="J4728" i="12" s="1"/>
  <c r="L4728" i="12"/>
  <c r="N4728" i="12" s="1"/>
  <c r="H4729" i="12"/>
  <c r="F4731" i="12"/>
  <c r="G4731" i="12" s="1"/>
  <c r="E4730" i="12"/>
  <c r="P4728" i="12" l="1"/>
  <c r="R4728" i="12" s="1"/>
  <c r="R4727" i="12"/>
  <c r="L4729" i="12"/>
  <c r="M4729" i="12"/>
  <c r="I4729" i="12"/>
  <c r="J4729" i="12" s="1"/>
  <c r="H4730" i="12"/>
  <c r="F4732" i="12"/>
  <c r="G4732" i="12" s="1"/>
  <c r="E4731" i="12"/>
  <c r="P4729" i="12" l="1"/>
  <c r="Q4729" i="12"/>
  <c r="L4730" i="12"/>
  <c r="M4730" i="12"/>
  <c r="N4729" i="12"/>
  <c r="I4730" i="12"/>
  <c r="J4730" i="12" s="1"/>
  <c r="H4731" i="12"/>
  <c r="F4733" i="12"/>
  <c r="G4733" i="12" s="1"/>
  <c r="E4732" i="12"/>
  <c r="P4730" i="12" l="1"/>
  <c r="Q4730" i="12"/>
  <c r="R4729" i="12"/>
  <c r="L4731" i="12"/>
  <c r="M4731" i="12"/>
  <c r="N4730" i="12"/>
  <c r="I4731" i="12"/>
  <c r="J4731" i="12" s="1"/>
  <c r="H4732" i="12"/>
  <c r="F4734" i="12"/>
  <c r="G4734" i="12" s="1"/>
  <c r="E4733" i="12"/>
  <c r="P4731" i="12" l="1"/>
  <c r="Q4731" i="12"/>
  <c r="R4730" i="12"/>
  <c r="L4732" i="12"/>
  <c r="M4732" i="12"/>
  <c r="N4731" i="12"/>
  <c r="I4732" i="12"/>
  <c r="J4732" i="12" s="1"/>
  <c r="H4733" i="12"/>
  <c r="E4734" i="12"/>
  <c r="F4735" i="12"/>
  <c r="G4735" i="12" s="1"/>
  <c r="P4732" i="12" l="1"/>
  <c r="Q4732" i="12"/>
  <c r="R4732" i="12" s="1"/>
  <c r="R4731" i="12"/>
  <c r="L4733" i="12"/>
  <c r="M4733" i="12"/>
  <c r="N4732" i="12"/>
  <c r="I4733" i="12"/>
  <c r="J4733" i="12" s="1"/>
  <c r="H4734" i="12"/>
  <c r="M4734" i="12" s="1"/>
  <c r="F4736" i="12"/>
  <c r="G4736" i="12" s="1"/>
  <c r="E4735" i="12"/>
  <c r="P4733" i="12" l="1"/>
  <c r="Q4733" i="12"/>
  <c r="Q4734" i="12" s="1"/>
  <c r="N4733" i="12"/>
  <c r="I4734" i="12"/>
  <c r="J4734" i="12" s="1"/>
  <c r="L4734" i="12"/>
  <c r="N4734" i="12" s="1"/>
  <c r="H4735" i="12"/>
  <c r="F4737" i="12"/>
  <c r="G4737" i="12" s="1"/>
  <c r="E4736" i="12"/>
  <c r="P4734" i="12" l="1"/>
  <c r="R4734" i="12" s="1"/>
  <c r="R4733" i="12"/>
  <c r="L4735" i="12"/>
  <c r="M4735" i="12"/>
  <c r="I4735" i="12"/>
  <c r="J4735" i="12" s="1"/>
  <c r="H4736" i="12"/>
  <c r="E4737" i="12"/>
  <c r="F4738" i="12"/>
  <c r="G4738" i="12" s="1"/>
  <c r="P4735" i="12" l="1"/>
  <c r="Q4735" i="12"/>
  <c r="L4736" i="12"/>
  <c r="M4736" i="12"/>
  <c r="N4735" i="12"/>
  <c r="I4736" i="12"/>
  <c r="J4736" i="12" s="1"/>
  <c r="H4737" i="12"/>
  <c r="F4739" i="12"/>
  <c r="G4739" i="12" s="1"/>
  <c r="E4738" i="12"/>
  <c r="P4736" i="12" l="1"/>
  <c r="Q4736" i="12"/>
  <c r="R4735" i="12"/>
  <c r="L4737" i="12"/>
  <c r="M4737" i="12"/>
  <c r="N4736" i="12"/>
  <c r="I4737" i="12"/>
  <c r="J4737" i="12" s="1"/>
  <c r="H4738" i="12"/>
  <c r="E4739" i="12"/>
  <c r="F4740" i="12"/>
  <c r="G4740" i="12" s="1"/>
  <c r="P4737" i="12" l="1"/>
  <c r="Q4737" i="12"/>
  <c r="R4736" i="12"/>
  <c r="L4738" i="12"/>
  <c r="M4738" i="12"/>
  <c r="N4737" i="12"/>
  <c r="I4738" i="12"/>
  <c r="J4738" i="12" s="1"/>
  <c r="H4739" i="12"/>
  <c r="F4741" i="12"/>
  <c r="G4741" i="12" s="1"/>
  <c r="E4740" i="12"/>
  <c r="P4738" i="12" l="1"/>
  <c r="Q4738" i="12"/>
  <c r="R4737" i="12"/>
  <c r="L4739" i="12"/>
  <c r="M4739" i="12"/>
  <c r="N4738" i="12"/>
  <c r="I4739" i="12"/>
  <c r="J4739" i="12" s="1"/>
  <c r="H4740" i="12"/>
  <c r="M4740" i="12" s="1"/>
  <c r="F4742" i="12"/>
  <c r="G4742" i="12" s="1"/>
  <c r="E4741" i="12"/>
  <c r="P4739" i="12" l="1"/>
  <c r="Q4739" i="12"/>
  <c r="Q4740" i="12" s="1"/>
  <c r="R4738" i="12"/>
  <c r="N4739" i="12"/>
  <c r="I4740" i="12"/>
  <c r="J4740" i="12" s="1"/>
  <c r="L4740" i="12"/>
  <c r="N4740" i="12" s="1"/>
  <c r="H4741" i="12"/>
  <c r="F4743" i="12"/>
  <c r="G4743" i="12" s="1"/>
  <c r="E4742" i="12"/>
  <c r="P4740" i="12" l="1"/>
  <c r="R4740" i="12" s="1"/>
  <c r="R4739" i="12"/>
  <c r="L4741" i="12"/>
  <c r="M4741" i="12"/>
  <c r="I4741" i="12"/>
  <c r="J4741" i="12" s="1"/>
  <c r="H4742" i="12"/>
  <c r="F4744" i="12"/>
  <c r="G4744" i="12" s="1"/>
  <c r="E4743" i="12"/>
  <c r="P4741" i="12" l="1"/>
  <c r="Q4741" i="12"/>
  <c r="L4742" i="12"/>
  <c r="M4742" i="12"/>
  <c r="N4741" i="12"/>
  <c r="I4742" i="12"/>
  <c r="J4742" i="12" s="1"/>
  <c r="H4743" i="12"/>
  <c r="F4745" i="12"/>
  <c r="G4745" i="12" s="1"/>
  <c r="E4744" i="12"/>
  <c r="P4742" i="12" l="1"/>
  <c r="Q4742" i="12"/>
  <c r="R4741" i="12"/>
  <c r="L4743" i="12"/>
  <c r="M4743" i="12"/>
  <c r="N4742" i="12"/>
  <c r="I4743" i="12"/>
  <c r="J4743" i="12" s="1"/>
  <c r="H4744" i="12"/>
  <c r="E4745" i="12"/>
  <c r="F4746" i="12"/>
  <c r="G4746" i="12" s="1"/>
  <c r="P4743" i="12" l="1"/>
  <c r="Q4743" i="12"/>
  <c r="R4742" i="12"/>
  <c r="L4744" i="12"/>
  <c r="M4744" i="12"/>
  <c r="N4743" i="12"/>
  <c r="I4744" i="12"/>
  <c r="J4744" i="12" s="1"/>
  <c r="H4745" i="12"/>
  <c r="F4747" i="12"/>
  <c r="G4747" i="12" s="1"/>
  <c r="E4746" i="12"/>
  <c r="P4744" i="12" l="1"/>
  <c r="Q4744" i="12"/>
  <c r="R4743" i="12"/>
  <c r="L4745" i="12"/>
  <c r="M4745" i="12"/>
  <c r="N4744" i="12"/>
  <c r="I4745" i="12"/>
  <c r="J4745" i="12" s="1"/>
  <c r="H4746" i="12"/>
  <c r="E4747" i="12"/>
  <c r="F4748" i="12"/>
  <c r="G4748" i="12" s="1"/>
  <c r="P4745" i="12" l="1"/>
  <c r="Q4745" i="12"/>
  <c r="R4744" i="12"/>
  <c r="L4746" i="12"/>
  <c r="M4746" i="12"/>
  <c r="N4745" i="12"/>
  <c r="I4746" i="12"/>
  <c r="J4746" i="12" s="1"/>
  <c r="H4747" i="12"/>
  <c r="F4749" i="12"/>
  <c r="G4749" i="12" s="1"/>
  <c r="E4748" i="12"/>
  <c r="P4746" i="12" l="1"/>
  <c r="Q4746" i="12"/>
  <c r="R4745" i="12"/>
  <c r="L4747" i="12"/>
  <c r="M4747" i="12"/>
  <c r="N4746" i="12"/>
  <c r="I4747" i="12"/>
  <c r="J4747" i="12" s="1"/>
  <c r="H4748" i="12"/>
  <c r="E4749" i="12"/>
  <c r="F4750" i="12"/>
  <c r="G4750" i="12" s="1"/>
  <c r="P4747" i="12" l="1"/>
  <c r="Q4747" i="12"/>
  <c r="R4746" i="12"/>
  <c r="L4748" i="12"/>
  <c r="M4748" i="12"/>
  <c r="N4747" i="12"/>
  <c r="I4748" i="12"/>
  <c r="J4748" i="12" s="1"/>
  <c r="H4749" i="12"/>
  <c r="F4751" i="12"/>
  <c r="G4751" i="12" s="1"/>
  <c r="E4750" i="12"/>
  <c r="P4748" i="12" l="1"/>
  <c r="Q4748" i="12"/>
  <c r="R4747" i="12"/>
  <c r="L4749" i="12"/>
  <c r="M4749" i="12"/>
  <c r="N4748" i="12"/>
  <c r="I4749" i="12"/>
  <c r="J4749" i="12" s="1"/>
  <c r="H4750" i="12"/>
  <c r="F4752" i="12"/>
  <c r="G4752" i="12" s="1"/>
  <c r="E4751" i="12"/>
  <c r="P4749" i="12" l="1"/>
  <c r="Q4749" i="12"/>
  <c r="R4748" i="12"/>
  <c r="L4750" i="12"/>
  <c r="M4750" i="12"/>
  <c r="N4749" i="12"/>
  <c r="I4750" i="12"/>
  <c r="J4750" i="12" s="1"/>
  <c r="H4751" i="12"/>
  <c r="E4752" i="12"/>
  <c r="F4753" i="12"/>
  <c r="G4753" i="12" s="1"/>
  <c r="P4750" i="12" l="1"/>
  <c r="Q4750" i="12"/>
  <c r="R4749" i="12"/>
  <c r="L4751" i="12"/>
  <c r="M4751" i="12"/>
  <c r="N4750" i="12"/>
  <c r="I4751" i="12"/>
  <c r="J4751" i="12" s="1"/>
  <c r="H4752" i="12"/>
  <c r="F4754" i="12"/>
  <c r="G4754" i="12" s="1"/>
  <c r="E4753" i="12"/>
  <c r="P4751" i="12" l="1"/>
  <c r="Q4751" i="12"/>
  <c r="R4750" i="12"/>
  <c r="L4752" i="12"/>
  <c r="M4752" i="12"/>
  <c r="N4751" i="12"/>
  <c r="I4752" i="12"/>
  <c r="J4752" i="12" s="1"/>
  <c r="H4753" i="12"/>
  <c r="M4753" i="12" s="1"/>
  <c r="E4754" i="12"/>
  <c r="F4755" i="12"/>
  <c r="G4755" i="12" s="1"/>
  <c r="P4752" i="12" l="1"/>
  <c r="Q4752" i="12"/>
  <c r="Q4753" i="12" s="1"/>
  <c r="R4751" i="12"/>
  <c r="N4752" i="12"/>
  <c r="I4753" i="12"/>
  <c r="J4753" i="12" s="1"/>
  <c r="L4753" i="12"/>
  <c r="N4753" i="12" s="1"/>
  <c r="H4754" i="12"/>
  <c r="F4756" i="12"/>
  <c r="G4756" i="12" s="1"/>
  <c r="E4755" i="12"/>
  <c r="P4753" i="12" l="1"/>
  <c r="R4753" i="12" s="1"/>
  <c r="R4752" i="12"/>
  <c r="L4754" i="12"/>
  <c r="M4754" i="12"/>
  <c r="I4754" i="12"/>
  <c r="J4754" i="12" s="1"/>
  <c r="H4755" i="12"/>
  <c r="E4756" i="12"/>
  <c r="F4757" i="12"/>
  <c r="G4757" i="12" s="1"/>
  <c r="P4754" i="12" l="1"/>
  <c r="Q4754" i="12"/>
  <c r="L4755" i="12"/>
  <c r="M4755" i="12"/>
  <c r="N4754" i="12"/>
  <c r="I4755" i="12"/>
  <c r="J4755" i="12" s="1"/>
  <c r="H4756" i="12"/>
  <c r="F4758" i="12"/>
  <c r="G4758" i="12" s="1"/>
  <c r="E4757" i="12"/>
  <c r="P4755" i="12" l="1"/>
  <c r="Q4755" i="12"/>
  <c r="R4754" i="12"/>
  <c r="L4756" i="12"/>
  <c r="M4756" i="12"/>
  <c r="N4755" i="12"/>
  <c r="I4756" i="12"/>
  <c r="J4756" i="12" s="1"/>
  <c r="H4757" i="12"/>
  <c r="F4759" i="12"/>
  <c r="G4759" i="12" s="1"/>
  <c r="E4758" i="12"/>
  <c r="P4756" i="12" l="1"/>
  <c r="Q4756" i="12"/>
  <c r="R4755" i="12"/>
  <c r="L4757" i="12"/>
  <c r="M4757" i="12"/>
  <c r="N4756" i="12"/>
  <c r="I4757" i="12"/>
  <c r="J4757" i="12" s="1"/>
  <c r="H4758" i="12"/>
  <c r="F4760" i="12"/>
  <c r="G4760" i="12" s="1"/>
  <c r="E4759" i="12"/>
  <c r="R4756" i="12" l="1"/>
  <c r="P4757" i="12"/>
  <c r="Q4757" i="12"/>
  <c r="L4758" i="12"/>
  <c r="M4758" i="12"/>
  <c r="N4757" i="12"/>
  <c r="I4758" i="12"/>
  <c r="J4758" i="12" s="1"/>
  <c r="H4759" i="12"/>
  <c r="F4761" i="12"/>
  <c r="G4761" i="12" s="1"/>
  <c r="E4760" i="12"/>
  <c r="P4758" i="12" l="1"/>
  <c r="Q4758" i="12"/>
  <c r="R4757" i="12"/>
  <c r="L4759" i="12"/>
  <c r="M4759" i="12"/>
  <c r="N4758" i="12"/>
  <c r="I4759" i="12"/>
  <c r="J4759" i="12" s="1"/>
  <c r="H4760" i="12"/>
  <c r="F4762" i="12"/>
  <c r="G4762" i="12" s="1"/>
  <c r="E4761" i="12"/>
  <c r="P4759" i="12" l="1"/>
  <c r="Q4759" i="12"/>
  <c r="R4758" i="12"/>
  <c r="L4760" i="12"/>
  <c r="M4760" i="12"/>
  <c r="N4759" i="12"/>
  <c r="I4760" i="12"/>
  <c r="J4760" i="12" s="1"/>
  <c r="H4761" i="12"/>
  <c r="M4761" i="12" s="1"/>
  <c r="E4762" i="12"/>
  <c r="F4763" i="12"/>
  <c r="G4763" i="12" s="1"/>
  <c r="P4760" i="12" l="1"/>
  <c r="Q4760" i="12"/>
  <c r="Q4761" i="12" s="1"/>
  <c r="R4759" i="12"/>
  <c r="N4760" i="12"/>
  <c r="I4761" i="12"/>
  <c r="J4761" i="12" s="1"/>
  <c r="L4761" i="12"/>
  <c r="N4761" i="12" s="1"/>
  <c r="H4762" i="12"/>
  <c r="F4764" i="12"/>
  <c r="G4764" i="12" s="1"/>
  <c r="E4763" i="12"/>
  <c r="P4761" i="12" l="1"/>
  <c r="R4761" i="12" s="1"/>
  <c r="R4760" i="12"/>
  <c r="L4762" i="12"/>
  <c r="M4762" i="12"/>
  <c r="I4762" i="12"/>
  <c r="J4762" i="12" s="1"/>
  <c r="H4763" i="12"/>
  <c r="F4765" i="12"/>
  <c r="G4765" i="12" s="1"/>
  <c r="E4764" i="12"/>
  <c r="P4762" i="12" l="1"/>
  <c r="Q4762" i="12"/>
  <c r="L4763" i="12"/>
  <c r="M4763" i="12"/>
  <c r="N4762" i="12"/>
  <c r="I4763" i="12"/>
  <c r="J4763" i="12" s="1"/>
  <c r="H4764" i="12"/>
  <c r="F4766" i="12"/>
  <c r="G4766" i="12" s="1"/>
  <c r="E4765" i="12"/>
  <c r="P4763" i="12" l="1"/>
  <c r="Q4763" i="12"/>
  <c r="R4762" i="12"/>
  <c r="L4764" i="12"/>
  <c r="M4764" i="12"/>
  <c r="N4763" i="12"/>
  <c r="I4764" i="12"/>
  <c r="J4764" i="12" s="1"/>
  <c r="H4765" i="12"/>
  <c r="F4767" i="12"/>
  <c r="G4767" i="12" s="1"/>
  <c r="E4766" i="12"/>
  <c r="P4764" i="12" l="1"/>
  <c r="Q4764" i="12"/>
  <c r="R4763" i="12"/>
  <c r="L4765" i="12"/>
  <c r="M4765" i="12"/>
  <c r="N4764" i="12"/>
  <c r="I4765" i="12"/>
  <c r="J4765" i="12" s="1"/>
  <c r="H4766" i="12"/>
  <c r="E4767" i="12"/>
  <c r="F4768" i="12"/>
  <c r="G4768" i="12" s="1"/>
  <c r="P4765" i="12" l="1"/>
  <c r="Q4765" i="12"/>
  <c r="R4764" i="12"/>
  <c r="L4766" i="12"/>
  <c r="M4766" i="12"/>
  <c r="N4765" i="12"/>
  <c r="I4766" i="12"/>
  <c r="J4766" i="12" s="1"/>
  <c r="H4767" i="12"/>
  <c r="F4769" i="12"/>
  <c r="G4769" i="12" s="1"/>
  <c r="E4768" i="12"/>
  <c r="P4766" i="12" l="1"/>
  <c r="Q4766" i="12"/>
  <c r="R4765" i="12"/>
  <c r="L4767" i="12"/>
  <c r="M4767" i="12"/>
  <c r="N4766" i="12"/>
  <c r="I4767" i="12"/>
  <c r="J4767" i="12" s="1"/>
  <c r="H4768" i="12"/>
  <c r="M4768" i="12" s="1"/>
  <c r="E4769" i="12"/>
  <c r="F4770" i="12"/>
  <c r="G4770" i="12" s="1"/>
  <c r="P4767" i="12" l="1"/>
  <c r="Q4767" i="12"/>
  <c r="Q4768" i="12" s="1"/>
  <c r="R4766" i="12"/>
  <c r="N4767" i="12"/>
  <c r="I4768" i="12"/>
  <c r="J4768" i="12" s="1"/>
  <c r="L4768" i="12"/>
  <c r="N4768" i="12" s="1"/>
  <c r="H4769" i="12"/>
  <c r="F4771" i="12"/>
  <c r="G4771" i="12" s="1"/>
  <c r="E4770" i="12"/>
  <c r="P4768" i="12" l="1"/>
  <c r="R4768" i="12" s="1"/>
  <c r="R4767" i="12"/>
  <c r="L4769" i="12"/>
  <c r="M4769" i="12"/>
  <c r="I4769" i="12"/>
  <c r="J4769" i="12" s="1"/>
  <c r="H4770" i="12"/>
  <c r="F4772" i="12"/>
  <c r="G4772" i="12" s="1"/>
  <c r="E4771" i="12"/>
  <c r="P4769" i="12" l="1"/>
  <c r="Q4769" i="12"/>
  <c r="L4770" i="12"/>
  <c r="M4770" i="12"/>
  <c r="N4769" i="12"/>
  <c r="I4770" i="12"/>
  <c r="J4770" i="12" s="1"/>
  <c r="H4771" i="12"/>
  <c r="F4773" i="12"/>
  <c r="G4773" i="12" s="1"/>
  <c r="E4772" i="12"/>
  <c r="P4770" i="12" l="1"/>
  <c r="Q4770" i="12"/>
  <c r="R4769" i="12"/>
  <c r="L4771" i="12"/>
  <c r="M4771" i="12"/>
  <c r="N4770" i="12"/>
  <c r="I4771" i="12"/>
  <c r="J4771" i="12" s="1"/>
  <c r="H4772" i="12"/>
  <c r="F4774" i="12"/>
  <c r="G4774" i="12" s="1"/>
  <c r="E4773" i="12"/>
  <c r="P4771" i="12" l="1"/>
  <c r="Q4771" i="12"/>
  <c r="R4770" i="12"/>
  <c r="L4772" i="12"/>
  <c r="M4772" i="12"/>
  <c r="N4771" i="12"/>
  <c r="I4772" i="12"/>
  <c r="J4772" i="12" s="1"/>
  <c r="H4773" i="12"/>
  <c r="F4775" i="12"/>
  <c r="G4775" i="12" s="1"/>
  <c r="E4774" i="12"/>
  <c r="P4772" i="12" l="1"/>
  <c r="Q4772" i="12"/>
  <c r="R4771" i="12"/>
  <c r="L4773" i="12"/>
  <c r="M4773" i="12"/>
  <c r="N4772" i="12"/>
  <c r="I4773" i="12"/>
  <c r="J4773" i="12" s="1"/>
  <c r="H4774" i="12"/>
  <c r="E4775" i="12"/>
  <c r="F4776" i="12"/>
  <c r="G4776" i="12" s="1"/>
  <c r="P4773" i="12" l="1"/>
  <c r="Q4773" i="12"/>
  <c r="R4772" i="12"/>
  <c r="L4774" i="12"/>
  <c r="M4774" i="12"/>
  <c r="N4773" i="12"/>
  <c r="I4774" i="12"/>
  <c r="J4774" i="12" s="1"/>
  <c r="H4775" i="12"/>
  <c r="F4777" i="12"/>
  <c r="G4777" i="12" s="1"/>
  <c r="E4776" i="12"/>
  <c r="P4774" i="12" l="1"/>
  <c r="Q4774" i="12"/>
  <c r="R4773" i="12"/>
  <c r="L4775" i="12"/>
  <c r="M4775" i="12"/>
  <c r="N4774" i="12"/>
  <c r="I4775" i="12"/>
  <c r="J4775" i="12" s="1"/>
  <c r="H4776" i="12"/>
  <c r="E4777" i="12"/>
  <c r="F4778" i="12"/>
  <c r="G4778" i="12" s="1"/>
  <c r="P4775" i="12" l="1"/>
  <c r="Q4775" i="12"/>
  <c r="R4774" i="12"/>
  <c r="L4776" i="12"/>
  <c r="M4776" i="12"/>
  <c r="N4775" i="12"/>
  <c r="I4776" i="12"/>
  <c r="J4776" i="12" s="1"/>
  <c r="H4777" i="12"/>
  <c r="F4779" i="12"/>
  <c r="G4779" i="12" s="1"/>
  <c r="E4778" i="12"/>
  <c r="R4775" i="12" l="1"/>
  <c r="P4776" i="12"/>
  <c r="Q4776" i="12"/>
  <c r="L4777" i="12"/>
  <c r="M4777" i="12"/>
  <c r="N4776" i="12"/>
  <c r="I4777" i="12"/>
  <c r="J4777" i="12" s="1"/>
  <c r="H4778" i="12"/>
  <c r="E4779" i="12"/>
  <c r="F4780" i="12"/>
  <c r="G4780" i="12" s="1"/>
  <c r="P4777" i="12" l="1"/>
  <c r="Q4777" i="12"/>
  <c r="R4776" i="12"/>
  <c r="L4778" i="12"/>
  <c r="M4778" i="12"/>
  <c r="N4777" i="12"/>
  <c r="I4778" i="12"/>
  <c r="J4778" i="12" s="1"/>
  <c r="H4779" i="12"/>
  <c r="F4781" i="12"/>
  <c r="G4781" i="12" s="1"/>
  <c r="E4780" i="12"/>
  <c r="P4778" i="12" l="1"/>
  <c r="Q4778" i="12"/>
  <c r="R4777" i="12"/>
  <c r="L4779" i="12"/>
  <c r="M4779" i="12"/>
  <c r="N4778" i="12"/>
  <c r="I4779" i="12"/>
  <c r="J4779" i="12" s="1"/>
  <c r="H4780" i="12"/>
  <c r="F4782" i="12"/>
  <c r="G4782" i="12" s="1"/>
  <c r="E4781" i="12"/>
  <c r="P4779" i="12" l="1"/>
  <c r="Q4779" i="12"/>
  <c r="R4778" i="12"/>
  <c r="L4780" i="12"/>
  <c r="M4780" i="12"/>
  <c r="N4779" i="12"/>
  <c r="I4780" i="12"/>
  <c r="J4780" i="12" s="1"/>
  <c r="H4781" i="12"/>
  <c r="F4783" i="12"/>
  <c r="G4783" i="12" s="1"/>
  <c r="E4782" i="12"/>
  <c r="P4780" i="12" l="1"/>
  <c r="Q4780" i="12"/>
  <c r="R4779" i="12"/>
  <c r="L4781" i="12"/>
  <c r="M4781" i="12"/>
  <c r="N4780" i="12"/>
  <c r="I4781" i="12"/>
  <c r="J4781" i="12" s="1"/>
  <c r="H4782" i="12"/>
  <c r="F4784" i="12"/>
  <c r="G4784" i="12" s="1"/>
  <c r="E4783" i="12"/>
  <c r="P4781" i="12" l="1"/>
  <c r="Q4781" i="12"/>
  <c r="R4780" i="12"/>
  <c r="L4782" i="12"/>
  <c r="M4782" i="12"/>
  <c r="N4781" i="12"/>
  <c r="I4782" i="12"/>
  <c r="J4782" i="12" s="1"/>
  <c r="H4783" i="12"/>
  <c r="M4783" i="12" s="1"/>
  <c r="E4784" i="12"/>
  <c r="F4785" i="12"/>
  <c r="G4785" i="12" s="1"/>
  <c r="P4782" i="12" l="1"/>
  <c r="Q4782" i="12"/>
  <c r="Q4783" i="12" s="1"/>
  <c r="R4781" i="12"/>
  <c r="N4782" i="12"/>
  <c r="I4783" i="12"/>
  <c r="J4783" i="12" s="1"/>
  <c r="L4783" i="12"/>
  <c r="N4783" i="12" s="1"/>
  <c r="H4784" i="12"/>
  <c r="F4786" i="12"/>
  <c r="G4786" i="12" s="1"/>
  <c r="E4785" i="12"/>
  <c r="P4783" i="12" l="1"/>
  <c r="R4783" i="12" s="1"/>
  <c r="R4782" i="12"/>
  <c r="L4784" i="12"/>
  <c r="M4784" i="12"/>
  <c r="I4784" i="12"/>
  <c r="J4784" i="12" s="1"/>
  <c r="H4785" i="12"/>
  <c r="F4787" i="12"/>
  <c r="G4787" i="12" s="1"/>
  <c r="E4786" i="12"/>
  <c r="P4784" i="12" l="1"/>
  <c r="Q4784" i="12"/>
  <c r="L4785" i="12"/>
  <c r="M4785" i="12"/>
  <c r="N4784" i="12"/>
  <c r="I4785" i="12"/>
  <c r="J4785" i="12" s="1"/>
  <c r="H4786" i="12"/>
  <c r="F4788" i="12"/>
  <c r="G4788" i="12" s="1"/>
  <c r="E4787" i="12"/>
  <c r="P4785" i="12" l="1"/>
  <c r="Q4785" i="12"/>
  <c r="R4784" i="12"/>
  <c r="L4786" i="12"/>
  <c r="M4786" i="12"/>
  <c r="N4785" i="12"/>
  <c r="I4786" i="12"/>
  <c r="J4786" i="12" s="1"/>
  <c r="H4787" i="12"/>
  <c r="E4788" i="12"/>
  <c r="F4789" i="12"/>
  <c r="G4789" i="12" s="1"/>
  <c r="P4786" i="12" l="1"/>
  <c r="Q4786" i="12"/>
  <c r="R4785" i="12"/>
  <c r="L4787" i="12"/>
  <c r="M4787" i="12"/>
  <c r="N4786" i="12"/>
  <c r="I4787" i="12"/>
  <c r="J4787" i="12" s="1"/>
  <c r="H4788" i="12"/>
  <c r="F4790" i="12"/>
  <c r="G4790" i="12" s="1"/>
  <c r="E4789" i="12"/>
  <c r="P4787" i="12" l="1"/>
  <c r="Q4787" i="12"/>
  <c r="R4786" i="12"/>
  <c r="L4788" i="12"/>
  <c r="M4788" i="12"/>
  <c r="N4787" i="12"/>
  <c r="I4788" i="12"/>
  <c r="J4788" i="12" s="1"/>
  <c r="H4789" i="12"/>
  <c r="E4790" i="12"/>
  <c r="F4791" i="12"/>
  <c r="G4791" i="12" s="1"/>
  <c r="P4788" i="12" l="1"/>
  <c r="Q4788" i="12"/>
  <c r="R4787" i="12"/>
  <c r="L4789" i="12"/>
  <c r="M4789" i="12"/>
  <c r="N4788" i="12"/>
  <c r="I4789" i="12"/>
  <c r="J4789" i="12" s="1"/>
  <c r="H4790" i="12"/>
  <c r="F4792" i="12"/>
  <c r="G4792" i="12" s="1"/>
  <c r="E4791" i="12"/>
  <c r="P4789" i="12" l="1"/>
  <c r="Q4789" i="12"/>
  <c r="R4788" i="12"/>
  <c r="L4790" i="12"/>
  <c r="M4790" i="12"/>
  <c r="N4789" i="12"/>
  <c r="I4790" i="12"/>
  <c r="J4790" i="12" s="1"/>
  <c r="H4791" i="12"/>
  <c r="E4792" i="12"/>
  <c r="F4793" i="12"/>
  <c r="G4793" i="12" s="1"/>
  <c r="P4790" i="12" l="1"/>
  <c r="Q4790" i="12"/>
  <c r="R4789" i="12"/>
  <c r="L4791" i="12"/>
  <c r="M4791" i="12"/>
  <c r="N4790" i="12"/>
  <c r="I4791" i="12"/>
  <c r="J4791" i="12" s="1"/>
  <c r="H4792" i="12"/>
  <c r="F4794" i="12"/>
  <c r="G4794" i="12" s="1"/>
  <c r="E4793" i="12"/>
  <c r="P4791" i="12" l="1"/>
  <c r="Q4791" i="12"/>
  <c r="R4790" i="12"/>
  <c r="L4792" i="12"/>
  <c r="M4792" i="12"/>
  <c r="N4791" i="12"/>
  <c r="I4792" i="12"/>
  <c r="J4792" i="12" s="1"/>
  <c r="H4793" i="12"/>
  <c r="E4794" i="12"/>
  <c r="F4795" i="12"/>
  <c r="G4795" i="12" s="1"/>
  <c r="P4792" i="12" l="1"/>
  <c r="Q4792" i="12"/>
  <c r="R4791" i="12"/>
  <c r="L4793" i="12"/>
  <c r="M4793" i="12"/>
  <c r="N4792" i="12"/>
  <c r="I4793" i="12"/>
  <c r="J4793" i="12" s="1"/>
  <c r="H4794" i="12"/>
  <c r="F4796" i="12"/>
  <c r="G4796" i="12" s="1"/>
  <c r="E4795" i="12"/>
  <c r="P4793" i="12" l="1"/>
  <c r="Q4793" i="12"/>
  <c r="R4792" i="12"/>
  <c r="L4794" i="12"/>
  <c r="M4794" i="12"/>
  <c r="N4793" i="12"/>
  <c r="I4794" i="12"/>
  <c r="J4794" i="12" s="1"/>
  <c r="H4795" i="12"/>
  <c r="M4795" i="12" s="1"/>
  <c r="F4797" i="12"/>
  <c r="G4797" i="12" s="1"/>
  <c r="E4796" i="12"/>
  <c r="P4794" i="12" l="1"/>
  <c r="Q4794" i="12"/>
  <c r="Q4795" i="12" s="1"/>
  <c r="R4793" i="12"/>
  <c r="N4794" i="12"/>
  <c r="I4795" i="12"/>
  <c r="J4795" i="12" s="1"/>
  <c r="L4795" i="12"/>
  <c r="N4795" i="12" s="1"/>
  <c r="H4796" i="12"/>
  <c r="M4796" i="12" s="1"/>
  <c r="E4797" i="12"/>
  <c r="F4798" i="12"/>
  <c r="G4798" i="12" s="1"/>
  <c r="P4795" i="12" l="1"/>
  <c r="R4795" i="12" s="1"/>
  <c r="Q4796" i="12"/>
  <c r="R4794" i="12"/>
  <c r="I4796" i="12"/>
  <c r="J4796" i="12" s="1"/>
  <c r="L4796" i="12"/>
  <c r="N4796" i="12" s="1"/>
  <c r="H4797" i="12"/>
  <c r="F4799" i="12"/>
  <c r="G4799" i="12" s="1"/>
  <c r="E4798" i="12"/>
  <c r="P4796" i="12" l="1"/>
  <c r="R4796" i="12" s="1"/>
  <c r="L4797" i="12"/>
  <c r="M4797" i="12"/>
  <c r="I4797" i="12"/>
  <c r="J4797" i="12" s="1"/>
  <c r="H4798" i="12"/>
  <c r="E4799" i="12"/>
  <c r="F4800" i="12"/>
  <c r="G4800" i="12" s="1"/>
  <c r="P4797" i="12" l="1"/>
  <c r="Q4797" i="12"/>
  <c r="L4798" i="12"/>
  <c r="M4798" i="12"/>
  <c r="N4797" i="12"/>
  <c r="I4798" i="12"/>
  <c r="J4798" i="12" s="1"/>
  <c r="H4799" i="12"/>
  <c r="F4801" i="12"/>
  <c r="G4801" i="12" s="1"/>
  <c r="E4800" i="12"/>
  <c r="P4798" i="12" l="1"/>
  <c r="Q4798" i="12"/>
  <c r="R4797" i="12"/>
  <c r="L4799" i="12"/>
  <c r="M4799" i="12"/>
  <c r="N4798" i="12"/>
  <c r="I4799" i="12"/>
  <c r="J4799" i="12" s="1"/>
  <c r="H4800" i="12"/>
  <c r="F4802" i="12"/>
  <c r="G4802" i="12" s="1"/>
  <c r="E4801" i="12"/>
  <c r="P4799" i="12" l="1"/>
  <c r="Q4799" i="12"/>
  <c r="R4798" i="12"/>
  <c r="L4800" i="12"/>
  <c r="M4800" i="12"/>
  <c r="N4799" i="12"/>
  <c r="I4800" i="12"/>
  <c r="J4800" i="12" s="1"/>
  <c r="H4801" i="12"/>
  <c r="E4802" i="12"/>
  <c r="F4803" i="12"/>
  <c r="G4803" i="12" s="1"/>
  <c r="P4800" i="12" l="1"/>
  <c r="Q4800" i="12"/>
  <c r="R4799" i="12"/>
  <c r="L4801" i="12"/>
  <c r="M4801" i="12"/>
  <c r="N4800" i="12"/>
  <c r="I4801" i="12"/>
  <c r="J4801" i="12" s="1"/>
  <c r="H4802" i="12"/>
  <c r="F4804" i="12"/>
  <c r="G4804" i="12" s="1"/>
  <c r="E4803" i="12"/>
  <c r="P4801" i="12" l="1"/>
  <c r="Q4801" i="12"/>
  <c r="R4800" i="12"/>
  <c r="L4802" i="12"/>
  <c r="M4802" i="12"/>
  <c r="N4801" i="12"/>
  <c r="I4802" i="12"/>
  <c r="J4802" i="12" s="1"/>
  <c r="H4803" i="12"/>
  <c r="E4804" i="12"/>
  <c r="F4805" i="12"/>
  <c r="G4805" i="12" s="1"/>
  <c r="P4802" i="12" l="1"/>
  <c r="Q4802" i="12"/>
  <c r="R4801" i="12"/>
  <c r="L4803" i="12"/>
  <c r="M4803" i="12"/>
  <c r="N4802" i="12"/>
  <c r="I4803" i="12"/>
  <c r="J4803" i="12" s="1"/>
  <c r="H4804" i="12"/>
  <c r="F4806" i="12"/>
  <c r="G4806" i="12" s="1"/>
  <c r="E4805" i="12"/>
  <c r="P4803" i="12" l="1"/>
  <c r="Q4803" i="12"/>
  <c r="R4802" i="12"/>
  <c r="L4804" i="12"/>
  <c r="M4804" i="12"/>
  <c r="N4803" i="12"/>
  <c r="I4804" i="12"/>
  <c r="J4804" i="12" s="1"/>
  <c r="H4805" i="12"/>
  <c r="E4806" i="12"/>
  <c r="F4807" i="12"/>
  <c r="G4807" i="12" s="1"/>
  <c r="P4804" i="12" l="1"/>
  <c r="Q4804" i="12"/>
  <c r="R4803" i="12"/>
  <c r="L4805" i="12"/>
  <c r="M4805" i="12"/>
  <c r="N4804" i="12"/>
  <c r="I4805" i="12"/>
  <c r="J4805" i="12" s="1"/>
  <c r="H4806" i="12"/>
  <c r="M4806" i="12" s="1"/>
  <c r="F4808" i="12"/>
  <c r="G4808" i="12" s="1"/>
  <c r="E4807" i="12"/>
  <c r="P4805" i="12" l="1"/>
  <c r="Q4805" i="12"/>
  <c r="Q4806" i="12" s="1"/>
  <c r="R4804" i="12"/>
  <c r="N4805" i="12"/>
  <c r="I4806" i="12"/>
  <c r="J4806" i="12" s="1"/>
  <c r="L4806" i="12"/>
  <c r="N4806" i="12" s="1"/>
  <c r="H4807" i="12"/>
  <c r="F4809" i="12"/>
  <c r="G4809" i="12" s="1"/>
  <c r="E4808" i="12"/>
  <c r="P4806" i="12" l="1"/>
  <c r="R4806" i="12" s="1"/>
  <c r="R4805" i="12"/>
  <c r="L4807" i="12"/>
  <c r="M4807" i="12"/>
  <c r="I4807" i="12"/>
  <c r="J4807" i="12" s="1"/>
  <c r="H4808" i="12"/>
  <c r="F4810" i="12"/>
  <c r="G4810" i="12" s="1"/>
  <c r="E4809" i="12"/>
  <c r="P4807" i="12" l="1"/>
  <c r="Q4807" i="12"/>
  <c r="L4808" i="12"/>
  <c r="M4808" i="12"/>
  <c r="N4807" i="12"/>
  <c r="I4808" i="12"/>
  <c r="J4808" i="12" s="1"/>
  <c r="H4809" i="12"/>
  <c r="F4811" i="12"/>
  <c r="G4811" i="12" s="1"/>
  <c r="E4810" i="12"/>
  <c r="P4808" i="12" l="1"/>
  <c r="Q4808" i="12"/>
  <c r="R4807" i="12"/>
  <c r="L4809" i="12"/>
  <c r="M4809" i="12"/>
  <c r="N4808" i="12"/>
  <c r="I4809" i="12"/>
  <c r="J4809" i="12" s="1"/>
  <c r="H4810" i="12"/>
  <c r="F4812" i="12"/>
  <c r="G4812" i="12" s="1"/>
  <c r="E4811" i="12"/>
  <c r="P4809" i="12" l="1"/>
  <c r="Q4809" i="12"/>
  <c r="R4808" i="12"/>
  <c r="L4810" i="12"/>
  <c r="M4810" i="12"/>
  <c r="N4809" i="12"/>
  <c r="I4810" i="12"/>
  <c r="J4810" i="12" s="1"/>
  <c r="H4811" i="12"/>
  <c r="E4812" i="12"/>
  <c r="F4813" i="12"/>
  <c r="G4813" i="12" s="1"/>
  <c r="P4810" i="12" l="1"/>
  <c r="Q4810" i="12"/>
  <c r="R4809" i="12"/>
  <c r="L4811" i="12"/>
  <c r="M4811" i="12"/>
  <c r="N4810" i="12"/>
  <c r="I4811" i="12"/>
  <c r="J4811" i="12" s="1"/>
  <c r="H4812" i="12"/>
  <c r="F4814" i="12"/>
  <c r="G4814" i="12" s="1"/>
  <c r="E4813" i="12"/>
  <c r="P4811" i="12" l="1"/>
  <c r="Q4811" i="12"/>
  <c r="R4810" i="12"/>
  <c r="L4812" i="12"/>
  <c r="M4812" i="12"/>
  <c r="N4811" i="12"/>
  <c r="I4812" i="12"/>
  <c r="J4812" i="12" s="1"/>
  <c r="H4813" i="12"/>
  <c r="F4815" i="12"/>
  <c r="G4815" i="12" s="1"/>
  <c r="E4814" i="12"/>
  <c r="P4812" i="12" l="1"/>
  <c r="Q4812" i="12"/>
  <c r="R4811" i="12"/>
  <c r="L4813" i="12"/>
  <c r="M4813" i="12"/>
  <c r="N4812" i="12"/>
  <c r="I4813" i="12"/>
  <c r="J4813" i="12" s="1"/>
  <c r="H4814" i="12"/>
  <c r="F4816" i="12"/>
  <c r="G4816" i="12" s="1"/>
  <c r="E4815" i="12"/>
  <c r="P4813" i="12" l="1"/>
  <c r="Q4813" i="12"/>
  <c r="R4812" i="12"/>
  <c r="L4814" i="12"/>
  <c r="M4814" i="12"/>
  <c r="N4813" i="12"/>
  <c r="I4814" i="12"/>
  <c r="J4814" i="12" s="1"/>
  <c r="H4815" i="12"/>
  <c r="M4815" i="12" s="1"/>
  <c r="F4817" i="12"/>
  <c r="G4817" i="12" s="1"/>
  <c r="E4816" i="12"/>
  <c r="P4814" i="12" l="1"/>
  <c r="Q4814" i="12"/>
  <c r="Q4815" i="12" s="1"/>
  <c r="R4813" i="12"/>
  <c r="N4814" i="12"/>
  <c r="I4815" i="12"/>
  <c r="J4815" i="12" s="1"/>
  <c r="L4815" i="12"/>
  <c r="N4815" i="12" s="1"/>
  <c r="H4816" i="12"/>
  <c r="F4818" i="12"/>
  <c r="G4818" i="12" s="1"/>
  <c r="E4817" i="12"/>
  <c r="P4815" i="12" l="1"/>
  <c r="R4815" i="12" s="1"/>
  <c r="R4814" i="12"/>
  <c r="L4816" i="12"/>
  <c r="M4816" i="12"/>
  <c r="I4816" i="12"/>
  <c r="J4816" i="12" s="1"/>
  <c r="H4817" i="12"/>
  <c r="F4819" i="12"/>
  <c r="G4819" i="12" s="1"/>
  <c r="E4818" i="12"/>
  <c r="P4816" i="12" l="1"/>
  <c r="Q4816" i="12"/>
  <c r="L4817" i="12"/>
  <c r="M4817" i="12"/>
  <c r="N4816" i="12"/>
  <c r="I4817" i="12"/>
  <c r="J4817" i="12" s="1"/>
  <c r="H4818" i="12"/>
  <c r="F4820" i="12"/>
  <c r="G4820" i="12" s="1"/>
  <c r="E4819" i="12"/>
  <c r="P4817" i="12" l="1"/>
  <c r="Q4817" i="12"/>
  <c r="R4816" i="12"/>
  <c r="L4818" i="12"/>
  <c r="M4818" i="12"/>
  <c r="N4817" i="12"/>
  <c r="I4818" i="12"/>
  <c r="J4818" i="12" s="1"/>
  <c r="H4819" i="12"/>
  <c r="E4820" i="12"/>
  <c r="F4821" i="12"/>
  <c r="G4821" i="12" s="1"/>
  <c r="P4818" i="12" l="1"/>
  <c r="Q4818" i="12"/>
  <c r="R4817" i="12"/>
  <c r="L4819" i="12"/>
  <c r="M4819" i="12"/>
  <c r="N4818" i="12"/>
  <c r="I4819" i="12"/>
  <c r="J4819" i="12" s="1"/>
  <c r="H4820" i="12"/>
  <c r="F4822" i="12"/>
  <c r="G4822" i="12" s="1"/>
  <c r="E4821" i="12"/>
  <c r="P4819" i="12" l="1"/>
  <c r="Q4819" i="12"/>
  <c r="R4818" i="12"/>
  <c r="L4820" i="12"/>
  <c r="M4820" i="12"/>
  <c r="N4819" i="12"/>
  <c r="I4820" i="12"/>
  <c r="J4820" i="12" s="1"/>
  <c r="H4821" i="12"/>
  <c r="M4821" i="12" s="1"/>
  <c r="F4823" i="12"/>
  <c r="G4823" i="12" s="1"/>
  <c r="E4822" i="12"/>
  <c r="P4820" i="12" l="1"/>
  <c r="Q4820" i="12"/>
  <c r="Q4821" i="12" s="1"/>
  <c r="R4819" i="12"/>
  <c r="N4820" i="12"/>
  <c r="I4821" i="12"/>
  <c r="J4821" i="12" s="1"/>
  <c r="L4821" i="12"/>
  <c r="N4821" i="12" s="1"/>
  <c r="H4822" i="12"/>
  <c r="F4824" i="12"/>
  <c r="G4824" i="12" s="1"/>
  <c r="E4823" i="12"/>
  <c r="P4821" i="12" l="1"/>
  <c r="R4821" i="12" s="1"/>
  <c r="R4820" i="12"/>
  <c r="L4822" i="12"/>
  <c r="M4822" i="12"/>
  <c r="I4822" i="12"/>
  <c r="J4822" i="12" s="1"/>
  <c r="H4823" i="12"/>
  <c r="E4824" i="12"/>
  <c r="F4825" i="12"/>
  <c r="G4825" i="12" s="1"/>
  <c r="P4822" i="12" l="1"/>
  <c r="Q4822" i="12"/>
  <c r="L4823" i="12"/>
  <c r="M4823" i="12"/>
  <c r="N4822" i="12"/>
  <c r="I4823" i="12"/>
  <c r="J4823" i="12" s="1"/>
  <c r="H4824" i="12"/>
  <c r="F4826" i="12"/>
  <c r="G4826" i="12" s="1"/>
  <c r="E4825" i="12"/>
  <c r="P4823" i="12" l="1"/>
  <c r="Q4823" i="12"/>
  <c r="R4822" i="12"/>
  <c r="L4824" i="12"/>
  <c r="M4824" i="12"/>
  <c r="N4823" i="12"/>
  <c r="I4824" i="12"/>
  <c r="J4824" i="12" s="1"/>
  <c r="H4825" i="12"/>
  <c r="E4826" i="12"/>
  <c r="F4827" i="12"/>
  <c r="G4827" i="12" s="1"/>
  <c r="P4824" i="12" l="1"/>
  <c r="Q4824" i="12"/>
  <c r="R4823" i="12"/>
  <c r="L4825" i="12"/>
  <c r="M4825" i="12"/>
  <c r="N4824" i="12"/>
  <c r="I4825" i="12"/>
  <c r="J4825" i="12" s="1"/>
  <c r="H4826" i="12"/>
  <c r="F4828" i="12"/>
  <c r="G4828" i="12" s="1"/>
  <c r="E4827" i="12"/>
  <c r="P4825" i="12" l="1"/>
  <c r="Q4825" i="12"/>
  <c r="R4824" i="12"/>
  <c r="L4826" i="12"/>
  <c r="M4826" i="12"/>
  <c r="N4825" i="12"/>
  <c r="I4826" i="12"/>
  <c r="J4826" i="12" s="1"/>
  <c r="H4827" i="12"/>
  <c r="F4829" i="12"/>
  <c r="G4829" i="12" s="1"/>
  <c r="E4828" i="12"/>
  <c r="P4826" i="12" l="1"/>
  <c r="Q4826" i="12"/>
  <c r="R4825" i="12"/>
  <c r="L4827" i="12"/>
  <c r="M4827" i="12"/>
  <c r="N4826" i="12"/>
  <c r="I4827" i="12"/>
  <c r="J4827" i="12" s="1"/>
  <c r="H4828" i="12"/>
  <c r="F4830" i="12"/>
  <c r="G4830" i="12" s="1"/>
  <c r="E4829" i="12"/>
  <c r="P4827" i="12" l="1"/>
  <c r="Q4827" i="12"/>
  <c r="R4826" i="12"/>
  <c r="L4828" i="12"/>
  <c r="M4828" i="12"/>
  <c r="N4827" i="12"/>
  <c r="I4828" i="12"/>
  <c r="J4828" i="12" s="1"/>
  <c r="H4829" i="12"/>
  <c r="F4831" i="12"/>
  <c r="G4831" i="12" s="1"/>
  <c r="E4830" i="12"/>
  <c r="P4828" i="12" l="1"/>
  <c r="Q4828" i="12"/>
  <c r="R4827" i="12"/>
  <c r="L4829" i="12"/>
  <c r="M4829" i="12"/>
  <c r="N4828" i="12"/>
  <c r="I4829" i="12"/>
  <c r="J4829" i="12" s="1"/>
  <c r="H4830" i="12"/>
  <c r="E4831" i="12"/>
  <c r="F4832" i="12"/>
  <c r="G4832" i="12" s="1"/>
  <c r="P4829" i="12" l="1"/>
  <c r="Q4829" i="12"/>
  <c r="R4828" i="12"/>
  <c r="L4830" i="12"/>
  <c r="M4830" i="12"/>
  <c r="N4829" i="12"/>
  <c r="I4830" i="12"/>
  <c r="J4830" i="12" s="1"/>
  <c r="H4831" i="12"/>
  <c r="F4833" i="12"/>
  <c r="G4833" i="12" s="1"/>
  <c r="E4832" i="12"/>
  <c r="P4830" i="12" l="1"/>
  <c r="Q4830" i="12"/>
  <c r="R4829" i="12"/>
  <c r="L4831" i="12"/>
  <c r="M4831" i="12"/>
  <c r="N4830" i="12"/>
  <c r="I4831" i="12"/>
  <c r="J4831" i="12" s="1"/>
  <c r="H4832" i="12"/>
  <c r="M4832" i="12" s="1"/>
  <c r="E4833" i="12"/>
  <c r="F4834" i="12"/>
  <c r="G4834" i="12" s="1"/>
  <c r="P4831" i="12" l="1"/>
  <c r="Q4831" i="12"/>
  <c r="Q4832" i="12" s="1"/>
  <c r="R4830" i="12"/>
  <c r="N4831" i="12"/>
  <c r="I4832" i="12"/>
  <c r="J4832" i="12" s="1"/>
  <c r="L4832" i="12"/>
  <c r="N4832" i="12" s="1"/>
  <c r="H4833" i="12"/>
  <c r="F4835" i="12"/>
  <c r="G4835" i="12" s="1"/>
  <c r="E4834" i="12"/>
  <c r="P4832" i="12" l="1"/>
  <c r="R4832" i="12" s="1"/>
  <c r="R4831" i="12"/>
  <c r="L4833" i="12"/>
  <c r="M4833" i="12"/>
  <c r="I4833" i="12"/>
  <c r="J4833" i="12" s="1"/>
  <c r="H4834" i="12"/>
  <c r="E4835" i="12"/>
  <c r="F4836" i="12"/>
  <c r="G4836" i="12" s="1"/>
  <c r="P4833" i="12" l="1"/>
  <c r="Q4833" i="12"/>
  <c r="L4834" i="12"/>
  <c r="M4834" i="12"/>
  <c r="N4833" i="12"/>
  <c r="I4834" i="12"/>
  <c r="J4834" i="12" s="1"/>
  <c r="H4835" i="12"/>
  <c r="F4837" i="12"/>
  <c r="G4837" i="12" s="1"/>
  <c r="E4836" i="12"/>
  <c r="P4834" i="12" l="1"/>
  <c r="Q4834" i="12"/>
  <c r="R4833" i="12"/>
  <c r="L4835" i="12"/>
  <c r="M4835" i="12"/>
  <c r="N4834" i="12"/>
  <c r="I4835" i="12"/>
  <c r="J4835" i="12" s="1"/>
  <c r="H4836" i="12"/>
  <c r="F4838" i="12"/>
  <c r="G4838" i="12" s="1"/>
  <c r="E4837" i="12"/>
  <c r="P4835" i="12" l="1"/>
  <c r="Q4835" i="12"/>
  <c r="R4834" i="12"/>
  <c r="L4836" i="12"/>
  <c r="M4836" i="12"/>
  <c r="N4835" i="12"/>
  <c r="I4836" i="12"/>
  <c r="J4836" i="12" s="1"/>
  <c r="H4837" i="12"/>
  <c r="F4839" i="12"/>
  <c r="G4839" i="12" s="1"/>
  <c r="E4838" i="12"/>
  <c r="P4836" i="12" l="1"/>
  <c r="Q4836" i="12"/>
  <c r="R4835" i="12"/>
  <c r="L4837" i="12"/>
  <c r="M4837" i="12"/>
  <c r="N4836" i="12"/>
  <c r="I4837" i="12"/>
  <c r="J4837" i="12" s="1"/>
  <c r="H4838" i="12"/>
  <c r="F4840" i="12"/>
  <c r="G4840" i="12" s="1"/>
  <c r="E4839" i="12"/>
  <c r="P4837" i="12" l="1"/>
  <c r="Q4837" i="12"/>
  <c r="R4836" i="12"/>
  <c r="L4838" i="12"/>
  <c r="M4838" i="12"/>
  <c r="N4837" i="12"/>
  <c r="I4838" i="12"/>
  <c r="J4838" i="12" s="1"/>
  <c r="H4839" i="12"/>
  <c r="E4840" i="12"/>
  <c r="F4841" i="12"/>
  <c r="G4841" i="12" s="1"/>
  <c r="P4838" i="12" l="1"/>
  <c r="Q4838" i="12"/>
  <c r="R4837" i="12"/>
  <c r="L4839" i="12"/>
  <c r="M4839" i="12"/>
  <c r="N4838" i="12"/>
  <c r="I4839" i="12"/>
  <c r="J4839" i="12" s="1"/>
  <c r="H4840" i="12"/>
  <c r="F4842" i="12"/>
  <c r="G4842" i="12" s="1"/>
  <c r="E4841" i="12"/>
  <c r="P4839" i="12" l="1"/>
  <c r="Q4839" i="12"/>
  <c r="R4838" i="12"/>
  <c r="L4840" i="12"/>
  <c r="M4840" i="12"/>
  <c r="N4839" i="12"/>
  <c r="I4840" i="12"/>
  <c r="J4840" i="12" s="1"/>
  <c r="H4841" i="12"/>
  <c r="F4843" i="12"/>
  <c r="G4843" i="12" s="1"/>
  <c r="E4842" i="12"/>
  <c r="P4840" i="12" l="1"/>
  <c r="Q4840" i="12"/>
  <c r="R4839" i="12"/>
  <c r="L4841" i="12"/>
  <c r="M4841" i="12"/>
  <c r="N4840" i="12"/>
  <c r="I4841" i="12"/>
  <c r="J4841" i="12" s="1"/>
  <c r="H4842" i="12"/>
  <c r="F4844" i="12"/>
  <c r="G4844" i="12" s="1"/>
  <c r="E4843" i="12"/>
  <c r="P4841" i="12" l="1"/>
  <c r="Q4841" i="12"/>
  <c r="R4840" i="12"/>
  <c r="L4842" i="12"/>
  <c r="M4842" i="12"/>
  <c r="N4841" i="12"/>
  <c r="I4842" i="12"/>
  <c r="J4842" i="12" s="1"/>
  <c r="H4843" i="12"/>
  <c r="E4844" i="12"/>
  <c r="F4845" i="12"/>
  <c r="G4845" i="12" s="1"/>
  <c r="P4842" i="12" l="1"/>
  <c r="Q4842" i="12"/>
  <c r="R4841" i="12"/>
  <c r="L4843" i="12"/>
  <c r="M4843" i="12"/>
  <c r="N4842" i="12"/>
  <c r="I4843" i="12"/>
  <c r="J4843" i="12" s="1"/>
  <c r="H4844" i="12"/>
  <c r="F4846" i="12"/>
  <c r="G4846" i="12" s="1"/>
  <c r="E4845" i="12"/>
  <c r="P4843" i="12" l="1"/>
  <c r="Q4843" i="12"/>
  <c r="R4842" i="12"/>
  <c r="L4844" i="12"/>
  <c r="M4844" i="12"/>
  <c r="N4843" i="12"/>
  <c r="I4844" i="12"/>
  <c r="J4844" i="12" s="1"/>
  <c r="H4845" i="12"/>
  <c r="E4846" i="12"/>
  <c r="F4847" i="12"/>
  <c r="G4847" i="12" s="1"/>
  <c r="P4844" i="12" l="1"/>
  <c r="Q4844" i="12"/>
  <c r="R4843" i="12"/>
  <c r="L4845" i="12"/>
  <c r="M4845" i="12"/>
  <c r="N4844" i="12"/>
  <c r="I4845" i="12"/>
  <c r="J4845" i="12" s="1"/>
  <c r="H4846" i="12"/>
  <c r="E4847" i="12"/>
  <c r="F4848" i="12"/>
  <c r="G4848" i="12" s="1"/>
  <c r="P4845" i="12" l="1"/>
  <c r="Q4845" i="12"/>
  <c r="R4844" i="12"/>
  <c r="L4846" i="12"/>
  <c r="M4846" i="12"/>
  <c r="N4845" i="12"/>
  <c r="I4846" i="12"/>
  <c r="J4846" i="12" s="1"/>
  <c r="H4847" i="12"/>
  <c r="F4849" i="12"/>
  <c r="G4849" i="12" s="1"/>
  <c r="E4848" i="12"/>
  <c r="P4846" i="12" l="1"/>
  <c r="Q4846" i="12"/>
  <c r="R4845" i="12"/>
  <c r="L4847" i="12"/>
  <c r="M4847" i="12"/>
  <c r="N4846" i="12"/>
  <c r="I4847" i="12"/>
  <c r="J4847" i="12" s="1"/>
  <c r="H4848" i="12"/>
  <c r="F4850" i="12"/>
  <c r="G4850" i="12" s="1"/>
  <c r="E4849" i="12"/>
  <c r="P4847" i="12" l="1"/>
  <c r="Q4847" i="12"/>
  <c r="R4846" i="12"/>
  <c r="L4848" i="12"/>
  <c r="M4848" i="12"/>
  <c r="N4847" i="12"/>
  <c r="I4848" i="12"/>
  <c r="J4848" i="12" s="1"/>
  <c r="H4849" i="12"/>
  <c r="E4850" i="12"/>
  <c r="F4851" i="12"/>
  <c r="G4851" i="12" s="1"/>
  <c r="P4848" i="12" l="1"/>
  <c r="Q4848" i="12"/>
  <c r="R4847" i="12"/>
  <c r="L4849" i="12"/>
  <c r="M4849" i="12"/>
  <c r="N4848" i="12"/>
  <c r="I4849" i="12"/>
  <c r="J4849" i="12" s="1"/>
  <c r="H4850" i="12"/>
  <c r="F4852" i="12"/>
  <c r="G4852" i="12" s="1"/>
  <c r="E4851" i="12"/>
  <c r="P4849" i="12" l="1"/>
  <c r="Q4849" i="12"/>
  <c r="R4848" i="12"/>
  <c r="L4850" i="12"/>
  <c r="M4850" i="12"/>
  <c r="N4849" i="12"/>
  <c r="I4850" i="12"/>
  <c r="J4850" i="12" s="1"/>
  <c r="H4851" i="12"/>
  <c r="F4853" i="12"/>
  <c r="G4853" i="12" s="1"/>
  <c r="E4852" i="12"/>
  <c r="P4850" i="12" l="1"/>
  <c r="Q4850" i="12"/>
  <c r="R4849" i="12"/>
  <c r="L4851" i="12"/>
  <c r="M4851" i="12"/>
  <c r="N4850" i="12"/>
  <c r="I4851" i="12"/>
  <c r="J4851" i="12" s="1"/>
  <c r="H4852" i="12"/>
  <c r="E4853" i="12"/>
  <c r="F4854" i="12"/>
  <c r="G4854" i="12" s="1"/>
  <c r="P4851" i="12" l="1"/>
  <c r="Q4851" i="12"/>
  <c r="R4850" i="12"/>
  <c r="L4852" i="12"/>
  <c r="M4852" i="12"/>
  <c r="N4851" i="12"/>
  <c r="I4852" i="12"/>
  <c r="J4852" i="12" s="1"/>
  <c r="H4853" i="12"/>
  <c r="F4855" i="12"/>
  <c r="G4855" i="12" s="1"/>
  <c r="E4854" i="12"/>
  <c r="P4852" i="12" l="1"/>
  <c r="Q4852" i="12"/>
  <c r="R4851" i="12"/>
  <c r="L4853" i="12"/>
  <c r="M4853" i="12"/>
  <c r="N4852" i="12"/>
  <c r="I4853" i="12"/>
  <c r="J4853" i="12" s="1"/>
  <c r="H4854" i="12"/>
  <c r="M4854" i="12" s="1"/>
  <c r="E4855" i="12"/>
  <c r="F4856" i="12"/>
  <c r="G4856" i="12" s="1"/>
  <c r="P4853" i="12" l="1"/>
  <c r="Q4853" i="12"/>
  <c r="Q4854" i="12" s="1"/>
  <c r="R4852" i="12"/>
  <c r="N4853" i="12"/>
  <c r="I4854" i="12"/>
  <c r="J4854" i="12" s="1"/>
  <c r="L4854" i="12"/>
  <c r="N4854" i="12" s="1"/>
  <c r="H4855" i="12"/>
  <c r="F4857" i="12"/>
  <c r="G4857" i="12" s="1"/>
  <c r="E4856" i="12"/>
  <c r="P4854" i="12" l="1"/>
  <c r="R4854" i="12" s="1"/>
  <c r="R4853" i="12"/>
  <c r="L4855" i="12"/>
  <c r="M4855" i="12"/>
  <c r="I4855" i="12"/>
  <c r="J4855" i="12" s="1"/>
  <c r="H4856" i="12"/>
  <c r="F4858" i="12"/>
  <c r="G4858" i="12" s="1"/>
  <c r="E4857" i="12"/>
  <c r="P4855" i="12" l="1"/>
  <c r="Q4855" i="12"/>
  <c r="L4856" i="12"/>
  <c r="M4856" i="12"/>
  <c r="N4855" i="12"/>
  <c r="I4856" i="12"/>
  <c r="J4856" i="12" s="1"/>
  <c r="H4857" i="12"/>
  <c r="E4858" i="12"/>
  <c r="F4859" i="12"/>
  <c r="G4859" i="12" s="1"/>
  <c r="P4856" i="12" l="1"/>
  <c r="Q4856" i="12"/>
  <c r="R4855" i="12"/>
  <c r="L4857" i="12"/>
  <c r="M4857" i="12"/>
  <c r="N4856" i="12"/>
  <c r="I4857" i="12"/>
  <c r="J4857" i="12" s="1"/>
  <c r="H4858" i="12"/>
  <c r="F4860" i="12"/>
  <c r="G4860" i="12" s="1"/>
  <c r="E4859" i="12"/>
  <c r="P4857" i="12" l="1"/>
  <c r="Q4857" i="12"/>
  <c r="R4856" i="12"/>
  <c r="L4858" i="12"/>
  <c r="M4858" i="12"/>
  <c r="N4857" i="12"/>
  <c r="I4858" i="12"/>
  <c r="J4858" i="12" s="1"/>
  <c r="H4859" i="12"/>
  <c r="M4859" i="12" s="1"/>
  <c r="E4860" i="12"/>
  <c r="F4861" i="12"/>
  <c r="G4861" i="12" s="1"/>
  <c r="P4858" i="12" l="1"/>
  <c r="Q4858" i="12"/>
  <c r="Q4859" i="12" s="1"/>
  <c r="R4857" i="12"/>
  <c r="N4858" i="12"/>
  <c r="I4859" i="12"/>
  <c r="J4859" i="12" s="1"/>
  <c r="L4859" i="12"/>
  <c r="N4859" i="12" s="1"/>
  <c r="H4860" i="12"/>
  <c r="M4860" i="12" s="1"/>
  <c r="F4862" i="12"/>
  <c r="G4862" i="12" s="1"/>
  <c r="E4861" i="12"/>
  <c r="P4859" i="12" l="1"/>
  <c r="Q4860" i="12"/>
  <c r="R4858" i="12"/>
  <c r="R4859" i="12"/>
  <c r="I4860" i="12"/>
  <c r="J4860" i="12" s="1"/>
  <c r="L4860" i="12"/>
  <c r="N4860" i="12" s="1"/>
  <c r="H4861" i="12"/>
  <c r="M4861" i="12" s="1"/>
  <c r="E4862" i="12"/>
  <c r="F4863" i="12"/>
  <c r="G4863" i="12" s="1"/>
  <c r="P4860" i="12" l="1"/>
  <c r="R4860" i="12" s="1"/>
  <c r="Q4861" i="12"/>
  <c r="I4861" i="12"/>
  <c r="J4861" i="12" s="1"/>
  <c r="L4861" i="12"/>
  <c r="N4861" i="12" s="1"/>
  <c r="H4862" i="12"/>
  <c r="F4864" i="12"/>
  <c r="G4864" i="12" s="1"/>
  <c r="E4863" i="12"/>
  <c r="P4861" i="12" l="1"/>
  <c r="R4861" i="12" s="1"/>
  <c r="L4862" i="12"/>
  <c r="M4862" i="12"/>
  <c r="I4862" i="12"/>
  <c r="J4862" i="12" s="1"/>
  <c r="H4863" i="12"/>
  <c r="F4865" i="12"/>
  <c r="G4865" i="12" s="1"/>
  <c r="E4864" i="12"/>
  <c r="P4862" i="12" l="1"/>
  <c r="Q4862" i="12"/>
  <c r="L4863" i="12"/>
  <c r="M4863" i="12"/>
  <c r="N4862" i="12"/>
  <c r="I4863" i="12"/>
  <c r="J4863" i="12" s="1"/>
  <c r="H4864" i="12"/>
  <c r="F4866" i="12"/>
  <c r="G4866" i="12" s="1"/>
  <c r="E4865" i="12"/>
  <c r="P4863" i="12" l="1"/>
  <c r="Q4863" i="12"/>
  <c r="R4862" i="12"/>
  <c r="L4864" i="12"/>
  <c r="M4864" i="12"/>
  <c r="N4863" i="12"/>
  <c r="I4864" i="12"/>
  <c r="J4864" i="12" s="1"/>
  <c r="H4865" i="12"/>
  <c r="F4867" i="12"/>
  <c r="G4867" i="12" s="1"/>
  <c r="E4866" i="12"/>
  <c r="P4864" i="12" l="1"/>
  <c r="Q4864" i="12"/>
  <c r="R4863" i="12"/>
  <c r="L4865" i="12"/>
  <c r="M4865" i="12"/>
  <c r="N4864" i="12"/>
  <c r="I4865" i="12"/>
  <c r="J4865" i="12" s="1"/>
  <c r="H4866" i="12"/>
  <c r="F4868" i="12"/>
  <c r="G4868" i="12" s="1"/>
  <c r="E4867" i="12"/>
  <c r="P4865" i="12" l="1"/>
  <c r="Q4865" i="12"/>
  <c r="R4864" i="12"/>
  <c r="L4866" i="12"/>
  <c r="M4866" i="12"/>
  <c r="N4865" i="12"/>
  <c r="I4866" i="12"/>
  <c r="J4866" i="12" s="1"/>
  <c r="H4867" i="12"/>
  <c r="F4869" i="12"/>
  <c r="G4869" i="12" s="1"/>
  <c r="E4868" i="12"/>
  <c r="P4866" i="12" l="1"/>
  <c r="Q4866" i="12"/>
  <c r="R4865" i="12"/>
  <c r="L4867" i="12"/>
  <c r="M4867" i="12"/>
  <c r="N4866" i="12"/>
  <c r="I4867" i="12"/>
  <c r="J4867" i="12" s="1"/>
  <c r="H4868" i="12"/>
  <c r="E4869" i="12"/>
  <c r="F4870" i="12"/>
  <c r="G4870" i="12" s="1"/>
  <c r="P4867" i="12" l="1"/>
  <c r="Q4867" i="12"/>
  <c r="R4866" i="12"/>
  <c r="L4868" i="12"/>
  <c r="M4868" i="12"/>
  <c r="N4867" i="12"/>
  <c r="I4868" i="12"/>
  <c r="J4868" i="12" s="1"/>
  <c r="H4869" i="12"/>
  <c r="F4871" i="12"/>
  <c r="G4871" i="12" s="1"/>
  <c r="E4870" i="12"/>
  <c r="P4868" i="12" l="1"/>
  <c r="Q4868" i="12"/>
  <c r="R4867" i="12"/>
  <c r="L4869" i="12"/>
  <c r="M4869" i="12"/>
  <c r="N4868" i="12"/>
  <c r="I4869" i="12"/>
  <c r="J4869" i="12" s="1"/>
  <c r="H4870" i="12"/>
  <c r="F4872" i="12"/>
  <c r="G4872" i="12" s="1"/>
  <c r="E4871" i="12"/>
  <c r="P4869" i="12" l="1"/>
  <c r="Q4869" i="12"/>
  <c r="R4868" i="12"/>
  <c r="L4870" i="12"/>
  <c r="M4870" i="12"/>
  <c r="N4869" i="12"/>
  <c r="I4870" i="12"/>
  <c r="J4870" i="12" s="1"/>
  <c r="H4871" i="12"/>
  <c r="E4872" i="12"/>
  <c r="F4873" i="12"/>
  <c r="G4873" i="12" s="1"/>
  <c r="P4870" i="12" l="1"/>
  <c r="Q4870" i="12"/>
  <c r="R4869" i="12"/>
  <c r="L4871" i="12"/>
  <c r="M4871" i="12"/>
  <c r="N4870" i="12"/>
  <c r="I4871" i="12"/>
  <c r="J4871" i="12" s="1"/>
  <c r="H4872" i="12"/>
  <c r="M4872" i="12" s="1"/>
  <c r="F4874" i="12"/>
  <c r="G4874" i="12" s="1"/>
  <c r="E4873" i="12"/>
  <c r="P4871" i="12" l="1"/>
  <c r="Q4871" i="12"/>
  <c r="Q4872" i="12" s="1"/>
  <c r="R4870" i="12"/>
  <c r="N4871" i="12"/>
  <c r="I4872" i="12"/>
  <c r="J4872" i="12" s="1"/>
  <c r="L4872" i="12"/>
  <c r="N4872" i="12" s="1"/>
  <c r="H4873" i="12"/>
  <c r="F4875" i="12"/>
  <c r="G4875" i="12" s="1"/>
  <c r="E4874" i="12"/>
  <c r="P4872" i="12" l="1"/>
  <c r="R4872" i="12" s="1"/>
  <c r="R4871" i="12"/>
  <c r="L4873" i="12"/>
  <c r="M4873" i="12"/>
  <c r="I4873" i="12"/>
  <c r="J4873" i="12" s="1"/>
  <c r="H4874" i="12"/>
  <c r="E4875" i="12"/>
  <c r="F4876" i="12"/>
  <c r="G4876" i="12" s="1"/>
  <c r="P4873" i="12" l="1"/>
  <c r="Q4873" i="12"/>
  <c r="L4874" i="12"/>
  <c r="M4874" i="12"/>
  <c r="N4873" i="12"/>
  <c r="I4874" i="12"/>
  <c r="J4874" i="12" s="1"/>
  <c r="H4875" i="12"/>
  <c r="F4877" i="12"/>
  <c r="G4877" i="12" s="1"/>
  <c r="E4876" i="12"/>
  <c r="P4874" i="12" l="1"/>
  <c r="Q4874" i="12"/>
  <c r="R4873" i="12"/>
  <c r="L4875" i="12"/>
  <c r="M4875" i="12"/>
  <c r="N4874" i="12"/>
  <c r="I4875" i="12"/>
  <c r="J4875" i="12" s="1"/>
  <c r="H4876" i="12"/>
  <c r="E4877" i="12"/>
  <c r="F4878" i="12"/>
  <c r="G4878" i="12" s="1"/>
  <c r="P4875" i="12" l="1"/>
  <c r="Q4875" i="12"/>
  <c r="R4874" i="12"/>
  <c r="L4876" i="12"/>
  <c r="M4876" i="12"/>
  <c r="N4875" i="12"/>
  <c r="I4876" i="12"/>
  <c r="J4876" i="12" s="1"/>
  <c r="H4877" i="12"/>
  <c r="F4879" i="12"/>
  <c r="G4879" i="12" s="1"/>
  <c r="E4878" i="12"/>
  <c r="P4876" i="12" l="1"/>
  <c r="Q4876" i="12"/>
  <c r="R4875" i="12"/>
  <c r="L4877" i="12"/>
  <c r="M4877" i="12"/>
  <c r="N4876" i="12"/>
  <c r="I4877" i="12"/>
  <c r="J4877" i="12" s="1"/>
  <c r="H4878" i="12"/>
  <c r="E4879" i="12"/>
  <c r="F4880" i="12"/>
  <c r="G4880" i="12" s="1"/>
  <c r="P4877" i="12" l="1"/>
  <c r="Q4877" i="12"/>
  <c r="R4876" i="12"/>
  <c r="L4878" i="12"/>
  <c r="M4878" i="12"/>
  <c r="N4877" i="12"/>
  <c r="I4878" i="12"/>
  <c r="J4878" i="12" s="1"/>
  <c r="H4879" i="12"/>
  <c r="F4881" i="12"/>
  <c r="G4881" i="12" s="1"/>
  <c r="E4880" i="12"/>
  <c r="P4878" i="12" l="1"/>
  <c r="Q4878" i="12"/>
  <c r="R4877" i="12"/>
  <c r="L4879" i="12"/>
  <c r="M4879" i="12"/>
  <c r="N4878" i="12"/>
  <c r="I4879" i="12"/>
  <c r="J4879" i="12" s="1"/>
  <c r="H4880" i="12"/>
  <c r="F4882" i="12"/>
  <c r="G4882" i="12" s="1"/>
  <c r="E4881" i="12"/>
  <c r="P4879" i="12" l="1"/>
  <c r="Q4879" i="12"/>
  <c r="R4878" i="12"/>
  <c r="L4880" i="12"/>
  <c r="M4880" i="12"/>
  <c r="N4879" i="12"/>
  <c r="I4880" i="12"/>
  <c r="J4880" i="12" s="1"/>
  <c r="H4881" i="12"/>
  <c r="E4882" i="12"/>
  <c r="F4883" i="12"/>
  <c r="G4883" i="12" s="1"/>
  <c r="P4880" i="12" l="1"/>
  <c r="Q4880" i="12"/>
  <c r="R4879" i="12"/>
  <c r="L4881" i="12"/>
  <c r="M4881" i="12"/>
  <c r="N4880" i="12"/>
  <c r="I4881" i="12"/>
  <c r="J4881" i="12" s="1"/>
  <c r="H4882" i="12"/>
  <c r="F4884" i="12"/>
  <c r="G4884" i="12" s="1"/>
  <c r="E4883" i="12"/>
  <c r="P4881" i="12" l="1"/>
  <c r="Q4881" i="12"/>
  <c r="R4880" i="12"/>
  <c r="L4882" i="12"/>
  <c r="M4882" i="12"/>
  <c r="N4881" i="12"/>
  <c r="I4882" i="12"/>
  <c r="J4882" i="12" s="1"/>
  <c r="H4883" i="12"/>
  <c r="E4884" i="12"/>
  <c r="F4885" i="12"/>
  <c r="G4885" i="12" s="1"/>
  <c r="P4882" i="12" l="1"/>
  <c r="Q4882" i="12"/>
  <c r="R4881" i="12"/>
  <c r="L4883" i="12"/>
  <c r="M4883" i="12"/>
  <c r="N4882" i="12"/>
  <c r="I4883" i="12"/>
  <c r="J4883" i="12" s="1"/>
  <c r="H4884" i="12"/>
  <c r="M4884" i="12" s="1"/>
  <c r="F4886" i="12"/>
  <c r="G4886" i="12" s="1"/>
  <c r="E4885" i="12"/>
  <c r="P4883" i="12" l="1"/>
  <c r="Q4883" i="12"/>
  <c r="Q4884" i="12" s="1"/>
  <c r="R4882" i="12"/>
  <c r="N4883" i="12"/>
  <c r="I4884" i="12"/>
  <c r="J4884" i="12" s="1"/>
  <c r="L4884" i="12"/>
  <c r="N4884" i="12" s="1"/>
  <c r="H4885" i="12"/>
  <c r="F4887" i="12"/>
  <c r="G4887" i="12" s="1"/>
  <c r="E4886" i="12"/>
  <c r="P4884" i="12" l="1"/>
  <c r="R4884" i="12" s="1"/>
  <c r="R4883" i="12"/>
  <c r="L4885" i="12"/>
  <c r="M4885" i="12"/>
  <c r="I4885" i="12"/>
  <c r="J4885" i="12" s="1"/>
  <c r="H4886" i="12"/>
  <c r="F4888" i="12"/>
  <c r="G4888" i="12" s="1"/>
  <c r="E4887" i="12"/>
  <c r="P4885" i="12" l="1"/>
  <c r="Q4885" i="12"/>
  <c r="L4886" i="12"/>
  <c r="M4886" i="12"/>
  <c r="N4885" i="12"/>
  <c r="I4886" i="12"/>
  <c r="J4886" i="12" s="1"/>
  <c r="H4887" i="12"/>
  <c r="F4889" i="12"/>
  <c r="G4889" i="12" s="1"/>
  <c r="E4888" i="12"/>
  <c r="P4886" i="12" l="1"/>
  <c r="Q4886" i="12"/>
  <c r="R4885" i="12"/>
  <c r="L4887" i="12"/>
  <c r="M4887" i="12"/>
  <c r="N4886" i="12"/>
  <c r="I4887" i="12"/>
  <c r="J4887" i="12" s="1"/>
  <c r="H4888" i="12"/>
  <c r="M4888" i="12" s="1"/>
  <c r="F4890" i="12"/>
  <c r="G4890" i="12" s="1"/>
  <c r="E4889" i="12"/>
  <c r="P4887" i="12" l="1"/>
  <c r="Q4887" i="12"/>
  <c r="Q4888" i="12" s="1"/>
  <c r="R4886" i="12"/>
  <c r="N4887" i="12"/>
  <c r="I4888" i="12"/>
  <c r="J4888" i="12" s="1"/>
  <c r="L4888" i="12"/>
  <c r="N4888" i="12" s="1"/>
  <c r="H4889" i="12"/>
  <c r="M4889" i="12" s="1"/>
  <c r="E4890" i="12"/>
  <c r="F4891" i="12"/>
  <c r="G4891" i="12" s="1"/>
  <c r="P4888" i="12" l="1"/>
  <c r="R4888" i="12" s="1"/>
  <c r="Q4889" i="12"/>
  <c r="R4887" i="12"/>
  <c r="I4889" i="12"/>
  <c r="J4889" i="12" s="1"/>
  <c r="L4889" i="12"/>
  <c r="N4889" i="12" s="1"/>
  <c r="H4890" i="12"/>
  <c r="F4892" i="12"/>
  <c r="G4892" i="12" s="1"/>
  <c r="E4891" i="12"/>
  <c r="P4889" i="12" l="1"/>
  <c r="R4889" i="12" s="1"/>
  <c r="L4890" i="12"/>
  <c r="M4890" i="12"/>
  <c r="I4890" i="12"/>
  <c r="J4890" i="12" s="1"/>
  <c r="H4891" i="12"/>
  <c r="F4893" i="12"/>
  <c r="G4893" i="12" s="1"/>
  <c r="E4892" i="12"/>
  <c r="P4890" i="12" l="1"/>
  <c r="Q4890" i="12"/>
  <c r="L4891" i="12"/>
  <c r="M4891" i="12"/>
  <c r="N4890" i="12"/>
  <c r="I4891" i="12"/>
  <c r="J4891" i="12" s="1"/>
  <c r="H4892" i="12"/>
  <c r="F4894" i="12"/>
  <c r="G4894" i="12" s="1"/>
  <c r="E4893" i="12"/>
  <c r="P4891" i="12" l="1"/>
  <c r="Q4891" i="12"/>
  <c r="R4890" i="12"/>
  <c r="L4892" i="12"/>
  <c r="M4892" i="12"/>
  <c r="N4891" i="12"/>
  <c r="I4892" i="12"/>
  <c r="J4892" i="12" s="1"/>
  <c r="H4893" i="12"/>
  <c r="E4894" i="12"/>
  <c r="F4895" i="12"/>
  <c r="G4895" i="12" s="1"/>
  <c r="P4892" i="12" l="1"/>
  <c r="Q4892" i="12"/>
  <c r="R4891" i="12"/>
  <c r="L4893" i="12"/>
  <c r="M4893" i="12"/>
  <c r="N4892" i="12"/>
  <c r="I4893" i="12"/>
  <c r="J4893" i="12" s="1"/>
  <c r="H4894" i="12"/>
  <c r="F4896" i="12"/>
  <c r="G4896" i="12" s="1"/>
  <c r="E4895" i="12"/>
  <c r="P4893" i="12" l="1"/>
  <c r="Q4893" i="12"/>
  <c r="R4892" i="12"/>
  <c r="L4894" i="12"/>
  <c r="M4894" i="12"/>
  <c r="N4893" i="12"/>
  <c r="I4894" i="12"/>
  <c r="J4894" i="12" s="1"/>
  <c r="H4895" i="12"/>
  <c r="M4895" i="12" s="1"/>
  <c r="F4897" i="12"/>
  <c r="G4897" i="12" s="1"/>
  <c r="E4896" i="12"/>
  <c r="P4894" i="12" l="1"/>
  <c r="Q4894" i="12"/>
  <c r="Q4895" i="12" s="1"/>
  <c r="R4893" i="12"/>
  <c r="N4894" i="12"/>
  <c r="I4895" i="12"/>
  <c r="J4895" i="12" s="1"/>
  <c r="L4895" i="12"/>
  <c r="N4895" i="12" s="1"/>
  <c r="H4896" i="12"/>
  <c r="E4897" i="12"/>
  <c r="F4898" i="12"/>
  <c r="G4898" i="12" s="1"/>
  <c r="P4895" i="12" l="1"/>
  <c r="R4895" i="12" s="1"/>
  <c r="R4894" i="12"/>
  <c r="L4896" i="12"/>
  <c r="M4896" i="12"/>
  <c r="I4896" i="12"/>
  <c r="J4896" i="12" s="1"/>
  <c r="H4897" i="12"/>
  <c r="F4899" i="12"/>
  <c r="G4899" i="12" s="1"/>
  <c r="E4898" i="12"/>
  <c r="P4896" i="12" l="1"/>
  <c r="Q4896" i="12"/>
  <c r="L4897" i="12"/>
  <c r="M4897" i="12"/>
  <c r="N4896" i="12"/>
  <c r="I4897" i="12"/>
  <c r="J4897" i="12" s="1"/>
  <c r="H4898" i="12"/>
  <c r="E4899" i="12"/>
  <c r="F4900" i="12"/>
  <c r="G4900" i="12" s="1"/>
  <c r="P4897" i="12" l="1"/>
  <c r="Q4897" i="12"/>
  <c r="R4896" i="12"/>
  <c r="L4898" i="12"/>
  <c r="M4898" i="12"/>
  <c r="N4897" i="12"/>
  <c r="I4898" i="12"/>
  <c r="J4898" i="12" s="1"/>
  <c r="H4899" i="12"/>
  <c r="F4901" i="12"/>
  <c r="G4901" i="12" s="1"/>
  <c r="E4900" i="12"/>
  <c r="P4898" i="12" l="1"/>
  <c r="Q4898" i="12"/>
  <c r="R4897" i="12"/>
  <c r="L4899" i="12"/>
  <c r="M4899" i="12"/>
  <c r="N4898" i="12"/>
  <c r="I4899" i="12"/>
  <c r="J4899" i="12" s="1"/>
  <c r="H4900" i="12"/>
  <c r="F4902" i="12"/>
  <c r="G4902" i="12" s="1"/>
  <c r="E4901" i="12"/>
  <c r="P4899" i="12" l="1"/>
  <c r="Q4899" i="12"/>
  <c r="R4898" i="12"/>
  <c r="L4900" i="12"/>
  <c r="M4900" i="12"/>
  <c r="N4899" i="12"/>
  <c r="I4900" i="12"/>
  <c r="J4900" i="12" s="1"/>
  <c r="H4901" i="12"/>
  <c r="E4902" i="12"/>
  <c r="F4903" i="12"/>
  <c r="G4903" i="12" s="1"/>
  <c r="P4900" i="12" l="1"/>
  <c r="Q4900" i="12"/>
  <c r="R4899" i="12"/>
  <c r="L4901" i="12"/>
  <c r="M4901" i="12"/>
  <c r="N4900" i="12"/>
  <c r="I4901" i="12"/>
  <c r="J4901" i="12" s="1"/>
  <c r="H4902" i="12"/>
  <c r="F4904" i="12"/>
  <c r="G4904" i="12" s="1"/>
  <c r="E4903" i="12"/>
  <c r="P4901" i="12" l="1"/>
  <c r="Q4901" i="12"/>
  <c r="R4900" i="12"/>
  <c r="L4902" i="12"/>
  <c r="M4902" i="12"/>
  <c r="N4901" i="12"/>
  <c r="I4902" i="12"/>
  <c r="J4902" i="12" s="1"/>
  <c r="H4903" i="12"/>
  <c r="F4905" i="12"/>
  <c r="G4905" i="12" s="1"/>
  <c r="E4904" i="12"/>
  <c r="P4902" i="12" l="1"/>
  <c r="Q4902" i="12"/>
  <c r="R4901" i="12"/>
  <c r="L4903" i="12"/>
  <c r="M4903" i="12"/>
  <c r="N4902" i="12"/>
  <c r="I4903" i="12"/>
  <c r="J4903" i="12" s="1"/>
  <c r="H4904" i="12"/>
  <c r="F4906" i="12"/>
  <c r="G4906" i="12" s="1"/>
  <c r="E4905" i="12"/>
  <c r="P4903" i="12" l="1"/>
  <c r="Q4903" i="12"/>
  <c r="R4902" i="12"/>
  <c r="L4904" i="12"/>
  <c r="M4904" i="12"/>
  <c r="N4903" i="12"/>
  <c r="I4904" i="12"/>
  <c r="J4904" i="12" s="1"/>
  <c r="H4905" i="12"/>
  <c r="F4907" i="12"/>
  <c r="G4907" i="12" s="1"/>
  <c r="E4906" i="12"/>
  <c r="P4904" i="12" l="1"/>
  <c r="Q4904" i="12"/>
  <c r="R4903" i="12"/>
  <c r="L4905" i="12"/>
  <c r="M4905" i="12"/>
  <c r="N4904" i="12"/>
  <c r="I4905" i="12"/>
  <c r="J4905" i="12" s="1"/>
  <c r="H4906" i="12"/>
  <c r="M4906" i="12" s="1"/>
  <c r="F4908" i="12"/>
  <c r="G4908" i="12" s="1"/>
  <c r="E4907" i="12"/>
  <c r="P4905" i="12" l="1"/>
  <c r="Q4905" i="12"/>
  <c r="Q4906" i="12" s="1"/>
  <c r="R4904" i="12"/>
  <c r="N4905" i="12"/>
  <c r="I4906" i="12"/>
  <c r="J4906" i="12" s="1"/>
  <c r="L4906" i="12"/>
  <c r="N4906" i="12" s="1"/>
  <c r="H4907" i="12"/>
  <c r="F4909" i="12"/>
  <c r="G4909" i="12" s="1"/>
  <c r="E4908" i="12"/>
  <c r="P4906" i="12" l="1"/>
  <c r="R4906" i="12" s="1"/>
  <c r="R4905" i="12"/>
  <c r="L4907" i="12"/>
  <c r="M4907" i="12"/>
  <c r="I4907" i="12"/>
  <c r="J4907" i="12" s="1"/>
  <c r="H4908" i="12"/>
  <c r="M4908" i="12" s="1"/>
  <c r="E4909" i="12"/>
  <c r="F4910" i="12"/>
  <c r="G4910" i="12" s="1"/>
  <c r="P4907" i="12" l="1"/>
  <c r="Q4907" i="12"/>
  <c r="Q4908" i="12" s="1"/>
  <c r="N4907" i="12"/>
  <c r="I4908" i="12"/>
  <c r="J4908" i="12" s="1"/>
  <c r="L4908" i="12"/>
  <c r="N4908" i="12" s="1"/>
  <c r="H4909" i="12"/>
  <c r="F4911" i="12"/>
  <c r="G4911" i="12" s="1"/>
  <c r="E4910" i="12"/>
  <c r="P4908" i="12" l="1"/>
  <c r="R4908" i="12" s="1"/>
  <c r="R4907" i="12"/>
  <c r="L4909" i="12"/>
  <c r="M4909" i="12"/>
  <c r="I4909" i="12"/>
  <c r="J4909" i="12" s="1"/>
  <c r="H4910" i="12"/>
  <c r="E4911" i="12"/>
  <c r="F4912" i="12"/>
  <c r="G4912" i="12" s="1"/>
  <c r="P4909" i="12" l="1"/>
  <c r="Q4909" i="12"/>
  <c r="L4910" i="12"/>
  <c r="M4910" i="12"/>
  <c r="N4909" i="12"/>
  <c r="I4910" i="12"/>
  <c r="J4910" i="12" s="1"/>
  <c r="H4911" i="12"/>
  <c r="F4913" i="12"/>
  <c r="G4913" i="12" s="1"/>
  <c r="E4912" i="12"/>
  <c r="P4910" i="12" l="1"/>
  <c r="Q4910" i="12"/>
  <c r="R4909" i="12"/>
  <c r="L4911" i="12"/>
  <c r="M4911" i="12"/>
  <c r="N4910" i="12"/>
  <c r="I4911" i="12"/>
  <c r="J4911" i="12" s="1"/>
  <c r="H4912" i="12"/>
  <c r="E4913" i="12"/>
  <c r="F4914" i="12"/>
  <c r="G4914" i="12" s="1"/>
  <c r="P4911" i="12" l="1"/>
  <c r="Q4911" i="12"/>
  <c r="R4910" i="12"/>
  <c r="L4912" i="12"/>
  <c r="M4912" i="12"/>
  <c r="N4911" i="12"/>
  <c r="I4912" i="12"/>
  <c r="J4912" i="12" s="1"/>
  <c r="H4913" i="12"/>
  <c r="F4915" i="12"/>
  <c r="G4915" i="12" s="1"/>
  <c r="E4914" i="12"/>
  <c r="P4912" i="12" l="1"/>
  <c r="Q4912" i="12"/>
  <c r="R4911" i="12"/>
  <c r="L4913" i="12"/>
  <c r="M4913" i="12"/>
  <c r="N4912" i="12"/>
  <c r="I4913" i="12"/>
  <c r="J4913" i="12" s="1"/>
  <c r="H4914" i="12"/>
  <c r="F4916" i="12"/>
  <c r="G4916" i="12" s="1"/>
  <c r="E4915" i="12"/>
  <c r="P4913" i="12" l="1"/>
  <c r="Q4913" i="12"/>
  <c r="R4912" i="12"/>
  <c r="L4914" i="12"/>
  <c r="M4914" i="12"/>
  <c r="N4913" i="12"/>
  <c r="I4914" i="12"/>
  <c r="J4914" i="12" s="1"/>
  <c r="H4915" i="12"/>
  <c r="F4917" i="12"/>
  <c r="G4917" i="12" s="1"/>
  <c r="E4916" i="12"/>
  <c r="P4914" i="12" l="1"/>
  <c r="Q4914" i="12"/>
  <c r="R4913" i="12"/>
  <c r="L4915" i="12"/>
  <c r="M4915" i="12"/>
  <c r="N4914" i="12"/>
  <c r="I4915" i="12"/>
  <c r="J4915" i="12" s="1"/>
  <c r="H4916" i="12"/>
  <c r="M4916" i="12" s="1"/>
  <c r="E4917" i="12"/>
  <c r="F4918" i="12"/>
  <c r="G4918" i="12" s="1"/>
  <c r="P4915" i="12" l="1"/>
  <c r="Q4915" i="12"/>
  <c r="Q4916" i="12" s="1"/>
  <c r="R4914" i="12"/>
  <c r="N4915" i="12"/>
  <c r="I4916" i="12"/>
  <c r="J4916" i="12" s="1"/>
  <c r="L4916" i="12"/>
  <c r="N4916" i="12" s="1"/>
  <c r="H4917" i="12"/>
  <c r="F4919" i="12"/>
  <c r="G4919" i="12" s="1"/>
  <c r="E4918" i="12"/>
  <c r="P4916" i="12" l="1"/>
  <c r="R4915" i="12"/>
  <c r="R4916" i="12"/>
  <c r="L4917" i="12"/>
  <c r="M4917" i="12"/>
  <c r="I4917" i="12"/>
  <c r="J4917" i="12" s="1"/>
  <c r="H4918" i="12"/>
  <c r="F4920" i="12"/>
  <c r="G4920" i="12" s="1"/>
  <c r="E4919" i="12"/>
  <c r="P4917" i="12" l="1"/>
  <c r="Q4917" i="12"/>
  <c r="L4918" i="12"/>
  <c r="M4918" i="12"/>
  <c r="N4917" i="12"/>
  <c r="I4918" i="12"/>
  <c r="J4918" i="12" s="1"/>
  <c r="H4919" i="12"/>
  <c r="F4921" i="12"/>
  <c r="G4921" i="12" s="1"/>
  <c r="E4920" i="12"/>
  <c r="P4918" i="12" l="1"/>
  <c r="Q4918" i="12"/>
  <c r="R4917" i="12"/>
  <c r="L4919" i="12"/>
  <c r="M4919" i="12"/>
  <c r="N4918" i="12"/>
  <c r="I4919" i="12"/>
  <c r="J4919" i="12" s="1"/>
  <c r="H4920" i="12"/>
  <c r="E4921" i="12"/>
  <c r="F4922" i="12"/>
  <c r="G4922" i="12" s="1"/>
  <c r="P4919" i="12" l="1"/>
  <c r="Q4919" i="12"/>
  <c r="R4918" i="12"/>
  <c r="L4920" i="12"/>
  <c r="M4920" i="12"/>
  <c r="N4919" i="12"/>
  <c r="I4920" i="12"/>
  <c r="J4920" i="12" s="1"/>
  <c r="H4921" i="12"/>
  <c r="F4923" i="12"/>
  <c r="G4923" i="12" s="1"/>
  <c r="E4922" i="12"/>
  <c r="P4920" i="12" l="1"/>
  <c r="Q4920" i="12"/>
  <c r="R4919" i="12"/>
  <c r="L4921" i="12"/>
  <c r="M4921" i="12"/>
  <c r="N4920" i="12"/>
  <c r="I4921" i="12"/>
  <c r="J4921" i="12" s="1"/>
  <c r="H4922" i="12"/>
  <c r="F4924" i="12"/>
  <c r="G4924" i="12" s="1"/>
  <c r="E4923" i="12"/>
  <c r="P4921" i="12" l="1"/>
  <c r="Q4921" i="12"/>
  <c r="R4920" i="12"/>
  <c r="L4922" i="12"/>
  <c r="M4922" i="12"/>
  <c r="N4921" i="12"/>
  <c r="I4922" i="12"/>
  <c r="J4922" i="12" s="1"/>
  <c r="H4923" i="12"/>
  <c r="E4924" i="12"/>
  <c r="F4925" i="12"/>
  <c r="G4925" i="12" s="1"/>
  <c r="P4922" i="12" l="1"/>
  <c r="Q4922" i="12"/>
  <c r="R4921" i="12"/>
  <c r="L4923" i="12"/>
  <c r="M4923" i="12"/>
  <c r="N4922" i="12"/>
  <c r="I4923" i="12"/>
  <c r="J4923" i="12" s="1"/>
  <c r="H4924" i="12"/>
  <c r="F4926" i="12"/>
  <c r="G4926" i="12" s="1"/>
  <c r="E4925" i="12"/>
  <c r="P4923" i="12" l="1"/>
  <c r="Q4923" i="12"/>
  <c r="R4922" i="12"/>
  <c r="L4924" i="12"/>
  <c r="M4924" i="12"/>
  <c r="N4923" i="12"/>
  <c r="I4924" i="12"/>
  <c r="J4924" i="12" s="1"/>
  <c r="H4925" i="12"/>
  <c r="F4927" i="12"/>
  <c r="G4927" i="12" s="1"/>
  <c r="E4926" i="12"/>
  <c r="P4924" i="12" l="1"/>
  <c r="Q4924" i="12"/>
  <c r="R4923" i="12"/>
  <c r="L4925" i="12"/>
  <c r="M4925" i="12"/>
  <c r="N4924" i="12"/>
  <c r="I4925" i="12"/>
  <c r="J4925" i="12" s="1"/>
  <c r="H4926" i="12"/>
  <c r="F4928" i="12"/>
  <c r="G4928" i="12" s="1"/>
  <c r="E4927" i="12"/>
  <c r="P4925" i="12" l="1"/>
  <c r="Q4925" i="12"/>
  <c r="R4924" i="12"/>
  <c r="L4926" i="12"/>
  <c r="M4926" i="12"/>
  <c r="N4925" i="12"/>
  <c r="I4926" i="12"/>
  <c r="J4926" i="12" s="1"/>
  <c r="H4927" i="12"/>
  <c r="F4929" i="12"/>
  <c r="G4929" i="12" s="1"/>
  <c r="E4928" i="12"/>
  <c r="P4926" i="12" l="1"/>
  <c r="Q4926" i="12"/>
  <c r="R4925" i="12"/>
  <c r="L4927" i="12"/>
  <c r="M4927" i="12"/>
  <c r="N4926" i="12"/>
  <c r="I4927" i="12"/>
  <c r="J4927" i="12" s="1"/>
  <c r="H4928" i="12"/>
  <c r="E4929" i="12"/>
  <c r="F4930" i="12"/>
  <c r="G4930" i="12" s="1"/>
  <c r="P4927" i="12" l="1"/>
  <c r="Q4927" i="12"/>
  <c r="R4926" i="12"/>
  <c r="L4928" i="12"/>
  <c r="M4928" i="12"/>
  <c r="N4927" i="12"/>
  <c r="I4928" i="12"/>
  <c r="J4928" i="12" s="1"/>
  <c r="H4929" i="12"/>
  <c r="F4931" i="12"/>
  <c r="G4931" i="12" s="1"/>
  <c r="E4930" i="12"/>
  <c r="P4928" i="12" l="1"/>
  <c r="Q4928" i="12"/>
  <c r="R4927" i="12"/>
  <c r="L4929" i="12"/>
  <c r="M4929" i="12"/>
  <c r="N4928" i="12"/>
  <c r="I4929" i="12"/>
  <c r="J4929" i="12" s="1"/>
  <c r="H4930" i="12"/>
  <c r="F4932" i="12"/>
  <c r="G4932" i="12" s="1"/>
  <c r="E4931" i="12"/>
  <c r="P4929" i="12" l="1"/>
  <c r="Q4929" i="12"/>
  <c r="R4928" i="12"/>
  <c r="L4930" i="12"/>
  <c r="M4930" i="12"/>
  <c r="N4929" i="12"/>
  <c r="I4930" i="12"/>
  <c r="J4930" i="12" s="1"/>
  <c r="H4931" i="12"/>
  <c r="F4933" i="12"/>
  <c r="G4933" i="12" s="1"/>
  <c r="E4932" i="12"/>
  <c r="P4930" i="12" l="1"/>
  <c r="Q4930" i="12"/>
  <c r="R4929" i="12"/>
  <c r="L4931" i="12"/>
  <c r="M4931" i="12"/>
  <c r="N4930" i="12"/>
  <c r="I4931" i="12"/>
  <c r="J4931" i="12" s="1"/>
  <c r="H4932" i="12"/>
  <c r="F4934" i="12"/>
  <c r="G4934" i="12" s="1"/>
  <c r="E4933" i="12"/>
  <c r="P4931" i="12" l="1"/>
  <c r="Q4931" i="12"/>
  <c r="R4930" i="12"/>
  <c r="L4932" i="12"/>
  <c r="M4932" i="12"/>
  <c r="N4931" i="12"/>
  <c r="I4932" i="12"/>
  <c r="J4932" i="12" s="1"/>
  <c r="H4933" i="12"/>
  <c r="F4935" i="12"/>
  <c r="G4935" i="12" s="1"/>
  <c r="E4934" i="12"/>
  <c r="P4932" i="12" l="1"/>
  <c r="Q4932" i="12"/>
  <c r="R4931" i="12"/>
  <c r="L4933" i="12"/>
  <c r="M4933" i="12"/>
  <c r="N4932" i="12"/>
  <c r="I4933" i="12"/>
  <c r="J4933" i="12" s="1"/>
  <c r="H4934" i="12"/>
  <c r="M4934" i="12" s="1"/>
  <c r="F4936" i="12"/>
  <c r="G4936" i="12" s="1"/>
  <c r="E4935" i="12"/>
  <c r="P4933" i="12" l="1"/>
  <c r="Q4933" i="12"/>
  <c r="Q4934" i="12" s="1"/>
  <c r="R4932" i="12"/>
  <c r="N4933" i="12"/>
  <c r="I4934" i="12"/>
  <c r="J4934" i="12" s="1"/>
  <c r="L4934" i="12"/>
  <c r="N4934" i="12" s="1"/>
  <c r="H4935" i="12"/>
  <c r="F4937" i="12"/>
  <c r="G4937" i="12" s="1"/>
  <c r="E4936" i="12"/>
  <c r="P4934" i="12" l="1"/>
  <c r="R4934" i="12" s="1"/>
  <c r="R4933" i="12"/>
  <c r="L4935" i="12"/>
  <c r="M4935" i="12"/>
  <c r="I4935" i="12"/>
  <c r="J4935" i="12" s="1"/>
  <c r="H4936" i="12"/>
  <c r="F4938" i="12"/>
  <c r="G4938" i="12" s="1"/>
  <c r="E4937" i="12"/>
  <c r="P4935" i="12" l="1"/>
  <c r="Q4935" i="12"/>
  <c r="L4936" i="12"/>
  <c r="M4936" i="12"/>
  <c r="N4935" i="12"/>
  <c r="I4936" i="12"/>
  <c r="J4936" i="12" s="1"/>
  <c r="H4937" i="12"/>
  <c r="F4939" i="12"/>
  <c r="G4939" i="12" s="1"/>
  <c r="E4938" i="12"/>
  <c r="P4936" i="12" l="1"/>
  <c r="Q4936" i="12"/>
  <c r="R4935" i="12"/>
  <c r="L4937" i="12"/>
  <c r="M4937" i="12"/>
  <c r="N4936" i="12"/>
  <c r="I4937" i="12"/>
  <c r="J4937" i="12" s="1"/>
  <c r="H4938" i="12"/>
  <c r="F4940" i="12"/>
  <c r="G4940" i="12" s="1"/>
  <c r="E4939" i="12"/>
  <c r="P4937" i="12" l="1"/>
  <c r="Q4937" i="12"/>
  <c r="R4936" i="12"/>
  <c r="L4938" i="12"/>
  <c r="M4938" i="12"/>
  <c r="N4937" i="12"/>
  <c r="I4938" i="12"/>
  <c r="J4938" i="12" s="1"/>
  <c r="H4939" i="12"/>
  <c r="E4940" i="12"/>
  <c r="F4941" i="12"/>
  <c r="G4941" i="12" s="1"/>
  <c r="P4938" i="12" l="1"/>
  <c r="Q4938" i="12"/>
  <c r="R4937" i="12"/>
  <c r="L4939" i="12"/>
  <c r="M4939" i="12"/>
  <c r="N4938" i="12"/>
  <c r="I4939" i="12"/>
  <c r="J4939" i="12" s="1"/>
  <c r="H4940" i="12"/>
  <c r="F4942" i="12"/>
  <c r="G4942" i="12" s="1"/>
  <c r="E4941" i="12"/>
  <c r="P4939" i="12" l="1"/>
  <c r="Q4939" i="12"/>
  <c r="R4938" i="12"/>
  <c r="L4940" i="12"/>
  <c r="M4940" i="12"/>
  <c r="N4939" i="12"/>
  <c r="I4940" i="12"/>
  <c r="J4940" i="12" s="1"/>
  <c r="H4941" i="12"/>
  <c r="F4943" i="12"/>
  <c r="G4943" i="12" s="1"/>
  <c r="E4942" i="12"/>
  <c r="P4940" i="12" l="1"/>
  <c r="Q4940" i="12"/>
  <c r="R4939" i="12"/>
  <c r="L4941" i="12"/>
  <c r="M4941" i="12"/>
  <c r="N4940" i="12"/>
  <c r="I4941" i="12"/>
  <c r="J4941" i="12" s="1"/>
  <c r="H4942" i="12"/>
  <c r="E4943" i="12"/>
  <c r="F4944" i="12"/>
  <c r="G4944" i="12" s="1"/>
  <c r="P4941" i="12" l="1"/>
  <c r="Q4941" i="12"/>
  <c r="R4940" i="12"/>
  <c r="L4942" i="12"/>
  <c r="M4942" i="12"/>
  <c r="N4941" i="12"/>
  <c r="I4942" i="12"/>
  <c r="J4942" i="12" s="1"/>
  <c r="H4943" i="12"/>
  <c r="M4943" i="12" s="1"/>
  <c r="F4945" i="12"/>
  <c r="G4945" i="12" s="1"/>
  <c r="E4944" i="12"/>
  <c r="P4942" i="12" l="1"/>
  <c r="Q4942" i="12"/>
  <c r="Q4943" i="12" s="1"/>
  <c r="R4941" i="12"/>
  <c r="N4942" i="12"/>
  <c r="I4943" i="12"/>
  <c r="J4943" i="12" s="1"/>
  <c r="L4943" i="12"/>
  <c r="N4943" i="12" s="1"/>
  <c r="H4944" i="12"/>
  <c r="F4946" i="12"/>
  <c r="G4946" i="12" s="1"/>
  <c r="E4945" i="12"/>
  <c r="P4943" i="12" l="1"/>
  <c r="R4943" i="12" s="1"/>
  <c r="R4942" i="12"/>
  <c r="L4944" i="12"/>
  <c r="M4944" i="12"/>
  <c r="I4944" i="12"/>
  <c r="J4944" i="12" s="1"/>
  <c r="H4945" i="12"/>
  <c r="F4947" i="12"/>
  <c r="G4947" i="12" s="1"/>
  <c r="E4946" i="12"/>
  <c r="P4944" i="12" l="1"/>
  <c r="Q4944" i="12"/>
  <c r="L4945" i="12"/>
  <c r="M4945" i="12"/>
  <c r="N4944" i="12"/>
  <c r="I4945" i="12"/>
  <c r="J4945" i="12" s="1"/>
  <c r="H4946" i="12"/>
  <c r="M4946" i="12" s="1"/>
  <c r="F4948" i="12"/>
  <c r="G4948" i="12" s="1"/>
  <c r="E4947" i="12"/>
  <c r="P4945" i="12" l="1"/>
  <c r="Q4945" i="12"/>
  <c r="Q4946" i="12" s="1"/>
  <c r="R4944" i="12"/>
  <c r="N4945" i="12"/>
  <c r="I4946" i="12"/>
  <c r="J4946" i="12" s="1"/>
  <c r="L4946" i="12"/>
  <c r="N4946" i="12" s="1"/>
  <c r="H4947" i="12"/>
  <c r="M4947" i="12" s="1"/>
  <c r="F4949" i="12"/>
  <c r="G4949" i="12" s="1"/>
  <c r="E4948" i="12"/>
  <c r="P4946" i="12" l="1"/>
  <c r="Q4947" i="12"/>
  <c r="R4946" i="12"/>
  <c r="R4945" i="12"/>
  <c r="I4947" i="12"/>
  <c r="J4947" i="12" s="1"/>
  <c r="L4947" i="12"/>
  <c r="N4947" i="12" s="1"/>
  <c r="H4948" i="12"/>
  <c r="M4948" i="12" s="1"/>
  <c r="E4949" i="12"/>
  <c r="F4950" i="12"/>
  <c r="G4950" i="12" s="1"/>
  <c r="P4947" i="12" l="1"/>
  <c r="R4947" i="12" s="1"/>
  <c r="Q4948" i="12"/>
  <c r="I4948" i="12"/>
  <c r="J4948" i="12" s="1"/>
  <c r="L4948" i="12"/>
  <c r="N4948" i="12" s="1"/>
  <c r="H4949" i="12"/>
  <c r="F4951" i="12"/>
  <c r="G4951" i="12" s="1"/>
  <c r="E4950" i="12"/>
  <c r="P4948" i="12" l="1"/>
  <c r="R4948" i="12" s="1"/>
  <c r="L4949" i="12"/>
  <c r="M4949" i="12"/>
  <c r="I4949" i="12"/>
  <c r="J4949" i="12" s="1"/>
  <c r="H4950" i="12"/>
  <c r="E4951" i="12"/>
  <c r="F4952" i="12"/>
  <c r="G4952" i="12" s="1"/>
  <c r="P4949" i="12" l="1"/>
  <c r="Q4949" i="12"/>
  <c r="L4950" i="12"/>
  <c r="M4950" i="12"/>
  <c r="N4949" i="12"/>
  <c r="I4950" i="12"/>
  <c r="J4950" i="12" s="1"/>
  <c r="H4951" i="12"/>
  <c r="F4953" i="12"/>
  <c r="G4953" i="12" s="1"/>
  <c r="E4952" i="12"/>
  <c r="P4950" i="12" l="1"/>
  <c r="Q4950" i="12"/>
  <c r="R4949" i="12"/>
  <c r="L4951" i="12"/>
  <c r="M4951" i="12"/>
  <c r="N4950" i="12"/>
  <c r="I4951" i="12"/>
  <c r="J4951" i="12" s="1"/>
  <c r="H4952" i="12"/>
  <c r="E4953" i="12"/>
  <c r="F4954" i="12"/>
  <c r="G4954" i="12" s="1"/>
  <c r="P4951" i="12" l="1"/>
  <c r="Q4951" i="12"/>
  <c r="R4950" i="12"/>
  <c r="L4952" i="12"/>
  <c r="M4952" i="12"/>
  <c r="N4951" i="12"/>
  <c r="I4952" i="12"/>
  <c r="J4952" i="12" s="1"/>
  <c r="H4953" i="12"/>
  <c r="F4955" i="12"/>
  <c r="G4955" i="12" s="1"/>
  <c r="E4954" i="12"/>
  <c r="P4952" i="12" l="1"/>
  <c r="Q4952" i="12"/>
  <c r="R4951" i="12"/>
  <c r="L4953" i="12"/>
  <c r="M4953" i="12"/>
  <c r="N4952" i="12"/>
  <c r="I4953" i="12"/>
  <c r="J4953" i="12" s="1"/>
  <c r="H4954" i="12"/>
  <c r="E4955" i="12"/>
  <c r="F4956" i="12"/>
  <c r="G4956" i="12" s="1"/>
  <c r="P4953" i="12" l="1"/>
  <c r="Q4953" i="12"/>
  <c r="R4952" i="12"/>
  <c r="L4954" i="12"/>
  <c r="M4954" i="12"/>
  <c r="N4953" i="12"/>
  <c r="I4954" i="12"/>
  <c r="J4954" i="12" s="1"/>
  <c r="H4955" i="12"/>
  <c r="M4955" i="12" s="1"/>
  <c r="F4957" i="12"/>
  <c r="G4957" i="12" s="1"/>
  <c r="E4956" i="12"/>
  <c r="P4954" i="12" l="1"/>
  <c r="Q4954" i="12"/>
  <c r="Q4955" i="12" s="1"/>
  <c r="R4953" i="12"/>
  <c r="N4954" i="12"/>
  <c r="I4955" i="12"/>
  <c r="J4955" i="12" s="1"/>
  <c r="L4955" i="12"/>
  <c r="N4955" i="12" s="1"/>
  <c r="H4956" i="12"/>
  <c r="M4956" i="12" s="1"/>
  <c r="E4957" i="12"/>
  <c r="F4958" i="12"/>
  <c r="G4958" i="12" s="1"/>
  <c r="P4955" i="12" l="1"/>
  <c r="R4955" i="12" s="1"/>
  <c r="Q4956" i="12"/>
  <c r="R4954" i="12"/>
  <c r="I4956" i="12"/>
  <c r="J4956" i="12" s="1"/>
  <c r="L4956" i="12"/>
  <c r="N4956" i="12" s="1"/>
  <c r="H4957" i="12"/>
  <c r="F4959" i="12"/>
  <c r="G4959" i="12" s="1"/>
  <c r="E4958" i="12"/>
  <c r="P4956" i="12" l="1"/>
  <c r="R4956" i="12" s="1"/>
  <c r="L4957" i="12"/>
  <c r="M4957" i="12"/>
  <c r="I4957" i="12"/>
  <c r="J4957" i="12" s="1"/>
  <c r="H4958" i="12"/>
  <c r="M4958" i="12" s="1"/>
  <c r="F4960" i="12"/>
  <c r="G4960" i="12" s="1"/>
  <c r="E4959" i="12"/>
  <c r="P4957" i="12" l="1"/>
  <c r="Q4957" i="12"/>
  <c r="Q4958" i="12" s="1"/>
  <c r="N4957" i="12"/>
  <c r="I4958" i="12"/>
  <c r="J4958" i="12" s="1"/>
  <c r="L4958" i="12"/>
  <c r="N4958" i="12" s="1"/>
  <c r="H4959" i="12"/>
  <c r="F4961" i="12"/>
  <c r="G4961" i="12" s="1"/>
  <c r="E4960" i="12"/>
  <c r="P4958" i="12" l="1"/>
  <c r="R4958" i="12" s="1"/>
  <c r="R4957" i="12"/>
  <c r="L4959" i="12"/>
  <c r="M4959" i="12"/>
  <c r="I4959" i="12"/>
  <c r="J4959" i="12" s="1"/>
  <c r="H4960" i="12"/>
  <c r="E4961" i="12"/>
  <c r="F4962" i="12"/>
  <c r="G4962" i="12" s="1"/>
  <c r="P4959" i="12" l="1"/>
  <c r="Q4959" i="12"/>
  <c r="L4960" i="12"/>
  <c r="M4960" i="12"/>
  <c r="N4959" i="12"/>
  <c r="I4960" i="12"/>
  <c r="J4960" i="12" s="1"/>
  <c r="H4961" i="12"/>
  <c r="F4963" i="12"/>
  <c r="G4963" i="12" s="1"/>
  <c r="E4962" i="12"/>
  <c r="P4960" i="12" l="1"/>
  <c r="Q4960" i="12"/>
  <c r="R4959" i="12"/>
  <c r="L4961" i="12"/>
  <c r="M4961" i="12"/>
  <c r="N4960" i="12"/>
  <c r="I4961" i="12"/>
  <c r="J4961" i="12" s="1"/>
  <c r="H4962" i="12"/>
  <c r="E4963" i="12"/>
  <c r="F4964" i="12"/>
  <c r="G4964" i="12" s="1"/>
  <c r="P4961" i="12" l="1"/>
  <c r="Q4961" i="12"/>
  <c r="R4960" i="12"/>
  <c r="L4962" i="12"/>
  <c r="M4962" i="12"/>
  <c r="N4961" i="12"/>
  <c r="I4962" i="12"/>
  <c r="J4962" i="12" s="1"/>
  <c r="H4963" i="12"/>
  <c r="F4965" i="12"/>
  <c r="G4965" i="12" s="1"/>
  <c r="E4964" i="12"/>
  <c r="P4962" i="12" l="1"/>
  <c r="Q4962" i="12"/>
  <c r="R4961" i="12"/>
  <c r="L4963" i="12"/>
  <c r="M4963" i="12"/>
  <c r="N4962" i="12"/>
  <c r="I4963" i="12"/>
  <c r="J4963" i="12" s="1"/>
  <c r="H4964" i="12"/>
  <c r="F4966" i="12"/>
  <c r="G4966" i="12" s="1"/>
  <c r="E4965" i="12"/>
  <c r="P4963" i="12" l="1"/>
  <c r="Q4963" i="12"/>
  <c r="R4962" i="12"/>
  <c r="L4964" i="12"/>
  <c r="M4964" i="12"/>
  <c r="N4963" i="12"/>
  <c r="I4964" i="12"/>
  <c r="J4964" i="12" s="1"/>
  <c r="H4965" i="12"/>
  <c r="E4966" i="12"/>
  <c r="F4967" i="12"/>
  <c r="G4967" i="12" s="1"/>
  <c r="P4964" i="12" l="1"/>
  <c r="Q4964" i="12"/>
  <c r="R4963" i="12"/>
  <c r="L4965" i="12"/>
  <c r="M4965" i="12"/>
  <c r="N4964" i="12"/>
  <c r="I4965" i="12"/>
  <c r="J4965" i="12" s="1"/>
  <c r="H4966" i="12"/>
  <c r="F4968" i="12"/>
  <c r="G4968" i="12" s="1"/>
  <c r="E4967" i="12"/>
  <c r="P4965" i="12" l="1"/>
  <c r="Q4965" i="12"/>
  <c r="R4964" i="12"/>
  <c r="L4966" i="12"/>
  <c r="M4966" i="12"/>
  <c r="N4965" i="12"/>
  <c r="I4966" i="12"/>
  <c r="J4966" i="12" s="1"/>
  <c r="H4967" i="12"/>
  <c r="F4969" i="12"/>
  <c r="G4969" i="12" s="1"/>
  <c r="E4968" i="12"/>
  <c r="P4966" i="12" l="1"/>
  <c r="Q4966" i="12"/>
  <c r="R4965" i="12"/>
  <c r="L4967" i="12"/>
  <c r="M4967" i="12"/>
  <c r="N4966" i="12"/>
  <c r="I4967" i="12"/>
  <c r="J4967" i="12" s="1"/>
  <c r="H4968" i="12"/>
  <c r="F4970" i="12"/>
  <c r="G4970" i="12" s="1"/>
  <c r="E4969" i="12"/>
  <c r="P4967" i="12" l="1"/>
  <c r="Q4967" i="12"/>
  <c r="R4966" i="12"/>
  <c r="L4968" i="12"/>
  <c r="M4968" i="12"/>
  <c r="N4967" i="12"/>
  <c r="I4968" i="12"/>
  <c r="J4968" i="12" s="1"/>
  <c r="H4969" i="12"/>
  <c r="E4970" i="12"/>
  <c r="F4971" i="12"/>
  <c r="G4971" i="12" s="1"/>
  <c r="P4968" i="12" l="1"/>
  <c r="Q4968" i="12"/>
  <c r="R4967" i="12"/>
  <c r="L4969" i="12"/>
  <c r="M4969" i="12"/>
  <c r="N4968" i="12"/>
  <c r="I4969" i="12"/>
  <c r="J4969" i="12" s="1"/>
  <c r="H4970" i="12"/>
  <c r="F4972" i="12"/>
  <c r="G4972" i="12" s="1"/>
  <c r="E4971" i="12"/>
  <c r="P4969" i="12" l="1"/>
  <c r="Q4969" i="12"/>
  <c r="R4968" i="12"/>
  <c r="L4970" i="12"/>
  <c r="M4970" i="12"/>
  <c r="N4969" i="12"/>
  <c r="I4970" i="12"/>
  <c r="J4970" i="12" s="1"/>
  <c r="H4971" i="12"/>
  <c r="F4973" i="12"/>
  <c r="G4973" i="12" s="1"/>
  <c r="E4972" i="12"/>
  <c r="P4970" i="12" l="1"/>
  <c r="Q4970" i="12"/>
  <c r="R4969" i="12"/>
  <c r="L4971" i="12"/>
  <c r="M4971" i="12"/>
  <c r="N4970" i="12"/>
  <c r="I4971" i="12"/>
  <c r="J4971" i="12" s="1"/>
  <c r="H4972" i="12"/>
  <c r="M4972" i="12" s="1"/>
  <c r="E4973" i="12"/>
  <c r="F4974" i="12"/>
  <c r="G4974" i="12" s="1"/>
  <c r="P4971" i="12" l="1"/>
  <c r="Q4971" i="12"/>
  <c r="Q4972" i="12" s="1"/>
  <c r="R4970" i="12"/>
  <c r="N4971" i="12"/>
  <c r="I4972" i="12"/>
  <c r="J4972" i="12" s="1"/>
  <c r="L4972" i="12"/>
  <c r="N4972" i="12" s="1"/>
  <c r="H4973" i="12"/>
  <c r="F4975" i="12"/>
  <c r="G4975" i="12" s="1"/>
  <c r="E4974" i="12"/>
  <c r="P4972" i="12" l="1"/>
  <c r="R4972" i="12" s="1"/>
  <c r="R4971" i="12"/>
  <c r="L4973" i="12"/>
  <c r="M4973" i="12"/>
  <c r="I4973" i="12"/>
  <c r="J4973" i="12" s="1"/>
  <c r="H4974" i="12"/>
  <c r="M4974" i="12" s="1"/>
  <c r="F4976" i="12"/>
  <c r="G4976" i="12" s="1"/>
  <c r="E4975" i="12"/>
  <c r="P4973" i="12" l="1"/>
  <c r="Q4973" i="12"/>
  <c r="Q4974" i="12" s="1"/>
  <c r="N4973" i="12"/>
  <c r="I4974" i="12"/>
  <c r="J4974" i="12" s="1"/>
  <c r="L4974" i="12"/>
  <c r="N4974" i="12" s="1"/>
  <c r="H4975" i="12"/>
  <c r="M4975" i="12" s="1"/>
  <c r="F4977" i="12"/>
  <c r="G4977" i="12" s="1"/>
  <c r="E4976" i="12"/>
  <c r="P4974" i="12" l="1"/>
  <c r="Q4975" i="12"/>
  <c r="R4973" i="12"/>
  <c r="R4974" i="12"/>
  <c r="I4975" i="12"/>
  <c r="J4975" i="12" s="1"/>
  <c r="L4975" i="12"/>
  <c r="N4975" i="12" s="1"/>
  <c r="H4976" i="12"/>
  <c r="F4978" i="12"/>
  <c r="G4978" i="12" s="1"/>
  <c r="E4977" i="12"/>
  <c r="P4975" i="12" l="1"/>
  <c r="R4975" i="12" s="1"/>
  <c r="L4976" i="12"/>
  <c r="M4976" i="12"/>
  <c r="I4976" i="12"/>
  <c r="J4976" i="12" s="1"/>
  <c r="H4977" i="12"/>
  <c r="F4979" i="12"/>
  <c r="G4979" i="12" s="1"/>
  <c r="E4978" i="12"/>
  <c r="P4976" i="12" l="1"/>
  <c r="Q4976" i="12"/>
  <c r="L4977" i="12"/>
  <c r="M4977" i="12"/>
  <c r="N4976" i="12"/>
  <c r="I4977" i="12"/>
  <c r="J4977" i="12" s="1"/>
  <c r="H4978" i="12"/>
  <c r="F4980" i="12"/>
  <c r="G4980" i="12" s="1"/>
  <c r="E4979" i="12"/>
  <c r="P4977" i="12" l="1"/>
  <c r="Q4977" i="12"/>
  <c r="R4976" i="12"/>
  <c r="L4978" i="12"/>
  <c r="M4978" i="12"/>
  <c r="N4977" i="12"/>
  <c r="I4978" i="12"/>
  <c r="J4978" i="12" s="1"/>
  <c r="H4979" i="12"/>
  <c r="F4981" i="12"/>
  <c r="G4981" i="12" s="1"/>
  <c r="E4980" i="12"/>
  <c r="P4978" i="12" l="1"/>
  <c r="Q4978" i="12"/>
  <c r="R4977" i="12"/>
  <c r="L4979" i="12"/>
  <c r="M4979" i="12"/>
  <c r="N4978" i="12"/>
  <c r="I4979" i="12"/>
  <c r="J4979" i="12" s="1"/>
  <c r="H4980" i="12"/>
  <c r="F4982" i="12"/>
  <c r="G4982" i="12" s="1"/>
  <c r="E4981" i="12"/>
  <c r="P4979" i="12" l="1"/>
  <c r="Q4979" i="12"/>
  <c r="R4978" i="12"/>
  <c r="L4980" i="12"/>
  <c r="M4980" i="12"/>
  <c r="N4979" i="12"/>
  <c r="I4980" i="12"/>
  <c r="J4980" i="12" s="1"/>
  <c r="H4981" i="12"/>
  <c r="E4982" i="12"/>
  <c r="F4983" i="12"/>
  <c r="G4983" i="12" s="1"/>
  <c r="P4980" i="12" l="1"/>
  <c r="Q4980" i="12"/>
  <c r="R4979" i="12"/>
  <c r="L4981" i="12"/>
  <c r="M4981" i="12"/>
  <c r="N4980" i="12"/>
  <c r="I4981" i="12"/>
  <c r="J4981" i="12" s="1"/>
  <c r="H4982" i="12"/>
  <c r="M4982" i="12" s="1"/>
  <c r="F4984" i="12"/>
  <c r="G4984" i="12" s="1"/>
  <c r="E4983" i="12"/>
  <c r="P4981" i="12" l="1"/>
  <c r="Q4981" i="12"/>
  <c r="Q4982" i="12" s="1"/>
  <c r="R4980" i="12"/>
  <c r="N4981" i="12"/>
  <c r="I4982" i="12"/>
  <c r="J4982" i="12" s="1"/>
  <c r="L4982" i="12"/>
  <c r="N4982" i="12" s="1"/>
  <c r="H4983" i="12"/>
  <c r="F4985" i="12"/>
  <c r="G4985" i="12" s="1"/>
  <c r="E4984" i="12"/>
  <c r="P4982" i="12" l="1"/>
  <c r="R4982" i="12" s="1"/>
  <c r="R4981" i="12"/>
  <c r="L4983" i="12"/>
  <c r="M4983" i="12"/>
  <c r="I4983" i="12"/>
  <c r="J4983" i="12" s="1"/>
  <c r="H4984" i="12"/>
  <c r="M4984" i="12" s="1"/>
  <c r="E4985" i="12"/>
  <c r="F4986" i="12"/>
  <c r="G4986" i="12" s="1"/>
  <c r="P4983" i="12" l="1"/>
  <c r="Q4983" i="12"/>
  <c r="Q4984" i="12" s="1"/>
  <c r="N4983" i="12"/>
  <c r="I4984" i="12"/>
  <c r="J4984" i="12" s="1"/>
  <c r="L4984" i="12"/>
  <c r="N4984" i="12" s="1"/>
  <c r="H4985" i="12"/>
  <c r="M4985" i="12" s="1"/>
  <c r="F4987" i="12"/>
  <c r="G4987" i="12" s="1"/>
  <c r="E4986" i="12"/>
  <c r="P4984" i="12" l="1"/>
  <c r="R4984" i="12" s="1"/>
  <c r="Q4985" i="12"/>
  <c r="R4983" i="12"/>
  <c r="I4985" i="12"/>
  <c r="J4985" i="12" s="1"/>
  <c r="L4985" i="12"/>
  <c r="N4985" i="12" s="1"/>
  <c r="H4986" i="12"/>
  <c r="E4987" i="12"/>
  <c r="F4988" i="12"/>
  <c r="G4988" i="12" s="1"/>
  <c r="P4985" i="12" l="1"/>
  <c r="R4985" i="12" s="1"/>
  <c r="L4986" i="12"/>
  <c r="M4986" i="12"/>
  <c r="I4986" i="12"/>
  <c r="J4986" i="12" s="1"/>
  <c r="H4987" i="12"/>
  <c r="F4989" i="12"/>
  <c r="G4989" i="12" s="1"/>
  <c r="E4988" i="12"/>
  <c r="P4986" i="12" l="1"/>
  <c r="Q4986" i="12"/>
  <c r="L4987" i="12"/>
  <c r="M4987" i="12"/>
  <c r="N4986" i="12"/>
  <c r="I4987" i="12"/>
  <c r="J4987" i="12" s="1"/>
  <c r="H4988" i="12"/>
  <c r="F4990" i="12"/>
  <c r="G4990" i="12" s="1"/>
  <c r="E4989" i="12"/>
  <c r="P4987" i="12" l="1"/>
  <c r="Q4987" i="12"/>
  <c r="R4986" i="12"/>
  <c r="L4988" i="12"/>
  <c r="M4988" i="12"/>
  <c r="N4987" i="12"/>
  <c r="I4988" i="12"/>
  <c r="J4988" i="12" s="1"/>
  <c r="H4989" i="12"/>
  <c r="F4991" i="12"/>
  <c r="G4991" i="12" s="1"/>
  <c r="E4990" i="12"/>
  <c r="P4988" i="12" l="1"/>
  <c r="Q4988" i="12"/>
  <c r="R4987" i="12"/>
  <c r="L4989" i="12"/>
  <c r="M4989" i="12"/>
  <c r="N4988" i="12"/>
  <c r="I4989" i="12"/>
  <c r="J4989" i="12" s="1"/>
  <c r="H4990" i="12"/>
  <c r="M4990" i="12" s="1"/>
  <c r="F4992" i="12"/>
  <c r="G4992" i="12" s="1"/>
  <c r="E4991" i="12"/>
  <c r="P4989" i="12" l="1"/>
  <c r="Q4989" i="12"/>
  <c r="Q4990" i="12" s="1"/>
  <c r="R4988" i="12"/>
  <c r="N4989" i="12"/>
  <c r="I4990" i="12"/>
  <c r="J4990" i="12" s="1"/>
  <c r="L4990" i="12"/>
  <c r="N4990" i="12" s="1"/>
  <c r="H4991" i="12"/>
  <c r="M4991" i="12" s="1"/>
  <c r="F4993" i="12"/>
  <c r="G4993" i="12" s="1"/>
  <c r="E4992" i="12"/>
  <c r="P4990" i="12" l="1"/>
  <c r="Q4991" i="12"/>
  <c r="R4989" i="12"/>
  <c r="R4990" i="12"/>
  <c r="I4991" i="12"/>
  <c r="J4991" i="12" s="1"/>
  <c r="L4991" i="12"/>
  <c r="N4991" i="12" s="1"/>
  <c r="H4992" i="12"/>
  <c r="E4993" i="12"/>
  <c r="F4994" i="12"/>
  <c r="G4994" i="12" s="1"/>
  <c r="P4991" i="12" l="1"/>
  <c r="R4991" i="12" s="1"/>
  <c r="L4992" i="12"/>
  <c r="M4992" i="12"/>
  <c r="I4992" i="12"/>
  <c r="J4992" i="12" s="1"/>
  <c r="H4993" i="12"/>
  <c r="F4995" i="12"/>
  <c r="G4995" i="12" s="1"/>
  <c r="E4994" i="12"/>
  <c r="P4992" i="12" l="1"/>
  <c r="Q4992" i="12"/>
  <c r="L4993" i="12"/>
  <c r="M4993" i="12"/>
  <c r="N4992" i="12"/>
  <c r="I4993" i="12"/>
  <c r="J4993" i="12" s="1"/>
  <c r="H4994" i="12"/>
  <c r="F4996" i="12"/>
  <c r="G4996" i="12" s="1"/>
  <c r="E4995" i="12"/>
  <c r="P4993" i="12" l="1"/>
  <c r="Q4993" i="12"/>
  <c r="R4992" i="12"/>
  <c r="L4994" i="12"/>
  <c r="M4994" i="12"/>
  <c r="N4993" i="12"/>
  <c r="I4994" i="12"/>
  <c r="J4994" i="12" s="1"/>
  <c r="H4995" i="12"/>
  <c r="F4997" i="12"/>
  <c r="G4997" i="12" s="1"/>
  <c r="E4996" i="12"/>
  <c r="P4994" i="12" l="1"/>
  <c r="Q4994" i="12"/>
  <c r="R4993" i="12"/>
  <c r="L4995" i="12"/>
  <c r="M4995" i="12"/>
  <c r="N4994" i="12"/>
  <c r="I4995" i="12"/>
  <c r="J4995" i="12" s="1"/>
  <c r="H4996" i="12"/>
  <c r="F4998" i="12"/>
  <c r="G4998" i="12" s="1"/>
  <c r="E4997" i="12"/>
  <c r="P4995" i="12" l="1"/>
  <c r="Q4995" i="12"/>
  <c r="R4994" i="12"/>
  <c r="L4996" i="12"/>
  <c r="M4996" i="12"/>
  <c r="N4995" i="12"/>
  <c r="I4996" i="12"/>
  <c r="J4996" i="12" s="1"/>
  <c r="H4997" i="12"/>
  <c r="F4999" i="12"/>
  <c r="G4999" i="12" s="1"/>
  <c r="E4998" i="12"/>
  <c r="P4996" i="12" l="1"/>
  <c r="Q4996" i="12"/>
  <c r="R4995" i="12"/>
  <c r="L4997" i="12"/>
  <c r="M4997" i="12"/>
  <c r="N4996" i="12"/>
  <c r="I4997" i="12"/>
  <c r="J4997" i="12" s="1"/>
  <c r="H4998" i="12"/>
  <c r="F5000" i="12"/>
  <c r="G5000" i="12" s="1"/>
  <c r="E4999" i="12"/>
  <c r="P4997" i="12" l="1"/>
  <c r="Q4997" i="12"/>
  <c r="R4996" i="12"/>
  <c r="L4998" i="12"/>
  <c r="M4998" i="12"/>
  <c r="N4997" i="12"/>
  <c r="I4998" i="12"/>
  <c r="J4998" i="12" s="1"/>
  <c r="H4999" i="12"/>
  <c r="F5001" i="12"/>
  <c r="G5001" i="12" s="1"/>
  <c r="E5000" i="12"/>
  <c r="P4998" i="12" l="1"/>
  <c r="Q4998" i="12"/>
  <c r="R4997" i="12"/>
  <c r="L4999" i="12"/>
  <c r="M4999" i="12"/>
  <c r="N4998" i="12"/>
  <c r="I4999" i="12"/>
  <c r="J4999" i="12" s="1"/>
  <c r="H5000" i="12"/>
  <c r="E5001" i="12"/>
  <c r="F5002" i="12"/>
  <c r="G5002" i="12" s="1"/>
  <c r="P4999" i="12" l="1"/>
  <c r="Q4999" i="12"/>
  <c r="R4998" i="12"/>
  <c r="L5000" i="12"/>
  <c r="M5000" i="12"/>
  <c r="N4999" i="12"/>
  <c r="I5000" i="12"/>
  <c r="J5000" i="12" s="1"/>
  <c r="H5001" i="12"/>
  <c r="M5001" i="12" s="1"/>
  <c r="F5003" i="12"/>
  <c r="G5003" i="12" s="1"/>
  <c r="E5002" i="12"/>
  <c r="P5000" i="12" l="1"/>
  <c r="Q5000" i="12"/>
  <c r="Q5001" i="12" s="1"/>
  <c r="R4999" i="12"/>
  <c r="N5000" i="12"/>
  <c r="I5001" i="12"/>
  <c r="J5001" i="12" s="1"/>
  <c r="L5001" i="12"/>
  <c r="N5001" i="12" s="1"/>
  <c r="H5002" i="12"/>
  <c r="E5003" i="12"/>
  <c r="F5004" i="12"/>
  <c r="G5004" i="12" s="1"/>
  <c r="P5001" i="12" l="1"/>
  <c r="R5001" i="12" s="1"/>
  <c r="R5000" i="12"/>
  <c r="L5002" i="12"/>
  <c r="M5002" i="12"/>
  <c r="I5002" i="12"/>
  <c r="J5002" i="12" s="1"/>
  <c r="H5003" i="12"/>
  <c r="F5005" i="12"/>
  <c r="G5005" i="12" s="1"/>
  <c r="E5004" i="12"/>
  <c r="P5002" i="12" l="1"/>
  <c r="Q5002" i="12"/>
  <c r="L5003" i="12"/>
  <c r="M5003" i="12"/>
  <c r="N5002" i="12"/>
  <c r="I5003" i="12"/>
  <c r="J5003" i="12" s="1"/>
  <c r="H5004" i="12"/>
  <c r="E5005" i="12"/>
  <c r="F5006" i="12"/>
  <c r="G5006" i="12" s="1"/>
  <c r="P5003" i="12" l="1"/>
  <c r="Q5003" i="12"/>
  <c r="R5002" i="12"/>
  <c r="L5004" i="12"/>
  <c r="M5004" i="12"/>
  <c r="N5003" i="12"/>
  <c r="I5004" i="12"/>
  <c r="J5004" i="12" s="1"/>
  <c r="H5005" i="12"/>
  <c r="F5007" i="12"/>
  <c r="G5007" i="12" s="1"/>
  <c r="E5006" i="12"/>
  <c r="P5004" i="12" l="1"/>
  <c r="Q5004" i="12"/>
  <c r="R5003" i="12"/>
  <c r="L5005" i="12"/>
  <c r="M5005" i="12"/>
  <c r="N5004" i="12"/>
  <c r="I5005" i="12"/>
  <c r="J5005" i="12" s="1"/>
  <c r="H5006" i="12"/>
  <c r="E5007" i="12"/>
  <c r="F5008" i="12"/>
  <c r="G5008" i="12" s="1"/>
  <c r="P5005" i="12" l="1"/>
  <c r="Q5005" i="12"/>
  <c r="R5004" i="12"/>
  <c r="L5006" i="12"/>
  <c r="M5006" i="12"/>
  <c r="N5005" i="12"/>
  <c r="I5006" i="12"/>
  <c r="J5006" i="12" s="1"/>
  <c r="H5007" i="12"/>
  <c r="M5007" i="12" s="1"/>
  <c r="F5009" i="12"/>
  <c r="G5009" i="12" s="1"/>
  <c r="E5008" i="12"/>
  <c r="P5006" i="12" l="1"/>
  <c r="Q5006" i="12"/>
  <c r="Q5007" i="12" s="1"/>
  <c r="R5005" i="12"/>
  <c r="N5006" i="12"/>
  <c r="I5007" i="12"/>
  <c r="J5007" i="12" s="1"/>
  <c r="L5007" i="12"/>
  <c r="N5007" i="12" s="1"/>
  <c r="H5008" i="12"/>
  <c r="E5009" i="12"/>
  <c r="F5010" i="12"/>
  <c r="G5010" i="12" s="1"/>
  <c r="P5007" i="12" l="1"/>
  <c r="R5007" i="12" s="1"/>
  <c r="R5006" i="12"/>
  <c r="L5008" i="12"/>
  <c r="M5008" i="12"/>
  <c r="I5008" i="12"/>
  <c r="J5008" i="12" s="1"/>
  <c r="H5009" i="12"/>
  <c r="F5011" i="12"/>
  <c r="G5011" i="12" s="1"/>
  <c r="E5010" i="12"/>
  <c r="P5008" i="12" l="1"/>
  <c r="Q5008" i="12"/>
  <c r="L5009" i="12"/>
  <c r="M5009" i="12"/>
  <c r="N5008" i="12"/>
  <c r="I5009" i="12"/>
  <c r="J5009" i="12" s="1"/>
  <c r="H5010" i="12"/>
  <c r="E5011" i="12"/>
  <c r="F5012" i="12"/>
  <c r="G5012" i="12" s="1"/>
  <c r="P5009" i="12" l="1"/>
  <c r="Q5009" i="12"/>
  <c r="R5008" i="12"/>
  <c r="L5010" i="12"/>
  <c r="M5010" i="12"/>
  <c r="N5009" i="12"/>
  <c r="I5010" i="12"/>
  <c r="J5010" i="12" s="1"/>
  <c r="H5011" i="12"/>
  <c r="F5013" i="12"/>
  <c r="G5013" i="12" s="1"/>
  <c r="E5012" i="12"/>
  <c r="P5010" i="12" l="1"/>
  <c r="Q5010" i="12"/>
  <c r="R5009" i="12"/>
  <c r="L5011" i="12"/>
  <c r="M5011" i="12"/>
  <c r="N5010" i="12"/>
  <c r="I5011" i="12"/>
  <c r="J5011" i="12" s="1"/>
  <c r="H5012" i="12"/>
  <c r="E5013" i="12"/>
  <c r="F5014" i="12"/>
  <c r="G5014" i="12" s="1"/>
  <c r="P5011" i="12" l="1"/>
  <c r="Q5011" i="12"/>
  <c r="R5010" i="12"/>
  <c r="L5012" i="12"/>
  <c r="M5012" i="12"/>
  <c r="N5011" i="12"/>
  <c r="I5012" i="12"/>
  <c r="J5012" i="12" s="1"/>
  <c r="H5013" i="12"/>
  <c r="E5014" i="12"/>
  <c r="F5015" i="12"/>
  <c r="G5015" i="12" s="1"/>
  <c r="P5012" i="12" l="1"/>
  <c r="Q5012" i="12"/>
  <c r="R5011" i="12"/>
  <c r="L5013" i="12"/>
  <c r="M5013" i="12"/>
  <c r="N5012" i="12"/>
  <c r="I5013" i="12"/>
  <c r="J5013" i="12" s="1"/>
  <c r="H5014" i="12"/>
  <c r="F5016" i="12"/>
  <c r="G5016" i="12" s="1"/>
  <c r="E5015" i="12"/>
  <c r="P5013" i="12" l="1"/>
  <c r="Q5013" i="12"/>
  <c r="R5012" i="12"/>
  <c r="L5014" i="12"/>
  <c r="M5014" i="12"/>
  <c r="N5013" i="12"/>
  <c r="I5014" i="12"/>
  <c r="J5014" i="12" s="1"/>
  <c r="H5015" i="12"/>
  <c r="E5016" i="12"/>
  <c r="F5017" i="12"/>
  <c r="G5017" i="12" s="1"/>
  <c r="P5014" i="12" l="1"/>
  <c r="Q5014" i="12"/>
  <c r="R5013" i="12"/>
  <c r="L5015" i="12"/>
  <c r="M5015" i="12"/>
  <c r="N5014" i="12"/>
  <c r="I5015" i="12"/>
  <c r="J5015" i="12" s="1"/>
  <c r="H5016" i="12"/>
  <c r="F5018" i="12"/>
  <c r="G5018" i="12" s="1"/>
  <c r="E5017" i="12"/>
  <c r="P5015" i="12" l="1"/>
  <c r="Q5015" i="12"/>
  <c r="R5014" i="12"/>
  <c r="L5016" i="12"/>
  <c r="M5016" i="12"/>
  <c r="N5015" i="12"/>
  <c r="I5016" i="12"/>
  <c r="J5016" i="12" s="1"/>
  <c r="H5017" i="12"/>
  <c r="F5019" i="12"/>
  <c r="G5019" i="12" s="1"/>
  <c r="E5018" i="12"/>
  <c r="P5016" i="12" l="1"/>
  <c r="Q5016" i="12"/>
  <c r="R5015" i="12"/>
  <c r="L5017" i="12"/>
  <c r="M5017" i="12"/>
  <c r="N5016" i="12"/>
  <c r="I5017" i="12"/>
  <c r="J5017" i="12" s="1"/>
  <c r="H5018" i="12"/>
  <c r="M5018" i="12" s="1"/>
  <c r="E5019" i="12"/>
  <c r="F5020" i="12"/>
  <c r="G5020" i="12" s="1"/>
  <c r="P5017" i="12" l="1"/>
  <c r="Q5017" i="12"/>
  <c r="Q5018" i="12" s="1"/>
  <c r="R5016" i="12"/>
  <c r="N5017" i="12"/>
  <c r="I5018" i="12"/>
  <c r="J5018" i="12" s="1"/>
  <c r="L5018" i="12"/>
  <c r="N5018" i="12" s="1"/>
  <c r="H5019" i="12"/>
  <c r="F5021" i="12"/>
  <c r="G5021" i="12" s="1"/>
  <c r="E5020" i="12"/>
  <c r="P5018" i="12" l="1"/>
  <c r="R5017" i="12"/>
  <c r="R5018" i="12"/>
  <c r="L5019" i="12"/>
  <c r="M5019" i="12"/>
  <c r="I5019" i="12"/>
  <c r="J5019" i="12" s="1"/>
  <c r="H5020" i="12"/>
  <c r="E5021" i="12"/>
  <c r="F5022" i="12"/>
  <c r="G5022" i="12" s="1"/>
  <c r="P5019" i="12" l="1"/>
  <c r="Q5019" i="12"/>
  <c r="L5020" i="12"/>
  <c r="M5020" i="12"/>
  <c r="N5019" i="12"/>
  <c r="I5020" i="12"/>
  <c r="J5020" i="12" s="1"/>
  <c r="H5021" i="12"/>
  <c r="F5023" i="12"/>
  <c r="G5023" i="12" s="1"/>
  <c r="E5022" i="12"/>
  <c r="P5020" i="12" l="1"/>
  <c r="Q5020" i="12"/>
  <c r="R5019" i="12"/>
  <c r="L5021" i="12"/>
  <c r="M5021" i="12"/>
  <c r="N5020" i="12"/>
  <c r="I5021" i="12"/>
  <c r="J5021" i="12" s="1"/>
  <c r="H5022" i="12"/>
  <c r="E5023" i="12"/>
  <c r="F5024" i="12"/>
  <c r="G5024" i="12" s="1"/>
  <c r="P5021" i="12" l="1"/>
  <c r="Q5021" i="12"/>
  <c r="R5020" i="12"/>
  <c r="L5022" i="12"/>
  <c r="M5022" i="12"/>
  <c r="N5021" i="12"/>
  <c r="I5022" i="12"/>
  <c r="J5022" i="12" s="1"/>
  <c r="H5023" i="12"/>
  <c r="F5025" i="12"/>
  <c r="G5025" i="12" s="1"/>
  <c r="E5024" i="12"/>
  <c r="P5022" i="12" l="1"/>
  <c r="Q5022" i="12"/>
  <c r="R5021" i="12"/>
  <c r="L5023" i="12"/>
  <c r="M5023" i="12"/>
  <c r="N5022" i="12"/>
  <c r="I5023" i="12"/>
  <c r="J5023" i="12" s="1"/>
  <c r="H5024" i="12"/>
  <c r="F5026" i="12"/>
  <c r="G5026" i="12" s="1"/>
  <c r="E5025" i="12"/>
  <c r="P5023" i="12" l="1"/>
  <c r="Q5023" i="12"/>
  <c r="R5022" i="12"/>
  <c r="L5024" i="12"/>
  <c r="M5024" i="12"/>
  <c r="N5023" i="12"/>
  <c r="I5024" i="12"/>
  <c r="J5024" i="12" s="1"/>
  <c r="H5025" i="12"/>
  <c r="E5026" i="12"/>
  <c r="F5027" i="12"/>
  <c r="G5027" i="12" s="1"/>
  <c r="P5024" i="12" l="1"/>
  <c r="Q5024" i="12"/>
  <c r="R5023" i="12"/>
  <c r="L5025" i="12"/>
  <c r="M5025" i="12"/>
  <c r="N5024" i="12"/>
  <c r="I5025" i="12"/>
  <c r="J5025" i="12" s="1"/>
  <c r="H5026" i="12"/>
  <c r="F5028" i="12"/>
  <c r="G5028" i="12" s="1"/>
  <c r="E5027" i="12"/>
  <c r="P5025" i="12" l="1"/>
  <c r="Q5025" i="12"/>
  <c r="R5024" i="12"/>
  <c r="L5026" i="12"/>
  <c r="M5026" i="12"/>
  <c r="N5025" i="12"/>
  <c r="I5026" i="12"/>
  <c r="J5026" i="12" s="1"/>
  <c r="H5027" i="12"/>
  <c r="E5028" i="12"/>
  <c r="F5029" i="12"/>
  <c r="G5029" i="12" s="1"/>
  <c r="P5026" i="12" l="1"/>
  <c r="Q5026" i="12"/>
  <c r="R5025" i="12"/>
  <c r="L5027" i="12"/>
  <c r="M5027" i="12"/>
  <c r="N5026" i="12"/>
  <c r="I5027" i="12"/>
  <c r="J5027" i="12" s="1"/>
  <c r="H5028" i="12"/>
  <c r="F5030" i="12"/>
  <c r="G5030" i="12" s="1"/>
  <c r="E5029" i="12"/>
  <c r="P5027" i="12" l="1"/>
  <c r="Q5027" i="12"/>
  <c r="R5026" i="12"/>
  <c r="L5028" i="12"/>
  <c r="M5028" i="12"/>
  <c r="N5027" i="12"/>
  <c r="I5028" i="12"/>
  <c r="J5028" i="12" s="1"/>
  <c r="H5029" i="12"/>
  <c r="M5029" i="12" s="1"/>
  <c r="F5031" i="12"/>
  <c r="G5031" i="12" s="1"/>
  <c r="E5030" i="12"/>
  <c r="P5028" i="12" l="1"/>
  <c r="Q5028" i="12"/>
  <c r="Q5029" i="12" s="1"/>
  <c r="R5027" i="12"/>
  <c r="N5028" i="12"/>
  <c r="I5029" i="12"/>
  <c r="J5029" i="12" s="1"/>
  <c r="L5029" i="12"/>
  <c r="N5029" i="12" s="1"/>
  <c r="H5030" i="12"/>
  <c r="E5031" i="12"/>
  <c r="F5032" i="12"/>
  <c r="G5032" i="12" s="1"/>
  <c r="P5029" i="12" l="1"/>
  <c r="R5029" i="12" s="1"/>
  <c r="R5028" i="12"/>
  <c r="L5030" i="12"/>
  <c r="M5030" i="12"/>
  <c r="I5030" i="12"/>
  <c r="J5030" i="12" s="1"/>
  <c r="H5031" i="12"/>
  <c r="F5033" i="12"/>
  <c r="G5033" i="12" s="1"/>
  <c r="E5032" i="12"/>
  <c r="P5030" i="12" l="1"/>
  <c r="Q5030" i="12"/>
  <c r="L5031" i="12"/>
  <c r="M5031" i="12"/>
  <c r="N5030" i="12"/>
  <c r="I5031" i="12"/>
  <c r="J5031" i="12" s="1"/>
  <c r="H5032" i="12"/>
  <c r="F5034" i="12"/>
  <c r="G5034" i="12" s="1"/>
  <c r="E5033" i="12"/>
  <c r="P5031" i="12" l="1"/>
  <c r="Q5031" i="12"/>
  <c r="R5030" i="12"/>
  <c r="L5032" i="12"/>
  <c r="M5032" i="12"/>
  <c r="N5031" i="12"/>
  <c r="I5032" i="12"/>
  <c r="J5032" i="12" s="1"/>
  <c r="H5033" i="12"/>
  <c r="F5035" i="12"/>
  <c r="G5035" i="12" s="1"/>
  <c r="E5034" i="12"/>
  <c r="P5032" i="12" l="1"/>
  <c r="Q5032" i="12"/>
  <c r="R5031" i="12"/>
  <c r="L5033" i="12"/>
  <c r="M5033" i="12"/>
  <c r="N5032" i="12"/>
  <c r="I5033" i="12"/>
  <c r="J5033" i="12" s="1"/>
  <c r="H5034" i="12"/>
  <c r="F5036" i="12"/>
  <c r="G5036" i="12" s="1"/>
  <c r="E5035" i="12"/>
  <c r="P5033" i="12" l="1"/>
  <c r="Q5033" i="12"/>
  <c r="R5032" i="12"/>
  <c r="L5034" i="12"/>
  <c r="M5034" i="12"/>
  <c r="N5033" i="12"/>
  <c r="I5034" i="12"/>
  <c r="J5034" i="12" s="1"/>
  <c r="H5035" i="12"/>
  <c r="F5037" i="12"/>
  <c r="G5037" i="12" s="1"/>
  <c r="E5036" i="12"/>
  <c r="P5034" i="12" l="1"/>
  <c r="Q5034" i="12"/>
  <c r="R5033" i="12"/>
  <c r="L5035" i="12"/>
  <c r="M5035" i="12"/>
  <c r="N5034" i="12"/>
  <c r="I5035" i="12"/>
  <c r="J5035" i="12" s="1"/>
  <c r="H5036" i="12"/>
  <c r="M5036" i="12" s="1"/>
  <c r="E5037" i="12"/>
  <c r="F5038" i="12"/>
  <c r="G5038" i="12" s="1"/>
  <c r="P5035" i="12" l="1"/>
  <c r="Q5035" i="12"/>
  <c r="Q5036" i="12" s="1"/>
  <c r="R5034" i="12"/>
  <c r="N5035" i="12"/>
  <c r="I5036" i="12"/>
  <c r="J5036" i="12" s="1"/>
  <c r="L5036" i="12"/>
  <c r="N5036" i="12" s="1"/>
  <c r="H5037" i="12"/>
  <c r="F5039" i="12"/>
  <c r="G5039" i="12" s="1"/>
  <c r="E5038" i="12"/>
  <c r="P5036" i="12" l="1"/>
  <c r="R5036" i="12" s="1"/>
  <c r="R5035" i="12"/>
  <c r="L5037" i="12"/>
  <c r="M5037" i="12"/>
  <c r="I5037" i="12"/>
  <c r="J5037" i="12" s="1"/>
  <c r="H5038" i="12"/>
  <c r="M5038" i="12" s="1"/>
  <c r="F5040" i="12"/>
  <c r="G5040" i="12" s="1"/>
  <c r="E5039" i="12"/>
  <c r="P5037" i="12" l="1"/>
  <c r="Q5037" i="12"/>
  <c r="Q5038" i="12" s="1"/>
  <c r="N5037" i="12"/>
  <c r="I5038" i="12"/>
  <c r="J5038" i="12" s="1"/>
  <c r="L5038" i="12"/>
  <c r="N5038" i="12" s="1"/>
  <c r="H5039" i="12"/>
  <c r="F5041" i="12"/>
  <c r="G5041" i="12" s="1"/>
  <c r="E5040" i="12"/>
  <c r="P5038" i="12" l="1"/>
  <c r="R5037" i="12"/>
  <c r="R5038" i="12"/>
  <c r="L5039" i="12"/>
  <c r="M5039" i="12"/>
  <c r="I5039" i="12"/>
  <c r="J5039" i="12" s="1"/>
  <c r="H5040" i="12"/>
  <c r="M5040" i="12" s="1"/>
  <c r="F5042" i="12"/>
  <c r="G5042" i="12" s="1"/>
  <c r="E5041" i="12"/>
  <c r="P5039" i="12" l="1"/>
  <c r="Q5039" i="12"/>
  <c r="Q5040" i="12" s="1"/>
  <c r="N5039" i="12"/>
  <c r="I5040" i="12"/>
  <c r="J5040" i="12" s="1"/>
  <c r="L5040" i="12"/>
  <c r="N5040" i="12" s="1"/>
  <c r="H5041" i="12"/>
  <c r="M5041" i="12" s="1"/>
  <c r="F5043" i="12"/>
  <c r="G5043" i="12" s="1"/>
  <c r="E5042" i="12"/>
  <c r="P5040" i="12" l="1"/>
  <c r="Q5041" i="12"/>
  <c r="R5039" i="12"/>
  <c r="R5040" i="12"/>
  <c r="I5041" i="12"/>
  <c r="J5041" i="12" s="1"/>
  <c r="L5041" i="12"/>
  <c r="N5041" i="12" s="1"/>
  <c r="H5042" i="12"/>
  <c r="E5043" i="12"/>
  <c r="F5044" i="12"/>
  <c r="G5044" i="12" s="1"/>
  <c r="P5041" i="12" l="1"/>
  <c r="R5041" i="12" s="1"/>
  <c r="L5042" i="12"/>
  <c r="M5042" i="12"/>
  <c r="I5042" i="12"/>
  <c r="J5042" i="12" s="1"/>
  <c r="H5043" i="12"/>
  <c r="F5045" i="12"/>
  <c r="G5045" i="12" s="1"/>
  <c r="E5044" i="12"/>
  <c r="P5042" i="12" l="1"/>
  <c r="Q5042" i="12"/>
  <c r="L5043" i="12"/>
  <c r="M5043" i="12"/>
  <c r="N5042" i="12"/>
  <c r="I5043" i="12"/>
  <c r="J5043" i="12" s="1"/>
  <c r="H5044" i="12"/>
  <c r="M5044" i="12" s="1"/>
  <c r="E5045" i="12"/>
  <c r="F5046" i="12"/>
  <c r="G5046" i="12" s="1"/>
  <c r="P5043" i="12" l="1"/>
  <c r="Q5043" i="12"/>
  <c r="Q5044" i="12" s="1"/>
  <c r="R5042" i="12"/>
  <c r="N5043" i="12"/>
  <c r="I5044" i="12"/>
  <c r="J5044" i="12" s="1"/>
  <c r="L5044" i="12"/>
  <c r="N5044" i="12" s="1"/>
  <c r="H5045" i="12"/>
  <c r="F5047" i="12"/>
  <c r="G5047" i="12" s="1"/>
  <c r="E5046" i="12"/>
  <c r="P5044" i="12" l="1"/>
  <c r="R5044" i="12" s="1"/>
  <c r="R5043" i="12"/>
  <c r="L5045" i="12"/>
  <c r="M5045" i="12"/>
  <c r="I5045" i="12"/>
  <c r="J5045" i="12" s="1"/>
  <c r="H5046" i="12"/>
  <c r="E5047" i="12"/>
  <c r="F5048" i="12"/>
  <c r="G5048" i="12" s="1"/>
  <c r="P5045" i="12" l="1"/>
  <c r="Q5045" i="12"/>
  <c r="L5046" i="12"/>
  <c r="M5046" i="12"/>
  <c r="N5045" i="12"/>
  <c r="I5046" i="12"/>
  <c r="J5046" i="12" s="1"/>
  <c r="H5047" i="12"/>
  <c r="F5049" i="12"/>
  <c r="G5049" i="12" s="1"/>
  <c r="E5048" i="12"/>
  <c r="P5046" i="12" l="1"/>
  <c r="Q5046" i="12"/>
  <c r="R5045" i="12"/>
  <c r="L5047" i="12"/>
  <c r="M5047" i="12"/>
  <c r="N5046" i="12"/>
  <c r="I5047" i="12"/>
  <c r="J5047" i="12" s="1"/>
  <c r="H5048" i="12"/>
  <c r="F5050" i="12"/>
  <c r="G5050" i="12" s="1"/>
  <c r="E5049" i="12"/>
  <c r="P5047" i="12" l="1"/>
  <c r="Q5047" i="12"/>
  <c r="R5046" i="12"/>
  <c r="L5048" i="12"/>
  <c r="M5048" i="12"/>
  <c r="N5047" i="12"/>
  <c r="I5048" i="12"/>
  <c r="J5048" i="12" s="1"/>
  <c r="H5049" i="12"/>
  <c r="F5051" i="12"/>
  <c r="G5051" i="12" s="1"/>
  <c r="E5050" i="12"/>
  <c r="P5048" i="12" l="1"/>
  <c r="Q5048" i="12"/>
  <c r="R5047" i="12"/>
  <c r="L5049" i="12"/>
  <c r="M5049" i="12"/>
  <c r="N5048" i="12"/>
  <c r="I5049" i="12"/>
  <c r="J5049" i="12" s="1"/>
  <c r="H5050" i="12"/>
  <c r="M5050" i="12" s="1"/>
  <c r="F5052" i="12"/>
  <c r="G5052" i="12" s="1"/>
  <c r="E5051" i="12"/>
  <c r="P5049" i="12" l="1"/>
  <c r="Q5049" i="12"/>
  <c r="Q5050" i="12" s="1"/>
  <c r="R5048" i="12"/>
  <c r="N5049" i="12"/>
  <c r="I5050" i="12"/>
  <c r="J5050" i="12" s="1"/>
  <c r="L5050" i="12"/>
  <c r="N5050" i="12" s="1"/>
  <c r="H5051" i="12"/>
  <c r="F5053" i="12"/>
  <c r="G5053" i="12" s="1"/>
  <c r="E5052" i="12"/>
  <c r="P5050" i="12" l="1"/>
  <c r="R5050" i="12" s="1"/>
  <c r="R5049" i="12"/>
  <c r="L5051" i="12"/>
  <c r="M5051" i="12"/>
  <c r="I5051" i="12"/>
  <c r="J5051" i="12" s="1"/>
  <c r="H5052" i="12"/>
  <c r="M5052" i="12" s="1"/>
  <c r="E5053" i="12"/>
  <c r="F5054" i="12"/>
  <c r="G5054" i="12" s="1"/>
  <c r="P5051" i="12" l="1"/>
  <c r="Q5051" i="12"/>
  <c r="Q5052" i="12" s="1"/>
  <c r="N5051" i="12"/>
  <c r="I5052" i="12"/>
  <c r="J5052" i="12" s="1"/>
  <c r="L5052" i="12"/>
  <c r="N5052" i="12" s="1"/>
  <c r="H5053" i="12"/>
  <c r="F5055" i="12"/>
  <c r="G5055" i="12" s="1"/>
  <c r="E5054" i="12"/>
  <c r="P5052" i="12" l="1"/>
  <c r="R5052" i="12" s="1"/>
  <c r="R5051" i="12"/>
  <c r="L5053" i="12"/>
  <c r="M5053" i="12"/>
  <c r="I5053" i="12"/>
  <c r="J5053" i="12" s="1"/>
  <c r="H5054" i="12"/>
  <c r="E5055" i="12"/>
  <c r="F5056" i="12"/>
  <c r="G5056" i="12" s="1"/>
  <c r="P5053" i="12" l="1"/>
  <c r="Q5053" i="12"/>
  <c r="L5054" i="12"/>
  <c r="M5054" i="12"/>
  <c r="N5053" i="12"/>
  <c r="I5054" i="12"/>
  <c r="J5054" i="12" s="1"/>
  <c r="H5055" i="12"/>
  <c r="F5057" i="12"/>
  <c r="G5057" i="12" s="1"/>
  <c r="E5056" i="12"/>
  <c r="P5054" i="12" l="1"/>
  <c r="Q5054" i="12"/>
  <c r="R5053" i="12"/>
  <c r="L5055" i="12"/>
  <c r="M5055" i="12"/>
  <c r="N5054" i="12"/>
  <c r="I5055" i="12"/>
  <c r="J5055" i="12" s="1"/>
  <c r="H5056" i="12"/>
  <c r="E5057" i="12"/>
  <c r="F5058" i="12"/>
  <c r="G5058" i="12" s="1"/>
  <c r="P5055" i="12" l="1"/>
  <c r="Q5055" i="12"/>
  <c r="R5054" i="12"/>
  <c r="L5056" i="12"/>
  <c r="M5056" i="12"/>
  <c r="N5055" i="12"/>
  <c r="I5056" i="12"/>
  <c r="J5056" i="12" s="1"/>
  <c r="H5057" i="12"/>
  <c r="F5059" i="12"/>
  <c r="G5059" i="12" s="1"/>
  <c r="E5058" i="12"/>
  <c r="P5056" i="12" l="1"/>
  <c r="Q5056" i="12"/>
  <c r="R5055" i="12"/>
  <c r="L5057" i="12"/>
  <c r="M5057" i="12"/>
  <c r="N5056" i="12"/>
  <c r="I5057" i="12"/>
  <c r="J5057" i="12" s="1"/>
  <c r="H5058" i="12"/>
  <c r="E5059" i="12"/>
  <c r="F5060" i="12"/>
  <c r="G5060" i="12" s="1"/>
  <c r="P5057" i="12" l="1"/>
  <c r="Q5057" i="12"/>
  <c r="R5056" i="12"/>
  <c r="L5058" i="12"/>
  <c r="M5058" i="12"/>
  <c r="N5057" i="12"/>
  <c r="I5058" i="12"/>
  <c r="J5058" i="12" s="1"/>
  <c r="H5059" i="12"/>
  <c r="M5059" i="12" s="1"/>
  <c r="F5061" i="12"/>
  <c r="G5061" i="12" s="1"/>
  <c r="E5060" i="12"/>
  <c r="P5058" i="12" l="1"/>
  <c r="Q5058" i="12"/>
  <c r="Q5059" i="12" s="1"/>
  <c r="R5057" i="12"/>
  <c r="N5058" i="12"/>
  <c r="I5059" i="12"/>
  <c r="J5059" i="12" s="1"/>
  <c r="L5059" i="12"/>
  <c r="N5059" i="12" s="1"/>
  <c r="H5060" i="12"/>
  <c r="M5060" i="12" s="1"/>
  <c r="E5061" i="12"/>
  <c r="F5062" i="12"/>
  <c r="G5062" i="12" s="1"/>
  <c r="P5059" i="12" l="1"/>
  <c r="Q5060" i="12"/>
  <c r="R5058" i="12"/>
  <c r="R5059" i="12"/>
  <c r="I5060" i="12"/>
  <c r="J5060" i="12" s="1"/>
  <c r="L5060" i="12"/>
  <c r="N5060" i="12" s="1"/>
  <c r="H5061" i="12"/>
  <c r="F5063" i="12"/>
  <c r="G5063" i="12" s="1"/>
  <c r="E5062" i="12"/>
  <c r="P5060" i="12" l="1"/>
  <c r="R5060" i="12" s="1"/>
  <c r="L5061" i="12"/>
  <c r="M5061" i="12"/>
  <c r="I5061" i="12"/>
  <c r="J5061" i="12" s="1"/>
  <c r="H5062" i="12"/>
  <c r="F5064" i="12"/>
  <c r="G5064" i="12" s="1"/>
  <c r="E5063" i="12"/>
  <c r="P5061" i="12" l="1"/>
  <c r="Q5061" i="12"/>
  <c r="L5062" i="12"/>
  <c r="M5062" i="12"/>
  <c r="N5061" i="12"/>
  <c r="I5062" i="12"/>
  <c r="J5062" i="12" s="1"/>
  <c r="H5063" i="12"/>
  <c r="F5065" i="12"/>
  <c r="G5065" i="12" s="1"/>
  <c r="E5064" i="12"/>
  <c r="P5062" i="12" l="1"/>
  <c r="Q5062" i="12"/>
  <c r="R5061" i="12"/>
  <c r="L5063" i="12"/>
  <c r="M5063" i="12"/>
  <c r="N5062" i="12"/>
  <c r="I5063" i="12"/>
  <c r="J5063" i="12" s="1"/>
  <c r="H5064" i="12"/>
  <c r="E5065" i="12"/>
  <c r="F5066" i="12"/>
  <c r="G5066" i="12" s="1"/>
  <c r="P5063" i="12" l="1"/>
  <c r="Q5063" i="12"/>
  <c r="R5062" i="12"/>
  <c r="L5064" i="12"/>
  <c r="M5064" i="12"/>
  <c r="N5063" i="12"/>
  <c r="I5064" i="12"/>
  <c r="J5064" i="12" s="1"/>
  <c r="H5065" i="12"/>
  <c r="F5067" i="12"/>
  <c r="G5067" i="12" s="1"/>
  <c r="E5066" i="12"/>
  <c r="P5064" i="12" l="1"/>
  <c r="Q5064" i="12"/>
  <c r="R5063" i="12"/>
  <c r="L5065" i="12"/>
  <c r="M5065" i="12"/>
  <c r="N5064" i="12"/>
  <c r="I5065" i="12"/>
  <c r="J5065" i="12" s="1"/>
  <c r="H5066" i="12"/>
  <c r="E5067" i="12"/>
  <c r="F5068" i="12"/>
  <c r="G5068" i="12" s="1"/>
  <c r="P5065" i="12" l="1"/>
  <c r="Q5065" i="12"/>
  <c r="R5064" i="12"/>
  <c r="L5066" i="12"/>
  <c r="M5066" i="12"/>
  <c r="N5065" i="12"/>
  <c r="I5066" i="12"/>
  <c r="J5066" i="12" s="1"/>
  <c r="H5067" i="12"/>
  <c r="M5067" i="12" s="1"/>
  <c r="F5069" i="12"/>
  <c r="G5069" i="12" s="1"/>
  <c r="E5068" i="12"/>
  <c r="P5066" i="12" l="1"/>
  <c r="Q5066" i="12"/>
  <c r="Q5067" i="12" s="1"/>
  <c r="R5065" i="12"/>
  <c r="N5066" i="12"/>
  <c r="I5067" i="12"/>
  <c r="J5067" i="12" s="1"/>
  <c r="L5067" i="12"/>
  <c r="N5067" i="12" s="1"/>
  <c r="H5068" i="12"/>
  <c r="F5070" i="12"/>
  <c r="G5070" i="12" s="1"/>
  <c r="E5069" i="12"/>
  <c r="P5067" i="12" l="1"/>
  <c r="R5067" i="12" s="1"/>
  <c r="R5066" i="12"/>
  <c r="L5068" i="12"/>
  <c r="M5068" i="12"/>
  <c r="I5068" i="12"/>
  <c r="J5068" i="12" s="1"/>
  <c r="H5069" i="12"/>
  <c r="M5069" i="12" s="1"/>
  <c r="F5071" i="12"/>
  <c r="G5071" i="12" s="1"/>
  <c r="E5070" i="12"/>
  <c r="P5068" i="12" l="1"/>
  <c r="Q5068" i="12"/>
  <c r="Q5069" i="12" s="1"/>
  <c r="N5068" i="12"/>
  <c r="I5069" i="12"/>
  <c r="J5069" i="12" s="1"/>
  <c r="L5069" i="12"/>
  <c r="N5069" i="12" s="1"/>
  <c r="H5070" i="12"/>
  <c r="E5071" i="12"/>
  <c r="F5072" i="12"/>
  <c r="G5072" i="12" s="1"/>
  <c r="P5069" i="12" l="1"/>
  <c r="R5069" i="12" s="1"/>
  <c r="R5068" i="12"/>
  <c r="L5070" i="12"/>
  <c r="M5070" i="12"/>
  <c r="I5070" i="12"/>
  <c r="J5070" i="12" s="1"/>
  <c r="H5071" i="12"/>
  <c r="F5073" i="12"/>
  <c r="G5073" i="12" s="1"/>
  <c r="E5072" i="12"/>
  <c r="P5070" i="12" l="1"/>
  <c r="Q5070" i="12"/>
  <c r="L5071" i="12"/>
  <c r="M5071" i="12"/>
  <c r="N5070" i="12"/>
  <c r="I5071" i="12"/>
  <c r="J5071" i="12" s="1"/>
  <c r="H5072" i="12"/>
  <c r="F5074" i="12"/>
  <c r="G5074" i="12" s="1"/>
  <c r="E5073" i="12"/>
  <c r="P5071" i="12" l="1"/>
  <c r="Q5071" i="12"/>
  <c r="R5070" i="12"/>
  <c r="L5072" i="12"/>
  <c r="M5072" i="12"/>
  <c r="N5071" i="12"/>
  <c r="I5072" i="12"/>
  <c r="J5072" i="12" s="1"/>
  <c r="H5073" i="12"/>
  <c r="F5075" i="12"/>
  <c r="G5075" i="12" s="1"/>
  <c r="E5074" i="12"/>
  <c r="P5072" i="12" l="1"/>
  <c r="Q5072" i="12"/>
  <c r="R5071" i="12"/>
  <c r="N5072" i="12"/>
  <c r="L5073" i="12"/>
  <c r="M5073" i="12"/>
  <c r="I5073" i="12"/>
  <c r="J5073" i="12" s="1"/>
  <c r="H5074" i="12"/>
  <c r="M5074" i="12" s="1"/>
  <c r="F5076" i="12"/>
  <c r="G5076" i="12" s="1"/>
  <c r="E5075" i="12"/>
  <c r="P5073" i="12" l="1"/>
  <c r="Q5073" i="12"/>
  <c r="Q5074" i="12" s="1"/>
  <c r="R5072" i="12"/>
  <c r="N5073" i="12"/>
  <c r="I5074" i="12"/>
  <c r="J5074" i="12" s="1"/>
  <c r="L5074" i="12"/>
  <c r="N5074" i="12" s="1"/>
  <c r="H5075" i="12"/>
  <c r="F5077" i="12"/>
  <c r="G5077" i="12" s="1"/>
  <c r="E5076" i="12"/>
  <c r="P5074" i="12" l="1"/>
  <c r="R5074" i="12" s="1"/>
  <c r="R5073" i="12"/>
  <c r="L5075" i="12"/>
  <c r="M5075" i="12"/>
  <c r="I5075" i="12"/>
  <c r="J5075" i="12" s="1"/>
  <c r="H5076" i="12"/>
  <c r="E5077" i="12"/>
  <c r="F5078" i="12"/>
  <c r="G5078" i="12" s="1"/>
  <c r="P5075" i="12" l="1"/>
  <c r="Q5075" i="12"/>
  <c r="L5076" i="12"/>
  <c r="M5076" i="12"/>
  <c r="N5075" i="12"/>
  <c r="I5076" i="12"/>
  <c r="J5076" i="12" s="1"/>
  <c r="H5077" i="12"/>
  <c r="F5079" i="12"/>
  <c r="G5079" i="12" s="1"/>
  <c r="E5078" i="12"/>
  <c r="P5076" i="12" l="1"/>
  <c r="Q5076" i="12"/>
  <c r="R5075" i="12"/>
  <c r="L5077" i="12"/>
  <c r="M5077" i="12"/>
  <c r="N5076" i="12"/>
  <c r="I5077" i="12"/>
  <c r="J5077" i="12" s="1"/>
  <c r="H5078" i="12"/>
  <c r="E5079" i="12"/>
  <c r="F5080" i="12"/>
  <c r="G5080" i="12" s="1"/>
  <c r="P5077" i="12" l="1"/>
  <c r="Q5077" i="12"/>
  <c r="R5076" i="12"/>
  <c r="L5078" i="12"/>
  <c r="M5078" i="12"/>
  <c r="N5077" i="12"/>
  <c r="I5078" i="12"/>
  <c r="J5078" i="12" s="1"/>
  <c r="H5079" i="12"/>
  <c r="F5081" i="12"/>
  <c r="G5081" i="12" s="1"/>
  <c r="E5080" i="12"/>
  <c r="P5078" i="12" l="1"/>
  <c r="Q5078" i="12"/>
  <c r="R5077" i="12"/>
  <c r="L5079" i="12"/>
  <c r="M5079" i="12"/>
  <c r="N5078" i="12"/>
  <c r="I5079" i="12"/>
  <c r="J5079" i="12" s="1"/>
  <c r="H5080" i="12"/>
  <c r="E5081" i="12"/>
  <c r="F5082" i="12"/>
  <c r="G5082" i="12" s="1"/>
  <c r="P5079" i="12" l="1"/>
  <c r="Q5079" i="12"/>
  <c r="R5078" i="12"/>
  <c r="L5080" i="12"/>
  <c r="M5080" i="12"/>
  <c r="N5079" i="12"/>
  <c r="I5080" i="12"/>
  <c r="J5080" i="12" s="1"/>
  <c r="H5081" i="12"/>
  <c r="F5083" i="12"/>
  <c r="G5083" i="12" s="1"/>
  <c r="E5082" i="12"/>
  <c r="P5080" i="12" l="1"/>
  <c r="Q5080" i="12"/>
  <c r="R5079" i="12"/>
  <c r="L5081" i="12"/>
  <c r="M5081" i="12"/>
  <c r="N5080" i="12"/>
  <c r="I5081" i="12"/>
  <c r="J5081" i="12" s="1"/>
  <c r="H5082" i="12"/>
  <c r="F5084" i="12"/>
  <c r="G5084" i="12" s="1"/>
  <c r="E5083" i="12"/>
  <c r="P5081" i="12" l="1"/>
  <c r="Q5081" i="12"/>
  <c r="R5080" i="12"/>
  <c r="L5082" i="12"/>
  <c r="M5082" i="12"/>
  <c r="N5081" i="12"/>
  <c r="I5082" i="12"/>
  <c r="J5082" i="12" s="1"/>
  <c r="H5083" i="12"/>
  <c r="F5085" i="12"/>
  <c r="G5085" i="12" s="1"/>
  <c r="E5084" i="12"/>
  <c r="P5082" i="12" l="1"/>
  <c r="Q5082" i="12"/>
  <c r="R5081" i="12"/>
  <c r="L5083" i="12"/>
  <c r="M5083" i="12"/>
  <c r="N5082" i="12"/>
  <c r="I5083" i="12"/>
  <c r="J5083" i="12" s="1"/>
  <c r="H5084" i="12"/>
  <c r="E5085" i="12"/>
  <c r="F5086" i="12"/>
  <c r="G5086" i="12" s="1"/>
  <c r="P5083" i="12" l="1"/>
  <c r="Q5083" i="12"/>
  <c r="R5082" i="12"/>
  <c r="L5084" i="12"/>
  <c r="M5084" i="12"/>
  <c r="N5083" i="12"/>
  <c r="I5084" i="12"/>
  <c r="J5084" i="12" s="1"/>
  <c r="H5085" i="12"/>
  <c r="F5087" i="12"/>
  <c r="G5087" i="12" s="1"/>
  <c r="E5086" i="12"/>
  <c r="P5084" i="12" l="1"/>
  <c r="Q5084" i="12"/>
  <c r="R5083" i="12"/>
  <c r="L5085" i="12"/>
  <c r="M5085" i="12"/>
  <c r="N5084" i="12"/>
  <c r="I5085" i="12"/>
  <c r="J5085" i="12" s="1"/>
  <c r="H5086" i="12"/>
  <c r="F5088" i="12"/>
  <c r="G5088" i="12" s="1"/>
  <c r="E5087" i="12"/>
  <c r="P5085" i="12" l="1"/>
  <c r="Q5085" i="12"/>
  <c r="R5084" i="12"/>
  <c r="L5086" i="12"/>
  <c r="M5086" i="12"/>
  <c r="N5085" i="12"/>
  <c r="I5086" i="12"/>
  <c r="J5086" i="12" s="1"/>
  <c r="H5087" i="12"/>
  <c r="F5089" i="12"/>
  <c r="G5089" i="12" s="1"/>
  <c r="E5088" i="12"/>
  <c r="P5086" i="12" l="1"/>
  <c r="Q5086" i="12"/>
  <c r="R5085" i="12"/>
  <c r="L5087" i="12"/>
  <c r="M5087" i="12"/>
  <c r="N5086" i="12"/>
  <c r="I5087" i="12"/>
  <c r="J5087" i="12" s="1"/>
  <c r="H5088" i="12"/>
  <c r="F5090" i="12"/>
  <c r="G5090" i="12" s="1"/>
  <c r="E5089" i="12"/>
  <c r="P5087" i="12" l="1"/>
  <c r="Q5087" i="12"/>
  <c r="R5086" i="12"/>
  <c r="L5088" i="12"/>
  <c r="M5088" i="12"/>
  <c r="N5087" i="12"/>
  <c r="I5088" i="12"/>
  <c r="J5088" i="12" s="1"/>
  <c r="H5089" i="12"/>
  <c r="M5089" i="12" s="1"/>
  <c r="E5090" i="12"/>
  <c r="F5091" i="12"/>
  <c r="G5091" i="12" s="1"/>
  <c r="P5088" i="12" l="1"/>
  <c r="Q5088" i="12"/>
  <c r="Q5089" i="12" s="1"/>
  <c r="R5087" i="12"/>
  <c r="N5088" i="12"/>
  <c r="I5089" i="12"/>
  <c r="J5089" i="12" s="1"/>
  <c r="L5089" i="12"/>
  <c r="N5089" i="12" s="1"/>
  <c r="H5090" i="12"/>
  <c r="F5092" i="12"/>
  <c r="G5092" i="12" s="1"/>
  <c r="E5091" i="12"/>
  <c r="P5089" i="12" l="1"/>
  <c r="R5089" i="12" s="1"/>
  <c r="R5088" i="12"/>
  <c r="L5090" i="12"/>
  <c r="M5090" i="12"/>
  <c r="I5090" i="12"/>
  <c r="J5090" i="12" s="1"/>
  <c r="H5091" i="12"/>
  <c r="E5092" i="12"/>
  <c r="F5093" i="12"/>
  <c r="G5093" i="12" s="1"/>
  <c r="P5090" i="12" l="1"/>
  <c r="Q5090" i="12"/>
  <c r="L5091" i="12"/>
  <c r="M5091" i="12"/>
  <c r="N5090" i="12"/>
  <c r="I5091" i="12"/>
  <c r="J5091" i="12" s="1"/>
  <c r="H5092" i="12"/>
  <c r="F5094" i="12"/>
  <c r="G5094" i="12" s="1"/>
  <c r="E5093" i="12"/>
  <c r="P5091" i="12" l="1"/>
  <c r="Q5091" i="12"/>
  <c r="R5090" i="12"/>
  <c r="L5092" i="12"/>
  <c r="M5092" i="12"/>
  <c r="N5091" i="12"/>
  <c r="I5092" i="12"/>
  <c r="J5092" i="12" s="1"/>
  <c r="H5093" i="12"/>
  <c r="E5094" i="12"/>
  <c r="F5095" i="12"/>
  <c r="G5095" i="12" s="1"/>
  <c r="P5092" i="12" l="1"/>
  <c r="Q5092" i="12"/>
  <c r="R5091" i="12"/>
  <c r="L5093" i="12"/>
  <c r="M5093" i="12"/>
  <c r="N5092" i="12"/>
  <c r="I5093" i="12"/>
  <c r="J5093" i="12" s="1"/>
  <c r="H5094" i="12"/>
  <c r="F5096" i="12"/>
  <c r="G5096" i="12" s="1"/>
  <c r="E5095" i="12"/>
  <c r="P5093" i="12" l="1"/>
  <c r="Q5093" i="12"/>
  <c r="R5092" i="12"/>
  <c r="L5094" i="12"/>
  <c r="M5094" i="12"/>
  <c r="N5093" i="12"/>
  <c r="I5094" i="12"/>
  <c r="J5094" i="12" s="1"/>
  <c r="H5095" i="12"/>
  <c r="E5096" i="12"/>
  <c r="F5097" i="12"/>
  <c r="G5097" i="12" s="1"/>
  <c r="P5094" i="12" l="1"/>
  <c r="Q5094" i="12"/>
  <c r="R5093" i="12"/>
  <c r="L5095" i="12"/>
  <c r="M5095" i="12"/>
  <c r="N5094" i="12"/>
  <c r="I5095" i="12"/>
  <c r="J5095" i="12" s="1"/>
  <c r="H5096" i="12"/>
  <c r="F5098" i="12"/>
  <c r="G5098" i="12" s="1"/>
  <c r="E5097" i="12"/>
  <c r="P5095" i="12" l="1"/>
  <c r="Q5095" i="12"/>
  <c r="R5094" i="12"/>
  <c r="L5096" i="12"/>
  <c r="M5096" i="12"/>
  <c r="N5095" i="12"/>
  <c r="I5096" i="12"/>
  <c r="J5096" i="12" s="1"/>
  <c r="H5097" i="12"/>
  <c r="E5098" i="12"/>
  <c r="F5099" i="12"/>
  <c r="G5099" i="12" s="1"/>
  <c r="P5096" i="12" l="1"/>
  <c r="Q5096" i="12"/>
  <c r="R5095" i="12"/>
  <c r="L5097" i="12"/>
  <c r="M5097" i="12"/>
  <c r="N5096" i="12"/>
  <c r="I5097" i="12"/>
  <c r="J5097" i="12" s="1"/>
  <c r="H5098" i="12"/>
  <c r="F5100" i="12"/>
  <c r="G5100" i="12" s="1"/>
  <c r="E5099" i="12"/>
  <c r="P5097" i="12" l="1"/>
  <c r="Q5097" i="12"/>
  <c r="R5096" i="12"/>
  <c r="L5098" i="12"/>
  <c r="M5098" i="12"/>
  <c r="N5097" i="12"/>
  <c r="I5098" i="12"/>
  <c r="J5098" i="12" s="1"/>
  <c r="H5099" i="12"/>
  <c r="E5100" i="12"/>
  <c r="F5101" i="12"/>
  <c r="G5101" i="12" s="1"/>
  <c r="P5098" i="12" l="1"/>
  <c r="Q5098" i="12"/>
  <c r="R5097" i="12"/>
  <c r="L5099" i="12"/>
  <c r="M5099" i="12"/>
  <c r="N5098" i="12"/>
  <c r="I5099" i="12"/>
  <c r="J5099" i="12" s="1"/>
  <c r="H5100" i="12"/>
  <c r="F5102" i="12"/>
  <c r="G5102" i="12" s="1"/>
  <c r="E5101" i="12"/>
  <c r="P5099" i="12" l="1"/>
  <c r="Q5099" i="12"/>
  <c r="R5098" i="12"/>
  <c r="L5100" i="12"/>
  <c r="M5100" i="12"/>
  <c r="N5099" i="12"/>
  <c r="I5100" i="12"/>
  <c r="J5100" i="12" s="1"/>
  <c r="H5101" i="12"/>
  <c r="M5101" i="12" s="1"/>
  <c r="E5102" i="12"/>
  <c r="F5103" i="12"/>
  <c r="G5103" i="12" s="1"/>
  <c r="P5100" i="12" l="1"/>
  <c r="Q5100" i="12"/>
  <c r="Q5101" i="12" s="1"/>
  <c r="R5099" i="12"/>
  <c r="N5100" i="12"/>
  <c r="I5101" i="12"/>
  <c r="J5101" i="12" s="1"/>
  <c r="L5101" i="12"/>
  <c r="N5101" i="12" s="1"/>
  <c r="H5102" i="12"/>
  <c r="M5102" i="12" s="1"/>
  <c r="F5104" i="12"/>
  <c r="G5104" i="12" s="1"/>
  <c r="E5103" i="12"/>
  <c r="P5101" i="12" l="1"/>
  <c r="R5101" i="12" s="1"/>
  <c r="Q5102" i="12"/>
  <c r="R5100" i="12"/>
  <c r="I5102" i="12"/>
  <c r="J5102" i="12" s="1"/>
  <c r="L5102" i="12"/>
  <c r="N5102" i="12" s="1"/>
  <c r="H5103" i="12"/>
  <c r="M5103" i="12" s="1"/>
  <c r="E5104" i="12"/>
  <c r="F5105" i="12"/>
  <c r="G5105" i="12" s="1"/>
  <c r="P5102" i="12" l="1"/>
  <c r="R5102" i="12" s="1"/>
  <c r="Q5103" i="12"/>
  <c r="I5103" i="12"/>
  <c r="J5103" i="12" s="1"/>
  <c r="L5103" i="12"/>
  <c r="N5103" i="12" s="1"/>
  <c r="H5104" i="12"/>
  <c r="F5106" i="12"/>
  <c r="G5106" i="12" s="1"/>
  <c r="E5105" i="12"/>
  <c r="P5103" i="12" l="1"/>
  <c r="R5103" i="12" s="1"/>
  <c r="L5104" i="12"/>
  <c r="M5104" i="12"/>
  <c r="I5104" i="12"/>
  <c r="J5104" i="12" s="1"/>
  <c r="H5105" i="12"/>
  <c r="F5107" i="12"/>
  <c r="G5107" i="12" s="1"/>
  <c r="E5106" i="12"/>
  <c r="P5104" i="12" l="1"/>
  <c r="Q5104" i="12"/>
  <c r="L5105" i="12"/>
  <c r="M5105" i="12"/>
  <c r="N5104" i="12"/>
  <c r="I5105" i="12"/>
  <c r="J5105" i="12" s="1"/>
  <c r="H5106" i="12"/>
  <c r="F5108" i="12"/>
  <c r="G5108" i="12" s="1"/>
  <c r="E5107" i="12"/>
  <c r="P5105" i="12" l="1"/>
  <c r="Q5105" i="12"/>
  <c r="R5104" i="12"/>
  <c r="L5106" i="12"/>
  <c r="M5106" i="12"/>
  <c r="N5105" i="12"/>
  <c r="I5106" i="12"/>
  <c r="J5106" i="12" s="1"/>
  <c r="H5107" i="12"/>
  <c r="F5109" i="12"/>
  <c r="G5109" i="12" s="1"/>
  <c r="E5108" i="12"/>
  <c r="P5106" i="12" l="1"/>
  <c r="Q5106" i="12"/>
  <c r="R5105" i="12"/>
  <c r="L5107" i="12"/>
  <c r="M5107" i="12"/>
  <c r="N5106" i="12"/>
  <c r="I5107" i="12"/>
  <c r="J5107" i="12" s="1"/>
  <c r="H5108" i="12"/>
  <c r="E5109" i="12"/>
  <c r="F5110" i="12"/>
  <c r="G5110" i="12" s="1"/>
  <c r="P5107" i="12" l="1"/>
  <c r="Q5107" i="12"/>
  <c r="R5106" i="12"/>
  <c r="L5108" i="12"/>
  <c r="M5108" i="12"/>
  <c r="N5107" i="12"/>
  <c r="I5108" i="12"/>
  <c r="J5108" i="12" s="1"/>
  <c r="H5109" i="12"/>
  <c r="F5111" i="12"/>
  <c r="G5111" i="12" s="1"/>
  <c r="E5110" i="12"/>
  <c r="P5108" i="12" l="1"/>
  <c r="Q5108" i="12"/>
  <c r="R5107" i="12"/>
  <c r="L5109" i="12"/>
  <c r="M5109" i="12"/>
  <c r="N5108" i="12"/>
  <c r="I5109" i="12"/>
  <c r="J5109" i="12" s="1"/>
  <c r="H5110" i="12"/>
  <c r="F5112" i="12"/>
  <c r="G5112" i="12" s="1"/>
  <c r="E5111" i="12"/>
  <c r="P5109" i="12" l="1"/>
  <c r="Q5109" i="12"/>
  <c r="R5108" i="12"/>
  <c r="L5110" i="12"/>
  <c r="M5110" i="12"/>
  <c r="N5109" i="12"/>
  <c r="I5110" i="12"/>
  <c r="J5110" i="12" s="1"/>
  <c r="H5111" i="12"/>
  <c r="E5112" i="12"/>
  <c r="F5113" i="12"/>
  <c r="G5113" i="12" s="1"/>
  <c r="P5110" i="12" l="1"/>
  <c r="Q5110" i="12"/>
  <c r="R5109" i="12"/>
  <c r="L5111" i="12"/>
  <c r="M5111" i="12"/>
  <c r="N5110" i="12"/>
  <c r="I5111" i="12"/>
  <c r="J5111" i="12" s="1"/>
  <c r="H5112" i="12"/>
  <c r="E5113" i="12"/>
  <c r="F5114" i="12"/>
  <c r="G5114" i="12" s="1"/>
  <c r="P5111" i="12" l="1"/>
  <c r="Q5111" i="12"/>
  <c r="R5110" i="12"/>
  <c r="L5112" i="12"/>
  <c r="M5112" i="12"/>
  <c r="N5111" i="12"/>
  <c r="I5112" i="12"/>
  <c r="J5112" i="12" s="1"/>
  <c r="H5113" i="12"/>
  <c r="F5115" i="12"/>
  <c r="G5115" i="12" s="1"/>
  <c r="E5114" i="12"/>
  <c r="P5112" i="12" l="1"/>
  <c r="Q5112" i="12"/>
  <c r="R5111" i="12"/>
  <c r="L5113" i="12"/>
  <c r="M5113" i="12"/>
  <c r="N5112" i="12"/>
  <c r="I5113" i="12"/>
  <c r="J5113" i="12" s="1"/>
  <c r="H5114" i="12"/>
  <c r="E5115" i="12"/>
  <c r="F5116" i="12"/>
  <c r="G5116" i="12" s="1"/>
  <c r="P5113" i="12" l="1"/>
  <c r="Q5113" i="12"/>
  <c r="R5112" i="12"/>
  <c r="L5114" i="12"/>
  <c r="M5114" i="12"/>
  <c r="N5113" i="12"/>
  <c r="I5114" i="12"/>
  <c r="J5114" i="12" s="1"/>
  <c r="H5115" i="12"/>
  <c r="F5117" i="12"/>
  <c r="G5117" i="12" s="1"/>
  <c r="E5116" i="12"/>
  <c r="P5114" i="12" l="1"/>
  <c r="Q5114" i="12"/>
  <c r="R5113" i="12"/>
  <c r="L5115" i="12"/>
  <c r="M5115" i="12"/>
  <c r="N5114" i="12"/>
  <c r="I5115" i="12"/>
  <c r="J5115" i="12" s="1"/>
  <c r="H5116" i="12"/>
  <c r="M5116" i="12" s="1"/>
  <c r="E5117" i="12"/>
  <c r="F5118" i="12"/>
  <c r="G5118" i="12" s="1"/>
  <c r="P5115" i="12" l="1"/>
  <c r="Q5115" i="12"/>
  <c r="Q5116" i="12" s="1"/>
  <c r="R5114" i="12"/>
  <c r="N5115" i="12"/>
  <c r="I5116" i="12"/>
  <c r="J5116" i="12" s="1"/>
  <c r="L5116" i="12"/>
  <c r="N5116" i="12" s="1"/>
  <c r="H5117" i="12"/>
  <c r="F5119" i="12"/>
  <c r="G5119" i="12" s="1"/>
  <c r="E5118" i="12"/>
  <c r="P5116" i="12" l="1"/>
  <c r="R5116" i="12" s="1"/>
  <c r="R5115" i="12"/>
  <c r="L5117" i="12"/>
  <c r="M5117" i="12"/>
  <c r="I5117" i="12"/>
  <c r="J5117" i="12" s="1"/>
  <c r="H5118" i="12"/>
  <c r="E5119" i="12"/>
  <c r="F5120" i="12"/>
  <c r="G5120" i="12" s="1"/>
  <c r="P5117" i="12" l="1"/>
  <c r="Q5117" i="12"/>
  <c r="L5118" i="12"/>
  <c r="M5118" i="12"/>
  <c r="N5117" i="12"/>
  <c r="I5118" i="12"/>
  <c r="J5118" i="12" s="1"/>
  <c r="H5119" i="12"/>
  <c r="F5121" i="12"/>
  <c r="G5121" i="12" s="1"/>
  <c r="E5120" i="12"/>
  <c r="P5118" i="12" l="1"/>
  <c r="Q5118" i="12"/>
  <c r="R5117" i="12"/>
  <c r="L5119" i="12"/>
  <c r="M5119" i="12"/>
  <c r="N5118" i="12"/>
  <c r="I5119" i="12"/>
  <c r="J5119" i="12" s="1"/>
  <c r="H5120" i="12"/>
  <c r="E5121" i="12"/>
  <c r="F5122" i="12"/>
  <c r="G5122" i="12" s="1"/>
  <c r="P5119" i="12" l="1"/>
  <c r="Q5119" i="12"/>
  <c r="R5118" i="12"/>
  <c r="L5120" i="12"/>
  <c r="M5120" i="12"/>
  <c r="N5119" i="12"/>
  <c r="I5120" i="12"/>
  <c r="J5120" i="12" s="1"/>
  <c r="H5121" i="12"/>
  <c r="F5123" i="12"/>
  <c r="G5123" i="12" s="1"/>
  <c r="E5122" i="12"/>
  <c r="P5120" i="12" l="1"/>
  <c r="Q5120" i="12"/>
  <c r="R5119" i="12"/>
  <c r="L5121" i="12"/>
  <c r="M5121" i="12"/>
  <c r="N5120" i="12"/>
  <c r="I5121" i="12"/>
  <c r="J5121" i="12" s="1"/>
  <c r="H5122" i="12"/>
  <c r="E5123" i="12"/>
  <c r="F5124" i="12"/>
  <c r="G5124" i="12" s="1"/>
  <c r="P5121" i="12" l="1"/>
  <c r="Q5121" i="12"/>
  <c r="R5120" i="12"/>
  <c r="L5122" i="12"/>
  <c r="M5122" i="12"/>
  <c r="N5121" i="12"/>
  <c r="I5122" i="12"/>
  <c r="J5122" i="12" s="1"/>
  <c r="H5123" i="12"/>
  <c r="F5125" i="12"/>
  <c r="G5125" i="12" s="1"/>
  <c r="E5124" i="12"/>
  <c r="P5122" i="12" l="1"/>
  <c r="Q5122" i="12"/>
  <c r="R5121" i="12"/>
  <c r="L5123" i="12"/>
  <c r="M5123" i="12"/>
  <c r="N5122" i="12"/>
  <c r="I5123" i="12"/>
  <c r="J5123" i="12" s="1"/>
  <c r="H5124" i="12"/>
  <c r="E5125" i="12"/>
  <c r="F5126" i="12"/>
  <c r="G5126" i="12" s="1"/>
  <c r="P5123" i="12" l="1"/>
  <c r="Q5123" i="12"/>
  <c r="R5122" i="12"/>
  <c r="L5124" i="12"/>
  <c r="M5124" i="12"/>
  <c r="N5123" i="12"/>
  <c r="I5124" i="12"/>
  <c r="J5124" i="12" s="1"/>
  <c r="H5125" i="12"/>
  <c r="F5127" i="12"/>
  <c r="G5127" i="12" s="1"/>
  <c r="E5126" i="12"/>
  <c r="P5124" i="12" l="1"/>
  <c r="Q5124" i="12"/>
  <c r="R5123" i="12"/>
  <c r="L5125" i="12"/>
  <c r="M5125" i="12"/>
  <c r="N5124" i="12"/>
  <c r="I5125" i="12"/>
  <c r="J5125" i="12" s="1"/>
  <c r="H5126" i="12"/>
  <c r="M5126" i="12" s="1"/>
  <c r="E5127" i="12"/>
  <c r="F5128" i="12"/>
  <c r="G5128" i="12" s="1"/>
  <c r="P5125" i="12" l="1"/>
  <c r="Q5125" i="12"/>
  <c r="Q5126" i="12" s="1"/>
  <c r="R5124" i="12"/>
  <c r="N5125" i="12"/>
  <c r="I5126" i="12"/>
  <c r="J5126" i="12" s="1"/>
  <c r="L5126" i="12"/>
  <c r="N5126" i="12" s="1"/>
  <c r="H5127" i="12"/>
  <c r="F5129" i="12"/>
  <c r="G5129" i="12" s="1"/>
  <c r="E5128" i="12"/>
  <c r="P5126" i="12" l="1"/>
  <c r="R5126" i="12" s="1"/>
  <c r="R5125" i="12"/>
  <c r="L5127" i="12"/>
  <c r="M5127" i="12"/>
  <c r="I5127" i="12"/>
  <c r="J5127" i="12" s="1"/>
  <c r="H5128" i="12"/>
  <c r="E5129" i="12"/>
  <c r="F5130" i="12"/>
  <c r="G5130" i="12" s="1"/>
  <c r="P5127" i="12" l="1"/>
  <c r="Q5127" i="12"/>
  <c r="L5128" i="12"/>
  <c r="M5128" i="12"/>
  <c r="N5127" i="12"/>
  <c r="I5128" i="12"/>
  <c r="J5128" i="12" s="1"/>
  <c r="H5129" i="12"/>
  <c r="F5131" i="12"/>
  <c r="G5131" i="12" s="1"/>
  <c r="E5130" i="12"/>
  <c r="P5128" i="12" l="1"/>
  <c r="Q5128" i="12"/>
  <c r="R5127" i="12"/>
  <c r="L5129" i="12"/>
  <c r="M5129" i="12"/>
  <c r="N5128" i="12"/>
  <c r="I5129" i="12"/>
  <c r="J5129" i="12" s="1"/>
  <c r="H5130" i="12"/>
  <c r="E5131" i="12"/>
  <c r="F5132" i="12"/>
  <c r="G5132" i="12" s="1"/>
  <c r="P5129" i="12" l="1"/>
  <c r="Q5129" i="12"/>
  <c r="R5128" i="12"/>
  <c r="L5130" i="12"/>
  <c r="M5130" i="12"/>
  <c r="N5129" i="12"/>
  <c r="I5130" i="12"/>
  <c r="J5130" i="12" s="1"/>
  <c r="H5131" i="12"/>
  <c r="F5133" i="12"/>
  <c r="G5133" i="12" s="1"/>
  <c r="E5132" i="12"/>
  <c r="P5130" i="12" l="1"/>
  <c r="Q5130" i="12"/>
  <c r="R5129" i="12"/>
  <c r="L5131" i="12"/>
  <c r="M5131" i="12"/>
  <c r="N5130" i="12"/>
  <c r="I5131" i="12"/>
  <c r="J5131" i="12" s="1"/>
  <c r="H5132" i="12"/>
  <c r="E5133" i="12"/>
  <c r="F5134" i="12"/>
  <c r="G5134" i="12" s="1"/>
  <c r="P5131" i="12" l="1"/>
  <c r="Q5131" i="12"/>
  <c r="R5130" i="12"/>
  <c r="L5132" i="12"/>
  <c r="M5132" i="12"/>
  <c r="N5131" i="12"/>
  <c r="I5132" i="12"/>
  <c r="J5132" i="12" s="1"/>
  <c r="H5133" i="12"/>
  <c r="F5135" i="12"/>
  <c r="G5135" i="12" s="1"/>
  <c r="E5134" i="12"/>
  <c r="P5132" i="12" l="1"/>
  <c r="Q5132" i="12"/>
  <c r="R5131" i="12"/>
  <c r="L5133" i="12"/>
  <c r="M5133" i="12"/>
  <c r="N5132" i="12"/>
  <c r="I5133" i="12"/>
  <c r="J5133" i="12" s="1"/>
  <c r="H5134" i="12"/>
  <c r="E5135" i="12"/>
  <c r="F5136" i="12"/>
  <c r="G5136" i="12" s="1"/>
  <c r="P5133" i="12" l="1"/>
  <c r="Q5133" i="12"/>
  <c r="R5132" i="12"/>
  <c r="L5134" i="12"/>
  <c r="M5134" i="12"/>
  <c r="N5133" i="12"/>
  <c r="I5134" i="12"/>
  <c r="J5134" i="12" s="1"/>
  <c r="H5135" i="12"/>
  <c r="F5137" i="12"/>
  <c r="G5137" i="12" s="1"/>
  <c r="E5136" i="12"/>
  <c r="P5134" i="12" l="1"/>
  <c r="Q5134" i="12"/>
  <c r="R5133" i="12"/>
  <c r="L5135" i="12"/>
  <c r="M5135" i="12"/>
  <c r="N5134" i="12"/>
  <c r="I5135" i="12"/>
  <c r="J5135" i="12" s="1"/>
  <c r="H5136" i="12"/>
  <c r="F5138" i="12"/>
  <c r="G5138" i="12" s="1"/>
  <c r="E5137" i="12"/>
  <c r="P5135" i="12" l="1"/>
  <c r="Q5135" i="12"/>
  <c r="R5134" i="12"/>
  <c r="L5136" i="12"/>
  <c r="M5136" i="12"/>
  <c r="N5135" i="12"/>
  <c r="I5136" i="12"/>
  <c r="J5136" i="12" s="1"/>
  <c r="H5137" i="12"/>
  <c r="E5138" i="12"/>
  <c r="F5139" i="12"/>
  <c r="G5139" i="12" s="1"/>
  <c r="P5136" i="12" l="1"/>
  <c r="Q5136" i="12"/>
  <c r="R5135" i="12"/>
  <c r="L5137" i="12"/>
  <c r="M5137" i="12"/>
  <c r="N5136" i="12"/>
  <c r="I5137" i="12"/>
  <c r="J5137" i="12" s="1"/>
  <c r="H5138" i="12"/>
  <c r="F5140" i="12"/>
  <c r="G5140" i="12" s="1"/>
  <c r="E5139" i="12"/>
  <c r="P5137" i="12" l="1"/>
  <c r="Q5137" i="12"/>
  <c r="R5136" i="12"/>
  <c r="L5138" i="12"/>
  <c r="M5138" i="12"/>
  <c r="N5137" i="12"/>
  <c r="I5138" i="12"/>
  <c r="J5138" i="12" s="1"/>
  <c r="H5139" i="12"/>
  <c r="E5140" i="12"/>
  <c r="F5141" i="12"/>
  <c r="G5141" i="12" s="1"/>
  <c r="P5138" i="12" l="1"/>
  <c r="Q5138" i="12"/>
  <c r="R5137" i="12"/>
  <c r="L5139" i="12"/>
  <c r="M5139" i="12"/>
  <c r="N5138" i="12"/>
  <c r="I5139" i="12"/>
  <c r="J5139" i="12" s="1"/>
  <c r="H5140" i="12"/>
  <c r="F5142" i="12"/>
  <c r="G5142" i="12" s="1"/>
  <c r="E5141" i="12"/>
  <c r="P5139" i="12" l="1"/>
  <c r="Q5139" i="12"/>
  <c r="R5138" i="12"/>
  <c r="L5140" i="12"/>
  <c r="M5140" i="12"/>
  <c r="N5139" i="12"/>
  <c r="I5140" i="12"/>
  <c r="J5140" i="12" s="1"/>
  <c r="H5141" i="12"/>
  <c r="E5142" i="12"/>
  <c r="F5143" i="12"/>
  <c r="G5143" i="12" s="1"/>
  <c r="P5140" i="12" l="1"/>
  <c r="Q5140" i="12"/>
  <c r="R5139" i="12"/>
  <c r="L5141" i="12"/>
  <c r="M5141" i="12"/>
  <c r="N5140" i="12"/>
  <c r="I5141" i="12"/>
  <c r="J5141" i="12" s="1"/>
  <c r="H5142" i="12"/>
  <c r="F5144" i="12"/>
  <c r="G5144" i="12" s="1"/>
  <c r="E5143" i="12"/>
  <c r="P5141" i="12" l="1"/>
  <c r="Q5141" i="12"/>
  <c r="R5140" i="12"/>
  <c r="L5142" i="12"/>
  <c r="M5142" i="12"/>
  <c r="N5141" i="12"/>
  <c r="I5142" i="12"/>
  <c r="J5142" i="12" s="1"/>
  <c r="H5143" i="12"/>
  <c r="F5145" i="12"/>
  <c r="G5145" i="12" s="1"/>
  <c r="E5144" i="12"/>
  <c r="P5142" i="12" l="1"/>
  <c r="Q5142" i="12"/>
  <c r="R5141" i="12"/>
  <c r="L5143" i="12"/>
  <c r="M5143" i="12"/>
  <c r="N5142" i="12"/>
  <c r="I5143" i="12"/>
  <c r="J5143" i="12" s="1"/>
  <c r="H5144" i="12"/>
  <c r="F5146" i="12"/>
  <c r="G5146" i="12" s="1"/>
  <c r="E5145" i="12"/>
  <c r="P5143" i="12" l="1"/>
  <c r="Q5143" i="12"/>
  <c r="R5142" i="12"/>
  <c r="L5144" i="12"/>
  <c r="M5144" i="12"/>
  <c r="N5143" i="12"/>
  <c r="I5144" i="12"/>
  <c r="J5144" i="12" s="1"/>
  <c r="H5145" i="12"/>
  <c r="F5147" i="12"/>
  <c r="G5147" i="12" s="1"/>
  <c r="E5146" i="12"/>
  <c r="P5144" i="12" l="1"/>
  <c r="Q5144" i="12"/>
  <c r="R5143" i="12"/>
  <c r="L5145" i="12"/>
  <c r="M5145" i="12"/>
  <c r="N5144" i="12"/>
  <c r="I5145" i="12"/>
  <c r="J5145" i="12" s="1"/>
  <c r="H5146" i="12"/>
  <c r="E5147" i="12"/>
  <c r="F5148" i="12"/>
  <c r="G5148" i="12" s="1"/>
  <c r="P5145" i="12" l="1"/>
  <c r="Q5145" i="12"/>
  <c r="R5144" i="12"/>
  <c r="L5146" i="12"/>
  <c r="M5146" i="12"/>
  <c r="N5145" i="12"/>
  <c r="I5146" i="12"/>
  <c r="J5146" i="12" s="1"/>
  <c r="H5147" i="12"/>
  <c r="F5149" i="12"/>
  <c r="G5149" i="12" s="1"/>
  <c r="E5148" i="12"/>
  <c r="P5146" i="12" l="1"/>
  <c r="Q5146" i="12"/>
  <c r="R5145" i="12"/>
  <c r="L5147" i="12"/>
  <c r="M5147" i="12"/>
  <c r="N5146" i="12"/>
  <c r="I5147" i="12"/>
  <c r="J5147" i="12" s="1"/>
  <c r="H5148" i="12"/>
  <c r="F5150" i="12"/>
  <c r="G5150" i="12" s="1"/>
  <c r="E5149" i="12"/>
  <c r="P5147" i="12" l="1"/>
  <c r="Q5147" i="12"/>
  <c r="R5146" i="12"/>
  <c r="L5148" i="12"/>
  <c r="M5148" i="12"/>
  <c r="N5147" i="12"/>
  <c r="I5148" i="12"/>
  <c r="J5148" i="12" s="1"/>
  <c r="H5149" i="12"/>
  <c r="F5151" i="12"/>
  <c r="G5151" i="12" s="1"/>
  <c r="E5150" i="12"/>
  <c r="P5148" i="12" l="1"/>
  <c r="Q5148" i="12"/>
  <c r="R5147" i="12"/>
  <c r="L5149" i="12"/>
  <c r="M5149" i="12"/>
  <c r="N5148" i="12"/>
  <c r="I5149" i="12"/>
  <c r="J5149" i="12" s="1"/>
  <c r="H5150" i="12"/>
  <c r="M5150" i="12" s="1"/>
  <c r="E5151" i="12"/>
  <c r="F5152" i="12"/>
  <c r="G5152" i="12" s="1"/>
  <c r="P5149" i="12" l="1"/>
  <c r="Q5149" i="12"/>
  <c r="Q5150" i="12" s="1"/>
  <c r="R5148" i="12"/>
  <c r="N5149" i="12"/>
  <c r="I5150" i="12"/>
  <c r="J5150" i="12" s="1"/>
  <c r="L5150" i="12"/>
  <c r="N5150" i="12" s="1"/>
  <c r="H5151" i="12"/>
  <c r="F5153" i="12"/>
  <c r="G5153" i="12" s="1"/>
  <c r="E5152" i="12"/>
  <c r="P5150" i="12" l="1"/>
  <c r="R5150" i="12" s="1"/>
  <c r="R5149" i="12"/>
  <c r="L5151" i="12"/>
  <c r="M5151" i="12"/>
  <c r="I5151" i="12"/>
  <c r="J5151" i="12" s="1"/>
  <c r="H5152" i="12"/>
  <c r="F5154" i="12"/>
  <c r="G5154" i="12" s="1"/>
  <c r="E5153" i="12"/>
  <c r="P5151" i="12" l="1"/>
  <c r="Q5151" i="12"/>
  <c r="L5152" i="12"/>
  <c r="M5152" i="12"/>
  <c r="N5151" i="12"/>
  <c r="I5152" i="12"/>
  <c r="J5152" i="12" s="1"/>
  <c r="H5153" i="12"/>
  <c r="F5155" i="12"/>
  <c r="G5155" i="12" s="1"/>
  <c r="E5154" i="12"/>
  <c r="P5152" i="12" l="1"/>
  <c r="Q5152" i="12"/>
  <c r="R5151" i="12"/>
  <c r="L5153" i="12"/>
  <c r="M5153" i="12"/>
  <c r="N5152" i="12"/>
  <c r="I5153" i="12"/>
  <c r="J5153" i="12" s="1"/>
  <c r="H5154" i="12"/>
  <c r="E5155" i="12"/>
  <c r="F5156" i="12"/>
  <c r="G5156" i="12" s="1"/>
  <c r="P5153" i="12" l="1"/>
  <c r="Q5153" i="12"/>
  <c r="R5152" i="12"/>
  <c r="L5154" i="12"/>
  <c r="M5154" i="12"/>
  <c r="N5153" i="12"/>
  <c r="I5154" i="12"/>
  <c r="J5154" i="12" s="1"/>
  <c r="H5155" i="12"/>
  <c r="M5155" i="12" s="1"/>
  <c r="F5157" i="12"/>
  <c r="G5157" i="12" s="1"/>
  <c r="E5156" i="12"/>
  <c r="P5154" i="12" l="1"/>
  <c r="Q5154" i="12"/>
  <c r="Q5155" i="12" s="1"/>
  <c r="R5153" i="12"/>
  <c r="N5154" i="12"/>
  <c r="I5155" i="12"/>
  <c r="J5155" i="12" s="1"/>
  <c r="L5155" i="12"/>
  <c r="N5155" i="12" s="1"/>
  <c r="H5156" i="12"/>
  <c r="M5156" i="12" s="1"/>
  <c r="E5157" i="12"/>
  <c r="F5158" i="12"/>
  <c r="G5158" i="12" s="1"/>
  <c r="P5155" i="12" l="1"/>
  <c r="R5155" i="12" s="1"/>
  <c r="Q5156" i="12"/>
  <c r="R5154" i="12"/>
  <c r="I5156" i="12"/>
  <c r="J5156" i="12" s="1"/>
  <c r="L5156" i="12"/>
  <c r="N5156" i="12" s="1"/>
  <c r="H5157" i="12"/>
  <c r="F5159" i="12"/>
  <c r="G5159" i="12" s="1"/>
  <c r="E5158" i="12"/>
  <c r="P5156" i="12" l="1"/>
  <c r="R5156" i="12" s="1"/>
  <c r="L5157" i="12"/>
  <c r="M5157" i="12"/>
  <c r="I5157" i="12"/>
  <c r="J5157" i="12" s="1"/>
  <c r="H5158" i="12"/>
  <c r="E5159" i="12"/>
  <c r="F5160" i="12"/>
  <c r="G5160" i="12" s="1"/>
  <c r="P5157" i="12" l="1"/>
  <c r="Q5157" i="12"/>
  <c r="L5158" i="12"/>
  <c r="M5158" i="12"/>
  <c r="N5157" i="12"/>
  <c r="I5158" i="12"/>
  <c r="J5158" i="12" s="1"/>
  <c r="H5159" i="12"/>
  <c r="F5161" i="12"/>
  <c r="G5161" i="12" s="1"/>
  <c r="E5160" i="12"/>
  <c r="P5158" i="12" l="1"/>
  <c r="Q5158" i="12"/>
  <c r="R5157" i="12"/>
  <c r="L5159" i="12"/>
  <c r="M5159" i="12"/>
  <c r="N5158" i="12"/>
  <c r="I5159" i="12"/>
  <c r="J5159" i="12" s="1"/>
  <c r="H5160" i="12"/>
  <c r="M5160" i="12" s="1"/>
  <c r="F5162" i="12"/>
  <c r="G5162" i="12" s="1"/>
  <c r="E5161" i="12"/>
  <c r="P5159" i="12" l="1"/>
  <c r="Q5159" i="12"/>
  <c r="Q5160" i="12" s="1"/>
  <c r="R5158" i="12"/>
  <c r="N5159" i="12"/>
  <c r="I5160" i="12"/>
  <c r="J5160" i="12" s="1"/>
  <c r="L5160" i="12"/>
  <c r="N5160" i="12" s="1"/>
  <c r="H5161" i="12"/>
  <c r="F5163" i="12"/>
  <c r="G5163" i="12" s="1"/>
  <c r="E5162" i="12"/>
  <c r="P5160" i="12" l="1"/>
  <c r="R5160" i="12" s="1"/>
  <c r="R5159" i="12"/>
  <c r="L5161" i="12"/>
  <c r="M5161" i="12"/>
  <c r="I5161" i="12"/>
  <c r="J5161" i="12" s="1"/>
  <c r="H5162" i="12"/>
  <c r="E5163" i="12"/>
  <c r="F5164" i="12"/>
  <c r="G5164" i="12" s="1"/>
  <c r="P5161" i="12" l="1"/>
  <c r="Q5161" i="12"/>
  <c r="L5162" i="12"/>
  <c r="M5162" i="12"/>
  <c r="N5161" i="12"/>
  <c r="I5162" i="12"/>
  <c r="J5162" i="12" s="1"/>
  <c r="H5163" i="12"/>
  <c r="F5165" i="12"/>
  <c r="G5165" i="12" s="1"/>
  <c r="E5164" i="12"/>
  <c r="P5162" i="12" l="1"/>
  <c r="Q5162" i="12"/>
  <c r="R5161" i="12"/>
  <c r="L5163" i="12"/>
  <c r="M5163" i="12"/>
  <c r="N5162" i="12"/>
  <c r="I5163" i="12"/>
  <c r="J5163" i="12" s="1"/>
  <c r="H5164" i="12"/>
  <c r="M5164" i="12" s="1"/>
  <c r="F5166" i="12"/>
  <c r="G5166" i="12" s="1"/>
  <c r="E5165" i="12"/>
  <c r="P5163" i="12" l="1"/>
  <c r="Q5163" i="12"/>
  <c r="Q5164" i="12" s="1"/>
  <c r="R5162" i="12"/>
  <c r="N5163" i="12"/>
  <c r="I5164" i="12"/>
  <c r="J5164" i="12" s="1"/>
  <c r="L5164" i="12"/>
  <c r="N5164" i="12" s="1"/>
  <c r="H5165" i="12"/>
  <c r="E5166" i="12"/>
  <c r="F5167" i="12"/>
  <c r="G5167" i="12" s="1"/>
  <c r="P5164" i="12" l="1"/>
  <c r="R5164" i="12" s="1"/>
  <c r="R5163" i="12"/>
  <c r="L5165" i="12"/>
  <c r="M5165" i="12"/>
  <c r="I5165" i="12"/>
  <c r="J5165" i="12" s="1"/>
  <c r="H5166" i="12"/>
  <c r="F5168" i="12"/>
  <c r="G5168" i="12" s="1"/>
  <c r="E5167" i="12"/>
  <c r="P5165" i="12" l="1"/>
  <c r="Q5165" i="12"/>
  <c r="L5166" i="12"/>
  <c r="M5166" i="12"/>
  <c r="N5165" i="12"/>
  <c r="I5166" i="12"/>
  <c r="J5166" i="12" s="1"/>
  <c r="H5167" i="12"/>
  <c r="F5169" i="12"/>
  <c r="G5169" i="12" s="1"/>
  <c r="E5168" i="12"/>
  <c r="P5166" i="12" l="1"/>
  <c r="Q5166" i="12"/>
  <c r="R5165" i="12"/>
  <c r="L5167" i="12"/>
  <c r="M5167" i="12"/>
  <c r="N5166" i="12"/>
  <c r="I5167" i="12"/>
  <c r="J5167" i="12" s="1"/>
  <c r="H5168" i="12"/>
  <c r="M5168" i="12" s="1"/>
  <c r="F5170" i="12"/>
  <c r="G5170" i="12" s="1"/>
  <c r="E5169" i="12"/>
  <c r="P5167" i="12" l="1"/>
  <c r="Q5167" i="12"/>
  <c r="Q5168" i="12" s="1"/>
  <c r="R5166" i="12"/>
  <c r="N5167" i="12"/>
  <c r="I5168" i="12"/>
  <c r="J5168" i="12" s="1"/>
  <c r="L5168" i="12"/>
  <c r="N5168" i="12" s="1"/>
  <c r="H5169" i="12"/>
  <c r="F5171" i="12"/>
  <c r="G5171" i="12" s="1"/>
  <c r="E5170" i="12"/>
  <c r="P5168" i="12" l="1"/>
  <c r="R5168" i="12" s="1"/>
  <c r="R5167" i="12"/>
  <c r="L5169" i="12"/>
  <c r="M5169" i="12"/>
  <c r="I5169" i="12"/>
  <c r="J5169" i="12" s="1"/>
  <c r="H5170" i="12"/>
  <c r="E5171" i="12"/>
  <c r="F5172" i="12"/>
  <c r="G5172" i="12" s="1"/>
  <c r="P5169" i="12" l="1"/>
  <c r="Q5169" i="12"/>
  <c r="L5170" i="12"/>
  <c r="M5170" i="12"/>
  <c r="N5169" i="12"/>
  <c r="I5170" i="12"/>
  <c r="J5170" i="12" s="1"/>
  <c r="H5171" i="12"/>
  <c r="F5173" i="12"/>
  <c r="G5173" i="12" s="1"/>
  <c r="E5172" i="12"/>
  <c r="P5170" i="12" l="1"/>
  <c r="Q5170" i="12"/>
  <c r="R5169" i="12"/>
  <c r="L5171" i="12"/>
  <c r="M5171" i="12"/>
  <c r="N5170" i="12"/>
  <c r="I5171" i="12"/>
  <c r="J5171" i="12" s="1"/>
  <c r="H5172" i="12"/>
  <c r="F5174" i="12"/>
  <c r="G5174" i="12" s="1"/>
  <c r="E5173" i="12"/>
  <c r="P5171" i="12" l="1"/>
  <c r="Q5171" i="12"/>
  <c r="R5170" i="12"/>
  <c r="L5172" i="12"/>
  <c r="M5172" i="12"/>
  <c r="N5171" i="12"/>
  <c r="I5172" i="12"/>
  <c r="J5172" i="12" s="1"/>
  <c r="H5173" i="12"/>
  <c r="E5174" i="12"/>
  <c r="F5175" i="12"/>
  <c r="G5175" i="12" s="1"/>
  <c r="P5172" i="12" l="1"/>
  <c r="Q5172" i="12"/>
  <c r="R5171" i="12"/>
  <c r="L5173" i="12"/>
  <c r="M5173" i="12"/>
  <c r="N5172" i="12"/>
  <c r="I5173" i="12"/>
  <c r="J5173" i="12" s="1"/>
  <c r="H5174" i="12"/>
  <c r="M5174" i="12" s="1"/>
  <c r="F5176" i="12"/>
  <c r="G5176" i="12" s="1"/>
  <c r="E5175" i="12"/>
  <c r="P5173" i="12" l="1"/>
  <c r="Q5173" i="12"/>
  <c r="Q5174" i="12" s="1"/>
  <c r="R5172" i="12"/>
  <c r="N5173" i="12"/>
  <c r="I5174" i="12"/>
  <c r="J5174" i="12" s="1"/>
  <c r="L5174" i="12"/>
  <c r="N5174" i="12" s="1"/>
  <c r="H5175" i="12"/>
  <c r="F5177" i="12"/>
  <c r="G5177" i="12" s="1"/>
  <c r="E5176" i="12"/>
  <c r="P5174" i="12" l="1"/>
  <c r="R5174" i="12" s="1"/>
  <c r="R5173" i="12"/>
  <c r="L5175" i="12"/>
  <c r="M5175" i="12"/>
  <c r="I5175" i="12"/>
  <c r="J5175" i="12" s="1"/>
  <c r="H5176" i="12"/>
  <c r="F5178" i="12"/>
  <c r="G5178" i="12" s="1"/>
  <c r="E5177" i="12"/>
  <c r="P5175" i="12" l="1"/>
  <c r="Q5175" i="12"/>
  <c r="L5176" i="12"/>
  <c r="M5176" i="12"/>
  <c r="N5175" i="12"/>
  <c r="I5176" i="12"/>
  <c r="J5176" i="12" s="1"/>
  <c r="H5177" i="12"/>
  <c r="F5179" i="12"/>
  <c r="G5179" i="12" s="1"/>
  <c r="E5178" i="12"/>
  <c r="P5176" i="12" l="1"/>
  <c r="Q5176" i="12"/>
  <c r="R5175" i="12"/>
  <c r="L5177" i="12"/>
  <c r="M5177" i="12"/>
  <c r="N5176" i="12"/>
  <c r="I5177" i="12"/>
  <c r="J5177" i="12" s="1"/>
  <c r="H5178" i="12"/>
  <c r="F5180" i="12"/>
  <c r="G5180" i="12" s="1"/>
  <c r="E5179" i="12"/>
  <c r="P5177" i="12" l="1"/>
  <c r="Q5177" i="12"/>
  <c r="R5176" i="12"/>
  <c r="L5178" i="12"/>
  <c r="M5178" i="12"/>
  <c r="N5177" i="12"/>
  <c r="I5178" i="12"/>
  <c r="J5178" i="12" s="1"/>
  <c r="H5179" i="12"/>
  <c r="E5180" i="12"/>
  <c r="F5181" i="12"/>
  <c r="G5181" i="12" s="1"/>
  <c r="P5178" i="12" l="1"/>
  <c r="Q5178" i="12"/>
  <c r="R5177" i="12"/>
  <c r="L5179" i="12"/>
  <c r="M5179" i="12"/>
  <c r="N5178" i="12"/>
  <c r="I5179" i="12"/>
  <c r="J5179" i="12" s="1"/>
  <c r="H5180" i="12"/>
  <c r="F5182" i="12"/>
  <c r="G5182" i="12" s="1"/>
  <c r="E5181" i="12"/>
  <c r="P5179" i="12" l="1"/>
  <c r="Q5179" i="12"/>
  <c r="R5178" i="12"/>
  <c r="L5180" i="12"/>
  <c r="M5180" i="12"/>
  <c r="N5179" i="12"/>
  <c r="I5180" i="12"/>
  <c r="J5180" i="12" s="1"/>
  <c r="H5181" i="12"/>
  <c r="E5182" i="12"/>
  <c r="F5183" i="12"/>
  <c r="G5183" i="12" s="1"/>
  <c r="P5180" i="12" l="1"/>
  <c r="Q5180" i="12"/>
  <c r="R5179" i="12"/>
  <c r="L5181" i="12"/>
  <c r="M5181" i="12"/>
  <c r="N5180" i="12"/>
  <c r="I5181" i="12"/>
  <c r="J5181" i="12" s="1"/>
  <c r="H5182" i="12"/>
  <c r="F5184" i="12"/>
  <c r="G5184" i="12" s="1"/>
  <c r="E5183" i="12"/>
  <c r="P5181" i="12" l="1"/>
  <c r="Q5181" i="12"/>
  <c r="R5180" i="12"/>
  <c r="L5182" i="12"/>
  <c r="M5182" i="12"/>
  <c r="N5181" i="12"/>
  <c r="I5182" i="12"/>
  <c r="J5182" i="12" s="1"/>
  <c r="H5183" i="12"/>
  <c r="F5185" i="12"/>
  <c r="G5185" i="12" s="1"/>
  <c r="E5184" i="12"/>
  <c r="P5182" i="12" l="1"/>
  <c r="Q5182" i="12"/>
  <c r="R5181" i="12"/>
  <c r="L5183" i="12"/>
  <c r="M5183" i="12"/>
  <c r="N5182" i="12"/>
  <c r="I5183" i="12"/>
  <c r="J5183" i="12" s="1"/>
  <c r="H5184" i="12"/>
  <c r="E5185" i="12"/>
  <c r="F5186" i="12"/>
  <c r="G5186" i="12" s="1"/>
  <c r="P5183" i="12" l="1"/>
  <c r="Q5183" i="12"/>
  <c r="R5182" i="12"/>
  <c r="L5184" i="12"/>
  <c r="M5184" i="12"/>
  <c r="N5183" i="12"/>
  <c r="I5184" i="12"/>
  <c r="J5184" i="12" s="1"/>
  <c r="H5185" i="12"/>
  <c r="F5187" i="12"/>
  <c r="G5187" i="12" s="1"/>
  <c r="E5186" i="12"/>
  <c r="P5184" i="12" l="1"/>
  <c r="Q5184" i="12"/>
  <c r="R5183" i="12"/>
  <c r="L5185" i="12"/>
  <c r="M5185" i="12"/>
  <c r="N5184" i="12"/>
  <c r="I5185" i="12"/>
  <c r="J5185" i="12" s="1"/>
  <c r="H5186" i="12"/>
  <c r="F5188" i="12"/>
  <c r="G5188" i="12" s="1"/>
  <c r="E5187" i="12"/>
  <c r="P5185" i="12" l="1"/>
  <c r="Q5185" i="12"/>
  <c r="R5184" i="12"/>
  <c r="L5186" i="12"/>
  <c r="M5186" i="12"/>
  <c r="N5185" i="12"/>
  <c r="I5186" i="12"/>
  <c r="J5186" i="12" s="1"/>
  <c r="H5187" i="12"/>
  <c r="E5188" i="12"/>
  <c r="F5189" i="12"/>
  <c r="G5189" i="12" s="1"/>
  <c r="P5186" i="12" l="1"/>
  <c r="Q5186" i="12"/>
  <c r="R5185" i="12"/>
  <c r="L5187" i="12"/>
  <c r="M5187" i="12"/>
  <c r="N5186" i="12"/>
  <c r="I5187" i="12"/>
  <c r="J5187" i="12" s="1"/>
  <c r="H5188" i="12"/>
  <c r="F5190" i="12"/>
  <c r="G5190" i="12" s="1"/>
  <c r="E5189" i="12"/>
  <c r="R5186" i="12" l="1"/>
  <c r="P5187" i="12"/>
  <c r="Q5187" i="12"/>
  <c r="L5188" i="12"/>
  <c r="M5188" i="12"/>
  <c r="N5187" i="12"/>
  <c r="I5188" i="12"/>
  <c r="J5188" i="12" s="1"/>
  <c r="H5189" i="12"/>
  <c r="M5189" i="12" s="1"/>
  <c r="F5191" i="12"/>
  <c r="G5191" i="12" s="1"/>
  <c r="E5190" i="12"/>
  <c r="P5188" i="12" l="1"/>
  <c r="Q5188" i="12"/>
  <c r="Q5189" i="12" s="1"/>
  <c r="R5187" i="12"/>
  <c r="N5188" i="12"/>
  <c r="I5189" i="12"/>
  <c r="J5189" i="12" s="1"/>
  <c r="L5189" i="12"/>
  <c r="N5189" i="12" s="1"/>
  <c r="H5190" i="12"/>
  <c r="F5192" i="12"/>
  <c r="G5192" i="12" s="1"/>
  <c r="E5191" i="12"/>
  <c r="P5189" i="12" l="1"/>
  <c r="R5189" i="12" s="1"/>
  <c r="R5188" i="12"/>
  <c r="L5190" i="12"/>
  <c r="M5190" i="12"/>
  <c r="I5190" i="12"/>
  <c r="J5190" i="12" s="1"/>
  <c r="H5191" i="12"/>
  <c r="F5193" i="12"/>
  <c r="G5193" i="12" s="1"/>
  <c r="E5192" i="12"/>
  <c r="P5190" i="12" l="1"/>
  <c r="Q5190" i="12"/>
  <c r="L5191" i="12"/>
  <c r="M5191" i="12"/>
  <c r="N5190" i="12"/>
  <c r="I5191" i="12"/>
  <c r="J5191" i="12" s="1"/>
  <c r="H5192" i="12"/>
  <c r="F5194" i="12"/>
  <c r="G5194" i="12" s="1"/>
  <c r="E5193" i="12"/>
  <c r="P5191" i="12" l="1"/>
  <c r="Q5191" i="12"/>
  <c r="R5190" i="12"/>
  <c r="L5192" i="12"/>
  <c r="M5192" i="12"/>
  <c r="N5191" i="12"/>
  <c r="I5192" i="12"/>
  <c r="J5192" i="12" s="1"/>
  <c r="H5193" i="12"/>
  <c r="F5195" i="12"/>
  <c r="G5195" i="12" s="1"/>
  <c r="E5194" i="12"/>
  <c r="P5192" i="12" l="1"/>
  <c r="Q5192" i="12"/>
  <c r="R5191" i="12"/>
  <c r="L5193" i="12"/>
  <c r="M5193" i="12"/>
  <c r="N5192" i="12"/>
  <c r="I5193" i="12"/>
  <c r="J5193" i="12" s="1"/>
  <c r="H5194" i="12"/>
  <c r="E5195" i="12"/>
  <c r="F5196" i="12"/>
  <c r="G5196" i="12" s="1"/>
  <c r="P5193" i="12" l="1"/>
  <c r="Q5193" i="12"/>
  <c r="R5192" i="12"/>
  <c r="L5194" i="12"/>
  <c r="M5194" i="12"/>
  <c r="N5193" i="12"/>
  <c r="I5194" i="12"/>
  <c r="J5194" i="12" s="1"/>
  <c r="H5195" i="12"/>
  <c r="F5197" i="12"/>
  <c r="G5197" i="12" s="1"/>
  <c r="E5196" i="12"/>
  <c r="P5194" i="12" l="1"/>
  <c r="Q5194" i="12"/>
  <c r="R5193" i="12"/>
  <c r="L5195" i="12"/>
  <c r="M5195" i="12"/>
  <c r="N5194" i="12"/>
  <c r="I5195" i="12"/>
  <c r="J5195" i="12" s="1"/>
  <c r="H5196" i="12"/>
  <c r="E5197" i="12"/>
  <c r="F5198" i="12"/>
  <c r="G5198" i="12" s="1"/>
  <c r="P5195" i="12" l="1"/>
  <c r="Q5195" i="12"/>
  <c r="R5194" i="12"/>
  <c r="L5196" i="12"/>
  <c r="M5196" i="12"/>
  <c r="N5195" i="12"/>
  <c r="I5196" i="12"/>
  <c r="J5196" i="12" s="1"/>
  <c r="H5197" i="12"/>
  <c r="M5197" i="12" s="1"/>
  <c r="F5199" i="12"/>
  <c r="G5199" i="12" s="1"/>
  <c r="E5198" i="12"/>
  <c r="P5196" i="12" l="1"/>
  <c r="Q5196" i="12"/>
  <c r="Q5197" i="12" s="1"/>
  <c r="R5195" i="12"/>
  <c r="N5196" i="12"/>
  <c r="I5197" i="12"/>
  <c r="J5197" i="12" s="1"/>
  <c r="L5197" i="12"/>
  <c r="N5197" i="12" s="1"/>
  <c r="H5198" i="12"/>
  <c r="F5200" i="12"/>
  <c r="G5200" i="12" s="1"/>
  <c r="E5199" i="12"/>
  <c r="P5197" i="12" l="1"/>
  <c r="R5197" i="12" s="1"/>
  <c r="R5196" i="12"/>
  <c r="L5198" i="12"/>
  <c r="M5198" i="12"/>
  <c r="I5198" i="12"/>
  <c r="J5198" i="12" s="1"/>
  <c r="H5199" i="12"/>
  <c r="E5200" i="12"/>
  <c r="F5201" i="12"/>
  <c r="G5201" i="12" s="1"/>
  <c r="P5198" i="12" l="1"/>
  <c r="Q5198" i="12"/>
  <c r="L5199" i="12"/>
  <c r="M5199" i="12"/>
  <c r="N5198" i="12"/>
  <c r="I5199" i="12"/>
  <c r="J5199" i="12" s="1"/>
  <c r="H5200" i="12"/>
  <c r="F5202" i="12"/>
  <c r="G5202" i="12" s="1"/>
  <c r="E5201" i="12"/>
  <c r="P5199" i="12" l="1"/>
  <c r="Q5199" i="12"/>
  <c r="R5198" i="12"/>
  <c r="L5200" i="12"/>
  <c r="M5200" i="12"/>
  <c r="N5199" i="12"/>
  <c r="I5200" i="12"/>
  <c r="J5200" i="12" s="1"/>
  <c r="H5201" i="12"/>
  <c r="F5203" i="12"/>
  <c r="G5203" i="12" s="1"/>
  <c r="E5202" i="12"/>
  <c r="P5200" i="12" l="1"/>
  <c r="Q5200" i="12"/>
  <c r="R5199" i="12"/>
  <c r="L5201" i="12"/>
  <c r="M5201" i="12"/>
  <c r="N5200" i="12"/>
  <c r="I5201" i="12"/>
  <c r="J5201" i="12" s="1"/>
  <c r="H5202" i="12"/>
  <c r="E5203" i="12"/>
  <c r="F5204" i="12"/>
  <c r="G5204" i="12" s="1"/>
  <c r="P5201" i="12" l="1"/>
  <c r="Q5201" i="12"/>
  <c r="R5200" i="12"/>
  <c r="L5202" i="12"/>
  <c r="M5202" i="12"/>
  <c r="N5201" i="12"/>
  <c r="I5202" i="12"/>
  <c r="J5202" i="12" s="1"/>
  <c r="H5203" i="12"/>
  <c r="F5205" i="12"/>
  <c r="G5205" i="12" s="1"/>
  <c r="E5204" i="12"/>
  <c r="P5202" i="12" l="1"/>
  <c r="Q5202" i="12"/>
  <c r="R5201" i="12"/>
  <c r="L5203" i="12"/>
  <c r="M5203" i="12"/>
  <c r="N5202" i="12"/>
  <c r="I5203" i="12"/>
  <c r="J5203" i="12" s="1"/>
  <c r="H5204" i="12"/>
  <c r="F5206" i="12"/>
  <c r="G5206" i="12" s="1"/>
  <c r="E5205" i="12"/>
  <c r="P5203" i="12" l="1"/>
  <c r="Q5203" i="12"/>
  <c r="R5202" i="12"/>
  <c r="L5204" i="12"/>
  <c r="M5204" i="12"/>
  <c r="N5203" i="12"/>
  <c r="I5204" i="12"/>
  <c r="J5204" i="12" s="1"/>
  <c r="H5205" i="12"/>
  <c r="F5207" i="12"/>
  <c r="G5207" i="12" s="1"/>
  <c r="E5206" i="12"/>
  <c r="P5204" i="12" l="1"/>
  <c r="Q5204" i="12"/>
  <c r="R5203" i="12"/>
  <c r="L5205" i="12"/>
  <c r="M5205" i="12"/>
  <c r="N5204" i="12"/>
  <c r="I5205" i="12"/>
  <c r="J5205" i="12" s="1"/>
  <c r="H5206" i="12"/>
  <c r="M5206" i="12" s="1"/>
  <c r="F5208" i="12"/>
  <c r="G5208" i="12" s="1"/>
  <c r="E5207" i="12"/>
  <c r="P5205" i="12" l="1"/>
  <c r="Q5205" i="12"/>
  <c r="Q5206" i="12" s="1"/>
  <c r="R5204" i="12"/>
  <c r="N5205" i="12"/>
  <c r="I5206" i="12"/>
  <c r="J5206" i="12" s="1"/>
  <c r="L5206" i="12"/>
  <c r="N5206" i="12" s="1"/>
  <c r="H5207" i="12"/>
  <c r="F5209" i="12"/>
  <c r="G5209" i="12" s="1"/>
  <c r="E5208" i="12"/>
  <c r="P5206" i="12" l="1"/>
  <c r="R5206" i="12" s="1"/>
  <c r="R5205" i="12"/>
  <c r="L5207" i="12"/>
  <c r="M5207" i="12"/>
  <c r="I5207" i="12"/>
  <c r="J5207" i="12" s="1"/>
  <c r="H5208" i="12"/>
  <c r="M5208" i="12" s="1"/>
  <c r="E5209" i="12"/>
  <c r="F5210" i="12"/>
  <c r="G5210" i="12" s="1"/>
  <c r="P5207" i="12" l="1"/>
  <c r="Q5207" i="12"/>
  <c r="Q5208" i="12" s="1"/>
  <c r="N5207" i="12"/>
  <c r="I5208" i="12"/>
  <c r="J5208" i="12" s="1"/>
  <c r="L5208" i="12"/>
  <c r="N5208" i="12" s="1"/>
  <c r="H5209" i="12"/>
  <c r="F5211" i="12"/>
  <c r="G5211" i="12" s="1"/>
  <c r="E5210" i="12"/>
  <c r="P5208" i="12" l="1"/>
  <c r="R5208" i="12" s="1"/>
  <c r="R5207" i="12"/>
  <c r="L5209" i="12"/>
  <c r="M5209" i="12"/>
  <c r="I5209" i="12"/>
  <c r="J5209" i="12" s="1"/>
  <c r="H5210" i="12"/>
  <c r="F5212" i="12"/>
  <c r="G5212" i="12" s="1"/>
  <c r="E5211" i="12"/>
  <c r="P5209" i="12" l="1"/>
  <c r="Q5209" i="12"/>
  <c r="L5210" i="12"/>
  <c r="M5210" i="12"/>
  <c r="N5209" i="12"/>
  <c r="I5210" i="12"/>
  <c r="J5210" i="12" s="1"/>
  <c r="H5211" i="12"/>
  <c r="F5213" i="12"/>
  <c r="G5213" i="12" s="1"/>
  <c r="E5212" i="12"/>
  <c r="P5210" i="12" l="1"/>
  <c r="Q5210" i="12"/>
  <c r="R5209" i="12"/>
  <c r="L5211" i="12"/>
  <c r="M5211" i="12"/>
  <c r="N5210" i="12"/>
  <c r="I5211" i="12"/>
  <c r="J5211" i="12" s="1"/>
  <c r="H5212" i="12"/>
  <c r="F5214" i="12"/>
  <c r="G5214" i="12" s="1"/>
  <c r="E5213" i="12"/>
  <c r="P5211" i="12" l="1"/>
  <c r="Q5211" i="12"/>
  <c r="R5210" i="12"/>
  <c r="L5212" i="12"/>
  <c r="M5212" i="12"/>
  <c r="N5211" i="12"/>
  <c r="I5212" i="12"/>
  <c r="J5212" i="12" s="1"/>
  <c r="H5213" i="12"/>
  <c r="M5213" i="12" s="1"/>
  <c r="F5215" i="12"/>
  <c r="G5215" i="12" s="1"/>
  <c r="E5214" i="12"/>
  <c r="P5212" i="12" l="1"/>
  <c r="Q5212" i="12"/>
  <c r="Q5213" i="12" s="1"/>
  <c r="R5211" i="12"/>
  <c r="N5212" i="12"/>
  <c r="I5213" i="12"/>
  <c r="J5213" i="12" s="1"/>
  <c r="L5213" i="12"/>
  <c r="N5213" i="12" s="1"/>
  <c r="H5214" i="12"/>
  <c r="F5216" i="12"/>
  <c r="G5216" i="12" s="1"/>
  <c r="E5215" i="12"/>
  <c r="P5213" i="12" l="1"/>
  <c r="R5213" i="12" s="1"/>
  <c r="R5212" i="12"/>
  <c r="L5214" i="12"/>
  <c r="M5214" i="12"/>
  <c r="I5214" i="12"/>
  <c r="J5214" i="12" s="1"/>
  <c r="H5215" i="12"/>
  <c r="F5217" i="12"/>
  <c r="G5217" i="12" s="1"/>
  <c r="E5216" i="12"/>
  <c r="P5214" i="12" l="1"/>
  <c r="Q5214" i="12"/>
  <c r="L5215" i="12"/>
  <c r="M5215" i="12"/>
  <c r="N5214" i="12"/>
  <c r="I5215" i="12"/>
  <c r="J5215" i="12" s="1"/>
  <c r="H5216" i="12"/>
  <c r="F5218" i="12"/>
  <c r="G5218" i="12" s="1"/>
  <c r="E5217" i="12"/>
  <c r="P5215" i="12" l="1"/>
  <c r="Q5215" i="12"/>
  <c r="R5214" i="12"/>
  <c r="L5216" i="12"/>
  <c r="M5216" i="12"/>
  <c r="N5215" i="12"/>
  <c r="I5216" i="12"/>
  <c r="J5216" i="12" s="1"/>
  <c r="H5217" i="12"/>
  <c r="F5219" i="12"/>
  <c r="G5219" i="12" s="1"/>
  <c r="E5218" i="12"/>
  <c r="P5216" i="12" l="1"/>
  <c r="Q5216" i="12"/>
  <c r="R5215" i="12"/>
  <c r="L5217" i="12"/>
  <c r="M5217" i="12"/>
  <c r="N5216" i="12"/>
  <c r="I5217" i="12"/>
  <c r="J5217" i="12" s="1"/>
  <c r="H5218" i="12"/>
  <c r="E5219" i="12"/>
  <c r="F5220" i="12"/>
  <c r="G5220" i="12" s="1"/>
  <c r="P5217" i="12" l="1"/>
  <c r="Q5217" i="12"/>
  <c r="R5216" i="12"/>
  <c r="L5218" i="12"/>
  <c r="M5218" i="12"/>
  <c r="N5217" i="12"/>
  <c r="I5218" i="12"/>
  <c r="J5218" i="12" s="1"/>
  <c r="H5219" i="12"/>
  <c r="F5221" i="12"/>
  <c r="G5221" i="12" s="1"/>
  <c r="E5220" i="12"/>
  <c r="P5218" i="12" l="1"/>
  <c r="Q5218" i="12"/>
  <c r="R5217" i="12"/>
  <c r="L5219" i="12"/>
  <c r="M5219" i="12"/>
  <c r="N5218" i="12"/>
  <c r="I5219" i="12"/>
  <c r="J5219" i="12" s="1"/>
  <c r="H5220" i="12"/>
  <c r="E5221" i="12"/>
  <c r="F5222" i="12"/>
  <c r="G5222" i="12" s="1"/>
  <c r="P5219" i="12" l="1"/>
  <c r="Q5219" i="12"/>
  <c r="R5218" i="12"/>
  <c r="L5220" i="12"/>
  <c r="M5220" i="12"/>
  <c r="N5219" i="12"/>
  <c r="I5220" i="12"/>
  <c r="J5220" i="12" s="1"/>
  <c r="H5221" i="12"/>
  <c r="F5223" i="12"/>
  <c r="G5223" i="12" s="1"/>
  <c r="E5222" i="12"/>
  <c r="P5220" i="12" l="1"/>
  <c r="Q5220" i="12"/>
  <c r="R5219" i="12"/>
  <c r="L5221" i="12"/>
  <c r="M5221" i="12"/>
  <c r="N5220" i="12"/>
  <c r="I5221" i="12"/>
  <c r="J5221" i="12" s="1"/>
  <c r="H5222" i="12"/>
  <c r="F5224" i="12"/>
  <c r="G5224" i="12" s="1"/>
  <c r="E5223" i="12"/>
  <c r="P5221" i="12" l="1"/>
  <c r="Q5221" i="12"/>
  <c r="R5220" i="12"/>
  <c r="L5222" i="12"/>
  <c r="M5222" i="12"/>
  <c r="N5221" i="12"/>
  <c r="I5222" i="12"/>
  <c r="J5222" i="12" s="1"/>
  <c r="H5223" i="12"/>
  <c r="M5223" i="12" s="1"/>
  <c r="E5224" i="12"/>
  <c r="F5225" i="12"/>
  <c r="G5225" i="12" s="1"/>
  <c r="P5222" i="12" l="1"/>
  <c r="Q5222" i="12"/>
  <c r="Q5223" i="12" s="1"/>
  <c r="R5221" i="12"/>
  <c r="N5222" i="12"/>
  <c r="I5223" i="12"/>
  <c r="J5223" i="12" s="1"/>
  <c r="L5223" i="12"/>
  <c r="N5223" i="12" s="1"/>
  <c r="H5224" i="12"/>
  <c r="M5224" i="12" s="1"/>
  <c r="F5226" i="12"/>
  <c r="G5226" i="12" s="1"/>
  <c r="E5225" i="12"/>
  <c r="P5223" i="12" l="1"/>
  <c r="Q5224" i="12"/>
  <c r="R5222" i="12"/>
  <c r="R5223" i="12"/>
  <c r="I5224" i="12"/>
  <c r="J5224" i="12" s="1"/>
  <c r="L5224" i="12"/>
  <c r="N5224" i="12" s="1"/>
  <c r="H5225" i="12"/>
  <c r="E5226" i="12"/>
  <c r="F5227" i="12"/>
  <c r="G5227" i="12" s="1"/>
  <c r="P5224" i="12" l="1"/>
  <c r="R5224" i="12" s="1"/>
  <c r="L5225" i="12"/>
  <c r="M5225" i="12"/>
  <c r="I5225" i="12"/>
  <c r="J5225" i="12" s="1"/>
  <c r="H5226" i="12"/>
  <c r="M5226" i="12" s="1"/>
  <c r="F5228" i="12"/>
  <c r="G5228" i="12" s="1"/>
  <c r="E5227" i="12"/>
  <c r="P5225" i="12" l="1"/>
  <c r="Q5225" i="12"/>
  <c r="Q5226" i="12" s="1"/>
  <c r="N5225" i="12"/>
  <c r="I5226" i="12"/>
  <c r="J5226" i="12" s="1"/>
  <c r="L5226" i="12"/>
  <c r="N5226" i="12" s="1"/>
  <c r="H5227" i="12"/>
  <c r="F5229" i="12"/>
  <c r="G5229" i="12" s="1"/>
  <c r="E5228" i="12"/>
  <c r="P5226" i="12" l="1"/>
  <c r="R5226" i="12" s="1"/>
  <c r="R5225" i="12"/>
  <c r="L5227" i="12"/>
  <c r="M5227" i="12"/>
  <c r="I5227" i="12"/>
  <c r="J5227" i="12" s="1"/>
  <c r="H5228" i="12"/>
  <c r="E5229" i="12"/>
  <c r="F5230" i="12"/>
  <c r="G5230" i="12" s="1"/>
  <c r="P5227" i="12" l="1"/>
  <c r="Q5227" i="12"/>
  <c r="L5228" i="12"/>
  <c r="M5228" i="12"/>
  <c r="N5227" i="12"/>
  <c r="I5228" i="12"/>
  <c r="J5228" i="12" s="1"/>
  <c r="H5229" i="12"/>
  <c r="F5231" i="12"/>
  <c r="G5231" i="12" s="1"/>
  <c r="E5230" i="12"/>
  <c r="P5228" i="12" l="1"/>
  <c r="Q5228" i="12"/>
  <c r="R5227" i="12"/>
  <c r="L5229" i="12"/>
  <c r="M5229" i="12"/>
  <c r="N5228" i="12"/>
  <c r="I5229" i="12"/>
  <c r="J5229" i="12" s="1"/>
  <c r="H5230" i="12"/>
  <c r="E5231" i="12"/>
  <c r="F5232" i="12"/>
  <c r="G5232" i="12" s="1"/>
  <c r="P5229" i="12" l="1"/>
  <c r="Q5229" i="12"/>
  <c r="R5228" i="12"/>
  <c r="L5230" i="12"/>
  <c r="M5230" i="12"/>
  <c r="N5229" i="12"/>
  <c r="I5230" i="12"/>
  <c r="J5230" i="12" s="1"/>
  <c r="H5231" i="12"/>
  <c r="F5233" i="12"/>
  <c r="G5233" i="12" s="1"/>
  <c r="E5232" i="12"/>
  <c r="P5230" i="12" l="1"/>
  <c r="Q5230" i="12"/>
  <c r="R5229" i="12"/>
  <c r="L5231" i="12"/>
  <c r="M5231" i="12"/>
  <c r="N5230" i="12"/>
  <c r="I5231" i="12"/>
  <c r="J5231" i="12" s="1"/>
  <c r="H5232" i="12"/>
  <c r="E5233" i="12"/>
  <c r="F5234" i="12"/>
  <c r="G5234" i="12" s="1"/>
  <c r="P5231" i="12" l="1"/>
  <c r="Q5231" i="12"/>
  <c r="R5230" i="12"/>
  <c r="L5232" i="12"/>
  <c r="M5232" i="12"/>
  <c r="N5231" i="12"/>
  <c r="I5232" i="12"/>
  <c r="J5232" i="12" s="1"/>
  <c r="H5233" i="12"/>
  <c r="M5233" i="12" s="1"/>
  <c r="F5235" i="12"/>
  <c r="G5235" i="12" s="1"/>
  <c r="E5234" i="12"/>
  <c r="P5232" i="12" l="1"/>
  <c r="Q5232" i="12"/>
  <c r="Q5233" i="12" s="1"/>
  <c r="R5231" i="12"/>
  <c r="N5232" i="12"/>
  <c r="I5233" i="12"/>
  <c r="J5233" i="12" s="1"/>
  <c r="L5233" i="12"/>
  <c r="N5233" i="12" s="1"/>
  <c r="H5234" i="12"/>
  <c r="F5236" i="12"/>
  <c r="G5236" i="12" s="1"/>
  <c r="E5235" i="12"/>
  <c r="P5233" i="12" l="1"/>
  <c r="R5233" i="12" s="1"/>
  <c r="R5232" i="12"/>
  <c r="L5234" i="12"/>
  <c r="M5234" i="12"/>
  <c r="I5234" i="12"/>
  <c r="J5234" i="12" s="1"/>
  <c r="H5235" i="12"/>
  <c r="F5237" i="12"/>
  <c r="G5237" i="12" s="1"/>
  <c r="E5236" i="12"/>
  <c r="P5234" i="12" l="1"/>
  <c r="Q5234" i="12"/>
  <c r="L5235" i="12"/>
  <c r="M5235" i="12"/>
  <c r="N5234" i="12"/>
  <c r="I5235" i="12"/>
  <c r="J5235" i="12" s="1"/>
  <c r="H5236" i="12"/>
  <c r="F5238" i="12"/>
  <c r="G5238" i="12" s="1"/>
  <c r="E5237" i="12"/>
  <c r="P5235" i="12" l="1"/>
  <c r="Q5235" i="12"/>
  <c r="R5234" i="12"/>
  <c r="L5236" i="12"/>
  <c r="M5236" i="12"/>
  <c r="N5235" i="12"/>
  <c r="I5236" i="12"/>
  <c r="J5236" i="12" s="1"/>
  <c r="H5237" i="12"/>
  <c r="M5237" i="12" s="1"/>
  <c r="F5239" i="12"/>
  <c r="G5239" i="12" s="1"/>
  <c r="E5238" i="12"/>
  <c r="P5236" i="12" l="1"/>
  <c r="Q5236" i="12"/>
  <c r="Q5237" i="12" s="1"/>
  <c r="R5235" i="12"/>
  <c r="N5236" i="12"/>
  <c r="I5237" i="12"/>
  <c r="J5237" i="12" s="1"/>
  <c r="L5237" i="12"/>
  <c r="N5237" i="12" s="1"/>
  <c r="H5238" i="12"/>
  <c r="F5240" i="12"/>
  <c r="G5240" i="12" s="1"/>
  <c r="E5239" i="12"/>
  <c r="P5237" i="12" l="1"/>
  <c r="R5237" i="12" s="1"/>
  <c r="R5236" i="12"/>
  <c r="L5238" i="12"/>
  <c r="M5238" i="12"/>
  <c r="I5238" i="12"/>
  <c r="J5238" i="12" s="1"/>
  <c r="H5239" i="12"/>
  <c r="E5240" i="12"/>
  <c r="F5241" i="12"/>
  <c r="G5241" i="12" s="1"/>
  <c r="P5238" i="12" l="1"/>
  <c r="Q5238" i="12"/>
  <c r="L5239" i="12"/>
  <c r="M5239" i="12"/>
  <c r="N5238" i="12"/>
  <c r="I5239" i="12"/>
  <c r="J5239" i="12" s="1"/>
  <c r="H5240" i="12"/>
  <c r="F5242" i="12"/>
  <c r="G5242" i="12" s="1"/>
  <c r="E5241" i="12"/>
  <c r="P5239" i="12" l="1"/>
  <c r="Q5239" i="12"/>
  <c r="R5238" i="12"/>
  <c r="L5240" i="12"/>
  <c r="M5240" i="12"/>
  <c r="N5239" i="12"/>
  <c r="I5240" i="12"/>
  <c r="J5240" i="12" s="1"/>
  <c r="H5241" i="12"/>
  <c r="F5243" i="12"/>
  <c r="G5243" i="12" s="1"/>
  <c r="E5242" i="12"/>
  <c r="P5240" i="12" l="1"/>
  <c r="Q5240" i="12"/>
  <c r="R5239" i="12"/>
  <c r="L5241" i="12"/>
  <c r="M5241" i="12"/>
  <c r="N5240" i="12"/>
  <c r="I5241" i="12"/>
  <c r="J5241" i="12" s="1"/>
  <c r="H5242" i="12"/>
  <c r="F5244" i="12"/>
  <c r="G5244" i="12" s="1"/>
  <c r="E5243" i="12"/>
  <c r="P5241" i="12" l="1"/>
  <c r="Q5241" i="12"/>
  <c r="R5240" i="12"/>
  <c r="L5242" i="12"/>
  <c r="M5242" i="12"/>
  <c r="N5241" i="12"/>
  <c r="I5242" i="12"/>
  <c r="J5242" i="12" s="1"/>
  <c r="H5243" i="12"/>
  <c r="F5245" i="12"/>
  <c r="G5245" i="12" s="1"/>
  <c r="E5244" i="12"/>
  <c r="P5242" i="12" l="1"/>
  <c r="Q5242" i="12"/>
  <c r="R5241" i="12"/>
  <c r="L5243" i="12"/>
  <c r="M5243" i="12"/>
  <c r="N5242" i="12"/>
  <c r="I5243" i="12"/>
  <c r="J5243" i="12" s="1"/>
  <c r="H5244" i="12"/>
  <c r="F5246" i="12"/>
  <c r="G5246" i="12" s="1"/>
  <c r="E5245" i="12"/>
  <c r="P5243" i="12" l="1"/>
  <c r="Q5243" i="12"/>
  <c r="R5242" i="12"/>
  <c r="L5244" i="12"/>
  <c r="M5244" i="12"/>
  <c r="N5243" i="12"/>
  <c r="I5244" i="12"/>
  <c r="J5244" i="12" s="1"/>
  <c r="H5245" i="12"/>
  <c r="E5246" i="12"/>
  <c r="F5247" i="12"/>
  <c r="G5247" i="12" s="1"/>
  <c r="P5244" i="12" l="1"/>
  <c r="Q5244" i="12"/>
  <c r="R5243" i="12"/>
  <c r="L5245" i="12"/>
  <c r="M5245" i="12"/>
  <c r="N5244" i="12"/>
  <c r="I5245" i="12"/>
  <c r="J5245" i="12" s="1"/>
  <c r="H5246" i="12"/>
  <c r="F5248" i="12"/>
  <c r="G5248" i="12" s="1"/>
  <c r="E5247" i="12"/>
  <c r="P5245" i="12" l="1"/>
  <c r="Q5245" i="12"/>
  <c r="R5244" i="12"/>
  <c r="L5246" i="12"/>
  <c r="M5246" i="12"/>
  <c r="N5245" i="12"/>
  <c r="I5246" i="12"/>
  <c r="J5246" i="12" s="1"/>
  <c r="H5247" i="12"/>
  <c r="M5247" i="12" s="1"/>
  <c r="F5249" i="12"/>
  <c r="G5249" i="12" s="1"/>
  <c r="E5248" i="12"/>
  <c r="P5246" i="12" l="1"/>
  <c r="Q5246" i="12"/>
  <c r="Q5247" i="12" s="1"/>
  <c r="R5245" i="12"/>
  <c r="N5246" i="12"/>
  <c r="I5247" i="12"/>
  <c r="J5247" i="12" s="1"/>
  <c r="L5247" i="12"/>
  <c r="N5247" i="12" s="1"/>
  <c r="H5248" i="12"/>
  <c r="E5249" i="12"/>
  <c r="F5250" i="12"/>
  <c r="G5250" i="12" s="1"/>
  <c r="P5247" i="12" l="1"/>
  <c r="R5247" i="12" s="1"/>
  <c r="R5246" i="12"/>
  <c r="L5248" i="12"/>
  <c r="M5248" i="12"/>
  <c r="I5248" i="12"/>
  <c r="J5248" i="12" s="1"/>
  <c r="H5249" i="12"/>
  <c r="F5251" i="12"/>
  <c r="G5251" i="12" s="1"/>
  <c r="E5250" i="12"/>
  <c r="P5248" i="12" l="1"/>
  <c r="Q5248" i="12"/>
  <c r="L5249" i="12"/>
  <c r="M5249" i="12"/>
  <c r="N5248" i="12"/>
  <c r="I5249" i="12"/>
  <c r="J5249" i="12" s="1"/>
  <c r="H5250" i="12"/>
  <c r="F5252" i="12"/>
  <c r="G5252" i="12" s="1"/>
  <c r="E5251" i="12"/>
  <c r="P5249" i="12" l="1"/>
  <c r="Q5249" i="12"/>
  <c r="R5248" i="12"/>
  <c r="L5250" i="12"/>
  <c r="M5250" i="12"/>
  <c r="N5249" i="12"/>
  <c r="I5250" i="12"/>
  <c r="J5250" i="12" s="1"/>
  <c r="H5251" i="12"/>
  <c r="E5252" i="12"/>
  <c r="F5253" i="12"/>
  <c r="G5253" i="12" s="1"/>
  <c r="P5250" i="12" l="1"/>
  <c r="Q5250" i="12"/>
  <c r="R5249" i="12"/>
  <c r="L5251" i="12"/>
  <c r="M5251" i="12"/>
  <c r="N5250" i="12"/>
  <c r="I5251" i="12"/>
  <c r="J5251" i="12" s="1"/>
  <c r="H5252" i="12"/>
  <c r="F5254" i="12"/>
  <c r="G5254" i="12" s="1"/>
  <c r="E5253" i="12"/>
  <c r="P5251" i="12" l="1"/>
  <c r="Q5251" i="12"/>
  <c r="R5250" i="12"/>
  <c r="L5252" i="12"/>
  <c r="M5252" i="12"/>
  <c r="N5251" i="12"/>
  <c r="I5252" i="12"/>
  <c r="J5252" i="12" s="1"/>
  <c r="H5253" i="12"/>
  <c r="E5254" i="12"/>
  <c r="F5255" i="12"/>
  <c r="G5255" i="12" s="1"/>
  <c r="P5252" i="12" l="1"/>
  <c r="Q5252" i="12"/>
  <c r="R5251" i="12"/>
  <c r="L5253" i="12"/>
  <c r="M5253" i="12"/>
  <c r="N5252" i="12"/>
  <c r="I5253" i="12"/>
  <c r="J5253" i="12" s="1"/>
  <c r="H5254" i="12"/>
  <c r="F5256" i="12"/>
  <c r="G5256" i="12" s="1"/>
  <c r="E5255" i="12"/>
  <c r="P5253" i="12" l="1"/>
  <c r="Q5253" i="12"/>
  <c r="R5252" i="12"/>
  <c r="L5254" i="12"/>
  <c r="M5254" i="12"/>
  <c r="N5253" i="12"/>
  <c r="I5254" i="12"/>
  <c r="J5254" i="12" s="1"/>
  <c r="H5255" i="12"/>
  <c r="F5257" i="12"/>
  <c r="G5257" i="12" s="1"/>
  <c r="E5256" i="12"/>
  <c r="P5254" i="12" l="1"/>
  <c r="Q5254" i="12"/>
  <c r="R5253" i="12"/>
  <c r="L5255" i="12"/>
  <c r="M5255" i="12"/>
  <c r="N5254" i="12"/>
  <c r="I5255" i="12"/>
  <c r="J5255" i="12" s="1"/>
  <c r="H5256" i="12"/>
  <c r="E5257" i="12"/>
  <c r="F5258" i="12"/>
  <c r="G5258" i="12" s="1"/>
  <c r="P5255" i="12" l="1"/>
  <c r="Q5255" i="12"/>
  <c r="R5254" i="12"/>
  <c r="L5256" i="12"/>
  <c r="P5256" i="12" s="1"/>
  <c r="M5256" i="12"/>
  <c r="N5255" i="12"/>
  <c r="I5256" i="12"/>
  <c r="J5256" i="12" s="1"/>
  <c r="H5257" i="12"/>
  <c r="M5257" i="12" s="1"/>
  <c r="F5259" i="12"/>
  <c r="G5259" i="12" s="1"/>
  <c r="E5258" i="12"/>
  <c r="Q5256" i="12" l="1"/>
  <c r="Q5257" i="12" s="1"/>
  <c r="R5255" i="12"/>
  <c r="N5256" i="12"/>
  <c r="I5257" i="12"/>
  <c r="J5257" i="12" s="1"/>
  <c r="L5257" i="12"/>
  <c r="N5257" i="12" s="1"/>
  <c r="H5258" i="12"/>
  <c r="F5260" i="12"/>
  <c r="G5260" i="12" s="1"/>
  <c r="E5259" i="12"/>
  <c r="P5257" i="12" l="1"/>
  <c r="R5256" i="12"/>
  <c r="R5257" i="12"/>
  <c r="L5258" i="12"/>
  <c r="M5258" i="12"/>
  <c r="I5258" i="12"/>
  <c r="J5258" i="12" s="1"/>
  <c r="H5259" i="12"/>
  <c r="M5259" i="12" s="1"/>
  <c r="E5260" i="12"/>
  <c r="F5261" i="12"/>
  <c r="G5261" i="12" s="1"/>
  <c r="P5258" i="12" l="1"/>
  <c r="Q5258" i="12"/>
  <c r="Q5259" i="12" s="1"/>
  <c r="N5258" i="12"/>
  <c r="I5259" i="12"/>
  <c r="J5259" i="12" s="1"/>
  <c r="L5259" i="12"/>
  <c r="N5259" i="12" s="1"/>
  <c r="H5260" i="12"/>
  <c r="F5262" i="12"/>
  <c r="G5262" i="12" s="1"/>
  <c r="E5261" i="12"/>
  <c r="P5259" i="12" l="1"/>
  <c r="R5259" i="12" s="1"/>
  <c r="R5258" i="12"/>
  <c r="L5260" i="12"/>
  <c r="M5260" i="12"/>
  <c r="I5260" i="12"/>
  <c r="J5260" i="12" s="1"/>
  <c r="H5261" i="12"/>
  <c r="F5263" i="12"/>
  <c r="G5263" i="12" s="1"/>
  <c r="E5262" i="12"/>
  <c r="P5260" i="12" l="1"/>
  <c r="Q5260" i="12"/>
  <c r="L5261" i="12"/>
  <c r="M5261" i="12"/>
  <c r="N5260" i="12"/>
  <c r="I5261" i="12"/>
  <c r="J5261" i="12" s="1"/>
  <c r="H5262" i="12"/>
  <c r="E5263" i="12"/>
  <c r="F5264" i="12"/>
  <c r="G5264" i="12" s="1"/>
  <c r="P5261" i="12" l="1"/>
  <c r="Q5261" i="12"/>
  <c r="R5260" i="12"/>
  <c r="L5262" i="12"/>
  <c r="M5262" i="12"/>
  <c r="N5261" i="12"/>
  <c r="I5262" i="12"/>
  <c r="J5262" i="12" s="1"/>
  <c r="H5263" i="12"/>
  <c r="F5265" i="12"/>
  <c r="G5265" i="12" s="1"/>
  <c r="E5264" i="12"/>
  <c r="P5262" i="12" l="1"/>
  <c r="Q5262" i="12"/>
  <c r="R5261" i="12"/>
  <c r="L5263" i="12"/>
  <c r="M5263" i="12"/>
  <c r="N5262" i="12"/>
  <c r="I5263" i="12"/>
  <c r="J5263" i="12" s="1"/>
  <c r="H5264" i="12"/>
  <c r="F5266" i="12"/>
  <c r="G5266" i="12" s="1"/>
  <c r="E5265" i="12"/>
  <c r="P5263" i="12" l="1"/>
  <c r="Q5263" i="12"/>
  <c r="R5262" i="12"/>
  <c r="L5264" i="12"/>
  <c r="M5264" i="12"/>
  <c r="N5263" i="12"/>
  <c r="I5264" i="12"/>
  <c r="J5264" i="12" s="1"/>
  <c r="H5265" i="12"/>
  <c r="F5267" i="12"/>
  <c r="G5267" i="12" s="1"/>
  <c r="E5266" i="12"/>
  <c r="P5264" i="12" l="1"/>
  <c r="Q5264" i="12"/>
  <c r="R5263" i="12"/>
  <c r="L5265" i="12"/>
  <c r="M5265" i="12"/>
  <c r="N5264" i="12"/>
  <c r="I5265" i="12"/>
  <c r="J5265" i="12" s="1"/>
  <c r="H5266" i="12"/>
  <c r="F5268" i="12"/>
  <c r="G5268" i="12" s="1"/>
  <c r="E5267" i="12"/>
  <c r="P5265" i="12" l="1"/>
  <c r="Q5265" i="12"/>
  <c r="R5264" i="12"/>
  <c r="L5266" i="12"/>
  <c r="M5266" i="12"/>
  <c r="N5265" i="12"/>
  <c r="I5266" i="12"/>
  <c r="J5266" i="12" s="1"/>
  <c r="H5267" i="12"/>
  <c r="E5268" i="12"/>
  <c r="F5269" i="12"/>
  <c r="G5269" i="12" s="1"/>
  <c r="P5266" i="12" l="1"/>
  <c r="Q5266" i="12"/>
  <c r="R5265" i="12"/>
  <c r="L5267" i="12"/>
  <c r="M5267" i="12"/>
  <c r="N5266" i="12"/>
  <c r="I5267" i="12"/>
  <c r="J5267" i="12" s="1"/>
  <c r="H5268" i="12"/>
  <c r="F5270" i="12"/>
  <c r="G5270" i="12" s="1"/>
  <c r="E5269" i="12"/>
  <c r="R5266" i="12" l="1"/>
  <c r="P5267" i="12"/>
  <c r="Q5267" i="12"/>
  <c r="L5268" i="12"/>
  <c r="M5268" i="12"/>
  <c r="N5267" i="12"/>
  <c r="I5268" i="12"/>
  <c r="J5268" i="12" s="1"/>
  <c r="H5269" i="12"/>
  <c r="F5271" i="12"/>
  <c r="G5271" i="12" s="1"/>
  <c r="E5270" i="12"/>
  <c r="P5268" i="12" l="1"/>
  <c r="Q5268" i="12"/>
  <c r="R5267" i="12"/>
  <c r="L5269" i="12"/>
  <c r="M5269" i="12"/>
  <c r="N5268" i="12"/>
  <c r="I5269" i="12"/>
  <c r="J5269" i="12" s="1"/>
  <c r="H5270" i="12"/>
  <c r="E5271" i="12"/>
  <c r="F5272" i="12"/>
  <c r="G5272" i="12" s="1"/>
  <c r="P5269" i="12" l="1"/>
  <c r="Q5269" i="12"/>
  <c r="R5268" i="12"/>
  <c r="L5270" i="12"/>
  <c r="M5270" i="12"/>
  <c r="N5269" i="12"/>
  <c r="I5270" i="12"/>
  <c r="J5270" i="12" s="1"/>
  <c r="H5271" i="12"/>
  <c r="F5273" i="12"/>
  <c r="G5273" i="12" s="1"/>
  <c r="E5272" i="12"/>
  <c r="P5270" i="12" l="1"/>
  <c r="Q5270" i="12"/>
  <c r="R5269" i="12"/>
  <c r="L5271" i="12"/>
  <c r="M5271" i="12"/>
  <c r="N5270" i="12"/>
  <c r="I5271" i="12"/>
  <c r="J5271" i="12" s="1"/>
  <c r="H5272" i="12"/>
  <c r="F5274" i="12"/>
  <c r="G5274" i="12" s="1"/>
  <c r="E5273" i="12"/>
  <c r="P5271" i="12" l="1"/>
  <c r="Q5271" i="12"/>
  <c r="R5270" i="12"/>
  <c r="L5272" i="12"/>
  <c r="M5272" i="12"/>
  <c r="N5271" i="12"/>
  <c r="I5272" i="12"/>
  <c r="J5272" i="12" s="1"/>
  <c r="H5273" i="12"/>
  <c r="E5274" i="12"/>
  <c r="F5275" i="12"/>
  <c r="G5275" i="12" s="1"/>
  <c r="P5272" i="12" l="1"/>
  <c r="Q5272" i="12"/>
  <c r="R5271" i="12"/>
  <c r="L5273" i="12"/>
  <c r="M5273" i="12"/>
  <c r="N5272" i="12"/>
  <c r="I5273" i="12"/>
  <c r="J5273" i="12" s="1"/>
  <c r="H5274" i="12"/>
  <c r="F5276" i="12"/>
  <c r="G5276" i="12" s="1"/>
  <c r="E5275" i="12"/>
  <c r="P5273" i="12" l="1"/>
  <c r="Q5273" i="12"/>
  <c r="R5272" i="12"/>
  <c r="L5274" i="12"/>
  <c r="M5274" i="12"/>
  <c r="N5273" i="12"/>
  <c r="I5274" i="12"/>
  <c r="J5274" i="12" s="1"/>
  <c r="H5275" i="12"/>
  <c r="E5276" i="12"/>
  <c r="F5277" i="12"/>
  <c r="G5277" i="12" s="1"/>
  <c r="P5274" i="12" l="1"/>
  <c r="Q5274" i="12"/>
  <c r="R5273" i="12"/>
  <c r="L5275" i="12"/>
  <c r="M5275" i="12"/>
  <c r="N5274" i="12"/>
  <c r="I5275" i="12"/>
  <c r="J5275" i="12" s="1"/>
  <c r="H5276" i="12"/>
  <c r="F5278" i="12"/>
  <c r="G5278" i="12" s="1"/>
  <c r="E5277" i="12"/>
  <c r="P5275" i="12" l="1"/>
  <c r="Q5275" i="12"/>
  <c r="R5274" i="12"/>
  <c r="L5276" i="12"/>
  <c r="M5276" i="12"/>
  <c r="N5275" i="12"/>
  <c r="I5276" i="12"/>
  <c r="J5276" i="12" s="1"/>
  <c r="H5277" i="12"/>
  <c r="F5279" i="12"/>
  <c r="G5279" i="12" s="1"/>
  <c r="E5278" i="12"/>
  <c r="P5276" i="12" l="1"/>
  <c r="Q5276" i="12"/>
  <c r="R5275" i="12"/>
  <c r="L5277" i="12"/>
  <c r="M5277" i="12"/>
  <c r="N5276" i="12"/>
  <c r="I5277" i="12"/>
  <c r="J5277" i="12" s="1"/>
  <c r="H5278" i="12"/>
  <c r="F5280" i="12"/>
  <c r="G5280" i="12" s="1"/>
  <c r="E5279" i="12"/>
  <c r="P5277" i="12" l="1"/>
  <c r="Q5277" i="12"/>
  <c r="R5276" i="12"/>
  <c r="L5278" i="12"/>
  <c r="M5278" i="12"/>
  <c r="N5277" i="12"/>
  <c r="I5278" i="12"/>
  <c r="J5278" i="12" s="1"/>
  <c r="H5279" i="12"/>
  <c r="F5281" i="12"/>
  <c r="G5281" i="12" s="1"/>
  <c r="E5280" i="12"/>
  <c r="P5278" i="12" l="1"/>
  <c r="Q5278" i="12"/>
  <c r="R5277" i="12"/>
  <c r="L5279" i="12"/>
  <c r="M5279" i="12"/>
  <c r="N5278" i="12"/>
  <c r="I5279" i="12"/>
  <c r="J5279" i="12" s="1"/>
  <c r="H5280" i="12"/>
  <c r="F5282" i="12"/>
  <c r="G5282" i="12" s="1"/>
  <c r="E5281" i="12"/>
  <c r="P5279" i="12" l="1"/>
  <c r="Q5279" i="12"/>
  <c r="R5278" i="12"/>
  <c r="L5280" i="12"/>
  <c r="M5280" i="12"/>
  <c r="N5279" i="12"/>
  <c r="I5280" i="12"/>
  <c r="J5280" i="12" s="1"/>
  <c r="H5281" i="12"/>
  <c r="E5282" i="12"/>
  <c r="F5283" i="12"/>
  <c r="G5283" i="12" s="1"/>
  <c r="P5280" i="12" l="1"/>
  <c r="Q5280" i="12"/>
  <c r="R5279" i="12"/>
  <c r="L5281" i="12"/>
  <c r="M5281" i="12"/>
  <c r="N5280" i="12"/>
  <c r="I5281" i="12"/>
  <c r="J5281" i="12" s="1"/>
  <c r="H5282" i="12"/>
  <c r="F5284" i="12"/>
  <c r="G5284" i="12" s="1"/>
  <c r="E5283" i="12"/>
  <c r="P5281" i="12" l="1"/>
  <c r="Q5281" i="12"/>
  <c r="R5280" i="12"/>
  <c r="L5282" i="12"/>
  <c r="M5282" i="12"/>
  <c r="N5281" i="12"/>
  <c r="I5282" i="12"/>
  <c r="J5282" i="12" s="1"/>
  <c r="H5283" i="12"/>
  <c r="F5285" i="12"/>
  <c r="G5285" i="12" s="1"/>
  <c r="E5284" i="12"/>
  <c r="P5282" i="12" l="1"/>
  <c r="Q5282" i="12"/>
  <c r="R5281" i="12"/>
  <c r="L5283" i="12"/>
  <c r="M5283" i="12"/>
  <c r="N5282" i="12"/>
  <c r="I5283" i="12"/>
  <c r="J5283" i="12" s="1"/>
  <c r="H5284" i="12"/>
  <c r="M5284" i="12" s="1"/>
  <c r="E5285" i="12"/>
  <c r="F5286" i="12"/>
  <c r="G5286" i="12" s="1"/>
  <c r="P5283" i="12" l="1"/>
  <c r="Q5283" i="12"/>
  <c r="Q5284" i="12" s="1"/>
  <c r="R5282" i="12"/>
  <c r="N5283" i="12"/>
  <c r="I5284" i="12"/>
  <c r="J5284" i="12" s="1"/>
  <c r="L5284" i="12"/>
  <c r="N5284" i="12" s="1"/>
  <c r="H5285" i="12"/>
  <c r="F5287" i="12"/>
  <c r="G5287" i="12" s="1"/>
  <c r="E5286" i="12"/>
  <c r="P5284" i="12" l="1"/>
  <c r="R5284" i="12" s="1"/>
  <c r="R5283" i="12"/>
  <c r="L5285" i="12"/>
  <c r="M5285" i="12"/>
  <c r="I5285" i="12"/>
  <c r="J5285" i="12" s="1"/>
  <c r="H5286" i="12"/>
  <c r="E5287" i="12"/>
  <c r="F5288" i="12"/>
  <c r="G5288" i="12" s="1"/>
  <c r="P5285" i="12" l="1"/>
  <c r="Q5285" i="12"/>
  <c r="L5286" i="12"/>
  <c r="M5286" i="12"/>
  <c r="N5285" i="12"/>
  <c r="I5286" i="12"/>
  <c r="J5286" i="12" s="1"/>
  <c r="H5287" i="12"/>
  <c r="F5289" i="12"/>
  <c r="G5289" i="12" s="1"/>
  <c r="E5288" i="12"/>
  <c r="P5286" i="12" l="1"/>
  <c r="Q5286" i="12"/>
  <c r="R5285" i="12"/>
  <c r="L5287" i="12"/>
  <c r="M5287" i="12"/>
  <c r="N5286" i="12"/>
  <c r="I5287" i="12"/>
  <c r="J5287" i="12" s="1"/>
  <c r="H5288" i="12"/>
  <c r="E5289" i="12"/>
  <c r="F5290" i="12"/>
  <c r="G5290" i="12" s="1"/>
  <c r="P5287" i="12" l="1"/>
  <c r="Q5287" i="12"/>
  <c r="R5286" i="12"/>
  <c r="L5288" i="12"/>
  <c r="M5288" i="12"/>
  <c r="N5287" i="12"/>
  <c r="I5288" i="12"/>
  <c r="J5288" i="12" s="1"/>
  <c r="H5289" i="12"/>
  <c r="F5291" i="12"/>
  <c r="G5291" i="12" s="1"/>
  <c r="E5290" i="12"/>
  <c r="P5288" i="12" l="1"/>
  <c r="Q5288" i="12"/>
  <c r="R5287" i="12"/>
  <c r="L5289" i="12"/>
  <c r="M5289" i="12"/>
  <c r="N5288" i="12"/>
  <c r="I5289" i="12"/>
  <c r="J5289" i="12" s="1"/>
  <c r="H5290" i="12"/>
  <c r="M5290" i="12" s="1"/>
  <c r="E5291" i="12"/>
  <c r="F5292" i="12"/>
  <c r="G5292" i="12" s="1"/>
  <c r="P5289" i="12" l="1"/>
  <c r="Q5289" i="12"/>
  <c r="Q5290" i="12" s="1"/>
  <c r="R5288" i="12"/>
  <c r="N5289" i="12"/>
  <c r="I5290" i="12"/>
  <c r="J5290" i="12" s="1"/>
  <c r="L5290" i="12"/>
  <c r="N5290" i="12" s="1"/>
  <c r="H5291" i="12"/>
  <c r="M5291" i="12" s="1"/>
  <c r="F5293" i="12"/>
  <c r="G5293" i="12" s="1"/>
  <c r="E5292" i="12"/>
  <c r="P5290" i="12" l="1"/>
  <c r="R5290" i="12" s="1"/>
  <c r="Q5291" i="12"/>
  <c r="R5289" i="12"/>
  <c r="I5291" i="12"/>
  <c r="J5291" i="12" s="1"/>
  <c r="L5291" i="12"/>
  <c r="N5291" i="12" s="1"/>
  <c r="H5292" i="12"/>
  <c r="M5292" i="12" s="1"/>
  <c r="E5293" i="12"/>
  <c r="F5294" i="12"/>
  <c r="G5294" i="12" s="1"/>
  <c r="P5291" i="12" l="1"/>
  <c r="Q5292" i="12"/>
  <c r="I5292" i="12"/>
  <c r="J5292" i="12" s="1"/>
  <c r="L5292" i="12"/>
  <c r="N5292" i="12" s="1"/>
  <c r="H5293" i="12"/>
  <c r="F5295" i="12"/>
  <c r="G5295" i="12" s="1"/>
  <c r="E5294" i="12"/>
  <c r="P5292" i="12" l="1"/>
  <c r="R5292" i="12" s="1"/>
  <c r="R5291" i="12"/>
  <c r="L5293" i="12"/>
  <c r="M5293" i="12"/>
  <c r="I5293" i="12"/>
  <c r="J5293" i="12" s="1"/>
  <c r="H5294" i="12"/>
  <c r="F5296" i="12"/>
  <c r="G5296" i="12" s="1"/>
  <c r="E5295" i="12"/>
  <c r="P5293" i="12" l="1"/>
  <c r="Q5293" i="12"/>
  <c r="L5294" i="12"/>
  <c r="M5294" i="12"/>
  <c r="N5293" i="12"/>
  <c r="I5294" i="12"/>
  <c r="J5294" i="12" s="1"/>
  <c r="H5295" i="12"/>
  <c r="F5297" i="12"/>
  <c r="G5297" i="12" s="1"/>
  <c r="E5296" i="12"/>
  <c r="P5294" i="12" l="1"/>
  <c r="Q5294" i="12"/>
  <c r="R5293" i="12"/>
  <c r="L5295" i="12"/>
  <c r="M5295" i="12"/>
  <c r="N5294" i="12"/>
  <c r="I5295" i="12"/>
  <c r="J5295" i="12" s="1"/>
  <c r="H5296" i="12"/>
  <c r="E5297" i="12"/>
  <c r="F5298" i="12"/>
  <c r="G5298" i="12" s="1"/>
  <c r="P5295" i="12" l="1"/>
  <c r="Q5295" i="12"/>
  <c r="R5294" i="12"/>
  <c r="L5296" i="12"/>
  <c r="M5296" i="12"/>
  <c r="N5295" i="12"/>
  <c r="I5296" i="12"/>
  <c r="J5296" i="12" s="1"/>
  <c r="H5297" i="12"/>
  <c r="F5299" i="12"/>
  <c r="G5299" i="12" s="1"/>
  <c r="E5298" i="12"/>
  <c r="P5296" i="12" l="1"/>
  <c r="Q5296" i="12"/>
  <c r="R5295" i="12"/>
  <c r="L5297" i="12"/>
  <c r="M5297" i="12"/>
  <c r="N5296" i="12"/>
  <c r="I5297" i="12"/>
  <c r="J5297" i="12" s="1"/>
  <c r="H5298" i="12"/>
  <c r="F5300" i="12"/>
  <c r="G5300" i="12" s="1"/>
  <c r="E5299" i="12"/>
  <c r="P5297" i="12" l="1"/>
  <c r="Q5297" i="12"/>
  <c r="R5296" i="12"/>
  <c r="L5298" i="12"/>
  <c r="M5298" i="12"/>
  <c r="N5297" i="12"/>
  <c r="I5298" i="12"/>
  <c r="J5298" i="12" s="1"/>
  <c r="H5299" i="12"/>
  <c r="F5301" i="12"/>
  <c r="G5301" i="12" s="1"/>
  <c r="E5300" i="12"/>
  <c r="P5298" i="12" l="1"/>
  <c r="Q5298" i="12"/>
  <c r="R5297" i="12"/>
  <c r="L5299" i="12"/>
  <c r="M5299" i="12"/>
  <c r="N5298" i="12"/>
  <c r="I5299" i="12"/>
  <c r="J5299" i="12" s="1"/>
  <c r="H5300" i="12"/>
  <c r="E5301" i="12"/>
  <c r="F5302" i="12"/>
  <c r="G5302" i="12" s="1"/>
  <c r="P5299" i="12" l="1"/>
  <c r="Q5299" i="12"/>
  <c r="R5298" i="12"/>
  <c r="L5300" i="12"/>
  <c r="M5300" i="12"/>
  <c r="N5299" i="12"/>
  <c r="I5300" i="12"/>
  <c r="J5300" i="12" s="1"/>
  <c r="H5301" i="12"/>
  <c r="F5303" i="12"/>
  <c r="G5303" i="12" s="1"/>
  <c r="E5302" i="12"/>
  <c r="P5300" i="12" l="1"/>
  <c r="Q5300" i="12"/>
  <c r="R5299" i="12"/>
  <c r="L5301" i="12"/>
  <c r="M5301" i="12"/>
  <c r="N5300" i="12"/>
  <c r="I5301" i="12"/>
  <c r="J5301" i="12" s="1"/>
  <c r="H5302" i="12"/>
  <c r="E5303" i="12"/>
  <c r="F5304" i="12"/>
  <c r="G5304" i="12" s="1"/>
  <c r="P5301" i="12" l="1"/>
  <c r="Q5301" i="12"/>
  <c r="R5300" i="12"/>
  <c r="L5302" i="12"/>
  <c r="M5302" i="12"/>
  <c r="N5301" i="12"/>
  <c r="I5302" i="12"/>
  <c r="J5302" i="12" s="1"/>
  <c r="H5303" i="12"/>
  <c r="F5305" i="12"/>
  <c r="G5305" i="12" s="1"/>
  <c r="E5304" i="12"/>
  <c r="P5302" i="12" l="1"/>
  <c r="Q5302" i="12"/>
  <c r="R5301" i="12"/>
  <c r="L5303" i="12"/>
  <c r="M5303" i="12"/>
  <c r="N5302" i="12"/>
  <c r="I5303" i="12"/>
  <c r="J5303" i="12" s="1"/>
  <c r="H5304" i="12"/>
  <c r="E5305" i="12"/>
  <c r="F5306" i="12"/>
  <c r="G5306" i="12" s="1"/>
  <c r="P5303" i="12" l="1"/>
  <c r="Q5303" i="12"/>
  <c r="R5302" i="12"/>
  <c r="L5304" i="12"/>
  <c r="M5304" i="12"/>
  <c r="N5303" i="12"/>
  <c r="I5304" i="12"/>
  <c r="J5304" i="12" s="1"/>
  <c r="H5305" i="12"/>
  <c r="F5307" i="12"/>
  <c r="G5307" i="12" s="1"/>
  <c r="E5306" i="12"/>
  <c r="P5304" i="12" l="1"/>
  <c r="Q5304" i="12"/>
  <c r="R5303" i="12"/>
  <c r="L5305" i="12"/>
  <c r="M5305" i="12"/>
  <c r="N5304" i="12"/>
  <c r="I5305" i="12"/>
  <c r="J5305" i="12" s="1"/>
  <c r="H5306" i="12"/>
  <c r="E5307" i="12"/>
  <c r="F5308" i="12"/>
  <c r="G5308" i="12" s="1"/>
  <c r="P5305" i="12" l="1"/>
  <c r="Q5305" i="12"/>
  <c r="R5304" i="12"/>
  <c r="L5306" i="12"/>
  <c r="M5306" i="12"/>
  <c r="N5305" i="12"/>
  <c r="I5306" i="12"/>
  <c r="J5306" i="12" s="1"/>
  <c r="H5307" i="12"/>
  <c r="F5309" i="12"/>
  <c r="G5309" i="12" s="1"/>
  <c r="E5308" i="12"/>
  <c r="P5306" i="12" l="1"/>
  <c r="Q5306" i="12"/>
  <c r="R5305" i="12"/>
  <c r="L5307" i="12"/>
  <c r="M5307" i="12"/>
  <c r="N5306" i="12"/>
  <c r="I5307" i="12"/>
  <c r="J5307" i="12" s="1"/>
  <c r="H5308" i="12"/>
  <c r="F5310" i="12"/>
  <c r="G5310" i="12" s="1"/>
  <c r="E5309" i="12"/>
  <c r="P5307" i="12" l="1"/>
  <c r="Q5307" i="12"/>
  <c r="R5306" i="12"/>
  <c r="L5308" i="12"/>
  <c r="M5308" i="12"/>
  <c r="N5307" i="12"/>
  <c r="I5308" i="12"/>
  <c r="J5308" i="12" s="1"/>
  <c r="H5309" i="12"/>
  <c r="E5310" i="12"/>
  <c r="F5311" i="12"/>
  <c r="G5311" i="12" s="1"/>
  <c r="P5308" i="12" l="1"/>
  <c r="Q5308" i="12"/>
  <c r="R5307" i="12"/>
  <c r="L5309" i="12"/>
  <c r="M5309" i="12"/>
  <c r="N5308" i="12"/>
  <c r="I5309" i="12"/>
  <c r="J5309" i="12" s="1"/>
  <c r="H5310" i="12"/>
  <c r="M5310" i="12" s="1"/>
  <c r="F5312" i="12"/>
  <c r="G5312" i="12" s="1"/>
  <c r="E5311" i="12"/>
  <c r="P5309" i="12" l="1"/>
  <c r="Q5309" i="12"/>
  <c r="Q5310" i="12" s="1"/>
  <c r="R5308" i="12"/>
  <c r="N5309" i="12"/>
  <c r="I5310" i="12"/>
  <c r="J5310" i="12" s="1"/>
  <c r="L5310" i="12"/>
  <c r="N5310" i="12" s="1"/>
  <c r="H5311" i="12"/>
  <c r="M5311" i="12" s="1"/>
  <c r="E5312" i="12"/>
  <c r="F5313" i="12"/>
  <c r="G5313" i="12" s="1"/>
  <c r="P5310" i="12" l="1"/>
  <c r="Q5311" i="12"/>
  <c r="R5309" i="12"/>
  <c r="R5310" i="12"/>
  <c r="I5311" i="12"/>
  <c r="J5311" i="12" s="1"/>
  <c r="L5311" i="12"/>
  <c r="N5311" i="12" s="1"/>
  <c r="H5312" i="12"/>
  <c r="M5312" i="12" s="1"/>
  <c r="F5314" i="12"/>
  <c r="G5314" i="12" s="1"/>
  <c r="E5313" i="12"/>
  <c r="P5311" i="12" l="1"/>
  <c r="R5311" i="12" s="1"/>
  <c r="Q5312" i="12"/>
  <c r="I5312" i="12"/>
  <c r="J5312" i="12" s="1"/>
  <c r="L5312" i="12"/>
  <c r="N5312" i="12" s="1"/>
  <c r="H5313" i="12"/>
  <c r="E5314" i="12"/>
  <c r="F5315" i="12"/>
  <c r="G5315" i="12" s="1"/>
  <c r="P5312" i="12" l="1"/>
  <c r="R5312" i="12" s="1"/>
  <c r="L5313" i="12"/>
  <c r="M5313" i="12"/>
  <c r="I5313" i="12"/>
  <c r="J5313" i="12" s="1"/>
  <c r="H5314" i="12"/>
  <c r="F5316" i="12"/>
  <c r="G5316" i="12" s="1"/>
  <c r="E5315" i="12"/>
  <c r="P5313" i="12" l="1"/>
  <c r="Q5313" i="12"/>
  <c r="L5314" i="12"/>
  <c r="M5314" i="12"/>
  <c r="N5313" i="12"/>
  <c r="I5314" i="12"/>
  <c r="J5314" i="12" s="1"/>
  <c r="H5315" i="12"/>
  <c r="F5317" i="12"/>
  <c r="G5317" i="12" s="1"/>
  <c r="E5316" i="12"/>
  <c r="P5314" i="12" l="1"/>
  <c r="Q5314" i="12"/>
  <c r="R5313" i="12"/>
  <c r="L5315" i="12"/>
  <c r="M5315" i="12"/>
  <c r="N5314" i="12"/>
  <c r="I5315" i="12"/>
  <c r="J5315" i="12" s="1"/>
  <c r="H5316" i="12"/>
  <c r="F5318" i="12"/>
  <c r="G5318" i="12" s="1"/>
  <c r="E5317" i="12"/>
  <c r="P5315" i="12" l="1"/>
  <c r="Q5315" i="12"/>
  <c r="R5314" i="12"/>
  <c r="L5316" i="12"/>
  <c r="M5316" i="12"/>
  <c r="N5315" i="12"/>
  <c r="I5316" i="12"/>
  <c r="J5316" i="12" s="1"/>
  <c r="H5317" i="12"/>
  <c r="F5319" i="12"/>
  <c r="G5319" i="12" s="1"/>
  <c r="E5318" i="12"/>
  <c r="P5316" i="12" l="1"/>
  <c r="Q5316" i="12"/>
  <c r="R5315" i="12"/>
  <c r="L5317" i="12"/>
  <c r="M5317" i="12"/>
  <c r="N5316" i="12"/>
  <c r="I5317" i="12"/>
  <c r="J5317" i="12" s="1"/>
  <c r="H5318" i="12"/>
  <c r="E5319" i="12"/>
  <c r="F5320" i="12"/>
  <c r="G5320" i="12" s="1"/>
  <c r="P5317" i="12" l="1"/>
  <c r="Q5317" i="12"/>
  <c r="R5316" i="12"/>
  <c r="L5318" i="12"/>
  <c r="M5318" i="12"/>
  <c r="N5317" i="12"/>
  <c r="I5318" i="12"/>
  <c r="J5318" i="12" s="1"/>
  <c r="H5319" i="12"/>
  <c r="F5321" i="12"/>
  <c r="G5321" i="12" s="1"/>
  <c r="E5320" i="12"/>
  <c r="P5318" i="12" l="1"/>
  <c r="Q5318" i="12"/>
  <c r="R5317" i="12"/>
  <c r="L5319" i="12"/>
  <c r="M5319" i="12"/>
  <c r="N5318" i="12"/>
  <c r="I5319" i="12"/>
  <c r="J5319" i="12" s="1"/>
  <c r="H5320" i="12"/>
  <c r="E5321" i="12"/>
  <c r="F5322" i="12"/>
  <c r="G5322" i="12" s="1"/>
  <c r="P5319" i="12" l="1"/>
  <c r="Q5319" i="12"/>
  <c r="R5318" i="12"/>
  <c r="L5320" i="12"/>
  <c r="M5320" i="12"/>
  <c r="N5319" i="12"/>
  <c r="I5320" i="12"/>
  <c r="J5320" i="12" s="1"/>
  <c r="H5321" i="12"/>
  <c r="F5323" i="12"/>
  <c r="G5323" i="12" s="1"/>
  <c r="E5322" i="12"/>
  <c r="P5320" i="12" l="1"/>
  <c r="Q5320" i="12"/>
  <c r="R5319" i="12"/>
  <c r="L5321" i="12"/>
  <c r="M5321" i="12"/>
  <c r="N5320" i="12"/>
  <c r="I5321" i="12"/>
  <c r="J5321" i="12" s="1"/>
  <c r="H5322" i="12"/>
  <c r="E5323" i="12"/>
  <c r="F5324" i="12"/>
  <c r="G5324" i="12" s="1"/>
  <c r="P5321" i="12" l="1"/>
  <c r="Q5321" i="12"/>
  <c r="R5320" i="12"/>
  <c r="L5322" i="12"/>
  <c r="M5322" i="12"/>
  <c r="N5321" i="12"/>
  <c r="I5322" i="12"/>
  <c r="J5322" i="12" s="1"/>
  <c r="H5323" i="12"/>
  <c r="M5323" i="12" s="1"/>
  <c r="F5325" i="12"/>
  <c r="G5325" i="12" s="1"/>
  <c r="E5324" i="12"/>
  <c r="P5322" i="12" l="1"/>
  <c r="Q5322" i="12"/>
  <c r="Q5323" i="12" s="1"/>
  <c r="R5321" i="12"/>
  <c r="N5322" i="12"/>
  <c r="I5323" i="12"/>
  <c r="J5323" i="12" s="1"/>
  <c r="L5323" i="12"/>
  <c r="N5323" i="12" s="1"/>
  <c r="H5324" i="12"/>
  <c r="M5324" i="12" s="1"/>
  <c r="E5325" i="12"/>
  <c r="F5326" i="12"/>
  <c r="G5326" i="12" s="1"/>
  <c r="P5323" i="12" l="1"/>
  <c r="R5323" i="12" s="1"/>
  <c r="Q5324" i="12"/>
  <c r="R5322" i="12"/>
  <c r="I5324" i="12"/>
  <c r="J5324" i="12" s="1"/>
  <c r="L5324" i="12"/>
  <c r="N5324" i="12" s="1"/>
  <c r="H5325" i="12"/>
  <c r="F5327" i="12"/>
  <c r="G5327" i="12" s="1"/>
  <c r="E5326" i="12"/>
  <c r="P5324" i="12" l="1"/>
  <c r="R5324" i="12" s="1"/>
  <c r="L5325" i="12"/>
  <c r="M5325" i="12"/>
  <c r="I5325" i="12"/>
  <c r="J5325" i="12" s="1"/>
  <c r="H5326" i="12"/>
  <c r="E5327" i="12"/>
  <c r="F5328" i="12"/>
  <c r="G5328" i="12" s="1"/>
  <c r="P5325" i="12" l="1"/>
  <c r="Q5325" i="12"/>
  <c r="L5326" i="12"/>
  <c r="M5326" i="12"/>
  <c r="N5325" i="12"/>
  <c r="I5326" i="12"/>
  <c r="J5326" i="12" s="1"/>
  <c r="H5327" i="12"/>
  <c r="F5329" i="12"/>
  <c r="G5329" i="12" s="1"/>
  <c r="E5328" i="12"/>
  <c r="P5326" i="12" l="1"/>
  <c r="Q5326" i="12"/>
  <c r="R5325" i="12"/>
  <c r="L5327" i="12"/>
  <c r="M5327" i="12"/>
  <c r="N5326" i="12"/>
  <c r="I5327" i="12"/>
  <c r="J5327" i="12" s="1"/>
  <c r="H5328" i="12"/>
  <c r="E5329" i="12"/>
  <c r="F5330" i="12"/>
  <c r="G5330" i="12" s="1"/>
  <c r="P5327" i="12" l="1"/>
  <c r="Q5327" i="12"/>
  <c r="R5326" i="12"/>
  <c r="L5328" i="12"/>
  <c r="M5328" i="12"/>
  <c r="N5327" i="12"/>
  <c r="I5328" i="12"/>
  <c r="J5328" i="12" s="1"/>
  <c r="H5329" i="12"/>
  <c r="M5329" i="12" s="1"/>
  <c r="F5331" i="12"/>
  <c r="G5331" i="12" s="1"/>
  <c r="E5330" i="12"/>
  <c r="P5328" i="12" l="1"/>
  <c r="Q5328" i="12"/>
  <c r="Q5329" i="12" s="1"/>
  <c r="R5327" i="12"/>
  <c r="N5328" i="12"/>
  <c r="I5329" i="12"/>
  <c r="J5329" i="12" s="1"/>
  <c r="L5329" i="12"/>
  <c r="N5329" i="12" s="1"/>
  <c r="H5330" i="12"/>
  <c r="E5331" i="12"/>
  <c r="F5332" i="12"/>
  <c r="G5332" i="12" s="1"/>
  <c r="P5329" i="12" l="1"/>
  <c r="R5329" i="12" s="1"/>
  <c r="R5328" i="12"/>
  <c r="L5330" i="12"/>
  <c r="M5330" i="12"/>
  <c r="I5330" i="12"/>
  <c r="J5330" i="12" s="1"/>
  <c r="H5331" i="12"/>
  <c r="M5331" i="12" s="1"/>
  <c r="F5333" i="12"/>
  <c r="G5333" i="12" s="1"/>
  <c r="E5332" i="12"/>
  <c r="P5330" i="12" l="1"/>
  <c r="Q5330" i="12"/>
  <c r="Q5331" i="12" s="1"/>
  <c r="N5330" i="12"/>
  <c r="I5331" i="12"/>
  <c r="J5331" i="12" s="1"/>
  <c r="L5331" i="12"/>
  <c r="N5331" i="12" s="1"/>
  <c r="H5332" i="12"/>
  <c r="F5334" i="12"/>
  <c r="G5334" i="12" s="1"/>
  <c r="E5333" i="12"/>
  <c r="P5331" i="12" l="1"/>
  <c r="R5331" i="12" s="1"/>
  <c r="R5330" i="12"/>
  <c r="L5332" i="12"/>
  <c r="M5332" i="12"/>
  <c r="I5332" i="12"/>
  <c r="J5332" i="12" s="1"/>
  <c r="H5333" i="12"/>
  <c r="E5334" i="12"/>
  <c r="F5335" i="12"/>
  <c r="G5335" i="12" s="1"/>
  <c r="P5332" i="12" l="1"/>
  <c r="Q5332" i="12"/>
  <c r="L5333" i="12"/>
  <c r="M5333" i="12"/>
  <c r="N5332" i="12"/>
  <c r="I5333" i="12"/>
  <c r="J5333" i="12" s="1"/>
  <c r="H5334" i="12"/>
  <c r="F5336" i="12"/>
  <c r="G5336" i="12" s="1"/>
  <c r="E5335" i="12"/>
  <c r="P5333" i="12" l="1"/>
  <c r="Q5333" i="12"/>
  <c r="R5332" i="12"/>
  <c r="L5334" i="12"/>
  <c r="M5334" i="12"/>
  <c r="N5333" i="12"/>
  <c r="I5334" i="12"/>
  <c r="J5334" i="12" s="1"/>
  <c r="H5335" i="12"/>
  <c r="F5337" i="12"/>
  <c r="G5337" i="12" s="1"/>
  <c r="E5336" i="12"/>
  <c r="P5334" i="12" l="1"/>
  <c r="Q5334" i="12"/>
  <c r="R5333" i="12"/>
  <c r="L5335" i="12"/>
  <c r="M5335" i="12"/>
  <c r="N5334" i="12"/>
  <c r="I5335" i="12"/>
  <c r="J5335" i="12" s="1"/>
  <c r="H5336" i="12"/>
  <c r="E5337" i="12"/>
  <c r="F5338" i="12"/>
  <c r="G5338" i="12" s="1"/>
  <c r="P5335" i="12" l="1"/>
  <c r="Q5335" i="12"/>
  <c r="R5334" i="12"/>
  <c r="L5336" i="12"/>
  <c r="M5336" i="12"/>
  <c r="N5335" i="12"/>
  <c r="I5336" i="12"/>
  <c r="J5336" i="12" s="1"/>
  <c r="H5337" i="12"/>
  <c r="F5339" i="12"/>
  <c r="G5339" i="12" s="1"/>
  <c r="E5338" i="12"/>
  <c r="P5336" i="12" l="1"/>
  <c r="Q5336" i="12"/>
  <c r="R5335" i="12"/>
  <c r="L5337" i="12"/>
  <c r="M5337" i="12"/>
  <c r="N5336" i="12"/>
  <c r="I5337" i="12"/>
  <c r="J5337" i="12" s="1"/>
  <c r="H5338" i="12"/>
  <c r="M5338" i="12" s="1"/>
  <c r="E5339" i="12"/>
  <c r="F5340" i="12"/>
  <c r="G5340" i="12" s="1"/>
  <c r="P5337" i="12" l="1"/>
  <c r="Q5337" i="12"/>
  <c r="Q5338" i="12" s="1"/>
  <c r="R5336" i="12"/>
  <c r="N5337" i="12"/>
  <c r="I5338" i="12"/>
  <c r="J5338" i="12" s="1"/>
  <c r="L5338" i="12"/>
  <c r="N5338" i="12" s="1"/>
  <c r="H5339" i="12"/>
  <c r="F5341" i="12"/>
  <c r="G5341" i="12" s="1"/>
  <c r="E5340" i="12"/>
  <c r="P5338" i="12" l="1"/>
  <c r="R5338" i="12" s="1"/>
  <c r="R5337" i="12"/>
  <c r="L5339" i="12"/>
  <c r="M5339" i="12"/>
  <c r="I5339" i="12"/>
  <c r="J5339" i="12" s="1"/>
  <c r="H5340" i="12"/>
  <c r="F5342" i="12"/>
  <c r="G5342" i="12" s="1"/>
  <c r="E5341" i="12"/>
  <c r="P5339" i="12" l="1"/>
  <c r="Q5339" i="12"/>
  <c r="L5340" i="12"/>
  <c r="M5340" i="12"/>
  <c r="N5339" i="12"/>
  <c r="I5340" i="12"/>
  <c r="J5340" i="12" s="1"/>
  <c r="H5341" i="12"/>
  <c r="E5342" i="12"/>
  <c r="F5343" i="12"/>
  <c r="G5343" i="12" s="1"/>
  <c r="P5340" i="12" l="1"/>
  <c r="Q5340" i="12"/>
  <c r="R5339" i="12"/>
  <c r="L5341" i="12"/>
  <c r="M5341" i="12"/>
  <c r="N5340" i="12"/>
  <c r="I5341" i="12"/>
  <c r="J5341" i="12" s="1"/>
  <c r="H5342" i="12"/>
  <c r="F5344" i="12"/>
  <c r="G5344" i="12" s="1"/>
  <c r="E5343" i="12"/>
  <c r="P5341" i="12" l="1"/>
  <c r="Q5341" i="12"/>
  <c r="R5340" i="12"/>
  <c r="L5342" i="12"/>
  <c r="M5342" i="12"/>
  <c r="N5341" i="12"/>
  <c r="I5342" i="12"/>
  <c r="J5342" i="12" s="1"/>
  <c r="H5343" i="12"/>
  <c r="F5345" i="12"/>
  <c r="G5345" i="12" s="1"/>
  <c r="E5344" i="12"/>
  <c r="P5342" i="12" l="1"/>
  <c r="Q5342" i="12"/>
  <c r="R5341" i="12"/>
  <c r="L5343" i="12"/>
  <c r="M5343" i="12"/>
  <c r="N5342" i="12"/>
  <c r="I5343" i="12"/>
  <c r="J5343" i="12" s="1"/>
  <c r="H5344" i="12"/>
  <c r="E5345" i="12"/>
  <c r="F5346" i="12"/>
  <c r="G5346" i="12" s="1"/>
  <c r="P5343" i="12" l="1"/>
  <c r="Q5343" i="12"/>
  <c r="R5342" i="12"/>
  <c r="L5344" i="12"/>
  <c r="M5344" i="12"/>
  <c r="N5343" i="12"/>
  <c r="I5344" i="12"/>
  <c r="J5344" i="12" s="1"/>
  <c r="H5345" i="12"/>
  <c r="F5347" i="12"/>
  <c r="G5347" i="12" s="1"/>
  <c r="E5346" i="12"/>
  <c r="P5344" i="12" l="1"/>
  <c r="Q5344" i="12"/>
  <c r="R5343" i="12"/>
  <c r="L5345" i="12"/>
  <c r="M5345" i="12"/>
  <c r="N5344" i="12"/>
  <c r="I5345" i="12"/>
  <c r="J5345" i="12" s="1"/>
  <c r="H5346" i="12"/>
  <c r="F5348" i="12"/>
  <c r="G5348" i="12" s="1"/>
  <c r="E5347" i="12"/>
  <c r="P5345" i="12" l="1"/>
  <c r="Q5345" i="12"/>
  <c r="R5344" i="12"/>
  <c r="L5346" i="12"/>
  <c r="M5346" i="12"/>
  <c r="N5345" i="12"/>
  <c r="I5346" i="12"/>
  <c r="J5346" i="12" s="1"/>
  <c r="H5347" i="12"/>
  <c r="F5349" i="12"/>
  <c r="G5349" i="12" s="1"/>
  <c r="E5348" i="12"/>
  <c r="P5346" i="12" l="1"/>
  <c r="Q5346" i="12"/>
  <c r="R5345" i="12"/>
  <c r="L5347" i="12"/>
  <c r="M5347" i="12"/>
  <c r="N5346" i="12"/>
  <c r="I5347" i="12"/>
  <c r="J5347" i="12" s="1"/>
  <c r="H5348" i="12"/>
  <c r="F5350" i="12"/>
  <c r="G5350" i="12" s="1"/>
  <c r="E5349" i="12"/>
  <c r="P5347" i="12" l="1"/>
  <c r="Q5347" i="12"/>
  <c r="R5346" i="12"/>
  <c r="L5348" i="12"/>
  <c r="M5348" i="12"/>
  <c r="N5347" i="12"/>
  <c r="I5348" i="12"/>
  <c r="J5348" i="12" s="1"/>
  <c r="H5349" i="12"/>
  <c r="E5350" i="12"/>
  <c r="F5351" i="12"/>
  <c r="G5351" i="12" s="1"/>
  <c r="P5348" i="12" l="1"/>
  <c r="Q5348" i="12"/>
  <c r="R5347" i="12"/>
  <c r="L5349" i="12"/>
  <c r="M5349" i="12"/>
  <c r="N5348" i="12"/>
  <c r="I5349" i="12"/>
  <c r="J5349" i="12" s="1"/>
  <c r="H5350" i="12"/>
  <c r="F5352" i="12"/>
  <c r="G5352" i="12" s="1"/>
  <c r="E5351" i="12"/>
  <c r="P5349" i="12" l="1"/>
  <c r="Q5349" i="12"/>
  <c r="R5348" i="12"/>
  <c r="L5350" i="12"/>
  <c r="M5350" i="12"/>
  <c r="N5349" i="12"/>
  <c r="I5350" i="12"/>
  <c r="J5350" i="12" s="1"/>
  <c r="H5351" i="12"/>
  <c r="E5352" i="12"/>
  <c r="F5353" i="12"/>
  <c r="G5353" i="12" s="1"/>
  <c r="P5350" i="12" l="1"/>
  <c r="Q5350" i="12"/>
  <c r="R5349" i="12"/>
  <c r="L5351" i="12"/>
  <c r="M5351" i="12"/>
  <c r="N5350" i="12"/>
  <c r="I5351" i="12"/>
  <c r="J5351" i="12" s="1"/>
  <c r="H5352" i="12"/>
  <c r="F5354" i="12"/>
  <c r="G5354" i="12" s="1"/>
  <c r="E5353" i="12"/>
  <c r="P5351" i="12" l="1"/>
  <c r="Q5351" i="12"/>
  <c r="R5350" i="12"/>
  <c r="L5352" i="12"/>
  <c r="M5352" i="12"/>
  <c r="N5351" i="12"/>
  <c r="I5352" i="12"/>
  <c r="J5352" i="12" s="1"/>
  <c r="H5353" i="12"/>
  <c r="E5354" i="12"/>
  <c r="F5355" i="12"/>
  <c r="G5355" i="12" s="1"/>
  <c r="P5352" i="12" l="1"/>
  <c r="Q5352" i="12"/>
  <c r="R5351" i="12"/>
  <c r="L5353" i="12"/>
  <c r="M5353" i="12"/>
  <c r="N5352" i="12"/>
  <c r="I5353" i="12"/>
  <c r="J5353" i="12" s="1"/>
  <c r="H5354" i="12"/>
  <c r="F5356" i="12"/>
  <c r="G5356" i="12" s="1"/>
  <c r="E5355" i="12"/>
  <c r="P5353" i="12" l="1"/>
  <c r="Q5353" i="12"/>
  <c r="R5352" i="12"/>
  <c r="L5354" i="12"/>
  <c r="M5354" i="12"/>
  <c r="N5353" i="12"/>
  <c r="I5354" i="12"/>
  <c r="J5354" i="12" s="1"/>
  <c r="H5355" i="12"/>
  <c r="F5357" i="12"/>
  <c r="G5357" i="12" s="1"/>
  <c r="E5356" i="12"/>
  <c r="P5354" i="12" l="1"/>
  <c r="Q5354" i="12"/>
  <c r="R5353" i="12"/>
  <c r="L5355" i="12"/>
  <c r="P5355" i="12" s="1"/>
  <c r="M5355" i="12"/>
  <c r="N5354" i="12"/>
  <c r="I5355" i="12"/>
  <c r="J5355" i="12" s="1"/>
  <c r="H5356" i="12"/>
  <c r="E5357" i="12"/>
  <c r="F5358" i="12"/>
  <c r="G5358" i="12" s="1"/>
  <c r="Q5355" i="12" l="1"/>
  <c r="R5354" i="12"/>
  <c r="L5356" i="12"/>
  <c r="P5356" i="12" s="1"/>
  <c r="M5356" i="12"/>
  <c r="N5355" i="12"/>
  <c r="I5356" i="12"/>
  <c r="J5356" i="12" s="1"/>
  <c r="H5357" i="12"/>
  <c r="M5357" i="12" s="1"/>
  <c r="F5359" i="12"/>
  <c r="G5359" i="12" s="1"/>
  <c r="E5358" i="12"/>
  <c r="Q5356" i="12" l="1"/>
  <c r="Q5357" i="12" s="1"/>
  <c r="R5355" i="12"/>
  <c r="N5356" i="12"/>
  <c r="I5357" i="12"/>
  <c r="J5357" i="12" s="1"/>
  <c r="L5357" i="12"/>
  <c r="N5357" i="12" s="1"/>
  <c r="H5358" i="12"/>
  <c r="F5360" i="12"/>
  <c r="G5360" i="12" s="1"/>
  <c r="E5359" i="12"/>
  <c r="R5356" i="12" l="1"/>
  <c r="P5357" i="12"/>
  <c r="R5357" i="12" s="1"/>
  <c r="L5358" i="12"/>
  <c r="M5358" i="12"/>
  <c r="I5358" i="12"/>
  <c r="J5358" i="12" s="1"/>
  <c r="H5359" i="12"/>
  <c r="E5360" i="12"/>
  <c r="F5361" i="12"/>
  <c r="G5361" i="12" s="1"/>
  <c r="P5358" i="12" l="1"/>
  <c r="Q5358" i="12"/>
  <c r="L5359" i="12"/>
  <c r="M5359" i="12"/>
  <c r="N5358" i="12"/>
  <c r="I5359" i="12"/>
  <c r="J5359" i="12" s="1"/>
  <c r="H5360" i="12"/>
  <c r="F5362" i="12"/>
  <c r="G5362" i="12" s="1"/>
  <c r="E5361" i="12"/>
  <c r="P5359" i="12" l="1"/>
  <c r="Q5359" i="12"/>
  <c r="R5358" i="12"/>
  <c r="L5360" i="12"/>
  <c r="M5360" i="12"/>
  <c r="N5359" i="12"/>
  <c r="I5360" i="12"/>
  <c r="J5360" i="12" s="1"/>
  <c r="H5361" i="12"/>
  <c r="F5363" i="12"/>
  <c r="G5363" i="12" s="1"/>
  <c r="E5362" i="12"/>
  <c r="P5360" i="12" l="1"/>
  <c r="Q5360" i="12"/>
  <c r="R5359" i="12"/>
  <c r="L5361" i="12"/>
  <c r="M5361" i="12"/>
  <c r="N5360" i="12"/>
  <c r="I5361" i="12"/>
  <c r="J5361" i="12" s="1"/>
  <c r="H5362" i="12"/>
  <c r="M5362" i="12" s="1"/>
  <c r="F5364" i="12"/>
  <c r="G5364" i="12" s="1"/>
  <c r="E5363" i="12"/>
  <c r="P5361" i="12" l="1"/>
  <c r="Q5361" i="12"/>
  <c r="Q5362" i="12" s="1"/>
  <c r="R5360" i="12"/>
  <c r="N5361" i="12"/>
  <c r="I5362" i="12"/>
  <c r="J5362" i="12" s="1"/>
  <c r="L5362" i="12"/>
  <c r="N5362" i="12" s="1"/>
  <c r="H5363" i="12"/>
  <c r="F5365" i="12"/>
  <c r="G5365" i="12" s="1"/>
  <c r="E5364" i="12"/>
  <c r="P5362" i="12" l="1"/>
  <c r="R5362" i="12" s="1"/>
  <c r="R5361" i="12"/>
  <c r="L5363" i="12"/>
  <c r="M5363" i="12"/>
  <c r="I5363" i="12"/>
  <c r="J5363" i="12" s="1"/>
  <c r="H5364" i="12"/>
  <c r="E5365" i="12"/>
  <c r="F5366" i="12"/>
  <c r="G5366" i="12" s="1"/>
  <c r="P5363" i="12" l="1"/>
  <c r="Q5363" i="12"/>
  <c r="L5364" i="12"/>
  <c r="M5364" i="12"/>
  <c r="N5363" i="12"/>
  <c r="I5364" i="12"/>
  <c r="J5364" i="12" s="1"/>
  <c r="H5365" i="12"/>
  <c r="F5367" i="12"/>
  <c r="G5367" i="12" s="1"/>
  <c r="E5366" i="12"/>
  <c r="P5364" i="12" l="1"/>
  <c r="Q5364" i="12"/>
  <c r="R5363" i="12"/>
  <c r="L5365" i="12"/>
  <c r="M5365" i="12"/>
  <c r="N5364" i="12"/>
  <c r="I5365" i="12"/>
  <c r="J5365" i="12" s="1"/>
  <c r="H5366" i="12"/>
  <c r="E5367" i="12"/>
  <c r="F5368" i="12"/>
  <c r="G5368" i="12" s="1"/>
  <c r="P5365" i="12" l="1"/>
  <c r="Q5365" i="12"/>
  <c r="R5364" i="12"/>
  <c r="L5366" i="12"/>
  <c r="M5366" i="12"/>
  <c r="N5365" i="12"/>
  <c r="I5366" i="12"/>
  <c r="J5366" i="12" s="1"/>
  <c r="H5367" i="12"/>
  <c r="F5369" i="12"/>
  <c r="G5369" i="12" s="1"/>
  <c r="E5368" i="12"/>
  <c r="P5366" i="12" l="1"/>
  <c r="Q5366" i="12"/>
  <c r="R5365" i="12"/>
  <c r="L5367" i="12"/>
  <c r="M5367" i="12"/>
  <c r="N5366" i="12"/>
  <c r="I5367" i="12"/>
  <c r="J5367" i="12" s="1"/>
  <c r="H5368" i="12"/>
  <c r="E5369" i="12"/>
  <c r="F5370" i="12"/>
  <c r="G5370" i="12" s="1"/>
  <c r="P5367" i="12" l="1"/>
  <c r="Q5367" i="12"/>
  <c r="R5367" i="12" s="1"/>
  <c r="R5366" i="12"/>
  <c r="N5367" i="12"/>
  <c r="L5368" i="12"/>
  <c r="M5368" i="12"/>
  <c r="I5368" i="12"/>
  <c r="J5368" i="12" s="1"/>
  <c r="H5369" i="12"/>
  <c r="F5371" i="12"/>
  <c r="G5371" i="12" s="1"/>
  <c r="E5370" i="12"/>
  <c r="P5368" i="12" l="1"/>
  <c r="Q5368" i="12"/>
  <c r="L5369" i="12"/>
  <c r="M5369" i="12"/>
  <c r="N5368" i="12"/>
  <c r="I5369" i="12"/>
  <c r="J5369" i="12" s="1"/>
  <c r="H5370" i="12"/>
  <c r="E5371" i="12"/>
  <c r="F5372" i="12"/>
  <c r="G5372" i="12" s="1"/>
  <c r="P5369" i="12" l="1"/>
  <c r="Q5369" i="12"/>
  <c r="R5368" i="12"/>
  <c r="L5370" i="12"/>
  <c r="M5370" i="12"/>
  <c r="N5369" i="12"/>
  <c r="I5370" i="12"/>
  <c r="J5370" i="12" s="1"/>
  <c r="H5371" i="12"/>
  <c r="F5373" i="12"/>
  <c r="G5373" i="12" s="1"/>
  <c r="E5372" i="12"/>
  <c r="P5370" i="12" l="1"/>
  <c r="Q5370" i="12"/>
  <c r="R5369" i="12"/>
  <c r="L5371" i="12"/>
  <c r="M5371" i="12"/>
  <c r="N5370" i="12"/>
  <c r="I5371" i="12"/>
  <c r="J5371" i="12" s="1"/>
  <c r="H5372" i="12"/>
  <c r="E5373" i="12"/>
  <c r="F5374" i="12"/>
  <c r="G5374" i="12" s="1"/>
  <c r="P5371" i="12" l="1"/>
  <c r="Q5371" i="12"/>
  <c r="R5370" i="12"/>
  <c r="L5372" i="12"/>
  <c r="M5372" i="12"/>
  <c r="N5371" i="12"/>
  <c r="I5372" i="12"/>
  <c r="J5372" i="12" s="1"/>
  <c r="H5373" i="12"/>
  <c r="F5375" i="12"/>
  <c r="G5375" i="12" s="1"/>
  <c r="E5374" i="12"/>
  <c r="P5372" i="12" l="1"/>
  <c r="Q5372" i="12"/>
  <c r="R5371" i="12"/>
  <c r="L5373" i="12"/>
  <c r="M5373" i="12"/>
  <c r="N5372" i="12"/>
  <c r="I5373" i="12"/>
  <c r="J5373" i="12" s="1"/>
  <c r="H5374" i="12"/>
  <c r="E5375" i="12"/>
  <c r="F5376" i="12"/>
  <c r="G5376" i="12" s="1"/>
  <c r="P5373" i="12" l="1"/>
  <c r="Q5373" i="12"/>
  <c r="R5372" i="12"/>
  <c r="L5374" i="12"/>
  <c r="M5374" i="12"/>
  <c r="N5373" i="12"/>
  <c r="I5374" i="12"/>
  <c r="J5374" i="12" s="1"/>
  <c r="H5375" i="12"/>
  <c r="F5377" i="12"/>
  <c r="G5377" i="12" s="1"/>
  <c r="E5376" i="12"/>
  <c r="P5374" i="12" l="1"/>
  <c r="Q5374" i="12"/>
  <c r="R5373" i="12"/>
  <c r="L5375" i="12"/>
  <c r="M5375" i="12"/>
  <c r="N5374" i="12"/>
  <c r="I5375" i="12"/>
  <c r="J5375" i="12" s="1"/>
  <c r="H5376" i="12"/>
  <c r="F5378" i="12"/>
  <c r="G5378" i="12" s="1"/>
  <c r="E5377" i="12"/>
  <c r="P5375" i="12" l="1"/>
  <c r="Q5375" i="12"/>
  <c r="R5374" i="12"/>
  <c r="L5376" i="12"/>
  <c r="M5376" i="12"/>
  <c r="N5375" i="12"/>
  <c r="I5376" i="12"/>
  <c r="J5376" i="12" s="1"/>
  <c r="H5377" i="12"/>
  <c r="F5379" i="12"/>
  <c r="G5379" i="12" s="1"/>
  <c r="E5378" i="12"/>
  <c r="P5376" i="12" l="1"/>
  <c r="Q5376" i="12"/>
  <c r="R5375" i="12"/>
  <c r="L5377" i="12"/>
  <c r="M5377" i="12"/>
  <c r="N5376" i="12"/>
  <c r="I5377" i="12"/>
  <c r="J5377" i="12" s="1"/>
  <c r="H5378" i="12"/>
  <c r="E5379" i="12"/>
  <c r="F5380" i="12"/>
  <c r="G5380" i="12" s="1"/>
  <c r="P5377" i="12" l="1"/>
  <c r="Q5377" i="12"/>
  <c r="R5376" i="12"/>
  <c r="L5378" i="12"/>
  <c r="M5378" i="12"/>
  <c r="N5377" i="12"/>
  <c r="I5378" i="12"/>
  <c r="J5378" i="12" s="1"/>
  <c r="H5379" i="12"/>
  <c r="F5381" i="12"/>
  <c r="G5381" i="12" s="1"/>
  <c r="E5380" i="12"/>
  <c r="P5378" i="12" l="1"/>
  <c r="Q5378" i="12"/>
  <c r="R5377" i="12"/>
  <c r="L5379" i="12"/>
  <c r="M5379" i="12"/>
  <c r="N5378" i="12"/>
  <c r="I5379" i="12"/>
  <c r="J5379" i="12" s="1"/>
  <c r="H5380" i="12"/>
  <c r="F5382" i="12"/>
  <c r="G5382" i="12" s="1"/>
  <c r="E5381" i="12"/>
  <c r="P5379" i="12" l="1"/>
  <c r="Q5379" i="12"/>
  <c r="R5378" i="12"/>
  <c r="L5380" i="12"/>
  <c r="M5380" i="12"/>
  <c r="N5379" i="12"/>
  <c r="I5380" i="12"/>
  <c r="J5380" i="12" s="1"/>
  <c r="H5381" i="12"/>
  <c r="F5383" i="12"/>
  <c r="G5383" i="12" s="1"/>
  <c r="E5382" i="12"/>
  <c r="P5380" i="12" l="1"/>
  <c r="Q5380" i="12"/>
  <c r="R5379" i="12"/>
  <c r="L5381" i="12"/>
  <c r="M5381" i="12"/>
  <c r="N5380" i="12"/>
  <c r="I5381" i="12"/>
  <c r="J5381" i="12" s="1"/>
  <c r="H5382" i="12"/>
  <c r="E5383" i="12"/>
  <c r="F5384" i="12"/>
  <c r="G5384" i="12" s="1"/>
  <c r="P5381" i="12" l="1"/>
  <c r="Q5381" i="12"/>
  <c r="R5380" i="12"/>
  <c r="L5382" i="12"/>
  <c r="M5382" i="12"/>
  <c r="N5381" i="12"/>
  <c r="I5382" i="12"/>
  <c r="J5382" i="12" s="1"/>
  <c r="H5383" i="12"/>
  <c r="F5385" i="12"/>
  <c r="G5385" i="12" s="1"/>
  <c r="E5384" i="12"/>
  <c r="P5382" i="12" l="1"/>
  <c r="Q5382" i="12"/>
  <c r="R5381" i="12"/>
  <c r="L5383" i="12"/>
  <c r="M5383" i="12"/>
  <c r="N5382" i="12"/>
  <c r="I5383" i="12"/>
  <c r="J5383" i="12" s="1"/>
  <c r="H5384" i="12"/>
  <c r="E5385" i="12"/>
  <c r="F5386" i="12"/>
  <c r="G5386" i="12" s="1"/>
  <c r="P5383" i="12" l="1"/>
  <c r="Q5383" i="12"/>
  <c r="R5382" i="12"/>
  <c r="L5384" i="12"/>
  <c r="M5384" i="12"/>
  <c r="N5383" i="12"/>
  <c r="I5384" i="12"/>
  <c r="J5384" i="12" s="1"/>
  <c r="H5385" i="12"/>
  <c r="F5387" i="12"/>
  <c r="G5387" i="12" s="1"/>
  <c r="E5386" i="12"/>
  <c r="P5384" i="12" l="1"/>
  <c r="Q5384" i="12"/>
  <c r="R5383" i="12"/>
  <c r="L5385" i="12"/>
  <c r="M5385" i="12"/>
  <c r="N5384" i="12"/>
  <c r="I5385" i="12"/>
  <c r="J5385" i="12" s="1"/>
  <c r="H5386" i="12"/>
  <c r="F5388" i="12"/>
  <c r="G5388" i="12" s="1"/>
  <c r="E5387" i="12"/>
  <c r="P5385" i="12" l="1"/>
  <c r="Q5385" i="12"/>
  <c r="R5384" i="12"/>
  <c r="L5386" i="12"/>
  <c r="M5386" i="12"/>
  <c r="N5385" i="12"/>
  <c r="I5386" i="12"/>
  <c r="J5386" i="12" s="1"/>
  <c r="H5387" i="12"/>
  <c r="E5388" i="12"/>
  <c r="F5389" i="12"/>
  <c r="G5389" i="12" s="1"/>
  <c r="P5386" i="12" l="1"/>
  <c r="Q5386" i="12"/>
  <c r="R5385" i="12"/>
  <c r="L5387" i="12"/>
  <c r="M5387" i="12"/>
  <c r="N5386" i="12"/>
  <c r="I5387" i="12"/>
  <c r="J5387" i="12" s="1"/>
  <c r="H5388" i="12"/>
  <c r="F5390" i="12"/>
  <c r="G5390" i="12" s="1"/>
  <c r="E5389" i="12"/>
  <c r="P5387" i="12" l="1"/>
  <c r="Q5387" i="12"/>
  <c r="R5386" i="12"/>
  <c r="L5388" i="12"/>
  <c r="M5388" i="12"/>
  <c r="N5387" i="12"/>
  <c r="I5388" i="12"/>
  <c r="J5388" i="12" s="1"/>
  <c r="H5389" i="12"/>
  <c r="E5390" i="12"/>
  <c r="F5391" i="12"/>
  <c r="G5391" i="12" s="1"/>
  <c r="P5388" i="12" l="1"/>
  <c r="Q5388" i="12"/>
  <c r="R5387" i="12"/>
  <c r="L5389" i="12"/>
  <c r="M5389" i="12"/>
  <c r="N5388" i="12"/>
  <c r="I5389" i="12"/>
  <c r="J5389" i="12" s="1"/>
  <c r="H5390" i="12"/>
  <c r="F5392" i="12"/>
  <c r="G5392" i="12" s="1"/>
  <c r="E5391" i="12"/>
  <c r="P5389" i="12" l="1"/>
  <c r="Q5389" i="12"/>
  <c r="R5388" i="12"/>
  <c r="L5390" i="12"/>
  <c r="M5390" i="12"/>
  <c r="N5389" i="12"/>
  <c r="I5390" i="12"/>
  <c r="J5390" i="12" s="1"/>
  <c r="H5391" i="12"/>
  <c r="E5392" i="12"/>
  <c r="F5393" i="12"/>
  <c r="G5393" i="12" s="1"/>
  <c r="P5390" i="12" l="1"/>
  <c r="Q5390" i="12"/>
  <c r="R5389" i="12"/>
  <c r="L5391" i="12"/>
  <c r="M5391" i="12"/>
  <c r="N5390" i="12"/>
  <c r="I5391" i="12"/>
  <c r="J5391" i="12" s="1"/>
  <c r="H5392" i="12"/>
  <c r="F5394" i="12"/>
  <c r="G5394" i="12" s="1"/>
  <c r="E5393" i="12"/>
  <c r="P5391" i="12" l="1"/>
  <c r="Q5391" i="12"/>
  <c r="R5390" i="12"/>
  <c r="L5392" i="12"/>
  <c r="M5392" i="12"/>
  <c r="N5391" i="12"/>
  <c r="I5392" i="12"/>
  <c r="J5392" i="12" s="1"/>
  <c r="H5393" i="12"/>
  <c r="E5394" i="12"/>
  <c r="F5395" i="12"/>
  <c r="G5395" i="12" s="1"/>
  <c r="P5392" i="12" l="1"/>
  <c r="Q5392" i="12"/>
  <c r="R5391" i="12"/>
  <c r="L5393" i="12"/>
  <c r="M5393" i="12"/>
  <c r="N5392" i="12"/>
  <c r="I5393" i="12"/>
  <c r="J5393" i="12" s="1"/>
  <c r="H5394" i="12"/>
  <c r="M5394" i="12" s="1"/>
  <c r="F5396" i="12"/>
  <c r="G5396" i="12" s="1"/>
  <c r="E5395" i="12"/>
  <c r="P5393" i="12" l="1"/>
  <c r="Q5393" i="12"/>
  <c r="Q5394" i="12" s="1"/>
  <c r="R5392" i="12"/>
  <c r="N5393" i="12"/>
  <c r="I5394" i="12"/>
  <c r="J5394" i="12" s="1"/>
  <c r="L5394" i="12"/>
  <c r="N5394" i="12" s="1"/>
  <c r="H5395" i="12"/>
  <c r="F5397" i="12"/>
  <c r="G5397" i="12" s="1"/>
  <c r="E5396" i="12"/>
  <c r="P5394" i="12" l="1"/>
  <c r="R5394" i="12" s="1"/>
  <c r="R5393" i="12"/>
  <c r="L5395" i="12"/>
  <c r="M5395" i="12"/>
  <c r="I5395" i="12"/>
  <c r="J5395" i="12" s="1"/>
  <c r="H5396" i="12"/>
  <c r="F5398" i="12"/>
  <c r="G5398" i="12" s="1"/>
  <c r="E5397" i="12"/>
  <c r="P5395" i="12" l="1"/>
  <c r="Q5395" i="12"/>
  <c r="L5396" i="12"/>
  <c r="M5396" i="12"/>
  <c r="N5395" i="12"/>
  <c r="I5396" i="12"/>
  <c r="J5396" i="12" s="1"/>
  <c r="H5397" i="12"/>
  <c r="F5399" i="12"/>
  <c r="G5399" i="12" s="1"/>
  <c r="E5398" i="12"/>
  <c r="P5396" i="12" l="1"/>
  <c r="Q5396" i="12"/>
  <c r="R5395" i="12"/>
  <c r="L5397" i="12"/>
  <c r="M5397" i="12"/>
  <c r="N5396" i="12"/>
  <c r="I5397" i="12"/>
  <c r="J5397" i="12" s="1"/>
  <c r="H5398" i="12"/>
  <c r="F5400" i="12"/>
  <c r="G5400" i="12" s="1"/>
  <c r="E5399" i="12"/>
  <c r="P5397" i="12" l="1"/>
  <c r="Q5397" i="12"/>
  <c r="R5396" i="12"/>
  <c r="L5398" i="12"/>
  <c r="M5398" i="12"/>
  <c r="N5397" i="12"/>
  <c r="I5398" i="12"/>
  <c r="J5398" i="12" s="1"/>
  <c r="H5399" i="12"/>
  <c r="E5400" i="12"/>
  <c r="F5401" i="12"/>
  <c r="G5401" i="12" s="1"/>
  <c r="P5398" i="12" l="1"/>
  <c r="Q5398" i="12"/>
  <c r="R5397" i="12"/>
  <c r="L5399" i="12"/>
  <c r="M5399" i="12"/>
  <c r="N5398" i="12"/>
  <c r="I5399" i="12"/>
  <c r="J5399" i="12" s="1"/>
  <c r="H5400" i="12"/>
  <c r="F5402" i="12"/>
  <c r="G5402" i="12" s="1"/>
  <c r="E5401" i="12"/>
  <c r="P5399" i="12" l="1"/>
  <c r="Q5399" i="12"/>
  <c r="R5398" i="12"/>
  <c r="N5399" i="12"/>
  <c r="L5400" i="12"/>
  <c r="M5400" i="12"/>
  <c r="I5400" i="12"/>
  <c r="J5400" i="12" s="1"/>
  <c r="H5401" i="12"/>
  <c r="F5403" i="12"/>
  <c r="G5403" i="12" s="1"/>
  <c r="E5402" i="12"/>
  <c r="P5400" i="12" l="1"/>
  <c r="Q5400" i="12"/>
  <c r="R5399" i="12"/>
  <c r="L5401" i="12"/>
  <c r="M5401" i="12"/>
  <c r="N5400" i="12"/>
  <c r="I5401" i="12"/>
  <c r="J5401" i="12" s="1"/>
  <c r="H5402" i="12"/>
  <c r="E5403" i="12"/>
  <c r="F5404" i="12"/>
  <c r="G5404" i="12" s="1"/>
  <c r="P5401" i="12" l="1"/>
  <c r="Q5401" i="12"/>
  <c r="R5400" i="12"/>
  <c r="L5402" i="12"/>
  <c r="M5402" i="12"/>
  <c r="N5401" i="12"/>
  <c r="I5402" i="12"/>
  <c r="J5402" i="12" s="1"/>
  <c r="H5403" i="12"/>
  <c r="F5405" i="12"/>
  <c r="G5405" i="12" s="1"/>
  <c r="E5404" i="12"/>
  <c r="P5402" i="12" l="1"/>
  <c r="Q5402" i="12"/>
  <c r="R5401" i="12"/>
  <c r="L5403" i="12"/>
  <c r="M5403" i="12"/>
  <c r="N5402" i="12"/>
  <c r="I5403" i="12"/>
  <c r="J5403" i="12" s="1"/>
  <c r="H5404" i="12"/>
  <c r="M5404" i="12" s="1"/>
  <c r="F5406" i="12"/>
  <c r="G5406" i="12" s="1"/>
  <c r="E5405" i="12"/>
  <c r="P5403" i="12" l="1"/>
  <c r="Q5403" i="12"/>
  <c r="Q5404" i="12" s="1"/>
  <c r="R5402" i="12"/>
  <c r="N5403" i="12"/>
  <c r="I5404" i="12"/>
  <c r="J5404" i="12" s="1"/>
  <c r="L5404" i="12"/>
  <c r="N5404" i="12" s="1"/>
  <c r="H5405" i="12"/>
  <c r="F5407" i="12"/>
  <c r="G5407" i="12" s="1"/>
  <c r="E5406" i="12"/>
  <c r="P5404" i="12" l="1"/>
  <c r="R5404" i="12" s="1"/>
  <c r="R5403" i="12"/>
  <c r="L5405" i="12"/>
  <c r="M5405" i="12"/>
  <c r="I5405" i="12"/>
  <c r="J5405" i="12" s="1"/>
  <c r="H5406" i="12"/>
  <c r="E5407" i="12"/>
  <c r="F5408" i="12"/>
  <c r="G5408" i="12" s="1"/>
  <c r="P5405" i="12" l="1"/>
  <c r="Q5405" i="12"/>
  <c r="L5406" i="12"/>
  <c r="M5406" i="12"/>
  <c r="N5405" i="12"/>
  <c r="I5406" i="12"/>
  <c r="J5406" i="12" s="1"/>
  <c r="H5407" i="12"/>
  <c r="M5407" i="12" s="1"/>
  <c r="F5409" i="12"/>
  <c r="G5409" i="12" s="1"/>
  <c r="E5408" i="12"/>
  <c r="P5406" i="12" l="1"/>
  <c r="Q5406" i="12"/>
  <c r="Q5407" i="12" s="1"/>
  <c r="R5405" i="12"/>
  <c r="N5406" i="12"/>
  <c r="I5407" i="12"/>
  <c r="J5407" i="12" s="1"/>
  <c r="L5407" i="12"/>
  <c r="N5407" i="12" s="1"/>
  <c r="H5408" i="12"/>
  <c r="M5408" i="12" s="1"/>
  <c r="E5409" i="12"/>
  <c r="F5410" i="12"/>
  <c r="G5410" i="12" s="1"/>
  <c r="P5407" i="12" l="1"/>
  <c r="Q5408" i="12"/>
  <c r="R5407" i="12"/>
  <c r="R5406" i="12"/>
  <c r="I5408" i="12"/>
  <c r="J5408" i="12" s="1"/>
  <c r="L5408" i="12"/>
  <c r="N5408" i="12" s="1"/>
  <c r="H5409" i="12"/>
  <c r="F5411" i="12"/>
  <c r="G5411" i="12" s="1"/>
  <c r="E5410" i="12"/>
  <c r="P5408" i="12" l="1"/>
  <c r="R5408" i="12" s="1"/>
  <c r="L5409" i="12"/>
  <c r="M5409" i="12"/>
  <c r="I5409" i="12"/>
  <c r="J5409" i="12" s="1"/>
  <c r="H5410" i="12"/>
  <c r="E5411" i="12"/>
  <c r="F5412" i="12"/>
  <c r="G5412" i="12" s="1"/>
  <c r="P5409" i="12" l="1"/>
  <c r="Q5409" i="12"/>
  <c r="L5410" i="12"/>
  <c r="M5410" i="12"/>
  <c r="N5409" i="12"/>
  <c r="I5410" i="12"/>
  <c r="J5410" i="12" s="1"/>
  <c r="H5411" i="12"/>
  <c r="M5411" i="12" s="1"/>
  <c r="F5413" i="12"/>
  <c r="G5413" i="12" s="1"/>
  <c r="E5412" i="12"/>
  <c r="P5410" i="12" l="1"/>
  <c r="Q5410" i="12"/>
  <c r="Q5411" i="12" s="1"/>
  <c r="R5409" i="12"/>
  <c r="N5410" i="12"/>
  <c r="I5411" i="12"/>
  <c r="J5411" i="12" s="1"/>
  <c r="L5411" i="12"/>
  <c r="N5411" i="12" s="1"/>
  <c r="H5412" i="12"/>
  <c r="M5412" i="12" s="1"/>
  <c r="F5414" i="12"/>
  <c r="G5414" i="12" s="1"/>
  <c r="E5413" i="12"/>
  <c r="P5411" i="12" l="1"/>
  <c r="Q5412" i="12"/>
  <c r="R5411" i="12"/>
  <c r="R5410" i="12"/>
  <c r="I5412" i="12"/>
  <c r="J5412" i="12" s="1"/>
  <c r="L5412" i="12"/>
  <c r="N5412" i="12" s="1"/>
  <c r="H5413" i="12"/>
  <c r="E5414" i="12"/>
  <c r="F5415" i="12"/>
  <c r="G5415" i="12" s="1"/>
  <c r="P5412" i="12" l="1"/>
  <c r="R5412" i="12" s="1"/>
  <c r="L5413" i="12"/>
  <c r="M5413" i="12"/>
  <c r="I5413" i="12"/>
  <c r="J5413" i="12" s="1"/>
  <c r="H5414" i="12"/>
  <c r="M5414" i="12" s="1"/>
  <c r="F5416" i="12"/>
  <c r="G5416" i="12" s="1"/>
  <c r="E5415" i="12"/>
  <c r="P5413" i="12" l="1"/>
  <c r="Q5413" i="12"/>
  <c r="Q5414" i="12" s="1"/>
  <c r="N5413" i="12"/>
  <c r="I5414" i="12"/>
  <c r="J5414" i="12" s="1"/>
  <c r="L5414" i="12"/>
  <c r="N5414" i="12" s="1"/>
  <c r="H5415" i="12"/>
  <c r="E5416" i="12"/>
  <c r="F5417" i="12"/>
  <c r="G5417" i="12" s="1"/>
  <c r="P5414" i="12" l="1"/>
  <c r="R5414" i="12" s="1"/>
  <c r="R5413" i="12"/>
  <c r="L5415" i="12"/>
  <c r="M5415" i="12"/>
  <c r="I5415" i="12"/>
  <c r="J5415" i="12" s="1"/>
  <c r="H5416" i="12"/>
  <c r="F5418" i="12"/>
  <c r="G5418" i="12" s="1"/>
  <c r="E5417" i="12"/>
  <c r="P5415" i="12" l="1"/>
  <c r="Q5415" i="12"/>
  <c r="L5416" i="12"/>
  <c r="M5416" i="12"/>
  <c r="N5415" i="12"/>
  <c r="I5416" i="12"/>
  <c r="J5416" i="12" s="1"/>
  <c r="H5417" i="12"/>
  <c r="M5417" i="12" s="1"/>
  <c r="E5418" i="12"/>
  <c r="F5419" i="12"/>
  <c r="G5419" i="12" s="1"/>
  <c r="P5416" i="12" l="1"/>
  <c r="Q5416" i="12"/>
  <c r="Q5417" i="12" s="1"/>
  <c r="R5415" i="12"/>
  <c r="N5416" i="12"/>
  <c r="I5417" i="12"/>
  <c r="J5417" i="12" s="1"/>
  <c r="L5417" i="12"/>
  <c r="N5417" i="12" s="1"/>
  <c r="H5418" i="12"/>
  <c r="F5420" i="12"/>
  <c r="G5420" i="12" s="1"/>
  <c r="E5419" i="12"/>
  <c r="P5417" i="12" l="1"/>
  <c r="R5417" i="12" s="1"/>
  <c r="R5416" i="12"/>
  <c r="L5418" i="12"/>
  <c r="M5418" i="12"/>
  <c r="I5418" i="12"/>
  <c r="J5418" i="12" s="1"/>
  <c r="H5419" i="12"/>
  <c r="F5421" i="12"/>
  <c r="G5421" i="12" s="1"/>
  <c r="E5420" i="12"/>
  <c r="P5418" i="12" l="1"/>
  <c r="Q5418" i="12"/>
  <c r="L5419" i="12"/>
  <c r="M5419" i="12"/>
  <c r="N5418" i="12"/>
  <c r="I5419" i="12"/>
  <c r="J5419" i="12" s="1"/>
  <c r="H5420" i="12"/>
  <c r="F5422" i="12"/>
  <c r="G5422" i="12" s="1"/>
  <c r="E5421" i="12"/>
  <c r="P5419" i="12" l="1"/>
  <c r="Q5419" i="12"/>
  <c r="R5418" i="12"/>
  <c r="L5420" i="12"/>
  <c r="M5420" i="12"/>
  <c r="N5419" i="12"/>
  <c r="I5420" i="12"/>
  <c r="J5420" i="12" s="1"/>
  <c r="H5421" i="12"/>
  <c r="F5423" i="12"/>
  <c r="G5423" i="12" s="1"/>
  <c r="E5422" i="12"/>
  <c r="P5420" i="12" l="1"/>
  <c r="Q5420" i="12"/>
  <c r="R5419" i="12"/>
  <c r="L5421" i="12"/>
  <c r="M5421" i="12"/>
  <c r="N5420" i="12"/>
  <c r="I5421" i="12"/>
  <c r="J5421" i="12" s="1"/>
  <c r="H5422" i="12"/>
  <c r="F5424" i="12"/>
  <c r="G5424" i="12" s="1"/>
  <c r="E5423" i="12"/>
  <c r="R5420" i="12" l="1"/>
  <c r="P5421" i="12"/>
  <c r="Q5421" i="12"/>
  <c r="L5422" i="12"/>
  <c r="M5422" i="12"/>
  <c r="N5421" i="12"/>
  <c r="I5422" i="12"/>
  <c r="J5422" i="12" s="1"/>
  <c r="H5423" i="12"/>
  <c r="M5423" i="12" s="1"/>
  <c r="F5425" i="12"/>
  <c r="G5425" i="12" s="1"/>
  <c r="E5424" i="12"/>
  <c r="P5422" i="12" l="1"/>
  <c r="Q5422" i="12"/>
  <c r="Q5423" i="12" s="1"/>
  <c r="R5421" i="12"/>
  <c r="N5422" i="12"/>
  <c r="I5423" i="12"/>
  <c r="J5423" i="12" s="1"/>
  <c r="L5423" i="12"/>
  <c r="N5423" i="12" s="1"/>
  <c r="H5424" i="12"/>
  <c r="F5426" i="12"/>
  <c r="G5426" i="12" s="1"/>
  <c r="E5425" i="12"/>
  <c r="P5423" i="12" l="1"/>
  <c r="R5423" i="12" s="1"/>
  <c r="R5422" i="12"/>
  <c r="L5424" i="12"/>
  <c r="M5424" i="12"/>
  <c r="I5424" i="12"/>
  <c r="J5424" i="12" s="1"/>
  <c r="H5425" i="12"/>
  <c r="F5427" i="12"/>
  <c r="G5427" i="12" s="1"/>
  <c r="E5426" i="12"/>
  <c r="P5424" i="12" l="1"/>
  <c r="Q5424" i="12"/>
  <c r="L5425" i="12"/>
  <c r="M5425" i="12"/>
  <c r="N5424" i="12"/>
  <c r="I5425" i="12"/>
  <c r="J5425" i="12" s="1"/>
  <c r="H5426" i="12"/>
  <c r="M5426" i="12" s="1"/>
  <c r="F5428" i="12"/>
  <c r="G5428" i="12" s="1"/>
  <c r="E5427" i="12"/>
  <c r="P5425" i="12" l="1"/>
  <c r="Q5425" i="12"/>
  <c r="Q5426" i="12" s="1"/>
  <c r="R5424" i="12"/>
  <c r="N5425" i="12"/>
  <c r="I5426" i="12"/>
  <c r="J5426" i="12" s="1"/>
  <c r="L5426" i="12"/>
  <c r="N5426" i="12" s="1"/>
  <c r="H5427" i="12"/>
  <c r="F5429" i="12"/>
  <c r="G5429" i="12" s="1"/>
  <c r="E5428" i="12"/>
  <c r="P5426" i="12" l="1"/>
  <c r="R5426" i="12" s="1"/>
  <c r="R5425" i="12"/>
  <c r="L5427" i="12"/>
  <c r="M5427" i="12"/>
  <c r="I5427" i="12"/>
  <c r="J5427" i="12" s="1"/>
  <c r="H5428" i="12"/>
  <c r="E5429" i="12"/>
  <c r="F5430" i="12"/>
  <c r="G5430" i="12" s="1"/>
  <c r="P5427" i="12" l="1"/>
  <c r="Q5427" i="12"/>
  <c r="L5428" i="12"/>
  <c r="M5428" i="12"/>
  <c r="N5427" i="12"/>
  <c r="I5428" i="12"/>
  <c r="J5428" i="12" s="1"/>
  <c r="H5429" i="12"/>
  <c r="F5431" i="12"/>
  <c r="G5431" i="12" s="1"/>
  <c r="E5430" i="12"/>
  <c r="P5428" i="12" l="1"/>
  <c r="Q5428" i="12"/>
  <c r="R5427" i="12"/>
  <c r="L5429" i="12"/>
  <c r="M5429" i="12"/>
  <c r="N5428" i="12"/>
  <c r="I5429" i="12"/>
  <c r="J5429" i="12" s="1"/>
  <c r="H5430" i="12"/>
  <c r="F5432" i="12"/>
  <c r="G5432" i="12" s="1"/>
  <c r="E5431" i="12"/>
  <c r="P5429" i="12" l="1"/>
  <c r="Q5429" i="12"/>
  <c r="R5428" i="12"/>
  <c r="L5430" i="12"/>
  <c r="M5430" i="12"/>
  <c r="N5429" i="12"/>
  <c r="I5430" i="12"/>
  <c r="J5430" i="12" s="1"/>
  <c r="H5431" i="12"/>
  <c r="F5433" i="12"/>
  <c r="G5433" i="12" s="1"/>
  <c r="E5432" i="12"/>
  <c r="P5430" i="12" l="1"/>
  <c r="Q5430" i="12"/>
  <c r="R5429" i="12"/>
  <c r="L5431" i="12"/>
  <c r="M5431" i="12"/>
  <c r="N5430" i="12"/>
  <c r="I5431" i="12"/>
  <c r="J5431" i="12" s="1"/>
  <c r="H5432" i="12"/>
  <c r="E5433" i="12"/>
  <c r="F5434" i="12"/>
  <c r="G5434" i="12" s="1"/>
  <c r="P5431" i="12" l="1"/>
  <c r="Q5431" i="12"/>
  <c r="R5430" i="12"/>
  <c r="L5432" i="12"/>
  <c r="M5432" i="12"/>
  <c r="N5431" i="12"/>
  <c r="I5432" i="12"/>
  <c r="J5432" i="12" s="1"/>
  <c r="H5433" i="12"/>
  <c r="M5433" i="12" s="1"/>
  <c r="F5435" i="12"/>
  <c r="G5435" i="12" s="1"/>
  <c r="E5434" i="12"/>
  <c r="P5432" i="12" l="1"/>
  <c r="Q5432" i="12"/>
  <c r="Q5433" i="12" s="1"/>
  <c r="R5431" i="12"/>
  <c r="N5432" i="12"/>
  <c r="I5433" i="12"/>
  <c r="J5433" i="12" s="1"/>
  <c r="L5433" i="12"/>
  <c r="N5433" i="12" s="1"/>
  <c r="H5434" i="12"/>
  <c r="M5434" i="12" s="1"/>
  <c r="F5436" i="12"/>
  <c r="G5436" i="12" s="1"/>
  <c r="E5435" i="12"/>
  <c r="P5433" i="12" l="1"/>
  <c r="R5433" i="12" s="1"/>
  <c r="Q5434" i="12"/>
  <c r="R5432" i="12"/>
  <c r="I5434" i="12"/>
  <c r="J5434" i="12" s="1"/>
  <c r="L5434" i="12"/>
  <c r="N5434" i="12" s="1"/>
  <c r="H5435" i="12"/>
  <c r="F5437" i="12"/>
  <c r="G5437" i="12" s="1"/>
  <c r="E5436" i="12"/>
  <c r="P5434" i="12" l="1"/>
  <c r="R5434" i="12" s="1"/>
  <c r="L5435" i="12"/>
  <c r="M5435" i="12"/>
  <c r="I5435" i="12"/>
  <c r="J5435" i="12" s="1"/>
  <c r="H5436" i="12"/>
  <c r="E5437" i="12"/>
  <c r="F5438" i="12"/>
  <c r="G5438" i="12" s="1"/>
  <c r="P5435" i="12" l="1"/>
  <c r="Q5435" i="12"/>
  <c r="L5436" i="12"/>
  <c r="M5436" i="12"/>
  <c r="N5435" i="12"/>
  <c r="I5436" i="12"/>
  <c r="J5436" i="12" s="1"/>
  <c r="H5437" i="12"/>
  <c r="M5437" i="12" s="1"/>
  <c r="F5439" i="12"/>
  <c r="G5439" i="12" s="1"/>
  <c r="E5438" i="12"/>
  <c r="P5436" i="12" l="1"/>
  <c r="Q5436" i="12"/>
  <c r="Q5437" i="12" s="1"/>
  <c r="R5435" i="12"/>
  <c r="N5436" i="12"/>
  <c r="I5437" i="12"/>
  <c r="J5437" i="12" s="1"/>
  <c r="L5437" i="12"/>
  <c r="N5437" i="12" s="1"/>
  <c r="H5438" i="12"/>
  <c r="F5440" i="12"/>
  <c r="G5440" i="12" s="1"/>
  <c r="E5439" i="12"/>
  <c r="P5437" i="12" l="1"/>
  <c r="R5437" i="12" s="1"/>
  <c r="R5436" i="12"/>
  <c r="L5438" i="12"/>
  <c r="M5438" i="12"/>
  <c r="I5438" i="12"/>
  <c r="J5438" i="12" s="1"/>
  <c r="H5439" i="12"/>
  <c r="F5441" i="12"/>
  <c r="G5441" i="12" s="1"/>
  <c r="E5440" i="12"/>
  <c r="P5438" i="12" l="1"/>
  <c r="Q5438" i="12"/>
  <c r="L5439" i="12"/>
  <c r="M5439" i="12"/>
  <c r="N5438" i="12"/>
  <c r="I5439" i="12"/>
  <c r="J5439" i="12" s="1"/>
  <c r="H5440" i="12"/>
  <c r="F5442" i="12"/>
  <c r="G5442" i="12" s="1"/>
  <c r="E5441" i="12"/>
  <c r="P5439" i="12" l="1"/>
  <c r="Q5439" i="12"/>
  <c r="R5438" i="12"/>
  <c r="L5440" i="12"/>
  <c r="M5440" i="12"/>
  <c r="N5439" i="12"/>
  <c r="I5440" i="12"/>
  <c r="J5440" i="12" s="1"/>
  <c r="H5441" i="12"/>
  <c r="F5443" i="12"/>
  <c r="G5443" i="12" s="1"/>
  <c r="E5442" i="12"/>
  <c r="P5440" i="12" l="1"/>
  <c r="Q5440" i="12"/>
  <c r="R5439" i="12"/>
  <c r="L5441" i="12"/>
  <c r="M5441" i="12"/>
  <c r="N5440" i="12"/>
  <c r="I5441" i="12"/>
  <c r="J5441" i="12" s="1"/>
  <c r="H5442" i="12"/>
  <c r="F5444" i="12"/>
  <c r="G5444" i="12" s="1"/>
  <c r="E5443" i="12"/>
  <c r="P5441" i="12" l="1"/>
  <c r="Q5441" i="12"/>
  <c r="R5440" i="12"/>
  <c r="L5442" i="12"/>
  <c r="M5442" i="12"/>
  <c r="N5441" i="12"/>
  <c r="I5442" i="12"/>
  <c r="J5442" i="12" s="1"/>
  <c r="H5443" i="12"/>
  <c r="F5445" i="12"/>
  <c r="G5445" i="12" s="1"/>
  <c r="E5444" i="12"/>
  <c r="P5442" i="12" l="1"/>
  <c r="Q5442" i="12"/>
  <c r="R5441" i="12"/>
  <c r="L5443" i="12"/>
  <c r="M5443" i="12"/>
  <c r="N5442" i="12"/>
  <c r="I5443" i="12"/>
  <c r="J5443" i="12" s="1"/>
  <c r="H5444" i="12"/>
  <c r="F5446" i="12"/>
  <c r="G5446" i="12" s="1"/>
  <c r="E5445" i="12"/>
  <c r="P5443" i="12" l="1"/>
  <c r="Q5443" i="12"/>
  <c r="R5442" i="12"/>
  <c r="L5444" i="12"/>
  <c r="M5444" i="12"/>
  <c r="N5443" i="12"/>
  <c r="I5444" i="12"/>
  <c r="J5444" i="12" s="1"/>
  <c r="H5445" i="12"/>
  <c r="F5447" i="12"/>
  <c r="G5447" i="12" s="1"/>
  <c r="E5446" i="12"/>
  <c r="P5444" i="12" l="1"/>
  <c r="Q5444" i="12"/>
  <c r="R5443" i="12"/>
  <c r="L5445" i="12"/>
  <c r="M5445" i="12"/>
  <c r="N5444" i="12"/>
  <c r="I5445" i="12"/>
  <c r="J5445" i="12" s="1"/>
  <c r="H5446" i="12"/>
  <c r="E5447" i="12"/>
  <c r="F5448" i="12"/>
  <c r="G5448" i="12" s="1"/>
  <c r="P5445" i="12" l="1"/>
  <c r="Q5445" i="12"/>
  <c r="R5444" i="12"/>
  <c r="L5446" i="12"/>
  <c r="M5446" i="12"/>
  <c r="N5445" i="12"/>
  <c r="I5446" i="12"/>
  <c r="J5446" i="12" s="1"/>
  <c r="H5447" i="12"/>
  <c r="F5449" i="12"/>
  <c r="G5449" i="12" s="1"/>
  <c r="E5448" i="12"/>
  <c r="P5446" i="12" l="1"/>
  <c r="Q5446" i="12"/>
  <c r="R5445" i="12"/>
  <c r="L5447" i="12"/>
  <c r="M5447" i="12"/>
  <c r="N5446" i="12"/>
  <c r="I5447" i="12"/>
  <c r="J5447" i="12" s="1"/>
  <c r="H5448" i="12"/>
  <c r="E5449" i="12"/>
  <c r="F5450" i="12"/>
  <c r="G5450" i="12" s="1"/>
  <c r="P5447" i="12" l="1"/>
  <c r="Q5447" i="12"/>
  <c r="R5446" i="12"/>
  <c r="L5448" i="12"/>
  <c r="M5448" i="12"/>
  <c r="N5447" i="12"/>
  <c r="I5448" i="12"/>
  <c r="J5448" i="12" s="1"/>
  <c r="H5449" i="12"/>
  <c r="F5451" i="12"/>
  <c r="G5451" i="12" s="1"/>
  <c r="E5450" i="12"/>
  <c r="P5448" i="12" l="1"/>
  <c r="Q5448" i="12"/>
  <c r="R5447" i="12"/>
  <c r="L5449" i="12"/>
  <c r="M5449" i="12"/>
  <c r="N5448" i="12"/>
  <c r="I5449" i="12"/>
  <c r="J5449" i="12" s="1"/>
  <c r="H5450" i="12"/>
  <c r="F5452" i="12"/>
  <c r="G5452" i="12" s="1"/>
  <c r="E5451" i="12"/>
  <c r="P5449" i="12" l="1"/>
  <c r="Q5449" i="12"/>
  <c r="R5448" i="12"/>
  <c r="L5450" i="12"/>
  <c r="M5450" i="12"/>
  <c r="N5449" i="12"/>
  <c r="I5450" i="12"/>
  <c r="J5450" i="12" s="1"/>
  <c r="H5451" i="12"/>
  <c r="F5453" i="12"/>
  <c r="G5453" i="12" s="1"/>
  <c r="E5452" i="12"/>
  <c r="P5450" i="12" l="1"/>
  <c r="Q5450" i="12"/>
  <c r="R5449" i="12"/>
  <c r="L5451" i="12"/>
  <c r="M5451" i="12"/>
  <c r="N5450" i="12"/>
  <c r="I5451" i="12"/>
  <c r="J5451" i="12" s="1"/>
  <c r="H5452" i="12"/>
  <c r="E5453" i="12"/>
  <c r="F5454" i="12"/>
  <c r="G5454" i="12" s="1"/>
  <c r="P5451" i="12" l="1"/>
  <c r="Q5451" i="12"/>
  <c r="R5450" i="12"/>
  <c r="L5452" i="12"/>
  <c r="M5452" i="12"/>
  <c r="N5451" i="12"/>
  <c r="I5452" i="12"/>
  <c r="J5452" i="12" s="1"/>
  <c r="H5453" i="12"/>
  <c r="F5455" i="12"/>
  <c r="G5455" i="12" s="1"/>
  <c r="E5454" i="12"/>
  <c r="P5452" i="12" l="1"/>
  <c r="Q5452" i="12"/>
  <c r="R5451" i="12"/>
  <c r="L5453" i="12"/>
  <c r="M5453" i="12"/>
  <c r="N5452" i="12"/>
  <c r="I5453" i="12"/>
  <c r="J5453" i="12" s="1"/>
  <c r="H5454" i="12"/>
  <c r="E5455" i="12"/>
  <c r="F5456" i="12"/>
  <c r="G5456" i="12" s="1"/>
  <c r="P5453" i="12" l="1"/>
  <c r="Q5453" i="12"/>
  <c r="R5452" i="12"/>
  <c r="L5454" i="12"/>
  <c r="M5454" i="12"/>
  <c r="N5453" i="12"/>
  <c r="I5454" i="12"/>
  <c r="J5454" i="12" s="1"/>
  <c r="H5455" i="12"/>
  <c r="F5457" i="12"/>
  <c r="G5457" i="12" s="1"/>
  <c r="E5456" i="12"/>
  <c r="P5454" i="12" l="1"/>
  <c r="Q5454" i="12"/>
  <c r="R5453" i="12"/>
  <c r="L5455" i="12"/>
  <c r="M5455" i="12"/>
  <c r="N5454" i="12"/>
  <c r="I5455" i="12"/>
  <c r="J5455" i="12" s="1"/>
  <c r="H5456" i="12"/>
  <c r="E5457" i="12"/>
  <c r="F5458" i="12"/>
  <c r="G5458" i="12" s="1"/>
  <c r="P5455" i="12" l="1"/>
  <c r="Q5455" i="12"/>
  <c r="R5454" i="12"/>
  <c r="L5456" i="12"/>
  <c r="M5456" i="12"/>
  <c r="N5455" i="12"/>
  <c r="I5456" i="12"/>
  <c r="J5456" i="12" s="1"/>
  <c r="H5457" i="12"/>
  <c r="F5459" i="12"/>
  <c r="G5459" i="12" s="1"/>
  <c r="E5458" i="12"/>
  <c r="P5456" i="12" l="1"/>
  <c r="Q5456" i="12"/>
  <c r="R5455" i="12"/>
  <c r="L5457" i="12"/>
  <c r="M5457" i="12"/>
  <c r="N5456" i="12"/>
  <c r="I5457" i="12"/>
  <c r="J5457" i="12" s="1"/>
  <c r="H5458" i="12"/>
  <c r="F5460" i="12"/>
  <c r="G5460" i="12" s="1"/>
  <c r="E5459" i="12"/>
  <c r="P5457" i="12" l="1"/>
  <c r="Q5457" i="12"/>
  <c r="R5456" i="12"/>
  <c r="L5458" i="12"/>
  <c r="M5458" i="12"/>
  <c r="N5457" i="12"/>
  <c r="I5458" i="12"/>
  <c r="J5458" i="12" s="1"/>
  <c r="H5459" i="12"/>
  <c r="M5459" i="12" s="1"/>
  <c r="F5461" i="12"/>
  <c r="G5461" i="12" s="1"/>
  <c r="E5460" i="12"/>
  <c r="P5458" i="12" l="1"/>
  <c r="Q5458" i="12"/>
  <c r="Q5459" i="12" s="1"/>
  <c r="R5457" i="12"/>
  <c r="N5458" i="12"/>
  <c r="I5459" i="12"/>
  <c r="J5459" i="12" s="1"/>
  <c r="L5459" i="12"/>
  <c r="N5459" i="12" s="1"/>
  <c r="H5460" i="12"/>
  <c r="E5461" i="12"/>
  <c r="F5462" i="12"/>
  <c r="G5462" i="12" s="1"/>
  <c r="R5458" i="12" l="1"/>
  <c r="P5459" i="12"/>
  <c r="L5460" i="12"/>
  <c r="M5460" i="12"/>
  <c r="I5460" i="12"/>
  <c r="J5460" i="12" s="1"/>
  <c r="H5461" i="12"/>
  <c r="M5461" i="12" s="1"/>
  <c r="F5463" i="12"/>
  <c r="G5463" i="12" s="1"/>
  <c r="E5462" i="12"/>
  <c r="P5460" i="12" l="1"/>
  <c r="R5459" i="12"/>
  <c r="Q5460" i="12"/>
  <c r="Q5461" i="12" s="1"/>
  <c r="N5460" i="12"/>
  <c r="I5461" i="12"/>
  <c r="J5461" i="12" s="1"/>
  <c r="L5461" i="12"/>
  <c r="N5461" i="12" s="1"/>
  <c r="H5462" i="12"/>
  <c r="M5462" i="12" s="1"/>
  <c r="F5464" i="12"/>
  <c r="G5464" i="12" s="1"/>
  <c r="E5463" i="12"/>
  <c r="P5461" i="12" l="1"/>
  <c r="R5461" i="12" s="1"/>
  <c r="Q5462" i="12"/>
  <c r="R5460" i="12"/>
  <c r="I5462" i="12"/>
  <c r="J5462" i="12" s="1"/>
  <c r="L5462" i="12"/>
  <c r="N5462" i="12" s="1"/>
  <c r="H5463" i="12"/>
  <c r="F5465" i="12"/>
  <c r="G5465" i="12" s="1"/>
  <c r="E5464" i="12"/>
  <c r="P5462" i="12" l="1"/>
  <c r="R5462" i="12" s="1"/>
  <c r="L5463" i="12"/>
  <c r="M5463" i="12"/>
  <c r="I5463" i="12"/>
  <c r="J5463" i="12" s="1"/>
  <c r="H5464" i="12"/>
  <c r="F5466" i="12"/>
  <c r="G5466" i="12" s="1"/>
  <c r="E5465" i="12"/>
  <c r="P5463" i="12" l="1"/>
  <c r="Q5463" i="12"/>
  <c r="L5464" i="12"/>
  <c r="M5464" i="12"/>
  <c r="N5463" i="12"/>
  <c r="I5464" i="12"/>
  <c r="J5464" i="12" s="1"/>
  <c r="H5465" i="12"/>
  <c r="E5466" i="12"/>
  <c r="F5467" i="12"/>
  <c r="G5467" i="12" s="1"/>
  <c r="P5464" i="12" l="1"/>
  <c r="Q5464" i="12"/>
  <c r="R5463" i="12"/>
  <c r="L5465" i="12"/>
  <c r="M5465" i="12"/>
  <c r="N5464" i="12"/>
  <c r="I5465" i="12"/>
  <c r="J5465" i="12" s="1"/>
  <c r="H5466" i="12"/>
  <c r="F5468" i="12"/>
  <c r="G5468" i="12" s="1"/>
  <c r="E5467" i="12"/>
  <c r="P5465" i="12" l="1"/>
  <c r="Q5465" i="12"/>
  <c r="R5464" i="12"/>
  <c r="L5466" i="12"/>
  <c r="M5466" i="12"/>
  <c r="N5465" i="12"/>
  <c r="I5466" i="12"/>
  <c r="J5466" i="12" s="1"/>
  <c r="H5467" i="12"/>
  <c r="E5468" i="12"/>
  <c r="F5469" i="12"/>
  <c r="G5469" i="12" s="1"/>
  <c r="P5466" i="12" l="1"/>
  <c r="Q5466" i="12"/>
  <c r="R5465" i="12"/>
  <c r="L5467" i="12"/>
  <c r="M5467" i="12"/>
  <c r="N5466" i="12"/>
  <c r="I5467" i="12"/>
  <c r="J5467" i="12" s="1"/>
  <c r="H5468" i="12"/>
  <c r="F5470" i="12"/>
  <c r="G5470" i="12" s="1"/>
  <c r="E5469" i="12"/>
  <c r="P5467" i="12" l="1"/>
  <c r="Q5467" i="12"/>
  <c r="R5466" i="12"/>
  <c r="L5468" i="12"/>
  <c r="M5468" i="12"/>
  <c r="N5467" i="12"/>
  <c r="I5468" i="12"/>
  <c r="J5468" i="12" s="1"/>
  <c r="H5469" i="12"/>
  <c r="F5471" i="12"/>
  <c r="G5471" i="12" s="1"/>
  <c r="E5470" i="12"/>
  <c r="P5468" i="12" l="1"/>
  <c r="Q5468" i="12"/>
  <c r="R5467" i="12"/>
  <c r="L5469" i="12"/>
  <c r="M5469" i="12"/>
  <c r="N5468" i="12"/>
  <c r="I5469" i="12"/>
  <c r="J5469" i="12" s="1"/>
  <c r="H5470" i="12"/>
  <c r="F5472" i="12"/>
  <c r="G5472" i="12" s="1"/>
  <c r="E5471" i="12"/>
  <c r="P5469" i="12" l="1"/>
  <c r="Q5469" i="12"/>
  <c r="R5468" i="12"/>
  <c r="L5470" i="12"/>
  <c r="M5470" i="12"/>
  <c r="N5469" i="12"/>
  <c r="I5470" i="12"/>
  <c r="J5470" i="12" s="1"/>
  <c r="H5471" i="12"/>
  <c r="F5473" i="12"/>
  <c r="G5473" i="12" s="1"/>
  <c r="E5472" i="12"/>
  <c r="P5470" i="12" l="1"/>
  <c r="Q5470" i="12"/>
  <c r="R5469" i="12"/>
  <c r="L5471" i="12"/>
  <c r="M5471" i="12"/>
  <c r="N5470" i="12"/>
  <c r="I5471" i="12"/>
  <c r="J5471" i="12" s="1"/>
  <c r="H5472" i="12"/>
  <c r="F5474" i="12"/>
  <c r="G5474" i="12" s="1"/>
  <c r="E5473" i="12"/>
  <c r="P5471" i="12" l="1"/>
  <c r="Q5471" i="12"/>
  <c r="R5470" i="12"/>
  <c r="L5472" i="12"/>
  <c r="M5472" i="12"/>
  <c r="N5471" i="12"/>
  <c r="I5472" i="12"/>
  <c r="J5472" i="12" s="1"/>
  <c r="H5473" i="12"/>
  <c r="F5475" i="12"/>
  <c r="G5475" i="12" s="1"/>
  <c r="E5474" i="12"/>
  <c r="P5472" i="12" l="1"/>
  <c r="Q5472" i="12"/>
  <c r="R5471" i="12"/>
  <c r="L5473" i="12"/>
  <c r="M5473" i="12"/>
  <c r="N5472" i="12"/>
  <c r="I5473" i="12"/>
  <c r="J5473" i="12" s="1"/>
  <c r="H5474" i="12"/>
  <c r="M5474" i="12" s="1"/>
  <c r="E5475" i="12"/>
  <c r="F5476" i="12"/>
  <c r="G5476" i="12" s="1"/>
  <c r="P5473" i="12" l="1"/>
  <c r="Q5473" i="12"/>
  <c r="Q5474" i="12" s="1"/>
  <c r="R5472" i="12"/>
  <c r="N5473" i="12"/>
  <c r="I5474" i="12"/>
  <c r="J5474" i="12" s="1"/>
  <c r="L5474" i="12"/>
  <c r="N5474" i="12" s="1"/>
  <c r="H5475" i="12"/>
  <c r="F5477" i="12"/>
  <c r="G5477" i="12" s="1"/>
  <c r="E5476" i="12"/>
  <c r="P5474" i="12" l="1"/>
  <c r="R5474" i="12" s="1"/>
  <c r="R5473" i="12"/>
  <c r="L5475" i="12"/>
  <c r="M5475" i="12"/>
  <c r="I5475" i="12"/>
  <c r="J5475" i="12" s="1"/>
  <c r="H5476" i="12"/>
  <c r="F5478" i="12"/>
  <c r="G5478" i="12" s="1"/>
  <c r="E5477" i="12"/>
  <c r="P5475" i="12" l="1"/>
  <c r="Q5475" i="12"/>
  <c r="L5476" i="12"/>
  <c r="M5476" i="12"/>
  <c r="N5475" i="12"/>
  <c r="I5476" i="12"/>
  <c r="J5476" i="12" s="1"/>
  <c r="H5477" i="12"/>
  <c r="E5478" i="12"/>
  <c r="F5479" i="12"/>
  <c r="G5479" i="12" s="1"/>
  <c r="P5476" i="12" l="1"/>
  <c r="Q5476" i="12"/>
  <c r="R5475" i="12"/>
  <c r="L5477" i="12"/>
  <c r="M5477" i="12"/>
  <c r="N5476" i="12"/>
  <c r="I5477" i="12"/>
  <c r="J5477" i="12" s="1"/>
  <c r="H5478" i="12"/>
  <c r="F5480" i="12"/>
  <c r="G5480" i="12" s="1"/>
  <c r="E5479" i="12"/>
  <c r="P5477" i="12" l="1"/>
  <c r="Q5477" i="12"/>
  <c r="R5476" i="12"/>
  <c r="L5478" i="12"/>
  <c r="M5478" i="12"/>
  <c r="N5477" i="12"/>
  <c r="I5478" i="12"/>
  <c r="J5478" i="12" s="1"/>
  <c r="H5479" i="12"/>
  <c r="F5481" i="12"/>
  <c r="G5481" i="12" s="1"/>
  <c r="E5480" i="12"/>
  <c r="P5478" i="12" l="1"/>
  <c r="Q5478" i="12"/>
  <c r="R5477" i="12"/>
  <c r="L5479" i="12"/>
  <c r="M5479" i="12"/>
  <c r="N5478" i="12"/>
  <c r="I5479" i="12"/>
  <c r="J5479" i="12" s="1"/>
  <c r="H5480" i="12"/>
  <c r="E5481" i="12"/>
  <c r="F5482" i="12"/>
  <c r="G5482" i="12" s="1"/>
  <c r="P5479" i="12" l="1"/>
  <c r="Q5479" i="12"/>
  <c r="R5478" i="12"/>
  <c r="L5480" i="12"/>
  <c r="M5480" i="12"/>
  <c r="N5479" i="12"/>
  <c r="I5480" i="12"/>
  <c r="J5480" i="12" s="1"/>
  <c r="H5481" i="12"/>
  <c r="F5483" i="12"/>
  <c r="G5483" i="12" s="1"/>
  <c r="E5482" i="12"/>
  <c r="P5480" i="12" l="1"/>
  <c r="Q5480" i="12"/>
  <c r="R5479" i="12"/>
  <c r="L5481" i="12"/>
  <c r="M5481" i="12"/>
  <c r="N5480" i="12"/>
  <c r="I5481" i="12"/>
  <c r="J5481" i="12" s="1"/>
  <c r="H5482" i="12"/>
  <c r="E5483" i="12"/>
  <c r="F5484" i="12"/>
  <c r="G5484" i="12" s="1"/>
  <c r="P5481" i="12" l="1"/>
  <c r="Q5481" i="12"/>
  <c r="R5480" i="12"/>
  <c r="L5482" i="12"/>
  <c r="M5482" i="12"/>
  <c r="N5481" i="12"/>
  <c r="I5482" i="12"/>
  <c r="J5482" i="12" s="1"/>
  <c r="H5483" i="12"/>
  <c r="F5485" i="12"/>
  <c r="G5485" i="12" s="1"/>
  <c r="E5484" i="12"/>
  <c r="P5482" i="12" l="1"/>
  <c r="Q5482" i="12"/>
  <c r="R5481" i="12"/>
  <c r="L5483" i="12"/>
  <c r="M5483" i="12"/>
  <c r="N5482" i="12"/>
  <c r="I5483" i="12"/>
  <c r="J5483" i="12" s="1"/>
  <c r="H5484" i="12"/>
  <c r="F5486" i="12"/>
  <c r="G5486" i="12" s="1"/>
  <c r="E5485" i="12"/>
  <c r="P5483" i="12" l="1"/>
  <c r="Q5483" i="12"/>
  <c r="R5482" i="12"/>
  <c r="L5484" i="12"/>
  <c r="M5484" i="12"/>
  <c r="N5483" i="12"/>
  <c r="I5484" i="12"/>
  <c r="J5484" i="12" s="1"/>
  <c r="H5485" i="12"/>
  <c r="E5486" i="12"/>
  <c r="F5487" i="12"/>
  <c r="G5487" i="12" s="1"/>
  <c r="P5484" i="12" l="1"/>
  <c r="Q5484" i="12"/>
  <c r="R5483" i="12"/>
  <c r="L5485" i="12"/>
  <c r="M5485" i="12"/>
  <c r="N5484" i="12"/>
  <c r="I5485" i="12"/>
  <c r="J5485" i="12" s="1"/>
  <c r="H5486" i="12"/>
  <c r="F5488" i="12"/>
  <c r="G5488" i="12" s="1"/>
  <c r="E5487" i="12"/>
  <c r="P5485" i="12" l="1"/>
  <c r="Q5485" i="12"/>
  <c r="R5484" i="12"/>
  <c r="L5486" i="12"/>
  <c r="M5486" i="12"/>
  <c r="N5485" i="12"/>
  <c r="I5486" i="12"/>
  <c r="J5486" i="12" s="1"/>
  <c r="H5487" i="12"/>
  <c r="F5489" i="12"/>
  <c r="G5489" i="12" s="1"/>
  <c r="E5488" i="12"/>
  <c r="P5486" i="12" l="1"/>
  <c r="Q5486" i="12"/>
  <c r="R5485" i="12"/>
  <c r="L5487" i="12"/>
  <c r="M5487" i="12"/>
  <c r="N5486" i="12"/>
  <c r="I5487" i="12"/>
  <c r="J5487" i="12" s="1"/>
  <c r="H5488" i="12"/>
  <c r="E5489" i="12"/>
  <c r="F5490" i="12"/>
  <c r="G5490" i="12" s="1"/>
  <c r="P5487" i="12" l="1"/>
  <c r="Q5487" i="12"/>
  <c r="R5486" i="12"/>
  <c r="L5488" i="12"/>
  <c r="M5488" i="12"/>
  <c r="N5487" i="12"/>
  <c r="I5488" i="12"/>
  <c r="J5488" i="12" s="1"/>
  <c r="H5489" i="12"/>
  <c r="F5491" i="12"/>
  <c r="G5491" i="12" s="1"/>
  <c r="E5490" i="12"/>
  <c r="P5488" i="12" l="1"/>
  <c r="Q5488" i="12"/>
  <c r="R5487" i="12"/>
  <c r="L5489" i="12"/>
  <c r="M5489" i="12"/>
  <c r="N5488" i="12"/>
  <c r="I5489" i="12"/>
  <c r="J5489" i="12" s="1"/>
  <c r="H5490" i="12"/>
  <c r="M5490" i="12" s="1"/>
  <c r="E5491" i="12"/>
  <c r="F5492" i="12"/>
  <c r="G5492" i="12" s="1"/>
  <c r="P5489" i="12" l="1"/>
  <c r="Q5489" i="12"/>
  <c r="Q5490" i="12" s="1"/>
  <c r="R5488" i="12"/>
  <c r="N5489" i="12"/>
  <c r="I5490" i="12"/>
  <c r="J5490" i="12" s="1"/>
  <c r="L5490" i="12"/>
  <c r="N5490" i="12" s="1"/>
  <c r="H5491" i="12"/>
  <c r="F5493" i="12"/>
  <c r="G5493" i="12" s="1"/>
  <c r="E5492" i="12"/>
  <c r="P5490" i="12" l="1"/>
  <c r="R5489" i="12"/>
  <c r="R5490" i="12"/>
  <c r="L5491" i="12"/>
  <c r="M5491" i="12"/>
  <c r="I5491" i="12"/>
  <c r="J5491" i="12" s="1"/>
  <c r="H5492" i="12"/>
  <c r="E5493" i="12"/>
  <c r="F5494" i="12"/>
  <c r="G5494" i="12" s="1"/>
  <c r="P5491" i="12" l="1"/>
  <c r="Q5491" i="12"/>
  <c r="L5492" i="12"/>
  <c r="M5492" i="12"/>
  <c r="N5491" i="12"/>
  <c r="I5492" i="12"/>
  <c r="J5492" i="12" s="1"/>
  <c r="H5493" i="12"/>
  <c r="M5493" i="12" s="1"/>
  <c r="F5495" i="12"/>
  <c r="G5495" i="12" s="1"/>
  <c r="E5494" i="12"/>
  <c r="P5492" i="12" l="1"/>
  <c r="Q5492" i="12"/>
  <c r="Q5493" i="12" s="1"/>
  <c r="R5491" i="12"/>
  <c r="N5492" i="12"/>
  <c r="I5493" i="12"/>
  <c r="J5493" i="12" s="1"/>
  <c r="L5493" i="12"/>
  <c r="N5493" i="12" s="1"/>
  <c r="H5494" i="12"/>
  <c r="E5495" i="12"/>
  <c r="F5496" i="12"/>
  <c r="G5496" i="12" s="1"/>
  <c r="P5493" i="12" l="1"/>
  <c r="R5493" i="12" s="1"/>
  <c r="R5492" i="12"/>
  <c r="L5494" i="12"/>
  <c r="M5494" i="12"/>
  <c r="I5494" i="12"/>
  <c r="J5494" i="12" s="1"/>
  <c r="H5495" i="12"/>
  <c r="F5497" i="12"/>
  <c r="G5497" i="12" s="1"/>
  <c r="E5496" i="12"/>
  <c r="P5494" i="12" l="1"/>
  <c r="Q5494" i="12"/>
  <c r="L5495" i="12"/>
  <c r="M5495" i="12"/>
  <c r="N5494" i="12"/>
  <c r="I5495" i="12"/>
  <c r="J5495" i="12" s="1"/>
  <c r="H5496" i="12"/>
  <c r="E5497" i="12"/>
  <c r="F5498" i="12"/>
  <c r="G5498" i="12" s="1"/>
  <c r="P5495" i="12" l="1"/>
  <c r="Q5495" i="12"/>
  <c r="R5494" i="12"/>
  <c r="L5496" i="12"/>
  <c r="M5496" i="12"/>
  <c r="N5495" i="12"/>
  <c r="I5496" i="12"/>
  <c r="J5496" i="12" s="1"/>
  <c r="H5497" i="12"/>
  <c r="F5499" i="12"/>
  <c r="G5499" i="12" s="1"/>
  <c r="E5498" i="12"/>
  <c r="P5496" i="12" l="1"/>
  <c r="Q5496" i="12"/>
  <c r="R5495" i="12"/>
  <c r="L5497" i="12"/>
  <c r="M5497" i="12"/>
  <c r="N5496" i="12"/>
  <c r="I5497" i="12"/>
  <c r="J5497" i="12" s="1"/>
  <c r="H5498" i="12"/>
  <c r="M5498" i="12" s="1"/>
  <c r="E5499" i="12"/>
  <c r="F5500" i="12"/>
  <c r="G5500" i="12" s="1"/>
  <c r="P5497" i="12" l="1"/>
  <c r="Q5497" i="12"/>
  <c r="Q5498" i="12" s="1"/>
  <c r="R5496" i="12"/>
  <c r="N5497" i="12"/>
  <c r="I5498" i="12"/>
  <c r="J5498" i="12" s="1"/>
  <c r="L5498" i="12"/>
  <c r="N5498" i="12" s="1"/>
  <c r="H5499" i="12"/>
  <c r="F5501" i="12"/>
  <c r="G5501" i="12" s="1"/>
  <c r="E5500" i="12"/>
  <c r="P5498" i="12" l="1"/>
  <c r="R5498" i="12" s="1"/>
  <c r="R5497" i="12"/>
  <c r="L5499" i="12"/>
  <c r="M5499" i="12"/>
  <c r="I5499" i="12"/>
  <c r="J5499" i="12" s="1"/>
  <c r="H5500" i="12"/>
  <c r="E5501" i="12"/>
  <c r="F5502" i="12"/>
  <c r="G5502" i="12" s="1"/>
  <c r="P5499" i="12" l="1"/>
  <c r="Q5499" i="12"/>
  <c r="L5500" i="12"/>
  <c r="M5500" i="12"/>
  <c r="N5499" i="12"/>
  <c r="I5500" i="12"/>
  <c r="J5500" i="12" s="1"/>
  <c r="H5501" i="12"/>
  <c r="F5503" i="12"/>
  <c r="G5503" i="12" s="1"/>
  <c r="E5502" i="12"/>
  <c r="P5500" i="12" l="1"/>
  <c r="Q5500" i="12"/>
  <c r="R5499" i="12"/>
  <c r="L5501" i="12"/>
  <c r="M5501" i="12"/>
  <c r="N5500" i="12"/>
  <c r="I5501" i="12"/>
  <c r="J5501" i="12" s="1"/>
  <c r="H5502" i="12"/>
  <c r="F5504" i="12"/>
  <c r="G5504" i="12" s="1"/>
  <c r="E5503" i="12"/>
  <c r="P5501" i="12" l="1"/>
  <c r="Q5501" i="12"/>
  <c r="R5500" i="12"/>
  <c r="L5502" i="12"/>
  <c r="M5502" i="12"/>
  <c r="N5501" i="12"/>
  <c r="I5502" i="12"/>
  <c r="J5502" i="12" s="1"/>
  <c r="H5503" i="12"/>
  <c r="E5504" i="12"/>
  <c r="F5505" i="12"/>
  <c r="G5505" i="12" s="1"/>
  <c r="P5502" i="12" l="1"/>
  <c r="Q5502" i="12"/>
  <c r="R5501" i="12"/>
  <c r="L5503" i="12"/>
  <c r="M5503" i="12"/>
  <c r="N5502" i="12"/>
  <c r="I5503" i="12"/>
  <c r="J5503" i="12" s="1"/>
  <c r="H5504" i="12"/>
  <c r="F5506" i="12"/>
  <c r="G5506" i="12" s="1"/>
  <c r="E5505" i="12"/>
  <c r="P5503" i="12" l="1"/>
  <c r="Q5503" i="12"/>
  <c r="R5502" i="12"/>
  <c r="L5504" i="12"/>
  <c r="M5504" i="12"/>
  <c r="N5503" i="12"/>
  <c r="I5504" i="12"/>
  <c r="J5504" i="12" s="1"/>
  <c r="H5505" i="12"/>
  <c r="F5507" i="12"/>
  <c r="G5507" i="12" s="1"/>
  <c r="E5506" i="12"/>
  <c r="P5504" i="12" l="1"/>
  <c r="Q5504" i="12"/>
  <c r="R5503" i="12"/>
  <c r="L5505" i="12"/>
  <c r="M5505" i="12"/>
  <c r="N5504" i="12"/>
  <c r="I5505" i="12"/>
  <c r="J5505" i="12" s="1"/>
  <c r="H5506" i="12"/>
  <c r="E5507" i="12"/>
  <c r="F5508" i="12"/>
  <c r="G5508" i="12" s="1"/>
  <c r="P5505" i="12" l="1"/>
  <c r="Q5505" i="12"/>
  <c r="R5504" i="12"/>
  <c r="L5506" i="12"/>
  <c r="M5506" i="12"/>
  <c r="N5505" i="12"/>
  <c r="I5506" i="12"/>
  <c r="J5506" i="12" s="1"/>
  <c r="H5507" i="12"/>
  <c r="M5507" i="12" s="1"/>
  <c r="F5509" i="12"/>
  <c r="G5509" i="12" s="1"/>
  <c r="E5508" i="12"/>
  <c r="P5506" i="12" l="1"/>
  <c r="Q5506" i="12"/>
  <c r="Q5507" i="12" s="1"/>
  <c r="R5505" i="12"/>
  <c r="N5506" i="12"/>
  <c r="I5507" i="12"/>
  <c r="J5507" i="12" s="1"/>
  <c r="L5507" i="12"/>
  <c r="N5507" i="12" s="1"/>
  <c r="H5508" i="12"/>
  <c r="E5509" i="12"/>
  <c r="F5510" i="12"/>
  <c r="G5510" i="12" s="1"/>
  <c r="P5507" i="12" l="1"/>
  <c r="R5507" i="12" s="1"/>
  <c r="R5506" i="12"/>
  <c r="L5508" i="12"/>
  <c r="M5508" i="12"/>
  <c r="I5508" i="12"/>
  <c r="J5508" i="12" s="1"/>
  <c r="H5509" i="12"/>
  <c r="F5511" i="12"/>
  <c r="G5511" i="12" s="1"/>
  <c r="E5510" i="12"/>
  <c r="P5508" i="12" l="1"/>
  <c r="Q5508" i="12"/>
  <c r="L5509" i="12"/>
  <c r="M5509" i="12"/>
  <c r="N5508" i="12"/>
  <c r="I5509" i="12"/>
  <c r="J5509" i="12" s="1"/>
  <c r="H5510" i="12"/>
  <c r="F5512" i="12"/>
  <c r="G5512" i="12" s="1"/>
  <c r="E5511" i="12"/>
  <c r="P5509" i="12" l="1"/>
  <c r="Q5509" i="12"/>
  <c r="R5508" i="12"/>
  <c r="L5510" i="12"/>
  <c r="M5510" i="12"/>
  <c r="N5509" i="12"/>
  <c r="I5510" i="12"/>
  <c r="J5510" i="12" s="1"/>
  <c r="H5511" i="12"/>
  <c r="F5513" i="12"/>
  <c r="G5513" i="12" s="1"/>
  <c r="E5512" i="12"/>
  <c r="P5510" i="12" l="1"/>
  <c r="Q5510" i="12"/>
  <c r="R5509" i="12"/>
  <c r="L5511" i="12"/>
  <c r="M5511" i="12"/>
  <c r="N5510" i="12"/>
  <c r="I5511" i="12"/>
  <c r="J5511" i="12" s="1"/>
  <c r="H5512" i="12"/>
  <c r="E5513" i="12"/>
  <c r="F5514" i="12"/>
  <c r="G5514" i="12" s="1"/>
  <c r="P5511" i="12" l="1"/>
  <c r="Q5511" i="12"/>
  <c r="R5510" i="12"/>
  <c r="L5512" i="12"/>
  <c r="M5512" i="12"/>
  <c r="N5511" i="12"/>
  <c r="I5512" i="12"/>
  <c r="J5512" i="12" s="1"/>
  <c r="H5513" i="12"/>
  <c r="F5515" i="12"/>
  <c r="G5515" i="12" s="1"/>
  <c r="E5514" i="12"/>
  <c r="P5512" i="12" l="1"/>
  <c r="Q5512" i="12"/>
  <c r="R5511" i="12"/>
  <c r="L5513" i="12"/>
  <c r="M5513" i="12"/>
  <c r="N5512" i="12"/>
  <c r="I5513" i="12"/>
  <c r="J5513" i="12" s="1"/>
  <c r="H5514" i="12"/>
  <c r="E5515" i="12"/>
  <c r="F5516" i="12"/>
  <c r="G5516" i="12" s="1"/>
  <c r="P5513" i="12" l="1"/>
  <c r="Q5513" i="12"/>
  <c r="R5512" i="12"/>
  <c r="L5514" i="12"/>
  <c r="M5514" i="12"/>
  <c r="N5513" i="12"/>
  <c r="I5514" i="12"/>
  <c r="J5514" i="12" s="1"/>
  <c r="H5515" i="12"/>
  <c r="M5515" i="12" s="1"/>
  <c r="F5517" i="12"/>
  <c r="G5517" i="12" s="1"/>
  <c r="E5516" i="12"/>
  <c r="P5514" i="12" l="1"/>
  <c r="Q5514" i="12"/>
  <c r="Q5515" i="12" s="1"/>
  <c r="R5513" i="12"/>
  <c r="N5514" i="12"/>
  <c r="I5515" i="12"/>
  <c r="J5515" i="12" s="1"/>
  <c r="L5515" i="12"/>
  <c r="N5515" i="12" s="1"/>
  <c r="H5516" i="12"/>
  <c r="F5518" i="12"/>
  <c r="G5518" i="12" s="1"/>
  <c r="E5517" i="12"/>
  <c r="P5515" i="12" l="1"/>
  <c r="R5515" i="12" s="1"/>
  <c r="R5514" i="12"/>
  <c r="L5516" i="12"/>
  <c r="M5516" i="12"/>
  <c r="I5516" i="12"/>
  <c r="J5516" i="12" s="1"/>
  <c r="H5517" i="12"/>
  <c r="E5518" i="12"/>
  <c r="F5519" i="12"/>
  <c r="G5519" i="12" s="1"/>
  <c r="P5516" i="12" l="1"/>
  <c r="Q5516" i="12"/>
  <c r="L5517" i="12"/>
  <c r="M5517" i="12"/>
  <c r="N5516" i="12"/>
  <c r="I5517" i="12"/>
  <c r="J5517" i="12" s="1"/>
  <c r="H5518" i="12"/>
  <c r="M5518" i="12" s="1"/>
  <c r="F5520" i="12"/>
  <c r="G5520" i="12" s="1"/>
  <c r="E5519" i="12"/>
  <c r="P5517" i="12" l="1"/>
  <c r="Q5517" i="12"/>
  <c r="Q5518" i="12" s="1"/>
  <c r="R5516" i="12"/>
  <c r="N5517" i="12"/>
  <c r="I5518" i="12"/>
  <c r="J5518" i="12" s="1"/>
  <c r="L5518" i="12"/>
  <c r="N5518" i="12" s="1"/>
  <c r="H5519" i="12"/>
  <c r="F5521" i="12"/>
  <c r="G5521" i="12" s="1"/>
  <c r="E5520" i="12"/>
  <c r="P5518" i="12" l="1"/>
  <c r="R5518" i="12" s="1"/>
  <c r="R5517" i="12"/>
  <c r="L5519" i="12"/>
  <c r="M5519" i="12"/>
  <c r="I5519" i="12"/>
  <c r="J5519" i="12" s="1"/>
  <c r="H5520" i="12"/>
  <c r="F5522" i="12"/>
  <c r="G5522" i="12" s="1"/>
  <c r="E5521" i="12"/>
  <c r="P5519" i="12" l="1"/>
  <c r="Q5519" i="12"/>
  <c r="L5520" i="12"/>
  <c r="M5520" i="12"/>
  <c r="N5519" i="12"/>
  <c r="I5520" i="12"/>
  <c r="J5520" i="12" s="1"/>
  <c r="H5521" i="12"/>
  <c r="F5523" i="12"/>
  <c r="G5523" i="12" s="1"/>
  <c r="E5522" i="12"/>
  <c r="P5520" i="12" l="1"/>
  <c r="Q5520" i="12"/>
  <c r="R5519" i="12"/>
  <c r="L5521" i="12"/>
  <c r="M5521" i="12"/>
  <c r="N5520" i="12"/>
  <c r="I5521" i="12"/>
  <c r="J5521" i="12" s="1"/>
  <c r="H5522" i="12"/>
  <c r="F5524" i="12"/>
  <c r="G5524" i="12" s="1"/>
  <c r="E5523" i="12"/>
  <c r="P5521" i="12" l="1"/>
  <c r="Q5521" i="12"/>
  <c r="R5520" i="12"/>
  <c r="L5522" i="12"/>
  <c r="M5522" i="12"/>
  <c r="N5521" i="12"/>
  <c r="I5522" i="12"/>
  <c r="J5522" i="12" s="1"/>
  <c r="H5523" i="12"/>
  <c r="F5525" i="12"/>
  <c r="G5525" i="12" s="1"/>
  <c r="E5524" i="12"/>
  <c r="P5522" i="12" l="1"/>
  <c r="Q5522" i="12"/>
  <c r="R5521" i="12"/>
  <c r="L5523" i="12"/>
  <c r="M5523" i="12"/>
  <c r="N5522" i="12"/>
  <c r="I5523" i="12"/>
  <c r="J5523" i="12" s="1"/>
  <c r="H5524" i="12"/>
  <c r="F5526" i="12"/>
  <c r="G5526" i="12" s="1"/>
  <c r="E5525" i="12"/>
  <c r="P5523" i="12" l="1"/>
  <c r="Q5523" i="12"/>
  <c r="R5522" i="12"/>
  <c r="L5524" i="12"/>
  <c r="M5524" i="12"/>
  <c r="N5523" i="12"/>
  <c r="I5524" i="12"/>
  <c r="J5524" i="12" s="1"/>
  <c r="H5525" i="12"/>
  <c r="E5526" i="12"/>
  <c r="F5527" i="12"/>
  <c r="G5527" i="12" s="1"/>
  <c r="P5524" i="12" l="1"/>
  <c r="Q5524" i="12"/>
  <c r="R5523" i="12"/>
  <c r="L5525" i="12"/>
  <c r="M5525" i="12"/>
  <c r="N5524" i="12"/>
  <c r="I5525" i="12"/>
  <c r="J5525" i="12" s="1"/>
  <c r="H5526" i="12"/>
  <c r="F5528" i="12"/>
  <c r="G5528" i="12" s="1"/>
  <c r="E5527" i="12"/>
  <c r="P5525" i="12" l="1"/>
  <c r="Q5525" i="12"/>
  <c r="R5524" i="12"/>
  <c r="L5526" i="12"/>
  <c r="M5526" i="12"/>
  <c r="N5525" i="12"/>
  <c r="I5526" i="12"/>
  <c r="J5526" i="12" s="1"/>
  <c r="H5527" i="12"/>
  <c r="F5529" i="12"/>
  <c r="G5529" i="12" s="1"/>
  <c r="E5528" i="12"/>
  <c r="P5526" i="12" l="1"/>
  <c r="Q5526" i="12"/>
  <c r="R5525" i="12"/>
  <c r="L5527" i="12"/>
  <c r="M5527" i="12"/>
  <c r="N5526" i="12"/>
  <c r="I5527" i="12"/>
  <c r="J5527" i="12" s="1"/>
  <c r="H5528" i="12"/>
  <c r="E5529" i="12"/>
  <c r="F5530" i="12"/>
  <c r="G5530" i="12" s="1"/>
  <c r="P5527" i="12" l="1"/>
  <c r="Q5527" i="12"/>
  <c r="R5526" i="12"/>
  <c r="L5528" i="12"/>
  <c r="M5528" i="12"/>
  <c r="N5527" i="12"/>
  <c r="I5528" i="12"/>
  <c r="J5528" i="12" s="1"/>
  <c r="H5529" i="12"/>
  <c r="F5531" i="12"/>
  <c r="G5531" i="12" s="1"/>
  <c r="E5530" i="12"/>
  <c r="P5528" i="12" l="1"/>
  <c r="Q5528" i="12"/>
  <c r="R5527" i="12"/>
  <c r="L5529" i="12"/>
  <c r="M5529" i="12"/>
  <c r="N5528" i="12"/>
  <c r="I5529" i="12"/>
  <c r="J5529" i="12" s="1"/>
  <c r="H5530" i="12"/>
  <c r="E5531" i="12"/>
  <c r="F5532" i="12"/>
  <c r="G5532" i="12" s="1"/>
  <c r="P5529" i="12" l="1"/>
  <c r="Q5529" i="12"/>
  <c r="R5528" i="12"/>
  <c r="L5530" i="12"/>
  <c r="M5530" i="12"/>
  <c r="N5529" i="12"/>
  <c r="I5530" i="12"/>
  <c r="J5530" i="12" s="1"/>
  <c r="H5531" i="12"/>
  <c r="F5533" i="12"/>
  <c r="G5533" i="12" s="1"/>
  <c r="E5532" i="12"/>
  <c r="P5530" i="12" l="1"/>
  <c r="Q5530" i="12"/>
  <c r="R5529" i="12"/>
  <c r="L5531" i="12"/>
  <c r="M5531" i="12"/>
  <c r="N5530" i="12"/>
  <c r="I5531" i="12"/>
  <c r="J5531" i="12" s="1"/>
  <c r="H5532" i="12"/>
  <c r="F5534" i="12"/>
  <c r="G5534" i="12" s="1"/>
  <c r="E5533" i="12"/>
  <c r="P5531" i="12" l="1"/>
  <c r="Q5531" i="12"/>
  <c r="R5530" i="12"/>
  <c r="L5532" i="12"/>
  <c r="M5532" i="12"/>
  <c r="N5531" i="12"/>
  <c r="I5532" i="12"/>
  <c r="J5532" i="12" s="1"/>
  <c r="H5533" i="12"/>
  <c r="F5535" i="12"/>
  <c r="G5535" i="12" s="1"/>
  <c r="E5534" i="12"/>
  <c r="P5532" i="12" l="1"/>
  <c r="Q5532" i="12"/>
  <c r="R5531" i="12"/>
  <c r="L5533" i="12"/>
  <c r="M5533" i="12"/>
  <c r="N5532" i="12"/>
  <c r="I5533" i="12"/>
  <c r="J5533" i="12" s="1"/>
  <c r="H5534" i="12"/>
  <c r="E5535" i="12"/>
  <c r="F5536" i="12"/>
  <c r="G5536" i="12" s="1"/>
  <c r="R5532" i="12" l="1"/>
  <c r="P5533" i="12"/>
  <c r="Q5533" i="12"/>
  <c r="L5534" i="12"/>
  <c r="M5534" i="12"/>
  <c r="N5533" i="12"/>
  <c r="I5534" i="12"/>
  <c r="J5534" i="12" s="1"/>
  <c r="H5535" i="12"/>
  <c r="F5537" i="12"/>
  <c r="G5537" i="12" s="1"/>
  <c r="E5536" i="12"/>
  <c r="P5534" i="12" l="1"/>
  <c r="Q5534" i="12"/>
  <c r="R5533" i="12"/>
  <c r="L5535" i="12"/>
  <c r="M5535" i="12"/>
  <c r="N5534" i="12"/>
  <c r="I5535" i="12"/>
  <c r="J5535" i="12" s="1"/>
  <c r="H5536" i="12"/>
  <c r="F5538" i="12"/>
  <c r="G5538" i="12" s="1"/>
  <c r="E5537" i="12"/>
  <c r="P5535" i="12" l="1"/>
  <c r="Q5535" i="12"/>
  <c r="R5534" i="12"/>
  <c r="L5536" i="12"/>
  <c r="M5536" i="12"/>
  <c r="N5535" i="12"/>
  <c r="I5536" i="12"/>
  <c r="J5536" i="12" s="1"/>
  <c r="H5537" i="12"/>
  <c r="E5538" i="12"/>
  <c r="F5539" i="12"/>
  <c r="G5539" i="12" s="1"/>
  <c r="P5536" i="12" l="1"/>
  <c r="Q5536" i="12"/>
  <c r="R5535" i="12"/>
  <c r="L5537" i="12"/>
  <c r="M5537" i="12"/>
  <c r="N5536" i="12"/>
  <c r="I5537" i="12"/>
  <c r="J5537" i="12" s="1"/>
  <c r="H5538" i="12"/>
  <c r="E5539" i="12"/>
  <c r="F5540" i="12"/>
  <c r="G5540" i="12" s="1"/>
  <c r="R5536" i="12" l="1"/>
  <c r="P5537" i="12"/>
  <c r="Q5537" i="12"/>
  <c r="L5538" i="12"/>
  <c r="M5538" i="12"/>
  <c r="N5537" i="12"/>
  <c r="I5538" i="12"/>
  <c r="J5538" i="12" s="1"/>
  <c r="H5539" i="12"/>
  <c r="F5541" i="12"/>
  <c r="G5541" i="12" s="1"/>
  <c r="E5540" i="12"/>
  <c r="P5538" i="12" l="1"/>
  <c r="Q5538" i="12"/>
  <c r="R5537" i="12"/>
  <c r="L5539" i="12"/>
  <c r="M5539" i="12"/>
  <c r="N5538" i="12"/>
  <c r="I5539" i="12"/>
  <c r="J5539" i="12" s="1"/>
  <c r="H5540" i="12"/>
  <c r="E5541" i="12"/>
  <c r="F5542" i="12"/>
  <c r="G5542" i="12" s="1"/>
  <c r="P5539" i="12" l="1"/>
  <c r="Q5539" i="12"/>
  <c r="R5538" i="12"/>
  <c r="L5540" i="12"/>
  <c r="M5540" i="12"/>
  <c r="N5539" i="12"/>
  <c r="I5540" i="12"/>
  <c r="J5540" i="12" s="1"/>
  <c r="H5541" i="12"/>
  <c r="F5543" i="12"/>
  <c r="G5543" i="12" s="1"/>
  <c r="E5542" i="12"/>
  <c r="P5540" i="12" l="1"/>
  <c r="Q5540" i="12"/>
  <c r="R5539" i="12"/>
  <c r="L5541" i="12"/>
  <c r="M5541" i="12"/>
  <c r="N5540" i="12"/>
  <c r="I5541" i="12"/>
  <c r="J5541" i="12" s="1"/>
  <c r="H5542" i="12"/>
  <c r="E5543" i="12"/>
  <c r="F5544" i="12"/>
  <c r="G5544" i="12" s="1"/>
  <c r="P5541" i="12" l="1"/>
  <c r="Q5541" i="12"/>
  <c r="R5540" i="12"/>
  <c r="L5542" i="12"/>
  <c r="M5542" i="12"/>
  <c r="N5541" i="12"/>
  <c r="I5542" i="12"/>
  <c r="J5542" i="12" s="1"/>
  <c r="H5543" i="12"/>
  <c r="F5545" i="12"/>
  <c r="G5545" i="12" s="1"/>
  <c r="E5544" i="12"/>
  <c r="P5542" i="12" l="1"/>
  <c r="Q5542" i="12"/>
  <c r="R5541" i="12"/>
  <c r="L5543" i="12"/>
  <c r="M5543" i="12"/>
  <c r="N5542" i="12"/>
  <c r="I5543" i="12"/>
  <c r="J5543" i="12" s="1"/>
  <c r="H5544" i="12"/>
  <c r="E5545" i="12"/>
  <c r="F5546" i="12"/>
  <c r="G5546" i="12" s="1"/>
  <c r="P5543" i="12" l="1"/>
  <c r="Q5543" i="12"/>
  <c r="R5542" i="12"/>
  <c r="L5544" i="12"/>
  <c r="M5544" i="12"/>
  <c r="N5543" i="12"/>
  <c r="I5544" i="12"/>
  <c r="J5544" i="12" s="1"/>
  <c r="H5545" i="12"/>
  <c r="F5547" i="12"/>
  <c r="G5547" i="12" s="1"/>
  <c r="E5546" i="12"/>
  <c r="P5544" i="12" l="1"/>
  <c r="Q5544" i="12"/>
  <c r="R5543" i="12"/>
  <c r="L5545" i="12"/>
  <c r="M5545" i="12"/>
  <c r="N5544" i="12"/>
  <c r="I5545" i="12"/>
  <c r="J5545" i="12" s="1"/>
  <c r="H5546" i="12"/>
  <c r="E5547" i="12"/>
  <c r="F5548" i="12"/>
  <c r="G5548" i="12" s="1"/>
  <c r="P5545" i="12" l="1"/>
  <c r="Q5545" i="12"/>
  <c r="R5544" i="12"/>
  <c r="L5546" i="12"/>
  <c r="M5546" i="12"/>
  <c r="N5545" i="12"/>
  <c r="I5546" i="12"/>
  <c r="J5546" i="12" s="1"/>
  <c r="H5547" i="12"/>
  <c r="F5549" i="12"/>
  <c r="G5549" i="12" s="1"/>
  <c r="E5548" i="12"/>
  <c r="P5546" i="12" l="1"/>
  <c r="Q5546" i="12"/>
  <c r="R5545" i="12"/>
  <c r="L5547" i="12"/>
  <c r="M5547" i="12"/>
  <c r="N5546" i="12"/>
  <c r="I5547" i="12"/>
  <c r="J5547" i="12" s="1"/>
  <c r="H5548" i="12"/>
  <c r="F5550" i="12"/>
  <c r="G5550" i="12" s="1"/>
  <c r="E5549" i="12"/>
  <c r="P5547" i="12" l="1"/>
  <c r="Q5547" i="12"/>
  <c r="R5546" i="12"/>
  <c r="L5548" i="12"/>
  <c r="M5548" i="12"/>
  <c r="N5547" i="12"/>
  <c r="I5548" i="12"/>
  <c r="J5548" i="12" s="1"/>
  <c r="H5549" i="12"/>
  <c r="M5549" i="12" s="1"/>
  <c r="F5551" i="12"/>
  <c r="G5551" i="12" s="1"/>
  <c r="E5550" i="12"/>
  <c r="P5548" i="12" l="1"/>
  <c r="Q5548" i="12"/>
  <c r="Q5549" i="12" s="1"/>
  <c r="R5547" i="12"/>
  <c r="N5548" i="12"/>
  <c r="I5549" i="12"/>
  <c r="J5549" i="12" s="1"/>
  <c r="L5549" i="12"/>
  <c r="N5549" i="12" s="1"/>
  <c r="H5550" i="12"/>
  <c r="F5552" i="12"/>
  <c r="G5552" i="12" s="1"/>
  <c r="E5551" i="12"/>
  <c r="P5549" i="12" l="1"/>
  <c r="R5549" i="12" s="1"/>
  <c r="R5548" i="12"/>
  <c r="L5550" i="12"/>
  <c r="M5550" i="12"/>
  <c r="I5550" i="12"/>
  <c r="J5550" i="12" s="1"/>
  <c r="H5551" i="12"/>
  <c r="F5553" i="12"/>
  <c r="G5553" i="12" s="1"/>
  <c r="E5552" i="12"/>
  <c r="P5550" i="12" l="1"/>
  <c r="Q5550" i="12"/>
  <c r="L5551" i="12"/>
  <c r="M5551" i="12"/>
  <c r="N5550" i="12"/>
  <c r="I5551" i="12"/>
  <c r="J5551" i="12" s="1"/>
  <c r="H5552" i="12"/>
  <c r="E5553" i="12"/>
  <c r="F5554" i="12"/>
  <c r="G5554" i="12" s="1"/>
  <c r="P5551" i="12" l="1"/>
  <c r="Q5551" i="12"/>
  <c r="R5550" i="12"/>
  <c r="L5552" i="12"/>
  <c r="M5552" i="12"/>
  <c r="N5551" i="12"/>
  <c r="I5552" i="12"/>
  <c r="J5552" i="12" s="1"/>
  <c r="H5553" i="12"/>
  <c r="F5555" i="12"/>
  <c r="G5555" i="12" s="1"/>
  <c r="E5554" i="12"/>
  <c r="P5552" i="12" l="1"/>
  <c r="Q5552" i="12"/>
  <c r="R5551" i="12"/>
  <c r="L5553" i="12"/>
  <c r="M5553" i="12"/>
  <c r="N5552" i="12"/>
  <c r="I5553" i="12"/>
  <c r="J5553" i="12" s="1"/>
  <c r="H5554" i="12"/>
  <c r="E5555" i="12"/>
  <c r="F5556" i="12"/>
  <c r="G5556" i="12" s="1"/>
  <c r="P5553" i="12" l="1"/>
  <c r="Q5553" i="12"/>
  <c r="R5552" i="12"/>
  <c r="L5554" i="12"/>
  <c r="M5554" i="12"/>
  <c r="N5553" i="12"/>
  <c r="I5554" i="12"/>
  <c r="J5554" i="12" s="1"/>
  <c r="H5555" i="12"/>
  <c r="F5557" i="12"/>
  <c r="G5557" i="12" s="1"/>
  <c r="E5556" i="12"/>
  <c r="P5554" i="12" l="1"/>
  <c r="Q5554" i="12"/>
  <c r="R5553" i="12"/>
  <c r="L5555" i="12"/>
  <c r="M5555" i="12"/>
  <c r="N5554" i="12"/>
  <c r="I5555" i="12"/>
  <c r="J5555" i="12" s="1"/>
  <c r="H5556" i="12"/>
  <c r="F5558" i="12"/>
  <c r="G5558" i="12" s="1"/>
  <c r="E5557" i="12"/>
  <c r="P5555" i="12" l="1"/>
  <c r="Q5555" i="12"/>
  <c r="R5554" i="12"/>
  <c r="L5556" i="12"/>
  <c r="M5556" i="12"/>
  <c r="N5555" i="12"/>
  <c r="I5556" i="12"/>
  <c r="J5556" i="12" s="1"/>
  <c r="H5557" i="12"/>
  <c r="M5557" i="12" s="1"/>
  <c r="E5558" i="12"/>
  <c r="F5559" i="12"/>
  <c r="G5559" i="12" s="1"/>
  <c r="P5556" i="12" l="1"/>
  <c r="Q5556" i="12"/>
  <c r="Q5557" i="12" s="1"/>
  <c r="R5555" i="12"/>
  <c r="N5556" i="12"/>
  <c r="I5557" i="12"/>
  <c r="J5557" i="12" s="1"/>
  <c r="L5557" i="12"/>
  <c r="N5557" i="12" s="1"/>
  <c r="H5558" i="12"/>
  <c r="F5560" i="12"/>
  <c r="G5560" i="12" s="1"/>
  <c r="E5559" i="12"/>
  <c r="P5557" i="12" l="1"/>
  <c r="R5557" i="12" s="1"/>
  <c r="R5556" i="12"/>
  <c r="L5558" i="12"/>
  <c r="M5558" i="12"/>
  <c r="I5558" i="12"/>
  <c r="J5558" i="12" s="1"/>
  <c r="H5559" i="12"/>
  <c r="F5561" i="12"/>
  <c r="G5561" i="12" s="1"/>
  <c r="E5560" i="12"/>
  <c r="P5558" i="12" l="1"/>
  <c r="Q5558" i="12"/>
  <c r="L5559" i="12"/>
  <c r="M5559" i="12"/>
  <c r="N5558" i="12"/>
  <c r="I5559" i="12"/>
  <c r="J5559" i="12" s="1"/>
  <c r="H5560" i="12"/>
  <c r="M5560" i="12" s="1"/>
  <c r="F5562" i="12"/>
  <c r="G5562" i="12" s="1"/>
  <c r="E5561" i="12"/>
  <c r="P5559" i="12" l="1"/>
  <c r="Q5559" i="12"/>
  <c r="Q5560" i="12" s="1"/>
  <c r="R5558" i="12"/>
  <c r="N5559" i="12"/>
  <c r="I5560" i="12"/>
  <c r="J5560" i="12" s="1"/>
  <c r="L5560" i="12"/>
  <c r="N5560" i="12" s="1"/>
  <c r="H5561" i="12"/>
  <c r="F5563" i="12"/>
  <c r="G5563" i="12" s="1"/>
  <c r="E5562" i="12"/>
  <c r="R5559" i="12" l="1"/>
  <c r="P5560" i="12"/>
  <c r="L5561" i="12"/>
  <c r="M5561" i="12"/>
  <c r="I5561" i="12"/>
  <c r="J5561" i="12" s="1"/>
  <c r="H5562" i="12"/>
  <c r="E5563" i="12"/>
  <c r="F5564" i="12"/>
  <c r="G5564" i="12" s="1"/>
  <c r="P5561" i="12" l="1"/>
  <c r="R5560" i="12"/>
  <c r="Q5561" i="12"/>
  <c r="L5562" i="12"/>
  <c r="M5562" i="12"/>
  <c r="N5561" i="12"/>
  <c r="I5562" i="12"/>
  <c r="J5562" i="12" s="1"/>
  <c r="H5563" i="12"/>
  <c r="F5565" i="12"/>
  <c r="G5565" i="12" s="1"/>
  <c r="E5564" i="12"/>
  <c r="P5562" i="12" l="1"/>
  <c r="Q5562" i="12"/>
  <c r="R5561" i="12"/>
  <c r="L5563" i="12"/>
  <c r="M5563" i="12"/>
  <c r="N5562" i="12"/>
  <c r="I5563" i="12"/>
  <c r="J5563" i="12" s="1"/>
  <c r="H5564" i="12"/>
  <c r="E5565" i="12"/>
  <c r="F5566" i="12"/>
  <c r="G5566" i="12" s="1"/>
  <c r="P5563" i="12" l="1"/>
  <c r="Q5563" i="12"/>
  <c r="R5562" i="12"/>
  <c r="L5564" i="12"/>
  <c r="M5564" i="12"/>
  <c r="N5563" i="12"/>
  <c r="I5564" i="12"/>
  <c r="J5564" i="12" s="1"/>
  <c r="H5565" i="12"/>
  <c r="F5567" i="12"/>
  <c r="G5567" i="12" s="1"/>
  <c r="E5566" i="12"/>
  <c r="P5564" i="12" l="1"/>
  <c r="Q5564" i="12"/>
  <c r="R5563" i="12"/>
  <c r="L5565" i="12"/>
  <c r="M5565" i="12"/>
  <c r="N5564" i="12"/>
  <c r="I5565" i="12"/>
  <c r="J5565" i="12" s="1"/>
  <c r="H5566" i="12"/>
  <c r="F5568" i="12"/>
  <c r="G5568" i="12" s="1"/>
  <c r="E5567" i="12"/>
  <c r="P5565" i="12" l="1"/>
  <c r="Q5565" i="12"/>
  <c r="R5564" i="12"/>
  <c r="L5566" i="12"/>
  <c r="M5566" i="12"/>
  <c r="N5565" i="12"/>
  <c r="I5566" i="12"/>
  <c r="J5566" i="12" s="1"/>
  <c r="H5567" i="12"/>
  <c r="E5568" i="12"/>
  <c r="F5569" i="12"/>
  <c r="G5569" i="12" s="1"/>
  <c r="P5566" i="12" l="1"/>
  <c r="Q5566" i="12"/>
  <c r="R5565" i="12"/>
  <c r="L5567" i="12"/>
  <c r="M5567" i="12"/>
  <c r="N5566" i="12"/>
  <c r="I5567" i="12"/>
  <c r="J5567" i="12" s="1"/>
  <c r="H5568" i="12"/>
  <c r="F5570" i="12"/>
  <c r="G5570" i="12" s="1"/>
  <c r="E5569" i="12"/>
  <c r="P5567" i="12" l="1"/>
  <c r="Q5567" i="12"/>
  <c r="R5566" i="12"/>
  <c r="L5568" i="12"/>
  <c r="M5568" i="12"/>
  <c r="N5567" i="12"/>
  <c r="I5568" i="12"/>
  <c r="J5568" i="12" s="1"/>
  <c r="H5569" i="12"/>
  <c r="F5571" i="12"/>
  <c r="G5571" i="12" s="1"/>
  <c r="E5570" i="12"/>
  <c r="P5568" i="12" l="1"/>
  <c r="Q5568" i="12"/>
  <c r="R5567" i="12"/>
  <c r="L5569" i="12"/>
  <c r="M5569" i="12"/>
  <c r="N5568" i="12"/>
  <c r="I5569" i="12"/>
  <c r="J5569" i="12" s="1"/>
  <c r="H5570" i="12"/>
  <c r="E5571" i="12"/>
  <c r="F5572" i="12"/>
  <c r="G5572" i="12" s="1"/>
  <c r="P5569" i="12" l="1"/>
  <c r="Q5569" i="12"/>
  <c r="R5569" i="12" s="1"/>
  <c r="R5568" i="12"/>
  <c r="L5570" i="12"/>
  <c r="M5570" i="12"/>
  <c r="N5569" i="12"/>
  <c r="I5570" i="12"/>
  <c r="J5570" i="12" s="1"/>
  <c r="H5571" i="12"/>
  <c r="F5573" i="12"/>
  <c r="G5573" i="12" s="1"/>
  <c r="E5572" i="12"/>
  <c r="P5570" i="12" l="1"/>
  <c r="Q5570" i="12"/>
  <c r="L5571" i="12"/>
  <c r="M5571" i="12"/>
  <c r="N5570" i="12"/>
  <c r="I5571" i="12"/>
  <c r="J5571" i="12" s="1"/>
  <c r="H5572" i="12"/>
  <c r="E5573" i="12"/>
  <c r="F5574" i="12"/>
  <c r="G5574" i="12" s="1"/>
  <c r="P5571" i="12" l="1"/>
  <c r="Q5571" i="12"/>
  <c r="R5570" i="12"/>
  <c r="L5572" i="12"/>
  <c r="M5572" i="12"/>
  <c r="N5571" i="12"/>
  <c r="I5572" i="12"/>
  <c r="J5572" i="12" s="1"/>
  <c r="H5573" i="12"/>
  <c r="F5575" i="12"/>
  <c r="G5575" i="12" s="1"/>
  <c r="E5574" i="12"/>
  <c r="P5572" i="12" l="1"/>
  <c r="Q5572" i="12"/>
  <c r="R5571" i="12"/>
  <c r="L5573" i="12"/>
  <c r="M5573" i="12"/>
  <c r="N5572" i="12"/>
  <c r="I5573" i="12"/>
  <c r="J5573" i="12" s="1"/>
  <c r="H5574" i="12"/>
  <c r="F5576" i="12"/>
  <c r="G5576" i="12" s="1"/>
  <c r="E5575" i="12"/>
  <c r="P5573" i="12" l="1"/>
  <c r="Q5573" i="12"/>
  <c r="R5572" i="12"/>
  <c r="L5574" i="12"/>
  <c r="M5574" i="12"/>
  <c r="N5573" i="12"/>
  <c r="I5574" i="12"/>
  <c r="J5574" i="12" s="1"/>
  <c r="H5575" i="12"/>
  <c r="F5577" i="12"/>
  <c r="G5577" i="12" s="1"/>
  <c r="E5576" i="12"/>
  <c r="P5574" i="12" l="1"/>
  <c r="Q5574" i="12"/>
  <c r="R5573" i="12"/>
  <c r="L5575" i="12"/>
  <c r="M5575" i="12"/>
  <c r="N5574" i="12"/>
  <c r="I5575" i="12"/>
  <c r="J5575" i="12" s="1"/>
  <c r="H5576" i="12"/>
  <c r="M5576" i="12" s="1"/>
  <c r="E5577" i="12"/>
  <c r="F5578" i="12"/>
  <c r="G5578" i="12" s="1"/>
  <c r="P5575" i="12" l="1"/>
  <c r="Q5575" i="12"/>
  <c r="Q5576" i="12" s="1"/>
  <c r="R5574" i="12"/>
  <c r="N5575" i="12"/>
  <c r="I5576" i="12"/>
  <c r="J5576" i="12" s="1"/>
  <c r="L5576" i="12"/>
  <c r="N5576" i="12" s="1"/>
  <c r="H5577" i="12"/>
  <c r="F5579" i="12"/>
  <c r="G5579" i="12" s="1"/>
  <c r="E5578" i="12"/>
  <c r="P5576" i="12" l="1"/>
  <c r="R5576" i="12" s="1"/>
  <c r="R5575" i="12"/>
  <c r="L5577" i="12"/>
  <c r="M5577" i="12"/>
  <c r="I5577" i="12"/>
  <c r="J5577" i="12" s="1"/>
  <c r="H5578" i="12"/>
  <c r="F5580" i="12"/>
  <c r="G5580" i="12" s="1"/>
  <c r="E5579" i="12"/>
  <c r="P5577" i="12" l="1"/>
  <c r="Q5577" i="12"/>
  <c r="L5578" i="12"/>
  <c r="M5578" i="12"/>
  <c r="N5577" i="12"/>
  <c r="I5578" i="12"/>
  <c r="J5578" i="12" s="1"/>
  <c r="H5579" i="12"/>
  <c r="E5580" i="12"/>
  <c r="F5581" i="12"/>
  <c r="G5581" i="12" s="1"/>
  <c r="P5578" i="12" l="1"/>
  <c r="Q5578" i="12"/>
  <c r="R5577" i="12"/>
  <c r="L5579" i="12"/>
  <c r="M5579" i="12"/>
  <c r="N5578" i="12"/>
  <c r="I5579" i="12"/>
  <c r="J5579" i="12" s="1"/>
  <c r="H5580" i="12"/>
  <c r="F5582" i="12"/>
  <c r="G5582" i="12" s="1"/>
  <c r="E5581" i="12"/>
  <c r="P5579" i="12" l="1"/>
  <c r="Q5579" i="12"/>
  <c r="R5578" i="12"/>
  <c r="L5580" i="12"/>
  <c r="M5580" i="12"/>
  <c r="N5579" i="12"/>
  <c r="I5580" i="12"/>
  <c r="J5580" i="12" s="1"/>
  <c r="H5581" i="12"/>
  <c r="E5582" i="12"/>
  <c r="F5583" i="12"/>
  <c r="G5583" i="12" s="1"/>
  <c r="P5580" i="12" l="1"/>
  <c r="Q5580" i="12"/>
  <c r="R5579" i="12"/>
  <c r="L5581" i="12"/>
  <c r="M5581" i="12"/>
  <c r="N5580" i="12"/>
  <c r="I5581" i="12"/>
  <c r="J5581" i="12" s="1"/>
  <c r="H5582" i="12"/>
  <c r="F5584" i="12"/>
  <c r="G5584" i="12" s="1"/>
  <c r="E5583" i="12"/>
  <c r="P5581" i="12" l="1"/>
  <c r="Q5581" i="12"/>
  <c r="R5580" i="12"/>
  <c r="L5582" i="12"/>
  <c r="M5582" i="12"/>
  <c r="N5581" i="12"/>
  <c r="I5582" i="12"/>
  <c r="J5582" i="12" s="1"/>
  <c r="H5583" i="12"/>
  <c r="E5584" i="12"/>
  <c r="F5585" i="12"/>
  <c r="G5585" i="12" s="1"/>
  <c r="P5582" i="12" l="1"/>
  <c r="Q5582" i="12"/>
  <c r="R5581" i="12"/>
  <c r="L5583" i="12"/>
  <c r="M5583" i="12"/>
  <c r="N5582" i="12"/>
  <c r="I5583" i="12"/>
  <c r="J5583" i="12" s="1"/>
  <c r="H5584" i="12"/>
  <c r="F5586" i="12"/>
  <c r="G5586" i="12" s="1"/>
  <c r="E5585" i="12"/>
  <c r="P5583" i="12" l="1"/>
  <c r="Q5583" i="12"/>
  <c r="R5582" i="12"/>
  <c r="L5584" i="12"/>
  <c r="M5584" i="12"/>
  <c r="N5583" i="12"/>
  <c r="I5584" i="12"/>
  <c r="J5584" i="12" s="1"/>
  <c r="H5585" i="12"/>
  <c r="F5587" i="12"/>
  <c r="G5587" i="12" s="1"/>
  <c r="E5586" i="12"/>
  <c r="P5584" i="12" l="1"/>
  <c r="Q5584" i="12"/>
  <c r="R5583" i="12"/>
  <c r="L5585" i="12"/>
  <c r="M5585" i="12"/>
  <c r="N5584" i="12"/>
  <c r="I5585" i="12"/>
  <c r="J5585" i="12" s="1"/>
  <c r="H5586" i="12"/>
  <c r="E5587" i="12"/>
  <c r="F5588" i="12"/>
  <c r="G5588" i="12" s="1"/>
  <c r="P5585" i="12" l="1"/>
  <c r="Q5585" i="12"/>
  <c r="R5584" i="12"/>
  <c r="L5586" i="12"/>
  <c r="M5586" i="12"/>
  <c r="N5585" i="12"/>
  <c r="I5586" i="12"/>
  <c r="J5586" i="12" s="1"/>
  <c r="H5587" i="12"/>
  <c r="M5587" i="12" s="1"/>
  <c r="F5589" i="12"/>
  <c r="G5589" i="12" s="1"/>
  <c r="E5588" i="12"/>
  <c r="P5586" i="12" l="1"/>
  <c r="Q5586" i="12"/>
  <c r="Q5587" i="12" s="1"/>
  <c r="R5585" i="12"/>
  <c r="N5586" i="12"/>
  <c r="I5587" i="12"/>
  <c r="J5587" i="12" s="1"/>
  <c r="L5587" i="12"/>
  <c r="N5587" i="12" s="1"/>
  <c r="H5588" i="12"/>
  <c r="F5590" i="12"/>
  <c r="G5590" i="12" s="1"/>
  <c r="E5589" i="12"/>
  <c r="P5587" i="12" l="1"/>
  <c r="R5587" i="12" s="1"/>
  <c r="R5586" i="12"/>
  <c r="L5588" i="12"/>
  <c r="M5588" i="12"/>
  <c r="I5588" i="12"/>
  <c r="J5588" i="12" s="1"/>
  <c r="H5589" i="12"/>
  <c r="E5590" i="12"/>
  <c r="F5591" i="12"/>
  <c r="G5591" i="12" s="1"/>
  <c r="P5588" i="12" l="1"/>
  <c r="Q5588" i="12"/>
  <c r="L5589" i="12"/>
  <c r="M5589" i="12"/>
  <c r="N5588" i="12"/>
  <c r="I5589" i="12"/>
  <c r="J5589" i="12" s="1"/>
  <c r="H5590" i="12"/>
  <c r="F5592" i="12"/>
  <c r="G5592" i="12" s="1"/>
  <c r="E5591" i="12"/>
  <c r="P5589" i="12" l="1"/>
  <c r="Q5589" i="12"/>
  <c r="R5588" i="12"/>
  <c r="L5590" i="12"/>
  <c r="M5590" i="12"/>
  <c r="N5589" i="12"/>
  <c r="I5590" i="12"/>
  <c r="J5590" i="12" s="1"/>
  <c r="H5591" i="12"/>
  <c r="E5592" i="12"/>
  <c r="F5593" i="12"/>
  <c r="G5593" i="12" s="1"/>
  <c r="P5590" i="12" l="1"/>
  <c r="Q5590" i="12"/>
  <c r="R5589" i="12"/>
  <c r="L5591" i="12"/>
  <c r="M5591" i="12"/>
  <c r="N5590" i="12"/>
  <c r="I5591" i="12"/>
  <c r="J5591" i="12" s="1"/>
  <c r="H5592" i="12"/>
  <c r="E5593" i="12"/>
  <c r="F5594" i="12"/>
  <c r="G5594" i="12" s="1"/>
  <c r="P5591" i="12" l="1"/>
  <c r="Q5591" i="12"/>
  <c r="R5590" i="12"/>
  <c r="L5592" i="12"/>
  <c r="M5592" i="12"/>
  <c r="N5591" i="12"/>
  <c r="I5592" i="12"/>
  <c r="J5592" i="12" s="1"/>
  <c r="H5593" i="12"/>
  <c r="F5595" i="12"/>
  <c r="G5595" i="12" s="1"/>
  <c r="E5594" i="12"/>
  <c r="P5592" i="12" l="1"/>
  <c r="Q5592" i="12"/>
  <c r="R5591" i="12"/>
  <c r="L5593" i="12"/>
  <c r="M5593" i="12"/>
  <c r="N5592" i="12"/>
  <c r="I5593" i="12"/>
  <c r="J5593" i="12" s="1"/>
  <c r="H5594" i="12"/>
  <c r="M5594" i="12" s="1"/>
  <c r="F5596" i="12"/>
  <c r="G5596" i="12" s="1"/>
  <c r="E5595" i="12"/>
  <c r="P5593" i="12" l="1"/>
  <c r="Q5593" i="12"/>
  <c r="Q5594" i="12" s="1"/>
  <c r="R5592" i="12"/>
  <c r="N5593" i="12"/>
  <c r="I5594" i="12"/>
  <c r="J5594" i="12" s="1"/>
  <c r="L5594" i="12"/>
  <c r="N5594" i="12" s="1"/>
  <c r="H5595" i="12"/>
  <c r="M5595" i="12" s="1"/>
  <c r="F5597" i="12"/>
  <c r="G5597" i="12" s="1"/>
  <c r="E5596" i="12"/>
  <c r="P5594" i="12" l="1"/>
  <c r="Q5595" i="12"/>
  <c r="R5593" i="12"/>
  <c r="R5594" i="12"/>
  <c r="I5595" i="12"/>
  <c r="J5595" i="12" s="1"/>
  <c r="L5595" i="12"/>
  <c r="N5595" i="12" s="1"/>
  <c r="H5596" i="12"/>
  <c r="E5597" i="12"/>
  <c r="F5598" i="12"/>
  <c r="G5598" i="12" s="1"/>
  <c r="P5595" i="12" l="1"/>
  <c r="R5595" i="12" s="1"/>
  <c r="L5596" i="12"/>
  <c r="M5596" i="12"/>
  <c r="I5596" i="12"/>
  <c r="J5596" i="12" s="1"/>
  <c r="H5597" i="12"/>
  <c r="F5599" i="12"/>
  <c r="G5599" i="12" s="1"/>
  <c r="E5598" i="12"/>
  <c r="P5596" i="12" l="1"/>
  <c r="Q5596" i="12"/>
  <c r="L5597" i="12"/>
  <c r="M5597" i="12"/>
  <c r="N5596" i="12"/>
  <c r="I5597" i="12"/>
  <c r="J5597" i="12" s="1"/>
  <c r="H5598" i="12"/>
  <c r="E5599" i="12"/>
  <c r="F5600" i="12"/>
  <c r="G5600" i="12" s="1"/>
  <c r="P5597" i="12" l="1"/>
  <c r="Q5597" i="12"/>
  <c r="R5596" i="12"/>
  <c r="L5598" i="12"/>
  <c r="M5598" i="12"/>
  <c r="N5597" i="12"/>
  <c r="I5598" i="12"/>
  <c r="J5598" i="12" s="1"/>
  <c r="H5599" i="12"/>
  <c r="F5601" i="12"/>
  <c r="G5601" i="12" s="1"/>
  <c r="E5600" i="12"/>
  <c r="R5597" i="12" l="1"/>
  <c r="P5598" i="12"/>
  <c r="Q5598" i="12"/>
  <c r="L5599" i="12"/>
  <c r="M5599" i="12"/>
  <c r="N5598" i="12"/>
  <c r="I5599" i="12"/>
  <c r="J5599" i="12" s="1"/>
  <c r="H5600" i="12"/>
  <c r="M5600" i="12" s="1"/>
  <c r="F5602" i="12"/>
  <c r="G5602" i="12" s="1"/>
  <c r="E5601" i="12"/>
  <c r="P5599" i="12" l="1"/>
  <c r="Q5599" i="12"/>
  <c r="Q5600" i="12" s="1"/>
  <c r="R5598" i="12"/>
  <c r="N5599" i="12"/>
  <c r="I5600" i="12"/>
  <c r="J5600" i="12" s="1"/>
  <c r="L5600" i="12"/>
  <c r="N5600" i="12" s="1"/>
  <c r="H5601" i="12"/>
  <c r="M5601" i="12" s="1"/>
  <c r="F5603" i="12"/>
  <c r="G5603" i="12" s="1"/>
  <c r="E5602" i="12"/>
  <c r="P5600" i="12" l="1"/>
  <c r="Q5601" i="12"/>
  <c r="R5600" i="12"/>
  <c r="R5599" i="12"/>
  <c r="I5601" i="12"/>
  <c r="J5601" i="12" s="1"/>
  <c r="L5601" i="12"/>
  <c r="N5601" i="12" s="1"/>
  <c r="H5602" i="12"/>
  <c r="M5602" i="12" s="1"/>
  <c r="E5603" i="12"/>
  <c r="F5604" i="12"/>
  <c r="G5604" i="12" s="1"/>
  <c r="P5601" i="12" l="1"/>
  <c r="Q5602" i="12"/>
  <c r="R5601" i="12"/>
  <c r="I5602" i="12"/>
  <c r="J5602" i="12" s="1"/>
  <c r="L5602" i="12"/>
  <c r="N5602" i="12" s="1"/>
  <c r="H5603" i="12"/>
  <c r="F5605" i="12"/>
  <c r="G5605" i="12" s="1"/>
  <c r="E5604" i="12"/>
  <c r="P5602" i="12" l="1"/>
  <c r="R5602" i="12" s="1"/>
  <c r="L5603" i="12"/>
  <c r="M5603" i="12"/>
  <c r="I5603" i="12"/>
  <c r="J5603" i="12" s="1"/>
  <c r="H5604" i="12"/>
  <c r="M5604" i="12" s="1"/>
  <c r="E5605" i="12"/>
  <c r="F5606" i="12"/>
  <c r="G5606" i="12" s="1"/>
  <c r="P5603" i="12" l="1"/>
  <c r="Q5603" i="12"/>
  <c r="Q5604" i="12" s="1"/>
  <c r="N5603" i="12"/>
  <c r="I5604" i="12"/>
  <c r="J5604" i="12" s="1"/>
  <c r="L5604" i="12"/>
  <c r="N5604" i="12" s="1"/>
  <c r="H5605" i="12"/>
  <c r="M5605" i="12" s="1"/>
  <c r="F5607" i="12"/>
  <c r="G5607" i="12" s="1"/>
  <c r="E5606" i="12"/>
  <c r="P5604" i="12" l="1"/>
  <c r="R5603" i="12"/>
  <c r="Q5605" i="12"/>
  <c r="R5604" i="12"/>
  <c r="I5605" i="12"/>
  <c r="J5605" i="12" s="1"/>
  <c r="L5605" i="12"/>
  <c r="N5605" i="12" s="1"/>
  <c r="H5606" i="12"/>
  <c r="M5606" i="12" s="1"/>
  <c r="E5607" i="12"/>
  <c r="F5608" i="12"/>
  <c r="G5608" i="12" s="1"/>
  <c r="P5605" i="12" l="1"/>
  <c r="R5605" i="12" s="1"/>
  <c r="Q5606" i="12"/>
  <c r="I5606" i="12"/>
  <c r="J5606" i="12" s="1"/>
  <c r="L5606" i="12"/>
  <c r="N5606" i="12" s="1"/>
  <c r="H5607" i="12"/>
  <c r="F5609" i="12"/>
  <c r="G5609" i="12" s="1"/>
  <c r="E5608" i="12"/>
  <c r="P5606" i="12" l="1"/>
  <c r="R5606" i="12" s="1"/>
  <c r="L5607" i="12"/>
  <c r="M5607" i="12"/>
  <c r="I5607" i="12"/>
  <c r="J5607" i="12" s="1"/>
  <c r="H5608" i="12"/>
  <c r="F5610" i="12"/>
  <c r="G5610" i="12" s="1"/>
  <c r="E5609" i="12"/>
  <c r="P5607" i="12" l="1"/>
  <c r="Q5607" i="12"/>
  <c r="L5608" i="12"/>
  <c r="P5608" i="12" s="1"/>
  <c r="M5608" i="12"/>
  <c r="N5607" i="12"/>
  <c r="I5608" i="12"/>
  <c r="J5608" i="12" s="1"/>
  <c r="H5609" i="12"/>
  <c r="E5610" i="12"/>
  <c r="F5611" i="12"/>
  <c r="G5611" i="12" s="1"/>
  <c r="Q5608" i="12" l="1"/>
  <c r="R5607" i="12"/>
  <c r="L5609" i="12"/>
  <c r="P5609" i="12" s="1"/>
  <c r="M5609" i="12"/>
  <c r="N5608" i="12"/>
  <c r="I5609" i="12"/>
  <c r="J5609" i="12" s="1"/>
  <c r="H5610" i="12"/>
  <c r="F5612" i="12"/>
  <c r="G5612" i="12" s="1"/>
  <c r="E5611" i="12"/>
  <c r="Q5609" i="12" l="1"/>
  <c r="R5608" i="12"/>
  <c r="L5610" i="12"/>
  <c r="P5610" i="12" s="1"/>
  <c r="M5610" i="12"/>
  <c r="N5609" i="12"/>
  <c r="I5610" i="12"/>
  <c r="J5610" i="12" s="1"/>
  <c r="H5611" i="12"/>
  <c r="E5612" i="12"/>
  <c r="F5613" i="12"/>
  <c r="G5613" i="12" s="1"/>
  <c r="Q5610" i="12" l="1"/>
  <c r="R5609" i="12"/>
  <c r="L5611" i="12"/>
  <c r="P5611" i="12" s="1"/>
  <c r="M5611" i="12"/>
  <c r="N5610" i="12"/>
  <c r="I5611" i="12"/>
  <c r="J5611" i="12" s="1"/>
  <c r="H5612" i="12"/>
  <c r="F5614" i="12"/>
  <c r="G5614" i="12" s="1"/>
  <c r="E5613" i="12"/>
  <c r="Q5611" i="12" l="1"/>
  <c r="R5610" i="12"/>
  <c r="L5612" i="12"/>
  <c r="P5612" i="12" s="1"/>
  <c r="M5612" i="12"/>
  <c r="N5611" i="12"/>
  <c r="I5612" i="12"/>
  <c r="J5612" i="12" s="1"/>
  <c r="H5613" i="12"/>
  <c r="F5615" i="12"/>
  <c r="G5615" i="12" s="1"/>
  <c r="E5614" i="12"/>
  <c r="Q5612" i="12" l="1"/>
  <c r="R5611" i="12"/>
  <c r="L5613" i="12"/>
  <c r="P5613" i="12" s="1"/>
  <c r="M5613" i="12"/>
  <c r="N5612" i="12"/>
  <c r="I5613" i="12"/>
  <c r="J5613" i="12" s="1"/>
  <c r="H5614" i="12"/>
  <c r="F5616" i="12"/>
  <c r="G5616" i="12" s="1"/>
  <c r="E5615" i="12"/>
  <c r="Q5613" i="12" l="1"/>
  <c r="R5612" i="12"/>
  <c r="L5614" i="12"/>
  <c r="P5614" i="12" s="1"/>
  <c r="M5614" i="12"/>
  <c r="N5613" i="12"/>
  <c r="I5614" i="12"/>
  <c r="J5614" i="12" s="1"/>
  <c r="H5615" i="12"/>
  <c r="F5617" i="12"/>
  <c r="G5617" i="12" s="1"/>
  <c r="E5616" i="12"/>
  <c r="Q5614" i="12" l="1"/>
  <c r="R5613" i="12"/>
  <c r="L5615" i="12"/>
  <c r="P5615" i="12" s="1"/>
  <c r="M5615" i="12"/>
  <c r="N5614" i="12"/>
  <c r="I5615" i="12"/>
  <c r="J5615" i="12" s="1"/>
  <c r="H5616" i="12"/>
  <c r="F5618" i="12"/>
  <c r="G5618" i="12" s="1"/>
  <c r="E5617" i="12"/>
  <c r="Q5615" i="12" l="1"/>
  <c r="R5614" i="12"/>
  <c r="L5616" i="12"/>
  <c r="P5616" i="12" s="1"/>
  <c r="M5616" i="12"/>
  <c r="N5615" i="12"/>
  <c r="I5616" i="12"/>
  <c r="J5616" i="12" s="1"/>
  <c r="H5617" i="12"/>
  <c r="M5617" i="12" s="1"/>
  <c r="F5619" i="12"/>
  <c r="G5619" i="12" s="1"/>
  <c r="E5618" i="12"/>
  <c r="Q5616" i="12" l="1"/>
  <c r="Q5617" i="12" s="1"/>
  <c r="R5615" i="12"/>
  <c r="N5616" i="12"/>
  <c r="I5617" i="12"/>
  <c r="J5617" i="12" s="1"/>
  <c r="L5617" i="12"/>
  <c r="N5617" i="12" s="1"/>
  <c r="H5618" i="12"/>
  <c r="F5620" i="12"/>
  <c r="G5620" i="12" s="1"/>
  <c r="E5619" i="12"/>
  <c r="P5617" i="12" l="1"/>
  <c r="R5617" i="12" s="1"/>
  <c r="R5616" i="12"/>
  <c r="L5618" i="12"/>
  <c r="M5618" i="12"/>
  <c r="I5618" i="12"/>
  <c r="J5618" i="12" s="1"/>
  <c r="H5619" i="12"/>
  <c r="E5620" i="12"/>
  <c r="F5621" i="12"/>
  <c r="G5621" i="12" s="1"/>
  <c r="P5618" i="12" l="1"/>
  <c r="Q5618" i="12"/>
  <c r="N5618" i="12"/>
  <c r="L5619" i="12"/>
  <c r="M5619" i="12"/>
  <c r="I5619" i="12"/>
  <c r="J5619" i="12" s="1"/>
  <c r="H5620" i="12"/>
  <c r="F5622" i="12"/>
  <c r="G5622" i="12" s="1"/>
  <c r="E5621" i="12"/>
  <c r="P5619" i="12" l="1"/>
  <c r="Q5619" i="12"/>
  <c r="R5618" i="12"/>
  <c r="L5620" i="12"/>
  <c r="M5620" i="12"/>
  <c r="N5619" i="12"/>
  <c r="I5620" i="12"/>
  <c r="J5620" i="12" s="1"/>
  <c r="H5621" i="12"/>
  <c r="F5623" i="12"/>
  <c r="G5623" i="12" s="1"/>
  <c r="E5622" i="12"/>
  <c r="P5620" i="12" l="1"/>
  <c r="Q5620" i="12"/>
  <c r="R5619" i="12"/>
  <c r="L5621" i="12"/>
  <c r="M5621" i="12"/>
  <c r="N5620" i="12"/>
  <c r="I5621" i="12"/>
  <c r="J5621" i="12" s="1"/>
  <c r="H5622" i="12"/>
  <c r="F5624" i="12"/>
  <c r="G5624" i="12" s="1"/>
  <c r="E5623" i="12"/>
  <c r="P5621" i="12" l="1"/>
  <c r="Q5621" i="12"/>
  <c r="R5620" i="12"/>
  <c r="L5622" i="12"/>
  <c r="M5622" i="12"/>
  <c r="N5621" i="12"/>
  <c r="I5622" i="12"/>
  <c r="J5622" i="12" s="1"/>
  <c r="H5623" i="12"/>
  <c r="F5625" i="12"/>
  <c r="G5625" i="12" s="1"/>
  <c r="E5624" i="12"/>
  <c r="P5622" i="12" l="1"/>
  <c r="Q5622" i="12"/>
  <c r="R5621" i="12"/>
  <c r="L5623" i="12"/>
  <c r="M5623" i="12"/>
  <c r="N5622" i="12"/>
  <c r="I5623" i="12"/>
  <c r="J5623" i="12" s="1"/>
  <c r="H5624" i="12"/>
  <c r="F5626" i="12"/>
  <c r="G5626" i="12" s="1"/>
  <c r="E5625" i="12"/>
  <c r="P5623" i="12" l="1"/>
  <c r="Q5623" i="12"/>
  <c r="R5622" i="12"/>
  <c r="N5623" i="12"/>
  <c r="L5624" i="12"/>
  <c r="M5624" i="12"/>
  <c r="I5624" i="12"/>
  <c r="J5624" i="12" s="1"/>
  <c r="H5625" i="12"/>
  <c r="M5625" i="12" s="1"/>
  <c r="E5626" i="12"/>
  <c r="F5627" i="12"/>
  <c r="G5627" i="12" s="1"/>
  <c r="P5624" i="12" l="1"/>
  <c r="Q5624" i="12"/>
  <c r="Q5625" i="12" s="1"/>
  <c r="R5623" i="12"/>
  <c r="N5624" i="12"/>
  <c r="I5625" i="12"/>
  <c r="J5625" i="12" s="1"/>
  <c r="L5625" i="12"/>
  <c r="N5625" i="12" s="1"/>
  <c r="H5626" i="12"/>
  <c r="F5628" i="12"/>
  <c r="G5628" i="12" s="1"/>
  <c r="E5627" i="12"/>
  <c r="P5625" i="12" l="1"/>
  <c r="R5625" i="12" s="1"/>
  <c r="R5624" i="12"/>
  <c r="L5626" i="12"/>
  <c r="M5626" i="12"/>
  <c r="I5626" i="12"/>
  <c r="J5626" i="12" s="1"/>
  <c r="H5627" i="12"/>
  <c r="E5628" i="12"/>
  <c r="F5629" i="12"/>
  <c r="G5629" i="12" s="1"/>
  <c r="P5626" i="12" l="1"/>
  <c r="Q5626" i="12"/>
  <c r="L5627" i="12"/>
  <c r="M5627" i="12"/>
  <c r="N5626" i="12"/>
  <c r="I5627" i="12"/>
  <c r="J5627" i="12" s="1"/>
  <c r="H5628" i="12"/>
  <c r="E5629" i="12"/>
  <c r="F5630" i="12"/>
  <c r="G5630" i="12" s="1"/>
  <c r="P5627" i="12" l="1"/>
  <c r="Q5627" i="12"/>
  <c r="R5626" i="12"/>
  <c r="L5628" i="12"/>
  <c r="M5628" i="12"/>
  <c r="N5627" i="12"/>
  <c r="I5628" i="12"/>
  <c r="J5628" i="12" s="1"/>
  <c r="H5629" i="12"/>
  <c r="E5630" i="12"/>
  <c r="F5631" i="12"/>
  <c r="G5631" i="12" s="1"/>
  <c r="P5628" i="12" l="1"/>
  <c r="Q5628" i="12"/>
  <c r="R5627" i="12"/>
  <c r="L5629" i="12"/>
  <c r="M5629" i="12"/>
  <c r="N5628" i="12"/>
  <c r="I5629" i="12"/>
  <c r="J5629" i="12" s="1"/>
  <c r="H5630" i="12"/>
  <c r="F5632" i="12"/>
  <c r="G5632" i="12" s="1"/>
  <c r="E5631" i="12"/>
  <c r="P5629" i="12" l="1"/>
  <c r="Q5629" i="12"/>
  <c r="R5628" i="12"/>
  <c r="L5630" i="12"/>
  <c r="M5630" i="12"/>
  <c r="N5629" i="12"/>
  <c r="I5630" i="12"/>
  <c r="J5630" i="12" s="1"/>
  <c r="H5631" i="12"/>
  <c r="E5632" i="12"/>
  <c r="F5633" i="12"/>
  <c r="G5633" i="12" s="1"/>
  <c r="P5630" i="12" l="1"/>
  <c r="Q5630" i="12"/>
  <c r="R5629" i="12"/>
  <c r="L5631" i="12"/>
  <c r="M5631" i="12"/>
  <c r="N5630" i="12"/>
  <c r="I5631" i="12"/>
  <c r="J5631" i="12" s="1"/>
  <c r="H5632" i="12"/>
  <c r="F5634" i="12"/>
  <c r="G5634" i="12" s="1"/>
  <c r="E5633" i="12"/>
  <c r="P5631" i="12" l="1"/>
  <c r="Q5631" i="12"/>
  <c r="R5630" i="12"/>
  <c r="L5632" i="12"/>
  <c r="M5632" i="12"/>
  <c r="N5631" i="12"/>
  <c r="I5632" i="12"/>
  <c r="J5632" i="12" s="1"/>
  <c r="H5633" i="12"/>
  <c r="M5633" i="12" s="1"/>
  <c r="F5635" i="12"/>
  <c r="G5635" i="12" s="1"/>
  <c r="E5634" i="12"/>
  <c r="R5631" i="12" l="1"/>
  <c r="P5632" i="12"/>
  <c r="Q5632" i="12"/>
  <c r="Q5633" i="12" s="1"/>
  <c r="N5632" i="12"/>
  <c r="I5633" i="12"/>
  <c r="J5633" i="12" s="1"/>
  <c r="L5633" i="12"/>
  <c r="N5633" i="12" s="1"/>
  <c r="H5634" i="12"/>
  <c r="M5634" i="12" s="1"/>
  <c r="E5635" i="12"/>
  <c r="F5636" i="12"/>
  <c r="G5636" i="12" s="1"/>
  <c r="P5633" i="12" l="1"/>
  <c r="R5633" i="12" s="1"/>
  <c r="Q5634" i="12"/>
  <c r="R5632" i="12"/>
  <c r="I5634" i="12"/>
  <c r="J5634" i="12" s="1"/>
  <c r="L5634" i="12"/>
  <c r="N5634" i="12" s="1"/>
  <c r="H5635" i="12"/>
  <c r="F5637" i="12"/>
  <c r="G5637" i="12" s="1"/>
  <c r="E5636" i="12"/>
  <c r="P5634" i="12" l="1"/>
  <c r="R5634" i="12" s="1"/>
  <c r="L5635" i="12"/>
  <c r="M5635" i="12"/>
  <c r="I5635" i="12"/>
  <c r="J5635" i="12" s="1"/>
  <c r="H5636" i="12"/>
  <c r="E5637" i="12"/>
  <c r="F5638" i="12"/>
  <c r="G5638" i="12" s="1"/>
  <c r="P5635" i="12" l="1"/>
  <c r="Q5635" i="12"/>
  <c r="L5636" i="12"/>
  <c r="M5636" i="12"/>
  <c r="N5635" i="12"/>
  <c r="I5636" i="12"/>
  <c r="J5636" i="12" s="1"/>
  <c r="H5637" i="12"/>
  <c r="F5639" i="12"/>
  <c r="G5639" i="12" s="1"/>
  <c r="E5638" i="12"/>
  <c r="P5636" i="12" l="1"/>
  <c r="Q5636" i="12"/>
  <c r="R5635" i="12"/>
  <c r="L5637" i="12"/>
  <c r="M5637" i="12"/>
  <c r="N5636" i="12"/>
  <c r="I5637" i="12"/>
  <c r="J5637" i="12" s="1"/>
  <c r="H5638" i="12"/>
  <c r="E5639" i="12"/>
  <c r="F5640" i="12"/>
  <c r="G5640" i="12" s="1"/>
  <c r="P5637" i="12" l="1"/>
  <c r="Q5637" i="12"/>
  <c r="R5636" i="12"/>
  <c r="L5638" i="12"/>
  <c r="M5638" i="12"/>
  <c r="N5637" i="12"/>
  <c r="I5638" i="12"/>
  <c r="J5638" i="12" s="1"/>
  <c r="H5639" i="12"/>
  <c r="F5641" i="12"/>
  <c r="G5641" i="12" s="1"/>
  <c r="E5640" i="12"/>
  <c r="P5638" i="12" l="1"/>
  <c r="Q5638" i="12"/>
  <c r="R5637" i="12"/>
  <c r="L5639" i="12"/>
  <c r="M5639" i="12"/>
  <c r="N5638" i="12"/>
  <c r="I5639" i="12"/>
  <c r="J5639" i="12" s="1"/>
  <c r="H5640" i="12"/>
  <c r="E5641" i="12"/>
  <c r="F5642" i="12"/>
  <c r="G5642" i="12" s="1"/>
  <c r="P5639" i="12" l="1"/>
  <c r="Q5639" i="12"/>
  <c r="R5638" i="12"/>
  <c r="L5640" i="12"/>
  <c r="M5640" i="12"/>
  <c r="N5639" i="12"/>
  <c r="I5640" i="12"/>
  <c r="J5640" i="12" s="1"/>
  <c r="H5641" i="12"/>
  <c r="F5643" i="12"/>
  <c r="G5643" i="12" s="1"/>
  <c r="E5642" i="12"/>
  <c r="P5640" i="12" l="1"/>
  <c r="Q5640" i="12"/>
  <c r="R5639" i="12"/>
  <c r="N5640" i="12"/>
  <c r="L5641" i="12"/>
  <c r="M5641" i="12"/>
  <c r="I5641" i="12"/>
  <c r="J5641" i="12" s="1"/>
  <c r="H5642" i="12"/>
  <c r="E5643" i="12"/>
  <c r="F5644" i="12"/>
  <c r="G5644" i="12" s="1"/>
  <c r="P5641" i="12" l="1"/>
  <c r="Q5641" i="12"/>
  <c r="R5640" i="12"/>
  <c r="L5642" i="12"/>
  <c r="M5642" i="12"/>
  <c r="N5641" i="12"/>
  <c r="I5642" i="12"/>
  <c r="J5642" i="12" s="1"/>
  <c r="H5643" i="12"/>
  <c r="F5645" i="12"/>
  <c r="G5645" i="12" s="1"/>
  <c r="E5644" i="12"/>
  <c r="P5642" i="12" l="1"/>
  <c r="Q5642" i="12"/>
  <c r="R5641" i="12"/>
  <c r="L5643" i="12"/>
  <c r="M5643" i="12"/>
  <c r="N5642" i="12"/>
  <c r="I5643" i="12"/>
  <c r="J5643" i="12" s="1"/>
  <c r="H5644" i="12"/>
  <c r="E5645" i="12"/>
  <c r="F5646" i="12"/>
  <c r="G5646" i="12" s="1"/>
  <c r="P5643" i="12" l="1"/>
  <c r="Q5643" i="12"/>
  <c r="R5642" i="12"/>
  <c r="L5644" i="12"/>
  <c r="M5644" i="12"/>
  <c r="N5643" i="12"/>
  <c r="I5644" i="12"/>
  <c r="J5644" i="12" s="1"/>
  <c r="H5645" i="12"/>
  <c r="E5646" i="12"/>
  <c r="F5647" i="12"/>
  <c r="G5647" i="12" s="1"/>
  <c r="P5644" i="12" l="1"/>
  <c r="Q5644" i="12"/>
  <c r="R5643" i="12"/>
  <c r="L5645" i="12"/>
  <c r="M5645" i="12"/>
  <c r="N5644" i="12"/>
  <c r="I5645" i="12"/>
  <c r="J5645" i="12" s="1"/>
  <c r="H5646" i="12"/>
  <c r="F5648" i="12"/>
  <c r="G5648" i="12" s="1"/>
  <c r="E5647" i="12"/>
  <c r="P5645" i="12" l="1"/>
  <c r="Q5645" i="12"/>
  <c r="R5644" i="12"/>
  <c r="L5646" i="12"/>
  <c r="M5646" i="12"/>
  <c r="N5645" i="12"/>
  <c r="I5646" i="12"/>
  <c r="J5646" i="12" s="1"/>
  <c r="H5647" i="12"/>
  <c r="F5649" i="12"/>
  <c r="G5649" i="12" s="1"/>
  <c r="E5648" i="12"/>
  <c r="P5646" i="12" l="1"/>
  <c r="Q5646" i="12"/>
  <c r="R5645" i="12"/>
  <c r="L5647" i="12"/>
  <c r="M5647" i="12"/>
  <c r="N5646" i="12"/>
  <c r="I5647" i="12"/>
  <c r="J5647" i="12" s="1"/>
  <c r="H5648" i="12"/>
  <c r="E5649" i="12"/>
  <c r="F5650" i="12"/>
  <c r="G5650" i="12" s="1"/>
  <c r="P5647" i="12" l="1"/>
  <c r="Q5647" i="12"/>
  <c r="R5646" i="12"/>
  <c r="L5648" i="12"/>
  <c r="M5648" i="12"/>
  <c r="N5647" i="12"/>
  <c r="I5648" i="12"/>
  <c r="J5648" i="12" s="1"/>
  <c r="H5649" i="12"/>
  <c r="F5651" i="12"/>
  <c r="G5651" i="12" s="1"/>
  <c r="E5650" i="12"/>
  <c r="P5648" i="12" l="1"/>
  <c r="Q5648" i="12"/>
  <c r="R5647" i="12"/>
  <c r="L5649" i="12"/>
  <c r="M5649" i="12"/>
  <c r="N5648" i="12"/>
  <c r="I5649" i="12"/>
  <c r="J5649" i="12" s="1"/>
  <c r="H5650" i="12"/>
  <c r="E5651" i="12"/>
  <c r="F5652" i="12"/>
  <c r="G5652" i="12" s="1"/>
  <c r="P5649" i="12" l="1"/>
  <c r="Q5649" i="12"/>
  <c r="R5648" i="12"/>
  <c r="L5650" i="12"/>
  <c r="M5650" i="12"/>
  <c r="N5649" i="12"/>
  <c r="I5650" i="12"/>
  <c r="J5650" i="12" s="1"/>
  <c r="H5651" i="12"/>
  <c r="M5651" i="12" s="1"/>
  <c r="F5653" i="12"/>
  <c r="G5653" i="12" s="1"/>
  <c r="E5652" i="12"/>
  <c r="P5650" i="12" l="1"/>
  <c r="Q5650" i="12"/>
  <c r="Q5651" i="12" s="1"/>
  <c r="R5649" i="12"/>
  <c r="N5650" i="12"/>
  <c r="I5651" i="12"/>
  <c r="J5651" i="12" s="1"/>
  <c r="L5651" i="12"/>
  <c r="N5651" i="12" s="1"/>
  <c r="H5652" i="12"/>
  <c r="M5652" i="12" s="1"/>
  <c r="E5653" i="12"/>
  <c r="F5654" i="12"/>
  <c r="G5654" i="12" s="1"/>
  <c r="P5651" i="12" l="1"/>
  <c r="R5651" i="12" s="1"/>
  <c r="Q5652" i="12"/>
  <c r="R5650" i="12"/>
  <c r="I5652" i="12"/>
  <c r="J5652" i="12" s="1"/>
  <c r="L5652" i="12"/>
  <c r="N5652" i="12" s="1"/>
  <c r="H5653" i="12"/>
  <c r="F5655" i="12"/>
  <c r="G5655" i="12" s="1"/>
  <c r="E5654" i="12"/>
  <c r="P5652" i="12" l="1"/>
  <c r="R5652" i="12" s="1"/>
  <c r="L5653" i="12"/>
  <c r="M5653" i="12"/>
  <c r="I5653" i="12"/>
  <c r="J5653" i="12" s="1"/>
  <c r="H5654" i="12"/>
  <c r="F5656" i="12"/>
  <c r="G5656" i="12" s="1"/>
  <c r="E5655" i="12"/>
  <c r="P5653" i="12" l="1"/>
  <c r="Q5653" i="12"/>
  <c r="L5654" i="12"/>
  <c r="M5654" i="12"/>
  <c r="N5653" i="12"/>
  <c r="I5654" i="12"/>
  <c r="J5654" i="12" s="1"/>
  <c r="H5655" i="12"/>
  <c r="F5657" i="12"/>
  <c r="G5657" i="12" s="1"/>
  <c r="E5656" i="12"/>
  <c r="P5654" i="12" l="1"/>
  <c r="Q5654" i="12"/>
  <c r="R5653" i="12"/>
  <c r="L5655" i="12"/>
  <c r="M5655" i="12"/>
  <c r="N5654" i="12"/>
  <c r="I5655" i="12"/>
  <c r="J5655" i="12" s="1"/>
  <c r="H5656" i="12"/>
  <c r="E5657" i="12"/>
  <c r="F5658" i="12"/>
  <c r="G5658" i="12" s="1"/>
  <c r="P5655" i="12" l="1"/>
  <c r="Q5655" i="12"/>
  <c r="R5654" i="12"/>
  <c r="L5656" i="12"/>
  <c r="M5656" i="12"/>
  <c r="N5655" i="12"/>
  <c r="I5656" i="12"/>
  <c r="J5656" i="12" s="1"/>
  <c r="H5657" i="12"/>
  <c r="F5659" i="12"/>
  <c r="G5659" i="12" s="1"/>
  <c r="E5658" i="12"/>
  <c r="P5656" i="12" l="1"/>
  <c r="Q5656" i="12"/>
  <c r="R5655" i="12"/>
  <c r="L5657" i="12"/>
  <c r="M5657" i="12"/>
  <c r="N5656" i="12"/>
  <c r="I5657" i="12"/>
  <c r="J5657" i="12" s="1"/>
  <c r="H5658" i="12"/>
  <c r="F5660" i="12"/>
  <c r="G5660" i="12" s="1"/>
  <c r="E5659" i="12"/>
  <c r="P5657" i="12" l="1"/>
  <c r="Q5657" i="12"/>
  <c r="R5656" i="12"/>
  <c r="L5658" i="12"/>
  <c r="M5658" i="12"/>
  <c r="N5657" i="12"/>
  <c r="I5658" i="12"/>
  <c r="J5658" i="12" s="1"/>
  <c r="H5659" i="12"/>
  <c r="F5661" i="12"/>
  <c r="G5661" i="12" s="1"/>
  <c r="E5660" i="12"/>
  <c r="P5658" i="12" l="1"/>
  <c r="Q5658" i="12"/>
  <c r="R5657" i="12"/>
  <c r="L5659" i="12"/>
  <c r="M5659" i="12"/>
  <c r="N5658" i="12"/>
  <c r="I5659" i="12"/>
  <c r="J5659" i="12" s="1"/>
  <c r="H5660" i="12"/>
  <c r="F5662" i="12"/>
  <c r="G5662" i="12" s="1"/>
  <c r="E5661" i="12"/>
  <c r="P5659" i="12" l="1"/>
  <c r="Q5659" i="12"/>
  <c r="R5659" i="12" s="1"/>
  <c r="R5658" i="12"/>
  <c r="L5660" i="12"/>
  <c r="M5660" i="12"/>
  <c r="N5659" i="12"/>
  <c r="I5660" i="12"/>
  <c r="J5660" i="12" s="1"/>
  <c r="H5661" i="12"/>
  <c r="E5662" i="12"/>
  <c r="F5663" i="12"/>
  <c r="G5663" i="12" s="1"/>
  <c r="P5660" i="12" l="1"/>
  <c r="Q5660" i="12"/>
  <c r="L5661" i="12"/>
  <c r="M5661" i="12"/>
  <c r="N5660" i="12"/>
  <c r="I5661" i="12"/>
  <c r="J5661" i="12" s="1"/>
  <c r="H5662" i="12"/>
  <c r="M5662" i="12" s="1"/>
  <c r="F5664" i="12"/>
  <c r="G5664" i="12" s="1"/>
  <c r="E5663" i="12"/>
  <c r="P5661" i="12" l="1"/>
  <c r="Q5661" i="12"/>
  <c r="Q5662" i="12" s="1"/>
  <c r="R5660" i="12"/>
  <c r="N5661" i="12"/>
  <c r="I5662" i="12"/>
  <c r="J5662" i="12" s="1"/>
  <c r="L5662" i="12"/>
  <c r="N5662" i="12" s="1"/>
  <c r="H5663" i="12"/>
  <c r="E5664" i="12"/>
  <c r="F5665" i="12"/>
  <c r="G5665" i="12" s="1"/>
  <c r="P5662" i="12" l="1"/>
  <c r="R5662" i="12" s="1"/>
  <c r="R5661" i="12"/>
  <c r="L5663" i="12"/>
  <c r="M5663" i="12"/>
  <c r="I5663" i="12"/>
  <c r="J5663" i="12" s="1"/>
  <c r="H5664" i="12"/>
  <c r="F5666" i="12"/>
  <c r="G5666" i="12" s="1"/>
  <c r="E5665" i="12"/>
  <c r="P5663" i="12" l="1"/>
  <c r="Q5663" i="12"/>
  <c r="L5664" i="12"/>
  <c r="M5664" i="12"/>
  <c r="N5663" i="12"/>
  <c r="I5664" i="12"/>
  <c r="J5664" i="12" s="1"/>
  <c r="H5665" i="12"/>
  <c r="E5666" i="12"/>
  <c r="F5667" i="12"/>
  <c r="G5667" i="12" s="1"/>
  <c r="P5664" i="12" l="1"/>
  <c r="Q5664" i="12"/>
  <c r="R5663" i="12"/>
  <c r="L5665" i="12"/>
  <c r="M5665" i="12"/>
  <c r="N5664" i="12"/>
  <c r="I5665" i="12"/>
  <c r="J5665" i="12" s="1"/>
  <c r="H5666" i="12"/>
  <c r="F5668" i="12"/>
  <c r="G5668" i="12" s="1"/>
  <c r="E5667" i="12"/>
  <c r="P5665" i="12" l="1"/>
  <c r="Q5665" i="12"/>
  <c r="R5664" i="12"/>
  <c r="L5666" i="12"/>
  <c r="M5666" i="12"/>
  <c r="N5665" i="12"/>
  <c r="I5666" i="12"/>
  <c r="J5666" i="12" s="1"/>
  <c r="H5667" i="12"/>
  <c r="E5668" i="12"/>
  <c r="F5669" i="12"/>
  <c r="G5669" i="12" s="1"/>
  <c r="P5666" i="12" l="1"/>
  <c r="Q5666" i="12"/>
  <c r="R5665" i="12"/>
  <c r="L5667" i="12"/>
  <c r="M5667" i="12"/>
  <c r="N5666" i="12"/>
  <c r="I5667" i="12"/>
  <c r="J5667" i="12" s="1"/>
  <c r="H5668" i="12"/>
  <c r="F5670" i="12"/>
  <c r="G5670" i="12" s="1"/>
  <c r="E5669" i="12"/>
  <c r="P5667" i="12" l="1"/>
  <c r="Q5667" i="12"/>
  <c r="R5666" i="12"/>
  <c r="L5668" i="12"/>
  <c r="M5668" i="12"/>
  <c r="N5667" i="12"/>
  <c r="I5668" i="12"/>
  <c r="J5668" i="12" s="1"/>
  <c r="H5669" i="12"/>
  <c r="F5671" i="12"/>
  <c r="G5671" i="12" s="1"/>
  <c r="E5670" i="12"/>
  <c r="P5668" i="12" l="1"/>
  <c r="Q5668" i="12"/>
  <c r="R5667" i="12"/>
  <c r="L5669" i="12"/>
  <c r="M5669" i="12"/>
  <c r="N5668" i="12"/>
  <c r="I5669" i="12"/>
  <c r="J5669" i="12" s="1"/>
  <c r="H5670" i="12"/>
  <c r="M5670" i="12" s="1"/>
  <c r="E5671" i="12"/>
  <c r="F5672" i="12"/>
  <c r="G5672" i="12" s="1"/>
  <c r="P5669" i="12" l="1"/>
  <c r="Q5669" i="12"/>
  <c r="Q5670" i="12" s="1"/>
  <c r="R5668" i="12"/>
  <c r="N5669" i="12"/>
  <c r="I5670" i="12"/>
  <c r="J5670" i="12" s="1"/>
  <c r="L5670" i="12"/>
  <c r="N5670" i="12" s="1"/>
  <c r="H5671" i="12"/>
  <c r="F5673" i="12"/>
  <c r="G5673" i="12" s="1"/>
  <c r="E5672" i="12"/>
  <c r="P5670" i="12" l="1"/>
  <c r="R5670" i="12" s="1"/>
  <c r="R5669" i="12"/>
  <c r="L5671" i="12"/>
  <c r="M5671" i="12"/>
  <c r="I5671" i="12"/>
  <c r="J5671" i="12" s="1"/>
  <c r="H5672" i="12"/>
  <c r="E5673" i="12"/>
  <c r="F5674" i="12"/>
  <c r="G5674" i="12" s="1"/>
  <c r="P5671" i="12" l="1"/>
  <c r="Q5671" i="12"/>
  <c r="L5672" i="12"/>
  <c r="M5672" i="12"/>
  <c r="N5671" i="12"/>
  <c r="I5672" i="12"/>
  <c r="J5672" i="12" s="1"/>
  <c r="H5673" i="12"/>
  <c r="F5675" i="12"/>
  <c r="G5675" i="12" s="1"/>
  <c r="E5674" i="12"/>
  <c r="P5672" i="12" l="1"/>
  <c r="Q5672" i="12"/>
  <c r="R5671" i="12"/>
  <c r="L5673" i="12"/>
  <c r="M5673" i="12"/>
  <c r="N5672" i="12"/>
  <c r="I5673" i="12"/>
  <c r="J5673" i="12" s="1"/>
  <c r="H5674" i="12"/>
  <c r="M5674" i="12" s="1"/>
  <c r="E5675" i="12"/>
  <c r="F5676" i="12"/>
  <c r="G5676" i="12" s="1"/>
  <c r="P5673" i="12" l="1"/>
  <c r="Q5673" i="12"/>
  <c r="Q5674" i="12" s="1"/>
  <c r="R5672" i="12"/>
  <c r="N5673" i="12"/>
  <c r="I5674" i="12"/>
  <c r="J5674" i="12" s="1"/>
  <c r="L5674" i="12"/>
  <c r="N5674" i="12" s="1"/>
  <c r="H5675" i="12"/>
  <c r="F5677" i="12"/>
  <c r="G5677" i="12" s="1"/>
  <c r="E5676" i="12"/>
  <c r="P5674" i="12" l="1"/>
  <c r="R5673" i="12"/>
  <c r="R5674" i="12"/>
  <c r="L5675" i="12"/>
  <c r="M5675" i="12"/>
  <c r="I5675" i="12"/>
  <c r="J5675" i="12" s="1"/>
  <c r="H5676" i="12"/>
  <c r="E5677" i="12"/>
  <c r="F5678" i="12"/>
  <c r="G5678" i="12" s="1"/>
  <c r="P5675" i="12" l="1"/>
  <c r="Q5675" i="12"/>
  <c r="L5676" i="12"/>
  <c r="M5676" i="12"/>
  <c r="N5675" i="12"/>
  <c r="I5676" i="12"/>
  <c r="J5676" i="12" s="1"/>
  <c r="H5677" i="12"/>
  <c r="M5677" i="12" s="1"/>
  <c r="F5679" i="12"/>
  <c r="G5679" i="12" s="1"/>
  <c r="E5678" i="12"/>
  <c r="P5676" i="12" l="1"/>
  <c r="Q5676" i="12"/>
  <c r="Q5677" i="12" s="1"/>
  <c r="R5675" i="12"/>
  <c r="N5676" i="12"/>
  <c r="I5677" i="12"/>
  <c r="J5677" i="12" s="1"/>
  <c r="L5677" i="12"/>
  <c r="N5677" i="12" s="1"/>
  <c r="H5678" i="12"/>
  <c r="E5679" i="12"/>
  <c r="F5680" i="12"/>
  <c r="G5680" i="12" s="1"/>
  <c r="P5677" i="12" l="1"/>
  <c r="R5677" i="12" s="1"/>
  <c r="R5676" i="12"/>
  <c r="L5678" i="12"/>
  <c r="M5678" i="12"/>
  <c r="I5678" i="12"/>
  <c r="J5678" i="12" s="1"/>
  <c r="H5679" i="12"/>
  <c r="F5681" i="12"/>
  <c r="G5681" i="12" s="1"/>
  <c r="E5680" i="12"/>
  <c r="P5678" i="12" l="1"/>
  <c r="Q5678" i="12"/>
  <c r="L5679" i="12"/>
  <c r="M5679" i="12"/>
  <c r="N5678" i="12"/>
  <c r="I5679" i="12"/>
  <c r="J5679" i="12" s="1"/>
  <c r="H5680" i="12"/>
  <c r="E5681" i="12"/>
  <c r="F5682" i="12"/>
  <c r="G5682" i="12" s="1"/>
  <c r="P5679" i="12" l="1"/>
  <c r="Q5679" i="12"/>
  <c r="R5678" i="12"/>
  <c r="L5680" i="12"/>
  <c r="M5680" i="12"/>
  <c r="N5679" i="12"/>
  <c r="I5680" i="12"/>
  <c r="J5680" i="12" s="1"/>
  <c r="H5681" i="12"/>
  <c r="F5683" i="12"/>
  <c r="G5683" i="12" s="1"/>
  <c r="E5682" i="12"/>
  <c r="P5680" i="12" l="1"/>
  <c r="Q5680" i="12"/>
  <c r="R5679" i="12"/>
  <c r="L5681" i="12"/>
  <c r="M5681" i="12"/>
  <c r="N5680" i="12"/>
  <c r="I5681" i="12"/>
  <c r="J5681" i="12" s="1"/>
  <c r="H5682" i="12"/>
  <c r="E5683" i="12"/>
  <c r="F5684" i="12"/>
  <c r="G5684" i="12" s="1"/>
  <c r="P5681" i="12" l="1"/>
  <c r="Q5681" i="12"/>
  <c r="R5680" i="12"/>
  <c r="L5682" i="12"/>
  <c r="M5682" i="12"/>
  <c r="N5681" i="12"/>
  <c r="I5682" i="12"/>
  <c r="J5682" i="12" s="1"/>
  <c r="H5683" i="12"/>
  <c r="F5685" i="12"/>
  <c r="G5685" i="12" s="1"/>
  <c r="E5684" i="12"/>
  <c r="P5682" i="12" l="1"/>
  <c r="Q5682" i="12"/>
  <c r="R5681" i="12"/>
  <c r="L5683" i="12"/>
  <c r="M5683" i="12"/>
  <c r="N5682" i="12"/>
  <c r="I5683" i="12"/>
  <c r="J5683" i="12" s="1"/>
  <c r="H5684" i="12"/>
  <c r="E5685" i="12"/>
  <c r="F5686" i="12"/>
  <c r="G5686" i="12" s="1"/>
  <c r="P5683" i="12" l="1"/>
  <c r="Q5683" i="12"/>
  <c r="R5682" i="12"/>
  <c r="L5684" i="12"/>
  <c r="M5684" i="12"/>
  <c r="N5683" i="12"/>
  <c r="I5684" i="12"/>
  <c r="J5684" i="12" s="1"/>
  <c r="H5685" i="12"/>
  <c r="M5685" i="12" s="1"/>
  <c r="F5687" i="12"/>
  <c r="G5687" i="12" s="1"/>
  <c r="E5686" i="12"/>
  <c r="P5684" i="12" l="1"/>
  <c r="Q5684" i="12"/>
  <c r="Q5685" i="12" s="1"/>
  <c r="R5683" i="12"/>
  <c r="N5684" i="12"/>
  <c r="I5685" i="12"/>
  <c r="J5685" i="12" s="1"/>
  <c r="L5685" i="12"/>
  <c r="N5685" i="12" s="1"/>
  <c r="H5686" i="12"/>
  <c r="M5686" i="12" s="1"/>
  <c r="E5687" i="12"/>
  <c r="F5688" i="12"/>
  <c r="G5688" i="12" s="1"/>
  <c r="P5685" i="12" l="1"/>
  <c r="R5685" i="12" s="1"/>
  <c r="Q5686" i="12"/>
  <c r="R5684" i="12"/>
  <c r="I5686" i="12"/>
  <c r="J5686" i="12" s="1"/>
  <c r="L5686" i="12"/>
  <c r="N5686" i="12" s="1"/>
  <c r="H5687" i="12"/>
  <c r="F5689" i="12"/>
  <c r="G5689" i="12" s="1"/>
  <c r="E5688" i="12"/>
  <c r="P5686" i="12" l="1"/>
  <c r="R5686" i="12" s="1"/>
  <c r="L5687" i="12"/>
  <c r="M5687" i="12"/>
  <c r="I5687" i="12"/>
  <c r="J5687" i="12" s="1"/>
  <c r="H5688" i="12"/>
  <c r="E5689" i="12"/>
  <c r="F5690" i="12"/>
  <c r="G5690" i="12" s="1"/>
  <c r="P5687" i="12" l="1"/>
  <c r="Q5687" i="12"/>
  <c r="L5688" i="12"/>
  <c r="M5688" i="12"/>
  <c r="N5687" i="12"/>
  <c r="I5688" i="12"/>
  <c r="J5688" i="12" s="1"/>
  <c r="H5689" i="12"/>
  <c r="M5689" i="12" s="1"/>
  <c r="F5691" i="12"/>
  <c r="G5691" i="12" s="1"/>
  <c r="E5690" i="12"/>
  <c r="P5688" i="12" l="1"/>
  <c r="Q5688" i="12"/>
  <c r="Q5689" i="12" s="1"/>
  <c r="R5687" i="12"/>
  <c r="N5688" i="12"/>
  <c r="I5689" i="12"/>
  <c r="J5689" i="12" s="1"/>
  <c r="L5689" i="12"/>
  <c r="N5689" i="12" s="1"/>
  <c r="H5690" i="12"/>
  <c r="E5691" i="12"/>
  <c r="F5692" i="12"/>
  <c r="G5692" i="12" s="1"/>
  <c r="P5689" i="12" l="1"/>
  <c r="R5689" i="12" s="1"/>
  <c r="R5688" i="12"/>
  <c r="L5690" i="12"/>
  <c r="M5690" i="12"/>
  <c r="I5690" i="12"/>
  <c r="J5690" i="12" s="1"/>
  <c r="H5691" i="12"/>
  <c r="F5693" i="12"/>
  <c r="G5693" i="12" s="1"/>
  <c r="E5692" i="12"/>
  <c r="P5690" i="12" l="1"/>
  <c r="Q5690" i="12"/>
  <c r="L5691" i="12"/>
  <c r="M5691" i="12"/>
  <c r="N5690" i="12"/>
  <c r="I5691" i="12"/>
  <c r="J5691" i="12" s="1"/>
  <c r="H5692" i="12"/>
  <c r="E5693" i="12"/>
  <c r="F5694" i="12"/>
  <c r="G5694" i="12" s="1"/>
  <c r="P5691" i="12" l="1"/>
  <c r="Q5691" i="12"/>
  <c r="R5690" i="12"/>
  <c r="L5692" i="12"/>
  <c r="M5692" i="12"/>
  <c r="N5691" i="12"/>
  <c r="I5692" i="12"/>
  <c r="J5692" i="12" s="1"/>
  <c r="H5693" i="12"/>
  <c r="F5695" i="12"/>
  <c r="G5695" i="12" s="1"/>
  <c r="E5694" i="12"/>
  <c r="P5692" i="12" l="1"/>
  <c r="Q5692" i="12"/>
  <c r="R5691" i="12"/>
  <c r="L5693" i="12"/>
  <c r="M5693" i="12"/>
  <c r="N5692" i="12"/>
  <c r="I5693" i="12"/>
  <c r="J5693" i="12" s="1"/>
  <c r="H5694" i="12"/>
  <c r="E5695" i="12"/>
  <c r="F5696" i="12"/>
  <c r="G5696" i="12" s="1"/>
  <c r="P5693" i="12" l="1"/>
  <c r="Q5693" i="12"/>
  <c r="R5692" i="12"/>
  <c r="L5694" i="12"/>
  <c r="M5694" i="12"/>
  <c r="N5693" i="12"/>
  <c r="I5694" i="12"/>
  <c r="J5694" i="12" s="1"/>
  <c r="H5695" i="12"/>
  <c r="F5697" i="12"/>
  <c r="G5697" i="12" s="1"/>
  <c r="E5696" i="12"/>
  <c r="P5694" i="12" l="1"/>
  <c r="Q5694" i="12"/>
  <c r="R5693" i="12"/>
  <c r="L5695" i="12"/>
  <c r="M5695" i="12"/>
  <c r="N5694" i="12"/>
  <c r="I5695" i="12"/>
  <c r="J5695" i="12" s="1"/>
  <c r="H5696" i="12"/>
  <c r="E5697" i="12"/>
  <c r="F5698" i="12"/>
  <c r="G5698" i="12" s="1"/>
  <c r="P5695" i="12" l="1"/>
  <c r="Q5695" i="12"/>
  <c r="R5694" i="12"/>
  <c r="L5696" i="12"/>
  <c r="M5696" i="12"/>
  <c r="N5695" i="12"/>
  <c r="I5696" i="12"/>
  <c r="J5696" i="12" s="1"/>
  <c r="H5697" i="12"/>
  <c r="F5699" i="12"/>
  <c r="G5699" i="12" s="1"/>
  <c r="E5698" i="12"/>
  <c r="P5696" i="12" l="1"/>
  <c r="Q5696" i="12"/>
  <c r="R5695" i="12"/>
  <c r="L5697" i="12"/>
  <c r="M5697" i="12"/>
  <c r="N5696" i="12"/>
  <c r="I5697" i="12"/>
  <c r="J5697" i="12" s="1"/>
  <c r="H5698" i="12"/>
  <c r="E5699" i="12"/>
  <c r="F5700" i="12"/>
  <c r="G5700" i="12" s="1"/>
  <c r="P5697" i="12" l="1"/>
  <c r="Q5697" i="12"/>
  <c r="R5696" i="12"/>
  <c r="L5698" i="12"/>
  <c r="M5698" i="12"/>
  <c r="N5697" i="12"/>
  <c r="I5698" i="12"/>
  <c r="J5698" i="12" s="1"/>
  <c r="H5699" i="12"/>
  <c r="F5701" i="12"/>
  <c r="G5701" i="12" s="1"/>
  <c r="E5700" i="12"/>
  <c r="P5698" i="12" l="1"/>
  <c r="Q5698" i="12"/>
  <c r="R5697" i="12"/>
  <c r="L5699" i="12"/>
  <c r="M5699" i="12"/>
  <c r="N5698" i="12"/>
  <c r="I5699" i="12"/>
  <c r="J5699" i="12" s="1"/>
  <c r="H5700" i="12"/>
  <c r="E5701" i="12"/>
  <c r="F5702" i="12"/>
  <c r="G5702" i="12" s="1"/>
  <c r="P5699" i="12" l="1"/>
  <c r="Q5699" i="12"/>
  <c r="R5698" i="12"/>
  <c r="L5700" i="12"/>
  <c r="M5700" i="12"/>
  <c r="N5699" i="12"/>
  <c r="I5700" i="12"/>
  <c r="J5700" i="12" s="1"/>
  <c r="H5701" i="12"/>
  <c r="F5703" i="12"/>
  <c r="G5703" i="12" s="1"/>
  <c r="E5702" i="12"/>
  <c r="P5700" i="12" l="1"/>
  <c r="Q5700" i="12"/>
  <c r="R5699" i="12"/>
  <c r="L5701" i="12"/>
  <c r="M5701" i="12"/>
  <c r="N5700" i="12"/>
  <c r="I5701" i="12"/>
  <c r="J5701" i="12" s="1"/>
  <c r="H5702" i="12"/>
  <c r="F5704" i="12"/>
  <c r="G5704" i="12" s="1"/>
  <c r="E5703" i="12"/>
  <c r="P5701" i="12" l="1"/>
  <c r="Q5701" i="12"/>
  <c r="R5700" i="12"/>
  <c r="L5702" i="12"/>
  <c r="M5702" i="12"/>
  <c r="N5701" i="12"/>
  <c r="I5702" i="12"/>
  <c r="J5702" i="12" s="1"/>
  <c r="H5703" i="12"/>
  <c r="F5705" i="12"/>
  <c r="G5705" i="12" s="1"/>
  <c r="E5704" i="12"/>
  <c r="P5702" i="12" l="1"/>
  <c r="Q5702" i="12"/>
  <c r="R5701" i="12"/>
  <c r="L5703" i="12"/>
  <c r="M5703" i="12"/>
  <c r="N5702" i="12"/>
  <c r="I5703" i="12"/>
  <c r="J5703" i="12" s="1"/>
  <c r="H5704" i="12"/>
  <c r="E5705" i="12"/>
  <c r="F5706" i="12"/>
  <c r="G5706" i="12" s="1"/>
  <c r="P5703" i="12" l="1"/>
  <c r="Q5703" i="12"/>
  <c r="R5702" i="12"/>
  <c r="L5704" i="12"/>
  <c r="M5704" i="12"/>
  <c r="N5703" i="12"/>
  <c r="I5704" i="12"/>
  <c r="J5704" i="12" s="1"/>
  <c r="H5705" i="12"/>
  <c r="M5705" i="12" s="1"/>
  <c r="F5707" i="12"/>
  <c r="G5707" i="12" s="1"/>
  <c r="E5706" i="12"/>
  <c r="P5704" i="12" l="1"/>
  <c r="Q5704" i="12"/>
  <c r="Q5705" i="12" s="1"/>
  <c r="R5703" i="12"/>
  <c r="N5704" i="12"/>
  <c r="I5705" i="12"/>
  <c r="J5705" i="12" s="1"/>
  <c r="L5705" i="12"/>
  <c r="N5705" i="12" s="1"/>
  <c r="H5706" i="12"/>
  <c r="F5708" i="12"/>
  <c r="G5708" i="12" s="1"/>
  <c r="E5707" i="12"/>
  <c r="P5705" i="12" l="1"/>
  <c r="R5705" i="12" s="1"/>
  <c r="R5704" i="12"/>
  <c r="L5706" i="12"/>
  <c r="M5706" i="12"/>
  <c r="I5706" i="12"/>
  <c r="J5706" i="12" s="1"/>
  <c r="H5707" i="12"/>
  <c r="E5708" i="12"/>
  <c r="F5709" i="12"/>
  <c r="G5709" i="12" s="1"/>
  <c r="P5706" i="12" l="1"/>
  <c r="Q5706" i="12"/>
  <c r="L5707" i="12"/>
  <c r="M5707" i="12"/>
  <c r="N5706" i="12"/>
  <c r="I5707" i="12"/>
  <c r="J5707" i="12" s="1"/>
  <c r="H5708" i="12"/>
  <c r="F5710" i="12"/>
  <c r="G5710" i="12" s="1"/>
  <c r="E5709" i="12"/>
  <c r="P5707" i="12" l="1"/>
  <c r="Q5707" i="12"/>
  <c r="R5706" i="12"/>
  <c r="L5708" i="12"/>
  <c r="M5708" i="12"/>
  <c r="N5707" i="12"/>
  <c r="I5708" i="12"/>
  <c r="J5708" i="12" s="1"/>
  <c r="H5709" i="12"/>
  <c r="F5711" i="12"/>
  <c r="G5711" i="12" s="1"/>
  <c r="E5710" i="12"/>
  <c r="P5708" i="12" l="1"/>
  <c r="Q5708" i="12"/>
  <c r="R5708" i="12" s="1"/>
  <c r="R5707" i="12"/>
  <c r="L5709" i="12"/>
  <c r="M5709" i="12"/>
  <c r="N5708" i="12"/>
  <c r="I5709" i="12"/>
  <c r="J5709" i="12" s="1"/>
  <c r="H5710" i="12"/>
  <c r="E5711" i="12"/>
  <c r="F5712" i="12"/>
  <c r="G5712" i="12" s="1"/>
  <c r="P5709" i="12" l="1"/>
  <c r="Q5709" i="12"/>
  <c r="L5710" i="12"/>
  <c r="M5710" i="12"/>
  <c r="N5709" i="12"/>
  <c r="I5710" i="12"/>
  <c r="J5710" i="12" s="1"/>
  <c r="H5711" i="12"/>
  <c r="F5713" i="12"/>
  <c r="G5713" i="12" s="1"/>
  <c r="E5712" i="12"/>
  <c r="P5710" i="12" l="1"/>
  <c r="Q5710" i="12"/>
  <c r="R5709" i="12"/>
  <c r="L5711" i="12"/>
  <c r="M5711" i="12"/>
  <c r="N5710" i="12"/>
  <c r="I5711" i="12"/>
  <c r="J5711" i="12" s="1"/>
  <c r="H5712" i="12"/>
  <c r="F5714" i="12"/>
  <c r="G5714" i="12" s="1"/>
  <c r="E5713" i="12"/>
  <c r="P5711" i="12" l="1"/>
  <c r="Q5711" i="12"/>
  <c r="R5710" i="12"/>
  <c r="L5712" i="12"/>
  <c r="M5712" i="12"/>
  <c r="N5711" i="12"/>
  <c r="I5712" i="12"/>
  <c r="J5712" i="12" s="1"/>
  <c r="H5713" i="12"/>
  <c r="F5715" i="12"/>
  <c r="G5715" i="12" s="1"/>
  <c r="E5714" i="12"/>
  <c r="P5712" i="12" l="1"/>
  <c r="Q5712" i="12"/>
  <c r="R5711" i="12"/>
  <c r="L5713" i="12"/>
  <c r="M5713" i="12"/>
  <c r="N5712" i="12"/>
  <c r="I5713" i="12"/>
  <c r="J5713" i="12" s="1"/>
  <c r="H5714" i="12"/>
  <c r="E5715" i="12"/>
  <c r="F5716" i="12"/>
  <c r="G5716" i="12" s="1"/>
  <c r="P5713" i="12" l="1"/>
  <c r="Q5713" i="12"/>
  <c r="R5712" i="12"/>
  <c r="L5714" i="12"/>
  <c r="M5714" i="12"/>
  <c r="N5713" i="12"/>
  <c r="I5714" i="12"/>
  <c r="J5714" i="12" s="1"/>
  <c r="H5715" i="12"/>
  <c r="F5717" i="12"/>
  <c r="G5717" i="12" s="1"/>
  <c r="E5716" i="12"/>
  <c r="P5714" i="12" l="1"/>
  <c r="Q5714" i="12"/>
  <c r="R5713" i="12"/>
  <c r="L5715" i="12"/>
  <c r="M5715" i="12"/>
  <c r="N5714" i="12"/>
  <c r="I5715" i="12"/>
  <c r="J5715" i="12" s="1"/>
  <c r="H5716" i="12"/>
  <c r="F5718" i="12"/>
  <c r="G5718" i="12" s="1"/>
  <c r="E5717" i="12"/>
  <c r="P5715" i="12" l="1"/>
  <c r="Q5715" i="12"/>
  <c r="R5714" i="12"/>
  <c r="L5716" i="12"/>
  <c r="M5716" i="12"/>
  <c r="N5715" i="12"/>
  <c r="I5716" i="12"/>
  <c r="J5716" i="12" s="1"/>
  <c r="H5717" i="12"/>
  <c r="F5719" i="12"/>
  <c r="G5719" i="12" s="1"/>
  <c r="E5718" i="12"/>
  <c r="P5716" i="12" l="1"/>
  <c r="Q5716" i="12"/>
  <c r="R5715" i="12"/>
  <c r="L5717" i="12"/>
  <c r="M5717" i="12"/>
  <c r="N5716" i="12"/>
  <c r="I5717" i="12"/>
  <c r="J5717" i="12" s="1"/>
  <c r="H5718" i="12"/>
  <c r="F5720" i="12"/>
  <c r="G5720" i="12" s="1"/>
  <c r="E5719" i="12"/>
  <c r="P5717" i="12" l="1"/>
  <c r="Q5717" i="12"/>
  <c r="R5716" i="12"/>
  <c r="L5718" i="12"/>
  <c r="M5718" i="12"/>
  <c r="N5717" i="12"/>
  <c r="I5718" i="12"/>
  <c r="J5718" i="12" s="1"/>
  <c r="H5719" i="12"/>
  <c r="F5721" i="12"/>
  <c r="G5721" i="12" s="1"/>
  <c r="E5720" i="12"/>
  <c r="P5718" i="12" l="1"/>
  <c r="Q5718" i="12"/>
  <c r="R5717" i="12"/>
  <c r="L5719" i="12"/>
  <c r="M5719" i="12"/>
  <c r="N5718" i="12"/>
  <c r="I5719" i="12"/>
  <c r="J5719" i="12" s="1"/>
  <c r="H5720" i="12"/>
  <c r="E5721" i="12"/>
  <c r="F5722" i="12"/>
  <c r="G5722" i="12" s="1"/>
  <c r="P5719" i="12" l="1"/>
  <c r="Q5719" i="12"/>
  <c r="R5718" i="12"/>
  <c r="L5720" i="12"/>
  <c r="M5720" i="12"/>
  <c r="N5719" i="12"/>
  <c r="I5720" i="12"/>
  <c r="J5720" i="12" s="1"/>
  <c r="H5721" i="12"/>
  <c r="M5721" i="12" s="1"/>
  <c r="F5723" i="12"/>
  <c r="G5723" i="12" s="1"/>
  <c r="E5722" i="12"/>
  <c r="P5720" i="12" l="1"/>
  <c r="Q5720" i="12"/>
  <c r="Q5721" i="12" s="1"/>
  <c r="R5719" i="12"/>
  <c r="N5720" i="12"/>
  <c r="I5721" i="12"/>
  <c r="J5721" i="12" s="1"/>
  <c r="L5721" i="12"/>
  <c r="N5721" i="12" s="1"/>
  <c r="H5722" i="12"/>
  <c r="E5723" i="12"/>
  <c r="F5724" i="12"/>
  <c r="G5724" i="12" s="1"/>
  <c r="P5721" i="12" l="1"/>
  <c r="R5721" i="12" s="1"/>
  <c r="R5720" i="12"/>
  <c r="L5722" i="12"/>
  <c r="M5722" i="12"/>
  <c r="I5722" i="12"/>
  <c r="J5722" i="12" s="1"/>
  <c r="H5723" i="12"/>
  <c r="M5723" i="12" s="1"/>
  <c r="F5725" i="12"/>
  <c r="G5725" i="12" s="1"/>
  <c r="E5724" i="12"/>
  <c r="P5722" i="12" l="1"/>
  <c r="Q5722" i="12"/>
  <c r="Q5723" i="12" s="1"/>
  <c r="N5722" i="12"/>
  <c r="I5723" i="12"/>
  <c r="J5723" i="12" s="1"/>
  <c r="L5723" i="12"/>
  <c r="N5723" i="12" s="1"/>
  <c r="H5724" i="12"/>
  <c r="M5724" i="12" s="1"/>
  <c r="E5725" i="12"/>
  <c r="F5726" i="12"/>
  <c r="G5726" i="12" s="1"/>
  <c r="P5723" i="12" l="1"/>
  <c r="Q5724" i="12"/>
  <c r="R5722" i="12"/>
  <c r="R5723" i="12"/>
  <c r="I5724" i="12"/>
  <c r="J5724" i="12" s="1"/>
  <c r="L5724" i="12"/>
  <c r="N5724" i="12" s="1"/>
  <c r="H5725" i="12"/>
  <c r="F5727" i="12"/>
  <c r="G5727" i="12" s="1"/>
  <c r="E5726" i="12"/>
  <c r="P5724" i="12" l="1"/>
  <c r="R5724" i="12" s="1"/>
  <c r="L5725" i="12"/>
  <c r="M5725" i="12"/>
  <c r="I5725" i="12"/>
  <c r="J5725" i="12" s="1"/>
  <c r="H5726" i="12"/>
  <c r="E5727" i="12"/>
  <c r="F5728" i="12"/>
  <c r="G5728" i="12" s="1"/>
  <c r="P5725" i="12" l="1"/>
  <c r="Q5725" i="12"/>
  <c r="L5726" i="12"/>
  <c r="M5726" i="12"/>
  <c r="N5725" i="12"/>
  <c r="I5726" i="12"/>
  <c r="J5726" i="12" s="1"/>
  <c r="H5727" i="12"/>
  <c r="F5729" i="12"/>
  <c r="G5729" i="12" s="1"/>
  <c r="E5728" i="12"/>
  <c r="P5726" i="12" l="1"/>
  <c r="Q5726" i="12"/>
  <c r="R5725" i="12"/>
  <c r="L5727" i="12"/>
  <c r="M5727" i="12"/>
  <c r="N5726" i="12"/>
  <c r="I5727" i="12"/>
  <c r="J5727" i="12" s="1"/>
  <c r="H5728" i="12"/>
  <c r="E5729" i="12"/>
  <c r="F5730" i="12"/>
  <c r="G5730" i="12" s="1"/>
  <c r="P5727" i="12" l="1"/>
  <c r="Q5727" i="12"/>
  <c r="R5726" i="12"/>
  <c r="L5728" i="12"/>
  <c r="M5728" i="12"/>
  <c r="N5727" i="12"/>
  <c r="I5728" i="12"/>
  <c r="J5728" i="12" s="1"/>
  <c r="H5729" i="12"/>
  <c r="F5731" i="12"/>
  <c r="G5731" i="12" s="1"/>
  <c r="E5730" i="12"/>
  <c r="P5728" i="12" l="1"/>
  <c r="Q5728" i="12"/>
  <c r="R5727" i="12"/>
  <c r="L5729" i="12"/>
  <c r="M5729" i="12"/>
  <c r="N5728" i="12"/>
  <c r="I5729" i="12"/>
  <c r="J5729" i="12" s="1"/>
  <c r="H5730" i="12"/>
  <c r="F5732" i="12"/>
  <c r="G5732" i="12" s="1"/>
  <c r="E5731" i="12"/>
  <c r="P5729" i="12" l="1"/>
  <c r="Q5729" i="12"/>
  <c r="R5728" i="12"/>
  <c r="L5730" i="12"/>
  <c r="M5730" i="12"/>
  <c r="N5729" i="12"/>
  <c r="I5730" i="12"/>
  <c r="J5730" i="12" s="1"/>
  <c r="H5731" i="12"/>
  <c r="F5733" i="12"/>
  <c r="G5733" i="12" s="1"/>
  <c r="E5732" i="12"/>
  <c r="P5730" i="12" l="1"/>
  <c r="Q5730" i="12"/>
  <c r="R5729" i="12"/>
  <c r="L5731" i="12"/>
  <c r="M5731" i="12"/>
  <c r="N5730" i="12"/>
  <c r="I5731" i="12"/>
  <c r="J5731" i="12" s="1"/>
  <c r="H5732" i="12"/>
  <c r="E5733" i="12"/>
  <c r="F5734" i="12"/>
  <c r="G5734" i="12" s="1"/>
  <c r="P5731" i="12" l="1"/>
  <c r="Q5731" i="12"/>
  <c r="R5730" i="12"/>
  <c r="L5732" i="12"/>
  <c r="M5732" i="12"/>
  <c r="N5731" i="12"/>
  <c r="I5732" i="12"/>
  <c r="J5732" i="12" s="1"/>
  <c r="H5733" i="12"/>
  <c r="M5733" i="12" s="1"/>
  <c r="F5735" i="12"/>
  <c r="G5735" i="12" s="1"/>
  <c r="E5734" i="12"/>
  <c r="P5732" i="12" l="1"/>
  <c r="Q5732" i="12"/>
  <c r="Q5733" i="12" s="1"/>
  <c r="R5731" i="12"/>
  <c r="N5732" i="12"/>
  <c r="I5733" i="12"/>
  <c r="J5733" i="12" s="1"/>
  <c r="L5733" i="12"/>
  <c r="N5733" i="12" s="1"/>
  <c r="H5734" i="12"/>
  <c r="E5735" i="12"/>
  <c r="F5736" i="12"/>
  <c r="G5736" i="12" s="1"/>
  <c r="P5733" i="12" l="1"/>
  <c r="R5733" i="12" s="1"/>
  <c r="R5732" i="12"/>
  <c r="L5734" i="12"/>
  <c r="M5734" i="12"/>
  <c r="I5734" i="12"/>
  <c r="J5734" i="12" s="1"/>
  <c r="H5735" i="12"/>
  <c r="M5735" i="12" s="1"/>
  <c r="F5737" i="12"/>
  <c r="G5737" i="12" s="1"/>
  <c r="E5736" i="12"/>
  <c r="P5734" i="12" l="1"/>
  <c r="Q5734" i="12"/>
  <c r="Q5735" i="12" s="1"/>
  <c r="N5734" i="12"/>
  <c r="I5735" i="12"/>
  <c r="J5735" i="12" s="1"/>
  <c r="L5735" i="12"/>
  <c r="N5735" i="12" s="1"/>
  <c r="H5736" i="12"/>
  <c r="F5738" i="12"/>
  <c r="G5738" i="12" s="1"/>
  <c r="E5737" i="12"/>
  <c r="P5735" i="12" l="1"/>
  <c r="R5735" i="12" s="1"/>
  <c r="R5734" i="12"/>
  <c r="L5736" i="12"/>
  <c r="M5736" i="12"/>
  <c r="I5736" i="12"/>
  <c r="J5736" i="12" s="1"/>
  <c r="H5737" i="12"/>
  <c r="F5739" i="12"/>
  <c r="G5739" i="12" s="1"/>
  <c r="E5738" i="12"/>
  <c r="P5736" i="12" l="1"/>
  <c r="Q5736" i="12"/>
  <c r="L5737" i="12"/>
  <c r="M5737" i="12"/>
  <c r="N5736" i="12"/>
  <c r="I5737" i="12"/>
  <c r="J5737" i="12" s="1"/>
  <c r="H5738" i="12"/>
  <c r="E5739" i="12"/>
  <c r="F5740" i="12"/>
  <c r="G5740" i="12" s="1"/>
  <c r="P5737" i="12" l="1"/>
  <c r="Q5737" i="12"/>
  <c r="R5736" i="12"/>
  <c r="L5738" i="12"/>
  <c r="M5738" i="12"/>
  <c r="N5737" i="12"/>
  <c r="I5738" i="12"/>
  <c r="J5738" i="12" s="1"/>
  <c r="H5739" i="12"/>
  <c r="F5741" i="12"/>
  <c r="G5741" i="12" s="1"/>
  <c r="E5740" i="12"/>
  <c r="P5738" i="12" l="1"/>
  <c r="Q5738" i="12"/>
  <c r="R5737" i="12"/>
  <c r="L5739" i="12"/>
  <c r="M5739" i="12"/>
  <c r="N5738" i="12"/>
  <c r="I5739" i="12"/>
  <c r="J5739" i="12" s="1"/>
  <c r="H5740" i="12"/>
  <c r="F5742" i="12"/>
  <c r="G5742" i="12" s="1"/>
  <c r="E5741" i="12"/>
  <c r="P5739" i="12" l="1"/>
  <c r="Q5739" i="12"/>
  <c r="R5738" i="12"/>
  <c r="L5740" i="12"/>
  <c r="M5740" i="12"/>
  <c r="N5739" i="12"/>
  <c r="I5740" i="12"/>
  <c r="J5740" i="12" s="1"/>
  <c r="H5741" i="12"/>
  <c r="F5743" i="12"/>
  <c r="G5743" i="12" s="1"/>
  <c r="E5742" i="12"/>
  <c r="P5740" i="12" l="1"/>
  <c r="Q5740" i="12"/>
  <c r="R5739" i="12"/>
  <c r="L5741" i="12"/>
  <c r="M5741" i="12"/>
  <c r="N5740" i="12"/>
  <c r="I5741" i="12"/>
  <c r="J5741" i="12" s="1"/>
  <c r="H5742" i="12"/>
  <c r="E5743" i="12"/>
  <c r="F5744" i="12"/>
  <c r="G5744" i="12" s="1"/>
  <c r="P5741" i="12" l="1"/>
  <c r="Q5741" i="12"/>
  <c r="R5740" i="12"/>
  <c r="L5742" i="12"/>
  <c r="M5742" i="12"/>
  <c r="N5741" i="12"/>
  <c r="I5742" i="12"/>
  <c r="J5742" i="12" s="1"/>
  <c r="H5743" i="12"/>
  <c r="F5745" i="12"/>
  <c r="G5745" i="12" s="1"/>
  <c r="E5744" i="12"/>
  <c r="R5741" i="12" l="1"/>
  <c r="P5742" i="12"/>
  <c r="Q5742" i="12"/>
  <c r="L5743" i="12"/>
  <c r="M5743" i="12"/>
  <c r="N5742" i="12"/>
  <c r="I5743" i="12"/>
  <c r="J5743" i="12" s="1"/>
  <c r="H5744" i="12"/>
  <c r="E5745" i="12"/>
  <c r="F5746" i="12"/>
  <c r="G5746" i="12" s="1"/>
  <c r="P5743" i="12" l="1"/>
  <c r="Q5743" i="12"/>
  <c r="R5742" i="12"/>
  <c r="L5744" i="12"/>
  <c r="M5744" i="12"/>
  <c r="N5743" i="12"/>
  <c r="I5744" i="12"/>
  <c r="J5744" i="12" s="1"/>
  <c r="H5745" i="12"/>
  <c r="F5747" i="12"/>
  <c r="G5747" i="12" s="1"/>
  <c r="E5746" i="12"/>
  <c r="P5744" i="12" l="1"/>
  <c r="Q5744" i="12"/>
  <c r="R5743" i="12"/>
  <c r="L5745" i="12"/>
  <c r="M5745" i="12"/>
  <c r="N5744" i="12"/>
  <c r="I5745" i="12"/>
  <c r="J5745" i="12" s="1"/>
  <c r="H5746" i="12"/>
  <c r="E5747" i="12"/>
  <c r="F5748" i="12"/>
  <c r="G5748" i="12" s="1"/>
  <c r="P5745" i="12" l="1"/>
  <c r="Q5745" i="12"/>
  <c r="R5744" i="12"/>
  <c r="L5746" i="12"/>
  <c r="M5746" i="12"/>
  <c r="N5745" i="12"/>
  <c r="I5746" i="12"/>
  <c r="J5746" i="12" s="1"/>
  <c r="H5747" i="12"/>
  <c r="F5749" i="12"/>
  <c r="G5749" i="12" s="1"/>
  <c r="E5748" i="12"/>
  <c r="P5746" i="12" l="1"/>
  <c r="Q5746" i="12"/>
  <c r="R5745" i="12"/>
  <c r="L5747" i="12"/>
  <c r="M5747" i="12"/>
  <c r="N5746" i="12"/>
  <c r="I5747" i="12"/>
  <c r="J5747" i="12" s="1"/>
  <c r="H5748" i="12"/>
  <c r="E5749" i="12"/>
  <c r="F5750" i="12"/>
  <c r="G5750" i="12" s="1"/>
  <c r="P5747" i="12" l="1"/>
  <c r="Q5747" i="12"/>
  <c r="R5746" i="12"/>
  <c r="L5748" i="12"/>
  <c r="M5748" i="12"/>
  <c r="N5747" i="12"/>
  <c r="I5748" i="12"/>
  <c r="J5748" i="12" s="1"/>
  <c r="H5749" i="12"/>
  <c r="F5751" i="12"/>
  <c r="G5751" i="12" s="1"/>
  <c r="E5750" i="12"/>
  <c r="P5748" i="12" l="1"/>
  <c r="Q5748" i="12"/>
  <c r="R5747" i="12"/>
  <c r="L5749" i="12"/>
  <c r="M5749" i="12"/>
  <c r="N5748" i="12"/>
  <c r="I5749" i="12"/>
  <c r="J5749" i="12" s="1"/>
  <c r="H5750" i="12"/>
  <c r="E5751" i="12"/>
  <c r="F5752" i="12"/>
  <c r="G5752" i="12" s="1"/>
  <c r="P5749" i="12" l="1"/>
  <c r="Q5749" i="12"/>
  <c r="R5748" i="12"/>
  <c r="L5750" i="12"/>
  <c r="M5750" i="12"/>
  <c r="N5749" i="12"/>
  <c r="I5750" i="12"/>
  <c r="J5750" i="12" s="1"/>
  <c r="H5751" i="12"/>
  <c r="F5753" i="12"/>
  <c r="G5753" i="12" s="1"/>
  <c r="E5752" i="12"/>
  <c r="P5750" i="12" l="1"/>
  <c r="Q5750" i="12"/>
  <c r="R5749" i="12"/>
  <c r="L5751" i="12"/>
  <c r="M5751" i="12"/>
  <c r="N5750" i="12"/>
  <c r="I5751" i="12"/>
  <c r="J5751" i="12" s="1"/>
  <c r="H5752" i="12"/>
  <c r="E5753" i="12"/>
  <c r="F5754" i="12"/>
  <c r="G5754" i="12" s="1"/>
  <c r="P5751" i="12" l="1"/>
  <c r="Q5751" i="12"/>
  <c r="R5750" i="12"/>
  <c r="L5752" i="12"/>
  <c r="M5752" i="12"/>
  <c r="N5751" i="12"/>
  <c r="I5752" i="12"/>
  <c r="J5752" i="12" s="1"/>
  <c r="H5753" i="12"/>
  <c r="F5755" i="12"/>
  <c r="G5755" i="12" s="1"/>
  <c r="E5754" i="12"/>
  <c r="P5752" i="12" l="1"/>
  <c r="Q5752" i="12"/>
  <c r="R5751" i="12"/>
  <c r="L5753" i="12"/>
  <c r="M5753" i="12"/>
  <c r="N5752" i="12"/>
  <c r="I5753" i="12"/>
  <c r="J5753" i="12" s="1"/>
  <c r="H5754" i="12"/>
  <c r="E5755" i="12"/>
  <c r="F5756" i="12"/>
  <c r="G5756" i="12" s="1"/>
  <c r="P5753" i="12" l="1"/>
  <c r="Q5753" i="12"/>
  <c r="R5752" i="12"/>
  <c r="L5754" i="12"/>
  <c r="M5754" i="12"/>
  <c r="N5753" i="12"/>
  <c r="I5754" i="12"/>
  <c r="J5754" i="12" s="1"/>
  <c r="H5755" i="12"/>
  <c r="F5757" i="12"/>
  <c r="G5757" i="12" s="1"/>
  <c r="E5756" i="12"/>
  <c r="P5754" i="12" l="1"/>
  <c r="Q5754" i="12"/>
  <c r="R5753" i="12"/>
  <c r="L5755" i="12"/>
  <c r="M5755" i="12"/>
  <c r="N5754" i="12"/>
  <c r="I5755" i="12"/>
  <c r="J5755" i="12" s="1"/>
  <c r="H5756" i="12"/>
  <c r="E5757" i="12"/>
  <c r="F5758" i="12"/>
  <c r="G5758" i="12" s="1"/>
  <c r="P5755" i="12" l="1"/>
  <c r="Q5755" i="12"/>
  <c r="R5754" i="12"/>
  <c r="L5756" i="12"/>
  <c r="M5756" i="12"/>
  <c r="N5755" i="12"/>
  <c r="I5756" i="12"/>
  <c r="J5756" i="12" s="1"/>
  <c r="H5757" i="12"/>
  <c r="F5759" i="12"/>
  <c r="G5759" i="12" s="1"/>
  <c r="E5758" i="12"/>
  <c r="P5756" i="12" l="1"/>
  <c r="Q5756" i="12"/>
  <c r="R5755" i="12"/>
  <c r="L5757" i="12"/>
  <c r="M5757" i="12"/>
  <c r="N5756" i="12"/>
  <c r="I5757" i="12"/>
  <c r="J5757" i="12" s="1"/>
  <c r="H5758" i="12"/>
  <c r="F5760" i="12"/>
  <c r="G5760" i="12" s="1"/>
  <c r="E5759" i="12"/>
  <c r="P5757" i="12" l="1"/>
  <c r="Q5757" i="12"/>
  <c r="R5756" i="12"/>
  <c r="L5758" i="12"/>
  <c r="M5758" i="12"/>
  <c r="N5757" i="12"/>
  <c r="I5758" i="12"/>
  <c r="J5758" i="12" s="1"/>
  <c r="H5759" i="12"/>
  <c r="F5761" i="12"/>
  <c r="G5761" i="12" s="1"/>
  <c r="E5760" i="12"/>
  <c r="P5758" i="12" l="1"/>
  <c r="Q5758" i="12"/>
  <c r="R5757" i="12"/>
  <c r="L5759" i="12"/>
  <c r="M5759" i="12"/>
  <c r="N5758" i="12"/>
  <c r="I5759" i="12"/>
  <c r="J5759" i="12" s="1"/>
  <c r="H5760" i="12"/>
  <c r="E5761" i="12"/>
  <c r="F5762" i="12"/>
  <c r="G5762" i="12" s="1"/>
  <c r="P5759" i="12" l="1"/>
  <c r="Q5759" i="12"/>
  <c r="R5758" i="12"/>
  <c r="L5760" i="12"/>
  <c r="M5760" i="12"/>
  <c r="N5759" i="12"/>
  <c r="I5760" i="12"/>
  <c r="J5760" i="12" s="1"/>
  <c r="H5761" i="12"/>
  <c r="F5763" i="12"/>
  <c r="G5763" i="12" s="1"/>
  <c r="E5762" i="12"/>
  <c r="R5759" i="12" l="1"/>
  <c r="P5760" i="12"/>
  <c r="Q5760" i="12"/>
  <c r="L5761" i="12"/>
  <c r="M5761" i="12"/>
  <c r="N5760" i="12"/>
  <c r="I5761" i="12"/>
  <c r="J5761" i="12" s="1"/>
  <c r="H5762" i="12"/>
  <c r="F5764" i="12"/>
  <c r="G5764" i="12" s="1"/>
  <c r="E5763" i="12"/>
  <c r="P5761" i="12" l="1"/>
  <c r="Q5761" i="12"/>
  <c r="R5760" i="12"/>
  <c r="L5762" i="12"/>
  <c r="M5762" i="12"/>
  <c r="N5761" i="12"/>
  <c r="I5762" i="12"/>
  <c r="J5762" i="12" s="1"/>
  <c r="H5763" i="12"/>
  <c r="F5765" i="12"/>
  <c r="G5765" i="12" s="1"/>
  <c r="E5764" i="12"/>
  <c r="P5762" i="12" l="1"/>
  <c r="Q5762" i="12"/>
  <c r="R5761" i="12"/>
  <c r="L5763" i="12"/>
  <c r="M5763" i="12"/>
  <c r="N5762" i="12"/>
  <c r="I5763" i="12"/>
  <c r="J5763" i="12" s="1"/>
  <c r="H5764" i="12"/>
  <c r="F5766" i="12"/>
  <c r="G5766" i="12" s="1"/>
  <c r="E5765" i="12"/>
  <c r="P5763" i="12" l="1"/>
  <c r="Q5763" i="12"/>
  <c r="R5762" i="12"/>
  <c r="L5764" i="12"/>
  <c r="M5764" i="12"/>
  <c r="N5763" i="12"/>
  <c r="I5764" i="12"/>
  <c r="J5764" i="12" s="1"/>
  <c r="H5765" i="12"/>
  <c r="E5766" i="12"/>
  <c r="F5767" i="12"/>
  <c r="G5767" i="12" s="1"/>
  <c r="P5764" i="12" l="1"/>
  <c r="Q5764" i="12"/>
  <c r="R5763" i="12"/>
  <c r="L5765" i="12"/>
  <c r="M5765" i="12"/>
  <c r="N5764" i="12"/>
  <c r="I5765" i="12"/>
  <c r="J5765" i="12" s="1"/>
  <c r="H5766" i="12"/>
  <c r="F5768" i="12"/>
  <c r="G5768" i="12" s="1"/>
  <c r="E5767" i="12"/>
  <c r="P5765" i="12" l="1"/>
  <c r="Q5765" i="12"/>
  <c r="R5764" i="12"/>
  <c r="L5766" i="12"/>
  <c r="M5766" i="12"/>
  <c r="N5765" i="12"/>
  <c r="I5766" i="12"/>
  <c r="J5766" i="12" s="1"/>
  <c r="H5767" i="12"/>
  <c r="M5767" i="12" s="1"/>
  <c r="F5769" i="12"/>
  <c r="G5769" i="12" s="1"/>
  <c r="E5768" i="12"/>
  <c r="P5766" i="12" l="1"/>
  <c r="Q5766" i="12"/>
  <c r="Q5767" i="12" s="1"/>
  <c r="R5765" i="12"/>
  <c r="N5766" i="12"/>
  <c r="I5767" i="12"/>
  <c r="J5767" i="12" s="1"/>
  <c r="L5767" i="12"/>
  <c r="N5767" i="12" s="1"/>
  <c r="H5768" i="12"/>
  <c r="M5768" i="12" s="1"/>
  <c r="E5769" i="12"/>
  <c r="F5770" i="12"/>
  <c r="G5770" i="12" s="1"/>
  <c r="P5767" i="12" l="1"/>
  <c r="R5767" i="12" s="1"/>
  <c r="Q5768" i="12"/>
  <c r="R5766" i="12"/>
  <c r="I5768" i="12"/>
  <c r="J5768" i="12" s="1"/>
  <c r="L5768" i="12"/>
  <c r="N5768" i="12" s="1"/>
  <c r="H5769" i="12"/>
  <c r="F5771" i="12"/>
  <c r="G5771" i="12" s="1"/>
  <c r="E5770" i="12"/>
  <c r="P5768" i="12" l="1"/>
  <c r="R5768" i="12" s="1"/>
  <c r="L5769" i="12"/>
  <c r="M5769" i="12"/>
  <c r="I5769" i="12"/>
  <c r="J5769" i="12" s="1"/>
  <c r="H5770" i="12"/>
  <c r="M5770" i="12" s="1"/>
  <c r="F5772" i="12"/>
  <c r="G5772" i="12" s="1"/>
  <c r="E5771" i="12"/>
  <c r="P5769" i="12" l="1"/>
  <c r="Q5769" i="12"/>
  <c r="Q5770" i="12" s="1"/>
  <c r="N5769" i="12"/>
  <c r="I5770" i="12"/>
  <c r="J5770" i="12" s="1"/>
  <c r="L5770" i="12"/>
  <c r="N5770" i="12" s="1"/>
  <c r="H5771" i="12"/>
  <c r="E5772" i="12"/>
  <c r="F5773" i="12"/>
  <c r="G5773" i="12" s="1"/>
  <c r="P5770" i="12" l="1"/>
  <c r="R5770" i="12" s="1"/>
  <c r="R5769" i="12"/>
  <c r="L5771" i="12"/>
  <c r="M5771" i="12"/>
  <c r="I5771" i="12"/>
  <c r="J5771" i="12" s="1"/>
  <c r="H5772" i="12"/>
  <c r="F5774" i="12"/>
  <c r="G5774" i="12" s="1"/>
  <c r="E5773" i="12"/>
  <c r="P5771" i="12" l="1"/>
  <c r="Q5771" i="12"/>
  <c r="L5772" i="12"/>
  <c r="M5772" i="12"/>
  <c r="N5771" i="12"/>
  <c r="I5772" i="12"/>
  <c r="J5772" i="12" s="1"/>
  <c r="H5773" i="12"/>
  <c r="F5775" i="12"/>
  <c r="G5775" i="12" s="1"/>
  <c r="E5774" i="12"/>
  <c r="P5772" i="12" l="1"/>
  <c r="Q5772" i="12"/>
  <c r="R5771" i="12"/>
  <c r="L5773" i="12"/>
  <c r="M5773" i="12"/>
  <c r="N5772" i="12"/>
  <c r="I5773" i="12"/>
  <c r="J5773" i="12" s="1"/>
  <c r="H5774" i="12"/>
  <c r="F5776" i="12"/>
  <c r="G5776" i="12" s="1"/>
  <c r="E5775" i="12"/>
  <c r="P5773" i="12" l="1"/>
  <c r="Q5773" i="12"/>
  <c r="R5772" i="12"/>
  <c r="L5774" i="12"/>
  <c r="M5774" i="12"/>
  <c r="N5773" i="12"/>
  <c r="I5774" i="12"/>
  <c r="J5774" i="12" s="1"/>
  <c r="H5775" i="12"/>
  <c r="F5777" i="12"/>
  <c r="G5777" i="12" s="1"/>
  <c r="E5776" i="12"/>
  <c r="P5774" i="12" l="1"/>
  <c r="Q5774" i="12"/>
  <c r="R5773" i="12"/>
  <c r="L5775" i="12"/>
  <c r="M5775" i="12"/>
  <c r="N5774" i="12"/>
  <c r="I5775" i="12"/>
  <c r="J5775" i="12" s="1"/>
  <c r="H5776" i="12"/>
  <c r="F5778" i="12"/>
  <c r="G5778" i="12" s="1"/>
  <c r="E5777" i="12"/>
  <c r="P5775" i="12" l="1"/>
  <c r="Q5775" i="12"/>
  <c r="R5774" i="12"/>
  <c r="L5776" i="12"/>
  <c r="M5776" i="12"/>
  <c r="N5775" i="12"/>
  <c r="I5776" i="12"/>
  <c r="J5776" i="12" s="1"/>
  <c r="H5777" i="12"/>
  <c r="F5779" i="12"/>
  <c r="G5779" i="12" s="1"/>
  <c r="E5778" i="12"/>
  <c r="P5776" i="12" l="1"/>
  <c r="Q5776" i="12"/>
  <c r="R5775" i="12"/>
  <c r="L5777" i="12"/>
  <c r="M5777" i="12"/>
  <c r="N5776" i="12"/>
  <c r="I5777" i="12"/>
  <c r="J5777" i="12" s="1"/>
  <c r="H5778" i="12"/>
  <c r="F5780" i="12"/>
  <c r="G5780" i="12" s="1"/>
  <c r="E5779" i="12"/>
  <c r="R5776" i="12" l="1"/>
  <c r="P5777" i="12"/>
  <c r="Q5777" i="12"/>
  <c r="L5778" i="12"/>
  <c r="M5778" i="12"/>
  <c r="N5777" i="12"/>
  <c r="I5778" i="12"/>
  <c r="J5778" i="12" s="1"/>
  <c r="H5779" i="12"/>
  <c r="F5781" i="12"/>
  <c r="G5781" i="12" s="1"/>
  <c r="E5780" i="12"/>
  <c r="P5778" i="12" l="1"/>
  <c r="Q5778" i="12"/>
  <c r="R5777" i="12"/>
  <c r="L5779" i="12"/>
  <c r="M5779" i="12"/>
  <c r="N5778" i="12"/>
  <c r="I5779" i="12"/>
  <c r="J5779" i="12" s="1"/>
  <c r="H5780" i="12"/>
  <c r="F5782" i="12"/>
  <c r="G5782" i="12" s="1"/>
  <c r="E5781" i="12"/>
  <c r="P5779" i="12" l="1"/>
  <c r="Q5779" i="12"/>
  <c r="R5778" i="12"/>
  <c r="L5780" i="12"/>
  <c r="M5780" i="12"/>
  <c r="N5779" i="12"/>
  <c r="I5780" i="12"/>
  <c r="J5780" i="12" s="1"/>
  <c r="H5781" i="12"/>
  <c r="F5783" i="12"/>
  <c r="G5783" i="12" s="1"/>
  <c r="E5782" i="12"/>
  <c r="R5779" i="12" l="1"/>
  <c r="P5780" i="12"/>
  <c r="Q5780" i="12"/>
  <c r="L5781" i="12"/>
  <c r="M5781" i="12"/>
  <c r="N5780" i="12"/>
  <c r="I5781" i="12"/>
  <c r="J5781" i="12" s="1"/>
  <c r="H5782" i="12"/>
  <c r="F5784" i="12"/>
  <c r="G5784" i="12" s="1"/>
  <c r="E5783" i="12"/>
  <c r="P5781" i="12" l="1"/>
  <c r="Q5781" i="12"/>
  <c r="R5780" i="12"/>
  <c r="L5782" i="12"/>
  <c r="M5782" i="12"/>
  <c r="N5781" i="12"/>
  <c r="I5782" i="12"/>
  <c r="J5782" i="12" s="1"/>
  <c r="H5783" i="12"/>
  <c r="F5785" i="12"/>
  <c r="G5785" i="12" s="1"/>
  <c r="E5784" i="12"/>
  <c r="P5782" i="12" l="1"/>
  <c r="Q5782" i="12"/>
  <c r="R5781" i="12"/>
  <c r="L5783" i="12"/>
  <c r="M5783" i="12"/>
  <c r="N5782" i="12"/>
  <c r="I5783" i="12"/>
  <c r="J5783" i="12" s="1"/>
  <c r="H5784" i="12"/>
  <c r="F5786" i="12"/>
  <c r="G5786" i="12" s="1"/>
  <c r="E5785" i="12"/>
  <c r="P5783" i="12" l="1"/>
  <c r="Q5783" i="12"/>
  <c r="R5782" i="12"/>
  <c r="L5784" i="12"/>
  <c r="M5784" i="12"/>
  <c r="N5783" i="12"/>
  <c r="I5784" i="12"/>
  <c r="J5784" i="12" s="1"/>
  <c r="H5785" i="12"/>
  <c r="F5787" i="12"/>
  <c r="G5787" i="12" s="1"/>
  <c r="E5786" i="12"/>
  <c r="P5784" i="12" l="1"/>
  <c r="Q5784" i="12"/>
  <c r="R5783" i="12"/>
  <c r="L5785" i="12"/>
  <c r="M5785" i="12"/>
  <c r="N5784" i="12"/>
  <c r="I5785" i="12"/>
  <c r="J5785" i="12" s="1"/>
  <c r="H5786" i="12"/>
  <c r="F5788" i="12"/>
  <c r="G5788" i="12" s="1"/>
  <c r="E5787" i="12"/>
  <c r="P5785" i="12" l="1"/>
  <c r="Q5785" i="12"/>
  <c r="R5784" i="12"/>
  <c r="L5786" i="12"/>
  <c r="M5786" i="12"/>
  <c r="N5785" i="12"/>
  <c r="I5786" i="12"/>
  <c r="J5786" i="12" s="1"/>
  <c r="H5787" i="12"/>
  <c r="F5789" i="12"/>
  <c r="G5789" i="12" s="1"/>
  <c r="E5788" i="12"/>
  <c r="P5786" i="12" l="1"/>
  <c r="Q5786" i="12"/>
  <c r="R5785" i="12"/>
  <c r="L5787" i="12"/>
  <c r="M5787" i="12"/>
  <c r="N5786" i="12"/>
  <c r="I5787" i="12"/>
  <c r="J5787" i="12" s="1"/>
  <c r="H5788" i="12"/>
  <c r="E5789" i="12"/>
  <c r="F5790" i="12"/>
  <c r="G5790" i="12" s="1"/>
  <c r="P5787" i="12" l="1"/>
  <c r="Q5787" i="12"/>
  <c r="R5786" i="12"/>
  <c r="L5788" i="12"/>
  <c r="M5788" i="12"/>
  <c r="N5787" i="12"/>
  <c r="I5788" i="12"/>
  <c r="J5788" i="12" s="1"/>
  <c r="H5789" i="12"/>
  <c r="F5791" i="12"/>
  <c r="G5791" i="12" s="1"/>
  <c r="E5790" i="12"/>
  <c r="P5788" i="12" l="1"/>
  <c r="Q5788" i="12"/>
  <c r="R5788" i="12" s="1"/>
  <c r="R5787" i="12"/>
  <c r="L5789" i="12"/>
  <c r="M5789" i="12"/>
  <c r="N5788" i="12"/>
  <c r="I5789" i="12"/>
  <c r="J5789" i="12" s="1"/>
  <c r="H5790" i="12"/>
  <c r="F5792" i="12"/>
  <c r="G5792" i="12" s="1"/>
  <c r="E5791" i="12"/>
  <c r="P5789" i="12" l="1"/>
  <c r="Q5789" i="12"/>
  <c r="L5790" i="12"/>
  <c r="M5790" i="12"/>
  <c r="N5789" i="12"/>
  <c r="I5790" i="12"/>
  <c r="J5790" i="12" s="1"/>
  <c r="H5791" i="12"/>
  <c r="F5793" i="12"/>
  <c r="G5793" i="12" s="1"/>
  <c r="E5792" i="12"/>
  <c r="P5790" i="12" l="1"/>
  <c r="Q5790" i="12"/>
  <c r="R5789" i="12"/>
  <c r="L5791" i="12"/>
  <c r="M5791" i="12"/>
  <c r="N5790" i="12"/>
  <c r="I5791" i="12"/>
  <c r="J5791" i="12" s="1"/>
  <c r="H5792" i="12"/>
  <c r="M5792" i="12" s="1"/>
  <c r="F5794" i="12"/>
  <c r="G5794" i="12" s="1"/>
  <c r="E5793" i="12"/>
  <c r="P5791" i="12" l="1"/>
  <c r="Q5791" i="12"/>
  <c r="Q5792" i="12" s="1"/>
  <c r="R5790" i="12"/>
  <c r="N5791" i="12"/>
  <c r="I5792" i="12"/>
  <c r="J5792" i="12" s="1"/>
  <c r="L5792" i="12"/>
  <c r="N5792" i="12" s="1"/>
  <c r="H5793" i="12"/>
  <c r="F5795" i="12"/>
  <c r="G5795" i="12" s="1"/>
  <c r="E5794" i="12"/>
  <c r="P5792" i="12" l="1"/>
  <c r="R5792" i="12" s="1"/>
  <c r="R5791" i="12"/>
  <c r="L5793" i="12"/>
  <c r="M5793" i="12"/>
  <c r="I5793" i="12"/>
  <c r="J5793" i="12" s="1"/>
  <c r="H5794" i="12"/>
  <c r="M5794" i="12" s="1"/>
  <c r="F5796" i="12"/>
  <c r="G5796" i="12" s="1"/>
  <c r="E5795" i="12"/>
  <c r="P5793" i="12" l="1"/>
  <c r="Q5793" i="12"/>
  <c r="Q5794" i="12" s="1"/>
  <c r="N5793" i="12"/>
  <c r="I5794" i="12"/>
  <c r="J5794" i="12" s="1"/>
  <c r="L5794" i="12"/>
  <c r="N5794" i="12" s="1"/>
  <c r="H5795" i="12"/>
  <c r="F5797" i="12"/>
  <c r="G5797" i="12" s="1"/>
  <c r="E5796" i="12"/>
  <c r="P5794" i="12" l="1"/>
  <c r="R5794" i="12" s="1"/>
  <c r="R5793" i="12"/>
  <c r="L5795" i="12"/>
  <c r="M5795" i="12"/>
  <c r="I5795" i="12"/>
  <c r="J5795" i="12" s="1"/>
  <c r="H5796" i="12"/>
  <c r="E5797" i="12"/>
  <c r="F5798" i="12"/>
  <c r="G5798" i="12" s="1"/>
  <c r="P5795" i="12" l="1"/>
  <c r="Q5795" i="12"/>
  <c r="L5796" i="12"/>
  <c r="M5796" i="12"/>
  <c r="N5795" i="12"/>
  <c r="I5796" i="12"/>
  <c r="J5796" i="12" s="1"/>
  <c r="H5797" i="12"/>
  <c r="F5799" i="12"/>
  <c r="G5799" i="12" s="1"/>
  <c r="E5798" i="12"/>
  <c r="P5796" i="12" l="1"/>
  <c r="Q5796" i="12"/>
  <c r="R5796" i="12" s="1"/>
  <c r="R5795" i="12"/>
  <c r="L5797" i="12"/>
  <c r="M5797" i="12"/>
  <c r="N5796" i="12"/>
  <c r="I5797" i="12"/>
  <c r="J5797" i="12" s="1"/>
  <c r="H5798" i="12"/>
  <c r="F5800" i="12"/>
  <c r="G5800" i="12" s="1"/>
  <c r="E5799" i="12"/>
  <c r="P5797" i="12" l="1"/>
  <c r="Q5797" i="12"/>
  <c r="L5798" i="12"/>
  <c r="M5798" i="12"/>
  <c r="N5797" i="12"/>
  <c r="I5798" i="12"/>
  <c r="J5798" i="12" s="1"/>
  <c r="H5799" i="12"/>
  <c r="F5801" i="12"/>
  <c r="G5801" i="12" s="1"/>
  <c r="E5800" i="12"/>
  <c r="P5798" i="12" l="1"/>
  <c r="Q5798" i="12"/>
  <c r="R5797" i="12"/>
  <c r="L5799" i="12"/>
  <c r="M5799" i="12"/>
  <c r="N5798" i="12"/>
  <c r="I5799" i="12"/>
  <c r="J5799" i="12" s="1"/>
  <c r="H5800" i="12"/>
  <c r="F5802" i="12"/>
  <c r="G5802" i="12" s="1"/>
  <c r="E5801" i="12"/>
  <c r="P5799" i="12" l="1"/>
  <c r="Q5799" i="12"/>
  <c r="R5798" i="12"/>
  <c r="L5800" i="12"/>
  <c r="M5800" i="12"/>
  <c r="N5799" i="12"/>
  <c r="I5800" i="12"/>
  <c r="J5800" i="12" s="1"/>
  <c r="H5801" i="12"/>
  <c r="F5803" i="12"/>
  <c r="G5803" i="12" s="1"/>
  <c r="E5802" i="12"/>
  <c r="P5800" i="12" l="1"/>
  <c r="Q5800" i="12"/>
  <c r="R5799" i="12"/>
  <c r="L5801" i="12"/>
  <c r="M5801" i="12"/>
  <c r="N5800" i="12"/>
  <c r="I5801" i="12"/>
  <c r="J5801" i="12" s="1"/>
  <c r="H5802" i="12"/>
  <c r="F5804" i="12"/>
  <c r="G5804" i="12" s="1"/>
  <c r="E5803" i="12"/>
  <c r="P5801" i="12" l="1"/>
  <c r="Q5801" i="12"/>
  <c r="R5800" i="12"/>
  <c r="L5802" i="12"/>
  <c r="M5802" i="12"/>
  <c r="N5801" i="12"/>
  <c r="I5802" i="12"/>
  <c r="J5802" i="12" s="1"/>
  <c r="H5803" i="12"/>
  <c r="F5805" i="12"/>
  <c r="G5805" i="12" s="1"/>
  <c r="E5804" i="12"/>
  <c r="P5802" i="12" l="1"/>
  <c r="Q5802" i="12"/>
  <c r="R5801" i="12"/>
  <c r="L5803" i="12"/>
  <c r="M5803" i="12"/>
  <c r="N5802" i="12"/>
  <c r="I5803" i="12"/>
  <c r="J5803" i="12" s="1"/>
  <c r="H5804" i="12"/>
  <c r="F5806" i="12"/>
  <c r="G5806" i="12" s="1"/>
  <c r="E5805" i="12"/>
  <c r="P5803" i="12" l="1"/>
  <c r="Q5803" i="12"/>
  <c r="R5802" i="12"/>
  <c r="L5804" i="12"/>
  <c r="M5804" i="12"/>
  <c r="N5803" i="12"/>
  <c r="I5804" i="12"/>
  <c r="J5804" i="12" s="1"/>
  <c r="H5805" i="12"/>
  <c r="F5807" i="12"/>
  <c r="G5807" i="12" s="1"/>
  <c r="E5806" i="12"/>
  <c r="P5804" i="12" l="1"/>
  <c r="Q5804" i="12"/>
  <c r="R5803" i="12"/>
  <c r="L5805" i="12"/>
  <c r="M5805" i="12"/>
  <c r="N5804" i="12"/>
  <c r="I5805" i="12"/>
  <c r="J5805" i="12" s="1"/>
  <c r="H5806" i="12"/>
  <c r="F5808" i="12"/>
  <c r="G5808" i="12" s="1"/>
  <c r="E5807" i="12"/>
  <c r="P5805" i="12" l="1"/>
  <c r="Q5805" i="12"/>
  <c r="R5804" i="12"/>
  <c r="L5806" i="12"/>
  <c r="M5806" i="12"/>
  <c r="N5805" i="12"/>
  <c r="I5806" i="12"/>
  <c r="J5806" i="12" s="1"/>
  <c r="H5807" i="12"/>
  <c r="F5809" i="12"/>
  <c r="G5809" i="12" s="1"/>
  <c r="E5808" i="12"/>
  <c r="P5806" i="12" l="1"/>
  <c r="Q5806" i="12"/>
  <c r="R5805" i="12"/>
  <c r="L5807" i="12"/>
  <c r="M5807" i="12"/>
  <c r="N5806" i="12"/>
  <c r="I5807" i="12"/>
  <c r="J5807" i="12" s="1"/>
  <c r="H5808" i="12"/>
  <c r="F5810" i="12"/>
  <c r="G5810" i="12" s="1"/>
  <c r="E5809" i="12"/>
  <c r="P5807" i="12" l="1"/>
  <c r="Q5807" i="12"/>
  <c r="R5806" i="12"/>
  <c r="L5808" i="12"/>
  <c r="M5808" i="12"/>
  <c r="N5807" i="12"/>
  <c r="I5808" i="12"/>
  <c r="J5808" i="12" s="1"/>
  <c r="H5809" i="12"/>
  <c r="E5810" i="12"/>
  <c r="F5811" i="12"/>
  <c r="G5811" i="12" s="1"/>
  <c r="P5808" i="12" l="1"/>
  <c r="Q5808" i="12"/>
  <c r="R5807" i="12"/>
  <c r="L5809" i="12"/>
  <c r="M5809" i="12"/>
  <c r="N5808" i="12"/>
  <c r="I5809" i="12"/>
  <c r="J5809" i="12" s="1"/>
  <c r="H5810" i="12"/>
  <c r="F5812" i="12"/>
  <c r="G5812" i="12" s="1"/>
  <c r="E5811" i="12"/>
  <c r="P5809" i="12" l="1"/>
  <c r="Q5809" i="12"/>
  <c r="R5808" i="12"/>
  <c r="L5810" i="12"/>
  <c r="M5810" i="12"/>
  <c r="N5809" i="12"/>
  <c r="I5810" i="12"/>
  <c r="J5810" i="12" s="1"/>
  <c r="H5811" i="12"/>
  <c r="E5812" i="12"/>
  <c r="F5813" i="12"/>
  <c r="G5813" i="12" s="1"/>
  <c r="P5810" i="12" l="1"/>
  <c r="Q5810" i="12"/>
  <c r="R5810" i="12" s="1"/>
  <c r="R5809" i="12"/>
  <c r="L5811" i="12"/>
  <c r="M5811" i="12"/>
  <c r="N5810" i="12"/>
  <c r="I5811" i="12"/>
  <c r="J5811" i="12" s="1"/>
  <c r="H5812" i="12"/>
  <c r="F5814" i="12"/>
  <c r="G5814" i="12" s="1"/>
  <c r="E5813" i="12"/>
  <c r="P5811" i="12" l="1"/>
  <c r="Q5811" i="12"/>
  <c r="L5812" i="12"/>
  <c r="M5812" i="12"/>
  <c r="N5811" i="12"/>
  <c r="I5812" i="12"/>
  <c r="J5812" i="12" s="1"/>
  <c r="H5813" i="12"/>
  <c r="F5815" i="12"/>
  <c r="G5815" i="12" s="1"/>
  <c r="E5814" i="12"/>
  <c r="P5812" i="12" l="1"/>
  <c r="Q5812" i="12"/>
  <c r="R5811" i="12"/>
  <c r="L5813" i="12"/>
  <c r="M5813" i="12"/>
  <c r="N5812" i="12"/>
  <c r="I5813" i="12"/>
  <c r="J5813" i="12" s="1"/>
  <c r="H5814" i="12"/>
  <c r="F5816" i="12"/>
  <c r="G5816" i="12" s="1"/>
  <c r="E5815" i="12"/>
  <c r="P5813" i="12" l="1"/>
  <c r="Q5813" i="12"/>
  <c r="R5812" i="12"/>
  <c r="L5814" i="12"/>
  <c r="M5814" i="12"/>
  <c r="N5813" i="12"/>
  <c r="I5814" i="12"/>
  <c r="J5814" i="12" s="1"/>
  <c r="H5815" i="12"/>
  <c r="F5817" i="12"/>
  <c r="G5817" i="12" s="1"/>
  <c r="E5816" i="12"/>
  <c r="P5814" i="12" l="1"/>
  <c r="Q5814" i="12"/>
  <c r="R5813" i="12"/>
  <c r="L5815" i="12"/>
  <c r="M5815" i="12"/>
  <c r="N5814" i="12"/>
  <c r="I5815" i="12"/>
  <c r="J5815" i="12" s="1"/>
  <c r="H5816" i="12"/>
  <c r="F5818" i="12"/>
  <c r="G5818" i="12" s="1"/>
  <c r="E5817" i="12"/>
  <c r="P5815" i="12" l="1"/>
  <c r="Q5815" i="12"/>
  <c r="R5814" i="12"/>
  <c r="L5816" i="12"/>
  <c r="M5816" i="12"/>
  <c r="N5815" i="12"/>
  <c r="I5816" i="12"/>
  <c r="J5816" i="12" s="1"/>
  <c r="H5817" i="12"/>
  <c r="M5817" i="12" s="1"/>
  <c r="F5819" i="12"/>
  <c r="G5819" i="12" s="1"/>
  <c r="E5818" i="12"/>
  <c r="P5816" i="12" l="1"/>
  <c r="Q5816" i="12"/>
  <c r="Q5817" i="12" s="1"/>
  <c r="R5815" i="12"/>
  <c r="N5816" i="12"/>
  <c r="I5817" i="12"/>
  <c r="J5817" i="12" s="1"/>
  <c r="L5817" i="12"/>
  <c r="N5817" i="12" s="1"/>
  <c r="H5818" i="12"/>
  <c r="F5820" i="12"/>
  <c r="G5820" i="12" s="1"/>
  <c r="E5819" i="12"/>
  <c r="P5817" i="12" l="1"/>
  <c r="R5816" i="12"/>
  <c r="L5818" i="12"/>
  <c r="M5818" i="12"/>
  <c r="I5818" i="12"/>
  <c r="J5818" i="12" s="1"/>
  <c r="H5819" i="12"/>
  <c r="F5821" i="12"/>
  <c r="G5821" i="12" s="1"/>
  <c r="E5820" i="12"/>
  <c r="P5818" i="12" l="1"/>
  <c r="R5817" i="12"/>
  <c r="Q5818" i="12"/>
  <c r="L5819" i="12"/>
  <c r="M5819" i="12"/>
  <c r="N5818" i="12"/>
  <c r="I5819" i="12"/>
  <c r="J5819" i="12" s="1"/>
  <c r="H5820" i="12"/>
  <c r="F5822" i="12"/>
  <c r="G5822" i="12" s="1"/>
  <c r="E5821" i="12"/>
  <c r="P5819" i="12" l="1"/>
  <c r="Q5819" i="12"/>
  <c r="R5818" i="12"/>
  <c r="L5820" i="12"/>
  <c r="P5820" i="12" s="1"/>
  <c r="M5820" i="12"/>
  <c r="N5819" i="12"/>
  <c r="I5820" i="12"/>
  <c r="J5820" i="12" s="1"/>
  <c r="H5821" i="12"/>
  <c r="E5822" i="12"/>
  <c r="F5823" i="12"/>
  <c r="G5823" i="12" s="1"/>
  <c r="Q5820" i="12" l="1"/>
  <c r="R5819" i="12"/>
  <c r="L5821" i="12"/>
  <c r="P5821" i="12" s="1"/>
  <c r="M5821" i="12"/>
  <c r="N5820" i="12"/>
  <c r="I5821" i="12"/>
  <c r="J5821" i="12" s="1"/>
  <c r="H5822" i="12"/>
  <c r="F5824" i="12"/>
  <c r="G5824" i="12" s="1"/>
  <c r="E5823" i="12"/>
  <c r="Q5821" i="12" l="1"/>
  <c r="R5820" i="12"/>
  <c r="L5822" i="12"/>
  <c r="P5822" i="12" s="1"/>
  <c r="M5822" i="12"/>
  <c r="N5821" i="12"/>
  <c r="I5822" i="12"/>
  <c r="J5822" i="12" s="1"/>
  <c r="H5823" i="12"/>
  <c r="F5825" i="12"/>
  <c r="G5825" i="12" s="1"/>
  <c r="E5824" i="12"/>
  <c r="Q5822" i="12" l="1"/>
  <c r="R5821" i="12"/>
  <c r="L5823" i="12"/>
  <c r="P5823" i="12" s="1"/>
  <c r="M5823" i="12"/>
  <c r="N5822" i="12"/>
  <c r="I5823" i="12"/>
  <c r="J5823" i="12" s="1"/>
  <c r="H5824" i="12"/>
  <c r="F5826" i="12"/>
  <c r="G5826" i="12" s="1"/>
  <c r="E5825" i="12"/>
  <c r="Q5823" i="12" l="1"/>
  <c r="R5822" i="12"/>
  <c r="L5824" i="12"/>
  <c r="P5824" i="12" s="1"/>
  <c r="M5824" i="12"/>
  <c r="N5823" i="12"/>
  <c r="I5824" i="12"/>
  <c r="J5824" i="12" s="1"/>
  <c r="H5825" i="12"/>
  <c r="F5827" i="12"/>
  <c r="G5827" i="12" s="1"/>
  <c r="E5826" i="12"/>
  <c r="Q5824" i="12" l="1"/>
  <c r="R5823" i="12"/>
  <c r="L5825" i="12"/>
  <c r="P5825" i="12" s="1"/>
  <c r="M5825" i="12"/>
  <c r="N5824" i="12"/>
  <c r="I5825" i="12"/>
  <c r="J5825" i="12" s="1"/>
  <c r="H5826" i="12"/>
  <c r="F5828" i="12"/>
  <c r="G5828" i="12" s="1"/>
  <c r="E5827" i="12"/>
  <c r="Q5825" i="12" l="1"/>
  <c r="R5824" i="12"/>
  <c r="L5826" i="12"/>
  <c r="P5826" i="12" s="1"/>
  <c r="M5826" i="12"/>
  <c r="N5825" i="12"/>
  <c r="I5826" i="12"/>
  <c r="J5826" i="12" s="1"/>
  <c r="H5827" i="12"/>
  <c r="E5828" i="12"/>
  <c r="F5829" i="12"/>
  <c r="G5829" i="12" s="1"/>
  <c r="Q5826" i="12" l="1"/>
  <c r="R5825" i="12"/>
  <c r="L5827" i="12"/>
  <c r="P5827" i="12" s="1"/>
  <c r="M5827" i="12"/>
  <c r="N5826" i="12"/>
  <c r="I5827" i="12"/>
  <c r="J5827" i="12" s="1"/>
  <c r="H5828" i="12"/>
  <c r="F5830" i="12"/>
  <c r="G5830" i="12" s="1"/>
  <c r="E5829" i="12"/>
  <c r="Q5827" i="12" l="1"/>
  <c r="R5826" i="12"/>
  <c r="L5828" i="12"/>
  <c r="P5828" i="12" s="1"/>
  <c r="M5828" i="12"/>
  <c r="N5827" i="12"/>
  <c r="I5828" i="12"/>
  <c r="J5828" i="12" s="1"/>
  <c r="H5829" i="12"/>
  <c r="F5831" i="12"/>
  <c r="G5831" i="12" s="1"/>
  <c r="E5830" i="12"/>
  <c r="Q5828" i="12" l="1"/>
  <c r="R5827" i="12"/>
  <c r="L5829" i="12"/>
  <c r="P5829" i="12" s="1"/>
  <c r="M5829" i="12"/>
  <c r="N5828" i="12"/>
  <c r="I5829" i="12"/>
  <c r="J5829" i="12" s="1"/>
  <c r="H5830" i="12"/>
  <c r="F5832" i="12"/>
  <c r="G5832" i="12" s="1"/>
  <c r="E5831" i="12"/>
  <c r="Q5829" i="12" l="1"/>
  <c r="R5828" i="12"/>
  <c r="L5830" i="12"/>
  <c r="P5830" i="12" s="1"/>
  <c r="M5830" i="12"/>
  <c r="N5829" i="12"/>
  <c r="I5830" i="12"/>
  <c r="J5830" i="12" s="1"/>
  <c r="H5831" i="12"/>
  <c r="F5833" i="12"/>
  <c r="G5833" i="12" s="1"/>
  <c r="E5832" i="12"/>
  <c r="Q5830" i="12" l="1"/>
  <c r="R5829" i="12"/>
  <c r="L5831" i="12"/>
  <c r="P5831" i="12" s="1"/>
  <c r="M5831" i="12"/>
  <c r="N5830" i="12"/>
  <c r="I5831" i="12"/>
  <c r="J5831" i="12" s="1"/>
  <c r="H5832" i="12"/>
  <c r="F5834" i="12"/>
  <c r="G5834" i="12" s="1"/>
  <c r="E5833" i="12"/>
  <c r="Q5831" i="12" l="1"/>
  <c r="R5830" i="12"/>
  <c r="L5832" i="12"/>
  <c r="P5832" i="12" s="1"/>
  <c r="M5832" i="12"/>
  <c r="N5831" i="12"/>
  <c r="I5832" i="12"/>
  <c r="J5832" i="12" s="1"/>
  <c r="H5833" i="12"/>
  <c r="F5835" i="12"/>
  <c r="G5835" i="12" s="1"/>
  <c r="E5834" i="12"/>
  <c r="Q5832" i="12" l="1"/>
  <c r="R5831" i="12"/>
  <c r="L5833" i="12"/>
  <c r="P5833" i="12" s="1"/>
  <c r="M5833" i="12"/>
  <c r="N5832" i="12"/>
  <c r="I5833" i="12"/>
  <c r="J5833" i="12" s="1"/>
  <c r="H5834" i="12"/>
  <c r="F5836" i="12"/>
  <c r="G5836" i="12" s="1"/>
  <c r="E5835" i="12"/>
  <c r="Q5833" i="12" l="1"/>
  <c r="R5832" i="12"/>
  <c r="L5834" i="12"/>
  <c r="P5834" i="12" s="1"/>
  <c r="M5834" i="12"/>
  <c r="N5833" i="12"/>
  <c r="I5834" i="12"/>
  <c r="J5834" i="12" s="1"/>
  <c r="H5835" i="12"/>
  <c r="F5837" i="12"/>
  <c r="G5837" i="12" s="1"/>
  <c r="E5836" i="12"/>
  <c r="Q5834" i="12" l="1"/>
  <c r="R5833" i="12"/>
  <c r="L5835" i="12"/>
  <c r="P5835" i="12" s="1"/>
  <c r="M5835" i="12"/>
  <c r="N5834" i="12"/>
  <c r="I5835" i="12"/>
  <c r="J5835" i="12" s="1"/>
  <c r="H5836" i="12"/>
  <c r="F5838" i="12"/>
  <c r="G5838" i="12" s="1"/>
  <c r="E5837" i="12"/>
  <c r="Q5835" i="12" l="1"/>
  <c r="R5834" i="12"/>
  <c r="L5836" i="12"/>
  <c r="P5836" i="12" s="1"/>
  <c r="M5836" i="12"/>
  <c r="N5835" i="12"/>
  <c r="I5836" i="12"/>
  <c r="J5836" i="12" s="1"/>
  <c r="H5837" i="12"/>
  <c r="E5838" i="12"/>
  <c r="F5839" i="12"/>
  <c r="G5839" i="12" s="1"/>
  <c r="Q5836" i="12" l="1"/>
  <c r="R5835" i="12"/>
  <c r="L5837" i="12"/>
  <c r="P5837" i="12" s="1"/>
  <c r="M5837" i="12"/>
  <c r="N5836" i="12"/>
  <c r="I5837" i="12"/>
  <c r="J5837" i="12" s="1"/>
  <c r="H5838" i="12"/>
  <c r="F5840" i="12"/>
  <c r="G5840" i="12" s="1"/>
  <c r="E5839" i="12"/>
  <c r="Q5837" i="12" l="1"/>
  <c r="R5836" i="12"/>
  <c r="L5838" i="12"/>
  <c r="P5838" i="12" s="1"/>
  <c r="M5838" i="12"/>
  <c r="N5837" i="12"/>
  <c r="I5838" i="12"/>
  <c r="J5838" i="12" s="1"/>
  <c r="H5839" i="12"/>
  <c r="M5839" i="12" s="1"/>
  <c r="F5841" i="12"/>
  <c r="G5841" i="12" s="1"/>
  <c r="E5840" i="12"/>
  <c r="Q5838" i="12" l="1"/>
  <c r="Q5839" i="12" s="1"/>
  <c r="R5837" i="12"/>
  <c r="N5838" i="12"/>
  <c r="I5839" i="12"/>
  <c r="J5839" i="12" s="1"/>
  <c r="L5839" i="12"/>
  <c r="N5839" i="12" s="1"/>
  <c r="H5840" i="12"/>
  <c r="M5840" i="12" s="1"/>
  <c r="F5842" i="12"/>
  <c r="G5842" i="12" s="1"/>
  <c r="E5841" i="12"/>
  <c r="P5839" i="12" l="1"/>
  <c r="R5839" i="12" s="1"/>
  <c r="Q5840" i="12"/>
  <c r="R5838" i="12"/>
  <c r="I5840" i="12"/>
  <c r="J5840" i="12" s="1"/>
  <c r="L5840" i="12"/>
  <c r="N5840" i="12" s="1"/>
  <c r="H5841" i="12"/>
  <c r="E5842" i="12"/>
  <c r="F5843" i="12"/>
  <c r="G5843" i="12" s="1"/>
  <c r="P5840" i="12" l="1"/>
  <c r="R5840" i="12" s="1"/>
  <c r="L5841" i="12"/>
  <c r="M5841" i="12"/>
  <c r="I5841" i="12"/>
  <c r="J5841" i="12" s="1"/>
  <c r="H5842" i="12"/>
  <c r="F5844" i="12"/>
  <c r="G5844" i="12" s="1"/>
  <c r="E5843" i="12"/>
  <c r="P5841" i="12" l="1"/>
  <c r="Q5841" i="12"/>
  <c r="L5842" i="12"/>
  <c r="M5842" i="12"/>
  <c r="N5841" i="12"/>
  <c r="I5842" i="12"/>
  <c r="J5842" i="12" s="1"/>
  <c r="H5843" i="12"/>
  <c r="F5845" i="12"/>
  <c r="G5845" i="12" s="1"/>
  <c r="E5844" i="12"/>
  <c r="P5842" i="12" l="1"/>
  <c r="Q5842" i="12"/>
  <c r="R5841" i="12"/>
  <c r="L5843" i="12"/>
  <c r="M5843" i="12"/>
  <c r="N5842" i="12"/>
  <c r="I5843" i="12"/>
  <c r="J5843" i="12" s="1"/>
  <c r="H5844" i="12"/>
  <c r="F5846" i="12"/>
  <c r="G5846" i="12" s="1"/>
  <c r="E5845" i="12"/>
  <c r="P5843" i="12" l="1"/>
  <c r="Q5843" i="12"/>
  <c r="R5842" i="12"/>
  <c r="L5844" i="12"/>
  <c r="M5844" i="12"/>
  <c r="N5843" i="12"/>
  <c r="I5844" i="12"/>
  <c r="J5844" i="12" s="1"/>
  <c r="H5845" i="12"/>
  <c r="E5846" i="12"/>
  <c r="F5847" i="12"/>
  <c r="G5847" i="12" s="1"/>
  <c r="P5844" i="12" l="1"/>
  <c r="Q5844" i="12"/>
  <c r="R5843" i="12"/>
  <c r="L5845" i="12"/>
  <c r="M5845" i="12"/>
  <c r="N5844" i="12"/>
  <c r="I5845" i="12"/>
  <c r="J5845" i="12" s="1"/>
  <c r="H5846" i="12"/>
  <c r="F5848" i="12"/>
  <c r="G5848" i="12" s="1"/>
  <c r="E5847" i="12"/>
  <c r="P5845" i="12" l="1"/>
  <c r="Q5845" i="12"/>
  <c r="R5844" i="12"/>
  <c r="L5846" i="12"/>
  <c r="M5846" i="12"/>
  <c r="N5845" i="12"/>
  <c r="I5846" i="12"/>
  <c r="J5846" i="12" s="1"/>
  <c r="H5847" i="12"/>
  <c r="F5849" i="12"/>
  <c r="G5849" i="12" s="1"/>
  <c r="E5848" i="12"/>
  <c r="P5846" i="12" l="1"/>
  <c r="Q5846" i="12"/>
  <c r="R5845" i="12"/>
  <c r="L5847" i="12"/>
  <c r="M5847" i="12"/>
  <c r="N5846" i="12"/>
  <c r="I5847" i="12"/>
  <c r="J5847" i="12" s="1"/>
  <c r="H5848" i="12"/>
  <c r="F5850" i="12"/>
  <c r="G5850" i="12" s="1"/>
  <c r="E5849" i="12"/>
  <c r="P5847" i="12" l="1"/>
  <c r="Q5847" i="12"/>
  <c r="R5846" i="12"/>
  <c r="L5848" i="12"/>
  <c r="M5848" i="12"/>
  <c r="N5847" i="12"/>
  <c r="I5848" i="12"/>
  <c r="J5848" i="12" s="1"/>
  <c r="H5849" i="12"/>
  <c r="F5851" i="12"/>
  <c r="G5851" i="12" s="1"/>
  <c r="E5850" i="12"/>
  <c r="P5848" i="12" l="1"/>
  <c r="Q5848" i="12"/>
  <c r="R5847" i="12"/>
  <c r="L5849" i="12"/>
  <c r="M5849" i="12"/>
  <c r="N5848" i="12"/>
  <c r="I5849" i="12"/>
  <c r="J5849" i="12" s="1"/>
  <c r="H5850" i="12"/>
  <c r="F5852" i="12"/>
  <c r="G5852" i="12" s="1"/>
  <c r="E5851" i="12"/>
  <c r="R5848" i="12" l="1"/>
  <c r="P5849" i="12"/>
  <c r="Q5849" i="12"/>
  <c r="L5850" i="12"/>
  <c r="M5850" i="12"/>
  <c r="N5849" i="12"/>
  <c r="I5850" i="12"/>
  <c r="J5850" i="12" s="1"/>
  <c r="H5851" i="12"/>
  <c r="F5853" i="12"/>
  <c r="G5853" i="12" s="1"/>
  <c r="E5852" i="12"/>
  <c r="P5850" i="12" l="1"/>
  <c r="Q5850" i="12"/>
  <c r="R5849" i="12"/>
  <c r="L5851" i="12"/>
  <c r="M5851" i="12"/>
  <c r="N5850" i="12"/>
  <c r="I5851" i="12"/>
  <c r="J5851" i="12" s="1"/>
  <c r="H5852" i="12"/>
  <c r="F5854" i="12"/>
  <c r="G5854" i="12" s="1"/>
  <c r="E5853" i="12"/>
  <c r="P5851" i="12" l="1"/>
  <c r="Q5851" i="12"/>
  <c r="R5850" i="12"/>
  <c r="L5852" i="12"/>
  <c r="M5852" i="12"/>
  <c r="N5851" i="12"/>
  <c r="I5852" i="12"/>
  <c r="J5852" i="12" s="1"/>
  <c r="H5853" i="12"/>
  <c r="E5854" i="12"/>
  <c r="F5855" i="12"/>
  <c r="G5855" i="12" s="1"/>
  <c r="P5852" i="12" l="1"/>
  <c r="Q5852" i="12"/>
  <c r="R5851" i="12"/>
  <c r="L5853" i="12"/>
  <c r="M5853" i="12"/>
  <c r="N5852" i="12"/>
  <c r="I5853" i="12"/>
  <c r="J5853" i="12" s="1"/>
  <c r="H5854" i="12"/>
  <c r="F5856" i="12"/>
  <c r="G5856" i="12" s="1"/>
  <c r="E5855" i="12"/>
  <c r="P5853" i="12" l="1"/>
  <c r="Q5853" i="12"/>
  <c r="R5852" i="12"/>
  <c r="L5854" i="12"/>
  <c r="M5854" i="12"/>
  <c r="N5853" i="12"/>
  <c r="I5854" i="12"/>
  <c r="J5854" i="12" s="1"/>
  <c r="H5855" i="12"/>
  <c r="F5857" i="12"/>
  <c r="G5857" i="12" s="1"/>
  <c r="E5856" i="12"/>
  <c r="P5854" i="12" l="1"/>
  <c r="Q5854" i="12"/>
  <c r="R5853" i="12"/>
  <c r="L5855" i="12"/>
  <c r="M5855" i="12"/>
  <c r="N5854" i="12"/>
  <c r="I5855" i="12"/>
  <c r="J5855" i="12" s="1"/>
  <c r="H5856" i="12"/>
  <c r="F5858" i="12"/>
  <c r="G5858" i="12" s="1"/>
  <c r="E5857" i="12"/>
  <c r="P5855" i="12" l="1"/>
  <c r="Q5855" i="12"/>
  <c r="R5854" i="12"/>
  <c r="L5856" i="12"/>
  <c r="M5856" i="12"/>
  <c r="N5855" i="12"/>
  <c r="I5856" i="12"/>
  <c r="J5856" i="12" s="1"/>
  <c r="H5857" i="12"/>
  <c r="M5857" i="12" s="1"/>
  <c r="E5858" i="12"/>
  <c r="F5859" i="12"/>
  <c r="G5859" i="12" s="1"/>
  <c r="P5856" i="12" l="1"/>
  <c r="Q5856" i="12"/>
  <c r="Q5857" i="12" s="1"/>
  <c r="R5855" i="12"/>
  <c r="N5856" i="12"/>
  <c r="I5857" i="12"/>
  <c r="J5857" i="12" s="1"/>
  <c r="L5857" i="12"/>
  <c r="N5857" i="12" s="1"/>
  <c r="H5858" i="12"/>
  <c r="F5860" i="12"/>
  <c r="G5860" i="12" s="1"/>
  <c r="E5859" i="12"/>
  <c r="P5857" i="12" l="1"/>
  <c r="R5857" i="12" s="1"/>
  <c r="R5856" i="12"/>
  <c r="L5858" i="12"/>
  <c r="M5858" i="12"/>
  <c r="I5858" i="12"/>
  <c r="J5858" i="12" s="1"/>
  <c r="H5859" i="12"/>
  <c r="F5861" i="12"/>
  <c r="G5861" i="12" s="1"/>
  <c r="E5860" i="12"/>
  <c r="P5858" i="12" l="1"/>
  <c r="Q5858" i="12"/>
  <c r="L5859" i="12"/>
  <c r="M5859" i="12"/>
  <c r="N5858" i="12"/>
  <c r="I5859" i="12"/>
  <c r="J5859" i="12" s="1"/>
  <c r="H5860" i="12"/>
  <c r="E5861" i="12"/>
  <c r="F5862" i="12"/>
  <c r="G5862" i="12" s="1"/>
  <c r="P5859" i="12" l="1"/>
  <c r="Q5859" i="12"/>
  <c r="R5858" i="12"/>
  <c r="L5860" i="12"/>
  <c r="M5860" i="12"/>
  <c r="N5859" i="12"/>
  <c r="I5860" i="12"/>
  <c r="J5860" i="12" s="1"/>
  <c r="H5861" i="12"/>
  <c r="F5863" i="12"/>
  <c r="G5863" i="12" s="1"/>
  <c r="E5862" i="12"/>
  <c r="P5860" i="12" l="1"/>
  <c r="Q5860" i="12"/>
  <c r="R5859" i="12"/>
  <c r="L5861" i="12"/>
  <c r="M5861" i="12"/>
  <c r="N5860" i="12"/>
  <c r="I5861" i="12"/>
  <c r="J5861" i="12" s="1"/>
  <c r="H5862" i="12"/>
  <c r="E5863" i="12"/>
  <c r="F5864" i="12"/>
  <c r="G5864" i="12" s="1"/>
  <c r="P5861" i="12" l="1"/>
  <c r="Q5861" i="12"/>
  <c r="R5860" i="12"/>
  <c r="L5862" i="12"/>
  <c r="M5862" i="12"/>
  <c r="N5861" i="12"/>
  <c r="I5862" i="12"/>
  <c r="J5862" i="12" s="1"/>
  <c r="H5863" i="12"/>
  <c r="F5865" i="12"/>
  <c r="G5865" i="12" s="1"/>
  <c r="E5864" i="12"/>
  <c r="P5862" i="12" l="1"/>
  <c r="Q5862" i="12"/>
  <c r="R5861" i="12"/>
  <c r="L5863" i="12"/>
  <c r="M5863" i="12"/>
  <c r="N5862" i="12"/>
  <c r="I5863" i="12"/>
  <c r="J5863" i="12" s="1"/>
  <c r="H5864" i="12"/>
  <c r="E5865" i="12"/>
  <c r="F5866" i="12"/>
  <c r="G5866" i="12" s="1"/>
  <c r="P5863" i="12" l="1"/>
  <c r="Q5863" i="12"/>
  <c r="R5862" i="12"/>
  <c r="L5864" i="12"/>
  <c r="M5864" i="12"/>
  <c r="N5863" i="12"/>
  <c r="I5864" i="12"/>
  <c r="J5864" i="12" s="1"/>
  <c r="H5865" i="12"/>
  <c r="F5867" i="12"/>
  <c r="G5867" i="12" s="1"/>
  <c r="E5866" i="12"/>
  <c r="P5864" i="12" l="1"/>
  <c r="Q5864" i="12"/>
  <c r="R5863" i="12"/>
  <c r="L5865" i="12"/>
  <c r="M5865" i="12"/>
  <c r="N5864" i="12"/>
  <c r="I5865" i="12"/>
  <c r="J5865" i="12" s="1"/>
  <c r="H5866" i="12"/>
  <c r="E5867" i="12"/>
  <c r="F5868" i="12"/>
  <c r="G5868" i="12" s="1"/>
  <c r="P5865" i="12" l="1"/>
  <c r="Q5865" i="12"/>
  <c r="R5864" i="12"/>
  <c r="L5866" i="12"/>
  <c r="M5866" i="12"/>
  <c r="N5865" i="12"/>
  <c r="I5866" i="12"/>
  <c r="J5866" i="12" s="1"/>
  <c r="H5867" i="12"/>
  <c r="F5869" i="12"/>
  <c r="G5869" i="12" s="1"/>
  <c r="E5868" i="12"/>
  <c r="P5866" i="12" l="1"/>
  <c r="Q5866" i="12"/>
  <c r="R5865" i="12"/>
  <c r="L5867" i="12"/>
  <c r="M5867" i="12"/>
  <c r="N5866" i="12"/>
  <c r="I5867" i="12"/>
  <c r="J5867" i="12" s="1"/>
  <c r="H5868" i="12"/>
  <c r="F5870" i="12"/>
  <c r="G5870" i="12" s="1"/>
  <c r="E5869" i="12"/>
  <c r="P5867" i="12" l="1"/>
  <c r="Q5867" i="12"/>
  <c r="R5866" i="12"/>
  <c r="L5868" i="12"/>
  <c r="M5868" i="12"/>
  <c r="N5867" i="12"/>
  <c r="I5868" i="12"/>
  <c r="J5868" i="12" s="1"/>
  <c r="H5869" i="12"/>
  <c r="M5869" i="12" s="1"/>
  <c r="F5871" i="12"/>
  <c r="G5871" i="12" s="1"/>
  <c r="E5870" i="12"/>
  <c r="P5868" i="12" l="1"/>
  <c r="Q5868" i="12"/>
  <c r="Q5869" i="12" s="1"/>
  <c r="R5867" i="12"/>
  <c r="N5868" i="12"/>
  <c r="I5869" i="12"/>
  <c r="J5869" i="12" s="1"/>
  <c r="L5869" i="12"/>
  <c r="N5869" i="12" s="1"/>
  <c r="H5870" i="12"/>
  <c r="F5872" i="12"/>
  <c r="G5872" i="12" s="1"/>
  <c r="E5871" i="12"/>
  <c r="P5869" i="12" l="1"/>
  <c r="R5869" i="12" s="1"/>
  <c r="R5868" i="12"/>
  <c r="L5870" i="12"/>
  <c r="M5870" i="12"/>
  <c r="I5870" i="12"/>
  <c r="J5870" i="12" s="1"/>
  <c r="H5871" i="12"/>
  <c r="F5873" i="12"/>
  <c r="G5873" i="12" s="1"/>
  <c r="E5872" i="12"/>
  <c r="P5870" i="12" l="1"/>
  <c r="Q5870" i="12"/>
  <c r="L5871" i="12"/>
  <c r="M5871" i="12"/>
  <c r="N5870" i="12"/>
  <c r="I5871" i="12"/>
  <c r="J5871" i="12" s="1"/>
  <c r="H5872" i="12"/>
  <c r="F5874" i="12"/>
  <c r="G5874" i="12" s="1"/>
  <c r="E5873" i="12"/>
  <c r="P5871" i="12" l="1"/>
  <c r="Q5871" i="12"/>
  <c r="R5870" i="12"/>
  <c r="L5872" i="12"/>
  <c r="M5872" i="12"/>
  <c r="N5871" i="12"/>
  <c r="I5872" i="12"/>
  <c r="J5872" i="12" s="1"/>
  <c r="H5873" i="12"/>
  <c r="F5875" i="12"/>
  <c r="G5875" i="12" s="1"/>
  <c r="E5874" i="12"/>
  <c r="P5872" i="12" l="1"/>
  <c r="Q5872" i="12"/>
  <c r="R5871" i="12"/>
  <c r="L5873" i="12"/>
  <c r="M5873" i="12"/>
  <c r="N5872" i="12"/>
  <c r="I5873" i="12"/>
  <c r="J5873" i="12" s="1"/>
  <c r="H5874" i="12"/>
  <c r="E5875" i="12"/>
  <c r="F5876" i="12"/>
  <c r="G5876" i="12" s="1"/>
  <c r="P5873" i="12" l="1"/>
  <c r="Q5873" i="12"/>
  <c r="R5872" i="12"/>
  <c r="L5874" i="12"/>
  <c r="M5874" i="12"/>
  <c r="N5873" i="12"/>
  <c r="I5874" i="12"/>
  <c r="J5874" i="12" s="1"/>
  <c r="H5875" i="12"/>
  <c r="F5877" i="12"/>
  <c r="G5877" i="12" s="1"/>
  <c r="E5876" i="12"/>
  <c r="P5874" i="12" l="1"/>
  <c r="Q5874" i="12"/>
  <c r="R5873" i="12"/>
  <c r="L5875" i="12"/>
  <c r="M5875" i="12"/>
  <c r="N5874" i="12"/>
  <c r="I5875" i="12"/>
  <c r="J5875" i="12" s="1"/>
  <c r="H5876" i="12"/>
  <c r="F5878" i="12"/>
  <c r="G5878" i="12" s="1"/>
  <c r="E5877" i="12"/>
  <c r="P5875" i="12" l="1"/>
  <c r="Q5875" i="12"/>
  <c r="R5874" i="12"/>
  <c r="L5876" i="12"/>
  <c r="M5876" i="12"/>
  <c r="N5875" i="12"/>
  <c r="I5876" i="12"/>
  <c r="J5876" i="12" s="1"/>
  <c r="H5877" i="12"/>
  <c r="E5878" i="12"/>
  <c r="F5879" i="12"/>
  <c r="G5879" i="12" s="1"/>
  <c r="P5876" i="12" l="1"/>
  <c r="Q5876" i="12"/>
  <c r="R5875" i="12"/>
  <c r="L5877" i="12"/>
  <c r="M5877" i="12"/>
  <c r="N5876" i="12"/>
  <c r="I5877" i="12"/>
  <c r="J5877" i="12" s="1"/>
  <c r="H5878" i="12"/>
  <c r="F5880" i="12"/>
  <c r="G5880" i="12" s="1"/>
  <c r="E5879" i="12"/>
  <c r="P5877" i="12" l="1"/>
  <c r="Q5877" i="12"/>
  <c r="R5876" i="12"/>
  <c r="L5878" i="12"/>
  <c r="M5878" i="12"/>
  <c r="N5877" i="12"/>
  <c r="I5878" i="12"/>
  <c r="J5878" i="12" s="1"/>
  <c r="H5879" i="12"/>
  <c r="F5881" i="12"/>
  <c r="G5881" i="12" s="1"/>
  <c r="E5880" i="12"/>
  <c r="P5878" i="12" l="1"/>
  <c r="Q5878" i="12"/>
  <c r="R5877" i="12"/>
  <c r="L5879" i="12"/>
  <c r="M5879" i="12"/>
  <c r="N5878" i="12"/>
  <c r="I5879" i="12"/>
  <c r="J5879" i="12" s="1"/>
  <c r="H5880" i="12"/>
  <c r="F5882" i="12"/>
  <c r="G5882" i="12" s="1"/>
  <c r="E5881" i="12"/>
  <c r="P5879" i="12" l="1"/>
  <c r="Q5879" i="12"/>
  <c r="R5878" i="12"/>
  <c r="L5880" i="12"/>
  <c r="M5880" i="12"/>
  <c r="N5879" i="12"/>
  <c r="I5880" i="12"/>
  <c r="J5880" i="12" s="1"/>
  <c r="H5881" i="12"/>
  <c r="F5883" i="12"/>
  <c r="G5883" i="12" s="1"/>
  <c r="E5882" i="12"/>
  <c r="P5880" i="12" l="1"/>
  <c r="Q5880" i="12"/>
  <c r="R5879" i="12"/>
  <c r="L5881" i="12"/>
  <c r="M5881" i="12"/>
  <c r="N5880" i="12"/>
  <c r="I5881" i="12"/>
  <c r="J5881" i="12" s="1"/>
  <c r="H5882" i="12"/>
  <c r="F5884" i="12"/>
  <c r="G5884" i="12" s="1"/>
  <c r="E5883" i="12"/>
  <c r="P5881" i="12" l="1"/>
  <c r="Q5881" i="12"/>
  <c r="R5880" i="12"/>
  <c r="L5882" i="12"/>
  <c r="M5882" i="12"/>
  <c r="N5881" i="12"/>
  <c r="I5882" i="12"/>
  <c r="J5882" i="12" s="1"/>
  <c r="H5883" i="12"/>
  <c r="F5885" i="12"/>
  <c r="G5885" i="12" s="1"/>
  <c r="E5884" i="12"/>
  <c r="P5882" i="12" l="1"/>
  <c r="Q5882" i="12"/>
  <c r="R5881" i="12"/>
  <c r="L5883" i="12"/>
  <c r="M5883" i="12"/>
  <c r="N5882" i="12"/>
  <c r="I5883" i="12"/>
  <c r="J5883" i="12" s="1"/>
  <c r="H5884" i="12"/>
  <c r="M5884" i="12" s="1"/>
  <c r="E5885" i="12"/>
  <c r="F5886" i="12"/>
  <c r="G5886" i="12" s="1"/>
  <c r="P5883" i="12" l="1"/>
  <c r="Q5883" i="12"/>
  <c r="Q5884" i="12" s="1"/>
  <c r="R5882" i="12"/>
  <c r="N5883" i="12"/>
  <c r="I5884" i="12"/>
  <c r="J5884" i="12" s="1"/>
  <c r="L5884" i="12"/>
  <c r="N5884" i="12" s="1"/>
  <c r="H5885" i="12"/>
  <c r="M5885" i="12" s="1"/>
  <c r="F5887" i="12"/>
  <c r="G5887" i="12" s="1"/>
  <c r="E5886" i="12"/>
  <c r="P5884" i="12" l="1"/>
  <c r="R5884" i="12" s="1"/>
  <c r="Q5885" i="12"/>
  <c r="R5883" i="12"/>
  <c r="I5885" i="12"/>
  <c r="J5885" i="12" s="1"/>
  <c r="L5885" i="12"/>
  <c r="N5885" i="12" s="1"/>
  <c r="H5886" i="12"/>
  <c r="F5888" i="12"/>
  <c r="G5888" i="12" s="1"/>
  <c r="E5887" i="12"/>
  <c r="P5885" i="12" l="1"/>
  <c r="R5885" i="12" s="1"/>
  <c r="L5886" i="12"/>
  <c r="M5886" i="12"/>
  <c r="I5886" i="12"/>
  <c r="J5886" i="12" s="1"/>
  <c r="H5887" i="12"/>
  <c r="F5889" i="12"/>
  <c r="G5889" i="12" s="1"/>
  <c r="E5888" i="12"/>
  <c r="P5886" i="12" l="1"/>
  <c r="Q5886" i="12"/>
  <c r="L5887" i="12"/>
  <c r="M5887" i="12"/>
  <c r="N5886" i="12"/>
  <c r="I5887" i="12"/>
  <c r="J5887" i="12" s="1"/>
  <c r="H5888" i="12"/>
  <c r="F5890" i="12"/>
  <c r="G5890" i="12" s="1"/>
  <c r="E5889" i="12"/>
  <c r="P5887" i="12" l="1"/>
  <c r="Q5887" i="12"/>
  <c r="R5886" i="12"/>
  <c r="L5888" i="12"/>
  <c r="M5888" i="12"/>
  <c r="N5887" i="12"/>
  <c r="I5888" i="12"/>
  <c r="J5888" i="12" s="1"/>
  <c r="H5889" i="12"/>
  <c r="M5889" i="12" s="1"/>
  <c r="F5891" i="12"/>
  <c r="G5891" i="12" s="1"/>
  <c r="E5890" i="12"/>
  <c r="P5888" i="12" l="1"/>
  <c r="Q5888" i="12"/>
  <c r="Q5889" i="12" s="1"/>
  <c r="R5887" i="12"/>
  <c r="N5888" i="12"/>
  <c r="I5889" i="12"/>
  <c r="J5889" i="12" s="1"/>
  <c r="L5889" i="12"/>
  <c r="N5889" i="12" s="1"/>
  <c r="H5890" i="12"/>
  <c r="F5892" i="12"/>
  <c r="G5892" i="12" s="1"/>
  <c r="E5891" i="12"/>
  <c r="P5889" i="12" l="1"/>
  <c r="R5889" i="12" s="1"/>
  <c r="R5888" i="12"/>
  <c r="L5890" i="12"/>
  <c r="M5890" i="12"/>
  <c r="I5890" i="12"/>
  <c r="J5890" i="12" s="1"/>
  <c r="H5891" i="12"/>
  <c r="M5891" i="12" s="1"/>
  <c r="F5893" i="12"/>
  <c r="G5893" i="12" s="1"/>
  <c r="E5892" i="12"/>
  <c r="P5890" i="12" l="1"/>
  <c r="Q5890" i="12"/>
  <c r="Q5891" i="12" s="1"/>
  <c r="N5890" i="12"/>
  <c r="I5891" i="12"/>
  <c r="J5891" i="12" s="1"/>
  <c r="L5891" i="12"/>
  <c r="N5891" i="12" s="1"/>
  <c r="H5892" i="12"/>
  <c r="F5894" i="12"/>
  <c r="G5894" i="12" s="1"/>
  <c r="E5893" i="12"/>
  <c r="P5891" i="12" l="1"/>
  <c r="R5891" i="12" s="1"/>
  <c r="R5890" i="12"/>
  <c r="L5892" i="12"/>
  <c r="M5892" i="12"/>
  <c r="I5892" i="12"/>
  <c r="J5892" i="12" s="1"/>
  <c r="H5893" i="12"/>
  <c r="M5893" i="12" s="1"/>
  <c r="F5895" i="12"/>
  <c r="G5895" i="12" s="1"/>
  <c r="E5894" i="12"/>
  <c r="P5892" i="12" l="1"/>
  <c r="Q5892" i="12"/>
  <c r="Q5893" i="12" s="1"/>
  <c r="N5892" i="12"/>
  <c r="I5893" i="12"/>
  <c r="J5893" i="12" s="1"/>
  <c r="L5893" i="12"/>
  <c r="N5893" i="12" s="1"/>
  <c r="H5894" i="12"/>
  <c r="F5896" i="12"/>
  <c r="G5896" i="12" s="1"/>
  <c r="E5895" i="12"/>
  <c r="P5893" i="12" l="1"/>
  <c r="R5893" i="12" s="1"/>
  <c r="R5892" i="12"/>
  <c r="L5894" i="12"/>
  <c r="M5894" i="12"/>
  <c r="I5894" i="12"/>
  <c r="J5894" i="12" s="1"/>
  <c r="H5895" i="12"/>
  <c r="M5895" i="12" s="1"/>
  <c r="F5897" i="12"/>
  <c r="G5897" i="12" s="1"/>
  <c r="E5896" i="12"/>
  <c r="P5894" i="12" l="1"/>
  <c r="Q5894" i="12"/>
  <c r="Q5895" i="12" s="1"/>
  <c r="N5894" i="12"/>
  <c r="I5895" i="12"/>
  <c r="J5895" i="12" s="1"/>
  <c r="L5895" i="12"/>
  <c r="N5895" i="12" s="1"/>
  <c r="H5896" i="12"/>
  <c r="F5898" i="12"/>
  <c r="G5898" i="12" s="1"/>
  <c r="E5897" i="12"/>
  <c r="P5895" i="12" l="1"/>
  <c r="R5895" i="12" s="1"/>
  <c r="R5894" i="12"/>
  <c r="L5896" i="12"/>
  <c r="M5896" i="12"/>
  <c r="I5896" i="12"/>
  <c r="J5896" i="12" s="1"/>
  <c r="H5897" i="12"/>
  <c r="M5897" i="12" s="1"/>
  <c r="F5899" i="12"/>
  <c r="G5899" i="12" s="1"/>
  <c r="E5898" i="12"/>
  <c r="P5896" i="12" l="1"/>
  <c r="Q5896" i="12"/>
  <c r="Q5897" i="12" s="1"/>
  <c r="N5896" i="12"/>
  <c r="I5897" i="12"/>
  <c r="J5897" i="12" s="1"/>
  <c r="L5897" i="12"/>
  <c r="N5897" i="12" s="1"/>
  <c r="H5898" i="12"/>
  <c r="F5900" i="12"/>
  <c r="G5900" i="12" s="1"/>
  <c r="E5899" i="12"/>
  <c r="P5897" i="12" l="1"/>
  <c r="R5897" i="12" s="1"/>
  <c r="R5896" i="12"/>
  <c r="L5898" i="12"/>
  <c r="M5898" i="12"/>
  <c r="I5898" i="12"/>
  <c r="J5898" i="12" s="1"/>
  <c r="H5899" i="12"/>
  <c r="E5900" i="12"/>
  <c r="F5901" i="12"/>
  <c r="G5901" i="12" s="1"/>
  <c r="P5898" i="12" l="1"/>
  <c r="Q5898" i="12"/>
  <c r="L5899" i="12"/>
  <c r="M5899" i="12"/>
  <c r="N5898" i="12"/>
  <c r="I5899" i="12"/>
  <c r="J5899" i="12" s="1"/>
  <c r="H5900" i="12"/>
  <c r="F5902" i="12"/>
  <c r="G5902" i="12" s="1"/>
  <c r="E5901" i="12"/>
  <c r="P5899" i="12" l="1"/>
  <c r="Q5899" i="12"/>
  <c r="R5898" i="12"/>
  <c r="L5900" i="12"/>
  <c r="M5900" i="12"/>
  <c r="N5899" i="12"/>
  <c r="I5900" i="12"/>
  <c r="J5900" i="12" s="1"/>
  <c r="H5901" i="12"/>
  <c r="F5903" i="12"/>
  <c r="G5903" i="12" s="1"/>
  <c r="E5902" i="12"/>
  <c r="P5900" i="12" l="1"/>
  <c r="Q5900" i="12"/>
  <c r="R5899" i="12"/>
  <c r="L5901" i="12"/>
  <c r="M5901" i="12"/>
  <c r="N5900" i="12"/>
  <c r="I5901" i="12"/>
  <c r="J5901" i="12" s="1"/>
  <c r="H5902" i="12"/>
  <c r="F5904" i="12"/>
  <c r="G5904" i="12" s="1"/>
  <c r="E5903" i="12"/>
  <c r="P5901" i="12" l="1"/>
  <c r="Q5901" i="12"/>
  <c r="R5900" i="12"/>
  <c r="L5902" i="12"/>
  <c r="M5902" i="12"/>
  <c r="N5901" i="12"/>
  <c r="I5902" i="12"/>
  <c r="J5902" i="12" s="1"/>
  <c r="H5903" i="12"/>
  <c r="F5905" i="12"/>
  <c r="G5905" i="12" s="1"/>
  <c r="E5904" i="12"/>
  <c r="P5902" i="12" l="1"/>
  <c r="Q5902" i="12"/>
  <c r="R5901" i="12"/>
  <c r="L5903" i="12"/>
  <c r="M5903" i="12"/>
  <c r="N5902" i="12"/>
  <c r="I5903" i="12"/>
  <c r="J5903" i="12" s="1"/>
  <c r="H5904" i="12"/>
  <c r="F5906" i="12"/>
  <c r="G5906" i="12" s="1"/>
  <c r="E5905" i="12"/>
  <c r="P5903" i="12" l="1"/>
  <c r="Q5903" i="12"/>
  <c r="R5902" i="12"/>
  <c r="L5904" i="12"/>
  <c r="M5904" i="12"/>
  <c r="N5903" i="12"/>
  <c r="I5904" i="12"/>
  <c r="J5904" i="12" s="1"/>
  <c r="H5905" i="12"/>
  <c r="M5905" i="12" s="1"/>
  <c r="F5907" i="12"/>
  <c r="G5907" i="12" s="1"/>
  <c r="E5906" i="12"/>
  <c r="P5904" i="12" l="1"/>
  <c r="Q5904" i="12"/>
  <c r="Q5905" i="12" s="1"/>
  <c r="R5903" i="12"/>
  <c r="N5904" i="12"/>
  <c r="I5905" i="12"/>
  <c r="J5905" i="12" s="1"/>
  <c r="L5905" i="12"/>
  <c r="N5905" i="12" s="1"/>
  <c r="H5906" i="12"/>
  <c r="F5908" i="12"/>
  <c r="G5908" i="12" s="1"/>
  <c r="E5907" i="12"/>
  <c r="P5905" i="12" l="1"/>
  <c r="R5905" i="12" s="1"/>
  <c r="R5904" i="12"/>
  <c r="L5906" i="12"/>
  <c r="M5906" i="12"/>
  <c r="I5906" i="12"/>
  <c r="J5906" i="12" s="1"/>
  <c r="H5907" i="12"/>
  <c r="F5909" i="12"/>
  <c r="G5909" i="12" s="1"/>
  <c r="E5908" i="12"/>
  <c r="P5906" i="12" l="1"/>
  <c r="Q5906" i="12"/>
  <c r="L5907" i="12"/>
  <c r="M5907" i="12"/>
  <c r="N5906" i="12"/>
  <c r="I5907" i="12"/>
  <c r="J5907" i="12" s="1"/>
  <c r="H5908" i="12"/>
  <c r="F5910" i="12"/>
  <c r="G5910" i="12" s="1"/>
  <c r="E5909" i="12"/>
  <c r="P5907" i="12" l="1"/>
  <c r="Q5907" i="12"/>
  <c r="R5906" i="12"/>
  <c r="L5908" i="12"/>
  <c r="M5908" i="12"/>
  <c r="N5907" i="12"/>
  <c r="I5908" i="12"/>
  <c r="J5908" i="12" s="1"/>
  <c r="H5909" i="12"/>
  <c r="E5910" i="12"/>
  <c r="F5911" i="12"/>
  <c r="G5911" i="12" s="1"/>
  <c r="P5908" i="12" l="1"/>
  <c r="Q5908" i="12"/>
  <c r="R5907" i="12"/>
  <c r="L5909" i="12"/>
  <c r="M5909" i="12"/>
  <c r="N5908" i="12"/>
  <c r="I5909" i="12"/>
  <c r="J5909" i="12" s="1"/>
  <c r="H5910" i="12"/>
  <c r="F5912" i="12"/>
  <c r="G5912" i="12" s="1"/>
  <c r="E5911" i="12"/>
  <c r="P5909" i="12" l="1"/>
  <c r="Q5909" i="12"/>
  <c r="R5908" i="12"/>
  <c r="L5910" i="12"/>
  <c r="M5910" i="12"/>
  <c r="N5909" i="12"/>
  <c r="I5910" i="12"/>
  <c r="J5910" i="12" s="1"/>
  <c r="H5911" i="12"/>
  <c r="F5913" i="12"/>
  <c r="G5913" i="12" s="1"/>
  <c r="E5912" i="12"/>
  <c r="P5910" i="12" l="1"/>
  <c r="Q5910" i="12"/>
  <c r="R5909" i="12"/>
  <c r="L5911" i="12"/>
  <c r="M5911" i="12"/>
  <c r="N5910" i="12"/>
  <c r="I5911" i="12"/>
  <c r="J5911" i="12" s="1"/>
  <c r="H5912" i="12"/>
  <c r="E5913" i="12"/>
  <c r="F5914" i="12"/>
  <c r="G5914" i="12" s="1"/>
  <c r="P5911" i="12" l="1"/>
  <c r="Q5911" i="12"/>
  <c r="R5910" i="12"/>
  <c r="L5912" i="12"/>
  <c r="M5912" i="12"/>
  <c r="N5911" i="12"/>
  <c r="I5912" i="12"/>
  <c r="J5912" i="12" s="1"/>
  <c r="H5913" i="12"/>
  <c r="F5915" i="12"/>
  <c r="G5915" i="12" s="1"/>
  <c r="E5914" i="12"/>
  <c r="R5911" i="12" l="1"/>
  <c r="P5912" i="12"/>
  <c r="Q5912" i="12"/>
  <c r="L5913" i="12"/>
  <c r="M5913" i="12"/>
  <c r="N5912" i="12"/>
  <c r="I5913" i="12"/>
  <c r="J5913" i="12" s="1"/>
  <c r="H5914" i="12"/>
  <c r="F5916" i="12"/>
  <c r="G5916" i="12" s="1"/>
  <c r="E5915" i="12"/>
  <c r="P5913" i="12" l="1"/>
  <c r="Q5913" i="12"/>
  <c r="R5912" i="12"/>
  <c r="L5914" i="12"/>
  <c r="M5914" i="12"/>
  <c r="N5913" i="12"/>
  <c r="I5914" i="12"/>
  <c r="J5914" i="12" s="1"/>
  <c r="H5915" i="12"/>
  <c r="F5917" i="12"/>
  <c r="G5917" i="12" s="1"/>
  <c r="E5916" i="12"/>
  <c r="P5914" i="12" l="1"/>
  <c r="Q5914" i="12"/>
  <c r="R5913" i="12"/>
  <c r="L5915" i="12"/>
  <c r="M5915" i="12"/>
  <c r="N5914" i="12"/>
  <c r="I5915" i="12"/>
  <c r="J5915" i="12" s="1"/>
  <c r="H5916" i="12"/>
  <c r="M5916" i="12" s="1"/>
  <c r="E5917" i="12"/>
  <c r="F5918" i="12"/>
  <c r="G5918" i="12" s="1"/>
  <c r="P5915" i="12" l="1"/>
  <c r="Q5915" i="12"/>
  <c r="Q5916" i="12" s="1"/>
  <c r="R5914" i="12"/>
  <c r="N5915" i="12"/>
  <c r="I5916" i="12"/>
  <c r="J5916" i="12" s="1"/>
  <c r="L5916" i="12"/>
  <c r="N5916" i="12" s="1"/>
  <c r="H5917" i="12"/>
  <c r="F5919" i="12"/>
  <c r="G5919" i="12" s="1"/>
  <c r="E5918" i="12"/>
  <c r="P5916" i="12" l="1"/>
  <c r="R5916" i="12" s="1"/>
  <c r="R5915" i="12"/>
  <c r="L5917" i="12"/>
  <c r="M5917" i="12"/>
  <c r="I5917" i="12"/>
  <c r="J5917" i="12" s="1"/>
  <c r="H5918" i="12"/>
  <c r="M5918" i="12" s="1"/>
  <c r="F5920" i="12"/>
  <c r="G5920" i="12" s="1"/>
  <c r="E5919" i="12"/>
  <c r="P5917" i="12" l="1"/>
  <c r="Q5917" i="12"/>
  <c r="Q5918" i="12" s="1"/>
  <c r="N5917" i="12"/>
  <c r="I5918" i="12"/>
  <c r="J5918" i="12" s="1"/>
  <c r="L5918" i="12"/>
  <c r="N5918" i="12" s="1"/>
  <c r="H5919" i="12"/>
  <c r="F5921" i="12"/>
  <c r="G5921" i="12" s="1"/>
  <c r="E5920" i="12"/>
  <c r="P5918" i="12" l="1"/>
  <c r="R5918" i="12" s="1"/>
  <c r="R5917" i="12"/>
  <c r="L5919" i="12"/>
  <c r="M5919" i="12"/>
  <c r="I5919" i="12"/>
  <c r="J5919" i="12" s="1"/>
  <c r="H5920" i="12"/>
  <c r="F5922" i="12"/>
  <c r="G5922" i="12" s="1"/>
  <c r="E5921" i="12"/>
  <c r="P5919" i="12" l="1"/>
  <c r="Q5919" i="12"/>
  <c r="L5920" i="12"/>
  <c r="M5920" i="12"/>
  <c r="N5919" i="12"/>
  <c r="I5920" i="12"/>
  <c r="J5920" i="12" s="1"/>
  <c r="H5921" i="12"/>
  <c r="M5921" i="12" s="1"/>
  <c r="F5923" i="12"/>
  <c r="G5923" i="12" s="1"/>
  <c r="E5922" i="12"/>
  <c r="P5920" i="12" l="1"/>
  <c r="Q5920" i="12"/>
  <c r="Q5921" i="12" s="1"/>
  <c r="R5919" i="12"/>
  <c r="N5920" i="12"/>
  <c r="I5921" i="12"/>
  <c r="J5921" i="12" s="1"/>
  <c r="L5921" i="12"/>
  <c r="N5921" i="12" s="1"/>
  <c r="H5922" i="12"/>
  <c r="F5924" i="12"/>
  <c r="G5924" i="12" s="1"/>
  <c r="E5923" i="12"/>
  <c r="P5921" i="12" l="1"/>
  <c r="R5920" i="12"/>
  <c r="L5922" i="12"/>
  <c r="M5922" i="12"/>
  <c r="I5922" i="12"/>
  <c r="J5922" i="12" s="1"/>
  <c r="H5923" i="12"/>
  <c r="E5924" i="12"/>
  <c r="F5925" i="12"/>
  <c r="G5925" i="12" s="1"/>
  <c r="P5922" i="12" l="1"/>
  <c r="R5921" i="12"/>
  <c r="Q5922" i="12"/>
  <c r="L5923" i="12"/>
  <c r="M5923" i="12"/>
  <c r="N5922" i="12"/>
  <c r="I5923" i="12"/>
  <c r="J5923" i="12" s="1"/>
  <c r="H5924" i="12"/>
  <c r="F5926" i="12"/>
  <c r="G5926" i="12" s="1"/>
  <c r="E5925" i="12"/>
  <c r="P5923" i="12" l="1"/>
  <c r="Q5923" i="12"/>
  <c r="R5922" i="12"/>
  <c r="L5924" i="12"/>
  <c r="M5924" i="12"/>
  <c r="N5923" i="12"/>
  <c r="I5924" i="12"/>
  <c r="J5924" i="12" s="1"/>
  <c r="H5925" i="12"/>
  <c r="E5926" i="12"/>
  <c r="F5927" i="12"/>
  <c r="G5927" i="12" s="1"/>
  <c r="P5924" i="12" l="1"/>
  <c r="Q5924" i="12"/>
  <c r="R5923" i="12"/>
  <c r="L5925" i="12"/>
  <c r="M5925" i="12"/>
  <c r="N5924" i="12"/>
  <c r="I5925" i="12"/>
  <c r="J5925" i="12" s="1"/>
  <c r="H5926" i="12"/>
  <c r="F5928" i="12"/>
  <c r="G5928" i="12" s="1"/>
  <c r="E5927" i="12"/>
  <c r="P5925" i="12" l="1"/>
  <c r="Q5925" i="12"/>
  <c r="R5924" i="12"/>
  <c r="L5926" i="12"/>
  <c r="M5926" i="12"/>
  <c r="N5925" i="12"/>
  <c r="I5926" i="12"/>
  <c r="J5926" i="12" s="1"/>
  <c r="H5927" i="12"/>
  <c r="F5929" i="12"/>
  <c r="G5929" i="12" s="1"/>
  <c r="E5928" i="12"/>
  <c r="P5926" i="12" l="1"/>
  <c r="Q5926" i="12"/>
  <c r="R5925" i="12"/>
  <c r="L5927" i="12"/>
  <c r="M5927" i="12"/>
  <c r="N5926" i="12"/>
  <c r="I5927" i="12"/>
  <c r="J5927" i="12" s="1"/>
  <c r="H5928" i="12"/>
  <c r="F5930" i="12"/>
  <c r="G5930" i="12" s="1"/>
  <c r="E5929" i="12"/>
  <c r="P5927" i="12" l="1"/>
  <c r="Q5927" i="12"/>
  <c r="R5926" i="12"/>
  <c r="L5928" i="12"/>
  <c r="M5928" i="12"/>
  <c r="N5927" i="12"/>
  <c r="I5928" i="12"/>
  <c r="J5928" i="12" s="1"/>
  <c r="H5929" i="12"/>
  <c r="F5931" i="12"/>
  <c r="G5931" i="12" s="1"/>
  <c r="E5930" i="12"/>
  <c r="P5928" i="12" l="1"/>
  <c r="Q5928" i="12"/>
  <c r="R5927" i="12"/>
  <c r="L5929" i="12"/>
  <c r="M5929" i="12"/>
  <c r="N5928" i="12"/>
  <c r="I5929" i="12"/>
  <c r="J5929" i="12" s="1"/>
  <c r="H5930" i="12"/>
  <c r="F5932" i="12"/>
  <c r="G5932" i="12" s="1"/>
  <c r="E5931" i="12"/>
  <c r="P5929" i="12" l="1"/>
  <c r="Q5929" i="12"/>
  <c r="R5928" i="12"/>
  <c r="L5930" i="12"/>
  <c r="M5930" i="12"/>
  <c r="N5929" i="12"/>
  <c r="I5930" i="12"/>
  <c r="J5930" i="12" s="1"/>
  <c r="H5931" i="12"/>
  <c r="F5933" i="12"/>
  <c r="G5933" i="12" s="1"/>
  <c r="E5932" i="12"/>
  <c r="P5930" i="12" l="1"/>
  <c r="Q5930" i="12"/>
  <c r="R5929" i="12"/>
  <c r="L5931" i="12"/>
  <c r="M5931" i="12"/>
  <c r="N5930" i="12"/>
  <c r="I5931" i="12"/>
  <c r="J5931" i="12" s="1"/>
  <c r="H5932" i="12"/>
  <c r="F5934" i="12"/>
  <c r="G5934" i="12" s="1"/>
  <c r="E5933" i="12"/>
  <c r="P5931" i="12" l="1"/>
  <c r="Q5931" i="12"/>
  <c r="R5930" i="12"/>
  <c r="L5932" i="12"/>
  <c r="M5932" i="12"/>
  <c r="N5931" i="12"/>
  <c r="I5932" i="12"/>
  <c r="J5932" i="12" s="1"/>
  <c r="H5933" i="12"/>
  <c r="F5935" i="12"/>
  <c r="G5935" i="12" s="1"/>
  <c r="E5934" i="12"/>
  <c r="P5932" i="12" l="1"/>
  <c r="Q5932" i="12"/>
  <c r="R5931" i="12"/>
  <c r="L5933" i="12"/>
  <c r="M5933" i="12"/>
  <c r="N5932" i="12"/>
  <c r="I5933" i="12"/>
  <c r="J5933" i="12" s="1"/>
  <c r="H5934" i="12"/>
  <c r="F5936" i="12"/>
  <c r="G5936" i="12" s="1"/>
  <c r="E5935" i="12"/>
  <c r="P5933" i="12" l="1"/>
  <c r="Q5933" i="12"/>
  <c r="R5932" i="12"/>
  <c r="L5934" i="12"/>
  <c r="M5934" i="12"/>
  <c r="N5933" i="12"/>
  <c r="I5934" i="12"/>
  <c r="J5934" i="12" s="1"/>
  <c r="H5935" i="12"/>
  <c r="E5936" i="12"/>
  <c r="F5937" i="12"/>
  <c r="G5937" i="12" s="1"/>
  <c r="P5934" i="12" l="1"/>
  <c r="Q5934" i="12"/>
  <c r="R5933" i="12"/>
  <c r="L5935" i="12"/>
  <c r="M5935" i="12"/>
  <c r="N5934" i="12"/>
  <c r="I5935" i="12"/>
  <c r="J5935" i="12" s="1"/>
  <c r="H5936" i="12"/>
  <c r="F5938" i="12"/>
  <c r="G5938" i="12" s="1"/>
  <c r="E5937" i="12"/>
  <c r="P5935" i="12" l="1"/>
  <c r="Q5935" i="12"/>
  <c r="R5934" i="12"/>
  <c r="L5936" i="12"/>
  <c r="M5936" i="12"/>
  <c r="N5935" i="12"/>
  <c r="I5936" i="12"/>
  <c r="J5936" i="12" s="1"/>
  <c r="H5937" i="12"/>
  <c r="F5939" i="12"/>
  <c r="G5939" i="12" s="1"/>
  <c r="E5938" i="12"/>
  <c r="P5936" i="12" l="1"/>
  <c r="Q5936" i="12"/>
  <c r="R5935" i="12"/>
  <c r="L5937" i="12"/>
  <c r="M5937" i="12"/>
  <c r="N5936" i="12"/>
  <c r="I5937" i="12"/>
  <c r="J5937" i="12" s="1"/>
  <c r="H5938" i="12"/>
  <c r="F5940" i="12"/>
  <c r="G5940" i="12" s="1"/>
  <c r="E5939" i="12"/>
  <c r="P5937" i="12" l="1"/>
  <c r="Q5937" i="12"/>
  <c r="R5937" i="12" s="1"/>
  <c r="R5936" i="12"/>
  <c r="L5938" i="12"/>
  <c r="M5938" i="12"/>
  <c r="N5937" i="12"/>
  <c r="I5938" i="12"/>
  <c r="J5938" i="12" s="1"/>
  <c r="H5939" i="12"/>
  <c r="M5939" i="12" s="1"/>
  <c r="E5940" i="12"/>
  <c r="F5941" i="12"/>
  <c r="G5941" i="12" s="1"/>
  <c r="P5938" i="12" l="1"/>
  <c r="Q5938" i="12"/>
  <c r="Q5939" i="12" s="1"/>
  <c r="N5938" i="12"/>
  <c r="I5939" i="12"/>
  <c r="J5939" i="12" s="1"/>
  <c r="L5939" i="12"/>
  <c r="N5939" i="12" s="1"/>
  <c r="H5940" i="12"/>
  <c r="F5942" i="12"/>
  <c r="G5942" i="12" s="1"/>
  <c r="E5941" i="12"/>
  <c r="P5939" i="12" l="1"/>
  <c r="R5939" i="12" s="1"/>
  <c r="R5938" i="12"/>
  <c r="L5940" i="12"/>
  <c r="M5940" i="12"/>
  <c r="I5940" i="12"/>
  <c r="J5940" i="12" s="1"/>
  <c r="H5941" i="12"/>
  <c r="F5943" i="12"/>
  <c r="G5943" i="12" s="1"/>
  <c r="E5942" i="12"/>
  <c r="P5940" i="12" l="1"/>
  <c r="Q5940" i="12"/>
  <c r="L5941" i="12"/>
  <c r="M5941" i="12"/>
  <c r="N5940" i="12"/>
  <c r="I5941" i="12"/>
  <c r="J5941" i="12" s="1"/>
  <c r="H5942" i="12"/>
  <c r="F5944" i="12"/>
  <c r="G5944" i="12" s="1"/>
  <c r="E5943" i="12"/>
  <c r="P5941" i="12" l="1"/>
  <c r="Q5941" i="12"/>
  <c r="R5940" i="12"/>
  <c r="L5942" i="12"/>
  <c r="M5942" i="12"/>
  <c r="N5941" i="12"/>
  <c r="I5942" i="12"/>
  <c r="J5942" i="12" s="1"/>
  <c r="H5943" i="12"/>
  <c r="M5943" i="12" s="1"/>
  <c r="F5945" i="12"/>
  <c r="G5945" i="12" s="1"/>
  <c r="E5944" i="12"/>
  <c r="P5942" i="12" l="1"/>
  <c r="Q5942" i="12"/>
  <c r="Q5943" i="12" s="1"/>
  <c r="R5941" i="12"/>
  <c r="N5942" i="12"/>
  <c r="I5943" i="12"/>
  <c r="J5943" i="12" s="1"/>
  <c r="L5943" i="12"/>
  <c r="N5943" i="12" s="1"/>
  <c r="H5944" i="12"/>
  <c r="M5944" i="12" s="1"/>
  <c r="F5946" i="12"/>
  <c r="G5946" i="12" s="1"/>
  <c r="E5945" i="12"/>
  <c r="P5943" i="12" l="1"/>
  <c r="R5943" i="12" s="1"/>
  <c r="Q5944" i="12"/>
  <c r="R5942" i="12"/>
  <c r="I5944" i="12"/>
  <c r="J5944" i="12" s="1"/>
  <c r="L5944" i="12"/>
  <c r="N5944" i="12" s="1"/>
  <c r="H5945" i="12"/>
  <c r="E5946" i="12"/>
  <c r="F5947" i="12"/>
  <c r="G5947" i="12" s="1"/>
  <c r="P5944" i="12" l="1"/>
  <c r="R5944" i="12" s="1"/>
  <c r="L5945" i="12"/>
  <c r="M5945" i="12"/>
  <c r="I5945" i="12"/>
  <c r="J5945" i="12" s="1"/>
  <c r="H5946" i="12"/>
  <c r="F5948" i="12"/>
  <c r="G5948" i="12" s="1"/>
  <c r="E5947" i="12"/>
  <c r="P5945" i="12" l="1"/>
  <c r="Q5945" i="12"/>
  <c r="L5946" i="12"/>
  <c r="M5946" i="12"/>
  <c r="N5945" i="12"/>
  <c r="I5946" i="12"/>
  <c r="J5946" i="12" s="1"/>
  <c r="H5947" i="12"/>
  <c r="F5949" i="12"/>
  <c r="G5949" i="12" s="1"/>
  <c r="E5948" i="12"/>
  <c r="P5946" i="12" l="1"/>
  <c r="Q5946" i="12"/>
  <c r="R5945" i="12"/>
  <c r="L5947" i="12"/>
  <c r="M5947" i="12"/>
  <c r="N5946" i="12"/>
  <c r="I5947" i="12"/>
  <c r="J5947" i="12" s="1"/>
  <c r="H5948" i="12"/>
  <c r="F5950" i="12"/>
  <c r="G5950" i="12" s="1"/>
  <c r="E5949" i="12"/>
  <c r="P5947" i="12" l="1"/>
  <c r="Q5947" i="12"/>
  <c r="R5946" i="12"/>
  <c r="L5948" i="12"/>
  <c r="M5948" i="12"/>
  <c r="N5947" i="12"/>
  <c r="I5948" i="12"/>
  <c r="J5948" i="12" s="1"/>
  <c r="H5949" i="12"/>
  <c r="E5950" i="12"/>
  <c r="F5951" i="12"/>
  <c r="G5951" i="12" s="1"/>
  <c r="P5948" i="12" l="1"/>
  <c r="Q5948" i="12"/>
  <c r="R5947" i="12"/>
  <c r="L5949" i="12"/>
  <c r="M5949" i="12"/>
  <c r="N5948" i="12"/>
  <c r="I5949" i="12"/>
  <c r="J5949" i="12" s="1"/>
  <c r="H5950" i="12"/>
  <c r="F5952" i="12"/>
  <c r="G5952" i="12" s="1"/>
  <c r="E5951" i="12"/>
  <c r="P5949" i="12" l="1"/>
  <c r="Q5949" i="12"/>
  <c r="R5948" i="12"/>
  <c r="L5950" i="12"/>
  <c r="M5950" i="12"/>
  <c r="N5949" i="12"/>
  <c r="I5950" i="12"/>
  <c r="J5950" i="12" s="1"/>
  <c r="H5951" i="12"/>
  <c r="E5952" i="12"/>
  <c r="F5953" i="12"/>
  <c r="G5953" i="12" s="1"/>
  <c r="P5950" i="12" l="1"/>
  <c r="Q5950" i="12"/>
  <c r="R5949" i="12"/>
  <c r="L5951" i="12"/>
  <c r="M5951" i="12"/>
  <c r="N5950" i="12"/>
  <c r="I5951" i="12"/>
  <c r="J5951" i="12" s="1"/>
  <c r="H5952" i="12"/>
  <c r="F5954" i="12"/>
  <c r="G5954" i="12" s="1"/>
  <c r="E5953" i="12"/>
  <c r="P5951" i="12" l="1"/>
  <c r="Q5951" i="12"/>
  <c r="R5950" i="12"/>
  <c r="L5952" i="12"/>
  <c r="M5952" i="12"/>
  <c r="N5951" i="12"/>
  <c r="I5952" i="12"/>
  <c r="J5952" i="12" s="1"/>
  <c r="H5953" i="12"/>
  <c r="F5955" i="12"/>
  <c r="G5955" i="12" s="1"/>
  <c r="E5954" i="12"/>
  <c r="R5951" i="12" l="1"/>
  <c r="P5952" i="12"/>
  <c r="Q5952" i="12"/>
  <c r="L5953" i="12"/>
  <c r="M5953" i="12"/>
  <c r="N5952" i="12"/>
  <c r="I5953" i="12"/>
  <c r="J5953" i="12" s="1"/>
  <c r="H5954" i="12"/>
  <c r="M5954" i="12" s="1"/>
  <c r="E5955" i="12"/>
  <c r="F5956" i="12"/>
  <c r="G5956" i="12" s="1"/>
  <c r="P5953" i="12" l="1"/>
  <c r="Q5953" i="12"/>
  <c r="Q5954" i="12" s="1"/>
  <c r="R5952" i="12"/>
  <c r="N5953" i="12"/>
  <c r="I5954" i="12"/>
  <c r="J5954" i="12" s="1"/>
  <c r="L5954" i="12"/>
  <c r="N5954" i="12" s="1"/>
  <c r="H5955" i="12"/>
  <c r="F5957" i="12"/>
  <c r="G5957" i="12" s="1"/>
  <c r="E5956" i="12"/>
  <c r="P5954" i="12" l="1"/>
  <c r="R5953" i="12"/>
  <c r="R5954" i="12"/>
  <c r="L5955" i="12"/>
  <c r="M5955" i="12"/>
  <c r="I5955" i="12"/>
  <c r="J5955" i="12" s="1"/>
  <c r="H5956" i="12"/>
  <c r="E5957" i="12"/>
  <c r="F5958" i="12"/>
  <c r="G5958" i="12" s="1"/>
  <c r="P5955" i="12" l="1"/>
  <c r="Q5955" i="12"/>
  <c r="L5956" i="12"/>
  <c r="M5956" i="12"/>
  <c r="N5955" i="12"/>
  <c r="I5956" i="12"/>
  <c r="J5956" i="12" s="1"/>
  <c r="H5957" i="12"/>
  <c r="F5959" i="12"/>
  <c r="G5959" i="12" s="1"/>
  <c r="E5958" i="12"/>
  <c r="P5956" i="12" l="1"/>
  <c r="Q5956" i="12"/>
  <c r="R5955" i="12"/>
  <c r="L5957" i="12"/>
  <c r="M5957" i="12"/>
  <c r="N5956" i="12"/>
  <c r="I5957" i="12"/>
  <c r="J5957" i="12" s="1"/>
  <c r="H5958" i="12"/>
  <c r="F5960" i="12"/>
  <c r="G5960" i="12" s="1"/>
  <c r="E5959" i="12"/>
  <c r="P5957" i="12" l="1"/>
  <c r="Q5957" i="12"/>
  <c r="R5956" i="12"/>
  <c r="L5958" i="12"/>
  <c r="M5958" i="12"/>
  <c r="N5957" i="12"/>
  <c r="I5958" i="12"/>
  <c r="J5958" i="12" s="1"/>
  <c r="H5959" i="12"/>
  <c r="F5961" i="12"/>
  <c r="G5961" i="12" s="1"/>
  <c r="E5960" i="12"/>
  <c r="P5958" i="12" l="1"/>
  <c r="Q5958" i="12"/>
  <c r="R5957" i="12"/>
  <c r="L5959" i="12"/>
  <c r="M5959" i="12"/>
  <c r="N5958" i="12"/>
  <c r="I5959" i="12"/>
  <c r="J5959" i="12" s="1"/>
  <c r="H5960" i="12"/>
  <c r="M5960" i="12" s="1"/>
  <c r="E5961" i="12"/>
  <c r="F5962" i="12"/>
  <c r="G5962" i="12" s="1"/>
  <c r="P5959" i="12" l="1"/>
  <c r="Q5959" i="12"/>
  <c r="Q5960" i="12" s="1"/>
  <c r="R5958" i="12"/>
  <c r="N5959" i="12"/>
  <c r="I5960" i="12"/>
  <c r="J5960" i="12" s="1"/>
  <c r="L5960" i="12"/>
  <c r="N5960" i="12" s="1"/>
  <c r="H5961" i="12"/>
  <c r="F5963" i="12"/>
  <c r="G5963" i="12" s="1"/>
  <c r="E5962" i="12"/>
  <c r="P5960" i="12" l="1"/>
  <c r="R5960" i="12" s="1"/>
  <c r="R5959" i="12"/>
  <c r="L5961" i="12"/>
  <c r="M5961" i="12"/>
  <c r="I5961" i="12"/>
  <c r="J5961" i="12" s="1"/>
  <c r="H5962" i="12"/>
  <c r="F5964" i="12"/>
  <c r="G5964" i="12" s="1"/>
  <c r="E5963" i="12"/>
  <c r="P5961" i="12" l="1"/>
  <c r="Q5961" i="12"/>
  <c r="L5962" i="12"/>
  <c r="M5962" i="12"/>
  <c r="N5961" i="12"/>
  <c r="I5962" i="12"/>
  <c r="J5962" i="12" s="1"/>
  <c r="H5963" i="12"/>
  <c r="F5965" i="12"/>
  <c r="G5965" i="12" s="1"/>
  <c r="E5964" i="12"/>
  <c r="P5962" i="12" l="1"/>
  <c r="Q5962" i="12"/>
  <c r="R5961" i="12"/>
  <c r="L5963" i="12"/>
  <c r="M5963" i="12"/>
  <c r="N5962" i="12"/>
  <c r="I5963" i="12"/>
  <c r="J5963" i="12" s="1"/>
  <c r="H5964" i="12"/>
  <c r="E5965" i="12"/>
  <c r="F5966" i="12"/>
  <c r="G5966" i="12" s="1"/>
  <c r="P5963" i="12" l="1"/>
  <c r="Q5963" i="12"/>
  <c r="R5962" i="12"/>
  <c r="L5964" i="12"/>
  <c r="M5964" i="12"/>
  <c r="N5963" i="12"/>
  <c r="I5964" i="12"/>
  <c r="J5964" i="12" s="1"/>
  <c r="H5965" i="12"/>
  <c r="F5967" i="12"/>
  <c r="G5967" i="12" s="1"/>
  <c r="E5966" i="12"/>
  <c r="P5964" i="12" l="1"/>
  <c r="Q5964" i="12"/>
  <c r="R5963" i="12"/>
  <c r="L5965" i="12"/>
  <c r="M5965" i="12"/>
  <c r="N5964" i="12"/>
  <c r="I5965" i="12"/>
  <c r="J5965" i="12" s="1"/>
  <c r="H5966" i="12"/>
  <c r="F5968" i="12"/>
  <c r="G5968" i="12" s="1"/>
  <c r="E5967" i="12"/>
  <c r="P5965" i="12" l="1"/>
  <c r="Q5965" i="12"/>
  <c r="R5964" i="12"/>
  <c r="L5966" i="12"/>
  <c r="M5966" i="12"/>
  <c r="N5965" i="12"/>
  <c r="I5966" i="12"/>
  <c r="J5966" i="12" s="1"/>
  <c r="H5967" i="12"/>
  <c r="M5967" i="12" s="1"/>
  <c r="F5969" i="12"/>
  <c r="G5969" i="12" s="1"/>
  <c r="E5968" i="12"/>
  <c r="P5966" i="12" l="1"/>
  <c r="Q5966" i="12"/>
  <c r="Q5967" i="12" s="1"/>
  <c r="R5965" i="12"/>
  <c r="N5966" i="12"/>
  <c r="I5967" i="12"/>
  <c r="J5967" i="12" s="1"/>
  <c r="L5967" i="12"/>
  <c r="N5967" i="12" s="1"/>
  <c r="H5968" i="12"/>
  <c r="F5970" i="12"/>
  <c r="G5970" i="12" s="1"/>
  <c r="E5969" i="12"/>
  <c r="P5967" i="12" l="1"/>
  <c r="R5967" i="12" s="1"/>
  <c r="R5966" i="12"/>
  <c r="L5968" i="12"/>
  <c r="M5968" i="12"/>
  <c r="I5968" i="12"/>
  <c r="J5968" i="12" s="1"/>
  <c r="H5969" i="12"/>
  <c r="E5970" i="12"/>
  <c r="F5971" i="12"/>
  <c r="G5971" i="12" s="1"/>
  <c r="P5968" i="12" l="1"/>
  <c r="Q5968" i="12"/>
  <c r="L5969" i="12"/>
  <c r="M5969" i="12"/>
  <c r="N5968" i="12"/>
  <c r="I5969" i="12"/>
  <c r="J5969" i="12" s="1"/>
  <c r="H5970" i="12"/>
  <c r="F5972" i="12"/>
  <c r="G5972" i="12" s="1"/>
  <c r="E5971" i="12"/>
  <c r="P5969" i="12" l="1"/>
  <c r="Q5969" i="12"/>
  <c r="R5968" i="12"/>
  <c r="L5970" i="12"/>
  <c r="M5970" i="12"/>
  <c r="N5969" i="12"/>
  <c r="I5970" i="12"/>
  <c r="J5970" i="12" s="1"/>
  <c r="H5971" i="12"/>
  <c r="F5973" i="12"/>
  <c r="G5973" i="12" s="1"/>
  <c r="E5972" i="12"/>
  <c r="P5970" i="12" l="1"/>
  <c r="Q5970" i="12"/>
  <c r="R5969" i="12"/>
  <c r="L5971" i="12"/>
  <c r="M5971" i="12"/>
  <c r="N5970" i="12"/>
  <c r="I5971" i="12"/>
  <c r="J5971" i="12" s="1"/>
  <c r="H5972" i="12"/>
  <c r="M5972" i="12" s="1"/>
  <c r="F5974" i="12"/>
  <c r="G5974" i="12" s="1"/>
  <c r="E5973" i="12"/>
  <c r="P5971" i="12" l="1"/>
  <c r="Q5971" i="12"/>
  <c r="Q5972" i="12" s="1"/>
  <c r="R5970" i="12"/>
  <c r="N5971" i="12"/>
  <c r="I5972" i="12"/>
  <c r="J5972" i="12" s="1"/>
  <c r="L5972" i="12"/>
  <c r="N5972" i="12" s="1"/>
  <c r="H5973" i="12"/>
  <c r="M5973" i="12" s="1"/>
  <c r="E5974" i="12"/>
  <c r="F5975" i="12"/>
  <c r="G5975" i="12" s="1"/>
  <c r="P5972" i="12" l="1"/>
  <c r="Q5973" i="12"/>
  <c r="R5972" i="12"/>
  <c r="R5971" i="12"/>
  <c r="I5973" i="12"/>
  <c r="J5973" i="12" s="1"/>
  <c r="L5973" i="12"/>
  <c r="N5973" i="12" s="1"/>
  <c r="H5974" i="12"/>
  <c r="F5976" i="12"/>
  <c r="G5976" i="12" s="1"/>
  <c r="E5975" i="12"/>
  <c r="P5973" i="12" l="1"/>
  <c r="R5973" i="12" s="1"/>
  <c r="L5974" i="12"/>
  <c r="M5974" i="12"/>
  <c r="I5974" i="12"/>
  <c r="J5974" i="12" s="1"/>
  <c r="H5975" i="12"/>
  <c r="E5976" i="12"/>
  <c r="F5977" i="12"/>
  <c r="G5977" i="12" s="1"/>
  <c r="P5974" i="12" l="1"/>
  <c r="Q5974" i="12"/>
  <c r="L5975" i="12"/>
  <c r="M5975" i="12"/>
  <c r="N5974" i="12"/>
  <c r="I5975" i="12"/>
  <c r="J5975" i="12" s="1"/>
  <c r="H5976" i="12"/>
  <c r="M5976" i="12" s="1"/>
  <c r="F5978" i="12"/>
  <c r="G5978" i="12" s="1"/>
  <c r="E5977" i="12"/>
  <c r="P5975" i="12" l="1"/>
  <c r="Q5975" i="12"/>
  <c r="Q5976" i="12" s="1"/>
  <c r="R5974" i="12"/>
  <c r="N5975" i="12"/>
  <c r="I5976" i="12"/>
  <c r="J5976" i="12" s="1"/>
  <c r="L5976" i="12"/>
  <c r="N5976" i="12" s="1"/>
  <c r="H5977" i="12"/>
  <c r="E5978" i="12"/>
  <c r="F5979" i="12"/>
  <c r="G5979" i="12" s="1"/>
  <c r="P5976" i="12" l="1"/>
  <c r="R5976" i="12" s="1"/>
  <c r="R5975" i="12"/>
  <c r="L5977" i="12"/>
  <c r="M5977" i="12"/>
  <c r="I5977" i="12"/>
  <c r="J5977" i="12" s="1"/>
  <c r="H5978" i="12"/>
  <c r="F5980" i="12"/>
  <c r="G5980" i="12" s="1"/>
  <c r="E5979" i="12"/>
  <c r="P5977" i="12" l="1"/>
  <c r="Q5977" i="12"/>
  <c r="L5978" i="12"/>
  <c r="M5978" i="12"/>
  <c r="N5977" i="12"/>
  <c r="I5978" i="12"/>
  <c r="J5978" i="12" s="1"/>
  <c r="H5979" i="12"/>
  <c r="F5981" i="12"/>
  <c r="G5981" i="12" s="1"/>
  <c r="E5980" i="12"/>
  <c r="P5978" i="12" l="1"/>
  <c r="Q5978" i="12"/>
  <c r="R5977" i="12"/>
  <c r="L5979" i="12"/>
  <c r="M5979" i="12"/>
  <c r="N5978" i="12"/>
  <c r="I5979" i="12"/>
  <c r="J5979" i="12" s="1"/>
  <c r="H5980" i="12"/>
  <c r="M5980" i="12" s="1"/>
  <c r="F5982" i="12"/>
  <c r="G5982" i="12" s="1"/>
  <c r="E5981" i="12"/>
  <c r="P5979" i="12" l="1"/>
  <c r="Q5979" i="12"/>
  <c r="Q5980" i="12" s="1"/>
  <c r="R5978" i="12"/>
  <c r="N5979" i="12"/>
  <c r="I5980" i="12"/>
  <c r="J5980" i="12" s="1"/>
  <c r="L5980" i="12"/>
  <c r="N5980" i="12" s="1"/>
  <c r="H5981" i="12"/>
  <c r="M5981" i="12" s="1"/>
  <c r="F5983" i="12"/>
  <c r="G5983" i="12" s="1"/>
  <c r="E5982" i="12"/>
  <c r="P5980" i="12" l="1"/>
  <c r="Q5981" i="12"/>
  <c r="R5980" i="12"/>
  <c r="R5979" i="12"/>
  <c r="I5981" i="12"/>
  <c r="J5981" i="12" s="1"/>
  <c r="L5981" i="12"/>
  <c r="N5981" i="12" s="1"/>
  <c r="H5982" i="12"/>
  <c r="M5982" i="12" s="1"/>
  <c r="E5983" i="12"/>
  <c r="F5984" i="12"/>
  <c r="G5984" i="12" s="1"/>
  <c r="P5981" i="12" l="1"/>
  <c r="R5981" i="12" s="1"/>
  <c r="Q5982" i="12"/>
  <c r="I5982" i="12"/>
  <c r="J5982" i="12" s="1"/>
  <c r="L5982" i="12"/>
  <c r="N5982" i="12" s="1"/>
  <c r="H5983" i="12"/>
  <c r="F5985" i="12"/>
  <c r="G5985" i="12" s="1"/>
  <c r="E5984" i="12"/>
  <c r="P5982" i="12" l="1"/>
  <c r="L5983" i="12"/>
  <c r="M5983" i="12"/>
  <c r="I5983" i="12"/>
  <c r="J5983" i="12" s="1"/>
  <c r="H5984" i="12"/>
  <c r="F5986" i="12"/>
  <c r="G5986" i="12" s="1"/>
  <c r="E5985" i="12"/>
  <c r="P5983" i="12" l="1"/>
  <c r="R5982" i="12"/>
  <c r="Q5983" i="12"/>
  <c r="L5984" i="12"/>
  <c r="M5984" i="12"/>
  <c r="N5983" i="12"/>
  <c r="I5984" i="12"/>
  <c r="J5984" i="12" s="1"/>
  <c r="H5985" i="12"/>
  <c r="F5987" i="12"/>
  <c r="G5987" i="12" s="1"/>
  <c r="E5986" i="12"/>
  <c r="P5984" i="12" l="1"/>
  <c r="Q5984" i="12"/>
  <c r="R5983" i="12"/>
  <c r="L5985" i="12"/>
  <c r="M5985" i="12"/>
  <c r="N5984" i="12"/>
  <c r="I5985" i="12"/>
  <c r="J5985" i="12" s="1"/>
  <c r="H5986" i="12"/>
  <c r="M5986" i="12" s="1"/>
  <c r="F5988" i="12"/>
  <c r="G5988" i="12" s="1"/>
  <c r="E5987" i="12"/>
  <c r="P5985" i="12" l="1"/>
  <c r="Q5985" i="12"/>
  <c r="Q5986" i="12" s="1"/>
  <c r="R5984" i="12"/>
  <c r="N5985" i="12"/>
  <c r="I5986" i="12"/>
  <c r="J5986" i="12" s="1"/>
  <c r="L5986" i="12"/>
  <c r="N5986" i="12" s="1"/>
  <c r="H5987" i="12"/>
  <c r="E5988" i="12"/>
  <c r="F5989" i="12"/>
  <c r="G5989" i="12" s="1"/>
  <c r="P5986" i="12" l="1"/>
  <c r="R5986" i="12" s="1"/>
  <c r="R5985" i="12"/>
  <c r="L5987" i="12"/>
  <c r="M5987" i="12"/>
  <c r="I5987" i="12"/>
  <c r="J5987" i="12" s="1"/>
  <c r="H5988" i="12"/>
  <c r="F5990" i="12"/>
  <c r="G5990" i="12" s="1"/>
  <c r="E5989" i="12"/>
  <c r="P5987" i="12" l="1"/>
  <c r="Q5987" i="12"/>
  <c r="L5988" i="12"/>
  <c r="M5988" i="12"/>
  <c r="N5987" i="12"/>
  <c r="I5988" i="12"/>
  <c r="J5988" i="12" s="1"/>
  <c r="H5989" i="12"/>
  <c r="E5990" i="12"/>
  <c r="F5991" i="12"/>
  <c r="G5991" i="12" s="1"/>
  <c r="P5988" i="12" l="1"/>
  <c r="Q5988" i="12"/>
  <c r="R5987" i="12"/>
  <c r="L5989" i="12"/>
  <c r="M5989" i="12"/>
  <c r="N5988" i="12"/>
  <c r="I5989" i="12"/>
  <c r="J5989" i="12" s="1"/>
  <c r="H5990" i="12"/>
  <c r="F5992" i="12"/>
  <c r="G5992" i="12" s="1"/>
  <c r="E5991" i="12"/>
  <c r="P5989" i="12" l="1"/>
  <c r="Q5989" i="12"/>
  <c r="R5988" i="12"/>
  <c r="L5990" i="12"/>
  <c r="M5990" i="12"/>
  <c r="N5989" i="12"/>
  <c r="I5990" i="12"/>
  <c r="J5990" i="12" s="1"/>
  <c r="H5991" i="12"/>
  <c r="F5993" i="12"/>
  <c r="G5993" i="12" s="1"/>
  <c r="E5992" i="12"/>
  <c r="P5990" i="12" l="1"/>
  <c r="Q5990" i="12"/>
  <c r="R5989" i="12"/>
  <c r="L5991" i="12"/>
  <c r="M5991" i="12"/>
  <c r="N5990" i="12"/>
  <c r="I5991" i="12"/>
  <c r="J5991" i="12" s="1"/>
  <c r="H5992" i="12"/>
  <c r="M5992" i="12" s="1"/>
  <c r="F5994" i="12"/>
  <c r="G5994" i="12" s="1"/>
  <c r="E5993" i="12"/>
  <c r="P5991" i="12" l="1"/>
  <c r="Q5991" i="12"/>
  <c r="Q5992" i="12" s="1"/>
  <c r="R5990" i="12"/>
  <c r="N5991" i="12"/>
  <c r="I5992" i="12"/>
  <c r="J5992" i="12" s="1"/>
  <c r="L5992" i="12"/>
  <c r="N5992" i="12" s="1"/>
  <c r="H5993" i="12"/>
  <c r="E5994" i="12"/>
  <c r="F5995" i="12"/>
  <c r="G5995" i="12" s="1"/>
  <c r="P5992" i="12" l="1"/>
  <c r="R5992" i="12" s="1"/>
  <c r="R5991" i="12"/>
  <c r="L5993" i="12"/>
  <c r="M5993" i="12"/>
  <c r="I5993" i="12"/>
  <c r="J5993" i="12" s="1"/>
  <c r="H5994" i="12"/>
  <c r="F5996" i="12"/>
  <c r="G5996" i="12" s="1"/>
  <c r="E5995" i="12"/>
  <c r="P5993" i="12" l="1"/>
  <c r="Q5993" i="12"/>
  <c r="L5994" i="12"/>
  <c r="M5994" i="12"/>
  <c r="N5993" i="12"/>
  <c r="I5994" i="12"/>
  <c r="J5994" i="12" s="1"/>
  <c r="H5995" i="12"/>
  <c r="E5996" i="12"/>
  <c r="F5997" i="12"/>
  <c r="G5997" i="12" s="1"/>
  <c r="P5994" i="12" l="1"/>
  <c r="Q5994" i="12"/>
  <c r="R5993" i="12"/>
  <c r="L5995" i="12"/>
  <c r="M5995" i="12"/>
  <c r="N5994" i="12"/>
  <c r="I5995" i="12"/>
  <c r="J5995" i="12" s="1"/>
  <c r="H5996" i="12"/>
  <c r="F5998" i="12"/>
  <c r="G5998" i="12" s="1"/>
  <c r="E5997" i="12"/>
  <c r="P5995" i="12" l="1"/>
  <c r="Q5995" i="12"/>
  <c r="R5994" i="12"/>
  <c r="L5996" i="12"/>
  <c r="M5996" i="12"/>
  <c r="N5995" i="12"/>
  <c r="I5996" i="12"/>
  <c r="J5996" i="12" s="1"/>
  <c r="H5997" i="12"/>
  <c r="F5999" i="12"/>
  <c r="G5999" i="12" s="1"/>
  <c r="E5998" i="12"/>
  <c r="P5996" i="12" l="1"/>
  <c r="Q5996" i="12"/>
  <c r="R5995" i="12"/>
  <c r="L5997" i="12"/>
  <c r="M5997" i="12"/>
  <c r="N5996" i="12"/>
  <c r="I5997" i="12"/>
  <c r="J5997" i="12" s="1"/>
  <c r="H5998" i="12"/>
  <c r="F6000" i="12"/>
  <c r="G6000" i="12" s="1"/>
  <c r="E5999" i="12"/>
  <c r="P5997" i="12" l="1"/>
  <c r="Q5997" i="12"/>
  <c r="R5996" i="12"/>
  <c r="L5998" i="12"/>
  <c r="M5998" i="12"/>
  <c r="N5997" i="12"/>
  <c r="I5998" i="12"/>
  <c r="J5998" i="12" s="1"/>
  <c r="H5999" i="12"/>
  <c r="F6001" i="12"/>
  <c r="G6001" i="12" s="1"/>
  <c r="E6000" i="12"/>
  <c r="P5998" i="12" l="1"/>
  <c r="Q5998" i="12"/>
  <c r="R5997" i="12"/>
  <c r="L5999" i="12"/>
  <c r="M5999" i="12"/>
  <c r="N5998" i="12"/>
  <c r="I5999" i="12"/>
  <c r="J5999" i="12" s="1"/>
  <c r="H6000" i="12"/>
  <c r="M6000" i="12" s="1"/>
  <c r="E6001" i="12"/>
  <c r="F6002" i="12"/>
  <c r="G6002" i="12" s="1"/>
  <c r="P5999" i="12" l="1"/>
  <c r="Q5999" i="12"/>
  <c r="Q6000" i="12" s="1"/>
  <c r="R5998" i="12"/>
  <c r="N5999" i="12"/>
  <c r="I6000" i="12"/>
  <c r="J6000" i="12" s="1"/>
  <c r="L6000" i="12"/>
  <c r="N6000" i="12" s="1"/>
  <c r="H6001" i="12"/>
  <c r="F6003" i="12"/>
  <c r="G6003" i="12" s="1"/>
  <c r="E6002" i="12"/>
  <c r="P6000" i="12" l="1"/>
  <c r="R6000" i="12" s="1"/>
  <c r="R5999" i="12"/>
  <c r="L6001" i="12"/>
  <c r="M6001" i="12"/>
  <c r="I6001" i="12"/>
  <c r="J6001" i="12" s="1"/>
  <c r="H6002" i="12"/>
  <c r="F6004" i="12"/>
  <c r="G6004" i="12" s="1"/>
  <c r="E6003" i="12"/>
  <c r="P6001" i="12" l="1"/>
  <c r="Q6001" i="12"/>
  <c r="L6002" i="12"/>
  <c r="M6002" i="12"/>
  <c r="N6001" i="12"/>
  <c r="I6002" i="12"/>
  <c r="J6002" i="12" s="1"/>
  <c r="H6003" i="12"/>
  <c r="F6005" i="12"/>
  <c r="G6005" i="12" s="1"/>
  <c r="E6004" i="12"/>
  <c r="P6002" i="12" l="1"/>
  <c r="Q6002" i="12"/>
  <c r="R6001" i="12"/>
  <c r="L6003" i="12"/>
  <c r="M6003" i="12"/>
  <c r="N6002" i="12"/>
  <c r="I6003" i="12"/>
  <c r="J6003" i="12" s="1"/>
  <c r="H6004" i="12"/>
  <c r="F6006" i="12"/>
  <c r="G6006" i="12" s="1"/>
  <c r="E6005" i="12"/>
  <c r="P6003" i="12" l="1"/>
  <c r="Q6003" i="12"/>
  <c r="R6002" i="12"/>
  <c r="L6004" i="12"/>
  <c r="M6004" i="12"/>
  <c r="N6003" i="12"/>
  <c r="I6004" i="12"/>
  <c r="J6004" i="12" s="1"/>
  <c r="H6005" i="12"/>
  <c r="M6005" i="12" s="1"/>
  <c r="F6007" i="12"/>
  <c r="G6007" i="12" s="1"/>
  <c r="E6006" i="12"/>
  <c r="P6004" i="12" l="1"/>
  <c r="Q6004" i="12"/>
  <c r="Q6005" i="12" s="1"/>
  <c r="R6003" i="12"/>
  <c r="N6004" i="12"/>
  <c r="I6005" i="12"/>
  <c r="J6005" i="12" s="1"/>
  <c r="L6005" i="12"/>
  <c r="N6005" i="12" s="1"/>
  <c r="H6006" i="12"/>
  <c r="M6006" i="12" s="1"/>
  <c r="F6008" i="12"/>
  <c r="G6008" i="12" s="1"/>
  <c r="E6007" i="12"/>
  <c r="P6005" i="12" l="1"/>
  <c r="R6005" i="12" s="1"/>
  <c r="Q6006" i="12"/>
  <c r="R6004" i="12"/>
  <c r="I6006" i="12"/>
  <c r="J6006" i="12" s="1"/>
  <c r="L6006" i="12"/>
  <c r="N6006" i="12" s="1"/>
  <c r="H6007" i="12"/>
  <c r="E6008" i="12"/>
  <c r="F6009" i="12"/>
  <c r="G6009" i="12" s="1"/>
  <c r="P6006" i="12" l="1"/>
  <c r="R6006" i="12" s="1"/>
  <c r="L6007" i="12"/>
  <c r="M6007" i="12"/>
  <c r="I6007" i="12"/>
  <c r="J6007" i="12" s="1"/>
  <c r="H6008" i="12"/>
  <c r="F6010" i="12"/>
  <c r="G6010" i="12" s="1"/>
  <c r="E6009" i="12"/>
  <c r="P6007" i="12" l="1"/>
  <c r="Q6007" i="12"/>
  <c r="L6008" i="12"/>
  <c r="M6008" i="12"/>
  <c r="N6007" i="12"/>
  <c r="I6008" i="12"/>
  <c r="J6008" i="12" s="1"/>
  <c r="H6009" i="12"/>
  <c r="M6009" i="12" s="1"/>
  <c r="F6011" i="12"/>
  <c r="G6011" i="12" s="1"/>
  <c r="E6010" i="12"/>
  <c r="P6008" i="12" l="1"/>
  <c r="Q6008" i="12"/>
  <c r="Q6009" i="12" s="1"/>
  <c r="R6007" i="12"/>
  <c r="N6008" i="12"/>
  <c r="I6009" i="12"/>
  <c r="J6009" i="12" s="1"/>
  <c r="L6009" i="12"/>
  <c r="N6009" i="12" s="1"/>
  <c r="H6010" i="12"/>
  <c r="M6010" i="12" s="1"/>
  <c r="F6012" i="12"/>
  <c r="G6012" i="12" s="1"/>
  <c r="E6011" i="12"/>
  <c r="P6009" i="12" l="1"/>
  <c r="Q6010" i="12"/>
  <c r="R6009" i="12"/>
  <c r="R6008" i="12"/>
  <c r="I6010" i="12"/>
  <c r="J6010" i="12" s="1"/>
  <c r="L6010" i="12"/>
  <c r="N6010" i="12" s="1"/>
  <c r="H6011" i="12"/>
  <c r="E6012" i="12"/>
  <c r="F6013" i="12"/>
  <c r="G6013" i="12" s="1"/>
  <c r="P6010" i="12" l="1"/>
  <c r="R6010" i="12" s="1"/>
  <c r="L6011" i="12"/>
  <c r="M6011" i="12"/>
  <c r="I6011" i="12"/>
  <c r="J6011" i="12" s="1"/>
  <c r="H6012" i="12"/>
  <c r="F6014" i="12"/>
  <c r="G6014" i="12" s="1"/>
  <c r="E6013" i="12"/>
  <c r="P6011" i="12" l="1"/>
  <c r="Q6011" i="12"/>
  <c r="L6012" i="12"/>
  <c r="M6012" i="12"/>
  <c r="N6011" i="12"/>
  <c r="I6012" i="12"/>
  <c r="J6012" i="12" s="1"/>
  <c r="H6013" i="12"/>
  <c r="M6013" i="12" s="1"/>
  <c r="F6015" i="12"/>
  <c r="G6015" i="12" s="1"/>
  <c r="E6014" i="12"/>
  <c r="P6012" i="12" l="1"/>
  <c r="Q6012" i="12"/>
  <c r="Q6013" i="12" s="1"/>
  <c r="R6011" i="12"/>
  <c r="N6012" i="12"/>
  <c r="I6013" i="12"/>
  <c r="J6013" i="12" s="1"/>
  <c r="L6013" i="12"/>
  <c r="N6013" i="12" s="1"/>
  <c r="H6014" i="12"/>
  <c r="M6014" i="12" s="1"/>
  <c r="F6016" i="12"/>
  <c r="G6016" i="12" s="1"/>
  <c r="E6015" i="12"/>
  <c r="P6013" i="12" l="1"/>
  <c r="Q6014" i="12"/>
  <c r="R6013" i="12"/>
  <c r="R6012" i="12"/>
  <c r="I6014" i="12"/>
  <c r="J6014" i="12" s="1"/>
  <c r="L6014" i="12"/>
  <c r="N6014" i="12" s="1"/>
  <c r="H6015" i="12"/>
  <c r="F6017" i="12"/>
  <c r="G6017" i="12" s="1"/>
  <c r="E6016" i="12"/>
  <c r="P6014" i="12" l="1"/>
  <c r="R6014" i="12" s="1"/>
  <c r="L6015" i="12"/>
  <c r="M6015" i="12"/>
  <c r="I6015" i="12"/>
  <c r="J6015" i="12" s="1"/>
  <c r="H6016" i="12"/>
  <c r="M6016" i="12" s="1"/>
  <c r="E6017" i="12"/>
  <c r="F6018" i="12"/>
  <c r="G6018" i="12" s="1"/>
  <c r="P6015" i="12" l="1"/>
  <c r="Q6015" i="12"/>
  <c r="Q6016" i="12" s="1"/>
  <c r="N6015" i="12"/>
  <c r="I6016" i="12"/>
  <c r="J6016" i="12" s="1"/>
  <c r="L6016" i="12"/>
  <c r="N6016" i="12" s="1"/>
  <c r="H6017" i="12"/>
  <c r="F6019" i="12"/>
  <c r="G6019" i="12" s="1"/>
  <c r="E6018" i="12"/>
  <c r="P6016" i="12" l="1"/>
  <c r="R6016" i="12" s="1"/>
  <c r="R6015" i="12"/>
  <c r="L6017" i="12"/>
  <c r="M6017" i="12"/>
  <c r="I6017" i="12"/>
  <c r="J6017" i="12" s="1"/>
  <c r="H6018" i="12"/>
  <c r="F6020" i="12"/>
  <c r="G6020" i="12" s="1"/>
  <c r="E6019" i="12"/>
  <c r="P6017" i="12" l="1"/>
  <c r="Q6017" i="12"/>
  <c r="L6018" i="12"/>
  <c r="M6018" i="12"/>
  <c r="N6017" i="12"/>
  <c r="I6018" i="12"/>
  <c r="J6018" i="12" s="1"/>
  <c r="H6019" i="12"/>
  <c r="F6021" i="12"/>
  <c r="G6021" i="12" s="1"/>
  <c r="E6020" i="12"/>
  <c r="P6018" i="12" l="1"/>
  <c r="Q6018" i="12"/>
  <c r="R6017" i="12"/>
  <c r="L6019" i="12"/>
  <c r="M6019" i="12"/>
  <c r="N6018" i="12"/>
  <c r="I6019" i="12"/>
  <c r="J6019" i="12" s="1"/>
  <c r="H6020" i="12"/>
  <c r="F6022" i="12"/>
  <c r="G6022" i="12" s="1"/>
  <c r="E6021" i="12"/>
  <c r="P6019" i="12" l="1"/>
  <c r="Q6019" i="12"/>
  <c r="R6018" i="12"/>
  <c r="L6020" i="12"/>
  <c r="M6020" i="12"/>
  <c r="N6019" i="12"/>
  <c r="I6020" i="12"/>
  <c r="J6020" i="12" s="1"/>
  <c r="H6021" i="12"/>
  <c r="M6021" i="12" s="1"/>
  <c r="E6022" i="12"/>
  <c r="F6023" i="12"/>
  <c r="G6023" i="12" s="1"/>
  <c r="P6020" i="12" l="1"/>
  <c r="Q6020" i="12"/>
  <c r="Q6021" i="12" s="1"/>
  <c r="R6019" i="12"/>
  <c r="N6020" i="12"/>
  <c r="I6021" i="12"/>
  <c r="J6021" i="12" s="1"/>
  <c r="L6021" i="12"/>
  <c r="N6021" i="12" s="1"/>
  <c r="H6022" i="12"/>
  <c r="F6024" i="12"/>
  <c r="G6024" i="12" s="1"/>
  <c r="E6023" i="12"/>
  <c r="P6021" i="12" l="1"/>
  <c r="R6021" i="12" s="1"/>
  <c r="R6020" i="12"/>
  <c r="L6022" i="12"/>
  <c r="M6022" i="12"/>
  <c r="I6022" i="12"/>
  <c r="J6022" i="12" s="1"/>
  <c r="H6023" i="12"/>
  <c r="F6025" i="12"/>
  <c r="G6025" i="12" s="1"/>
  <c r="E6024" i="12"/>
  <c r="P6022" i="12" l="1"/>
  <c r="Q6022" i="12"/>
  <c r="L6023" i="12"/>
  <c r="M6023" i="12"/>
  <c r="N6022" i="12"/>
  <c r="I6023" i="12"/>
  <c r="J6023" i="12" s="1"/>
  <c r="H6024" i="12"/>
  <c r="M6024" i="12" s="1"/>
  <c r="F6026" i="12"/>
  <c r="G6026" i="12" s="1"/>
  <c r="E6025" i="12"/>
  <c r="P6023" i="12" l="1"/>
  <c r="Q6023" i="12"/>
  <c r="Q6024" i="12" s="1"/>
  <c r="R6022" i="12"/>
  <c r="N6023" i="12"/>
  <c r="I6024" i="12"/>
  <c r="J6024" i="12" s="1"/>
  <c r="L6024" i="12"/>
  <c r="N6024" i="12" s="1"/>
  <c r="H6025" i="12"/>
  <c r="E6026" i="12"/>
  <c r="F6027" i="12"/>
  <c r="G6027" i="12" s="1"/>
  <c r="P6024" i="12" l="1"/>
  <c r="R6024" i="12" s="1"/>
  <c r="R6023" i="12"/>
  <c r="L6025" i="12"/>
  <c r="M6025" i="12"/>
  <c r="I6025" i="12"/>
  <c r="J6025" i="12" s="1"/>
  <c r="H6026" i="12"/>
  <c r="M6026" i="12" s="1"/>
  <c r="F6028" i="12"/>
  <c r="G6028" i="12" s="1"/>
  <c r="E6027" i="12"/>
  <c r="P6025" i="12" l="1"/>
  <c r="Q6025" i="12"/>
  <c r="Q6026" i="12" s="1"/>
  <c r="N6025" i="12"/>
  <c r="I6026" i="12"/>
  <c r="J6026" i="12" s="1"/>
  <c r="L6026" i="12"/>
  <c r="N6026" i="12" s="1"/>
  <c r="H6027" i="12"/>
  <c r="F6029" i="12"/>
  <c r="G6029" i="12" s="1"/>
  <c r="E6028" i="12"/>
  <c r="P6026" i="12" l="1"/>
  <c r="R6026" i="12" s="1"/>
  <c r="R6025" i="12"/>
  <c r="L6027" i="12"/>
  <c r="M6027" i="12"/>
  <c r="I6027" i="12"/>
  <c r="J6027" i="12" s="1"/>
  <c r="H6028" i="12"/>
  <c r="F6030" i="12"/>
  <c r="G6030" i="12" s="1"/>
  <c r="E6029" i="12"/>
  <c r="P6027" i="12" l="1"/>
  <c r="Q6027" i="12"/>
  <c r="L6028" i="12"/>
  <c r="M6028" i="12"/>
  <c r="N6027" i="12"/>
  <c r="I6028" i="12"/>
  <c r="J6028" i="12" s="1"/>
  <c r="H6029" i="12"/>
  <c r="F6031" i="12"/>
  <c r="G6031" i="12" s="1"/>
  <c r="E6030" i="12"/>
  <c r="P6028" i="12" l="1"/>
  <c r="Q6028" i="12"/>
  <c r="R6027" i="12"/>
  <c r="L6029" i="12"/>
  <c r="M6029" i="12"/>
  <c r="N6028" i="12"/>
  <c r="I6029" i="12"/>
  <c r="J6029" i="12" s="1"/>
  <c r="H6030" i="12"/>
  <c r="F6032" i="12"/>
  <c r="G6032" i="12" s="1"/>
  <c r="E6031" i="12"/>
  <c r="P6029" i="12" l="1"/>
  <c r="Q6029" i="12"/>
  <c r="R6028" i="12"/>
  <c r="L6030" i="12"/>
  <c r="M6030" i="12"/>
  <c r="N6029" i="12"/>
  <c r="I6030" i="12"/>
  <c r="J6030" i="12" s="1"/>
  <c r="H6031" i="12"/>
  <c r="F6033" i="12"/>
  <c r="G6033" i="12" s="1"/>
  <c r="E6032" i="12"/>
  <c r="P6030" i="12" l="1"/>
  <c r="Q6030" i="12"/>
  <c r="R6029" i="12"/>
  <c r="L6031" i="12"/>
  <c r="M6031" i="12"/>
  <c r="N6030" i="12"/>
  <c r="I6031" i="12"/>
  <c r="J6031" i="12" s="1"/>
  <c r="H6032" i="12"/>
  <c r="F6034" i="12"/>
  <c r="G6034" i="12" s="1"/>
  <c r="E6033" i="12"/>
  <c r="P6031" i="12" l="1"/>
  <c r="Q6031" i="12"/>
  <c r="R6030" i="12"/>
  <c r="L6032" i="12"/>
  <c r="M6032" i="12"/>
  <c r="N6031" i="12"/>
  <c r="I6032" i="12"/>
  <c r="J6032" i="12" s="1"/>
  <c r="H6033" i="12"/>
  <c r="F6035" i="12"/>
  <c r="G6035" i="12" s="1"/>
  <c r="E6034" i="12"/>
  <c r="P6032" i="12" l="1"/>
  <c r="Q6032" i="12"/>
  <c r="R6031" i="12"/>
  <c r="L6033" i="12"/>
  <c r="M6033" i="12"/>
  <c r="N6032" i="12"/>
  <c r="I6033" i="12"/>
  <c r="J6033" i="12" s="1"/>
  <c r="H6034" i="12"/>
  <c r="E6035" i="12"/>
  <c r="F6036" i="12"/>
  <c r="G6036" i="12" s="1"/>
  <c r="P6033" i="12" l="1"/>
  <c r="Q6033" i="12"/>
  <c r="R6032" i="12"/>
  <c r="L6034" i="12"/>
  <c r="M6034" i="12"/>
  <c r="N6033" i="12"/>
  <c r="I6034" i="12"/>
  <c r="J6034" i="12" s="1"/>
  <c r="H6035" i="12"/>
  <c r="F6037" i="12"/>
  <c r="G6037" i="12" s="1"/>
  <c r="E6036" i="12"/>
  <c r="P6034" i="12" l="1"/>
  <c r="Q6034" i="12"/>
  <c r="R6033" i="12"/>
  <c r="L6035" i="12"/>
  <c r="M6035" i="12"/>
  <c r="N6034" i="12"/>
  <c r="I6035" i="12"/>
  <c r="J6035" i="12" s="1"/>
  <c r="H6036" i="12"/>
  <c r="E6037" i="12"/>
  <c r="F6038" i="12"/>
  <c r="G6038" i="12" s="1"/>
  <c r="P6035" i="12" l="1"/>
  <c r="Q6035" i="12"/>
  <c r="R6034" i="12"/>
  <c r="L6036" i="12"/>
  <c r="M6036" i="12"/>
  <c r="N6035" i="12"/>
  <c r="I6036" i="12"/>
  <c r="J6036" i="12" s="1"/>
  <c r="H6037" i="12"/>
  <c r="M6037" i="12" s="1"/>
  <c r="F6039" i="12"/>
  <c r="G6039" i="12" s="1"/>
  <c r="E6038" i="12"/>
  <c r="P6036" i="12" l="1"/>
  <c r="Q6036" i="12"/>
  <c r="Q6037" i="12" s="1"/>
  <c r="R6035" i="12"/>
  <c r="N6036" i="12"/>
  <c r="I6037" i="12"/>
  <c r="J6037" i="12" s="1"/>
  <c r="L6037" i="12"/>
  <c r="N6037" i="12" s="1"/>
  <c r="H6038" i="12"/>
  <c r="M6038" i="12" s="1"/>
  <c r="F6040" i="12"/>
  <c r="G6040" i="12" s="1"/>
  <c r="E6039" i="12"/>
  <c r="P6037" i="12" l="1"/>
  <c r="R6037" i="12" s="1"/>
  <c r="Q6038" i="12"/>
  <c r="R6036" i="12"/>
  <c r="I6038" i="12"/>
  <c r="J6038" i="12" s="1"/>
  <c r="L6038" i="12"/>
  <c r="N6038" i="12" s="1"/>
  <c r="H6039" i="12"/>
  <c r="F6041" i="12"/>
  <c r="G6041" i="12" s="1"/>
  <c r="E6040" i="12"/>
  <c r="P6038" i="12" l="1"/>
  <c r="R6038" i="12" s="1"/>
  <c r="L6039" i="12"/>
  <c r="M6039" i="12"/>
  <c r="I6039" i="12"/>
  <c r="J6039" i="12" s="1"/>
  <c r="H6040" i="12"/>
  <c r="F6042" i="12"/>
  <c r="G6042" i="12" s="1"/>
  <c r="E6041" i="12"/>
  <c r="P6039" i="12" l="1"/>
  <c r="Q6039" i="12"/>
  <c r="L6040" i="12"/>
  <c r="M6040" i="12"/>
  <c r="N6039" i="12"/>
  <c r="I6040" i="12"/>
  <c r="J6040" i="12" s="1"/>
  <c r="H6041" i="12"/>
  <c r="F6043" i="12"/>
  <c r="G6043" i="12" s="1"/>
  <c r="E6042" i="12"/>
  <c r="P6040" i="12" l="1"/>
  <c r="Q6040" i="12"/>
  <c r="R6039" i="12"/>
  <c r="L6041" i="12"/>
  <c r="M6041" i="12"/>
  <c r="N6040" i="12"/>
  <c r="I6041" i="12"/>
  <c r="J6041" i="12" s="1"/>
  <c r="H6042" i="12"/>
  <c r="F6044" i="12"/>
  <c r="G6044" i="12" s="1"/>
  <c r="E6043" i="12"/>
  <c r="P6041" i="12" l="1"/>
  <c r="Q6041" i="12"/>
  <c r="R6040" i="12"/>
  <c r="L6042" i="12"/>
  <c r="M6042" i="12"/>
  <c r="N6041" i="12"/>
  <c r="I6042" i="12"/>
  <c r="J6042" i="12" s="1"/>
  <c r="H6043" i="12"/>
  <c r="F6045" i="12"/>
  <c r="G6045" i="12" s="1"/>
  <c r="E6044" i="12"/>
  <c r="P6042" i="12" l="1"/>
  <c r="Q6042" i="12"/>
  <c r="R6041" i="12"/>
  <c r="L6043" i="12"/>
  <c r="M6043" i="12"/>
  <c r="N6042" i="12"/>
  <c r="I6043" i="12"/>
  <c r="J6043" i="12" s="1"/>
  <c r="H6044" i="12"/>
  <c r="F6046" i="12"/>
  <c r="G6046" i="12" s="1"/>
  <c r="E6045" i="12"/>
  <c r="P6043" i="12" l="1"/>
  <c r="Q6043" i="12"/>
  <c r="R6042" i="12"/>
  <c r="L6044" i="12"/>
  <c r="M6044" i="12"/>
  <c r="N6043" i="12"/>
  <c r="I6044" i="12"/>
  <c r="J6044" i="12" s="1"/>
  <c r="H6045" i="12"/>
  <c r="F6047" i="12"/>
  <c r="G6047" i="12" s="1"/>
  <c r="E6046" i="12"/>
  <c r="P6044" i="12" l="1"/>
  <c r="Q6044" i="12"/>
  <c r="R6043" i="12"/>
  <c r="L6045" i="12"/>
  <c r="M6045" i="12"/>
  <c r="N6044" i="12"/>
  <c r="I6045" i="12"/>
  <c r="J6045" i="12" s="1"/>
  <c r="H6046" i="12"/>
  <c r="F6048" i="12"/>
  <c r="G6048" i="12" s="1"/>
  <c r="E6047" i="12"/>
  <c r="P6045" i="12" l="1"/>
  <c r="Q6045" i="12"/>
  <c r="R6044" i="12"/>
  <c r="L6046" i="12"/>
  <c r="M6046" i="12"/>
  <c r="N6045" i="12"/>
  <c r="I6046" i="12"/>
  <c r="J6046" i="12" s="1"/>
  <c r="H6047" i="12"/>
  <c r="M6047" i="12" s="1"/>
  <c r="F6049" i="12"/>
  <c r="G6049" i="12" s="1"/>
  <c r="E6048" i="12"/>
  <c r="P6046" i="12" l="1"/>
  <c r="Q6046" i="12"/>
  <c r="Q6047" i="12" s="1"/>
  <c r="R6045" i="12"/>
  <c r="N6046" i="12"/>
  <c r="I6047" i="12"/>
  <c r="J6047" i="12" s="1"/>
  <c r="L6047" i="12"/>
  <c r="N6047" i="12" s="1"/>
  <c r="H6048" i="12"/>
  <c r="M6048" i="12" s="1"/>
  <c r="F6050" i="12"/>
  <c r="G6050" i="12" s="1"/>
  <c r="E6049" i="12"/>
  <c r="P6047" i="12" l="1"/>
  <c r="R6047" i="12" s="1"/>
  <c r="Q6048" i="12"/>
  <c r="R6046" i="12"/>
  <c r="I6048" i="12"/>
  <c r="J6048" i="12" s="1"/>
  <c r="L6048" i="12"/>
  <c r="N6048" i="12" s="1"/>
  <c r="H6049" i="12"/>
  <c r="M6049" i="12" s="1"/>
  <c r="F6051" i="12"/>
  <c r="G6051" i="12" s="1"/>
  <c r="E6050" i="12"/>
  <c r="P6048" i="12" l="1"/>
  <c r="R6048" i="12" s="1"/>
  <c r="Q6049" i="12"/>
  <c r="I6049" i="12"/>
  <c r="J6049" i="12" s="1"/>
  <c r="L6049" i="12"/>
  <c r="N6049" i="12" s="1"/>
  <c r="H6050" i="12"/>
  <c r="M6050" i="12" s="1"/>
  <c r="F6052" i="12"/>
  <c r="G6052" i="12" s="1"/>
  <c r="E6051" i="12"/>
  <c r="P6049" i="12" l="1"/>
  <c r="R6049" i="12" s="1"/>
  <c r="Q6050" i="12"/>
  <c r="I6050" i="12"/>
  <c r="J6050" i="12" s="1"/>
  <c r="L6050" i="12"/>
  <c r="N6050" i="12" s="1"/>
  <c r="H6051" i="12"/>
  <c r="F6053" i="12"/>
  <c r="G6053" i="12" s="1"/>
  <c r="E6052" i="12"/>
  <c r="P6050" i="12" l="1"/>
  <c r="R6050" i="12" s="1"/>
  <c r="L6051" i="12"/>
  <c r="M6051" i="12"/>
  <c r="I6051" i="12"/>
  <c r="J6051" i="12" s="1"/>
  <c r="H6052" i="12"/>
  <c r="M6052" i="12" s="1"/>
  <c r="E6053" i="12"/>
  <c r="F6054" i="12"/>
  <c r="G6054" i="12" s="1"/>
  <c r="P6051" i="12" l="1"/>
  <c r="Q6051" i="12"/>
  <c r="Q6052" i="12" s="1"/>
  <c r="N6051" i="12"/>
  <c r="I6052" i="12"/>
  <c r="J6052" i="12" s="1"/>
  <c r="L6052" i="12"/>
  <c r="N6052" i="12" s="1"/>
  <c r="H6053" i="12"/>
  <c r="F6055" i="12"/>
  <c r="G6055" i="12" s="1"/>
  <c r="E6054" i="12"/>
  <c r="P6052" i="12" l="1"/>
  <c r="R6052" i="12" s="1"/>
  <c r="R6051" i="12"/>
  <c r="L6053" i="12"/>
  <c r="M6053" i="12"/>
  <c r="I6053" i="12"/>
  <c r="J6053" i="12" s="1"/>
  <c r="H6054" i="12"/>
  <c r="E6055" i="12"/>
  <c r="F6056" i="12"/>
  <c r="G6056" i="12" s="1"/>
  <c r="P6053" i="12" l="1"/>
  <c r="Q6053" i="12"/>
  <c r="L6054" i="12"/>
  <c r="M6054" i="12"/>
  <c r="N6053" i="12"/>
  <c r="I6054" i="12"/>
  <c r="J6054" i="12" s="1"/>
  <c r="H6055" i="12"/>
  <c r="F6057" i="12"/>
  <c r="G6057" i="12" s="1"/>
  <c r="E6056" i="12"/>
  <c r="P6054" i="12" l="1"/>
  <c r="Q6054" i="12"/>
  <c r="R6053" i="12"/>
  <c r="L6055" i="12"/>
  <c r="M6055" i="12"/>
  <c r="N6054" i="12"/>
  <c r="I6055" i="12"/>
  <c r="J6055" i="12" s="1"/>
  <c r="H6056" i="12"/>
  <c r="F6058" i="12"/>
  <c r="G6058" i="12" s="1"/>
  <c r="E6057" i="12"/>
  <c r="P6055" i="12" l="1"/>
  <c r="Q6055" i="12"/>
  <c r="R6054" i="12"/>
  <c r="L6056" i="12"/>
  <c r="M6056" i="12"/>
  <c r="N6055" i="12"/>
  <c r="I6056" i="12"/>
  <c r="J6056" i="12" s="1"/>
  <c r="H6057" i="12"/>
  <c r="F6059" i="12"/>
  <c r="G6059" i="12" s="1"/>
  <c r="E6058" i="12"/>
  <c r="P6056" i="12" l="1"/>
  <c r="Q6056" i="12"/>
  <c r="R6055" i="12"/>
  <c r="L6057" i="12"/>
  <c r="M6057" i="12"/>
  <c r="N6056" i="12"/>
  <c r="I6057" i="12"/>
  <c r="J6057" i="12" s="1"/>
  <c r="H6058" i="12"/>
  <c r="M6058" i="12" s="1"/>
  <c r="E6059" i="12"/>
  <c r="F6060" i="12"/>
  <c r="G6060" i="12" s="1"/>
  <c r="P6057" i="12" l="1"/>
  <c r="Q6057" i="12"/>
  <c r="Q6058" i="12" s="1"/>
  <c r="R6056" i="12"/>
  <c r="N6057" i="12"/>
  <c r="I6058" i="12"/>
  <c r="J6058" i="12" s="1"/>
  <c r="L6058" i="12"/>
  <c r="N6058" i="12" s="1"/>
  <c r="H6059" i="12"/>
  <c r="F6061" i="12"/>
  <c r="G6061" i="12" s="1"/>
  <c r="E6060" i="12"/>
  <c r="P6058" i="12" l="1"/>
  <c r="R6058" i="12" s="1"/>
  <c r="R6057" i="12"/>
  <c r="L6059" i="12"/>
  <c r="M6059" i="12"/>
  <c r="I6059" i="12"/>
  <c r="J6059" i="12" s="1"/>
  <c r="H6060" i="12"/>
  <c r="M6060" i="12" s="1"/>
  <c r="F6062" i="12"/>
  <c r="G6062" i="12" s="1"/>
  <c r="E6061" i="12"/>
  <c r="P6059" i="12" l="1"/>
  <c r="Q6059" i="12"/>
  <c r="Q6060" i="12" s="1"/>
  <c r="N6059" i="12"/>
  <c r="I6060" i="12"/>
  <c r="J6060" i="12" s="1"/>
  <c r="L6060" i="12"/>
  <c r="N6060" i="12" s="1"/>
  <c r="H6061" i="12"/>
  <c r="M6061" i="12" s="1"/>
  <c r="E6062" i="12"/>
  <c r="F6063" i="12"/>
  <c r="G6063" i="12" s="1"/>
  <c r="P6060" i="12" l="1"/>
  <c r="R6060" i="12" s="1"/>
  <c r="Q6061" i="12"/>
  <c r="R6059" i="12"/>
  <c r="I6061" i="12"/>
  <c r="J6061" i="12" s="1"/>
  <c r="L6061" i="12"/>
  <c r="N6061" i="12" s="1"/>
  <c r="H6062" i="12"/>
  <c r="M6062" i="12" s="1"/>
  <c r="F6064" i="12"/>
  <c r="G6064" i="12" s="1"/>
  <c r="E6063" i="12"/>
  <c r="P6061" i="12" l="1"/>
  <c r="R6061" i="12" s="1"/>
  <c r="Q6062" i="12"/>
  <c r="I6062" i="12"/>
  <c r="J6062" i="12" s="1"/>
  <c r="L6062" i="12"/>
  <c r="N6062" i="12" s="1"/>
  <c r="H6063" i="12"/>
  <c r="F6065" i="12"/>
  <c r="G6065" i="12" s="1"/>
  <c r="E6064" i="12"/>
  <c r="P6062" i="12" l="1"/>
  <c r="R6062" i="12" s="1"/>
  <c r="L6063" i="12"/>
  <c r="M6063" i="12"/>
  <c r="I6063" i="12"/>
  <c r="J6063" i="12" s="1"/>
  <c r="H6064" i="12"/>
  <c r="M6064" i="12" s="1"/>
  <c r="F6066" i="12"/>
  <c r="G6066" i="12" s="1"/>
  <c r="E6065" i="12"/>
  <c r="P6063" i="12" l="1"/>
  <c r="Q6063" i="12"/>
  <c r="Q6064" i="12" s="1"/>
  <c r="N6063" i="12"/>
  <c r="I6064" i="12"/>
  <c r="J6064" i="12" s="1"/>
  <c r="L6064" i="12"/>
  <c r="N6064" i="12" s="1"/>
  <c r="H6065" i="12"/>
  <c r="F6067" i="12"/>
  <c r="G6067" i="12" s="1"/>
  <c r="E6066" i="12"/>
  <c r="P6064" i="12" l="1"/>
  <c r="R6064" i="12" s="1"/>
  <c r="R6063" i="12"/>
  <c r="L6065" i="12"/>
  <c r="M6065" i="12"/>
  <c r="I6065" i="12"/>
  <c r="J6065" i="12" s="1"/>
  <c r="H6066" i="12"/>
  <c r="F6068" i="12"/>
  <c r="G6068" i="12" s="1"/>
  <c r="E6067" i="12"/>
  <c r="P6065" i="12" l="1"/>
  <c r="Q6065" i="12"/>
  <c r="L6066" i="12"/>
  <c r="M6066" i="12"/>
  <c r="N6065" i="12"/>
  <c r="I6066" i="12"/>
  <c r="J6066" i="12" s="1"/>
  <c r="H6067" i="12"/>
  <c r="F6069" i="12"/>
  <c r="G6069" i="12" s="1"/>
  <c r="E6068" i="12"/>
  <c r="P6066" i="12" l="1"/>
  <c r="Q6066" i="12"/>
  <c r="R6065" i="12"/>
  <c r="L6067" i="12"/>
  <c r="M6067" i="12"/>
  <c r="N6066" i="12"/>
  <c r="I6067" i="12"/>
  <c r="J6067" i="12" s="1"/>
  <c r="H6068" i="12"/>
  <c r="F6070" i="12"/>
  <c r="G6070" i="12" s="1"/>
  <c r="E6069" i="12"/>
  <c r="P6067" i="12" l="1"/>
  <c r="Q6067" i="12"/>
  <c r="R6066" i="12"/>
  <c r="L6068" i="12"/>
  <c r="M6068" i="12"/>
  <c r="N6067" i="12"/>
  <c r="I6068" i="12"/>
  <c r="J6068" i="12" s="1"/>
  <c r="H6069" i="12"/>
  <c r="F6071" i="12"/>
  <c r="G6071" i="12" s="1"/>
  <c r="E6070" i="12"/>
  <c r="P6068" i="12" l="1"/>
  <c r="Q6068" i="12"/>
  <c r="R6067" i="12"/>
  <c r="L6069" i="12"/>
  <c r="M6069" i="12"/>
  <c r="N6068" i="12"/>
  <c r="I6069" i="12"/>
  <c r="J6069" i="12" s="1"/>
  <c r="H6070" i="12"/>
  <c r="F6072" i="12"/>
  <c r="G6072" i="12" s="1"/>
  <c r="E6071" i="12"/>
  <c r="P6069" i="12" l="1"/>
  <c r="Q6069" i="12"/>
  <c r="R6068" i="12"/>
  <c r="L6070" i="12"/>
  <c r="M6070" i="12"/>
  <c r="N6069" i="12"/>
  <c r="I6070" i="12"/>
  <c r="J6070" i="12" s="1"/>
  <c r="H6071" i="12"/>
  <c r="M6071" i="12" s="1"/>
  <c r="F6073" i="12"/>
  <c r="G6073" i="12" s="1"/>
  <c r="E6072" i="12"/>
  <c r="P6070" i="12" l="1"/>
  <c r="Q6070" i="12"/>
  <c r="Q6071" i="12" s="1"/>
  <c r="R6069" i="12"/>
  <c r="N6070" i="12"/>
  <c r="I6071" i="12"/>
  <c r="J6071" i="12" s="1"/>
  <c r="L6071" i="12"/>
  <c r="N6071" i="12" s="1"/>
  <c r="H6072" i="12"/>
  <c r="F6074" i="12"/>
  <c r="G6074" i="12" s="1"/>
  <c r="E6073" i="12"/>
  <c r="P6071" i="12" l="1"/>
  <c r="R6071" i="12" s="1"/>
  <c r="R6070" i="12"/>
  <c r="L6072" i="12"/>
  <c r="M6072" i="12"/>
  <c r="I6072" i="12"/>
  <c r="J6072" i="12" s="1"/>
  <c r="H6073" i="12"/>
  <c r="F6075" i="12"/>
  <c r="G6075" i="12" s="1"/>
  <c r="E6074" i="12"/>
  <c r="P6072" i="12" l="1"/>
  <c r="Q6072" i="12"/>
  <c r="L6073" i="12"/>
  <c r="M6073" i="12"/>
  <c r="N6072" i="12"/>
  <c r="I6073" i="12"/>
  <c r="J6073" i="12" s="1"/>
  <c r="H6074" i="12"/>
  <c r="M6074" i="12" s="1"/>
  <c r="E6075" i="12"/>
  <c r="F6076" i="12"/>
  <c r="G6076" i="12" s="1"/>
  <c r="P6073" i="12" l="1"/>
  <c r="Q6073" i="12"/>
  <c r="Q6074" i="12" s="1"/>
  <c r="R6072" i="12"/>
  <c r="N6073" i="12"/>
  <c r="I6074" i="12"/>
  <c r="J6074" i="12" s="1"/>
  <c r="L6074" i="12"/>
  <c r="N6074" i="12" s="1"/>
  <c r="H6075" i="12"/>
  <c r="F6077" i="12"/>
  <c r="G6077" i="12" s="1"/>
  <c r="E6076" i="12"/>
  <c r="P6074" i="12" l="1"/>
  <c r="R6074" i="12" s="1"/>
  <c r="R6073" i="12"/>
  <c r="L6075" i="12"/>
  <c r="M6075" i="12"/>
  <c r="I6075" i="12"/>
  <c r="J6075" i="12" s="1"/>
  <c r="H6076" i="12"/>
  <c r="F6078" i="12"/>
  <c r="G6078" i="12" s="1"/>
  <c r="E6077" i="12"/>
  <c r="P6075" i="12" l="1"/>
  <c r="Q6075" i="12"/>
  <c r="L6076" i="12"/>
  <c r="M6076" i="12"/>
  <c r="N6075" i="12"/>
  <c r="I6076" i="12"/>
  <c r="J6076" i="12" s="1"/>
  <c r="H6077" i="12"/>
  <c r="F6079" i="12"/>
  <c r="G6079" i="12" s="1"/>
  <c r="E6078" i="12"/>
  <c r="P6076" i="12" l="1"/>
  <c r="Q6076" i="12"/>
  <c r="R6075" i="12"/>
  <c r="L6077" i="12"/>
  <c r="M6077" i="12"/>
  <c r="N6076" i="12"/>
  <c r="I6077" i="12"/>
  <c r="J6077" i="12" s="1"/>
  <c r="H6078" i="12"/>
  <c r="E6079" i="12"/>
  <c r="F6080" i="12"/>
  <c r="G6080" i="12" s="1"/>
  <c r="P6077" i="12" l="1"/>
  <c r="Q6077" i="12"/>
  <c r="R6076" i="12"/>
  <c r="L6078" i="12"/>
  <c r="M6078" i="12"/>
  <c r="N6077" i="12"/>
  <c r="I6078" i="12"/>
  <c r="J6078" i="12" s="1"/>
  <c r="H6079" i="12"/>
  <c r="F6081" i="12"/>
  <c r="G6081" i="12" s="1"/>
  <c r="E6080" i="12"/>
  <c r="P6078" i="12" l="1"/>
  <c r="Q6078" i="12"/>
  <c r="R6077" i="12"/>
  <c r="L6079" i="12"/>
  <c r="M6079" i="12"/>
  <c r="N6078" i="12"/>
  <c r="I6079" i="12"/>
  <c r="J6079" i="12" s="1"/>
  <c r="H6080" i="12"/>
  <c r="F6082" i="12"/>
  <c r="G6082" i="12" s="1"/>
  <c r="E6081" i="12"/>
  <c r="P6079" i="12" l="1"/>
  <c r="Q6079" i="12"/>
  <c r="R6078" i="12"/>
  <c r="L6080" i="12"/>
  <c r="M6080" i="12"/>
  <c r="N6079" i="12"/>
  <c r="I6080" i="12"/>
  <c r="J6080" i="12" s="1"/>
  <c r="H6081" i="12"/>
  <c r="F6083" i="12"/>
  <c r="G6083" i="12" s="1"/>
  <c r="E6082" i="12"/>
  <c r="P6080" i="12" l="1"/>
  <c r="Q6080" i="12"/>
  <c r="R6079" i="12"/>
  <c r="L6081" i="12"/>
  <c r="M6081" i="12"/>
  <c r="N6080" i="12"/>
  <c r="I6081" i="12"/>
  <c r="J6081" i="12" s="1"/>
  <c r="H6082" i="12"/>
  <c r="F6084" i="12"/>
  <c r="G6084" i="12" s="1"/>
  <c r="E6083" i="12"/>
  <c r="P6081" i="12" l="1"/>
  <c r="Q6081" i="12"/>
  <c r="R6080" i="12"/>
  <c r="L6082" i="12"/>
  <c r="M6082" i="12"/>
  <c r="N6081" i="12"/>
  <c r="I6082" i="12"/>
  <c r="J6082" i="12" s="1"/>
  <c r="H6083" i="12"/>
  <c r="M6083" i="12" s="1"/>
  <c r="F6085" i="12"/>
  <c r="G6085" i="12" s="1"/>
  <c r="E6084" i="12"/>
  <c r="P6082" i="12" l="1"/>
  <c r="Q6082" i="12"/>
  <c r="Q6083" i="12" s="1"/>
  <c r="R6081" i="12"/>
  <c r="N6082" i="12"/>
  <c r="I6083" i="12"/>
  <c r="J6083" i="12" s="1"/>
  <c r="L6083" i="12"/>
  <c r="N6083" i="12" s="1"/>
  <c r="H6084" i="12"/>
  <c r="M6084" i="12" s="1"/>
  <c r="F6086" i="12"/>
  <c r="G6086" i="12" s="1"/>
  <c r="E6085" i="12"/>
  <c r="P6083" i="12" l="1"/>
  <c r="R6083" i="12" s="1"/>
  <c r="Q6084" i="12"/>
  <c r="R6082" i="12"/>
  <c r="I6084" i="12"/>
  <c r="J6084" i="12" s="1"/>
  <c r="L6084" i="12"/>
  <c r="N6084" i="12" s="1"/>
  <c r="H6085" i="12"/>
  <c r="E6086" i="12"/>
  <c r="F6087" i="12"/>
  <c r="G6087" i="12" s="1"/>
  <c r="P6084" i="12" l="1"/>
  <c r="L6085" i="12"/>
  <c r="M6085" i="12"/>
  <c r="I6085" i="12"/>
  <c r="J6085" i="12" s="1"/>
  <c r="H6086" i="12"/>
  <c r="F6088" i="12"/>
  <c r="G6088" i="12" s="1"/>
  <c r="E6087" i="12"/>
  <c r="P6085" i="12" l="1"/>
  <c r="R6084" i="12"/>
  <c r="Q6085" i="12"/>
  <c r="L6086" i="12"/>
  <c r="M6086" i="12"/>
  <c r="N6085" i="12"/>
  <c r="I6086" i="12"/>
  <c r="J6086" i="12" s="1"/>
  <c r="H6087" i="12"/>
  <c r="M6087" i="12" s="1"/>
  <c r="F6089" i="12"/>
  <c r="G6089" i="12" s="1"/>
  <c r="E6088" i="12"/>
  <c r="P6086" i="12" l="1"/>
  <c r="Q6086" i="12"/>
  <c r="Q6087" i="12" s="1"/>
  <c r="R6085" i="12"/>
  <c r="N6086" i="12"/>
  <c r="I6087" i="12"/>
  <c r="J6087" i="12" s="1"/>
  <c r="L6087" i="12"/>
  <c r="N6087" i="12" s="1"/>
  <c r="H6088" i="12"/>
  <c r="M6088" i="12" s="1"/>
  <c r="F6090" i="12"/>
  <c r="G6090" i="12" s="1"/>
  <c r="E6089" i="12"/>
  <c r="P6087" i="12" l="1"/>
  <c r="R6087" i="12" s="1"/>
  <c r="Q6088" i="12"/>
  <c r="R6086" i="12"/>
  <c r="I6088" i="12"/>
  <c r="J6088" i="12" s="1"/>
  <c r="L6088" i="12"/>
  <c r="N6088" i="12" s="1"/>
  <c r="H6089" i="12"/>
  <c r="E6090" i="12"/>
  <c r="F6091" i="12"/>
  <c r="G6091" i="12" s="1"/>
  <c r="P6088" i="12" l="1"/>
  <c r="R6088" i="12" s="1"/>
  <c r="L6089" i="12"/>
  <c r="M6089" i="12"/>
  <c r="I6089" i="12"/>
  <c r="J6089" i="12" s="1"/>
  <c r="H6090" i="12"/>
  <c r="M6090" i="12" s="1"/>
  <c r="F6092" i="12"/>
  <c r="G6092" i="12" s="1"/>
  <c r="E6091" i="12"/>
  <c r="P6089" i="12" l="1"/>
  <c r="Q6089" i="12"/>
  <c r="Q6090" i="12" s="1"/>
  <c r="N6089" i="12"/>
  <c r="I6090" i="12"/>
  <c r="J6090" i="12" s="1"/>
  <c r="L6090" i="12"/>
  <c r="N6090" i="12" s="1"/>
  <c r="H6091" i="12"/>
  <c r="E6092" i="12"/>
  <c r="F6093" i="12"/>
  <c r="G6093" i="12" s="1"/>
  <c r="P6090" i="12" l="1"/>
  <c r="R6090" i="12" s="1"/>
  <c r="R6089" i="12"/>
  <c r="L6091" i="12"/>
  <c r="M6091" i="12"/>
  <c r="I6091" i="12"/>
  <c r="J6091" i="12" s="1"/>
  <c r="H6092" i="12"/>
  <c r="F6094" i="12"/>
  <c r="G6094" i="12" s="1"/>
  <c r="E6093" i="12"/>
  <c r="P6091" i="12" l="1"/>
  <c r="Q6091" i="12"/>
  <c r="L6092" i="12"/>
  <c r="M6092" i="12"/>
  <c r="N6091" i="12"/>
  <c r="I6092" i="12"/>
  <c r="J6092" i="12" s="1"/>
  <c r="H6093" i="12"/>
  <c r="E6094" i="12"/>
  <c r="F6095" i="12"/>
  <c r="G6095" i="12" s="1"/>
  <c r="P6092" i="12" l="1"/>
  <c r="Q6092" i="12"/>
  <c r="R6091" i="12"/>
  <c r="L6093" i="12"/>
  <c r="M6093" i="12"/>
  <c r="N6092" i="12"/>
  <c r="I6093" i="12"/>
  <c r="J6093" i="12" s="1"/>
  <c r="H6094" i="12"/>
  <c r="F6096" i="12"/>
  <c r="G6096" i="12" s="1"/>
  <c r="E6095" i="12"/>
  <c r="P6093" i="12" l="1"/>
  <c r="Q6093" i="12"/>
  <c r="R6092" i="12"/>
  <c r="L6094" i="12"/>
  <c r="M6094" i="12"/>
  <c r="N6093" i="12"/>
  <c r="I6094" i="12"/>
  <c r="J6094" i="12" s="1"/>
  <c r="H6095" i="12"/>
  <c r="E6096" i="12"/>
  <c r="F6097" i="12"/>
  <c r="G6097" i="12" s="1"/>
  <c r="P6094" i="12" l="1"/>
  <c r="Q6094" i="12"/>
  <c r="R6093" i="12"/>
  <c r="L6095" i="12"/>
  <c r="M6095" i="12"/>
  <c r="N6094" i="12"/>
  <c r="I6095" i="12"/>
  <c r="J6095" i="12" s="1"/>
  <c r="H6096" i="12"/>
  <c r="M6096" i="12" s="1"/>
  <c r="F6098" i="12"/>
  <c r="G6098" i="12" s="1"/>
  <c r="E6097" i="12"/>
  <c r="P6095" i="12" l="1"/>
  <c r="Q6095" i="12"/>
  <c r="Q6096" i="12" s="1"/>
  <c r="R6094" i="12"/>
  <c r="N6095" i="12"/>
  <c r="I6096" i="12"/>
  <c r="J6096" i="12" s="1"/>
  <c r="L6096" i="12"/>
  <c r="N6096" i="12" s="1"/>
  <c r="H6097" i="12"/>
  <c r="E6098" i="12"/>
  <c r="F6099" i="12"/>
  <c r="G6099" i="12" s="1"/>
  <c r="P6096" i="12" l="1"/>
  <c r="R6096" i="12" s="1"/>
  <c r="R6095" i="12"/>
  <c r="L6097" i="12"/>
  <c r="M6097" i="12"/>
  <c r="I6097" i="12"/>
  <c r="J6097" i="12" s="1"/>
  <c r="H6098" i="12"/>
  <c r="F6100" i="12"/>
  <c r="G6100" i="12" s="1"/>
  <c r="E6099" i="12"/>
  <c r="P6097" i="12" l="1"/>
  <c r="Q6097" i="12"/>
  <c r="L6098" i="12"/>
  <c r="M6098" i="12"/>
  <c r="N6097" i="12"/>
  <c r="I6098" i="12"/>
  <c r="J6098" i="12" s="1"/>
  <c r="H6099" i="12"/>
  <c r="F6101" i="12"/>
  <c r="G6101" i="12" s="1"/>
  <c r="E6100" i="12"/>
  <c r="P6098" i="12" l="1"/>
  <c r="Q6098" i="12"/>
  <c r="R6097" i="12"/>
  <c r="L6099" i="12"/>
  <c r="M6099" i="12"/>
  <c r="N6098" i="12"/>
  <c r="I6099" i="12"/>
  <c r="J6099" i="12" s="1"/>
  <c r="H6100" i="12"/>
  <c r="F6102" i="12"/>
  <c r="G6102" i="12" s="1"/>
  <c r="E6101" i="12"/>
  <c r="P6099" i="12" l="1"/>
  <c r="Q6099" i="12"/>
  <c r="R6098" i="12"/>
  <c r="L6100" i="12"/>
  <c r="M6100" i="12"/>
  <c r="N6099" i="12"/>
  <c r="I6100" i="12"/>
  <c r="J6100" i="12" s="1"/>
  <c r="H6101" i="12"/>
  <c r="F6103" i="12"/>
  <c r="G6103" i="12" s="1"/>
  <c r="E6102" i="12"/>
  <c r="P6100" i="12" l="1"/>
  <c r="Q6100" i="12"/>
  <c r="R6100" i="12" s="1"/>
  <c r="R6099" i="12"/>
  <c r="L6101" i="12"/>
  <c r="M6101" i="12"/>
  <c r="N6100" i="12"/>
  <c r="I6101" i="12"/>
  <c r="J6101" i="12" s="1"/>
  <c r="H6102" i="12"/>
  <c r="F6104" i="12"/>
  <c r="G6104" i="12" s="1"/>
  <c r="E6103" i="12"/>
  <c r="P6101" i="12" l="1"/>
  <c r="Q6101" i="12"/>
  <c r="L6102" i="12"/>
  <c r="M6102" i="12"/>
  <c r="N6101" i="12"/>
  <c r="I6102" i="12"/>
  <c r="J6102" i="12" s="1"/>
  <c r="H6103" i="12"/>
  <c r="F6105" i="12"/>
  <c r="G6105" i="12" s="1"/>
  <c r="E6104" i="12"/>
  <c r="P6102" i="12" l="1"/>
  <c r="Q6102" i="12"/>
  <c r="R6101" i="12"/>
  <c r="L6103" i="12"/>
  <c r="M6103" i="12"/>
  <c r="N6102" i="12"/>
  <c r="I6103" i="12"/>
  <c r="J6103" i="12" s="1"/>
  <c r="H6104" i="12"/>
  <c r="M6104" i="12" s="1"/>
  <c r="F6106" i="12"/>
  <c r="G6106" i="12" s="1"/>
  <c r="E6105" i="12"/>
  <c r="P6103" i="12" l="1"/>
  <c r="Q6103" i="12"/>
  <c r="Q6104" i="12" s="1"/>
  <c r="R6102" i="12"/>
  <c r="N6103" i="12"/>
  <c r="I6104" i="12"/>
  <c r="J6104" i="12" s="1"/>
  <c r="L6104" i="12"/>
  <c r="N6104" i="12" s="1"/>
  <c r="H6105" i="12"/>
  <c r="F6107" i="12"/>
  <c r="G6107" i="12" s="1"/>
  <c r="E6106" i="12"/>
  <c r="P6104" i="12" l="1"/>
  <c r="R6104" i="12" s="1"/>
  <c r="R6103" i="12"/>
  <c r="L6105" i="12"/>
  <c r="M6105" i="12"/>
  <c r="I6105" i="12"/>
  <c r="J6105" i="12" s="1"/>
  <c r="H6106" i="12"/>
  <c r="F6108" i="12"/>
  <c r="G6108" i="12" s="1"/>
  <c r="E6107" i="12"/>
  <c r="P6105" i="12" l="1"/>
  <c r="Q6105" i="12"/>
  <c r="L6106" i="12"/>
  <c r="M6106" i="12"/>
  <c r="N6105" i="12"/>
  <c r="I6106" i="12"/>
  <c r="J6106" i="12" s="1"/>
  <c r="H6107" i="12"/>
  <c r="F6109" i="12"/>
  <c r="G6109" i="12" s="1"/>
  <c r="E6108" i="12"/>
  <c r="P6106" i="12" l="1"/>
  <c r="Q6106" i="12"/>
  <c r="R6105" i="12"/>
  <c r="L6107" i="12"/>
  <c r="M6107" i="12"/>
  <c r="N6106" i="12"/>
  <c r="I6107" i="12"/>
  <c r="J6107" i="12" s="1"/>
  <c r="H6108" i="12"/>
  <c r="F6110" i="12"/>
  <c r="G6110" i="12" s="1"/>
  <c r="E6109" i="12"/>
  <c r="P6107" i="12" l="1"/>
  <c r="Q6107" i="12"/>
  <c r="R6106" i="12"/>
  <c r="L6108" i="12"/>
  <c r="M6108" i="12"/>
  <c r="N6107" i="12"/>
  <c r="I6108" i="12"/>
  <c r="J6108" i="12" s="1"/>
  <c r="H6109" i="12"/>
  <c r="F6111" i="12"/>
  <c r="G6111" i="12" s="1"/>
  <c r="E6110" i="12"/>
  <c r="P6108" i="12" l="1"/>
  <c r="Q6108" i="12"/>
  <c r="R6107" i="12"/>
  <c r="L6109" i="12"/>
  <c r="M6109" i="12"/>
  <c r="N6108" i="12"/>
  <c r="I6109" i="12"/>
  <c r="J6109" i="12" s="1"/>
  <c r="H6110" i="12"/>
  <c r="M6110" i="12" s="1"/>
  <c r="F6112" i="12"/>
  <c r="G6112" i="12" s="1"/>
  <c r="E6111" i="12"/>
  <c r="P6109" i="12" l="1"/>
  <c r="Q6109" i="12"/>
  <c r="Q6110" i="12" s="1"/>
  <c r="R6108" i="12"/>
  <c r="N6109" i="12"/>
  <c r="I6110" i="12"/>
  <c r="J6110" i="12" s="1"/>
  <c r="L6110" i="12"/>
  <c r="N6110" i="12" s="1"/>
  <c r="H6111" i="12"/>
  <c r="F6113" i="12"/>
  <c r="G6113" i="12" s="1"/>
  <c r="E6112" i="12"/>
  <c r="P6110" i="12" l="1"/>
  <c r="R6110" i="12" s="1"/>
  <c r="R6109" i="12"/>
  <c r="L6111" i="12"/>
  <c r="M6111" i="12"/>
  <c r="I6111" i="12"/>
  <c r="J6111" i="12" s="1"/>
  <c r="H6112" i="12"/>
  <c r="F6114" i="12"/>
  <c r="G6114" i="12" s="1"/>
  <c r="E6113" i="12"/>
  <c r="P6111" i="12" l="1"/>
  <c r="Q6111" i="12"/>
  <c r="L6112" i="12"/>
  <c r="M6112" i="12"/>
  <c r="N6111" i="12"/>
  <c r="I6112" i="12"/>
  <c r="J6112" i="12" s="1"/>
  <c r="H6113" i="12"/>
  <c r="M6113" i="12" s="1"/>
  <c r="F6115" i="12"/>
  <c r="G6115" i="12" s="1"/>
  <c r="E6114" i="12"/>
  <c r="P6112" i="12" l="1"/>
  <c r="Q6112" i="12"/>
  <c r="Q6113" i="12" s="1"/>
  <c r="R6111" i="12"/>
  <c r="N6112" i="12"/>
  <c r="I6113" i="12"/>
  <c r="J6113" i="12" s="1"/>
  <c r="L6113" i="12"/>
  <c r="N6113" i="12" s="1"/>
  <c r="H6114" i="12"/>
  <c r="M6114" i="12" s="1"/>
  <c r="F6116" i="12"/>
  <c r="G6116" i="12" s="1"/>
  <c r="E6115" i="12"/>
  <c r="P6113" i="12" l="1"/>
  <c r="Q6114" i="12"/>
  <c r="R6113" i="12"/>
  <c r="R6112" i="12"/>
  <c r="I6114" i="12"/>
  <c r="J6114" i="12" s="1"/>
  <c r="L6114" i="12"/>
  <c r="N6114" i="12" s="1"/>
  <c r="H6115" i="12"/>
  <c r="M6115" i="12" s="1"/>
  <c r="E6116" i="12"/>
  <c r="F6117" i="12"/>
  <c r="G6117" i="12" s="1"/>
  <c r="P6114" i="12" l="1"/>
  <c r="Q6115" i="12"/>
  <c r="R6114" i="12"/>
  <c r="I6115" i="12"/>
  <c r="J6115" i="12" s="1"/>
  <c r="L6115" i="12"/>
  <c r="N6115" i="12" s="1"/>
  <c r="H6116" i="12"/>
  <c r="M6116" i="12" s="1"/>
  <c r="F6118" i="12"/>
  <c r="G6118" i="12" s="1"/>
  <c r="E6117" i="12"/>
  <c r="P6115" i="12" l="1"/>
  <c r="R6115" i="12" s="1"/>
  <c r="Q6116" i="12"/>
  <c r="I6116" i="12"/>
  <c r="J6116" i="12" s="1"/>
  <c r="L6116" i="12"/>
  <c r="N6116" i="12" s="1"/>
  <c r="H6117" i="12"/>
  <c r="F6119" i="12"/>
  <c r="G6119" i="12" s="1"/>
  <c r="E6118" i="12"/>
  <c r="P6116" i="12" l="1"/>
  <c r="R6116" i="12" s="1"/>
  <c r="L6117" i="12"/>
  <c r="M6117" i="12"/>
  <c r="I6117" i="12"/>
  <c r="J6117" i="12" s="1"/>
  <c r="H6118" i="12"/>
  <c r="F6120" i="12"/>
  <c r="G6120" i="12" s="1"/>
  <c r="E6119" i="12"/>
  <c r="P6117" i="12" l="1"/>
  <c r="Q6117" i="12"/>
  <c r="L6118" i="12"/>
  <c r="M6118" i="12"/>
  <c r="N6117" i="12"/>
  <c r="I6118" i="12"/>
  <c r="J6118" i="12" s="1"/>
  <c r="H6119" i="12"/>
  <c r="F6121" i="12"/>
  <c r="G6121" i="12" s="1"/>
  <c r="E6120" i="12"/>
  <c r="P6118" i="12" l="1"/>
  <c r="Q6118" i="12"/>
  <c r="R6117" i="12"/>
  <c r="L6119" i="12"/>
  <c r="M6119" i="12"/>
  <c r="N6118" i="12"/>
  <c r="I6119" i="12"/>
  <c r="J6119" i="12" s="1"/>
  <c r="H6120" i="12"/>
  <c r="M6120" i="12" s="1"/>
  <c r="F6122" i="12"/>
  <c r="G6122" i="12" s="1"/>
  <c r="E6121" i="12"/>
  <c r="P6119" i="12" l="1"/>
  <c r="Q6119" i="12"/>
  <c r="Q6120" i="12" s="1"/>
  <c r="R6118" i="12"/>
  <c r="N6119" i="12"/>
  <c r="I6120" i="12"/>
  <c r="J6120" i="12" s="1"/>
  <c r="L6120" i="12"/>
  <c r="N6120" i="12" s="1"/>
  <c r="H6121" i="12"/>
  <c r="F6123" i="12"/>
  <c r="G6123" i="12" s="1"/>
  <c r="E6122" i="12"/>
  <c r="P6120" i="12" l="1"/>
  <c r="R6120" i="12" s="1"/>
  <c r="R6119" i="12"/>
  <c r="L6121" i="12"/>
  <c r="M6121" i="12"/>
  <c r="I6121" i="12"/>
  <c r="J6121" i="12" s="1"/>
  <c r="H6122" i="12"/>
  <c r="F6124" i="12"/>
  <c r="G6124" i="12" s="1"/>
  <c r="E6123" i="12"/>
  <c r="P6121" i="12" l="1"/>
  <c r="Q6121" i="12"/>
  <c r="L6122" i="12"/>
  <c r="M6122" i="12"/>
  <c r="N6121" i="12"/>
  <c r="I6122" i="12"/>
  <c r="J6122" i="12" s="1"/>
  <c r="H6123" i="12"/>
  <c r="F6125" i="12"/>
  <c r="G6125" i="12" s="1"/>
  <c r="E6124" i="12"/>
  <c r="P6122" i="12" l="1"/>
  <c r="Q6122" i="12"/>
  <c r="R6121" i="12"/>
  <c r="L6123" i="12"/>
  <c r="M6123" i="12"/>
  <c r="N6122" i="12"/>
  <c r="I6123" i="12"/>
  <c r="J6123" i="12" s="1"/>
  <c r="H6124" i="12"/>
  <c r="F6126" i="12"/>
  <c r="G6126" i="12" s="1"/>
  <c r="E6125" i="12"/>
  <c r="P6123" i="12" l="1"/>
  <c r="Q6123" i="12"/>
  <c r="R6122" i="12"/>
  <c r="L6124" i="12"/>
  <c r="M6124" i="12"/>
  <c r="N6123" i="12"/>
  <c r="I6124" i="12"/>
  <c r="J6124" i="12" s="1"/>
  <c r="H6125" i="12"/>
  <c r="F6127" i="12"/>
  <c r="G6127" i="12" s="1"/>
  <c r="E6126" i="12"/>
  <c r="P6124" i="12" l="1"/>
  <c r="Q6124" i="12"/>
  <c r="R6123" i="12"/>
  <c r="L6125" i="12"/>
  <c r="M6125" i="12"/>
  <c r="N6124" i="12"/>
  <c r="I6125" i="12"/>
  <c r="J6125" i="12" s="1"/>
  <c r="H6126" i="12"/>
  <c r="F6128" i="12"/>
  <c r="G6128" i="12" s="1"/>
  <c r="E6127" i="12"/>
  <c r="P6125" i="12" l="1"/>
  <c r="Q6125" i="12"/>
  <c r="R6124" i="12"/>
  <c r="L6126" i="12"/>
  <c r="M6126" i="12"/>
  <c r="N6125" i="12"/>
  <c r="I6126" i="12"/>
  <c r="J6126" i="12" s="1"/>
  <c r="H6127" i="12"/>
  <c r="F6129" i="12"/>
  <c r="G6129" i="12" s="1"/>
  <c r="E6128" i="12"/>
  <c r="P6126" i="12" l="1"/>
  <c r="Q6126" i="12"/>
  <c r="R6125" i="12"/>
  <c r="L6127" i="12"/>
  <c r="M6127" i="12"/>
  <c r="N6126" i="12"/>
  <c r="I6127" i="12"/>
  <c r="J6127" i="12" s="1"/>
  <c r="H6128" i="12"/>
  <c r="F6130" i="12"/>
  <c r="G6130" i="12" s="1"/>
  <c r="E6129" i="12"/>
  <c r="P6127" i="12" l="1"/>
  <c r="Q6127" i="12"/>
  <c r="R6126" i="12"/>
  <c r="L6128" i="12"/>
  <c r="M6128" i="12"/>
  <c r="N6127" i="12"/>
  <c r="I6128" i="12"/>
  <c r="J6128" i="12" s="1"/>
  <c r="H6129" i="12"/>
  <c r="F6131" i="12"/>
  <c r="G6131" i="12" s="1"/>
  <c r="E6130" i="12"/>
  <c r="P6128" i="12" l="1"/>
  <c r="Q6128" i="12"/>
  <c r="R6127" i="12"/>
  <c r="L6129" i="12"/>
  <c r="M6129" i="12"/>
  <c r="N6128" i="12"/>
  <c r="I6129" i="12"/>
  <c r="J6129" i="12" s="1"/>
  <c r="H6130" i="12"/>
  <c r="F6132" i="12"/>
  <c r="G6132" i="12" s="1"/>
  <c r="E6131" i="12"/>
  <c r="P6129" i="12" l="1"/>
  <c r="Q6129" i="12"/>
  <c r="R6128" i="12"/>
  <c r="L6130" i="12"/>
  <c r="M6130" i="12"/>
  <c r="N6129" i="12"/>
  <c r="I6130" i="12"/>
  <c r="J6130" i="12" s="1"/>
  <c r="H6131" i="12"/>
  <c r="E6132" i="12"/>
  <c r="F6133" i="12"/>
  <c r="G6133" i="12" s="1"/>
  <c r="P6130" i="12" l="1"/>
  <c r="Q6130" i="12"/>
  <c r="R6129" i="12"/>
  <c r="L6131" i="12"/>
  <c r="M6131" i="12"/>
  <c r="N6130" i="12"/>
  <c r="I6131" i="12"/>
  <c r="J6131" i="12" s="1"/>
  <c r="H6132" i="12"/>
  <c r="F6134" i="12"/>
  <c r="G6134" i="12" s="1"/>
  <c r="E6133" i="12"/>
  <c r="P6131" i="12" l="1"/>
  <c r="Q6131" i="12"/>
  <c r="R6130" i="12"/>
  <c r="L6132" i="12"/>
  <c r="M6132" i="12"/>
  <c r="N6131" i="12"/>
  <c r="I6132" i="12"/>
  <c r="J6132" i="12" s="1"/>
  <c r="H6133" i="12"/>
  <c r="E6134" i="12"/>
  <c r="F6135" i="12"/>
  <c r="G6135" i="12" s="1"/>
  <c r="P6132" i="12" l="1"/>
  <c r="Q6132" i="12"/>
  <c r="R6131" i="12"/>
  <c r="L6133" i="12"/>
  <c r="M6133" i="12"/>
  <c r="N6132" i="12"/>
  <c r="I6133" i="12"/>
  <c r="J6133" i="12" s="1"/>
  <c r="H6134" i="12"/>
  <c r="F6136" i="12"/>
  <c r="G6136" i="12" s="1"/>
  <c r="E6135" i="12"/>
  <c r="P6133" i="12" l="1"/>
  <c r="Q6133" i="12"/>
  <c r="R6132" i="12"/>
  <c r="L6134" i="12"/>
  <c r="M6134" i="12"/>
  <c r="N6133" i="12"/>
  <c r="I6134" i="12"/>
  <c r="J6134" i="12" s="1"/>
  <c r="H6135" i="12"/>
  <c r="F6137" i="12"/>
  <c r="G6137" i="12" s="1"/>
  <c r="E6136" i="12"/>
  <c r="P6134" i="12" l="1"/>
  <c r="Q6134" i="12"/>
  <c r="R6133" i="12"/>
  <c r="L6135" i="12"/>
  <c r="M6135" i="12"/>
  <c r="N6134" i="12"/>
  <c r="I6135" i="12"/>
  <c r="J6135" i="12" s="1"/>
  <c r="H6136" i="12"/>
  <c r="M6136" i="12" s="1"/>
  <c r="E6137" i="12"/>
  <c r="F6138" i="12"/>
  <c r="G6138" i="12" s="1"/>
  <c r="P6135" i="12" l="1"/>
  <c r="Q6135" i="12"/>
  <c r="Q6136" i="12" s="1"/>
  <c r="R6134" i="12"/>
  <c r="N6135" i="12"/>
  <c r="I6136" i="12"/>
  <c r="J6136" i="12" s="1"/>
  <c r="L6136" i="12"/>
  <c r="N6136" i="12" s="1"/>
  <c r="H6137" i="12"/>
  <c r="F6139" i="12"/>
  <c r="G6139" i="12" s="1"/>
  <c r="E6138" i="12"/>
  <c r="P6136" i="12" l="1"/>
  <c r="R6136" i="12" s="1"/>
  <c r="R6135" i="12"/>
  <c r="L6137" i="12"/>
  <c r="M6137" i="12"/>
  <c r="I6137" i="12"/>
  <c r="J6137" i="12" s="1"/>
  <c r="H6138" i="12"/>
  <c r="F6140" i="12"/>
  <c r="G6140" i="12" s="1"/>
  <c r="E6139" i="12"/>
  <c r="P6137" i="12" l="1"/>
  <c r="Q6137" i="12"/>
  <c r="L6138" i="12"/>
  <c r="M6138" i="12"/>
  <c r="N6137" i="12"/>
  <c r="I6138" i="12"/>
  <c r="J6138" i="12" s="1"/>
  <c r="H6139" i="12"/>
  <c r="M6139" i="12" s="1"/>
  <c r="E6140" i="12"/>
  <c r="F6141" i="12"/>
  <c r="G6141" i="12" s="1"/>
  <c r="P6138" i="12" l="1"/>
  <c r="Q6138" i="12"/>
  <c r="Q6139" i="12" s="1"/>
  <c r="R6137" i="12"/>
  <c r="N6138" i="12"/>
  <c r="I6139" i="12"/>
  <c r="J6139" i="12" s="1"/>
  <c r="L6139" i="12"/>
  <c r="N6139" i="12" s="1"/>
  <c r="H6140" i="12"/>
  <c r="M6140" i="12" s="1"/>
  <c r="F6142" i="12"/>
  <c r="G6142" i="12" s="1"/>
  <c r="E6141" i="12"/>
  <c r="P6139" i="12" l="1"/>
  <c r="R6139" i="12" s="1"/>
  <c r="Q6140" i="12"/>
  <c r="R6138" i="12"/>
  <c r="I6140" i="12"/>
  <c r="J6140" i="12" s="1"/>
  <c r="L6140" i="12"/>
  <c r="N6140" i="12" s="1"/>
  <c r="H6141" i="12"/>
  <c r="M6141" i="12" s="1"/>
  <c r="F6143" i="12"/>
  <c r="G6143" i="12" s="1"/>
  <c r="E6142" i="12"/>
  <c r="P6140" i="12" l="1"/>
  <c r="Q6141" i="12"/>
  <c r="R6140" i="12"/>
  <c r="I6141" i="12"/>
  <c r="J6141" i="12" s="1"/>
  <c r="L6141" i="12"/>
  <c r="N6141" i="12" s="1"/>
  <c r="H6142" i="12"/>
  <c r="M6142" i="12" s="1"/>
  <c r="F6144" i="12"/>
  <c r="G6144" i="12" s="1"/>
  <c r="E6143" i="12"/>
  <c r="P6141" i="12" l="1"/>
  <c r="Q6142" i="12"/>
  <c r="R6141" i="12"/>
  <c r="I6142" i="12"/>
  <c r="J6142" i="12" s="1"/>
  <c r="L6142" i="12"/>
  <c r="N6142" i="12" s="1"/>
  <c r="H6143" i="12"/>
  <c r="F6145" i="12"/>
  <c r="G6145" i="12" s="1"/>
  <c r="E6144" i="12"/>
  <c r="P6142" i="12" l="1"/>
  <c r="R6142" i="12" s="1"/>
  <c r="L6143" i="12"/>
  <c r="M6143" i="12"/>
  <c r="I6143" i="12"/>
  <c r="J6143" i="12" s="1"/>
  <c r="H6144" i="12"/>
  <c r="F6146" i="12"/>
  <c r="G6146" i="12" s="1"/>
  <c r="E6145" i="12"/>
  <c r="P6143" i="12" l="1"/>
  <c r="Q6143" i="12"/>
  <c r="L6144" i="12"/>
  <c r="M6144" i="12"/>
  <c r="N6143" i="12"/>
  <c r="I6144" i="12"/>
  <c r="J6144" i="12" s="1"/>
  <c r="H6145" i="12"/>
  <c r="F6147" i="12"/>
  <c r="G6147" i="12" s="1"/>
  <c r="E6146" i="12"/>
  <c r="P6144" i="12" l="1"/>
  <c r="Q6144" i="12"/>
  <c r="R6143" i="12"/>
  <c r="L6145" i="12"/>
  <c r="M6145" i="12"/>
  <c r="N6144" i="12"/>
  <c r="I6145" i="12"/>
  <c r="J6145" i="12" s="1"/>
  <c r="H6146" i="12"/>
  <c r="E6147" i="12"/>
  <c r="F6148" i="12"/>
  <c r="G6148" i="12" s="1"/>
  <c r="P6145" i="12" l="1"/>
  <c r="Q6145" i="12"/>
  <c r="R6144" i="12"/>
  <c r="L6146" i="12"/>
  <c r="M6146" i="12"/>
  <c r="N6145" i="12"/>
  <c r="I6146" i="12"/>
  <c r="J6146" i="12" s="1"/>
  <c r="H6147" i="12"/>
  <c r="F6149" i="12"/>
  <c r="G6149" i="12" s="1"/>
  <c r="E6148" i="12"/>
  <c r="P6146" i="12" l="1"/>
  <c r="Q6146" i="12"/>
  <c r="R6145" i="12"/>
  <c r="L6147" i="12"/>
  <c r="M6147" i="12"/>
  <c r="N6146" i="12"/>
  <c r="I6147" i="12"/>
  <c r="J6147" i="12" s="1"/>
  <c r="H6148" i="12"/>
  <c r="F6150" i="12"/>
  <c r="G6150" i="12" s="1"/>
  <c r="E6149" i="12"/>
  <c r="P6147" i="12" l="1"/>
  <c r="Q6147" i="12"/>
  <c r="R6146" i="12"/>
  <c r="L6148" i="12"/>
  <c r="M6148" i="12"/>
  <c r="N6147" i="12"/>
  <c r="I6148" i="12"/>
  <c r="J6148" i="12" s="1"/>
  <c r="H6149" i="12"/>
  <c r="F6151" i="12"/>
  <c r="G6151" i="12" s="1"/>
  <c r="E6150" i="12"/>
  <c r="P6148" i="12" l="1"/>
  <c r="Q6148" i="12"/>
  <c r="R6147" i="12"/>
  <c r="L6149" i="12"/>
  <c r="M6149" i="12"/>
  <c r="N6148" i="12"/>
  <c r="I6149" i="12"/>
  <c r="J6149" i="12" s="1"/>
  <c r="H6150" i="12"/>
  <c r="F6152" i="12"/>
  <c r="G6152" i="12" s="1"/>
  <c r="E6151" i="12"/>
  <c r="P6149" i="12" l="1"/>
  <c r="Q6149" i="12"/>
  <c r="R6148" i="12"/>
  <c r="L6150" i="12"/>
  <c r="M6150" i="12"/>
  <c r="N6149" i="12"/>
  <c r="I6150" i="12"/>
  <c r="J6150" i="12" s="1"/>
  <c r="H6151" i="12"/>
  <c r="F6153" i="12"/>
  <c r="G6153" i="12" s="1"/>
  <c r="E6152" i="12"/>
  <c r="P6150" i="12" l="1"/>
  <c r="Q6150" i="12"/>
  <c r="R6149" i="12"/>
  <c r="L6151" i="12"/>
  <c r="M6151" i="12"/>
  <c r="N6150" i="12"/>
  <c r="I6151" i="12"/>
  <c r="J6151" i="12" s="1"/>
  <c r="H6152" i="12"/>
  <c r="M6152" i="12" s="1"/>
  <c r="E6153" i="12"/>
  <c r="F6154" i="12"/>
  <c r="G6154" i="12" s="1"/>
  <c r="P6151" i="12" l="1"/>
  <c r="Q6151" i="12"/>
  <c r="Q6152" i="12" s="1"/>
  <c r="R6150" i="12"/>
  <c r="N6151" i="12"/>
  <c r="I6152" i="12"/>
  <c r="J6152" i="12" s="1"/>
  <c r="L6152" i="12"/>
  <c r="N6152" i="12" s="1"/>
  <c r="H6153" i="12"/>
  <c r="M6153" i="12" s="1"/>
  <c r="F6155" i="12"/>
  <c r="G6155" i="12" s="1"/>
  <c r="E6154" i="12"/>
  <c r="P6152" i="12" l="1"/>
  <c r="Q6153" i="12"/>
  <c r="R6152" i="12"/>
  <c r="R6151" i="12"/>
  <c r="I6153" i="12"/>
  <c r="J6153" i="12" s="1"/>
  <c r="L6153" i="12"/>
  <c r="N6153" i="12" s="1"/>
  <c r="H6154" i="12"/>
  <c r="E6155" i="12"/>
  <c r="F6156" i="12"/>
  <c r="G6156" i="12" s="1"/>
  <c r="P6153" i="12" l="1"/>
  <c r="R6153" i="12" s="1"/>
  <c r="L6154" i="12"/>
  <c r="M6154" i="12"/>
  <c r="I6154" i="12"/>
  <c r="J6154" i="12" s="1"/>
  <c r="H6155" i="12"/>
  <c r="M6155" i="12" s="1"/>
  <c r="F6157" i="12"/>
  <c r="G6157" i="12" s="1"/>
  <c r="E6156" i="12"/>
  <c r="P6154" i="12" l="1"/>
  <c r="Q6154" i="12"/>
  <c r="Q6155" i="12" s="1"/>
  <c r="N6154" i="12"/>
  <c r="I6155" i="12"/>
  <c r="J6155" i="12" s="1"/>
  <c r="L6155" i="12"/>
  <c r="N6155" i="12" s="1"/>
  <c r="H6156" i="12"/>
  <c r="M6156" i="12" s="1"/>
  <c r="F6158" i="12"/>
  <c r="G6158" i="12" s="1"/>
  <c r="E6157" i="12"/>
  <c r="P6155" i="12" l="1"/>
  <c r="Q6156" i="12"/>
  <c r="R6154" i="12"/>
  <c r="R6155" i="12"/>
  <c r="I6156" i="12"/>
  <c r="J6156" i="12" s="1"/>
  <c r="L6156" i="12"/>
  <c r="N6156" i="12" s="1"/>
  <c r="H6157" i="12"/>
  <c r="F6159" i="12"/>
  <c r="G6159" i="12" s="1"/>
  <c r="E6158" i="12"/>
  <c r="P6156" i="12" l="1"/>
  <c r="R6156" i="12" s="1"/>
  <c r="L6157" i="12"/>
  <c r="M6157" i="12"/>
  <c r="I6157" i="12"/>
  <c r="J6157" i="12" s="1"/>
  <c r="H6158" i="12"/>
  <c r="F6160" i="12"/>
  <c r="G6160" i="12" s="1"/>
  <c r="E6159" i="12"/>
  <c r="P6157" i="12" l="1"/>
  <c r="Q6157" i="12"/>
  <c r="L6158" i="12"/>
  <c r="M6158" i="12"/>
  <c r="N6157" i="12"/>
  <c r="I6158" i="12"/>
  <c r="J6158" i="12" s="1"/>
  <c r="H6159" i="12"/>
  <c r="F6161" i="12"/>
  <c r="G6161" i="12" s="1"/>
  <c r="E6160" i="12"/>
  <c r="P6158" i="12" l="1"/>
  <c r="Q6158" i="12"/>
  <c r="R6157" i="12"/>
  <c r="L6159" i="12"/>
  <c r="M6159" i="12"/>
  <c r="N6158" i="12"/>
  <c r="I6159" i="12"/>
  <c r="J6159" i="12" s="1"/>
  <c r="H6160" i="12"/>
  <c r="E6161" i="12"/>
  <c r="F6162" i="12"/>
  <c r="G6162" i="12" s="1"/>
  <c r="P6159" i="12" l="1"/>
  <c r="Q6159" i="12"/>
  <c r="R6158" i="12"/>
  <c r="L6160" i="12"/>
  <c r="M6160" i="12"/>
  <c r="N6159" i="12"/>
  <c r="I6160" i="12"/>
  <c r="J6160" i="12" s="1"/>
  <c r="H6161" i="12"/>
  <c r="F6163" i="12"/>
  <c r="G6163" i="12" s="1"/>
  <c r="E6162" i="12"/>
  <c r="P6160" i="12" l="1"/>
  <c r="Q6160" i="12"/>
  <c r="R6159" i="12"/>
  <c r="L6161" i="12"/>
  <c r="M6161" i="12"/>
  <c r="N6160" i="12"/>
  <c r="I6161" i="12"/>
  <c r="J6161" i="12" s="1"/>
  <c r="H6162" i="12"/>
  <c r="F6164" i="12"/>
  <c r="G6164" i="12" s="1"/>
  <c r="E6163" i="12"/>
  <c r="P6161" i="12" l="1"/>
  <c r="Q6161" i="12"/>
  <c r="R6160" i="12"/>
  <c r="L6162" i="12"/>
  <c r="M6162" i="12"/>
  <c r="N6161" i="12"/>
  <c r="I6162" i="12"/>
  <c r="J6162" i="12" s="1"/>
  <c r="H6163" i="12"/>
  <c r="F6165" i="12"/>
  <c r="G6165" i="12" s="1"/>
  <c r="E6164" i="12"/>
  <c r="P6162" i="12" l="1"/>
  <c r="Q6162" i="12"/>
  <c r="R6161" i="12"/>
  <c r="L6163" i="12"/>
  <c r="M6163" i="12"/>
  <c r="N6162" i="12"/>
  <c r="I6163" i="12"/>
  <c r="J6163" i="12" s="1"/>
  <c r="H6164" i="12"/>
  <c r="E6165" i="12"/>
  <c r="F6166" i="12"/>
  <c r="G6166" i="12" s="1"/>
  <c r="P6163" i="12" l="1"/>
  <c r="Q6163" i="12"/>
  <c r="R6162" i="12"/>
  <c r="L6164" i="12"/>
  <c r="M6164" i="12"/>
  <c r="N6163" i="12"/>
  <c r="I6164" i="12"/>
  <c r="J6164" i="12" s="1"/>
  <c r="H6165" i="12"/>
  <c r="F6167" i="12"/>
  <c r="G6167" i="12" s="1"/>
  <c r="E6166" i="12"/>
  <c r="P6164" i="12" l="1"/>
  <c r="Q6164" i="12"/>
  <c r="R6163" i="12"/>
  <c r="L6165" i="12"/>
  <c r="M6165" i="12"/>
  <c r="N6164" i="12"/>
  <c r="I6165" i="12"/>
  <c r="J6165" i="12" s="1"/>
  <c r="H6166" i="12"/>
  <c r="F6168" i="12"/>
  <c r="G6168" i="12" s="1"/>
  <c r="E6167" i="12"/>
  <c r="P6165" i="12" l="1"/>
  <c r="Q6165" i="12"/>
  <c r="R6164" i="12"/>
  <c r="L6166" i="12"/>
  <c r="M6166" i="12"/>
  <c r="N6165" i="12"/>
  <c r="I6166" i="12"/>
  <c r="J6166" i="12" s="1"/>
  <c r="H6167" i="12"/>
  <c r="M6167" i="12" s="1"/>
  <c r="E6168" i="12"/>
  <c r="F6169" i="12"/>
  <c r="G6169" i="12" s="1"/>
  <c r="P6166" i="12" l="1"/>
  <c r="Q6166" i="12"/>
  <c r="Q6167" i="12" s="1"/>
  <c r="R6165" i="12"/>
  <c r="N6166" i="12"/>
  <c r="I6167" i="12"/>
  <c r="J6167" i="12" s="1"/>
  <c r="L6167" i="12"/>
  <c r="N6167" i="12" s="1"/>
  <c r="H6168" i="12"/>
  <c r="F6170" i="12"/>
  <c r="G6170" i="12" s="1"/>
  <c r="E6169" i="12"/>
  <c r="P6167" i="12" l="1"/>
  <c r="R6167" i="12" s="1"/>
  <c r="R6166" i="12"/>
  <c r="L6168" i="12"/>
  <c r="M6168" i="12"/>
  <c r="I6168" i="12"/>
  <c r="J6168" i="12" s="1"/>
  <c r="H6169" i="12"/>
  <c r="E6170" i="12"/>
  <c r="F6171" i="12"/>
  <c r="G6171" i="12" s="1"/>
  <c r="P6168" i="12" l="1"/>
  <c r="Q6168" i="12"/>
  <c r="L6169" i="12"/>
  <c r="M6169" i="12"/>
  <c r="N6168" i="12"/>
  <c r="I6169" i="12"/>
  <c r="J6169" i="12" s="1"/>
  <c r="H6170" i="12"/>
  <c r="F6172" i="12"/>
  <c r="G6172" i="12" s="1"/>
  <c r="E6171" i="12"/>
  <c r="P6169" i="12" l="1"/>
  <c r="Q6169" i="12"/>
  <c r="R6168" i="12"/>
  <c r="L6170" i="12"/>
  <c r="M6170" i="12"/>
  <c r="N6169" i="12"/>
  <c r="I6170" i="12"/>
  <c r="J6170" i="12" s="1"/>
  <c r="H6171" i="12"/>
  <c r="F6173" i="12"/>
  <c r="G6173" i="12" s="1"/>
  <c r="E6172" i="12"/>
  <c r="P6170" i="12" l="1"/>
  <c r="Q6170" i="12"/>
  <c r="R6169" i="12"/>
  <c r="L6171" i="12"/>
  <c r="M6171" i="12"/>
  <c r="N6170" i="12"/>
  <c r="I6171" i="12"/>
  <c r="J6171" i="12" s="1"/>
  <c r="H6172" i="12"/>
  <c r="F6174" i="12"/>
  <c r="G6174" i="12" s="1"/>
  <c r="E6173" i="12"/>
  <c r="P6171" i="12" l="1"/>
  <c r="Q6171" i="12"/>
  <c r="R6170" i="12"/>
  <c r="L6172" i="12"/>
  <c r="M6172" i="12"/>
  <c r="N6171" i="12"/>
  <c r="I6172" i="12"/>
  <c r="J6172" i="12" s="1"/>
  <c r="H6173" i="12"/>
  <c r="F6175" i="12"/>
  <c r="G6175" i="12" s="1"/>
  <c r="E6174" i="12"/>
  <c r="P6172" i="12" l="1"/>
  <c r="Q6172" i="12"/>
  <c r="R6171" i="12"/>
  <c r="L6173" i="12"/>
  <c r="M6173" i="12"/>
  <c r="N6172" i="12"/>
  <c r="I6173" i="12"/>
  <c r="J6173" i="12" s="1"/>
  <c r="H6174" i="12"/>
  <c r="F6176" i="12"/>
  <c r="G6176" i="12" s="1"/>
  <c r="E6175" i="12"/>
  <c r="P6173" i="12" l="1"/>
  <c r="Q6173" i="12"/>
  <c r="R6172" i="12"/>
  <c r="L6174" i="12"/>
  <c r="M6174" i="12"/>
  <c r="N6173" i="12"/>
  <c r="I6174" i="12"/>
  <c r="J6174" i="12" s="1"/>
  <c r="H6175" i="12"/>
  <c r="F6177" i="12"/>
  <c r="G6177" i="12" s="1"/>
  <c r="E6176" i="12"/>
  <c r="P6174" i="12" l="1"/>
  <c r="Q6174" i="12"/>
  <c r="R6173" i="12"/>
  <c r="L6175" i="12"/>
  <c r="M6175" i="12"/>
  <c r="N6174" i="12"/>
  <c r="I6175" i="12"/>
  <c r="J6175" i="12" s="1"/>
  <c r="H6176" i="12"/>
  <c r="F6178" i="12"/>
  <c r="G6178" i="12" s="1"/>
  <c r="E6177" i="12"/>
  <c r="P6175" i="12" l="1"/>
  <c r="Q6175" i="12"/>
  <c r="R6174" i="12"/>
  <c r="L6176" i="12"/>
  <c r="M6176" i="12"/>
  <c r="N6175" i="12"/>
  <c r="I6176" i="12"/>
  <c r="J6176" i="12" s="1"/>
  <c r="H6177" i="12"/>
  <c r="E6178" i="12"/>
  <c r="F6179" i="12"/>
  <c r="G6179" i="12" s="1"/>
  <c r="P6176" i="12" l="1"/>
  <c r="Q6176" i="12"/>
  <c r="R6175" i="12"/>
  <c r="L6177" i="12"/>
  <c r="M6177" i="12"/>
  <c r="N6176" i="12"/>
  <c r="I6177" i="12"/>
  <c r="J6177" i="12" s="1"/>
  <c r="H6178" i="12"/>
  <c r="M6178" i="12" s="1"/>
  <c r="F6180" i="12"/>
  <c r="G6180" i="12" s="1"/>
  <c r="E6179" i="12"/>
  <c r="P6177" i="12" l="1"/>
  <c r="Q6177" i="12"/>
  <c r="Q6178" i="12" s="1"/>
  <c r="R6176" i="12"/>
  <c r="N6177" i="12"/>
  <c r="I6178" i="12"/>
  <c r="J6178" i="12" s="1"/>
  <c r="L6178" i="12"/>
  <c r="N6178" i="12" s="1"/>
  <c r="H6179" i="12"/>
  <c r="M6179" i="12" s="1"/>
  <c r="E6180" i="12"/>
  <c r="F6181" i="12"/>
  <c r="G6181" i="12" s="1"/>
  <c r="P6178" i="12" l="1"/>
  <c r="R6178" i="12" s="1"/>
  <c r="Q6179" i="12"/>
  <c r="R6177" i="12"/>
  <c r="I6179" i="12"/>
  <c r="J6179" i="12" s="1"/>
  <c r="L6179" i="12"/>
  <c r="N6179" i="12" s="1"/>
  <c r="H6180" i="12"/>
  <c r="M6180" i="12" s="1"/>
  <c r="F6182" i="12"/>
  <c r="G6182" i="12" s="1"/>
  <c r="E6181" i="12"/>
  <c r="P6179" i="12" l="1"/>
  <c r="R6179" i="12" s="1"/>
  <c r="Q6180" i="12"/>
  <c r="I6180" i="12"/>
  <c r="J6180" i="12" s="1"/>
  <c r="L6180" i="12"/>
  <c r="N6180" i="12" s="1"/>
  <c r="H6181" i="12"/>
  <c r="E6182" i="12"/>
  <c r="F6183" i="12"/>
  <c r="G6183" i="12" s="1"/>
  <c r="P6180" i="12" l="1"/>
  <c r="R6180" i="12" s="1"/>
  <c r="L6181" i="12"/>
  <c r="M6181" i="12"/>
  <c r="I6181" i="12"/>
  <c r="J6181" i="12" s="1"/>
  <c r="H6182" i="12"/>
  <c r="F6184" i="12"/>
  <c r="G6184" i="12" s="1"/>
  <c r="E6183" i="12"/>
  <c r="P6181" i="12" l="1"/>
  <c r="Q6181" i="12"/>
  <c r="L6182" i="12"/>
  <c r="M6182" i="12"/>
  <c r="N6181" i="12"/>
  <c r="I6182" i="12"/>
  <c r="J6182" i="12" s="1"/>
  <c r="H6183" i="12"/>
  <c r="E6184" i="12"/>
  <c r="F6185" i="12"/>
  <c r="G6185" i="12" s="1"/>
  <c r="P6182" i="12" l="1"/>
  <c r="Q6182" i="12"/>
  <c r="R6181" i="12"/>
  <c r="L6183" i="12"/>
  <c r="M6183" i="12"/>
  <c r="N6182" i="12"/>
  <c r="I6183" i="12"/>
  <c r="J6183" i="12" s="1"/>
  <c r="H6184" i="12"/>
  <c r="F6186" i="12"/>
  <c r="G6186" i="12" s="1"/>
  <c r="E6185" i="12"/>
  <c r="P6183" i="12" l="1"/>
  <c r="Q6183" i="12"/>
  <c r="R6182" i="12"/>
  <c r="L6184" i="12"/>
  <c r="M6184" i="12"/>
  <c r="N6183" i="12"/>
  <c r="I6184" i="12"/>
  <c r="J6184" i="12" s="1"/>
  <c r="H6185" i="12"/>
  <c r="E6186" i="12"/>
  <c r="F6187" i="12"/>
  <c r="G6187" i="12" s="1"/>
  <c r="P6184" i="12" l="1"/>
  <c r="Q6184" i="12"/>
  <c r="R6183" i="12"/>
  <c r="L6185" i="12"/>
  <c r="M6185" i="12"/>
  <c r="N6184" i="12"/>
  <c r="I6185" i="12"/>
  <c r="J6185" i="12" s="1"/>
  <c r="H6186" i="12"/>
  <c r="M6186" i="12" s="1"/>
  <c r="F6188" i="12"/>
  <c r="G6188" i="12" s="1"/>
  <c r="E6187" i="12"/>
  <c r="P6185" i="12" l="1"/>
  <c r="Q6185" i="12"/>
  <c r="Q6186" i="12" s="1"/>
  <c r="R6184" i="12"/>
  <c r="N6185" i="12"/>
  <c r="I6186" i="12"/>
  <c r="J6186" i="12" s="1"/>
  <c r="L6186" i="12"/>
  <c r="N6186" i="12" s="1"/>
  <c r="H6187" i="12"/>
  <c r="M6187" i="12" s="1"/>
  <c r="E6188" i="12"/>
  <c r="F6189" i="12"/>
  <c r="G6189" i="12" s="1"/>
  <c r="P6186" i="12" l="1"/>
  <c r="Q6187" i="12"/>
  <c r="R6186" i="12"/>
  <c r="R6185" i="12"/>
  <c r="I6187" i="12"/>
  <c r="J6187" i="12" s="1"/>
  <c r="L6187" i="12"/>
  <c r="N6187" i="12" s="1"/>
  <c r="H6188" i="12"/>
  <c r="M6188" i="12" s="1"/>
  <c r="F6190" i="12"/>
  <c r="G6190" i="12" s="1"/>
  <c r="E6189" i="12"/>
  <c r="P6187" i="12" l="1"/>
  <c r="R6187" i="12" s="1"/>
  <c r="Q6188" i="12"/>
  <c r="I6188" i="12"/>
  <c r="J6188" i="12" s="1"/>
  <c r="L6188" i="12"/>
  <c r="N6188" i="12" s="1"/>
  <c r="H6189" i="12"/>
  <c r="F6191" i="12"/>
  <c r="G6191" i="12" s="1"/>
  <c r="E6190" i="12"/>
  <c r="P6188" i="12" l="1"/>
  <c r="R6188" i="12" s="1"/>
  <c r="L6189" i="12"/>
  <c r="M6189" i="12"/>
  <c r="I6189" i="12"/>
  <c r="J6189" i="12" s="1"/>
  <c r="H6190" i="12"/>
  <c r="E6191" i="12"/>
  <c r="F6192" i="12"/>
  <c r="G6192" i="12" s="1"/>
  <c r="P6189" i="12" l="1"/>
  <c r="Q6189" i="12"/>
  <c r="L6190" i="12"/>
  <c r="M6190" i="12"/>
  <c r="N6189" i="12"/>
  <c r="I6190" i="12"/>
  <c r="J6190" i="12" s="1"/>
  <c r="H6191" i="12"/>
  <c r="M6191" i="12" s="1"/>
  <c r="F6193" i="12"/>
  <c r="G6193" i="12" s="1"/>
  <c r="E6192" i="12"/>
  <c r="P6190" i="12" l="1"/>
  <c r="Q6190" i="12"/>
  <c r="Q6191" i="12" s="1"/>
  <c r="R6189" i="12"/>
  <c r="N6190" i="12"/>
  <c r="I6191" i="12"/>
  <c r="J6191" i="12" s="1"/>
  <c r="L6191" i="12"/>
  <c r="N6191" i="12" s="1"/>
  <c r="H6192" i="12"/>
  <c r="F6194" i="12"/>
  <c r="G6194" i="12" s="1"/>
  <c r="E6193" i="12"/>
  <c r="P6191" i="12" l="1"/>
  <c r="R6191" i="12" s="1"/>
  <c r="R6190" i="12"/>
  <c r="L6192" i="12"/>
  <c r="M6192" i="12"/>
  <c r="I6192" i="12"/>
  <c r="J6192" i="12" s="1"/>
  <c r="H6193" i="12"/>
  <c r="F6195" i="12"/>
  <c r="G6195" i="12" s="1"/>
  <c r="E6194" i="12"/>
  <c r="P6192" i="12" l="1"/>
  <c r="Q6192" i="12"/>
  <c r="L6193" i="12"/>
  <c r="M6193" i="12"/>
  <c r="N6192" i="12"/>
  <c r="I6193" i="12"/>
  <c r="J6193" i="12" s="1"/>
  <c r="H6194" i="12"/>
  <c r="F6196" i="12"/>
  <c r="G6196" i="12" s="1"/>
  <c r="E6195" i="12"/>
  <c r="P6193" i="12" l="1"/>
  <c r="Q6193" i="12"/>
  <c r="R6192" i="12"/>
  <c r="L6194" i="12"/>
  <c r="M6194" i="12"/>
  <c r="N6193" i="12"/>
  <c r="I6194" i="12"/>
  <c r="J6194" i="12" s="1"/>
  <c r="H6195" i="12"/>
  <c r="M6195" i="12" s="1"/>
  <c r="F6197" i="12"/>
  <c r="G6197" i="12" s="1"/>
  <c r="E6196" i="12"/>
  <c r="P6194" i="12" l="1"/>
  <c r="Q6194" i="12"/>
  <c r="Q6195" i="12" s="1"/>
  <c r="R6193" i="12"/>
  <c r="N6194" i="12"/>
  <c r="I6195" i="12"/>
  <c r="J6195" i="12" s="1"/>
  <c r="L6195" i="12"/>
  <c r="N6195" i="12" s="1"/>
  <c r="H6196" i="12"/>
  <c r="F6198" i="12"/>
  <c r="G6198" i="12" s="1"/>
  <c r="E6197" i="12"/>
  <c r="P6195" i="12" l="1"/>
  <c r="R6195" i="12" s="1"/>
  <c r="R6194" i="12"/>
  <c r="L6196" i="12"/>
  <c r="M6196" i="12"/>
  <c r="I6196" i="12"/>
  <c r="J6196" i="12" s="1"/>
  <c r="H6197" i="12"/>
  <c r="F6199" i="12"/>
  <c r="G6199" i="12" s="1"/>
  <c r="E6198" i="12"/>
  <c r="P6196" i="12" l="1"/>
  <c r="Q6196" i="12"/>
  <c r="L6197" i="12"/>
  <c r="M6197" i="12"/>
  <c r="N6196" i="12"/>
  <c r="I6197" i="12"/>
  <c r="J6197" i="12" s="1"/>
  <c r="H6198" i="12"/>
  <c r="M6198" i="12" s="1"/>
  <c r="F6200" i="12"/>
  <c r="G6200" i="12" s="1"/>
  <c r="E6199" i="12"/>
  <c r="P6197" i="12" l="1"/>
  <c r="Q6197" i="12"/>
  <c r="Q6198" i="12" s="1"/>
  <c r="R6196" i="12"/>
  <c r="N6197" i="12"/>
  <c r="I6198" i="12"/>
  <c r="J6198" i="12" s="1"/>
  <c r="L6198" i="12"/>
  <c r="N6198" i="12" s="1"/>
  <c r="H6199" i="12"/>
  <c r="E6200" i="12"/>
  <c r="F6201" i="12"/>
  <c r="G6201" i="12" s="1"/>
  <c r="P6198" i="12" l="1"/>
  <c r="R6198" i="12" s="1"/>
  <c r="R6197" i="12"/>
  <c r="L6199" i="12"/>
  <c r="M6199" i="12"/>
  <c r="I6199" i="12"/>
  <c r="J6199" i="12" s="1"/>
  <c r="H6200" i="12"/>
  <c r="F6202" i="12"/>
  <c r="G6202" i="12" s="1"/>
  <c r="E6201" i="12"/>
  <c r="P6199" i="12" l="1"/>
  <c r="Q6199" i="12"/>
  <c r="L6200" i="12"/>
  <c r="M6200" i="12"/>
  <c r="N6199" i="12"/>
  <c r="I6200" i="12"/>
  <c r="J6200" i="12" s="1"/>
  <c r="H6201" i="12"/>
  <c r="E6202" i="12"/>
  <c r="F6203" i="12"/>
  <c r="G6203" i="12" s="1"/>
  <c r="P6200" i="12" l="1"/>
  <c r="Q6200" i="12"/>
  <c r="R6199" i="12"/>
  <c r="L6201" i="12"/>
  <c r="M6201" i="12"/>
  <c r="N6200" i="12"/>
  <c r="I6201" i="12"/>
  <c r="J6201" i="12" s="1"/>
  <c r="H6202" i="12"/>
  <c r="F6204" i="12"/>
  <c r="G6204" i="12" s="1"/>
  <c r="E6203" i="12"/>
  <c r="P6201" i="12" l="1"/>
  <c r="Q6201" i="12"/>
  <c r="R6200" i="12"/>
  <c r="L6202" i="12"/>
  <c r="M6202" i="12"/>
  <c r="N6201" i="12"/>
  <c r="I6202" i="12"/>
  <c r="J6202" i="12" s="1"/>
  <c r="H6203" i="12"/>
  <c r="F6205" i="12"/>
  <c r="G6205" i="12" s="1"/>
  <c r="E6204" i="12"/>
  <c r="P6202" i="12" l="1"/>
  <c r="Q6202" i="12"/>
  <c r="R6201" i="12"/>
  <c r="N6202" i="12"/>
  <c r="L6203" i="12"/>
  <c r="M6203" i="12"/>
  <c r="I6203" i="12"/>
  <c r="J6203" i="12" s="1"/>
  <c r="H6204" i="12"/>
  <c r="E6205" i="12"/>
  <c r="F6206" i="12"/>
  <c r="G6206" i="12" s="1"/>
  <c r="P6203" i="12" l="1"/>
  <c r="Q6203" i="12"/>
  <c r="R6202" i="12"/>
  <c r="L6204" i="12"/>
  <c r="M6204" i="12"/>
  <c r="N6203" i="12"/>
  <c r="I6204" i="12"/>
  <c r="J6204" i="12" s="1"/>
  <c r="H6205" i="12"/>
  <c r="F6207" i="12"/>
  <c r="G6207" i="12" s="1"/>
  <c r="E6206" i="12"/>
  <c r="P6204" i="12" l="1"/>
  <c r="Q6204" i="12"/>
  <c r="R6203" i="12"/>
  <c r="L6205" i="12"/>
  <c r="M6205" i="12"/>
  <c r="N6204" i="12"/>
  <c r="I6205" i="12"/>
  <c r="J6205" i="12" s="1"/>
  <c r="H6206" i="12"/>
  <c r="F6208" i="12"/>
  <c r="G6208" i="12" s="1"/>
  <c r="E6207" i="12"/>
  <c r="P6205" i="12" l="1"/>
  <c r="Q6205" i="12"/>
  <c r="R6205" i="12" s="1"/>
  <c r="R6204" i="12"/>
  <c r="N6205" i="12"/>
  <c r="L6206" i="12"/>
  <c r="M6206" i="12"/>
  <c r="I6206" i="12"/>
  <c r="J6206" i="12" s="1"/>
  <c r="H6207" i="12"/>
  <c r="F6209" i="12"/>
  <c r="G6209" i="12" s="1"/>
  <c r="E6208" i="12"/>
  <c r="P6206" i="12" l="1"/>
  <c r="Q6206" i="12"/>
  <c r="L6207" i="12"/>
  <c r="M6207" i="12"/>
  <c r="N6206" i="12"/>
  <c r="I6207" i="12"/>
  <c r="J6207" i="12" s="1"/>
  <c r="H6208" i="12"/>
  <c r="E6209" i="12"/>
  <c r="F6210" i="12"/>
  <c r="G6210" i="12" s="1"/>
  <c r="P6207" i="12" l="1"/>
  <c r="Q6207" i="12"/>
  <c r="R6206" i="12"/>
  <c r="L6208" i="12"/>
  <c r="M6208" i="12"/>
  <c r="N6207" i="12"/>
  <c r="I6208" i="12"/>
  <c r="J6208" i="12" s="1"/>
  <c r="H6209" i="12"/>
  <c r="F6211" i="12"/>
  <c r="G6211" i="12" s="1"/>
  <c r="E6210" i="12"/>
  <c r="P6208" i="12" l="1"/>
  <c r="Q6208" i="12"/>
  <c r="R6207" i="12"/>
  <c r="L6209" i="12"/>
  <c r="M6209" i="12"/>
  <c r="N6208" i="12"/>
  <c r="I6209" i="12"/>
  <c r="J6209" i="12" s="1"/>
  <c r="H6210" i="12"/>
  <c r="M6210" i="12" s="1"/>
  <c r="E6211" i="12"/>
  <c r="F6212" i="12"/>
  <c r="G6212" i="12" s="1"/>
  <c r="P6209" i="12" l="1"/>
  <c r="Q6209" i="12"/>
  <c r="Q6210" i="12" s="1"/>
  <c r="R6208" i="12"/>
  <c r="N6209" i="12"/>
  <c r="I6210" i="12"/>
  <c r="J6210" i="12" s="1"/>
  <c r="L6210" i="12"/>
  <c r="N6210" i="12" s="1"/>
  <c r="H6211" i="12"/>
  <c r="M6211" i="12" s="1"/>
  <c r="F6213" i="12"/>
  <c r="G6213" i="12" s="1"/>
  <c r="E6212" i="12"/>
  <c r="P6210" i="12" l="1"/>
  <c r="Q6211" i="12"/>
  <c r="R6210" i="12"/>
  <c r="R6209" i="12"/>
  <c r="I6211" i="12"/>
  <c r="J6211" i="12" s="1"/>
  <c r="L6211" i="12"/>
  <c r="N6211" i="12" s="1"/>
  <c r="H6212" i="12"/>
  <c r="M6212" i="12" s="1"/>
  <c r="E6213" i="12"/>
  <c r="F6214" i="12"/>
  <c r="G6214" i="12" s="1"/>
  <c r="P6211" i="12" l="1"/>
  <c r="R6211" i="12" s="1"/>
  <c r="Q6212" i="12"/>
  <c r="I6212" i="12"/>
  <c r="J6212" i="12" s="1"/>
  <c r="L6212" i="12"/>
  <c r="N6212" i="12" s="1"/>
  <c r="H6213" i="12"/>
  <c r="F6215" i="12"/>
  <c r="G6215" i="12" s="1"/>
  <c r="E6214" i="12"/>
  <c r="P6212" i="12" l="1"/>
  <c r="R6212" i="12" s="1"/>
  <c r="L6213" i="12"/>
  <c r="M6213" i="12"/>
  <c r="I6213" i="12"/>
  <c r="J6213" i="12" s="1"/>
  <c r="H6214" i="12"/>
  <c r="M6214" i="12" s="1"/>
  <c r="E6215" i="12"/>
  <c r="F6216" i="12"/>
  <c r="G6216" i="12" s="1"/>
  <c r="P6213" i="12" l="1"/>
  <c r="Q6213" i="12"/>
  <c r="Q6214" i="12" s="1"/>
  <c r="N6213" i="12"/>
  <c r="I6214" i="12"/>
  <c r="J6214" i="12" s="1"/>
  <c r="L6214" i="12"/>
  <c r="N6214" i="12" s="1"/>
  <c r="H6215" i="12"/>
  <c r="F6217" i="12"/>
  <c r="G6217" i="12" s="1"/>
  <c r="E6216" i="12"/>
  <c r="P6214" i="12" l="1"/>
  <c r="R6213" i="12"/>
  <c r="L6215" i="12"/>
  <c r="M6215" i="12"/>
  <c r="I6215" i="12"/>
  <c r="J6215" i="12" s="1"/>
  <c r="H6216" i="12"/>
  <c r="M6216" i="12" s="1"/>
  <c r="E6217" i="12"/>
  <c r="F6218" i="12"/>
  <c r="G6218" i="12" s="1"/>
  <c r="P6215" i="12" l="1"/>
  <c r="R6214" i="12"/>
  <c r="Q6215" i="12"/>
  <c r="Q6216" i="12" s="1"/>
  <c r="N6215" i="12"/>
  <c r="I6216" i="12"/>
  <c r="J6216" i="12" s="1"/>
  <c r="L6216" i="12"/>
  <c r="N6216" i="12" s="1"/>
  <c r="H6217" i="12"/>
  <c r="F6219" i="12"/>
  <c r="G6219" i="12" s="1"/>
  <c r="E6218" i="12"/>
  <c r="P6216" i="12" l="1"/>
  <c r="R6216" i="12" s="1"/>
  <c r="R6215" i="12"/>
  <c r="L6217" i="12"/>
  <c r="M6217" i="12"/>
  <c r="I6217" i="12"/>
  <c r="J6217" i="12" s="1"/>
  <c r="H6218" i="12"/>
  <c r="M6218" i="12" s="1"/>
  <c r="E6219" i="12"/>
  <c r="F6220" i="12"/>
  <c r="G6220" i="12" s="1"/>
  <c r="P6217" i="12" l="1"/>
  <c r="Q6217" i="12"/>
  <c r="Q6218" i="12" s="1"/>
  <c r="N6217" i="12"/>
  <c r="I6218" i="12"/>
  <c r="J6218" i="12" s="1"/>
  <c r="L6218" i="12"/>
  <c r="N6218" i="12" s="1"/>
  <c r="H6219" i="12"/>
  <c r="F6221" i="12"/>
  <c r="G6221" i="12" s="1"/>
  <c r="E6220" i="12"/>
  <c r="P6218" i="12" l="1"/>
  <c r="R6218" i="12" s="1"/>
  <c r="R6217" i="12"/>
  <c r="L6219" i="12"/>
  <c r="M6219" i="12"/>
  <c r="I6219" i="12"/>
  <c r="J6219" i="12" s="1"/>
  <c r="H6220" i="12"/>
  <c r="M6220" i="12" s="1"/>
  <c r="F6222" i="12"/>
  <c r="G6222" i="12" s="1"/>
  <c r="E6221" i="12"/>
  <c r="P6219" i="12" l="1"/>
  <c r="Q6219" i="12"/>
  <c r="Q6220" i="12" s="1"/>
  <c r="N6219" i="12"/>
  <c r="I6220" i="12"/>
  <c r="J6220" i="12" s="1"/>
  <c r="L6220" i="12"/>
  <c r="N6220" i="12" s="1"/>
  <c r="H6221" i="12"/>
  <c r="M6221" i="12" s="1"/>
  <c r="E6222" i="12"/>
  <c r="F6223" i="12"/>
  <c r="G6223" i="12" s="1"/>
  <c r="P6220" i="12" l="1"/>
  <c r="R6220" i="12" s="1"/>
  <c r="Q6221" i="12"/>
  <c r="R6219" i="12"/>
  <c r="I6221" i="12"/>
  <c r="J6221" i="12" s="1"/>
  <c r="L6221" i="12"/>
  <c r="N6221" i="12" s="1"/>
  <c r="H6222" i="12"/>
  <c r="F6224" i="12"/>
  <c r="G6224" i="12" s="1"/>
  <c r="E6223" i="12"/>
  <c r="P6221" i="12" l="1"/>
  <c r="R6221" i="12" s="1"/>
  <c r="L6222" i="12"/>
  <c r="M6222" i="12"/>
  <c r="I6222" i="12"/>
  <c r="J6222" i="12" s="1"/>
  <c r="H6223" i="12"/>
  <c r="E6224" i="12"/>
  <c r="F6225" i="12"/>
  <c r="G6225" i="12" s="1"/>
  <c r="P6222" i="12" l="1"/>
  <c r="Q6222" i="12"/>
  <c r="L6223" i="12"/>
  <c r="M6223" i="12"/>
  <c r="N6222" i="12"/>
  <c r="I6223" i="12"/>
  <c r="J6223" i="12" s="1"/>
  <c r="H6224" i="12"/>
  <c r="F6226" i="12"/>
  <c r="G6226" i="12" s="1"/>
  <c r="E6225" i="12"/>
  <c r="P6223" i="12" l="1"/>
  <c r="Q6223" i="12"/>
  <c r="R6222" i="12"/>
  <c r="L6224" i="12"/>
  <c r="M6224" i="12"/>
  <c r="N6223" i="12"/>
  <c r="I6224" i="12"/>
  <c r="J6224" i="12" s="1"/>
  <c r="H6225" i="12"/>
  <c r="E6226" i="12"/>
  <c r="F6227" i="12"/>
  <c r="G6227" i="12" s="1"/>
  <c r="P6224" i="12" l="1"/>
  <c r="Q6224" i="12"/>
  <c r="R6223" i="12"/>
  <c r="L6225" i="12"/>
  <c r="M6225" i="12"/>
  <c r="N6224" i="12"/>
  <c r="I6225" i="12"/>
  <c r="J6225" i="12" s="1"/>
  <c r="H6226" i="12"/>
  <c r="F6228" i="12"/>
  <c r="G6228" i="12" s="1"/>
  <c r="E6227" i="12"/>
  <c r="P6225" i="12" l="1"/>
  <c r="Q6225" i="12"/>
  <c r="R6224" i="12"/>
  <c r="L6226" i="12"/>
  <c r="M6226" i="12"/>
  <c r="N6225" i="12"/>
  <c r="I6226" i="12"/>
  <c r="J6226" i="12" s="1"/>
  <c r="H6227" i="12"/>
  <c r="F6229" i="12"/>
  <c r="G6229" i="12" s="1"/>
  <c r="E6228" i="12"/>
  <c r="P6226" i="12" l="1"/>
  <c r="Q6226" i="12"/>
  <c r="R6225" i="12"/>
  <c r="L6227" i="12"/>
  <c r="M6227" i="12"/>
  <c r="N6226" i="12"/>
  <c r="I6227" i="12"/>
  <c r="J6227" i="12" s="1"/>
  <c r="H6228" i="12"/>
  <c r="E6229" i="12"/>
  <c r="F6230" i="12"/>
  <c r="G6230" i="12" s="1"/>
  <c r="P6227" i="12" l="1"/>
  <c r="Q6227" i="12"/>
  <c r="R6226" i="12"/>
  <c r="L6228" i="12"/>
  <c r="M6228" i="12"/>
  <c r="N6227" i="12"/>
  <c r="I6228" i="12"/>
  <c r="J6228" i="12" s="1"/>
  <c r="H6229" i="12"/>
  <c r="F6231" i="12"/>
  <c r="G6231" i="12" s="1"/>
  <c r="E6230" i="12"/>
  <c r="P6228" i="12" l="1"/>
  <c r="Q6228" i="12"/>
  <c r="R6227" i="12"/>
  <c r="L6229" i="12"/>
  <c r="M6229" i="12"/>
  <c r="N6228" i="12"/>
  <c r="I6229" i="12"/>
  <c r="J6229" i="12" s="1"/>
  <c r="H6230" i="12"/>
  <c r="F6232" i="12"/>
  <c r="G6232" i="12" s="1"/>
  <c r="E6231" i="12"/>
  <c r="P6229" i="12" l="1"/>
  <c r="Q6229" i="12"/>
  <c r="R6228" i="12"/>
  <c r="L6230" i="12"/>
  <c r="M6230" i="12"/>
  <c r="N6229" i="12"/>
  <c r="I6230" i="12"/>
  <c r="J6230" i="12" s="1"/>
  <c r="H6231" i="12"/>
  <c r="F6233" i="12"/>
  <c r="G6233" i="12" s="1"/>
  <c r="E6232" i="12"/>
  <c r="P6230" i="12" l="1"/>
  <c r="Q6230" i="12"/>
  <c r="R6229" i="12"/>
  <c r="L6231" i="12"/>
  <c r="M6231" i="12"/>
  <c r="N6230" i="12"/>
  <c r="I6231" i="12"/>
  <c r="J6231" i="12" s="1"/>
  <c r="H6232" i="12"/>
  <c r="M6232" i="12" s="1"/>
  <c r="F6234" i="12"/>
  <c r="G6234" i="12" s="1"/>
  <c r="E6233" i="12"/>
  <c r="P6231" i="12" l="1"/>
  <c r="Q6231" i="12"/>
  <c r="Q6232" i="12" s="1"/>
  <c r="R6230" i="12"/>
  <c r="N6231" i="12"/>
  <c r="I6232" i="12"/>
  <c r="J6232" i="12" s="1"/>
  <c r="L6232" i="12"/>
  <c r="N6232" i="12" s="1"/>
  <c r="H6233" i="12"/>
  <c r="E6234" i="12"/>
  <c r="F6235" i="12"/>
  <c r="G6235" i="12" s="1"/>
  <c r="P6232" i="12" l="1"/>
  <c r="R6232" i="12" s="1"/>
  <c r="R6231" i="12"/>
  <c r="L6233" i="12"/>
  <c r="M6233" i="12"/>
  <c r="I6233" i="12"/>
  <c r="J6233" i="12" s="1"/>
  <c r="H6234" i="12"/>
  <c r="F6236" i="12"/>
  <c r="G6236" i="12" s="1"/>
  <c r="E6235" i="12"/>
  <c r="P6233" i="12" l="1"/>
  <c r="Q6233" i="12"/>
  <c r="L6234" i="12"/>
  <c r="M6234" i="12"/>
  <c r="N6233" i="12"/>
  <c r="I6234" i="12"/>
  <c r="J6234" i="12" s="1"/>
  <c r="H6235" i="12"/>
  <c r="E6236" i="12"/>
  <c r="F6237" i="12"/>
  <c r="G6237" i="12" s="1"/>
  <c r="P6234" i="12" l="1"/>
  <c r="Q6234" i="12"/>
  <c r="R6233" i="12"/>
  <c r="L6235" i="12"/>
  <c r="M6235" i="12"/>
  <c r="N6234" i="12"/>
  <c r="I6235" i="12"/>
  <c r="J6235" i="12" s="1"/>
  <c r="H6236" i="12"/>
  <c r="M6236" i="12" s="1"/>
  <c r="F6238" i="12"/>
  <c r="G6238" i="12" s="1"/>
  <c r="E6237" i="12"/>
  <c r="P6235" i="12" l="1"/>
  <c r="Q6235" i="12"/>
  <c r="Q6236" i="12" s="1"/>
  <c r="R6234" i="12"/>
  <c r="N6235" i="12"/>
  <c r="I6236" i="12"/>
  <c r="J6236" i="12" s="1"/>
  <c r="L6236" i="12"/>
  <c r="N6236" i="12" s="1"/>
  <c r="H6237" i="12"/>
  <c r="E6238" i="12"/>
  <c r="F6239" i="12"/>
  <c r="G6239" i="12" s="1"/>
  <c r="P6236" i="12" l="1"/>
  <c r="R6236" i="12" s="1"/>
  <c r="R6235" i="12"/>
  <c r="L6237" i="12"/>
  <c r="M6237" i="12"/>
  <c r="I6237" i="12"/>
  <c r="J6237" i="12" s="1"/>
  <c r="H6238" i="12"/>
  <c r="F6240" i="12"/>
  <c r="G6240" i="12" s="1"/>
  <c r="E6239" i="12"/>
  <c r="P6237" i="12" l="1"/>
  <c r="Q6237" i="12"/>
  <c r="L6238" i="12"/>
  <c r="M6238" i="12"/>
  <c r="N6237" i="12"/>
  <c r="I6238" i="12"/>
  <c r="J6238" i="12" s="1"/>
  <c r="H6239" i="12"/>
  <c r="M6239" i="12" s="1"/>
  <c r="E6240" i="12"/>
  <c r="F6241" i="12"/>
  <c r="G6241" i="12" s="1"/>
  <c r="P6238" i="12" l="1"/>
  <c r="Q6238" i="12"/>
  <c r="Q6239" i="12" s="1"/>
  <c r="R6237" i="12"/>
  <c r="N6238" i="12"/>
  <c r="I6239" i="12"/>
  <c r="J6239" i="12" s="1"/>
  <c r="L6239" i="12"/>
  <c r="N6239" i="12" s="1"/>
  <c r="H6240" i="12"/>
  <c r="F6242" i="12"/>
  <c r="G6242" i="12" s="1"/>
  <c r="E6241" i="12"/>
  <c r="P6239" i="12" l="1"/>
  <c r="R6239" i="12" s="1"/>
  <c r="R6238" i="12"/>
  <c r="L6240" i="12"/>
  <c r="M6240" i="12"/>
  <c r="I6240" i="12"/>
  <c r="J6240" i="12" s="1"/>
  <c r="H6241" i="12"/>
  <c r="E6242" i="12"/>
  <c r="F6243" i="12"/>
  <c r="G6243" i="12" s="1"/>
  <c r="P6240" i="12" l="1"/>
  <c r="Q6240" i="12"/>
  <c r="L6241" i="12"/>
  <c r="M6241" i="12"/>
  <c r="N6240" i="12"/>
  <c r="I6241" i="12"/>
  <c r="J6241" i="12" s="1"/>
  <c r="H6242" i="12"/>
  <c r="F6244" i="12"/>
  <c r="G6244" i="12" s="1"/>
  <c r="E6243" i="12"/>
  <c r="P6241" i="12" l="1"/>
  <c r="Q6241" i="12"/>
  <c r="R6240" i="12"/>
  <c r="L6242" i="12"/>
  <c r="M6242" i="12"/>
  <c r="N6241" i="12"/>
  <c r="I6242" i="12"/>
  <c r="J6242" i="12" s="1"/>
  <c r="H6243" i="12"/>
  <c r="M6243" i="12" s="1"/>
  <c r="F6245" i="12"/>
  <c r="G6245" i="12" s="1"/>
  <c r="E6244" i="12"/>
  <c r="P6242" i="12" l="1"/>
  <c r="Q6242" i="12"/>
  <c r="Q6243" i="12" s="1"/>
  <c r="R6241" i="12"/>
  <c r="N6242" i="12"/>
  <c r="I6243" i="12"/>
  <c r="J6243" i="12" s="1"/>
  <c r="L6243" i="12"/>
  <c r="N6243" i="12" s="1"/>
  <c r="H6244" i="12"/>
  <c r="M6244" i="12" s="1"/>
  <c r="F6246" i="12"/>
  <c r="G6246" i="12" s="1"/>
  <c r="E6245" i="12"/>
  <c r="P6243" i="12" l="1"/>
  <c r="Q6244" i="12"/>
  <c r="R6242" i="12"/>
  <c r="R6243" i="12"/>
  <c r="I6244" i="12"/>
  <c r="J6244" i="12" s="1"/>
  <c r="L6244" i="12"/>
  <c r="N6244" i="12" s="1"/>
  <c r="H6245" i="12"/>
  <c r="F6247" i="12"/>
  <c r="G6247" i="12" s="1"/>
  <c r="E6246" i="12"/>
  <c r="P6244" i="12" l="1"/>
  <c r="R6244" i="12" s="1"/>
  <c r="L6245" i="12"/>
  <c r="M6245" i="12"/>
  <c r="I6245" i="12"/>
  <c r="J6245" i="12" s="1"/>
  <c r="H6246" i="12"/>
  <c r="E6247" i="12"/>
  <c r="F6248" i="12"/>
  <c r="G6248" i="12" s="1"/>
  <c r="P6245" i="12" l="1"/>
  <c r="Q6245" i="12"/>
  <c r="L6246" i="12"/>
  <c r="M6246" i="12"/>
  <c r="N6245" i="12"/>
  <c r="I6246" i="12"/>
  <c r="J6246" i="12" s="1"/>
  <c r="H6247" i="12"/>
  <c r="F6249" i="12"/>
  <c r="G6249" i="12" s="1"/>
  <c r="E6248" i="12"/>
  <c r="P6246" i="12" l="1"/>
  <c r="Q6246" i="12"/>
  <c r="R6245" i="12"/>
  <c r="L6247" i="12"/>
  <c r="M6247" i="12"/>
  <c r="N6246" i="12"/>
  <c r="I6247" i="12"/>
  <c r="J6247" i="12" s="1"/>
  <c r="H6248" i="12"/>
  <c r="F6250" i="12"/>
  <c r="G6250" i="12" s="1"/>
  <c r="E6249" i="12"/>
  <c r="P6247" i="12" l="1"/>
  <c r="Q6247" i="12"/>
  <c r="R6246" i="12"/>
  <c r="L6248" i="12"/>
  <c r="M6248" i="12"/>
  <c r="N6247" i="12"/>
  <c r="I6248" i="12"/>
  <c r="J6248" i="12" s="1"/>
  <c r="H6249" i="12"/>
  <c r="F6251" i="12"/>
  <c r="G6251" i="12" s="1"/>
  <c r="E6250" i="12"/>
  <c r="P6248" i="12" l="1"/>
  <c r="Q6248" i="12"/>
  <c r="R6247" i="12"/>
  <c r="L6249" i="12"/>
  <c r="M6249" i="12"/>
  <c r="N6248" i="12"/>
  <c r="I6249" i="12"/>
  <c r="J6249" i="12" s="1"/>
  <c r="H6250" i="12"/>
  <c r="E6251" i="12"/>
  <c r="F6252" i="12"/>
  <c r="G6252" i="12" s="1"/>
  <c r="P6249" i="12" l="1"/>
  <c r="Q6249" i="12"/>
  <c r="R6248" i="12"/>
  <c r="L6250" i="12"/>
  <c r="M6250" i="12"/>
  <c r="N6249" i="12"/>
  <c r="I6250" i="12"/>
  <c r="J6250" i="12" s="1"/>
  <c r="H6251" i="12"/>
  <c r="M6251" i="12" s="1"/>
  <c r="F6253" i="12"/>
  <c r="G6253" i="12" s="1"/>
  <c r="E6252" i="12"/>
  <c r="P6250" i="12" l="1"/>
  <c r="Q6250" i="12"/>
  <c r="Q6251" i="12" s="1"/>
  <c r="R6249" i="12"/>
  <c r="N6250" i="12"/>
  <c r="I6251" i="12"/>
  <c r="J6251" i="12" s="1"/>
  <c r="L6251" i="12"/>
  <c r="N6251" i="12" s="1"/>
  <c r="H6252" i="12"/>
  <c r="F6254" i="12"/>
  <c r="G6254" i="12" s="1"/>
  <c r="E6253" i="12"/>
  <c r="P6251" i="12" l="1"/>
  <c r="R6251" i="12" s="1"/>
  <c r="R6250" i="12"/>
  <c r="L6252" i="12"/>
  <c r="M6252" i="12"/>
  <c r="I6252" i="12"/>
  <c r="J6252" i="12" s="1"/>
  <c r="H6253" i="12"/>
  <c r="M6253" i="12" s="1"/>
  <c r="F6255" i="12"/>
  <c r="G6255" i="12" s="1"/>
  <c r="E6254" i="12"/>
  <c r="P6252" i="12" l="1"/>
  <c r="Q6252" i="12"/>
  <c r="Q6253" i="12" s="1"/>
  <c r="N6252" i="12"/>
  <c r="I6253" i="12"/>
  <c r="J6253" i="12" s="1"/>
  <c r="L6253" i="12"/>
  <c r="N6253" i="12" s="1"/>
  <c r="H6254" i="12"/>
  <c r="M6254" i="12" s="1"/>
  <c r="E6255" i="12"/>
  <c r="F6256" i="12"/>
  <c r="G6256" i="12" s="1"/>
  <c r="P6253" i="12" l="1"/>
  <c r="Q6254" i="12"/>
  <c r="R6252" i="12"/>
  <c r="R6253" i="12"/>
  <c r="I6254" i="12"/>
  <c r="J6254" i="12" s="1"/>
  <c r="L6254" i="12"/>
  <c r="N6254" i="12" s="1"/>
  <c r="H6255" i="12"/>
  <c r="F6257" i="12"/>
  <c r="G6257" i="12" s="1"/>
  <c r="E6256" i="12"/>
  <c r="P6254" i="12" l="1"/>
  <c r="R6254" i="12" s="1"/>
  <c r="L6255" i="12"/>
  <c r="M6255" i="12"/>
  <c r="I6255" i="12"/>
  <c r="J6255" i="12" s="1"/>
  <c r="H6256" i="12"/>
  <c r="E6257" i="12"/>
  <c r="F6258" i="12"/>
  <c r="G6258" i="12" s="1"/>
  <c r="P6255" i="12" l="1"/>
  <c r="Q6255" i="12"/>
  <c r="L6256" i="12"/>
  <c r="M6256" i="12"/>
  <c r="N6255" i="12"/>
  <c r="I6256" i="12"/>
  <c r="J6256" i="12" s="1"/>
  <c r="H6257" i="12"/>
  <c r="F6259" i="12"/>
  <c r="G6259" i="12" s="1"/>
  <c r="E6258" i="12"/>
  <c r="P6256" i="12" l="1"/>
  <c r="Q6256" i="12"/>
  <c r="R6255" i="12"/>
  <c r="L6257" i="12"/>
  <c r="M6257" i="12"/>
  <c r="N6256" i="12"/>
  <c r="I6257" i="12"/>
  <c r="J6257" i="12" s="1"/>
  <c r="H6258" i="12"/>
  <c r="M6258" i="12" s="1"/>
  <c r="E6259" i="12"/>
  <c r="F6260" i="12"/>
  <c r="G6260" i="12" s="1"/>
  <c r="P6257" i="12" l="1"/>
  <c r="Q6257" i="12"/>
  <c r="Q6258" i="12" s="1"/>
  <c r="R6256" i="12"/>
  <c r="N6257" i="12"/>
  <c r="I6258" i="12"/>
  <c r="J6258" i="12" s="1"/>
  <c r="L6258" i="12"/>
  <c r="N6258" i="12" s="1"/>
  <c r="H6259" i="12"/>
  <c r="F6261" i="12"/>
  <c r="G6261" i="12" s="1"/>
  <c r="E6260" i="12"/>
  <c r="P6258" i="12" l="1"/>
  <c r="R6258" i="12" s="1"/>
  <c r="R6257" i="12"/>
  <c r="L6259" i="12"/>
  <c r="M6259" i="12"/>
  <c r="I6259" i="12"/>
  <c r="J6259" i="12" s="1"/>
  <c r="H6260" i="12"/>
  <c r="E6261" i="12"/>
  <c r="F6262" i="12"/>
  <c r="G6262" i="12" s="1"/>
  <c r="P6259" i="12" l="1"/>
  <c r="Q6259" i="12"/>
  <c r="L6260" i="12"/>
  <c r="M6260" i="12"/>
  <c r="N6259" i="12"/>
  <c r="I6260" i="12"/>
  <c r="J6260" i="12" s="1"/>
  <c r="H6261" i="12"/>
  <c r="F6263" i="12"/>
  <c r="G6263" i="12" s="1"/>
  <c r="E6262" i="12"/>
  <c r="P6260" i="12" l="1"/>
  <c r="Q6260" i="12"/>
  <c r="R6259" i="12"/>
  <c r="L6261" i="12"/>
  <c r="M6261" i="12"/>
  <c r="N6260" i="12"/>
  <c r="I6261" i="12"/>
  <c r="J6261" i="12" s="1"/>
  <c r="H6262" i="12"/>
  <c r="M6262" i="12" s="1"/>
  <c r="E6263" i="12"/>
  <c r="F6264" i="12"/>
  <c r="G6264" i="12" s="1"/>
  <c r="P6261" i="12" l="1"/>
  <c r="Q6261" i="12"/>
  <c r="Q6262" i="12" s="1"/>
  <c r="R6260" i="12"/>
  <c r="N6261" i="12"/>
  <c r="I6262" i="12"/>
  <c r="J6262" i="12" s="1"/>
  <c r="L6262" i="12"/>
  <c r="N6262" i="12" s="1"/>
  <c r="H6263" i="12"/>
  <c r="F6265" i="12"/>
  <c r="G6265" i="12" s="1"/>
  <c r="E6264" i="12"/>
  <c r="P6262" i="12" l="1"/>
  <c r="R6261" i="12"/>
  <c r="L6263" i="12"/>
  <c r="M6263" i="12"/>
  <c r="I6263" i="12"/>
  <c r="J6263" i="12" s="1"/>
  <c r="H6264" i="12"/>
  <c r="M6264" i="12" s="1"/>
  <c r="E6265" i="12"/>
  <c r="F6266" i="12"/>
  <c r="G6266" i="12" s="1"/>
  <c r="P6263" i="12" l="1"/>
  <c r="R6262" i="12"/>
  <c r="Q6263" i="12"/>
  <c r="Q6264" i="12" s="1"/>
  <c r="N6263" i="12"/>
  <c r="I6264" i="12"/>
  <c r="J6264" i="12" s="1"/>
  <c r="L6264" i="12"/>
  <c r="N6264" i="12" s="1"/>
  <c r="H6265" i="12"/>
  <c r="F6267" i="12"/>
  <c r="G6267" i="12" s="1"/>
  <c r="E6266" i="12"/>
  <c r="P6264" i="12" l="1"/>
  <c r="R6264" i="12" s="1"/>
  <c r="R6263" i="12"/>
  <c r="L6265" i="12"/>
  <c r="M6265" i="12"/>
  <c r="I6265" i="12"/>
  <c r="J6265" i="12" s="1"/>
  <c r="H6266" i="12"/>
  <c r="E6267" i="12"/>
  <c r="F6268" i="12"/>
  <c r="G6268" i="12" s="1"/>
  <c r="P6265" i="12" l="1"/>
  <c r="Q6265" i="12"/>
  <c r="L6266" i="12"/>
  <c r="M6266" i="12"/>
  <c r="N6265" i="12"/>
  <c r="I6266" i="12"/>
  <c r="J6266" i="12" s="1"/>
  <c r="H6267" i="12"/>
  <c r="F6269" i="12"/>
  <c r="G6269" i="12" s="1"/>
  <c r="E6268" i="12"/>
  <c r="P6266" i="12" l="1"/>
  <c r="Q6266" i="12"/>
  <c r="R6265" i="12"/>
  <c r="L6267" i="12"/>
  <c r="M6267" i="12"/>
  <c r="N6266" i="12"/>
  <c r="I6267" i="12"/>
  <c r="J6267" i="12" s="1"/>
  <c r="H6268" i="12"/>
  <c r="M6268" i="12" s="1"/>
  <c r="E6269" i="12"/>
  <c r="F6270" i="12"/>
  <c r="G6270" i="12" s="1"/>
  <c r="P6267" i="12" l="1"/>
  <c r="Q6267" i="12"/>
  <c r="Q6268" i="12" s="1"/>
  <c r="R6266" i="12"/>
  <c r="N6267" i="12"/>
  <c r="I6268" i="12"/>
  <c r="J6268" i="12" s="1"/>
  <c r="L6268" i="12"/>
  <c r="N6268" i="12" s="1"/>
  <c r="H6269" i="12"/>
  <c r="F6271" i="12"/>
  <c r="G6271" i="12" s="1"/>
  <c r="E6270" i="12"/>
  <c r="P6268" i="12" l="1"/>
  <c r="R6268" i="12" s="1"/>
  <c r="R6267" i="12"/>
  <c r="L6269" i="12"/>
  <c r="M6269" i="12"/>
  <c r="I6269" i="12"/>
  <c r="J6269" i="12" s="1"/>
  <c r="H6270" i="12"/>
  <c r="E6271" i="12"/>
  <c r="F6272" i="12"/>
  <c r="G6272" i="12" s="1"/>
  <c r="P6269" i="12" l="1"/>
  <c r="Q6269" i="12"/>
  <c r="L6270" i="12"/>
  <c r="M6270" i="12"/>
  <c r="N6269" i="12"/>
  <c r="I6270" i="12"/>
  <c r="J6270" i="12" s="1"/>
  <c r="H6271" i="12"/>
  <c r="F6273" i="12"/>
  <c r="G6273" i="12" s="1"/>
  <c r="E6272" i="12"/>
  <c r="P6270" i="12" l="1"/>
  <c r="Q6270" i="12"/>
  <c r="R6269" i="12"/>
  <c r="L6271" i="12"/>
  <c r="M6271" i="12"/>
  <c r="N6270" i="12"/>
  <c r="I6271" i="12"/>
  <c r="J6271" i="12" s="1"/>
  <c r="H6272" i="12"/>
  <c r="M6272" i="12" s="1"/>
  <c r="E6273" i="12"/>
  <c r="F6274" i="12"/>
  <c r="G6274" i="12" s="1"/>
  <c r="P6271" i="12" l="1"/>
  <c r="Q6271" i="12"/>
  <c r="Q6272" i="12" s="1"/>
  <c r="R6270" i="12"/>
  <c r="N6271" i="12"/>
  <c r="I6272" i="12"/>
  <c r="J6272" i="12" s="1"/>
  <c r="L6272" i="12"/>
  <c r="N6272" i="12" s="1"/>
  <c r="H6273" i="12"/>
  <c r="F6275" i="12"/>
  <c r="G6275" i="12" s="1"/>
  <c r="E6274" i="12"/>
  <c r="P6272" i="12" l="1"/>
  <c r="R6272" i="12" s="1"/>
  <c r="R6271" i="12"/>
  <c r="L6273" i="12"/>
  <c r="M6273" i="12"/>
  <c r="I6273" i="12"/>
  <c r="J6273" i="12" s="1"/>
  <c r="H6274" i="12"/>
  <c r="E6275" i="12"/>
  <c r="F6276" i="12"/>
  <c r="G6276" i="12" s="1"/>
  <c r="P6273" i="12" l="1"/>
  <c r="Q6273" i="12"/>
  <c r="L6274" i="12"/>
  <c r="M6274" i="12"/>
  <c r="N6273" i="12"/>
  <c r="I6274" i="12"/>
  <c r="J6274" i="12" s="1"/>
  <c r="H6275" i="12"/>
  <c r="F6277" i="12"/>
  <c r="G6277" i="12" s="1"/>
  <c r="E6276" i="12"/>
  <c r="P6274" i="12" l="1"/>
  <c r="Q6274" i="12"/>
  <c r="R6273" i="12"/>
  <c r="L6275" i="12"/>
  <c r="M6275" i="12"/>
  <c r="N6274" i="12"/>
  <c r="I6275" i="12"/>
  <c r="J6275" i="12" s="1"/>
  <c r="H6276" i="12"/>
  <c r="F6278" i="12"/>
  <c r="G6278" i="12" s="1"/>
  <c r="E6277" i="12"/>
  <c r="P6275" i="12" l="1"/>
  <c r="Q6275" i="12"/>
  <c r="R6274" i="12"/>
  <c r="L6276" i="12"/>
  <c r="M6276" i="12"/>
  <c r="N6275" i="12"/>
  <c r="I6276" i="12"/>
  <c r="J6276" i="12" s="1"/>
  <c r="H6277" i="12"/>
  <c r="E6278" i="12"/>
  <c r="F6279" i="12"/>
  <c r="G6279" i="12" s="1"/>
  <c r="P6276" i="12" l="1"/>
  <c r="Q6276" i="12"/>
  <c r="R6275" i="12"/>
  <c r="L6277" i="12"/>
  <c r="M6277" i="12"/>
  <c r="N6276" i="12"/>
  <c r="I6277" i="12"/>
  <c r="J6277" i="12" s="1"/>
  <c r="H6278" i="12"/>
  <c r="F6280" i="12"/>
  <c r="G6280" i="12" s="1"/>
  <c r="E6279" i="12"/>
  <c r="P6277" i="12" l="1"/>
  <c r="Q6277" i="12"/>
  <c r="R6276" i="12"/>
  <c r="L6278" i="12"/>
  <c r="M6278" i="12"/>
  <c r="N6277" i="12"/>
  <c r="I6278" i="12"/>
  <c r="J6278" i="12" s="1"/>
  <c r="H6279" i="12"/>
  <c r="E6280" i="12"/>
  <c r="F6281" i="12"/>
  <c r="G6281" i="12" s="1"/>
  <c r="P6278" i="12" l="1"/>
  <c r="Q6278" i="12"/>
  <c r="R6277" i="12"/>
  <c r="L6279" i="12"/>
  <c r="M6279" i="12"/>
  <c r="N6278" i="12"/>
  <c r="I6279" i="12"/>
  <c r="J6279" i="12" s="1"/>
  <c r="H6280" i="12"/>
  <c r="F6282" i="12"/>
  <c r="G6282" i="12" s="1"/>
  <c r="E6281" i="12"/>
  <c r="P6279" i="12" l="1"/>
  <c r="Q6279" i="12"/>
  <c r="R6278" i="12"/>
  <c r="L6280" i="12"/>
  <c r="M6280" i="12"/>
  <c r="N6279" i="12"/>
  <c r="I6280" i="12"/>
  <c r="J6280" i="12" s="1"/>
  <c r="H6281" i="12"/>
  <c r="F6283" i="12"/>
  <c r="G6283" i="12" s="1"/>
  <c r="E6282" i="12"/>
  <c r="P6280" i="12" l="1"/>
  <c r="Q6280" i="12"/>
  <c r="R6279" i="12"/>
  <c r="L6281" i="12"/>
  <c r="M6281" i="12"/>
  <c r="N6280" i="12"/>
  <c r="I6281" i="12"/>
  <c r="J6281" i="12" s="1"/>
  <c r="H6282" i="12"/>
  <c r="E6283" i="12"/>
  <c r="F6284" i="12"/>
  <c r="G6284" i="12" s="1"/>
  <c r="P6281" i="12" l="1"/>
  <c r="Q6281" i="12"/>
  <c r="R6280" i="12"/>
  <c r="L6282" i="12"/>
  <c r="M6282" i="12"/>
  <c r="N6281" i="12"/>
  <c r="I6282" i="12"/>
  <c r="J6282" i="12" s="1"/>
  <c r="H6283" i="12"/>
  <c r="F6285" i="12"/>
  <c r="G6285" i="12" s="1"/>
  <c r="E6284" i="12"/>
  <c r="P6282" i="12" l="1"/>
  <c r="Q6282" i="12"/>
  <c r="R6281" i="12"/>
  <c r="L6283" i="12"/>
  <c r="M6283" i="12"/>
  <c r="N6282" i="12"/>
  <c r="I6283" i="12"/>
  <c r="J6283" i="12" s="1"/>
  <c r="H6284" i="12"/>
  <c r="E6285" i="12"/>
  <c r="F6286" i="12"/>
  <c r="G6286" i="12" s="1"/>
  <c r="P6283" i="12" l="1"/>
  <c r="Q6283" i="12"/>
  <c r="R6282" i="12"/>
  <c r="L6284" i="12"/>
  <c r="M6284" i="12"/>
  <c r="N6283" i="12"/>
  <c r="I6284" i="12"/>
  <c r="J6284" i="12" s="1"/>
  <c r="H6285" i="12"/>
  <c r="F6287" i="12"/>
  <c r="G6287" i="12" s="1"/>
  <c r="E6286" i="12"/>
  <c r="P6284" i="12" l="1"/>
  <c r="Q6284" i="12"/>
  <c r="R6283" i="12"/>
  <c r="L6285" i="12"/>
  <c r="M6285" i="12"/>
  <c r="N6284" i="12"/>
  <c r="I6285" i="12"/>
  <c r="J6285" i="12" s="1"/>
  <c r="H6286" i="12"/>
  <c r="E6287" i="12"/>
  <c r="F6288" i="12"/>
  <c r="G6288" i="12" s="1"/>
  <c r="P6285" i="12" l="1"/>
  <c r="Q6285" i="12"/>
  <c r="R6284" i="12"/>
  <c r="L6286" i="12"/>
  <c r="M6286" i="12"/>
  <c r="N6285" i="12"/>
  <c r="I6286" i="12"/>
  <c r="J6286" i="12" s="1"/>
  <c r="H6287" i="12"/>
  <c r="F6289" i="12"/>
  <c r="G6289" i="12" s="1"/>
  <c r="E6288" i="12"/>
  <c r="P6286" i="12" l="1"/>
  <c r="Q6286" i="12"/>
  <c r="R6285" i="12"/>
  <c r="L6287" i="12"/>
  <c r="M6287" i="12"/>
  <c r="N6286" i="12"/>
  <c r="I6287" i="12"/>
  <c r="J6287" i="12" s="1"/>
  <c r="H6288" i="12"/>
  <c r="E6289" i="12"/>
  <c r="F6290" i="12"/>
  <c r="G6290" i="12" s="1"/>
  <c r="P6287" i="12" l="1"/>
  <c r="Q6287" i="12"/>
  <c r="R6286" i="12"/>
  <c r="L6288" i="12"/>
  <c r="M6288" i="12"/>
  <c r="N6287" i="12"/>
  <c r="I6288" i="12"/>
  <c r="J6288" i="12" s="1"/>
  <c r="H6289" i="12"/>
  <c r="F6291" i="12"/>
  <c r="G6291" i="12" s="1"/>
  <c r="E6290" i="12"/>
  <c r="P6288" i="12" l="1"/>
  <c r="Q6288" i="12"/>
  <c r="R6287" i="12"/>
  <c r="L6289" i="12"/>
  <c r="M6289" i="12"/>
  <c r="N6288" i="12"/>
  <c r="I6289" i="12"/>
  <c r="J6289" i="12" s="1"/>
  <c r="H6290" i="12"/>
  <c r="F6292" i="12"/>
  <c r="G6292" i="12" s="1"/>
  <c r="E6291" i="12"/>
  <c r="P6289" i="12" l="1"/>
  <c r="Q6289" i="12"/>
  <c r="R6288" i="12"/>
  <c r="L6290" i="12"/>
  <c r="M6290" i="12"/>
  <c r="N6289" i="12"/>
  <c r="I6290" i="12"/>
  <c r="J6290" i="12" s="1"/>
  <c r="H6291" i="12"/>
  <c r="E6292" i="12"/>
  <c r="F6293" i="12"/>
  <c r="G6293" i="12" s="1"/>
  <c r="P6290" i="12" l="1"/>
  <c r="Q6290" i="12"/>
  <c r="R6289" i="12"/>
  <c r="L6291" i="12"/>
  <c r="M6291" i="12"/>
  <c r="N6290" i="12"/>
  <c r="I6291" i="12"/>
  <c r="J6291" i="12" s="1"/>
  <c r="H6292" i="12"/>
  <c r="F6294" i="12"/>
  <c r="G6294" i="12" s="1"/>
  <c r="E6293" i="12"/>
  <c r="P6291" i="12" l="1"/>
  <c r="Q6291" i="12"/>
  <c r="R6290" i="12"/>
  <c r="L6292" i="12"/>
  <c r="M6292" i="12"/>
  <c r="N6291" i="12"/>
  <c r="I6292" i="12"/>
  <c r="J6292" i="12" s="1"/>
  <c r="H6293" i="12"/>
  <c r="F6295" i="12"/>
  <c r="G6295" i="12" s="1"/>
  <c r="E6294" i="12"/>
  <c r="P6292" i="12" l="1"/>
  <c r="Q6292" i="12"/>
  <c r="R6291" i="12"/>
  <c r="L6293" i="12"/>
  <c r="M6293" i="12"/>
  <c r="N6292" i="12"/>
  <c r="I6293" i="12"/>
  <c r="J6293" i="12" s="1"/>
  <c r="H6294" i="12"/>
  <c r="F6296" i="12"/>
  <c r="G6296" i="12" s="1"/>
  <c r="E6295" i="12"/>
  <c r="P6293" i="12" l="1"/>
  <c r="Q6293" i="12"/>
  <c r="R6292" i="12"/>
  <c r="L6294" i="12"/>
  <c r="M6294" i="12"/>
  <c r="N6293" i="12"/>
  <c r="I6294" i="12"/>
  <c r="J6294" i="12" s="1"/>
  <c r="H6295" i="12"/>
  <c r="E6296" i="12"/>
  <c r="F6297" i="12"/>
  <c r="G6297" i="12" s="1"/>
  <c r="P6294" i="12" l="1"/>
  <c r="Q6294" i="12"/>
  <c r="R6293" i="12"/>
  <c r="L6295" i="12"/>
  <c r="M6295" i="12"/>
  <c r="N6294" i="12"/>
  <c r="I6295" i="12"/>
  <c r="J6295" i="12" s="1"/>
  <c r="H6296" i="12"/>
  <c r="F6298" i="12"/>
  <c r="G6298" i="12" s="1"/>
  <c r="E6297" i="12"/>
  <c r="P6295" i="12" l="1"/>
  <c r="Q6295" i="12"/>
  <c r="R6294" i="12"/>
  <c r="L6296" i="12"/>
  <c r="M6296" i="12"/>
  <c r="N6295" i="12"/>
  <c r="I6296" i="12"/>
  <c r="J6296" i="12" s="1"/>
  <c r="H6297" i="12"/>
  <c r="E6298" i="12"/>
  <c r="F6299" i="12"/>
  <c r="G6299" i="12" s="1"/>
  <c r="P6296" i="12" l="1"/>
  <c r="Q6296" i="12"/>
  <c r="R6295" i="12"/>
  <c r="L6297" i="12"/>
  <c r="M6297" i="12"/>
  <c r="N6296" i="12"/>
  <c r="I6297" i="12"/>
  <c r="J6297" i="12" s="1"/>
  <c r="H6298" i="12"/>
  <c r="F6300" i="12"/>
  <c r="G6300" i="12" s="1"/>
  <c r="E6299" i="12"/>
  <c r="P6297" i="12" l="1"/>
  <c r="Q6297" i="12"/>
  <c r="R6296" i="12"/>
  <c r="N6297" i="12"/>
  <c r="L6298" i="12"/>
  <c r="M6298" i="12"/>
  <c r="I6298" i="12"/>
  <c r="J6298" i="12" s="1"/>
  <c r="H6299" i="12"/>
  <c r="E6300" i="12"/>
  <c r="F6301" i="12"/>
  <c r="G6301" i="12" s="1"/>
  <c r="P6298" i="12" l="1"/>
  <c r="Q6298" i="12"/>
  <c r="R6297" i="12"/>
  <c r="L6299" i="12"/>
  <c r="M6299" i="12"/>
  <c r="N6298" i="12"/>
  <c r="I6299" i="12"/>
  <c r="J6299" i="12" s="1"/>
  <c r="H6300" i="12"/>
  <c r="F6302" i="12"/>
  <c r="G6302" i="12" s="1"/>
  <c r="E6301" i="12"/>
  <c r="P6299" i="12" l="1"/>
  <c r="Q6299" i="12"/>
  <c r="R6298" i="12"/>
  <c r="L6300" i="12"/>
  <c r="M6300" i="12"/>
  <c r="N6299" i="12"/>
  <c r="I6300" i="12"/>
  <c r="J6300" i="12" s="1"/>
  <c r="H6301" i="12"/>
  <c r="F6303" i="12"/>
  <c r="G6303" i="12" s="1"/>
  <c r="E6302" i="12"/>
  <c r="P6300" i="12" l="1"/>
  <c r="Q6300" i="12"/>
  <c r="R6299" i="12"/>
  <c r="L6301" i="12"/>
  <c r="M6301" i="12"/>
  <c r="N6300" i="12"/>
  <c r="I6301" i="12"/>
  <c r="J6301" i="12" s="1"/>
  <c r="H6302" i="12"/>
  <c r="F6304" i="12"/>
  <c r="G6304" i="12" s="1"/>
  <c r="E6303" i="12"/>
  <c r="P6301" i="12" l="1"/>
  <c r="Q6301" i="12"/>
  <c r="R6300" i="12"/>
  <c r="L6302" i="12"/>
  <c r="M6302" i="12"/>
  <c r="N6301" i="12"/>
  <c r="I6302" i="12"/>
  <c r="J6302" i="12" s="1"/>
  <c r="H6303" i="12"/>
  <c r="F6305" i="12"/>
  <c r="G6305" i="12" s="1"/>
  <c r="E6304" i="12"/>
  <c r="P6302" i="12" l="1"/>
  <c r="Q6302" i="12"/>
  <c r="R6301" i="12"/>
  <c r="L6303" i="12"/>
  <c r="M6303" i="12"/>
  <c r="N6302" i="12"/>
  <c r="I6303" i="12"/>
  <c r="J6303" i="12" s="1"/>
  <c r="H6304" i="12"/>
  <c r="E6305" i="12"/>
  <c r="F6306" i="12"/>
  <c r="G6306" i="12" s="1"/>
  <c r="P6303" i="12" l="1"/>
  <c r="Q6303" i="12"/>
  <c r="R6302" i="12"/>
  <c r="L6304" i="12"/>
  <c r="M6304" i="12"/>
  <c r="N6303" i="12"/>
  <c r="I6304" i="12"/>
  <c r="J6304" i="12" s="1"/>
  <c r="H6305" i="12"/>
  <c r="F6307" i="12"/>
  <c r="G6307" i="12" s="1"/>
  <c r="E6306" i="12"/>
  <c r="P6304" i="12" l="1"/>
  <c r="Q6304" i="12"/>
  <c r="R6303" i="12"/>
  <c r="L6305" i="12"/>
  <c r="M6305" i="12"/>
  <c r="N6304" i="12"/>
  <c r="I6305" i="12"/>
  <c r="J6305" i="12" s="1"/>
  <c r="H6306" i="12"/>
  <c r="M6306" i="12" s="1"/>
  <c r="E6307" i="12"/>
  <c r="F6308" i="12"/>
  <c r="G6308" i="12" s="1"/>
  <c r="P6305" i="12" l="1"/>
  <c r="Q6305" i="12"/>
  <c r="Q6306" i="12" s="1"/>
  <c r="R6304" i="12"/>
  <c r="N6305" i="12"/>
  <c r="I6306" i="12"/>
  <c r="J6306" i="12" s="1"/>
  <c r="L6306" i="12"/>
  <c r="N6306" i="12" s="1"/>
  <c r="H6307" i="12"/>
  <c r="F6309" i="12"/>
  <c r="G6309" i="12" s="1"/>
  <c r="E6308" i="12"/>
  <c r="P6306" i="12" l="1"/>
  <c r="R6306" i="12" s="1"/>
  <c r="R6305" i="12"/>
  <c r="L6307" i="12"/>
  <c r="M6307" i="12"/>
  <c r="I6307" i="12"/>
  <c r="J6307" i="12" s="1"/>
  <c r="H6308" i="12"/>
  <c r="F6310" i="12"/>
  <c r="G6310" i="12" s="1"/>
  <c r="E6309" i="12"/>
  <c r="P6307" i="12" l="1"/>
  <c r="Q6307" i="12"/>
  <c r="L6308" i="12"/>
  <c r="M6308" i="12"/>
  <c r="N6307" i="12"/>
  <c r="I6308" i="12"/>
  <c r="J6308" i="12" s="1"/>
  <c r="H6309" i="12"/>
  <c r="E6310" i="12"/>
  <c r="F6311" i="12"/>
  <c r="G6311" i="12" s="1"/>
  <c r="P6308" i="12" l="1"/>
  <c r="Q6308" i="12"/>
  <c r="R6307" i="12"/>
  <c r="L6309" i="12"/>
  <c r="M6309" i="12"/>
  <c r="N6308" i="12"/>
  <c r="I6309" i="12"/>
  <c r="J6309" i="12" s="1"/>
  <c r="H6310" i="12"/>
  <c r="F6312" i="12"/>
  <c r="G6312" i="12" s="1"/>
  <c r="E6311" i="12"/>
  <c r="P6309" i="12" l="1"/>
  <c r="Q6309" i="12"/>
  <c r="R6308" i="12"/>
  <c r="L6310" i="12"/>
  <c r="M6310" i="12"/>
  <c r="N6309" i="12"/>
  <c r="I6310" i="12"/>
  <c r="J6310" i="12" s="1"/>
  <c r="H6311" i="12"/>
  <c r="E6312" i="12"/>
  <c r="F6313" i="12"/>
  <c r="G6313" i="12" s="1"/>
  <c r="P6310" i="12" l="1"/>
  <c r="Q6310" i="12"/>
  <c r="R6309" i="12"/>
  <c r="L6311" i="12"/>
  <c r="M6311" i="12"/>
  <c r="N6310" i="12"/>
  <c r="I6311" i="12"/>
  <c r="J6311" i="12" s="1"/>
  <c r="H6312" i="12"/>
  <c r="F6314" i="12"/>
  <c r="G6314" i="12" s="1"/>
  <c r="E6313" i="12"/>
  <c r="P6311" i="12" l="1"/>
  <c r="Q6311" i="12"/>
  <c r="R6310" i="12"/>
  <c r="L6312" i="12"/>
  <c r="M6312" i="12"/>
  <c r="N6311" i="12"/>
  <c r="I6312" i="12"/>
  <c r="J6312" i="12" s="1"/>
  <c r="H6313" i="12"/>
  <c r="E6314" i="12"/>
  <c r="F6315" i="12"/>
  <c r="G6315" i="12" s="1"/>
  <c r="P6312" i="12" l="1"/>
  <c r="Q6312" i="12"/>
  <c r="R6311" i="12"/>
  <c r="L6313" i="12"/>
  <c r="M6313" i="12"/>
  <c r="N6312" i="12"/>
  <c r="I6313" i="12"/>
  <c r="J6313" i="12" s="1"/>
  <c r="H6314" i="12"/>
  <c r="F6316" i="12"/>
  <c r="G6316" i="12" s="1"/>
  <c r="E6315" i="12"/>
  <c r="P6313" i="12" l="1"/>
  <c r="Q6313" i="12"/>
  <c r="R6312" i="12"/>
  <c r="L6314" i="12"/>
  <c r="M6314" i="12"/>
  <c r="N6313" i="12"/>
  <c r="I6314" i="12"/>
  <c r="J6314" i="12" s="1"/>
  <c r="H6315" i="12"/>
  <c r="E6316" i="12"/>
  <c r="F6317" i="12"/>
  <c r="G6317" i="12" s="1"/>
  <c r="P6314" i="12" l="1"/>
  <c r="Q6314" i="12"/>
  <c r="R6313" i="12"/>
  <c r="L6315" i="12"/>
  <c r="M6315" i="12"/>
  <c r="N6314" i="12"/>
  <c r="I6315" i="12"/>
  <c r="J6315" i="12" s="1"/>
  <c r="H6316" i="12"/>
  <c r="F6318" i="12"/>
  <c r="G6318" i="12" s="1"/>
  <c r="E6317" i="12"/>
  <c r="P6315" i="12" l="1"/>
  <c r="Q6315" i="12"/>
  <c r="R6314" i="12"/>
  <c r="L6316" i="12"/>
  <c r="M6316" i="12"/>
  <c r="N6315" i="12"/>
  <c r="I6316" i="12"/>
  <c r="J6316" i="12" s="1"/>
  <c r="H6317" i="12"/>
  <c r="F6319" i="12"/>
  <c r="G6319" i="12" s="1"/>
  <c r="E6318" i="12"/>
  <c r="P6316" i="12" l="1"/>
  <c r="Q6316" i="12"/>
  <c r="R6315" i="12"/>
  <c r="L6317" i="12"/>
  <c r="M6317" i="12"/>
  <c r="N6316" i="12"/>
  <c r="I6317" i="12"/>
  <c r="J6317" i="12" s="1"/>
  <c r="H6318" i="12"/>
  <c r="E6319" i="12"/>
  <c r="F6320" i="12"/>
  <c r="G6320" i="12" s="1"/>
  <c r="P6317" i="12" l="1"/>
  <c r="Q6317" i="12"/>
  <c r="R6316" i="12"/>
  <c r="L6318" i="12"/>
  <c r="M6318" i="12"/>
  <c r="N6317" i="12"/>
  <c r="I6318" i="12"/>
  <c r="J6318" i="12" s="1"/>
  <c r="H6319" i="12"/>
  <c r="M6319" i="12" s="1"/>
  <c r="F6321" i="12"/>
  <c r="G6321" i="12" s="1"/>
  <c r="E6320" i="12"/>
  <c r="P6318" i="12" l="1"/>
  <c r="Q6318" i="12"/>
  <c r="Q6319" i="12" s="1"/>
  <c r="R6317" i="12"/>
  <c r="N6318" i="12"/>
  <c r="I6319" i="12"/>
  <c r="J6319" i="12" s="1"/>
  <c r="L6319" i="12"/>
  <c r="N6319" i="12" s="1"/>
  <c r="H6320" i="12"/>
  <c r="F6322" i="12"/>
  <c r="G6322" i="12" s="1"/>
  <c r="E6321" i="12"/>
  <c r="P6319" i="12" l="1"/>
  <c r="R6319" i="12" s="1"/>
  <c r="R6318" i="12"/>
  <c r="L6320" i="12"/>
  <c r="M6320" i="12"/>
  <c r="I6320" i="12"/>
  <c r="J6320" i="12" s="1"/>
  <c r="H6321" i="12"/>
  <c r="E6322" i="12"/>
  <c r="F6323" i="12"/>
  <c r="G6323" i="12" s="1"/>
  <c r="P6320" i="12" l="1"/>
  <c r="Q6320" i="12"/>
  <c r="L6321" i="12"/>
  <c r="M6321" i="12"/>
  <c r="N6320" i="12"/>
  <c r="I6321" i="12"/>
  <c r="J6321" i="12" s="1"/>
  <c r="H6322" i="12"/>
  <c r="F6324" i="12"/>
  <c r="G6324" i="12" s="1"/>
  <c r="E6323" i="12"/>
  <c r="P6321" i="12" l="1"/>
  <c r="Q6321" i="12"/>
  <c r="R6320" i="12"/>
  <c r="L6322" i="12"/>
  <c r="M6322" i="12"/>
  <c r="N6321" i="12"/>
  <c r="I6322" i="12"/>
  <c r="J6322" i="12" s="1"/>
  <c r="H6323" i="12"/>
  <c r="F6325" i="12"/>
  <c r="G6325" i="12" s="1"/>
  <c r="E6324" i="12"/>
  <c r="P6322" i="12" l="1"/>
  <c r="Q6322" i="12"/>
  <c r="R6321" i="12"/>
  <c r="L6323" i="12"/>
  <c r="M6323" i="12"/>
  <c r="N6322" i="12"/>
  <c r="I6323" i="12"/>
  <c r="J6323" i="12" s="1"/>
  <c r="H6324" i="12"/>
  <c r="F6326" i="12"/>
  <c r="G6326" i="12" s="1"/>
  <c r="E6325" i="12"/>
  <c r="P6323" i="12" l="1"/>
  <c r="Q6323" i="12"/>
  <c r="R6322" i="12"/>
  <c r="L6324" i="12"/>
  <c r="M6324" i="12"/>
  <c r="N6323" i="12"/>
  <c r="I6324" i="12"/>
  <c r="J6324" i="12" s="1"/>
  <c r="H6325" i="12"/>
  <c r="F6327" i="12"/>
  <c r="G6327" i="12" s="1"/>
  <c r="E6326" i="12"/>
  <c r="P6324" i="12" l="1"/>
  <c r="Q6324" i="12"/>
  <c r="R6323" i="12"/>
  <c r="L6325" i="12"/>
  <c r="M6325" i="12"/>
  <c r="N6324" i="12"/>
  <c r="I6325" i="12"/>
  <c r="J6325" i="12" s="1"/>
  <c r="H6326" i="12"/>
  <c r="E6327" i="12"/>
  <c r="F6328" i="12"/>
  <c r="G6328" i="12" s="1"/>
  <c r="P6325" i="12" l="1"/>
  <c r="Q6325" i="12"/>
  <c r="R6324" i="12"/>
  <c r="L6326" i="12"/>
  <c r="M6326" i="12"/>
  <c r="N6325" i="12"/>
  <c r="I6326" i="12"/>
  <c r="J6326" i="12" s="1"/>
  <c r="H6327" i="12"/>
  <c r="F6329" i="12"/>
  <c r="G6329" i="12" s="1"/>
  <c r="E6328" i="12"/>
  <c r="P6326" i="12" l="1"/>
  <c r="Q6326" i="12"/>
  <c r="R6325" i="12"/>
  <c r="L6327" i="12"/>
  <c r="M6327" i="12"/>
  <c r="N6326" i="12"/>
  <c r="I6327" i="12"/>
  <c r="J6327" i="12" s="1"/>
  <c r="H6328" i="12"/>
  <c r="F6330" i="12"/>
  <c r="G6330" i="12" s="1"/>
  <c r="E6329" i="12"/>
  <c r="P6327" i="12" l="1"/>
  <c r="Q6327" i="12"/>
  <c r="R6326" i="12"/>
  <c r="L6328" i="12"/>
  <c r="M6328" i="12"/>
  <c r="N6327" i="12"/>
  <c r="I6328" i="12"/>
  <c r="J6328" i="12" s="1"/>
  <c r="H6329" i="12"/>
  <c r="E6330" i="12"/>
  <c r="F6331" i="12"/>
  <c r="G6331" i="12" s="1"/>
  <c r="P6328" i="12" l="1"/>
  <c r="Q6328" i="12"/>
  <c r="R6327" i="12"/>
  <c r="L6329" i="12"/>
  <c r="M6329" i="12"/>
  <c r="N6328" i="12"/>
  <c r="I6329" i="12"/>
  <c r="J6329" i="12" s="1"/>
  <c r="H6330" i="12"/>
  <c r="F6332" i="12"/>
  <c r="G6332" i="12" s="1"/>
  <c r="E6331" i="12"/>
  <c r="P6329" i="12" l="1"/>
  <c r="Q6329" i="12"/>
  <c r="R6328" i="12"/>
  <c r="L6330" i="12"/>
  <c r="M6330" i="12"/>
  <c r="N6329" i="12"/>
  <c r="I6330" i="12"/>
  <c r="J6330" i="12" s="1"/>
  <c r="H6331" i="12"/>
  <c r="F6333" i="12"/>
  <c r="G6333" i="12" s="1"/>
  <c r="E6332" i="12"/>
  <c r="P6330" i="12" l="1"/>
  <c r="Q6330" i="12"/>
  <c r="R6329" i="12"/>
  <c r="L6331" i="12"/>
  <c r="M6331" i="12"/>
  <c r="N6330" i="12"/>
  <c r="I6331" i="12"/>
  <c r="J6331" i="12" s="1"/>
  <c r="H6332" i="12"/>
  <c r="E6333" i="12"/>
  <c r="F6334" i="12"/>
  <c r="G6334" i="12" s="1"/>
  <c r="P6331" i="12" l="1"/>
  <c r="Q6331" i="12"/>
  <c r="R6330" i="12"/>
  <c r="L6332" i="12"/>
  <c r="M6332" i="12"/>
  <c r="N6331" i="12"/>
  <c r="I6332" i="12"/>
  <c r="J6332" i="12" s="1"/>
  <c r="H6333" i="12"/>
  <c r="F6335" i="12"/>
  <c r="G6335" i="12" s="1"/>
  <c r="E6334" i="12"/>
  <c r="P6332" i="12" l="1"/>
  <c r="Q6332" i="12"/>
  <c r="R6331" i="12"/>
  <c r="L6333" i="12"/>
  <c r="M6333" i="12"/>
  <c r="N6332" i="12"/>
  <c r="I6333" i="12"/>
  <c r="J6333" i="12" s="1"/>
  <c r="H6334" i="12"/>
  <c r="M6334" i="12" s="1"/>
  <c r="E6335" i="12"/>
  <c r="F6336" i="12"/>
  <c r="G6336" i="12" s="1"/>
  <c r="P6333" i="12" l="1"/>
  <c r="Q6333" i="12"/>
  <c r="Q6334" i="12" s="1"/>
  <c r="R6332" i="12"/>
  <c r="N6333" i="12"/>
  <c r="I6334" i="12"/>
  <c r="J6334" i="12" s="1"/>
  <c r="L6334" i="12"/>
  <c r="N6334" i="12" s="1"/>
  <c r="H6335" i="12"/>
  <c r="F6337" i="12"/>
  <c r="G6337" i="12" s="1"/>
  <c r="E6336" i="12"/>
  <c r="P6334" i="12" l="1"/>
  <c r="R6334" i="12" s="1"/>
  <c r="R6333" i="12"/>
  <c r="L6335" i="12"/>
  <c r="M6335" i="12"/>
  <c r="I6335" i="12"/>
  <c r="J6335" i="12" s="1"/>
  <c r="H6336" i="12"/>
  <c r="E6337" i="12"/>
  <c r="F6338" i="12"/>
  <c r="G6338" i="12" s="1"/>
  <c r="P6335" i="12" l="1"/>
  <c r="Q6335" i="12"/>
  <c r="L6336" i="12"/>
  <c r="M6336" i="12"/>
  <c r="N6335" i="12"/>
  <c r="I6336" i="12"/>
  <c r="J6336" i="12" s="1"/>
  <c r="H6337" i="12"/>
  <c r="F6339" i="12"/>
  <c r="G6339" i="12" s="1"/>
  <c r="E6338" i="12"/>
  <c r="P6336" i="12" l="1"/>
  <c r="Q6336" i="12"/>
  <c r="R6335" i="12"/>
  <c r="L6337" i="12"/>
  <c r="M6337" i="12"/>
  <c r="N6336" i="12"/>
  <c r="I6337" i="12"/>
  <c r="J6337" i="12" s="1"/>
  <c r="H6338" i="12"/>
  <c r="E6339" i="12"/>
  <c r="F6340" i="12"/>
  <c r="G6340" i="12" s="1"/>
  <c r="P6337" i="12" l="1"/>
  <c r="Q6337" i="12"/>
  <c r="R6336" i="12"/>
  <c r="L6338" i="12"/>
  <c r="M6338" i="12"/>
  <c r="N6337" i="12"/>
  <c r="I6338" i="12"/>
  <c r="J6338" i="12" s="1"/>
  <c r="H6339" i="12"/>
  <c r="F6341" i="12"/>
  <c r="G6341" i="12" s="1"/>
  <c r="E6340" i="12"/>
  <c r="R6337" i="12" l="1"/>
  <c r="P6338" i="12"/>
  <c r="Q6338" i="12"/>
  <c r="L6339" i="12"/>
  <c r="M6339" i="12"/>
  <c r="N6338" i="12"/>
  <c r="I6339" i="12"/>
  <c r="J6339" i="12" s="1"/>
  <c r="H6340" i="12"/>
  <c r="M6340" i="12" s="1"/>
  <c r="E6341" i="12"/>
  <c r="F6342" i="12"/>
  <c r="G6342" i="12" s="1"/>
  <c r="P6339" i="12" l="1"/>
  <c r="Q6339" i="12"/>
  <c r="Q6340" i="12" s="1"/>
  <c r="R6338" i="12"/>
  <c r="N6339" i="12"/>
  <c r="I6340" i="12"/>
  <c r="J6340" i="12" s="1"/>
  <c r="L6340" i="12"/>
  <c r="N6340" i="12" s="1"/>
  <c r="H6341" i="12"/>
  <c r="F6343" i="12"/>
  <c r="G6343" i="12" s="1"/>
  <c r="E6342" i="12"/>
  <c r="P6340" i="12" l="1"/>
  <c r="R6340" i="12" s="1"/>
  <c r="R6339" i="12"/>
  <c r="L6341" i="12"/>
  <c r="M6341" i="12"/>
  <c r="I6341" i="12"/>
  <c r="J6341" i="12" s="1"/>
  <c r="H6342" i="12"/>
  <c r="F6344" i="12"/>
  <c r="G6344" i="12" s="1"/>
  <c r="E6343" i="12"/>
  <c r="P6341" i="12" l="1"/>
  <c r="Q6341" i="12"/>
  <c r="L6342" i="12"/>
  <c r="M6342" i="12"/>
  <c r="N6341" i="12"/>
  <c r="I6342" i="12"/>
  <c r="J6342" i="12" s="1"/>
  <c r="H6343" i="12"/>
  <c r="F6345" i="12"/>
  <c r="G6345" i="12" s="1"/>
  <c r="E6344" i="12"/>
  <c r="P6342" i="12" l="1"/>
  <c r="Q6342" i="12"/>
  <c r="R6341" i="12"/>
  <c r="L6343" i="12"/>
  <c r="M6343" i="12"/>
  <c r="N6342" i="12"/>
  <c r="I6343" i="12"/>
  <c r="J6343" i="12" s="1"/>
  <c r="H6344" i="12"/>
  <c r="M6344" i="12" s="1"/>
  <c r="E6345" i="12"/>
  <c r="F6346" i="12"/>
  <c r="G6346" i="12" s="1"/>
  <c r="P6343" i="12" l="1"/>
  <c r="Q6343" i="12"/>
  <c r="Q6344" i="12" s="1"/>
  <c r="R6342" i="12"/>
  <c r="N6343" i="12"/>
  <c r="I6344" i="12"/>
  <c r="J6344" i="12" s="1"/>
  <c r="L6344" i="12"/>
  <c r="N6344" i="12" s="1"/>
  <c r="H6345" i="12"/>
  <c r="F6347" i="12"/>
  <c r="G6347" i="12" s="1"/>
  <c r="E6346" i="12"/>
  <c r="P6344" i="12" l="1"/>
  <c r="R6344" i="12" s="1"/>
  <c r="R6343" i="12"/>
  <c r="L6345" i="12"/>
  <c r="M6345" i="12"/>
  <c r="I6345" i="12"/>
  <c r="J6345" i="12" s="1"/>
  <c r="H6346" i="12"/>
  <c r="E6347" i="12"/>
  <c r="F6348" i="12"/>
  <c r="G6348" i="12" s="1"/>
  <c r="P6345" i="12" l="1"/>
  <c r="Q6345" i="12"/>
  <c r="L6346" i="12"/>
  <c r="M6346" i="12"/>
  <c r="N6345" i="12"/>
  <c r="I6346" i="12"/>
  <c r="J6346" i="12" s="1"/>
  <c r="H6347" i="12"/>
  <c r="F6349" i="12"/>
  <c r="G6349" i="12" s="1"/>
  <c r="E6348" i="12"/>
  <c r="P6346" i="12" l="1"/>
  <c r="Q6346" i="12"/>
  <c r="R6345" i="12"/>
  <c r="L6347" i="12"/>
  <c r="M6347" i="12"/>
  <c r="N6346" i="12"/>
  <c r="I6347" i="12"/>
  <c r="J6347" i="12" s="1"/>
  <c r="H6348" i="12"/>
  <c r="M6348" i="12" s="1"/>
  <c r="E6349" i="12"/>
  <c r="F6350" i="12"/>
  <c r="G6350" i="12" s="1"/>
  <c r="P6347" i="12" l="1"/>
  <c r="Q6347" i="12"/>
  <c r="Q6348" i="12" s="1"/>
  <c r="R6346" i="12"/>
  <c r="N6347" i="12"/>
  <c r="I6348" i="12"/>
  <c r="J6348" i="12" s="1"/>
  <c r="L6348" i="12"/>
  <c r="N6348" i="12" s="1"/>
  <c r="H6349" i="12"/>
  <c r="F6351" i="12"/>
  <c r="G6351" i="12" s="1"/>
  <c r="E6350" i="12"/>
  <c r="P6348" i="12" l="1"/>
  <c r="R6348" i="12" s="1"/>
  <c r="R6347" i="12"/>
  <c r="L6349" i="12"/>
  <c r="M6349" i="12"/>
  <c r="I6349" i="12"/>
  <c r="J6349" i="12" s="1"/>
  <c r="H6350" i="12"/>
  <c r="E6351" i="12"/>
  <c r="F6352" i="12"/>
  <c r="G6352" i="12" s="1"/>
  <c r="P6349" i="12" l="1"/>
  <c r="Q6349" i="12"/>
  <c r="L6350" i="12"/>
  <c r="M6350" i="12"/>
  <c r="N6349" i="12"/>
  <c r="I6350" i="12"/>
  <c r="J6350" i="12" s="1"/>
  <c r="H6351" i="12"/>
  <c r="M6351" i="12" s="1"/>
  <c r="F6353" i="12"/>
  <c r="G6353" i="12" s="1"/>
  <c r="E6352" i="12"/>
  <c r="P6350" i="12" l="1"/>
  <c r="Q6350" i="12"/>
  <c r="Q6351" i="12" s="1"/>
  <c r="R6349" i="12"/>
  <c r="N6350" i="12"/>
  <c r="I6351" i="12"/>
  <c r="J6351" i="12" s="1"/>
  <c r="L6351" i="12"/>
  <c r="N6351" i="12" s="1"/>
  <c r="H6352" i="12"/>
  <c r="F6354" i="12"/>
  <c r="G6354" i="12" s="1"/>
  <c r="E6353" i="12"/>
  <c r="P6351" i="12" l="1"/>
  <c r="R6351" i="12" s="1"/>
  <c r="R6350" i="12"/>
  <c r="L6352" i="12"/>
  <c r="M6352" i="12"/>
  <c r="I6352" i="12"/>
  <c r="J6352" i="12" s="1"/>
  <c r="H6353" i="12"/>
  <c r="M6353" i="12" s="1"/>
  <c r="F6355" i="12"/>
  <c r="G6355" i="12" s="1"/>
  <c r="E6354" i="12"/>
  <c r="P6352" i="12" l="1"/>
  <c r="Q6352" i="12"/>
  <c r="Q6353" i="12" s="1"/>
  <c r="N6352" i="12"/>
  <c r="I6353" i="12"/>
  <c r="J6353" i="12" s="1"/>
  <c r="L6353" i="12"/>
  <c r="N6353" i="12" s="1"/>
  <c r="H6354" i="12"/>
  <c r="M6354" i="12" s="1"/>
  <c r="E6355" i="12"/>
  <c r="F6356" i="12"/>
  <c r="G6356" i="12" s="1"/>
  <c r="P6353" i="12" l="1"/>
  <c r="Q6354" i="12"/>
  <c r="R6352" i="12"/>
  <c r="R6353" i="12"/>
  <c r="I6354" i="12"/>
  <c r="J6354" i="12" s="1"/>
  <c r="L6354" i="12"/>
  <c r="N6354" i="12" s="1"/>
  <c r="H6355" i="12"/>
  <c r="M6355" i="12" s="1"/>
  <c r="F6357" i="12"/>
  <c r="G6357" i="12" s="1"/>
  <c r="E6356" i="12"/>
  <c r="P6354" i="12" l="1"/>
  <c r="Q6355" i="12"/>
  <c r="R6354" i="12"/>
  <c r="I6355" i="12"/>
  <c r="J6355" i="12" s="1"/>
  <c r="L6355" i="12"/>
  <c r="N6355" i="12" s="1"/>
  <c r="H6356" i="12"/>
  <c r="E6357" i="12"/>
  <c r="F6358" i="12"/>
  <c r="G6358" i="12" s="1"/>
  <c r="P6355" i="12" l="1"/>
  <c r="R6355" i="12" s="1"/>
  <c r="L6356" i="12"/>
  <c r="M6356" i="12"/>
  <c r="I6356" i="12"/>
  <c r="J6356" i="12" s="1"/>
  <c r="H6357" i="12"/>
  <c r="F6359" i="12"/>
  <c r="G6359" i="12" s="1"/>
  <c r="E6358" i="12"/>
  <c r="P6356" i="12" l="1"/>
  <c r="Q6356" i="12"/>
  <c r="L6357" i="12"/>
  <c r="M6357" i="12"/>
  <c r="N6356" i="12"/>
  <c r="I6357" i="12"/>
  <c r="J6357" i="12" s="1"/>
  <c r="H6358" i="12"/>
  <c r="F6360" i="12"/>
  <c r="G6360" i="12" s="1"/>
  <c r="E6359" i="12"/>
  <c r="P6357" i="12" l="1"/>
  <c r="Q6357" i="12"/>
  <c r="R6357" i="12" s="1"/>
  <c r="R6356" i="12"/>
  <c r="L6358" i="12"/>
  <c r="M6358" i="12"/>
  <c r="N6357" i="12"/>
  <c r="I6358" i="12"/>
  <c r="J6358" i="12" s="1"/>
  <c r="H6359" i="12"/>
  <c r="E6360" i="12"/>
  <c r="F6361" i="12"/>
  <c r="G6361" i="12" s="1"/>
  <c r="P6358" i="12" l="1"/>
  <c r="Q6358" i="12"/>
  <c r="L6359" i="12"/>
  <c r="M6359" i="12"/>
  <c r="N6358" i="12"/>
  <c r="I6359" i="12"/>
  <c r="J6359" i="12" s="1"/>
  <c r="H6360" i="12"/>
  <c r="F6362" i="12"/>
  <c r="G6362" i="12" s="1"/>
  <c r="E6361" i="12"/>
  <c r="P6359" i="12" l="1"/>
  <c r="Q6359" i="12"/>
  <c r="R6358" i="12"/>
  <c r="L6360" i="12"/>
  <c r="M6360" i="12"/>
  <c r="N6359" i="12"/>
  <c r="I6360" i="12"/>
  <c r="J6360" i="12" s="1"/>
  <c r="H6361" i="12"/>
  <c r="E6362" i="12"/>
  <c r="F6363" i="12"/>
  <c r="G6363" i="12" s="1"/>
  <c r="P6360" i="12" l="1"/>
  <c r="Q6360" i="12"/>
  <c r="R6359" i="12"/>
  <c r="L6361" i="12"/>
  <c r="M6361" i="12"/>
  <c r="N6360" i="12"/>
  <c r="I6361" i="12"/>
  <c r="J6361" i="12" s="1"/>
  <c r="H6362" i="12"/>
  <c r="F6364" i="12"/>
  <c r="G6364" i="12" s="1"/>
  <c r="E6363" i="12"/>
  <c r="P6361" i="12" l="1"/>
  <c r="Q6361" i="12"/>
  <c r="R6360" i="12"/>
  <c r="L6362" i="12"/>
  <c r="M6362" i="12"/>
  <c r="N6361" i="12"/>
  <c r="I6362" i="12"/>
  <c r="J6362" i="12" s="1"/>
  <c r="H6363" i="12"/>
  <c r="E6364" i="12"/>
  <c r="F6365" i="12"/>
  <c r="G6365" i="12" s="1"/>
  <c r="P6362" i="12" l="1"/>
  <c r="Q6362" i="12"/>
  <c r="R6361" i="12"/>
  <c r="L6363" i="12"/>
  <c r="M6363" i="12"/>
  <c r="N6362" i="12"/>
  <c r="I6363" i="12"/>
  <c r="J6363" i="12" s="1"/>
  <c r="H6364" i="12"/>
  <c r="F6366" i="12"/>
  <c r="G6366" i="12" s="1"/>
  <c r="E6365" i="12"/>
  <c r="P6363" i="12" l="1"/>
  <c r="Q6363" i="12"/>
  <c r="R6362" i="12"/>
  <c r="L6364" i="12"/>
  <c r="M6364" i="12"/>
  <c r="N6363" i="12"/>
  <c r="I6364" i="12"/>
  <c r="J6364" i="12" s="1"/>
  <c r="H6365" i="12"/>
  <c r="E6366" i="12"/>
  <c r="F6367" i="12"/>
  <c r="G6367" i="12" s="1"/>
  <c r="P6364" i="12" l="1"/>
  <c r="Q6364" i="12"/>
  <c r="R6363" i="12"/>
  <c r="L6365" i="12"/>
  <c r="M6365" i="12"/>
  <c r="N6364" i="12"/>
  <c r="I6365" i="12"/>
  <c r="J6365" i="12" s="1"/>
  <c r="H6366" i="12"/>
  <c r="F6368" i="12"/>
  <c r="G6368" i="12" s="1"/>
  <c r="E6367" i="12"/>
  <c r="P6365" i="12" l="1"/>
  <c r="Q6365" i="12"/>
  <c r="R6364" i="12"/>
  <c r="L6366" i="12"/>
  <c r="M6366" i="12"/>
  <c r="N6365" i="12"/>
  <c r="I6366" i="12"/>
  <c r="J6366" i="12" s="1"/>
  <c r="H6367" i="12"/>
  <c r="F6369" i="12"/>
  <c r="G6369" i="12" s="1"/>
  <c r="E6368" i="12"/>
  <c r="P6366" i="12" l="1"/>
  <c r="Q6366" i="12"/>
  <c r="R6365" i="12"/>
  <c r="L6367" i="12"/>
  <c r="M6367" i="12"/>
  <c r="N6366" i="12"/>
  <c r="I6367" i="12"/>
  <c r="J6367" i="12" s="1"/>
  <c r="H6368" i="12"/>
  <c r="F6370" i="12"/>
  <c r="G6370" i="12" s="1"/>
  <c r="E6369" i="12"/>
  <c r="P6367" i="12" l="1"/>
  <c r="Q6367" i="12"/>
  <c r="R6366" i="12"/>
  <c r="L6368" i="12"/>
  <c r="M6368" i="12"/>
  <c r="N6367" i="12"/>
  <c r="I6368" i="12"/>
  <c r="J6368" i="12" s="1"/>
  <c r="H6369" i="12"/>
  <c r="E6370" i="12"/>
  <c r="F6371" i="12"/>
  <c r="G6371" i="12" s="1"/>
  <c r="P6368" i="12" l="1"/>
  <c r="Q6368" i="12"/>
  <c r="R6367" i="12"/>
  <c r="L6369" i="12"/>
  <c r="M6369" i="12"/>
  <c r="N6368" i="12"/>
  <c r="I6369" i="12"/>
  <c r="J6369" i="12" s="1"/>
  <c r="H6370" i="12"/>
  <c r="F6372" i="12"/>
  <c r="G6372" i="12" s="1"/>
  <c r="E6371" i="12"/>
  <c r="P6369" i="12" l="1"/>
  <c r="Q6369" i="12"/>
  <c r="R6368" i="12"/>
  <c r="L6370" i="12"/>
  <c r="M6370" i="12"/>
  <c r="N6369" i="12"/>
  <c r="I6370" i="12"/>
  <c r="J6370" i="12" s="1"/>
  <c r="H6371" i="12"/>
  <c r="F6373" i="12"/>
  <c r="G6373" i="12" s="1"/>
  <c r="E6372" i="12"/>
  <c r="P6370" i="12" l="1"/>
  <c r="Q6370" i="12"/>
  <c r="R6369" i="12"/>
  <c r="L6371" i="12"/>
  <c r="M6371" i="12"/>
  <c r="N6370" i="12"/>
  <c r="I6371" i="12"/>
  <c r="J6371" i="12" s="1"/>
  <c r="H6372" i="12"/>
  <c r="M6372" i="12" s="1"/>
  <c r="E6373" i="12"/>
  <c r="F6374" i="12"/>
  <c r="G6374" i="12" s="1"/>
  <c r="P6371" i="12" l="1"/>
  <c r="Q6371" i="12"/>
  <c r="Q6372" i="12" s="1"/>
  <c r="R6370" i="12"/>
  <c r="N6371" i="12"/>
  <c r="I6372" i="12"/>
  <c r="J6372" i="12" s="1"/>
  <c r="L6372" i="12"/>
  <c r="N6372" i="12" s="1"/>
  <c r="H6373" i="12"/>
  <c r="F6375" i="12"/>
  <c r="G6375" i="12" s="1"/>
  <c r="E6374" i="12"/>
  <c r="P6372" i="12" l="1"/>
  <c r="R6372" i="12" s="1"/>
  <c r="R6371" i="12"/>
  <c r="L6373" i="12"/>
  <c r="M6373" i="12"/>
  <c r="I6373" i="12"/>
  <c r="J6373" i="12" s="1"/>
  <c r="H6374" i="12"/>
  <c r="E6375" i="12"/>
  <c r="F6376" i="12"/>
  <c r="G6376" i="12" s="1"/>
  <c r="P6373" i="12" l="1"/>
  <c r="Q6373" i="12"/>
  <c r="L6374" i="12"/>
  <c r="M6374" i="12"/>
  <c r="N6373" i="12"/>
  <c r="I6374" i="12"/>
  <c r="J6374" i="12" s="1"/>
  <c r="H6375" i="12"/>
  <c r="M6375" i="12" s="1"/>
  <c r="F6377" i="12"/>
  <c r="G6377" i="12" s="1"/>
  <c r="E6376" i="12"/>
  <c r="P6374" i="12" l="1"/>
  <c r="Q6374" i="12"/>
  <c r="Q6375" i="12" s="1"/>
  <c r="R6373" i="12"/>
  <c r="N6374" i="12"/>
  <c r="I6375" i="12"/>
  <c r="J6375" i="12" s="1"/>
  <c r="L6375" i="12"/>
  <c r="N6375" i="12" s="1"/>
  <c r="H6376" i="12"/>
  <c r="E6377" i="12"/>
  <c r="F6378" i="12"/>
  <c r="G6378" i="12" s="1"/>
  <c r="P6375" i="12" l="1"/>
  <c r="R6375" i="12" s="1"/>
  <c r="R6374" i="12"/>
  <c r="L6376" i="12"/>
  <c r="M6376" i="12"/>
  <c r="I6376" i="12"/>
  <c r="J6376" i="12" s="1"/>
  <c r="H6377" i="12"/>
  <c r="F6379" i="12"/>
  <c r="G6379" i="12" s="1"/>
  <c r="E6378" i="12"/>
  <c r="P6376" i="12" l="1"/>
  <c r="Q6376" i="12"/>
  <c r="L6377" i="12"/>
  <c r="M6377" i="12"/>
  <c r="N6376" i="12"/>
  <c r="I6377" i="12"/>
  <c r="J6377" i="12" s="1"/>
  <c r="H6378" i="12"/>
  <c r="E6379" i="12"/>
  <c r="F6380" i="12"/>
  <c r="G6380" i="12" s="1"/>
  <c r="P6377" i="12" l="1"/>
  <c r="Q6377" i="12"/>
  <c r="R6376" i="12"/>
  <c r="L6378" i="12"/>
  <c r="M6378" i="12"/>
  <c r="N6377" i="12"/>
  <c r="I6378" i="12"/>
  <c r="J6378" i="12" s="1"/>
  <c r="H6379" i="12"/>
  <c r="M6379" i="12" s="1"/>
  <c r="F6381" i="12"/>
  <c r="G6381" i="12" s="1"/>
  <c r="E6380" i="12"/>
  <c r="P6378" i="12" l="1"/>
  <c r="Q6378" i="12"/>
  <c r="Q6379" i="12" s="1"/>
  <c r="R6377" i="12"/>
  <c r="N6378" i="12"/>
  <c r="I6379" i="12"/>
  <c r="J6379" i="12" s="1"/>
  <c r="L6379" i="12"/>
  <c r="N6379" i="12" s="1"/>
  <c r="H6380" i="12"/>
  <c r="E6381" i="12"/>
  <c r="F6382" i="12"/>
  <c r="G6382" i="12" s="1"/>
  <c r="P6379" i="12" l="1"/>
  <c r="R6379" i="12" s="1"/>
  <c r="R6378" i="12"/>
  <c r="L6380" i="12"/>
  <c r="M6380" i="12"/>
  <c r="I6380" i="12"/>
  <c r="J6380" i="12" s="1"/>
  <c r="H6381" i="12"/>
  <c r="F6383" i="12"/>
  <c r="G6383" i="12" s="1"/>
  <c r="E6382" i="12"/>
  <c r="P6380" i="12" l="1"/>
  <c r="Q6380" i="12"/>
  <c r="L6381" i="12"/>
  <c r="M6381" i="12"/>
  <c r="N6380" i="12"/>
  <c r="I6381" i="12"/>
  <c r="J6381" i="12" s="1"/>
  <c r="H6382" i="12"/>
  <c r="E6383" i="12"/>
  <c r="F6384" i="12"/>
  <c r="G6384" i="12" s="1"/>
  <c r="P6381" i="12" l="1"/>
  <c r="Q6381" i="12"/>
  <c r="R6380" i="12"/>
  <c r="L6382" i="12"/>
  <c r="M6382" i="12"/>
  <c r="N6381" i="12"/>
  <c r="I6382" i="12"/>
  <c r="J6382" i="12" s="1"/>
  <c r="H6383" i="12"/>
  <c r="F6385" i="12"/>
  <c r="G6385" i="12" s="1"/>
  <c r="E6384" i="12"/>
  <c r="P6382" i="12" l="1"/>
  <c r="Q6382" i="12"/>
  <c r="R6381" i="12"/>
  <c r="L6383" i="12"/>
  <c r="M6383" i="12"/>
  <c r="N6382" i="12"/>
  <c r="I6383" i="12"/>
  <c r="J6383" i="12" s="1"/>
  <c r="H6384" i="12"/>
  <c r="F6386" i="12"/>
  <c r="G6386" i="12" s="1"/>
  <c r="E6385" i="12"/>
  <c r="P6383" i="12" l="1"/>
  <c r="Q6383" i="12"/>
  <c r="R6382" i="12"/>
  <c r="L6384" i="12"/>
  <c r="M6384" i="12"/>
  <c r="N6383" i="12"/>
  <c r="I6384" i="12"/>
  <c r="J6384" i="12" s="1"/>
  <c r="H6385" i="12"/>
  <c r="F6387" i="12"/>
  <c r="G6387" i="12" s="1"/>
  <c r="E6386" i="12"/>
  <c r="P6384" i="12" l="1"/>
  <c r="Q6384" i="12"/>
  <c r="R6383" i="12"/>
  <c r="L6385" i="12"/>
  <c r="M6385" i="12"/>
  <c r="N6384" i="12"/>
  <c r="I6385" i="12"/>
  <c r="J6385" i="12" s="1"/>
  <c r="H6386" i="12"/>
  <c r="F6388" i="12"/>
  <c r="G6388" i="12" s="1"/>
  <c r="E6387" i="12"/>
  <c r="P6385" i="12" l="1"/>
  <c r="Q6385" i="12"/>
  <c r="R6384" i="12"/>
  <c r="L6386" i="12"/>
  <c r="M6386" i="12"/>
  <c r="N6385" i="12"/>
  <c r="I6386" i="12"/>
  <c r="J6386" i="12" s="1"/>
  <c r="H6387" i="12"/>
  <c r="E6388" i="12"/>
  <c r="F6389" i="12"/>
  <c r="G6389" i="12" s="1"/>
  <c r="P6386" i="12" l="1"/>
  <c r="Q6386" i="12"/>
  <c r="R6385" i="12"/>
  <c r="L6387" i="12"/>
  <c r="M6387" i="12"/>
  <c r="N6386" i="12"/>
  <c r="I6387" i="12"/>
  <c r="J6387" i="12" s="1"/>
  <c r="H6388" i="12"/>
  <c r="F6390" i="12"/>
  <c r="G6390" i="12" s="1"/>
  <c r="E6389" i="12"/>
  <c r="P6387" i="12" l="1"/>
  <c r="Q6387" i="12"/>
  <c r="R6386" i="12"/>
  <c r="L6388" i="12"/>
  <c r="M6388" i="12"/>
  <c r="N6387" i="12"/>
  <c r="I6388" i="12"/>
  <c r="J6388" i="12" s="1"/>
  <c r="H6389" i="12"/>
  <c r="M6389" i="12" s="1"/>
  <c r="F6391" i="12"/>
  <c r="G6391" i="12" s="1"/>
  <c r="E6390" i="12"/>
  <c r="P6388" i="12" l="1"/>
  <c r="Q6388" i="12"/>
  <c r="Q6389" i="12" s="1"/>
  <c r="R6387" i="12"/>
  <c r="N6388" i="12"/>
  <c r="I6389" i="12"/>
  <c r="J6389" i="12" s="1"/>
  <c r="L6389" i="12"/>
  <c r="N6389" i="12" s="1"/>
  <c r="H6390" i="12"/>
  <c r="F6392" i="12"/>
  <c r="G6392" i="12" s="1"/>
  <c r="E6391" i="12"/>
  <c r="P6389" i="12" l="1"/>
  <c r="R6389" i="12" s="1"/>
  <c r="R6388" i="12"/>
  <c r="L6390" i="12"/>
  <c r="M6390" i="12"/>
  <c r="I6390" i="12"/>
  <c r="J6390" i="12" s="1"/>
  <c r="H6391" i="12"/>
  <c r="E6392" i="12"/>
  <c r="F6393" i="12"/>
  <c r="G6393" i="12" s="1"/>
  <c r="P6390" i="12" l="1"/>
  <c r="Q6390" i="12"/>
  <c r="L6391" i="12"/>
  <c r="M6391" i="12"/>
  <c r="N6390" i="12"/>
  <c r="I6391" i="12"/>
  <c r="J6391" i="12" s="1"/>
  <c r="H6392" i="12"/>
  <c r="F6394" i="12"/>
  <c r="G6394" i="12" s="1"/>
  <c r="E6393" i="12"/>
  <c r="P6391" i="12" l="1"/>
  <c r="Q6391" i="12"/>
  <c r="R6390" i="12"/>
  <c r="L6392" i="12"/>
  <c r="M6392" i="12"/>
  <c r="N6391" i="12"/>
  <c r="I6392" i="12"/>
  <c r="J6392" i="12" s="1"/>
  <c r="H6393" i="12"/>
  <c r="F6395" i="12"/>
  <c r="G6395" i="12" s="1"/>
  <c r="E6394" i="12"/>
  <c r="P6392" i="12" l="1"/>
  <c r="Q6392" i="12"/>
  <c r="R6391" i="12"/>
  <c r="L6393" i="12"/>
  <c r="M6393" i="12"/>
  <c r="N6392" i="12"/>
  <c r="I6393" i="12"/>
  <c r="J6393" i="12" s="1"/>
  <c r="H6394" i="12"/>
  <c r="E6395" i="12"/>
  <c r="F6396" i="12"/>
  <c r="G6396" i="12" s="1"/>
  <c r="P6393" i="12" l="1"/>
  <c r="Q6393" i="12"/>
  <c r="R6392" i="12"/>
  <c r="L6394" i="12"/>
  <c r="M6394" i="12"/>
  <c r="N6393" i="12"/>
  <c r="I6394" i="12"/>
  <c r="J6394" i="12" s="1"/>
  <c r="H6395" i="12"/>
  <c r="M6395" i="12" s="1"/>
  <c r="F6397" i="12"/>
  <c r="G6397" i="12" s="1"/>
  <c r="E6396" i="12"/>
  <c r="P6394" i="12" l="1"/>
  <c r="Q6394" i="12"/>
  <c r="Q6395" i="12" s="1"/>
  <c r="R6393" i="12"/>
  <c r="N6394" i="12"/>
  <c r="I6395" i="12"/>
  <c r="J6395" i="12" s="1"/>
  <c r="L6395" i="12"/>
  <c r="N6395" i="12" s="1"/>
  <c r="H6396" i="12"/>
  <c r="M6396" i="12" s="1"/>
  <c r="E6397" i="12"/>
  <c r="F6398" i="12"/>
  <c r="G6398" i="12" s="1"/>
  <c r="P6395" i="12" l="1"/>
  <c r="Q6396" i="12"/>
  <c r="R6394" i="12"/>
  <c r="R6395" i="12"/>
  <c r="I6396" i="12"/>
  <c r="J6396" i="12" s="1"/>
  <c r="L6396" i="12"/>
  <c r="N6396" i="12" s="1"/>
  <c r="H6397" i="12"/>
  <c r="F6399" i="12"/>
  <c r="G6399" i="12" s="1"/>
  <c r="E6398" i="12"/>
  <c r="P6396" i="12" l="1"/>
  <c r="R6396" i="12" s="1"/>
  <c r="L6397" i="12"/>
  <c r="M6397" i="12"/>
  <c r="I6397" i="12"/>
  <c r="J6397" i="12" s="1"/>
  <c r="H6398" i="12"/>
  <c r="M6398" i="12" s="1"/>
  <c r="F6400" i="12"/>
  <c r="G6400" i="12" s="1"/>
  <c r="E6399" i="12"/>
  <c r="P6397" i="12" l="1"/>
  <c r="Q6397" i="12"/>
  <c r="Q6398" i="12" s="1"/>
  <c r="N6397" i="12"/>
  <c r="I6398" i="12"/>
  <c r="J6398" i="12" s="1"/>
  <c r="L6398" i="12"/>
  <c r="N6398" i="12" s="1"/>
  <c r="H6399" i="12"/>
  <c r="M6399" i="12" s="1"/>
  <c r="E6400" i="12"/>
  <c r="F6401" i="12"/>
  <c r="G6401" i="12" s="1"/>
  <c r="P6398" i="12" l="1"/>
  <c r="R6398" i="12" s="1"/>
  <c r="Q6399" i="12"/>
  <c r="R6397" i="12"/>
  <c r="I6399" i="12"/>
  <c r="J6399" i="12" s="1"/>
  <c r="L6399" i="12"/>
  <c r="N6399" i="12" s="1"/>
  <c r="H6400" i="12"/>
  <c r="F6402" i="12"/>
  <c r="G6402" i="12" s="1"/>
  <c r="E6401" i="12"/>
  <c r="P6399" i="12" l="1"/>
  <c r="R6399" i="12" s="1"/>
  <c r="L6400" i="12"/>
  <c r="M6400" i="12"/>
  <c r="I6400" i="12"/>
  <c r="J6400" i="12" s="1"/>
  <c r="H6401" i="12"/>
  <c r="F6403" i="12"/>
  <c r="G6403" i="12" s="1"/>
  <c r="E6402" i="12"/>
  <c r="P6400" i="12" l="1"/>
  <c r="Q6400" i="12"/>
  <c r="L6401" i="12"/>
  <c r="M6401" i="12"/>
  <c r="N6400" i="12"/>
  <c r="I6401" i="12"/>
  <c r="J6401" i="12" s="1"/>
  <c r="H6402" i="12"/>
  <c r="E6403" i="12"/>
  <c r="F6404" i="12"/>
  <c r="G6404" i="12" s="1"/>
  <c r="P6401" i="12" l="1"/>
  <c r="Q6401" i="12"/>
  <c r="R6400" i="12"/>
  <c r="L6402" i="12"/>
  <c r="M6402" i="12"/>
  <c r="N6401" i="12"/>
  <c r="I6402" i="12"/>
  <c r="J6402" i="12" s="1"/>
  <c r="H6403" i="12"/>
  <c r="F6405" i="12"/>
  <c r="G6405" i="12" s="1"/>
  <c r="E6404" i="12"/>
  <c r="P6402" i="12" l="1"/>
  <c r="Q6402" i="12"/>
  <c r="R6401" i="12"/>
  <c r="L6403" i="12"/>
  <c r="M6403" i="12"/>
  <c r="N6402" i="12"/>
  <c r="I6403" i="12"/>
  <c r="J6403" i="12" s="1"/>
  <c r="H6404" i="12"/>
  <c r="F6406" i="12"/>
  <c r="G6406" i="12" s="1"/>
  <c r="E6405" i="12"/>
  <c r="P6403" i="12" l="1"/>
  <c r="Q6403" i="12"/>
  <c r="R6402" i="12"/>
  <c r="L6404" i="12"/>
  <c r="M6404" i="12"/>
  <c r="N6403" i="12"/>
  <c r="I6404" i="12"/>
  <c r="J6404" i="12" s="1"/>
  <c r="H6405" i="12"/>
  <c r="F6407" i="12"/>
  <c r="G6407" i="12" s="1"/>
  <c r="E6406" i="12"/>
  <c r="P6404" i="12" l="1"/>
  <c r="Q6404" i="12"/>
  <c r="R6403" i="12"/>
  <c r="L6405" i="12"/>
  <c r="M6405" i="12"/>
  <c r="N6404" i="12"/>
  <c r="I6405" i="12"/>
  <c r="J6405" i="12" s="1"/>
  <c r="H6406" i="12"/>
  <c r="E6407" i="12"/>
  <c r="F6408" i="12"/>
  <c r="G6408" i="12" s="1"/>
  <c r="P6405" i="12" l="1"/>
  <c r="Q6405" i="12"/>
  <c r="R6404" i="12"/>
  <c r="L6406" i="12"/>
  <c r="M6406" i="12"/>
  <c r="N6405" i="12"/>
  <c r="I6406" i="12"/>
  <c r="J6406" i="12" s="1"/>
  <c r="H6407" i="12"/>
  <c r="F6409" i="12"/>
  <c r="G6409" i="12" s="1"/>
  <c r="E6408" i="12"/>
  <c r="P6406" i="12" l="1"/>
  <c r="Q6406" i="12"/>
  <c r="R6405" i="12"/>
  <c r="L6407" i="12"/>
  <c r="M6407" i="12"/>
  <c r="N6406" i="12"/>
  <c r="I6407" i="12"/>
  <c r="J6407" i="12" s="1"/>
  <c r="H6408" i="12"/>
  <c r="E6409" i="12"/>
  <c r="F6410" i="12"/>
  <c r="G6410" i="12" s="1"/>
  <c r="P6407" i="12" l="1"/>
  <c r="Q6407" i="12"/>
  <c r="R6406" i="12"/>
  <c r="L6408" i="12"/>
  <c r="M6408" i="12"/>
  <c r="N6407" i="12"/>
  <c r="I6408" i="12"/>
  <c r="J6408" i="12" s="1"/>
  <c r="H6409" i="12"/>
  <c r="F6411" i="12"/>
  <c r="G6411" i="12" s="1"/>
  <c r="E6410" i="12"/>
  <c r="P6408" i="12" l="1"/>
  <c r="Q6408" i="12"/>
  <c r="R6407" i="12"/>
  <c r="L6409" i="12"/>
  <c r="M6409" i="12"/>
  <c r="N6408" i="12"/>
  <c r="I6409" i="12"/>
  <c r="J6409" i="12" s="1"/>
  <c r="H6410" i="12"/>
  <c r="F6412" i="12"/>
  <c r="G6412" i="12" s="1"/>
  <c r="E6411" i="12"/>
  <c r="P6409" i="12" l="1"/>
  <c r="Q6409" i="12"/>
  <c r="R6408" i="12"/>
  <c r="L6410" i="12"/>
  <c r="M6410" i="12"/>
  <c r="N6409" i="12"/>
  <c r="I6410" i="12"/>
  <c r="J6410" i="12" s="1"/>
  <c r="H6411" i="12"/>
  <c r="M6411" i="12" s="1"/>
  <c r="F6413" i="12"/>
  <c r="G6413" i="12" s="1"/>
  <c r="E6412" i="12"/>
  <c r="P6410" i="12" l="1"/>
  <c r="Q6410" i="12"/>
  <c r="Q6411" i="12" s="1"/>
  <c r="R6409" i="12"/>
  <c r="N6410" i="12"/>
  <c r="I6411" i="12"/>
  <c r="J6411" i="12" s="1"/>
  <c r="L6411" i="12"/>
  <c r="N6411" i="12" s="1"/>
  <c r="H6412" i="12"/>
  <c r="E6413" i="12"/>
  <c r="F6414" i="12"/>
  <c r="G6414" i="12" s="1"/>
  <c r="P6411" i="12" l="1"/>
  <c r="R6411" i="12" s="1"/>
  <c r="R6410" i="12"/>
  <c r="L6412" i="12"/>
  <c r="M6412" i="12"/>
  <c r="I6412" i="12"/>
  <c r="J6412" i="12" s="1"/>
  <c r="H6413" i="12"/>
  <c r="M6413" i="12" s="1"/>
  <c r="F6415" i="12"/>
  <c r="G6415" i="12" s="1"/>
  <c r="E6414" i="12"/>
  <c r="P6412" i="12" l="1"/>
  <c r="Q6412" i="12"/>
  <c r="Q6413" i="12" s="1"/>
  <c r="N6412" i="12"/>
  <c r="I6413" i="12"/>
  <c r="J6413" i="12" s="1"/>
  <c r="L6413" i="12"/>
  <c r="N6413" i="12" s="1"/>
  <c r="H6414" i="12"/>
  <c r="M6414" i="12" s="1"/>
  <c r="E6415" i="12"/>
  <c r="F6416" i="12"/>
  <c r="G6416" i="12" s="1"/>
  <c r="P6413" i="12" l="1"/>
  <c r="Q6414" i="12"/>
  <c r="R6413" i="12"/>
  <c r="R6412" i="12"/>
  <c r="I6414" i="12"/>
  <c r="J6414" i="12" s="1"/>
  <c r="L6414" i="12"/>
  <c r="N6414" i="12" s="1"/>
  <c r="H6415" i="12"/>
  <c r="F6417" i="12"/>
  <c r="G6417" i="12" s="1"/>
  <c r="E6416" i="12"/>
  <c r="P6414" i="12" l="1"/>
  <c r="R6414" i="12" s="1"/>
  <c r="L6415" i="12"/>
  <c r="M6415" i="12"/>
  <c r="I6415" i="12"/>
  <c r="J6415" i="12" s="1"/>
  <c r="H6416" i="12"/>
  <c r="M6416" i="12" s="1"/>
  <c r="E6417" i="12"/>
  <c r="F6418" i="12"/>
  <c r="G6418" i="12" s="1"/>
  <c r="P6415" i="12" l="1"/>
  <c r="Q6415" i="12"/>
  <c r="Q6416" i="12" s="1"/>
  <c r="N6415" i="12"/>
  <c r="I6416" i="12"/>
  <c r="J6416" i="12" s="1"/>
  <c r="L6416" i="12"/>
  <c r="N6416" i="12" s="1"/>
  <c r="H6417" i="12"/>
  <c r="F6419" i="12"/>
  <c r="G6419" i="12" s="1"/>
  <c r="E6418" i="12"/>
  <c r="P6416" i="12" l="1"/>
  <c r="R6416" i="12" s="1"/>
  <c r="R6415" i="12"/>
  <c r="L6417" i="12"/>
  <c r="M6417" i="12"/>
  <c r="I6417" i="12"/>
  <c r="J6417" i="12" s="1"/>
  <c r="H6418" i="12"/>
  <c r="E6419" i="12"/>
  <c r="F6420" i="12"/>
  <c r="G6420" i="12" s="1"/>
  <c r="P6417" i="12" l="1"/>
  <c r="Q6417" i="12"/>
  <c r="L6418" i="12"/>
  <c r="M6418" i="12"/>
  <c r="N6417" i="12"/>
  <c r="I6418" i="12"/>
  <c r="J6418" i="12" s="1"/>
  <c r="H6419" i="12"/>
  <c r="F6421" i="12"/>
  <c r="G6421" i="12" s="1"/>
  <c r="E6420" i="12"/>
  <c r="P6418" i="12" l="1"/>
  <c r="Q6418" i="12"/>
  <c r="R6417" i="12"/>
  <c r="L6419" i="12"/>
  <c r="M6419" i="12"/>
  <c r="N6418" i="12"/>
  <c r="I6419" i="12"/>
  <c r="J6419" i="12" s="1"/>
  <c r="H6420" i="12"/>
  <c r="E6421" i="12"/>
  <c r="F6422" i="12"/>
  <c r="G6422" i="12" s="1"/>
  <c r="P6419" i="12" l="1"/>
  <c r="Q6419" i="12"/>
  <c r="R6418" i="12"/>
  <c r="L6420" i="12"/>
  <c r="M6420" i="12"/>
  <c r="N6419" i="12"/>
  <c r="I6420" i="12"/>
  <c r="J6420" i="12" s="1"/>
  <c r="H6421" i="12"/>
  <c r="F6423" i="12"/>
  <c r="G6423" i="12" s="1"/>
  <c r="E6422" i="12"/>
  <c r="P6420" i="12" l="1"/>
  <c r="Q6420" i="12"/>
  <c r="R6419" i="12"/>
  <c r="L6421" i="12"/>
  <c r="M6421" i="12"/>
  <c r="N6420" i="12"/>
  <c r="I6421" i="12"/>
  <c r="J6421" i="12" s="1"/>
  <c r="H6422" i="12"/>
  <c r="M6422" i="12" s="1"/>
  <c r="F6424" i="12"/>
  <c r="G6424" i="12" s="1"/>
  <c r="E6423" i="12"/>
  <c r="P6421" i="12" l="1"/>
  <c r="Q6421" i="12"/>
  <c r="Q6422" i="12" s="1"/>
  <c r="R6420" i="12"/>
  <c r="N6421" i="12"/>
  <c r="I6422" i="12"/>
  <c r="J6422" i="12" s="1"/>
  <c r="L6422" i="12"/>
  <c r="N6422" i="12" s="1"/>
  <c r="H6423" i="12"/>
  <c r="M6423" i="12" s="1"/>
  <c r="F6425" i="12"/>
  <c r="G6425" i="12" s="1"/>
  <c r="E6424" i="12"/>
  <c r="P6422" i="12" l="1"/>
  <c r="R6422" i="12" s="1"/>
  <c r="Q6423" i="12"/>
  <c r="R6421" i="12"/>
  <c r="I6423" i="12"/>
  <c r="J6423" i="12" s="1"/>
  <c r="L6423" i="12"/>
  <c r="N6423" i="12" s="1"/>
  <c r="H6424" i="12"/>
  <c r="F6426" i="12"/>
  <c r="G6426" i="12" s="1"/>
  <c r="E6425" i="12"/>
  <c r="P6423" i="12" l="1"/>
  <c r="R6423" i="12" s="1"/>
  <c r="L6424" i="12"/>
  <c r="M6424" i="12"/>
  <c r="I6424" i="12"/>
  <c r="J6424" i="12" s="1"/>
  <c r="H6425" i="12"/>
  <c r="E6426" i="12"/>
  <c r="F6427" i="12"/>
  <c r="G6427" i="12" s="1"/>
  <c r="P6424" i="12" l="1"/>
  <c r="Q6424" i="12"/>
  <c r="L6425" i="12"/>
  <c r="M6425" i="12"/>
  <c r="N6424" i="12"/>
  <c r="I6425" i="12"/>
  <c r="J6425" i="12" s="1"/>
  <c r="H6426" i="12"/>
  <c r="F6428" i="12"/>
  <c r="G6428" i="12" s="1"/>
  <c r="E6427" i="12"/>
  <c r="P6425" i="12" l="1"/>
  <c r="Q6425" i="12"/>
  <c r="R6424" i="12"/>
  <c r="L6426" i="12"/>
  <c r="M6426" i="12"/>
  <c r="N6425" i="12"/>
  <c r="I6426" i="12"/>
  <c r="J6426" i="12" s="1"/>
  <c r="H6427" i="12"/>
  <c r="F6429" i="12"/>
  <c r="G6429" i="12" s="1"/>
  <c r="E6428" i="12"/>
  <c r="P6426" i="12" l="1"/>
  <c r="Q6426" i="12"/>
  <c r="R6425" i="12"/>
  <c r="L6427" i="12"/>
  <c r="M6427" i="12"/>
  <c r="N6426" i="12"/>
  <c r="I6427" i="12"/>
  <c r="J6427" i="12" s="1"/>
  <c r="H6428" i="12"/>
  <c r="F6430" i="12"/>
  <c r="G6430" i="12" s="1"/>
  <c r="E6429" i="12"/>
  <c r="P6427" i="12" l="1"/>
  <c r="Q6427" i="12"/>
  <c r="R6426" i="12"/>
  <c r="L6428" i="12"/>
  <c r="M6428" i="12"/>
  <c r="N6427" i="12"/>
  <c r="I6428" i="12"/>
  <c r="J6428" i="12" s="1"/>
  <c r="H6429" i="12"/>
  <c r="F6431" i="12"/>
  <c r="G6431" i="12" s="1"/>
  <c r="E6430" i="12"/>
  <c r="P6428" i="12" l="1"/>
  <c r="Q6428" i="12"/>
  <c r="R6427" i="12"/>
  <c r="L6429" i="12"/>
  <c r="M6429" i="12"/>
  <c r="N6428" i="12"/>
  <c r="I6429" i="12"/>
  <c r="J6429" i="12" s="1"/>
  <c r="H6430" i="12"/>
  <c r="F6432" i="12"/>
  <c r="G6432" i="12" s="1"/>
  <c r="E6431" i="12"/>
  <c r="P6429" i="12" l="1"/>
  <c r="Q6429" i="12"/>
  <c r="R6429" i="12" s="1"/>
  <c r="R6428" i="12"/>
  <c r="L6430" i="12"/>
  <c r="M6430" i="12"/>
  <c r="N6429" i="12"/>
  <c r="I6430" i="12"/>
  <c r="J6430" i="12" s="1"/>
  <c r="H6431" i="12"/>
  <c r="E6432" i="12"/>
  <c r="F6433" i="12"/>
  <c r="G6433" i="12" s="1"/>
  <c r="P6430" i="12" l="1"/>
  <c r="Q6430" i="12"/>
  <c r="L6431" i="12"/>
  <c r="M6431" i="12"/>
  <c r="N6430" i="12"/>
  <c r="I6431" i="12"/>
  <c r="J6431" i="12" s="1"/>
  <c r="H6432" i="12"/>
  <c r="M6432" i="12" s="1"/>
  <c r="E6433" i="12"/>
  <c r="F6434" i="12"/>
  <c r="G6434" i="12" s="1"/>
  <c r="P6431" i="12" l="1"/>
  <c r="Q6431" i="12"/>
  <c r="Q6432" i="12" s="1"/>
  <c r="R6430" i="12"/>
  <c r="N6431" i="12"/>
  <c r="I6432" i="12"/>
  <c r="J6432" i="12" s="1"/>
  <c r="L6432" i="12"/>
  <c r="N6432" i="12" s="1"/>
  <c r="H6433" i="12"/>
  <c r="M6433" i="12" s="1"/>
  <c r="F6435" i="12"/>
  <c r="G6435" i="12" s="1"/>
  <c r="E6434" i="12"/>
  <c r="P6432" i="12" l="1"/>
  <c r="Q6433" i="12"/>
  <c r="R6432" i="12"/>
  <c r="R6431" i="12"/>
  <c r="I6433" i="12"/>
  <c r="J6433" i="12" s="1"/>
  <c r="L6433" i="12"/>
  <c r="N6433" i="12" s="1"/>
  <c r="H6434" i="12"/>
  <c r="F6436" i="12"/>
  <c r="G6436" i="12" s="1"/>
  <c r="E6435" i="12"/>
  <c r="P6433" i="12" l="1"/>
  <c r="R6433" i="12" s="1"/>
  <c r="L6434" i="12"/>
  <c r="M6434" i="12"/>
  <c r="I6434" i="12"/>
  <c r="J6434" i="12" s="1"/>
  <c r="H6435" i="12"/>
  <c r="E6436" i="12"/>
  <c r="F6437" i="12"/>
  <c r="G6437" i="12" s="1"/>
  <c r="P6434" i="12" l="1"/>
  <c r="Q6434" i="12"/>
  <c r="L6435" i="12"/>
  <c r="M6435" i="12"/>
  <c r="N6434" i="12"/>
  <c r="I6435" i="12"/>
  <c r="J6435" i="12" s="1"/>
  <c r="H6436" i="12"/>
  <c r="E6437" i="12"/>
  <c r="F6438" i="12"/>
  <c r="G6438" i="12" s="1"/>
  <c r="P6435" i="12" l="1"/>
  <c r="Q6435" i="12"/>
  <c r="R6434" i="12"/>
  <c r="L6436" i="12"/>
  <c r="M6436" i="12"/>
  <c r="N6435" i="12"/>
  <c r="I6436" i="12"/>
  <c r="J6436" i="12" s="1"/>
  <c r="H6437" i="12"/>
  <c r="F6439" i="12"/>
  <c r="G6439" i="12" s="1"/>
  <c r="E6438" i="12"/>
  <c r="P6436" i="12" l="1"/>
  <c r="Q6436" i="12"/>
  <c r="R6435" i="12"/>
  <c r="L6437" i="12"/>
  <c r="M6437" i="12"/>
  <c r="N6436" i="12"/>
  <c r="I6437" i="12"/>
  <c r="J6437" i="12" s="1"/>
  <c r="H6438" i="12"/>
  <c r="M6438" i="12" s="1"/>
  <c r="F6440" i="12"/>
  <c r="G6440" i="12" s="1"/>
  <c r="E6439" i="12"/>
  <c r="P6437" i="12" l="1"/>
  <c r="Q6437" i="12"/>
  <c r="Q6438" i="12" s="1"/>
  <c r="R6436" i="12"/>
  <c r="N6437" i="12"/>
  <c r="I6438" i="12"/>
  <c r="J6438" i="12" s="1"/>
  <c r="L6438" i="12"/>
  <c r="N6438" i="12" s="1"/>
  <c r="H6439" i="12"/>
  <c r="M6439" i="12" s="1"/>
  <c r="E6440" i="12"/>
  <c r="F6441" i="12"/>
  <c r="G6441" i="12" s="1"/>
  <c r="P6438" i="12" l="1"/>
  <c r="R6438" i="12" s="1"/>
  <c r="Q6439" i="12"/>
  <c r="R6437" i="12"/>
  <c r="I6439" i="12"/>
  <c r="J6439" i="12" s="1"/>
  <c r="L6439" i="12"/>
  <c r="N6439" i="12" s="1"/>
  <c r="H6440" i="12"/>
  <c r="F6442" i="12"/>
  <c r="G6442" i="12" s="1"/>
  <c r="E6441" i="12"/>
  <c r="P6439" i="12" l="1"/>
  <c r="R6439" i="12" s="1"/>
  <c r="L6440" i="12"/>
  <c r="M6440" i="12"/>
  <c r="I6440" i="12"/>
  <c r="J6440" i="12" s="1"/>
  <c r="H6441" i="12"/>
  <c r="E6442" i="12"/>
  <c r="F6443" i="12"/>
  <c r="G6443" i="12" s="1"/>
  <c r="P6440" i="12" l="1"/>
  <c r="Q6440" i="12"/>
  <c r="L6441" i="12"/>
  <c r="M6441" i="12"/>
  <c r="N6440" i="12"/>
  <c r="I6441" i="12"/>
  <c r="J6441" i="12" s="1"/>
  <c r="H6442" i="12"/>
  <c r="F6444" i="12"/>
  <c r="G6444" i="12" s="1"/>
  <c r="E6443" i="12"/>
  <c r="P6441" i="12" l="1"/>
  <c r="Q6441" i="12"/>
  <c r="R6440" i="12"/>
  <c r="L6442" i="12"/>
  <c r="M6442" i="12"/>
  <c r="N6441" i="12"/>
  <c r="I6442" i="12"/>
  <c r="J6442" i="12" s="1"/>
  <c r="H6443" i="12"/>
  <c r="E6444" i="12"/>
  <c r="F6445" i="12"/>
  <c r="G6445" i="12" s="1"/>
  <c r="P6442" i="12" l="1"/>
  <c r="Q6442" i="12"/>
  <c r="R6441" i="12"/>
  <c r="L6443" i="12"/>
  <c r="M6443" i="12"/>
  <c r="N6442" i="12"/>
  <c r="I6443" i="12"/>
  <c r="J6443" i="12" s="1"/>
  <c r="H6444" i="12"/>
  <c r="E6445" i="12"/>
  <c r="F6446" i="12"/>
  <c r="G6446" i="12" s="1"/>
  <c r="P6443" i="12" l="1"/>
  <c r="Q6443" i="12"/>
  <c r="R6442" i="12"/>
  <c r="L6444" i="12"/>
  <c r="M6444" i="12"/>
  <c r="N6443" i="12"/>
  <c r="I6444" i="12"/>
  <c r="J6444" i="12" s="1"/>
  <c r="H6445" i="12"/>
  <c r="F6447" i="12"/>
  <c r="G6447" i="12" s="1"/>
  <c r="E6446" i="12"/>
  <c r="P6444" i="12" l="1"/>
  <c r="Q6444" i="12"/>
  <c r="R6443" i="12"/>
  <c r="L6445" i="12"/>
  <c r="M6445" i="12"/>
  <c r="N6444" i="12"/>
  <c r="I6445" i="12"/>
  <c r="J6445" i="12" s="1"/>
  <c r="H6446" i="12"/>
  <c r="E6447" i="12"/>
  <c r="F6448" i="12"/>
  <c r="G6448" i="12" s="1"/>
  <c r="P6445" i="12" l="1"/>
  <c r="Q6445" i="12"/>
  <c r="R6444" i="12"/>
  <c r="L6446" i="12"/>
  <c r="M6446" i="12"/>
  <c r="N6445" i="12"/>
  <c r="I6446" i="12"/>
  <c r="J6446" i="12" s="1"/>
  <c r="H6447" i="12"/>
  <c r="F6449" i="12"/>
  <c r="G6449" i="12" s="1"/>
  <c r="E6448" i="12"/>
  <c r="P6446" i="12" l="1"/>
  <c r="Q6446" i="12"/>
  <c r="R6445" i="12"/>
  <c r="L6447" i="12"/>
  <c r="M6447" i="12"/>
  <c r="N6446" i="12"/>
  <c r="I6447" i="12"/>
  <c r="J6447" i="12" s="1"/>
  <c r="H6448" i="12"/>
  <c r="E6449" i="12"/>
  <c r="F6450" i="12"/>
  <c r="G6450" i="12" s="1"/>
  <c r="P6447" i="12" l="1"/>
  <c r="Q6447" i="12"/>
  <c r="R6446" i="12"/>
  <c r="L6448" i="12"/>
  <c r="M6448" i="12"/>
  <c r="N6447" i="12"/>
  <c r="I6448" i="12"/>
  <c r="J6448" i="12" s="1"/>
  <c r="H6449" i="12"/>
  <c r="M6449" i="12" s="1"/>
  <c r="F6451" i="12"/>
  <c r="G6451" i="12" s="1"/>
  <c r="E6450" i="12"/>
  <c r="P6448" i="12" l="1"/>
  <c r="Q6448" i="12"/>
  <c r="Q6449" i="12" s="1"/>
  <c r="R6447" i="12"/>
  <c r="N6448" i="12"/>
  <c r="I6449" i="12"/>
  <c r="J6449" i="12" s="1"/>
  <c r="L6449" i="12"/>
  <c r="N6449" i="12" s="1"/>
  <c r="H6450" i="12"/>
  <c r="M6450" i="12" s="1"/>
  <c r="E6451" i="12"/>
  <c r="F6452" i="12"/>
  <c r="G6452" i="12" s="1"/>
  <c r="P6449" i="12" l="1"/>
  <c r="Q6450" i="12"/>
  <c r="R6448" i="12"/>
  <c r="R6449" i="12"/>
  <c r="I6450" i="12"/>
  <c r="J6450" i="12" s="1"/>
  <c r="L6450" i="12"/>
  <c r="N6450" i="12" s="1"/>
  <c r="H6451" i="12"/>
  <c r="F6453" i="12"/>
  <c r="G6453" i="12" s="1"/>
  <c r="E6452" i="12"/>
  <c r="P6450" i="12" l="1"/>
  <c r="R6450" i="12" s="1"/>
  <c r="L6451" i="12"/>
  <c r="M6451" i="12"/>
  <c r="I6451" i="12"/>
  <c r="J6451" i="12" s="1"/>
  <c r="H6452" i="12"/>
  <c r="E6453" i="12"/>
  <c r="F6454" i="12"/>
  <c r="G6454" i="12" s="1"/>
  <c r="P6451" i="12" l="1"/>
  <c r="Q6451" i="12"/>
  <c r="L6452" i="12"/>
  <c r="M6452" i="12"/>
  <c r="N6451" i="12"/>
  <c r="I6452" i="12"/>
  <c r="J6452" i="12" s="1"/>
  <c r="H6453" i="12"/>
  <c r="M6453" i="12" s="1"/>
  <c r="F6455" i="12"/>
  <c r="G6455" i="12" s="1"/>
  <c r="E6454" i="12"/>
  <c r="P6452" i="12" l="1"/>
  <c r="Q6452" i="12"/>
  <c r="Q6453" i="12" s="1"/>
  <c r="R6451" i="12"/>
  <c r="N6452" i="12"/>
  <c r="I6453" i="12"/>
  <c r="J6453" i="12" s="1"/>
  <c r="L6453" i="12"/>
  <c r="N6453" i="12" s="1"/>
  <c r="H6454" i="12"/>
  <c r="E6455" i="12"/>
  <c r="F6456" i="12"/>
  <c r="G6456" i="12" s="1"/>
  <c r="P6453" i="12" l="1"/>
  <c r="R6453" i="12" s="1"/>
  <c r="R6452" i="12"/>
  <c r="L6454" i="12"/>
  <c r="M6454" i="12"/>
  <c r="I6454" i="12"/>
  <c r="J6454" i="12" s="1"/>
  <c r="H6455" i="12"/>
  <c r="E6456" i="12"/>
  <c r="F6457" i="12"/>
  <c r="G6457" i="12" s="1"/>
  <c r="P6454" i="12" l="1"/>
  <c r="Q6454" i="12"/>
  <c r="L6455" i="12"/>
  <c r="M6455" i="12"/>
  <c r="N6454" i="12"/>
  <c r="I6455" i="12"/>
  <c r="J6455" i="12" s="1"/>
  <c r="H6456" i="12"/>
  <c r="F6458" i="12"/>
  <c r="G6458" i="12" s="1"/>
  <c r="E6457" i="12"/>
  <c r="P6455" i="12" l="1"/>
  <c r="Q6455" i="12"/>
  <c r="R6454" i="12"/>
  <c r="L6456" i="12"/>
  <c r="M6456" i="12"/>
  <c r="N6455" i="12"/>
  <c r="I6456" i="12"/>
  <c r="J6456" i="12" s="1"/>
  <c r="H6457" i="12"/>
  <c r="E6458" i="12"/>
  <c r="F6459" i="12"/>
  <c r="G6459" i="12" s="1"/>
  <c r="R6455" i="12" l="1"/>
  <c r="P6456" i="12"/>
  <c r="Q6456" i="12"/>
  <c r="L6457" i="12"/>
  <c r="M6457" i="12"/>
  <c r="N6456" i="12"/>
  <c r="I6457" i="12"/>
  <c r="J6457" i="12" s="1"/>
  <c r="H6458" i="12"/>
  <c r="E6459" i="12"/>
  <c r="F6460" i="12"/>
  <c r="G6460" i="12" s="1"/>
  <c r="P6457" i="12" l="1"/>
  <c r="Q6457" i="12"/>
  <c r="R6456" i="12"/>
  <c r="L6458" i="12"/>
  <c r="M6458" i="12"/>
  <c r="N6457" i="12"/>
  <c r="I6458" i="12"/>
  <c r="J6458" i="12" s="1"/>
  <c r="H6459" i="12"/>
  <c r="F6461" i="12"/>
  <c r="G6461" i="12" s="1"/>
  <c r="E6460" i="12"/>
  <c r="P6458" i="12" l="1"/>
  <c r="Q6458" i="12"/>
  <c r="R6457" i="12"/>
  <c r="L6459" i="12"/>
  <c r="M6459" i="12"/>
  <c r="N6458" i="12"/>
  <c r="I6459" i="12"/>
  <c r="J6459" i="12" s="1"/>
  <c r="H6460" i="12"/>
  <c r="E6461" i="12"/>
  <c r="F6462" i="12"/>
  <c r="G6462" i="12" s="1"/>
  <c r="P6459" i="12" l="1"/>
  <c r="Q6459" i="12"/>
  <c r="R6458" i="12"/>
  <c r="L6460" i="12"/>
  <c r="M6460" i="12"/>
  <c r="N6459" i="12"/>
  <c r="I6460" i="12"/>
  <c r="J6460" i="12" s="1"/>
  <c r="H6461" i="12"/>
  <c r="M6461" i="12" s="1"/>
  <c r="F6463" i="12"/>
  <c r="G6463" i="12" s="1"/>
  <c r="E6462" i="12"/>
  <c r="P6460" i="12" l="1"/>
  <c r="Q6460" i="12"/>
  <c r="Q6461" i="12" s="1"/>
  <c r="R6459" i="12"/>
  <c r="N6460" i="12"/>
  <c r="I6461" i="12"/>
  <c r="J6461" i="12" s="1"/>
  <c r="L6461" i="12"/>
  <c r="N6461" i="12" s="1"/>
  <c r="H6462" i="12"/>
  <c r="M6462" i="12" s="1"/>
  <c r="E6463" i="12"/>
  <c r="F6464" i="12"/>
  <c r="G6464" i="12" s="1"/>
  <c r="P6461" i="12" l="1"/>
  <c r="R6461" i="12" s="1"/>
  <c r="Q6462" i="12"/>
  <c r="R6460" i="12"/>
  <c r="I6462" i="12"/>
  <c r="J6462" i="12" s="1"/>
  <c r="L6462" i="12"/>
  <c r="N6462" i="12" s="1"/>
  <c r="H6463" i="12"/>
  <c r="F6465" i="12"/>
  <c r="G6465" i="12" s="1"/>
  <c r="E6464" i="12"/>
  <c r="P6462" i="12" l="1"/>
  <c r="R6462" i="12" s="1"/>
  <c r="L6463" i="12"/>
  <c r="M6463" i="12"/>
  <c r="I6463" i="12"/>
  <c r="J6463" i="12" s="1"/>
  <c r="H6464" i="12"/>
  <c r="M6464" i="12" s="1"/>
  <c r="E6465" i="12"/>
  <c r="F6466" i="12"/>
  <c r="G6466" i="12" s="1"/>
  <c r="P6463" i="12" l="1"/>
  <c r="Q6463" i="12"/>
  <c r="Q6464" i="12" s="1"/>
  <c r="N6463" i="12"/>
  <c r="I6464" i="12"/>
  <c r="J6464" i="12" s="1"/>
  <c r="L6464" i="12"/>
  <c r="N6464" i="12" s="1"/>
  <c r="H6465" i="12"/>
  <c r="M6465" i="12" s="1"/>
  <c r="F6467" i="12"/>
  <c r="G6467" i="12" s="1"/>
  <c r="E6466" i="12"/>
  <c r="P6464" i="12" l="1"/>
  <c r="R6464" i="12" s="1"/>
  <c r="Q6465" i="12"/>
  <c r="R6463" i="12"/>
  <c r="I6465" i="12"/>
  <c r="J6465" i="12" s="1"/>
  <c r="L6465" i="12"/>
  <c r="N6465" i="12" s="1"/>
  <c r="H6466" i="12"/>
  <c r="M6466" i="12" s="1"/>
  <c r="E6467" i="12"/>
  <c r="F6468" i="12"/>
  <c r="G6468" i="12" s="1"/>
  <c r="P6465" i="12" l="1"/>
  <c r="R6465" i="12" s="1"/>
  <c r="Q6466" i="12"/>
  <c r="I6466" i="12"/>
  <c r="J6466" i="12" s="1"/>
  <c r="L6466" i="12"/>
  <c r="N6466" i="12" s="1"/>
  <c r="H6467" i="12"/>
  <c r="F6469" i="12"/>
  <c r="G6469" i="12" s="1"/>
  <c r="E6468" i="12"/>
  <c r="P6466" i="12" l="1"/>
  <c r="L6467" i="12"/>
  <c r="M6467" i="12"/>
  <c r="I6467" i="12"/>
  <c r="J6467" i="12" s="1"/>
  <c r="H6468" i="12"/>
  <c r="E6469" i="12"/>
  <c r="F6470" i="12"/>
  <c r="G6470" i="12" s="1"/>
  <c r="P6467" i="12" l="1"/>
  <c r="R6466" i="12"/>
  <c r="Q6467" i="12"/>
  <c r="L6468" i="12"/>
  <c r="M6468" i="12"/>
  <c r="N6467" i="12"/>
  <c r="I6468" i="12"/>
  <c r="J6468" i="12" s="1"/>
  <c r="H6469" i="12"/>
  <c r="F6471" i="12"/>
  <c r="G6471" i="12" s="1"/>
  <c r="E6470" i="12"/>
  <c r="P6468" i="12" l="1"/>
  <c r="Q6468" i="12"/>
  <c r="R6467" i="12"/>
  <c r="L6469" i="12"/>
  <c r="M6469" i="12"/>
  <c r="N6468" i="12"/>
  <c r="I6469" i="12"/>
  <c r="J6469" i="12" s="1"/>
  <c r="H6470" i="12"/>
  <c r="M6470" i="12" s="1"/>
  <c r="E6471" i="12"/>
  <c r="F6472" i="12"/>
  <c r="G6472" i="12" s="1"/>
  <c r="P6469" i="12" l="1"/>
  <c r="Q6469" i="12"/>
  <c r="Q6470" i="12" s="1"/>
  <c r="R6468" i="12"/>
  <c r="N6469" i="12"/>
  <c r="I6470" i="12"/>
  <c r="J6470" i="12" s="1"/>
  <c r="L6470" i="12"/>
  <c r="N6470" i="12" s="1"/>
  <c r="H6471" i="12"/>
  <c r="E6472" i="12"/>
  <c r="F6473" i="12"/>
  <c r="G6473" i="12" s="1"/>
  <c r="P6470" i="12" l="1"/>
  <c r="R6470" i="12" s="1"/>
  <c r="R6469" i="12"/>
  <c r="L6471" i="12"/>
  <c r="M6471" i="12"/>
  <c r="I6471" i="12"/>
  <c r="J6471" i="12" s="1"/>
  <c r="H6472" i="12"/>
  <c r="F6474" i="12"/>
  <c r="G6474" i="12" s="1"/>
  <c r="E6473" i="12"/>
  <c r="P6471" i="12" l="1"/>
  <c r="Q6471" i="12"/>
  <c r="L6472" i="12"/>
  <c r="M6472" i="12"/>
  <c r="N6471" i="12"/>
  <c r="I6472" i="12"/>
  <c r="J6472" i="12" s="1"/>
  <c r="H6473" i="12"/>
  <c r="E6474" i="12"/>
  <c r="F6475" i="12"/>
  <c r="G6475" i="12" s="1"/>
  <c r="P6472" i="12" l="1"/>
  <c r="Q6472" i="12"/>
  <c r="R6471" i="12"/>
  <c r="L6473" i="12"/>
  <c r="M6473" i="12"/>
  <c r="N6472" i="12"/>
  <c r="I6473" i="12"/>
  <c r="J6473" i="12" s="1"/>
  <c r="H6474" i="12"/>
  <c r="F6476" i="12"/>
  <c r="G6476" i="12" s="1"/>
  <c r="E6475" i="12"/>
  <c r="P6473" i="12" l="1"/>
  <c r="Q6473" i="12"/>
  <c r="R6472" i="12"/>
  <c r="L6474" i="12"/>
  <c r="M6474" i="12"/>
  <c r="N6473" i="12"/>
  <c r="I6474" i="12"/>
  <c r="J6474" i="12" s="1"/>
  <c r="H6475" i="12"/>
  <c r="E6476" i="12"/>
  <c r="F6477" i="12"/>
  <c r="G6477" i="12" s="1"/>
  <c r="P6474" i="12" l="1"/>
  <c r="Q6474" i="12"/>
  <c r="R6473" i="12"/>
  <c r="L6475" i="12"/>
  <c r="M6475" i="12"/>
  <c r="N6474" i="12"/>
  <c r="I6475" i="12"/>
  <c r="J6475" i="12" s="1"/>
  <c r="H6476" i="12"/>
  <c r="M6476" i="12" s="1"/>
  <c r="E6477" i="12"/>
  <c r="F6478" i="12"/>
  <c r="G6478" i="12" s="1"/>
  <c r="P6475" i="12" l="1"/>
  <c r="Q6475" i="12"/>
  <c r="Q6476" i="12" s="1"/>
  <c r="R6474" i="12"/>
  <c r="N6475" i="12"/>
  <c r="I6476" i="12"/>
  <c r="J6476" i="12" s="1"/>
  <c r="L6476" i="12"/>
  <c r="N6476" i="12" s="1"/>
  <c r="H6477" i="12"/>
  <c r="F6479" i="12"/>
  <c r="G6479" i="12" s="1"/>
  <c r="E6478" i="12"/>
  <c r="P6476" i="12" l="1"/>
  <c r="R6476" i="12" s="1"/>
  <c r="R6475" i="12"/>
  <c r="L6477" i="12"/>
  <c r="M6477" i="12"/>
  <c r="I6477" i="12"/>
  <c r="J6477" i="12" s="1"/>
  <c r="H6478" i="12"/>
  <c r="E6479" i="12"/>
  <c r="F6480" i="12"/>
  <c r="G6480" i="12" s="1"/>
  <c r="P6477" i="12" l="1"/>
  <c r="Q6477" i="12"/>
  <c r="L6478" i="12"/>
  <c r="M6478" i="12"/>
  <c r="N6477" i="12"/>
  <c r="I6478" i="12"/>
  <c r="J6478" i="12" s="1"/>
  <c r="H6479" i="12"/>
  <c r="M6479" i="12" s="1"/>
  <c r="F6481" i="12"/>
  <c r="G6481" i="12" s="1"/>
  <c r="E6480" i="12"/>
  <c r="P6478" i="12" l="1"/>
  <c r="Q6478" i="12"/>
  <c r="Q6479" i="12" s="1"/>
  <c r="R6477" i="12"/>
  <c r="N6478" i="12"/>
  <c r="I6479" i="12"/>
  <c r="J6479" i="12" s="1"/>
  <c r="L6479" i="12"/>
  <c r="N6479" i="12" s="1"/>
  <c r="H6480" i="12"/>
  <c r="E6481" i="12"/>
  <c r="F6482" i="12"/>
  <c r="G6482" i="12" s="1"/>
  <c r="P6479" i="12" l="1"/>
  <c r="R6479" i="12" s="1"/>
  <c r="R6478" i="12"/>
  <c r="L6480" i="12"/>
  <c r="M6480" i="12"/>
  <c r="I6480" i="12"/>
  <c r="J6480" i="12" s="1"/>
  <c r="H6481" i="12"/>
  <c r="F6483" i="12"/>
  <c r="G6483" i="12" s="1"/>
  <c r="E6482" i="12"/>
  <c r="P6480" i="12" l="1"/>
  <c r="Q6480" i="12"/>
  <c r="L6481" i="12"/>
  <c r="M6481" i="12"/>
  <c r="N6480" i="12"/>
  <c r="I6481" i="12"/>
  <c r="J6481" i="12" s="1"/>
  <c r="H6482" i="12"/>
  <c r="E6483" i="12"/>
  <c r="F6484" i="12"/>
  <c r="G6484" i="12" s="1"/>
  <c r="P6481" i="12" l="1"/>
  <c r="Q6481" i="12"/>
  <c r="R6480" i="12"/>
  <c r="L6482" i="12"/>
  <c r="M6482" i="12"/>
  <c r="N6481" i="12"/>
  <c r="I6482" i="12"/>
  <c r="J6482" i="12" s="1"/>
  <c r="H6483" i="12"/>
  <c r="F6485" i="12"/>
  <c r="G6485" i="12" s="1"/>
  <c r="E6484" i="12"/>
  <c r="P6482" i="12" l="1"/>
  <c r="Q6482" i="12"/>
  <c r="R6481" i="12"/>
  <c r="L6483" i="12"/>
  <c r="M6483" i="12"/>
  <c r="N6482" i="12"/>
  <c r="I6483" i="12"/>
  <c r="J6483" i="12" s="1"/>
  <c r="H6484" i="12"/>
  <c r="F6486" i="12"/>
  <c r="G6486" i="12" s="1"/>
  <c r="E6485" i="12"/>
  <c r="P6483" i="12" l="1"/>
  <c r="Q6483" i="12"/>
  <c r="R6482" i="12"/>
  <c r="L6484" i="12"/>
  <c r="M6484" i="12"/>
  <c r="N6483" i="12"/>
  <c r="I6484" i="12"/>
  <c r="J6484" i="12" s="1"/>
  <c r="H6485" i="12"/>
  <c r="E6486" i="12"/>
  <c r="F6487" i="12"/>
  <c r="G6487" i="12" s="1"/>
  <c r="P6484" i="12" l="1"/>
  <c r="Q6484" i="12"/>
  <c r="R6483" i="12"/>
  <c r="L6485" i="12"/>
  <c r="M6485" i="12"/>
  <c r="N6484" i="12"/>
  <c r="I6485" i="12"/>
  <c r="J6485" i="12" s="1"/>
  <c r="H6486" i="12"/>
  <c r="F6488" i="12"/>
  <c r="G6488" i="12" s="1"/>
  <c r="E6487" i="12"/>
  <c r="P6485" i="12" l="1"/>
  <c r="Q6485" i="12"/>
  <c r="R6484" i="12"/>
  <c r="L6486" i="12"/>
  <c r="M6486" i="12"/>
  <c r="N6485" i="12"/>
  <c r="I6486" i="12"/>
  <c r="J6486" i="12" s="1"/>
  <c r="H6487" i="12"/>
  <c r="E6488" i="12"/>
  <c r="F6489" i="12"/>
  <c r="G6489" i="12" s="1"/>
  <c r="P6486" i="12" l="1"/>
  <c r="Q6486" i="12"/>
  <c r="R6485" i="12"/>
  <c r="L6487" i="12"/>
  <c r="M6487" i="12"/>
  <c r="N6486" i="12"/>
  <c r="I6487" i="12"/>
  <c r="J6487" i="12" s="1"/>
  <c r="H6488" i="12"/>
  <c r="F6490" i="12"/>
  <c r="G6490" i="12" s="1"/>
  <c r="E6489" i="12"/>
  <c r="P6487" i="12" l="1"/>
  <c r="Q6487" i="12"/>
  <c r="R6486" i="12"/>
  <c r="L6488" i="12"/>
  <c r="M6488" i="12"/>
  <c r="N6487" i="12"/>
  <c r="I6488" i="12"/>
  <c r="J6488" i="12" s="1"/>
  <c r="H6489" i="12"/>
  <c r="F6491" i="12"/>
  <c r="G6491" i="12" s="1"/>
  <c r="E6490" i="12"/>
  <c r="P6488" i="12" l="1"/>
  <c r="Q6488" i="12"/>
  <c r="R6487" i="12"/>
  <c r="L6489" i="12"/>
  <c r="M6489" i="12"/>
  <c r="N6488" i="12"/>
  <c r="I6489" i="12"/>
  <c r="J6489" i="12" s="1"/>
  <c r="H6490" i="12"/>
  <c r="F6492" i="12"/>
  <c r="G6492" i="12" s="1"/>
  <c r="E6491" i="12"/>
  <c r="P6489" i="12" l="1"/>
  <c r="Q6489" i="12"/>
  <c r="R6488" i="12"/>
  <c r="L6490" i="12"/>
  <c r="M6490" i="12"/>
  <c r="N6489" i="12"/>
  <c r="I6490" i="12"/>
  <c r="J6490" i="12" s="1"/>
  <c r="H6491" i="12"/>
  <c r="F6493" i="12"/>
  <c r="G6493" i="12" s="1"/>
  <c r="E6492" i="12"/>
  <c r="P6490" i="12" l="1"/>
  <c r="Q6490" i="12"/>
  <c r="R6489" i="12"/>
  <c r="L6491" i="12"/>
  <c r="M6491" i="12"/>
  <c r="N6490" i="12"/>
  <c r="I6491" i="12"/>
  <c r="J6491" i="12" s="1"/>
  <c r="H6492" i="12"/>
  <c r="E6493" i="12"/>
  <c r="F6494" i="12"/>
  <c r="G6494" i="12" s="1"/>
  <c r="P6491" i="12" l="1"/>
  <c r="Q6491" i="12"/>
  <c r="R6490" i="12"/>
  <c r="L6492" i="12"/>
  <c r="M6492" i="12"/>
  <c r="N6491" i="12"/>
  <c r="I6492" i="12"/>
  <c r="J6492" i="12" s="1"/>
  <c r="H6493" i="12"/>
  <c r="F6495" i="12"/>
  <c r="G6495" i="12" s="1"/>
  <c r="E6494" i="12"/>
  <c r="P6492" i="12" l="1"/>
  <c r="Q6492" i="12"/>
  <c r="R6491" i="12"/>
  <c r="L6493" i="12"/>
  <c r="M6493" i="12"/>
  <c r="N6492" i="12"/>
  <c r="I6493" i="12"/>
  <c r="J6493" i="12" s="1"/>
  <c r="H6494" i="12"/>
  <c r="E6495" i="12"/>
  <c r="F6496" i="12"/>
  <c r="G6496" i="12" s="1"/>
  <c r="P6493" i="12" l="1"/>
  <c r="Q6493" i="12"/>
  <c r="R6492" i="12"/>
  <c r="L6494" i="12"/>
  <c r="M6494" i="12"/>
  <c r="N6493" i="12"/>
  <c r="I6494" i="12"/>
  <c r="J6494" i="12" s="1"/>
  <c r="H6495" i="12"/>
  <c r="F6497" i="12"/>
  <c r="G6497" i="12" s="1"/>
  <c r="E6496" i="12"/>
  <c r="P6494" i="12" l="1"/>
  <c r="Q6494" i="12"/>
  <c r="R6493" i="12"/>
  <c r="L6495" i="12"/>
  <c r="M6495" i="12"/>
  <c r="N6494" i="12"/>
  <c r="I6495" i="12"/>
  <c r="J6495" i="12" s="1"/>
  <c r="H6496" i="12"/>
  <c r="M6496" i="12" s="1"/>
  <c r="E6497" i="12"/>
  <c r="F6498" i="12"/>
  <c r="G6498" i="12" s="1"/>
  <c r="P6495" i="12" l="1"/>
  <c r="Q6495" i="12"/>
  <c r="Q6496" i="12" s="1"/>
  <c r="R6494" i="12"/>
  <c r="N6495" i="12"/>
  <c r="I6496" i="12"/>
  <c r="J6496" i="12" s="1"/>
  <c r="L6496" i="12"/>
  <c r="N6496" i="12" s="1"/>
  <c r="H6497" i="12"/>
  <c r="F6499" i="12"/>
  <c r="G6499" i="12" s="1"/>
  <c r="E6498" i="12"/>
  <c r="P6496" i="12" l="1"/>
  <c r="R6496" i="12" s="1"/>
  <c r="R6495" i="12"/>
  <c r="L6497" i="12"/>
  <c r="M6497" i="12"/>
  <c r="I6497" i="12"/>
  <c r="J6497" i="12" s="1"/>
  <c r="H6498" i="12"/>
  <c r="M6498" i="12" s="1"/>
  <c r="F6500" i="12"/>
  <c r="G6500" i="12" s="1"/>
  <c r="E6499" i="12"/>
  <c r="P6497" i="12" l="1"/>
  <c r="Q6497" i="12"/>
  <c r="Q6498" i="12" s="1"/>
  <c r="N6497" i="12"/>
  <c r="I6498" i="12"/>
  <c r="J6498" i="12" s="1"/>
  <c r="L6498" i="12"/>
  <c r="N6498" i="12" s="1"/>
  <c r="H6499" i="12"/>
  <c r="F6501" i="12"/>
  <c r="G6501" i="12" s="1"/>
  <c r="E6500" i="12"/>
  <c r="P6498" i="12" l="1"/>
  <c r="R6498" i="12" s="1"/>
  <c r="R6497" i="12"/>
  <c r="L6499" i="12"/>
  <c r="M6499" i="12"/>
  <c r="I6499" i="12"/>
  <c r="J6499" i="12" s="1"/>
  <c r="H6500" i="12"/>
  <c r="M6500" i="12" s="1"/>
  <c r="E6501" i="12"/>
  <c r="F6502" i="12"/>
  <c r="G6502" i="12" s="1"/>
  <c r="P6499" i="12" l="1"/>
  <c r="Q6499" i="12"/>
  <c r="Q6500" i="12" s="1"/>
  <c r="N6499" i="12"/>
  <c r="I6500" i="12"/>
  <c r="J6500" i="12" s="1"/>
  <c r="L6500" i="12"/>
  <c r="N6500" i="12" s="1"/>
  <c r="H6501" i="12"/>
  <c r="F6503" i="12"/>
  <c r="G6503" i="12" s="1"/>
  <c r="E6502" i="12"/>
  <c r="P6500" i="12" l="1"/>
  <c r="R6500" i="12" s="1"/>
  <c r="R6499" i="12"/>
  <c r="L6501" i="12"/>
  <c r="M6501" i="12"/>
  <c r="I6501" i="12"/>
  <c r="J6501" i="12" s="1"/>
  <c r="H6502" i="12"/>
  <c r="F6504" i="12"/>
  <c r="G6504" i="12" s="1"/>
  <c r="E6503" i="12"/>
  <c r="P6501" i="12" l="1"/>
  <c r="Q6501" i="12"/>
  <c r="L6502" i="12"/>
  <c r="M6502" i="12"/>
  <c r="N6501" i="12"/>
  <c r="I6502" i="12"/>
  <c r="J6502" i="12" s="1"/>
  <c r="H6503" i="12"/>
  <c r="F6505" i="12"/>
  <c r="G6505" i="12" s="1"/>
  <c r="E6504" i="12"/>
  <c r="P6502" i="12" l="1"/>
  <c r="Q6502" i="12"/>
  <c r="R6501" i="12"/>
  <c r="L6503" i="12"/>
  <c r="M6503" i="12"/>
  <c r="N6502" i="12"/>
  <c r="I6503" i="12"/>
  <c r="J6503" i="12" s="1"/>
  <c r="H6504" i="12"/>
  <c r="E6505" i="12"/>
  <c r="F6506" i="12"/>
  <c r="G6506" i="12" s="1"/>
  <c r="P6503" i="12" l="1"/>
  <c r="Q6503" i="12"/>
  <c r="R6502" i="12"/>
  <c r="L6504" i="12"/>
  <c r="M6504" i="12"/>
  <c r="N6503" i="12"/>
  <c r="I6504" i="12"/>
  <c r="J6504" i="12" s="1"/>
  <c r="H6505" i="12"/>
  <c r="F6507" i="12"/>
  <c r="G6507" i="12" s="1"/>
  <c r="E6506" i="12"/>
  <c r="P6504" i="12" l="1"/>
  <c r="Q6504" i="12"/>
  <c r="R6503" i="12"/>
  <c r="L6505" i="12"/>
  <c r="M6505" i="12"/>
  <c r="N6504" i="12"/>
  <c r="I6505" i="12"/>
  <c r="J6505" i="12" s="1"/>
  <c r="H6506" i="12"/>
  <c r="F6508" i="12"/>
  <c r="G6508" i="12" s="1"/>
  <c r="E6507" i="12"/>
  <c r="P6505" i="12" l="1"/>
  <c r="Q6505" i="12"/>
  <c r="R6504" i="12"/>
  <c r="L6506" i="12"/>
  <c r="M6506" i="12"/>
  <c r="N6505" i="12"/>
  <c r="I6506" i="12"/>
  <c r="J6506" i="12" s="1"/>
  <c r="H6507" i="12"/>
  <c r="F6509" i="12"/>
  <c r="G6509" i="12" s="1"/>
  <c r="E6508" i="12"/>
  <c r="P6506" i="12" l="1"/>
  <c r="Q6506" i="12"/>
  <c r="R6505" i="12"/>
  <c r="L6507" i="12"/>
  <c r="M6507" i="12"/>
  <c r="N6506" i="12"/>
  <c r="I6507" i="12"/>
  <c r="J6507" i="12" s="1"/>
  <c r="H6508" i="12"/>
  <c r="F6510" i="12"/>
  <c r="G6510" i="12" s="1"/>
  <c r="E6509" i="12"/>
  <c r="P6507" i="12" l="1"/>
  <c r="Q6507" i="12"/>
  <c r="R6506" i="12"/>
  <c r="L6508" i="12"/>
  <c r="M6508" i="12"/>
  <c r="N6507" i="12"/>
  <c r="I6508" i="12"/>
  <c r="J6508" i="12" s="1"/>
  <c r="H6509" i="12"/>
  <c r="E6510" i="12"/>
  <c r="F6511" i="12"/>
  <c r="G6511" i="12" s="1"/>
  <c r="P6508" i="12" l="1"/>
  <c r="Q6508" i="12"/>
  <c r="R6507" i="12"/>
  <c r="L6509" i="12"/>
  <c r="M6509" i="12"/>
  <c r="N6508" i="12"/>
  <c r="I6509" i="12"/>
  <c r="J6509" i="12" s="1"/>
  <c r="H6510" i="12"/>
  <c r="F6512" i="12"/>
  <c r="G6512" i="12" s="1"/>
  <c r="E6511" i="12"/>
  <c r="P6509" i="12" l="1"/>
  <c r="Q6509" i="12"/>
  <c r="R6508" i="12"/>
  <c r="L6510" i="12"/>
  <c r="M6510" i="12"/>
  <c r="N6509" i="12"/>
  <c r="I6510" i="12"/>
  <c r="J6510" i="12" s="1"/>
  <c r="H6511" i="12"/>
  <c r="F6513" i="12"/>
  <c r="G6513" i="12" s="1"/>
  <c r="E6512" i="12"/>
  <c r="P6510" i="12" l="1"/>
  <c r="Q6510" i="12"/>
  <c r="R6509" i="12"/>
  <c r="L6511" i="12"/>
  <c r="M6511" i="12"/>
  <c r="N6510" i="12"/>
  <c r="I6511" i="12"/>
  <c r="J6511" i="12" s="1"/>
  <c r="H6512" i="12"/>
  <c r="F6514" i="12"/>
  <c r="G6514" i="12" s="1"/>
  <c r="E6513" i="12"/>
  <c r="P6511" i="12" l="1"/>
  <c r="Q6511" i="12"/>
  <c r="R6510" i="12"/>
  <c r="L6512" i="12"/>
  <c r="M6512" i="12"/>
  <c r="N6511" i="12"/>
  <c r="I6512" i="12"/>
  <c r="J6512" i="12" s="1"/>
  <c r="H6513" i="12"/>
  <c r="F6515" i="12"/>
  <c r="G6515" i="12" s="1"/>
  <c r="E6514" i="12"/>
  <c r="P6512" i="12" l="1"/>
  <c r="Q6512" i="12"/>
  <c r="R6511" i="12"/>
  <c r="L6513" i="12"/>
  <c r="M6513" i="12"/>
  <c r="N6512" i="12"/>
  <c r="I6513" i="12"/>
  <c r="J6513" i="12" s="1"/>
  <c r="H6514" i="12"/>
  <c r="E6515" i="12"/>
  <c r="F6516" i="12"/>
  <c r="G6516" i="12" s="1"/>
  <c r="P6513" i="12" l="1"/>
  <c r="Q6513" i="12"/>
  <c r="R6512" i="12"/>
  <c r="L6514" i="12"/>
  <c r="M6514" i="12"/>
  <c r="N6513" i="12"/>
  <c r="I6514" i="12"/>
  <c r="J6514" i="12" s="1"/>
  <c r="H6515" i="12"/>
  <c r="F6517" i="12"/>
  <c r="G6517" i="12" s="1"/>
  <c r="E6516" i="12"/>
  <c r="P6514" i="12" l="1"/>
  <c r="Q6514" i="12"/>
  <c r="R6513" i="12"/>
  <c r="L6515" i="12"/>
  <c r="M6515" i="12"/>
  <c r="N6514" i="12"/>
  <c r="I6515" i="12"/>
  <c r="J6515" i="12" s="1"/>
  <c r="H6516" i="12"/>
  <c r="M6516" i="12" s="1"/>
  <c r="E6517" i="12"/>
  <c r="F6518" i="12"/>
  <c r="G6518" i="12" s="1"/>
  <c r="P6515" i="12" l="1"/>
  <c r="Q6515" i="12"/>
  <c r="Q6516" i="12" s="1"/>
  <c r="R6514" i="12"/>
  <c r="N6515" i="12"/>
  <c r="I6516" i="12"/>
  <c r="J6516" i="12" s="1"/>
  <c r="L6516" i="12"/>
  <c r="N6516" i="12" s="1"/>
  <c r="H6517" i="12"/>
  <c r="F6519" i="12"/>
  <c r="G6519" i="12" s="1"/>
  <c r="E6518" i="12"/>
  <c r="P6516" i="12" l="1"/>
  <c r="R6516" i="12" s="1"/>
  <c r="R6515" i="12"/>
  <c r="L6517" i="12"/>
  <c r="M6517" i="12"/>
  <c r="I6517" i="12"/>
  <c r="J6517" i="12" s="1"/>
  <c r="H6518" i="12"/>
  <c r="M6518" i="12" s="1"/>
  <c r="F6520" i="12"/>
  <c r="G6520" i="12" s="1"/>
  <c r="E6519" i="12"/>
  <c r="P6517" i="12" l="1"/>
  <c r="Q6517" i="12"/>
  <c r="Q6518" i="12" s="1"/>
  <c r="N6517" i="12"/>
  <c r="I6518" i="12"/>
  <c r="J6518" i="12" s="1"/>
  <c r="L6518" i="12"/>
  <c r="N6518" i="12" s="1"/>
  <c r="H6519" i="12"/>
  <c r="F6521" i="12"/>
  <c r="G6521" i="12" s="1"/>
  <c r="E6520" i="12"/>
  <c r="P6518" i="12" l="1"/>
  <c r="R6518" i="12" s="1"/>
  <c r="R6517" i="12"/>
  <c r="L6519" i="12"/>
  <c r="M6519" i="12"/>
  <c r="I6519" i="12"/>
  <c r="J6519" i="12" s="1"/>
  <c r="H6520" i="12"/>
  <c r="F6522" i="12"/>
  <c r="G6522" i="12" s="1"/>
  <c r="E6521" i="12"/>
  <c r="P6519" i="12" l="1"/>
  <c r="Q6519" i="12"/>
  <c r="L6520" i="12"/>
  <c r="M6520" i="12"/>
  <c r="N6519" i="12"/>
  <c r="I6520" i="12"/>
  <c r="J6520" i="12" s="1"/>
  <c r="H6521" i="12"/>
  <c r="F6523" i="12"/>
  <c r="G6523" i="12" s="1"/>
  <c r="E6522" i="12"/>
  <c r="P6520" i="12" l="1"/>
  <c r="Q6520" i="12"/>
  <c r="R6519" i="12"/>
  <c r="L6521" i="12"/>
  <c r="M6521" i="12"/>
  <c r="N6520" i="12"/>
  <c r="I6521" i="12"/>
  <c r="J6521" i="12" s="1"/>
  <c r="H6522" i="12"/>
  <c r="E6523" i="12"/>
  <c r="F6524" i="12"/>
  <c r="G6524" i="12" s="1"/>
  <c r="P6521" i="12" l="1"/>
  <c r="Q6521" i="12"/>
  <c r="R6520" i="12"/>
  <c r="L6522" i="12"/>
  <c r="M6522" i="12"/>
  <c r="N6521" i="12"/>
  <c r="I6522" i="12"/>
  <c r="J6522" i="12" s="1"/>
  <c r="H6523" i="12"/>
  <c r="F6525" i="12"/>
  <c r="G6525" i="12" s="1"/>
  <c r="E6524" i="12"/>
  <c r="P6522" i="12" l="1"/>
  <c r="Q6522" i="12"/>
  <c r="R6521" i="12"/>
  <c r="L6523" i="12"/>
  <c r="M6523" i="12"/>
  <c r="N6522" i="12"/>
  <c r="I6523" i="12"/>
  <c r="J6523" i="12" s="1"/>
  <c r="H6524" i="12"/>
  <c r="E6525" i="12"/>
  <c r="F6526" i="12"/>
  <c r="G6526" i="12" s="1"/>
  <c r="P6523" i="12" l="1"/>
  <c r="Q6523" i="12"/>
  <c r="R6522" i="12"/>
  <c r="L6524" i="12"/>
  <c r="M6524" i="12"/>
  <c r="N6523" i="12"/>
  <c r="I6524" i="12"/>
  <c r="J6524" i="12" s="1"/>
  <c r="H6525" i="12"/>
  <c r="F6527" i="12"/>
  <c r="G6527" i="12" s="1"/>
  <c r="E6526" i="12"/>
  <c r="P6524" i="12" l="1"/>
  <c r="Q6524" i="12"/>
  <c r="R6523" i="12"/>
  <c r="L6525" i="12"/>
  <c r="M6525" i="12"/>
  <c r="N6524" i="12"/>
  <c r="I6525" i="12"/>
  <c r="J6525" i="12" s="1"/>
  <c r="H6526" i="12"/>
  <c r="E6527" i="12"/>
  <c r="F6528" i="12"/>
  <c r="G6528" i="12" s="1"/>
  <c r="P6525" i="12" l="1"/>
  <c r="Q6525" i="12"/>
  <c r="R6524" i="12"/>
  <c r="L6526" i="12"/>
  <c r="M6526" i="12"/>
  <c r="N6525" i="12"/>
  <c r="I6526" i="12"/>
  <c r="J6526" i="12" s="1"/>
  <c r="H6527" i="12"/>
  <c r="F6529" i="12"/>
  <c r="G6529" i="12" s="1"/>
  <c r="E6528" i="12"/>
  <c r="P6526" i="12" l="1"/>
  <c r="Q6526" i="12"/>
  <c r="R6525" i="12"/>
  <c r="L6527" i="12"/>
  <c r="P6527" i="12" s="1"/>
  <c r="M6527" i="12"/>
  <c r="N6526" i="12"/>
  <c r="I6527" i="12"/>
  <c r="J6527" i="12" s="1"/>
  <c r="H6528" i="12"/>
  <c r="F6530" i="12"/>
  <c r="G6530" i="12" s="1"/>
  <c r="E6529" i="12"/>
  <c r="Q6527" i="12" l="1"/>
  <c r="R6526" i="12"/>
  <c r="L6528" i="12"/>
  <c r="P6528" i="12" s="1"/>
  <c r="M6528" i="12"/>
  <c r="N6527" i="12"/>
  <c r="I6528" i="12"/>
  <c r="J6528" i="12" s="1"/>
  <c r="H6529" i="12"/>
  <c r="E6530" i="12"/>
  <c r="F6531" i="12"/>
  <c r="G6531" i="12" s="1"/>
  <c r="Q6528" i="12" l="1"/>
  <c r="R6527" i="12"/>
  <c r="L6529" i="12"/>
  <c r="P6529" i="12" s="1"/>
  <c r="M6529" i="12"/>
  <c r="N6528" i="12"/>
  <c r="I6529" i="12"/>
  <c r="J6529" i="12" s="1"/>
  <c r="H6530" i="12"/>
  <c r="F6532" i="12"/>
  <c r="G6532" i="12" s="1"/>
  <c r="E6531" i="12"/>
  <c r="Q6529" i="12" l="1"/>
  <c r="R6528" i="12"/>
  <c r="L6530" i="12"/>
  <c r="P6530" i="12" s="1"/>
  <c r="M6530" i="12"/>
  <c r="N6529" i="12"/>
  <c r="I6530" i="12"/>
  <c r="J6530" i="12" s="1"/>
  <c r="H6531" i="12"/>
  <c r="E6532" i="12"/>
  <c r="F6533" i="12"/>
  <c r="G6533" i="12" s="1"/>
  <c r="Q6530" i="12" l="1"/>
  <c r="R6529" i="12"/>
  <c r="L6531" i="12"/>
  <c r="P6531" i="12" s="1"/>
  <c r="M6531" i="12"/>
  <c r="N6530" i="12"/>
  <c r="I6531" i="12"/>
  <c r="J6531" i="12" s="1"/>
  <c r="H6532" i="12"/>
  <c r="F6534" i="12"/>
  <c r="G6534" i="12" s="1"/>
  <c r="E6533" i="12"/>
  <c r="Q6531" i="12" l="1"/>
  <c r="R6530" i="12"/>
  <c r="L6532" i="12"/>
  <c r="P6532" i="12" s="1"/>
  <c r="M6532" i="12"/>
  <c r="N6531" i="12"/>
  <c r="I6532" i="12"/>
  <c r="J6532" i="12" s="1"/>
  <c r="H6533" i="12"/>
  <c r="E6534" i="12"/>
  <c r="F6535" i="12"/>
  <c r="G6535" i="12" s="1"/>
  <c r="Q6532" i="12" l="1"/>
  <c r="R6531" i="12"/>
  <c r="L6533" i="12"/>
  <c r="P6533" i="12" s="1"/>
  <c r="M6533" i="12"/>
  <c r="N6532" i="12"/>
  <c r="I6533" i="12"/>
  <c r="J6533" i="12" s="1"/>
  <c r="H6534" i="12"/>
  <c r="F6536" i="12"/>
  <c r="G6536" i="12" s="1"/>
  <c r="E6535" i="12"/>
  <c r="Q6533" i="12" l="1"/>
  <c r="R6532" i="12"/>
  <c r="L6534" i="12"/>
  <c r="P6534" i="12" s="1"/>
  <c r="M6534" i="12"/>
  <c r="N6533" i="12"/>
  <c r="I6534" i="12"/>
  <c r="J6534" i="12" s="1"/>
  <c r="H6535" i="12"/>
  <c r="E6536" i="12"/>
  <c r="F6537" i="12"/>
  <c r="G6537" i="12" s="1"/>
  <c r="Q6534" i="12" l="1"/>
  <c r="R6533" i="12"/>
  <c r="L6535" i="12"/>
  <c r="P6535" i="12" s="1"/>
  <c r="M6535" i="12"/>
  <c r="N6534" i="12"/>
  <c r="I6535" i="12"/>
  <c r="J6535" i="12" s="1"/>
  <c r="H6536" i="12"/>
  <c r="F6538" i="12"/>
  <c r="G6538" i="12" s="1"/>
  <c r="E6537" i="12"/>
  <c r="Q6535" i="12" l="1"/>
  <c r="R6534" i="12"/>
  <c r="L6536" i="12"/>
  <c r="P6536" i="12" s="1"/>
  <c r="M6536" i="12"/>
  <c r="N6535" i="12"/>
  <c r="I6536" i="12"/>
  <c r="J6536" i="12" s="1"/>
  <c r="H6537" i="12"/>
  <c r="F6539" i="12"/>
  <c r="G6539" i="12" s="1"/>
  <c r="E6538" i="12"/>
  <c r="Q6536" i="12" l="1"/>
  <c r="R6535" i="12"/>
  <c r="L6537" i="12"/>
  <c r="P6537" i="12" s="1"/>
  <c r="M6537" i="12"/>
  <c r="N6536" i="12"/>
  <c r="I6537" i="12"/>
  <c r="J6537" i="12" s="1"/>
  <c r="H6538" i="12"/>
  <c r="M6538" i="12" s="1"/>
  <c r="E6539" i="12"/>
  <c r="F6540" i="12"/>
  <c r="G6540" i="12" s="1"/>
  <c r="Q6537" i="12" l="1"/>
  <c r="Q6538" i="12" s="1"/>
  <c r="R6536" i="12"/>
  <c r="N6537" i="12"/>
  <c r="I6538" i="12"/>
  <c r="J6538" i="12" s="1"/>
  <c r="L6538" i="12"/>
  <c r="N6538" i="12" s="1"/>
  <c r="H6539" i="12"/>
  <c r="F6541" i="12"/>
  <c r="G6541" i="12" s="1"/>
  <c r="E6540" i="12"/>
  <c r="P6538" i="12" l="1"/>
  <c r="R6538" i="12" s="1"/>
  <c r="R6537" i="12"/>
  <c r="L6539" i="12"/>
  <c r="M6539" i="12"/>
  <c r="I6539" i="12"/>
  <c r="J6539" i="12" s="1"/>
  <c r="H6540" i="12"/>
  <c r="E6541" i="12"/>
  <c r="F6542" i="12"/>
  <c r="G6542" i="12" s="1"/>
  <c r="P6539" i="12" l="1"/>
  <c r="Q6539" i="12"/>
  <c r="L6540" i="12"/>
  <c r="M6540" i="12"/>
  <c r="N6539" i="12"/>
  <c r="I6540" i="12"/>
  <c r="J6540" i="12" s="1"/>
  <c r="H6541" i="12"/>
  <c r="F6543" i="12"/>
  <c r="G6543" i="12" s="1"/>
  <c r="E6542" i="12"/>
  <c r="P6540" i="12" l="1"/>
  <c r="Q6540" i="12"/>
  <c r="R6539" i="12"/>
  <c r="L6541" i="12"/>
  <c r="M6541" i="12"/>
  <c r="N6540" i="12"/>
  <c r="I6541" i="12"/>
  <c r="J6541" i="12" s="1"/>
  <c r="H6542" i="12"/>
  <c r="F6544" i="12"/>
  <c r="G6544" i="12" s="1"/>
  <c r="E6543" i="12"/>
  <c r="P6541" i="12" l="1"/>
  <c r="Q6541" i="12"/>
  <c r="R6540" i="12"/>
  <c r="L6542" i="12"/>
  <c r="M6542" i="12"/>
  <c r="N6541" i="12"/>
  <c r="I6542" i="12"/>
  <c r="J6542" i="12" s="1"/>
  <c r="H6543" i="12"/>
  <c r="F6545" i="12"/>
  <c r="G6545" i="12" s="1"/>
  <c r="E6544" i="12"/>
  <c r="P6542" i="12" l="1"/>
  <c r="Q6542" i="12"/>
  <c r="R6541" i="12"/>
  <c r="L6543" i="12"/>
  <c r="M6543" i="12"/>
  <c r="N6542" i="12"/>
  <c r="I6543" i="12"/>
  <c r="J6543" i="12" s="1"/>
  <c r="H6544" i="12"/>
  <c r="M6544" i="12" s="1"/>
  <c r="F6546" i="12"/>
  <c r="G6546" i="12" s="1"/>
  <c r="E6545" i="12"/>
  <c r="P6543" i="12" l="1"/>
  <c r="Q6543" i="12"/>
  <c r="Q6544" i="12" s="1"/>
  <c r="R6542" i="12"/>
  <c r="N6543" i="12"/>
  <c r="I6544" i="12"/>
  <c r="J6544" i="12" s="1"/>
  <c r="L6544" i="12"/>
  <c r="N6544" i="12" s="1"/>
  <c r="H6545" i="12"/>
  <c r="M6545" i="12" s="1"/>
  <c r="E6546" i="12"/>
  <c r="F6547" i="12"/>
  <c r="G6547" i="12" s="1"/>
  <c r="P6544" i="12" l="1"/>
  <c r="Q6545" i="12"/>
  <c r="R6544" i="12"/>
  <c r="R6543" i="12"/>
  <c r="I6545" i="12"/>
  <c r="J6545" i="12" s="1"/>
  <c r="L6545" i="12"/>
  <c r="N6545" i="12" s="1"/>
  <c r="H6546" i="12"/>
  <c r="F6548" i="12"/>
  <c r="G6548" i="12" s="1"/>
  <c r="E6547" i="12"/>
  <c r="P6545" i="12" l="1"/>
  <c r="R6545" i="12" s="1"/>
  <c r="L6546" i="12"/>
  <c r="M6546" i="12"/>
  <c r="I6546" i="12"/>
  <c r="J6546" i="12" s="1"/>
  <c r="H6547" i="12"/>
  <c r="E6548" i="12"/>
  <c r="F6549" i="12"/>
  <c r="G6549" i="12" s="1"/>
  <c r="P6546" i="12" l="1"/>
  <c r="Q6546" i="12"/>
  <c r="L6547" i="12"/>
  <c r="M6547" i="12"/>
  <c r="N6546" i="12"/>
  <c r="I6547" i="12"/>
  <c r="J6547" i="12" s="1"/>
  <c r="H6548" i="12"/>
  <c r="F6550" i="12"/>
  <c r="G6550" i="12" s="1"/>
  <c r="E6549" i="12"/>
  <c r="P6547" i="12" l="1"/>
  <c r="Q6547" i="12"/>
  <c r="R6546" i="12"/>
  <c r="L6548" i="12"/>
  <c r="M6548" i="12"/>
  <c r="N6547" i="12"/>
  <c r="I6548" i="12"/>
  <c r="J6548" i="12" s="1"/>
  <c r="H6549" i="12"/>
  <c r="F6551" i="12"/>
  <c r="G6551" i="12" s="1"/>
  <c r="E6550" i="12"/>
  <c r="P6548" i="12" l="1"/>
  <c r="Q6548" i="12"/>
  <c r="R6547" i="12"/>
  <c r="L6549" i="12"/>
  <c r="M6549" i="12"/>
  <c r="N6548" i="12"/>
  <c r="I6549" i="12"/>
  <c r="J6549" i="12" s="1"/>
  <c r="H6550" i="12"/>
  <c r="E6551" i="12"/>
  <c r="F6552" i="12"/>
  <c r="G6552" i="12" s="1"/>
  <c r="P6549" i="12" l="1"/>
  <c r="Q6549" i="12"/>
  <c r="R6548" i="12"/>
  <c r="L6550" i="12"/>
  <c r="M6550" i="12"/>
  <c r="N6549" i="12"/>
  <c r="I6550" i="12"/>
  <c r="J6550" i="12" s="1"/>
  <c r="H6551" i="12"/>
  <c r="F6553" i="12"/>
  <c r="G6553" i="12" s="1"/>
  <c r="E6552" i="12"/>
  <c r="P6550" i="12" l="1"/>
  <c r="Q6550" i="12"/>
  <c r="R6549" i="12"/>
  <c r="L6551" i="12"/>
  <c r="M6551" i="12"/>
  <c r="N6550" i="12"/>
  <c r="I6551" i="12"/>
  <c r="J6551" i="12" s="1"/>
  <c r="H6552" i="12"/>
  <c r="M6552" i="12" s="1"/>
  <c r="E6553" i="12"/>
  <c r="F6554" i="12"/>
  <c r="G6554" i="12" s="1"/>
  <c r="P6551" i="12" l="1"/>
  <c r="Q6551" i="12"/>
  <c r="Q6552" i="12" s="1"/>
  <c r="R6550" i="12"/>
  <c r="N6551" i="12"/>
  <c r="I6552" i="12"/>
  <c r="J6552" i="12" s="1"/>
  <c r="L6552" i="12"/>
  <c r="N6552" i="12" s="1"/>
  <c r="H6553" i="12"/>
  <c r="F6555" i="12"/>
  <c r="G6555" i="12" s="1"/>
  <c r="E6554" i="12"/>
  <c r="P6552" i="12" l="1"/>
  <c r="R6552" i="12" s="1"/>
  <c r="R6551" i="12"/>
  <c r="L6553" i="12"/>
  <c r="M6553" i="12"/>
  <c r="I6553" i="12"/>
  <c r="J6553" i="12" s="1"/>
  <c r="H6554" i="12"/>
  <c r="F6556" i="12"/>
  <c r="G6556" i="12" s="1"/>
  <c r="E6555" i="12"/>
  <c r="P6553" i="12" l="1"/>
  <c r="Q6553" i="12"/>
  <c r="L6554" i="12"/>
  <c r="M6554" i="12"/>
  <c r="N6553" i="12"/>
  <c r="I6554" i="12"/>
  <c r="J6554" i="12" s="1"/>
  <c r="H6555" i="12"/>
  <c r="F6557" i="12"/>
  <c r="G6557" i="12" s="1"/>
  <c r="E6556" i="12"/>
  <c r="P6554" i="12" l="1"/>
  <c r="Q6554" i="12"/>
  <c r="R6553" i="12"/>
  <c r="L6555" i="12"/>
  <c r="M6555" i="12"/>
  <c r="N6554" i="12"/>
  <c r="I6555" i="12"/>
  <c r="J6555" i="12" s="1"/>
  <c r="H6556" i="12"/>
  <c r="M6556" i="12" s="1"/>
  <c r="E6557" i="12"/>
  <c r="F6558" i="12"/>
  <c r="G6558" i="12" s="1"/>
  <c r="P6555" i="12" l="1"/>
  <c r="Q6555" i="12"/>
  <c r="Q6556" i="12" s="1"/>
  <c r="R6554" i="12"/>
  <c r="N6555" i="12"/>
  <c r="I6556" i="12"/>
  <c r="J6556" i="12" s="1"/>
  <c r="L6556" i="12"/>
  <c r="N6556" i="12" s="1"/>
  <c r="H6557" i="12"/>
  <c r="M6557" i="12" s="1"/>
  <c r="F6559" i="12"/>
  <c r="G6559" i="12" s="1"/>
  <c r="E6558" i="12"/>
  <c r="P6556" i="12" l="1"/>
  <c r="R6556" i="12" s="1"/>
  <c r="Q6557" i="12"/>
  <c r="R6555" i="12"/>
  <c r="I6557" i="12"/>
  <c r="J6557" i="12" s="1"/>
  <c r="L6557" i="12"/>
  <c r="N6557" i="12" s="1"/>
  <c r="H6558" i="12"/>
  <c r="F6560" i="12"/>
  <c r="G6560" i="12" s="1"/>
  <c r="E6559" i="12"/>
  <c r="P6557" i="12" l="1"/>
  <c r="R6557" i="12" s="1"/>
  <c r="L6558" i="12"/>
  <c r="M6558" i="12"/>
  <c r="I6558" i="12"/>
  <c r="J6558" i="12" s="1"/>
  <c r="H6559" i="12"/>
  <c r="E6560" i="12"/>
  <c r="F6561" i="12"/>
  <c r="G6561" i="12" s="1"/>
  <c r="P6558" i="12" l="1"/>
  <c r="Q6558" i="12"/>
  <c r="L6559" i="12"/>
  <c r="M6559" i="12"/>
  <c r="N6558" i="12"/>
  <c r="I6559" i="12"/>
  <c r="J6559" i="12" s="1"/>
  <c r="H6560" i="12"/>
  <c r="M6560" i="12" s="1"/>
  <c r="F6562" i="12"/>
  <c r="G6562" i="12" s="1"/>
  <c r="E6561" i="12"/>
  <c r="P6559" i="12" l="1"/>
  <c r="Q6559" i="12"/>
  <c r="Q6560" i="12" s="1"/>
  <c r="R6558" i="12"/>
  <c r="N6559" i="12"/>
  <c r="I6560" i="12"/>
  <c r="J6560" i="12" s="1"/>
  <c r="L6560" i="12"/>
  <c r="N6560" i="12" s="1"/>
  <c r="H6561" i="12"/>
  <c r="F6563" i="12"/>
  <c r="G6563" i="12" s="1"/>
  <c r="E6562" i="12"/>
  <c r="P6560" i="12" l="1"/>
  <c r="R6560" i="12" s="1"/>
  <c r="R6559" i="12"/>
  <c r="L6561" i="12"/>
  <c r="M6561" i="12"/>
  <c r="I6561" i="12"/>
  <c r="J6561" i="12" s="1"/>
  <c r="H6562" i="12"/>
  <c r="E6563" i="12"/>
  <c r="F6564" i="12"/>
  <c r="G6564" i="12" s="1"/>
  <c r="P6561" i="12" l="1"/>
  <c r="Q6561" i="12"/>
  <c r="L6562" i="12"/>
  <c r="M6562" i="12"/>
  <c r="N6561" i="12"/>
  <c r="I6562" i="12"/>
  <c r="J6562" i="12" s="1"/>
  <c r="H6563" i="12"/>
  <c r="F6565" i="12"/>
  <c r="G6565" i="12" s="1"/>
  <c r="E6564" i="12"/>
  <c r="P6562" i="12" l="1"/>
  <c r="Q6562" i="12"/>
  <c r="R6561" i="12"/>
  <c r="L6563" i="12"/>
  <c r="M6563" i="12"/>
  <c r="N6562" i="12"/>
  <c r="I6563" i="12"/>
  <c r="J6563" i="12" s="1"/>
  <c r="H6564" i="12"/>
  <c r="F6566" i="12"/>
  <c r="G6566" i="12" s="1"/>
  <c r="E6565" i="12"/>
  <c r="P6563" i="12" l="1"/>
  <c r="Q6563" i="12"/>
  <c r="R6562" i="12"/>
  <c r="L6564" i="12"/>
  <c r="M6564" i="12"/>
  <c r="N6563" i="12"/>
  <c r="I6564" i="12"/>
  <c r="J6564" i="12" s="1"/>
  <c r="H6565" i="12"/>
  <c r="E6566" i="12"/>
  <c r="F6567" i="12"/>
  <c r="G6567" i="12" s="1"/>
  <c r="P6564" i="12" l="1"/>
  <c r="Q6564" i="12"/>
  <c r="R6563" i="12"/>
  <c r="L6565" i="12"/>
  <c r="M6565" i="12"/>
  <c r="N6564" i="12"/>
  <c r="I6565" i="12"/>
  <c r="J6565" i="12" s="1"/>
  <c r="H6566" i="12"/>
  <c r="F6568" i="12"/>
  <c r="G6568" i="12" s="1"/>
  <c r="E6567" i="12"/>
  <c r="P6565" i="12" l="1"/>
  <c r="Q6565" i="12"/>
  <c r="R6564" i="12"/>
  <c r="L6566" i="12"/>
  <c r="M6566" i="12"/>
  <c r="N6565" i="12"/>
  <c r="I6566" i="12"/>
  <c r="J6566" i="12" s="1"/>
  <c r="H6567" i="12"/>
  <c r="E6568" i="12"/>
  <c r="F6569" i="12"/>
  <c r="G6569" i="12" s="1"/>
  <c r="P6566" i="12" l="1"/>
  <c r="Q6566" i="12"/>
  <c r="R6565" i="12"/>
  <c r="L6567" i="12"/>
  <c r="M6567" i="12"/>
  <c r="N6566" i="12"/>
  <c r="I6567" i="12"/>
  <c r="J6567" i="12" s="1"/>
  <c r="H6568" i="12"/>
  <c r="F6570" i="12"/>
  <c r="G6570" i="12" s="1"/>
  <c r="E6569" i="12"/>
  <c r="P6567" i="12" l="1"/>
  <c r="Q6567" i="12"/>
  <c r="R6566" i="12"/>
  <c r="L6568" i="12"/>
  <c r="M6568" i="12"/>
  <c r="N6567" i="12"/>
  <c r="I6568" i="12"/>
  <c r="J6568" i="12" s="1"/>
  <c r="H6569" i="12"/>
  <c r="E6570" i="12"/>
  <c r="F6571" i="12"/>
  <c r="G6571" i="12" s="1"/>
  <c r="P6568" i="12" l="1"/>
  <c r="Q6568" i="12"/>
  <c r="R6567" i="12"/>
  <c r="L6569" i="12"/>
  <c r="M6569" i="12"/>
  <c r="N6568" i="12"/>
  <c r="I6569" i="12"/>
  <c r="J6569" i="12" s="1"/>
  <c r="H6570" i="12"/>
  <c r="F6572" i="12"/>
  <c r="G6572" i="12" s="1"/>
  <c r="E6571" i="12"/>
  <c r="P6569" i="12" l="1"/>
  <c r="Q6569" i="12"/>
  <c r="R6568" i="12"/>
  <c r="L6570" i="12"/>
  <c r="M6570" i="12"/>
  <c r="N6569" i="12"/>
  <c r="I6570" i="12"/>
  <c r="J6570" i="12" s="1"/>
  <c r="H6571" i="12"/>
  <c r="F6573" i="12"/>
  <c r="G6573" i="12" s="1"/>
  <c r="E6572" i="12"/>
  <c r="P6570" i="12" l="1"/>
  <c r="Q6570" i="12"/>
  <c r="R6569" i="12"/>
  <c r="L6571" i="12"/>
  <c r="M6571" i="12"/>
  <c r="N6570" i="12"/>
  <c r="I6571" i="12"/>
  <c r="J6571" i="12" s="1"/>
  <c r="H6572" i="12"/>
  <c r="F6574" i="12"/>
  <c r="G6574" i="12" s="1"/>
  <c r="E6573" i="12"/>
  <c r="P6571" i="12" l="1"/>
  <c r="Q6571" i="12"/>
  <c r="R6570" i="12"/>
  <c r="L6572" i="12"/>
  <c r="M6572" i="12"/>
  <c r="N6571" i="12"/>
  <c r="I6572" i="12"/>
  <c r="J6572" i="12" s="1"/>
  <c r="H6573" i="12"/>
  <c r="F6575" i="12"/>
  <c r="G6575" i="12" s="1"/>
  <c r="E6574" i="12"/>
  <c r="P6572" i="12" l="1"/>
  <c r="Q6572" i="12"/>
  <c r="R6571" i="12"/>
  <c r="L6573" i="12"/>
  <c r="M6573" i="12"/>
  <c r="N6572" i="12"/>
  <c r="I6573" i="12"/>
  <c r="J6573" i="12" s="1"/>
  <c r="H6574" i="12"/>
  <c r="M6574" i="12" s="1"/>
  <c r="E6575" i="12"/>
  <c r="F6576" i="12"/>
  <c r="G6576" i="12" s="1"/>
  <c r="P6573" i="12" l="1"/>
  <c r="Q6573" i="12"/>
  <c r="Q6574" i="12" s="1"/>
  <c r="R6572" i="12"/>
  <c r="N6573" i="12"/>
  <c r="I6574" i="12"/>
  <c r="J6574" i="12" s="1"/>
  <c r="L6574" i="12"/>
  <c r="N6574" i="12" s="1"/>
  <c r="H6575" i="12"/>
  <c r="F6577" i="12"/>
  <c r="G6577" i="12" s="1"/>
  <c r="E6576" i="12"/>
  <c r="P6574" i="12" l="1"/>
  <c r="R6574" i="12" s="1"/>
  <c r="R6573" i="12"/>
  <c r="L6575" i="12"/>
  <c r="M6575" i="12"/>
  <c r="I6575" i="12"/>
  <c r="J6575" i="12" s="1"/>
  <c r="H6576" i="12"/>
  <c r="E6577" i="12"/>
  <c r="F6578" i="12"/>
  <c r="G6578" i="12" s="1"/>
  <c r="P6575" i="12" l="1"/>
  <c r="Q6575" i="12"/>
  <c r="L6576" i="12"/>
  <c r="M6576" i="12"/>
  <c r="N6575" i="12"/>
  <c r="I6576" i="12"/>
  <c r="J6576" i="12" s="1"/>
  <c r="H6577" i="12"/>
  <c r="F6579" i="12"/>
  <c r="G6579" i="12" s="1"/>
  <c r="E6578" i="12"/>
  <c r="P6576" i="12" l="1"/>
  <c r="Q6576" i="12"/>
  <c r="R6575" i="12"/>
  <c r="N6576" i="12"/>
  <c r="L6577" i="12"/>
  <c r="M6577" i="12"/>
  <c r="I6577" i="12"/>
  <c r="J6577" i="12" s="1"/>
  <c r="H6578" i="12"/>
  <c r="F6580" i="12"/>
  <c r="G6580" i="12" s="1"/>
  <c r="E6579" i="12"/>
  <c r="P6577" i="12" l="1"/>
  <c r="Q6577" i="12"/>
  <c r="R6576" i="12"/>
  <c r="N6577" i="12"/>
  <c r="L6578" i="12"/>
  <c r="M6578" i="12"/>
  <c r="I6578" i="12"/>
  <c r="J6578" i="12" s="1"/>
  <c r="H6579" i="12"/>
  <c r="F6581" i="12"/>
  <c r="G6581" i="12" s="1"/>
  <c r="E6580" i="12"/>
  <c r="P6578" i="12" l="1"/>
  <c r="Q6578" i="12"/>
  <c r="R6577" i="12"/>
  <c r="L6579" i="12"/>
  <c r="M6579" i="12"/>
  <c r="N6578" i="12"/>
  <c r="I6579" i="12"/>
  <c r="J6579" i="12" s="1"/>
  <c r="H6580" i="12"/>
  <c r="F6582" i="12"/>
  <c r="G6582" i="12" s="1"/>
  <c r="E6581" i="12"/>
  <c r="P6579" i="12" l="1"/>
  <c r="Q6579" i="12"/>
  <c r="R6578" i="12"/>
  <c r="L6580" i="12"/>
  <c r="M6580" i="12"/>
  <c r="N6579" i="12"/>
  <c r="I6580" i="12"/>
  <c r="J6580" i="12" s="1"/>
  <c r="H6581" i="12"/>
  <c r="E6582" i="12"/>
  <c r="F6583" i="12"/>
  <c r="G6583" i="12" s="1"/>
  <c r="P6580" i="12" l="1"/>
  <c r="Q6580" i="12"/>
  <c r="R6579" i="12"/>
  <c r="L6581" i="12"/>
  <c r="M6581" i="12"/>
  <c r="N6580" i="12"/>
  <c r="I6581" i="12"/>
  <c r="J6581" i="12" s="1"/>
  <c r="H6582" i="12"/>
  <c r="M6582" i="12" s="1"/>
  <c r="E6583" i="12"/>
  <c r="F6584" i="12"/>
  <c r="G6584" i="12" s="1"/>
  <c r="P6581" i="12" l="1"/>
  <c r="Q6581" i="12"/>
  <c r="Q6582" i="12" s="1"/>
  <c r="R6580" i="12"/>
  <c r="N6581" i="12"/>
  <c r="I6582" i="12"/>
  <c r="J6582" i="12" s="1"/>
  <c r="L6582" i="12"/>
  <c r="N6582" i="12" s="1"/>
  <c r="H6583" i="12"/>
  <c r="F6585" i="12"/>
  <c r="G6585" i="12" s="1"/>
  <c r="E6584" i="12"/>
  <c r="P6582" i="12" l="1"/>
  <c r="R6582" i="12" s="1"/>
  <c r="R6581" i="12"/>
  <c r="L6583" i="12"/>
  <c r="M6583" i="12"/>
  <c r="I6583" i="12"/>
  <c r="J6583" i="12" s="1"/>
  <c r="H6584" i="12"/>
  <c r="F6586" i="12"/>
  <c r="G6586" i="12" s="1"/>
  <c r="E6585" i="12"/>
  <c r="P6583" i="12" l="1"/>
  <c r="Q6583" i="12"/>
  <c r="L6584" i="12"/>
  <c r="M6584" i="12"/>
  <c r="N6583" i="12"/>
  <c r="I6584" i="12"/>
  <c r="J6584" i="12" s="1"/>
  <c r="H6585" i="12"/>
  <c r="F6587" i="12"/>
  <c r="G6587" i="12" s="1"/>
  <c r="E6586" i="12"/>
  <c r="P6584" i="12" l="1"/>
  <c r="Q6584" i="12"/>
  <c r="R6583" i="12"/>
  <c r="L6585" i="12"/>
  <c r="M6585" i="12"/>
  <c r="N6584" i="12"/>
  <c r="I6585" i="12"/>
  <c r="J6585" i="12" s="1"/>
  <c r="H6586" i="12"/>
  <c r="E6587" i="12"/>
  <c r="F6588" i="12"/>
  <c r="G6588" i="12" s="1"/>
  <c r="P6585" i="12" l="1"/>
  <c r="Q6585" i="12"/>
  <c r="R6584" i="12"/>
  <c r="L6586" i="12"/>
  <c r="M6586" i="12"/>
  <c r="N6585" i="12"/>
  <c r="I6586" i="12"/>
  <c r="J6586" i="12" s="1"/>
  <c r="H6587" i="12"/>
  <c r="F6589" i="12"/>
  <c r="G6589" i="12" s="1"/>
  <c r="E6588" i="12"/>
  <c r="P6586" i="12" l="1"/>
  <c r="Q6586" i="12"/>
  <c r="R6585" i="12"/>
  <c r="L6587" i="12"/>
  <c r="M6587" i="12"/>
  <c r="N6586" i="12"/>
  <c r="I6587" i="12"/>
  <c r="J6587" i="12" s="1"/>
  <c r="H6588" i="12"/>
  <c r="M6588" i="12" s="1"/>
  <c r="E6589" i="12"/>
  <c r="F6590" i="12"/>
  <c r="G6590" i="12" s="1"/>
  <c r="P6587" i="12" l="1"/>
  <c r="Q6587" i="12"/>
  <c r="Q6588" i="12" s="1"/>
  <c r="R6586" i="12"/>
  <c r="N6587" i="12"/>
  <c r="I6588" i="12"/>
  <c r="J6588" i="12" s="1"/>
  <c r="L6588" i="12"/>
  <c r="N6588" i="12" s="1"/>
  <c r="H6589" i="12"/>
  <c r="F6591" i="12"/>
  <c r="G6591" i="12" s="1"/>
  <c r="E6590" i="12"/>
  <c r="P6588" i="12" l="1"/>
  <c r="R6588" i="12" s="1"/>
  <c r="R6587" i="12"/>
  <c r="L6589" i="12"/>
  <c r="M6589" i="12"/>
  <c r="I6589" i="12"/>
  <c r="J6589" i="12" s="1"/>
  <c r="H6590" i="12"/>
  <c r="E6591" i="12"/>
  <c r="F6592" i="12"/>
  <c r="G6592" i="12" s="1"/>
  <c r="P6589" i="12" l="1"/>
  <c r="Q6589" i="12"/>
  <c r="L6590" i="12"/>
  <c r="M6590" i="12"/>
  <c r="N6589" i="12"/>
  <c r="I6590" i="12"/>
  <c r="J6590" i="12" s="1"/>
  <c r="H6591" i="12"/>
  <c r="F6593" i="12"/>
  <c r="G6593" i="12" s="1"/>
  <c r="E6592" i="12"/>
  <c r="P6590" i="12" l="1"/>
  <c r="Q6590" i="12"/>
  <c r="R6589" i="12"/>
  <c r="L6591" i="12"/>
  <c r="M6591" i="12"/>
  <c r="N6590" i="12"/>
  <c r="I6591" i="12"/>
  <c r="J6591" i="12" s="1"/>
  <c r="H6592" i="12"/>
  <c r="F6594" i="12"/>
  <c r="G6594" i="12" s="1"/>
  <c r="E6593" i="12"/>
  <c r="P6591" i="12" l="1"/>
  <c r="Q6591" i="12"/>
  <c r="R6590" i="12"/>
  <c r="L6592" i="12"/>
  <c r="M6592" i="12"/>
  <c r="N6591" i="12"/>
  <c r="I6592" i="12"/>
  <c r="J6592" i="12" s="1"/>
  <c r="H6593" i="12"/>
  <c r="F6595" i="12"/>
  <c r="G6595" i="12" s="1"/>
  <c r="E6594" i="12"/>
  <c r="P6592" i="12" l="1"/>
  <c r="Q6592" i="12"/>
  <c r="R6591" i="12"/>
  <c r="L6593" i="12"/>
  <c r="M6593" i="12"/>
  <c r="N6592" i="12"/>
  <c r="I6593" i="12"/>
  <c r="J6593" i="12" s="1"/>
  <c r="H6594" i="12"/>
  <c r="F6596" i="12"/>
  <c r="G6596" i="12" s="1"/>
  <c r="E6595" i="12"/>
  <c r="P6593" i="12" l="1"/>
  <c r="Q6593" i="12"/>
  <c r="R6592" i="12"/>
  <c r="L6594" i="12"/>
  <c r="M6594" i="12"/>
  <c r="N6593" i="12"/>
  <c r="I6594" i="12"/>
  <c r="J6594" i="12" s="1"/>
  <c r="H6595" i="12"/>
  <c r="E6596" i="12"/>
  <c r="F6597" i="12"/>
  <c r="G6597" i="12" s="1"/>
  <c r="P6594" i="12" l="1"/>
  <c r="Q6594" i="12"/>
  <c r="R6593" i="12"/>
  <c r="L6595" i="12"/>
  <c r="M6595" i="12"/>
  <c r="N6594" i="12"/>
  <c r="I6595" i="12"/>
  <c r="J6595" i="12" s="1"/>
  <c r="H6596" i="12"/>
  <c r="F6598" i="12"/>
  <c r="G6598" i="12" s="1"/>
  <c r="E6597" i="12"/>
  <c r="P6595" i="12" l="1"/>
  <c r="Q6595" i="12"/>
  <c r="R6594" i="12"/>
  <c r="L6596" i="12"/>
  <c r="M6596" i="12"/>
  <c r="N6595" i="12"/>
  <c r="I6596" i="12"/>
  <c r="J6596" i="12" s="1"/>
  <c r="H6597" i="12"/>
  <c r="E6598" i="12"/>
  <c r="F6599" i="12"/>
  <c r="G6599" i="12" s="1"/>
  <c r="P6596" i="12" l="1"/>
  <c r="Q6596" i="12"/>
  <c r="R6595" i="12"/>
  <c r="L6597" i="12"/>
  <c r="M6597" i="12"/>
  <c r="N6596" i="12"/>
  <c r="I6597" i="12"/>
  <c r="J6597" i="12" s="1"/>
  <c r="H6598" i="12"/>
  <c r="F6600" i="12"/>
  <c r="G6600" i="12" s="1"/>
  <c r="E6599" i="12"/>
  <c r="P6597" i="12" l="1"/>
  <c r="Q6597" i="12"/>
  <c r="R6596" i="12"/>
  <c r="L6598" i="12"/>
  <c r="M6598" i="12"/>
  <c r="N6597" i="12"/>
  <c r="I6598" i="12"/>
  <c r="J6598" i="12" s="1"/>
  <c r="H6599" i="12"/>
  <c r="M6599" i="12" s="1"/>
  <c r="F6601" i="12"/>
  <c r="G6601" i="12" s="1"/>
  <c r="E6600" i="12"/>
  <c r="P6598" i="12" l="1"/>
  <c r="Q6598" i="12"/>
  <c r="Q6599" i="12" s="1"/>
  <c r="R6597" i="12"/>
  <c r="N6598" i="12"/>
  <c r="I6599" i="12"/>
  <c r="J6599" i="12" s="1"/>
  <c r="L6599" i="12"/>
  <c r="N6599" i="12" s="1"/>
  <c r="H6600" i="12"/>
  <c r="F6602" i="12"/>
  <c r="G6602" i="12" s="1"/>
  <c r="E6601" i="12"/>
  <c r="P6599" i="12" l="1"/>
  <c r="R6599" i="12" s="1"/>
  <c r="R6598" i="12"/>
  <c r="L6600" i="12"/>
  <c r="M6600" i="12"/>
  <c r="I6600" i="12"/>
  <c r="J6600" i="12" s="1"/>
  <c r="H6601" i="12"/>
  <c r="F6603" i="12"/>
  <c r="G6603" i="12" s="1"/>
  <c r="E6602" i="12"/>
  <c r="P6600" i="12" l="1"/>
  <c r="Q6600" i="12"/>
  <c r="L6601" i="12"/>
  <c r="M6601" i="12"/>
  <c r="N6600" i="12"/>
  <c r="I6601" i="12"/>
  <c r="J6601" i="12" s="1"/>
  <c r="H6602" i="12"/>
  <c r="E6603" i="12"/>
  <c r="F6604" i="12"/>
  <c r="G6604" i="12" s="1"/>
  <c r="P6601" i="12" l="1"/>
  <c r="Q6601" i="12"/>
  <c r="R6600" i="12"/>
  <c r="L6602" i="12"/>
  <c r="M6602" i="12"/>
  <c r="N6601" i="12"/>
  <c r="I6602" i="12"/>
  <c r="J6602" i="12" s="1"/>
  <c r="H6603" i="12"/>
  <c r="M6603" i="12" s="1"/>
  <c r="F6605" i="12"/>
  <c r="G6605" i="12" s="1"/>
  <c r="E6604" i="12"/>
  <c r="P6602" i="12" l="1"/>
  <c r="Q6602" i="12"/>
  <c r="Q6603" i="12" s="1"/>
  <c r="R6601" i="12"/>
  <c r="N6602" i="12"/>
  <c r="I6603" i="12"/>
  <c r="J6603" i="12" s="1"/>
  <c r="L6603" i="12"/>
  <c r="N6603" i="12" s="1"/>
  <c r="H6604" i="12"/>
  <c r="M6604" i="12" s="1"/>
  <c r="E6605" i="12"/>
  <c r="F6606" i="12"/>
  <c r="G6606" i="12" s="1"/>
  <c r="P6603" i="12" l="1"/>
  <c r="Q6604" i="12"/>
  <c r="R6603" i="12"/>
  <c r="R6602" i="12"/>
  <c r="I6604" i="12"/>
  <c r="J6604" i="12" s="1"/>
  <c r="L6604" i="12"/>
  <c r="N6604" i="12" s="1"/>
  <c r="H6605" i="12"/>
  <c r="F6607" i="12"/>
  <c r="G6607" i="12" s="1"/>
  <c r="E6606" i="12"/>
  <c r="P6604" i="12" l="1"/>
  <c r="R6604" i="12" s="1"/>
  <c r="L6605" i="12"/>
  <c r="M6605" i="12"/>
  <c r="I6605" i="12"/>
  <c r="J6605" i="12" s="1"/>
  <c r="H6606" i="12"/>
  <c r="E6607" i="12"/>
  <c r="F6608" i="12"/>
  <c r="G6608" i="12" s="1"/>
  <c r="P6605" i="12" l="1"/>
  <c r="Q6605" i="12"/>
  <c r="L6606" i="12"/>
  <c r="M6606" i="12"/>
  <c r="N6605" i="12"/>
  <c r="I6606" i="12"/>
  <c r="J6606" i="12" s="1"/>
  <c r="H6607" i="12"/>
  <c r="F6609" i="12"/>
  <c r="G6609" i="12" s="1"/>
  <c r="E6608" i="12"/>
  <c r="P6606" i="12" l="1"/>
  <c r="Q6606" i="12"/>
  <c r="R6605" i="12"/>
  <c r="L6607" i="12"/>
  <c r="M6607" i="12"/>
  <c r="N6606" i="12"/>
  <c r="I6607" i="12"/>
  <c r="J6607" i="12" s="1"/>
  <c r="H6608" i="12"/>
  <c r="F6610" i="12"/>
  <c r="G6610" i="12" s="1"/>
  <c r="E6609" i="12"/>
  <c r="P6607" i="12" l="1"/>
  <c r="Q6607" i="12"/>
  <c r="R6606" i="12"/>
  <c r="L6608" i="12"/>
  <c r="M6608" i="12"/>
  <c r="N6607" i="12"/>
  <c r="I6608" i="12"/>
  <c r="J6608" i="12" s="1"/>
  <c r="H6609" i="12"/>
  <c r="F6611" i="12"/>
  <c r="G6611" i="12" s="1"/>
  <c r="E6610" i="12"/>
  <c r="P6608" i="12" l="1"/>
  <c r="Q6608" i="12"/>
  <c r="R6607" i="12"/>
  <c r="L6609" i="12"/>
  <c r="M6609" i="12"/>
  <c r="N6608" i="12"/>
  <c r="I6609" i="12"/>
  <c r="J6609" i="12" s="1"/>
  <c r="H6610" i="12"/>
  <c r="F6612" i="12"/>
  <c r="G6612" i="12" s="1"/>
  <c r="E6611" i="12"/>
  <c r="P6609" i="12" l="1"/>
  <c r="Q6609" i="12"/>
  <c r="R6608" i="12"/>
  <c r="L6610" i="12"/>
  <c r="M6610" i="12"/>
  <c r="N6609" i="12"/>
  <c r="I6610" i="12"/>
  <c r="J6610" i="12" s="1"/>
  <c r="H6611" i="12"/>
  <c r="F6613" i="12"/>
  <c r="G6613" i="12" s="1"/>
  <c r="E6612" i="12"/>
  <c r="P6610" i="12" l="1"/>
  <c r="Q6610" i="12"/>
  <c r="R6609" i="12"/>
  <c r="L6611" i="12"/>
  <c r="M6611" i="12"/>
  <c r="N6610" i="12"/>
  <c r="I6611" i="12"/>
  <c r="J6611" i="12" s="1"/>
  <c r="H6612" i="12"/>
  <c r="M6612" i="12" s="1"/>
  <c r="E6613" i="12"/>
  <c r="F6614" i="12"/>
  <c r="G6614" i="12" s="1"/>
  <c r="P6611" i="12" l="1"/>
  <c r="Q6611" i="12"/>
  <c r="Q6612" i="12" s="1"/>
  <c r="R6610" i="12"/>
  <c r="N6611" i="12"/>
  <c r="I6612" i="12"/>
  <c r="J6612" i="12" s="1"/>
  <c r="L6612" i="12"/>
  <c r="N6612" i="12" s="1"/>
  <c r="H6613" i="12"/>
  <c r="F6615" i="12"/>
  <c r="G6615" i="12" s="1"/>
  <c r="E6614" i="12"/>
  <c r="P6612" i="12" l="1"/>
  <c r="R6612" i="12" s="1"/>
  <c r="R6611" i="12"/>
  <c r="L6613" i="12"/>
  <c r="M6613" i="12"/>
  <c r="I6613" i="12"/>
  <c r="J6613" i="12" s="1"/>
  <c r="H6614" i="12"/>
  <c r="E6615" i="12"/>
  <c r="F6616" i="12"/>
  <c r="G6616" i="12" s="1"/>
  <c r="P6613" i="12" l="1"/>
  <c r="Q6613" i="12"/>
  <c r="L6614" i="12"/>
  <c r="M6614" i="12"/>
  <c r="N6613" i="12"/>
  <c r="I6614" i="12"/>
  <c r="J6614" i="12" s="1"/>
  <c r="H6615" i="12"/>
  <c r="F6617" i="12"/>
  <c r="G6617" i="12" s="1"/>
  <c r="E6616" i="12"/>
  <c r="P6614" i="12" l="1"/>
  <c r="Q6614" i="12"/>
  <c r="R6613" i="12"/>
  <c r="L6615" i="12"/>
  <c r="P6615" i="12" s="1"/>
  <c r="M6615" i="12"/>
  <c r="N6614" i="12"/>
  <c r="I6615" i="12"/>
  <c r="J6615" i="12" s="1"/>
  <c r="H6616" i="12"/>
  <c r="F6618" i="12"/>
  <c r="G6618" i="12" s="1"/>
  <c r="E6617" i="12"/>
  <c r="Q6615" i="12" l="1"/>
  <c r="R6614" i="12"/>
  <c r="L6616" i="12"/>
  <c r="P6616" i="12" s="1"/>
  <c r="M6616" i="12"/>
  <c r="N6615" i="12"/>
  <c r="I6616" i="12"/>
  <c r="J6616" i="12" s="1"/>
  <c r="H6617" i="12"/>
  <c r="F6619" i="12"/>
  <c r="G6619" i="12" s="1"/>
  <c r="E6618" i="12"/>
  <c r="Q6616" i="12" l="1"/>
  <c r="R6615" i="12"/>
  <c r="L6617" i="12"/>
  <c r="P6617" i="12" s="1"/>
  <c r="M6617" i="12"/>
  <c r="N6616" i="12"/>
  <c r="I6617" i="12"/>
  <c r="J6617" i="12" s="1"/>
  <c r="H6618" i="12"/>
  <c r="F6620" i="12"/>
  <c r="G6620" i="12" s="1"/>
  <c r="E6619" i="12"/>
  <c r="Q6617" i="12" l="1"/>
  <c r="R6616" i="12"/>
  <c r="L6618" i="12"/>
  <c r="P6618" i="12" s="1"/>
  <c r="M6618" i="12"/>
  <c r="N6617" i="12"/>
  <c r="I6618" i="12"/>
  <c r="J6618" i="12" s="1"/>
  <c r="H6619" i="12"/>
  <c r="F6621" i="12"/>
  <c r="G6621" i="12" s="1"/>
  <c r="E6620" i="12"/>
  <c r="Q6618" i="12" l="1"/>
  <c r="R6617" i="12"/>
  <c r="L6619" i="12"/>
  <c r="P6619" i="12" s="1"/>
  <c r="M6619" i="12"/>
  <c r="N6618" i="12"/>
  <c r="I6619" i="12"/>
  <c r="J6619" i="12" s="1"/>
  <c r="H6620" i="12"/>
  <c r="E6621" i="12"/>
  <c r="F6622" i="12"/>
  <c r="G6622" i="12" s="1"/>
  <c r="Q6619" i="12" l="1"/>
  <c r="R6618" i="12"/>
  <c r="L6620" i="12"/>
  <c r="P6620" i="12" s="1"/>
  <c r="M6620" i="12"/>
  <c r="N6619" i="12"/>
  <c r="I6620" i="12"/>
  <c r="J6620" i="12" s="1"/>
  <c r="H6621" i="12"/>
  <c r="F6623" i="12"/>
  <c r="G6623" i="12" s="1"/>
  <c r="E6622" i="12"/>
  <c r="Q6620" i="12" l="1"/>
  <c r="R6619" i="12"/>
  <c r="L6621" i="12"/>
  <c r="P6621" i="12" s="1"/>
  <c r="M6621" i="12"/>
  <c r="N6620" i="12"/>
  <c r="I6621" i="12"/>
  <c r="J6621" i="12" s="1"/>
  <c r="H6622" i="12"/>
  <c r="E6623" i="12"/>
  <c r="F6624" i="12"/>
  <c r="G6624" i="12" s="1"/>
  <c r="Q6621" i="12" l="1"/>
  <c r="R6620" i="12"/>
  <c r="L6622" i="12"/>
  <c r="P6622" i="12" s="1"/>
  <c r="M6622" i="12"/>
  <c r="N6621" i="12"/>
  <c r="I6622" i="12"/>
  <c r="J6622" i="12" s="1"/>
  <c r="H6623" i="12"/>
  <c r="F6625" i="12"/>
  <c r="G6625" i="12" s="1"/>
  <c r="E6624" i="12"/>
  <c r="Q6622" i="12" l="1"/>
  <c r="R6621" i="12"/>
  <c r="L6623" i="12"/>
  <c r="P6623" i="12" s="1"/>
  <c r="M6623" i="12"/>
  <c r="N6622" i="12"/>
  <c r="I6623" i="12"/>
  <c r="J6623" i="12" s="1"/>
  <c r="H6624" i="12"/>
  <c r="F6626" i="12"/>
  <c r="G6626" i="12" s="1"/>
  <c r="E6625" i="12"/>
  <c r="Q6623" i="12" l="1"/>
  <c r="R6622" i="12"/>
  <c r="L6624" i="12"/>
  <c r="P6624" i="12" s="1"/>
  <c r="M6624" i="12"/>
  <c r="N6623" i="12"/>
  <c r="I6624" i="12"/>
  <c r="J6624" i="12" s="1"/>
  <c r="H6625" i="12"/>
  <c r="E6626" i="12"/>
  <c r="F6627" i="12"/>
  <c r="G6627" i="12" s="1"/>
  <c r="Q6624" i="12" l="1"/>
  <c r="R6623" i="12"/>
  <c r="L6625" i="12"/>
  <c r="P6625" i="12" s="1"/>
  <c r="M6625" i="12"/>
  <c r="N6624" i="12"/>
  <c r="I6625" i="12"/>
  <c r="J6625" i="12" s="1"/>
  <c r="H6626" i="12"/>
  <c r="M6626" i="12" s="1"/>
  <c r="F6628" i="12"/>
  <c r="G6628" i="12" s="1"/>
  <c r="E6627" i="12"/>
  <c r="Q6625" i="12" l="1"/>
  <c r="Q6626" i="12" s="1"/>
  <c r="R6624" i="12"/>
  <c r="N6625" i="12"/>
  <c r="I6626" i="12"/>
  <c r="J6626" i="12" s="1"/>
  <c r="L6626" i="12"/>
  <c r="N6626" i="12" s="1"/>
  <c r="H6627" i="12"/>
  <c r="M6627" i="12" s="1"/>
  <c r="E6628" i="12"/>
  <c r="F6629" i="12"/>
  <c r="G6629" i="12" s="1"/>
  <c r="P6626" i="12" l="1"/>
  <c r="R6626" i="12" s="1"/>
  <c r="Q6627" i="12"/>
  <c r="R6625" i="12"/>
  <c r="I6627" i="12"/>
  <c r="J6627" i="12" s="1"/>
  <c r="L6627" i="12"/>
  <c r="N6627" i="12" s="1"/>
  <c r="H6628" i="12"/>
  <c r="F6630" i="12"/>
  <c r="G6630" i="12" s="1"/>
  <c r="E6629" i="12"/>
  <c r="P6627" i="12" l="1"/>
  <c r="R6627" i="12" s="1"/>
  <c r="L6628" i="12"/>
  <c r="M6628" i="12"/>
  <c r="I6628" i="12"/>
  <c r="J6628" i="12" s="1"/>
  <c r="H6629" i="12"/>
  <c r="F6631" i="12"/>
  <c r="G6631" i="12" s="1"/>
  <c r="E6630" i="12"/>
  <c r="P6628" i="12" l="1"/>
  <c r="Q6628" i="12"/>
  <c r="L6629" i="12"/>
  <c r="M6629" i="12"/>
  <c r="N6628" i="12"/>
  <c r="I6629" i="12"/>
  <c r="J6629" i="12" s="1"/>
  <c r="H6630" i="12"/>
  <c r="E6631" i="12"/>
  <c r="F6632" i="12"/>
  <c r="G6632" i="12" s="1"/>
  <c r="P6629" i="12" l="1"/>
  <c r="Q6629" i="12"/>
  <c r="R6628" i="12"/>
  <c r="L6630" i="12"/>
  <c r="M6630" i="12"/>
  <c r="N6629" i="12"/>
  <c r="I6630" i="12"/>
  <c r="J6630" i="12" s="1"/>
  <c r="H6631" i="12"/>
  <c r="F6633" i="12"/>
  <c r="G6633" i="12" s="1"/>
  <c r="E6632" i="12"/>
  <c r="P6630" i="12" l="1"/>
  <c r="Q6630" i="12"/>
  <c r="R6629" i="12"/>
  <c r="L6631" i="12"/>
  <c r="M6631" i="12"/>
  <c r="N6630" i="12"/>
  <c r="I6631" i="12"/>
  <c r="J6631" i="12" s="1"/>
  <c r="H6632" i="12"/>
  <c r="F6634" i="12"/>
  <c r="G6634" i="12" s="1"/>
  <c r="E6633" i="12"/>
  <c r="P6631" i="12" l="1"/>
  <c r="Q6631" i="12"/>
  <c r="R6630" i="12"/>
  <c r="L6632" i="12"/>
  <c r="M6632" i="12"/>
  <c r="N6631" i="12"/>
  <c r="I6632" i="12"/>
  <c r="J6632" i="12" s="1"/>
  <c r="H6633" i="12"/>
  <c r="M6633" i="12" s="1"/>
  <c r="F6635" i="12"/>
  <c r="G6635" i="12" s="1"/>
  <c r="E6634" i="12"/>
  <c r="P6632" i="12" l="1"/>
  <c r="Q6632" i="12"/>
  <c r="Q6633" i="12" s="1"/>
  <c r="R6631" i="12"/>
  <c r="N6632" i="12"/>
  <c r="I6633" i="12"/>
  <c r="J6633" i="12" s="1"/>
  <c r="L6633" i="12"/>
  <c r="N6633" i="12" s="1"/>
  <c r="H6634" i="12"/>
  <c r="M6634" i="12" s="1"/>
  <c r="F6636" i="12"/>
  <c r="G6636" i="12" s="1"/>
  <c r="E6635" i="12"/>
  <c r="P6633" i="12" l="1"/>
  <c r="Q6634" i="12"/>
  <c r="R6632" i="12"/>
  <c r="R6633" i="12"/>
  <c r="I6634" i="12"/>
  <c r="J6634" i="12" s="1"/>
  <c r="L6634" i="12"/>
  <c r="N6634" i="12" s="1"/>
  <c r="H6635" i="12"/>
  <c r="M6635" i="12" s="1"/>
  <c r="E6636" i="12"/>
  <c r="F6637" i="12"/>
  <c r="G6637" i="12" s="1"/>
  <c r="P6634" i="12" l="1"/>
  <c r="Q6635" i="12"/>
  <c r="R6634" i="12"/>
  <c r="I6635" i="12"/>
  <c r="J6635" i="12" s="1"/>
  <c r="L6635" i="12"/>
  <c r="N6635" i="12" s="1"/>
  <c r="H6636" i="12"/>
  <c r="F6638" i="12"/>
  <c r="G6638" i="12" s="1"/>
  <c r="E6637" i="12"/>
  <c r="P6635" i="12" l="1"/>
  <c r="R6635" i="12" s="1"/>
  <c r="L6636" i="12"/>
  <c r="M6636" i="12"/>
  <c r="I6636" i="12"/>
  <c r="J6636" i="12" s="1"/>
  <c r="H6637" i="12"/>
  <c r="F6639" i="12"/>
  <c r="G6639" i="12" s="1"/>
  <c r="E6638" i="12"/>
  <c r="P6636" i="12" l="1"/>
  <c r="Q6636" i="12"/>
  <c r="L6637" i="12"/>
  <c r="M6637" i="12"/>
  <c r="N6636" i="12"/>
  <c r="I6637" i="12"/>
  <c r="J6637" i="12" s="1"/>
  <c r="H6638" i="12"/>
  <c r="F6640" i="12"/>
  <c r="G6640" i="12" s="1"/>
  <c r="E6639" i="12"/>
  <c r="P6637" i="12" l="1"/>
  <c r="Q6637" i="12"/>
  <c r="R6636" i="12"/>
  <c r="L6638" i="12"/>
  <c r="M6638" i="12"/>
  <c r="N6637" i="12"/>
  <c r="I6638" i="12"/>
  <c r="J6638" i="12" s="1"/>
  <c r="H6639" i="12"/>
  <c r="F6641" i="12"/>
  <c r="G6641" i="12" s="1"/>
  <c r="E6640" i="12"/>
  <c r="P6638" i="12" l="1"/>
  <c r="Q6638" i="12"/>
  <c r="R6637" i="12"/>
  <c r="L6639" i="12"/>
  <c r="M6639" i="12"/>
  <c r="N6638" i="12"/>
  <c r="I6639" i="12"/>
  <c r="J6639" i="12" s="1"/>
  <c r="H6640" i="12"/>
  <c r="F6642" i="12"/>
  <c r="G6642" i="12" s="1"/>
  <c r="E6641" i="12"/>
  <c r="P6639" i="12" l="1"/>
  <c r="Q6639" i="12"/>
  <c r="R6638" i="12"/>
  <c r="L6640" i="12"/>
  <c r="M6640" i="12"/>
  <c r="N6639" i="12"/>
  <c r="I6640" i="12"/>
  <c r="J6640" i="12" s="1"/>
  <c r="H6641" i="12"/>
  <c r="F6643" i="12"/>
  <c r="G6643" i="12" s="1"/>
  <c r="E6642" i="12"/>
  <c r="P6640" i="12" l="1"/>
  <c r="Q6640" i="12"/>
  <c r="R6639" i="12"/>
  <c r="L6641" i="12"/>
  <c r="M6641" i="12"/>
  <c r="N6640" i="12"/>
  <c r="I6641" i="12"/>
  <c r="J6641" i="12" s="1"/>
  <c r="H6642" i="12"/>
  <c r="E6643" i="12"/>
  <c r="F6644" i="12"/>
  <c r="G6644" i="12" s="1"/>
  <c r="P6641" i="12" l="1"/>
  <c r="Q6641" i="12"/>
  <c r="R6640" i="12"/>
  <c r="L6642" i="12"/>
  <c r="M6642" i="12"/>
  <c r="N6641" i="12"/>
  <c r="I6642" i="12"/>
  <c r="J6642" i="12" s="1"/>
  <c r="H6643" i="12"/>
  <c r="F6645" i="12"/>
  <c r="G6645" i="12" s="1"/>
  <c r="E6644" i="12"/>
  <c r="P6642" i="12" l="1"/>
  <c r="Q6642" i="12"/>
  <c r="R6641" i="12"/>
  <c r="L6643" i="12"/>
  <c r="M6643" i="12"/>
  <c r="N6642" i="12"/>
  <c r="I6643" i="12"/>
  <c r="J6643" i="12" s="1"/>
  <c r="H6644" i="12"/>
  <c r="E6645" i="12"/>
  <c r="F6646" i="12"/>
  <c r="G6646" i="12" s="1"/>
  <c r="P6643" i="12" l="1"/>
  <c r="Q6643" i="12"/>
  <c r="R6642" i="12"/>
  <c r="L6644" i="12"/>
  <c r="M6644" i="12"/>
  <c r="N6643" i="12"/>
  <c r="I6644" i="12"/>
  <c r="J6644" i="12" s="1"/>
  <c r="H6645" i="12"/>
  <c r="F6647" i="12"/>
  <c r="G6647" i="12" s="1"/>
  <c r="E6646" i="12"/>
  <c r="P6644" i="12" l="1"/>
  <c r="Q6644" i="12"/>
  <c r="R6643" i="12"/>
  <c r="L6645" i="12"/>
  <c r="M6645" i="12"/>
  <c r="N6644" i="12"/>
  <c r="I6645" i="12"/>
  <c r="J6645" i="12" s="1"/>
  <c r="H6646" i="12"/>
  <c r="E6647" i="12"/>
  <c r="F6648" i="12"/>
  <c r="G6648" i="12" s="1"/>
  <c r="P6645" i="12" l="1"/>
  <c r="Q6645" i="12"/>
  <c r="R6644" i="12"/>
  <c r="L6646" i="12"/>
  <c r="M6646" i="12"/>
  <c r="N6645" i="12"/>
  <c r="I6646" i="12"/>
  <c r="J6646" i="12" s="1"/>
  <c r="H6647" i="12"/>
  <c r="F6649" i="12"/>
  <c r="G6649" i="12" s="1"/>
  <c r="E6648" i="12"/>
  <c r="P6646" i="12" l="1"/>
  <c r="Q6646" i="12"/>
  <c r="R6645" i="12"/>
  <c r="L6647" i="12"/>
  <c r="M6647" i="12"/>
  <c r="N6646" i="12"/>
  <c r="I6647" i="12"/>
  <c r="J6647" i="12" s="1"/>
  <c r="H6648" i="12"/>
  <c r="F6650" i="12"/>
  <c r="G6650" i="12" s="1"/>
  <c r="E6649" i="12"/>
  <c r="P6647" i="12" l="1"/>
  <c r="Q6647" i="12"/>
  <c r="R6646" i="12"/>
  <c r="L6648" i="12"/>
  <c r="M6648" i="12"/>
  <c r="N6647" i="12"/>
  <c r="I6648" i="12"/>
  <c r="J6648" i="12" s="1"/>
  <c r="H6649" i="12"/>
  <c r="M6649" i="12" s="1"/>
  <c r="E6650" i="12"/>
  <c r="F6651" i="12"/>
  <c r="G6651" i="12" s="1"/>
  <c r="P6648" i="12" l="1"/>
  <c r="Q6648" i="12"/>
  <c r="Q6649" i="12" s="1"/>
  <c r="R6647" i="12"/>
  <c r="N6648" i="12"/>
  <c r="I6649" i="12"/>
  <c r="J6649" i="12" s="1"/>
  <c r="L6649" i="12"/>
  <c r="N6649" i="12" s="1"/>
  <c r="H6650" i="12"/>
  <c r="F6652" i="12"/>
  <c r="G6652" i="12" s="1"/>
  <c r="E6651" i="12"/>
  <c r="P6649" i="12" l="1"/>
  <c r="R6649" i="12" s="1"/>
  <c r="R6648" i="12"/>
  <c r="L6650" i="12"/>
  <c r="M6650" i="12"/>
  <c r="I6650" i="12"/>
  <c r="J6650" i="12" s="1"/>
  <c r="H6651" i="12"/>
  <c r="M6651" i="12" s="1"/>
  <c r="E6652" i="12"/>
  <c r="F6653" i="12"/>
  <c r="G6653" i="12" s="1"/>
  <c r="P6650" i="12" l="1"/>
  <c r="Q6650" i="12"/>
  <c r="Q6651" i="12" s="1"/>
  <c r="N6650" i="12"/>
  <c r="I6651" i="12"/>
  <c r="J6651" i="12" s="1"/>
  <c r="L6651" i="12"/>
  <c r="N6651" i="12" s="1"/>
  <c r="H6652" i="12"/>
  <c r="F6654" i="12"/>
  <c r="G6654" i="12" s="1"/>
  <c r="E6653" i="12"/>
  <c r="P6651" i="12" l="1"/>
  <c r="R6651" i="12" s="1"/>
  <c r="R6650" i="12"/>
  <c r="L6652" i="12"/>
  <c r="M6652" i="12"/>
  <c r="I6652" i="12"/>
  <c r="J6652" i="12" s="1"/>
  <c r="H6653" i="12"/>
  <c r="E6654" i="12"/>
  <c r="F6655" i="12"/>
  <c r="G6655" i="12" s="1"/>
  <c r="P6652" i="12" l="1"/>
  <c r="Q6652" i="12"/>
  <c r="L6653" i="12"/>
  <c r="M6653" i="12"/>
  <c r="N6652" i="12"/>
  <c r="I6653" i="12"/>
  <c r="J6653" i="12" s="1"/>
  <c r="H6654" i="12"/>
  <c r="F6656" i="12"/>
  <c r="G6656" i="12" s="1"/>
  <c r="E6655" i="12"/>
  <c r="P6653" i="12" l="1"/>
  <c r="Q6653" i="12"/>
  <c r="R6652" i="12"/>
  <c r="L6654" i="12"/>
  <c r="M6654" i="12"/>
  <c r="N6653" i="12"/>
  <c r="I6654" i="12"/>
  <c r="J6654" i="12" s="1"/>
  <c r="H6655" i="12"/>
  <c r="E6656" i="12"/>
  <c r="F6657" i="12"/>
  <c r="G6657" i="12" s="1"/>
  <c r="P6654" i="12" l="1"/>
  <c r="Q6654" i="12"/>
  <c r="R6653" i="12"/>
  <c r="L6655" i="12"/>
  <c r="M6655" i="12"/>
  <c r="N6654" i="12"/>
  <c r="I6655" i="12"/>
  <c r="J6655" i="12" s="1"/>
  <c r="H6656" i="12"/>
  <c r="M6656" i="12" s="1"/>
  <c r="E6657" i="12"/>
  <c r="F6658" i="12"/>
  <c r="G6658" i="12" s="1"/>
  <c r="P6655" i="12" l="1"/>
  <c r="Q6655" i="12"/>
  <c r="Q6656" i="12" s="1"/>
  <c r="R6654" i="12"/>
  <c r="N6655" i="12"/>
  <c r="I6656" i="12"/>
  <c r="J6656" i="12" s="1"/>
  <c r="L6656" i="12"/>
  <c r="N6656" i="12" s="1"/>
  <c r="H6657" i="12"/>
  <c r="F6659" i="12"/>
  <c r="G6659" i="12" s="1"/>
  <c r="E6658" i="12"/>
  <c r="P6656" i="12" l="1"/>
  <c r="R6656" i="12" s="1"/>
  <c r="R6655" i="12"/>
  <c r="L6657" i="12"/>
  <c r="M6657" i="12"/>
  <c r="I6657" i="12"/>
  <c r="J6657" i="12" s="1"/>
  <c r="H6658" i="12"/>
  <c r="E6659" i="12"/>
  <c r="F6660" i="12"/>
  <c r="G6660" i="12" s="1"/>
  <c r="P6657" i="12" l="1"/>
  <c r="Q6657" i="12"/>
  <c r="L6658" i="12"/>
  <c r="M6658" i="12"/>
  <c r="N6657" i="12"/>
  <c r="I6658" i="12"/>
  <c r="J6658" i="12" s="1"/>
  <c r="H6659" i="12"/>
  <c r="M6659" i="12" s="1"/>
  <c r="F6661" i="12"/>
  <c r="G6661" i="12" s="1"/>
  <c r="E6660" i="12"/>
  <c r="P6658" i="12" l="1"/>
  <c r="Q6658" i="12"/>
  <c r="Q6659" i="12" s="1"/>
  <c r="R6657" i="12"/>
  <c r="N6658" i="12"/>
  <c r="I6659" i="12"/>
  <c r="J6659" i="12" s="1"/>
  <c r="L6659" i="12"/>
  <c r="N6659" i="12" s="1"/>
  <c r="H6660" i="12"/>
  <c r="E6661" i="12"/>
  <c r="F6662" i="12"/>
  <c r="G6662" i="12" s="1"/>
  <c r="P6659" i="12" l="1"/>
  <c r="R6659" i="12" s="1"/>
  <c r="R6658" i="12"/>
  <c r="L6660" i="12"/>
  <c r="M6660" i="12"/>
  <c r="I6660" i="12"/>
  <c r="J6660" i="12" s="1"/>
  <c r="H6661" i="12"/>
  <c r="F6663" i="12"/>
  <c r="G6663" i="12" s="1"/>
  <c r="E6662" i="12"/>
  <c r="P6660" i="12" l="1"/>
  <c r="Q6660" i="12"/>
  <c r="L6661" i="12"/>
  <c r="M6661" i="12"/>
  <c r="N6660" i="12"/>
  <c r="I6661" i="12"/>
  <c r="J6661" i="12" s="1"/>
  <c r="H6662" i="12"/>
  <c r="E6663" i="12"/>
  <c r="F6664" i="12"/>
  <c r="G6664" i="12" s="1"/>
  <c r="P6661" i="12" l="1"/>
  <c r="Q6661" i="12"/>
  <c r="R6660" i="12"/>
  <c r="L6662" i="12"/>
  <c r="M6662" i="12"/>
  <c r="N6661" i="12"/>
  <c r="I6662" i="12"/>
  <c r="J6662" i="12" s="1"/>
  <c r="H6663" i="12"/>
  <c r="F6665" i="12"/>
  <c r="G6665" i="12" s="1"/>
  <c r="E6664" i="12"/>
  <c r="P6662" i="12" l="1"/>
  <c r="Q6662" i="12"/>
  <c r="R6661" i="12"/>
  <c r="L6663" i="12"/>
  <c r="M6663" i="12"/>
  <c r="N6662" i="12"/>
  <c r="I6663" i="12"/>
  <c r="J6663" i="12" s="1"/>
  <c r="H6664" i="12"/>
  <c r="F6666" i="12"/>
  <c r="G6666" i="12" s="1"/>
  <c r="E6665" i="12"/>
  <c r="P6663" i="12" l="1"/>
  <c r="Q6663" i="12"/>
  <c r="R6662" i="12"/>
  <c r="L6664" i="12"/>
  <c r="M6664" i="12"/>
  <c r="N6663" i="12"/>
  <c r="I6664" i="12"/>
  <c r="J6664" i="12" s="1"/>
  <c r="H6665" i="12"/>
  <c r="E6666" i="12"/>
  <c r="F6667" i="12"/>
  <c r="G6667" i="12" s="1"/>
  <c r="P6664" i="12" l="1"/>
  <c r="Q6664" i="12"/>
  <c r="R6663" i="12"/>
  <c r="L6665" i="12"/>
  <c r="M6665" i="12"/>
  <c r="N6664" i="12"/>
  <c r="I6665" i="12"/>
  <c r="J6665" i="12" s="1"/>
  <c r="H6666" i="12"/>
  <c r="F6668" i="12"/>
  <c r="G6668" i="12" s="1"/>
  <c r="E6667" i="12"/>
  <c r="P6665" i="12" l="1"/>
  <c r="Q6665" i="12"/>
  <c r="R6664" i="12"/>
  <c r="L6666" i="12"/>
  <c r="M6666" i="12"/>
  <c r="N6665" i="12"/>
  <c r="I6666" i="12"/>
  <c r="J6666" i="12" s="1"/>
  <c r="H6667" i="12"/>
  <c r="E6668" i="12"/>
  <c r="F6669" i="12"/>
  <c r="G6669" i="12" s="1"/>
  <c r="P6666" i="12" l="1"/>
  <c r="Q6666" i="12"/>
  <c r="R6665" i="12"/>
  <c r="L6667" i="12"/>
  <c r="M6667" i="12"/>
  <c r="N6666" i="12"/>
  <c r="I6667" i="12"/>
  <c r="J6667" i="12" s="1"/>
  <c r="H6668" i="12"/>
  <c r="F6670" i="12"/>
  <c r="G6670" i="12" s="1"/>
  <c r="E6669" i="12"/>
  <c r="P6667" i="12" l="1"/>
  <c r="Q6667" i="12"/>
  <c r="R6666" i="12"/>
  <c r="L6668" i="12"/>
  <c r="M6668" i="12"/>
  <c r="N6667" i="12"/>
  <c r="I6668" i="12"/>
  <c r="J6668" i="12" s="1"/>
  <c r="H6669" i="12"/>
  <c r="F6671" i="12"/>
  <c r="G6671" i="12" s="1"/>
  <c r="E6670" i="12"/>
  <c r="P6668" i="12" l="1"/>
  <c r="Q6668" i="12"/>
  <c r="R6667" i="12"/>
  <c r="L6669" i="12"/>
  <c r="M6669" i="12"/>
  <c r="N6668" i="12"/>
  <c r="I6669" i="12"/>
  <c r="J6669" i="12" s="1"/>
  <c r="H6670" i="12"/>
  <c r="E6671" i="12"/>
  <c r="F6672" i="12"/>
  <c r="G6672" i="12" s="1"/>
  <c r="P6669" i="12" l="1"/>
  <c r="Q6669" i="12"/>
  <c r="R6668" i="12"/>
  <c r="L6670" i="12"/>
  <c r="M6670" i="12"/>
  <c r="N6669" i="12"/>
  <c r="I6670" i="12"/>
  <c r="J6670" i="12" s="1"/>
  <c r="H6671" i="12"/>
  <c r="M6671" i="12" s="1"/>
  <c r="F6673" i="12"/>
  <c r="G6673" i="12" s="1"/>
  <c r="E6672" i="12"/>
  <c r="P6670" i="12" l="1"/>
  <c r="Q6670" i="12"/>
  <c r="Q6671" i="12" s="1"/>
  <c r="R6669" i="12"/>
  <c r="N6670" i="12"/>
  <c r="I6671" i="12"/>
  <c r="J6671" i="12" s="1"/>
  <c r="L6671" i="12"/>
  <c r="N6671" i="12" s="1"/>
  <c r="H6672" i="12"/>
  <c r="M6672" i="12" s="1"/>
  <c r="E6673" i="12"/>
  <c r="F6674" i="12"/>
  <c r="G6674" i="12" s="1"/>
  <c r="P6671" i="12" l="1"/>
  <c r="Q6672" i="12"/>
  <c r="R6670" i="12"/>
  <c r="R6671" i="12"/>
  <c r="I6672" i="12"/>
  <c r="J6672" i="12" s="1"/>
  <c r="L6672" i="12"/>
  <c r="N6672" i="12" s="1"/>
  <c r="H6673" i="12"/>
  <c r="F6675" i="12"/>
  <c r="G6675" i="12" s="1"/>
  <c r="E6674" i="12"/>
  <c r="P6672" i="12" l="1"/>
  <c r="R6672" i="12" s="1"/>
  <c r="L6673" i="12"/>
  <c r="M6673" i="12"/>
  <c r="I6673" i="12"/>
  <c r="J6673" i="12" s="1"/>
  <c r="H6674" i="12"/>
  <c r="E6675" i="12"/>
  <c r="F6676" i="12"/>
  <c r="G6676" i="12" s="1"/>
  <c r="P6673" i="12" l="1"/>
  <c r="Q6673" i="12"/>
  <c r="L6674" i="12"/>
  <c r="M6674" i="12"/>
  <c r="N6673" i="12"/>
  <c r="I6674" i="12"/>
  <c r="J6674" i="12" s="1"/>
  <c r="H6675" i="12"/>
  <c r="F6677" i="12"/>
  <c r="G6677" i="12" s="1"/>
  <c r="E6676" i="12"/>
  <c r="P6674" i="12" l="1"/>
  <c r="Q6674" i="12"/>
  <c r="R6673" i="12"/>
  <c r="L6675" i="12"/>
  <c r="M6675" i="12"/>
  <c r="N6674" i="12"/>
  <c r="I6675" i="12"/>
  <c r="J6675" i="12" s="1"/>
  <c r="H6676" i="12"/>
  <c r="E6677" i="12"/>
  <c r="F6678" i="12"/>
  <c r="G6678" i="12" s="1"/>
  <c r="P6675" i="12" l="1"/>
  <c r="Q6675" i="12"/>
  <c r="R6674" i="12"/>
  <c r="L6676" i="12"/>
  <c r="M6676" i="12"/>
  <c r="N6675" i="12"/>
  <c r="I6676" i="12"/>
  <c r="J6676" i="12" s="1"/>
  <c r="H6677" i="12"/>
  <c r="F6679" i="12"/>
  <c r="G6679" i="12" s="1"/>
  <c r="E6678" i="12"/>
  <c r="P6676" i="12" l="1"/>
  <c r="Q6676" i="12"/>
  <c r="R6675" i="12"/>
  <c r="L6677" i="12"/>
  <c r="M6677" i="12"/>
  <c r="N6676" i="12"/>
  <c r="I6677" i="12"/>
  <c r="J6677" i="12" s="1"/>
  <c r="H6678" i="12"/>
  <c r="F6680" i="12"/>
  <c r="G6680" i="12" s="1"/>
  <c r="E6679" i="12"/>
  <c r="P6677" i="12" l="1"/>
  <c r="Q6677" i="12"/>
  <c r="R6676" i="12"/>
  <c r="L6678" i="12"/>
  <c r="M6678" i="12"/>
  <c r="N6677" i="12"/>
  <c r="I6678" i="12"/>
  <c r="J6678" i="12" s="1"/>
  <c r="H6679" i="12"/>
  <c r="F6681" i="12"/>
  <c r="G6681" i="12" s="1"/>
  <c r="E6680" i="12"/>
  <c r="P6678" i="12" l="1"/>
  <c r="Q6678" i="12"/>
  <c r="R6677" i="12"/>
  <c r="L6679" i="12"/>
  <c r="M6679" i="12"/>
  <c r="N6678" i="12"/>
  <c r="I6679" i="12"/>
  <c r="J6679" i="12" s="1"/>
  <c r="H6680" i="12"/>
  <c r="F6682" i="12"/>
  <c r="G6682" i="12" s="1"/>
  <c r="E6681" i="12"/>
  <c r="P6679" i="12" l="1"/>
  <c r="Q6679" i="12"/>
  <c r="R6678" i="12"/>
  <c r="L6680" i="12"/>
  <c r="M6680" i="12"/>
  <c r="N6679" i="12"/>
  <c r="I6680" i="12"/>
  <c r="J6680" i="12" s="1"/>
  <c r="H6681" i="12"/>
  <c r="F6683" i="12"/>
  <c r="G6683" i="12" s="1"/>
  <c r="E6682" i="12"/>
  <c r="P6680" i="12" l="1"/>
  <c r="Q6680" i="12"/>
  <c r="R6679" i="12"/>
  <c r="L6681" i="12"/>
  <c r="M6681" i="12"/>
  <c r="N6680" i="12"/>
  <c r="I6681" i="12"/>
  <c r="J6681" i="12" s="1"/>
  <c r="H6682" i="12"/>
  <c r="M6682" i="12" s="1"/>
  <c r="F6684" i="12"/>
  <c r="G6684" i="12" s="1"/>
  <c r="E6683" i="12"/>
  <c r="P6681" i="12" l="1"/>
  <c r="Q6681" i="12"/>
  <c r="Q6682" i="12" s="1"/>
  <c r="R6680" i="12"/>
  <c r="N6681" i="12"/>
  <c r="I6682" i="12"/>
  <c r="J6682" i="12" s="1"/>
  <c r="L6682" i="12"/>
  <c r="N6682" i="12" s="1"/>
  <c r="H6683" i="12"/>
  <c r="E6684" i="12"/>
  <c r="F6685" i="12"/>
  <c r="G6685" i="12" s="1"/>
  <c r="R6681" i="12" l="1"/>
  <c r="P6682" i="12"/>
  <c r="L6683" i="12"/>
  <c r="M6683" i="12"/>
  <c r="I6683" i="12"/>
  <c r="J6683" i="12" s="1"/>
  <c r="H6684" i="12"/>
  <c r="F6686" i="12"/>
  <c r="G6686" i="12" s="1"/>
  <c r="E6685" i="12"/>
  <c r="P6683" i="12" l="1"/>
  <c r="R6682" i="12"/>
  <c r="Q6683" i="12"/>
  <c r="L6684" i="12"/>
  <c r="M6684" i="12"/>
  <c r="N6683" i="12"/>
  <c r="I6684" i="12"/>
  <c r="J6684" i="12" s="1"/>
  <c r="H6685" i="12"/>
  <c r="F6687" i="12"/>
  <c r="G6687" i="12" s="1"/>
  <c r="E6686" i="12"/>
  <c r="P6684" i="12" l="1"/>
  <c r="Q6684" i="12"/>
  <c r="R6683" i="12"/>
  <c r="L6685" i="12"/>
  <c r="M6685" i="12"/>
  <c r="N6684" i="12"/>
  <c r="I6685" i="12"/>
  <c r="J6685" i="12" s="1"/>
  <c r="H6686" i="12"/>
  <c r="F6688" i="12"/>
  <c r="G6688" i="12" s="1"/>
  <c r="E6687" i="12"/>
  <c r="P6685" i="12" l="1"/>
  <c r="Q6685" i="12"/>
  <c r="R6684" i="12"/>
  <c r="L6686" i="12"/>
  <c r="M6686" i="12"/>
  <c r="N6685" i="12"/>
  <c r="I6686" i="12"/>
  <c r="J6686" i="12" s="1"/>
  <c r="H6687" i="12"/>
  <c r="F6689" i="12"/>
  <c r="G6689" i="12" s="1"/>
  <c r="E6688" i="12"/>
  <c r="P6686" i="12" l="1"/>
  <c r="Q6686" i="12"/>
  <c r="R6685" i="12"/>
  <c r="L6687" i="12"/>
  <c r="M6687" i="12"/>
  <c r="N6686" i="12"/>
  <c r="I6687" i="12"/>
  <c r="J6687" i="12" s="1"/>
  <c r="H6688" i="12"/>
  <c r="F6690" i="12"/>
  <c r="G6690" i="12" s="1"/>
  <c r="E6689" i="12"/>
  <c r="P6687" i="12" l="1"/>
  <c r="Q6687" i="12"/>
  <c r="R6686" i="12"/>
  <c r="L6688" i="12"/>
  <c r="M6688" i="12"/>
  <c r="N6687" i="12"/>
  <c r="I6688" i="12"/>
  <c r="J6688" i="12" s="1"/>
  <c r="H6689" i="12"/>
  <c r="E6690" i="12"/>
  <c r="F6691" i="12"/>
  <c r="G6691" i="12" s="1"/>
  <c r="P6688" i="12" l="1"/>
  <c r="Q6688" i="12"/>
  <c r="R6687" i="12"/>
  <c r="L6689" i="12"/>
  <c r="M6689" i="12"/>
  <c r="N6688" i="12"/>
  <c r="I6689" i="12"/>
  <c r="J6689" i="12" s="1"/>
  <c r="H6690" i="12"/>
  <c r="M6690" i="12" s="1"/>
  <c r="F6692" i="12"/>
  <c r="G6692" i="12" s="1"/>
  <c r="E6691" i="12"/>
  <c r="P6689" i="12" l="1"/>
  <c r="Q6689" i="12"/>
  <c r="Q6690" i="12" s="1"/>
  <c r="R6688" i="12"/>
  <c r="N6689" i="12"/>
  <c r="I6690" i="12"/>
  <c r="J6690" i="12" s="1"/>
  <c r="L6690" i="12"/>
  <c r="N6690" i="12" s="1"/>
  <c r="H6691" i="12"/>
  <c r="F6693" i="12"/>
  <c r="G6693" i="12" s="1"/>
  <c r="E6692" i="12"/>
  <c r="P6690" i="12" l="1"/>
  <c r="R6690" i="12" s="1"/>
  <c r="R6689" i="12"/>
  <c r="L6691" i="12"/>
  <c r="M6691" i="12"/>
  <c r="I6691" i="12"/>
  <c r="J6691" i="12" s="1"/>
  <c r="H6692" i="12"/>
  <c r="F6694" i="12"/>
  <c r="G6694" i="12" s="1"/>
  <c r="E6693" i="12"/>
  <c r="P6691" i="12" l="1"/>
  <c r="Q6691" i="12"/>
  <c r="L6692" i="12"/>
  <c r="M6692" i="12"/>
  <c r="N6691" i="12"/>
  <c r="I6692" i="12"/>
  <c r="J6692" i="12" s="1"/>
  <c r="H6693" i="12"/>
  <c r="E6694" i="12"/>
  <c r="F6695" i="12"/>
  <c r="G6695" i="12" s="1"/>
  <c r="P6692" i="12" l="1"/>
  <c r="Q6692" i="12"/>
  <c r="R6691" i="12"/>
  <c r="L6693" i="12"/>
  <c r="M6693" i="12"/>
  <c r="N6692" i="12"/>
  <c r="I6693" i="12"/>
  <c r="J6693" i="12" s="1"/>
  <c r="H6694" i="12"/>
  <c r="F6696" i="12"/>
  <c r="G6696" i="12" s="1"/>
  <c r="E6695" i="12"/>
  <c r="P6693" i="12" l="1"/>
  <c r="Q6693" i="12"/>
  <c r="R6692" i="12"/>
  <c r="L6694" i="12"/>
  <c r="M6694" i="12"/>
  <c r="N6693" i="12"/>
  <c r="I6694" i="12"/>
  <c r="J6694" i="12" s="1"/>
  <c r="H6695" i="12"/>
  <c r="M6695" i="12" s="1"/>
  <c r="F6697" i="12"/>
  <c r="G6697" i="12" s="1"/>
  <c r="E6696" i="12"/>
  <c r="P6694" i="12" l="1"/>
  <c r="Q6694" i="12"/>
  <c r="Q6695" i="12" s="1"/>
  <c r="R6693" i="12"/>
  <c r="N6694" i="12"/>
  <c r="I6695" i="12"/>
  <c r="J6695" i="12" s="1"/>
  <c r="L6695" i="12"/>
  <c r="N6695" i="12" s="1"/>
  <c r="H6696" i="12"/>
  <c r="F6698" i="12"/>
  <c r="G6698" i="12" s="1"/>
  <c r="E6697" i="12"/>
  <c r="P6695" i="12" l="1"/>
  <c r="R6694" i="12"/>
  <c r="R6695" i="12"/>
  <c r="L6696" i="12"/>
  <c r="M6696" i="12"/>
  <c r="I6696" i="12"/>
  <c r="J6696" i="12" s="1"/>
  <c r="H6697" i="12"/>
  <c r="M6697" i="12" s="1"/>
  <c r="F6699" i="12"/>
  <c r="G6699" i="12" s="1"/>
  <c r="E6698" i="12"/>
  <c r="P6696" i="12" l="1"/>
  <c r="Q6696" i="12"/>
  <c r="Q6697" i="12" s="1"/>
  <c r="N6696" i="12"/>
  <c r="I6697" i="12"/>
  <c r="J6697" i="12" s="1"/>
  <c r="L6697" i="12"/>
  <c r="N6697" i="12" s="1"/>
  <c r="H6698" i="12"/>
  <c r="E6699" i="12"/>
  <c r="F6700" i="12"/>
  <c r="G6700" i="12" s="1"/>
  <c r="P6697" i="12" l="1"/>
  <c r="R6696" i="12"/>
  <c r="R6697" i="12"/>
  <c r="L6698" i="12"/>
  <c r="M6698" i="12"/>
  <c r="I6698" i="12"/>
  <c r="J6698" i="12" s="1"/>
  <c r="H6699" i="12"/>
  <c r="F6701" i="12"/>
  <c r="G6701" i="12" s="1"/>
  <c r="E6700" i="12"/>
  <c r="P6698" i="12" l="1"/>
  <c r="Q6698" i="12"/>
  <c r="L6699" i="12"/>
  <c r="M6699" i="12"/>
  <c r="N6698" i="12"/>
  <c r="I6699" i="12"/>
  <c r="J6699" i="12" s="1"/>
  <c r="H6700" i="12"/>
  <c r="E6701" i="12"/>
  <c r="F6702" i="12"/>
  <c r="G6702" i="12" s="1"/>
  <c r="P6699" i="12" l="1"/>
  <c r="Q6699" i="12"/>
  <c r="R6698" i="12"/>
  <c r="L6700" i="12"/>
  <c r="M6700" i="12"/>
  <c r="N6699" i="12"/>
  <c r="I6700" i="12"/>
  <c r="J6700" i="12" s="1"/>
  <c r="H6701" i="12"/>
  <c r="F6703" i="12"/>
  <c r="G6703" i="12" s="1"/>
  <c r="E6702" i="12"/>
  <c r="P6700" i="12" l="1"/>
  <c r="Q6700" i="12"/>
  <c r="R6699" i="12"/>
  <c r="L6701" i="12"/>
  <c r="M6701" i="12"/>
  <c r="N6700" i="12"/>
  <c r="I6701" i="12"/>
  <c r="J6701" i="12" s="1"/>
  <c r="H6702" i="12"/>
  <c r="E6703" i="12"/>
  <c r="F6704" i="12"/>
  <c r="G6704" i="12" s="1"/>
  <c r="P6701" i="12" l="1"/>
  <c r="Q6701" i="12"/>
  <c r="R6700" i="12"/>
  <c r="L6702" i="12"/>
  <c r="M6702" i="12"/>
  <c r="N6701" i="12"/>
  <c r="I6702" i="12"/>
  <c r="J6702" i="12" s="1"/>
  <c r="H6703" i="12"/>
  <c r="F6705" i="12"/>
  <c r="G6705" i="12" s="1"/>
  <c r="E6704" i="12"/>
  <c r="P6702" i="12" l="1"/>
  <c r="Q6702" i="12"/>
  <c r="R6701" i="12"/>
  <c r="L6703" i="12"/>
  <c r="M6703" i="12"/>
  <c r="N6702" i="12"/>
  <c r="I6703" i="12"/>
  <c r="J6703" i="12" s="1"/>
  <c r="H6704" i="12"/>
  <c r="F6706" i="12"/>
  <c r="G6706" i="12" s="1"/>
  <c r="E6705" i="12"/>
  <c r="P6703" i="12" l="1"/>
  <c r="Q6703" i="12"/>
  <c r="R6702" i="12"/>
  <c r="L6704" i="12"/>
  <c r="M6704" i="12"/>
  <c r="N6703" i="12"/>
  <c r="I6704" i="12"/>
  <c r="J6704" i="12" s="1"/>
  <c r="H6705" i="12"/>
  <c r="M6705" i="12" s="1"/>
  <c r="F6707" i="12"/>
  <c r="G6707" i="12" s="1"/>
  <c r="E6706" i="12"/>
  <c r="P6704" i="12" l="1"/>
  <c r="Q6704" i="12"/>
  <c r="Q6705" i="12" s="1"/>
  <c r="R6703" i="12"/>
  <c r="N6704" i="12"/>
  <c r="I6705" i="12"/>
  <c r="J6705" i="12" s="1"/>
  <c r="L6705" i="12"/>
  <c r="N6705" i="12" s="1"/>
  <c r="H6706" i="12"/>
  <c r="F6708" i="12"/>
  <c r="G6708" i="12" s="1"/>
  <c r="E6707" i="12"/>
  <c r="P6705" i="12" l="1"/>
  <c r="R6705" i="12" s="1"/>
  <c r="R6704" i="12"/>
  <c r="L6706" i="12"/>
  <c r="M6706" i="12"/>
  <c r="I6706" i="12"/>
  <c r="J6706" i="12" s="1"/>
  <c r="H6707" i="12"/>
  <c r="E6708" i="12"/>
  <c r="F6709" i="12"/>
  <c r="G6709" i="12" s="1"/>
  <c r="P6706" i="12" l="1"/>
  <c r="Q6706" i="12"/>
  <c r="L6707" i="12"/>
  <c r="M6707" i="12"/>
  <c r="N6706" i="12"/>
  <c r="I6707" i="12"/>
  <c r="J6707" i="12" s="1"/>
  <c r="H6708" i="12"/>
  <c r="F6710" i="12"/>
  <c r="G6710" i="12" s="1"/>
  <c r="E6709" i="12"/>
  <c r="P6707" i="12" l="1"/>
  <c r="Q6707" i="12"/>
  <c r="R6706" i="12"/>
  <c r="L6708" i="12"/>
  <c r="M6708" i="12"/>
  <c r="N6707" i="12"/>
  <c r="I6708" i="12"/>
  <c r="J6708" i="12" s="1"/>
  <c r="H6709" i="12"/>
  <c r="E6710" i="12"/>
  <c r="F6711" i="12"/>
  <c r="G6711" i="12" s="1"/>
  <c r="P6708" i="12" l="1"/>
  <c r="Q6708" i="12"/>
  <c r="R6707" i="12"/>
  <c r="L6709" i="12"/>
  <c r="M6709" i="12"/>
  <c r="N6708" i="12"/>
  <c r="I6709" i="12"/>
  <c r="J6709" i="12" s="1"/>
  <c r="H6710" i="12"/>
  <c r="F6712" i="12"/>
  <c r="G6712" i="12" s="1"/>
  <c r="E6711" i="12"/>
  <c r="P6709" i="12" l="1"/>
  <c r="Q6709" i="12"/>
  <c r="R6708" i="12"/>
  <c r="L6710" i="12"/>
  <c r="M6710" i="12"/>
  <c r="N6709" i="12"/>
  <c r="I6710" i="12"/>
  <c r="J6710" i="12" s="1"/>
  <c r="H6711" i="12"/>
  <c r="F6713" i="12"/>
  <c r="G6713" i="12" s="1"/>
  <c r="E6712" i="12"/>
  <c r="P6710" i="12" l="1"/>
  <c r="Q6710" i="12"/>
  <c r="R6709" i="12"/>
  <c r="L6711" i="12"/>
  <c r="M6711" i="12"/>
  <c r="N6710" i="12"/>
  <c r="I6711" i="12"/>
  <c r="J6711" i="12" s="1"/>
  <c r="H6712" i="12"/>
  <c r="F6714" i="12"/>
  <c r="G6714" i="12" s="1"/>
  <c r="E6713" i="12"/>
  <c r="P6711" i="12" l="1"/>
  <c r="Q6711" i="12"/>
  <c r="R6710" i="12"/>
  <c r="L6712" i="12"/>
  <c r="M6712" i="12"/>
  <c r="N6711" i="12"/>
  <c r="I6712" i="12"/>
  <c r="J6712" i="12" s="1"/>
  <c r="H6713" i="12"/>
  <c r="F6715" i="12"/>
  <c r="G6715" i="12" s="1"/>
  <c r="E6714" i="12"/>
  <c r="P6712" i="12" l="1"/>
  <c r="Q6712" i="12"/>
  <c r="R6711" i="12"/>
  <c r="L6713" i="12"/>
  <c r="M6713" i="12"/>
  <c r="N6712" i="12"/>
  <c r="I6713" i="12"/>
  <c r="J6713" i="12" s="1"/>
  <c r="H6714" i="12"/>
  <c r="F6716" i="12"/>
  <c r="G6716" i="12" s="1"/>
  <c r="E6715" i="12"/>
  <c r="P6713" i="12" l="1"/>
  <c r="Q6713" i="12"/>
  <c r="R6712" i="12"/>
  <c r="L6714" i="12"/>
  <c r="M6714" i="12"/>
  <c r="N6713" i="12"/>
  <c r="I6714" i="12"/>
  <c r="J6714" i="12" s="1"/>
  <c r="H6715" i="12"/>
  <c r="E6716" i="12"/>
  <c r="F6717" i="12"/>
  <c r="G6717" i="12" s="1"/>
  <c r="P6714" i="12" l="1"/>
  <c r="Q6714" i="12"/>
  <c r="R6713" i="12"/>
  <c r="L6715" i="12"/>
  <c r="M6715" i="12"/>
  <c r="N6714" i="12"/>
  <c r="I6715" i="12"/>
  <c r="J6715" i="12" s="1"/>
  <c r="H6716" i="12"/>
  <c r="F6718" i="12"/>
  <c r="G6718" i="12" s="1"/>
  <c r="E6717" i="12"/>
  <c r="P6715" i="12" l="1"/>
  <c r="Q6715" i="12"/>
  <c r="R6714" i="12"/>
  <c r="L6716" i="12"/>
  <c r="M6716" i="12"/>
  <c r="N6715" i="12"/>
  <c r="I6716" i="12"/>
  <c r="J6716" i="12" s="1"/>
  <c r="H6717" i="12"/>
  <c r="E6718" i="12"/>
  <c r="F6719" i="12"/>
  <c r="G6719" i="12" s="1"/>
  <c r="P6716" i="12" l="1"/>
  <c r="Q6716" i="12"/>
  <c r="R6715" i="12"/>
  <c r="L6717" i="12"/>
  <c r="M6717" i="12"/>
  <c r="N6716" i="12"/>
  <c r="I6717" i="12"/>
  <c r="J6717" i="12" s="1"/>
  <c r="H6718" i="12"/>
  <c r="F6720" i="12"/>
  <c r="G6720" i="12" s="1"/>
  <c r="E6719" i="12"/>
  <c r="P6717" i="12" l="1"/>
  <c r="Q6717" i="12"/>
  <c r="R6716" i="12"/>
  <c r="L6718" i="12"/>
  <c r="M6718" i="12"/>
  <c r="N6717" i="12"/>
  <c r="I6718" i="12"/>
  <c r="J6718" i="12" s="1"/>
  <c r="H6719" i="12"/>
  <c r="F6721" i="12"/>
  <c r="G6721" i="12" s="1"/>
  <c r="E6720" i="12"/>
  <c r="P6718" i="12" l="1"/>
  <c r="Q6718" i="12"/>
  <c r="R6717" i="12"/>
  <c r="L6719" i="12"/>
  <c r="M6719" i="12"/>
  <c r="N6718" i="12"/>
  <c r="I6719" i="12"/>
  <c r="J6719" i="12" s="1"/>
  <c r="H6720" i="12"/>
  <c r="F6722" i="12"/>
  <c r="G6722" i="12" s="1"/>
  <c r="E6721" i="12"/>
  <c r="P6719" i="12" l="1"/>
  <c r="Q6719" i="12"/>
  <c r="R6719" i="12" s="1"/>
  <c r="R6718" i="12"/>
  <c r="L6720" i="12"/>
  <c r="M6720" i="12"/>
  <c r="N6719" i="12"/>
  <c r="I6720" i="12"/>
  <c r="J6720" i="12" s="1"/>
  <c r="H6721" i="12"/>
  <c r="F6723" i="12"/>
  <c r="G6723" i="12" s="1"/>
  <c r="E6722" i="12"/>
  <c r="P6720" i="12" l="1"/>
  <c r="Q6720" i="12"/>
  <c r="L6721" i="12"/>
  <c r="M6721" i="12"/>
  <c r="N6720" i="12"/>
  <c r="I6721" i="12"/>
  <c r="J6721" i="12" s="1"/>
  <c r="H6722" i="12"/>
  <c r="F6724" i="12"/>
  <c r="G6724" i="12" s="1"/>
  <c r="E6723" i="12"/>
  <c r="P6721" i="12" l="1"/>
  <c r="Q6721" i="12"/>
  <c r="R6721" i="12" s="1"/>
  <c r="R6720" i="12"/>
  <c r="L6722" i="12"/>
  <c r="M6722" i="12"/>
  <c r="N6721" i="12"/>
  <c r="I6722" i="12"/>
  <c r="J6722" i="12" s="1"/>
  <c r="H6723" i="12"/>
  <c r="M6723" i="12" s="1"/>
  <c r="F6725" i="12"/>
  <c r="G6725" i="12" s="1"/>
  <c r="E6724" i="12"/>
  <c r="P6722" i="12" l="1"/>
  <c r="Q6722" i="12"/>
  <c r="Q6723" i="12" s="1"/>
  <c r="N6722" i="12"/>
  <c r="I6723" i="12"/>
  <c r="J6723" i="12" s="1"/>
  <c r="L6723" i="12"/>
  <c r="N6723" i="12" s="1"/>
  <c r="H6724" i="12"/>
  <c r="E6725" i="12"/>
  <c r="F6726" i="12"/>
  <c r="G6726" i="12" s="1"/>
  <c r="P6723" i="12" l="1"/>
  <c r="R6723" i="12" s="1"/>
  <c r="R6722" i="12"/>
  <c r="L6724" i="12"/>
  <c r="M6724" i="12"/>
  <c r="I6724" i="12"/>
  <c r="J6724" i="12" s="1"/>
  <c r="H6725" i="12"/>
  <c r="F6727" i="12"/>
  <c r="G6727" i="12" s="1"/>
  <c r="E6726" i="12"/>
  <c r="P6724" i="12" l="1"/>
  <c r="Q6724" i="12"/>
  <c r="L6725" i="12"/>
  <c r="M6725" i="12"/>
  <c r="N6724" i="12"/>
  <c r="I6725" i="12"/>
  <c r="J6725" i="12" s="1"/>
  <c r="H6726" i="12"/>
  <c r="M6726" i="12" s="1"/>
  <c r="F6728" i="12"/>
  <c r="G6728" i="12" s="1"/>
  <c r="E6727" i="12"/>
  <c r="P6725" i="12" l="1"/>
  <c r="Q6725" i="12"/>
  <c r="Q6726" i="12" s="1"/>
  <c r="R6724" i="12"/>
  <c r="N6725" i="12"/>
  <c r="I6726" i="12"/>
  <c r="J6726" i="12" s="1"/>
  <c r="L6726" i="12"/>
  <c r="N6726" i="12" s="1"/>
  <c r="H6727" i="12"/>
  <c r="F6729" i="12"/>
  <c r="G6729" i="12" s="1"/>
  <c r="E6728" i="12"/>
  <c r="P6726" i="12" l="1"/>
  <c r="R6725" i="12"/>
  <c r="R6726" i="12"/>
  <c r="L6727" i="12"/>
  <c r="M6727" i="12"/>
  <c r="I6727" i="12"/>
  <c r="J6727" i="12" s="1"/>
  <c r="H6728" i="12"/>
  <c r="F6730" i="12"/>
  <c r="G6730" i="12" s="1"/>
  <c r="E6729" i="12"/>
  <c r="P6727" i="12" l="1"/>
  <c r="Q6727" i="12"/>
  <c r="L6728" i="12"/>
  <c r="M6728" i="12"/>
  <c r="N6727" i="12"/>
  <c r="I6728" i="12"/>
  <c r="J6728" i="12" s="1"/>
  <c r="H6729" i="12"/>
  <c r="F6731" i="12"/>
  <c r="G6731" i="12" s="1"/>
  <c r="E6730" i="12"/>
  <c r="P6728" i="12" l="1"/>
  <c r="Q6728" i="12"/>
  <c r="R6727" i="12"/>
  <c r="L6729" i="12"/>
  <c r="M6729" i="12"/>
  <c r="N6728" i="12"/>
  <c r="I6729" i="12"/>
  <c r="J6729" i="12" s="1"/>
  <c r="H6730" i="12"/>
  <c r="F6732" i="12"/>
  <c r="G6732" i="12" s="1"/>
  <c r="E6731" i="12"/>
  <c r="P6729" i="12" l="1"/>
  <c r="Q6729" i="12"/>
  <c r="R6728" i="12"/>
  <c r="L6730" i="12"/>
  <c r="M6730" i="12"/>
  <c r="N6729" i="12"/>
  <c r="I6730" i="12"/>
  <c r="J6730" i="12" s="1"/>
  <c r="H6731" i="12"/>
  <c r="M6731" i="12" s="1"/>
  <c r="F6733" i="12"/>
  <c r="G6733" i="12" s="1"/>
  <c r="E6732" i="12"/>
  <c r="P6730" i="12" l="1"/>
  <c r="Q6730" i="12"/>
  <c r="Q6731" i="12" s="1"/>
  <c r="R6729" i="12"/>
  <c r="N6730" i="12"/>
  <c r="I6731" i="12"/>
  <c r="J6731" i="12" s="1"/>
  <c r="L6731" i="12"/>
  <c r="N6731" i="12" s="1"/>
  <c r="H6732" i="12"/>
  <c r="M6732" i="12" s="1"/>
  <c r="F6734" i="12"/>
  <c r="G6734" i="12" s="1"/>
  <c r="E6733" i="12"/>
  <c r="P6731" i="12" l="1"/>
  <c r="R6731" i="12" s="1"/>
  <c r="Q6732" i="12"/>
  <c r="R6730" i="12"/>
  <c r="I6732" i="12"/>
  <c r="J6732" i="12" s="1"/>
  <c r="L6732" i="12"/>
  <c r="N6732" i="12" s="1"/>
  <c r="H6733" i="12"/>
  <c r="F6735" i="12"/>
  <c r="G6735" i="12" s="1"/>
  <c r="E6734" i="12"/>
  <c r="P6732" i="12" l="1"/>
  <c r="R6732" i="12" s="1"/>
  <c r="L6733" i="12"/>
  <c r="M6733" i="12"/>
  <c r="I6733" i="12"/>
  <c r="J6733" i="12" s="1"/>
  <c r="H6734" i="12"/>
  <c r="E6735" i="12"/>
  <c r="F6736" i="12"/>
  <c r="G6736" i="12" s="1"/>
  <c r="P6733" i="12" l="1"/>
  <c r="Q6733" i="12"/>
  <c r="L6734" i="12"/>
  <c r="M6734" i="12"/>
  <c r="N6733" i="12"/>
  <c r="I6734" i="12"/>
  <c r="J6734" i="12" s="1"/>
  <c r="H6735" i="12"/>
  <c r="M6735" i="12" s="1"/>
  <c r="F6737" i="12"/>
  <c r="G6737" i="12" s="1"/>
  <c r="E6736" i="12"/>
  <c r="P6734" i="12" l="1"/>
  <c r="Q6734" i="12"/>
  <c r="Q6735" i="12" s="1"/>
  <c r="R6733" i="12"/>
  <c r="N6734" i="12"/>
  <c r="I6735" i="12"/>
  <c r="J6735" i="12" s="1"/>
  <c r="L6735" i="12"/>
  <c r="N6735" i="12" s="1"/>
  <c r="H6736" i="12"/>
  <c r="F6738" i="12"/>
  <c r="G6738" i="12" s="1"/>
  <c r="E6737" i="12"/>
  <c r="P6735" i="12" l="1"/>
  <c r="R6735" i="12" s="1"/>
  <c r="R6734" i="12"/>
  <c r="L6736" i="12"/>
  <c r="M6736" i="12"/>
  <c r="I6736" i="12"/>
  <c r="J6736" i="12" s="1"/>
  <c r="H6737" i="12"/>
  <c r="M6737" i="12" s="1"/>
  <c r="F6739" i="12"/>
  <c r="G6739" i="12" s="1"/>
  <c r="E6738" i="12"/>
  <c r="P6736" i="12" l="1"/>
  <c r="Q6736" i="12"/>
  <c r="Q6737" i="12" s="1"/>
  <c r="N6736" i="12"/>
  <c r="I6737" i="12"/>
  <c r="J6737" i="12" s="1"/>
  <c r="L6737" i="12"/>
  <c r="N6737" i="12" s="1"/>
  <c r="H6738" i="12"/>
  <c r="M6738" i="12" s="1"/>
  <c r="F6740" i="12"/>
  <c r="G6740" i="12" s="1"/>
  <c r="E6739" i="12"/>
  <c r="P6737" i="12" l="1"/>
  <c r="R6737" i="12" s="1"/>
  <c r="Q6738" i="12"/>
  <c r="R6736" i="12"/>
  <c r="I6738" i="12"/>
  <c r="J6738" i="12" s="1"/>
  <c r="L6738" i="12"/>
  <c r="N6738" i="12" s="1"/>
  <c r="H6739" i="12"/>
  <c r="F6741" i="12"/>
  <c r="G6741" i="12" s="1"/>
  <c r="E6740" i="12"/>
  <c r="P6738" i="12" l="1"/>
  <c r="L6739" i="12"/>
  <c r="M6739" i="12"/>
  <c r="I6739" i="12"/>
  <c r="J6739" i="12" s="1"/>
  <c r="H6740" i="12"/>
  <c r="E6741" i="12"/>
  <c r="F6742" i="12"/>
  <c r="G6742" i="12" s="1"/>
  <c r="P6739" i="12" l="1"/>
  <c r="R6738" i="12"/>
  <c r="Q6739" i="12"/>
  <c r="L6740" i="12"/>
  <c r="M6740" i="12"/>
  <c r="N6739" i="12"/>
  <c r="I6740" i="12"/>
  <c r="J6740" i="12" s="1"/>
  <c r="H6741" i="12"/>
  <c r="F6743" i="12"/>
  <c r="G6743" i="12" s="1"/>
  <c r="E6742" i="12"/>
  <c r="P6740" i="12" l="1"/>
  <c r="Q6740" i="12"/>
  <c r="R6739" i="12"/>
  <c r="L6741" i="12"/>
  <c r="M6741" i="12"/>
  <c r="N6740" i="12"/>
  <c r="I6741" i="12"/>
  <c r="J6741" i="12" s="1"/>
  <c r="H6742" i="12"/>
  <c r="E6743" i="12"/>
  <c r="F6744" i="12"/>
  <c r="G6744" i="12" s="1"/>
  <c r="P6741" i="12" l="1"/>
  <c r="Q6741" i="12"/>
  <c r="R6740" i="12"/>
  <c r="L6742" i="12"/>
  <c r="M6742" i="12"/>
  <c r="N6741" i="12"/>
  <c r="I6742" i="12"/>
  <c r="J6742" i="12" s="1"/>
  <c r="H6743" i="12"/>
  <c r="M6743" i="12" s="1"/>
  <c r="F6745" i="12"/>
  <c r="G6745" i="12" s="1"/>
  <c r="E6744" i="12"/>
  <c r="R6741" i="12" l="1"/>
  <c r="P6742" i="12"/>
  <c r="Q6742" i="12"/>
  <c r="Q6743" i="12" s="1"/>
  <c r="N6742" i="12"/>
  <c r="I6743" i="12"/>
  <c r="J6743" i="12" s="1"/>
  <c r="L6743" i="12"/>
  <c r="N6743" i="12" s="1"/>
  <c r="H6744" i="12"/>
  <c r="F6746" i="12"/>
  <c r="G6746" i="12" s="1"/>
  <c r="E6745" i="12"/>
  <c r="P6743" i="12" l="1"/>
  <c r="R6743" i="12" s="1"/>
  <c r="R6742" i="12"/>
  <c r="L6744" i="12"/>
  <c r="M6744" i="12"/>
  <c r="I6744" i="12"/>
  <c r="J6744" i="12" s="1"/>
  <c r="H6745" i="12"/>
  <c r="F6747" i="12"/>
  <c r="G6747" i="12" s="1"/>
  <c r="E6746" i="12"/>
  <c r="P6744" i="12" l="1"/>
  <c r="Q6744" i="12"/>
  <c r="L6745" i="12"/>
  <c r="M6745" i="12"/>
  <c r="N6744" i="12"/>
  <c r="I6745" i="12"/>
  <c r="J6745" i="12" s="1"/>
  <c r="H6746" i="12"/>
  <c r="F6748" i="12"/>
  <c r="G6748" i="12" s="1"/>
  <c r="E6747" i="12"/>
  <c r="P6745" i="12" l="1"/>
  <c r="Q6745" i="12"/>
  <c r="R6744" i="12"/>
  <c r="L6746" i="12"/>
  <c r="M6746" i="12"/>
  <c r="N6745" i="12"/>
  <c r="I6746" i="12"/>
  <c r="J6746" i="12" s="1"/>
  <c r="H6747" i="12"/>
  <c r="E6748" i="12"/>
  <c r="F6749" i="12"/>
  <c r="G6749" i="12" s="1"/>
  <c r="R6745" i="12" l="1"/>
  <c r="P6746" i="12"/>
  <c r="Q6746" i="12"/>
  <c r="L6747" i="12"/>
  <c r="M6747" i="12"/>
  <c r="N6746" i="12"/>
  <c r="I6747" i="12"/>
  <c r="J6747" i="12" s="1"/>
  <c r="H6748" i="12"/>
  <c r="F6750" i="12"/>
  <c r="G6750" i="12" s="1"/>
  <c r="E6749" i="12"/>
  <c r="P6747" i="12" l="1"/>
  <c r="Q6747" i="12"/>
  <c r="R6746" i="12"/>
  <c r="L6748" i="12"/>
  <c r="M6748" i="12"/>
  <c r="N6747" i="12"/>
  <c r="I6748" i="12"/>
  <c r="J6748" i="12" s="1"/>
  <c r="H6749" i="12"/>
  <c r="E6750" i="12"/>
  <c r="F6751" i="12"/>
  <c r="G6751" i="12" s="1"/>
  <c r="P6748" i="12" l="1"/>
  <c r="Q6748" i="12"/>
  <c r="R6748" i="12" s="1"/>
  <c r="R6747" i="12"/>
  <c r="L6749" i="12"/>
  <c r="M6749" i="12"/>
  <c r="N6748" i="12"/>
  <c r="I6749" i="12"/>
  <c r="J6749" i="12" s="1"/>
  <c r="H6750" i="12"/>
  <c r="M6750" i="12" s="1"/>
  <c r="F6752" i="12"/>
  <c r="G6752" i="12" s="1"/>
  <c r="E6751" i="12"/>
  <c r="P6749" i="12" l="1"/>
  <c r="Q6749" i="12"/>
  <c r="Q6750" i="12" s="1"/>
  <c r="N6749" i="12"/>
  <c r="I6750" i="12"/>
  <c r="J6750" i="12" s="1"/>
  <c r="L6750" i="12"/>
  <c r="N6750" i="12" s="1"/>
  <c r="H6751" i="12"/>
  <c r="F6753" i="12"/>
  <c r="G6753" i="12" s="1"/>
  <c r="E6752" i="12"/>
  <c r="P6750" i="12" l="1"/>
  <c r="R6750" i="12" s="1"/>
  <c r="R6749" i="12"/>
  <c r="L6751" i="12"/>
  <c r="M6751" i="12"/>
  <c r="I6751" i="12"/>
  <c r="J6751" i="12" s="1"/>
  <c r="H6752" i="12"/>
  <c r="M6752" i="12" s="1"/>
  <c r="F6754" i="12"/>
  <c r="G6754" i="12" s="1"/>
  <c r="E6753" i="12"/>
  <c r="P6751" i="12" l="1"/>
  <c r="Q6751" i="12"/>
  <c r="Q6752" i="12" s="1"/>
  <c r="N6751" i="12"/>
  <c r="I6752" i="12"/>
  <c r="J6752" i="12" s="1"/>
  <c r="L6752" i="12"/>
  <c r="N6752" i="12" s="1"/>
  <c r="H6753" i="12"/>
  <c r="F6755" i="12"/>
  <c r="G6755" i="12" s="1"/>
  <c r="E6754" i="12"/>
  <c r="P6752" i="12" l="1"/>
  <c r="R6752" i="12" s="1"/>
  <c r="R6751" i="12"/>
  <c r="L6753" i="12"/>
  <c r="M6753" i="12"/>
  <c r="I6753" i="12"/>
  <c r="J6753" i="12" s="1"/>
  <c r="H6754" i="12"/>
  <c r="E6755" i="12"/>
  <c r="F6756" i="12"/>
  <c r="G6756" i="12" s="1"/>
  <c r="P6753" i="12" l="1"/>
  <c r="Q6753" i="12"/>
  <c r="L6754" i="12"/>
  <c r="M6754" i="12"/>
  <c r="N6753" i="12"/>
  <c r="I6754" i="12"/>
  <c r="J6754" i="12" s="1"/>
  <c r="H6755" i="12"/>
  <c r="F6757" i="12"/>
  <c r="G6757" i="12" s="1"/>
  <c r="E6756" i="12"/>
  <c r="P6754" i="12" l="1"/>
  <c r="Q6754" i="12"/>
  <c r="R6753" i="12"/>
  <c r="L6755" i="12"/>
  <c r="M6755" i="12"/>
  <c r="N6754" i="12"/>
  <c r="I6755" i="12"/>
  <c r="J6755" i="12" s="1"/>
  <c r="H6756" i="12"/>
  <c r="M6756" i="12" s="1"/>
  <c r="E6757" i="12"/>
  <c r="F6758" i="12"/>
  <c r="G6758" i="12" s="1"/>
  <c r="P6755" i="12" l="1"/>
  <c r="Q6755" i="12"/>
  <c r="Q6756" i="12" s="1"/>
  <c r="R6754" i="12"/>
  <c r="N6755" i="12"/>
  <c r="I6756" i="12"/>
  <c r="J6756" i="12" s="1"/>
  <c r="L6756" i="12"/>
  <c r="N6756" i="12" s="1"/>
  <c r="H6757" i="12"/>
  <c r="F6759" i="12"/>
  <c r="G6759" i="12" s="1"/>
  <c r="E6758" i="12"/>
  <c r="R6755" i="12" l="1"/>
  <c r="P6756" i="12"/>
  <c r="L6757" i="12"/>
  <c r="M6757" i="12"/>
  <c r="I6757" i="12"/>
  <c r="J6757" i="12" s="1"/>
  <c r="H6758" i="12"/>
  <c r="F6760" i="12"/>
  <c r="G6760" i="12" s="1"/>
  <c r="E6759" i="12"/>
  <c r="P6757" i="12" l="1"/>
  <c r="R6756" i="12"/>
  <c r="Q6757" i="12"/>
  <c r="L6758" i="12"/>
  <c r="M6758" i="12"/>
  <c r="N6757" i="12"/>
  <c r="I6758" i="12"/>
  <c r="J6758" i="12" s="1"/>
  <c r="H6759" i="12"/>
  <c r="F6761" i="12"/>
  <c r="G6761" i="12" s="1"/>
  <c r="E6760" i="12"/>
  <c r="P6758" i="12" l="1"/>
  <c r="Q6758" i="12"/>
  <c r="R6757" i="12"/>
  <c r="L6759" i="12"/>
  <c r="M6759" i="12"/>
  <c r="N6758" i="12"/>
  <c r="I6759" i="12"/>
  <c r="J6759" i="12" s="1"/>
  <c r="H6760" i="12"/>
  <c r="M6760" i="12" s="1"/>
  <c r="E6761" i="12"/>
  <c r="F6762" i="12"/>
  <c r="G6762" i="12" s="1"/>
  <c r="P6759" i="12" l="1"/>
  <c r="Q6759" i="12"/>
  <c r="Q6760" i="12" s="1"/>
  <c r="R6758" i="12"/>
  <c r="N6759" i="12"/>
  <c r="I6760" i="12"/>
  <c r="J6760" i="12" s="1"/>
  <c r="L6760" i="12"/>
  <c r="N6760" i="12" s="1"/>
  <c r="H6761" i="12"/>
  <c r="F6763" i="12"/>
  <c r="G6763" i="12" s="1"/>
  <c r="E6762" i="12"/>
  <c r="P6760" i="12" l="1"/>
  <c r="R6760" i="12" s="1"/>
  <c r="R6759" i="12"/>
  <c r="L6761" i="12"/>
  <c r="M6761" i="12"/>
  <c r="I6761" i="12"/>
  <c r="J6761" i="12" s="1"/>
  <c r="H6762" i="12"/>
  <c r="F6764" i="12"/>
  <c r="G6764" i="12" s="1"/>
  <c r="E6763" i="12"/>
  <c r="P6761" i="12" l="1"/>
  <c r="Q6761" i="12"/>
  <c r="L6762" i="12"/>
  <c r="M6762" i="12"/>
  <c r="N6761" i="12"/>
  <c r="I6762" i="12"/>
  <c r="J6762" i="12" s="1"/>
  <c r="H6763" i="12"/>
  <c r="E6764" i="12"/>
  <c r="F6765" i="12"/>
  <c r="G6765" i="12" s="1"/>
  <c r="P6762" i="12" l="1"/>
  <c r="Q6762" i="12"/>
  <c r="R6762" i="12" s="1"/>
  <c r="R6761" i="12"/>
  <c r="L6763" i="12"/>
  <c r="M6763" i="12"/>
  <c r="N6762" i="12"/>
  <c r="I6763" i="12"/>
  <c r="J6763" i="12" s="1"/>
  <c r="H6764" i="12"/>
  <c r="F6766" i="12"/>
  <c r="G6766" i="12" s="1"/>
  <c r="E6765" i="12"/>
  <c r="P6763" i="12" l="1"/>
  <c r="Q6763" i="12"/>
  <c r="L6764" i="12"/>
  <c r="M6764" i="12"/>
  <c r="N6763" i="12"/>
  <c r="I6764" i="12"/>
  <c r="J6764" i="12" s="1"/>
  <c r="H6765" i="12"/>
  <c r="E6766" i="12"/>
  <c r="F6767" i="12"/>
  <c r="G6767" i="12" s="1"/>
  <c r="P6764" i="12" l="1"/>
  <c r="Q6764" i="12"/>
  <c r="R6763" i="12"/>
  <c r="L6765" i="12"/>
  <c r="M6765" i="12"/>
  <c r="N6764" i="12"/>
  <c r="I6765" i="12"/>
  <c r="J6765" i="12" s="1"/>
  <c r="H6766" i="12"/>
  <c r="F6768" i="12"/>
  <c r="G6768" i="12" s="1"/>
  <c r="E6767" i="12"/>
  <c r="R6764" i="12" l="1"/>
  <c r="P6765" i="12"/>
  <c r="Q6765" i="12"/>
  <c r="N6765" i="12"/>
  <c r="L6766" i="12"/>
  <c r="M6766" i="12"/>
  <c r="I6766" i="12"/>
  <c r="J6766" i="12" s="1"/>
  <c r="H6767" i="12"/>
  <c r="F6769" i="12"/>
  <c r="G6769" i="12" s="1"/>
  <c r="E6768" i="12"/>
  <c r="R6765" i="12" l="1"/>
  <c r="P6766" i="12"/>
  <c r="Q6766" i="12"/>
  <c r="R6766" i="12" s="1"/>
  <c r="L6767" i="12"/>
  <c r="M6767" i="12"/>
  <c r="N6766" i="12"/>
  <c r="I6767" i="12"/>
  <c r="J6767" i="12" s="1"/>
  <c r="H6768" i="12"/>
  <c r="F6770" i="12"/>
  <c r="G6770" i="12" s="1"/>
  <c r="E6769" i="12"/>
  <c r="P6767" i="12" l="1"/>
  <c r="Q6767" i="12"/>
  <c r="L6768" i="12"/>
  <c r="M6768" i="12"/>
  <c r="N6767" i="12"/>
  <c r="I6768" i="12"/>
  <c r="J6768" i="12" s="1"/>
  <c r="H6769" i="12"/>
  <c r="E6770" i="12"/>
  <c r="F6771" i="12"/>
  <c r="G6771" i="12" s="1"/>
  <c r="R6767" i="12" l="1"/>
  <c r="P6768" i="12"/>
  <c r="Q6768" i="12"/>
  <c r="R6768" i="12" s="1"/>
  <c r="L6769" i="12"/>
  <c r="M6769" i="12"/>
  <c r="N6768" i="12"/>
  <c r="I6769" i="12"/>
  <c r="J6769" i="12" s="1"/>
  <c r="H6770" i="12"/>
  <c r="F6772" i="12"/>
  <c r="G6772" i="12" s="1"/>
  <c r="E6771" i="12"/>
  <c r="P6769" i="12" l="1"/>
  <c r="Q6769" i="12"/>
  <c r="R6769" i="12" s="1"/>
  <c r="L6770" i="12"/>
  <c r="M6770" i="12"/>
  <c r="N6769" i="12"/>
  <c r="I6770" i="12"/>
  <c r="J6770" i="12" s="1"/>
  <c r="H6771" i="12"/>
  <c r="E6772" i="12"/>
  <c r="F6773" i="12"/>
  <c r="G6773" i="12" s="1"/>
  <c r="P6770" i="12" l="1"/>
  <c r="Q6770" i="12"/>
  <c r="L6771" i="12"/>
  <c r="M6771" i="12"/>
  <c r="N6770" i="12"/>
  <c r="I6771" i="12"/>
  <c r="J6771" i="12" s="1"/>
  <c r="H6772" i="12"/>
  <c r="F6774" i="12"/>
  <c r="G6774" i="12" s="1"/>
  <c r="E6773" i="12"/>
  <c r="R6770" i="12" l="1"/>
  <c r="P6771" i="12"/>
  <c r="Q6771" i="12"/>
  <c r="R6771" i="12" s="1"/>
  <c r="L6772" i="12"/>
  <c r="M6772" i="12"/>
  <c r="N6771" i="12"/>
  <c r="I6772" i="12"/>
  <c r="J6772" i="12" s="1"/>
  <c r="H6773" i="12"/>
  <c r="E6774" i="12"/>
  <c r="F6775" i="12"/>
  <c r="G6775" i="12" s="1"/>
  <c r="P6772" i="12" l="1"/>
  <c r="Q6772" i="12"/>
  <c r="R6772" i="12" s="1"/>
  <c r="L6773" i="12"/>
  <c r="M6773" i="12"/>
  <c r="N6772" i="12"/>
  <c r="I6773" i="12"/>
  <c r="J6773" i="12" s="1"/>
  <c r="H6774" i="12"/>
  <c r="F6776" i="12"/>
  <c r="G6776" i="12" s="1"/>
  <c r="E6775" i="12"/>
  <c r="P6773" i="12" l="1"/>
  <c r="Q6773" i="12"/>
  <c r="L6774" i="12"/>
  <c r="M6774" i="12"/>
  <c r="N6773" i="12"/>
  <c r="I6774" i="12"/>
  <c r="J6774" i="12" s="1"/>
  <c r="H6775" i="12"/>
  <c r="F6777" i="12"/>
  <c r="G6777" i="12" s="1"/>
  <c r="E6776" i="12"/>
  <c r="R6773" i="12" l="1"/>
  <c r="P6774" i="12"/>
  <c r="Q6774" i="12"/>
  <c r="L6775" i="12"/>
  <c r="M6775" i="12"/>
  <c r="N6774" i="12"/>
  <c r="I6775" i="12"/>
  <c r="J6775" i="12" s="1"/>
  <c r="H6776" i="12"/>
  <c r="F6778" i="12"/>
  <c r="G6778" i="12" s="1"/>
  <c r="E6777" i="12"/>
  <c r="R6774" i="12" l="1"/>
  <c r="P6775" i="12"/>
  <c r="Q6775" i="12"/>
  <c r="L6776" i="12"/>
  <c r="M6776" i="12"/>
  <c r="N6775" i="12"/>
  <c r="I6776" i="12"/>
  <c r="J6776" i="12" s="1"/>
  <c r="H6777" i="12"/>
  <c r="F6779" i="12"/>
  <c r="G6779" i="12" s="1"/>
  <c r="E6778" i="12"/>
  <c r="P6776" i="12" l="1"/>
  <c r="Q6776" i="12"/>
  <c r="R6775" i="12"/>
  <c r="L6777" i="12"/>
  <c r="M6777" i="12"/>
  <c r="N6776" i="12"/>
  <c r="I6777" i="12"/>
  <c r="J6777" i="12" s="1"/>
  <c r="H6778" i="12"/>
  <c r="E6779" i="12"/>
  <c r="F6780" i="12"/>
  <c r="G6780" i="12" s="1"/>
  <c r="P6777" i="12" l="1"/>
  <c r="Q6777" i="12"/>
  <c r="R6776" i="12"/>
  <c r="L6778" i="12"/>
  <c r="M6778" i="12"/>
  <c r="N6777" i="12"/>
  <c r="I6778" i="12"/>
  <c r="J6778" i="12" s="1"/>
  <c r="H6779" i="12"/>
  <c r="F6781" i="12"/>
  <c r="G6781" i="12" s="1"/>
  <c r="E6780" i="12"/>
  <c r="P6778" i="12" l="1"/>
  <c r="Q6778" i="12"/>
  <c r="R6777" i="12"/>
  <c r="L6779" i="12"/>
  <c r="M6779" i="12"/>
  <c r="N6778" i="12"/>
  <c r="I6779" i="12"/>
  <c r="J6779" i="12" s="1"/>
  <c r="H6780" i="12"/>
  <c r="F6782" i="12"/>
  <c r="G6782" i="12" s="1"/>
  <c r="E6781" i="12"/>
  <c r="P6779" i="12" l="1"/>
  <c r="Q6779" i="12"/>
  <c r="R6778" i="12"/>
  <c r="L6780" i="12"/>
  <c r="M6780" i="12"/>
  <c r="N6779" i="12"/>
  <c r="I6780" i="12"/>
  <c r="J6780" i="12" s="1"/>
  <c r="H6781" i="12"/>
  <c r="E6782" i="12"/>
  <c r="F6783" i="12"/>
  <c r="G6783" i="12" s="1"/>
  <c r="R6779" i="12" l="1"/>
  <c r="Q6780" i="12"/>
  <c r="P6780" i="12"/>
  <c r="L6781" i="12"/>
  <c r="M6781" i="12"/>
  <c r="N6780" i="12"/>
  <c r="I6781" i="12"/>
  <c r="J6781" i="12" s="1"/>
  <c r="H6782" i="12"/>
  <c r="F6784" i="12"/>
  <c r="G6784" i="12" s="1"/>
  <c r="E6783" i="12"/>
  <c r="R6780" i="12" l="1"/>
  <c r="P6781" i="12"/>
  <c r="Q6781" i="12"/>
  <c r="L6782" i="12"/>
  <c r="M6782" i="12"/>
  <c r="N6781" i="12"/>
  <c r="I6782" i="12"/>
  <c r="J6782" i="12" s="1"/>
  <c r="H6783" i="12"/>
  <c r="E6784" i="12"/>
  <c r="F6785" i="12"/>
  <c r="G6785" i="12" s="1"/>
  <c r="P6782" i="12" l="1"/>
  <c r="Q6782" i="12"/>
  <c r="R6781" i="12"/>
  <c r="L6783" i="12"/>
  <c r="M6783" i="12"/>
  <c r="N6782" i="12"/>
  <c r="I6783" i="12"/>
  <c r="J6783" i="12" s="1"/>
  <c r="H6784" i="12"/>
  <c r="F6786" i="12"/>
  <c r="G6786" i="12" s="1"/>
  <c r="E6785" i="12"/>
  <c r="P6783" i="12" l="1"/>
  <c r="Q6783" i="12"/>
  <c r="R6782" i="12"/>
  <c r="L6784" i="12"/>
  <c r="M6784" i="12"/>
  <c r="N6783" i="12"/>
  <c r="I6784" i="12"/>
  <c r="J6784" i="12" s="1"/>
  <c r="H6785" i="12"/>
  <c r="E6786" i="12"/>
  <c r="F6787" i="12"/>
  <c r="G6787" i="12" s="1"/>
  <c r="P6784" i="12" l="1"/>
  <c r="Q6784" i="12"/>
  <c r="R6783" i="12"/>
  <c r="L6785" i="12"/>
  <c r="M6785" i="12"/>
  <c r="N6784" i="12"/>
  <c r="I6785" i="12"/>
  <c r="J6785" i="12" s="1"/>
  <c r="H6786" i="12"/>
  <c r="F6788" i="12"/>
  <c r="G6788" i="12" s="1"/>
  <c r="E6787" i="12"/>
  <c r="P6785" i="12" l="1"/>
  <c r="Q6785" i="12"/>
  <c r="R6784" i="12"/>
  <c r="L6786" i="12"/>
  <c r="M6786" i="12"/>
  <c r="N6785" i="12"/>
  <c r="I6786" i="12"/>
  <c r="J6786" i="12" s="1"/>
  <c r="H6787" i="12"/>
  <c r="F6789" i="12"/>
  <c r="G6789" i="12" s="1"/>
  <c r="E6788" i="12"/>
  <c r="P6786" i="12" l="1"/>
  <c r="Q6786" i="12"/>
  <c r="R6785" i="12"/>
  <c r="L6787" i="12"/>
  <c r="M6787" i="12"/>
  <c r="N6786" i="12"/>
  <c r="I6787" i="12"/>
  <c r="J6787" i="12" s="1"/>
  <c r="H6788" i="12"/>
  <c r="E6789" i="12"/>
  <c r="F6790" i="12"/>
  <c r="G6790" i="12" s="1"/>
  <c r="P6787" i="12" l="1"/>
  <c r="Q6787" i="12"/>
  <c r="R6786" i="12"/>
  <c r="L6788" i="12"/>
  <c r="M6788" i="12"/>
  <c r="N6787" i="12"/>
  <c r="I6788" i="12"/>
  <c r="J6788" i="12" s="1"/>
  <c r="H6789" i="12"/>
  <c r="F6791" i="12"/>
  <c r="G6791" i="12" s="1"/>
  <c r="E6790" i="12"/>
  <c r="P6788" i="12" l="1"/>
  <c r="Q6788" i="12"/>
  <c r="R6787" i="12"/>
  <c r="L6789" i="12"/>
  <c r="M6789" i="12"/>
  <c r="N6788" i="12"/>
  <c r="I6789" i="12"/>
  <c r="J6789" i="12" s="1"/>
  <c r="H6790" i="12"/>
  <c r="E6791" i="12"/>
  <c r="F6792" i="12"/>
  <c r="G6792" i="12" s="1"/>
  <c r="P6789" i="12" l="1"/>
  <c r="Q6789" i="12"/>
  <c r="R6788" i="12"/>
  <c r="L6790" i="12"/>
  <c r="M6790" i="12"/>
  <c r="N6789" i="12"/>
  <c r="I6790" i="12"/>
  <c r="J6790" i="12" s="1"/>
  <c r="H6791" i="12"/>
  <c r="F6793" i="12"/>
  <c r="G6793" i="12" s="1"/>
  <c r="E6792" i="12"/>
  <c r="P6790" i="12" l="1"/>
  <c r="Q6790" i="12"/>
  <c r="R6789" i="12"/>
  <c r="L6791" i="12"/>
  <c r="M6791" i="12"/>
  <c r="N6790" i="12"/>
  <c r="I6791" i="12"/>
  <c r="J6791" i="12" s="1"/>
  <c r="H6792" i="12"/>
  <c r="F6794" i="12"/>
  <c r="G6794" i="12" s="1"/>
  <c r="E6793" i="12"/>
  <c r="P6791" i="12" l="1"/>
  <c r="Q6791" i="12"/>
  <c r="R6790" i="12"/>
  <c r="L6792" i="12"/>
  <c r="M6792" i="12"/>
  <c r="N6791" i="12"/>
  <c r="I6792" i="12"/>
  <c r="J6792" i="12" s="1"/>
  <c r="H6793" i="12"/>
  <c r="E6794" i="12"/>
  <c r="F6795" i="12"/>
  <c r="G6795" i="12" s="1"/>
  <c r="R6791" i="12" l="1"/>
  <c r="P6792" i="12"/>
  <c r="Q6792" i="12"/>
  <c r="R6792" i="12" s="1"/>
  <c r="L6793" i="12"/>
  <c r="M6793" i="12"/>
  <c r="N6792" i="12"/>
  <c r="I6793" i="12"/>
  <c r="J6793" i="12" s="1"/>
  <c r="H6794" i="12"/>
  <c r="M6794" i="12" s="1"/>
  <c r="F6796" i="12"/>
  <c r="G6796" i="12" s="1"/>
  <c r="E6795" i="12"/>
  <c r="P6793" i="12" l="1"/>
  <c r="Q6793" i="12"/>
  <c r="Q6794" i="12" s="1"/>
  <c r="N6793" i="12"/>
  <c r="I6794" i="12"/>
  <c r="J6794" i="12" s="1"/>
  <c r="L6794" i="12"/>
  <c r="N6794" i="12" s="1"/>
  <c r="H6795" i="12"/>
  <c r="F6797" i="12"/>
  <c r="G6797" i="12" s="1"/>
  <c r="E6796" i="12"/>
  <c r="P6794" i="12" l="1"/>
  <c r="R6794" i="12" s="1"/>
  <c r="R6793" i="12"/>
  <c r="L6795" i="12"/>
  <c r="M6795" i="12"/>
  <c r="Q6795" i="12" s="1"/>
  <c r="I6795" i="12"/>
  <c r="J6795" i="12" s="1"/>
  <c r="H6796" i="12"/>
  <c r="F6798" i="12"/>
  <c r="G6798" i="12" s="1"/>
  <c r="E6797" i="12"/>
  <c r="P6795" i="12" l="1"/>
  <c r="R6795" i="12" s="1"/>
  <c r="L6796" i="12"/>
  <c r="M6796" i="12"/>
  <c r="N6795" i="12"/>
  <c r="I6796" i="12"/>
  <c r="J6796" i="12" s="1"/>
  <c r="H6797" i="12"/>
  <c r="E6798" i="12"/>
  <c r="F6799" i="12"/>
  <c r="G6799" i="12" s="1"/>
  <c r="P6796" i="12" l="1"/>
  <c r="Q6796" i="12"/>
  <c r="R6796" i="12" s="1"/>
  <c r="L6797" i="12"/>
  <c r="M6797" i="12"/>
  <c r="N6796" i="12"/>
  <c r="I6797" i="12"/>
  <c r="J6797" i="12" s="1"/>
  <c r="H6798" i="12"/>
  <c r="F6800" i="12"/>
  <c r="G6800" i="12" s="1"/>
  <c r="E6799" i="12"/>
  <c r="P6797" i="12" l="1"/>
  <c r="Q6797" i="12"/>
  <c r="L6798" i="12"/>
  <c r="M6798" i="12"/>
  <c r="N6797" i="12"/>
  <c r="I6798" i="12"/>
  <c r="J6798" i="12" s="1"/>
  <c r="H6799" i="12"/>
  <c r="E6800" i="12"/>
  <c r="F6801" i="12"/>
  <c r="G6801" i="12" s="1"/>
  <c r="P6798" i="12" l="1"/>
  <c r="Q6798" i="12"/>
  <c r="R6798" i="12" s="1"/>
  <c r="R6797" i="12"/>
  <c r="L6799" i="12"/>
  <c r="M6799" i="12"/>
  <c r="N6798" i="12"/>
  <c r="I6799" i="12"/>
  <c r="J6799" i="12" s="1"/>
  <c r="H6800" i="12"/>
  <c r="F6802" i="12"/>
  <c r="G6802" i="12" s="1"/>
  <c r="E6801" i="12"/>
  <c r="P6799" i="12" l="1"/>
  <c r="Q6799" i="12"/>
  <c r="L6800" i="12"/>
  <c r="M6800" i="12"/>
  <c r="N6799" i="12"/>
  <c r="I6800" i="12"/>
  <c r="J6800" i="12" s="1"/>
  <c r="H6801" i="12"/>
  <c r="E6802" i="12"/>
  <c r="F6803" i="12"/>
  <c r="G6803" i="12" s="1"/>
  <c r="P6800" i="12" l="1"/>
  <c r="Q6800" i="12"/>
  <c r="R6799" i="12"/>
  <c r="L6801" i="12"/>
  <c r="M6801" i="12"/>
  <c r="N6800" i="12"/>
  <c r="I6801" i="12"/>
  <c r="J6801" i="12" s="1"/>
  <c r="H6802" i="12"/>
  <c r="F6804" i="12"/>
  <c r="G6804" i="12" s="1"/>
  <c r="E6803" i="12"/>
  <c r="P6801" i="12" l="1"/>
  <c r="Q6801" i="12"/>
  <c r="R6800" i="12"/>
  <c r="L6802" i="12"/>
  <c r="M6802" i="12"/>
  <c r="N6801" i="12"/>
  <c r="I6802" i="12"/>
  <c r="J6802" i="12" s="1"/>
  <c r="H6803" i="12"/>
  <c r="F6805" i="12"/>
  <c r="G6805" i="12" s="1"/>
  <c r="E6804" i="12"/>
  <c r="P6802" i="12" l="1"/>
  <c r="Q6802" i="12"/>
  <c r="R6801" i="12"/>
  <c r="L6803" i="12"/>
  <c r="M6803" i="12"/>
  <c r="N6802" i="12"/>
  <c r="I6803" i="12"/>
  <c r="J6803" i="12" s="1"/>
  <c r="H6804" i="12"/>
  <c r="M6804" i="12" s="1"/>
  <c r="E6805" i="12"/>
  <c r="F6806" i="12"/>
  <c r="G6806" i="12" s="1"/>
  <c r="P6803" i="12" l="1"/>
  <c r="Q6803" i="12"/>
  <c r="Q6804" i="12" s="1"/>
  <c r="R6802" i="12"/>
  <c r="N6803" i="12"/>
  <c r="I6804" i="12"/>
  <c r="J6804" i="12" s="1"/>
  <c r="L6804" i="12"/>
  <c r="N6804" i="12" s="1"/>
  <c r="H6805" i="12"/>
  <c r="M6805" i="12" s="1"/>
  <c r="F6807" i="12"/>
  <c r="G6807" i="12" s="1"/>
  <c r="E6806" i="12"/>
  <c r="P6804" i="12" l="1"/>
  <c r="Q6805" i="12"/>
  <c r="R6803" i="12"/>
  <c r="R6804" i="12"/>
  <c r="I6805" i="12"/>
  <c r="J6805" i="12" s="1"/>
  <c r="L6805" i="12"/>
  <c r="N6805" i="12" s="1"/>
  <c r="H6806" i="12"/>
  <c r="M6806" i="12" s="1"/>
  <c r="E6807" i="12"/>
  <c r="F6808" i="12"/>
  <c r="G6808" i="12" s="1"/>
  <c r="P6805" i="12" l="1"/>
  <c r="Q6806" i="12"/>
  <c r="R6805" i="12"/>
  <c r="I6806" i="12"/>
  <c r="J6806" i="12" s="1"/>
  <c r="L6806" i="12"/>
  <c r="N6806" i="12" s="1"/>
  <c r="H6807" i="12"/>
  <c r="F6809" i="12"/>
  <c r="G6809" i="12" s="1"/>
  <c r="E6808" i="12"/>
  <c r="P6806" i="12" l="1"/>
  <c r="R6806" i="12" s="1"/>
  <c r="L6807" i="12"/>
  <c r="M6807" i="12"/>
  <c r="I6807" i="12"/>
  <c r="J6807" i="12" s="1"/>
  <c r="H6808" i="12"/>
  <c r="F6810" i="12"/>
  <c r="G6810" i="12" s="1"/>
  <c r="E6809" i="12"/>
  <c r="P6807" i="12" l="1"/>
  <c r="Q6807" i="12"/>
  <c r="L6808" i="12"/>
  <c r="M6808" i="12"/>
  <c r="N6807" i="12"/>
  <c r="I6808" i="12"/>
  <c r="J6808" i="12" s="1"/>
  <c r="H6809" i="12"/>
  <c r="F6811" i="12"/>
  <c r="G6811" i="12" s="1"/>
  <c r="E6810" i="12"/>
  <c r="P6808" i="12" l="1"/>
  <c r="Q6808" i="12"/>
  <c r="R6807" i="12"/>
  <c r="L6809" i="12"/>
  <c r="M6809" i="12"/>
  <c r="N6808" i="12"/>
  <c r="I6809" i="12"/>
  <c r="J6809" i="12" s="1"/>
  <c r="H6810" i="12"/>
  <c r="F6812" i="12"/>
  <c r="G6812" i="12" s="1"/>
  <c r="E6811" i="12"/>
  <c r="P6809" i="12" l="1"/>
  <c r="Q6809" i="12"/>
  <c r="R6808" i="12"/>
  <c r="L6810" i="12"/>
  <c r="M6810" i="12"/>
  <c r="N6809" i="12"/>
  <c r="I6810" i="12"/>
  <c r="J6810" i="12" s="1"/>
  <c r="H6811" i="12"/>
  <c r="E6812" i="12"/>
  <c r="F6813" i="12"/>
  <c r="G6813" i="12" s="1"/>
  <c r="P6810" i="12" l="1"/>
  <c r="Q6810" i="12"/>
  <c r="R6809" i="12"/>
  <c r="L6811" i="12"/>
  <c r="M6811" i="12"/>
  <c r="N6810" i="12"/>
  <c r="I6811" i="12"/>
  <c r="J6811" i="12" s="1"/>
  <c r="H6812" i="12"/>
  <c r="F6814" i="12"/>
  <c r="G6814" i="12" s="1"/>
  <c r="E6813" i="12"/>
  <c r="P6811" i="12" l="1"/>
  <c r="Q6811" i="12"/>
  <c r="R6810" i="12"/>
  <c r="L6812" i="12"/>
  <c r="M6812" i="12"/>
  <c r="N6811" i="12"/>
  <c r="I6812" i="12"/>
  <c r="J6812" i="12" s="1"/>
  <c r="H6813" i="12"/>
  <c r="E6814" i="12"/>
  <c r="F6815" i="12"/>
  <c r="G6815" i="12" s="1"/>
  <c r="P6812" i="12" l="1"/>
  <c r="Q6812" i="12"/>
  <c r="R6811" i="12"/>
  <c r="L6813" i="12"/>
  <c r="M6813" i="12"/>
  <c r="N6812" i="12"/>
  <c r="I6813" i="12"/>
  <c r="J6813" i="12" s="1"/>
  <c r="H6814" i="12"/>
  <c r="F6816" i="12"/>
  <c r="G6816" i="12" s="1"/>
  <c r="E6815" i="12"/>
  <c r="P6813" i="12" l="1"/>
  <c r="Q6813" i="12"/>
  <c r="R6812" i="12"/>
  <c r="L6814" i="12"/>
  <c r="M6814" i="12"/>
  <c r="N6813" i="12"/>
  <c r="I6814" i="12"/>
  <c r="J6814" i="12" s="1"/>
  <c r="H6815" i="12"/>
  <c r="F6817" i="12"/>
  <c r="G6817" i="12" s="1"/>
  <c r="E6816" i="12"/>
  <c r="P6814" i="12" l="1"/>
  <c r="Q6814" i="12"/>
  <c r="R6813" i="12"/>
  <c r="L6815" i="12"/>
  <c r="M6815" i="12"/>
  <c r="N6814" i="12"/>
  <c r="I6815" i="12"/>
  <c r="J6815" i="12" s="1"/>
  <c r="H6816" i="12"/>
  <c r="E6817" i="12"/>
  <c r="F6818" i="12"/>
  <c r="G6818" i="12" s="1"/>
  <c r="P6815" i="12" l="1"/>
  <c r="Q6815" i="12"/>
  <c r="R6814" i="12"/>
  <c r="L6816" i="12"/>
  <c r="M6816" i="12"/>
  <c r="N6815" i="12"/>
  <c r="I6816" i="12"/>
  <c r="J6816" i="12" s="1"/>
  <c r="H6817" i="12"/>
  <c r="F6819" i="12"/>
  <c r="G6819" i="12" s="1"/>
  <c r="E6818" i="12"/>
  <c r="P6816" i="12" l="1"/>
  <c r="Q6816" i="12"/>
  <c r="R6815" i="12"/>
  <c r="L6817" i="12"/>
  <c r="M6817" i="12"/>
  <c r="N6816" i="12"/>
  <c r="I6817" i="12"/>
  <c r="J6817" i="12" s="1"/>
  <c r="H6818" i="12"/>
  <c r="E6819" i="12"/>
  <c r="F6820" i="12"/>
  <c r="G6820" i="12" s="1"/>
  <c r="P6817" i="12" l="1"/>
  <c r="Q6817" i="12"/>
  <c r="R6816" i="12"/>
  <c r="L6818" i="12"/>
  <c r="M6818" i="12"/>
  <c r="N6817" i="12"/>
  <c r="I6818" i="12"/>
  <c r="J6818" i="12" s="1"/>
  <c r="H6819" i="12"/>
  <c r="F6821" i="12"/>
  <c r="G6821" i="12" s="1"/>
  <c r="E6820" i="12"/>
  <c r="P6818" i="12" l="1"/>
  <c r="Q6818" i="12"/>
  <c r="R6817" i="12"/>
  <c r="L6819" i="12"/>
  <c r="M6819" i="12"/>
  <c r="N6818" i="12"/>
  <c r="I6819" i="12"/>
  <c r="J6819" i="12" s="1"/>
  <c r="H6820" i="12"/>
  <c r="M6820" i="12" s="1"/>
  <c r="E6821" i="12"/>
  <c r="F6822" i="12"/>
  <c r="G6822" i="12" s="1"/>
  <c r="P6819" i="12" l="1"/>
  <c r="Q6819" i="12"/>
  <c r="Q6820" i="12" s="1"/>
  <c r="R6818" i="12"/>
  <c r="N6819" i="12"/>
  <c r="I6820" i="12"/>
  <c r="J6820" i="12" s="1"/>
  <c r="L6820" i="12"/>
  <c r="N6820" i="12" s="1"/>
  <c r="H6821" i="12"/>
  <c r="F6823" i="12"/>
  <c r="G6823" i="12" s="1"/>
  <c r="E6822" i="12"/>
  <c r="P6820" i="12" l="1"/>
  <c r="R6820" i="12" s="1"/>
  <c r="R6819" i="12"/>
  <c r="L6821" i="12"/>
  <c r="M6821" i="12"/>
  <c r="I6821" i="12"/>
  <c r="J6821" i="12" s="1"/>
  <c r="H6822" i="12"/>
  <c r="F6824" i="12"/>
  <c r="G6824" i="12" s="1"/>
  <c r="E6823" i="12"/>
  <c r="P6821" i="12" l="1"/>
  <c r="Q6821" i="12"/>
  <c r="L6822" i="12"/>
  <c r="M6822" i="12"/>
  <c r="N6821" i="12"/>
  <c r="I6822" i="12"/>
  <c r="J6822" i="12" s="1"/>
  <c r="H6823" i="12"/>
  <c r="M6823" i="12" s="1"/>
  <c r="F6825" i="12"/>
  <c r="G6825" i="12" s="1"/>
  <c r="E6824" i="12"/>
  <c r="P6822" i="12" l="1"/>
  <c r="Q6822" i="12"/>
  <c r="Q6823" i="12" s="1"/>
  <c r="R6821" i="12"/>
  <c r="N6822" i="12"/>
  <c r="I6823" i="12"/>
  <c r="J6823" i="12" s="1"/>
  <c r="L6823" i="12"/>
  <c r="N6823" i="12" s="1"/>
  <c r="H6824" i="12"/>
  <c r="F6826" i="12"/>
  <c r="G6826" i="12" s="1"/>
  <c r="E6825" i="12"/>
  <c r="P6823" i="12" l="1"/>
  <c r="R6823" i="12" s="1"/>
  <c r="R6822" i="12"/>
  <c r="L6824" i="12"/>
  <c r="M6824" i="12"/>
  <c r="I6824" i="12"/>
  <c r="J6824" i="12" s="1"/>
  <c r="H6825" i="12"/>
  <c r="E6826" i="12"/>
  <c r="F6827" i="12"/>
  <c r="G6827" i="12" s="1"/>
  <c r="P6824" i="12" l="1"/>
  <c r="Q6824" i="12"/>
  <c r="L6825" i="12"/>
  <c r="M6825" i="12"/>
  <c r="N6824" i="12"/>
  <c r="I6825" i="12"/>
  <c r="J6825" i="12" s="1"/>
  <c r="H6826" i="12"/>
  <c r="F6828" i="12"/>
  <c r="G6828" i="12" s="1"/>
  <c r="E6827" i="12"/>
  <c r="P6825" i="12" l="1"/>
  <c r="Q6825" i="12"/>
  <c r="R6824" i="12"/>
  <c r="L6826" i="12"/>
  <c r="M6826" i="12"/>
  <c r="N6825" i="12"/>
  <c r="I6826" i="12"/>
  <c r="J6826" i="12" s="1"/>
  <c r="H6827" i="12"/>
  <c r="F6829" i="12"/>
  <c r="G6829" i="12" s="1"/>
  <c r="E6828" i="12"/>
  <c r="P6826" i="12" l="1"/>
  <c r="Q6826" i="12"/>
  <c r="R6825" i="12"/>
  <c r="L6827" i="12"/>
  <c r="M6827" i="12"/>
  <c r="N6826" i="12"/>
  <c r="I6827" i="12"/>
  <c r="J6827" i="12" s="1"/>
  <c r="H6828" i="12"/>
  <c r="M6828" i="12" s="1"/>
  <c r="E6829" i="12"/>
  <c r="F6830" i="12"/>
  <c r="G6830" i="12" s="1"/>
  <c r="P6827" i="12" l="1"/>
  <c r="Q6827" i="12"/>
  <c r="Q6828" i="12" s="1"/>
  <c r="R6826" i="12"/>
  <c r="N6827" i="12"/>
  <c r="I6828" i="12"/>
  <c r="J6828" i="12" s="1"/>
  <c r="L6828" i="12"/>
  <c r="N6828" i="12" s="1"/>
  <c r="H6829" i="12"/>
  <c r="F6831" i="12"/>
  <c r="G6831" i="12" s="1"/>
  <c r="E6830" i="12"/>
  <c r="P6828" i="12" l="1"/>
  <c r="R6828" i="12" s="1"/>
  <c r="R6827" i="12"/>
  <c r="L6829" i="12"/>
  <c r="M6829" i="12"/>
  <c r="I6829" i="12"/>
  <c r="J6829" i="12" s="1"/>
  <c r="H6830" i="12"/>
  <c r="F6832" i="12"/>
  <c r="G6832" i="12" s="1"/>
  <c r="E6831" i="12"/>
  <c r="P6829" i="12" l="1"/>
  <c r="Q6829" i="12"/>
  <c r="L6830" i="12"/>
  <c r="M6830" i="12"/>
  <c r="N6829" i="12"/>
  <c r="I6830" i="12"/>
  <c r="J6830" i="12" s="1"/>
  <c r="H6831" i="12"/>
  <c r="F6833" i="12"/>
  <c r="G6833" i="12" s="1"/>
  <c r="E6832" i="12"/>
  <c r="P6830" i="12" l="1"/>
  <c r="Q6830" i="12"/>
  <c r="R6829" i="12"/>
  <c r="L6831" i="12"/>
  <c r="M6831" i="12"/>
  <c r="N6830" i="12"/>
  <c r="I6831" i="12"/>
  <c r="J6831" i="12" s="1"/>
  <c r="H6832" i="12"/>
  <c r="M6832" i="12" s="1"/>
  <c r="E6833" i="12"/>
  <c r="F6834" i="12"/>
  <c r="G6834" i="12" s="1"/>
  <c r="P6831" i="12" l="1"/>
  <c r="Q6831" i="12"/>
  <c r="Q6832" i="12" s="1"/>
  <c r="R6830" i="12"/>
  <c r="N6831" i="12"/>
  <c r="I6832" i="12"/>
  <c r="J6832" i="12" s="1"/>
  <c r="L6832" i="12"/>
  <c r="N6832" i="12" s="1"/>
  <c r="H6833" i="12"/>
  <c r="F6835" i="12"/>
  <c r="G6835" i="12" s="1"/>
  <c r="E6834" i="12"/>
  <c r="P6832" i="12" l="1"/>
  <c r="R6832" i="12" s="1"/>
  <c r="R6831" i="12"/>
  <c r="L6833" i="12"/>
  <c r="M6833" i="12"/>
  <c r="I6833" i="12"/>
  <c r="J6833" i="12" s="1"/>
  <c r="H6834" i="12"/>
  <c r="F6836" i="12"/>
  <c r="G6836" i="12" s="1"/>
  <c r="E6835" i="12"/>
  <c r="P6833" i="12" l="1"/>
  <c r="Q6833" i="12"/>
  <c r="L6834" i="12"/>
  <c r="M6834" i="12"/>
  <c r="N6833" i="12"/>
  <c r="I6834" i="12"/>
  <c r="J6834" i="12" s="1"/>
  <c r="H6835" i="12"/>
  <c r="F6837" i="12"/>
  <c r="G6837" i="12" s="1"/>
  <c r="E6836" i="12"/>
  <c r="P6834" i="12" l="1"/>
  <c r="Q6834" i="12"/>
  <c r="R6833" i="12"/>
  <c r="L6835" i="12"/>
  <c r="M6835" i="12"/>
  <c r="N6834" i="12"/>
  <c r="I6835" i="12"/>
  <c r="J6835" i="12" s="1"/>
  <c r="H6836" i="12"/>
  <c r="E6837" i="12"/>
  <c r="F6838" i="12"/>
  <c r="G6838" i="12" s="1"/>
  <c r="P6835" i="12" l="1"/>
  <c r="Q6835" i="12"/>
  <c r="R6834" i="12"/>
  <c r="L6836" i="12"/>
  <c r="M6836" i="12"/>
  <c r="N6835" i="12"/>
  <c r="I6836" i="12"/>
  <c r="J6836" i="12" s="1"/>
  <c r="H6837" i="12"/>
  <c r="F6839" i="12"/>
  <c r="G6839" i="12" s="1"/>
  <c r="E6838" i="12"/>
  <c r="P6836" i="12" l="1"/>
  <c r="Q6836" i="12"/>
  <c r="R6835" i="12"/>
  <c r="L6837" i="12"/>
  <c r="M6837" i="12"/>
  <c r="N6836" i="12"/>
  <c r="I6837" i="12"/>
  <c r="J6837" i="12" s="1"/>
  <c r="H6838" i="12"/>
  <c r="E6839" i="12"/>
  <c r="F6840" i="12"/>
  <c r="G6840" i="12" s="1"/>
  <c r="P6837" i="12" l="1"/>
  <c r="Q6837" i="12"/>
  <c r="R6836" i="12"/>
  <c r="L6838" i="12"/>
  <c r="M6838" i="12"/>
  <c r="N6837" i="12"/>
  <c r="I6838" i="12"/>
  <c r="J6838" i="12" s="1"/>
  <c r="H6839" i="12"/>
  <c r="F6841" i="12"/>
  <c r="G6841" i="12" s="1"/>
  <c r="E6840" i="12"/>
  <c r="P6838" i="12" l="1"/>
  <c r="Q6838" i="12"/>
  <c r="R6837" i="12"/>
  <c r="L6839" i="12"/>
  <c r="M6839" i="12"/>
  <c r="N6838" i="12"/>
  <c r="I6839" i="12"/>
  <c r="J6839" i="12" s="1"/>
  <c r="H6840" i="12"/>
  <c r="E6841" i="12"/>
  <c r="F6842" i="12"/>
  <c r="G6842" i="12" s="1"/>
  <c r="P6839" i="12" l="1"/>
  <c r="Q6839" i="12"/>
  <c r="R6838" i="12"/>
  <c r="L6840" i="12"/>
  <c r="M6840" i="12"/>
  <c r="N6839" i="12"/>
  <c r="I6840" i="12"/>
  <c r="J6840" i="12" s="1"/>
  <c r="H6841" i="12"/>
  <c r="F6843" i="12"/>
  <c r="G6843" i="12" s="1"/>
  <c r="E6842" i="12"/>
  <c r="P6840" i="12" l="1"/>
  <c r="Q6840" i="12"/>
  <c r="R6839" i="12"/>
  <c r="L6841" i="12"/>
  <c r="M6841" i="12"/>
  <c r="N6840" i="12"/>
  <c r="I6841" i="12"/>
  <c r="J6841" i="12" s="1"/>
  <c r="H6842" i="12"/>
  <c r="M6842" i="12" s="1"/>
  <c r="E6843" i="12"/>
  <c r="F6844" i="12"/>
  <c r="G6844" i="12" s="1"/>
  <c r="P6841" i="12" l="1"/>
  <c r="Q6841" i="12"/>
  <c r="Q6842" i="12" s="1"/>
  <c r="R6840" i="12"/>
  <c r="N6841" i="12"/>
  <c r="I6842" i="12"/>
  <c r="J6842" i="12" s="1"/>
  <c r="L6842" i="12"/>
  <c r="N6842" i="12" s="1"/>
  <c r="H6843" i="12"/>
  <c r="F6845" i="12"/>
  <c r="G6845" i="12" s="1"/>
  <c r="E6844" i="12"/>
  <c r="P6842" i="12" l="1"/>
  <c r="R6842" i="12" s="1"/>
  <c r="R6841" i="12"/>
  <c r="L6843" i="12"/>
  <c r="M6843" i="12"/>
  <c r="I6843" i="12"/>
  <c r="J6843" i="12" s="1"/>
  <c r="H6844" i="12"/>
  <c r="E6845" i="12"/>
  <c r="F6846" i="12"/>
  <c r="G6846" i="12" s="1"/>
  <c r="P6843" i="12" l="1"/>
  <c r="Q6843" i="12"/>
  <c r="L6844" i="12"/>
  <c r="M6844" i="12"/>
  <c r="N6843" i="12"/>
  <c r="I6844" i="12"/>
  <c r="J6844" i="12" s="1"/>
  <c r="H6845" i="12"/>
  <c r="F6847" i="12"/>
  <c r="G6847" i="12" s="1"/>
  <c r="E6846" i="12"/>
  <c r="P6844" i="12" l="1"/>
  <c r="Q6844" i="12"/>
  <c r="R6843" i="12"/>
  <c r="L6845" i="12"/>
  <c r="M6845" i="12"/>
  <c r="N6844" i="12"/>
  <c r="I6845" i="12"/>
  <c r="J6845" i="12" s="1"/>
  <c r="H6846" i="12"/>
  <c r="F6848" i="12"/>
  <c r="G6848" i="12" s="1"/>
  <c r="E6847" i="12"/>
  <c r="P6845" i="12" l="1"/>
  <c r="Q6845" i="12"/>
  <c r="R6844" i="12"/>
  <c r="L6846" i="12"/>
  <c r="M6846" i="12"/>
  <c r="N6845" i="12"/>
  <c r="I6846" i="12"/>
  <c r="J6846" i="12" s="1"/>
  <c r="H6847" i="12"/>
  <c r="M6847" i="12" s="1"/>
  <c r="F6849" i="12"/>
  <c r="G6849" i="12" s="1"/>
  <c r="E6848" i="12"/>
  <c r="P6846" i="12" l="1"/>
  <c r="Q6846" i="12"/>
  <c r="Q6847" i="12" s="1"/>
  <c r="R6845" i="12"/>
  <c r="N6846" i="12"/>
  <c r="I6847" i="12"/>
  <c r="J6847" i="12" s="1"/>
  <c r="L6847" i="12"/>
  <c r="N6847" i="12" s="1"/>
  <c r="H6848" i="12"/>
  <c r="M6848" i="12" s="1"/>
  <c r="E6849" i="12"/>
  <c r="F6850" i="12"/>
  <c r="G6850" i="12" s="1"/>
  <c r="P6847" i="12" l="1"/>
  <c r="Q6848" i="12"/>
  <c r="R6846" i="12"/>
  <c r="R6847" i="12"/>
  <c r="I6848" i="12"/>
  <c r="J6848" i="12" s="1"/>
  <c r="L6848" i="12"/>
  <c r="N6848" i="12" s="1"/>
  <c r="H6849" i="12"/>
  <c r="F6851" i="12"/>
  <c r="G6851" i="12" s="1"/>
  <c r="E6850" i="12"/>
  <c r="P6848" i="12" l="1"/>
  <c r="R6848" i="12" s="1"/>
  <c r="L6849" i="12"/>
  <c r="M6849" i="12"/>
  <c r="I6849" i="12"/>
  <c r="J6849" i="12" s="1"/>
  <c r="H6850" i="12"/>
  <c r="M6850" i="12" s="1"/>
  <c r="F6852" i="12"/>
  <c r="G6852" i="12" s="1"/>
  <c r="E6851" i="12"/>
  <c r="P6849" i="12" l="1"/>
  <c r="Q6849" i="12"/>
  <c r="Q6850" i="12" s="1"/>
  <c r="N6849" i="12"/>
  <c r="I6850" i="12"/>
  <c r="J6850" i="12" s="1"/>
  <c r="L6850" i="12"/>
  <c r="N6850" i="12" s="1"/>
  <c r="H6851" i="12"/>
  <c r="F6853" i="12"/>
  <c r="G6853" i="12" s="1"/>
  <c r="E6852" i="12"/>
  <c r="P6850" i="12" l="1"/>
  <c r="R6850" i="12" s="1"/>
  <c r="R6849" i="12"/>
  <c r="L6851" i="12"/>
  <c r="M6851" i="12"/>
  <c r="I6851" i="12"/>
  <c r="J6851" i="12" s="1"/>
  <c r="H6852" i="12"/>
  <c r="F6854" i="12"/>
  <c r="G6854" i="12" s="1"/>
  <c r="E6853" i="12"/>
  <c r="P6851" i="12" l="1"/>
  <c r="Q6851" i="12"/>
  <c r="L6852" i="12"/>
  <c r="M6852" i="12"/>
  <c r="N6851" i="12"/>
  <c r="I6852" i="12"/>
  <c r="J6852" i="12" s="1"/>
  <c r="H6853" i="12"/>
  <c r="F6855" i="12"/>
  <c r="G6855" i="12" s="1"/>
  <c r="E6854" i="12"/>
  <c r="P6852" i="12" l="1"/>
  <c r="Q6852" i="12"/>
  <c r="R6851" i="12"/>
  <c r="L6853" i="12"/>
  <c r="M6853" i="12"/>
  <c r="N6852" i="12"/>
  <c r="I6853" i="12"/>
  <c r="J6853" i="12" s="1"/>
  <c r="H6854" i="12"/>
  <c r="F6856" i="12"/>
  <c r="G6856" i="12" s="1"/>
  <c r="E6855" i="12"/>
  <c r="P6853" i="12" l="1"/>
  <c r="Q6853" i="12"/>
  <c r="R6852" i="12"/>
  <c r="L6854" i="12"/>
  <c r="M6854" i="12"/>
  <c r="N6853" i="12"/>
  <c r="I6854" i="12"/>
  <c r="J6854" i="12" s="1"/>
  <c r="H6855" i="12"/>
  <c r="E6856" i="12"/>
  <c r="F6857" i="12"/>
  <c r="G6857" i="12" s="1"/>
  <c r="P6854" i="12" l="1"/>
  <c r="Q6854" i="12"/>
  <c r="R6853" i="12"/>
  <c r="L6855" i="12"/>
  <c r="M6855" i="12"/>
  <c r="N6854" i="12"/>
  <c r="I6855" i="12"/>
  <c r="J6855" i="12" s="1"/>
  <c r="H6856" i="12"/>
  <c r="F6858" i="12"/>
  <c r="G6858" i="12" s="1"/>
  <c r="E6857" i="12"/>
  <c r="P6855" i="12" l="1"/>
  <c r="Q6855" i="12"/>
  <c r="R6854" i="12"/>
  <c r="L6856" i="12"/>
  <c r="M6856" i="12"/>
  <c r="N6855" i="12"/>
  <c r="I6856" i="12"/>
  <c r="J6856" i="12" s="1"/>
  <c r="H6857" i="12"/>
  <c r="E6858" i="12"/>
  <c r="F6859" i="12"/>
  <c r="G6859" i="12" s="1"/>
  <c r="P6856" i="12" l="1"/>
  <c r="Q6856" i="12"/>
  <c r="R6855" i="12"/>
  <c r="N6856" i="12"/>
  <c r="L6857" i="12"/>
  <c r="M6857" i="12"/>
  <c r="I6857" i="12"/>
  <c r="J6857" i="12" s="1"/>
  <c r="H6858" i="12"/>
  <c r="M6858" i="12" s="1"/>
  <c r="F6860" i="12"/>
  <c r="G6860" i="12" s="1"/>
  <c r="E6859" i="12"/>
  <c r="P6857" i="12" l="1"/>
  <c r="Q6857" i="12"/>
  <c r="Q6858" i="12" s="1"/>
  <c r="R6856" i="12"/>
  <c r="N6857" i="12"/>
  <c r="I6858" i="12"/>
  <c r="J6858" i="12" s="1"/>
  <c r="L6858" i="12"/>
  <c r="N6858" i="12" s="1"/>
  <c r="H6859" i="12"/>
  <c r="F6861" i="12"/>
  <c r="G6861" i="12" s="1"/>
  <c r="E6860" i="12"/>
  <c r="P6858" i="12" l="1"/>
  <c r="R6858" i="12" s="1"/>
  <c r="R6857" i="12"/>
  <c r="L6859" i="12"/>
  <c r="M6859" i="12"/>
  <c r="I6859" i="12"/>
  <c r="J6859" i="12" s="1"/>
  <c r="H6860" i="12"/>
  <c r="M6860" i="12" s="1"/>
  <c r="E6861" i="12"/>
  <c r="F6862" i="12"/>
  <c r="G6862" i="12" s="1"/>
  <c r="P6859" i="12" l="1"/>
  <c r="Q6859" i="12"/>
  <c r="Q6860" i="12" s="1"/>
  <c r="N6859" i="12"/>
  <c r="I6860" i="12"/>
  <c r="J6860" i="12" s="1"/>
  <c r="L6860" i="12"/>
  <c r="N6860" i="12" s="1"/>
  <c r="H6861" i="12"/>
  <c r="F6863" i="12"/>
  <c r="G6863" i="12" s="1"/>
  <c r="E6862" i="12"/>
  <c r="P6860" i="12" l="1"/>
  <c r="R6860" i="12" s="1"/>
  <c r="R6859" i="12"/>
  <c r="L6861" i="12"/>
  <c r="M6861" i="12"/>
  <c r="I6861" i="12"/>
  <c r="J6861" i="12" s="1"/>
  <c r="H6862" i="12"/>
  <c r="F6864" i="12"/>
  <c r="G6864" i="12" s="1"/>
  <c r="E6863" i="12"/>
  <c r="P6861" i="12" l="1"/>
  <c r="Q6861" i="12"/>
  <c r="L6862" i="12"/>
  <c r="M6862" i="12"/>
  <c r="N6861" i="12"/>
  <c r="I6862" i="12"/>
  <c r="J6862" i="12" s="1"/>
  <c r="H6863" i="12"/>
  <c r="E6864" i="12"/>
  <c r="F6865" i="12"/>
  <c r="G6865" i="12" s="1"/>
  <c r="P6862" i="12" l="1"/>
  <c r="Q6862" i="12"/>
  <c r="R6861" i="12"/>
  <c r="L6863" i="12"/>
  <c r="M6863" i="12"/>
  <c r="N6862" i="12"/>
  <c r="I6863" i="12"/>
  <c r="J6863" i="12" s="1"/>
  <c r="H6864" i="12"/>
  <c r="F6866" i="12"/>
  <c r="G6866" i="12" s="1"/>
  <c r="E6865" i="12"/>
  <c r="P6863" i="12" l="1"/>
  <c r="Q6863" i="12"/>
  <c r="R6862" i="12"/>
  <c r="L6864" i="12"/>
  <c r="M6864" i="12"/>
  <c r="N6863" i="12"/>
  <c r="I6864" i="12"/>
  <c r="J6864" i="12" s="1"/>
  <c r="H6865" i="12"/>
  <c r="E6866" i="12"/>
  <c r="F6867" i="12"/>
  <c r="G6867" i="12" s="1"/>
  <c r="P6864" i="12" l="1"/>
  <c r="Q6864" i="12"/>
  <c r="R6863" i="12"/>
  <c r="L6865" i="12"/>
  <c r="M6865" i="12"/>
  <c r="N6864" i="12"/>
  <c r="I6865" i="12"/>
  <c r="J6865" i="12" s="1"/>
  <c r="H6866" i="12"/>
  <c r="F6868" i="12"/>
  <c r="G6868" i="12" s="1"/>
  <c r="E6867" i="12"/>
  <c r="P6865" i="12" l="1"/>
  <c r="Q6865" i="12"/>
  <c r="R6864" i="12"/>
  <c r="L6866" i="12"/>
  <c r="M6866" i="12"/>
  <c r="N6865" i="12"/>
  <c r="I6866" i="12"/>
  <c r="J6866" i="12" s="1"/>
  <c r="H6867" i="12"/>
  <c r="E6868" i="12"/>
  <c r="F6869" i="12"/>
  <c r="G6869" i="12" s="1"/>
  <c r="P6866" i="12" l="1"/>
  <c r="Q6866" i="12"/>
  <c r="R6865" i="12"/>
  <c r="L6867" i="12"/>
  <c r="M6867" i="12"/>
  <c r="N6866" i="12"/>
  <c r="I6867" i="12"/>
  <c r="J6867" i="12" s="1"/>
  <c r="H6868" i="12"/>
  <c r="F6870" i="12"/>
  <c r="G6870" i="12" s="1"/>
  <c r="E6869" i="12"/>
  <c r="P6867" i="12" l="1"/>
  <c r="Q6867" i="12"/>
  <c r="R6866" i="12"/>
  <c r="L6868" i="12"/>
  <c r="M6868" i="12"/>
  <c r="N6867" i="12"/>
  <c r="I6868" i="12"/>
  <c r="J6868" i="12" s="1"/>
  <c r="H6869" i="12"/>
  <c r="E6870" i="12"/>
  <c r="F6871" i="12"/>
  <c r="G6871" i="12" s="1"/>
  <c r="P6868" i="12" l="1"/>
  <c r="Q6868" i="12"/>
  <c r="R6867" i="12"/>
  <c r="L6869" i="12"/>
  <c r="M6869" i="12"/>
  <c r="N6868" i="12"/>
  <c r="I6869" i="12"/>
  <c r="J6869" i="12" s="1"/>
  <c r="H6870" i="12"/>
  <c r="F6872" i="12"/>
  <c r="G6872" i="12" s="1"/>
  <c r="E6871" i="12"/>
  <c r="P6869" i="12" l="1"/>
  <c r="Q6869" i="12"/>
  <c r="R6868" i="12"/>
  <c r="L6870" i="12"/>
  <c r="M6870" i="12"/>
  <c r="N6869" i="12"/>
  <c r="I6870" i="12"/>
  <c r="J6870" i="12" s="1"/>
  <c r="H6871" i="12"/>
  <c r="E6872" i="12"/>
  <c r="F6873" i="12"/>
  <c r="G6873" i="12" s="1"/>
  <c r="P6870" i="12" l="1"/>
  <c r="Q6870" i="12"/>
  <c r="R6869" i="12"/>
  <c r="L6871" i="12"/>
  <c r="M6871" i="12"/>
  <c r="N6870" i="12"/>
  <c r="I6871" i="12"/>
  <c r="J6871" i="12" s="1"/>
  <c r="H6872" i="12"/>
  <c r="F6874" i="12"/>
  <c r="G6874" i="12" s="1"/>
  <c r="E6873" i="12"/>
  <c r="R6870" i="12" l="1"/>
  <c r="P6871" i="12"/>
  <c r="Q6871" i="12"/>
  <c r="L6872" i="12"/>
  <c r="M6872" i="12"/>
  <c r="N6871" i="12"/>
  <c r="I6872" i="12"/>
  <c r="J6872" i="12" s="1"/>
  <c r="H6873" i="12"/>
  <c r="E6874" i="12"/>
  <c r="F6875" i="12"/>
  <c r="G6875" i="12" s="1"/>
  <c r="P6872" i="12" l="1"/>
  <c r="Q6872" i="12"/>
  <c r="R6871" i="12"/>
  <c r="L6873" i="12"/>
  <c r="M6873" i="12"/>
  <c r="N6872" i="12"/>
  <c r="I6873" i="12"/>
  <c r="J6873" i="12" s="1"/>
  <c r="H6874" i="12"/>
  <c r="F6876" i="12"/>
  <c r="G6876" i="12" s="1"/>
  <c r="E6875" i="12"/>
  <c r="P6873" i="12" l="1"/>
  <c r="Q6873" i="12"/>
  <c r="R6872" i="12"/>
  <c r="L6874" i="12"/>
  <c r="M6874" i="12"/>
  <c r="N6873" i="12"/>
  <c r="I6874" i="12"/>
  <c r="J6874" i="12" s="1"/>
  <c r="H6875" i="12"/>
  <c r="F6877" i="12"/>
  <c r="G6877" i="12" s="1"/>
  <c r="E6876" i="12"/>
  <c r="P6874" i="12" l="1"/>
  <c r="Q6874" i="12"/>
  <c r="R6873" i="12"/>
  <c r="L6875" i="12"/>
  <c r="M6875" i="12"/>
  <c r="N6874" i="12"/>
  <c r="I6875" i="12"/>
  <c r="J6875" i="12" s="1"/>
  <c r="H6876" i="12"/>
  <c r="F6878" i="12"/>
  <c r="G6878" i="12" s="1"/>
  <c r="E6877" i="12"/>
  <c r="P6875" i="12" l="1"/>
  <c r="Q6875" i="12"/>
  <c r="R6874" i="12"/>
  <c r="L6876" i="12"/>
  <c r="M6876" i="12"/>
  <c r="N6875" i="12"/>
  <c r="I6876" i="12"/>
  <c r="J6876" i="12" s="1"/>
  <c r="H6877" i="12"/>
  <c r="F6879" i="12"/>
  <c r="G6879" i="12" s="1"/>
  <c r="E6878" i="12"/>
  <c r="P6876" i="12" l="1"/>
  <c r="Q6876" i="12"/>
  <c r="R6875" i="12"/>
  <c r="L6877" i="12"/>
  <c r="M6877" i="12"/>
  <c r="N6876" i="12"/>
  <c r="I6877" i="12"/>
  <c r="J6877" i="12" s="1"/>
  <c r="H6878" i="12"/>
  <c r="E6879" i="12"/>
  <c r="F6880" i="12"/>
  <c r="G6880" i="12" s="1"/>
  <c r="P6877" i="12" l="1"/>
  <c r="Q6877" i="12"/>
  <c r="R6876" i="12"/>
  <c r="L6878" i="12"/>
  <c r="M6878" i="12"/>
  <c r="N6877" i="12"/>
  <c r="I6878" i="12"/>
  <c r="J6878" i="12" s="1"/>
  <c r="H6879" i="12"/>
  <c r="F6881" i="12"/>
  <c r="G6881" i="12" s="1"/>
  <c r="E6880" i="12"/>
  <c r="P6878" i="12" l="1"/>
  <c r="Q6878" i="12"/>
  <c r="R6877" i="12"/>
  <c r="L6879" i="12"/>
  <c r="M6879" i="12"/>
  <c r="N6878" i="12"/>
  <c r="I6879" i="12"/>
  <c r="J6879" i="12" s="1"/>
  <c r="H6880" i="12"/>
  <c r="M6880" i="12" s="1"/>
  <c r="F6882" i="12"/>
  <c r="G6882" i="12" s="1"/>
  <c r="E6881" i="12"/>
  <c r="P6879" i="12" l="1"/>
  <c r="Q6879" i="12"/>
  <c r="Q6880" i="12" s="1"/>
  <c r="R6878" i="12"/>
  <c r="N6879" i="12"/>
  <c r="I6880" i="12"/>
  <c r="J6880" i="12" s="1"/>
  <c r="L6880" i="12"/>
  <c r="N6880" i="12" s="1"/>
  <c r="H6881" i="12"/>
  <c r="M6881" i="12" s="1"/>
  <c r="E6882" i="12"/>
  <c r="F6883" i="12"/>
  <c r="G6883" i="12" s="1"/>
  <c r="P6880" i="12" l="1"/>
  <c r="R6880" i="12" s="1"/>
  <c r="Q6881" i="12"/>
  <c r="R6879" i="12"/>
  <c r="I6881" i="12"/>
  <c r="J6881" i="12" s="1"/>
  <c r="L6881" i="12"/>
  <c r="N6881" i="12" s="1"/>
  <c r="H6882" i="12"/>
  <c r="F6884" i="12"/>
  <c r="G6884" i="12" s="1"/>
  <c r="E6883" i="12"/>
  <c r="P6881" i="12" l="1"/>
  <c r="R6881" i="12" s="1"/>
  <c r="L6882" i="12"/>
  <c r="M6882" i="12"/>
  <c r="I6882" i="12"/>
  <c r="J6882" i="12" s="1"/>
  <c r="H6883" i="12"/>
  <c r="F6885" i="12"/>
  <c r="G6885" i="12" s="1"/>
  <c r="E6884" i="12"/>
  <c r="P6882" i="12" l="1"/>
  <c r="Q6882" i="12"/>
  <c r="L6883" i="12"/>
  <c r="M6883" i="12"/>
  <c r="N6882" i="12"/>
  <c r="I6883" i="12"/>
  <c r="J6883" i="12" s="1"/>
  <c r="H6884" i="12"/>
  <c r="F6886" i="12"/>
  <c r="G6886" i="12" s="1"/>
  <c r="E6885" i="12"/>
  <c r="P6883" i="12" l="1"/>
  <c r="Q6883" i="12"/>
  <c r="R6882" i="12"/>
  <c r="L6884" i="12"/>
  <c r="M6884" i="12"/>
  <c r="N6883" i="12"/>
  <c r="I6884" i="12"/>
  <c r="J6884" i="12" s="1"/>
  <c r="H6885" i="12"/>
  <c r="F6887" i="12"/>
  <c r="G6887" i="12" s="1"/>
  <c r="E6886" i="12"/>
  <c r="P6884" i="12" l="1"/>
  <c r="Q6884" i="12"/>
  <c r="R6883" i="12"/>
  <c r="L6885" i="12"/>
  <c r="M6885" i="12"/>
  <c r="N6884" i="12"/>
  <c r="I6885" i="12"/>
  <c r="J6885" i="12" s="1"/>
  <c r="H6886" i="12"/>
  <c r="E6887" i="12"/>
  <c r="F6888" i="12"/>
  <c r="G6888" i="12" s="1"/>
  <c r="P6885" i="12" l="1"/>
  <c r="Q6885" i="12"/>
  <c r="R6884" i="12"/>
  <c r="L6886" i="12"/>
  <c r="M6886" i="12"/>
  <c r="N6885" i="12"/>
  <c r="I6886" i="12"/>
  <c r="J6886" i="12" s="1"/>
  <c r="H6887" i="12"/>
  <c r="F6889" i="12"/>
  <c r="G6889" i="12" s="1"/>
  <c r="E6888" i="12"/>
  <c r="P6886" i="12" l="1"/>
  <c r="Q6886" i="12"/>
  <c r="R6885" i="12"/>
  <c r="L6887" i="12"/>
  <c r="M6887" i="12"/>
  <c r="N6886" i="12"/>
  <c r="I6887" i="12"/>
  <c r="J6887" i="12" s="1"/>
  <c r="H6888" i="12"/>
  <c r="E6889" i="12"/>
  <c r="F6890" i="12"/>
  <c r="G6890" i="12" s="1"/>
  <c r="P6887" i="12" l="1"/>
  <c r="Q6887" i="12"/>
  <c r="R6886" i="12"/>
  <c r="L6888" i="12"/>
  <c r="M6888" i="12"/>
  <c r="N6887" i="12"/>
  <c r="I6888" i="12"/>
  <c r="J6888" i="12" s="1"/>
  <c r="H6889" i="12"/>
  <c r="F6891" i="12"/>
  <c r="G6891" i="12" s="1"/>
  <c r="E6890" i="12"/>
  <c r="P6888" i="12" l="1"/>
  <c r="Q6888" i="12"/>
  <c r="R6887" i="12"/>
  <c r="L6889" i="12"/>
  <c r="M6889" i="12"/>
  <c r="N6888" i="12"/>
  <c r="I6889" i="12"/>
  <c r="J6889" i="12" s="1"/>
  <c r="H6890" i="12"/>
  <c r="F6892" i="12"/>
  <c r="G6892" i="12" s="1"/>
  <c r="E6891" i="12"/>
  <c r="P6889" i="12" l="1"/>
  <c r="Q6889" i="12"/>
  <c r="R6888" i="12"/>
  <c r="L6890" i="12"/>
  <c r="M6890" i="12"/>
  <c r="N6889" i="12"/>
  <c r="I6890" i="12"/>
  <c r="J6890" i="12" s="1"/>
  <c r="H6891" i="12"/>
  <c r="F6893" i="12"/>
  <c r="G6893" i="12" s="1"/>
  <c r="E6892" i="12"/>
  <c r="P6890" i="12" l="1"/>
  <c r="Q6890" i="12"/>
  <c r="R6889" i="12"/>
  <c r="L6891" i="12"/>
  <c r="M6891" i="12"/>
  <c r="N6890" i="12"/>
  <c r="I6891" i="12"/>
  <c r="J6891" i="12" s="1"/>
  <c r="H6892" i="12"/>
  <c r="F6894" i="12"/>
  <c r="G6894" i="12" s="1"/>
  <c r="E6893" i="12"/>
  <c r="P6891" i="12" l="1"/>
  <c r="Q6891" i="12"/>
  <c r="R6890" i="12"/>
  <c r="L6892" i="12"/>
  <c r="M6892" i="12"/>
  <c r="N6891" i="12"/>
  <c r="I6892" i="12"/>
  <c r="J6892" i="12" s="1"/>
  <c r="H6893" i="12"/>
  <c r="F6895" i="12"/>
  <c r="G6895" i="12" s="1"/>
  <c r="E6894" i="12"/>
  <c r="P6892" i="12" l="1"/>
  <c r="Q6892" i="12"/>
  <c r="R6891" i="12"/>
  <c r="L6893" i="12"/>
  <c r="M6893" i="12"/>
  <c r="N6892" i="12"/>
  <c r="I6893" i="12"/>
  <c r="J6893" i="12" s="1"/>
  <c r="H6894" i="12"/>
  <c r="F6896" i="12"/>
  <c r="G6896" i="12" s="1"/>
  <c r="E6895" i="12"/>
  <c r="P6893" i="12" l="1"/>
  <c r="Q6893" i="12"/>
  <c r="R6892" i="12"/>
  <c r="L6894" i="12"/>
  <c r="M6894" i="12"/>
  <c r="N6893" i="12"/>
  <c r="I6894" i="12"/>
  <c r="J6894" i="12" s="1"/>
  <c r="H6895" i="12"/>
  <c r="E6896" i="12"/>
  <c r="F6897" i="12"/>
  <c r="G6897" i="12" s="1"/>
  <c r="P6894" i="12" l="1"/>
  <c r="Q6894" i="12"/>
  <c r="R6893" i="12"/>
  <c r="L6895" i="12"/>
  <c r="M6895" i="12"/>
  <c r="N6894" i="12"/>
  <c r="I6895" i="12"/>
  <c r="J6895" i="12" s="1"/>
  <c r="H6896" i="12"/>
  <c r="M6896" i="12" s="1"/>
  <c r="F6898" i="12"/>
  <c r="G6898" i="12" s="1"/>
  <c r="E6897" i="12"/>
  <c r="P6895" i="12" l="1"/>
  <c r="Q6895" i="12"/>
  <c r="Q6896" i="12" s="1"/>
  <c r="R6894" i="12"/>
  <c r="N6895" i="12"/>
  <c r="I6896" i="12"/>
  <c r="J6896" i="12" s="1"/>
  <c r="L6896" i="12"/>
  <c r="N6896" i="12" s="1"/>
  <c r="H6897" i="12"/>
  <c r="F6899" i="12"/>
  <c r="G6899" i="12" s="1"/>
  <c r="E6898" i="12"/>
  <c r="P6896" i="12" l="1"/>
  <c r="R6896" i="12" s="1"/>
  <c r="R6895" i="12"/>
  <c r="L6897" i="12"/>
  <c r="M6897" i="12"/>
  <c r="I6897" i="12"/>
  <c r="J6897" i="12" s="1"/>
  <c r="H6898" i="12"/>
  <c r="F6900" i="12"/>
  <c r="G6900" i="12" s="1"/>
  <c r="E6899" i="12"/>
  <c r="P6897" i="12" l="1"/>
  <c r="Q6897" i="12"/>
  <c r="L6898" i="12"/>
  <c r="M6898" i="12"/>
  <c r="N6897" i="12"/>
  <c r="I6898" i="12"/>
  <c r="J6898" i="12" s="1"/>
  <c r="H6899" i="12"/>
  <c r="M6899" i="12" s="1"/>
  <c r="F6901" i="12"/>
  <c r="G6901" i="12" s="1"/>
  <c r="E6900" i="12"/>
  <c r="P6898" i="12" l="1"/>
  <c r="Q6898" i="12"/>
  <c r="Q6899" i="12" s="1"/>
  <c r="R6897" i="12"/>
  <c r="N6898" i="12"/>
  <c r="I6899" i="12"/>
  <c r="J6899" i="12" s="1"/>
  <c r="L6899" i="12"/>
  <c r="N6899" i="12" s="1"/>
  <c r="H6900" i="12"/>
  <c r="F6902" i="12"/>
  <c r="G6902" i="12" s="1"/>
  <c r="E6901" i="12"/>
  <c r="P6899" i="12" l="1"/>
  <c r="R6899" i="12" s="1"/>
  <c r="R6898" i="12"/>
  <c r="L6900" i="12"/>
  <c r="M6900" i="12"/>
  <c r="I6900" i="12"/>
  <c r="J6900" i="12" s="1"/>
  <c r="H6901" i="12"/>
  <c r="E6902" i="12"/>
  <c r="F6903" i="12"/>
  <c r="G6903" i="12" s="1"/>
  <c r="P6900" i="12" l="1"/>
  <c r="Q6900" i="12"/>
  <c r="L6901" i="12"/>
  <c r="M6901" i="12"/>
  <c r="N6900" i="12"/>
  <c r="I6901" i="12"/>
  <c r="J6901" i="12" s="1"/>
  <c r="H6902" i="12"/>
  <c r="F6904" i="12"/>
  <c r="G6904" i="12" s="1"/>
  <c r="E6903" i="12"/>
  <c r="P6901" i="12" l="1"/>
  <c r="Q6901" i="12"/>
  <c r="R6900" i="12"/>
  <c r="L6902" i="12"/>
  <c r="M6902" i="12"/>
  <c r="N6901" i="12"/>
  <c r="I6902" i="12"/>
  <c r="J6902" i="12" s="1"/>
  <c r="H6903" i="12"/>
  <c r="M6903" i="12" s="1"/>
  <c r="F6905" i="12"/>
  <c r="G6905" i="12" s="1"/>
  <c r="E6904" i="12"/>
  <c r="P6902" i="12" l="1"/>
  <c r="Q6902" i="12"/>
  <c r="Q6903" i="12" s="1"/>
  <c r="R6901" i="12"/>
  <c r="N6902" i="12"/>
  <c r="I6903" i="12"/>
  <c r="J6903" i="12" s="1"/>
  <c r="L6903" i="12"/>
  <c r="N6903" i="12" s="1"/>
  <c r="H6904" i="12"/>
  <c r="F6906" i="12"/>
  <c r="G6906" i="12" s="1"/>
  <c r="E6905" i="12"/>
  <c r="P6903" i="12" l="1"/>
  <c r="R6902" i="12"/>
  <c r="R6903" i="12"/>
  <c r="L6904" i="12"/>
  <c r="M6904" i="12"/>
  <c r="I6904" i="12"/>
  <c r="J6904" i="12" s="1"/>
  <c r="H6905" i="12"/>
  <c r="E6906" i="12"/>
  <c r="F6907" i="12"/>
  <c r="G6907" i="12" s="1"/>
  <c r="P6904" i="12" l="1"/>
  <c r="Q6904" i="12"/>
  <c r="L6905" i="12"/>
  <c r="M6905" i="12"/>
  <c r="N6904" i="12"/>
  <c r="I6905" i="12"/>
  <c r="J6905" i="12" s="1"/>
  <c r="H6906" i="12"/>
  <c r="F6908" i="12"/>
  <c r="G6908" i="12" s="1"/>
  <c r="E6907" i="12"/>
  <c r="P6905" i="12" l="1"/>
  <c r="Q6905" i="12"/>
  <c r="R6904" i="12"/>
  <c r="L6906" i="12"/>
  <c r="M6906" i="12"/>
  <c r="N6905" i="12"/>
  <c r="I6906" i="12"/>
  <c r="J6906" i="12" s="1"/>
  <c r="H6907" i="12"/>
  <c r="E6908" i="12"/>
  <c r="F6909" i="12"/>
  <c r="G6909" i="12" s="1"/>
  <c r="R6905" i="12" l="1"/>
  <c r="P6906" i="12"/>
  <c r="Q6906" i="12"/>
  <c r="L6907" i="12"/>
  <c r="M6907" i="12"/>
  <c r="N6906" i="12"/>
  <c r="I6907" i="12"/>
  <c r="J6907" i="12" s="1"/>
  <c r="H6908" i="12"/>
  <c r="F6910" i="12"/>
  <c r="G6910" i="12" s="1"/>
  <c r="E6909" i="12"/>
  <c r="P6907" i="12" l="1"/>
  <c r="Q6907" i="12"/>
  <c r="R6906" i="12"/>
  <c r="L6908" i="12"/>
  <c r="M6908" i="12"/>
  <c r="N6907" i="12"/>
  <c r="I6908" i="12"/>
  <c r="J6908" i="12" s="1"/>
  <c r="H6909" i="12"/>
  <c r="F6911" i="12"/>
  <c r="G6911" i="12" s="1"/>
  <c r="E6910" i="12"/>
  <c r="P6908" i="12" l="1"/>
  <c r="Q6908" i="12"/>
  <c r="R6907" i="12"/>
  <c r="L6909" i="12"/>
  <c r="M6909" i="12"/>
  <c r="N6908" i="12"/>
  <c r="I6909" i="12"/>
  <c r="J6909" i="12" s="1"/>
  <c r="H6910" i="12"/>
  <c r="M6910" i="12" s="1"/>
  <c r="F6912" i="12"/>
  <c r="G6912" i="12" s="1"/>
  <c r="E6911" i="12"/>
  <c r="P6909" i="12" l="1"/>
  <c r="Q6909" i="12"/>
  <c r="Q6910" i="12" s="1"/>
  <c r="R6908" i="12"/>
  <c r="N6909" i="12"/>
  <c r="I6910" i="12"/>
  <c r="J6910" i="12" s="1"/>
  <c r="L6910" i="12"/>
  <c r="N6910" i="12" s="1"/>
  <c r="H6911" i="12"/>
  <c r="E6912" i="12"/>
  <c r="F6913" i="12"/>
  <c r="G6913" i="12" s="1"/>
  <c r="P6910" i="12" l="1"/>
  <c r="R6910" i="12" s="1"/>
  <c r="R6909" i="12"/>
  <c r="L6911" i="12"/>
  <c r="M6911" i="12"/>
  <c r="I6911" i="12"/>
  <c r="J6911" i="12" s="1"/>
  <c r="H6912" i="12"/>
  <c r="M6912" i="12" s="1"/>
  <c r="F6914" i="12"/>
  <c r="G6914" i="12" s="1"/>
  <c r="E6913" i="12"/>
  <c r="P6911" i="12" l="1"/>
  <c r="Q6911" i="12"/>
  <c r="Q6912" i="12" s="1"/>
  <c r="N6911" i="12"/>
  <c r="I6912" i="12"/>
  <c r="J6912" i="12" s="1"/>
  <c r="L6912" i="12"/>
  <c r="N6912" i="12" s="1"/>
  <c r="H6913" i="12"/>
  <c r="F6915" i="12"/>
  <c r="G6915" i="12" s="1"/>
  <c r="E6914" i="12"/>
  <c r="P6912" i="12" l="1"/>
  <c r="R6912" i="12" s="1"/>
  <c r="R6911" i="12"/>
  <c r="L6913" i="12"/>
  <c r="M6913" i="12"/>
  <c r="I6913" i="12"/>
  <c r="J6913" i="12" s="1"/>
  <c r="H6914" i="12"/>
  <c r="E6915" i="12"/>
  <c r="F6916" i="12"/>
  <c r="G6916" i="12" s="1"/>
  <c r="P6913" i="12" l="1"/>
  <c r="Q6913" i="12"/>
  <c r="L6914" i="12"/>
  <c r="M6914" i="12"/>
  <c r="N6913" i="12"/>
  <c r="I6914" i="12"/>
  <c r="J6914" i="12" s="1"/>
  <c r="H6915" i="12"/>
  <c r="F6917" i="12"/>
  <c r="G6917" i="12" s="1"/>
  <c r="E6916" i="12"/>
  <c r="P6914" i="12" l="1"/>
  <c r="Q6914" i="12"/>
  <c r="R6913" i="12"/>
  <c r="L6915" i="12"/>
  <c r="M6915" i="12"/>
  <c r="N6914" i="12"/>
  <c r="I6915" i="12"/>
  <c r="J6915" i="12" s="1"/>
  <c r="H6916" i="12"/>
  <c r="F6918" i="12"/>
  <c r="G6918" i="12" s="1"/>
  <c r="E6917" i="12"/>
  <c r="P6915" i="12" l="1"/>
  <c r="Q6915" i="12"/>
  <c r="R6914" i="12"/>
  <c r="L6916" i="12"/>
  <c r="M6916" i="12"/>
  <c r="N6915" i="12"/>
  <c r="I6916" i="12"/>
  <c r="J6916" i="12" s="1"/>
  <c r="H6917" i="12"/>
  <c r="F6919" i="12"/>
  <c r="G6919" i="12" s="1"/>
  <c r="E6918" i="12"/>
  <c r="P6916" i="12" l="1"/>
  <c r="Q6916" i="12"/>
  <c r="R6915" i="12"/>
  <c r="L6917" i="12"/>
  <c r="M6917" i="12"/>
  <c r="N6916" i="12"/>
  <c r="I6917" i="12"/>
  <c r="J6917" i="12" s="1"/>
  <c r="H6918" i="12"/>
  <c r="F6920" i="12"/>
  <c r="G6920" i="12" s="1"/>
  <c r="E6919" i="12"/>
  <c r="P6917" i="12" l="1"/>
  <c r="Q6917" i="12"/>
  <c r="R6916" i="12"/>
  <c r="L6918" i="12"/>
  <c r="M6918" i="12"/>
  <c r="N6917" i="12"/>
  <c r="I6918" i="12"/>
  <c r="J6918" i="12" s="1"/>
  <c r="H6919" i="12"/>
  <c r="E6920" i="12"/>
  <c r="F6921" i="12"/>
  <c r="G6921" i="12" s="1"/>
  <c r="P6918" i="12" l="1"/>
  <c r="Q6918" i="12"/>
  <c r="R6917" i="12"/>
  <c r="L6919" i="12"/>
  <c r="M6919" i="12"/>
  <c r="N6918" i="12"/>
  <c r="I6919" i="12"/>
  <c r="J6919" i="12" s="1"/>
  <c r="H6920" i="12"/>
  <c r="M6920" i="12" s="1"/>
  <c r="F6922" i="12"/>
  <c r="G6922" i="12" s="1"/>
  <c r="E6921" i="12"/>
  <c r="P6919" i="12" l="1"/>
  <c r="Q6919" i="12"/>
  <c r="Q6920" i="12" s="1"/>
  <c r="R6918" i="12"/>
  <c r="N6919" i="12"/>
  <c r="I6920" i="12"/>
  <c r="J6920" i="12" s="1"/>
  <c r="L6920" i="12"/>
  <c r="N6920" i="12" s="1"/>
  <c r="H6921" i="12"/>
  <c r="E6922" i="12"/>
  <c r="F6923" i="12"/>
  <c r="G6923" i="12" s="1"/>
  <c r="P6920" i="12" l="1"/>
  <c r="R6920" i="12" s="1"/>
  <c r="R6919" i="12"/>
  <c r="L6921" i="12"/>
  <c r="M6921" i="12"/>
  <c r="I6921" i="12"/>
  <c r="J6921" i="12" s="1"/>
  <c r="H6922" i="12"/>
  <c r="F6924" i="12"/>
  <c r="G6924" i="12" s="1"/>
  <c r="E6923" i="12"/>
  <c r="P6921" i="12" l="1"/>
  <c r="Q6921" i="12"/>
  <c r="L6922" i="12"/>
  <c r="M6922" i="12"/>
  <c r="N6921" i="12"/>
  <c r="I6922" i="12"/>
  <c r="J6922" i="12" s="1"/>
  <c r="H6923" i="12"/>
  <c r="E6924" i="12"/>
  <c r="F6925" i="12"/>
  <c r="G6925" i="12" s="1"/>
  <c r="P6922" i="12" l="1"/>
  <c r="Q6922" i="12"/>
  <c r="R6921" i="12"/>
  <c r="L6923" i="12"/>
  <c r="M6923" i="12"/>
  <c r="N6922" i="12"/>
  <c r="I6923" i="12"/>
  <c r="J6923" i="12" s="1"/>
  <c r="H6924" i="12"/>
  <c r="F6926" i="12"/>
  <c r="G6926" i="12" s="1"/>
  <c r="E6925" i="12"/>
  <c r="P6923" i="12" l="1"/>
  <c r="Q6923" i="12"/>
  <c r="R6922" i="12"/>
  <c r="L6924" i="12"/>
  <c r="M6924" i="12"/>
  <c r="N6923" i="12"/>
  <c r="I6924" i="12"/>
  <c r="J6924" i="12" s="1"/>
  <c r="H6925" i="12"/>
  <c r="F6927" i="12"/>
  <c r="G6927" i="12" s="1"/>
  <c r="E6926" i="12"/>
  <c r="R6923" i="12" l="1"/>
  <c r="P6924" i="12"/>
  <c r="Q6924" i="12"/>
  <c r="L6925" i="12"/>
  <c r="M6925" i="12"/>
  <c r="N6924" i="12"/>
  <c r="I6925" i="12"/>
  <c r="J6925" i="12" s="1"/>
  <c r="H6926" i="12"/>
  <c r="F6928" i="12"/>
  <c r="G6928" i="12" s="1"/>
  <c r="E6927" i="12"/>
  <c r="P6925" i="12" l="1"/>
  <c r="Q6925" i="12"/>
  <c r="R6924" i="12"/>
  <c r="L6926" i="12"/>
  <c r="M6926" i="12"/>
  <c r="N6925" i="12"/>
  <c r="I6926" i="12"/>
  <c r="J6926" i="12" s="1"/>
  <c r="H6927" i="12"/>
  <c r="M6927" i="12" s="1"/>
  <c r="F6929" i="12"/>
  <c r="G6929" i="12" s="1"/>
  <c r="E6928" i="12"/>
  <c r="P6926" i="12" l="1"/>
  <c r="Q6926" i="12"/>
  <c r="Q6927" i="12" s="1"/>
  <c r="R6925" i="12"/>
  <c r="N6926" i="12"/>
  <c r="I6927" i="12"/>
  <c r="J6927" i="12" s="1"/>
  <c r="L6927" i="12"/>
  <c r="N6927" i="12" s="1"/>
  <c r="H6928" i="12"/>
  <c r="M6928" i="12" s="1"/>
  <c r="F6930" i="12"/>
  <c r="G6930" i="12" s="1"/>
  <c r="E6929" i="12"/>
  <c r="P6927" i="12" l="1"/>
  <c r="R6927" i="12" s="1"/>
  <c r="Q6928" i="12"/>
  <c r="R6926" i="12"/>
  <c r="I6928" i="12"/>
  <c r="J6928" i="12" s="1"/>
  <c r="L6928" i="12"/>
  <c r="N6928" i="12" s="1"/>
  <c r="H6929" i="12"/>
  <c r="F6931" i="12"/>
  <c r="G6931" i="12" s="1"/>
  <c r="E6930" i="12"/>
  <c r="P6928" i="12" l="1"/>
  <c r="R6928" i="12" s="1"/>
  <c r="L6929" i="12"/>
  <c r="M6929" i="12"/>
  <c r="I6929" i="12"/>
  <c r="J6929" i="12" s="1"/>
  <c r="H6930" i="12"/>
  <c r="F6932" i="12"/>
  <c r="G6932" i="12" s="1"/>
  <c r="E6931" i="12"/>
  <c r="P6929" i="12" l="1"/>
  <c r="Q6929" i="12"/>
  <c r="L6930" i="12"/>
  <c r="M6930" i="12"/>
  <c r="N6929" i="12"/>
  <c r="I6930" i="12"/>
  <c r="J6930" i="12" s="1"/>
  <c r="H6931" i="12"/>
  <c r="E6932" i="12"/>
  <c r="F6933" i="12"/>
  <c r="G6933" i="12" s="1"/>
  <c r="P6930" i="12" l="1"/>
  <c r="Q6930" i="12"/>
  <c r="R6929" i="12"/>
  <c r="L6931" i="12"/>
  <c r="M6931" i="12"/>
  <c r="N6930" i="12"/>
  <c r="I6931" i="12"/>
  <c r="J6931" i="12" s="1"/>
  <c r="H6932" i="12"/>
  <c r="F6934" i="12"/>
  <c r="G6934" i="12" s="1"/>
  <c r="E6933" i="12"/>
  <c r="P6931" i="12" l="1"/>
  <c r="Q6931" i="12"/>
  <c r="R6930" i="12"/>
  <c r="L6932" i="12"/>
  <c r="M6932" i="12"/>
  <c r="N6931" i="12"/>
  <c r="I6932" i="12"/>
  <c r="J6932" i="12" s="1"/>
  <c r="H6933" i="12"/>
  <c r="E6934" i="12"/>
  <c r="F6935" i="12"/>
  <c r="G6935" i="12" s="1"/>
  <c r="P6932" i="12" l="1"/>
  <c r="Q6932" i="12"/>
  <c r="R6931" i="12"/>
  <c r="L6933" i="12"/>
  <c r="M6933" i="12"/>
  <c r="N6932" i="12"/>
  <c r="I6933" i="12"/>
  <c r="J6933" i="12" s="1"/>
  <c r="H6934" i="12"/>
  <c r="F6936" i="12"/>
  <c r="G6936" i="12" s="1"/>
  <c r="E6935" i="12"/>
  <c r="P6933" i="12" l="1"/>
  <c r="Q6933" i="12"/>
  <c r="R6932" i="12"/>
  <c r="L6934" i="12"/>
  <c r="M6934" i="12"/>
  <c r="N6933" i="12"/>
  <c r="I6934" i="12"/>
  <c r="J6934" i="12" s="1"/>
  <c r="H6935" i="12"/>
  <c r="M6935" i="12" s="1"/>
  <c r="F6937" i="12"/>
  <c r="G6937" i="12" s="1"/>
  <c r="E6936" i="12"/>
  <c r="P6934" i="12" l="1"/>
  <c r="Q6934" i="12"/>
  <c r="Q6935" i="12" s="1"/>
  <c r="R6933" i="12"/>
  <c r="N6934" i="12"/>
  <c r="I6935" i="12"/>
  <c r="J6935" i="12" s="1"/>
  <c r="L6935" i="12"/>
  <c r="N6935" i="12" s="1"/>
  <c r="H6936" i="12"/>
  <c r="M6936" i="12" s="1"/>
  <c r="E6937" i="12"/>
  <c r="F6938" i="12"/>
  <c r="G6938" i="12" s="1"/>
  <c r="P6935" i="12" l="1"/>
  <c r="Q6936" i="12"/>
  <c r="R6935" i="12"/>
  <c r="R6934" i="12"/>
  <c r="I6936" i="12"/>
  <c r="J6936" i="12" s="1"/>
  <c r="L6936" i="12"/>
  <c r="N6936" i="12" s="1"/>
  <c r="H6937" i="12"/>
  <c r="F6939" i="12"/>
  <c r="G6939" i="12" s="1"/>
  <c r="E6938" i="12"/>
  <c r="P6936" i="12" l="1"/>
  <c r="R6936" i="12" s="1"/>
  <c r="L6937" i="12"/>
  <c r="M6937" i="12"/>
  <c r="I6937" i="12"/>
  <c r="J6937" i="12" s="1"/>
  <c r="H6938" i="12"/>
  <c r="F6940" i="12"/>
  <c r="G6940" i="12" s="1"/>
  <c r="E6939" i="12"/>
  <c r="P6937" i="12" l="1"/>
  <c r="Q6937" i="12"/>
  <c r="L6938" i="12"/>
  <c r="M6938" i="12"/>
  <c r="N6937" i="12"/>
  <c r="I6938" i="12"/>
  <c r="J6938" i="12" s="1"/>
  <c r="H6939" i="12"/>
  <c r="F6941" i="12"/>
  <c r="G6941" i="12" s="1"/>
  <c r="E6940" i="12"/>
  <c r="P6938" i="12" l="1"/>
  <c r="Q6938" i="12"/>
  <c r="R6937" i="12"/>
  <c r="L6939" i="12"/>
  <c r="M6939" i="12"/>
  <c r="N6938" i="12"/>
  <c r="I6939" i="12"/>
  <c r="J6939" i="12" s="1"/>
  <c r="H6940" i="12"/>
  <c r="E6941" i="12"/>
  <c r="F6942" i="12"/>
  <c r="G6942" i="12" s="1"/>
  <c r="P6939" i="12" l="1"/>
  <c r="Q6939" i="12"/>
  <c r="R6938" i="12"/>
  <c r="L6940" i="12"/>
  <c r="M6940" i="12"/>
  <c r="N6939" i="12"/>
  <c r="I6940" i="12"/>
  <c r="J6940" i="12" s="1"/>
  <c r="H6941" i="12"/>
  <c r="F6943" i="12"/>
  <c r="G6943" i="12" s="1"/>
  <c r="E6942" i="12"/>
  <c r="P6940" i="12" l="1"/>
  <c r="Q6940" i="12"/>
  <c r="R6939" i="12"/>
  <c r="L6941" i="12"/>
  <c r="M6941" i="12"/>
  <c r="N6940" i="12"/>
  <c r="I6941" i="12"/>
  <c r="J6941" i="12" s="1"/>
  <c r="H6942" i="12"/>
  <c r="E6943" i="12"/>
  <c r="F6944" i="12"/>
  <c r="G6944" i="12" s="1"/>
  <c r="P6941" i="12" l="1"/>
  <c r="Q6941" i="12"/>
  <c r="R6940" i="12"/>
  <c r="L6942" i="12"/>
  <c r="M6942" i="12"/>
  <c r="N6941" i="12"/>
  <c r="I6942" i="12"/>
  <c r="J6942" i="12" s="1"/>
  <c r="H6943" i="12"/>
  <c r="F6945" i="12"/>
  <c r="G6945" i="12" s="1"/>
  <c r="E6944" i="12"/>
  <c r="P6942" i="12" l="1"/>
  <c r="Q6942" i="12"/>
  <c r="R6941" i="12"/>
  <c r="L6943" i="12"/>
  <c r="M6943" i="12"/>
  <c r="N6942" i="12"/>
  <c r="I6943" i="12"/>
  <c r="J6943" i="12" s="1"/>
  <c r="H6944" i="12"/>
  <c r="F6946" i="12"/>
  <c r="G6946" i="12" s="1"/>
  <c r="E6945" i="12"/>
  <c r="P6943" i="12" l="1"/>
  <c r="Q6943" i="12"/>
  <c r="R6942" i="12"/>
  <c r="L6944" i="12"/>
  <c r="M6944" i="12"/>
  <c r="N6943" i="12"/>
  <c r="I6944" i="12"/>
  <c r="J6944" i="12" s="1"/>
  <c r="H6945" i="12"/>
  <c r="E6946" i="12"/>
  <c r="F6947" i="12"/>
  <c r="G6947" i="12" s="1"/>
  <c r="P6944" i="12" l="1"/>
  <c r="Q6944" i="12"/>
  <c r="R6943" i="12"/>
  <c r="L6945" i="12"/>
  <c r="M6945" i="12"/>
  <c r="N6944" i="12"/>
  <c r="I6945" i="12"/>
  <c r="J6945" i="12" s="1"/>
  <c r="H6946" i="12"/>
  <c r="F6948" i="12"/>
  <c r="G6948" i="12" s="1"/>
  <c r="E6947" i="12"/>
  <c r="P6945" i="12" l="1"/>
  <c r="Q6945" i="12"/>
  <c r="R6944" i="12"/>
  <c r="L6946" i="12"/>
  <c r="M6946" i="12"/>
  <c r="N6945" i="12"/>
  <c r="I6946" i="12"/>
  <c r="J6946" i="12" s="1"/>
  <c r="H6947" i="12"/>
  <c r="E6948" i="12"/>
  <c r="F6949" i="12"/>
  <c r="G6949" i="12" s="1"/>
  <c r="P6946" i="12" l="1"/>
  <c r="Q6946" i="12"/>
  <c r="R6945" i="12"/>
  <c r="L6947" i="12"/>
  <c r="M6947" i="12"/>
  <c r="N6946" i="12"/>
  <c r="I6947" i="12"/>
  <c r="J6947" i="12" s="1"/>
  <c r="H6948" i="12"/>
  <c r="F6950" i="12"/>
  <c r="G6950" i="12" s="1"/>
  <c r="E6949" i="12"/>
  <c r="P6947" i="12" l="1"/>
  <c r="Q6947" i="12"/>
  <c r="R6946" i="12"/>
  <c r="L6948" i="12"/>
  <c r="M6948" i="12"/>
  <c r="N6947" i="12"/>
  <c r="I6948" i="12"/>
  <c r="J6948" i="12" s="1"/>
  <c r="H6949" i="12"/>
  <c r="F6951" i="12"/>
  <c r="G6951" i="12" s="1"/>
  <c r="E6950" i="12"/>
  <c r="P6948" i="12" l="1"/>
  <c r="Q6948" i="12"/>
  <c r="R6947" i="12"/>
  <c r="L6949" i="12"/>
  <c r="M6949" i="12"/>
  <c r="N6948" i="12"/>
  <c r="I6949" i="12"/>
  <c r="J6949" i="12" s="1"/>
  <c r="H6950" i="12"/>
  <c r="E6951" i="12"/>
  <c r="F6952" i="12"/>
  <c r="G6952" i="12" s="1"/>
  <c r="P6949" i="12" l="1"/>
  <c r="Q6949" i="12"/>
  <c r="R6948" i="12"/>
  <c r="L6950" i="12"/>
  <c r="M6950" i="12"/>
  <c r="N6949" i="12"/>
  <c r="I6950" i="12"/>
  <c r="J6950" i="12" s="1"/>
  <c r="H6951" i="12"/>
  <c r="F6953" i="12"/>
  <c r="G6953" i="12" s="1"/>
  <c r="E6952" i="12"/>
  <c r="P6950" i="12" l="1"/>
  <c r="Q6950" i="12"/>
  <c r="R6949" i="12"/>
  <c r="L6951" i="12"/>
  <c r="M6951" i="12"/>
  <c r="N6950" i="12"/>
  <c r="I6951" i="12"/>
  <c r="J6951" i="12" s="1"/>
  <c r="H6952" i="12"/>
  <c r="E6953" i="12"/>
  <c r="F6954" i="12"/>
  <c r="G6954" i="12" s="1"/>
  <c r="P6951" i="12" l="1"/>
  <c r="Q6951" i="12"/>
  <c r="R6950" i="12"/>
  <c r="L6952" i="12"/>
  <c r="M6952" i="12"/>
  <c r="N6951" i="12"/>
  <c r="I6952" i="12"/>
  <c r="J6952" i="12" s="1"/>
  <c r="H6953" i="12"/>
  <c r="F6955" i="12"/>
  <c r="G6955" i="12" s="1"/>
  <c r="E6954" i="12"/>
  <c r="P6952" i="12" l="1"/>
  <c r="Q6952" i="12"/>
  <c r="R6951" i="12"/>
  <c r="L6953" i="12"/>
  <c r="M6953" i="12"/>
  <c r="N6952" i="12"/>
  <c r="I6953" i="12"/>
  <c r="J6953" i="12" s="1"/>
  <c r="H6954" i="12"/>
  <c r="E6955" i="12"/>
  <c r="F6956" i="12"/>
  <c r="G6956" i="12" s="1"/>
  <c r="P6953" i="12" l="1"/>
  <c r="Q6953" i="12"/>
  <c r="R6952" i="12"/>
  <c r="L6954" i="12"/>
  <c r="M6954" i="12"/>
  <c r="N6953" i="12"/>
  <c r="I6954" i="12"/>
  <c r="J6954" i="12" s="1"/>
  <c r="H6955" i="12"/>
  <c r="F6957" i="12"/>
  <c r="G6957" i="12" s="1"/>
  <c r="E6956" i="12"/>
  <c r="P6954" i="12" l="1"/>
  <c r="Q6954" i="12"/>
  <c r="R6953" i="12"/>
  <c r="L6955" i="12"/>
  <c r="M6955" i="12"/>
  <c r="N6954" i="12"/>
  <c r="I6955" i="12"/>
  <c r="J6955" i="12" s="1"/>
  <c r="H6956" i="12"/>
  <c r="E6957" i="12"/>
  <c r="F6958" i="12"/>
  <c r="G6958" i="12" s="1"/>
  <c r="P6955" i="12" l="1"/>
  <c r="Q6955" i="12"/>
  <c r="R6954" i="12"/>
  <c r="L6956" i="12"/>
  <c r="M6956" i="12"/>
  <c r="N6955" i="12"/>
  <c r="I6956" i="12"/>
  <c r="J6956" i="12" s="1"/>
  <c r="H6957" i="12"/>
  <c r="F6959" i="12"/>
  <c r="G6959" i="12" s="1"/>
  <c r="E6958" i="12"/>
  <c r="P6956" i="12" l="1"/>
  <c r="Q6956" i="12"/>
  <c r="R6955" i="12"/>
  <c r="L6957" i="12"/>
  <c r="M6957" i="12"/>
  <c r="N6956" i="12"/>
  <c r="I6957" i="12"/>
  <c r="J6957" i="12" s="1"/>
  <c r="H6958" i="12"/>
  <c r="E6959" i="12"/>
  <c r="F6960" i="12"/>
  <c r="G6960" i="12" s="1"/>
  <c r="P6957" i="12" l="1"/>
  <c r="Q6957" i="12"/>
  <c r="R6956" i="12"/>
  <c r="L6958" i="12"/>
  <c r="M6958" i="12"/>
  <c r="N6957" i="12"/>
  <c r="I6958" i="12"/>
  <c r="J6958" i="12" s="1"/>
  <c r="H6959" i="12"/>
  <c r="F6961" i="12"/>
  <c r="G6961" i="12" s="1"/>
  <c r="E6960" i="12"/>
  <c r="P6958" i="12" l="1"/>
  <c r="Q6958" i="12"/>
  <c r="R6957" i="12"/>
  <c r="L6959" i="12"/>
  <c r="M6959" i="12"/>
  <c r="N6958" i="12"/>
  <c r="I6959" i="12"/>
  <c r="J6959" i="12" s="1"/>
  <c r="H6960" i="12"/>
  <c r="F6962" i="12"/>
  <c r="G6962" i="12" s="1"/>
  <c r="E6961" i="12"/>
  <c r="P6959" i="12" l="1"/>
  <c r="Q6959" i="12"/>
  <c r="R6958" i="12"/>
  <c r="L6960" i="12"/>
  <c r="M6960" i="12"/>
  <c r="N6959" i="12"/>
  <c r="I6960" i="12"/>
  <c r="J6960" i="12" s="1"/>
  <c r="H6961" i="12"/>
  <c r="E6962" i="12"/>
  <c r="F6963" i="12"/>
  <c r="G6963" i="12" s="1"/>
  <c r="P6960" i="12" l="1"/>
  <c r="Q6960" i="12"/>
  <c r="R6959" i="12"/>
  <c r="L6961" i="12"/>
  <c r="M6961" i="12"/>
  <c r="N6960" i="12"/>
  <c r="I6961" i="12"/>
  <c r="J6961" i="12" s="1"/>
  <c r="H6962" i="12"/>
  <c r="F6964" i="12"/>
  <c r="G6964" i="12" s="1"/>
  <c r="E6963" i="12"/>
  <c r="P6961" i="12" l="1"/>
  <c r="Q6961" i="12"/>
  <c r="R6960" i="12"/>
  <c r="L6962" i="12"/>
  <c r="M6962" i="12"/>
  <c r="N6961" i="12"/>
  <c r="I6962" i="12"/>
  <c r="J6962" i="12" s="1"/>
  <c r="H6963" i="12"/>
  <c r="E6964" i="12"/>
  <c r="F6965" i="12"/>
  <c r="G6965" i="12" s="1"/>
  <c r="P6962" i="12" l="1"/>
  <c r="Q6962" i="12"/>
  <c r="R6961" i="12"/>
  <c r="L6963" i="12"/>
  <c r="M6963" i="12"/>
  <c r="N6962" i="12"/>
  <c r="I6963" i="12"/>
  <c r="J6963" i="12" s="1"/>
  <c r="H6964" i="12"/>
  <c r="M6964" i="12" s="1"/>
  <c r="F6966" i="12"/>
  <c r="G6966" i="12" s="1"/>
  <c r="E6965" i="12"/>
  <c r="P6963" i="12" l="1"/>
  <c r="Q6963" i="12"/>
  <c r="Q6964" i="12" s="1"/>
  <c r="R6962" i="12"/>
  <c r="N6963" i="12"/>
  <c r="I6964" i="12"/>
  <c r="J6964" i="12" s="1"/>
  <c r="L6964" i="12"/>
  <c r="N6964" i="12" s="1"/>
  <c r="H6965" i="12"/>
  <c r="E6966" i="12"/>
  <c r="F6967" i="12"/>
  <c r="G6967" i="12" s="1"/>
  <c r="P6964" i="12" l="1"/>
  <c r="R6964" i="12" s="1"/>
  <c r="R6963" i="12"/>
  <c r="L6965" i="12"/>
  <c r="M6965" i="12"/>
  <c r="I6965" i="12"/>
  <c r="J6965" i="12" s="1"/>
  <c r="H6966" i="12"/>
  <c r="F6968" i="12"/>
  <c r="G6968" i="12" s="1"/>
  <c r="E6967" i="12"/>
  <c r="P6965" i="12" l="1"/>
  <c r="Q6965" i="12"/>
  <c r="L6966" i="12"/>
  <c r="M6966" i="12"/>
  <c r="N6965" i="12"/>
  <c r="I6966" i="12"/>
  <c r="J6966" i="12" s="1"/>
  <c r="H6967" i="12"/>
  <c r="E6968" i="12"/>
  <c r="F6969" i="12"/>
  <c r="G6969" i="12" s="1"/>
  <c r="P6966" i="12" l="1"/>
  <c r="Q6966" i="12"/>
  <c r="R6965" i="12"/>
  <c r="L6967" i="12"/>
  <c r="M6967" i="12"/>
  <c r="N6966" i="12"/>
  <c r="I6967" i="12"/>
  <c r="J6967" i="12" s="1"/>
  <c r="H6968" i="12"/>
  <c r="M6968" i="12" s="1"/>
  <c r="F6970" i="12"/>
  <c r="G6970" i="12" s="1"/>
  <c r="E6969" i="12"/>
  <c r="P6967" i="12" l="1"/>
  <c r="Q6967" i="12"/>
  <c r="Q6968" i="12" s="1"/>
  <c r="R6966" i="12"/>
  <c r="N6967" i="12"/>
  <c r="I6968" i="12"/>
  <c r="J6968" i="12" s="1"/>
  <c r="L6968" i="12"/>
  <c r="N6968" i="12" s="1"/>
  <c r="H6969" i="12"/>
  <c r="F6971" i="12"/>
  <c r="G6971" i="12" s="1"/>
  <c r="E6970" i="12"/>
  <c r="P6968" i="12" l="1"/>
  <c r="R6968" i="12" s="1"/>
  <c r="R6967" i="12"/>
  <c r="L6969" i="12"/>
  <c r="M6969" i="12"/>
  <c r="I6969" i="12"/>
  <c r="J6969" i="12" s="1"/>
  <c r="H6970" i="12"/>
  <c r="E6971" i="12"/>
  <c r="F6972" i="12"/>
  <c r="G6972" i="12" s="1"/>
  <c r="P6969" i="12" l="1"/>
  <c r="Q6969" i="12"/>
  <c r="L6970" i="12"/>
  <c r="M6970" i="12"/>
  <c r="N6969" i="12"/>
  <c r="I6970" i="12"/>
  <c r="J6970" i="12" s="1"/>
  <c r="H6971" i="12"/>
  <c r="M6971" i="12" s="1"/>
  <c r="F6973" i="12"/>
  <c r="G6973" i="12" s="1"/>
  <c r="E6972" i="12"/>
  <c r="P6970" i="12" l="1"/>
  <c r="Q6970" i="12"/>
  <c r="Q6971" i="12" s="1"/>
  <c r="R6969" i="12"/>
  <c r="N6970" i="12"/>
  <c r="I6971" i="12"/>
  <c r="J6971" i="12" s="1"/>
  <c r="L6971" i="12"/>
  <c r="N6971" i="12" s="1"/>
  <c r="H6972" i="12"/>
  <c r="F6974" i="12"/>
  <c r="G6974" i="12" s="1"/>
  <c r="E6973" i="12"/>
  <c r="P6971" i="12" l="1"/>
  <c r="R6971" i="12" s="1"/>
  <c r="R6970" i="12"/>
  <c r="L6972" i="12"/>
  <c r="M6972" i="12"/>
  <c r="I6972" i="12"/>
  <c r="J6972" i="12" s="1"/>
  <c r="H6973" i="12"/>
  <c r="F6975" i="12"/>
  <c r="G6975" i="12" s="1"/>
  <c r="E6974" i="12"/>
  <c r="P6972" i="12" l="1"/>
  <c r="Q6972" i="12"/>
  <c r="L6973" i="12"/>
  <c r="M6973" i="12"/>
  <c r="N6972" i="12"/>
  <c r="I6973" i="12"/>
  <c r="J6973" i="12" s="1"/>
  <c r="H6974" i="12"/>
  <c r="F6976" i="12"/>
  <c r="G6976" i="12" s="1"/>
  <c r="E6975" i="12"/>
  <c r="P6973" i="12" l="1"/>
  <c r="Q6973" i="12"/>
  <c r="R6972" i="12"/>
  <c r="N6973" i="12"/>
  <c r="L6974" i="12"/>
  <c r="M6974" i="12"/>
  <c r="I6974" i="12"/>
  <c r="J6974" i="12" s="1"/>
  <c r="H6975" i="12"/>
  <c r="F6977" i="12"/>
  <c r="G6977" i="12" s="1"/>
  <c r="E6976" i="12"/>
  <c r="P6974" i="12" l="1"/>
  <c r="Q6974" i="12"/>
  <c r="R6973" i="12"/>
  <c r="L6975" i="12"/>
  <c r="M6975" i="12"/>
  <c r="N6974" i="12"/>
  <c r="I6975" i="12"/>
  <c r="J6975" i="12" s="1"/>
  <c r="H6976" i="12"/>
  <c r="M6976" i="12" s="1"/>
  <c r="E6977" i="12"/>
  <c r="F6978" i="12"/>
  <c r="G6978" i="12" s="1"/>
  <c r="P6975" i="12" l="1"/>
  <c r="Q6975" i="12"/>
  <c r="Q6976" i="12" s="1"/>
  <c r="R6974" i="12"/>
  <c r="N6975" i="12"/>
  <c r="I6976" i="12"/>
  <c r="J6976" i="12" s="1"/>
  <c r="L6976" i="12"/>
  <c r="N6976" i="12" s="1"/>
  <c r="H6977" i="12"/>
  <c r="F6979" i="12"/>
  <c r="G6979" i="12" s="1"/>
  <c r="E6978" i="12"/>
  <c r="P6976" i="12" l="1"/>
  <c r="R6976" i="12" s="1"/>
  <c r="R6975" i="12"/>
  <c r="L6977" i="12"/>
  <c r="M6977" i="12"/>
  <c r="I6977" i="12"/>
  <c r="J6977" i="12" s="1"/>
  <c r="H6978" i="12"/>
  <c r="E6979" i="12"/>
  <c r="F6980" i="12"/>
  <c r="G6980" i="12" s="1"/>
  <c r="P6977" i="12" l="1"/>
  <c r="Q6977" i="12"/>
  <c r="L6978" i="12"/>
  <c r="M6978" i="12"/>
  <c r="N6977" i="12"/>
  <c r="I6978" i="12"/>
  <c r="J6978" i="12" s="1"/>
  <c r="H6979" i="12"/>
  <c r="F6981" i="12"/>
  <c r="G6981" i="12" s="1"/>
  <c r="E6980" i="12"/>
  <c r="P6978" i="12" l="1"/>
  <c r="Q6978" i="12"/>
  <c r="R6977" i="12"/>
  <c r="L6979" i="12"/>
  <c r="M6979" i="12"/>
  <c r="N6978" i="12"/>
  <c r="I6979" i="12"/>
  <c r="J6979" i="12" s="1"/>
  <c r="H6980" i="12"/>
  <c r="E6981" i="12"/>
  <c r="F6982" i="12"/>
  <c r="G6982" i="12" s="1"/>
  <c r="P6979" i="12" l="1"/>
  <c r="Q6979" i="12"/>
  <c r="R6978" i="12"/>
  <c r="L6980" i="12"/>
  <c r="M6980" i="12"/>
  <c r="N6979" i="12"/>
  <c r="I6980" i="12"/>
  <c r="J6980" i="12" s="1"/>
  <c r="H6981" i="12"/>
  <c r="F6983" i="12"/>
  <c r="G6983" i="12" s="1"/>
  <c r="E6982" i="12"/>
  <c r="P6980" i="12" l="1"/>
  <c r="Q6980" i="12"/>
  <c r="R6979" i="12"/>
  <c r="L6981" i="12"/>
  <c r="M6981" i="12"/>
  <c r="N6980" i="12"/>
  <c r="I6981" i="12"/>
  <c r="J6981" i="12" s="1"/>
  <c r="H6982" i="12"/>
  <c r="F6984" i="12"/>
  <c r="G6984" i="12" s="1"/>
  <c r="E6983" i="12"/>
  <c r="P6981" i="12" l="1"/>
  <c r="Q6981" i="12"/>
  <c r="R6980" i="12"/>
  <c r="L6982" i="12"/>
  <c r="M6982" i="12"/>
  <c r="N6981" i="12"/>
  <c r="I6982" i="12"/>
  <c r="J6982" i="12" s="1"/>
  <c r="H6983" i="12"/>
  <c r="E6984" i="12"/>
  <c r="F6985" i="12"/>
  <c r="G6985" i="12" s="1"/>
  <c r="P6982" i="12" l="1"/>
  <c r="Q6982" i="12"/>
  <c r="R6981" i="12"/>
  <c r="L6983" i="12"/>
  <c r="M6983" i="12"/>
  <c r="N6982" i="12"/>
  <c r="I6983" i="12"/>
  <c r="J6983" i="12" s="1"/>
  <c r="H6984" i="12"/>
  <c r="F6986" i="12"/>
  <c r="G6986" i="12" s="1"/>
  <c r="E6985" i="12"/>
  <c r="P6983" i="12" l="1"/>
  <c r="Q6983" i="12"/>
  <c r="R6982" i="12"/>
  <c r="L6984" i="12"/>
  <c r="M6984" i="12"/>
  <c r="N6983" i="12"/>
  <c r="I6984" i="12"/>
  <c r="J6984" i="12" s="1"/>
  <c r="H6985" i="12"/>
  <c r="E6986" i="12"/>
  <c r="F6987" i="12"/>
  <c r="G6987" i="12" s="1"/>
  <c r="P6984" i="12" l="1"/>
  <c r="Q6984" i="12"/>
  <c r="R6983" i="12"/>
  <c r="L6985" i="12"/>
  <c r="M6985" i="12"/>
  <c r="N6984" i="12"/>
  <c r="I6985" i="12"/>
  <c r="J6985" i="12" s="1"/>
  <c r="H6986" i="12"/>
  <c r="F6988" i="12"/>
  <c r="G6988" i="12" s="1"/>
  <c r="E6987" i="12"/>
  <c r="P6985" i="12" l="1"/>
  <c r="Q6985" i="12"/>
  <c r="R6984" i="12"/>
  <c r="L6986" i="12"/>
  <c r="M6986" i="12"/>
  <c r="N6985" i="12"/>
  <c r="I6986" i="12"/>
  <c r="J6986" i="12" s="1"/>
  <c r="H6987" i="12"/>
  <c r="E6988" i="12"/>
  <c r="F6989" i="12"/>
  <c r="G6989" i="12" s="1"/>
  <c r="P6986" i="12" l="1"/>
  <c r="Q6986" i="12"/>
  <c r="R6985" i="12"/>
  <c r="L6987" i="12"/>
  <c r="M6987" i="12"/>
  <c r="N6986" i="12"/>
  <c r="I6987" i="12"/>
  <c r="J6987" i="12" s="1"/>
  <c r="H6988" i="12"/>
  <c r="M6988" i="12" s="1"/>
  <c r="F6990" i="12"/>
  <c r="G6990" i="12" s="1"/>
  <c r="E6989" i="12"/>
  <c r="P6987" i="12" l="1"/>
  <c r="Q6987" i="12"/>
  <c r="Q6988" i="12" s="1"/>
  <c r="R6986" i="12"/>
  <c r="N6987" i="12"/>
  <c r="I6988" i="12"/>
  <c r="J6988" i="12" s="1"/>
  <c r="L6988" i="12"/>
  <c r="N6988" i="12" s="1"/>
  <c r="H6989" i="12"/>
  <c r="F6991" i="12"/>
  <c r="G6991" i="12" s="1"/>
  <c r="E6990" i="12"/>
  <c r="P6988" i="12" l="1"/>
  <c r="R6988" i="12" s="1"/>
  <c r="R6987" i="12"/>
  <c r="L6989" i="12"/>
  <c r="M6989" i="12"/>
  <c r="I6989" i="12"/>
  <c r="J6989" i="12" s="1"/>
  <c r="H6990" i="12"/>
  <c r="F6992" i="12"/>
  <c r="G6992" i="12" s="1"/>
  <c r="E6991" i="12"/>
  <c r="P6989" i="12" l="1"/>
  <c r="Q6989" i="12"/>
  <c r="L6990" i="12"/>
  <c r="M6990" i="12"/>
  <c r="N6989" i="12"/>
  <c r="I6990" i="12"/>
  <c r="J6990" i="12" s="1"/>
  <c r="H6991" i="12"/>
  <c r="E6992" i="12"/>
  <c r="F6993" i="12"/>
  <c r="G6993" i="12" s="1"/>
  <c r="P6990" i="12" l="1"/>
  <c r="Q6990" i="12"/>
  <c r="R6989" i="12"/>
  <c r="L6991" i="12"/>
  <c r="M6991" i="12"/>
  <c r="N6990" i="12"/>
  <c r="I6991" i="12"/>
  <c r="J6991" i="12" s="1"/>
  <c r="H6992" i="12"/>
  <c r="F6994" i="12"/>
  <c r="G6994" i="12" s="1"/>
  <c r="E6993" i="12"/>
  <c r="P6991" i="12" l="1"/>
  <c r="Q6991" i="12"/>
  <c r="R6990" i="12"/>
  <c r="L6992" i="12"/>
  <c r="M6992" i="12"/>
  <c r="N6991" i="12"/>
  <c r="I6992" i="12"/>
  <c r="J6992" i="12" s="1"/>
  <c r="H6993" i="12"/>
  <c r="F6995" i="12"/>
  <c r="G6995" i="12" s="1"/>
  <c r="E6994" i="12"/>
  <c r="P6992" i="12" l="1"/>
  <c r="Q6992" i="12"/>
  <c r="R6991" i="12"/>
  <c r="L6993" i="12"/>
  <c r="M6993" i="12"/>
  <c r="N6992" i="12"/>
  <c r="I6993" i="12"/>
  <c r="J6993" i="12" s="1"/>
  <c r="H6994" i="12"/>
  <c r="M6994" i="12" s="1"/>
  <c r="E6995" i="12"/>
  <c r="F6996" i="12"/>
  <c r="G6996" i="12" s="1"/>
  <c r="P6993" i="12" l="1"/>
  <c r="Q6993" i="12"/>
  <c r="Q6994" i="12" s="1"/>
  <c r="R6992" i="12"/>
  <c r="N6993" i="12"/>
  <c r="I6994" i="12"/>
  <c r="J6994" i="12" s="1"/>
  <c r="L6994" i="12"/>
  <c r="N6994" i="12" s="1"/>
  <c r="H6995" i="12"/>
  <c r="F6997" i="12"/>
  <c r="G6997" i="12" s="1"/>
  <c r="E6996" i="12"/>
  <c r="P6994" i="12" l="1"/>
  <c r="R6994" i="12" s="1"/>
  <c r="R6993" i="12"/>
  <c r="L6995" i="12"/>
  <c r="M6995" i="12"/>
  <c r="I6995" i="12"/>
  <c r="J6995" i="12" s="1"/>
  <c r="H6996" i="12"/>
  <c r="M6996" i="12" s="1"/>
  <c r="E6997" i="12"/>
  <c r="F6998" i="12"/>
  <c r="G6998" i="12" s="1"/>
  <c r="P6995" i="12" l="1"/>
  <c r="Q6995" i="12"/>
  <c r="Q6996" i="12" s="1"/>
  <c r="N6995" i="12"/>
  <c r="I6996" i="12"/>
  <c r="J6996" i="12" s="1"/>
  <c r="L6996" i="12"/>
  <c r="N6996" i="12" s="1"/>
  <c r="H6997" i="12"/>
  <c r="M6997" i="12" s="1"/>
  <c r="E6998" i="12"/>
  <c r="F6999" i="12"/>
  <c r="G6999" i="12" s="1"/>
  <c r="P6996" i="12" l="1"/>
  <c r="Q6997" i="12"/>
  <c r="R6995" i="12"/>
  <c r="R6996" i="12"/>
  <c r="I6997" i="12"/>
  <c r="J6997" i="12" s="1"/>
  <c r="L6997" i="12"/>
  <c r="N6997" i="12" s="1"/>
  <c r="H6998" i="12"/>
  <c r="E6999" i="12"/>
  <c r="F7000" i="12"/>
  <c r="G7000" i="12" s="1"/>
  <c r="P6997" i="12" l="1"/>
  <c r="R6997" i="12" s="1"/>
  <c r="L6998" i="12"/>
  <c r="M6998" i="12"/>
  <c r="I6998" i="12"/>
  <c r="J6998" i="12" s="1"/>
  <c r="H6999" i="12"/>
  <c r="F7001" i="12"/>
  <c r="G7001" i="12" s="1"/>
  <c r="E7000" i="12"/>
  <c r="P6998" i="12" l="1"/>
  <c r="Q6998" i="12"/>
  <c r="L6999" i="12"/>
  <c r="M6999" i="12"/>
  <c r="N6998" i="12"/>
  <c r="I6999" i="12"/>
  <c r="J6999" i="12" s="1"/>
  <c r="H7000" i="12"/>
  <c r="E7001" i="12"/>
  <c r="F7002" i="12"/>
  <c r="G7002" i="12" s="1"/>
  <c r="P6999" i="12" l="1"/>
  <c r="Q6999" i="12"/>
  <c r="R6998" i="12"/>
  <c r="L7000" i="12"/>
  <c r="M7000" i="12"/>
  <c r="N6999" i="12"/>
  <c r="I7000" i="12"/>
  <c r="J7000" i="12" s="1"/>
  <c r="H7001" i="12"/>
  <c r="F7003" i="12"/>
  <c r="G7003" i="12" s="1"/>
  <c r="E7002" i="12"/>
  <c r="P7000" i="12" l="1"/>
  <c r="Q7000" i="12"/>
  <c r="R6999" i="12"/>
  <c r="L7001" i="12"/>
  <c r="M7001" i="12"/>
  <c r="N7000" i="12"/>
  <c r="I7001" i="12"/>
  <c r="J7001" i="12" s="1"/>
  <c r="H7002" i="12"/>
  <c r="F7004" i="12"/>
  <c r="G7004" i="12" s="1"/>
  <c r="E7003" i="12"/>
  <c r="P7001" i="12" l="1"/>
  <c r="Q7001" i="12"/>
  <c r="R7000" i="12"/>
  <c r="L7002" i="12"/>
  <c r="M7002" i="12"/>
  <c r="N7001" i="12"/>
  <c r="I7002" i="12"/>
  <c r="J7002" i="12" s="1"/>
  <c r="H7003" i="12"/>
  <c r="E7004" i="12"/>
  <c r="F7005" i="12"/>
  <c r="G7005" i="12" s="1"/>
  <c r="P7002" i="12" l="1"/>
  <c r="Q7002" i="12"/>
  <c r="R7001" i="12"/>
  <c r="L7003" i="12"/>
  <c r="M7003" i="12"/>
  <c r="N7002" i="12"/>
  <c r="I7003" i="12"/>
  <c r="J7003" i="12" s="1"/>
  <c r="H7004" i="12"/>
  <c r="F7006" i="12"/>
  <c r="G7006" i="12" s="1"/>
  <c r="E7005" i="12"/>
  <c r="P7003" i="12" l="1"/>
  <c r="Q7003" i="12"/>
  <c r="R7002" i="12"/>
  <c r="L7004" i="12"/>
  <c r="M7004" i="12"/>
  <c r="N7003" i="12"/>
  <c r="I7004" i="12"/>
  <c r="J7004" i="12" s="1"/>
  <c r="H7005" i="12"/>
  <c r="F7007" i="12"/>
  <c r="G7007" i="12" s="1"/>
  <c r="E7006" i="12"/>
  <c r="P7004" i="12" l="1"/>
  <c r="Q7004" i="12"/>
  <c r="R7003" i="12"/>
  <c r="L7005" i="12"/>
  <c r="M7005" i="12"/>
  <c r="N7004" i="12"/>
  <c r="I7005" i="12"/>
  <c r="J7005" i="12" s="1"/>
  <c r="H7006" i="12"/>
  <c r="M7006" i="12" s="1"/>
  <c r="F7008" i="12"/>
  <c r="G7008" i="12" s="1"/>
  <c r="E7007" i="12"/>
  <c r="P7005" i="12" l="1"/>
  <c r="Q7005" i="12"/>
  <c r="Q7006" i="12" s="1"/>
  <c r="R7004" i="12"/>
  <c r="N7005" i="12"/>
  <c r="I7006" i="12"/>
  <c r="J7006" i="12" s="1"/>
  <c r="L7006" i="12"/>
  <c r="N7006" i="12" s="1"/>
  <c r="H7007" i="12"/>
  <c r="F7009" i="12"/>
  <c r="G7009" i="12" s="1"/>
  <c r="E7008" i="12"/>
  <c r="P7006" i="12" l="1"/>
  <c r="R7006" i="12" s="1"/>
  <c r="R7005" i="12"/>
  <c r="L7007" i="12"/>
  <c r="M7007" i="12"/>
  <c r="I7007" i="12"/>
  <c r="J7007" i="12" s="1"/>
  <c r="H7008" i="12"/>
  <c r="M7008" i="12" s="1"/>
  <c r="E7009" i="12"/>
  <c r="F7010" i="12"/>
  <c r="G7010" i="12" s="1"/>
  <c r="P7007" i="12" l="1"/>
  <c r="Q7007" i="12"/>
  <c r="Q7008" i="12" s="1"/>
  <c r="N7007" i="12"/>
  <c r="I7008" i="12"/>
  <c r="J7008" i="12" s="1"/>
  <c r="L7008" i="12"/>
  <c r="N7008" i="12" s="1"/>
  <c r="H7009" i="12"/>
  <c r="F7011" i="12"/>
  <c r="G7011" i="12" s="1"/>
  <c r="E7010" i="12"/>
  <c r="P7008" i="12" l="1"/>
  <c r="R7008" i="12" s="1"/>
  <c r="R7007" i="12"/>
  <c r="L7009" i="12"/>
  <c r="M7009" i="12"/>
  <c r="I7009" i="12"/>
  <c r="J7009" i="12" s="1"/>
  <c r="H7010" i="12"/>
  <c r="E7011" i="12"/>
  <c r="F7012" i="12"/>
  <c r="G7012" i="12" s="1"/>
  <c r="P7009" i="12" l="1"/>
  <c r="Q7009" i="12"/>
  <c r="L7010" i="12"/>
  <c r="M7010" i="12"/>
  <c r="N7009" i="12"/>
  <c r="I7010" i="12"/>
  <c r="J7010" i="12" s="1"/>
  <c r="H7011" i="12"/>
  <c r="F7013" i="12"/>
  <c r="G7013" i="12" s="1"/>
  <c r="E7012" i="12"/>
  <c r="P7010" i="12" l="1"/>
  <c r="Q7010" i="12"/>
  <c r="R7009" i="12"/>
  <c r="L7011" i="12"/>
  <c r="M7011" i="12"/>
  <c r="N7010" i="12"/>
  <c r="I7011" i="12"/>
  <c r="J7011" i="12" s="1"/>
  <c r="H7012" i="12"/>
  <c r="E7013" i="12"/>
  <c r="F7014" i="12"/>
  <c r="G7014" i="12" s="1"/>
  <c r="P7011" i="12" l="1"/>
  <c r="Q7011" i="12"/>
  <c r="R7010" i="12"/>
  <c r="L7012" i="12"/>
  <c r="M7012" i="12"/>
  <c r="N7011" i="12"/>
  <c r="I7012" i="12"/>
  <c r="J7012" i="12" s="1"/>
  <c r="H7013" i="12"/>
  <c r="M7013" i="12" s="1"/>
  <c r="F7015" i="12"/>
  <c r="G7015" i="12" s="1"/>
  <c r="E7014" i="12"/>
  <c r="P7012" i="12" l="1"/>
  <c r="Q7012" i="12"/>
  <c r="Q7013" i="12" s="1"/>
  <c r="R7011" i="12"/>
  <c r="N7012" i="12"/>
  <c r="I7013" i="12"/>
  <c r="J7013" i="12" s="1"/>
  <c r="L7013" i="12"/>
  <c r="N7013" i="12" s="1"/>
  <c r="H7014" i="12"/>
  <c r="M7014" i="12" s="1"/>
  <c r="E7015" i="12"/>
  <c r="F7016" i="12"/>
  <c r="G7016" i="12" s="1"/>
  <c r="P7013" i="12" l="1"/>
  <c r="R7013" i="12" s="1"/>
  <c r="Q7014" i="12"/>
  <c r="R7012" i="12"/>
  <c r="I7014" i="12"/>
  <c r="J7014" i="12" s="1"/>
  <c r="L7014" i="12"/>
  <c r="N7014" i="12" s="1"/>
  <c r="H7015" i="12"/>
  <c r="F7017" i="12"/>
  <c r="G7017" i="12" s="1"/>
  <c r="E7016" i="12"/>
  <c r="P7014" i="12" l="1"/>
  <c r="R7014" i="12" s="1"/>
  <c r="L7015" i="12"/>
  <c r="M7015" i="12"/>
  <c r="I7015" i="12"/>
  <c r="J7015" i="12" s="1"/>
  <c r="H7016" i="12"/>
  <c r="F7018" i="12"/>
  <c r="G7018" i="12" s="1"/>
  <c r="E7017" i="12"/>
  <c r="P7015" i="12" l="1"/>
  <c r="Q7015" i="12"/>
  <c r="L7016" i="12"/>
  <c r="M7016" i="12"/>
  <c r="N7015" i="12"/>
  <c r="I7016" i="12"/>
  <c r="J7016" i="12" s="1"/>
  <c r="H7017" i="12"/>
  <c r="E7018" i="12"/>
  <c r="F7019" i="12"/>
  <c r="G7019" i="12" s="1"/>
  <c r="P7016" i="12" l="1"/>
  <c r="Q7016" i="12"/>
  <c r="R7015" i="12"/>
  <c r="L7017" i="12"/>
  <c r="M7017" i="12"/>
  <c r="N7016" i="12"/>
  <c r="I7017" i="12"/>
  <c r="J7017" i="12" s="1"/>
  <c r="H7018" i="12"/>
  <c r="F7020" i="12"/>
  <c r="G7020" i="12" s="1"/>
  <c r="E7019" i="12"/>
  <c r="P7017" i="12" l="1"/>
  <c r="Q7017" i="12"/>
  <c r="R7016" i="12"/>
  <c r="L7018" i="12"/>
  <c r="M7018" i="12"/>
  <c r="N7017" i="12"/>
  <c r="I7018" i="12"/>
  <c r="J7018" i="12" s="1"/>
  <c r="H7019" i="12"/>
  <c r="F7021" i="12"/>
  <c r="G7021" i="12" s="1"/>
  <c r="E7020" i="12"/>
  <c r="P7018" i="12" l="1"/>
  <c r="Q7018" i="12"/>
  <c r="R7017" i="12"/>
  <c r="L7019" i="12"/>
  <c r="M7019" i="12"/>
  <c r="N7018" i="12"/>
  <c r="I7019" i="12"/>
  <c r="J7019" i="12" s="1"/>
  <c r="H7020" i="12"/>
  <c r="M7020" i="12" s="1"/>
  <c r="E7021" i="12"/>
  <c r="F7022" i="12"/>
  <c r="G7022" i="12" s="1"/>
  <c r="P7019" i="12" l="1"/>
  <c r="Q7019" i="12"/>
  <c r="Q7020" i="12" s="1"/>
  <c r="R7018" i="12"/>
  <c r="N7019" i="12"/>
  <c r="I7020" i="12"/>
  <c r="J7020" i="12" s="1"/>
  <c r="L7020" i="12"/>
  <c r="N7020" i="12" s="1"/>
  <c r="H7021" i="12"/>
  <c r="F7023" i="12"/>
  <c r="G7023" i="12" s="1"/>
  <c r="E7022" i="12"/>
  <c r="P7020" i="12" l="1"/>
  <c r="R7020" i="12" s="1"/>
  <c r="R7019" i="12"/>
  <c r="L7021" i="12"/>
  <c r="M7021" i="12"/>
  <c r="I7021" i="12"/>
  <c r="J7021" i="12" s="1"/>
  <c r="H7022" i="12"/>
  <c r="F7024" i="12"/>
  <c r="G7024" i="12" s="1"/>
  <c r="E7023" i="12"/>
  <c r="P7021" i="12" l="1"/>
  <c r="Q7021" i="12"/>
  <c r="L7022" i="12"/>
  <c r="M7022" i="12"/>
  <c r="N7021" i="12"/>
  <c r="I7022" i="12"/>
  <c r="J7022" i="12" s="1"/>
  <c r="H7023" i="12"/>
  <c r="F7025" i="12"/>
  <c r="G7025" i="12" s="1"/>
  <c r="E7024" i="12"/>
  <c r="P7022" i="12" l="1"/>
  <c r="Q7022" i="12"/>
  <c r="R7021" i="12"/>
  <c r="L7023" i="12"/>
  <c r="M7023" i="12"/>
  <c r="N7022" i="12"/>
  <c r="I7023" i="12"/>
  <c r="J7023" i="12" s="1"/>
  <c r="H7024" i="12"/>
  <c r="E7025" i="12"/>
  <c r="F7026" i="12"/>
  <c r="G7026" i="12" s="1"/>
  <c r="P7023" i="12" l="1"/>
  <c r="Q7023" i="12"/>
  <c r="R7022" i="12"/>
  <c r="L7024" i="12"/>
  <c r="M7024" i="12"/>
  <c r="N7023" i="12"/>
  <c r="I7024" i="12"/>
  <c r="J7024" i="12" s="1"/>
  <c r="H7025" i="12"/>
  <c r="F7027" i="12"/>
  <c r="G7027" i="12" s="1"/>
  <c r="E7026" i="12"/>
  <c r="P7024" i="12" l="1"/>
  <c r="Q7024" i="12"/>
  <c r="R7023" i="12"/>
  <c r="L7025" i="12"/>
  <c r="M7025" i="12"/>
  <c r="N7024" i="12"/>
  <c r="I7025" i="12"/>
  <c r="J7025" i="12" s="1"/>
  <c r="H7026" i="12"/>
  <c r="E7027" i="12"/>
  <c r="F7028" i="12"/>
  <c r="G7028" i="12" s="1"/>
  <c r="P7025" i="12" l="1"/>
  <c r="Q7025" i="12"/>
  <c r="R7024" i="12"/>
  <c r="L7026" i="12"/>
  <c r="M7026" i="12"/>
  <c r="N7025" i="12"/>
  <c r="I7026" i="12"/>
  <c r="J7026" i="12" s="1"/>
  <c r="H7027" i="12"/>
  <c r="F7029" i="12"/>
  <c r="G7029" i="12" s="1"/>
  <c r="E7028" i="12"/>
  <c r="P7026" i="12" l="1"/>
  <c r="Q7026" i="12"/>
  <c r="R7025" i="12"/>
  <c r="L7027" i="12"/>
  <c r="M7027" i="12"/>
  <c r="N7026" i="12"/>
  <c r="I7027" i="12"/>
  <c r="J7027" i="12" s="1"/>
  <c r="H7028" i="12"/>
  <c r="E7029" i="12"/>
  <c r="F7030" i="12"/>
  <c r="G7030" i="12" s="1"/>
  <c r="P7027" i="12" l="1"/>
  <c r="Q7027" i="12"/>
  <c r="R7026" i="12"/>
  <c r="L7028" i="12"/>
  <c r="M7028" i="12"/>
  <c r="N7027" i="12"/>
  <c r="I7028" i="12"/>
  <c r="J7028" i="12" s="1"/>
  <c r="H7029" i="12"/>
  <c r="F7031" i="12"/>
  <c r="G7031" i="12" s="1"/>
  <c r="E7030" i="12"/>
  <c r="P7028" i="12" l="1"/>
  <c r="Q7028" i="12"/>
  <c r="R7027" i="12"/>
  <c r="L7029" i="12"/>
  <c r="M7029" i="12"/>
  <c r="N7028" i="12"/>
  <c r="I7029" i="12"/>
  <c r="J7029" i="12" s="1"/>
  <c r="H7030" i="12"/>
  <c r="F7032" i="12"/>
  <c r="G7032" i="12" s="1"/>
  <c r="E7031" i="12"/>
  <c r="P7029" i="12" l="1"/>
  <c r="Q7029" i="12"/>
  <c r="R7028" i="12"/>
  <c r="L7030" i="12"/>
  <c r="M7030" i="12"/>
  <c r="N7029" i="12"/>
  <c r="I7030" i="12"/>
  <c r="J7030" i="12" s="1"/>
  <c r="H7031" i="12"/>
  <c r="F7033" i="12"/>
  <c r="G7033" i="12" s="1"/>
  <c r="E7032" i="12"/>
  <c r="P7030" i="12" l="1"/>
  <c r="Q7030" i="12"/>
  <c r="R7029" i="12"/>
  <c r="L7031" i="12"/>
  <c r="M7031" i="12"/>
  <c r="N7030" i="12"/>
  <c r="I7031" i="12"/>
  <c r="J7031" i="12" s="1"/>
  <c r="H7032" i="12"/>
  <c r="F7034" i="12"/>
  <c r="G7034" i="12" s="1"/>
  <c r="E7033" i="12"/>
  <c r="P7031" i="12" l="1"/>
  <c r="Q7031" i="12"/>
  <c r="R7030" i="12"/>
  <c r="L7032" i="12"/>
  <c r="M7032" i="12"/>
  <c r="N7031" i="12"/>
  <c r="I7032" i="12"/>
  <c r="J7032" i="12" s="1"/>
  <c r="H7033" i="12"/>
  <c r="E7034" i="12"/>
  <c r="F7035" i="12"/>
  <c r="G7035" i="12" s="1"/>
  <c r="P7032" i="12" l="1"/>
  <c r="Q7032" i="12"/>
  <c r="R7031" i="12"/>
  <c r="L7033" i="12"/>
  <c r="M7033" i="12"/>
  <c r="N7032" i="12"/>
  <c r="I7033" i="12"/>
  <c r="J7033" i="12" s="1"/>
  <c r="H7034" i="12"/>
  <c r="F7036" i="12"/>
  <c r="G7036" i="12" s="1"/>
  <c r="E7035" i="12"/>
  <c r="P7033" i="12" l="1"/>
  <c r="Q7033" i="12"/>
  <c r="R7032" i="12"/>
  <c r="L7034" i="12"/>
  <c r="M7034" i="12"/>
  <c r="N7033" i="12"/>
  <c r="I7034" i="12"/>
  <c r="J7034" i="12" s="1"/>
  <c r="H7035" i="12"/>
  <c r="E7036" i="12"/>
  <c r="F7037" i="12"/>
  <c r="G7037" i="12" s="1"/>
  <c r="P7034" i="12" l="1"/>
  <c r="Q7034" i="12"/>
  <c r="R7033" i="12"/>
  <c r="L7035" i="12"/>
  <c r="M7035" i="12"/>
  <c r="N7034" i="12"/>
  <c r="I7035" i="12"/>
  <c r="J7035" i="12" s="1"/>
  <c r="H7036" i="12"/>
  <c r="F7038" i="12"/>
  <c r="G7038" i="12" s="1"/>
  <c r="E7037" i="12"/>
  <c r="P7035" i="12" l="1"/>
  <c r="Q7035" i="12"/>
  <c r="R7034" i="12"/>
  <c r="L7036" i="12"/>
  <c r="M7036" i="12"/>
  <c r="N7035" i="12"/>
  <c r="I7036" i="12"/>
  <c r="J7036" i="12" s="1"/>
  <c r="H7037" i="12"/>
  <c r="E7038" i="12"/>
  <c r="F7039" i="12"/>
  <c r="G7039" i="12" s="1"/>
  <c r="P7036" i="12" l="1"/>
  <c r="Q7036" i="12"/>
  <c r="R7035" i="12"/>
  <c r="L7037" i="12"/>
  <c r="M7037" i="12"/>
  <c r="N7036" i="12"/>
  <c r="I7037" i="12"/>
  <c r="J7037" i="12" s="1"/>
  <c r="H7038" i="12"/>
  <c r="F7040" i="12"/>
  <c r="G7040" i="12" s="1"/>
  <c r="E7039" i="12"/>
  <c r="P7037" i="12" l="1"/>
  <c r="Q7037" i="12"/>
  <c r="R7036" i="12"/>
  <c r="L7038" i="12"/>
  <c r="M7038" i="12"/>
  <c r="N7037" i="12"/>
  <c r="I7038" i="12"/>
  <c r="J7038" i="12" s="1"/>
  <c r="H7039" i="12"/>
  <c r="E7040" i="12"/>
  <c r="F7041" i="12"/>
  <c r="G7041" i="12" s="1"/>
  <c r="P7038" i="12" l="1"/>
  <c r="Q7038" i="12"/>
  <c r="R7037" i="12"/>
  <c r="L7039" i="12"/>
  <c r="M7039" i="12"/>
  <c r="N7038" i="12"/>
  <c r="I7039" i="12"/>
  <c r="J7039" i="12" s="1"/>
  <c r="H7040" i="12"/>
  <c r="F7042" i="12"/>
  <c r="G7042" i="12" s="1"/>
  <c r="E7041" i="12"/>
  <c r="P7039" i="12" l="1"/>
  <c r="Q7039" i="12"/>
  <c r="R7038" i="12"/>
  <c r="L7040" i="12"/>
  <c r="M7040" i="12"/>
  <c r="N7039" i="12"/>
  <c r="I7040" i="12"/>
  <c r="J7040" i="12" s="1"/>
  <c r="H7041" i="12"/>
  <c r="E7042" i="12"/>
  <c r="F7043" i="12"/>
  <c r="G7043" i="12" s="1"/>
  <c r="P7040" i="12" l="1"/>
  <c r="Q7040" i="12"/>
  <c r="R7039" i="12"/>
  <c r="L7041" i="12"/>
  <c r="M7041" i="12"/>
  <c r="N7040" i="12"/>
  <c r="I7041" i="12"/>
  <c r="J7041" i="12" s="1"/>
  <c r="H7042" i="12"/>
  <c r="F7044" i="12"/>
  <c r="G7044" i="12" s="1"/>
  <c r="E7043" i="12"/>
  <c r="P7041" i="12" l="1"/>
  <c r="Q7041" i="12"/>
  <c r="R7040" i="12"/>
  <c r="L7042" i="12"/>
  <c r="M7042" i="12"/>
  <c r="N7041" i="12"/>
  <c r="I7042" i="12"/>
  <c r="J7042" i="12" s="1"/>
  <c r="H7043" i="12"/>
  <c r="E7044" i="12"/>
  <c r="F7045" i="12"/>
  <c r="G7045" i="12" s="1"/>
  <c r="P7042" i="12" l="1"/>
  <c r="Q7042" i="12"/>
  <c r="R7041" i="12"/>
  <c r="L7043" i="12"/>
  <c r="M7043" i="12"/>
  <c r="N7042" i="12"/>
  <c r="I7043" i="12"/>
  <c r="J7043" i="12" s="1"/>
  <c r="H7044" i="12"/>
  <c r="F7046" i="12"/>
  <c r="G7046" i="12" s="1"/>
  <c r="E7045" i="12"/>
  <c r="P7043" i="12" l="1"/>
  <c r="Q7043" i="12"/>
  <c r="R7042" i="12"/>
  <c r="L7044" i="12"/>
  <c r="M7044" i="12"/>
  <c r="N7043" i="12"/>
  <c r="I7044" i="12"/>
  <c r="J7044" i="12" s="1"/>
  <c r="H7045" i="12"/>
  <c r="F7047" i="12"/>
  <c r="G7047" i="12" s="1"/>
  <c r="E7046" i="12"/>
  <c r="P7044" i="12" l="1"/>
  <c r="Q7044" i="12"/>
  <c r="R7043" i="12"/>
  <c r="L7045" i="12"/>
  <c r="M7045" i="12"/>
  <c r="N7044" i="12"/>
  <c r="I7045" i="12"/>
  <c r="J7045" i="12" s="1"/>
  <c r="H7046" i="12"/>
  <c r="F7048" i="12"/>
  <c r="G7048" i="12" s="1"/>
  <c r="E7047" i="12"/>
  <c r="P7045" i="12" l="1"/>
  <c r="Q7045" i="12"/>
  <c r="R7044" i="12"/>
  <c r="L7046" i="12"/>
  <c r="M7046" i="12"/>
  <c r="N7045" i="12"/>
  <c r="I7046" i="12"/>
  <c r="J7046" i="12" s="1"/>
  <c r="H7047" i="12"/>
  <c r="E7048" i="12"/>
  <c r="F7049" i="12"/>
  <c r="G7049" i="12" s="1"/>
  <c r="P7046" i="12" l="1"/>
  <c r="Q7046" i="12"/>
  <c r="R7045" i="12"/>
  <c r="L7047" i="12"/>
  <c r="M7047" i="12"/>
  <c r="N7046" i="12"/>
  <c r="I7047" i="12"/>
  <c r="J7047" i="12" s="1"/>
  <c r="H7048" i="12"/>
  <c r="F7050" i="12"/>
  <c r="G7050" i="12" s="1"/>
  <c r="E7049" i="12"/>
  <c r="P7047" i="12" l="1"/>
  <c r="Q7047" i="12"/>
  <c r="R7046" i="12"/>
  <c r="L7048" i="12"/>
  <c r="M7048" i="12"/>
  <c r="N7047" i="12"/>
  <c r="I7048" i="12"/>
  <c r="J7048" i="12" s="1"/>
  <c r="H7049" i="12"/>
  <c r="F7051" i="12"/>
  <c r="G7051" i="12" s="1"/>
  <c r="E7050" i="12"/>
  <c r="P7048" i="12" l="1"/>
  <c r="Q7048" i="12"/>
  <c r="R7047" i="12"/>
  <c r="L7049" i="12"/>
  <c r="M7049" i="12"/>
  <c r="N7048" i="12"/>
  <c r="I7049" i="12"/>
  <c r="J7049" i="12" s="1"/>
  <c r="H7050" i="12"/>
  <c r="E7051" i="12"/>
  <c r="F7052" i="12"/>
  <c r="G7052" i="12" s="1"/>
  <c r="P7049" i="12" l="1"/>
  <c r="Q7049" i="12"/>
  <c r="R7048" i="12"/>
  <c r="L7050" i="12"/>
  <c r="M7050" i="12"/>
  <c r="N7049" i="12"/>
  <c r="I7050" i="12"/>
  <c r="J7050" i="12" s="1"/>
  <c r="H7051" i="12"/>
  <c r="F7053" i="12"/>
  <c r="G7053" i="12" s="1"/>
  <c r="E7052" i="12"/>
  <c r="P7050" i="12" l="1"/>
  <c r="Q7050" i="12"/>
  <c r="R7049" i="12"/>
  <c r="L7051" i="12"/>
  <c r="M7051" i="12"/>
  <c r="N7050" i="12"/>
  <c r="I7051" i="12"/>
  <c r="J7051" i="12" s="1"/>
  <c r="H7052" i="12"/>
  <c r="M7052" i="12" s="1"/>
  <c r="E7053" i="12"/>
  <c r="F7054" i="12"/>
  <c r="G7054" i="12" s="1"/>
  <c r="P7051" i="12" l="1"/>
  <c r="Q7051" i="12"/>
  <c r="Q7052" i="12" s="1"/>
  <c r="R7050" i="12"/>
  <c r="N7051" i="12"/>
  <c r="I7052" i="12"/>
  <c r="J7052" i="12" s="1"/>
  <c r="L7052" i="12"/>
  <c r="N7052" i="12" s="1"/>
  <c r="H7053" i="12"/>
  <c r="F7055" i="12"/>
  <c r="G7055" i="12" s="1"/>
  <c r="E7054" i="12"/>
  <c r="P7052" i="12" l="1"/>
  <c r="R7052" i="12" s="1"/>
  <c r="R7051" i="12"/>
  <c r="L7053" i="12"/>
  <c r="M7053" i="12"/>
  <c r="I7053" i="12"/>
  <c r="J7053" i="12" s="1"/>
  <c r="H7054" i="12"/>
  <c r="E7055" i="12"/>
  <c r="F7056" i="12"/>
  <c r="G7056" i="12" s="1"/>
  <c r="P7053" i="12" l="1"/>
  <c r="Q7053" i="12"/>
  <c r="L7054" i="12"/>
  <c r="M7054" i="12"/>
  <c r="N7053" i="12"/>
  <c r="I7054" i="12"/>
  <c r="J7054" i="12" s="1"/>
  <c r="H7055" i="12"/>
  <c r="M7055" i="12" s="1"/>
  <c r="F7057" i="12"/>
  <c r="G7057" i="12" s="1"/>
  <c r="E7056" i="12"/>
  <c r="P7054" i="12" l="1"/>
  <c r="Q7054" i="12"/>
  <c r="Q7055" i="12" s="1"/>
  <c r="R7053" i="12"/>
  <c r="N7054" i="12"/>
  <c r="I7055" i="12"/>
  <c r="J7055" i="12" s="1"/>
  <c r="L7055" i="12"/>
  <c r="N7055" i="12" s="1"/>
  <c r="H7056" i="12"/>
  <c r="E7057" i="12"/>
  <c r="F7058" i="12"/>
  <c r="G7058" i="12" s="1"/>
  <c r="P7055" i="12" l="1"/>
  <c r="R7055" i="12" s="1"/>
  <c r="R7054" i="12"/>
  <c r="L7056" i="12"/>
  <c r="M7056" i="12"/>
  <c r="I7056" i="12"/>
  <c r="J7056" i="12" s="1"/>
  <c r="H7057" i="12"/>
  <c r="F7059" i="12"/>
  <c r="G7059" i="12" s="1"/>
  <c r="E7058" i="12"/>
  <c r="P7056" i="12" l="1"/>
  <c r="Q7056" i="12"/>
  <c r="N7056" i="12"/>
  <c r="L7057" i="12"/>
  <c r="M7057" i="12"/>
  <c r="I7057" i="12"/>
  <c r="J7057" i="12" s="1"/>
  <c r="H7058" i="12"/>
  <c r="E7059" i="12"/>
  <c r="F7060" i="12"/>
  <c r="G7060" i="12" s="1"/>
  <c r="P7057" i="12" l="1"/>
  <c r="Q7057" i="12"/>
  <c r="R7056" i="12"/>
  <c r="N7057" i="12"/>
  <c r="L7058" i="12"/>
  <c r="M7058" i="12"/>
  <c r="I7058" i="12"/>
  <c r="J7058" i="12" s="1"/>
  <c r="H7059" i="12"/>
  <c r="F7061" i="12"/>
  <c r="G7061" i="12" s="1"/>
  <c r="E7060" i="12"/>
  <c r="P7058" i="12" l="1"/>
  <c r="Q7058" i="12"/>
  <c r="R7057" i="12"/>
  <c r="L7059" i="12"/>
  <c r="M7059" i="12"/>
  <c r="N7058" i="12"/>
  <c r="I7059" i="12"/>
  <c r="J7059" i="12" s="1"/>
  <c r="H7060" i="12"/>
  <c r="E7061" i="12"/>
  <c r="F7062" i="12"/>
  <c r="G7062" i="12" s="1"/>
  <c r="P7059" i="12" l="1"/>
  <c r="Q7059" i="12"/>
  <c r="R7058" i="12"/>
  <c r="L7060" i="12"/>
  <c r="M7060" i="12"/>
  <c r="N7059" i="12"/>
  <c r="I7060" i="12"/>
  <c r="J7060" i="12" s="1"/>
  <c r="H7061" i="12"/>
  <c r="F7063" i="12"/>
  <c r="G7063" i="12" s="1"/>
  <c r="E7062" i="12"/>
  <c r="P7060" i="12" l="1"/>
  <c r="Q7060" i="12"/>
  <c r="R7059" i="12"/>
  <c r="L7061" i="12"/>
  <c r="M7061" i="12"/>
  <c r="N7060" i="12"/>
  <c r="I7061" i="12"/>
  <c r="J7061" i="12" s="1"/>
  <c r="H7062" i="12"/>
  <c r="M7062" i="12" s="1"/>
  <c r="E7063" i="12"/>
  <c r="F7064" i="12"/>
  <c r="G7064" i="12" s="1"/>
  <c r="P7061" i="12" l="1"/>
  <c r="Q7061" i="12"/>
  <c r="Q7062" i="12" s="1"/>
  <c r="R7060" i="12"/>
  <c r="N7061" i="12"/>
  <c r="I7062" i="12"/>
  <c r="J7062" i="12" s="1"/>
  <c r="L7062" i="12"/>
  <c r="N7062" i="12" s="1"/>
  <c r="H7063" i="12"/>
  <c r="F7065" i="12"/>
  <c r="G7065" i="12" s="1"/>
  <c r="E7064" i="12"/>
  <c r="P7062" i="12" l="1"/>
  <c r="R7062" i="12" s="1"/>
  <c r="R7061" i="12"/>
  <c r="L7063" i="12"/>
  <c r="M7063" i="12"/>
  <c r="I7063" i="12"/>
  <c r="J7063" i="12" s="1"/>
  <c r="H7064" i="12"/>
  <c r="F7066" i="12"/>
  <c r="G7066" i="12" s="1"/>
  <c r="E7065" i="12"/>
  <c r="P7063" i="12" l="1"/>
  <c r="Q7063" i="12"/>
  <c r="L7064" i="12"/>
  <c r="M7064" i="12"/>
  <c r="N7063" i="12"/>
  <c r="I7064" i="12"/>
  <c r="J7064" i="12" s="1"/>
  <c r="H7065" i="12"/>
  <c r="F7067" i="12"/>
  <c r="G7067" i="12" s="1"/>
  <c r="E7066" i="12"/>
  <c r="P7064" i="12" l="1"/>
  <c r="Q7064" i="12"/>
  <c r="R7063" i="12"/>
  <c r="L7065" i="12"/>
  <c r="M7065" i="12"/>
  <c r="N7064" i="12"/>
  <c r="I7065" i="12"/>
  <c r="J7065" i="12" s="1"/>
  <c r="H7066" i="12"/>
  <c r="E7067" i="12"/>
  <c r="F7068" i="12"/>
  <c r="G7068" i="12" s="1"/>
  <c r="P7065" i="12" l="1"/>
  <c r="Q7065" i="12"/>
  <c r="R7064" i="12"/>
  <c r="L7066" i="12"/>
  <c r="M7066" i="12"/>
  <c r="N7065" i="12"/>
  <c r="I7066" i="12"/>
  <c r="J7066" i="12" s="1"/>
  <c r="H7067" i="12"/>
  <c r="M7067" i="12" s="1"/>
  <c r="F7069" i="12"/>
  <c r="G7069" i="12" s="1"/>
  <c r="E7068" i="12"/>
  <c r="P7066" i="12" l="1"/>
  <c r="Q7066" i="12"/>
  <c r="Q7067" i="12" s="1"/>
  <c r="R7065" i="12"/>
  <c r="N7066" i="12"/>
  <c r="I7067" i="12"/>
  <c r="J7067" i="12" s="1"/>
  <c r="L7067" i="12"/>
  <c r="N7067" i="12" s="1"/>
  <c r="H7068" i="12"/>
  <c r="F7070" i="12"/>
  <c r="G7070" i="12" s="1"/>
  <c r="E7069" i="12"/>
  <c r="P7067" i="12" l="1"/>
  <c r="R7067" i="12" s="1"/>
  <c r="R7066" i="12"/>
  <c r="L7068" i="12"/>
  <c r="M7068" i="12"/>
  <c r="I7068" i="12"/>
  <c r="J7068" i="12" s="1"/>
  <c r="H7069" i="12"/>
  <c r="F7071" i="12"/>
  <c r="G7071" i="12" s="1"/>
  <c r="E7070" i="12"/>
  <c r="P7068" i="12" l="1"/>
  <c r="Q7068" i="12"/>
  <c r="L7069" i="12"/>
  <c r="M7069" i="12"/>
  <c r="N7068" i="12"/>
  <c r="I7069" i="12"/>
  <c r="J7069" i="12" s="1"/>
  <c r="H7070" i="12"/>
  <c r="E7071" i="12"/>
  <c r="F7072" i="12"/>
  <c r="G7072" i="12" s="1"/>
  <c r="P7069" i="12" l="1"/>
  <c r="Q7069" i="12"/>
  <c r="R7068" i="12"/>
  <c r="L7070" i="12"/>
  <c r="M7070" i="12"/>
  <c r="N7069" i="12"/>
  <c r="I7070" i="12"/>
  <c r="J7070" i="12" s="1"/>
  <c r="H7071" i="12"/>
  <c r="F7073" i="12"/>
  <c r="G7073" i="12" s="1"/>
  <c r="E7072" i="12"/>
  <c r="P7070" i="12" l="1"/>
  <c r="Q7070" i="12"/>
  <c r="R7069" i="12"/>
  <c r="L7071" i="12"/>
  <c r="M7071" i="12"/>
  <c r="N7070" i="12"/>
  <c r="I7071" i="12"/>
  <c r="J7071" i="12" s="1"/>
  <c r="H7072" i="12"/>
  <c r="F7074" i="12"/>
  <c r="G7074" i="12" s="1"/>
  <c r="E7073" i="12"/>
  <c r="P7071" i="12" l="1"/>
  <c r="Q7071" i="12"/>
  <c r="R7070" i="12"/>
  <c r="L7072" i="12"/>
  <c r="M7072" i="12"/>
  <c r="N7071" i="12"/>
  <c r="I7072" i="12"/>
  <c r="J7072" i="12" s="1"/>
  <c r="H7073" i="12"/>
  <c r="F7075" i="12"/>
  <c r="G7075" i="12" s="1"/>
  <c r="E7074" i="12"/>
  <c r="P7072" i="12" l="1"/>
  <c r="Q7072" i="12"/>
  <c r="R7071" i="12"/>
  <c r="L7073" i="12"/>
  <c r="M7073" i="12"/>
  <c r="N7072" i="12"/>
  <c r="I7073" i="12"/>
  <c r="J7073" i="12" s="1"/>
  <c r="H7074" i="12"/>
  <c r="F7076" i="12"/>
  <c r="G7076" i="12" s="1"/>
  <c r="E7075" i="12"/>
  <c r="P7073" i="12" l="1"/>
  <c r="Q7073" i="12"/>
  <c r="R7072" i="12"/>
  <c r="L7074" i="12"/>
  <c r="M7074" i="12"/>
  <c r="N7073" i="12"/>
  <c r="I7074" i="12"/>
  <c r="J7074" i="12" s="1"/>
  <c r="H7075" i="12"/>
  <c r="F7077" i="12"/>
  <c r="G7077" i="12" s="1"/>
  <c r="E7076" i="12"/>
  <c r="P7074" i="12" l="1"/>
  <c r="Q7074" i="12"/>
  <c r="R7073" i="12"/>
  <c r="L7075" i="12"/>
  <c r="M7075" i="12"/>
  <c r="N7074" i="12"/>
  <c r="I7075" i="12"/>
  <c r="J7075" i="12" s="1"/>
  <c r="H7076" i="12"/>
  <c r="E7077" i="12"/>
  <c r="F7078" i="12"/>
  <c r="G7078" i="12" s="1"/>
  <c r="P7075" i="12" l="1"/>
  <c r="Q7075" i="12"/>
  <c r="R7074" i="12"/>
  <c r="L7076" i="12"/>
  <c r="M7076" i="12"/>
  <c r="N7075" i="12"/>
  <c r="I7076" i="12"/>
  <c r="J7076" i="12" s="1"/>
  <c r="H7077" i="12"/>
  <c r="F7079" i="12"/>
  <c r="G7079" i="12" s="1"/>
  <c r="E7078" i="12"/>
  <c r="P7076" i="12" l="1"/>
  <c r="Q7076" i="12"/>
  <c r="R7075" i="12"/>
  <c r="L7077" i="12"/>
  <c r="M7077" i="12"/>
  <c r="N7076" i="12"/>
  <c r="I7077" i="12"/>
  <c r="J7077" i="12" s="1"/>
  <c r="H7078" i="12"/>
  <c r="E7079" i="12"/>
  <c r="F7080" i="12"/>
  <c r="G7080" i="12" s="1"/>
  <c r="P7077" i="12" l="1"/>
  <c r="Q7077" i="12"/>
  <c r="R7076" i="12"/>
  <c r="L7078" i="12"/>
  <c r="M7078" i="12"/>
  <c r="N7077" i="12"/>
  <c r="I7078" i="12"/>
  <c r="J7078" i="12" s="1"/>
  <c r="H7079" i="12"/>
  <c r="F7081" i="12"/>
  <c r="G7081" i="12" s="1"/>
  <c r="E7080" i="12"/>
  <c r="P7078" i="12" l="1"/>
  <c r="Q7078" i="12"/>
  <c r="R7077" i="12"/>
  <c r="L7079" i="12"/>
  <c r="M7079" i="12"/>
  <c r="N7078" i="12"/>
  <c r="I7079" i="12"/>
  <c r="J7079" i="12" s="1"/>
  <c r="H7080" i="12"/>
  <c r="E7081" i="12"/>
  <c r="F7082" i="12"/>
  <c r="G7082" i="12" s="1"/>
  <c r="P7079" i="12" l="1"/>
  <c r="Q7079" i="12"/>
  <c r="R7079" i="12" s="1"/>
  <c r="R7078" i="12"/>
  <c r="L7080" i="12"/>
  <c r="M7080" i="12"/>
  <c r="N7079" i="12"/>
  <c r="I7080" i="12"/>
  <c r="J7080" i="12" s="1"/>
  <c r="H7081" i="12"/>
  <c r="F7083" i="12"/>
  <c r="G7083" i="12" s="1"/>
  <c r="E7082" i="12"/>
  <c r="P7080" i="12" l="1"/>
  <c r="Q7080" i="12"/>
  <c r="L7081" i="12"/>
  <c r="M7081" i="12"/>
  <c r="N7080" i="12"/>
  <c r="I7081" i="12"/>
  <c r="J7081" i="12" s="1"/>
  <c r="H7082" i="12"/>
  <c r="E7083" i="12"/>
  <c r="F7084" i="12"/>
  <c r="G7084" i="12" s="1"/>
  <c r="P7081" i="12" l="1"/>
  <c r="Q7081" i="12"/>
  <c r="R7080" i="12"/>
  <c r="L7082" i="12"/>
  <c r="M7082" i="12"/>
  <c r="N7081" i="12"/>
  <c r="I7082" i="12"/>
  <c r="J7082" i="12" s="1"/>
  <c r="H7083" i="12"/>
  <c r="F7085" i="12"/>
  <c r="G7085" i="12" s="1"/>
  <c r="E7084" i="12"/>
  <c r="P7082" i="12" l="1"/>
  <c r="Q7082" i="12"/>
  <c r="R7081" i="12"/>
  <c r="L7083" i="12"/>
  <c r="M7083" i="12"/>
  <c r="N7082" i="12"/>
  <c r="I7083" i="12"/>
  <c r="J7083" i="12" s="1"/>
  <c r="H7084" i="12"/>
  <c r="M7084" i="12" s="1"/>
  <c r="E7085" i="12"/>
  <c r="F7086" i="12"/>
  <c r="G7086" i="12" s="1"/>
  <c r="P7083" i="12" l="1"/>
  <c r="Q7083" i="12"/>
  <c r="Q7084" i="12" s="1"/>
  <c r="R7082" i="12"/>
  <c r="N7083" i="12"/>
  <c r="I7084" i="12"/>
  <c r="J7084" i="12" s="1"/>
  <c r="L7084" i="12"/>
  <c r="N7084" i="12" s="1"/>
  <c r="H7085" i="12"/>
  <c r="M7085" i="12" s="1"/>
  <c r="F7087" i="12"/>
  <c r="G7087" i="12" s="1"/>
  <c r="E7086" i="12"/>
  <c r="R7083" i="12" l="1"/>
  <c r="P7084" i="12"/>
  <c r="Q7085" i="12"/>
  <c r="I7085" i="12"/>
  <c r="J7085" i="12" s="1"/>
  <c r="L7085" i="12"/>
  <c r="N7085" i="12" s="1"/>
  <c r="H7086" i="12"/>
  <c r="M7086" i="12" s="1"/>
  <c r="E7087" i="12"/>
  <c r="F7088" i="12"/>
  <c r="G7088" i="12" s="1"/>
  <c r="P7085" i="12" l="1"/>
  <c r="R7085" i="12" s="1"/>
  <c r="R7084" i="12"/>
  <c r="Q7086" i="12"/>
  <c r="I7086" i="12"/>
  <c r="J7086" i="12" s="1"/>
  <c r="L7086" i="12"/>
  <c r="N7086" i="12" s="1"/>
  <c r="H7087" i="12"/>
  <c r="F7089" i="12"/>
  <c r="G7089" i="12" s="1"/>
  <c r="E7088" i="12"/>
  <c r="P7086" i="12" l="1"/>
  <c r="R7086" i="12" s="1"/>
  <c r="L7087" i="12"/>
  <c r="M7087" i="12"/>
  <c r="I7087" i="12"/>
  <c r="J7087" i="12" s="1"/>
  <c r="H7088" i="12"/>
  <c r="E7089" i="12"/>
  <c r="F7090" i="12"/>
  <c r="G7090" i="12" s="1"/>
  <c r="P7087" i="12" l="1"/>
  <c r="Q7087" i="12"/>
  <c r="N7087" i="12"/>
  <c r="L7088" i="12"/>
  <c r="M7088" i="12"/>
  <c r="I7088" i="12"/>
  <c r="J7088" i="12" s="1"/>
  <c r="H7089" i="12"/>
  <c r="F7091" i="12"/>
  <c r="G7091" i="12" s="1"/>
  <c r="E7090" i="12"/>
  <c r="P7088" i="12" l="1"/>
  <c r="Q7088" i="12"/>
  <c r="R7087" i="12"/>
  <c r="L7089" i="12"/>
  <c r="M7089" i="12"/>
  <c r="N7088" i="12"/>
  <c r="I7089" i="12"/>
  <c r="J7089" i="12" s="1"/>
  <c r="H7090" i="12"/>
  <c r="F7092" i="12"/>
  <c r="G7092" i="12" s="1"/>
  <c r="E7091" i="12"/>
  <c r="P7089" i="12" l="1"/>
  <c r="Q7089" i="12"/>
  <c r="R7088" i="12"/>
  <c r="L7090" i="12"/>
  <c r="M7090" i="12"/>
  <c r="N7089" i="12"/>
  <c r="I7090" i="12"/>
  <c r="J7090" i="12" s="1"/>
  <c r="H7091" i="12"/>
  <c r="F7093" i="12"/>
  <c r="G7093" i="12" s="1"/>
  <c r="E7092" i="12"/>
  <c r="P7090" i="12" l="1"/>
  <c r="Q7090" i="12"/>
  <c r="R7089" i="12"/>
  <c r="L7091" i="12"/>
  <c r="M7091" i="12"/>
  <c r="N7090" i="12"/>
  <c r="I7091" i="12"/>
  <c r="J7091" i="12" s="1"/>
  <c r="H7092" i="12"/>
  <c r="M7092" i="12" s="1"/>
  <c r="F7094" i="12"/>
  <c r="G7094" i="12" s="1"/>
  <c r="E7093" i="12"/>
  <c r="R7090" i="12" l="1"/>
  <c r="P7091" i="12"/>
  <c r="Q7091" i="12"/>
  <c r="Q7092" i="12" s="1"/>
  <c r="N7091" i="12"/>
  <c r="I7092" i="12"/>
  <c r="J7092" i="12" s="1"/>
  <c r="L7092" i="12"/>
  <c r="N7092" i="12" s="1"/>
  <c r="H7093" i="12"/>
  <c r="M7093" i="12" s="1"/>
  <c r="E7094" i="12"/>
  <c r="F7095" i="12"/>
  <c r="G7095" i="12" s="1"/>
  <c r="P7092" i="12" l="1"/>
  <c r="R7092" i="12" s="1"/>
  <c r="R7091" i="12"/>
  <c r="Q7093" i="12"/>
  <c r="I7093" i="12"/>
  <c r="J7093" i="12" s="1"/>
  <c r="L7093" i="12"/>
  <c r="N7093" i="12" s="1"/>
  <c r="H7094" i="12"/>
  <c r="F7096" i="12"/>
  <c r="G7096" i="12" s="1"/>
  <c r="E7095" i="12"/>
  <c r="P7093" i="12" l="1"/>
  <c r="R7093" i="12" s="1"/>
  <c r="L7094" i="12"/>
  <c r="M7094" i="12"/>
  <c r="I7094" i="12"/>
  <c r="J7094" i="12" s="1"/>
  <c r="H7095" i="12"/>
  <c r="F7097" i="12"/>
  <c r="G7097" i="12" s="1"/>
  <c r="E7096" i="12"/>
  <c r="P7094" i="12" l="1"/>
  <c r="Q7094" i="12"/>
  <c r="L7095" i="12"/>
  <c r="M7095" i="12"/>
  <c r="N7094" i="12"/>
  <c r="I7095" i="12"/>
  <c r="J7095" i="12" s="1"/>
  <c r="H7096" i="12"/>
  <c r="F7098" i="12"/>
  <c r="G7098" i="12" s="1"/>
  <c r="E7097" i="12"/>
  <c r="P7095" i="12" l="1"/>
  <c r="Q7095" i="12"/>
  <c r="R7094" i="12"/>
  <c r="L7096" i="12"/>
  <c r="M7096" i="12"/>
  <c r="N7095" i="12"/>
  <c r="I7096" i="12"/>
  <c r="J7096" i="12" s="1"/>
  <c r="H7097" i="12"/>
  <c r="F7099" i="12"/>
  <c r="G7099" i="12" s="1"/>
  <c r="E7098" i="12"/>
  <c r="P7096" i="12" l="1"/>
  <c r="Q7096" i="12"/>
  <c r="R7095" i="12"/>
  <c r="L7097" i="12"/>
  <c r="M7097" i="12"/>
  <c r="N7096" i="12"/>
  <c r="I7097" i="12"/>
  <c r="J7097" i="12" s="1"/>
  <c r="H7098" i="12"/>
  <c r="M7098" i="12" s="1"/>
  <c r="F7100" i="12"/>
  <c r="G7100" i="12" s="1"/>
  <c r="E7099" i="12"/>
  <c r="P7097" i="12" l="1"/>
  <c r="Q7097" i="12"/>
  <c r="Q7098" i="12" s="1"/>
  <c r="R7096" i="12"/>
  <c r="N7097" i="12"/>
  <c r="I7098" i="12"/>
  <c r="J7098" i="12" s="1"/>
  <c r="L7098" i="12"/>
  <c r="N7098" i="12" s="1"/>
  <c r="H7099" i="12"/>
  <c r="F7101" i="12"/>
  <c r="G7101" i="12" s="1"/>
  <c r="E7100" i="12"/>
  <c r="P7098" i="12" l="1"/>
  <c r="R7098" i="12" s="1"/>
  <c r="R7097" i="12"/>
  <c r="L7099" i="12"/>
  <c r="M7099" i="12"/>
  <c r="I7099" i="12"/>
  <c r="J7099" i="12" s="1"/>
  <c r="H7100" i="12"/>
  <c r="E7101" i="12"/>
  <c r="F7102" i="12"/>
  <c r="G7102" i="12" s="1"/>
  <c r="P7099" i="12" l="1"/>
  <c r="Q7099" i="12"/>
  <c r="L7100" i="12"/>
  <c r="M7100" i="12"/>
  <c r="N7099" i="12"/>
  <c r="I7100" i="12"/>
  <c r="J7100" i="12" s="1"/>
  <c r="H7101" i="12"/>
  <c r="F7103" i="12"/>
  <c r="G7103" i="12" s="1"/>
  <c r="E7102" i="12"/>
  <c r="P7100" i="12" l="1"/>
  <c r="Q7100" i="12"/>
  <c r="R7099" i="12"/>
  <c r="L7101" i="12"/>
  <c r="M7101" i="12"/>
  <c r="N7100" i="12"/>
  <c r="I7101" i="12"/>
  <c r="J7101" i="12" s="1"/>
  <c r="H7102" i="12"/>
  <c r="F7104" i="12"/>
  <c r="G7104" i="12" s="1"/>
  <c r="E7103" i="12"/>
  <c r="P7101" i="12" l="1"/>
  <c r="Q7101" i="12"/>
  <c r="R7100" i="12"/>
  <c r="L7102" i="12"/>
  <c r="M7102" i="12"/>
  <c r="N7101" i="12"/>
  <c r="I7102" i="12"/>
  <c r="J7102" i="12" s="1"/>
  <c r="H7103" i="12"/>
  <c r="M7103" i="12" s="1"/>
  <c r="E7104" i="12"/>
  <c r="F7105" i="12"/>
  <c r="G7105" i="12" s="1"/>
  <c r="P7102" i="12" l="1"/>
  <c r="Q7102" i="12"/>
  <c r="Q7103" i="12" s="1"/>
  <c r="R7101" i="12"/>
  <c r="N7102" i="12"/>
  <c r="I7103" i="12"/>
  <c r="J7103" i="12" s="1"/>
  <c r="L7103" i="12"/>
  <c r="N7103" i="12" s="1"/>
  <c r="H7104" i="12"/>
  <c r="F7106" i="12"/>
  <c r="G7106" i="12" s="1"/>
  <c r="E7105" i="12"/>
  <c r="P7103" i="12" l="1"/>
  <c r="R7103" i="12" s="1"/>
  <c r="R7102" i="12"/>
  <c r="L7104" i="12"/>
  <c r="M7104" i="12"/>
  <c r="I7104" i="12"/>
  <c r="J7104" i="12" s="1"/>
  <c r="H7105" i="12"/>
  <c r="E7106" i="12"/>
  <c r="F7107" i="12"/>
  <c r="G7107" i="12" s="1"/>
  <c r="P7104" i="12" l="1"/>
  <c r="Q7104" i="12"/>
  <c r="L7105" i="12"/>
  <c r="M7105" i="12"/>
  <c r="N7104" i="12"/>
  <c r="I7105" i="12"/>
  <c r="J7105" i="12" s="1"/>
  <c r="H7106" i="12"/>
  <c r="F7108" i="12"/>
  <c r="G7108" i="12" s="1"/>
  <c r="E7107" i="12"/>
  <c r="P7105" i="12" l="1"/>
  <c r="Q7105" i="12"/>
  <c r="R7104" i="12"/>
  <c r="L7106" i="12"/>
  <c r="M7106" i="12"/>
  <c r="N7105" i="12"/>
  <c r="I7106" i="12"/>
  <c r="J7106" i="12" s="1"/>
  <c r="H7107" i="12"/>
  <c r="E7108" i="12"/>
  <c r="F7109" i="12"/>
  <c r="G7109" i="12" s="1"/>
  <c r="P7106" i="12" l="1"/>
  <c r="Q7106" i="12"/>
  <c r="R7105" i="12"/>
  <c r="L7107" i="12"/>
  <c r="M7107" i="12"/>
  <c r="N7106" i="12"/>
  <c r="I7107" i="12"/>
  <c r="J7107" i="12" s="1"/>
  <c r="H7108" i="12"/>
  <c r="F7110" i="12"/>
  <c r="G7110" i="12" s="1"/>
  <c r="E7109" i="12"/>
  <c r="P7107" i="12" l="1"/>
  <c r="Q7107" i="12"/>
  <c r="R7106" i="12"/>
  <c r="L7108" i="12"/>
  <c r="M7108" i="12"/>
  <c r="N7107" i="12"/>
  <c r="I7108" i="12"/>
  <c r="J7108" i="12" s="1"/>
  <c r="H7109" i="12"/>
  <c r="F7111" i="12"/>
  <c r="G7111" i="12" s="1"/>
  <c r="E7110" i="12"/>
  <c r="P7108" i="12" l="1"/>
  <c r="Q7108" i="12"/>
  <c r="R7107" i="12"/>
  <c r="L7109" i="12"/>
  <c r="M7109" i="12"/>
  <c r="N7108" i="12"/>
  <c r="I7109" i="12"/>
  <c r="J7109" i="12" s="1"/>
  <c r="H7110" i="12"/>
  <c r="E7111" i="12"/>
  <c r="F7112" i="12"/>
  <c r="G7112" i="12" s="1"/>
  <c r="P7109" i="12" l="1"/>
  <c r="Q7109" i="12"/>
  <c r="R7108" i="12"/>
  <c r="L7110" i="12"/>
  <c r="M7110" i="12"/>
  <c r="N7109" i="12"/>
  <c r="I7110" i="12"/>
  <c r="J7110" i="12" s="1"/>
  <c r="H7111" i="12"/>
  <c r="F7113" i="12"/>
  <c r="G7113" i="12" s="1"/>
  <c r="E7112" i="12"/>
  <c r="P7110" i="12" l="1"/>
  <c r="Q7110" i="12"/>
  <c r="R7109" i="12"/>
  <c r="L7111" i="12"/>
  <c r="M7111" i="12"/>
  <c r="N7110" i="12"/>
  <c r="I7111" i="12"/>
  <c r="J7111" i="12" s="1"/>
  <c r="H7112" i="12"/>
  <c r="F7114" i="12"/>
  <c r="G7114" i="12" s="1"/>
  <c r="E7113" i="12"/>
  <c r="P7111" i="12" l="1"/>
  <c r="Q7111" i="12"/>
  <c r="R7110" i="12"/>
  <c r="L7112" i="12"/>
  <c r="M7112" i="12"/>
  <c r="N7111" i="12"/>
  <c r="I7112" i="12"/>
  <c r="J7112" i="12" s="1"/>
  <c r="H7113" i="12"/>
  <c r="F7115" i="12"/>
  <c r="G7115" i="12" s="1"/>
  <c r="E7114" i="12"/>
  <c r="P7112" i="12" l="1"/>
  <c r="Q7112" i="12"/>
  <c r="R7111" i="12"/>
  <c r="L7113" i="12"/>
  <c r="M7113" i="12"/>
  <c r="N7112" i="12"/>
  <c r="I7113" i="12"/>
  <c r="J7113" i="12" s="1"/>
  <c r="H7114" i="12"/>
  <c r="F7116" i="12"/>
  <c r="G7116" i="12" s="1"/>
  <c r="E7115" i="12"/>
  <c r="P7113" i="12" l="1"/>
  <c r="Q7113" i="12"/>
  <c r="R7112" i="12"/>
  <c r="L7114" i="12"/>
  <c r="M7114" i="12"/>
  <c r="N7113" i="12"/>
  <c r="I7114" i="12"/>
  <c r="J7114" i="12" s="1"/>
  <c r="H7115" i="12"/>
  <c r="M7115" i="12" s="1"/>
  <c r="E7116" i="12"/>
  <c r="F7117" i="12"/>
  <c r="G7117" i="12" s="1"/>
  <c r="P7114" i="12" l="1"/>
  <c r="Q7114" i="12"/>
  <c r="Q7115" i="12" s="1"/>
  <c r="R7113" i="12"/>
  <c r="N7114" i="12"/>
  <c r="I7115" i="12"/>
  <c r="J7115" i="12" s="1"/>
  <c r="L7115" i="12"/>
  <c r="N7115" i="12" s="1"/>
  <c r="H7116" i="12"/>
  <c r="M7116" i="12" s="1"/>
  <c r="F7118" i="12"/>
  <c r="G7118" i="12" s="1"/>
  <c r="E7117" i="12"/>
  <c r="P7115" i="12" l="1"/>
  <c r="Q7116" i="12"/>
  <c r="R7115" i="12"/>
  <c r="R7114" i="12"/>
  <c r="I7116" i="12"/>
  <c r="J7116" i="12" s="1"/>
  <c r="L7116" i="12"/>
  <c r="N7116" i="12" s="1"/>
  <c r="H7117" i="12"/>
  <c r="F7119" i="12"/>
  <c r="G7119" i="12" s="1"/>
  <c r="E7118" i="12"/>
  <c r="P7116" i="12" l="1"/>
  <c r="R7116" i="12" s="1"/>
  <c r="L7117" i="12"/>
  <c r="M7117" i="12"/>
  <c r="I7117" i="12"/>
  <c r="J7117" i="12" s="1"/>
  <c r="H7118" i="12"/>
  <c r="E7119" i="12"/>
  <c r="F7120" i="12"/>
  <c r="G7120" i="12" s="1"/>
  <c r="P7117" i="12" l="1"/>
  <c r="Q7117" i="12"/>
  <c r="L7118" i="12"/>
  <c r="M7118" i="12"/>
  <c r="N7117" i="12"/>
  <c r="I7118" i="12"/>
  <c r="J7118" i="12" s="1"/>
  <c r="H7119" i="12"/>
  <c r="F7121" i="12"/>
  <c r="G7121" i="12" s="1"/>
  <c r="E7120" i="12"/>
  <c r="P7118" i="12" l="1"/>
  <c r="Q7118" i="12"/>
  <c r="R7117" i="12"/>
  <c r="L7119" i="12"/>
  <c r="M7119" i="12"/>
  <c r="N7118" i="12"/>
  <c r="I7119" i="12"/>
  <c r="J7119" i="12" s="1"/>
  <c r="H7120" i="12"/>
  <c r="E7121" i="12"/>
  <c r="F7122" i="12"/>
  <c r="G7122" i="12" s="1"/>
  <c r="P7119" i="12" l="1"/>
  <c r="Q7119" i="12"/>
  <c r="R7118" i="12"/>
  <c r="L7120" i="12"/>
  <c r="M7120" i="12"/>
  <c r="N7119" i="12"/>
  <c r="I7120" i="12"/>
  <c r="J7120" i="12" s="1"/>
  <c r="H7121" i="12"/>
  <c r="F7123" i="12"/>
  <c r="G7123" i="12" s="1"/>
  <c r="E7122" i="12"/>
  <c r="P7120" i="12" l="1"/>
  <c r="Q7120" i="12"/>
  <c r="R7119" i="12"/>
  <c r="L7121" i="12"/>
  <c r="M7121" i="12"/>
  <c r="N7120" i="12"/>
  <c r="I7121" i="12"/>
  <c r="J7121" i="12" s="1"/>
  <c r="H7122" i="12"/>
  <c r="F7124" i="12"/>
  <c r="G7124" i="12" s="1"/>
  <c r="E7123" i="12"/>
  <c r="P7121" i="12" l="1"/>
  <c r="Q7121" i="12"/>
  <c r="R7120" i="12"/>
  <c r="L7122" i="12"/>
  <c r="M7122" i="12"/>
  <c r="N7121" i="12"/>
  <c r="I7122" i="12"/>
  <c r="J7122" i="12" s="1"/>
  <c r="H7123" i="12"/>
  <c r="F7125" i="12"/>
  <c r="G7125" i="12" s="1"/>
  <c r="E7124" i="12"/>
  <c r="P7122" i="12" l="1"/>
  <c r="Q7122" i="12"/>
  <c r="R7121" i="12"/>
  <c r="L7123" i="12"/>
  <c r="M7123" i="12"/>
  <c r="N7122" i="12"/>
  <c r="I7123" i="12"/>
  <c r="J7123" i="12" s="1"/>
  <c r="H7124" i="12"/>
  <c r="F7126" i="12"/>
  <c r="G7126" i="12" s="1"/>
  <c r="E7125" i="12"/>
  <c r="P7123" i="12" l="1"/>
  <c r="Q7123" i="12"/>
  <c r="R7122" i="12"/>
  <c r="L7124" i="12"/>
  <c r="M7124" i="12"/>
  <c r="N7123" i="12"/>
  <c r="I7124" i="12"/>
  <c r="J7124" i="12" s="1"/>
  <c r="H7125" i="12"/>
  <c r="M7125" i="12" s="1"/>
  <c r="E7126" i="12"/>
  <c r="F7127" i="12"/>
  <c r="G7127" i="12" s="1"/>
  <c r="P7124" i="12" l="1"/>
  <c r="Q7124" i="12"/>
  <c r="Q7125" i="12" s="1"/>
  <c r="R7123" i="12"/>
  <c r="N7124" i="12"/>
  <c r="I7125" i="12"/>
  <c r="J7125" i="12" s="1"/>
  <c r="L7125" i="12"/>
  <c r="N7125" i="12" s="1"/>
  <c r="H7126" i="12"/>
  <c r="F7128" i="12"/>
  <c r="G7128" i="12" s="1"/>
  <c r="E7127" i="12"/>
  <c r="P7125" i="12" l="1"/>
  <c r="R7125" i="12" s="1"/>
  <c r="R7124" i="12"/>
  <c r="L7126" i="12"/>
  <c r="M7126" i="12"/>
  <c r="I7126" i="12"/>
  <c r="J7126" i="12" s="1"/>
  <c r="H7127" i="12"/>
  <c r="E7128" i="12"/>
  <c r="F7129" i="12"/>
  <c r="G7129" i="12" s="1"/>
  <c r="P7126" i="12" l="1"/>
  <c r="Q7126" i="12"/>
  <c r="L7127" i="12"/>
  <c r="M7127" i="12"/>
  <c r="N7126" i="12"/>
  <c r="I7127" i="12"/>
  <c r="J7127" i="12" s="1"/>
  <c r="H7128" i="12"/>
  <c r="M7128" i="12" s="1"/>
  <c r="F7130" i="12"/>
  <c r="G7130" i="12" s="1"/>
  <c r="E7129" i="12"/>
  <c r="P7127" i="12" l="1"/>
  <c r="Q7127" i="12"/>
  <c r="Q7128" i="12" s="1"/>
  <c r="R7126" i="12"/>
  <c r="N7127" i="12"/>
  <c r="I7128" i="12"/>
  <c r="J7128" i="12" s="1"/>
  <c r="L7128" i="12"/>
  <c r="N7128" i="12" s="1"/>
  <c r="H7129" i="12"/>
  <c r="E7130" i="12"/>
  <c r="F7131" i="12"/>
  <c r="G7131" i="12" s="1"/>
  <c r="R7127" i="12" l="1"/>
  <c r="P7128" i="12"/>
  <c r="L7129" i="12"/>
  <c r="M7129" i="12"/>
  <c r="I7129" i="12"/>
  <c r="J7129" i="12" s="1"/>
  <c r="H7130" i="12"/>
  <c r="M7130" i="12" s="1"/>
  <c r="F7132" i="12"/>
  <c r="G7132" i="12" s="1"/>
  <c r="E7131" i="12"/>
  <c r="P7129" i="12" l="1"/>
  <c r="R7128" i="12"/>
  <c r="Q7129" i="12"/>
  <c r="Q7130" i="12" s="1"/>
  <c r="N7129" i="12"/>
  <c r="I7130" i="12"/>
  <c r="J7130" i="12" s="1"/>
  <c r="L7130" i="12"/>
  <c r="N7130" i="12" s="1"/>
  <c r="H7131" i="12"/>
  <c r="E7132" i="12"/>
  <c r="F7133" i="12"/>
  <c r="G7133" i="12" s="1"/>
  <c r="P7130" i="12" l="1"/>
  <c r="R7129" i="12"/>
  <c r="R7130" i="12"/>
  <c r="L7131" i="12"/>
  <c r="M7131" i="12"/>
  <c r="I7131" i="12"/>
  <c r="J7131" i="12" s="1"/>
  <c r="H7132" i="12"/>
  <c r="F7134" i="12"/>
  <c r="G7134" i="12" s="1"/>
  <c r="E7133" i="12"/>
  <c r="P7131" i="12" l="1"/>
  <c r="Q7131" i="12"/>
  <c r="L7132" i="12"/>
  <c r="M7132" i="12"/>
  <c r="N7131" i="12"/>
  <c r="I7132" i="12"/>
  <c r="J7132" i="12" s="1"/>
  <c r="H7133" i="12"/>
  <c r="F7135" i="12"/>
  <c r="G7135" i="12" s="1"/>
  <c r="E7134" i="12"/>
  <c r="P7132" i="12" l="1"/>
  <c r="Q7132" i="12"/>
  <c r="R7131" i="12"/>
  <c r="L7133" i="12"/>
  <c r="P7133" i="12" s="1"/>
  <c r="M7133" i="12"/>
  <c r="N7132" i="12"/>
  <c r="I7133" i="12"/>
  <c r="J7133" i="12" s="1"/>
  <c r="H7134" i="12"/>
  <c r="E7135" i="12"/>
  <c r="F7136" i="12"/>
  <c r="G7136" i="12" s="1"/>
  <c r="Q7133" i="12" l="1"/>
  <c r="R7132" i="12"/>
  <c r="L7134" i="12"/>
  <c r="P7134" i="12" s="1"/>
  <c r="M7134" i="12"/>
  <c r="N7133" i="12"/>
  <c r="I7134" i="12"/>
  <c r="J7134" i="12" s="1"/>
  <c r="H7135" i="12"/>
  <c r="F7137" i="12"/>
  <c r="G7137" i="12" s="1"/>
  <c r="E7136" i="12"/>
  <c r="Q7134" i="12" l="1"/>
  <c r="R7133" i="12"/>
  <c r="L7135" i="12"/>
  <c r="P7135" i="12" s="1"/>
  <c r="M7135" i="12"/>
  <c r="N7134" i="12"/>
  <c r="I7135" i="12"/>
  <c r="J7135" i="12" s="1"/>
  <c r="H7136" i="12"/>
  <c r="F7138" i="12"/>
  <c r="G7138" i="12" s="1"/>
  <c r="E7137" i="12"/>
  <c r="Q7135" i="12" l="1"/>
  <c r="R7134" i="12"/>
  <c r="L7136" i="12"/>
  <c r="P7136" i="12" s="1"/>
  <c r="M7136" i="12"/>
  <c r="N7135" i="12"/>
  <c r="I7136" i="12"/>
  <c r="J7136" i="12" s="1"/>
  <c r="H7137" i="12"/>
  <c r="F7139" i="12"/>
  <c r="G7139" i="12" s="1"/>
  <c r="E7138" i="12"/>
  <c r="Q7136" i="12" l="1"/>
  <c r="R7135" i="12"/>
  <c r="L7137" i="12"/>
  <c r="P7137" i="12" s="1"/>
  <c r="M7137" i="12"/>
  <c r="N7136" i="12"/>
  <c r="I7137" i="12"/>
  <c r="J7137" i="12" s="1"/>
  <c r="H7138" i="12"/>
  <c r="F7140" i="12"/>
  <c r="G7140" i="12" s="1"/>
  <c r="E7139" i="12"/>
  <c r="Q7137" i="12" l="1"/>
  <c r="R7136" i="12"/>
  <c r="L7138" i="12"/>
  <c r="P7138" i="12" s="1"/>
  <c r="M7138" i="12"/>
  <c r="N7137" i="12"/>
  <c r="I7138" i="12"/>
  <c r="J7138" i="12" s="1"/>
  <c r="H7139" i="12"/>
  <c r="F7141" i="12"/>
  <c r="G7141" i="12" s="1"/>
  <c r="E7140" i="12"/>
  <c r="Q7138" i="12" l="1"/>
  <c r="R7137" i="12"/>
  <c r="L7139" i="12"/>
  <c r="P7139" i="12" s="1"/>
  <c r="M7139" i="12"/>
  <c r="N7138" i="12"/>
  <c r="I7139" i="12"/>
  <c r="J7139" i="12" s="1"/>
  <c r="H7140" i="12"/>
  <c r="M7140" i="12" s="1"/>
  <c r="E7141" i="12"/>
  <c r="F7142" i="12"/>
  <c r="G7142" i="12" s="1"/>
  <c r="Q7139" i="12" l="1"/>
  <c r="Q7140" i="12" s="1"/>
  <c r="R7138" i="12"/>
  <c r="N7139" i="12"/>
  <c r="I7140" i="12"/>
  <c r="J7140" i="12" s="1"/>
  <c r="L7140" i="12"/>
  <c r="N7140" i="12" s="1"/>
  <c r="H7141" i="12"/>
  <c r="F7143" i="12"/>
  <c r="G7143" i="12" s="1"/>
  <c r="E7142" i="12"/>
  <c r="P7140" i="12" l="1"/>
  <c r="R7140" i="12" s="1"/>
  <c r="R7139" i="12"/>
  <c r="L7141" i="12"/>
  <c r="M7141" i="12"/>
  <c r="I7141" i="12"/>
  <c r="J7141" i="12" s="1"/>
  <c r="H7142" i="12"/>
  <c r="E7143" i="12"/>
  <c r="F7144" i="12"/>
  <c r="G7144" i="12" s="1"/>
  <c r="P7141" i="12" l="1"/>
  <c r="Q7141" i="12"/>
  <c r="L7142" i="12"/>
  <c r="M7142" i="12"/>
  <c r="N7141" i="12"/>
  <c r="I7142" i="12"/>
  <c r="J7142" i="12" s="1"/>
  <c r="H7143" i="12"/>
  <c r="F7145" i="12"/>
  <c r="G7145" i="12" s="1"/>
  <c r="E7144" i="12"/>
  <c r="P7142" i="12" l="1"/>
  <c r="Q7142" i="12"/>
  <c r="R7141" i="12"/>
  <c r="L7143" i="12"/>
  <c r="M7143" i="12"/>
  <c r="N7142" i="12"/>
  <c r="I7143" i="12"/>
  <c r="J7143" i="12" s="1"/>
  <c r="H7144" i="12"/>
  <c r="F7146" i="12"/>
  <c r="G7146" i="12" s="1"/>
  <c r="E7145" i="12"/>
  <c r="P7143" i="12" l="1"/>
  <c r="Q7143" i="12"/>
  <c r="R7142" i="12"/>
  <c r="L7144" i="12"/>
  <c r="M7144" i="12"/>
  <c r="N7143" i="12"/>
  <c r="I7144" i="12"/>
  <c r="J7144" i="12" s="1"/>
  <c r="H7145" i="12"/>
  <c r="F7147" i="12"/>
  <c r="G7147" i="12" s="1"/>
  <c r="E7146" i="12"/>
  <c r="P7144" i="12" l="1"/>
  <c r="Q7144" i="12"/>
  <c r="R7143" i="12"/>
  <c r="L7145" i="12"/>
  <c r="M7145" i="12"/>
  <c r="N7144" i="12"/>
  <c r="I7145" i="12"/>
  <c r="J7145" i="12" s="1"/>
  <c r="H7146" i="12"/>
  <c r="M7146" i="12" s="1"/>
  <c r="E7147" i="12"/>
  <c r="F7148" i="12"/>
  <c r="G7148" i="12" s="1"/>
  <c r="P7145" i="12" l="1"/>
  <c r="Q7145" i="12"/>
  <c r="Q7146" i="12" s="1"/>
  <c r="R7144" i="12"/>
  <c r="N7145" i="12"/>
  <c r="I7146" i="12"/>
  <c r="J7146" i="12" s="1"/>
  <c r="L7146" i="12"/>
  <c r="N7146" i="12" s="1"/>
  <c r="H7147" i="12"/>
  <c r="F7149" i="12"/>
  <c r="G7149" i="12" s="1"/>
  <c r="E7148" i="12"/>
  <c r="P7146" i="12" l="1"/>
  <c r="R7146" i="12" s="1"/>
  <c r="R7145" i="12"/>
  <c r="L7147" i="12"/>
  <c r="M7147" i="12"/>
  <c r="I7147" i="12"/>
  <c r="J7147" i="12" s="1"/>
  <c r="H7148" i="12"/>
  <c r="F7150" i="12"/>
  <c r="G7150" i="12" s="1"/>
  <c r="E7149" i="12"/>
  <c r="P7147" i="12" l="1"/>
  <c r="Q7147" i="12"/>
  <c r="L7148" i="12"/>
  <c r="M7148" i="12"/>
  <c r="N7147" i="12"/>
  <c r="I7148" i="12"/>
  <c r="J7148" i="12" s="1"/>
  <c r="H7149" i="12"/>
  <c r="M7149" i="12" s="1"/>
  <c r="F7151" i="12"/>
  <c r="G7151" i="12" s="1"/>
  <c r="E7150" i="12"/>
  <c r="P7148" i="12" l="1"/>
  <c r="Q7148" i="12"/>
  <c r="Q7149" i="12" s="1"/>
  <c r="R7147" i="12"/>
  <c r="N7148" i="12"/>
  <c r="I7149" i="12"/>
  <c r="J7149" i="12" s="1"/>
  <c r="L7149" i="12"/>
  <c r="N7149" i="12" s="1"/>
  <c r="H7150" i="12"/>
  <c r="E7151" i="12"/>
  <c r="F7152" i="12"/>
  <c r="G7152" i="12" s="1"/>
  <c r="P7149" i="12" l="1"/>
  <c r="R7149" i="12" s="1"/>
  <c r="R7148" i="12"/>
  <c r="L7150" i="12"/>
  <c r="M7150" i="12"/>
  <c r="I7150" i="12"/>
  <c r="J7150" i="12" s="1"/>
  <c r="H7151" i="12"/>
  <c r="F7153" i="12"/>
  <c r="G7153" i="12" s="1"/>
  <c r="E7152" i="12"/>
  <c r="P7150" i="12" l="1"/>
  <c r="Q7150" i="12"/>
  <c r="L7151" i="12"/>
  <c r="M7151" i="12"/>
  <c r="N7150" i="12"/>
  <c r="I7151" i="12"/>
  <c r="J7151" i="12" s="1"/>
  <c r="H7152" i="12"/>
  <c r="F7154" i="12"/>
  <c r="G7154" i="12" s="1"/>
  <c r="E7153" i="12"/>
  <c r="P7151" i="12" l="1"/>
  <c r="Q7151" i="12"/>
  <c r="R7150" i="12"/>
  <c r="L7152" i="12"/>
  <c r="M7152" i="12"/>
  <c r="N7151" i="12"/>
  <c r="I7152" i="12"/>
  <c r="J7152" i="12" s="1"/>
  <c r="H7153" i="12"/>
  <c r="F7155" i="12"/>
  <c r="G7155" i="12" s="1"/>
  <c r="E7154" i="12"/>
  <c r="P7152" i="12" l="1"/>
  <c r="Q7152" i="12"/>
  <c r="R7151" i="12"/>
  <c r="L7153" i="12"/>
  <c r="M7153" i="12"/>
  <c r="N7152" i="12"/>
  <c r="I7153" i="12"/>
  <c r="J7153" i="12" s="1"/>
  <c r="H7154" i="12"/>
  <c r="F7156" i="12"/>
  <c r="G7156" i="12" s="1"/>
  <c r="E7155" i="12"/>
  <c r="P7153" i="12" l="1"/>
  <c r="Q7153" i="12"/>
  <c r="R7152" i="12"/>
  <c r="L7154" i="12"/>
  <c r="M7154" i="12"/>
  <c r="N7153" i="12"/>
  <c r="I7154" i="12"/>
  <c r="J7154" i="12" s="1"/>
  <c r="H7155" i="12"/>
  <c r="E7156" i="12"/>
  <c r="F7157" i="12"/>
  <c r="G7157" i="12" s="1"/>
  <c r="P7154" i="12" l="1"/>
  <c r="Q7154" i="12"/>
  <c r="R7153" i="12"/>
  <c r="L7155" i="12"/>
  <c r="M7155" i="12"/>
  <c r="N7154" i="12"/>
  <c r="I7155" i="12"/>
  <c r="J7155" i="12" s="1"/>
  <c r="H7156" i="12"/>
  <c r="F7158" i="12"/>
  <c r="G7158" i="12" s="1"/>
  <c r="E7157" i="12"/>
  <c r="P7155" i="12" l="1"/>
  <c r="Q7155" i="12"/>
  <c r="R7154" i="12"/>
  <c r="L7156" i="12"/>
  <c r="M7156" i="12"/>
  <c r="N7155" i="12"/>
  <c r="I7156" i="12"/>
  <c r="J7156" i="12" s="1"/>
  <c r="H7157" i="12"/>
  <c r="E7158" i="12"/>
  <c r="F7159" i="12"/>
  <c r="G7159" i="12" s="1"/>
  <c r="P7156" i="12" l="1"/>
  <c r="Q7156" i="12"/>
  <c r="R7155" i="12"/>
  <c r="L7157" i="12"/>
  <c r="M7157" i="12"/>
  <c r="N7156" i="12"/>
  <c r="I7157" i="12"/>
  <c r="J7157" i="12" s="1"/>
  <c r="H7158" i="12"/>
  <c r="F7160" i="12"/>
  <c r="G7160" i="12" s="1"/>
  <c r="E7159" i="12"/>
  <c r="P7157" i="12" l="1"/>
  <c r="Q7157" i="12"/>
  <c r="R7156" i="12"/>
  <c r="L7158" i="12"/>
  <c r="M7158" i="12"/>
  <c r="N7157" i="12"/>
  <c r="I7158" i="12"/>
  <c r="J7158" i="12" s="1"/>
  <c r="H7159" i="12"/>
  <c r="F7161" i="12"/>
  <c r="G7161" i="12" s="1"/>
  <c r="E7160" i="12"/>
  <c r="P7158" i="12" l="1"/>
  <c r="Q7158" i="12"/>
  <c r="R7157" i="12"/>
  <c r="L7159" i="12"/>
  <c r="M7159" i="12"/>
  <c r="N7158" i="12"/>
  <c r="I7159" i="12"/>
  <c r="J7159" i="12" s="1"/>
  <c r="H7160" i="12"/>
  <c r="E7161" i="12"/>
  <c r="F7162" i="12"/>
  <c r="G7162" i="12" s="1"/>
  <c r="P7159" i="12" l="1"/>
  <c r="Q7159" i="12"/>
  <c r="R7158" i="12"/>
  <c r="L7160" i="12"/>
  <c r="M7160" i="12"/>
  <c r="N7159" i="12"/>
  <c r="I7160" i="12"/>
  <c r="J7160" i="12" s="1"/>
  <c r="H7161" i="12"/>
  <c r="M7161" i="12" s="1"/>
  <c r="F7163" i="12"/>
  <c r="G7163" i="12" s="1"/>
  <c r="E7162" i="12"/>
  <c r="P7160" i="12" l="1"/>
  <c r="Q7160" i="12"/>
  <c r="Q7161" i="12" s="1"/>
  <c r="R7159" i="12"/>
  <c r="N7160" i="12"/>
  <c r="I7161" i="12"/>
  <c r="J7161" i="12" s="1"/>
  <c r="L7161" i="12"/>
  <c r="N7161" i="12" s="1"/>
  <c r="H7162" i="12"/>
  <c r="F7164" i="12"/>
  <c r="G7164" i="12" s="1"/>
  <c r="E7163" i="12"/>
  <c r="P7161" i="12" l="1"/>
  <c r="R7161" i="12" s="1"/>
  <c r="R7160" i="12"/>
  <c r="L7162" i="12"/>
  <c r="M7162" i="12"/>
  <c r="I7162" i="12"/>
  <c r="J7162" i="12" s="1"/>
  <c r="H7163" i="12"/>
  <c r="F7165" i="12"/>
  <c r="G7165" i="12" s="1"/>
  <c r="E7164" i="12"/>
  <c r="P7162" i="12" l="1"/>
  <c r="Q7162" i="12"/>
  <c r="L7163" i="12"/>
  <c r="M7163" i="12"/>
  <c r="N7162" i="12"/>
  <c r="I7163" i="12"/>
  <c r="J7163" i="12" s="1"/>
  <c r="H7164" i="12"/>
  <c r="E7165" i="12"/>
  <c r="F7166" i="12"/>
  <c r="G7166" i="12" s="1"/>
  <c r="P7163" i="12" l="1"/>
  <c r="Q7163" i="12"/>
  <c r="R7162" i="12"/>
  <c r="L7164" i="12"/>
  <c r="M7164" i="12"/>
  <c r="N7163" i="12"/>
  <c r="I7164" i="12"/>
  <c r="J7164" i="12" s="1"/>
  <c r="H7165" i="12"/>
  <c r="F7167" i="12"/>
  <c r="G7167" i="12" s="1"/>
  <c r="E7166" i="12"/>
  <c r="P7164" i="12" l="1"/>
  <c r="Q7164" i="12"/>
  <c r="R7163" i="12"/>
  <c r="L7165" i="12"/>
  <c r="M7165" i="12"/>
  <c r="N7164" i="12"/>
  <c r="I7165" i="12"/>
  <c r="J7165" i="12" s="1"/>
  <c r="H7166" i="12"/>
  <c r="E7167" i="12"/>
  <c r="F7168" i="12"/>
  <c r="G7168" i="12" s="1"/>
  <c r="P7165" i="12" l="1"/>
  <c r="Q7165" i="12"/>
  <c r="R7164" i="12"/>
  <c r="L7166" i="12"/>
  <c r="M7166" i="12"/>
  <c r="N7165" i="12"/>
  <c r="I7166" i="12"/>
  <c r="J7166" i="12" s="1"/>
  <c r="H7167" i="12"/>
  <c r="F7169" i="12"/>
  <c r="G7169" i="12" s="1"/>
  <c r="E7168" i="12"/>
  <c r="P7166" i="12" l="1"/>
  <c r="Q7166" i="12"/>
  <c r="R7165" i="12"/>
  <c r="L7167" i="12"/>
  <c r="M7167" i="12"/>
  <c r="N7166" i="12"/>
  <c r="I7167" i="12"/>
  <c r="J7167" i="12" s="1"/>
  <c r="H7168" i="12"/>
  <c r="M7168" i="12" s="1"/>
  <c r="E7169" i="12"/>
  <c r="F7170" i="12"/>
  <c r="G7170" i="12" s="1"/>
  <c r="P7167" i="12" l="1"/>
  <c r="Q7167" i="12"/>
  <c r="Q7168" i="12" s="1"/>
  <c r="R7166" i="12"/>
  <c r="N7167" i="12"/>
  <c r="I7168" i="12"/>
  <c r="J7168" i="12" s="1"/>
  <c r="L7168" i="12"/>
  <c r="N7168" i="12" s="1"/>
  <c r="H7169" i="12"/>
  <c r="F7171" i="12"/>
  <c r="G7171" i="12" s="1"/>
  <c r="E7170" i="12"/>
  <c r="P7168" i="12" l="1"/>
  <c r="R7168" i="12" s="1"/>
  <c r="R7167" i="12"/>
  <c r="L7169" i="12"/>
  <c r="M7169" i="12"/>
  <c r="I7169" i="12"/>
  <c r="J7169" i="12" s="1"/>
  <c r="H7170" i="12"/>
  <c r="F7172" i="12"/>
  <c r="G7172" i="12" s="1"/>
  <c r="E7171" i="12"/>
  <c r="P7169" i="12" l="1"/>
  <c r="Q7169" i="12"/>
  <c r="L7170" i="12"/>
  <c r="M7170" i="12"/>
  <c r="N7169" i="12"/>
  <c r="I7170" i="12"/>
  <c r="J7170" i="12" s="1"/>
  <c r="H7171" i="12"/>
  <c r="F7173" i="12"/>
  <c r="G7173" i="12" s="1"/>
  <c r="E7172" i="12"/>
  <c r="P7170" i="12" l="1"/>
  <c r="Q7170" i="12"/>
  <c r="R7169" i="12"/>
  <c r="L7171" i="12"/>
  <c r="M7171" i="12"/>
  <c r="N7170" i="12"/>
  <c r="I7171" i="12"/>
  <c r="J7171" i="12" s="1"/>
  <c r="H7172" i="12"/>
  <c r="F7174" i="12"/>
  <c r="G7174" i="12" s="1"/>
  <c r="E7173" i="12"/>
  <c r="P7171" i="12" l="1"/>
  <c r="Q7171" i="12"/>
  <c r="R7171" i="12" s="1"/>
  <c r="R7170" i="12"/>
  <c r="L7172" i="12"/>
  <c r="M7172" i="12"/>
  <c r="N7171" i="12"/>
  <c r="I7172" i="12"/>
  <c r="J7172" i="12" s="1"/>
  <c r="H7173" i="12"/>
  <c r="F7175" i="12"/>
  <c r="G7175" i="12" s="1"/>
  <c r="E7174" i="12"/>
  <c r="P7172" i="12" l="1"/>
  <c r="Q7172" i="12"/>
  <c r="L7173" i="12"/>
  <c r="M7173" i="12"/>
  <c r="N7172" i="12"/>
  <c r="I7173" i="12"/>
  <c r="J7173" i="12" s="1"/>
  <c r="H7174" i="12"/>
  <c r="F7176" i="12"/>
  <c r="G7176" i="12" s="1"/>
  <c r="E7175" i="12"/>
  <c r="P7173" i="12" l="1"/>
  <c r="Q7173" i="12"/>
  <c r="R7172" i="12"/>
  <c r="L7174" i="12"/>
  <c r="M7174" i="12"/>
  <c r="N7173" i="12"/>
  <c r="I7174" i="12"/>
  <c r="J7174" i="12" s="1"/>
  <c r="H7175" i="12"/>
  <c r="E7176" i="12"/>
  <c r="F7177" i="12"/>
  <c r="G7177" i="12" s="1"/>
  <c r="P7174" i="12" l="1"/>
  <c r="Q7174" i="12"/>
  <c r="R7173" i="12"/>
  <c r="L7175" i="12"/>
  <c r="M7175" i="12"/>
  <c r="N7174" i="12"/>
  <c r="I7175" i="12"/>
  <c r="J7175" i="12" s="1"/>
  <c r="H7176" i="12"/>
  <c r="F7178" i="12"/>
  <c r="G7178" i="12" s="1"/>
  <c r="E7177" i="12"/>
  <c r="P7175" i="12" l="1"/>
  <c r="Q7175" i="12"/>
  <c r="R7174" i="12"/>
  <c r="L7176" i="12"/>
  <c r="M7176" i="12"/>
  <c r="N7175" i="12"/>
  <c r="I7176" i="12"/>
  <c r="J7176" i="12" s="1"/>
  <c r="H7177" i="12"/>
  <c r="M7177" i="12" s="1"/>
  <c r="F7179" i="12"/>
  <c r="G7179" i="12" s="1"/>
  <c r="E7178" i="12"/>
  <c r="P7176" i="12" l="1"/>
  <c r="Q7176" i="12"/>
  <c r="Q7177" i="12" s="1"/>
  <c r="R7175" i="12"/>
  <c r="N7176" i="12"/>
  <c r="I7177" i="12"/>
  <c r="J7177" i="12" s="1"/>
  <c r="L7177" i="12"/>
  <c r="N7177" i="12" s="1"/>
  <c r="H7178" i="12"/>
  <c r="F7180" i="12"/>
  <c r="G7180" i="12" s="1"/>
  <c r="E7179" i="12"/>
  <c r="P7177" i="12" l="1"/>
  <c r="R7176" i="12"/>
  <c r="L7178" i="12"/>
  <c r="M7178" i="12"/>
  <c r="I7178" i="12"/>
  <c r="J7178" i="12" s="1"/>
  <c r="H7179" i="12"/>
  <c r="F7181" i="12"/>
  <c r="G7181" i="12" s="1"/>
  <c r="E7180" i="12"/>
  <c r="P7178" i="12" l="1"/>
  <c r="R7177" i="12"/>
  <c r="Q7178" i="12"/>
  <c r="L7179" i="12"/>
  <c r="M7179" i="12"/>
  <c r="N7178" i="12"/>
  <c r="I7179" i="12"/>
  <c r="J7179" i="12" s="1"/>
  <c r="H7180" i="12"/>
  <c r="M7180" i="12" s="1"/>
  <c r="E7181" i="12"/>
  <c r="F7182" i="12"/>
  <c r="G7182" i="12" s="1"/>
  <c r="P7179" i="12" l="1"/>
  <c r="Q7179" i="12"/>
  <c r="Q7180" i="12" s="1"/>
  <c r="R7178" i="12"/>
  <c r="N7179" i="12"/>
  <c r="I7180" i="12"/>
  <c r="J7180" i="12" s="1"/>
  <c r="L7180" i="12"/>
  <c r="N7180" i="12" s="1"/>
  <c r="H7181" i="12"/>
  <c r="M7181" i="12" s="1"/>
  <c r="F7183" i="12"/>
  <c r="G7183" i="12" s="1"/>
  <c r="E7182" i="12"/>
  <c r="P7180" i="12" l="1"/>
  <c r="R7180" i="12" s="1"/>
  <c r="Q7181" i="12"/>
  <c r="R7179" i="12"/>
  <c r="I7181" i="12"/>
  <c r="J7181" i="12" s="1"/>
  <c r="L7181" i="12"/>
  <c r="N7181" i="12" s="1"/>
  <c r="H7182" i="12"/>
  <c r="F7184" i="12"/>
  <c r="G7184" i="12" s="1"/>
  <c r="E7183" i="12"/>
  <c r="P7181" i="12" l="1"/>
  <c r="R7181" i="12" s="1"/>
  <c r="L7182" i="12"/>
  <c r="M7182" i="12"/>
  <c r="I7182" i="12"/>
  <c r="J7182" i="12" s="1"/>
  <c r="H7183" i="12"/>
  <c r="E7184" i="12"/>
  <c r="F7185" i="12"/>
  <c r="G7185" i="12" s="1"/>
  <c r="P7182" i="12" l="1"/>
  <c r="Q7182" i="12"/>
  <c r="L7183" i="12"/>
  <c r="M7183" i="12"/>
  <c r="N7182" i="12"/>
  <c r="I7183" i="12"/>
  <c r="J7183" i="12" s="1"/>
  <c r="H7184" i="12"/>
  <c r="F7186" i="12"/>
  <c r="G7186" i="12" s="1"/>
  <c r="E7185" i="12"/>
  <c r="P7183" i="12" l="1"/>
  <c r="Q7183" i="12"/>
  <c r="R7182" i="12"/>
  <c r="L7184" i="12"/>
  <c r="M7184" i="12"/>
  <c r="N7183" i="12"/>
  <c r="I7184" i="12"/>
  <c r="J7184" i="12" s="1"/>
  <c r="H7185" i="12"/>
  <c r="F7187" i="12"/>
  <c r="G7187" i="12" s="1"/>
  <c r="E7186" i="12"/>
  <c r="P7184" i="12" l="1"/>
  <c r="Q7184" i="12"/>
  <c r="R7183" i="12"/>
  <c r="L7185" i="12"/>
  <c r="M7185" i="12"/>
  <c r="N7184" i="12"/>
  <c r="I7185" i="12"/>
  <c r="J7185" i="12" s="1"/>
  <c r="H7186" i="12"/>
  <c r="F7188" i="12"/>
  <c r="G7188" i="12" s="1"/>
  <c r="E7187" i="12"/>
  <c r="P7185" i="12" l="1"/>
  <c r="Q7185" i="12"/>
  <c r="R7184" i="12"/>
  <c r="L7186" i="12"/>
  <c r="M7186" i="12"/>
  <c r="N7185" i="12"/>
  <c r="I7186" i="12"/>
  <c r="J7186" i="12" s="1"/>
  <c r="H7187" i="12"/>
  <c r="M7187" i="12" s="1"/>
  <c r="F7189" i="12"/>
  <c r="G7189" i="12" s="1"/>
  <c r="E7188" i="12"/>
  <c r="R7185" i="12" l="1"/>
  <c r="P7186" i="12"/>
  <c r="Q7186" i="12"/>
  <c r="Q7187" i="12" s="1"/>
  <c r="N7186" i="12"/>
  <c r="I7187" i="12"/>
  <c r="J7187" i="12" s="1"/>
  <c r="L7187" i="12"/>
  <c r="N7187" i="12" s="1"/>
  <c r="H7188" i="12"/>
  <c r="M7188" i="12" s="1"/>
  <c r="E7189" i="12"/>
  <c r="F7190" i="12"/>
  <c r="G7190" i="12" s="1"/>
  <c r="P7187" i="12" l="1"/>
  <c r="R7187" i="12" s="1"/>
  <c r="Q7188" i="12"/>
  <c r="R7186" i="12"/>
  <c r="I7188" i="12"/>
  <c r="J7188" i="12" s="1"/>
  <c r="L7188" i="12"/>
  <c r="N7188" i="12" s="1"/>
  <c r="H7189" i="12"/>
  <c r="M7189" i="12" s="1"/>
  <c r="F7191" i="12"/>
  <c r="G7191" i="12" s="1"/>
  <c r="E7190" i="12"/>
  <c r="P7188" i="12" l="1"/>
  <c r="R7188" i="12" s="1"/>
  <c r="Q7189" i="12"/>
  <c r="I7189" i="12"/>
  <c r="J7189" i="12" s="1"/>
  <c r="L7189" i="12"/>
  <c r="N7189" i="12" s="1"/>
  <c r="H7190" i="12"/>
  <c r="M7190" i="12" s="1"/>
  <c r="E7191" i="12"/>
  <c r="F7192" i="12"/>
  <c r="G7192" i="12" s="1"/>
  <c r="P7189" i="12" l="1"/>
  <c r="R7189" i="12" s="1"/>
  <c r="Q7190" i="12"/>
  <c r="I7190" i="12"/>
  <c r="J7190" i="12" s="1"/>
  <c r="L7190" i="12"/>
  <c r="N7190" i="12" s="1"/>
  <c r="H7191" i="12"/>
  <c r="F7193" i="12"/>
  <c r="G7193" i="12" s="1"/>
  <c r="E7192" i="12"/>
  <c r="P7190" i="12" l="1"/>
  <c r="R7190" i="12" s="1"/>
  <c r="L7191" i="12"/>
  <c r="M7191" i="12"/>
  <c r="I7191" i="12"/>
  <c r="J7191" i="12" s="1"/>
  <c r="H7192" i="12"/>
  <c r="M7192" i="12" s="1"/>
  <c r="E7193" i="12"/>
  <c r="F7194" i="12"/>
  <c r="G7194" i="12" s="1"/>
  <c r="P7191" i="12" l="1"/>
  <c r="Q7191" i="12"/>
  <c r="Q7192" i="12" s="1"/>
  <c r="N7191" i="12"/>
  <c r="I7192" i="12"/>
  <c r="J7192" i="12" s="1"/>
  <c r="L7192" i="12"/>
  <c r="N7192" i="12" s="1"/>
  <c r="H7193" i="12"/>
  <c r="F7195" i="12"/>
  <c r="G7195" i="12" s="1"/>
  <c r="E7194" i="12"/>
  <c r="P7192" i="12" l="1"/>
  <c r="R7192" i="12" s="1"/>
  <c r="R7191" i="12"/>
  <c r="L7193" i="12"/>
  <c r="M7193" i="12"/>
  <c r="I7193" i="12"/>
  <c r="J7193" i="12" s="1"/>
  <c r="H7194" i="12"/>
  <c r="M7194" i="12" s="1"/>
  <c r="E7195" i="12"/>
  <c r="F7196" i="12"/>
  <c r="G7196" i="12" s="1"/>
  <c r="P7193" i="12" l="1"/>
  <c r="Q7193" i="12"/>
  <c r="Q7194" i="12" s="1"/>
  <c r="N7193" i="12"/>
  <c r="I7194" i="12"/>
  <c r="J7194" i="12" s="1"/>
  <c r="L7194" i="12"/>
  <c r="N7194" i="12" s="1"/>
  <c r="H7195" i="12"/>
  <c r="F7197" i="12"/>
  <c r="G7197" i="12" s="1"/>
  <c r="E7196" i="12"/>
  <c r="P7194" i="12" l="1"/>
  <c r="R7193" i="12"/>
  <c r="L7195" i="12"/>
  <c r="M7195" i="12"/>
  <c r="I7195" i="12"/>
  <c r="J7195" i="12" s="1"/>
  <c r="H7196" i="12"/>
  <c r="M7196" i="12" s="1"/>
  <c r="E7197" i="12"/>
  <c r="F7198" i="12"/>
  <c r="G7198" i="12" s="1"/>
  <c r="P7195" i="12" l="1"/>
  <c r="R7194" i="12"/>
  <c r="Q7195" i="12"/>
  <c r="Q7196" i="12" s="1"/>
  <c r="N7195" i="12"/>
  <c r="I7196" i="12"/>
  <c r="J7196" i="12" s="1"/>
  <c r="L7196" i="12"/>
  <c r="N7196" i="12" s="1"/>
  <c r="H7197" i="12"/>
  <c r="F7199" i="12"/>
  <c r="G7199" i="12" s="1"/>
  <c r="E7198" i="12"/>
  <c r="P7196" i="12" l="1"/>
  <c r="R7196" i="12" s="1"/>
  <c r="R7195" i="12"/>
  <c r="L7197" i="12"/>
  <c r="M7197" i="12"/>
  <c r="I7197" i="12"/>
  <c r="J7197" i="12" s="1"/>
  <c r="H7198" i="12"/>
  <c r="F7200" i="12"/>
  <c r="G7200" i="12" s="1"/>
  <c r="E7199" i="12"/>
  <c r="P7197" i="12" l="1"/>
  <c r="Q7197" i="12"/>
  <c r="L7198" i="12"/>
  <c r="M7198" i="12"/>
  <c r="N7197" i="12"/>
  <c r="I7198" i="12"/>
  <c r="J7198" i="12" s="1"/>
  <c r="H7199" i="12"/>
  <c r="E7200" i="12"/>
  <c r="F7201" i="12"/>
  <c r="G7201" i="12" s="1"/>
  <c r="P7198" i="12" l="1"/>
  <c r="Q7198" i="12"/>
  <c r="R7197" i="12"/>
  <c r="L7199" i="12"/>
  <c r="M7199" i="12"/>
  <c r="N7198" i="12"/>
  <c r="I7199" i="12"/>
  <c r="J7199" i="12" s="1"/>
  <c r="H7200" i="12"/>
  <c r="F7202" i="12"/>
  <c r="G7202" i="12" s="1"/>
  <c r="E7201" i="12"/>
  <c r="P7199" i="12" l="1"/>
  <c r="Q7199" i="12"/>
  <c r="R7198" i="12"/>
  <c r="L7200" i="12"/>
  <c r="M7200" i="12"/>
  <c r="N7199" i="12"/>
  <c r="I7200" i="12"/>
  <c r="J7200" i="12" s="1"/>
  <c r="H7201" i="12"/>
  <c r="E7202" i="12"/>
  <c r="F7203" i="12"/>
  <c r="G7203" i="12" s="1"/>
  <c r="P7200" i="12" l="1"/>
  <c r="Q7200" i="12"/>
  <c r="R7199" i="12"/>
  <c r="L7201" i="12"/>
  <c r="M7201" i="12"/>
  <c r="N7200" i="12"/>
  <c r="I7201" i="12"/>
  <c r="J7201" i="12" s="1"/>
  <c r="H7202" i="12"/>
  <c r="F7204" i="12"/>
  <c r="G7204" i="12" s="1"/>
  <c r="E7203" i="12"/>
  <c r="P7201" i="12" l="1"/>
  <c r="Q7201" i="12"/>
  <c r="R7200" i="12"/>
  <c r="L7202" i="12"/>
  <c r="M7202" i="12"/>
  <c r="N7201" i="12"/>
  <c r="I7202" i="12"/>
  <c r="J7202" i="12" s="1"/>
  <c r="H7203" i="12"/>
  <c r="E7204" i="12"/>
  <c r="F7205" i="12"/>
  <c r="G7205" i="12" s="1"/>
  <c r="P7202" i="12" l="1"/>
  <c r="Q7202" i="12"/>
  <c r="R7201" i="12"/>
  <c r="L7203" i="12"/>
  <c r="M7203" i="12"/>
  <c r="N7202" i="12"/>
  <c r="I7203" i="12"/>
  <c r="J7203" i="12" s="1"/>
  <c r="H7204" i="12"/>
  <c r="F7206" i="12"/>
  <c r="G7206" i="12" s="1"/>
  <c r="E7205" i="12"/>
  <c r="P7203" i="12" l="1"/>
  <c r="Q7203" i="12"/>
  <c r="R7202" i="12"/>
  <c r="L7204" i="12"/>
  <c r="M7204" i="12"/>
  <c r="N7203" i="12"/>
  <c r="I7204" i="12"/>
  <c r="J7204" i="12" s="1"/>
  <c r="H7205" i="12"/>
  <c r="E7206" i="12"/>
  <c r="F7207" i="12"/>
  <c r="G7207" i="12" s="1"/>
  <c r="P7204" i="12" l="1"/>
  <c r="Q7204" i="12"/>
  <c r="R7203" i="12"/>
  <c r="L7205" i="12"/>
  <c r="M7205" i="12"/>
  <c r="N7204" i="12"/>
  <c r="I7205" i="12"/>
  <c r="J7205" i="12" s="1"/>
  <c r="H7206" i="12"/>
  <c r="F7208" i="12"/>
  <c r="G7208" i="12" s="1"/>
  <c r="E7207" i="12"/>
  <c r="P7205" i="12" l="1"/>
  <c r="Q7205" i="12"/>
  <c r="R7204" i="12"/>
  <c r="L7206" i="12"/>
  <c r="M7206" i="12"/>
  <c r="N7205" i="12"/>
  <c r="I7206" i="12"/>
  <c r="J7206" i="12" s="1"/>
  <c r="H7207" i="12"/>
  <c r="F7209" i="12"/>
  <c r="G7209" i="12" s="1"/>
  <c r="E7208" i="12"/>
  <c r="P7206" i="12" l="1"/>
  <c r="Q7206" i="12"/>
  <c r="R7205" i="12"/>
  <c r="L7207" i="12"/>
  <c r="M7207" i="12"/>
  <c r="N7206" i="12"/>
  <c r="I7207" i="12"/>
  <c r="J7207" i="12" s="1"/>
  <c r="H7208" i="12"/>
  <c r="F7210" i="12"/>
  <c r="G7210" i="12" s="1"/>
  <c r="E7209" i="12"/>
  <c r="P7207" i="12" l="1"/>
  <c r="Q7207" i="12"/>
  <c r="R7207" i="12" s="1"/>
  <c r="R7206" i="12"/>
  <c r="L7208" i="12"/>
  <c r="M7208" i="12"/>
  <c r="N7207" i="12"/>
  <c r="I7208" i="12"/>
  <c r="J7208" i="12" s="1"/>
  <c r="H7209" i="12"/>
  <c r="E7210" i="12"/>
  <c r="F7211" i="12"/>
  <c r="G7211" i="12" s="1"/>
  <c r="P7208" i="12" l="1"/>
  <c r="Q7208" i="12"/>
  <c r="L7209" i="12"/>
  <c r="M7209" i="12"/>
  <c r="N7208" i="12"/>
  <c r="I7209" i="12"/>
  <c r="J7209" i="12" s="1"/>
  <c r="H7210" i="12"/>
  <c r="F7212" i="12"/>
  <c r="G7212" i="12" s="1"/>
  <c r="E7211" i="12"/>
  <c r="P7209" i="12" l="1"/>
  <c r="Q7209" i="12"/>
  <c r="R7208" i="12"/>
  <c r="L7210" i="12"/>
  <c r="M7210" i="12"/>
  <c r="N7209" i="12"/>
  <c r="I7210" i="12"/>
  <c r="J7210" i="12" s="1"/>
  <c r="H7211" i="12"/>
  <c r="E7212" i="12"/>
  <c r="F7213" i="12"/>
  <c r="G7213" i="12" s="1"/>
  <c r="P7210" i="12" l="1"/>
  <c r="Q7210" i="12"/>
  <c r="R7209" i="12"/>
  <c r="L7211" i="12"/>
  <c r="M7211" i="12"/>
  <c r="N7210" i="12"/>
  <c r="I7211" i="12"/>
  <c r="J7211" i="12" s="1"/>
  <c r="H7212" i="12"/>
  <c r="F7214" i="12"/>
  <c r="G7214" i="12" s="1"/>
  <c r="E7213" i="12"/>
  <c r="P7211" i="12" l="1"/>
  <c r="Q7211" i="12"/>
  <c r="R7210" i="12"/>
  <c r="L7212" i="12"/>
  <c r="M7212" i="12"/>
  <c r="N7211" i="12"/>
  <c r="I7212" i="12"/>
  <c r="J7212" i="12" s="1"/>
  <c r="H7213" i="12"/>
  <c r="M7213" i="12" s="1"/>
  <c r="E7214" i="12"/>
  <c r="F7215" i="12"/>
  <c r="G7215" i="12" s="1"/>
  <c r="P7212" i="12" l="1"/>
  <c r="Q7212" i="12"/>
  <c r="Q7213" i="12" s="1"/>
  <c r="R7211" i="12"/>
  <c r="N7212" i="12"/>
  <c r="I7213" i="12"/>
  <c r="J7213" i="12" s="1"/>
  <c r="L7213" i="12"/>
  <c r="N7213" i="12" s="1"/>
  <c r="H7214" i="12"/>
  <c r="F7216" i="12"/>
  <c r="G7216" i="12" s="1"/>
  <c r="E7215" i="12"/>
  <c r="P7213" i="12" l="1"/>
  <c r="R7213" i="12" s="1"/>
  <c r="R7212" i="12"/>
  <c r="L7214" i="12"/>
  <c r="M7214" i="12"/>
  <c r="I7214" i="12"/>
  <c r="J7214" i="12" s="1"/>
  <c r="H7215" i="12"/>
  <c r="E7216" i="12"/>
  <c r="F7217" i="12"/>
  <c r="G7217" i="12" s="1"/>
  <c r="P7214" i="12" l="1"/>
  <c r="Q7214" i="12"/>
  <c r="L7215" i="12"/>
  <c r="M7215" i="12"/>
  <c r="N7214" i="12"/>
  <c r="I7215" i="12"/>
  <c r="J7215" i="12" s="1"/>
  <c r="H7216" i="12"/>
  <c r="F7218" i="12"/>
  <c r="G7218" i="12" s="1"/>
  <c r="E7217" i="12"/>
  <c r="P7215" i="12" l="1"/>
  <c r="Q7215" i="12"/>
  <c r="R7214" i="12"/>
  <c r="L7216" i="12"/>
  <c r="M7216" i="12"/>
  <c r="N7215" i="12"/>
  <c r="I7216" i="12"/>
  <c r="J7216" i="12" s="1"/>
  <c r="H7217" i="12"/>
  <c r="F7219" i="12"/>
  <c r="G7219" i="12" s="1"/>
  <c r="E7218" i="12"/>
  <c r="P7216" i="12" l="1"/>
  <c r="Q7216" i="12"/>
  <c r="R7215" i="12"/>
  <c r="L7217" i="12"/>
  <c r="M7217" i="12"/>
  <c r="N7216" i="12"/>
  <c r="I7217" i="12"/>
  <c r="J7217" i="12" s="1"/>
  <c r="H7218" i="12"/>
  <c r="E7219" i="12"/>
  <c r="F7220" i="12"/>
  <c r="G7220" i="12" s="1"/>
  <c r="P7217" i="12" l="1"/>
  <c r="Q7217" i="12"/>
  <c r="R7216" i="12"/>
  <c r="L7218" i="12"/>
  <c r="M7218" i="12"/>
  <c r="N7217" i="12"/>
  <c r="I7218" i="12"/>
  <c r="J7218" i="12" s="1"/>
  <c r="H7219" i="12"/>
  <c r="F7221" i="12"/>
  <c r="G7221" i="12" s="1"/>
  <c r="E7220" i="12"/>
  <c r="P7218" i="12" l="1"/>
  <c r="Q7218" i="12"/>
  <c r="R7217" i="12"/>
  <c r="L7219" i="12"/>
  <c r="M7219" i="12"/>
  <c r="N7218" i="12"/>
  <c r="I7219" i="12"/>
  <c r="J7219" i="12" s="1"/>
  <c r="H7220" i="12"/>
  <c r="E7221" i="12"/>
  <c r="F7222" i="12"/>
  <c r="G7222" i="12" s="1"/>
  <c r="P7219" i="12" l="1"/>
  <c r="Q7219" i="12"/>
  <c r="R7218" i="12"/>
  <c r="L7220" i="12"/>
  <c r="M7220" i="12"/>
  <c r="N7219" i="12"/>
  <c r="I7220" i="12"/>
  <c r="J7220" i="12" s="1"/>
  <c r="H7221" i="12"/>
  <c r="F7223" i="12"/>
  <c r="G7223" i="12" s="1"/>
  <c r="E7222" i="12"/>
  <c r="P7220" i="12" l="1"/>
  <c r="Q7220" i="12"/>
  <c r="R7219" i="12"/>
  <c r="L7221" i="12"/>
  <c r="M7221" i="12"/>
  <c r="N7220" i="12"/>
  <c r="I7221" i="12"/>
  <c r="J7221" i="12" s="1"/>
  <c r="H7222" i="12"/>
  <c r="E7223" i="12"/>
  <c r="F7224" i="12"/>
  <c r="G7224" i="12" s="1"/>
  <c r="P7221" i="12" l="1"/>
  <c r="Q7221" i="12"/>
  <c r="R7220" i="12"/>
  <c r="L7222" i="12"/>
  <c r="M7222" i="12"/>
  <c r="N7221" i="12"/>
  <c r="I7222" i="12"/>
  <c r="J7222" i="12" s="1"/>
  <c r="H7223" i="12"/>
  <c r="M7223" i="12" s="1"/>
  <c r="F7225" i="12"/>
  <c r="G7225" i="12" s="1"/>
  <c r="E7224" i="12"/>
  <c r="P7222" i="12" l="1"/>
  <c r="Q7222" i="12"/>
  <c r="Q7223" i="12" s="1"/>
  <c r="R7221" i="12"/>
  <c r="N7222" i="12"/>
  <c r="I7223" i="12"/>
  <c r="J7223" i="12" s="1"/>
  <c r="L7223" i="12"/>
  <c r="N7223" i="12" s="1"/>
  <c r="H7224" i="12"/>
  <c r="E7225" i="12"/>
  <c r="F7226" i="12"/>
  <c r="G7226" i="12" s="1"/>
  <c r="P7223" i="12" l="1"/>
  <c r="R7223" i="12" s="1"/>
  <c r="R7222" i="12"/>
  <c r="L7224" i="12"/>
  <c r="M7224" i="12"/>
  <c r="I7224" i="12"/>
  <c r="J7224" i="12" s="1"/>
  <c r="H7225" i="12"/>
  <c r="M7225" i="12" s="1"/>
  <c r="F7227" i="12"/>
  <c r="G7227" i="12" s="1"/>
  <c r="E7226" i="12"/>
  <c r="P7224" i="12" l="1"/>
  <c r="Q7224" i="12"/>
  <c r="Q7225" i="12" s="1"/>
  <c r="N7224" i="12"/>
  <c r="I7225" i="12"/>
  <c r="J7225" i="12" s="1"/>
  <c r="L7225" i="12"/>
  <c r="N7225" i="12" s="1"/>
  <c r="H7226" i="12"/>
  <c r="E7227" i="12"/>
  <c r="F7228" i="12"/>
  <c r="G7228" i="12" s="1"/>
  <c r="P7225" i="12" l="1"/>
  <c r="R7225" i="12" s="1"/>
  <c r="R7224" i="12"/>
  <c r="L7226" i="12"/>
  <c r="M7226" i="12"/>
  <c r="I7226" i="12"/>
  <c r="J7226" i="12" s="1"/>
  <c r="H7227" i="12"/>
  <c r="M7227" i="12" s="1"/>
  <c r="F7229" i="12"/>
  <c r="G7229" i="12" s="1"/>
  <c r="E7228" i="12"/>
  <c r="P7226" i="12" l="1"/>
  <c r="Q7226" i="12"/>
  <c r="Q7227" i="12" s="1"/>
  <c r="N7226" i="12"/>
  <c r="I7227" i="12"/>
  <c r="J7227" i="12" s="1"/>
  <c r="L7227" i="12"/>
  <c r="N7227" i="12" s="1"/>
  <c r="H7228" i="12"/>
  <c r="M7228" i="12" s="1"/>
  <c r="E7229" i="12"/>
  <c r="F7230" i="12"/>
  <c r="G7230" i="12" s="1"/>
  <c r="P7227" i="12" l="1"/>
  <c r="Q7228" i="12"/>
  <c r="R7226" i="12"/>
  <c r="R7227" i="12"/>
  <c r="I7228" i="12"/>
  <c r="J7228" i="12" s="1"/>
  <c r="L7228" i="12"/>
  <c r="N7228" i="12" s="1"/>
  <c r="H7229" i="12"/>
  <c r="M7229" i="12" s="1"/>
  <c r="F7231" i="12"/>
  <c r="G7231" i="12" s="1"/>
  <c r="E7230" i="12"/>
  <c r="P7228" i="12" l="1"/>
  <c r="Q7229" i="12"/>
  <c r="R7228" i="12"/>
  <c r="I7229" i="12"/>
  <c r="J7229" i="12" s="1"/>
  <c r="L7229" i="12"/>
  <c r="N7229" i="12" s="1"/>
  <c r="H7230" i="12"/>
  <c r="F7232" i="12"/>
  <c r="G7232" i="12" s="1"/>
  <c r="E7231" i="12"/>
  <c r="P7229" i="12" l="1"/>
  <c r="R7229" i="12" s="1"/>
  <c r="L7230" i="12"/>
  <c r="M7230" i="12"/>
  <c r="I7230" i="12"/>
  <c r="J7230" i="12" s="1"/>
  <c r="H7231" i="12"/>
  <c r="M7231" i="12" s="1"/>
  <c r="E7232" i="12"/>
  <c r="F7233" i="12"/>
  <c r="G7233" i="12" s="1"/>
  <c r="P7230" i="12" l="1"/>
  <c r="Q7230" i="12"/>
  <c r="Q7231" i="12" s="1"/>
  <c r="N7230" i="12"/>
  <c r="I7231" i="12"/>
  <c r="J7231" i="12" s="1"/>
  <c r="L7231" i="12"/>
  <c r="N7231" i="12" s="1"/>
  <c r="H7232" i="12"/>
  <c r="F7234" i="12"/>
  <c r="G7234" i="12" s="1"/>
  <c r="E7233" i="12"/>
  <c r="P7231" i="12" l="1"/>
  <c r="R7231" i="12" s="1"/>
  <c r="R7230" i="12"/>
  <c r="L7232" i="12"/>
  <c r="M7232" i="12"/>
  <c r="I7232" i="12"/>
  <c r="J7232" i="12" s="1"/>
  <c r="H7233" i="12"/>
  <c r="E7234" i="12"/>
  <c r="F7235" i="12"/>
  <c r="G7235" i="12" s="1"/>
  <c r="P7232" i="12" l="1"/>
  <c r="Q7232" i="12"/>
  <c r="L7233" i="12"/>
  <c r="M7233" i="12"/>
  <c r="N7232" i="12"/>
  <c r="I7233" i="12"/>
  <c r="J7233" i="12" s="1"/>
  <c r="H7234" i="12"/>
  <c r="F7236" i="12"/>
  <c r="G7236" i="12" s="1"/>
  <c r="E7235" i="12"/>
  <c r="P7233" i="12" l="1"/>
  <c r="Q7233" i="12"/>
  <c r="R7233" i="12" s="1"/>
  <c r="R7232" i="12"/>
  <c r="L7234" i="12"/>
  <c r="M7234" i="12"/>
  <c r="N7233" i="12"/>
  <c r="I7234" i="12"/>
  <c r="J7234" i="12" s="1"/>
  <c r="H7235" i="12"/>
  <c r="M7235" i="12" s="1"/>
  <c r="F7237" i="12"/>
  <c r="G7237" i="12" s="1"/>
  <c r="E7236" i="12"/>
  <c r="P7234" i="12" l="1"/>
  <c r="Q7234" i="12"/>
  <c r="Q7235" i="12" s="1"/>
  <c r="N7234" i="12"/>
  <c r="I7235" i="12"/>
  <c r="J7235" i="12" s="1"/>
  <c r="L7235" i="12"/>
  <c r="N7235" i="12" s="1"/>
  <c r="H7236" i="12"/>
  <c r="M7236" i="12" s="1"/>
  <c r="F7238" i="12"/>
  <c r="G7238" i="12" s="1"/>
  <c r="E7237" i="12"/>
  <c r="P7235" i="12" l="1"/>
  <c r="Q7236" i="12"/>
  <c r="R7234" i="12"/>
  <c r="R7235" i="12"/>
  <c r="I7236" i="12"/>
  <c r="J7236" i="12" s="1"/>
  <c r="L7236" i="12"/>
  <c r="N7236" i="12" s="1"/>
  <c r="H7237" i="12"/>
  <c r="E7238" i="12"/>
  <c r="F7239" i="12"/>
  <c r="G7239" i="12" s="1"/>
  <c r="P7236" i="12" l="1"/>
  <c r="R7236" i="12" s="1"/>
  <c r="L7237" i="12"/>
  <c r="M7237" i="12"/>
  <c r="I7237" i="12"/>
  <c r="J7237" i="12" s="1"/>
  <c r="H7238" i="12"/>
  <c r="F7240" i="12"/>
  <c r="G7240" i="12" s="1"/>
  <c r="E7239" i="12"/>
  <c r="P7237" i="12" l="1"/>
  <c r="Q7237" i="12"/>
  <c r="L7238" i="12"/>
  <c r="M7238" i="12"/>
  <c r="N7237" i="12"/>
  <c r="I7238" i="12"/>
  <c r="J7238" i="12" s="1"/>
  <c r="H7239" i="12"/>
  <c r="F7241" i="12"/>
  <c r="G7241" i="12" s="1"/>
  <c r="E7240" i="12"/>
  <c r="P7238" i="12" l="1"/>
  <c r="Q7238" i="12"/>
  <c r="R7237" i="12"/>
  <c r="L7239" i="12"/>
  <c r="M7239" i="12"/>
  <c r="N7238" i="12"/>
  <c r="I7239" i="12"/>
  <c r="J7239" i="12" s="1"/>
  <c r="H7240" i="12"/>
  <c r="F7242" i="12"/>
  <c r="G7242" i="12" s="1"/>
  <c r="E7241" i="12"/>
  <c r="P7239" i="12" l="1"/>
  <c r="Q7239" i="12"/>
  <c r="R7238" i="12"/>
  <c r="L7240" i="12"/>
  <c r="M7240" i="12"/>
  <c r="N7239" i="12"/>
  <c r="I7240" i="12"/>
  <c r="J7240" i="12" s="1"/>
  <c r="H7241" i="12"/>
  <c r="E7242" i="12"/>
  <c r="F7243" i="12"/>
  <c r="G7243" i="12" s="1"/>
  <c r="P7240" i="12" l="1"/>
  <c r="Q7240" i="12"/>
  <c r="R7239" i="12"/>
  <c r="L7241" i="12"/>
  <c r="M7241" i="12"/>
  <c r="N7240" i="12"/>
  <c r="I7241" i="12"/>
  <c r="J7241" i="12" s="1"/>
  <c r="H7242" i="12"/>
  <c r="F7244" i="12"/>
  <c r="G7244" i="12" s="1"/>
  <c r="E7243" i="12"/>
  <c r="P7241" i="12" l="1"/>
  <c r="Q7241" i="12"/>
  <c r="R7240" i="12"/>
  <c r="L7242" i="12"/>
  <c r="M7242" i="12"/>
  <c r="N7241" i="12"/>
  <c r="I7242" i="12"/>
  <c r="J7242" i="12" s="1"/>
  <c r="H7243" i="12"/>
  <c r="F7245" i="12"/>
  <c r="G7245" i="12" s="1"/>
  <c r="E7244" i="12"/>
  <c r="P7242" i="12" l="1"/>
  <c r="Q7242" i="12"/>
  <c r="R7241" i="12"/>
  <c r="L7243" i="12"/>
  <c r="M7243" i="12"/>
  <c r="N7242" i="12"/>
  <c r="I7243" i="12"/>
  <c r="J7243" i="12" s="1"/>
  <c r="H7244" i="12"/>
  <c r="E7245" i="12"/>
  <c r="F7246" i="12"/>
  <c r="G7246" i="12" s="1"/>
  <c r="P7243" i="12" l="1"/>
  <c r="Q7243" i="12"/>
  <c r="R7242" i="12"/>
  <c r="L7244" i="12"/>
  <c r="M7244" i="12"/>
  <c r="N7243" i="12"/>
  <c r="I7244" i="12"/>
  <c r="J7244" i="12" s="1"/>
  <c r="H7245" i="12"/>
  <c r="F7247" i="12"/>
  <c r="G7247" i="12" s="1"/>
  <c r="E7246" i="12"/>
  <c r="P7244" i="12" l="1"/>
  <c r="Q7244" i="12"/>
  <c r="R7243" i="12"/>
  <c r="L7245" i="12"/>
  <c r="M7245" i="12"/>
  <c r="N7244" i="12"/>
  <c r="I7245" i="12"/>
  <c r="J7245" i="12" s="1"/>
  <c r="H7246" i="12"/>
  <c r="E7247" i="12"/>
  <c r="F7248" i="12"/>
  <c r="G7248" i="12" s="1"/>
  <c r="P7245" i="12" l="1"/>
  <c r="Q7245" i="12"/>
  <c r="R7244" i="12"/>
  <c r="L7246" i="12"/>
  <c r="M7246" i="12"/>
  <c r="N7245" i="12"/>
  <c r="I7246" i="12"/>
  <c r="J7246" i="12" s="1"/>
  <c r="H7247" i="12"/>
  <c r="F7249" i="12"/>
  <c r="G7249" i="12" s="1"/>
  <c r="E7248" i="12"/>
  <c r="P7246" i="12" l="1"/>
  <c r="Q7246" i="12"/>
  <c r="R7245" i="12"/>
  <c r="L7247" i="12"/>
  <c r="M7247" i="12"/>
  <c r="N7246" i="12"/>
  <c r="I7247" i="12"/>
  <c r="J7247" i="12" s="1"/>
  <c r="H7248" i="12"/>
  <c r="M7248" i="12" s="1"/>
  <c r="E7249" i="12"/>
  <c r="F7250" i="12"/>
  <c r="G7250" i="12" s="1"/>
  <c r="P7247" i="12" l="1"/>
  <c r="Q7247" i="12"/>
  <c r="Q7248" i="12" s="1"/>
  <c r="R7246" i="12"/>
  <c r="N7247" i="12"/>
  <c r="I7248" i="12"/>
  <c r="J7248" i="12" s="1"/>
  <c r="L7248" i="12"/>
  <c r="N7248" i="12" s="1"/>
  <c r="H7249" i="12"/>
  <c r="F7251" i="12"/>
  <c r="G7251" i="12" s="1"/>
  <c r="E7250" i="12"/>
  <c r="P7248" i="12" l="1"/>
  <c r="R7248" i="12" s="1"/>
  <c r="R7247" i="12"/>
  <c r="L7249" i="12"/>
  <c r="M7249" i="12"/>
  <c r="I7249" i="12"/>
  <c r="J7249" i="12" s="1"/>
  <c r="H7250" i="12"/>
  <c r="E7251" i="12"/>
  <c r="F7252" i="12"/>
  <c r="G7252" i="12" s="1"/>
  <c r="P7249" i="12" l="1"/>
  <c r="Q7249" i="12"/>
  <c r="L7250" i="12"/>
  <c r="M7250" i="12"/>
  <c r="N7249" i="12"/>
  <c r="I7250" i="12"/>
  <c r="J7250" i="12" s="1"/>
  <c r="H7251" i="12"/>
  <c r="F7253" i="12"/>
  <c r="G7253" i="12" s="1"/>
  <c r="E7252" i="12"/>
  <c r="P7250" i="12" l="1"/>
  <c r="Q7250" i="12"/>
  <c r="R7249" i="12"/>
  <c r="L7251" i="12"/>
  <c r="M7251" i="12"/>
  <c r="N7250" i="12"/>
  <c r="I7251" i="12"/>
  <c r="J7251" i="12" s="1"/>
  <c r="H7252" i="12"/>
  <c r="F7254" i="12"/>
  <c r="G7254" i="12" s="1"/>
  <c r="E7253" i="12"/>
  <c r="P7251" i="12" l="1"/>
  <c r="Q7251" i="12"/>
  <c r="R7250" i="12"/>
  <c r="L7252" i="12"/>
  <c r="M7252" i="12"/>
  <c r="N7251" i="12"/>
  <c r="I7252" i="12"/>
  <c r="J7252" i="12" s="1"/>
  <c r="H7253" i="12"/>
  <c r="F7255" i="12"/>
  <c r="G7255" i="12" s="1"/>
  <c r="E7254" i="12"/>
  <c r="P7252" i="12" l="1"/>
  <c r="Q7252" i="12"/>
  <c r="R7251" i="12"/>
  <c r="L7253" i="12"/>
  <c r="M7253" i="12"/>
  <c r="N7252" i="12"/>
  <c r="I7253" i="12"/>
  <c r="J7253" i="12" s="1"/>
  <c r="H7254" i="12"/>
  <c r="F7256" i="12"/>
  <c r="G7256" i="12" s="1"/>
  <c r="E7255" i="12"/>
  <c r="P7253" i="12" l="1"/>
  <c r="Q7253" i="12"/>
  <c r="R7252" i="12"/>
  <c r="L7254" i="12"/>
  <c r="M7254" i="12"/>
  <c r="N7253" i="12"/>
  <c r="I7254" i="12"/>
  <c r="J7254" i="12" s="1"/>
  <c r="H7255" i="12"/>
  <c r="E7256" i="12"/>
  <c r="F7257" i="12"/>
  <c r="G7257" i="12" s="1"/>
  <c r="P7254" i="12" l="1"/>
  <c r="Q7254" i="12"/>
  <c r="R7253" i="12"/>
  <c r="L7255" i="12"/>
  <c r="M7255" i="12"/>
  <c r="N7254" i="12"/>
  <c r="I7255" i="12"/>
  <c r="J7255" i="12" s="1"/>
  <c r="H7256" i="12"/>
  <c r="F7258" i="12"/>
  <c r="G7258" i="12" s="1"/>
  <c r="E7257" i="12"/>
  <c r="P7255" i="12" l="1"/>
  <c r="Q7255" i="12"/>
  <c r="R7254" i="12"/>
  <c r="L7256" i="12"/>
  <c r="M7256" i="12"/>
  <c r="N7255" i="12"/>
  <c r="I7256" i="12"/>
  <c r="J7256" i="12" s="1"/>
  <c r="H7257" i="12"/>
  <c r="F7259" i="12"/>
  <c r="G7259" i="12" s="1"/>
  <c r="E7258" i="12"/>
  <c r="P7256" i="12" l="1"/>
  <c r="Q7256" i="12"/>
  <c r="R7255" i="12"/>
  <c r="L7257" i="12"/>
  <c r="M7257" i="12"/>
  <c r="N7256" i="12"/>
  <c r="I7257" i="12"/>
  <c r="J7257" i="12" s="1"/>
  <c r="H7258" i="12"/>
  <c r="E7259" i="12"/>
  <c r="F7260" i="12"/>
  <c r="G7260" i="12" s="1"/>
  <c r="P7257" i="12" l="1"/>
  <c r="Q7257" i="12"/>
  <c r="R7256" i="12"/>
  <c r="L7258" i="12"/>
  <c r="M7258" i="12"/>
  <c r="N7257" i="12"/>
  <c r="I7258" i="12"/>
  <c r="J7258" i="12" s="1"/>
  <c r="H7259" i="12"/>
  <c r="F7261" i="12"/>
  <c r="G7261" i="12" s="1"/>
  <c r="E7260" i="12"/>
  <c r="P7258" i="12" l="1"/>
  <c r="Q7258" i="12"/>
  <c r="R7257" i="12"/>
  <c r="L7259" i="12"/>
  <c r="M7259" i="12"/>
  <c r="N7258" i="12"/>
  <c r="I7259" i="12"/>
  <c r="J7259" i="12" s="1"/>
  <c r="H7260" i="12"/>
  <c r="E7261" i="12"/>
  <c r="F7262" i="12"/>
  <c r="G7262" i="12" s="1"/>
  <c r="P7259" i="12" l="1"/>
  <c r="Q7259" i="12"/>
  <c r="R7258" i="12"/>
  <c r="L7260" i="12"/>
  <c r="M7260" i="12"/>
  <c r="N7259" i="12"/>
  <c r="I7260" i="12"/>
  <c r="J7260" i="12" s="1"/>
  <c r="H7261" i="12"/>
  <c r="F7263" i="12"/>
  <c r="G7263" i="12" s="1"/>
  <c r="E7262" i="12"/>
  <c r="P7260" i="12" l="1"/>
  <c r="Q7260" i="12"/>
  <c r="R7259" i="12"/>
  <c r="L7261" i="12"/>
  <c r="M7261" i="12"/>
  <c r="N7260" i="12"/>
  <c r="I7261" i="12"/>
  <c r="J7261" i="12" s="1"/>
  <c r="H7262" i="12"/>
  <c r="E7263" i="12"/>
  <c r="F7264" i="12"/>
  <c r="G7264" i="12" s="1"/>
  <c r="P7261" i="12" l="1"/>
  <c r="Q7261" i="12"/>
  <c r="R7260" i="12"/>
  <c r="L7262" i="12"/>
  <c r="M7262" i="12"/>
  <c r="N7261" i="12"/>
  <c r="I7262" i="12"/>
  <c r="J7262" i="12" s="1"/>
  <c r="H7263" i="12"/>
  <c r="F7265" i="12"/>
  <c r="G7265" i="12" s="1"/>
  <c r="E7264" i="12"/>
  <c r="P7262" i="12" l="1"/>
  <c r="Q7262" i="12"/>
  <c r="R7261" i="12"/>
  <c r="L7263" i="12"/>
  <c r="M7263" i="12"/>
  <c r="N7262" i="12"/>
  <c r="I7263" i="12"/>
  <c r="J7263" i="12" s="1"/>
  <c r="H7264" i="12"/>
  <c r="E7265" i="12"/>
  <c r="F7266" i="12"/>
  <c r="G7266" i="12" s="1"/>
  <c r="P7263" i="12" l="1"/>
  <c r="Q7263" i="12"/>
  <c r="R7262" i="12"/>
  <c r="L7264" i="12"/>
  <c r="M7264" i="12"/>
  <c r="N7263" i="12"/>
  <c r="I7264" i="12"/>
  <c r="J7264" i="12" s="1"/>
  <c r="H7265" i="12"/>
  <c r="F7267" i="12"/>
  <c r="G7267" i="12" s="1"/>
  <c r="E7266" i="12"/>
  <c r="P7264" i="12" l="1"/>
  <c r="Q7264" i="12"/>
  <c r="R7263" i="12"/>
  <c r="L7265" i="12"/>
  <c r="M7265" i="12"/>
  <c r="N7264" i="12"/>
  <c r="I7265" i="12"/>
  <c r="J7265" i="12" s="1"/>
  <c r="H7266" i="12"/>
  <c r="F7268" i="12"/>
  <c r="G7268" i="12" s="1"/>
  <c r="E7267" i="12"/>
  <c r="P7265" i="12" l="1"/>
  <c r="Q7265" i="12"/>
  <c r="R7264" i="12"/>
  <c r="L7266" i="12"/>
  <c r="M7266" i="12"/>
  <c r="N7265" i="12"/>
  <c r="I7266" i="12"/>
  <c r="J7266" i="12" s="1"/>
  <c r="H7267" i="12"/>
  <c r="M7267" i="12" s="1"/>
  <c r="E7268" i="12"/>
  <c r="F7269" i="12"/>
  <c r="G7269" i="12" s="1"/>
  <c r="P7266" i="12" l="1"/>
  <c r="Q7266" i="12"/>
  <c r="Q7267" i="12" s="1"/>
  <c r="R7265" i="12"/>
  <c r="N7266" i="12"/>
  <c r="I7267" i="12"/>
  <c r="J7267" i="12" s="1"/>
  <c r="L7267" i="12"/>
  <c r="N7267" i="12" s="1"/>
  <c r="H7268" i="12"/>
  <c r="F7270" i="12"/>
  <c r="G7270" i="12" s="1"/>
  <c r="E7269" i="12"/>
  <c r="P7267" i="12" l="1"/>
  <c r="R7267" i="12" s="1"/>
  <c r="R7266" i="12"/>
  <c r="L7268" i="12"/>
  <c r="M7268" i="12"/>
  <c r="I7268" i="12"/>
  <c r="J7268" i="12" s="1"/>
  <c r="H7269" i="12"/>
  <c r="F7271" i="12"/>
  <c r="G7271" i="12" s="1"/>
  <c r="E7270" i="12"/>
  <c r="P7268" i="12" l="1"/>
  <c r="Q7268" i="12"/>
  <c r="L7269" i="12"/>
  <c r="M7269" i="12"/>
  <c r="N7268" i="12"/>
  <c r="I7269" i="12"/>
  <c r="J7269" i="12" s="1"/>
  <c r="H7270" i="12"/>
  <c r="F7272" i="12"/>
  <c r="G7272" i="12" s="1"/>
  <c r="E7271" i="12"/>
  <c r="P7269" i="12" l="1"/>
  <c r="Q7269" i="12"/>
  <c r="R7268" i="12"/>
  <c r="L7270" i="12"/>
  <c r="M7270" i="12"/>
  <c r="N7269" i="12"/>
  <c r="I7270" i="12"/>
  <c r="J7270" i="12" s="1"/>
  <c r="H7271" i="12"/>
  <c r="F7273" i="12"/>
  <c r="G7273" i="12" s="1"/>
  <c r="E7272" i="12"/>
  <c r="P7270" i="12" l="1"/>
  <c r="Q7270" i="12"/>
  <c r="R7269" i="12"/>
  <c r="L7271" i="12"/>
  <c r="M7271" i="12"/>
  <c r="N7270" i="12"/>
  <c r="I7271" i="12"/>
  <c r="J7271" i="12" s="1"/>
  <c r="H7272" i="12"/>
  <c r="M7272" i="12" s="1"/>
  <c r="F7274" i="12"/>
  <c r="G7274" i="12" s="1"/>
  <c r="E7273" i="12"/>
  <c r="P7271" i="12" l="1"/>
  <c r="Q7271" i="12"/>
  <c r="Q7272" i="12" s="1"/>
  <c r="R7270" i="12"/>
  <c r="N7271" i="12"/>
  <c r="I7272" i="12"/>
  <c r="J7272" i="12" s="1"/>
  <c r="L7272" i="12"/>
  <c r="N7272" i="12" s="1"/>
  <c r="H7273" i="12"/>
  <c r="E7274" i="12"/>
  <c r="F7275" i="12"/>
  <c r="G7275" i="12" s="1"/>
  <c r="R7271" i="12" l="1"/>
  <c r="P7272" i="12"/>
  <c r="L7273" i="12"/>
  <c r="M7273" i="12"/>
  <c r="I7273" i="12"/>
  <c r="J7273" i="12" s="1"/>
  <c r="H7274" i="12"/>
  <c r="F7276" i="12"/>
  <c r="G7276" i="12" s="1"/>
  <c r="E7275" i="12"/>
  <c r="P7273" i="12" l="1"/>
  <c r="R7272" i="12"/>
  <c r="Q7273" i="12"/>
  <c r="L7274" i="12"/>
  <c r="M7274" i="12"/>
  <c r="N7273" i="12"/>
  <c r="I7274" i="12"/>
  <c r="J7274" i="12" s="1"/>
  <c r="H7275" i="12"/>
  <c r="F7277" i="12"/>
  <c r="G7277" i="12" s="1"/>
  <c r="E7276" i="12"/>
  <c r="P7274" i="12" l="1"/>
  <c r="Q7274" i="12"/>
  <c r="R7273" i="12"/>
  <c r="L7275" i="12"/>
  <c r="M7275" i="12"/>
  <c r="N7274" i="12"/>
  <c r="I7275" i="12"/>
  <c r="J7275" i="12" s="1"/>
  <c r="H7276" i="12"/>
  <c r="F7278" i="12"/>
  <c r="G7278" i="12" s="1"/>
  <c r="E7277" i="12"/>
  <c r="P7275" i="12" l="1"/>
  <c r="Q7275" i="12"/>
  <c r="R7274" i="12"/>
  <c r="L7276" i="12"/>
  <c r="M7276" i="12"/>
  <c r="N7275" i="12"/>
  <c r="I7276" i="12"/>
  <c r="J7276" i="12" s="1"/>
  <c r="H7277" i="12"/>
  <c r="F7279" i="12"/>
  <c r="G7279" i="12" s="1"/>
  <c r="E7278" i="12"/>
  <c r="P7276" i="12" l="1"/>
  <c r="Q7276" i="12"/>
  <c r="R7275" i="12"/>
  <c r="L7277" i="12"/>
  <c r="M7277" i="12"/>
  <c r="N7276" i="12"/>
  <c r="I7277" i="12"/>
  <c r="J7277" i="12" s="1"/>
  <c r="H7278" i="12"/>
  <c r="E7279" i="12"/>
  <c r="F7280" i="12"/>
  <c r="G7280" i="12" s="1"/>
  <c r="P7277" i="12" l="1"/>
  <c r="Q7277" i="12"/>
  <c r="R7276" i="12"/>
  <c r="L7278" i="12"/>
  <c r="M7278" i="12"/>
  <c r="N7277" i="12"/>
  <c r="I7278" i="12"/>
  <c r="J7278" i="12" s="1"/>
  <c r="H7279" i="12"/>
  <c r="F7281" i="12"/>
  <c r="G7281" i="12" s="1"/>
  <c r="E7280" i="12"/>
  <c r="P7278" i="12" l="1"/>
  <c r="Q7278" i="12"/>
  <c r="R7277" i="12"/>
  <c r="L7279" i="12"/>
  <c r="M7279" i="12"/>
  <c r="N7278" i="12"/>
  <c r="I7279" i="12"/>
  <c r="J7279" i="12" s="1"/>
  <c r="H7280" i="12"/>
  <c r="E7281" i="12"/>
  <c r="F7282" i="12"/>
  <c r="G7282" i="12" s="1"/>
  <c r="P7279" i="12" l="1"/>
  <c r="Q7279" i="12"/>
  <c r="R7278" i="12"/>
  <c r="L7280" i="12"/>
  <c r="M7280" i="12"/>
  <c r="N7279" i="12"/>
  <c r="I7280" i="12"/>
  <c r="J7280" i="12" s="1"/>
  <c r="H7281" i="12"/>
  <c r="F7283" i="12"/>
  <c r="G7283" i="12" s="1"/>
  <c r="E7282" i="12"/>
  <c r="P7280" i="12" l="1"/>
  <c r="Q7280" i="12"/>
  <c r="R7279" i="12"/>
  <c r="L7281" i="12"/>
  <c r="M7281" i="12"/>
  <c r="N7280" i="12"/>
  <c r="I7281" i="12"/>
  <c r="J7281" i="12" s="1"/>
  <c r="H7282" i="12"/>
  <c r="E7283" i="12"/>
  <c r="F7284" i="12"/>
  <c r="G7284" i="12" s="1"/>
  <c r="P7281" i="12" l="1"/>
  <c r="Q7281" i="12"/>
  <c r="R7280" i="12"/>
  <c r="L7282" i="12"/>
  <c r="M7282" i="12"/>
  <c r="N7281" i="12"/>
  <c r="I7282" i="12"/>
  <c r="J7282" i="12" s="1"/>
  <c r="H7283" i="12"/>
  <c r="F7285" i="12"/>
  <c r="G7285" i="12" s="1"/>
  <c r="E7284" i="12"/>
  <c r="P7282" i="12" l="1"/>
  <c r="Q7282" i="12"/>
  <c r="R7281" i="12"/>
  <c r="L7283" i="12"/>
  <c r="M7283" i="12"/>
  <c r="N7282" i="12"/>
  <c r="I7283" i="12"/>
  <c r="J7283" i="12" s="1"/>
  <c r="H7284" i="12"/>
  <c r="F7286" i="12"/>
  <c r="G7286" i="12" s="1"/>
  <c r="E7285" i="12"/>
  <c r="P7283" i="12" l="1"/>
  <c r="Q7283" i="12"/>
  <c r="R7282" i="12"/>
  <c r="L7284" i="12"/>
  <c r="M7284" i="12"/>
  <c r="N7283" i="12"/>
  <c r="I7284" i="12"/>
  <c r="J7284" i="12" s="1"/>
  <c r="H7285" i="12"/>
  <c r="F7287" i="12"/>
  <c r="G7287" i="12" s="1"/>
  <c r="E7286" i="12"/>
  <c r="P7284" i="12" l="1"/>
  <c r="Q7284" i="12"/>
  <c r="R7283" i="12"/>
  <c r="L7285" i="12"/>
  <c r="M7285" i="12"/>
  <c r="N7284" i="12"/>
  <c r="I7285" i="12"/>
  <c r="J7285" i="12" s="1"/>
  <c r="H7286" i="12"/>
  <c r="F7288" i="12"/>
  <c r="G7288" i="12" s="1"/>
  <c r="E7287" i="12"/>
  <c r="P7285" i="12" l="1"/>
  <c r="Q7285" i="12"/>
  <c r="R7284" i="12"/>
  <c r="L7286" i="12"/>
  <c r="M7286" i="12"/>
  <c r="N7285" i="12"/>
  <c r="I7286" i="12"/>
  <c r="J7286" i="12" s="1"/>
  <c r="H7287" i="12"/>
  <c r="E7288" i="12"/>
  <c r="F7289" i="12"/>
  <c r="G7289" i="12" s="1"/>
  <c r="P7286" i="12" l="1"/>
  <c r="Q7286" i="12"/>
  <c r="R7285" i="12"/>
  <c r="L7287" i="12"/>
  <c r="M7287" i="12"/>
  <c r="N7286" i="12"/>
  <c r="I7287" i="12"/>
  <c r="J7287" i="12" s="1"/>
  <c r="H7288" i="12"/>
  <c r="F7290" i="12"/>
  <c r="G7290" i="12" s="1"/>
  <c r="E7289" i="12"/>
  <c r="P7287" i="12" l="1"/>
  <c r="Q7287" i="12"/>
  <c r="R7286" i="12"/>
  <c r="L7288" i="12"/>
  <c r="M7288" i="12"/>
  <c r="N7287" i="12"/>
  <c r="I7288" i="12"/>
  <c r="J7288" i="12" s="1"/>
  <c r="H7289" i="12"/>
  <c r="F7291" i="12"/>
  <c r="G7291" i="12" s="1"/>
  <c r="E7290" i="12"/>
  <c r="P7288" i="12" l="1"/>
  <c r="Q7288" i="12"/>
  <c r="R7287" i="12"/>
  <c r="L7289" i="12"/>
  <c r="M7289" i="12"/>
  <c r="N7288" i="12"/>
  <c r="I7289" i="12"/>
  <c r="J7289" i="12" s="1"/>
  <c r="H7290" i="12"/>
  <c r="M7290" i="12" s="1"/>
  <c r="F7292" i="12"/>
  <c r="G7292" i="12" s="1"/>
  <c r="E7291" i="12"/>
  <c r="P7289" i="12" l="1"/>
  <c r="Q7289" i="12"/>
  <c r="Q7290" i="12" s="1"/>
  <c r="R7288" i="12"/>
  <c r="N7289" i="12"/>
  <c r="I7290" i="12"/>
  <c r="J7290" i="12" s="1"/>
  <c r="L7290" i="12"/>
  <c r="N7290" i="12" s="1"/>
  <c r="H7291" i="12"/>
  <c r="F7293" i="12"/>
  <c r="G7293" i="12" s="1"/>
  <c r="E7292" i="12"/>
  <c r="P7290" i="12" l="1"/>
  <c r="R7290" i="12" s="1"/>
  <c r="R7289" i="12"/>
  <c r="L7291" i="12"/>
  <c r="M7291" i="12"/>
  <c r="I7291" i="12"/>
  <c r="J7291" i="12" s="1"/>
  <c r="H7292" i="12"/>
  <c r="M7292" i="12" s="1"/>
  <c r="E7293" i="12"/>
  <c r="F7294" i="12"/>
  <c r="G7294" i="12" s="1"/>
  <c r="P7291" i="12" l="1"/>
  <c r="Q7291" i="12"/>
  <c r="Q7292" i="12" s="1"/>
  <c r="N7291" i="12"/>
  <c r="I7292" i="12"/>
  <c r="J7292" i="12" s="1"/>
  <c r="L7292" i="12"/>
  <c r="N7292" i="12" s="1"/>
  <c r="H7293" i="12"/>
  <c r="M7293" i="12" s="1"/>
  <c r="F7295" i="12"/>
  <c r="G7295" i="12" s="1"/>
  <c r="E7294" i="12"/>
  <c r="P7292" i="12" l="1"/>
  <c r="Q7293" i="12"/>
  <c r="R7292" i="12"/>
  <c r="R7291" i="12"/>
  <c r="I7293" i="12"/>
  <c r="J7293" i="12" s="1"/>
  <c r="L7293" i="12"/>
  <c r="N7293" i="12" s="1"/>
  <c r="H7294" i="12"/>
  <c r="E7295" i="12"/>
  <c r="F7296" i="12"/>
  <c r="G7296" i="12" s="1"/>
  <c r="P7293" i="12" l="1"/>
  <c r="R7293" i="12" s="1"/>
  <c r="L7294" i="12"/>
  <c r="M7294" i="12"/>
  <c r="I7294" i="12"/>
  <c r="J7294" i="12" s="1"/>
  <c r="H7295" i="12"/>
  <c r="F7297" i="12"/>
  <c r="G7297" i="12" s="1"/>
  <c r="E7296" i="12"/>
  <c r="P7294" i="12" l="1"/>
  <c r="Q7294" i="12"/>
  <c r="L7295" i="12"/>
  <c r="M7295" i="12"/>
  <c r="N7294" i="12"/>
  <c r="I7295" i="12"/>
  <c r="J7295" i="12" s="1"/>
  <c r="H7296" i="12"/>
  <c r="F7298" i="12"/>
  <c r="G7298" i="12" s="1"/>
  <c r="E7297" i="12"/>
  <c r="P7295" i="12" l="1"/>
  <c r="Q7295" i="12"/>
  <c r="R7294" i="12"/>
  <c r="L7296" i="12"/>
  <c r="M7296" i="12"/>
  <c r="N7295" i="12"/>
  <c r="I7296" i="12"/>
  <c r="J7296" i="12" s="1"/>
  <c r="H7297" i="12"/>
  <c r="E7298" i="12"/>
  <c r="F7299" i="12"/>
  <c r="G7299" i="12" s="1"/>
  <c r="P7296" i="12" l="1"/>
  <c r="Q7296" i="12"/>
  <c r="R7295" i="12"/>
  <c r="L7297" i="12"/>
  <c r="M7297" i="12"/>
  <c r="N7296" i="12"/>
  <c r="I7297" i="12"/>
  <c r="J7297" i="12" s="1"/>
  <c r="H7298" i="12"/>
  <c r="F7300" i="12"/>
  <c r="G7300" i="12" s="1"/>
  <c r="E7299" i="12"/>
  <c r="R7296" i="12" l="1"/>
  <c r="P7297" i="12"/>
  <c r="Q7297" i="12"/>
  <c r="L7298" i="12"/>
  <c r="M7298" i="12"/>
  <c r="N7297" i="12"/>
  <c r="I7298" i="12"/>
  <c r="J7298" i="12" s="1"/>
  <c r="H7299" i="12"/>
  <c r="E7300" i="12"/>
  <c r="F7301" i="12"/>
  <c r="G7301" i="12" s="1"/>
  <c r="P7298" i="12" l="1"/>
  <c r="Q7298" i="12"/>
  <c r="R7297" i="12"/>
  <c r="L7299" i="12"/>
  <c r="M7299" i="12"/>
  <c r="N7298" i="12"/>
  <c r="I7299" i="12"/>
  <c r="J7299" i="12" s="1"/>
  <c r="H7300" i="12"/>
  <c r="F7302" i="12"/>
  <c r="G7302" i="12" s="1"/>
  <c r="E7301" i="12"/>
  <c r="P7299" i="12" l="1"/>
  <c r="Q7299" i="12"/>
  <c r="R7298" i="12"/>
  <c r="L7300" i="12"/>
  <c r="M7300" i="12"/>
  <c r="N7299" i="12"/>
  <c r="I7300" i="12"/>
  <c r="J7300" i="12" s="1"/>
  <c r="H7301" i="12"/>
  <c r="M7301" i="12" s="1"/>
  <c r="E7302" i="12"/>
  <c r="F7303" i="12"/>
  <c r="G7303" i="12" s="1"/>
  <c r="P7300" i="12" l="1"/>
  <c r="Q7300" i="12"/>
  <c r="Q7301" i="12" s="1"/>
  <c r="R7299" i="12"/>
  <c r="N7300" i="12"/>
  <c r="I7301" i="12"/>
  <c r="J7301" i="12" s="1"/>
  <c r="L7301" i="12"/>
  <c r="N7301" i="12" s="1"/>
  <c r="H7302" i="12"/>
  <c r="F7304" i="12"/>
  <c r="G7304" i="12" s="1"/>
  <c r="E7303" i="12"/>
  <c r="P7301" i="12" l="1"/>
  <c r="R7301" i="12" s="1"/>
  <c r="R7300" i="12"/>
  <c r="L7302" i="12"/>
  <c r="M7302" i="12"/>
  <c r="I7302" i="12"/>
  <c r="J7302" i="12" s="1"/>
  <c r="H7303" i="12"/>
  <c r="F7305" i="12"/>
  <c r="G7305" i="12" s="1"/>
  <c r="E7304" i="12"/>
  <c r="P7302" i="12" l="1"/>
  <c r="Q7302" i="12"/>
  <c r="L7303" i="12"/>
  <c r="M7303" i="12"/>
  <c r="N7302" i="12"/>
  <c r="I7303" i="12"/>
  <c r="J7303" i="12" s="1"/>
  <c r="H7304" i="12"/>
  <c r="F7306" i="12"/>
  <c r="G7306" i="12" s="1"/>
  <c r="E7305" i="12"/>
  <c r="P7303" i="12" l="1"/>
  <c r="Q7303" i="12"/>
  <c r="R7302" i="12"/>
  <c r="L7304" i="12"/>
  <c r="M7304" i="12"/>
  <c r="N7303" i="12"/>
  <c r="I7304" i="12"/>
  <c r="J7304" i="12" s="1"/>
  <c r="H7305" i="12"/>
  <c r="F7307" i="12"/>
  <c r="G7307" i="12" s="1"/>
  <c r="E7306" i="12"/>
  <c r="P7304" i="12" l="1"/>
  <c r="Q7304" i="12"/>
  <c r="R7303" i="12"/>
  <c r="L7305" i="12"/>
  <c r="M7305" i="12"/>
  <c r="N7304" i="12"/>
  <c r="I7305" i="12"/>
  <c r="J7305" i="12" s="1"/>
  <c r="H7306" i="12"/>
  <c r="E7307" i="12"/>
  <c r="F7308" i="12"/>
  <c r="G7308" i="12" s="1"/>
  <c r="P7305" i="12" l="1"/>
  <c r="Q7305" i="12"/>
  <c r="R7304" i="12"/>
  <c r="L7306" i="12"/>
  <c r="M7306" i="12"/>
  <c r="N7305" i="12"/>
  <c r="I7306" i="12"/>
  <c r="J7306" i="12" s="1"/>
  <c r="H7307" i="12"/>
  <c r="F7309" i="12"/>
  <c r="G7309" i="12" s="1"/>
  <c r="E7308" i="12"/>
  <c r="P7306" i="12" l="1"/>
  <c r="Q7306" i="12"/>
  <c r="R7305" i="12"/>
  <c r="L7307" i="12"/>
  <c r="M7307" i="12"/>
  <c r="N7306" i="12"/>
  <c r="I7307" i="12"/>
  <c r="J7307" i="12" s="1"/>
  <c r="H7308" i="12"/>
  <c r="E7309" i="12"/>
  <c r="F7310" i="12"/>
  <c r="G7310" i="12" s="1"/>
  <c r="P7307" i="12" l="1"/>
  <c r="Q7307" i="12"/>
  <c r="R7306" i="12"/>
  <c r="L7308" i="12"/>
  <c r="M7308" i="12"/>
  <c r="N7307" i="12"/>
  <c r="I7308" i="12"/>
  <c r="J7308" i="12" s="1"/>
  <c r="H7309" i="12"/>
  <c r="F7311" i="12"/>
  <c r="G7311" i="12" s="1"/>
  <c r="E7310" i="12"/>
  <c r="P7308" i="12" l="1"/>
  <c r="Q7308" i="12"/>
  <c r="R7308" i="12" s="1"/>
  <c r="R7307" i="12"/>
  <c r="L7309" i="12"/>
  <c r="M7309" i="12"/>
  <c r="N7308" i="12"/>
  <c r="I7309" i="12"/>
  <c r="J7309" i="12" s="1"/>
  <c r="H7310" i="12"/>
  <c r="F7312" i="12"/>
  <c r="G7312" i="12" s="1"/>
  <c r="E7311" i="12"/>
  <c r="P7309" i="12" l="1"/>
  <c r="Q7309" i="12"/>
  <c r="L7310" i="12"/>
  <c r="M7310" i="12"/>
  <c r="N7309" i="12"/>
  <c r="I7310" i="12"/>
  <c r="J7310" i="12" s="1"/>
  <c r="H7311" i="12"/>
  <c r="E7312" i="12"/>
  <c r="F7313" i="12"/>
  <c r="G7313" i="12" s="1"/>
  <c r="P7310" i="12" l="1"/>
  <c r="Q7310" i="12"/>
  <c r="R7309" i="12"/>
  <c r="L7311" i="12"/>
  <c r="M7311" i="12"/>
  <c r="N7310" i="12"/>
  <c r="I7311" i="12"/>
  <c r="J7311" i="12" s="1"/>
  <c r="H7312" i="12"/>
  <c r="F7314" i="12"/>
  <c r="G7314" i="12" s="1"/>
  <c r="E7313" i="12"/>
  <c r="P7311" i="12" l="1"/>
  <c r="Q7311" i="12"/>
  <c r="R7310" i="12"/>
  <c r="L7312" i="12"/>
  <c r="M7312" i="12"/>
  <c r="N7311" i="12"/>
  <c r="I7312" i="12"/>
  <c r="J7312" i="12" s="1"/>
  <c r="H7313" i="12"/>
  <c r="E7314" i="12"/>
  <c r="F7315" i="12"/>
  <c r="G7315" i="12" s="1"/>
  <c r="P7312" i="12" l="1"/>
  <c r="Q7312" i="12"/>
  <c r="R7311" i="12"/>
  <c r="L7313" i="12"/>
  <c r="M7313" i="12"/>
  <c r="N7312" i="12"/>
  <c r="I7313" i="12"/>
  <c r="J7313" i="12" s="1"/>
  <c r="H7314" i="12"/>
  <c r="F7316" i="12"/>
  <c r="G7316" i="12" s="1"/>
  <c r="E7315" i="12"/>
  <c r="P7313" i="12" l="1"/>
  <c r="Q7313" i="12"/>
  <c r="R7312" i="12"/>
  <c r="L7314" i="12"/>
  <c r="M7314" i="12"/>
  <c r="N7313" i="12"/>
  <c r="I7314" i="12"/>
  <c r="J7314" i="12" s="1"/>
  <c r="H7315" i="12"/>
  <c r="E7316" i="12"/>
  <c r="F7317" i="12"/>
  <c r="G7317" i="12" s="1"/>
  <c r="P7314" i="12" l="1"/>
  <c r="Q7314" i="12"/>
  <c r="R7313" i="12"/>
  <c r="L7315" i="12"/>
  <c r="M7315" i="12"/>
  <c r="N7314" i="12"/>
  <c r="I7315" i="12"/>
  <c r="J7315" i="12" s="1"/>
  <c r="H7316" i="12"/>
  <c r="F7318" i="12"/>
  <c r="G7318" i="12" s="1"/>
  <c r="E7317" i="12"/>
  <c r="P7315" i="12" l="1"/>
  <c r="Q7315" i="12"/>
  <c r="R7314" i="12"/>
  <c r="L7316" i="12"/>
  <c r="M7316" i="12"/>
  <c r="N7315" i="12"/>
  <c r="I7316" i="12"/>
  <c r="J7316" i="12" s="1"/>
  <c r="H7317" i="12"/>
  <c r="M7317" i="12" s="1"/>
  <c r="E7318" i="12"/>
  <c r="F7319" i="12"/>
  <c r="G7319" i="12" s="1"/>
  <c r="P7316" i="12" l="1"/>
  <c r="Q7316" i="12"/>
  <c r="Q7317" i="12" s="1"/>
  <c r="R7315" i="12"/>
  <c r="N7316" i="12"/>
  <c r="I7317" i="12"/>
  <c r="J7317" i="12" s="1"/>
  <c r="L7317" i="12"/>
  <c r="N7317" i="12" s="1"/>
  <c r="H7318" i="12"/>
  <c r="F7320" i="12"/>
  <c r="G7320" i="12" s="1"/>
  <c r="E7319" i="12"/>
  <c r="P7317" i="12" l="1"/>
  <c r="R7317" i="12" s="1"/>
  <c r="R7316" i="12"/>
  <c r="L7318" i="12"/>
  <c r="M7318" i="12"/>
  <c r="I7318" i="12"/>
  <c r="J7318" i="12" s="1"/>
  <c r="H7319" i="12"/>
  <c r="F7321" i="12"/>
  <c r="G7321" i="12" s="1"/>
  <c r="E7320" i="12"/>
  <c r="P7318" i="12" l="1"/>
  <c r="Q7318" i="12"/>
  <c r="L7319" i="12"/>
  <c r="M7319" i="12"/>
  <c r="N7318" i="12"/>
  <c r="I7319" i="12"/>
  <c r="J7319" i="12" s="1"/>
  <c r="H7320" i="12"/>
  <c r="F7322" i="12"/>
  <c r="G7322" i="12" s="1"/>
  <c r="E7321" i="12"/>
  <c r="P7319" i="12" l="1"/>
  <c r="Q7319" i="12"/>
  <c r="R7318" i="12"/>
  <c r="L7320" i="12"/>
  <c r="M7320" i="12"/>
  <c r="N7319" i="12"/>
  <c r="I7320" i="12"/>
  <c r="J7320" i="12" s="1"/>
  <c r="H7321" i="12"/>
  <c r="E7322" i="12"/>
  <c r="F7323" i="12"/>
  <c r="G7323" i="12" s="1"/>
  <c r="P7320" i="12" l="1"/>
  <c r="Q7320" i="12"/>
  <c r="R7319" i="12"/>
  <c r="L7321" i="12"/>
  <c r="M7321" i="12"/>
  <c r="N7320" i="12"/>
  <c r="I7321" i="12"/>
  <c r="J7321" i="12" s="1"/>
  <c r="H7322" i="12"/>
  <c r="F7324" i="12"/>
  <c r="G7324" i="12" s="1"/>
  <c r="E7323" i="12"/>
  <c r="P7321" i="12" l="1"/>
  <c r="Q7321" i="12"/>
  <c r="R7320" i="12"/>
  <c r="L7322" i="12"/>
  <c r="M7322" i="12"/>
  <c r="N7321" i="12"/>
  <c r="I7322" i="12"/>
  <c r="J7322" i="12" s="1"/>
  <c r="H7323" i="12"/>
  <c r="E7324" i="12"/>
  <c r="F7325" i="12"/>
  <c r="G7325" i="12" s="1"/>
  <c r="R7321" i="12" l="1"/>
  <c r="P7322" i="12"/>
  <c r="Q7322" i="12"/>
  <c r="L7323" i="12"/>
  <c r="M7323" i="12"/>
  <c r="N7322" i="12"/>
  <c r="I7323" i="12"/>
  <c r="J7323" i="12" s="1"/>
  <c r="H7324" i="12"/>
  <c r="F7326" i="12"/>
  <c r="G7326" i="12" s="1"/>
  <c r="E7325" i="12"/>
  <c r="P7323" i="12" l="1"/>
  <c r="Q7323" i="12"/>
  <c r="R7322" i="12"/>
  <c r="L7324" i="12"/>
  <c r="M7324" i="12"/>
  <c r="N7323" i="12"/>
  <c r="I7324" i="12"/>
  <c r="J7324" i="12" s="1"/>
  <c r="H7325" i="12"/>
  <c r="E7326" i="12"/>
  <c r="F7327" i="12"/>
  <c r="G7327" i="12" s="1"/>
  <c r="P7324" i="12" l="1"/>
  <c r="Q7324" i="12"/>
  <c r="R7323" i="12"/>
  <c r="L7325" i="12"/>
  <c r="M7325" i="12"/>
  <c r="N7324" i="12"/>
  <c r="I7325" i="12"/>
  <c r="J7325" i="12" s="1"/>
  <c r="H7326" i="12"/>
  <c r="M7326" i="12" s="1"/>
  <c r="F7328" i="12"/>
  <c r="G7328" i="12" s="1"/>
  <c r="E7327" i="12"/>
  <c r="P7325" i="12" l="1"/>
  <c r="Q7325" i="12"/>
  <c r="Q7326" i="12" s="1"/>
  <c r="R7324" i="12"/>
  <c r="N7325" i="12"/>
  <c r="I7326" i="12"/>
  <c r="J7326" i="12" s="1"/>
  <c r="L7326" i="12"/>
  <c r="N7326" i="12" s="1"/>
  <c r="H7327" i="12"/>
  <c r="M7327" i="12" s="1"/>
  <c r="E7328" i="12"/>
  <c r="F7329" i="12"/>
  <c r="G7329" i="12" s="1"/>
  <c r="P7326" i="12" l="1"/>
  <c r="Q7327" i="12"/>
  <c r="R7326" i="12"/>
  <c r="R7325" i="12"/>
  <c r="I7327" i="12"/>
  <c r="J7327" i="12" s="1"/>
  <c r="L7327" i="12"/>
  <c r="N7327" i="12" s="1"/>
  <c r="H7328" i="12"/>
  <c r="F7330" i="12"/>
  <c r="G7330" i="12" s="1"/>
  <c r="E7329" i="12"/>
  <c r="P7327" i="12" l="1"/>
  <c r="R7327" i="12" s="1"/>
  <c r="L7328" i="12"/>
  <c r="M7328" i="12"/>
  <c r="I7328" i="12"/>
  <c r="J7328" i="12" s="1"/>
  <c r="H7329" i="12"/>
  <c r="F7331" i="12"/>
  <c r="G7331" i="12" s="1"/>
  <c r="E7330" i="12"/>
  <c r="P7328" i="12" l="1"/>
  <c r="Q7328" i="12"/>
  <c r="L7329" i="12"/>
  <c r="M7329" i="12"/>
  <c r="N7328" i="12"/>
  <c r="I7329" i="12"/>
  <c r="J7329" i="12" s="1"/>
  <c r="H7330" i="12"/>
  <c r="E7331" i="12"/>
  <c r="F7332" i="12"/>
  <c r="G7332" i="12" s="1"/>
  <c r="P7329" i="12" l="1"/>
  <c r="Q7329" i="12"/>
  <c r="R7328" i="12"/>
  <c r="L7330" i="12"/>
  <c r="M7330" i="12"/>
  <c r="N7329" i="12"/>
  <c r="I7330" i="12"/>
  <c r="J7330" i="12" s="1"/>
  <c r="H7331" i="12"/>
  <c r="M7331" i="12" s="1"/>
  <c r="F7333" i="12"/>
  <c r="G7333" i="12" s="1"/>
  <c r="E7332" i="12"/>
  <c r="P7330" i="12" l="1"/>
  <c r="Q7330" i="12"/>
  <c r="Q7331" i="12" s="1"/>
  <c r="R7329" i="12"/>
  <c r="N7330" i="12"/>
  <c r="I7331" i="12"/>
  <c r="J7331" i="12" s="1"/>
  <c r="L7331" i="12"/>
  <c r="N7331" i="12" s="1"/>
  <c r="H7332" i="12"/>
  <c r="M7332" i="12" s="1"/>
  <c r="E7333" i="12"/>
  <c r="F7334" i="12"/>
  <c r="G7334" i="12" s="1"/>
  <c r="P7331" i="12" l="1"/>
  <c r="Q7332" i="12"/>
  <c r="R7331" i="12"/>
  <c r="R7330" i="12"/>
  <c r="I7332" i="12"/>
  <c r="J7332" i="12" s="1"/>
  <c r="L7332" i="12"/>
  <c r="N7332" i="12" s="1"/>
  <c r="H7333" i="12"/>
  <c r="F7335" i="12"/>
  <c r="G7335" i="12" s="1"/>
  <c r="E7334" i="12"/>
  <c r="P7332" i="12" l="1"/>
  <c r="R7332" i="12" s="1"/>
  <c r="L7333" i="12"/>
  <c r="M7333" i="12"/>
  <c r="I7333" i="12"/>
  <c r="J7333" i="12" s="1"/>
  <c r="H7334" i="12"/>
  <c r="M7334" i="12" s="1"/>
  <c r="E7335" i="12"/>
  <c r="F7336" i="12"/>
  <c r="G7336" i="12" s="1"/>
  <c r="P7333" i="12" l="1"/>
  <c r="Q7333" i="12"/>
  <c r="Q7334" i="12" s="1"/>
  <c r="N7333" i="12"/>
  <c r="I7334" i="12"/>
  <c r="J7334" i="12" s="1"/>
  <c r="L7334" i="12"/>
  <c r="N7334" i="12" s="1"/>
  <c r="H7335" i="12"/>
  <c r="F7337" i="12"/>
  <c r="G7337" i="12" s="1"/>
  <c r="E7336" i="12"/>
  <c r="P7334" i="12" l="1"/>
  <c r="R7333" i="12"/>
  <c r="L7335" i="12"/>
  <c r="M7335" i="12"/>
  <c r="I7335" i="12"/>
  <c r="J7335" i="12" s="1"/>
  <c r="H7336" i="12"/>
  <c r="E7337" i="12"/>
  <c r="F7338" i="12"/>
  <c r="G7338" i="12" s="1"/>
  <c r="P7335" i="12" l="1"/>
  <c r="R7334" i="12"/>
  <c r="Q7335" i="12"/>
  <c r="L7336" i="12"/>
  <c r="M7336" i="12"/>
  <c r="N7335" i="12"/>
  <c r="I7336" i="12"/>
  <c r="J7336" i="12" s="1"/>
  <c r="H7337" i="12"/>
  <c r="F7339" i="12"/>
  <c r="G7339" i="12" s="1"/>
  <c r="E7338" i="12"/>
  <c r="P7336" i="12" l="1"/>
  <c r="Q7336" i="12"/>
  <c r="R7335" i="12"/>
  <c r="L7337" i="12"/>
  <c r="M7337" i="12"/>
  <c r="N7336" i="12"/>
  <c r="I7337" i="12"/>
  <c r="J7337" i="12" s="1"/>
  <c r="H7338" i="12"/>
  <c r="E7339" i="12"/>
  <c r="F7340" i="12"/>
  <c r="G7340" i="12" s="1"/>
  <c r="P7337" i="12" l="1"/>
  <c r="Q7337" i="12"/>
  <c r="R7336" i="12"/>
  <c r="L7338" i="12"/>
  <c r="M7338" i="12"/>
  <c r="N7337" i="12"/>
  <c r="I7338" i="12"/>
  <c r="J7338" i="12" s="1"/>
  <c r="H7339" i="12"/>
  <c r="F7341" i="12"/>
  <c r="G7341" i="12" s="1"/>
  <c r="E7340" i="12"/>
  <c r="P7338" i="12" l="1"/>
  <c r="Q7338" i="12"/>
  <c r="R7337" i="12"/>
  <c r="N7338" i="12"/>
  <c r="L7339" i="12"/>
  <c r="M7339" i="12"/>
  <c r="I7339" i="12"/>
  <c r="J7339" i="12" s="1"/>
  <c r="H7340" i="12"/>
  <c r="F7342" i="12"/>
  <c r="G7342" i="12" s="1"/>
  <c r="E7341" i="12"/>
  <c r="P7339" i="12" l="1"/>
  <c r="Q7339" i="12"/>
  <c r="R7338" i="12"/>
  <c r="L7340" i="12"/>
  <c r="M7340" i="12"/>
  <c r="N7339" i="12"/>
  <c r="I7340" i="12"/>
  <c r="J7340" i="12" s="1"/>
  <c r="H7341" i="12"/>
  <c r="F7343" i="12"/>
  <c r="G7343" i="12" s="1"/>
  <c r="E7342" i="12"/>
  <c r="P7340" i="12" l="1"/>
  <c r="Q7340" i="12"/>
  <c r="R7339" i="12"/>
  <c r="L7341" i="12"/>
  <c r="M7341" i="12"/>
  <c r="N7340" i="12"/>
  <c r="I7341" i="12"/>
  <c r="J7341" i="12" s="1"/>
  <c r="H7342" i="12"/>
  <c r="M7342" i="12" s="1"/>
  <c r="F7344" i="12"/>
  <c r="G7344" i="12" s="1"/>
  <c r="E7343" i="12"/>
  <c r="P7341" i="12" l="1"/>
  <c r="Q7341" i="12"/>
  <c r="Q7342" i="12" s="1"/>
  <c r="R7340" i="12"/>
  <c r="N7341" i="12"/>
  <c r="I7342" i="12"/>
  <c r="J7342" i="12" s="1"/>
  <c r="L7342" i="12"/>
  <c r="N7342" i="12" s="1"/>
  <c r="H7343" i="12"/>
  <c r="E7344" i="12"/>
  <c r="F7345" i="12"/>
  <c r="G7345" i="12" s="1"/>
  <c r="P7342" i="12" l="1"/>
  <c r="R7342" i="12" s="1"/>
  <c r="R7341" i="12"/>
  <c r="L7343" i="12"/>
  <c r="M7343" i="12"/>
  <c r="I7343" i="12"/>
  <c r="J7343" i="12" s="1"/>
  <c r="H7344" i="12"/>
  <c r="F7346" i="12"/>
  <c r="G7346" i="12" s="1"/>
  <c r="E7345" i="12"/>
  <c r="P7343" i="12" l="1"/>
  <c r="Q7343" i="12"/>
  <c r="L7344" i="12"/>
  <c r="M7344" i="12"/>
  <c r="N7343" i="12"/>
  <c r="I7344" i="12"/>
  <c r="J7344" i="12" s="1"/>
  <c r="H7345" i="12"/>
  <c r="E7346" i="12"/>
  <c r="F7347" i="12"/>
  <c r="G7347" i="12" s="1"/>
  <c r="P7344" i="12" l="1"/>
  <c r="Q7344" i="12"/>
  <c r="R7343" i="12"/>
  <c r="L7345" i="12"/>
  <c r="M7345" i="12"/>
  <c r="N7344" i="12"/>
  <c r="I7345" i="12"/>
  <c r="J7345" i="12" s="1"/>
  <c r="H7346" i="12"/>
  <c r="F7348" i="12"/>
  <c r="G7348" i="12" s="1"/>
  <c r="E7347" i="12"/>
  <c r="P7345" i="12" l="1"/>
  <c r="Q7345" i="12"/>
  <c r="R7344" i="12"/>
  <c r="L7346" i="12"/>
  <c r="M7346" i="12"/>
  <c r="N7345" i="12"/>
  <c r="I7346" i="12"/>
  <c r="J7346" i="12" s="1"/>
  <c r="H7347" i="12"/>
  <c r="F7349" i="12"/>
  <c r="G7349" i="12" s="1"/>
  <c r="E7348" i="12"/>
  <c r="P7346" i="12" l="1"/>
  <c r="Q7346" i="12"/>
  <c r="R7345" i="12"/>
  <c r="L7347" i="12"/>
  <c r="M7347" i="12"/>
  <c r="N7346" i="12"/>
  <c r="I7347" i="12"/>
  <c r="J7347" i="12" s="1"/>
  <c r="H7348" i="12"/>
  <c r="M7348" i="12" s="1"/>
  <c r="E7349" i="12"/>
  <c r="F7350" i="12"/>
  <c r="G7350" i="12" s="1"/>
  <c r="P7347" i="12" l="1"/>
  <c r="Q7347" i="12"/>
  <c r="Q7348" i="12" s="1"/>
  <c r="R7346" i="12"/>
  <c r="N7347" i="12"/>
  <c r="I7348" i="12"/>
  <c r="J7348" i="12" s="1"/>
  <c r="L7348" i="12"/>
  <c r="N7348" i="12" s="1"/>
  <c r="H7349" i="12"/>
  <c r="M7349" i="12" s="1"/>
  <c r="F7351" i="12"/>
  <c r="G7351" i="12" s="1"/>
  <c r="E7350" i="12"/>
  <c r="P7348" i="12" l="1"/>
  <c r="Q7349" i="12"/>
  <c r="R7348" i="12"/>
  <c r="R7347" i="12"/>
  <c r="I7349" i="12"/>
  <c r="J7349" i="12" s="1"/>
  <c r="L7349" i="12"/>
  <c r="N7349" i="12" s="1"/>
  <c r="H7350" i="12"/>
  <c r="F7352" i="12"/>
  <c r="G7352" i="12" s="1"/>
  <c r="E7351" i="12"/>
  <c r="P7349" i="12" l="1"/>
  <c r="R7349" i="12" s="1"/>
  <c r="L7350" i="12"/>
  <c r="M7350" i="12"/>
  <c r="I7350" i="12"/>
  <c r="J7350" i="12" s="1"/>
  <c r="H7351" i="12"/>
  <c r="E7352" i="12"/>
  <c r="F7353" i="12"/>
  <c r="G7353" i="12" s="1"/>
  <c r="P7350" i="12" l="1"/>
  <c r="Q7350" i="12"/>
  <c r="L7351" i="12"/>
  <c r="M7351" i="12"/>
  <c r="N7350" i="12"/>
  <c r="I7351" i="12"/>
  <c r="J7351" i="12" s="1"/>
  <c r="H7352" i="12"/>
  <c r="F7354" i="12"/>
  <c r="G7354" i="12" s="1"/>
  <c r="E7353" i="12"/>
  <c r="P7351" i="12" l="1"/>
  <c r="Q7351" i="12"/>
  <c r="R7350" i="12"/>
  <c r="L7352" i="12"/>
  <c r="M7352" i="12"/>
  <c r="N7351" i="12"/>
  <c r="I7352" i="12"/>
  <c r="J7352" i="12" s="1"/>
  <c r="H7353" i="12"/>
  <c r="E7354" i="12"/>
  <c r="F7355" i="12"/>
  <c r="G7355" i="12" s="1"/>
  <c r="P7352" i="12" l="1"/>
  <c r="Q7352" i="12"/>
  <c r="R7351" i="12"/>
  <c r="L7353" i="12"/>
  <c r="M7353" i="12"/>
  <c r="N7352" i="12"/>
  <c r="I7353" i="12"/>
  <c r="J7353" i="12" s="1"/>
  <c r="H7354" i="12"/>
  <c r="F7356" i="12"/>
  <c r="G7356" i="12" s="1"/>
  <c r="E7355" i="12"/>
  <c r="P7353" i="12" l="1"/>
  <c r="Q7353" i="12"/>
  <c r="R7352" i="12"/>
  <c r="L7354" i="12"/>
  <c r="M7354" i="12"/>
  <c r="N7353" i="12"/>
  <c r="I7354" i="12"/>
  <c r="J7354" i="12" s="1"/>
  <c r="H7355" i="12"/>
  <c r="M7355" i="12" s="1"/>
  <c r="E7356" i="12"/>
  <c r="F7357" i="12"/>
  <c r="G7357" i="12" s="1"/>
  <c r="P7354" i="12" l="1"/>
  <c r="Q7354" i="12"/>
  <c r="Q7355" i="12" s="1"/>
  <c r="R7353" i="12"/>
  <c r="N7354" i="12"/>
  <c r="I7355" i="12"/>
  <c r="J7355" i="12" s="1"/>
  <c r="L7355" i="12"/>
  <c r="N7355" i="12" s="1"/>
  <c r="H7356" i="12"/>
  <c r="F7358" i="12"/>
  <c r="G7358" i="12" s="1"/>
  <c r="E7357" i="12"/>
  <c r="P7355" i="12" l="1"/>
  <c r="R7355" i="12" s="1"/>
  <c r="R7354" i="12"/>
  <c r="L7356" i="12"/>
  <c r="M7356" i="12"/>
  <c r="I7356" i="12"/>
  <c r="J7356" i="12" s="1"/>
  <c r="H7357" i="12"/>
  <c r="M7357" i="12" s="1"/>
  <c r="E7358" i="12"/>
  <c r="F7359" i="12"/>
  <c r="G7359" i="12" s="1"/>
  <c r="P7356" i="12" l="1"/>
  <c r="Q7356" i="12"/>
  <c r="Q7357" i="12" s="1"/>
  <c r="N7356" i="12"/>
  <c r="I7357" i="12"/>
  <c r="J7357" i="12" s="1"/>
  <c r="L7357" i="12"/>
  <c r="N7357" i="12" s="1"/>
  <c r="H7358" i="12"/>
  <c r="F7360" i="12"/>
  <c r="G7360" i="12" s="1"/>
  <c r="E7359" i="12"/>
  <c r="P7357" i="12" l="1"/>
  <c r="R7357" i="12" s="1"/>
  <c r="R7356" i="12"/>
  <c r="L7358" i="12"/>
  <c r="M7358" i="12"/>
  <c r="I7358" i="12"/>
  <c r="J7358" i="12" s="1"/>
  <c r="H7359" i="12"/>
  <c r="F7361" i="12"/>
  <c r="G7361" i="12" s="1"/>
  <c r="E7360" i="12"/>
  <c r="P7358" i="12" l="1"/>
  <c r="Q7358" i="12"/>
  <c r="L7359" i="12"/>
  <c r="M7359" i="12"/>
  <c r="N7358" i="12"/>
  <c r="I7359" i="12"/>
  <c r="J7359" i="12" s="1"/>
  <c r="H7360" i="12"/>
  <c r="F7362" i="12"/>
  <c r="G7362" i="12" s="1"/>
  <c r="E7361" i="12"/>
  <c r="P7359" i="12" l="1"/>
  <c r="Q7359" i="12"/>
  <c r="R7358" i="12"/>
  <c r="L7360" i="12"/>
  <c r="M7360" i="12"/>
  <c r="N7359" i="12"/>
  <c r="I7360" i="12"/>
  <c r="J7360" i="12" s="1"/>
  <c r="H7361" i="12"/>
  <c r="F7363" i="12"/>
  <c r="G7363" i="12" s="1"/>
  <c r="E7362" i="12"/>
  <c r="R7359" i="12" l="1"/>
  <c r="P7360" i="12"/>
  <c r="Q7360" i="12"/>
  <c r="L7361" i="12"/>
  <c r="M7361" i="12"/>
  <c r="N7360" i="12"/>
  <c r="I7361" i="12"/>
  <c r="J7361" i="12" s="1"/>
  <c r="H7362" i="12"/>
  <c r="E7363" i="12"/>
  <c r="F7364" i="12"/>
  <c r="G7364" i="12" s="1"/>
  <c r="P7361" i="12" l="1"/>
  <c r="Q7361" i="12"/>
  <c r="R7360" i="12"/>
  <c r="L7362" i="12"/>
  <c r="M7362" i="12"/>
  <c r="N7361" i="12"/>
  <c r="I7362" i="12"/>
  <c r="J7362" i="12" s="1"/>
  <c r="H7363" i="12"/>
  <c r="F7365" i="12"/>
  <c r="G7365" i="12" s="1"/>
  <c r="E7364" i="12"/>
  <c r="P7362" i="12" l="1"/>
  <c r="Q7362" i="12"/>
  <c r="R7361" i="12"/>
  <c r="L7363" i="12"/>
  <c r="M7363" i="12"/>
  <c r="N7362" i="12"/>
  <c r="I7363" i="12"/>
  <c r="J7363" i="12" s="1"/>
  <c r="H7364" i="12"/>
  <c r="M7364" i="12" s="1"/>
  <c r="F7366" i="12"/>
  <c r="G7366" i="12" s="1"/>
  <c r="E7365" i="12"/>
  <c r="P7363" i="12" l="1"/>
  <c r="Q7363" i="12"/>
  <c r="Q7364" i="12" s="1"/>
  <c r="R7362" i="12"/>
  <c r="N7363" i="12"/>
  <c r="I7364" i="12"/>
  <c r="J7364" i="12" s="1"/>
  <c r="L7364" i="12"/>
  <c r="N7364" i="12" s="1"/>
  <c r="H7365" i="12"/>
  <c r="E7366" i="12"/>
  <c r="F7367" i="12"/>
  <c r="G7367" i="12" s="1"/>
  <c r="P7364" i="12" l="1"/>
  <c r="R7364" i="12" s="1"/>
  <c r="R7363" i="12"/>
  <c r="L7365" i="12"/>
  <c r="M7365" i="12"/>
  <c r="I7365" i="12"/>
  <c r="J7365" i="12" s="1"/>
  <c r="H7366" i="12"/>
  <c r="F7368" i="12"/>
  <c r="G7368" i="12" s="1"/>
  <c r="E7367" i="12"/>
  <c r="P7365" i="12" l="1"/>
  <c r="Q7365" i="12"/>
  <c r="L7366" i="12"/>
  <c r="M7366" i="12"/>
  <c r="N7365" i="12"/>
  <c r="I7366" i="12"/>
  <c r="J7366" i="12" s="1"/>
  <c r="H7367" i="12"/>
  <c r="F7369" i="12"/>
  <c r="G7369" i="12" s="1"/>
  <c r="E7368" i="12"/>
  <c r="P7366" i="12" l="1"/>
  <c r="Q7366" i="12"/>
  <c r="R7365" i="12"/>
  <c r="L7367" i="12"/>
  <c r="M7367" i="12"/>
  <c r="N7366" i="12"/>
  <c r="I7367" i="12"/>
  <c r="J7367" i="12" s="1"/>
  <c r="H7368" i="12"/>
  <c r="F7370" i="12"/>
  <c r="G7370" i="12" s="1"/>
  <c r="E7369" i="12"/>
  <c r="P7367" i="12" l="1"/>
  <c r="Q7367" i="12"/>
  <c r="R7366" i="12"/>
  <c r="L7368" i="12"/>
  <c r="M7368" i="12"/>
  <c r="N7367" i="12"/>
  <c r="I7368" i="12"/>
  <c r="J7368" i="12" s="1"/>
  <c r="H7369" i="12"/>
  <c r="F7371" i="12"/>
  <c r="G7371" i="12" s="1"/>
  <c r="E7370" i="12"/>
  <c r="P7368" i="12" l="1"/>
  <c r="Q7368" i="12"/>
  <c r="R7367" i="12"/>
  <c r="L7369" i="12"/>
  <c r="M7369" i="12"/>
  <c r="N7368" i="12"/>
  <c r="I7369" i="12"/>
  <c r="J7369" i="12" s="1"/>
  <c r="H7370" i="12"/>
  <c r="E7371" i="12"/>
  <c r="F7372" i="12"/>
  <c r="G7372" i="12" s="1"/>
  <c r="P7369" i="12" l="1"/>
  <c r="Q7369" i="12"/>
  <c r="R7368" i="12"/>
  <c r="L7370" i="12"/>
  <c r="M7370" i="12"/>
  <c r="N7369" i="12"/>
  <c r="I7370" i="12"/>
  <c r="J7370" i="12" s="1"/>
  <c r="H7371" i="12"/>
  <c r="F7373" i="12"/>
  <c r="G7373" i="12" s="1"/>
  <c r="E7372" i="12"/>
  <c r="P7370" i="12" l="1"/>
  <c r="Q7370" i="12"/>
  <c r="R7369" i="12"/>
  <c r="L7371" i="12"/>
  <c r="M7371" i="12"/>
  <c r="N7370" i="12"/>
  <c r="I7371" i="12"/>
  <c r="J7371" i="12" s="1"/>
  <c r="H7372" i="12"/>
  <c r="E7373" i="12"/>
  <c r="F7374" i="12"/>
  <c r="G7374" i="12" s="1"/>
  <c r="P7371" i="12" l="1"/>
  <c r="Q7371" i="12"/>
  <c r="R7370" i="12"/>
  <c r="L7372" i="12"/>
  <c r="M7372" i="12"/>
  <c r="N7371" i="12"/>
  <c r="I7372" i="12"/>
  <c r="J7372" i="12" s="1"/>
  <c r="H7373" i="12"/>
  <c r="F7375" i="12"/>
  <c r="G7375" i="12" s="1"/>
  <c r="E7374" i="12"/>
  <c r="P7372" i="12" l="1"/>
  <c r="Q7372" i="12"/>
  <c r="R7371" i="12"/>
  <c r="L7373" i="12"/>
  <c r="M7373" i="12"/>
  <c r="N7372" i="12"/>
  <c r="I7373" i="12"/>
  <c r="J7373" i="12" s="1"/>
  <c r="H7374" i="12"/>
  <c r="E7375" i="12"/>
  <c r="F7376" i="12"/>
  <c r="G7376" i="12" s="1"/>
  <c r="P7373" i="12" l="1"/>
  <c r="Q7373" i="12"/>
  <c r="R7372" i="12"/>
  <c r="L7374" i="12"/>
  <c r="M7374" i="12"/>
  <c r="N7373" i="12"/>
  <c r="I7374" i="12"/>
  <c r="J7374" i="12" s="1"/>
  <c r="H7375" i="12"/>
  <c r="M7375" i="12" s="1"/>
  <c r="F7377" i="12"/>
  <c r="G7377" i="12" s="1"/>
  <c r="E7376" i="12"/>
  <c r="P7374" i="12" l="1"/>
  <c r="Q7374" i="12"/>
  <c r="Q7375" i="12" s="1"/>
  <c r="R7373" i="12"/>
  <c r="N7374" i="12"/>
  <c r="I7375" i="12"/>
  <c r="J7375" i="12" s="1"/>
  <c r="L7375" i="12"/>
  <c r="N7375" i="12" s="1"/>
  <c r="H7376" i="12"/>
  <c r="M7376" i="12" s="1"/>
  <c r="F7378" i="12"/>
  <c r="G7378" i="12" s="1"/>
  <c r="E7377" i="12"/>
  <c r="P7375" i="12" l="1"/>
  <c r="R7375" i="12" s="1"/>
  <c r="Q7376" i="12"/>
  <c r="R7374" i="12"/>
  <c r="I7376" i="12"/>
  <c r="J7376" i="12" s="1"/>
  <c r="L7376" i="12"/>
  <c r="N7376" i="12" s="1"/>
  <c r="H7377" i="12"/>
  <c r="E7378" i="12"/>
  <c r="F7379" i="12"/>
  <c r="G7379" i="12" s="1"/>
  <c r="P7376" i="12" l="1"/>
  <c r="R7376" i="12" s="1"/>
  <c r="L7377" i="12"/>
  <c r="M7377" i="12"/>
  <c r="I7377" i="12"/>
  <c r="J7377" i="12" s="1"/>
  <c r="H7378" i="12"/>
  <c r="F7380" i="12"/>
  <c r="G7380" i="12" s="1"/>
  <c r="E7379" i="12"/>
  <c r="P7377" i="12" l="1"/>
  <c r="Q7377" i="12"/>
  <c r="L7378" i="12"/>
  <c r="M7378" i="12"/>
  <c r="N7377" i="12"/>
  <c r="I7378" i="12"/>
  <c r="J7378" i="12" s="1"/>
  <c r="H7379" i="12"/>
  <c r="E7380" i="12"/>
  <c r="F7381" i="12"/>
  <c r="G7381" i="12" s="1"/>
  <c r="P7378" i="12" l="1"/>
  <c r="Q7378" i="12"/>
  <c r="R7377" i="12"/>
  <c r="L7379" i="12"/>
  <c r="M7379" i="12"/>
  <c r="N7378" i="12"/>
  <c r="I7379" i="12"/>
  <c r="J7379" i="12" s="1"/>
  <c r="H7380" i="12"/>
  <c r="F7382" i="12"/>
  <c r="G7382" i="12" s="1"/>
  <c r="E7381" i="12"/>
  <c r="P7379" i="12" l="1"/>
  <c r="Q7379" i="12"/>
  <c r="R7378" i="12"/>
  <c r="L7380" i="12"/>
  <c r="M7380" i="12"/>
  <c r="N7379" i="12"/>
  <c r="I7380" i="12"/>
  <c r="J7380" i="12" s="1"/>
  <c r="H7381" i="12"/>
  <c r="E7382" i="12"/>
  <c r="F7383" i="12"/>
  <c r="G7383" i="12" s="1"/>
  <c r="P7380" i="12" l="1"/>
  <c r="Q7380" i="12"/>
  <c r="R7379" i="12"/>
  <c r="L7381" i="12"/>
  <c r="M7381" i="12"/>
  <c r="N7380" i="12"/>
  <c r="I7381" i="12"/>
  <c r="J7381" i="12" s="1"/>
  <c r="H7382" i="12"/>
  <c r="F7384" i="12"/>
  <c r="G7384" i="12" s="1"/>
  <c r="E7383" i="12"/>
  <c r="P7381" i="12" l="1"/>
  <c r="Q7381" i="12"/>
  <c r="R7380" i="12"/>
  <c r="L7382" i="12"/>
  <c r="M7382" i="12"/>
  <c r="N7381" i="12"/>
  <c r="I7382" i="12"/>
  <c r="J7382" i="12" s="1"/>
  <c r="H7383" i="12"/>
  <c r="E7384" i="12"/>
  <c r="F7385" i="12"/>
  <c r="G7385" i="12" s="1"/>
  <c r="P7382" i="12" l="1"/>
  <c r="Q7382" i="12"/>
  <c r="R7381" i="12"/>
  <c r="L7383" i="12"/>
  <c r="M7383" i="12"/>
  <c r="N7382" i="12"/>
  <c r="I7383" i="12"/>
  <c r="J7383" i="12" s="1"/>
  <c r="H7384" i="12"/>
  <c r="M7384" i="12" s="1"/>
  <c r="F7386" i="12"/>
  <c r="G7386" i="12" s="1"/>
  <c r="E7385" i="12"/>
  <c r="P7383" i="12" l="1"/>
  <c r="Q7383" i="12"/>
  <c r="Q7384" i="12" s="1"/>
  <c r="R7382" i="12"/>
  <c r="N7383" i="12"/>
  <c r="I7384" i="12"/>
  <c r="J7384" i="12" s="1"/>
  <c r="L7384" i="12"/>
  <c r="N7384" i="12" s="1"/>
  <c r="H7385" i="12"/>
  <c r="E7386" i="12"/>
  <c r="F7387" i="12"/>
  <c r="G7387" i="12" s="1"/>
  <c r="P7384" i="12" l="1"/>
  <c r="R7384" i="12" s="1"/>
  <c r="R7383" i="12"/>
  <c r="L7385" i="12"/>
  <c r="M7385" i="12"/>
  <c r="I7385" i="12"/>
  <c r="J7385" i="12" s="1"/>
  <c r="H7386" i="12"/>
  <c r="F7388" i="12"/>
  <c r="G7388" i="12" s="1"/>
  <c r="E7387" i="12"/>
  <c r="P7385" i="12" l="1"/>
  <c r="Q7385" i="12"/>
  <c r="L7386" i="12"/>
  <c r="M7386" i="12"/>
  <c r="N7385" i="12"/>
  <c r="I7386" i="12"/>
  <c r="J7386" i="12" s="1"/>
  <c r="H7387" i="12"/>
  <c r="E7388" i="12"/>
  <c r="F7389" i="12"/>
  <c r="G7389" i="12" s="1"/>
  <c r="P7386" i="12" l="1"/>
  <c r="Q7386" i="12"/>
  <c r="R7385" i="12"/>
  <c r="L7387" i="12"/>
  <c r="M7387" i="12"/>
  <c r="N7386" i="12"/>
  <c r="I7387" i="12"/>
  <c r="J7387" i="12" s="1"/>
  <c r="H7388" i="12"/>
  <c r="F7390" i="12"/>
  <c r="G7390" i="12" s="1"/>
  <c r="E7389" i="12"/>
  <c r="P7387" i="12" l="1"/>
  <c r="Q7387" i="12"/>
  <c r="R7386" i="12"/>
  <c r="L7388" i="12"/>
  <c r="M7388" i="12"/>
  <c r="N7387" i="12"/>
  <c r="I7388" i="12"/>
  <c r="J7388" i="12" s="1"/>
  <c r="H7389" i="12"/>
  <c r="E7390" i="12"/>
  <c r="F7391" i="12"/>
  <c r="G7391" i="12" s="1"/>
  <c r="P7388" i="12" l="1"/>
  <c r="Q7388" i="12"/>
  <c r="R7387" i="12"/>
  <c r="L7389" i="12"/>
  <c r="M7389" i="12"/>
  <c r="N7388" i="12"/>
  <c r="I7389" i="12"/>
  <c r="J7389" i="12" s="1"/>
  <c r="H7390" i="12"/>
  <c r="M7390" i="12" s="1"/>
  <c r="F7392" i="12"/>
  <c r="G7392" i="12" s="1"/>
  <c r="E7391" i="12"/>
  <c r="P7389" i="12" l="1"/>
  <c r="Q7389" i="12"/>
  <c r="Q7390" i="12" s="1"/>
  <c r="R7388" i="12"/>
  <c r="N7389" i="12"/>
  <c r="I7390" i="12"/>
  <c r="J7390" i="12" s="1"/>
  <c r="L7390" i="12"/>
  <c r="N7390" i="12" s="1"/>
  <c r="H7391" i="12"/>
  <c r="F7393" i="12"/>
  <c r="G7393" i="12" s="1"/>
  <c r="E7392" i="12"/>
  <c r="P7390" i="12" l="1"/>
  <c r="R7390" i="12" s="1"/>
  <c r="R7389" i="12"/>
  <c r="L7391" i="12"/>
  <c r="M7391" i="12"/>
  <c r="I7391" i="12"/>
  <c r="J7391" i="12" s="1"/>
  <c r="H7392" i="12"/>
  <c r="M7392" i="12" s="1"/>
  <c r="F7394" i="12"/>
  <c r="G7394" i="12" s="1"/>
  <c r="E7393" i="12"/>
  <c r="P7391" i="12" l="1"/>
  <c r="Q7391" i="12"/>
  <c r="Q7392" i="12" s="1"/>
  <c r="N7391" i="12"/>
  <c r="I7392" i="12"/>
  <c r="J7392" i="12" s="1"/>
  <c r="L7392" i="12"/>
  <c r="N7392" i="12" s="1"/>
  <c r="H7393" i="12"/>
  <c r="E7394" i="12"/>
  <c r="F7395" i="12"/>
  <c r="G7395" i="12" s="1"/>
  <c r="P7392" i="12" l="1"/>
  <c r="R7392" i="12" s="1"/>
  <c r="R7391" i="12"/>
  <c r="L7393" i="12"/>
  <c r="M7393" i="12"/>
  <c r="I7393" i="12"/>
  <c r="J7393" i="12" s="1"/>
  <c r="H7394" i="12"/>
  <c r="F7396" i="12"/>
  <c r="G7396" i="12" s="1"/>
  <c r="E7395" i="12"/>
  <c r="P7393" i="12" l="1"/>
  <c r="Q7393" i="12"/>
  <c r="L7394" i="12"/>
  <c r="M7394" i="12"/>
  <c r="N7393" i="12"/>
  <c r="I7394" i="12"/>
  <c r="J7394" i="12" s="1"/>
  <c r="H7395" i="12"/>
  <c r="E7396" i="12"/>
  <c r="F7397" i="12"/>
  <c r="G7397" i="12" s="1"/>
  <c r="P7394" i="12" l="1"/>
  <c r="Q7394" i="12"/>
  <c r="R7393" i="12"/>
  <c r="L7395" i="12"/>
  <c r="M7395" i="12"/>
  <c r="N7394" i="12"/>
  <c r="I7395" i="12"/>
  <c r="J7395" i="12" s="1"/>
  <c r="H7396" i="12"/>
  <c r="F7398" i="12"/>
  <c r="G7398" i="12" s="1"/>
  <c r="E7397" i="12"/>
  <c r="P7395" i="12" l="1"/>
  <c r="Q7395" i="12"/>
  <c r="R7394" i="12"/>
  <c r="L7396" i="12"/>
  <c r="M7396" i="12"/>
  <c r="N7395" i="12"/>
  <c r="I7396" i="12"/>
  <c r="J7396" i="12" s="1"/>
  <c r="H7397" i="12"/>
  <c r="M7397" i="12" s="1"/>
  <c r="E7398" i="12"/>
  <c r="F7399" i="12"/>
  <c r="G7399" i="12" s="1"/>
  <c r="P7396" i="12" l="1"/>
  <c r="Q7396" i="12"/>
  <c r="Q7397" i="12" s="1"/>
  <c r="R7395" i="12"/>
  <c r="N7396" i="12"/>
  <c r="I7397" i="12"/>
  <c r="J7397" i="12" s="1"/>
  <c r="L7397" i="12"/>
  <c r="N7397" i="12" s="1"/>
  <c r="H7398" i="12"/>
  <c r="F7400" i="12"/>
  <c r="G7400" i="12" s="1"/>
  <c r="E7399" i="12"/>
  <c r="P7397" i="12" l="1"/>
  <c r="R7397" i="12" s="1"/>
  <c r="R7396" i="12"/>
  <c r="L7398" i="12"/>
  <c r="M7398" i="12"/>
  <c r="I7398" i="12"/>
  <c r="J7398" i="12" s="1"/>
  <c r="H7399" i="12"/>
  <c r="E7400" i="12"/>
  <c r="F7401" i="12"/>
  <c r="G7401" i="12" s="1"/>
  <c r="P7398" i="12" l="1"/>
  <c r="Q7398" i="12"/>
  <c r="L7399" i="12"/>
  <c r="M7399" i="12"/>
  <c r="N7398" i="12"/>
  <c r="I7399" i="12"/>
  <c r="J7399" i="12" s="1"/>
  <c r="H7400" i="12"/>
  <c r="M7400" i="12" s="1"/>
  <c r="F7402" i="12"/>
  <c r="G7402" i="12" s="1"/>
  <c r="E7401" i="12"/>
  <c r="P7399" i="12" l="1"/>
  <c r="Q7399" i="12"/>
  <c r="Q7400" i="12" s="1"/>
  <c r="R7398" i="12"/>
  <c r="N7399" i="12"/>
  <c r="I7400" i="12"/>
  <c r="J7400" i="12" s="1"/>
  <c r="L7400" i="12"/>
  <c r="N7400" i="12" s="1"/>
  <c r="H7401" i="12"/>
  <c r="F7403" i="12"/>
  <c r="G7403" i="12" s="1"/>
  <c r="E7402" i="12"/>
  <c r="P7400" i="12" l="1"/>
  <c r="R7400" i="12" s="1"/>
  <c r="R7399" i="12"/>
  <c r="L7401" i="12"/>
  <c r="M7401" i="12"/>
  <c r="I7401" i="12"/>
  <c r="J7401" i="12" s="1"/>
  <c r="H7402" i="12"/>
  <c r="E7403" i="12"/>
  <c r="F7404" i="12"/>
  <c r="G7404" i="12" s="1"/>
  <c r="P7401" i="12" l="1"/>
  <c r="Q7401" i="12"/>
  <c r="L7402" i="12"/>
  <c r="M7402" i="12"/>
  <c r="N7401" i="12"/>
  <c r="I7402" i="12"/>
  <c r="J7402" i="12" s="1"/>
  <c r="H7403" i="12"/>
  <c r="F7405" i="12"/>
  <c r="G7405" i="12" s="1"/>
  <c r="E7404" i="12"/>
  <c r="P7402" i="12" l="1"/>
  <c r="Q7402" i="12"/>
  <c r="R7401" i="12"/>
  <c r="L7403" i="12"/>
  <c r="M7403" i="12"/>
  <c r="N7402" i="12"/>
  <c r="I7403" i="12"/>
  <c r="J7403" i="12" s="1"/>
  <c r="H7404" i="12"/>
  <c r="M7404" i="12" s="1"/>
  <c r="F7406" i="12"/>
  <c r="G7406" i="12" s="1"/>
  <c r="E7405" i="12"/>
  <c r="P7403" i="12" l="1"/>
  <c r="Q7403" i="12"/>
  <c r="Q7404" i="12" s="1"/>
  <c r="R7402" i="12"/>
  <c r="N7403" i="12"/>
  <c r="I7404" i="12"/>
  <c r="J7404" i="12" s="1"/>
  <c r="L7404" i="12"/>
  <c r="N7404" i="12" s="1"/>
  <c r="H7405" i="12"/>
  <c r="M7405" i="12" s="1"/>
  <c r="F7407" i="12"/>
  <c r="G7407" i="12" s="1"/>
  <c r="E7406" i="12"/>
  <c r="P7404" i="12" l="1"/>
  <c r="R7404" i="12" s="1"/>
  <c r="Q7405" i="12"/>
  <c r="R7403" i="12"/>
  <c r="I7405" i="12"/>
  <c r="J7405" i="12" s="1"/>
  <c r="L7405" i="12"/>
  <c r="N7405" i="12" s="1"/>
  <c r="H7406" i="12"/>
  <c r="F7408" i="12"/>
  <c r="G7408" i="12" s="1"/>
  <c r="E7407" i="12"/>
  <c r="P7405" i="12" l="1"/>
  <c r="R7405" i="12" s="1"/>
  <c r="L7406" i="12"/>
  <c r="M7406" i="12"/>
  <c r="I7406" i="12"/>
  <c r="J7406" i="12" s="1"/>
  <c r="H7407" i="12"/>
  <c r="M7407" i="12" s="1"/>
  <c r="F7409" i="12"/>
  <c r="G7409" i="12" s="1"/>
  <c r="E7408" i="12"/>
  <c r="P7406" i="12" l="1"/>
  <c r="Q7406" i="12"/>
  <c r="Q7407" i="12" s="1"/>
  <c r="N7406" i="12"/>
  <c r="I7407" i="12"/>
  <c r="J7407" i="12" s="1"/>
  <c r="L7407" i="12"/>
  <c r="N7407" i="12" s="1"/>
  <c r="H7408" i="12"/>
  <c r="E7409" i="12"/>
  <c r="F7410" i="12"/>
  <c r="G7410" i="12" s="1"/>
  <c r="P7407" i="12" l="1"/>
  <c r="R7407" i="12" s="1"/>
  <c r="R7406" i="12"/>
  <c r="L7408" i="12"/>
  <c r="M7408" i="12"/>
  <c r="I7408" i="12"/>
  <c r="J7408" i="12" s="1"/>
  <c r="H7409" i="12"/>
  <c r="F7411" i="12"/>
  <c r="G7411" i="12" s="1"/>
  <c r="E7410" i="12"/>
  <c r="P7408" i="12" l="1"/>
  <c r="Q7408" i="12"/>
  <c r="L7409" i="12"/>
  <c r="M7409" i="12"/>
  <c r="N7408" i="12"/>
  <c r="I7409" i="12"/>
  <c r="J7409" i="12" s="1"/>
  <c r="H7410" i="12"/>
  <c r="F7412" i="12"/>
  <c r="G7412" i="12" s="1"/>
  <c r="E7411" i="12"/>
  <c r="P7409" i="12" l="1"/>
  <c r="Q7409" i="12"/>
  <c r="R7408" i="12"/>
  <c r="L7410" i="12"/>
  <c r="M7410" i="12"/>
  <c r="N7409" i="12"/>
  <c r="I7410" i="12"/>
  <c r="J7410" i="12" s="1"/>
  <c r="H7411" i="12"/>
  <c r="M7411" i="12" s="1"/>
  <c r="F7413" i="12"/>
  <c r="G7413" i="12" s="1"/>
  <c r="E7412" i="12"/>
  <c r="P7410" i="12" l="1"/>
  <c r="Q7410" i="12"/>
  <c r="Q7411" i="12" s="1"/>
  <c r="R7409" i="12"/>
  <c r="N7410" i="12"/>
  <c r="I7411" i="12"/>
  <c r="J7411" i="12" s="1"/>
  <c r="L7411" i="12"/>
  <c r="N7411" i="12" s="1"/>
  <c r="H7412" i="12"/>
  <c r="F7414" i="12"/>
  <c r="G7414" i="12" s="1"/>
  <c r="E7413" i="12"/>
  <c r="P7411" i="12" l="1"/>
  <c r="R7411" i="12" s="1"/>
  <c r="R7410" i="12"/>
  <c r="L7412" i="12"/>
  <c r="M7412" i="12"/>
  <c r="I7412" i="12"/>
  <c r="J7412" i="12" s="1"/>
  <c r="H7413" i="12"/>
  <c r="F7415" i="12"/>
  <c r="G7415" i="12" s="1"/>
  <c r="E7414" i="12"/>
  <c r="P7412" i="12" l="1"/>
  <c r="Q7412" i="12"/>
  <c r="L7413" i="12"/>
  <c r="M7413" i="12"/>
  <c r="N7412" i="12"/>
  <c r="I7413" i="12"/>
  <c r="J7413" i="12" s="1"/>
  <c r="H7414" i="12"/>
  <c r="E7415" i="12"/>
  <c r="F7416" i="12"/>
  <c r="G7416" i="12" s="1"/>
  <c r="P7413" i="12" l="1"/>
  <c r="Q7413" i="12"/>
  <c r="R7412" i="12"/>
  <c r="L7414" i="12"/>
  <c r="M7414" i="12"/>
  <c r="N7413" i="12"/>
  <c r="I7414" i="12"/>
  <c r="J7414" i="12" s="1"/>
  <c r="H7415" i="12"/>
  <c r="F7417" i="12"/>
  <c r="G7417" i="12" s="1"/>
  <c r="E7416" i="12"/>
  <c r="P7414" i="12" l="1"/>
  <c r="Q7414" i="12"/>
  <c r="R7413" i="12"/>
  <c r="L7415" i="12"/>
  <c r="M7415" i="12"/>
  <c r="N7414" i="12"/>
  <c r="I7415" i="12"/>
  <c r="J7415" i="12" s="1"/>
  <c r="H7416" i="12"/>
  <c r="E7417" i="12"/>
  <c r="F7418" i="12"/>
  <c r="G7418" i="12" s="1"/>
  <c r="P7415" i="12" l="1"/>
  <c r="Q7415" i="12"/>
  <c r="R7414" i="12"/>
  <c r="L7416" i="12"/>
  <c r="M7416" i="12"/>
  <c r="N7415" i="12"/>
  <c r="I7416" i="12"/>
  <c r="J7416" i="12" s="1"/>
  <c r="H7417" i="12"/>
  <c r="F7419" i="12"/>
  <c r="G7419" i="12" s="1"/>
  <c r="E7418" i="12"/>
  <c r="P7416" i="12" l="1"/>
  <c r="Q7416" i="12"/>
  <c r="R7415" i="12"/>
  <c r="L7417" i="12"/>
  <c r="M7417" i="12"/>
  <c r="N7416" i="12"/>
  <c r="I7417" i="12"/>
  <c r="J7417" i="12" s="1"/>
  <c r="H7418" i="12"/>
  <c r="F7420" i="12"/>
  <c r="G7420" i="12" s="1"/>
  <c r="E7419" i="12"/>
  <c r="P7417" i="12" l="1"/>
  <c r="Q7417" i="12"/>
  <c r="R7416" i="12"/>
  <c r="L7418" i="12"/>
  <c r="M7418" i="12"/>
  <c r="N7417" i="12"/>
  <c r="I7418" i="12"/>
  <c r="J7418" i="12" s="1"/>
  <c r="H7419" i="12"/>
  <c r="M7419" i="12" s="1"/>
  <c r="E7420" i="12"/>
  <c r="F7421" i="12"/>
  <c r="G7421" i="12" s="1"/>
  <c r="P7418" i="12" l="1"/>
  <c r="Q7418" i="12"/>
  <c r="Q7419" i="12" s="1"/>
  <c r="R7417" i="12"/>
  <c r="N7418" i="12"/>
  <c r="I7419" i="12"/>
  <c r="J7419" i="12" s="1"/>
  <c r="L7419" i="12"/>
  <c r="N7419" i="12" s="1"/>
  <c r="H7420" i="12"/>
  <c r="F7422" i="12"/>
  <c r="G7422" i="12" s="1"/>
  <c r="E7421" i="12"/>
  <c r="P7419" i="12" l="1"/>
  <c r="R7419" i="12" s="1"/>
  <c r="R7418" i="12"/>
  <c r="L7420" i="12"/>
  <c r="M7420" i="12"/>
  <c r="I7420" i="12"/>
  <c r="J7420" i="12" s="1"/>
  <c r="H7421" i="12"/>
  <c r="F7423" i="12"/>
  <c r="G7423" i="12" s="1"/>
  <c r="E7422" i="12"/>
  <c r="P7420" i="12" l="1"/>
  <c r="Q7420" i="12"/>
  <c r="L7421" i="12"/>
  <c r="M7421" i="12"/>
  <c r="N7420" i="12"/>
  <c r="I7421" i="12"/>
  <c r="J7421" i="12" s="1"/>
  <c r="H7422" i="12"/>
  <c r="F7424" i="12"/>
  <c r="G7424" i="12" s="1"/>
  <c r="E7423" i="12"/>
  <c r="P7421" i="12" l="1"/>
  <c r="Q7421" i="12"/>
  <c r="R7420" i="12"/>
  <c r="L7422" i="12"/>
  <c r="M7422" i="12"/>
  <c r="N7421" i="12"/>
  <c r="I7422" i="12"/>
  <c r="J7422" i="12" s="1"/>
  <c r="H7423" i="12"/>
  <c r="M7423" i="12" s="1"/>
  <c r="F7425" i="12"/>
  <c r="G7425" i="12" s="1"/>
  <c r="E7424" i="12"/>
  <c r="P7422" i="12" l="1"/>
  <c r="Q7422" i="12"/>
  <c r="Q7423" i="12" s="1"/>
  <c r="R7421" i="12"/>
  <c r="N7422" i="12"/>
  <c r="I7423" i="12"/>
  <c r="J7423" i="12" s="1"/>
  <c r="L7423" i="12"/>
  <c r="N7423" i="12" s="1"/>
  <c r="H7424" i="12"/>
  <c r="F7426" i="12"/>
  <c r="G7426" i="12" s="1"/>
  <c r="E7425" i="12"/>
  <c r="P7423" i="12" l="1"/>
  <c r="R7423" i="12" s="1"/>
  <c r="R7422" i="12"/>
  <c r="L7424" i="12"/>
  <c r="M7424" i="12"/>
  <c r="I7424" i="12"/>
  <c r="J7424" i="12" s="1"/>
  <c r="H7425" i="12"/>
  <c r="M7425" i="12" s="1"/>
  <c r="E7426" i="12"/>
  <c r="F7427" i="12"/>
  <c r="G7427" i="12" s="1"/>
  <c r="P7424" i="12" l="1"/>
  <c r="Q7424" i="12"/>
  <c r="Q7425" i="12" s="1"/>
  <c r="N7424" i="12"/>
  <c r="I7425" i="12"/>
  <c r="J7425" i="12" s="1"/>
  <c r="L7425" i="12"/>
  <c r="N7425" i="12" s="1"/>
  <c r="H7426" i="12"/>
  <c r="F7428" i="12"/>
  <c r="G7428" i="12" s="1"/>
  <c r="E7427" i="12"/>
  <c r="P7425" i="12" l="1"/>
  <c r="R7425" i="12" s="1"/>
  <c r="R7424" i="12"/>
  <c r="L7426" i="12"/>
  <c r="M7426" i="12"/>
  <c r="I7426" i="12"/>
  <c r="J7426" i="12" s="1"/>
  <c r="H7427" i="12"/>
  <c r="E7428" i="12"/>
  <c r="F7429" i="12"/>
  <c r="G7429" i="12" s="1"/>
  <c r="P7426" i="12" l="1"/>
  <c r="Q7426" i="12"/>
  <c r="L7427" i="12"/>
  <c r="M7427" i="12"/>
  <c r="N7426" i="12"/>
  <c r="I7427" i="12"/>
  <c r="J7427" i="12" s="1"/>
  <c r="H7428" i="12"/>
  <c r="F7430" i="12"/>
  <c r="G7430" i="12" s="1"/>
  <c r="E7429" i="12"/>
  <c r="P7427" i="12" l="1"/>
  <c r="Q7427" i="12"/>
  <c r="R7426" i="12"/>
  <c r="L7428" i="12"/>
  <c r="M7428" i="12"/>
  <c r="N7427" i="12"/>
  <c r="I7428" i="12"/>
  <c r="J7428" i="12" s="1"/>
  <c r="H7429" i="12"/>
  <c r="F7431" i="12"/>
  <c r="G7431" i="12" s="1"/>
  <c r="E7430" i="12"/>
  <c r="P7428" i="12" l="1"/>
  <c r="Q7428" i="12"/>
  <c r="R7427" i="12"/>
  <c r="L7429" i="12"/>
  <c r="M7429" i="12"/>
  <c r="N7428" i="12"/>
  <c r="I7429" i="12"/>
  <c r="J7429" i="12" s="1"/>
  <c r="H7430" i="12"/>
  <c r="F7432" i="12"/>
  <c r="G7432" i="12" s="1"/>
  <c r="E7431" i="12"/>
  <c r="P7429" i="12" l="1"/>
  <c r="Q7429" i="12"/>
  <c r="R7428" i="12"/>
  <c r="L7430" i="12"/>
  <c r="M7430" i="12"/>
  <c r="N7429" i="12"/>
  <c r="I7430" i="12"/>
  <c r="J7430" i="12" s="1"/>
  <c r="H7431" i="12"/>
  <c r="E7432" i="12"/>
  <c r="F7433" i="12"/>
  <c r="G7433" i="12" s="1"/>
  <c r="P7430" i="12" l="1"/>
  <c r="Q7430" i="12"/>
  <c r="R7429" i="12"/>
  <c r="L7431" i="12"/>
  <c r="M7431" i="12"/>
  <c r="N7430" i="12"/>
  <c r="I7431" i="12"/>
  <c r="J7431" i="12" s="1"/>
  <c r="H7432" i="12"/>
  <c r="F7434" i="12"/>
  <c r="G7434" i="12" s="1"/>
  <c r="E7433" i="12"/>
  <c r="P7431" i="12" l="1"/>
  <c r="Q7431" i="12"/>
  <c r="R7430" i="12"/>
  <c r="L7432" i="12"/>
  <c r="M7432" i="12"/>
  <c r="N7431" i="12"/>
  <c r="I7432" i="12"/>
  <c r="J7432" i="12" s="1"/>
  <c r="H7433" i="12"/>
  <c r="F7435" i="12"/>
  <c r="G7435" i="12" s="1"/>
  <c r="E7434" i="12"/>
  <c r="P7432" i="12" l="1"/>
  <c r="Q7432" i="12"/>
  <c r="R7431" i="12"/>
  <c r="L7433" i="12"/>
  <c r="M7433" i="12"/>
  <c r="N7432" i="12"/>
  <c r="I7433" i="12"/>
  <c r="J7433" i="12" s="1"/>
  <c r="H7434" i="12"/>
  <c r="F7436" i="12"/>
  <c r="G7436" i="12" s="1"/>
  <c r="E7435" i="12"/>
  <c r="P7433" i="12" l="1"/>
  <c r="Q7433" i="12"/>
  <c r="R7432" i="12"/>
  <c r="L7434" i="12"/>
  <c r="M7434" i="12"/>
  <c r="N7433" i="12"/>
  <c r="I7434" i="12"/>
  <c r="J7434" i="12" s="1"/>
  <c r="H7435" i="12"/>
  <c r="F7437" i="12"/>
  <c r="G7437" i="12" s="1"/>
  <c r="E7436" i="12"/>
  <c r="P7434" i="12" l="1"/>
  <c r="Q7434" i="12"/>
  <c r="R7433" i="12"/>
  <c r="L7435" i="12"/>
  <c r="M7435" i="12"/>
  <c r="N7434" i="12"/>
  <c r="I7435" i="12"/>
  <c r="J7435" i="12" s="1"/>
  <c r="H7436" i="12"/>
  <c r="E7437" i="12"/>
  <c r="F7438" i="12"/>
  <c r="G7438" i="12" s="1"/>
  <c r="P7435" i="12" l="1"/>
  <c r="Q7435" i="12"/>
  <c r="R7434" i="12"/>
  <c r="L7436" i="12"/>
  <c r="M7436" i="12"/>
  <c r="N7435" i="12"/>
  <c r="I7436" i="12"/>
  <c r="J7436" i="12" s="1"/>
  <c r="H7437" i="12"/>
  <c r="F7439" i="12"/>
  <c r="G7439" i="12" s="1"/>
  <c r="E7438" i="12"/>
  <c r="P7436" i="12" l="1"/>
  <c r="Q7436" i="12"/>
  <c r="R7435" i="12"/>
  <c r="L7437" i="12"/>
  <c r="M7437" i="12"/>
  <c r="N7436" i="12"/>
  <c r="I7437" i="12"/>
  <c r="J7437" i="12" s="1"/>
  <c r="H7438" i="12"/>
  <c r="F7440" i="12"/>
  <c r="G7440" i="12" s="1"/>
  <c r="E7439" i="12"/>
  <c r="P7437" i="12" l="1"/>
  <c r="Q7437" i="12"/>
  <c r="R7436" i="12"/>
  <c r="L7438" i="12"/>
  <c r="M7438" i="12"/>
  <c r="N7437" i="12"/>
  <c r="I7438" i="12"/>
  <c r="J7438" i="12" s="1"/>
  <c r="H7439" i="12"/>
  <c r="F7441" i="12"/>
  <c r="G7441" i="12" s="1"/>
  <c r="E7440" i="12"/>
  <c r="P7438" i="12" l="1"/>
  <c r="Q7438" i="12"/>
  <c r="R7437" i="12"/>
  <c r="L7439" i="12"/>
  <c r="M7439" i="12"/>
  <c r="N7438" i="12"/>
  <c r="I7439" i="12"/>
  <c r="J7439" i="12" s="1"/>
  <c r="H7440" i="12"/>
  <c r="E7441" i="12"/>
  <c r="F7442" i="12"/>
  <c r="G7442" i="12" s="1"/>
  <c r="P7439" i="12" l="1"/>
  <c r="Q7439" i="12"/>
  <c r="R7438" i="12"/>
  <c r="L7440" i="12"/>
  <c r="M7440" i="12"/>
  <c r="N7439" i="12"/>
  <c r="I7440" i="12"/>
  <c r="J7440" i="12" s="1"/>
  <c r="H7441" i="12"/>
  <c r="F7443" i="12"/>
  <c r="G7443" i="12" s="1"/>
  <c r="E7442" i="12"/>
  <c r="P7440" i="12" l="1"/>
  <c r="Q7440" i="12"/>
  <c r="R7439" i="12"/>
  <c r="L7441" i="12"/>
  <c r="M7441" i="12"/>
  <c r="N7440" i="12"/>
  <c r="I7441" i="12"/>
  <c r="J7441" i="12" s="1"/>
  <c r="H7442" i="12"/>
  <c r="F7444" i="12"/>
  <c r="G7444" i="12" s="1"/>
  <c r="E7443" i="12"/>
  <c r="P7441" i="12" l="1"/>
  <c r="Q7441" i="12"/>
  <c r="R7440" i="12"/>
  <c r="L7442" i="12"/>
  <c r="M7442" i="12"/>
  <c r="N7441" i="12"/>
  <c r="I7442" i="12"/>
  <c r="J7442" i="12" s="1"/>
  <c r="H7443" i="12"/>
  <c r="E7444" i="12"/>
  <c r="F7445" i="12"/>
  <c r="G7445" i="12" s="1"/>
  <c r="P7442" i="12" l="1"/>
  <c r="Q7442" i="12"/>
  <c r="R7441" i="12"/>
  <c r="L7443" i="12"/>
  <c r="M7443" i="12"/>
  <c r="N7442" i="12"/>
  <c r="I7443" i="12"/>
  <c r="J7443" i="12" s="1"/>
  <c r="H7444" i="12"/>
  <c r="M7444" i="12" s="1"/>
  <c r="F7446" i="12"/>
  <c r="G7446" i="12" s="1"/>
  <c r="E7445" i="12"/>
  <c r="P7443" i="12" l="1"/>
  <c r="Q7443" i="12"/>
  <c r="Q7444" i="12" s="1"/>
  <c r="R7442" i="12"/>
  <c r="N7443" i="12"/>
  <c r="I7444" i="12"/>
  <c r="J7444" i="12" s="1"/>
  <c r="L7444" i="12"/>
  <c r="N7444" i="12" s="1"/>
  <c r="H7445" i="12"/>
  <c r="F7447" i="12"/>
  <c r="G7447" i="12" s="1"/>
  <c r="E7446" i="12"/>
  <c r="P7444" i="12" l="1"/>
  <c r="R7444" i="12" s="1"/>
  <c r="R7443" i="12"/>
  <c r="L7445" i="12"/>
  <c r="M7445" i="12"/>
  <c r="I7445" i="12"/>
  <c r="J7445" i="12" s="1"/>
  <c r="H7446" i="12"/>
  <c r="F7448" i="12"/>
  <c r="G7448" i="12" s="1"/>
  <c r="E7447" i="12"/>
  <c r="P7445" i="12" l="1"/>
  <c r="Q7445" i="12"/>
  <c r="L7446" i="12"/>
  <c r="M7446" i="12"/>
  <c r="N7445" i="12"/>
  <c r="I7446" i="12"/>
  <c r="J7446" i="12" s="1"/>
  <c r="H7447" i="12"/>
  <c r="F7449" i="12"/>
  <c r="G7449" i="12" s="1"/>
  <c r="E7448" i="12"/>
  <c r="P7446" i="12" l="1"/>
  <c r="Q7446" i="12"/>
  <c r="R7445" i="12"/>
  <c r="L7447" i="12"/>
  <c r="M7447" i="12"/>
  <c r="N7446" i="12"/>
  <c r="I7447" i="12"/>
  <c r="J7447" i="12" s="1"/>
  <c r="H7448" i="12"/>
  <c r="F7450" i="12"/>
  <c r="G7450" i="12" s="1"/>
  <c r="E7449" i="12"/>
  <c r="P7447" i="12" l="1"/>
  <c r="Q7447" i="12"/>
  <c r="R7446" i="12"/>
  <c r="L7448" i="12"/>
  <c r="M7448" i="12"/>
  <c r="N7447" i="12"/>
  <c r="I7448" i="12"/>
  <c r="J7448" i="12" s="1"/>
  <c r="H7449" i="12"/>
  <c r="M7449" i="12" s="1"/>
  <c r="E7450" i="12"/>
  <c r="F7451" i="12"/>
  <c r="G7451" i="12" s="1"/>
  <c r="P7448" i="12" l="1"/>
  <c r="Q7448" i="12"/>
  <c r="Q7449" i="12" s="1"/>
  <c r="R7447" i="12"/>
  <c r="N7448" i="12"/>
  <c r="I7449" i="12"/>
  <c r="J7449" i="12" s="1"/>
  <c r="L7449" i="12"/>
  <c r="N7449" i="12" s="1"/>
  <c r="H7450" i="12"/>
  <c r="F7452" i="12"/>
  <c r="G7452" i="12" s="1"/>
  <c r="E7451" i="12"/>
  <c r="P7449" i="12" l="1"/>
  <c r="R7449" i="12" s="1"/>
  <c r="R7448" i="12"/>
  <c r="L7450" i="12"/>
  <c r="M7450" i="12"/>
  <c r="I7450" i="12"/>
  <c r="J7450" i="12" s="1"/>
  <c r="H7451" i="12"/>
  <c r="E7452" i="12"/>
  <c r="F7453" i="12"/>
  <c r="G7453" i="12" s="1"/>
  <c r="P7450" i="12" l="1"/>
  <c r="Q7450" i="12"/>
  <c r="L7451" i="12"/>
  <c r="M7451" i="12"/>
  <c r="N7450" i="12"/>
  <c r="I7451" i="12"/>
  <c r="J7451" i="12" s="1"/>
  <c r="H7452" i="12"/>
  <c r="F7454" i="12"/>
  <c r="G7454" i="12" s="1"/>
  <c r="E7453" i="12"/>
  <c r="P7451" i="12" l="1"/>
  <c r="Q7451" i="12"/>
  <c r="R7450" i="12"/>
  <c r="L7452" i="12"/>
  <c r="M7452" i="12"/>
  <c r="N7451" i="12"/>
  <c r="I7452" i="12"/>
  <c r="J7452" i="12" s="1"/>
  <c r="H7453" i="12"/>
  <c r="F7455" i="12"/>
  <c r="G7455" i="12" s="1"/>
  <c r="E7454" i="12"/>
  <c r="P7452" i="12" l="1"/>
  <c r="Q7452" i="12"/>
  <c r="R7451" i="12"/>
  <c r="L7453" i="12"/>
  <c r="M7453" i="12"/>
  <c r="N7452" i="12"/>
  <c r="I7453" i="12"/>
  <c r="J7453" i="12" s="1"/>
  <c r="H7454" i="12"/>
  <c r="E7455" i="12"/>
  <c r="F7456" i="12"/>
  <c r="G7456" i="12" s="1"/>
  <c r="P7453" i="12" l="1"/>
  <c r="Q7453" i="12"/>
  <c r="R7452" i="12"/>
  <c r="L7454" i="12"/>
  <c r="M7454" i="12"/>
  <c r="N7453" i="12"/>
  <c r="I7454" i="12"/>
  <c r="J7454" i="12" s="1"/>
  <c r="H7455" i="12"/>
  <c r="F7457" i="12"/>
  <c r="G7457" i="12" s="1"/>
  <c r="E7456" i="12"/>
  <c r="P7454" i="12" l="1"/>
  <c r="Q7454" i="12"/>
  <c r="R7453" i="12"/>
  <c r="L7455" i="12"/>
  <c r="M7455" i="12"/>
  <c r="N7454" i="12"/>
  <c r="I7455" i="12"/>
  <c r="J7455" i="12" s="1"/>
  <c r="H7456" i="12"/>
  <c r="E7457" i="12"/>
  <c r="F7458" i="12"/>
  <c r="G7458" i="12" s="1"/>
  <c r="P7455" i="12" l="1"/>
  <c r="Q7455" i="12"/>
  <c r="R7454" i="12"/>
  <c r="L7456" i="12"/>
  <c r="M7456" i="12"/>
  <c r="N7455" i="12"/>
  <c r="I7456" i="12"/>
  <c r="J7456" i="12" s="1"/>
  <c r="H7457" i="12"/>
  <c r="F7459" i="12"/>
  <c r="G7459" i="12" s="1"/>
  <c r="E7458" i="12"/>
  <c r="P7456" i="12" l="1"/>
  <c r="Q7456" i="12"/>
  <c r="R7455" i="12"/>
  <c r="L7457" i="12"/>
  <c r="M7457" i="12"/>
  <c r="N7456" i="12"/>
  <c r="I7457" i="12"/>
  <c r="J7457" i="12" s="1"/>
  <c r="H7458" i="12"/>
  <c r="F7460" i="12"/>
  <c r="G7460" i="12" s="1"/>
  <c r="E7459" i="12"/>
  <c r="P7457" i="12" l="1"/>
  <c r="Q7457" i="12"/>
  <c r="R7456" i="12"/>
  <c r="L7458" i="12"/>
  <c r="M7458" i="12"/>
  <c r="N7457" i="12"/>
  <c r="I7458" i="12"/>
  <c r="J7458" i="12" s="1"/>
  <c r="H7459" i="12"/>
  <c r="E7460" i="12"/>
  <c r="F7461" i="12"/>
  <c r="G7461" i="12" s="1"/>
  <c r="P7458" i="12" l="1"/>
  <c r="Q7458" i="12"/>
  <c r="R7457" i="12"/>
  <c r="L7459" i="12"/>
  <c r="M7459" i="12"/>
  <c r="N7458" i="12"/>
  <c r="I7459" i="12"/>
  <c r="J7459" i="12" s="1"/>
  <c r="H7460" i="12"/>
  <c r="F7462" i="12"/>
  <c r="G7462" i="12" s="1"/>
  <c r="E7461" i="12"/>
  <c r="P7459" i="12" l="1"/>
  <c r="Q7459" i="12"/>
  <c r="R7458" i="12"/>
  <c r="L7460" i="12"/>
  <c r="M7460" i="12"/>
  <c r="N7459" i="12"/>
  <c r="I7460" i="12"/>
  <c r="J7460" i="12" s="1"/>
  <c r="H7461" i="12"/>
  <c r="F7463" i="12"/>
  <c r="G7463" i="12" s="1"/>
  <c r="E7462" i="12"/>
  <c r="P7460" i="12" l="1"/>
  <c r="Q7460" i="12"/>
  <c r="R7459" i="12"/>
  <c r="L7461" i="12"/>
  <c r="M7461" i="12"/>
  <c r="N7460" i="12"/>
  <c r="I7461" i="12"/>
  <c r="J7461" i="12" s="1"/>
  <c r="H7462" i="12"/>
  <c r="F7464" i="12"/>
  <c r="G7464" i="12" s="1"/>
  <c r="E7463" i="12"/>
  <c r="P7461" i="12" l="1"/>
  <c r="Q7461" i="12"/>
  <c r="R7460" i="12"/>
  <c r="L7462" i="12"/>
  <c r="M7462" i="12"/>
  <c r="N7461" i="12"/>
  <c r="I7462" i="12"/>
  <c r="J7462" i="12" s="1"/>
  <c r="H7463" i="12"/>
  <c r="F7465" i="12"/>
  <c r="G7465" i="12" s="1"/>
  <c r="E7464" i="12"/>
  <c r="P7462" i="12" l="1"/>
  <c r="Q7462" i="12"/>
  <c r="R7461" i="12"/>
  <c r="L7463" i="12"/>
  <c r="M7463" i="12"/>
  <c r="N7462" i="12"/>
  <c r="I7463" i="12"/>
  <c r="J7463" i="12" s="1"/>
  <c r="H7464" i="12"/>
  <c r="M7464" i="12" s="1"/>
  <c r="E7465" i="12"/>
  <c r="F7466" i="12"/>
  <c r="G7466" i="12" s="1"/>
  <c r="P7463" i="12" l="1"/>
  <c r="Q7463" i="12"/>
  <c r="Q7464" i="12" s="1"/>
  <c r="R7462" i="12"/>
  <c r="N7463" i="12"/>
  <c r="I7464" i="12"/>
  <c r="J7464" i="12" s="1"/>
  <c r="L7464" i="12"/>
  <c r="N7464" i="12" s="1"/>
  <c r="H7465" i="12"/>
  <c r="M7465" i="12" s="1"/>
  <c r="F7467" i="12"/>
  <c r="G7467" i="12" s="1"/>
  <c r="E7466" i="12"/>
  <c r="P7464" i="12" l="1"/>
  <c r="R7464" i="12" s="1"/>
  <c r="Q7465" i="12"/>
  <c r="R7463" i="12"/>
  <c r="I7465" i="12"/>
  <c r="J7465" i="12" s="1"/>
  <c r="L7465" i="12"/>
  <c r="N7465" i="12" s="1"/>
  <c r="H7466" i="12"/>
  <c r="M7466" i="12" s="1"/>
  <c r="E7467" i="12"/>
  <c r="F7468" i="12"/>
  <c r="G7468" i="12" s="1"/>
  <c r="P7465" i="12" l="1"/>
  <c r="Q7466" i="12"/>
  <c r="R7465" i="12"/>
  <c r="I7466" i="12"/>
  <c r="J7466" i="12" s="1"/>
  <c r="L7466" i="12"/>
  <c r="N7466" i="12" s="1"/>
  <c r="H7467" i="12"/>
  <c r="F7469" i="12"/>
  <c r="G7469" i="12" s="1"/>
  <c r="E7468" i="12"/>
  <c r="P7466" i="12" l="1"/>
  <c r="R7466" i="12" s="1"/>
  <c r="L7467" i="12"/>
  <c r="M7467" i="12"/>
  <c r="I7467" i="12"/>
  <c r="J7467" i="12" s="1"/>
  <c r="H7468" i="12"/>
  <c r="F7470" i="12"/>
  <c r="G7470" i="12" s="1"/>
  <c r="E7469" i="12"/>
  <c r="P7467" i="12" l="1"/>
  <c r="Q7467" i="12"/>
  <c r="L7468" i="12"/>
  <c r="M7468" i="12"/>
  <c r="N7467" i="12"/>
  <c r="I7468" i="12"/>
  <c r="J7468" i="12" s="1"/>
  <c r="H7469" i="12"/>
  <c r="M7469" i="12" s="1"/>
  <c r="F7471" i="12"/>
  <c r="G7471" i="12" s="1"/>
  <c r="E7470" i="12"/>
  <c r="P7468" i="12" l="1"/>
  <c r="Q7468" i="12"/>
  <c r="Q7469" i="12" s="1"/>
  <c r="R7467" i="12"/>
  <c r="N7468" i="12"/>
  <c r="I7469" i="12"/>
  <c r="J7469" i="12" s="1"/>
  <c r="L7469" i="12"/>
  <c r="N7469" i="12" s="1"/>
  <c r="H7470" i="12"/>
  <c r="E7471" i="12"/>
  <c r="F7472" i="12"/>
  <c r="G7472" i="12" s="1"/>
  <c r="P7469" i="12" l="1"/>
  <c r="R7469" i="12" s="1"/>
  <c r="R7468" i="12"/>
  <c r="L7470" i="12"/>
  <c r="M7470" i="12"/>
  <c r="I7470" i="12"/>
  <c r="J7470" i="12" s="1"/>
  <c r="H7471" i="12"/>
  <c r="F7473" i="12"/>
  <c r="G7473" i="12" s="1"/>
  <c r="E7472" i="12"/>
  <c r="P7470" i="12" l="1"/>
  <c r="Q7470" i="12"/>
  <c r="L7471" i="12"/>
  <c r="M7471" i="12"/>
  <c r="N7470" i="12"/>
  <c r="I7471" i="12"/>
  <c r="J7471" i="12" s="1"/>
  <c r="H7472" i="12"/>
  <c r="E7473" i="12"/>
  <c r="F7474" i="12"/>
  <c r="G7474" i="12" s="1"/>
  <c r="P7471" i="12" l="1"/>
  <c r="Q7471" i="12"/>
  <c r="R7470" i="12"/>
  <c r="L7472" i="12"/>
  <c r="M7472" i="12"/>
  <c r="N7471" i="12"/>
  <c r="I7472" i="12"/>
  <c r="J7472" i="12" s="1"/>
  <c r="H7473" i="12"/>
  <c r="M7473" i="12" s="1"/>
  <c r="F7475" i="12"/>
  <c r="G7475" i="12" s="1"/>
  <c r="E7474" i="12"/>
  <c r="P7472" i="12" l="1"/>
  <c r="Q7472" i="12"/>
  <c r="Q7473" i="12" s="1"/>
  <c r="R7471" i="12"/>
  <c r="N7472" i="12"/>
  <c r="I7473" i="12"/>
  <c r="J7473" i="12" s="1"/>
  <c r="L7473" i="12"/>
  <c r="N7473" i="12" s="1"/>
  <c r="H7474" i="12"/>
  <c r="F7476" i="12"/>
  <c r="G7476" i="12" s="1"/>
  <c r="E7475" i="12"/>
  <c r="P7473" i="12" l="1"/>
  <c r="R7473" i="12" s="1"/>
  <c r="R7472" i="12"/>
  <c r="L7474" i="12"/>
  <c r="M7474" i="12"/>
  <c r="I7474" i="12"/>
  <c r="J7474" i="12" s="1"/>
  <c r="H7475" i="12"/>
  <c r="F7477" i="12"/>
  <c r="G7477" i="12" s="1"/>
  <c r="E7476" i="12"/>
  <c r="P7474" i="12" l="1"/>
  <c r="Q7474" i="12"/>
  <c r="L7475" i="12"/>
  <c r="M7475" i="12"/>
  <c r="N7474" i="12"/>
  <c r="I7475" i="12"/>
  <c r="J7475" i="12" s="1"/>
  <c r="H7476" i="12"/>
  <c r="E7477" i="12"/>
  <c r="F7478" i="12"/>
  <c r="G7478" i="12" s="1"/>
  <c r="P7475" i="12" l="1"/>
  <c r="Q7475" i="12"/>
  <c r="R7474" i="12"/>
  <c r="L7476" i="12"/>
  <c r="M7476" i="12"/>
  <c r="N7475" i="12"/>
  <c r="I7476" i="12"/>
  <c r="J7476" i="12" s="1"/>
  <c r="H7477" i="12"/>
  <c r="F7479" i="12"/>
  <c r="G7479" i="12" s="1"/>
  <c r="E7478" i="12"/>
  <c r="P7476" i="12" l="1"/>
  <c r="Q7476" i="12"/>
  <c r="R7475" i="12"/>
  <c r="L7477" i="12"/>
  <c r="M7477" i="12"/>
  <c r="N7476" i="12"/>
  <c r="I7477" i="12"/>
  <c r="J7477" i="12" s="1"/>
  <c r="H7478" i="12"/>
  <c r="F7480" i="12"/>
  <c r="G7480" i="12" s="1"/>
  <c r="E7479" i="12"/>
  <c r="P7477" i="12" l="1"/>
  <c r="Q7477" i="12"/>
  <c r="R7476" i="12"/>
  <c r="L7478" i="12"/>
  <c r="M7478" i="12"/>
  <c r="N7477" i="12"/>
  <c r="I7478" i="12"/>
  <c r="J7478" i="12" s="1"/>
  <c r="H7479" i="12"/>
  <c r="E7480" i="12"/>
  <c r="F7481" i="12"/>
  <c r="G7481" i="12" s="1"/>
  <c r="P7478" i="12" l="1"/>
  <c r="Q7478" i="12"/>
  <c r="R7477" i="12"/>
  <c r="L7479" i="12"/>
  <c r="M7479" i="12"/>
  <c r="N7478" i="12"/>
  <c r="I7479" i="12"/>
  <c r="J7479" i="12" s="1"/>
  <c r="H7480" i="12"/>
  <c r="F7482" i="12"/>
  <c r="G7482" i="12" s="1"/>
  <c r="E7481" i="12"/>
  <c r="P7479" i="12" l="1"/>
  <c r="Q7479" i="12"/>
  <c r="R7478" i="12"/>
  <c r="L7480" i="12"/>
  <c r="M7480" i="12"/>
  <c r="N7479" i="12"/>
  <c r="I7480" i="12"/>
  <c r="J7480" i="12" s="1"/>
  <c r="H7481" i="12"/>
  <c r="M7481" i="12" s="1"/>
  <c r="F7483" i="12"/>
  <c r="G7483" i="12" s="1"/>
  <c r="E7482" i="12"/>
  <c r="P7480" i="12" l="1"/>
  <c r="Q7480" i="12"/>
  <c r="Q7481" i="12" s="1"/>
  <c r="R7479" i="12"/>
  <c r="N7480" i="12"/>
  <c r="I7481" i="12"/>
  <c r="J7481" i="12" s="1"/>
  <c r="L7481" i="12"/>
  <c r="N7481" i="12" s="1"/>
  <c r="H7482" i="12"/>
  <c r="M7482" i="12" s="1"/>
  <c r="E7483" i="12"/>
  <c r="F7484" i="12"/>
  <c r="G7484" i="12" s="1"/>
  <c r="P7481" i="12" l="1"/>
  <c r="R7481" i="12" s="1"/>
  <c r="Q7482" i="12"/>
  <c r="R7480" i="12"/>
  <c r="I7482" i="12"/>
  <c r="J7482" i="12" s="1"/>
  <c r="L7482" i="12"/>
  <c r="N7482" i="12" s="1"/>
  <c r="H7483" i="12"/>
  <c r="M7483" i="12" s="1"/>
  <c r="F7485" i="12"/>
  <c r="G7485" i="12" s="1"/>
  <c r="E7484" i="12"/>
  <c r="P7482" i="12" l="1"/>
  <c r="R7482" i="12" s="1"/>
  <c r="Q7483" i="12"/>
  <c r="I7483" i="12"/>
  <c r="J7483" i="12" s="1"/>
  <c r="L7483" i="12"/>
  <c r="N7483" i="12" s="1"/>
  <c r="H7484" i="12"/>
  <c r="F7486" i="12"/>
  <c r="G7486" i="12" s="1"/>
  <c r="E7485" i="12"/>
  <c r="P7483" i="12" l="1"/>
  <c r="R7483" i="12" s="1"/>
  <c r="L7484" i="12"/>
  <c r="M7484" i="12"/>
  <c r="I7484" i="12"/>
  <c r="J7484" i="12" s="1"/>
  <c r="H7485" i="12"/>
  <c r="E7486" i="12"/>
  <c r="F7487" i="12"/>
  <c r="G7487" i="12" s="1"/>
  <c r="P7484" i="12" l="1"/>
  <c r="Q7484" i="12"/>
  <c r="L7485" i="12"/>
  <c r="M7485" i="12"/>
  <c r="N7484" i="12"/>
  <c r="I7485" i="12"/>
  <c r="J7485" i="12" s="1"/>
  <c r="H7486" i="12"/>
  <c r="F7488" i="12"/>
  <c r="G7488" i="12" s="1"/>
  <c r="E7487" i="12"/>
  <c r="P7485" i="12" l="1"/>
  <c r="Q7485" i="12"/>
  <c r="R7484" i="12"/>
  <c r="L7486" i="12"/>
  <c r="M7486" i="12"/>
  <c r="N7485" i="12"/>
  <c r="I7486" i="12"/>
  <c r="J7486" i="12" s="1"/>
  <c r="H7487" i="12"/>
  <c r="E7488" i="12"/>
  <c r="F7489" i="12"/>
  <c r="G7489" i="12" s="1"/>
  <c r="P7486" i="12" l="1"/>
  <c r="Q7486" i="12"/>
  <c r="R7485" i="12"/>
  <c r="L7487" i="12"/>
  <c r="M7487" i="12"/>
  <c r="N7486" i="12"/>
  <c r="I7487" i="12"/>
  <c r="J7487" i="12" s="1"/>
  <c r="H7488" i="12"/>
  <c r="F7490" i="12"/>
  <c r="G7490" i="12" s="1"/>
  <c r="E7489" i="12"/>
  <c r="P7487" i="12" l="1"/>
  <c r="Q7487" i="12"/>
  <c r="R7486" i="12"/>
  <c r="L7488" i="12"/>
  <c r="M7488" i="12"/>
  <c r="N7487" i="12"/>
  <c r="I7488" i="12"/>
  <c r="J7488" i="12" s="1"/>
  <c r="H7489" i="12"/>
  <c r="F7491" i="12"/>
  <c r="G7491" i="12" s="1"/>
  <c r="E7490" i="12"/>
  <c r="P7488" i="12" l="1"/>
  <c r="Q7488" i="12"/>
  <c r="R7487" i="12"/>
  <c r="L7489" i="12"/>
  <c r="M7489" i="12"/>
  <c r="N7488" i="12"/>
  <c r="I7489" i="12"/>
  <c r="J7489" i="12" s="1"/>
  <c r="H7490" i="12"/>
  <c r="F7492" i="12"/>
  <c r="G7492" i="12" s="1"/>
  <c r="E7491" i="12"/>
  <c r="P7489" i="12" l="1"/>
  <c r="Q7489" i="12"/>
  <c r="R7488" i="12"/>
  <c r="L7490" i="12"/>
  <c r="M7490" i="12"/>
  <c r="N7489" i="12"/>
  <c r="I7490" i="12"/>
  <c r="J7490" i="12" s="1"/>
  <c r="H7491" i="12"/>
  <c r="M7491" i="12" s="1"/>
  <c r="F7493" i="12"/>
  <c r="G7493" i="12" s="1"/>
  <c r="E7492" i="12"/>
  <c r="P7490" i="12" l="1"/>
  <c r="Q7490" i="12"/>
  <c r="Q7491" i="12" s="1"/>
  <c r="R7489" i="12"/>
  <c r="N7490" i="12"/>
  <c r="I7491" i="12"/>
  <c r="J7491" i="12" s="1"/>
  <c r="L7491" i="12"/>
  <c r="N7491" i="12" s="1"/>
  <c r="H7492" i="12"/>
  <c r="F7494" i="12"/>
  <c r="G7494" i="12" s="1"/>
  <c r="E7493" i="12"/>
  <c r="P7491" i="12" l="1"/>
  <c r="R7491" i="12" s="1"/>
  <c r="R7490" i="12"/>
  <c r="L7492" i="12"/>
  <c r="M7492" i="12"/>
  <c r="I7492" i="12"/>
  <c r="J7492" i="12" s="1"/>
  <c r="H7493" i="12"/>
  <c r="E7494" i="12"/>
  <c r="F7495" i="12"/>
  <c r="G7495" i="12" s="1"/>
  <c r="P7492" i="12" l="1"/>
  <c r="Q7492" i="12"/>
  <c r="L7493" i="12"/>
  <c r="M7493" i="12"/>
  <c r="N7492" i="12"/>
  <c r="I7493" i="12"/>
  <c r="J7493" i="12" s="1"/>
  <c r="H7494" i="12"/>
  <c r="M7494" i="12" s="1"/>
  <c r="F7496" i="12"/>
  <c r="G7496" i="12" s="1"/>
  <c r="E7495" i="12"/>
  <c r="P7493" i="12" l="1"/>
  <c r="Q7493" i="12"/>
  <c r="Q7494" i="12" s="1"/>
  <c r="R7492" i="12"/>
  <c r="N7493" i="12"/>
  <c r="I7494" i="12"/>
  <c r="J7494" i="12" s="1"/>
  <c r="L7494" i="12"/>
  <c r="N7494" i="12" s="1"/>
  <c r="H7495" i="12"/>
  <c r="M7495" i="12" s="1"/>
  <c r="E7496" i="12"/>
  <c r="F7497" i="12"/>
  <c r="G7497" i="12" s="1"/>
  <c r="P7494" i="12" l="1"/>
  <c r="R7494" i="12" s="1"/>
  <c r="Q7495" i="12"/>
  <c r="R7493" i="12"/>
  <c r="I7495" i="12"/>
  <c r="J7495" i="12" s="1"/>
  <c r="L7495" i="12"/>
  <c r="N7495" i="12" s="1"/>
  <c r="H7496" i="12"/>
  <c r="F7498" i="12"/>
  <c r="G7498" i="12" s="1"/>
  <c r="E7497" i="12"/>
  <c r="P7495" i="12" l="1"/>
  <c r="R7495" i="12" s="1"/>
  <c r="L7496" i="12"/>
  <c r="M7496" i="12"/>
  <c r="I7496" i="12"/>
  <c r="J7496" i="12" s="1"/>
  <c r="H7497" i="12"/>
  <c r="M7497" i="12" s="1"/>
  <c r="F7499" i="12"/>
  <c r="G7499" i="12" s="1"/>
  <c r="E7498" i="12"/>
  <c r="P7496" i="12" l="1"/>
  <c r="Q7496" i="12"/>
  <c r="Q7497" i="12" s="1"/>
  <c r="N7496" i="12"/>
  <c r="I7497" i="12"/>
  <c r="J7497" i="12" s="1"/>
  <c r="L7497" i="12"/>
  <c r="N7497" i="12" s="1"/>
  <c r="H7498" i="12"/>
  <c r="F7500" i="12"/>
  <c r="G7500" i="12" s="1"/>
  <c r="E7499" i="12"/>
  <c r="P7497" i="12" l="1"/>
  <c r="R7497" i="12" s="1"/>
  <c r="R7496" i="12"/>
  <c r="L7498" i="12"/>
  <c r="M7498" i="12"/>
  <c r="I7498" i="12"/>
  <c r="J7498" i="12" s="1"/>
  <c r="H7499" i="12"/>
  <c r="M7499" i="12" s="1"/>
  <c r="F7501" i="12"/>
  <c r="G7501" i="12" s="1"/>
  <c r="E7500" i="12"/>
  <c r="P7498" i="12" l="1"/>
  <c r="Q7498" i="12"/>
  <c r="Q7499" i="12" s="1"/>
  <c r="N7498" i="12"/>
  <c r="I7499" i="12"/>
  <c r="J7499" i="12" s="1"/>
  <c r="L7499" i="12"/>
  <c r="N7499" i="12" s="1"/>
  <c r="H7500" i="12"/>
  <c r="M7500" i="12" s="1"/>
  <c r="F7502" i="12"/>
  <c r="G7502" i="12" s="1"/>
  <c r="E7501" i="12"/>
  <c r="P7499" i="12" l="1"/>
  <c r="Q7500" i="12"/>
  <c r="R7498" i="12"/>
  <c r="R7499" i="12"/>
  <c r="I7500" i="12"/>
  <c r="J7500" i="12" s="1"/>
  <c r="L7500" i="12"/>
  <c r="N7500" i="12" s="1"/>
  <c r="H7501" i="12"/>
  <c r="E7502" i="12"/>
  <c r="F7503" i="12"/>
  <c r="G7503" i="12" s="1"/>
  <c r="P7500" i="12" l="1"/>
  <c r="R7500" i="12" s="1"/>
  <c r="L7501" i="12"/>
  <c r="M7501" i="12"/>
  <c r="I7501" i="12"/>
  <c r="J7501" i="12" s="1"/>
  <c r="H7502" i="12"/>
  <c r="F7504" i="12"/>
  <c r="G7504" i="12" s="1"/>
  <c r="E7503" i="12"/>
  <c r="P7501" i="12" l="1"/>
  <c r="Q7501" i="12"/>
  <c r="L7502" i="12"/>
  <c r="M7502" i="12"/>
  <c r="N7501" i="12"/>
  <c r="I7502" i="12"/>
  <c r="J7502" i="12" s="1"/>
  <c r="H7503" i="12"/>
  <c r="F7505" i="12"/>
  <c r="G7505" i="12" s="1"/>
  <c r="E7504" i="12"/>
  <c r="P7502" i="12" l="1"/>
  <c r="Q7502" i="12"/>
  <c r="R7501" i="12"/>
  <c r="L7503" i="12"/>
  <c r="M7503" i="12"/>
  <c r="N7502" i="12"/>
  <c r="I7503" i="12"/>
  <c r="J7503" i="12" s="1"/>
  <c r="H7504" i="12"/>
  <c r="E7505" i="12"/>
  <c r="F7506" i="12"/>
  <c r="G7506" i="12" s="1"/>
  <c r="P7503" i="12" l="1"/>
  <c r="Q7503" i="12"/>
  <c r="R7502" i="12"/>
  <c r="L7504" i="12"/>
  <c r="M7504" i="12"/>
  <c r="N7503" i="12"/>
  <c r="I7504" i="12"/>
  <c r="J7504" i="12" s="1"/>
  <c r="H7505" i="12"/>
  <c r="F7507" i="12"/>
  <c r="G7507" i="12" s="1"/>
  <c r="E7506" i="12"/>
  <c r="P7504" i="12" l="1"/>
  <c r="Q7504" i="12"/>
  <c r="R7503" i="12"/>
  <c r="L7505" i="12"/>
  <c r="M7505" i="12"/>
  <c r="N7504" i="12"/>
  <c r="I7505" i="12"/>
  <c r="J7505" i="12" s="1"/>
  <c r="H7506" i="12"/>
  <c r="E7507" i="12"/>
  <c r="F7508" i="12"/>
  <c r="G7508" i="12" s="1"/>
  <c r="P7505" i="12" l="1"/>
  <c r="Q7505" i="12"/>
  <c r="R7504" i="12"/>
  <c r="L7506" i="12"/>
  <c r="M7506" i="12"/>
  <c r="N7505" i="12"/>
  <c r="I7506" i="12"/>
  <c r="J7506" i="12" s="1"/>
  <c r="H7507" i="12"/>
  <c r="F7509" i="12"/>
  <c r="G7509" i="12" s="1"/>
  <c r="E7508" i="12"/>
  <c r="P7506" i="12" l="1"/>
  <c r="Q7506" i="12"/>
  <c r="R7505" i="12"/>
  <c r="L7507" i="12"/>
  <c r="M7507" i="12"/>
  <c r="N7506" i="12"/>
  <c r="I7507" i="12"/>
  <c r="J7507" i="12" s="1"/>
  <c r="H7508" i="12"/>
  <c r="E7509" i="12"/>
  <c r="F7510" i="12"/>
  <c r="G7510" i="12" s="1"/>
  <c r="P7507" i="12" l="1"/>
  <c r="Q7507" i="12"/>
  <c r="R7506" i="12"/>
  <c r="L7508" i="12"/>
  <c r="M7508" i="12"/>
  <c r="N7507" i="12"/>
  <c r="I7508" i="12"/>
  <c r="J7508" i="12" s="1"/>
  <c r="H7509" i="12"/>
  <c r="M7509" i="12" s="1"/>
  <c r="F7511" i="12"/>
  <c r="G7511" i="12" s="1"/>
  <c r="E7510" i="12"/>
  <c r="P7508" i="12" l="1"/>
  <c r="Q7508" i="12"/>
  <c r="Q7509" i="12" s="1"/>
  <c r="R7507" i="12"/>
  <c r="N7508" i="12"/>
  <c r="I7509" i="12"/>
  <c r="J7509" i="12" s="1"/>
  <c r="L7509" i="12"/>
  <c r="N7509" i="12" s="1"/>
  <c r="H7510" i="12"/>
  <c r="E7511" i="12"/>
  <c r="F7512" i="12"/>
  <c r="G7512" i="12" s="1"/>
  <c r="P7509" i="12" l="1"/>
  <c r="R7509" i="12" s="1"/>
  <c r="R7508" i="12"/>
  <c r="L7510" i="12"/>
  <c r="M7510" i="12"/>
  <c r="I7510" i="12"/>
  <c r="J7510" i="12" s="1"/>
  <c r="H7511" i="12"/>
  <c r="M7511" i="12" s="1"/>
  <c r="F7513" i="12"/>
  <c r="G7513" i="12" s="1"/>
  <c r="E7512" i="12"/>
  <c r="P7510" i="12" l="1"/>
  <c r="Q7510" i="12"/>
  <c r="Q7511" i="12" s="1"/>
  <c r="N7510" i="12"/>
  <c r="I7511" i="12"/>
  <c r="J7511" i="12" s="1"/>
  <c r="L7511" i="12"/>
  <c r="N7511" i="12" s="1"/>
  <c r="H7512" i="12"/>
  <c r="E7513" i="12"/>
  <c r="F7514" i="12"/>
  <c r="G7514" i="12" s="1"/>
  <c r="P7511" i="12" l="1"/>
  <c r="R7511" i="12" s="1"/>
  <c r="R7510" i="12"/>
  <c r="L7512" i="12"/>
  <c r="M7512" i="12"/>
  <c r="I7512" i="12"/>
  <c r="J7512" i="12" s="1"/>
  <c r="H7513" i="12"/>
  <c r="F7515" i="12"/>
  <c r="G7515" i="12" s="1"/>
  <c r="E7514" i="12"/>
  <c r="P7512" i="12" l="1"/>
  <c r="Q7512" i="12"/>
  <c r="L7513" i="12"/>
  <c r="M7513" i="12"/>
  <c r="N7512" i="12"/>
  <c r="I7513" i="12"/>
  <c r="J7513" i="12" s="1"/>
  <c r="H7514" i="12"/>
  <c r="E7515" i="12"/>
  <c r="F7516" i="12"/>
  <c r="G7516" i="12" s="1"/>
  <c r="P7513" i="12" l="1"/>
  <c r="Q7513" i="12"/>
  <c r="R7512" i="12"/>
  <c r="L7514" i="12"/>
  <c r="M7514" i="12"/>
  <c r="N7513" i="12"/>
  <c r="I7514" i="12"/>
  <c r="J7514" i="12" s="1"/>
  <c r="H7515" i="12"/>
  <c r="M7515" i="12" s="1"/>
  <c r="F7517" i="12"/>
  <c r="G7517" i="12" s="1"/>
  <c r="E7516" i="12"/>
  <c r="P7514" i="12" l="1"/>
  <c r="Q7514" i="12"/>
  <c r="Q7515" i="12" s="1"/>
  <c r="R7513" i="12"/>
  <c r="N7514" i="12"/>
  <c r="I7515" i="12"/>
  <c r="J7515" i="12" s="1"/>
  <c r="L7515" i="12"/>
  <c r="N7515" i="12" s="1"/>
  <c r="H7516" i="12"/>
  <c r="M7516" i="12" s="1"/>
  <c r="E7517" i="12"/>
  <c r="F7518" i="12"/>
  <c r="G7518" i="12" s="1"/>
  <c r="P7515" i="12" l="1"/>
  <c r="R7515" i="12" s="1"/>
  <c r="Q7516" i="12"/>
  <c r="R7514" i="12"/>
  <c r="I7516" i="12"/>
  <c r="J7516" i="12" s="1"/>
  <c r="L7516" i="12"/>
  <c r="N7516" i="12" s="1"/>
  <c r="H7517" i="12"/>
  <c r="F7519" i="12"/>
  <c r="G7519" i="12" s="1"/>
  <c r="E7518" i="12"/>
  <c r="P7516" i="12" l="1"/>
  <c r="R7516" i="12" s="1"/>
  <c r="L7517" i="12"/>
  <c r="M7517" i="12"/>
  <c r="I7517" i="12"/>
  <c r="J7517" i="12" s="1"/>
  <c r="H7518" i="12"/>
  <c r="E7519" i="12"/>
  <c r="F7520" i="12"/>
  <c r="G7520" i="12" s="1"/>
  <c r="P7517" i="12" l="1"/>
  <c r="Q7517" i="12"/>
  <c r="L7518" i="12"/>
  <c r="M7518" i="12"/>
  <c r="N7517" i="12"/>
  <c r="I7518" i="12"/>
  <c r="J7518" i="12" s="1"/>
  <c r="H7519" i="12"/>
  <c r="F7521" i="12"/>
  <c r="G7521" i="12" s="1"/>
  <c r="E7520" i="12"/>
  <c r="P7518" i="12" l="1"/>
  <c r="Q7518" i="12"/>
  <c r="R7517" i="12"/>
  <c r="L7519" i="12"/>
  <c r="M7519" i="12"/>
  <c r="N7518" i="12"/>
  <c r="I7519" i="12"/>
  <c r="J7519" i="12" s="1"/>
  <c r="H7520" i="12"/>
  <c r="F7522" i="12"/>
  <c r="G7522" i="12" s="1"/>
  <c r="E7521" i="12"/>
  <c r="P7519" i="12" l="1"/>
  <c r="Q7519" i="12"/>
  <c r="R7518" i="12"/>
  <c r="L7520" i="12"/>
  <c r="M7520" i="12"/>
  <c r="N7519" i="12"/>
  <c r="I7520" i="12"/>
  <c r="J7520" i="12" s="1"/>
  <c r="H7521" i="12"/>
  <c r="E7522" i="12"/>
  <c r="F7523" i="12"/>
  <c r="G7523" i="12" s="1"/>
  <c r="P7520" i="12" l="1"/>
  <c r="Q7520" i="12"/>
  <c r="R7519" i="12"/>
  <c r="L7521" i="12"/>
  <c r="M7521" i="12"/>
  <c r="N7520" i="12"/>
  <c r="I7521" i="12"/>
  <c r="J7521" i="12" s="1"/>
  <c r="H7522" i="12"/>
  <c r="F7524" i="12"/>
  <c r="G7524" i="12" s="1"/>
  <c r="E7523" i="12"/>
  <c r="P7521" i="12" l="1"/>
  <c r="Q7521" i="12"/>
  <c r="R7520" i="12"/>
  <c r="L7522" i="12"/>
  <c r="M7522" i="12"/>
  <c r="N7521" i="12"/>
  <c r="I7522" i="12"/>
  <c r="J7522" i="12" s="1"/>
  <c r="H7523" i="12"/>
  <c r="F7525" i="12"/>
  <c r="G7525" i="12" s="1"/>
  <c r="E7524" i="12"/>
  <c r="P7522" i="12" l="1"/>
  <c r="Q7522" i="12"/>
  <c r="R7521" i="12"/>
  <c r="L7523" i="12"/>
  <c r="M7523" i="12"/>
  <c r="N7522" i="12"/>
  <c r="I7523" i="12"/>
  <c r="J7523" i="12" s="1"/>
  <c r="H7524" i="12"/>
  <c r="F7526" i="12"/>
  <c r="G7526" i="12" s="1"/>
  <c r="E7525" i="12"/>
  <c r="P7523" i="12" l="1"/>
  <c r="Q7523" i="12"/>
  <c r="R7522" i="12"/>
  <c r="L7524" i="12"/>
  <c r="M7524" i="12"/>
  <c r="N7523" i="12"/>
  <c r="I7524" i="12"/>
  <c r="J7524" i="12" s="1"/>
  <c r="H7525" i="12"/>
  <c r="E7526" i="12"/>
  <c r="F7527" i="12"/>
  <c r="G7527" i="12" s="1"/>
  <c r="P7524" i="12" l="1"/>
  <c r="Q7524" i="12"/>
  <c r="R7523" i="12"/>
  <c r="L7525" i="12"/>
  <c r="M7525" i="12"/>
  <c r="N7524" i="12"/>
  <c r="I7525" i="12"/>
  <c r="J7525" i="12" s="1"/>
  <c r="H7526" i="12"/>
  <c r="F7528" i="12"/>
  <c r="G7528" i="12" s="1"/>
  <c r="E7527" i="12"/>
  <c r="P7525" i="12" l="1"/>
  <c r="Q7525" i="12"/>
  <c r="R7524" i="12"/>
  <c r="L7526" i="12"/>
  <c r="M7526" i="12"/>
  <c r="N7525" i="12"/>
  <c r="I7526" i="12"/>
  <c r="J7526" i="12" s="1"/>
  <c r="H7527" i="12"/>
  <c r="F7529" i="12"/>
  <c r="G7529" i="12" s="1"/>
  <c r="E7528" i="12"/>
  <c r="P7526" i="12" l="1"/>
  <c r="Q7526" i="12"/>
  <c r="R7525" i="12"/>
  <c r="L7527" i="12"/>
  <c r="M7527" i="12"/>
  <c r="N7526" i="12"/>
  <c r="I7527" i="12"/>
  <c r="J7527" i="12" s="1"/>
  <c r="H7528" i="12"/>
  <c r="F7530" i="12"/>
  <c r="G7530" i="12" s="1"/>
  <c r="E7529" i="12"/>
  <c r="P7527" i="12" l="1"/>
  <c r="Q7527" i="12"/>
  <c r="R7526" i="12"/>
  <c r="L7528" i="12"/>
  <c r="M7528" i="12"/>
  <c r="N7527" i="12"/>
  <c r="I7528" i="12"/>
  <c r="J7528" i="12" s="1"/>
  <c r="H7529" i="12"/>
  <c r="F7531" i="12"/>
  <c r="G7531" i="12" s="1"/>
  <c r="E7530" i="12"/>
  <c r="P7528" i="12" l="1"/>
  <c r="Q7528" i="12"/>
  <c r="R7527" i="12"/>
  <c r="L7529" i="12"/>
  <c r="M7529" i="12"/>
  <c r="N7528" i="12"/>
  <c r="I7529" i="12"/>
  <c r="J7529" i="12" s="1"/>
  <c r="H7530" i="12"/>
  <c r="F7532" i="12"/>
  <c r="G7532" i="12" s="1"/>
  <c r="E7531" i="12"/>
  <c r="P7529" i="12" l="1"/>
  <c r="Q7529" i="12"/>
  <c r="R7528" i="12"/>
  <c r="L7530" i="12"/>
  <c r="M7530" i="12"/>
  <c r="N7529" i="12"/>
  <c r="I7530" i="12"/>
  <c r="J7530" i="12" s="1"/>
  <c r="H7531" i="12"/>
  <c r="E7532" i="12"/>
  <c r="F7533" i="12"/>
  <c r="G7533" i="12" s="1"/>
  <c r="P7530" i="12" l="1"/>
  <c r="Q7530" i="12"/>
  <c r="R7529" i="12"/>
  <c r="L7531" i="12"/>
  <c r="M7531" i="12"/>
  <c r="N7530" i="12"/>
  <c r="I7531" i="12"/>
  <c r="J7531" i="12" s="1"/>
  <c r="H7532" i="12"/>
  <c r="F7534" i="12"/>
  <c r="G7534" i="12" s="1"/>
  <c r="E7533" i="12"/>
  <c r="P7531" i="12" l="1"/>
  <c r="Q7531" i="12"/>
  <c r="R7530" i="12"/>
  <c r="L7532" i="12"/>
  <c r="M7532" i="12"/>
  <c r="N7531" i="12"/>
  <c r="I7532" i="12"/>
  <c r="J7532" i="12" s="1"/>
  <c r="H7533" i="12"/>
  <c r="F7535" i="12"/>
  <c r="G7535" i="12" s="1"/>
  <c r="E7534" i="12"/>
  <c r="P7532" i="12" l="1"/>
  <c r="Q7532" i="12"/>
  <c r="R7532" i="12" s="1"/>
  <c r="R7531" i="12"/>
  <c r="L7533" i="12"/>
  <c r="M7533" i="12"/>
  <c r="N7532" i="12"/>
  <c r="I7533" i="12"/>
  <c r="J7533" i="12" s="1"/>
  <c r="H7534" i="12"/>
  <c r="E7535" i="12"/>
  <c r="F7536" i="12"/>
  <c r="G7536" i="12" s="1"/>
  <c r="P7533" i="12" l="1"/>
  <c r="Q7533" i="12"/>
  <c r="L7534" i="12"/>
  <c r="M7534" i="12"/>
  <c r="N7533" i="12"/>
  <c r="I7534" i="12"/>
  <c r="J7534" i="12" s="1"/>
  <c r="H7535" i="12"/>
  <c r="F7537" i="12"/>
  <c r="G7537" i="12" s="1"/>
  <c r="E7536" i="12"/>
  <c r="P7534" i="12" l="1"/>
  <c r="Q7534" i="12"/>
  <c r="R7533" i="12"/>
  <c r="L7535" i="12"/>
  <c r="M7535" i="12"/>
  <c r="N7534" i="12"/>
  <c r="I7535" i="12"/>
  <c r="J7535" i="12" s="1"/>
  <c r="H7536" i="12"/>
  <c r="F7538" i="12"/>
  <c r="G7538" i="12" s="1"/>
  <c r="E7537" i="12"/>
  <c r="P7535" i="12" l="1"/>
  <c r="Q7535" i="12"/>
  <c r="R7534" i="12"/>
  <c r="L7536" i="12"/>
  <c r="M7536" i="12"/>
  <c r="N7535" i="12"/>
  <c r="I7536" i="12"/>
  <c r="J7536" i="12" s="1"/>
  <c r="H7537" i="12"/>
  <c r="E7538" i="12"/>
  <c r="F7539" i="12"/>
  <c r="G7539" i="12" s="1"/>
  <c r="P7536" i="12" l="1"/>
  <c r="Q7536" i="12"/>
  <c r="R7535" i="12"/>
  <c r="L7537" i="12"/>
  <c r="M7537" i="12"/>
  <c r="N7536" i="12"/>
  <c r="I7537" i="12"/>
  <c r="J7537" i="12" s="1"/>
  <c r="H7538" i="12"/>
  <c r="F7540" i="12"/>
  <c r="G7540" i="12" s="1"/>
  <c r="E7539" i="12"/>
  <c r="P7537" i="12" l="1"/>
  <c r="Q7537" i="12"/>
  <c r="R7536" i="12"/>
  <c r="L7538" i="12"/>
  <c r="M7538" i="12"/>
  <c r="N7537" i="12"/>
  <c r="I7538" i="12"/>
  <c r="J7538" i="12" s="1"/>
  <c r="H7539" i="12"/>
  <c r="F7541" i="12"/>
  <c r="G7541" i="12" s="1"/>
  <c r="E7540" i="12"/>
  <c r="P7538" i="12" l="1"/>
  <c r="Q7538" i="12"/>
  <c r="R7538" i="12" s="1"/>
  <c r="R7537" i="12"/>
  <c r="L7539" i="12"/>
  <c r="M7539" i="12"/>
  <c r="N7538" i="12"/>
  <c r="I7539" i="12"/>
  <c r="J7539" i="12" s="1"/>
  <c r="H7540" i="12"/>
  <c r="F7542" i="12"/>
  <c r="G7542" i="12" s="1"/>
  <c r="E7541" i="12"/>
  <c r="P7539" i="12" l="1"/>
  <c r="Q7539" i="12"/>
  <c r="L7540" i="12"/>
  <c r="M7540" i="12"/>
  <c r="N7539" i="12"/>
  <c r="I7540" i="12"/>
  <c r="J7540" i="12" s="1"/>
  <c r="H7541" i="12"/>
  <c r="E7542" i="12"/>
  <c r="F7543" i="12"/>
  <c r="G7543" i="12" s="1"/>
  <c r="P7540" i="12" l="1"/>
  <c r="Q7540" i="12"/>
  <c r="R7539" i="12"/>
  <c r="L7541" i="12"/>
  <c r="M7541" i="12"/>
  <c r="N7540" i="12"/>
  <c r="I7541" i="12"/>
  <c r="J7541" i="12" s="1"/>
  <c r="H7542" i="12"/>
  <c r="F7544" i="12"/>
  <c r="G7544" i="12" s="1"/>
  <c r="E7543" i="12"/>
  <c r="P7541" i="12" l="1"/>
  <c r="Q7541" i="12"/>
  <c r="R7540" i="12"/>
  <c r="L7542" i="12"/>
  <c r="M7542" i="12"/>
  <c r="N7541" i="12"/>
  <c r="I7542" i="12"/>
  <c r="J7542" i="12" s="1"/>
  <c r="H7543" i="12"/>
  <c r="E7544" i="12"/>
  <c r="F7545" i="12"/>
  <c r="G7545" i="12" s="1"/>
  <c r="P7542" i="12" l="1"/>
  <c r="Q7542" i="12"/>
  <c r="R7541" i="12"/>
  <c r="L7543" i="12"/>
  <c r="M7543" i="12"/>
  <c r="N7542" i="12"/>
  <c r="I7543" i="12"/>
  <c r="J7543" i="12" s="1"/>
  <c r="H7544" i="12"/>
  <c r="F7546" i="12"/>
  <c r="G7546" i="12" s="1"/>
  <c r="E7545" i="12"/>
  <c r="P7543" i="12" l="1"/>
  <c r="Q7543" i="12"/>
  <c r="R7542" i="12"/>
  <c r="L7544" i="12"/>
  <c r="M7544" i="12"/>
  <c r="N7543" i="12"/>
  <c r="I7544" i="12"/>
  <c r="J7544" i="12" s="1"/>
  <c r="H7545" i="12"/>
  <c r="E7546" i="12"/>
  <c r="F7547" i="12"/>
  <c r="G7547" i="12" s="1"/>
  <c r="P7544" i="12" l="1"/>
  <c r="Q7544" i="12"/>
  <c r="R7543" i="12"/>
  <c r="L7545" i="12"/>
  <c r="M7545" i="12"/>
  <c r="N7544" i="12"/>
  <c r="I7545" i="12"/>
  <c r="J7545" i="12" s="1"/>
  <c r="H7546" i="12"/>
  <c r="F7548" i="12"/>
  <c r="G7548" i="12" s="1"/>
  <c r="E7547" i="12"/>
  <c r="P7545" i="12" l="1"/>
  <c r="Q7545" i="12"/>
  <c r="R7544" i="12"/>
  <c r="L7546" i="12"/>
  <c r="M7546" i="12"/>
  <c r="N7545" i="12"/>
  <c r="I7546" i="12"/>
  <c r="J7546" i="12" s="1"/>
  <c r="H7547" i="12"/>
  <c r="M7547" i="12" s="1"/>
  <c r="E7548" i="12"/>
  <c r="F7549" i="12"/>
  <c r="G7549" i="12" s="1"/>
  <c r="P7546" i="12" l="1"/>
  <c r="Q7546" i="12"/>
  <c r="Q7547" i="12" s="1"/>
  <c r="R7545" i="12"/>
  <c r="N7546" i="12"/>
  <c r="I7547" i="12"/>
  <c r="J7547" i="12" s="1"/>
  <c r="L7547" i="12"/>
  <c r="N7547" i="12" s="1"/>
  <c r="H7548" i="12"/>
  <c r="F7550" i="12"/>
  <c r="G7550" i="12" s="1"/>
  <c r="E7549" i="12"/>
  <c r="P7547" i="12" l="1"/>
  <c r="R7547" i="12" s="1"/>
  <c r="R7546" i="12"/>
  <c r="L7548" i="12"/>
  <c r="M7548" i="12"/>
  <c r="I7548" i="12"/>
  <c r="J7548" i="12" s="1"/>
  <c r="H7549" i="12"/>
  <c r="M7549" i="12" s="1"/>
  <c r="F7551" i="12"/>
  <c r="G7551" i="12" s="1"/>
  <c r="E7550" i="12"/>
  <c r="P7548" i="12" l="1"/>
  <c r="Q7548" i="12"/>
  <c r="Q7549" i="12" s="1"/>
  <c r="N7548" i="12"/>
  <c r="I7549" i="12"/>
  <c r="J7549" i="12" s="1"/>
  <c r="L7549" i="12"/>
  <c r="N7549" i="12" s="1"/>
  <c r="H7550" i="12"/>
  <c r="F7552" i="12"/>
  <c r="G7552" i="12" s="1"/>
  <c r="E7551" i="12"/>
  <c r="P7549" i="12" l="1"/>
  <c r="R7549" i="12" s="1"/>
  <c r="R7548" i="12"/>
  <c r="L7550" i="12"/>
  <c r="M7550" i="12"/>
  <c r="I7550" i="12"/>
  <c r="J7550" i="12" s="1"/>
  <c r="H7551" i="12"/>
  <c r="E7552" i="12"/>
  <c r="F7553" i="12"/>
  <c r="G7553" i="12" s="1"/>
  <c r="P7550" i="12" l="1"/>
  <c r="Q7550" i="12"/>
  <c r="L7551" i="12"/>
  <c r="M7551" i="12"/>
  <c r="N7550" i="12"/>
  <c r="I7551" i="12"/>
  <c r="J7551" i="12" s="1"/>
  <c r="H7552" i="12"/>
  <c r="F7554" i="12"/>
  <c r="G7554" i="12" s="1"/>
  <c r="E7553" i="12"/>
  <c r="P7551" i="12" l="1"/>
  <c r="Q7551" i="12"/>
  <c r="R7551" i="12" s="1"/>
  <c r="R7550" i="12"/>
  <c r="L7552" i="12"/>
  <c r="M7552" i="12"/>
  <c r="N7551" i="12"/>
  <c r="I7552" i="12"/>
  <c r="J7552" i="12" s="1"/>
  <c r="H7553" i="12"/>
  <c r="F7555" i="12"/>
  <c r="G7555" i="12" s="1"/>
  <c r="E7554" i="12"/>
  <c r="P7552" i="12" l="1"/>
  <c r="Q7552" i="12"/>
  <c r="L7553" i="12"/>
  <c r="M7553" i="12"/>
  <c r="N7552" i="12"/>
  <c r="I7553" i="12"/>
  <c r="J7553" i="12" s="1"/>
  <c r="H7554" i="12"/>
  <c r="F7556" i="12"/>
  <c r="G7556" i="12" s="1"/>
  <c r="E7555" i="12"/>
  <c r="P7553" i="12" l="1"/>
  <c r="Q7553" i="12"/>
  <c r="R7552" i="12"/>
  <c r="L7554" i="12"/>
  <c r="M7554" i="12"/>
  <c r="N7553" i="12"/>
  <c r="I7554" i="12"/>
  <c r="J7554" i="12" s="1"/>
  <c r="H7555" i="12"/>
  <c r="E7556" i="12"/>
  <c r="F7557" i="12"/>
  <c r="G7557" i="12" s="1"/>
  <c r="P7554" i="12" l="1"/>
  <c r="Q7554" i="12"/>
  <c r="R7553" i="12"/>
  <c r="L7555" i="12"/>
  <c r="M7555" i="12"/>
  <c r="N7554" i="12"/>
  <c r="I7555" i="12"/>
  <c r="J7555" i="12" s="1"/>
  <c r="H7556" i="12"/>
  <c r="F7558" i="12"/>
  <c r="G7558" i="12" s="1"/>
  <c r="E7557" i="12"/>
  <c r="P7555" i="12" l="1"/>
  <c r="Q7555" i="12"/>
  <c r="R7554" i="12"/>
  <c r="L7556" i="12"/>
  <c r="M7556" i="12"/>
  <c r="N7555" i="12"/>
  <c r="I7556" i="12"/>
  <c r="J7556" i="12" s="1"/>
  <c r="H7557" i="12"/>
  <c r="E7558" i="12"/>
  <c r="F7559" i="12"/>
  <c r="G7559" i="12" s="1"/>
  <c r="P7556" i="12" l="1"/>
  <c r="Q7556" i="12"/>
  <c r="R7555" i="12"/>
  <c r="L7557" i="12"/>
  <c r="M7557" i="12"/>
  <c r="N7556" i="12"/>
  <c r="I7557" i="12"/>
  <c r="J7557" i="12" s="1"/>
  <c r="H7558" i="12"/>
  <c r="F7560" i="12"/>
  <c r="G7560" i="12" s="1"/>
  <c r="E7559" i="12"/>
  <c r="P7557" i="12" l="1"/>
  <c r="Q7557" i="12"/>
  <c r="R7556" i="12"/>
  <c r="L7558" i="12"/>
  <c r="M7558" i="12"/>
  <c r="N7557" i="12"/>
  <c r="I7558" i="12"/>
  <c r="J7558" i="12" s="1"/>
  <c r="H7559" i="12"/>
  <c r="E7560" i="12"/>
  <c r="F7561" i="12"/>
  <c r="G7561" i="12" s="1"/>
  <c r="P7558" i="12" l="1"/>
  <c r="Q7558" i="12"/>
  <c r="R7557" i="12"/>
  <c r="L7559" i="12"/>
  <c r="M7559" i="12"/>
  <c r="N7558" i="12"/>
  <c r="I7559" i="12"/>
  <c r="J7559" i="12" s="1"/>
  <c r="H7560" i="12"/>
  <c r="F7562" i="12"/>
  <c r="G7562" i="12" s="1"/>
  <c r="E7561" i="12"/>
  <c r="P7559" i="12" l="1"/>
  <c r="Q7559" i="12"/>
  <c r="R7558" i="12"/>
  <c r="L7560" i="12"/>
  <c r="M7560" i="12"/>
  <c r="N7559" i="12"/>
  <c r="I7560" i="12"/>
  <c r="J7560" i="12" s="1"/>
  <c r="H7561" i="12"/>
  <c r="M7561" i="12" s="1"/>
  <c r="F7563" i="12"/>
  <c r="G7563" i="12" s="1"/>
  <c r="E7562" i="12"/>
  <c r="P7560" i="12" l="1"/>
  <c r="Q7560" i="12"/>
  <c r="Q7561" i="12" s="1"/>
  <c r="R7559" i="12"/>
  <c r="N7560" i="12"/>
  <c r="I7561" i="12"/>
  <c r="J7561" i="12" s="1"/>
  <c r="L7561" i="12"/>
  <c r="N7561" i="12" s="1"/>
  <c r="H7562" i="12"/>
  <c r="F7564" i="12"/>
  <c r="G7564" i="12" s="1"/>
  <c r="E7563" i="12"/>
  <c r="P7561" i="12" l="1"/>
  <c r="R7561" i="12" s="1"/>
  <c r="R7560" i="12"/>
  <c r="L7562" i="12"/>
  <c r="M7562" i="12"/>
  <c r="I7562" i="12"/>
  <c r="J7562" i="12" s="1"/>
  <c r="H7563" i="12"/>
  <c r="F7565" i="12"/>
  <c r="G7565" i="12" s="1"/>
  <c r="E7564" i="12"/>
  <c r="P7562" i="12" l="1"/>
  <c r="Q7562" i="12"/>
  <c r="L7563" i="12"/>
  <c r="M7563" i="12"/>
  <c r="N7562" i="12"/>
  <c r="I7563" i="12"/>
  <c r="J7563" i="12" s="1"/>
  <c r="H7564" i="12"/>
  <c r="F7566" i="12"/>
  <c r="G7566" i="12" s="1"/>
  <c r="E7565" i="12"/>
  <c r="P7563" i="12" l="1"/>
  <c r="Q7563" i="12"/>
  <c r="R7562" i="12"/>
  <c r="L7564" i="12"/>
  <c r="M7564" i="12"/>
  <c r="N7563" i="12"/>
  <c r="I7564" i="12"/>
  <c r="J7564" i="12" s="1"/>
  <c r="H7565" i="12"/>
  <c r="E7566" i="12"/>
  <c r="F7567" i="12"/>
  <c r="G7567" i="12" s="1"/>
  <c r="P7564" i="12" l="1"/>
  <c r="Q7564" i="12"/>
  <c r="R7563" i="12"/>
  <c r="L7565" i="12"/>
  <c r="M7565" i="12"/>
  <c r="N7564" i="12"/>
  <c r="I7565" i="12"/>
  <c r="J7565" i="12" s="1"/>
  <c r="H7566" i="12"/>
  <c r="F7568" i="12"/>
  <c r="G7568" i="12" s="1"/>
  <c r="E7567" i="12"/>
  <c r="P7565" i="12" l="1"/>
  <c r="Q7565" i="12"/>
  <c r="R7564" i="12"/>
  <c r="L7566" i="12"/>
  <c r="M7566" i="12"/>
  <c r="N7565" i="12"/>
  <c r="I7566" i="12"/>
  <c r="J7566" i="12" s="1"/>
  <c r="H7567" i="12"/>
  <c r="E7568" i="12"/>
  <c r="F7569" i="12"/>
  <c r="G7569" i="12" s="1"/>
  <c r="P7566" i="12" l="1"/>
  <c r="Q7566" i="12"/>
  <c r="R7565" i="12"/>
  <c r="L7567" i="12"/>
  <c r="M7567" i="12"/>
  <c r="N7566" i="12"/>
  <c r="I7567" i="12"/>
  <c r="J7567" i="12" s="1"/>
  <c r="H7568" i="12"/>
  <c r="F7570" i="12"/>
  <c r="G7570" i="12" s="1"/>
  <c r="E7569" i="12"/>
  <c r="P7567" i="12" l="1"/>
  <c r="Q7567" i="12"/>
  <c r="R7566" i="12"/>
  <c r="L7568" i="12"/>
  <c r="M7568" i="12"/>
  <c r="N7567" i="12"/>
  <c r="I7568" i="12"/>
  <c r="J7568" i="12" s="1"/>
  <c r="H7569" i="12"/>
  <c r="E7570" i="12"/>
  <c r="F7571" i="12"/>
  <c r="G7571" i="12" s="1"/>
  <c r="P7568" i="12" l="1"/>
  <c r="Q7568" i="12"/>
  <c r="R7567" i="12"/>
  <c r="L7569" i="12"/>
  <c r="M7569" i="12"/>
  <c r="N7568" i="12"/>
  <c r="I7569" i="12"/>
  <c r="J7569" i="12" s="1"/>
  <c r="H7570" i="12"/>
  <c r="F7572" i="12"/>
  <c r="G7572" i="12" s="1"/>
  <c r="E7571" i="12"/>
  <c r="P7569" i="12" l="1"/>
  <c r="Q7569" i="12"/>
  <c r="R7568" i="12"/>
  <c r="L7570" i="12"/>
  <c r="M7570" i="12"/>
  <c r="N7569" i="12"/>
  <c r="I7570" i="12"/>
  <c r="J7570" i="12" s="1"/>
  <c r="H7571" i="12"/>
  <c r="F7573" i="12"/>
  <c r="G7573" i="12" s="1"/>
  <c r="E7572" i="12"/>
  <c r="P7570" i="12" l="1"/>
  <c r="Q7570" i="12"/>
  <c r="R7569" i="12"/>
  <c r="L7571" i="12"/>
  <c r="M7571" i="12"/>
  <c r="N7570" i="12"/>
  <c r="I7571" i="12"/>
  <c r="J7571" i="12" s="1"/>
  <c r="H7572" i="12"/>
  <c r="F7574" i="12"/>
  <c r="G7574" i="12" s="1"/>
  <c r="E7573" i="12"/>
  <c r="P7571" i="12" l="1"/>
  <c r="Q7571" i="12"/>
  <c r="R7570" i="12"/>
  <c r="L7572" i="12"/>
  <c r="M7572" i="12"/>
  <c r="N7571" i="12"/>
  <c r="I7572" i="12"/>
  <c r="J7572" i="12" s="1"/>
  <c r="H7573" i="12"/>
  <c r="E7574" i="12"/>
  <c r="F7575" i="12"/>
  <c r="G7575" i="12" s="1"/>
  <c r="P7572" i="12" l="1"/>
  <c r="Q7572" i="12"/>
  <c r="R7571" i="12"/>
  <c r="L7573" i="12"/>
  <c r="M7573" i="12"/>
  <c r="N7572" i="12"/>
  <c r="I7573" i="12"/>
  <c r="J7573" i="12" s="1"/>
  <c r="H7574" i="12"/>
  <c r="F7576" i="12"/>
  <c r="G7576" i="12" s="1"/>
  <c r="E7575" i="12"/>
  <c r="P7573" i="12" l="1"/>
  <c r="Q7573" i="12"/>
  <c r="R7572" i="12"/>
  <c r="L7574" i="12"/>
  <c r="M7574" i="12"/>
  <c r="N7573" i="12"/>
  <c r="I7574" i="12"/>
  <c r="J7574" i="12" s="1"/>
  <c r="H7575" i="12"/>
  <c r="M7575" i="12" s="1"/>
  <c r="F7577" i="12"/>
  <c r="G7577" i="12" s="1"/>
  <c r="E7576" i="12"/>
  <c r="P7574" i="12" l="1"/>
  <c r="Q7574" i="12"/>
  <c r="Q7575" i="12" s="1"/>
  <c r="R7573" i="12"/>
  <c r="N7574" i="12"/>
  <c r="I7575" i="12"/>
  <c r="J7575" i="12" s="1"/>
  <c r="L7575" i="12"/>
  <c r="N7575" i="12" s="1"/>
  <c r="H7576" i="12"/>
  <c r="F7578" i="12"/>
  <c r="G7578" i="12" s="1"/>
  <c r="E7577" i="12"/>
  <c r="P7575" i="12" l="1"/>
  <c r="R7575" i="12" s="1"/>
  <c r="R7574" i="12"/>
  <c r="L7576" i="12"/>
  <c r="M7576" i="12"/>
  <c r="I7576" i="12"/>
  <c r="J7576" i="12" s="1"/>
  <c r="H7577" i="12"/>
  <c r="M7577" i="12" s="1"/>
  <c r="E7578" i="12"/>
  <c r="F7579" i="12"/>
  <c r="G7579" i="12" s="1"/>
  <c r="P7576" i="12" l="1"/>
  <c r="Q7576" i="12"/>
  <c r="Q7577" i="12" s="1"/>
  <c r="N7576" i="12"/>
  <c r="I7577" i="12"/>
  <c r="J7577" i="12" s="1"/>
  <c r="L7577" i="12"/>
  <c r="N7577" i="12" s="1"/>
  <c r="H7578" i="12"/>
  <c r="F7580" i="12"/>
  <c r="G7580" i="12" s="1"/>
  <c r="E7579" i="12"/>
  <c r="P7577" i="12" l="1"/>
  <c r="R7577" i="12" s="1"/>
  <c r="R7576" i="12"/>
  <c r="L7578" i="12"/>
  <c r="M7578" i="12"/>
  <c r="I7578" i="12"/>
  <c r="J7578" i="12" s="1"/>
  <c r="H7579" i="12"/>
  <c r="E7580" i="12"/>
  <c r="F7581" i="12"/>
  <c r="G7581" i="12" s="1"/>
  <c r="P7578" i="12" l="1"/>
  <c r="Q7578" i="12"/>
  <c r="L7579" i="12"/>
  <c r="M7579" i="12"/>
  <c r="N7578" i="12"/>
  <c r="I7579" i="12"/>
  <c r="J7579" i="12" s="1"/>
  <c r="H7580" i="12"/>
  <c r="F7582" i="12"/>
  <c r="G7582" i="12" s="1"/>
  <c r="E7581" i="12"/>
  <c r="P7579" i="12" l="1"/>
  <c r="Q7579" i="12"/>
  <c r="R7578" i="12"/>
  <c r="L7580" i="12"/>
  <c r="M7580" i="12"/>
  <c r="N7579" i="12"/>
  <c r="I7580" i="12"/>
  <c r="J7580" i="12" s="1"/>
  <c r="H7581" i="12"/>
  <c r="E7582" i="12"/>
  <c r="F7583" i="12"/>
  <c r="G7583" i="12" s="1"/>
  <c r="P7580" i="12" l="1"/>
  <c r="Q7580" i="12"/>
  <c r="R7579" i="12"/>
  <c r="L7581" i="12"/>
  <c r="M7581" i="12"/>
  <c r="N7580" i="12"/>
  <c r="I7581" i="12"/>
  <c r="J7581" i="12" s="1"/>
  <c r="H7582" i="12"/>
  <c r="F7584" i="12"/>
  <c r="G7584" i="12" s="1"/>
  <c r="E7583" i="12"/>
  <c r="P7581" i="12" l="1"/>
  <c r="Q7581" i="12"/>
  <c r="R7580" i="12"/>
  <c r="L7582" i="12"/>
  <c r="M7582" i="12"/>
  <c r="N7581" i="12"/>
  <c r="I7582" i="12"/>
  <c r="J7582" i="12" s="1"/>
  <c r="H7583" i="12"/>
  <c r="F7585" i="12"/>
  <c r="G7585" i="12" s="1"/>
  <c r="E7584" i="12"/>
  <c r="P7582" i="12" l="1"/>
  <c r="Q7582" i="12"/>
  <c r="R7581" i="12"/>
  <c r="L7583" i="12"/>
  <c r="M7583" i="12"/>
  <c r="N7582" i="12"/>
  <c r="I7583" i="12"/>
  <c r="J7583" i="12" s="1"/>
  <c r="H7584" i="12"/>
  <c r="F7586" i="12"/>
  <c r="G7586" i="12" s="1"/>
  <c r="E7585" i="12"/>
  <c r="P7583" i="12" l="1"/>
  <c r="Q7583" i="12"/>
  <c r="R7582" i="12"/>
  <c r="L7584" i="12"/>
  <c r="M7584" i="12"/>
  <c r="N7583" i="12"/>
  <c r="I7584" i="12"/>
  <c r="J7584" i="12" s="1"/>
  <c r="H7585" i="12"/>
  <c r="E7586" i="12"/>
  <c r="F7587" i="12"/>
  <c r="G7587" i="12" s="1"/>
  <c r="P7584" i="12" l="1"/>
  <c r="Q7584" i="12"/>
  <c r="R7583" i="12"/>
  <c r="L7585" i="12"/>
  <c r="M7585" i="12"/>
  <c r="N7584" i="12"/>
  <c r="I7585" i="12"/>
  <c r="J7585" i="12" s="1"/>
  <c r="H7586" i="12"/>
  <c r="M7586" i="12" s="1"/>
  <c r="F7588" i="12"/>
  <c r="G7588" i="12" s="1"/>
  <c r="E7587" i="12"/>
  <c r="P7585" i="12" l="1"/>
  <c r="Q7585" i="12"/>
  <c r="Q7586" i="12" s="1"/>
  <c r="R7584" i="12"/>
  <c r="N7585" i="12"/>
  <c r="I7586" i="12"/>
  <c r="J7586" i="12" s="1"/>
  <c r="L7586" i="12"/>
  <c r="N7586" i="12" s="1"/>
  <c r="H7587" i="12"/>
  <c r="F7589" i="12"/>
  <c r="G7589" i="12" s="1"/>
  <c r="E7588" i="12"/>
  <c r="P7586" i="12" l="1"/>
  <c r="R7586" i="12" s="1"/>
  <c r="R7585" i="12"/>
  <c r="L7587" i="12"/>
  <c r="M7587" i="12"/>
  <c r="I7587" i="12"/>
  <c r="J7587" i="12" s="1"/>
  <c r="H7588" i="12"/>
  <c r="F7590" i="12"/>
  <c r="G7590" i="12" s="1"/>
  <c r="E7589" i="12"/>
  <c r="P7587" i="12" l="1"/>
  <c r="Q7587" i="12"/>
  <c r="L7588" i="12"/>
  <c r="M7588" i="12"/>
  <c r="N7587" i="12"/>
  <c r="I7588" i="12"/>
  <c r="J7588" i="12" s="1"/>
  <c r="H7589" i="12"/>
  <c r="M7589" i="12" s="1"/>
  <c r="E7590" i="12"/>
  <c r="F7591" i="12"/>
  <c r="G7591" i="12" s="1"/>
  <c r="P7588" i="12" l="1"/>
  <c r="Q7588" i="12"/>
  <c r="Q7589" i="12" s="1"/>
  <c r="R7587" i="12"/>
  <c r="N7588" i="12"/>
  <c r="I7589" i="12"/>
  <c r="J7589" i="12" s="1"/>
  <c r="L7589" i="12"/>
  <c r="N7589" i="12" s="1"/>
  <c r="H7590" i="12"/>
  <c r="F7592" i="12"/>
  <c r="G7592" i="12" s="1"/>
  <c r="E7591" i="12"/>
  <c r="P7589" i="12" l="1"/>
  <c r="R7589" i="12" s="1"/>
  <c r="R7588" i="12"/>
  <c r="L7590" i="12"/>
  <c r="M7590" i="12"/>
  <c r="I7590" i="12"/>
  <c r="J7590" i="12" s="1"/>
  <c r="H7591" i="12"/>
  <c r="F7593" i="12"/>
  <c r="G7593" i="12" s="1"/>
  <c r="E7592" i="12"/>
  <c r="P7590" i="12" l="1"/>
  <c r="Q7590" i="12"/>
  <c r="L7591" i="12"/>
  <c r="M7591" i="12"/>
  <c r="N7590" i="12"/>
  <c r="I7591" i="12"/>
  <c r="J7591" i="12" s="1"/>
  <c r="H7592" i="12"/>
  <c r="E7593" i="12"/>
  <c r="F7594" i="12"/>
  <c r="G7594" i="12" s="1"/>
  <c r="P7591" i="12" l="1"/>
  <c r="Q7591" i="12"/>
  <c r="R7590" i="12"/>
  <c r="L7592" i="12"/>
  <c r="M7592" i="12"/>
  <c r="N7591" i="12"/>
  <c r="I7592" i="12"/>
  <c r="J7592" i="12" s="1"/>
  <c r="H7593" i="12"/>
  <c r="F7595" i="12"/>
  <c r="G7595" i="12" s="1"/>
  <c r="E7594" i="12"/>
  <c r="P7592" i="12" l="1"/>
  <c r="Q7592" i="12"/>
  <c r="R7591" i="12"/>
  <c r="L7593" i="12"/>
  <c r="M7593" i="12"/>
  <c r="N7592" i="12"/>
  <c r="I7593" i="12"/>
  <c r="J7593" i="12" s="1"/>
  <c r="H7594" i="12"/>
  <c r="E7595" i="12"/>
  <c r="F7596" i="12"/>
  <c r="G7596" i="12" s="1"/>
  <c r="P7593" i="12" l="1"/>
  <c r="Q7593" i="12"/>
  <c r="R7592" i="12"/>
  <c r="L7594" i="12"/>
  <c r="M7594" i="12"/>
  <c r="N7593" i="12"/>
  <c r="I7594" i="12"/>
  <c r="J7594" i="12" s="1"/>
  <c r="H7595" i="12"/>
  <c r="F7597" i="12"/>
  <c r="G7597" i="12" s="1"/>
  <c r="E7596" i="12"/>
  <c r="P7594" i="12" l="1"/>
  <c r="Q7594" i="12"/>
  <c r="R7593" i="12"/>
  <c r="L7595" i="12"/>
  <c r="M7595" i="12"/>
  <c r="N7594" i="12"/>
  <c r="I7595" i="12"/>
  <c r="J7595" i="12" s="1"/>
  <c r="H7596" i="12"/>
  <c r="F7598" i="12"/>
  <c r="G7598" i="12" s="1"/>
  <c r="E7597" i="12"/>
  <c r="P7595" i="12" l="1"/>
  <c r="Q7595" i="12"/>
  <c r="R7594" i="12"/>
  <c r="L7596" i="12"/>
  <c r="M7596" i="12"/>
  <c r="N7595" i="12"/>
  <c r="I7596" i="12"/>
  <c r="J7596" i="12" s="1"/>
  <c r="H7597" i="12"/>
  <c r="F7599" i="12"/>
  <c r="G7599" i="12" s="1"/>
  <c r="E7598" i="12"/>
  <c r="P7596" i="12" l="1"/>
  <c r="Q7596" i="12"/>
  <c r="R7595" i="12"/>
  <c r="L7597" i="12"/>
  <c r="M7597" i="12"/>
  <c r="N7596" i="12"/>
  <c r="I7597" i="12"/>
  <c r="J7597" i="12" s="1"/>
  <c r="H7598" i="12"/>
  <c r="F7600" i="12"/>
  <c r="G7600" i="12" s="1"/>
  <c r="E7599" i="12"/>
  <c r="P7597" i="12" l="1"/>
  <c r="Q7597" i="12"/>
  <c r="R7596" i="12"/>
  <c r="L7598" i="12"/>
  <c r="M7598" i="12"/>
  <c r="N7597" i="12"/>
  <c r="I7598" i="12"/>
  <c r="J7598" i="12" s="1"/>
  <c r="H7599" i="12"/>
  <c r="E7600" i="12"/>
  <c r="F7601" i="12"/>
  <c r="G7601" i="12" s="1"/>
  <c r="P7598" i="12" l="1"/>
  <c r="Q7598" i="12"/>
  <c r="R7597" i="12"/>
  <c r="L7599" i="12"/>
  <c r="M7599" i="12"/>
  <c r="N7598" i="12"/>
  <c r="I7599" i="12"/>
  <c r="J7599" i="12" s="1"/>
  <c r="H7600" i="12"/>
  <c r="F7602" i="12"/>
  <c r="G7602" i="12" s="1"/>
  <c r="E7601" i="12"/>
  <c r="P7599" i="12" l="1"/>
  <c r="Q7599" i="12"/>
  <c r="R7598" i="12"/>
  <c r="L7600" i="12"/>
  <c r="M7600" i="12"/>
  <c r="N7599" i="12"/>
  <c r="I7600" i="12"/>
  <c r="J7600" i="12" s="1"/>
  <c r="H7601" i="12"/>
  <c r="F7603" i="12"/>
  <c r="G7603" i="12" s="1"/>
  <c r="E7602" i="12"/>
  <c r="P7600" i="12" l="1"/>
  <c r="Q7600" i="12"/>
  <c r="R7599" i="12"/>
  <c r="L7601" i="12"/>
  <c r="M7601" i="12"/>
  <c r="N7600" i="12"/>
  <c r="I7601" i="12"/>
  <c r="J7601" i="12" s="1"/>
  <c r="H7602" i="12"/>
  <c r="F7604" i="12"/>
  <c r="G7604" i="12" s="1"/>
  <c r="E7603" i="12"/>
  <c r="P7601" i="12" l="1"/>
  <c r="Q7601" i="12"/>
  <c r="R7600" i="12"/>
  <c r="L7602" i="12"/>
  <c r="M7602" i="12"/>
  <c r="N7601" i="12"/>
  <c r="I7602" i="12"/>
  <c r="J7602" i="12" s="1"/>
  <c r="H7603" i="12"/>
  <c r="F7605" i="12"/>
  <c r="G7605" i="12" s="1"/>
  <c r="E7604" i="12"/>
  <c r="P7602" i="12" l="1"/>
  <c r="Q7602" i="12"/>
  <c r="R7601" i="12"/>
  <c r="L7603" i="12"/>
  <c r="M7603" i="12"/>
  <c r="N7602" i="12"/>
  <c r="I7603" i="12"/>
  <c r="J7603" i="12" s="1"/>
  <c r="H7604" i="12"/>
  <c r="F7606" i="12"/>
  <c r="G7606" i="12" s="1"/>
  <c r="E7605" i="12"/>
  <c r="P7603" i="12" l="1"/>
  <c r="Q7603" i="12"/>
  <c r="R7602" i="12"/>
  <c r="L7604" i="12"/>
  <c r="M7604" i="12"/>
  <c r="N7603" i="12"/>
  <c r="I7604" i="12"/>
  <c r="J7604" i="12" s="1"/>
  <c r="H7605" i="12"/>
  <c r="E7606" i="12"/>
  <c r="F7607" i="12"/>
  <c r="G7607" i="12" s="1"/>
  <c r="P7604" i="12" l="1"/>
  <c r="Q7604" i="12"/>
  <c r="R7603" i="12"/>
  <c r="L7605" i="12"/>
  <c r="M7605" i="12"/>
  <c r="N7604" i="12"/>
  <c r="I7605" i="12"/>
  <c r="J7605" i="12" s="1"/>
  <c r="H7606" i="12"/>
  <c r="F7608" i="12"/>
  <c r="G7608" i="12" s="1"/>
  <c r="E7607" i="12"/>
  <c r="P7605" i="12" l="1"/>
  <c r="Q7605" i="12"/>
  <c r="R7605" i="12" s="1"/>
  <c r="R7604" i="12"/>
  <c r="L7606" i="12"/>
  <c r="M7606" i="12"/>
  <c r="N7605" i="12"/>
  <c r="I7606" i="12"/>
  <c r="J7606" i="12" s="1"/>
  <c r="H7607" i="12"/>
  <c r="F7609" i="12"/>
  <c r="G7609" i="12" s="1"/>
  <c r="E7608" i="12"/>
  <c r="P7606" i="12" l="1"/>
  <c r="Q7606" i="12"/>
  <c r="L7607" i="12"/>
  <c r="M7607" i="12"/>
  <c r="N7606" i="12"/>
  <c r="I7607" i="12"/>
  <c r="J7607" i="12" s="1"/>
  <c r="H7608" i="12"/>
  <c r="E7609" i="12"/>
  <c r="F7610" i="12"/>
  <c r="G7610" i="12" s="1"/>
  <c r="P7607" i="12" l="1"/>
  <c r="Q7607" i="12"/>
  <c r="R7606" i="12"/>
  <c r="L7608" i="12"/>
  <c r="M7608" i="12"/>
  <c r="N7607" i="12"/>
  <c r="I7608" i="12"/>
  <c r="J7608" i="12" s="1"/>
  <c r="H7609" i="12"/>
  <c r="F7611" i="12"/>
  <c r="G7611" i="12" s="1"/>
  <c r="E7610" i="12"/>
  <c r="P7608" i="12" l="1"/>
  <c r="Q7608" i="12"/>
  <c r="R7607" i="12"/>
  <c r="L7609" i="12"/>
  <c r="M7609" i="12"/>
  <c r="N7608" i="12"/>
  <c r="I7609" i="12"/>
  <c r="J7609" i="12" s="1"/>
  <c r="H7610" i="12"/>
  <c r="F7612" i="12"/>
  <c r="G7612" i="12" s="1"/>
  <c r="E7611" i="12"/>
  <c r="P7609" i="12" l="1"/>
  <c r="Q7609" i="12"/>
  <c r="R7608" i="12"/>
  <c r="L7610" i="12"/>
  <c r="M7610" i="12"/>
  <c r="N7609" i="12"/>
  <c r="I7610" i="12"/>
  <c r="J7610" i="12" s="1"/>
  <c r="H7611" i="12"/>
  <c r="F7613" i="12"/>
  <c r="G7613" i="12" s="1"/>
  <c r="E7612" i="12"/>
  <c r="P7610" i="12" l="1"/>
  <c r="Q7610" i="12"/>
  <c r="R7609" i="12"/>
  <c r="L7611" i="12"/>
  <c r="M7611" i="12"/>
  <c r="N7610" i="12"/>
  <c r="I7611" i="12"/>
  <c r="J7611" i="12" s="1"/>
  <c r="H7612" i="12"/>
  <c r="M7612" i="12" s="1"/>
  <c r="F7614" i="12"/>
  <c r="G7614" i="12" s="1"/>
  <c r="E7613" i="12"/>
  <c r="P7611" i="12" l="1"/>
  <c r="Q7611" i="12"/>
  <c r="Q7612" i="12" s="1"/>
  <c r="R7610" i="12"/>
  <c r="N7611" i="12"/>
  <c r="I7612" i="12"/>
  <c r="J7612" i="12" s="1"/>
  <c r="L7612" i="12"/>
  <c r="N7612" i="12" s="1"/>
  <c r="H7613" i="12"/>
  <c r="F7615" i="12"/>
  <c r="G7615" i="12" s="1"/>
  <c r="E7614" i="12"/>
  <c r="P7612" i="12" l="1"/>
  <c r="R7611" i="12"/>
  <c r="R7612" i="12"/>
  <c r="L7613" i="12"/>
  <c r="M7613" i="12"/>
  <c r="I7613" i="12"/>
  <c r="J7613" i="12" s="1"/>
  <c r="H7614" i="12"/>
  <c r="F7616" i="12"/>
  <c r="G7616" i="12" s="1"/>
  <c r="E7615" i="12"/>
  <c r="P7613" i="12" l="1"/>
  <c r="Q7613" i="12"/>
  <c r="L7614" i="12"/>
  <c r="M7614" i="12"/>
  <c r="N7613" i="12"/>
  <c r="I7614" i="12"/>
  <c r="J7614" i="12" s="1"/>
  <c r="H7615" i="12"/>
  <c r="F7617" i="12"/>
  <c r="G7617" i="12" s="1"/>
  <c r="E7616" i="12"/>
  <c r="P7614" i="12" l="1"/>
  <c r="Q7614" i="12"/>
  <c r="R7613" i="12"/>
  <c r="L7615" i="12"/>
  <c r="M7615" i="12"/>
  <c r="N7614" i="12"/>
  <c r="I7615" i="12"/>
  <c r="J7615" i="12" s="1"/>
  <c r="H7616" i="12"/>
  <c r="F7618" i="12"/>
  <c r="G7618" i="12" s="1"/>
  <c r="E7617" i="12"/>
  <c r="P7615" i="12" l="1"/>
  <c r="Q7615" i="12"/>
  <c r="R7614" i="12"/>
  <c r="L7616" i="12"/>
  <c r="M7616" i="12"/>
  <c r="N7615" i="12"/>
  <c r="I7616" i="12"/>
  <c r="J7616" i="12" s="1"/>
  <c r="H7617" i="12"/>
  <c r="E7618" i="12"/>
  <c r="F7619" i="12"/>
  <c r="G7619" i="12" s="1"/>
  <c r="P7616" i="12" l="1"/>
  <c r="Q7616" i="12"/>
  <c r="R7615" i="12"/>
  <c r="L7617" i="12"/>
  <c r="M7617" i="12"/>
  <c r="N7616" i="12"/>
  <c r="I7617" i="12"/>
  <c r="J7617" i="12" s="1"/>
  <c r="H7618" i="12"/>
  <c r="F7620" i="12"/>
  <c r="G7620" i="12" s="1"/>
  <c r="E7619" i="12"/>
  <c r="P7617" i="12" l="1"/>
  <c r="Q7617" i="12"/>
  <c r="R7616" i="12"/>
  <c r="L7618" i="12"/>
  <c r="M7618" i="12"/>
  <c r="N7617" i="12"/>
  <c r="I7618" i="12"/>
  <c r="J7618" i="12" s="1"/>
  <c r="H7619" i="12"/>
  <c r="F7621" i="12"/>
  <c r="G7621" i="12" s="1"/>
  <c r="E7620" i="12"/>
  <c r="P7618" i="12" l="1"/>
  <c r="Q7618" i="12"/>
  <c r="R7617" i="12"/>
  <c r="L7619" i="12"/>
  <c r="M7619" i="12"/>
  <c r="N7618" i="12"/>
  <c r="I7619" i="12"/>
  <c r="J7619" i="12" s="1"/>
  <c r="H7620" i="12"/>
  <c r="E7621" i="12"/>
  <c r="F7622" i="12"/>
  <c r="G7622" i="12" s="1"/>
  <c r="P7619" i="12" l="1"/>
  <c r="Q7619" i="12"/>
  <c r="R7618" i="12"/>
  <c r="L7620" i="12"/>
  <c r="M7620" i="12"/>
  <c r="N7619" i="12"/>
  <c r="I7620" i="12"/>
  <c r="J7620" i="12" s="1"/>
  <c r="H7621" i="12"/>
  <c r="M7621" i="12" s="1"/>
  <c r="F7623" i="12"/>
  <c r="G7623" i="12" s="1"/>
  <c r="E7622" i="12"/>
  <c r="P7620" i="12" l="1"/>
  <c r="Q7620" i="12"/>
  <c r="Q7621" i="12" s="1"/>
  <c r="R7619" i="12"/>
  <c r="N7620" i="12"/>
  <c r="I7621" i="12"/>
  <c r="J7621" i="12" s="1"/>
  <c r="L7621" i="12"/>
  <c r="N7621" i="12" s="1"/>
  <c r="H7622" i="12"/>
  <c r="E7623" i="12"/>
  <c r="F7624" i="12"/>
  <c r="G7624" i="12" s="1"/>
  <c r="P7621" i="12" l="1"/>
  <c r="R7621" i="12" s="1"/>
  <c r="R7620" i="12"/>
  <c r="L7622" i="12"/>
  <c r="M7622" i="12"/>
  <c r="I7622" i="12"/>
  <c r="J7622" i="12" s="1"/>
  <c r="H7623" i="12"/>
  <c r="F7625" i="12"/>
  <c r="G7625" i="12" s="1"/>
  <c r="E7624" i="12"/>
  <c r="P7622" i="12" l="1"/>
  <c r="Q7622" i="12"/>
  <c r="L7623" i="12"/>
  <c r="M7623" i="12"/>
  <c r="N7622" i="12"/>
  <c r="I7623" i="12"/>
  <c r="J7623" i="12" s="1"/>
  <c r="H7624" i="12"/>
  <c r="F7626" i="12"/>
  <c r="G7626" i="12" s="1"/>
  <c r="E7625" i="12"/>
  <c r="P7623" i="12" l="1"/>
  <c r="Q7623" i="12"/>
  <c r="R7622" i="12"/>
  <c r="L7624" i="12"/>
  <c r="M7624" i="12"/>
  <c r="N7623" i="12"/>
  <c r="I7624" i="12"/>
  <c r="J7624" i="12" s="1"/>
  <c r="H7625" i="12"/>
  <c r="E7626" i="12"/>
  <c r="F7627" i="12"/>
  <c r="G7627" i="12" s="1"/>
  <c r="P7624" i="12" l="1"/>
  <c r="Q7624" i="12"/>
  <c r="R7623" i="12"/>
  <c r="L7625" i="12"/>
  <c r="M7625" i="12"/>
  <c r="N7624" i="12"/>
  <c r="I7625" i="12"/>
  <c r="J7625" i="12" s="1"/>
  <c r="H7626" i="12"/>
  <c r="F7628" i="12"/>
  <c r="G7628" i="12" s="1"/>
  <c r="E7627" i="12"/>
  <c r="P7625" i="12" l="1"/>
  <c r="Q7625" i="12"/>
  <c r="R7624" i="12"/>
  <c r="L7626" i="12"/>
  <c r="M7626" i="12"/>
  <c r="N7625" i="12"/>
  <c r="I7626" i="12"/>
  <c r="J7626" i="12" s="1"/>
  <c r="H7627" i="12"/>
  <c r="E7628" i="12"/>
  <c r="F7629" i="12"/>
  <c r="G7629" i="12" s="1"/>
  <c r="P7626" i="12" l="1"/>
  <c r="Q7626" i="12"/>
  <c r="R7625" i="12"/>
  <c r="L7627" i="12"/>
  <c r="M7627" i="12"/>
  <c r="N7626" i="12"/>
  <c r="I7627" i="12"/>
  <c r="J7627" i="12" s="1"/>
  <c r="H7628" i="12"/>
  <c r="F7630" i="12"/>
  <c r="G7630" i="12" s="1"/>
  <c r="E7629" i="12"/>
  <c r="P7627" i="12" l="1"/>
  <c r="Q7627" i="12"/>
  <c r="R7626" i="12"/>
  <c r="L7628" i="12"/>
  <c r="M7628" i="12"/>
  <c r="N7627" i="12"/>
  <c r="I7628" i="12"/>
  <c r="J7628" i="12" s="1"/>
  <c r="H7629" i="12"/>
  <c r="E7630" i="12"/>
  <c r="F7631" i="12"/>
  <c r="G7631" i="12" s="1"/>
  <c r="P7628" i="12" l="1"/>
  <c r="Q7628" i="12"/>
  <c r="R7627" i="12"/>
  <c r="L7629" i="12"/>
  <c r="M7629" i="12"/>
  <c r="N7628" i="12"/>
  <c r="I7629" i="12"/>
  <c r="J7629" i="12" s="1"/>
  <c r="H7630" i="12"/>
  <c r="F7632" i="12"/>
  <c r="G7632" i="12" s="1"/>
  <c r="E7631" i="12"/>
  <c r="P7629" i="12" l="1"/>
  <c r="Q7629" i="12"/>
  <c r="R7628" i="12"/>
  <c r="L7630" i="12"/>
  <c r="M7630" i="12"/>
  <c r="N7629" i="12"/>
  <c r="I7630" i="12"/>
  <c r="J7630" i="12" s="1"/>
  <c r="H7631" i="12"/>
  <c r="E7632" i="12"/>
  <c r="F7633" i="12"/>
  <c r="G7633" i="12" s="1"/>
  <c r="P7630" i="12" l="1"/>
  <c r="Q7630" i="12"/>
  <c r="R7629" i="12"/>
  <c r="L7631" i="12"/>
  <c r="M7631" i="12"/>
  <c r="N7630" i="12"/>
  <c r="I7631" i="12"/>
  <c r="J7631" i="12" s="1"/>
  <c r="H7632" i="12"/>
  <c r="F7634" i="12"/>
  <c r="G7634" i="12" s="1"/>
  <c r="E7633" i="12"/>
  <c r="P7631" i="12" l="1"/>
  <c r="Q7631" i="12"/>
  <c r="R7630" i="12"/>
  <c r="L7632" i="12"/>
  <c r="M7632" i="12"/>
  <c r="N7631" i="12"/>
  <c r="I7632" i="12"/>
  <c r="J7632" i="12" s="1"/>
  <c r="H7633" i="12"/>
  <c r="E7634" i="12"/>
  <c r="F7635" i="12"/>
  <c r="G7635" i="12" s="1"/>
  <c r="P7632" i="12" l="1"/>
  <c r="Q7632" i="12"/>
  <c r="R7631" i="12"/>
  <c r="L7633" i="12"/>
  <c r="M7633" i="12"/>
  <c r="N7632" i="12"/>
  <c r="I7633" i="12"/>
  <c r="J7633" i="12" s="1"/>
  <c r="H7634" i="12"/>
  <c r="M7634" i="12" s="1"/>
  <c r="F7636" i="12"/>
  <c r="G7636" i="12" s="1"/>
  <c r="E7635" i="12"/>
  <c r="P7633" i="12" l="1"/>
  <c r="Q7633" i="12"/>
  <c r="Q7634" i="12" s="1"/>
  <c r="R7632" i="12"/>
  <c r="N7633" i="12"/>
  <c r="I7634" i="12"/>
  <c r="J7634" i="12" s="1"/>
  <c r="L7634" i="12"/>
  <c r="N7634" i="12" s="1"/>
  <c r="H7635" i="12"/>
  <c r="F7637" i="12"/>
  <c r="G7637" i="12" s="1"/>
  <c r="E7636" i="12"/>
  <c r="P7634" i="12" l="1"/>
  <c r="R7634" i="12" s="1"/>
  <c r="R7633" i="12"/>
  <c r="L7635" i="12"/>
  <c r="M7635" i="12"/>
  <c r="I7635" i="12"/>
  <c r="J7635" i="12" s="1"/>
  <c r="H7636" i="12"/>
  <c r="F7638" i="12"/>
  <c r="G7638" i="12" s="1"/>
  <c r="E7637" i="12"/>
  <c r="P7635" i="12" l="1"/>
  <c r="Q7635" i="12"/>
  <c r="L7636" i="12"/>
  <c r="M7636" i="12"/>
  <c r="N7635" i="12"/>
  <c r="I7636" i="12"/>
  <c r="J7636" i="12" s="1"/>
  <c r="H7637" i="12"/>
  <c r="E7638" i="12"/>
  <c r="F7639" i="12"/>
  <c r="G7639" i="12" s="1"/>
  <c r="P7636" i="12" l="1"/>
  <c r="Q7636" i="12"/>
  <c r="R7635" i="12"/>
  <c r="L7637" i="12"/>
  <c r="M7637" i="12"/>
  <c r="N7636" i="12"/>
  <c r="I7637" i="12"/>
  <c r="J7637" i="12" s="1"/>
  <c r="H7638" i="12"/>
  <c r="F7640" i="12"/>
  <c r="G7640" i="12" s="1"/>
  <c r="E7639" i="12"/>
  <c r="P7637" i="12" l="1"/>
  <c r="Q7637" i="12"/>
  <c r="R7636" i="12"/>
  <c r="L7638" i="12"/>
  <c r="M7638" i="12"/>
  <c r="N7637" i="12"/>
  <c r="I7638" i="12"/>
  <c r="J7638" i="12" s="1"/>
  <c r="H7639" i="12"/>
  <c r="E7640" i="12"/>
  <c r="F7641" i="12"/>
  <c r="G7641" i="12" s="1"/>
  <c r="P7638" i="12" l="1"/>
  <c r="Q7638" i="12"/>
  <c r="R7637" i="12"/>
  <c r="L7639" i="12"/>
  <c r="M7639" i="12"/>
  <c r="N7638" i="12"/>
  <c r="I7639" i="12"/>
  <c r="J7639" i="12" s="1"/>
  <c r="H7640" i="12"/>
  <c r="F7642" i="12"/>
  <c r="G7642" i="12" s="1"/>
  <c r="E7641" i="12"/>
  <c r="P7639" i="12" l="1"/>
  <c r="Q7639" i="12"/>
  <c r="R7638" i="12"/>
  <c r="L7640" i="12"/>
  <c r="M7640" i="12"/>
  <c r="N7639" i="12"/>
  <c r="I7640" i="12"/>
  <c r="J7640" i="12" s="1"/>
  <c r="H7641" i="12"/>
  <c r="M7641" i="12" s="1"/>
  <c r="F7643" i="12"/>
  <c r="G7643" i="12" s="1"/>
  <c r="E7642" i="12"/>
  <c r="P7640" i="12" l="1"/>
  <c r="Q7640" i="12"/>
  <c r="Q7641" i="12" s="1"/>
  <c r="R7639" i="12"/>
  <c r="N7640" i="12"/>
  <c r="I7641" i="12"/>
  <c r="J7641" i="12" s="1"/>
  <c r="L7641" i="12"/>
  <c r="N7641" i="12" s="1"/>
  <c r="H7642" i="12"/>
  <c r="M7642" i="12" s="1"/>
  <c r="F7644" i="12"/>
  <c r="G7644" i="12" s="1"/>
  <c r="E7643" i="12"/>
  <c r="P7641" i="12" l="1"/>
  <c r="R7641" i="12" s="1"/>
  <c r="Q7642" i="12"/>
  <c r="R7640" i="12"/>
  <c r="I7642" i="12"/>
  <c r="J7642" i="12" s="1"/>
  <c r="L7642" i="12"/>
  <c r="N7642" i="12" s="1"/>
  <c r="H7643" i="12"/>
  <c r="M7643" i="12" s="1"/>
  <c r="E7644" i="12"/>
  <c r="F7645" i="12"/>
  <c r="G7645" i="12" s="1"/>
  <c r="P7642" i="12" l="1"/>
  <c r="Q7643" i="12"/>
  <c r="R7642" i="12"/>
  <c r="I7643" i="12"/>
  <c r="J7643" i="12" s="1"/>
  <c r="L7643" i="12"/>
  <c r="N7643" i="12" s="1"/>
  <c r="H7644" i="12"/>
  <c r="F7646" i="12"/>
  <c r="G7646" i="12" s="1"/>
  <c r="E7645" i="12"/>
  <c r="P7643" i="12" l="1"/>
  <c r="R7643" i="12" s="1"/>
  <c r="L7644" i="12"/>
  <c r="M7644" i="12"/>
  <c r="I7644" i="12"/>
  <c r="J7644" i="12" s="1"/>
  <c r="H7645" i="12"/>
  <c r="E7646" i="12"/>
  <c r="F7647" i="12"/>
  <c r="G7647" i="12" s="1"/>
  <c r="P7644" i="12" l="1"/>
  <c r="Q7644" i="12"/>
  <c r="L7645" i="12"/>
  <c r="M7645" i="12"/>
  <c r="N7644" i="12"/>
  <c r="I7645" i="12"/>
  <c r="J7645" i="12" s="1"/>
  <c r="H7646" i="12"/>
  <c r="F7648" i="12"/>
  <c r="G7648" i="12" s="1"/>
  <c r="E7647" i="12"/>
  <c r="P7645" i="12" l="1"/>
  <c r="Q7645" i="12"/>
  <c r="R7644" i="12"/>
  <c r="L7646" i="12"/>
  <c r="M7646" i="12"/>
  <c r="N7645" i="12"/>
  <c r="I7646" i="12"/>
  <c r="J7646" i="12" s="1"/>
  <c r="H7647" i="12"/>
  <c r="E7648" i="12"/>
  <c r="F7649" i="12"/>
  <c r="G7649" i="12" s="1"/>
  <c r="P7646" i="12" l="1"/>
  <c r="Q7646" i="12"/>
  <c r="R7645" i="12"/>
  <c r="L7647" i="12"/>
  <c r="M7647" i="12"/>
  <c r="N7646" i="12"/>
  <c r="I7647" i="12"/>
  <c r="J7647" i="12" s="1"/>
  <c r="H7648" i="12"/>
  <c r="F7650" i="12"/>
  <c r="G7650" i="12" s="1"/>
  <c r="E7649" i="12"/>
  <c r="P7647" i="12" l="1"/>
  <c r="Q7647" i="12"/>
  <c r="R7646" i="12"/>
  <c r="L7648" i="12"/>
  <c r="M7648" i="12"/>
  <c r="N7647" i="12"/>
  <c r="I7648" i="12"/>
  <c r="J7648" i="12" s="1"/>
  <c r="H7649" i="12"/>
  <c r="E7650" i="12"/>
  <c r="F7651" i="12"/>
  <c r="G7651" i="12" s="1"/>
  <c r="P7648" i="12" l="1"/>
  <c r="Q7648" i="12"/>
  <c r="R7647" i="12"/>
  <c r="L7649" i="12"/>
  <c r="M7649" i="12"/>
  <c r="N7648" i="12"/>
  <c r="I7649" i="12"/>
  <c r="J7649" i="12" s="1"/>
  <c r="H7650" i="12"/>
  <c r="M7650" i="12" s="1"/>
  <c r="F7652" i="12"/>
  <c r="G7652" i="12" s="1"/>
  <c r="E7651" i="12"/>
  <c r="P7649" i="12" l="1"/>
  <c r="Q7649" i="12"/>
  <c r="Q7650" i="12" s="1"/>
  <c r="R7648" i="12"/>
  <c r="N7649" i="12"/>
  <c r="I7650" i="12"/>
  <c r="J7650" i="12" s="1"/>
  <c r="L7650" i="12"/>
  <c r="N7650" i="12" s="1"/>
  <c r="H7651" i="12"/>
  <c r="F7653" i="12"/>
  <c r="G7653" i="12" s="1"/>
  <c r="E7652" i="12"/>
  <c r="P7650" i="12" l="1"/>
  <c r="R7650" i="12" s="1"/>
  <c r="R7649" i="12"/>
  <c r="L7651" i="12"/>
  <c r="M7651" i="12"/>
  <c r="I7651" i="12"/>
  <c r="J7651" i="12" s="1"/>
  <c r="H7652" i="12"/>
  <c r="M7652" i="12" s="1"/>
  <c r="E7653" i="12"/>
  <c r="F7654" i="12"/>
  <c r="G7654" i="12" s="1"/>
  <c r="P7651" i="12" l="1"/>
  <c r="Q7651" i="12"/>
  <c r="Q7652" i="12" s="1"/>
  <c r="N7651" i="12"/>
  <c r="I7652" i="12"/>
  <c r="J7652" i="12" s="1"/>
  <c r="L7652" i="12"/>
  <c r="N7652" i="12" s="1"/>
  <c r="H7653" i="12"/>
  <c r="F7655" i="12"/>
  <c r="G7655" i="12" s="1"/>
  <c r="E7654" i="12"/>
  <c r="P7652" i="12" l="1"/>
  <c r="R7652" i="12" s="1"/>
  <c r="R7651" i="12"/>
  <c r="L7653" i="12"/>
  <c r="M7653" i="12"/>
  <c r="I7653" i="12"/>
  <c r="J7653" i="12" s="1"/>
  <c r="H7654" i="12"/>
  <c r="E7655" i="12"/>
  <c r="F7656" i="12"/>
  <c r="G7656" i="12" s="1"/>
  <c r="P7653" i="12" l="1"/>
  <c r="Q7653" i="12"/>
  <c r="L7654" i="12"/>
  <c r="M7654" i="12"/>
  <c r="N7653" i="12"/>
  <c r="I7654" i="12"/>
  <c r="J7654" i="12" s="1"/>
  <c r="H7655" i="12"/>
  <c r="F7657" i="12"/>
  <c r="G7657" i="12" s="1"/>
  <c r="E7656" i="12"/>
  <c r="P7654" i="12" l="1"/>
  <c r="Q7654" i="12"/>
  <c r="R7653" i="12"/>
  <c r="L7655" i="12"/>
  <c r="M7655" i="12"/>
  <c r="N7654" i="12"/>
  <c r="I7655" i="12"/>
  <c r="J7655" i="12" s="1"/>
  <c r="H7656" i="12"/>
  <c r="F7658" i="12"/>
  <c r="G7658" i="12" s="1"/>
  <c r="E7657" i="12"/>
  <c r="P7655" i="12" l="1"/>
  <c r="Q7655" i="12"/>
  <c r="R7654" i="12"/>
  <c r="L7656" i="12"/>
  <c r="M7656" i="12"/>
  <c r="N7655" i="12"/>
  <c r="I7656" i="12"/>
  <c r="J7656" i="12" s="1"/>
  <c r="H7657" i="12"/>
  <c r="F7659" i="12"/>
  <c r="G7659" i="12" s="1"/>
  <c r="E7658" i="12"/>
  <c r="P7656" i="12" l="1"/>
  <c r="Q7656" i="12"/>
  <c r="R7655" i="12"/>
  <c r="L7657" i="12"/>
  <c r="M7657" i="12"/>
  <c r="N7656" i="12"/>
  <c r="I7657" i="12"/>
  <c r="J7657" i="12" s="1"/>
  <c r="H7658" i="12"/>
  <c r="F7660" i="12"/>
  <c r="G7660" i="12" s="1"/>
  <c r="E7659" i="12"/>
  <c r="P7657" i="12" l="1"/>
  <c r="Q7657" i="12"/>
  <c r="R7656" i="12"/>
  <c r="L7658" i="12"/>
  <c r="M7658" i="12"/>
  <c r="N7657" i="12"/>
  <c r="I7658" i="12"/>
  <c r="J7658" i="12" s="1"/>
  <c r="H7659" i="12"/>
  <c r="F7661" i="12"/>
  <c r="G7661" i="12" s="1"/>
  <c r="E7660" i="12"/>
  <c r="P7658" i="12" l="1"/>
  <c r="Q7658" i="12"/>
  <c r="R7657" i="12"/>
  <c r="L7659" i="12"/>
  <c r="M7659" i="12"/>
  <c r="N7658" i="12"/>
  <c r="I7659" i="12"/>
  <c r="J7659" i="12" s="1"/>
  <c r="H7660" i="12"/>
  <c r="F7662" i="12"/>
  <c r="G7662" i="12" s="1"/>
  <c r="E7661" i="12"/>
  <c r="P7659" i="12" l="1"/>
  <c r="Q7659" i="12"/>
  <c r="R7658" i="12"/>
  <c r="L7660" i="12"/>
  <c r="M7660" i="12"/>
  <c r="N7659" i="12"/>
  <c r="I7660" i="12"/>
  <c r="J7660" i="12" s="1"/>
  <c r="H7661" i="12"/>
  <c r="F7663" i="12"/>
  <c r="G7663" i="12" s="1"/>
  <c r="E7662" i="12"/>
  <c r="P7660" i="12" l="1"/>
  <c r="Q7660" i="12"/>
  <c r="R7659" i="12"/>
  <c r="L7661" i="12"/>
  <c r="M7661" i="12"/>
  <c r="N7660" i="12"/>
  <c r="I7661" i="12"/>
  <c r="J7661" i="12" s="1"/>
  <c r="H7662" i="12"/>
  <c r="F7664" i="12"/>
  <c r="G7664" i="12" s="1"/>
  <c r="E7663" i="12"/>
  <c r="P7661" i="12" l="1"/>
  <c r="Q7661" i="12"/>
  <c r="R7660" i="12"/>
  <c r="L7662" i="12"/>
  <c r="M7662" i="12"/>
  <c r="N7661" i="12"/>
  <c r="I7662" i="12"/>
  <c r="J7662" i="12" s="1"/>
  <c r="H7663" i="12"/>
  <c r="E7664" i="12"/>
  <c r="F7665" i="12"/>
  <c r="G7665" i="12" s="1"/>
  <c r="P7662" i="12" l="1"/>
  <c r="Q7662" i="12"/>
  <c r="R7661" i="12"/>
  <c r="L7663" i="12"/>
  <c r="M7663" i="12"/>
  <c r="N7662" i="12"/>
  <c r="I7663" i="12"/>
  <c r="J7663" i="12" s="1"/>
  <c r="H7664" i="12"/>
  <c r="F7666" i="12"/>
  <c r="G7666" i="12" s="1"/>
  <c r="E7665" i="12"/>
  <c r="P7663" i="12" l="1"/>
  <c r="Q7663" i="12"/>
  <c r="R7662" i="12"/>
  <c r="L7664" i="12"/>
  <c r="M7664" i="12"/>
  <c r="N7663" i="12"/>
  <c r="I7664" i="12"/>
  <c r="J7664" i="12" s="1"/>
  <c r="H7665" i="12"/>
  <c r="F7667" i="12"/>
  <c r="G7667" i="12" s="1"/>
  <c r="E7666" i="12"/>
  <c r="P7664" i="12" l="1"/>
  <c r="Q7664" i="12"/>
  <c r="R7663" i="12"/>
  <c r="L7665" i="12"/>
  <c r="M7665" i="12"/>
  <c r="N7664" i="12"/>
  <c r="I7665" i="12"/>
  <c r="J7665" i="12" s="1"/>
  <c r="H7666" i="12"/>
  <c r="M7666" i="12" s="1"/>
  <c r="E7667" i="12"/>
  <c r="F7668" i="12"/>
  <c r="G7668" i="12" s="1"/>
  <c r="P7665" i="12" l="1"/>
  <c r="Q7665" i="12"/>
  <c r="Q7666" i="12" s="1"/>
  <c r="R7664" i="12"/>
  <c r="N7665" i="12"/>
  <c r="I7666" i="12"/>
  <c r="J7666" i="12" s="1"/>
  <c r="L7666" i="12"/>
  <c r="N7666" i="12" s="1"/>
  <c r="H7667" i="12"/>
  <c r="F7669" i="12"/>
  <c r="G7669" i="12" s="1"/>
  <c r="E7668" i="12"/>
  <c r="P7666" i="12" l="1"/>
  <c r="R7666" i="12" s="1"/>
  <c r="R7665" i="12"/>
  <c r="L7667" i="12"/>
  <c r="M7667" i="12"/>
  <c r="I7667" i="12"/>
  <c r="J7667" i="12" s="1"/>
  <c r="H7668" i="12"/>
  <c r="E7669" i="12"/>
  <c r="F7670" i="12"/>
  <c r="G7670" i="12" s="1"/>
  <c r="P7667" i="12" l="1"/>
  <c r="Q7667" i="12"/>
  <c r="L7668" i="12"/>
  <c r="M7668" i="12"/>
  <c r="N7667" i="12"/>
  <c r="I7668" i="12"/>
  <c r="J7668" i="12" s="1"/>
  <c r="H7669" i="12"/>
  <c r="F7671" i="12"/>
  <c r="G7671" i="12" s="1"/>
  <c r="E7670" i="12"/>
  <c r="P7668" i="12" l="1"/>
  <c r="Q7668" i="12"/>
  <c r="R7667" i="12"/>
  <c r="L7669" i="12"/>
  <c r="M7669" i="12"/>
  <c r="N7668" i="12"/>
  <c r="I7669" i="12"/>
  <c r="J7669" i="12" s="1"/>
  <c r="H7670" i="12"/>
  <c r="E7671" i="12"/>
  <c r="F7672" i="12"/>
  <c r="G7672" i="12" s="1"/>
  <c r="P7669" i="12" l="1"/>
  <c r="Q7669" i="12"/>
  <c r="R7668" i="12"/>
  <c r="L7670" i="12"/>
  <c r="M7670" i="12"/>
  <c r="N7669" i="12"/>
  <c r="I7670" i="12"/>
  <c r="J7670" i="12" s="1"/>
  <c r="H7671" i="12"/>
  <c r="M7671" i="12" s="1"/>
  <c r="F7673" i="12"/>
  <c r="G7673" i="12" s="1"/>
  <c r="E7672" i="12"/>
  <c r="P7670" i="12" l="1"/>
  <c r="Q7670" i="12"/>
  <c r="Q7671" i="12" s="1"/>
  <c r="R7669" i="12"/>
  <c r="N7670" i="12"/>
  <c r="I7671" i="12"/>
  <c r="J7671" i="12" s="1"/>
  <c r="L7671" i="12"/>
  <c r="N7671" i="12" s="1"/>
  <c r="H7672" i="12"/>
  <c r="E7673" i="12"/>
  <c r="F7674" i="12"/>
  <c r="G7674" i="12" s="1"/>
  <c r="P7671" i="12" l="1"/>
  <c r="R7671" i="12" s="1"/>
  <c r="R7670" i="12"/>
  <c r="L7672" i="12"/>
  <c r="M7672" i="12"/>
  <c r="I7672" i="12"/>
  <c r="J7672" i="12" s="1"/>
  <c r="H7673" i="12"/>
  <c r="F7675" i="12"/>
  <c r="G7675" i="12" s="1"/>
  <c r="E7674" i="12"/>
  <c r="P7672" i="12" l="1"/>
  <c r="Q7672" i="12"/>
  <c r="L7673" i="12"/>
  <c r="M7673" i="12"/>
  <c r="N7672" i="12"/>
  <c r="I7673" i="12"/>
  <c r="J7673" i="12" s="1"/>
  <c r="H7674" i="12"/>
  <c r="E7675" i="12"/>
  <c r="F7676" i="12"/>
  <c r="G7676" i="12" s="1"/>
  <c r="P7673" i="12" l="1"/>
  <c r="Q7673" i="12"/>
  <c r="R7672" i="12"/>
  <c r="L7674" i="12"/>
  <c r="M7674" i="12"/>
  <c r="N7673" i="12"/>
  <c r="I7674" i="12"/>
  <c r="J7674" i="12" s="1"/>
  <c r="H7675" i="12"/>
  <c r="F7677" i="12"/>
  <c r="G7677" i="12" s="1"/>
  <c r="E7676" i="12"/>
  <c r="P7674" i="12" l="1"/>
  <c r="Q7674" i="12"/>
  <c r="R7673" i="12"/>
  <c r="L7675" i="12"/>
  <c r="M7675" i="12"/>
  <c r="N7674" i="12"/>
  <c r="I7675" i="12"/>
  <c r="J7675" i="12" s="1"/>
  <c r="H7676" i="12"/>
  <c r="F7678" i="12"/>
  <c r="G7678" i="12" s="1"/>
  <c r="E7677" i="12"/>
  <c r="P7675" i="12" l="1"/>
  <c r="Q7675" i="12"/>
  <c r="R7674" i="12"/>
  <c r="L7676" i="12"/>
  <c r="M7676" i="12"/>
  <c r="N7675" i="12"/>
  <c r="I7676" i="12"/>
  <c r="J7676" i="12" s="1"/>
  <c r="H7677" i="12"/>
  <c r="F7679" i="12"/>
  <c r="G7679" i="12" s="1"/>
  <c r="E7678" i="12"/>
  <c r="P7676" i="12" l="1"/>
  <c r="Q7676" i="12"/>
  <c r="R7675" i="12"/>
  <c r="L7677" i="12"/>
  <c r="M7677" i="12"/>
  <c r="N7676" i="12"/>
  <c r="I7677" i="12"/>
  <c r="J7677" i="12" s="1"/>
  <c r="H7678" i="12"/>
  <c r="F7680" i="12"/>
  <c r="G7680" i="12" s="1"/>
  <c r="E7679" i="12"/>
  <c r="P7677" i="12" l="1"/>
  <c r="Q7677" i="12"/>
  <c r="R7676" i="12"/>
  <c r="L7678" i="12"/>
  <c r="M7678" i="12"/>
  <c r="N7677" i="12"/>
  <c r="I7678" i="12"/>
  <c r="J7678" i="12" s="1"/>
  <c r="H7679" i="12"/>
  <c r="F7681" i="12"/>
  <c r="G7681" i="12" s="1"/>
  <c r="E7680" i="12"/>
  <c r="P7678" i="12" l="1"/>
  <c r="Q7678" i="12"/>
  <c r="R7677" i="12"/>
  <c r="L7679" i="12"/>
  <c r="M7679" i="12"/>
  <c r="N7678" i="12"/>
  <c r="I7679" i="12"/>
  <c r="J7679" i="12" s="1"/>
  <c r="H7680" i="12"/>
  <c r="F7682" i="12"/>
  <c r="G7682" i="12" s="1"/>
  <c r="E7681" i="12"/>
  <c r="P7679" i="12" l="1"/>
  <c r="Q7679" i="12"/>
  <c r="R7678" i="12"/>
  <c r="L7680" i="12"/>
  <c r="M7680" i="12"/>
  <c r="N7679" i="12"/>
  <c r="I7680" i="12"/>
  <c r="J7680" i="12" s="1"/>
  <c r="H7681" i="12"/>
  <c r="F7683" i="12"/>
  <c r="G7683" i="12" s="1"/>
  <c r="E7682" i="12"/>
  <c r="P7680" i="12" l="1"/>
  <c r="Q7680" i="12"/>
  <c r="R7679" i="12"/>
  <c r="L7681" i="12"/>
  <c r="M7681" i="12"/>
  <c r="N7680" i="12"/>
  <c r="I7681" i="12"/>
  <c r="J7681" i="12" s="1"/>
  <c r="H7682" i="12"/>
  <c r="F7684" i="12"/>
  <c r="G7684" i="12" s="1"/>
  <c r="E7683" i="12"/>
  <c r="P7681" i="12" l="1"/>
  <c r="Q7681" i="12"/>
  <c r="R7680" i="12"/>
  <c r="L7682" i="12"/>
  <c r="M7682" i="12"/>
  <c r="N7681" i="12"/>
  <c r="I7682" i="12"/>
  <c r="J7682" i="12" s="1"/>
  <c r="H7683" i="12"/>
  <c r="E7684" i="12"/>
  <c r="F7685" i="12"/>
  <c r="G7685" i="12" s="1"/>
  <c r="P7682" i="12" l="1"/>
  <c r="Q7682" i="12"/>
  <c r="R7681" i="12"/>
  <c r="L7683" i="12"/>
  <c r="M7683" i="12"/>
  <c r="N7682" i="12"/>
  <c r="I7683" i="12"/>
  <c r="J7683" i="12" s="1"/>
  <c r="H7684" i="12"/>
  <c r="F7686" i="12"/>
  <c r="G7686" i="12" s="1"/>
  <c r="E7685" i="12"/>
  <c r="R7682" i="12" l="1"/>
  <c r="P7683" i="12"/>
  <c r="Q7683" i="12"/>
  <c r="L7684" i="12"/>
  <c r="M7684" i="12"/>
  <c r="N7683" i="12"/>
  <c r="I7684" i="12"/>
  <c r="J7684" i="12" s="1"/>
  <c r="H7685" i="12"/>
  <c r="M7685" i="12" s="1"/>
  <c r="E7686" i="12"/>
  <c r="F7687" i="12"/>
  <c r="G7687" i="12" s="1"/>
  <c r="P7684" i="12" l="1"/>
  <c r="Q7684" i="12"/>
  <c r="Q7685" i="12" s="1"/>
  <c r="R7683" i="12"/>
  <c r="N7684" i="12"/>
  <c r="I7685" i="12"/>
  <c r="J7685" i="12" s="1"/>
  <c r="L7685" i="12"/>
  <c r="N7685" i="12" s="1"/>
  <c r="H7686" i="12"/>
  <c r="F7688" i="12"/>
  <c r="G7688" i="12" s="1"/>
  <c r="E7687" i="12"/>
  <c r="P7685" i="12" l="1"/>
  <c r="R7685" i="12" s="1"/>
  <c r="R7684" i="12"/>
  <c r="L7686" i="12"/>
  <c r="M7686" i="12"/>
  <c r="I7686" i="12"/>
  <c r="J7686" i="12" s="1"/>
  <c r="H7687" i="12"/>
  <c r="M7687" i="12" s="1"/>
  <c r="F7689" i="12"/>
  <c r="G7689" i="12" s="1"/>
  <c r="E7688" i="12"/>
  <c r="P7686" i="12" l="1"/>
  <c r="Q7686" i="12"/>
  <c r="Q7687" i="12" s="1"/>
  <c r="N7686" i="12"/>
  <c r="I7687" i="12"/>
  <c r="J7687" i="12" s="1"/>
  <c r="L7687" i="12"/>
  <c r="N7687" i="12" s="1"/>
  <c r="H7688" i="12"/>
  <c r="F7690" i="12"/>
  <c r="G7690" i="12" s="1"/>
  <c r="E7689" i="12"/>
  <c r="P7687" i="12" l="1"/>
  <c r="R7687" i="12" s="1"/>
  <c r="R7686" i="12"/>
  <c r="L7688" i="12"/>
  <c r="M7688" i="12"/>
  <c r="I7688" i="12"/>
  <c r="J7688" i="12" s="1"/>
  <c r="H7689" i="12"/>
  <c r="E7690" i="12"/>
  <c r="F7691" i="12"/>
  <c r="G7691" i="12" s="1"/>
  <c r="P7688" i="12" l="1"/>
  <c r="Q7688" i="12"/>
  <c r="L7689" i="12"/>
  <c r="M7689" i="12"/>
  <c r="N7688" i="12"/>
  <c r="I7689" i="12"/>
  <c r="J7689" i="12" s="1"/>
  <c r="H7690" i="12"/>
  <c r="M7690" i="12" s="1"/>
  <c r="F7692" i="12"/>
  <c r="G7692" i="12" s="1"/>
  <c r="E7691" i="12"/>
  <c r="P7689" i="12" l="1"/>
  <c r="Q7689" i="12"/>
  <c r="Q7690" i="12" s="1"/>
  <c r="R7688" i="12"/>
  <c r="N7689" i="12"/>
  <c r="I7690" i="12"/>
  <c r="J7690" i="12" s="1"/>
  <c r="L7690" i="12"/>
  <c r="N7690" i="12" s="1"/>
  <c r="H7691" i="12"/>
  <c r="F7693" i="12"/>
  <c r="G7693" i="12" s="1"/>
  <c r="E7692" i="12"/>
  <c r="R7689" i="12" l="1"/>
  <c r="P7690" i="12"/>
  <c r="L7691" i="12"/>
  <c r="M7691" i="12"/>
  <c r="I7691" i="12"/>
  <c r="J7691" i="12" s="1"/>
  <c r="H7692" i="12"/>
  <c r="M7692" i="12" s="1"/>
  <c r="E7693" i="12"/>
  <c r="F7694" i="12"/>
  <c r="G7694" i="12" s="1"/>
  <c r="P7691" i="12" l="1"/>
  <c r="R7690" i="12"/>
  <c r="Q7691" i="12"/>
  <c r="Q7692" i="12" s="1"/>
  <c r="N7691" i="12"/>
  <c r="I7692" i="12"/>
  <c r="J7692" i="12" s="1"/>
  <c r="L7692" i="12"/>
  <c r="N7692" i="12" s="1"/>
  <c r="H7693" i="12"/>
  <c r="F7695" i="12"/>
  <c r="G7695" i="12" s="1"/>
  <c r="E7694" i="12"/>
  <c r="P7692" i="12" l="1"/>
  <c r="R7692" i="12" s="1"/>
  <c r="R7691" i="12"/>
  <c r="L7693" i="12"/>
  <c r="M7693" i="12"/>
  <c r="I7693" i="12"/>
  <c r="J7693" i="12" s="1"/>
  <c r="H7694" i="12"/>
  <c r="F7696" i="12"/>
  <c r="G7696" i="12" s="1"/>
  <c r="E7695" i="12"/>
  <c r="P7693" i="12" l="1"/>
  <c r="Q7693" i="12"/>
  <c r="L7694" i="12"/>
  <c r="M7694" i="12"/>
  <c r="N7693" i="12"/>
  <c r="I7694" i="12"/>
  <c r="J7694" i="12" s="1"/>
  <c r="H7695" i="12"/>
  <c r="E7696" i="12"/>
  <c r="F7697" i="12"/>
  <c r="G7697" i="12" s="1"/>
  <c r="P7694" i="12" l="1"/>
  <c r="Q7694" i="12"/>
  <c r="R7693" i="12"/>
  <c r="L7695" i="12"/>
  <c r="M7695" i="12"/>
  <c r="N7694" i="12"/>
  <c r="I7695" i="12"/>
  <c r="J7695" i="12" s="1"/>
  <c r="H7696" i="12"/>
  <c r="F7698" i="12"/>
  <c r="G7698" i="12" s="1"/>
  <c r="E7697" i="12"/>
  <c r="P7695" i="12" l="1"/>
  <c r="Q7695" i="12"/>
  <c r="R7694" i="12"/>
  <c r="L7696" i="12"/>
  <c r="M7696" i="12"/>
  <c r="N7695" i="12"/>
  <c r="I7696" i="12"/>
  <c r="J7696" i="12" s="1"/>
  <c r="H7697" i="12"/>
  <c r="F7699" i="12"/>
  <c r="G7699" i="12" s="1"/>
  <c r="E7698" i="12"/>
  <c r="P7696" i="12" l="1"/>
  <c r="Q7696" i="12"/>
  <c r="R7695" i="12"/>
  <c r="L7697" i="12"/>
  <c r="M7697" i="12"/>
  <c r="N7696" i="12"/>
  <c r="I7697" i="12"/>
  <c r="J7697" i="12" s="1"/>
  <c r="H7698" i="12"/>
  <c r="E7699" i="12"/>
  <c r="F7700" i="12"/>
  <c r="G7700" i="12" s="1"/>
  <c r="P7697" i="12" l="1"/>
  <c r="Q7697" i="12"/>
  <c r="R7696" i="12"/>
  <c r="L7698" i="12"/>
  <c r="M7698" i="12"/>
  <c r="N7697" i="12"/>
  <c r="I7698" i="12"/>
  <c r="J7698" i="12" s="1"/>
  <c r="H7699" i="12"/>
  <c r="F7701" i="12"/>
  <c r="G7701" i="12" s="1"/>
  <c r="E7700" i="12"/>
  <c r="P7698" i="12" l="1"/>
  <c r="Q7698" i="12"/>
  <c r="R7697" i="12"/>
  <c r="L7699" i="12"/>
  <c r="M7699" i="12"/>
  <c r="N7698" i="12"/>
  <c r="I7699" i="12"/>
  <c r="J7699" i="12" s="1"/>
  <c r="H7700" i="12"/>
  <c r="F7702" i="12"/>
  <c r="G7702" i="12" s="1"/>
  <c r="E7701" i="12"/>
  <c r="P7699" i="12" l="1"/>
  <c r="Q7699" i="12"/>
  <c r="R7698" i="12"/>
  <c r="L7700" i="12"/>
  <c r="M7700" i="12"/>
  <c r="N7699" i="12"/>
  <c r="I7700" i="12"/>
  <c r="J7700" i="12" s="1"/>
  <c r="H7701" i="12"/>
  <c r="F7703" i="12"/>
  <c r="G7703" i="12" s="1"/>
  <c r="E7702" i="12"/>
  <c r="P7700" i="12" l="1"/>
  <c r="Q7700" i="12"/>
  <c r="R7699" i="12"/>
  <c r="L7701" i="12"/>
  <c r="M7701" i="12"/>
  <c r="N7700" i="12"/>
  <c r="I7701" i="12"/>
  <c r="J7701" i="12" s="1"/>
  <c r="H7702" i="12"/>
  <c r="E7703" i="12"/>
  <c r="F7704" i="12"/>
  <c r="G7704" i="12" s="1"/>
  <c r="P7701" i="12" l="1"/>
  <c r="Q7701" i="12"/>
  <c r="R7700" i="12"/>
  <c r="L7702" i="12"/>
  <c r="M7702" i="12"/>
  <c r="N7701" i="12"/>
  <c r="I7702" i="12"/>
  <c r="J7702" i="12" s="1"/>
  <c r="H7703" i="12"/>
  <c r="F7705" i="12"/>
  <c r="G7705" i="12" s="1"/>
  <c r="E7704" i="12"/>
  <c r="R7701" i="12" l="1"/>
  <c r="P7702" i="12"/>
  <c r="Q7702" i="12"/>
  <c r="L7703" i="12"/>
  <c r="M7703" i="12"/>
  <c r="N7702" i="12"/>
  <c r="I7703" i="12"/>
  <c r="J7703" i="12" s="1"/>
  <c r="H7704" i="12"/>
  <c r="E7705" i="12"/>
  <c r="F7706" i="12"/>
  <c r="G7706" i="12" s="1"/>
  <c r="P7703" i="12" l="1"/>
  <c r="Q7703" i="12"/>
  <c r="R7702" i="12"/>
  <c r="L7704" i="12"/>
  <c r="M7704" i="12"/>
  <c r="N7703" i="12"/>
  <c r="I7704" i="12"/>
  <c r="J7704" i="12" s="1"/>
  <c r="H7705" i="12"/>
  <c r="F7707" i="12"/>
  <c r="G7707" i="12" s="1"/>
  <c r="E7706" i="12"/>
  <c r="P7704" i="12" l="1"/>
  <c r="Q7704" i="12"/>
  <c r="R7703" i="12"/>
  <c r="L7705" i="12"/>
  <c r="M7705" i="12"/>
  <c r="N7704" i="12"/>
  <c r="I7705" i="12"/>
  <c r="J7705" i="12" s="1"/>
  <c r="H7706" i="12"/>
  <c r="E7707" i="12"/>
  <c r="F7708" i="12"/>
  <c r="G7708" i="12" s="1"/>
  <c r="P7705" i="12" l="1"/>
  <c r="Q7705" i="12"/>
  <c r="R7704" i="12"/>
  <c r="L7706" i="12"/>
  <c r="M7706" i="12"/>
  <c r="N7705" i="12"/>
  <c r="I7706" i="12"/>
  <c r="J7706" i="12" s="1"/>
  <c r="H7707" i="12"/>
  <c r="F7709" i="12"/>
  <c r="G7709" i="12" s="1"/>
  <c r="E7708" i="12"/>
  <c r="P7706" i="12" l="1"/>
  <c r="Q7706" i="12"/>
  <c r="R7705" i="12"/>
  <c r="L7707" i="12"/>
  <c r="M7707" i="12"/>
  <c r="N7706" i="12"/>
  <c r="I7707" i="12"/>
  <c r="J7707" i="12" s="1"/>
  <c r="H7708" i="12"/>
  <c r="E7709" i="12"/>
  <c r="F7710" i="12"/>
  <c r="G7710" i="12" s="1"/>
  <c r="P7707" i="12" l="1"/>
  <c r="Q7707" i="12"/>
  <c r="R7706" i="12"/>
  <c r="L7708" i="12"/>
  <c r="M7708" i="12"/>
  <c r="N7707" i="12"/>
  <c r="I7708" i="12"/>
  <c r="J7708" i="12" s="1"/>
  <c r="H7709" i="12"/>
  <c r="F7711" i="12"/>
  <c r="G7711" i="12" s="1"/>
  <c r="E7710" i="12"/>
  <c r="P7708" i="12" l="1"/>
  <c r="Q7708" i="12"/>
  <c r="R7707" i="12"/>
  <c r="L7709" i="12"/>
  <c r="M7709" i="12"/>
  <c r="N7708" i="12"/>
  <c r="I7709" i="12"/>
  <c r="J7709" i="12" s="1"/>
  <c r="H7710" i="12"/>
  <c r="F7712" i="12"/>
  <c r="G7712" i="12" s="1"/>
  <c r="E7711" i="12"/>
  <c r="P7709" i="12" l="1"/>
  <c r="Q7709" i="12"/>
  <c r="R7708" i="12"/>
  <c r="L7710" i="12"/>
  <c r="M7710" i="12"/>
  <c r="N7709" i="12"/>
  <c r="I7710" i="12"/>
  <c r="J7710" i="12" s="1"/>
  <c r="H7711" i="12"/>
  <c r="F7713" i="12"/>
  <c r="G7713" i="12" s="1"/>
  <c r="E7712" i="12"/>
  <c r="P7710" i="12" l="1"/>
  <c r="Q7710" i="12"/>
  <c r="R7709" i="12"/>
  <c r="L7711" i="12"/>
  <c r="M7711" i="12"/>
  <c r="N7710" i="12"/>
  <c r="I7711" i="12"/>
  <c r="J7711" i="12" s="1"/>
  <c r="H7712" i="12"/>
  <c r="F7714" i="12"/>
  <c r="G7714" i="12" s="1"/>
  <c r="E7713" i="12"/>
  <c r="P7711" i="12" l="1"/>
  <c r="Q7711" i="12"/>
  <c r="R7710" i="12"/>
  <c r="L7712" i="12"/>
  <c r="M7712" i="12"/>
  <c r="N7711" i="12"/>
  <c r="I7712" i="12"/>
  <c r="J7712" i="12" s="1"/>
  <c r="H7713" i="12"/>
  <c r="F7715" i="12"/>
  <c r="G7715" i="12" s="1"/>
  <c r="E7714" i="12"/>
  <c r="P7712" i="12" l="1"/>
  <c r="Q7712" i="12"/>
  <c r="R7711" i="12"/>
  <c r="L7713" i="12"/>
  <c r="M7713" i="12"/>
  <c r="N7712" i="12"/>
  <c r="I7713" i="12"/>
  <c r="J7713" i="12" s="1"/>
  <c r="H7714" i="12"/>
  <c r="E7715" i="12"/>
  <c r="F7716" i="12"/>
  <c r="G7716" i="12" s="1"/>
  <c r="P7713" i="12" l="1"/>
  <c r="Q7713" i="12"/>
  <c r="R7712" i="12"/>
  <c r="L7714" i="12"/>
  <c r="M7714" i="12"/>
  <c r="N7713" i="12"/>
  <c r="I7714" i="12"/>
  <c r="J7714" i="12" s="1"/>
  <c r="H7715" i="12"/>
  <c r="F7717" i="12"/>
  <c r="G7717" i="12" s="1"/>
  <c r="E7716" i="12"/>
  <c r="P7714" i="12" l="1"/>
  <c r="Q7714" i="12"/>
  <c r="R7713" i="12"/>
  <c r="L7715" i="12"/>
  <c r="M7715" i="12"/>
  <c r="N7714" i="12"/>
  <c r="I7715" i="12"/>
  <c r="J7715" i="12" s="1"/>
  <c r="H7716" i="12"/>
  <c r="E7717" i="12"/>
  <c r="F7718" i="12"/>
  <c r="G7718" i="12" s="1"/>
  <c r="R7714" i="12" l="1"/>
  <c r="P7715" i="12"/>
  <c r="Q7715" i="12"/>
  <c r="L7716" i="12"/>
  <c r="M7716" i="12"/>
  <c r="N7715" i="12"/>
  <c r="I7716" i="12"/>
  <c r="J7716" i="12" s="1"/>
  <c r="H7717" i="12"/>
  <c r="F7719" i="12"/>
  <c r="G7719" i="12" s="1"/>
  <c r="E7718" i="12"/>
  <c r="P7716" i="12" l="1"/>
  <c r="Q7716" i="12"/>
  <c r="R7715" i="12"/>
  <c r="L7717" i="12"/>
  <c r="M7717" i="12"/>
  <c r="N7716" i="12"/>
  <c r="I7717" i="12"/>
  <c r="J7717" i="12" s="1"/>
  <c r="H7718" i="12"/>
  <c r="F7720" i="12"/>
  <c r="G7720" i="12" s="1"/>
  <c r="E7719" i="12"/>
  <c r="P7717" i="12" l="1"/>
  <c r="Q7717" i="12"/>
  <c r="R7716" i="12"/>
  <c r="L7718" i="12"/>
  <c r="M7718" i="12"/>
  <c r="N7717" i="12"/>
  <c r="I7718" i="12"/>
  <c r="J7718" i="12" s="1"/>
  <c r="H7719" i="12"/>
  <c r="F7721" i="12"/>
  <c r="G7721" i="12" s="1"/>
  <c r="E7720" i="12"/>
  <c r="R7717" i="12" l="1"/>
  <c r="P7718" i="12"/>
  <c r="Q7718" i="12"/>
  <c r="L7719" i="12"/>
  <c r="M7719" i="12"/>
  <c r="N7718" i="12"/>
  <c r="I7719" i="12"/>
  <c r="J7719" i="12" s="1"/>
  <c r="H7720" i="12"/>
  <c r="E7721" i="12"/>
  <c r="F7722" i="12"/>
  <c r="G7722" i="12" s="1"/>
  <c r="P7719" i="12" l="1"/>
  <c r="Q7719" i="12"/>
  <c r="R7718" i="12"/>
  <c r="L7720" i="12"/>
  <c r="M7720" i="12"/>
  <c r="N7719" i="12"/>
  <c r="I7720" i="12"/>
  <c r="J7720" i="12" s="1"/>
  <c r="H7721" i="12"/>
  <c r="F7723" i="12"/>
  <c r="G7723" i="12" s="1"/>
  <c r="E7722" i="12"/>
  <c r="P7720" i="12" l="1"/>
  <c r="Q7720" i="12"/>
  <c r="R7719" i="12"/>
  <c r="L7721" i="12"/>
  <c r="M7721" i="12"/>
  <c r="N7720" i="12"/>
  <c r="I7721" i="12"/>
  <c r="J7721" i="12" s="1"/>
  <c r="H7722" i="12"/>
  <c r="E7723" i="12"/>
  <c r="F7724" i="12"/>
  <c r="G7724" i="12" s="1"/>
  <c r="P7721" i="12" l="1"/>
  <c r="Q7721" i="12"/>
  <c r="R7720" i="12"/>
  <c r="L7722" i="12"/>
  <c r="M7722" i="12"/>
  <c r="N7721" i="12"/>
  <c r="I7722" i="12"/>
  <c r="J7722" i="12" s="1"/>
  <c r="H7723" i="12"/>
  <c r="F7725" i="12"/>
  <c r="G7725" i="12" s="1"/>
  <c r="E7724" i="12"/>
  <c r="P7722" i="12" l="1"/>
  <c r="Q7722" i="12"/>
  <c r="R7721" i="12"/>
  <c r="L7723" i="12"/>
  <c r="M7723" i="12"/>
  <c r="N7722" i="12"/>
  <c r="I7723" i="12"/>
  <c r="J7723" i="12" s="1"/>
  <c r="H7724" i="12"/>
  <c r="E7725" i="12"/>
  <c r="F7726" i="12"/>
  <c r="G7726" i="12" s="1"/>
  <c r="P7723" i="12" l="1"/>
  <c r="Q7723" i="12"/>
  <c r="R7722" i="12"/>
  <c r="L7724" i="12"/>
  <c r="M7724" i="12"/>
  <c r="N7723" i="12"/>
  <c r="I7724" i="12"/>
  <c r="J7724" i="12" s="1"/>
  <c r="H7725" i="12"/>
  <c r="F7727" i="12"/>
  <c r="G7727" i="12" s="1"/>
  <c r="E7726" i="12"/>
  <c r="P7724" i="12" l="1"/>
  <c r="Q7724" i="12"/>
  <c r="R7723" i="12"/>
  <c r="L7725" i="12"/>
  <c r="M7725" i="12"/>
  <c r="N7724" i="12"/>
  <c r="I7725" i="12"/>
  <c r="J7725" i="12" s="1"/>
  <c r="H7726" i="12"/>
  <c r="F7728" i="12"/>
  <c r="G7728" i="12" s="1"/>
  <c r="E7727" i="12"/>
  <c r="P7725" i="12" l="1"/>
  <c r="Q7725" i="12"/>
  <c r="R7724" i="12"/>
  <c r="L7726" i="12"/>
  <c r="M7726" i="12"/>
  <c r="N7725" i="12"/>
  <c r="I7726" i="12"/>
  <c r="J7726" i="12" s="1"/>
  <c r="H7727" i="12"/>
  <c r="F7729" i="12"/>
  <c r="G7729" i="12" s="1"/>
  <c r="E7728" i="12"/>
  <c r="P7726" i="12" l="1"/>
  <c r="Q7726" i="12"/>
  <c r="R7725" i="12"/>
  <c r="L7727" i="12"/>
  <c r="M7727" i="12"/>
  <c r="N7726" i="12"/>
  <c r="I7727" i="12"/>
  <c r="J7727" i="12" s="1"/>
  <c r="H7728" i="12"/>
  <c r="E7729" i="12"/>
  <c r="F7730" i="12"/>
  <c r="G7730" i="12" s="1"/>
  <c r="P7727" i="12" l="1"/>
  <c r="Q7727" i="12"/>
  <c r="R7726" i="12"/>
  <c r="L7728" i="12"/>
  <c r="M7728" i="12"/>
  <c r="N7727" i="12"/>
  <c r="I7728" i="12"/>
  <c r="J7728" i="12" s="1"/>
  <c r="H7729" i="12"/>
  <c r="F7731" i="12"/>
  <c r="G7731" i="12" s="1"/>
  <c r="E7730" i="12"/>
  <c r="P7728" i="12" l="1"/>
  <c r="Q7728" i="12"/>
  <c r="R7727" i="12"/>
  <c r="L7729" i="12"/>
  <c r="M7729" i="12"/>
  <c r="N7728" i="12"/>
  <c r="I7729" i="12"/>
  <c r="J7729" i="12" s="1"/>
  <c r="H7730" i="12"/>
  <c r="M7730" i="12" s="1"/>
  <c r="F7732" i="12"/>
  <c r="G7732" i="12" s="1"/>
  <c r="E7731" i="12"/>
  <c r="P7729" i="12" l="1"/>
  <c r="Q7729" i="12"/>
  <c r="Q7730" i="12" s="1"/>
  <c r="R7728" i="12"/>
  <c r="N7729" i="12"/>
  <c r="I7730" i="12"/>
  <c r="J7730" i="12" s="1"/>
  <c r="L7730" i="12"/>
  <c r="N7730" i="12" s="1"/>
  <c r="H7731" i="12"/>
  <c r="F7733" i="12"/>
  <c r="G7733" i="12" s="1"/>
  <c r="E7732" i="12"/>
  <c r="P7730" i="12" l="1"/>
  <c r="R7730" i="12" s="1"/>
  <c r="R7729" i="12"/>
  <c r="L7731" i="12"/>
  <c r="M7731" i="12"/>
  <c r="I7731" i="12"/>
  <c r="J7731" i="12" s="1"/>
  <c r="H7732" i="12"/>
  <c r="M7732" i="12" s="1"/>
  <c r="F7734" i="12"/>
  <c r="G7734" i="12" s="1"/>
  <c r="E7733" i="12"/>
  <c r="P7731" i="12" l="1"/>
  <c r="Q7731" i="12"/>
  <c r="Q7732" i="12" s="1"/>
  <c r="N7731" i="12"/>
  <c r="I7732" i="12"/>
  <c r="J7732" i="12" s="1"/>
  <c r="L7732" i="12"/>
  <c r="N7732" i="12" s="1"/>
  <c r="H7733" i="12"/>
  <c r="F7735" i="12"/>
  <c r="G7735" i="12" s="1"/>
  <c r="E7734" i="12"/>
  <c r="P7732" i="12" l="1"/>
  <c r="R7732" i="12" s="1"/>
  <c r="R7731" i="12"/>
  <c r="L7733" i="12"/>
  <c r="M7733" i="12"/>
  <c r="I7733" i="12"/>
  <c r="J7733" i="12" s="1"/>
  <c r="H7734" i="12"/>
  <c r="E7735" i="12"/>
  <c r="F7736" i="12"/>
  <c r="G7736" i="12" s="1"/>
  <c r="P7733" i="12" l="1"/>
  <c r="Q7733" i="12"/>
  <c r="L7734" i="12"/>
  <c r="M7734" i="12"/>
  <c r="N7733" i="12"/>
  <c r="I7734" i="12"/>
  <c r="J7734" i="12" s="1"/>
  <c r="H7735" i="12"/>
  <c r="M7735" i="12" s="1"/>
  <c r="F7737" i="12"/>
  <c r="G7737" i="12" s="1"/>
  <c r="E7736" i="12"/>
  <c r="P7734" i="12" l="1"/>
  <c r="Q7734" i="12"/>
  <c r="Q7735" i="12" s="1"/>
  <c r="R7733" i="12"/>
  <c r="N7734" i="12"/>
  <c r="I7735" i="12"/>
  <c r="J7735" i="12" s="1"/>
  <c r="L7735" i="12"/>
  <c r="N7735" i="12" s="1"/>
  <c r="H7736" i="12"/>
  <c r="M7736" i="12" s="1"/>
  <c r="F7738" i="12"/>
  <c r="G7738" i="12" s="1"/>
  <c r="E7737" i="12"/>
  <c r="P7735" i="12" l="1"/>
  <c r="Q7736" i="12"/>
  <c r="R7735" i="12"/>
  <c r="R7734" i="12"/>
  <c r="I7736" i="12"/>
  <c r="J7736" i="12" s="1"/>
  <c r="L7736" i="12"/>
  <c r="N7736" i="12" s="1"/>
  <c r="H7737" i="12"/>
  <c r="E7738" i="12"/>
  <c r="F7739" i="12"/>
  <c r="G7739" i="12" s="1"/>
  <c r="P7736" i="12" l="1"/>
  <c r="R7736" i="12" s="1"/>
  <c r="L7737" i="12"/>
  <c r="M7737" i="12"/>
  <c r="I7737" i="12"/>
  <c r="J7737" i="12" s="1"/>
  <c r="H7738" i="12"/>
  <c r="F7740" i="12"/>
  <c r="G7740" i="12" s="1"/>
  <c r="E7739" i="12"/>
  <c r="P7737" i="12" l="1"/>
  <c r="Q7737" i="12"/>
  <c r="L7738" i="12"/>
  <c r="M7738" i="12"/>
  <c r="N7737" i="12"/>
  <c r="I7738" i="12"/>
  <c r="J7738" i="12" s="1"/>
  <c r="H7739" i="12"/>
  <c r="F7741" i="12"/>
  <c r="G7741" i="12" s="1"/>
  <c r="E7740" i="12"/>
  <c r="P7738" i="12" l="1"/>
  <c r="Q7738" i="12"/>
  <c r="R7737" i="12"/>
  <c r="L7739" i="12"/>
  <c r="M7739" i="12"/>
  <c r="N7738" i="12"/>
  <c r="I7739" i="12"/>
  <c r="J7739" i="12" s="1"/>
  <c r="H7740" i="12"/>
  <c r="F7742" i="12"/>
  <c r="G7742" i="12" s="1"/>
  <c r="E7741" i="12"/>
  <c r="P7739" i="12" l="1"/>
  <c r="Q7739" i="12"/>
  <c r="R7738" i="12"/>
  <c r="L7740" i="12"/>
  <c r="M7740" i="12"/>
  <c r="N7739" i="12"/>
  <c r="I7740" i="12"/>
  <c r="J7740" i="12" s="1"/>
  <c r="H7741" i="12"/>
  <c r="E7742" i="12"/>
  <c r="F7743" i="12"/>
  <c r="G7743" i="12" s="1"/>
  <c r="P7740" i="12" l="1"/>
  <c r="Q7740" i="12"/>
  <c r="R7739" i="12"/>
  <c r="L7741" i="12"/>
  <c r="M7741" i="12"/>
  <c r="N7740" i="12"/>
  <c r="I7741" i="12"/>
  <c r="J7741" i="12" s="1"/>
  <c r="H7742" i="12"/>
  <c r="F7744" i="12"/>
  <c r="G7744" i="12" s="1"/>
  <c r="E7743" i="12"/>
  <c r="P7741" i="12" l="1"/>
  <c r="Q7741" i="12"/>
  <c r="R7740" i="12"/>
  <c r="L7742" i="12"/>
  <c r="M7742" i="12"/>
  <c r="N7741" i="12"/>
  <c r="I7742" i="12"/>
  <c r="J7742" i="12" s="1"/>
  <c r="H7743" i="12"/>
  <c r="E7744" i="12"/>
  <c r="F7745" i="12"/>
  <c r="G7745" i="12" s="1"/>
  <c r="P7742" i="12" l="1"/>
  <c r="Q7742" i="12"/>
  <c r="R7741" i="12"/>
  <c r="L7743" i="12"/>
  <c r="M7743" i="12"/>
  <c r="N7742" i="12"/>
  <c r="I7743" i="12"/>
  <c r="J7743" i="12" s="1"/>
  <c r="H7744" i="12"/>
  <c r="F7746" i="12"/>
  <c r="G7746" i="12" s="1"/>
  <c r="E7745" i="12"/>
  <c r="P7743" i="12" l="1"/>
  <c r="Q7743" i="12"/>
  <c r="R7742" i="12"/>
  <c r="L7744" i="12"/>
  <c r="M7744" i="12"/>
  <c r="N7743" i="12"/>
  <c r="I7744" i="12"/>
  <c r="J7744" i="12" s="1"/>
  <c r="H7745" i="12"/>
  <c r="F7747" i="12"/>
  <c r="G7747" i="12" s="1"/>
  <c r="E7746" i="12"/>
  <c r="P7744" i="12" l="1"/>
  <c r="Q7744" i="12"/>
  <c r="R7743" i="12"/>
  <c r="L7745" i="12"/>
  <c r="M7745" i="12"/>
  <c r="N7744" i="12"/>
  <c r="I7745" i="12"/>
  <c r="J7745" i="12" s="1"/>
  <c r="H7746" i="12"/>
  <c r="F7748" i="12"/>
  <c r="G7748" i="12" s="1"/>
  <c r="E7747" i="12"/>
  <c r="P7745" i="12" l="1"/>
  <c r="Q7745" i="12"/>
  <c r="R7744" i="12"/>
  <c r="L7746" i="12"/>
  <c r="M7746" i="12"/>
  <c r="N7745" i="12"/>
  <c r="I7746" i="12"/>
  <c r="J7746" i="12" s="1"/>
  <c r="H7747" i="12"/>
  <c r="F7749" i="12"/>
  <c r="G7749" i="12" s="1"/>
  <c r="E7748" i="12"/>
  <c r="P7746" i="12" l="1"/>
  <c r="Q7746" i="12"/>
  <c r="R7745" i="12"/>
  <c r="N7746" i="12"/>
  <c r="L7747" i="12"/>
  <c r="M7747" i="12"/>
  <c r="I7747" i="12"/>
  <c r="J7747" i="12" s="1"/>
  <c r="H7748" i="12"/>
  <c r="E7749" i="12"/>
  <c r="F7750" i="12"/>
  <c r="G7750" i="12" s="1"/>
  <c r="P7747" i="12" l="1"/>
  <c r="Q7747" i="12"/>
  <c r="R7746" i="12"/>
  <c r="L7748" i="12"/>
  <c r="M7748" i="12"/>
  <c r="N7747" i="12"/>
  <c r="I7748" i="12"/>
  <c r="J7748" i="12" s="1"/>
  <c r="H7749" i="12"/>
  <c r="F7751" i="12"/>
  <c r="G7751" i="12" s="1"/>
  <c r="E7750" i="12"/>
  <c r="P7748" i="12" l="1"/>
  <c r="Q7748" i="12"/>
  <c r="R7747" i="12"/>
  <c r="L7749" i="12"/>
  <c r="M7749" i="12"/>
  <c r="N7748" i="12"/>
  <c r="I7749" i="12"/>
  <c r="J7749" i="12" s="1"/>
  <c r="H7750" i="12"/>
  <c r="E7751" i="12"/>
  <c r="F7752" i="12"/>
  <c r="G7752" i="12" s="1"/>
  <c r="P7749" i="12" l="1"/>
  <c r="Q7749" i="12"/>
  <c r="R7748" i="12"/>
  <c r="L7750" i="12"/>
  <c r="M7750" i="12"/>
  <c r="N7749" i="12"/>
  <c r="I7750" i="12"/>
  <c r="J7750" i="12" s="1"/>
  <c r="H7751" i="12"/>
  <c r="F7753" i="12"/>
  <c r="G7753" i="12" s="1"/>
  <c r="E7752" i="12"/>
  <c r="P7750" i="12" l="1"/>
  <c r="Q7750" i="12"/>
  <c r="R7749" i="12"/>
  <c r="L7751" i="12"/>
  <c r="M7751" i="12"/>
  <c r="N7750" i="12"/>
  <c r="I7751" i="12"/>
  <c r="J7751" i="12" s="1"/>
  <c r="H7752" i="12"/>
  <c r="M7752" i="12" s="1"/>
  <c r="F7754" i="12"/>
  <c r="G7754" i="12" s="1"/>
  <c r="E7753" i="12"/>
  <c r="P7751" i="12" l="1"/>
  <c r="Q7751" i="12"/>
  <c r="Q7752" i="12" s="1"/>
  <c r="R7750" i="12"/>
  <c r="N7751" i="12"/>
  <c r="I7752" i="12"/>
  <c r="J7752" i="12" s="1"/>
  <c r="L7752" i="12"/>
  <c r="N7752" i="12" s="1"/>
  <c r="H7753" i="12"/>
  <c r="F7755" i="12"/>
  <c r="G7755" i="12" s="1"/>
  <c r="E7754" i="12"/>
  <c r="P7752" i="12" l="1"/>
  <c r="R7752" i="12" s="1"/>
  <c r="R7751" i="12"/>
  <c r="L7753" i="12"/>
  <c r="M7753" i="12"/>
  <c r="I7753" i="12"/>
  <c r="J7753" i="12" s="1"/>
  <c r="H7754" i="12"/>
  <c r="M7754" i="12" s="1"/>
  <c r="F7756" i="12"/>
  <c r="G7756" i="12" s="1"/>
  <c r="E7755" i="12"/>
  <c r="P7753" i="12" l="1"/>
  <c r="Q7753" i="12"/>
  <c r="Q7754" i="12" s="1"/>
  <c r="N7753" i="12"/>
  <c r="I7754" i="12"/>
  <c r="J7754" i="12" s="1"/>
  <c r="L7754" i="12"/>
  <c r="N7754" i="12" s="1"/>
  <c r="H7755" i="12"/>
  <c r="F7757" i="12"/>
  <c r="G7757" i="12" s="1"/>
  <c r="E7756" i="12"/>
  <c r="P7754" i="12" l="1"/>
  <c r="R7754" i="12" s="1"/>
  <c r="R7753" i="12"/>
  <c r="L7755" i="12"/>
  <c r="M7755" i="12"/>
  <c r="I7755" i="12"/>
  <c r="J7755" i="12" s="1"/>
  <c r="H7756" i="12"/>
  <c r="E7757" i="12"/>
  <c r="F7758" i="12"/>
  <c r="G7758" i="12" s="1"/>
  <c r="P7755" i="12" l="1"/>
  <c r="Q7755" i="12"/>
  <c r="L7756" i="12"/>
  <c r="M7756" i="12"/>
  <c r="N7755" i="12"/>
  <c r="I7756" i="12"/>
  <c r="J7756" i="12" s="1"/>
  <c r="H7757" i="12"/>
  <c r="F7759" i="12"/>
  <c r="G7759" i="12" s="1"/>
  <c r="E7758" i="12"/>
  <c r="P7756" i="12" l="1"/>
  <c r="Q7756" i="12"/>
  <c r="R7755" i="12"/>
  <c r="L7757" i="12"/>
  <c r="M7757" i="12"/>
  <c r="N7756" i="12"/>
  <c r="I7757" i="12"/>
  <c r="J7757" i="12" s="1"/>
  <c r="H7758" i="12"/>
  <c r="E7759" i="12"/>
  <c r="F7760" i="12"/>
  <c r="G7760" i="12" s="1"/>
  <c r="P7757" i="12" l="1"/>
  <c r="Q7757" i="12"/>
  <c r="R7756" i="12"/>
  <c r="L7758" i="12"/>
  <c r="M7758" i="12"/>
  <c r="N7757" i="12"/>
  <c r="I7758" i="12"/>
  <c r="J7758" i="12" s="1"/>
  <c r="H7759" i="12"/>
  <c r="F7761" i="12"/>
  <c r="G7761" i="12" s="1"/>
  <c r="E7760" i="12"/>
  <c r="P7758" i="12" l="1"/>
  <c r="Q7758" i="12"/>
  <c r="R7758" i="12" s="1"/>
  <c r="R7757" i="12"/>
  <c r="L7759" i="12"/>
  <c r="M7759" i="12"/>
  <c r="N7758" i="12"/>
  <c r="I7759" i="12"/>
  <c r="J7759" i="12" s="1"/>
  <c r="H7760" i="12"/>
  <c r="F7762" i="12"/>
  <c r="G7762" i="12" s="1"/>
  <c r="E7761" i="12"/>
  <c r="P7759" i="12" l="1"/>
  <c r="Q7759" i="12"/>
  <c r="L7760" i="12"/>
  <c r="M7760" i="12"/>
  <c r="N7759" i="12"/>
  <c r="I7760" i="12"/>
  <c r="J7760" i="12" s="1"/>
  <c r="H7761" i="12"/>
  <c r="E7762" i="12"/>
  <c r="F7763" i="12"/>
  <c r="G7763" i="12" s="1"/>
  <c r="P7760" i="12" l="1"/>
  <c r="Q7760" i="12"/>
  <c r="R7759" i="12"/>
  <c r="L7761" i="12"/>
  <c r="M7761" i="12"/>
  <c r="N7760" i="12"/>
  <c r="I7761" i="12"/>
  <c r="J7761" i="12" s="1"/>
  <c r="H7762" i="12"/>
  <c r="F7764" i="12"/>
  <c r="G7764" i="12" s="1"/>
  <c r="E7763" i="12"/>
  <c r="P7761" i="12" l="1"/>
  <c r="Q7761" i="12"/>
  <c r="R7760" i="12"/>
  <c r="L7762" i="12"/>
  <c r="M7762" i="12"/>
  <c r="N7761" i="12"/>
  <c r="I7762" i="12"/>
  <c r="J7762" i="12" s="1"/>
  <c r="H7763" i="12"/>
  <c r="M7763" i="12" s="1"/>
  <c r="F7765" i="12"/>
  <c r="G7765" i="12" s="1"/>
  <c r="E7764" i="12"/>
  <c r="P7762" i="12" l="1"/>
  <c r="Q7762" i="12"/>
  <c r="Q7763" i="12" s="1"/>
  <c r="R7761" i="12"/>
  <c r="N7762" i="12"/>
  <c r="I7763" i="12"/>
  <c r="J7763" i="12" s="1"/>
  <c r="L7763" i="12"/>
  <c r="N7763" i="12" s="1"/>
  <c r="H7764" i="12"/>
  <c r="F7766" i="12"/>
  <c r="G7766" i="12" s="1"/>
  <c r="E7765" i="12"/>
  <c r="P7763" i="12" l="1"/>
  <c r="R7762" i="12"/>
  <c r="L7764" i="12"/>
  <c r="M7764" i="12"/>
  <c r="I7764" i="12"/>
  <c r="J7764" i="12" s="1"/>
  <c r="H7765" i="12"/>
  <c r="F7767" i="12"/>
  <c r="G7767" i="12" s="1"/>
  <c r="E7766" i="12"/>
  <c r="P7764" i="12" l="1"/>
  <c r="R7763" i="12"/>
  <c r="Q7764" i="12"/>
  <c r="L7765" i="12"/>
  <c r="M7765" i="12"/>
  <c r="N7764" i="12"/>
  <c r="I7765" i="12"/>
  <c r="J7765" i="12" s="1"/>
  <c r="H7766" i="12"/>
  <c r="E7767" i="12"/>
  <c r="F7768" i="12"/>
  <c r="G7768" i="12" s="1"/>
  <c r="P7765" i="12" l="1"/>
  <c r="Q7765" i="12"/>
  <c r="R7764" i="12"/>
  <c r="L7766" i="12"/>
  <c r="M7766" i="12"/>
  <c r="N7765" i="12"/>
  <c r="I7766" i="12"/>
  <c r="J7766" i="12" s="1"/>
  <c r="H7767" i="12"/>
  <c r="M7767" i="12" s="1"/>
  <c r="F7769" i="12"/>
  <c r="G7769" i="12" s="1"/>
  <c r="E7768" i="12"/>
  <c r="P7766" i="12" l="1"/>
  <c r="Q7766" i="12"/>
  <c r="Q7767" i="12" s="1"/>
  <c r="R7765" i="12"/>
  <c r="N7766" i="12"/>
  <c r="I7767" i="12"/>
  <c r="J7767" i="12" s="1"/>
  <c r="L7767" i="12"/>
  <c r="N7767" i="12" s="1"/>
  <c r="H7768" i="12"/>
  <c r="E7769" i="12"/>
  <c r="F7770" i="12"/>
  <c r="G7770" i="12" s="1"/>
  <c r="P7767" i="12" l="1"/>
  <c r="R7767" i="12" s="1"/>
  <c r="R7766" i="12"/>
  <c r="L7768" i="12"/>
  <c r="M7768" i="12"/>
  <c r="I7768" i="12"/>
  <c r="J7768" i="12" s="1"/>
  <c r="H7769" i="12"/>
  <c r="F7771" i="12"/>
  <c r="G7771" i="12" s="1"/>
  <c r="E7770" i="12"/>
  <c r="P7768" i="12" l="1"/>
  <c r="Q7768" i="12"/>
  <c r="L7769" i="12"/>
  <c r="M7769" i="12"/>
  <c r="N7768" i="12"/>
  <c r="I7769" i="12"/>
  <c r="J7769" i="12" s="1"/>
  <c r="H7770" i="12"/>
  <c r="M7770" i="12" s="1"/>
  <c r="F7772" i="12"/>
  <c r="G7772" i="12" s="1"/>
  <c r="E7771" i="12"/>
  <c r="P7769" i="12" l="1"/>
  <c r="Q7769" i="12"/>
  <c r="Q7770" i="12" s="1"/>
  <c r="R7768" i="12"/>
  <c r="N7769" i="12"/>
  <c r="I7770" i="12"/>
  <c r="J7770" i="12" s="1"/>
  <c r="L7770" i="12"/>
  <c r="N7770" i="12" s="1"/>
  <c r="H7771" i="12"/>
  <c r="F7773" i="12"/>
  <c r="G7773" i="12" s="1"/>
  <c r="E7772" i="12"/>
  <c r="P7770" i="12" l="1"/>
  <c r="R7770" i="12" s="1"/>
  <c r="R7769" i="12"/>
  <c r="L7771" i="12"/>
  <c r="M7771" i="12"/>
  <c r="I7771" i="12"/>
  <c r="J7771" i="12" s="1"/>
  <c r="H7772" i="12"/>
  <c r="F7774" i="12"/>
  <c r="G7774" i="12" s="1"/>
  <c r="E7773" i="12"/>
  <c r="P7771" i="12" l="1"/>
  <c r="Q7771" i="12"/>
  <c r="L7772" i="12"/>
  <c r="M7772" i="12"/>
  <c r="N7771" i="12"/>
  <c r="I7772" i="12"/>
  <c r="J7772" i="12" s="1"/>
  <c r="H7773" i="12"/>
  <c r="M7773" i="12" s="1"/>
  <c r="F7775" i="12"/>
  <c r="G7775" i="12" s="1"/>
  <c r="E7774" i="12"/>
  <c r="P7772" i="12" l="1"/>
  <c r="Q7772" i="12"/>
  <c r="Q7773" i="12" s="1"/>
  <c r="R7771" i="12"/>
  <c r="N7772" i="12"/>
  <c r="I7773" i="12"/>
  <c r="J7773" i="12" s="1"/>
  <c r="L7773" i="12"/>
  <c r="N7773" i="12" s="1"/>
  <c r="H7774" i="12"/>
  <c r="F7776" i="12"/>
  <c r="G7776" i="12" s="1"/>
  <c r="E7775" i="12"/>
  <c r="P7773" i="12" l="1"/>
  <c r="R7773" i="12" s="1"/>
  <c r="R7772" i="12"/>
  <c r="L7774" i="12"/>
  <c r="M7774" i="12"/>
  <c r="I7774" i="12"/>
  <c r="J7774" i="12" s="1"/>
  <c r="H7775" i="12"/>
  <c r="E7776" i="12"/>
  <c r="F7777" i="12"/>
  <c r="G7777" i="12" s="1"/>
  <c r="P7774" i="12" l="1"/>
  <c r="Q7774" i="12"/>
  <c r="L7775" i="12"/>
  <c r="M7775" i="12"/>
  <c r="N7774" i="12"/>
  <c r="I7775" i="12"/>
  <c r="J7775" i="12" s="1"/>
  <c r="H7776" i="12"/>
  <c r="F7778" i="12"/>
  <c r="G7778" i="12" s="1"/>
  <c r="E7777" i="12"/>
  <c r="P7775" i="12" l="1"/>
  <c r="Q7775" i="12"/>
  <c r="R7774" i="12"/>
  <c r="L7776" i="12"/>
  <c r="M7776" i="12"/>
  <c r="N7775" i="12"/>
  <c r="I7776" i="12"/>
  <c r="J7776" i="12" s="1"/>
  <c r="H7777" i="12"/>
  <c r="F7779" i="12"/>
  <c r="G7779" i="12" s="1"/>
  <c r="E7778" i="12"/>
  <c r="P7776" i="12" l="1"/>
  <c r="Q7776" i="12"/>
  <c r="R7775" i="12"/>
  <c r="L7777" i="12"/>
  <c r="M7777" i="12"/>
  <c r="N7776" i="12"/>
  <c r="I7777" i="12"/>
  <c r="J7777" i="12" s="1"/>
  <c r="H7778" i="12"/>
  <c r="F7780" i="12"/>
  <c r="G7780" i="12" s="1"/>
  <c r="E7779" i="12"/>
  <c r="P7777" i="12" l="1"/>
  <c r="Q7777" i="12"/>
  <c r="R7776" i="12"/>
  <c r="L7778" i="12"/>
  <c r="M7778" i="12"/>
  <c r="N7777" i="12"/>
  <c r="I7778" i="12"/>
  <c r="J7778" i="12" s="1"/>
  <c r="H7779" i="12"/>
  <c r="F7781" i="12"/>
  <c r="G7781" i="12" s="1"/>
  <c r="E7780" i="12"/>
  <c r="P7778" i="12" l="1"/>
  <c r="Q7778" i="12"/>
  <c r="R7777" i="12"/>
  <c r="L7779" i="12"/>
  <c r="M7779" i="12"/>
  <c r="N7778" i="12"/>
  <c r="I7779" i="12"/>
  <c r="J7779" i="12" s="1"/>
  <c r="H7780" i="12"/>
  <c r="E7781" i="12"/>
  <c r="F7782" i="12"/>
  <c r="G7782" i="12" s="1"/>
  <c r="P7779" i="12" l="1"/>
  <c r="Q7779" i="12"/>
  <c r="R7778" i="12"/>
  <c r="L7780" i="12"/>
  <c r="M7780" i="12"/>
  <c r="N7779" i="12"/>
  <c r="I7780" i="12"/>
  <c r="J7780" i="12" s="1"/>
  <c r="H7781" i="12"/>
  <c r="M7781" i="12" s="1"/>
  <c r="F7783" i="12"/>
  <c r="G7783" i="12" s="1"/>
  <c r="E7782" i="12"/>
  <c r="P7780" i="12" l="1"/>
  <c r="Q7780" i="12"/>
  <c r="Q7781" i="12" s="1"/>
  <c r="R7779" i="12"/>
  <c r="N7780" i="12"/>
  <c r="I7781" i="12"/>
  <c r="J7781" i="12" s="1"/>
  <c r="L7781" i="12"/>
  <c r="N7781" i="12" s="1"/>
  <c r="H7782" i="12"/>
  <c r="E7783" i="12"/>
  <c r="F7784" i="12"/>
  <c r="G7784" i="12" s="1"/>
  <c r="P7781" i="12" l="1"/>
  <c r="R7781" i="12" s="1"/>
  <c r="R7780" i="12"/>
  <c r="L7782" i="12"/>
  <c r="M7782" i="12"/>
  <c r="I7782" i="12"/>
  <c r="J7782" i="12" s="1"/>
  <c r="H7783" i="12"/>
  <c r="M7783" i="12" s="1"/>
  <c r="F7785" i="12"/>
  <c r="G7785" i="12" s="1"/>
  <c r="E7784" i="12"/>
  <c r="P7782" i="12" l="1"/>
  <c r="Q7782" i="12"/>
  <c r="Q7783" i="12" s="1"/>
  <c r="N7782" i="12"/>
  <c r="I7783" i="12"/>
  <c r="J7783" i="12" s="1"/>
  <c r="L7783" i="12"/>
  <c r="N7783" i="12" s="1"/>
  <c r="H7784" i="12"/>
  <c r="E7785" i="12"/>
  <c r="F7786" i="12"/>
  <c r="G7786" i="12" s="1"/>
  <c r="P7783" i="12" l="1"/>
  <c r="R7783" i="12" s="1"/>
  <c r="R7782" i="12"/>
  <c r="L7784" i="12"/>
  <c r="M7784" i="12"/>
  <c r="I7784" i="12"/>
  <c r="J7784" i="12" s="1"/>
  <c r="H7785" i="12"/>
  <c r="F7787" i="12"/>
  <c r="G7787" i="12" s="1"/>
  <c r="E7786" i="12"/>
  <c r="P7784" i="12" l="1"/>
  <c r="Q7784" i="12"/>
  <c r="L7785" i="12"/>
  <c r="M7785" i="12"/>
  <c r="N7784" i="12"/>
  <c r="I7785" i="12"/>
  <c r="J7785" i="12" s="1"/>
  <c r="H7786" i="12"/>
  <c r="M7786" i="12" s="1"/>
  <c r="F7788" i="12"/>
  <c r="G7788" i="12" s="1"/>
  <c r="E7787" i="12"/>
  <c r="P7785" i="12" l="1"/>
  <c r="Q7785" i="12"/>
  <c r="Q7786" i="12" s="1"/>
  <c r="R7784" i="12"/>
  <c r="N7785" i="12"/>
  <c r="I7786" i="12"/>
  <c r="J7786" i="12" s="1"/>
  <c r="L7786" i="12"/>
  <c r="N7786" i="12" s="1"/>
  <c r="H7787" i="12"/>
  <c r="E7788" i="12"/>
  <c r="F7789" i="12"/>
  <c r="G7789" i="12" s="1"/>
  <c r="P7786" i="12" l="1"/>
  <c r="R7786" i="12" s="1"/>
  <c r="R7785" i="12"/>
  <c r="L7787" i="12"/>
  <c r="M7787" i="12"/>
  <c r="I7787" i="12"/>
  <c r="J7787" i="12" s="1"/>
  <c r="H7788" i="12"/>
  <c r="F7790" i="12"/>
  <c r="G7790" i="12" s="1"/>
  <c r="E7789" i="12"/>
  <c r="P7787" i="12" l="1"/>
  <c r="Q7787" i="12"/>
  <c r="L7788" i="12"/>
  <c r="M7788" i="12"/>
  <c r="N7787" i="12"/>
  <c r="I7788" i="12"/>
  <c r="J7788" i="12" s="1"/>
  <c r="H7789" i="12"/>
  <c r="M7789" i="12" s="1"/>
  <c r="F7791" i="12"/>
  <c r="G7791" i="12" s="1"/>
  <c r="E7790" i="12"/>
  <c r="P7788" i="12" l="1"/>
  <c r="Q7788" i="12"/>
  <c r="Q7789" i="12" s="1"/>
  <c r="R7787" i="12"/>
  <c r="N7788" i="12"/>
  <c r="I7789" i="12"/>
  <c r="J7789" i="12" s="1"/>
  <c r="L7789" i="12"/>
  <c r="N7789" i="12" s="1"/>
  <c r="H7790" i="12"/>
  <c r="F7792" i="12"/>
  <c r="G7792" i="12" s="1"/>
  <c r="E7791" i="12"/>
  <c r="P7789" i="12" l="1"/>
  <c r="R7789" i="12" s="1"/>
  <c r="R7788" i="12"/>
  <c r="L7790" i="12"/>
  <c r="M7790" i="12"/>
  <c r="I7790" i="12"/>
  <c r="J7790" i="12" s="1"/>
  <c r="H7791" i="12"/>
  <c r="F7793" i="12"/>
  <c r="G7793" i="12" s="1"/>
  <c r="E7792" i="12"/>
  <c r="P7790" i="12" l="1"/>
  <c r="Q7790" i="12"/>
  <c r="L7791" i="12"/>
  <c r="M7791" i="12"/>
  <c r="N7790" i="12"/>
  <c r="I7791" i="12"/>
  <c r="J7791" i="12" s="1"/>
  <c r="H7792" i="12"/>
  <c r="F7794" i="12"/>
  <c r="G7794" i="12" s="1"/>
  <c r="E7793" i="12"/>
  <c r="P7791" i="12" l="1"/>
  <c r="Q7791" i="12"/>
  <c r="R7790" i="12"/>
  <c r="L7792" i="12"/>
  <c r="M7792" i="12"/>
  <c r="N7791" i="12"/>
  <c r="I7792" i="12"/>
  <c r="J7792" i="12" s="1"/>
  <c r="H7793" i="12"/>
  <c r="F7795" i="12"/>
  <c r="G7795" i="12" s="1"/>
  <c r="E7794" i="12"/>
  <c r="P7792" i="12" l="1"/>
  <c r="Q7792" i="12"/>
  <c r="R7791" i="12"/>
  <c r="L7793" i="12"/>
  <c r="M7793" i="12"/>
  <c r="N7792" i="12"/>
  <c r="I7793" i="12"/>
  <c r="J7793" i="12" s="1"/>
  <c r="H7794" i="12"/>
  <c r="E7795" i="12"/>
  <c r="F7796" i="12"/>
  <c r="G7796" i="12" s="1"/>
  <c r="P7793" i="12" l="1"/>
  <c r="Q7793" i="12"/>
  <c r="R7792" i="12"/>
  <c r="L7794" i="12"/>
  <c r="M7794" i="12"/>
  <c r="N7793" i="12"/>
  <c r="I7794" i="12"/>
  <c r="J7794" i="12" s="1"/>
  <c r="H7795" i="12"/>
  <c r="F7797" i="12"/>
  <c r="G7797" i="12" s="1"/>
  <c r="E7796" i="12"/>
  <c r="P7794" i="12" l="1"/>
  <c r="Q7794" i="12"/>
  <c r="R7793" i="12"/>
  <c r="L7795" i="12"/>
  <c r="M7795" i="12"/>
  <c r="N7794" i="12"/>
  <c r="I7795" i="12"/>
  <c r="J7795" i="12" s="1"/>
  <c r="H7796" i="12"/>
  <c r="F7798" i="12"/>
  <c r="G7798" i="12" s="1"/>
  <c r="E7797" i="12"/>
  <c r="P7795" i="12" l="1"/>
  <c r="Q7795" i="12"/>
  <c r="R7794" i="12"/>
  <c r="L7796" i="12"/>
  <c r="M7796" i="12"/>
  <c r="N7795" i="12"/>
  <c r="I7796" i="12"/>
  <c r="J7796" i="12" s="1"/>
  <c r="H7797" i="12"/>
  <c r="E7798" i="12"/>
  <c r="F7799" i="12"/>
  <c r="G7799" i="12" s="1"/>
  <c r="P7796" i="12" l="1"/>
  <c r="Q7796" i="12"/>
  <c r="R7795" i="12"/>
  <c r="L7797" i="12"/>
  <c r="M7797" i="12"/>
  <c r="N7796" i="12"/>
  <c r="I7797" i="12"/>
  <c r="J7797" i="12" s="1"/>
  <c r="H7798" i="12"/>
  <c r="F7800" i="12"/>
  <c r="G7800" i="12" s="1"/>
  <c r="E7799" i="12"/>
  <c r="P7797" i="12" l="1"/>
  <c r="Q7797" i="12"/>
  <c r="R7796" i="12"/>
  <c r="L7798" i="12"/>
  <c r="M7798" i="12"/>
  <c r="N7797" i="12"/>
  <c r="I7798" i="12"/>
  <c r="J7798" i="12" s="1"/>
  <c r="H7799" i="12"/>
  <c r="M7799" i="12" s="1"/>
  <c r="E7800" i="12"/>
  <c r="F7801" i="12"/>
  <c r="G7801" i="12" s="1"/>
  <c r="P7798" i="12" l="1"/>
  <c r="Q7798" i="12"/>
  <c r="Q7799" i="12" s="1"/>
  <c r="R7797" i="12"/>
  <c r="N7798" i="12"/>
  <c r="I7799" i="12"/>
  <c r="J7799" i="12" s="1"/>
  <c r="L7799" i="12"/>
  <c r="N7799" i="12" s="1"/>
  <c r="H7800" i="12"/>
  <c r="F7802" i="12"/>
  <c r="G7802" i="12" s="1"/>
  <c r="E7801" i="12"/>
  <c r="P7799" i="12" l="1"/>
  <c r="R7799" i="12" s="1"/>
  <c r="R7798" i="12"/>
  <c r="L7800" i="12"/>
  <c r="M7800" i="12"/>
  <c r="I7800" i="12"/>
  <c r="J7800" i="12" s="1"/>
  <c r="H7801" i="12"/>
  <c r="F7803" i="12"/>
  <c r="G7803" i="12" s="1"/>
  <c r="E7802" i="12"/>
  <c r="P7800" i="12" l="1"/>
  <c r="Q7800" i="12"/>
  <c r="L7801" i="12"/>
  <c r="M7801" i="12"/>
  <c r="N7800" i="12"/>
  <c r="I7801" i="12"/>
  <c r="J7801" i="12" s="1"/>
  <c r="H7802" i="12"/>
  <c r="E7803" i="12"/>
  <c r="F7804" i="12"/>
  <c r="G7804" i="12" s="1"/>
  <c r="P7801" i="12" l="1"/>
  <c r="Q7801" i="12"/>
  <c r="R7800" i="12"/>
  <c r="L7802" i="12"/>
  <c r="M7802" i="12"/>
  <c r="N7801" i="12"/>
  <c r="I7802" i="12"/>
  <c r="J7802" i="12" s="1"/>
  <c r="H7803" i="12"/>
  <c r="F7805" i="12"/>
  <c r="G7805" i="12" s="1"/>
  <c r="E7804" i="12"/>
  <c r="P7802" i="12" l="1"/>
  <c r="Q7802" i="12"/>
  <c r="R7801" i="12"/>
  <c r="L7803" i="12"/>
  <c r="M7803" i="12"/>
  <c r="N7802" i="12"/>
  <c r="I7803" i="12"/>
  <c r="J7803" i="12" s="1"/>
  <c r="H7804" i="12"/>
  <c r="E7805" i="12"/>
  <c r="F7806" i="12"/>
  <c r="G7806" i="12" s="1"/>
  <c r="P7803" i="12" l="1"/>
  <c r="Q7803" i="12"/>
  <c r="R7802" i="12"/>
  <c r="L7804" i="12"/>
  <c r="M7804" i="12"/>
  <c r="N7803" i="12"/>
  <c r="I7804" i="12"/>
  <c r="J7804" i="12" s="1"/>
  <c r="H7805" i="12"/>
  <c r="F7807" i="12"/>
  <c r="G7807" i="12" s="1"/>
  <c r="E7806" i="12"/>
  <c r="P7804" i="12" l="1"/>
  <c r="Q7804" i="12"/>
  <c r="R7803" i="12"/>
  <c r="L7805" i="12"/>
  <c r="M7805" i="12"/>
  <c r="N7804" i="12"/>
  <c r="I7805" i="12"/>
  <c r="J7805" i="12" s="1"/>
  <c r="H7806" i="12"/>
  <c r="F7808" i="12"/>
  <c r="G7808" i="12" s="1"/>
  <c r="E7807" i="12"/>
  <c r="P7805" i="12" l="1"/>
  <c r="Q7805" i="12"/>
  <c r="R7804" i="12"/>
  <c r="L7806" i="12"/>
  <c r="M7806" i="12"/>
  <c r="N7805" i="12"/>
  <c r="I7806" i="12"/>
  <c r="J7806" i="12" s="1"/>
  <c r="H7807" i="12"/>
  <c r="F7809" i="12"/>
  <c r="G7809" i="12" s="1"/>
  <c r="E7808" i="12"/>
  <c r="P7806" i="12" l="1"/>
  <c r="Q7806" i="12"/>
  <c r="R7805" i="12"/>
  <c r="L7807" i="12"/>
  <c r="M7807" i="12"/>
  <c r="N7806" i="12"/>
  <c r="I7807" i="12"/>
  <c r="J7807" i="12" s="1"/>
  <c r="H7808" i="12"/>
  <c r="F7810" i="12"/>
  <c r="G7810" i="12" s="1"/>
  <c r="E7809" i="12"/>
  <c r="P7807" i="12" l="1"/>
  <c r="Q7807" i="12"/>
  <c r="R7806" i="12"/>
  <c r="L7808" i="12"/>
  <c r="M7808" i="12"/>
  <c r="N7807" i="12"/>
  <c r="I7808" i="12"/>
  <c r="J7808" i="12" s="1"/>
  <c r="H7809" i="12"/>
  <c r="F7811" i="12"/>
  <c r="G7811" i="12" s="1"/>
  <c r="E7810" i="12"/>
  <c r="P7808" i="12" l="1"/>
  <c r="Q7808" i="12"/>
  <c r="R7807" i="12"/>
  <c r="L7809" i="12"/>
  <c r="M7809" i="12"/>
  <c r="N7808" i="12"/>
  <c r="I7809" i="12"/>
  <c r="J7809" i="12" s="1"/>
  <c r="H7810" i="12"/>
  <c r="F7812" i="12"/>
  <c r="G7812" i="12" s="1"/>
  <c r="E7811" i="12"/>
  <c r="P7809" i="12" l="1"/>
  <c r="Q7809" i="12"/>
  <c r="R7808" i="12"/>
  <c r="L7810" i="12"/>
  <c r="M7810" i="12"/>
  <c r="N7809" i="12"/>
  <c r="I7810" i="12"/>
  <c r="J7810" i="12" s="1"/>
  <c r="H7811" i="12"/>
  <c r="E7812" i="12"/>
  <c r="F7813" i="12"/>
  <c r="G7813" i="12" s="1"/>
  <c r="P7810" i="12" l="1"/>
  <c r="Q7810" i="12"/>
  <c r="R7809" i="12"/>
  <c r="L7811" i="12"/>
  <c r="M7811" i="12"/>
  <c r="N7810" i="12"/>
  <c r="I7811" i="12"/>
  <c r="J7811" i="12" s="1"/>
  <c r="H7812" i="12"/>
  <c r="F7814" i="12"/>
  <c r="G7814" i="12" s="1"/>
  <c r="E7813" i="12"/>
  <c r="P7811" i="12" l="1"/>
  <c r="Q7811" i="12"/>
  <c r="R7810" i="12"/>
  <c r="L7812" i="12"/>
  <c r="M7812" i="12"/>
  <c r="N7811" i="12"/>
  <c r="I7812" i="12"/>
  <c r="J7812" i="12" s="1"/>
  <c r="H7813" i="12"/>
  <c r="E7814" i="12"/>
  <c r="F7815" i="12"/>
  <c r="G7815" i="12" s="1"/>
  <c r="R7811" i="12" l="1"/>
  <c r="P7812" i="12"/>
  <c r="Q7812" i="12"/>
  <c r="L7813" i="12"/>
  <c r="M7813" i="12"/>
  <c r="N7812" i="12"/>
  <c r="I7813" i="12"/>
  <c r="J7813" i="12" s="1"/>
  <c r="H7814" i="12"/>
  <c r="E7815" i="12"/>
  <c r="F7816" i="12"/>
  <c r="G7816" i="12" s="1"/>
  <c r="P7813" i="12" l="1"/>
  <c r="Q7813" i="12"/>
  <c r="R7812" i="12"/>
  <c r="L7814" i="12"/>
  <c r="M7814" i="12"/>
  <c r="N7813" i="12"/>
  <c r="I7814" i="12"/>
  <c r="J7814" i="12" s="1"/>
  <c r="H7815" i="12"/>
  <c r="F7817" i="12"/>
  <c r="G7817" i="12" s="1"/>
  <c r="E7816" i="12"/>
  <c r="P7814" i="12" l="1"/>
  <c r="Q7814" i="12"/>
  <c r="R7813" i="12"/>
  <c r="L7815" i="12"/>
  <c r="M7815" i="12"/>
  <c r="N7814" i="12"/>
  <c r="I7815" i="12"/>
  <c r="J7815" i="12" s="1"/>
  <c r="H7816" i="12"/>
  <c r="E7817" i="12"/>
  <c r="F7818" i="12"/>
  <c r="G7818" i="12" s="1"/>
  <c r="P7815" i="12" l="1"/>
  <c r="Q7815" i="12"/>
  <c r="R7814" i="12"/>
  <c r="L7816" i="12"/>
  <c r="M7816" i="12"/>
  <c r="N7815" i="12"/>
  <c r="I7816" i="12"/>
  <c r="J7816" i="12" s="1"/>
  <c r="H7817" i="12"/>
  <c r="F7819" i="12"/>
  <c r="G7819" i="12" s="1"/>
  <c r="E7818" i="12"/>
  <c r="P7816" i="12" l="1"/>
  <c r="Q7816" i="12"/>
  <c r="R7815" i="12"/>
  <c r="L7817" i="12"/>
  <c r="M7817" i="12"/>
  <c r="N7816" i="12"/>
  <c r="I7817" i="12"/>
  <c r="J7817" i="12" s="1"/>
  <c r="H7818" i="12"/>
  <c r="F7820" i="12"/>
  <c r="G7820" i="12" s="1"/>
  <c r="E7819" i="12"/>
  <c r="P7817" i="12" l="1"/>
  <c r="Q7817" i="12"/>
  <c r="R7816" i="12"/>
  <c r="L7818" i="12"/>
  <c r="M7818" i="12"/>
  <c r="N7817" i="12"/>
  <c r="I7818" i="12"/>
  <c r="J7818" i="12" s="1"/>
  <c r="H7819" i="12"/>
  <c r="E7820" i="12"/>
  <c r="F7821" i="12"/>
  <c r="G7821" i="12" s="1"/>
  <c r="P7818" i="12" l="1"/>
  <c r="Q7818" i="12"/>
  <c r="R7817" i="12"/>
  <c r="L7819" i="12"/>
  <c r="M7819" i="12"/>
  <c r="N7818" i="12"/>
  <c r="I7819" i="12"/>
  <c r="J7819" i="12" s="1"/>
  <c r="H7820" i="12"/>
  <c r="M7820" i="12" s="1"/>
  <c r="F7822" i="12"/>
  <c r="G7822" i="12" s="1"/>
  <c r="E7821" i="12"/>
  <c r="P7819" i="12" l="1"/>
  <c r="Q7819" i="12"/>
  <c r="Q7820" i="12" s="1"/>
  <c r="R7818" i="12"/>
  <c r="N7819" i="12"/>
  <c r="I7820" i="12"/>
  <c r="J7820" i="12" s="1"/>
  <c r="L7820" i="12"/>
  <c r="N7820" i="12" s="1"/>
  <c r="H7821" i="12"/>
  <c r="E7822" i="12"/>
  <c r="F7823" i="12"/>
  <c r="G7823" i="12" s="1"/>
  <c r="P7820" i="12" l="1"/>
  <c r="R7820" i="12" s="1"/>
  <c r="R7819" i="12"/>
  <c r="L7821" i="12"/>
  <c r="M7821" i="12"/>
  <c r="I7821" i="12"/>
  <c r="J7821" i="12" s="1"/>
  <c r="H7822" i="12"/>
  <c r="M7822" i="12" s="1"/>
  <c r="F7824" i="12"/>
  <c r="G7824" i="12" s="1"/>
  <c r="E7823" i="12"/>
  <c r="P7821" i="12" l="1"/>
  <c r="Q7821" i="12"/>
  <c r="Q7822" i="12" s="1"/>
  <c r="N7821" i="12"/>
  <c r="I7822" i="12"/>
  <c r="J7822" i="12" s="1"/>
  <c r="L7822" i="12"/>
  <c r="N7822" i="12" s="1"/>
  <c r="H7823" i="12"/>
  <c r="F7825" i="12"/>
  <c r="G7825" i="12" s="1"/>
  <c r="E7824" i="12"/>
  <c r="P7822" i="12" l="1"/>
  <c r="R7822" i="12" s="1"/>
  <c r="R7821" i="12"/>
  <c r="L7823" i="12"/>
  <c r="M7823" i="12"/>
  <c r="I7823" i="12"/>
  <c r="J7823" i="12" s="1"/>
  <c r="H7824" i="12"/>
  <c r="F7826" i="12"/>
  <c r="G7826" i="12" s="1"/>
  <c r="E7825" i="12"/>
  <c r="P7823" i="12" l="1"/>
  <c r="Q7823" i="12"/>
  <c r="L7824" i="12"/>
  <c r="M7824" i="12"/>
  <c r="N7823" i="12"/>
  <c r="I7824" i="12"/>
  <c r="J7824" i="12" s="1"/>
  <c r="H7825" i="12"/>
  <c r="E7826" i="12"/>
  <c r="F7827" i="12"/>
  <c r="G7827" i="12" s="1"/>
  <c r="P7824" i="12" l="1"/>
  <c r="Q7824" i="12"/>
  <c r="R7823" i="12"/>
  <c r="L7825" i="12"/>
  <c r="M7825" i="12"/>
  <c r="N7824" i="12"/>
  <c r="I7825" i="12"/>
  <c r="J7825" i="12" s="1"/>
  <c r="H7826" i="12"/>
  <c r="F7828" i="12"/>
  <c r="G7828" i="12" s="1"/>
  <c r="E7827" i="12"/>
  <c r="P7825" i="12" l="1"/>
  <c r="Q7825" i="12"/>
  <c r="R7824" i="12"/>
  <c r="L7826" i="12"/>
  <c r="M7826" i="12"/>
  <c r="N7825" i="12"/>
  <c r="I7826" i="12"/>
  <c r="J7826" i="12" s="1"/>
  <c r="H7827" i="12"/>
  <c r="E7828" i="12"/>
  <c r="F7829" i="12"/>
  <c r="G7829" i="12" s="1"/>
  <c r="P7826" i="12" l="1"/>
  <c r="Q7826" i="12"/>
  <c r="R7825" i="12"/>
  <c r="L7827" i="12"/>
  <c r="M7827" i="12"/>
  <c r="N7826" i="12"/>
  <c r="I7827" i="12"/>
  <c r="J7827" i="12" s="1"/>
  <c r="H7828" i="12"/>
  <c r="F7830" i="12"/>
  <c r="G7830" i="12" s="1"/>
  <c r="E7829" i="12"/>
  <c r="P7827" i="12" l="1"/>
  <c r="Q7827" i="12"/>
  <c r="R7826" i="12"/>
  <c r="L7828" i="12"/>
  <c r="M7828" i="12"/>
  <c r="N7827" i="12"/>
  <c r="I7828" i="12"/>
  <c r="J7828" i="12" s="1"/>
  <c r="H7829" i="12"/>
  <c r="F7831" i="12"/>
  <c r="G7831" i="12" s="1"/>
  <c r="E7830" i="12"/>
  <c r="P7828" i="12" l="1"/>
  <c r="Q7828" i="12"/>
  <c r="R7827" i="12"/>
  <c r="L7829" i="12"/>
  <c r="M7829" i="12"/>
  <c r="N7828" i="12"/>
  <c r="I7829" i="12"/>
  <c r="J7829" i="12" s="1"/>
  <c r="H7830" i="12"/>
  <c r="F7832" i="12"/>
  <c r="G7832" i="12" s="1"/>
  <c r="E7831" i="12"/>
  <c r="P7829" i="12" l="1"/>
  <c r="Q7829" i="12"/>
  <c r="R7828" i="12"/>
  <c r="L7830" i="12"/>
  <c r="M7830" i="12"/>
  <c r="N7829" i="12"/>
  <c r="I7830" i="12"/>
  <c r="J7830" i="12" s="1"/>
  <c r="H7831" i="12"/>
  <c r="F7833" i="12"/>
  <c r="G7833" i="12" s="1"/>
  <c r="E7832" i="12"/>
  <c r="P7830" i="12" l="1"/>
  <c r="Q7830" i="12"/>
  <c r="R7829" i="12"/>
  <c r="L7831" i="12"/>
  <c r="M7831" i="12"/>
  <c r="N7830" i="12"/>
  <c r="I7831" i="12"/>
  <c r="J7831" i="12" s="1"/>
  <c r="H7832" i="12"/>
  <c r="E7833" i="12"/>
  <c r="F7834" i="12"/>
  <c r="G7834" i="12" s="1"/>
  <c r="P7831" i="12" l="1"/>
  <c r="Q7831" i="12"/>
  <c r="R7830" i="12"/>
  <c r="L7832" i="12"/>
  <c r="M7832" i="12"/>
  <c r="N7831" i="12"/>
  <c r="I7832" i="12"/>
  <c r="J7832" i="12" s="1"/>
  <c r="H7833" i="12"/>
  <c r="F7835" i="12"/>
  <c r="G7835" i="12" s="1"/>
  <c r="E7834" i="12"/>
  <c r="P7832" i="12" l="1"/>
  <c r="Q7832" i="12"/>
  <c r="R7831" i="12"/>
  <c r="L7833" i="12"/>
  <c r="M7833" i="12"/>
  <c r="N7832" i="12"/>
  <c r="I7833" i="12"/>
  <c r="J7833" i="12" s="1"/>
  <c r="H7834" i="12"/>
  <c r="E7835" i="12"/>
  <c r="F7836" i="12"/>
  <c r="G7836" i="12" s="1"/>
  <c r="P7833" i="12" l="1"/>
  <c r="Q7833" i="12"/>
  <c r="R7832" i="12"/>
  <c r="L7834" i="12"/>
  <c r="M7834" i="12"/>
  <c r="N7833" i="12"/>
  <c r="I7834" i="12"/>
  <c r="J7834" i="12" s="1"/>
  <c r="H7835" i="12"/>
  <c r="F7837" i="12"/>
  <c r="G7837" i="12" s="1"/>
  <c r="E7836" i="12"/>
  <c r="P7834" i="12" l="1"/>
  <c r="Q7834" i="12"/>
  <c r="R7833" i="12"/>
  <c r="L7835" i="12"/>
  <c r="M7835" i="12"/>
  <c r="N7834" i="12"/>
  <c r="I7835" i="12"/>
  <c r="J7835" i="12" s="1"/>
  <c r="H7836" i="12"/>
  <c r="F7838" i="12"/>
  <c r="G7838" i="12" s="1"/>
  <c r="E7837" i="12"/>
  <c r="P7835" i="12" l="1"/>
  <c r="Q7835" i="12"/>
  <c r="R7834" i="12"/>
  <c r="L7836" i="12"/>
  <c r="M7836" i="12"/>
  <c r="N7835" i="12"/>
  <c r="I7836" i="12"/>
  <c r="J7836" i="12" s="1"/>
  <c r="H7837" i="12"/>
  <c r="F7839" i="12"/>
  <c r="G7839" i="12" s="1"/>
  <c r="E7838" i="12"/>
  <c r="P7836" i="12" l="1"/>
  <c r="Q7836" i="12"/>
  <c r="R7835" i="12"/>
  <c r="L7837" i="12"/>
  <c r="M7837" i="12"/>
  <c r="N7836" i="12"/>
  <c r="I7837" i="12"/>
  <c r="J7837" i="12" s="1"/>
  <c r="H7838" i="12"/>
  <c r="E7839" i="12"/>
  <c r="F7840" i="12"/>
  <c r="G7840" i="12" s="1"/>
  <c r="P7837" i="12" l="1"/>
  <c r="Q7837" i="12"/>
  <c r="R7836" i="12"/>
  <c r="L7838" i="12"/>
  <c r="M7838" i="12"/>
  <c r="N7837" i="12"/>
  <c r="I7838" i="12"/>
  <c r="J7838" i="12" s="1"/>
  <c r="H7839" i="12"/>
  <c r="F7841" i="12"/>
  <c r="G7841" i="12" s="1"/>
  <c r="E7840" i="12"/>
  <c r="P7838" i="12" l="1"/>
  <c r="Q7838" i="12"/>
  <c r="R7837" i="12"/>
  <c r="L7839" i="12"/>
  <c r="M7839" i="12"/>
  <c r="N7838" i="12"/>
  <c r="I7839" i="12"/>
  <c r="J7839" i="12" s="1"/>
  <c r="H7840" i="12"/>
  <c r="E7841" i="12"/>
  <c r="F7842" i="12"/>
  <c r="G7842" i="12" s="1"/>
  <c r="P7839" i="12" l="1"/>
  <c r="Q7839" i="12"/>
  <c r="R7838" i="12"/>
  <c r="L7840" i="12"/>
  <c r="M7840" i="12"/>
  <c r="N7839" i="12"/>
  <c r="I7840" i="12"/>
  <c r="J7840" i="12" s="1"/>
  <c r="H7841" i="12"/>
  <c r="F7843" i="12"/>
  <c r="G7843" i="12" s="1"/>
  <c r="E7842" i="12"/>
  <c r="P7840" i="12" l="1"/>
  <c r="Q7840" i="12"/>
  <c r="R7839" i="12"/>
  <c r="L7841" i="12"/>
  <c r="M7841" i="12"/>
  <c r="N7840" i="12"/>
  <c r="I7841" i="12"/>
  <c r="J7841" i="12" s="1"/>
  <c r="H7842" i="12"/>
  <c r="E7843" i="12"/>
  <c r="F7844" i="12"/>
  <c r="G7844" i="12" s="1"/>
  <c r="P7841" i="12" l="1"/>
  <c r="Q7841" i="12"/>
  <c r="R7840" i="12"/>
  <c r="L7842" i="12"/>
  <c r="M7842" i="12"/>
  <c r="N7841" i="12"/>
  <c r="I7842" i="12"/>
  <c r="J7842" i="12" s="1"/>
  <c r="H7843" i="12"/>
  <c r="F7845" i="12"/>
  <c r="G7845" i="12" s="1"/>
  <c r="E7844" i="12"/>
  <c r="P7842" i="12" l="1"/>
  <c r="Q7842" i="12"/>
  <c r="R7841" i="12"/>
  <c r="L7843" i="12"/>
  <c r="M7843" i="12"/>
  <c r="N7842" i="12"/>
  <c r="I7843" i="12"/>
  <c r="J7843" i="12" s="1"/>
  <c r="H7844" i="12"/>
  <c r="E7845" i="12"/>
  <c r="F7846" i="12"/>
  <c r="G7846" i="12" s="1"/>
  <c r="P7843" i="12" l="1"/>
  <c r="Q7843" i="12"/>
  <c r="R7842" i="12"/>
  <c r="L7844" i="12"/>
  <c r="M7844" i="12"/>
  <c r="N7843" i="12"/>
  <c r="I7844" i="12"/>
  <c r="J7844" i="12" s="1"/>
  <c r="H7845" i="12"/>
  <c r="F7847" i="12"/>
  <c r="G7847" i="12" s="1"/>
  <c r="E7846" i="12"/>
  <c r="P7844" i="12" l="1"/>
  <c r="Q7844" i="12"/>
  <c r="R7843" i="12"/>
  <c r="L7845" i="12"/>
  <c r="M7845" i="12"/>
  <c r="N7844" i="12"/>
  <c r="I7845" i="12"/>
  <c r="J7845" i="12" s="1"/>
  <c r="H7846" i="12"/>
  <c r="F7848" i="12"/>
  <c r="G7848" i="12" s="1"/>
  <c r="E7847" i="12"/>
  <c r="P7845" i="12" l="1"/>
  <c r="Q7845" i="12"/>
  <c r="R7844" i="12"/>
  <c r="L7846" i="12"/>
  <c r="M7846" i="12"/>
  <c r="N7845" i="12"/>
  <c r="I7846" i="12"/>
  <c r="J7846" i="12" s="1"/>
  <c r="H7847" i="12"/>
  <c r="F7849" i="12"/>
  <c r="G7849" i="12" s="1"/>
  <c r="E7848" i="12"/>
  <c r="P7846" i="12" l="1"/>
  <c r="Q7846" i="12"/>
  <c r="R7845" i="12"/>
  <c r="L7847" i="12"/>
  <c r="M7847" i="12"/>
  <c r="N7846" i="12"/>
  <c r="I7847" i="12"/>
  <c r="J7847" i="12" s="1"/>
  <c r="H7848" i="12"/>
  <c r="E7849" i="12"/>
  <c r="F7850" i="12"/>
  <c r="G7850" i="12" s="1"/>
  <c r="P7847" i="12" l="1"/>
  <c r="Q7847" i="12"/>
  <c r="R7846" i="12"/>
  <c r="L7848" i="12"/>
  <c r="M7848" i="12"/>
  <c r="N7847" i="12"/>
  <c r="I7848" i="12"/>
  <c r="J7848" i="12" s="1"/>
  <c r="H7849" i="12"/>
  <c r="F7851" i="12"/>
  <c r="G7851" i="12" s="1"/>
  <c r="E7850" i="12"/>
  <c r="P7848" i="12" l="1"/>
  <c r="Q7848" i="12"/>
  <c r="R7847" i="12"/>
  <c r="L7849" i="12"/>
  <c r="M7849" i="12"/>
  <c r="N7848" i="12"/>
  <c r="I7849" i="12"/>
  <c r="J7849" i="12" s="1"/>
  <c r="H7850" i="12"/>
  <c r="F7852" i="12"/>
  <c r="G7852" i="12" s="1"/>
  <c r="E7851" i="12"/>
  <c r="P7849" i="12" l="1"/>
  <c r="Q7849" i="12"/>
  <c r="R7848" i="12"/>
  <c r="L7850" i="12"/>
  <c r="M7850" i="12"/>
  <c r="N7849" i="12"/>
  <c r="I7850" i="12"/>
  <c r="J7850" i="12" s="1"/>
  <c r="H7851" i="12"/>
  <c r="E7852" i="12"/>
  <c r="F7853" i="12"/>
  <c r="G7853" i="12" s="1"/>
  <c r="P7850" i="12" l="1"/>
  <c r="Q7850" i="12"/>
  <c r="R7849" i="12"/>
  <c r="L7851" i="12"/>
  <c r="M7851" i="12"/>
  <c r="N7850" i="12"/>
  <c r="I7851" i="12"/>
  <c r="J7851" i="12" s="1"/>
  <c r="H7852" i="12"/>
  <c r="F7854" i="12"/>
  <c r="G7854" i="12" s="1"/>
  <c r="E7853" i="12"/>
  <c r="R7850" i="12" l="1"/>
  <c r="P7851" i="12"/>
  <c r="Q7851" i="12"/>
  <c r="L7852" i="12"/>
  <c r="M7852" i="12"/>
  <c r="N7851" i="12"/>
  <c r="I7852" i="12"/>
  <c r="J7852" i="12" s="1"/>
  <c r="H7853" i="12"/>
  <c r="F7855" i="12"/>
  <c r="G7855" i="12" s="1"/>
  <c r="E7854" i="12"/>
  <c r="P7852" i="12" l="1"/>
  <c r="Q7852" i="12"/>
  <c r="R7851" i="12"/>
  <c r="L7853" i="12"/>
  <c r="M7853" i="12"/>
  <c r="N7852" i="12"/>
  <c r="I7853" i="12"/>
  <c r="J7853" i="12" s="1"/>
  <c r="H7854" i="12"/>
  <c r="E7855" i="12"/>
  <c r="F7856" i="12"/>
  <c r="G7856" i="12" s="1"/>
  <c r="P7853" i="12" l="1"/>
  <c r="Q7853" i="12"/>
  <c r="R7852" i="12"/>
  <c r="L7854" i="12"/>
  <c r="M7854" i="12"/>
  <c r="N7853" i="12"/>
  <c r="I7854" i="12"/>
  <c r="J7854" i="12" s="1"/>
  <c r="H7855" i="12"/>
  <c r="F7857" i="12"/>
  <c r="G7857" i="12" s="1"/>
  <c r="E7856" i="12"/>
  <c r="P7854" i="12" l="1"/>
  <c r="Q7854" i="12"/>
  <c r="R7853" i="12"/>
  <c r="L7855" i="12"/>
  <c r="M7855" i="12"/>
  <c r="N7854" i="12"/>
  <c r="I7855" i="12"/>
  <c r="J7855" i="12" s="1"/>
  <c r="H7856" i="12"/>
  <c r="F7858" i="12"/>
  <c r="G7858" i="12" s="1"/>
  <c r="E7857" i="12"/>
  <c r="P7855" i="12" l="1"/>
  <c r="Q7855" i="12"/>
  <c r="R7855" i="12" s="1"/>
  <c r="R7854" i="12"/>
  <c r="L7856" i="12"/>
  <c r="M7856" i="12"/>
  <c r="N7855" i="12"/>
  <c r="I7856" i="12"/>
  <c r="J7856" i="12" s="1"/>
  <c r="H7857" i="12"/>
  <c r="E7858" i="12"/>
  <c r="F7859" i="12"/>
  <c r="G7859" i="12" s="1"/>
  <c r="P7856" i="12" l="1"/>
  <c r="Q7856" i="12"/>
  <c r="L7857" i="12"/>
  <c r="M7857" i="12"/>
  <c r="N7856" i="12"/>
  <c r="I7857" i="12"/>
  <c r="J7857" i="12" s="1"/>
  <c r="H7858" i="12"/>
  <c r="M7858" i="12" s="1"/>
  <c r="F7860" i="12"/>
  <c r="G7860" i="12" s="1"/>
  <c r="E7859" i="12"/>
  <c r="P7857" i="12" l="1"/>
  <c r="Q7857" i="12"/>
  <c r="Q7858" i="12" s="1"/>
  <c r="R7856" i="12"/>
  <c r="N7857" i="12"/>
  <c r="I7858" i="12"/>
  <c r="J7858" i="12" s="1"/>
  <c r="L7858" i="12"/>
  <c r="N7858" i="12" s="1"/>
  <c r="H7859" i="12"/>
  <c r="F7861" i="12"/>
  <c r="G7861" i="12" s="1"/>
  <c r="E7860" i="12"/>
  <c r="R7857" i="12" l="1"/>
  <c r="P7858" i="12"/>
  <c r="L7859" i="12"/>
  <c r="M7859" i="12"/>
  <c r="I7859" i="12"/>
  <c r="J7859" i="12" s="1"/>
  <c r="H7860" i="12"/>
  <c r="M7860" i="12" s="1"/>
  <c r="F7862" i="12"/>
  <c r="G7862" i="12" s="1"/>
  <c r="E7861" i="12"/>
  <c r="P7859" i="12" l="1"/>
  <c r="R7858" i="12"/>
  <c r="Q7859" i="12"/>
  <c r="Q7860" i="12" s="1"/>
  <c r="N7859" i="12"/>
  <c r="I7860" i="12"/>
  <c r="J7860" i="12" s="1"/>
  <c r="L7860" i="12"/>
  <c r="N7860" i="12" s="1"/>
  <c r="H7861" i="12"/>
  <c r="E7862" i="12"/>
  <c r="F7863" i="12"/>
  <c r="G7863" i="12" s="1"/>
  <c r="P7860" i="12" l="1"/>
  <c r="R7860" i="12" s="1"/>
  <c r="R7859" i="12"/>
  <c r="L7861" i="12"/>
  <c r="M7861" i="12"/>
  <c r="I7861" i="12"/>
  <c r="J7861" i="12" s="1"/>
  <c r="H7862" i="12"/>
  <c r="F7864" i="12"/>
  <c r="G7864" i="12" s="1"/>
  <c r="E7863" i="12"/>
  <c r="P7861" i="12" l="1"/>
  <c r="Q7861" i="12"/>
  <c r="L7862" i="12"/>
  <c r="M7862" i="12"/>
  <c r="N7861" i="12"/>
  <c r="I7862" i="12"/>
  <c r="J7862" i="12" s="1"/>
  <c r="H7863" i="12"/>
  <c r="E7864" i="12"/>
  <c r="F7865" i="12"/>
  <c r="G7865" i="12" s="1"/>
  <c r="P7862" i="12" l="1"/>
  <c r="Q7862" i="12"/>
  <c r="R7861" i="12"/>
  <c r="L7863" i="12"/>
  <c r="M7863" i="12"/>
  <c r="N7862" i="12"/>
  <c r="I7863" i="12"/>
  <c r="J7863" i="12" s="1"/>
  <c r="H7864" i="12"/>
  <c r="F7866" i="12"/>
  <c r="G7866" i="12" s="1"/>
  <c r="E7865" i="12"/>
  <c r="P7863" i="12" l="1"/>
  <c r="Q7863" i="12"/>
  <c r="R7862" i="12"/>
  <c r="L7864" i="12"/>
  <c r="M7864" i="12"/>
  <c r="N7863" i="12"/>
  <c r="I7864" i="12"/>
  <c r="J7864" i="12" s="1"/>
  <c r="H7865" i="12"/>
  <c r="E7866" i="12"/>
  <c r="F7867" i="12"/>
  <c r="G7867" i="12" s="1"/>
  <c r="P7864" i="12" l="1"/>
  <c r="Q7864" i="12"/>
  <c r="R7863" i="12"/>
  <c r="L7865" i="12"/>
  <c r="M7865" i="12"/>
  <c r="N7864" i="12"/>
  <c r="I7865" i="12"/>
  <c r="J7865" i="12" s="1"/>
  <c r="H7866" i="12"/>
  <c r="M7866" i="12" s="1"/>
  <c r="F7868" i="12"/>
  <c r="G7868" i="12" s="1"/>
  <c r="E7867" i="12"/>
  <c r="P7865" i="12" l="1"/>
  <c r="Q7865" i="12"/>
  <c r="Q7866" i="12" s="1"/>
  <c r="R7864" i="12"/>
  <c r="N7865" i="12"/>
  <c r="I7866" i="12"/>
  <c r="J7866" i="12" s="1"/>
  <c r="L7866" i="12"/>
  <c r="N7866" i="12" s="1"/>
  <c r="H7867" i="12"/>
  <c r="F7869" i="12"/>
  <c r="G7869" i="12" s="1"/>
  <c r="E7868" i="12"/>
  <c r="P7866" i="12" l="1"/>
  <c r="R7866" i="12" s="1"/>
  <c r="R7865" i="12"/>
  <c r="L7867" i="12"/>
  <c r="M7867" i="12"/>
  <c r="I7867" i="12"/>
  <c r="J7867" i="12" s="1"/>
  <c r="H7868" i="12"/>
  <c r="E7869" i="12"/>
  <c r="F7870" i="12"/>
  <c r="G7870" i="12" s="1"/>
  <c r="P7867" i="12" l="1"/>
  <c r="Q7867" i="12"/>
  <c r="L7868" i="12"/>
  <c r="M7868" i="12"/>
  <c r="N7867" i="12"/>
  <c r="I7868" i="12"/>
  <c r="J7868" i="12" s="1"/>
  <c r="H7869" i="12"/>
  <c r="F7871" i="12"/>
  <c r="G7871" i="12" s="1"/>
  <c r="E7870" i="12"/>
  <c r="P7868" i="12" l="1"/>
  <c r="Q7868" i="12"/>
  <c r="R7868" i="12" s="1"/>
  <c r="R7867" i="12"/>
  <c r="L7869" i="12"/>
  <c r="M7869" i="12"/>
  <c r="N7868" i="12"/>
  <c r="I7869" i="12"/>
  <c r="J7869" i="12" s="1"/>
  <c r="H7870" i="12"/>
  <c r="F7872" i="12"/>
  <c r="G7872" i="12" s="1"/>
  <c r="E7871" i="12"/>
  <c r="P7869" i="12" l="1"/>
  <c r="Q7869" i="12"/>
  <c r="L7870" i="12"/>
  <c r="M7870" i="12"/>
  <c r="N7869" i="12"/>
  <c r="I7870" i="12"/>
  <c r="J7870" i="12" s="1"/>
  <c r="H7871" i="12"/>
  <c r="F7873" i="12"/>
  <c r="G7873" i="12" s="1"/>
  <c r="E7872" i="12"/>
  <c r="P7870" i="12" l="1"/>
  <c r="Q7870" i="12"/>
  <c r="R7869" i="12"/>
  <c r="L7871" i="12"/>
  <c r="M7871" i="12"/>
  <c r="N7870" i="12"/>
  <c r="I7871" i="12"/>
  <c r="J7871" i="12" s="1"/>
  <c r="H7872" i="12"/>
  <c r="E7873" i="12"/>
  <c r="F7874" i="12"/>
  <c r="G7874" i="12" s="1"/>
  <c r="P7871" i="12" l="1"/>
  <c r="Q7871" i="12"/>
  <c r="R7870" i="12"/>
  <c r="L7872" i="12"/>
  <c r="M7872" i="12"/>
  <c r="N7871" i="12"/>
  <c r="I7872" i="12"/>
  <c r="J7872" i="12" s="1"/>
  <c r="H7873" i="12"/>
  <c r="F7875" i="12"/>
  <c r="G7875" i="12" s="1"/>
  <c r="E7874" i="12"/>
  <c r="P7872" i="12" l="1"/>
  <c r="Q7872" i="12"/>
  <c r="R7871" i="12"/>
  <c r="L7873" i="12"/>
  <c r="M7873" i="12"/>
  <c r="N7872" i="12"/>
  <c r="I7873" i="12"/>
  <c r="J7873" i="12" s="1"/>
  <c r="H7874" i="12"/>
  <c r="M7874" i="12" s="1"/>
  <c r="F7876" i="12"/>
  <c r="G7876" i="12" s="1"/>
  <c r="E7875" i="12"/>
  <c r="R7872" i="12" l="1"/>
  <c r="P7873" i="12"/>
  <c r="Q7873" i="12"/>
  <c r="Q7874" i="12" s="1"/>
  <c r="N7873" i="12"/>
  <c r="I7874" i="12"/>
  <c r="J7874" i="12" s="1"/>
  <c r="L7874" i="12"/>
  <c r="N7874" i="12" s="1"/>
  <c r="H7875" i="12"/>
  <c r="F7877" i="12"/>
  <c r="G7877" i="12" s="1"/>
  <c r="E7876" i="12"/>
  <c r="P7874" i="12" l="1"/>
  <c r="R7874" i="12" s="1"/>
  <c r="R7873" i="12"/>
  <c r="L7875" i="12"/>
  <c r="M7875" i="12"/>
  <c r="I7875" i="12"/>
  <c r="J7875" i="12" s="1"/>
  <c r="H7876" i="12"/>
  <c r="E7877" i="12"/>
  <c r="F7878" i="12"/>
  <c r="G7878" i="12" s="1"/>
  <c r="P7875" i="12" l="1"/>
  <c r="Q7875" i="12"/>
  <c r="L7876" i="12"/>
  <c r="M7876" i="12"/>
  <c r="N7875" i="12"/>
  <c r="I7876" i="12"/>
  <c r="J7876" i="12" s="1"/>
  <c r="H7877" i="12"/>
  <c r="F7879" i="12"/>
  <c r="G7879" i="12" s="1"/>
  <c r="E7878" i="12"/>
  <c r="P7876" i="12" l="1"/>
  <c r="Q7876" i="12"/>
  <c r="R7875" i="12"/>
  <c r="L7877" i="12"/>
  <c r="M7877" i="12"/>
  <c r="N7876" i="12"/>
  <c r="I7877" i="12"/>
  <c r="J7877" i="12" s="1"/>
  <c r="H7878" i="12"/>
  <c r="F7880" i="12"/>
  <c r="G7880" i="12" s="1"/>
  <c r="E7879" i="12"/>
  <c r="P7877" i="12" l="1"/>
  <c r="Q7877" i="12"/>
  <c r="R7876" i="12"/>
  <c r="L7878" i="12"/>
  <c r="M7878" i="12"/>
  <c r="N7877" i="12"/>
  <c r="I7878" i="12"/>
  <c r="J7878" i="12" s="1"/>
  <c r="H7879" i="12"/>
  <c r="F7881" i="12"/>
  <c r="G7881" i="12" s="1"/>
  <c r="E7880" i="12"/>
  <c r="P7878" i="12" l="1"/>
  <c r="Q7878" i="12"/>
  <c r="R7877" i="12"/>
  <c r="L7879" i="12"/>
  <c r="M7879" i="12"/>
  <c r="N7878" i="12"/>
  <c r="I7879" i="12"/>
  <c r="J7879" i="12" s="1"/>
  <c r="H7880" i="12"/>
  <c r="M7880" i="12" s="1"/>
  <c r="F7882" i="12"/>
  <c r="G7882" i="12" s="1"/>
  <c r="E7881" i="12"/>
  <c r="P7879" i="12" l="1"/>
  <c r="Q7879" i="12"/>
  <c r="Q7880" i="12" s="1"/>
  <c r="R7878" i="12"/>
  <c r="N7879" i="12"/>
  <c r="I7880" i="12"/>
  <c r="J7880" i="12" s="1"/>
  <c r="L7880" i="12"/>
  <c r="N7880" i="12" s="1"/>
  <c r="H7881" i="12"/>
  <c r="F7883" i="12"/>
  <c r="G7883" i="12" s="1"/>
  <c r="E7882" i="12"/>
  <c r="P7880" i="12" l="1"/>
  <c r="R7880" i="12" s="1"/>
  <c r="R7879" i="12"/>
  <c r="L7881" i="12"/>
  <c r="M7881" i="12"/>
  <c r="I7881" i="12"/>
  <c r="J7881" i="12" s="1"/>
  <c r="H7882" i="12"/>
  <c r="E7883" i="12"/>
  <c r="F7884" i="12"/>
  <c r="G7884" i="12" s="1"/>
  <c r="P7881" i="12" l="1"/>
  <c r="Q7881" i="12"/>
  <c r="L7882" i="12"/>
  <c r="M7882" i="12"/>
  <c r="N7881" i="12"/>
  <c r="I7882" i="12"/>
  <c r="J7882" i="12" s="1"/>
  <c r="H7883" i="12"/>
  <c r="F7885" i="12"/>
  <c r="G7885" i="12" s="1"/>
  <c r="E7884" i="12"/>
  <c r="P7882" i="12" l="1"/>
  <c r="Q7882" i="12"/>
  <c r="R7881" i="12"/>
  <c r="L7883" i="12"/>
  <c r="M7883" i="12"/>
  <c r="N7882" i="12"/>
  <c r="I7883" i="12"/>
  <c r="J7883" i="12" s="1"/>
  <c r="H7884" i="12"/>
  <c r="E7885" i="12"/>
  <c r="F7886" i="12"/>
  <c r="G7886" i="12" s="1"/>
  <c r="P7883" i="12" l="1"/>
  <c r="Q7883" i="12"/>
  <c r="R7882" i="12"/>
  <c r="L7884" i="12"/>
  <c r="M7884" i="12"/>
  <c r="N7883" i="12"/>
  <c r="I7884" i="12"/>
  <c r="J7884" i="12" s="1"/>
  <c r="H7885" i="12"/>
  <c r="F7887" i="12"/>
  <c r="G7887" i="12" s="1"/>
  <c r="E7886" i="12"/>
  <c r="P7884" i="12" l="1"/>
  <c r="Q7884" i="12"/>
  <c r="R7883" i="12"/>
  <c r="L7885" i="12"/>
  <c r="M7885" i="12"/>
  <c r="N7884" i="12"/>
  <c r="I7885" i="12"/>
  <c r="J7885" i="12" s="1"/>
  <c r="H7886" i="12"/>
  <c r="E7887" i="12"/>
  <c r="F7888" i="12"/>
  <c r="G7888" i="12" s="1"/>
  <c r="P7885" i="12" l="1"/>
  <c r="Q7885" i="12"/>
  <c r="R7885" i="12" s="1"/>
  <c r="R7884" i="12"/>
  <c r="L7886" i="12"/>
  <c r="M7886" i="12"/>
  <c r="N7885" i="12"/>
  <c r="I7886" i="12"/>
  <c r="J7886" i="12" s="1"/>
  <c r="H7887" i="12"/>
  <c r="M7887" i="12" s="1"/>
  <c r="F7889" i="12"/>
  <c r="G7889" i="12" s="1"/>
  <c r="E7888" i="12"/>
  <c r="Q7886" i="12" l="1"/>
  <c r="Q7887" i="12" s="1"/>
  <c r="P7886" i="12"/>
  <c r="R7886" i="12" s="1"/>
  <c r="N7886" i="12"/>
  <c r="I7887" i="12"/>
  <c r="J7887" i="12" s="1"/>
  <c r="L7887" i="12"/>
  <c r="N7887" i="12" s="1"/>
  <c r="H7888" i="12"/>
  <c r="F7890" i="12"/>
  <c r="G7890" i="12" s="1"/>
  <c r="E7889" i="12"/>
  <c r="P7887" i="12" l="1"/>
  <c r="L7888" i="12"/>
  <c r="M7888" i="12"/>
  <c r="I7888" i="12"/>
  <c r="J7888" i="12" s="1"/>
  <c r="H7889" i="12"/>
  <c r="F7891" i="12"/>
  <c r="G7891" i="12" s="1"/>
  <c r="E7890" i="12"/>
  <c r="P7888" i="12" l="1"/>
  <c r="R7887" i="12"/>
  <c r="Q7888" i="12"/>
  <c r="L7889" i="12"/>
  <c r="M7889" i="12"/>
  <c r="N7888" i="12"/>
  <c r="I7889" i="12"/>
  <c r="J7889" i="12" s="1"/>
  <c r="H7890" i="12"/>
  <c r="F7892" i="12"/>
  <c r="G7892" i="12" s="1"/>
  <c r="E7891" i="12"/>
  <c r="P7889" i="12" l="1"/>
  <c r="Q7889" i="12"/>
  <c r="R7888" i="12"/>
  <c r="L7890" i="12"/>
  <c r="M7890" i="12"/>
  <c r="N7889" i="12"/>
  <c r="I7890" i="12"/>
  <c r="J7890" i="12" s="1"/>
  <c r="H7891" i="12"/>
  <c r="E7892" i="12"/>
  <c r="F7893" i="12"/>
  <c r="G7893" i="12" s="1"/>
  <c r="P7890" i="12" l="1"/>
  <c r="Q7890" i="12"/>
  <c r="R7889" i="12"/>
  <c r="L7891" i="12"/>
  <c r="M7891" i="12"/>
  <c r="N7890" i="12"/>
  <c r="I7891" i="12"/>
  <c r="J7891" i="12" s="1"/>
  <c r="H7892" i="12"/>
  <c r="M7892" i="12" s="1"/>
  <c r="F7894" i="12"/>
  <c r="G7894" i="12" s="1"/>
  <c r="E7893" i="12"/>
  <c r="P7891" i="12" l="1"/>
  <c r="Q7891" i="12"/>
  <c r="Q7892" i="12" s="1"/>
  <c r="R7890" i="12"/>
  <c r="N7891" i="12"/>
  <c r="I7892" i="12"/>
  <c r="J7892" i="12" s="1"/>
  <c r="L7892" i="12"/>
  <c r="N7892" i="12" s="1"/>
  <c r="H7893" i="12"/>
  <c r="F7895" i="12"/>
  <c r="G7895" i="12" s="1"/>
  <c r="E7894" i="12"/>
  <c r="P7892" i="12" l="1"/>
  <c r="R7892" i="12" s="1"/>
  <c r="R7891" i="12"/>
  <c r="L7893" i="12"/>
  <c r="M7893" i="12"/>
  <c r="Q7893" i="12" s="1"/>
  <c r="I7893" i="12"/>
  <c r="J7893" i="12" s="1"/>
  <c r="H7894" i="12"/>
  <c r="F7896" i="12"/>
  <c r="G7896" i="12" s="1"/>
  <c r="E7895" i="12"/>
  <c r="P7893" i="12" l="1"/>
  <c r="R7893" i="12" s="1"/>
  <c r="L7894" i="12"/>
  <c r="M7894" i="12"/>
  <c r="N7893" i="12"/>
  <c r="I7894" i="12"/>
  <c r="J7894" i="12" s="1"/>
  <c r="H7895" i="12"/>
  <c r="E7896" i="12"/>
  <c r="F7897" i="12"/>
  <c r="G7897" i="12" s="1"/>
  <c r="P7894" i="12" l="1"/>
  <c r="Q7894" i="12"/>
  <c r="L7895" i="12"/>
  <c r="M7895" i="12"/>
  <c r="N7894" i="12"/>
  <c r="I7895" i="12"/>
  <c r="J7895" i="12" s="1"/>
  <c r="H7896" i="12"/>
  <c r="F7898" i="12"/>
  <c r="G7898" i="12" s="1"/>
  <c r="E7897" i="12"/>
  <c r="P7895" i="12" l="1"/>
  <c r="Q7895" i="12"/>
  <c r="R7894" i="12"/>
  <c r="L7896" i="12"/>
  <c r="M7896" i="12"/>
  <c r="N7895" i="12"/>
  <c r="I7896" i="12"/>
  <c r="J7896" i="12" s="1"/>
  <c r="H7897" i="12"/>
  <c r="F7899" i="12"/>
  <c r="G7899" i="12" s="1"/>
  <c r="E7898" i="12"/>
  <c r="P7896" i="12" l="1"/>
  <c r="Q7896" i="12"/>
  <c r="R7895" i="12"/>
  <c r="L7897" i="12"/>
  <c r="M7897" i="12"/>
  <c r="N7896" i="12"/>
  <c r="I7897" i="12"/>
  <c r="J7897" i="12" s="1"/>
  <c r="H7898" i="12"/>
  <c r="E7899" i="12"/>
  <c r="F7900" i="12"/>
  <c r="G7900" i="12" s="1"/>
  <c r="P7897" i="12" l="1"/>
  <c r="Q7897" i="12"/>
  <c r="R7896" i="12"/>
  <c r="L7898" i="12"/>
  <c r="M7898" i="12"/>
  <c r="N7897" i="12"/>
  <c r="I7898" i="12"/>
  <c r="J7898" i="12" s="1"/>
  <c r="H7899" i="12"/>
  <c r="M7899" i="12" s="1"/>
  <c r="F7901" i="12"/>
  <c r="G7901" i="12" s="1"/>
  <c r="E7900" i="12"/>
  <c r="P7898" i="12" l="1"/>
  <c r="Q7898" i="12"/>
  <c r="Q7899" i="12" s="1"/>
  <c r="R7897" i="12"/>
  <c r="N7898" i="12"/>
  <c r="I7899" i="12"/>
  <c r="J7899" i="12" s="1"/>
  <c r="L7899" i="12"/>
  <c r="N7899" i="12" s="1"/>
  <c r="H7900" i="12"/>
  <c r="F7902" i="12"/>
  <c r="G7902" i="12" s="1"/>
  <c r="E7901" i="12"/>
  <c r="P7899" i="12" l="1"/>
  <c r="R7899" i="12" s="1"/>
  <c r="R7898" i="12"/>
  <c r="L7900" i="12"/>
  <c r="M7900" i="12"/>
  <c r="I7900" i="12"/>
  <c r="J7900" i="12" s="1"/>
  <c r="H7901" i="12"/>
  <c r="M7901" i="12" s="1"/>
  <c r="F7903" i="12"/>
  <c r="G7903" i="12" s="1"/>
  <c r="E7902" i="12"/>
  <c r="P7900" i="12" l="1"/>
  <c r="Q7900" i="12"/>
  <c r="Q7901" i="12" s="1"/>
  <c r="N7900" i="12"/>
  <c r="I7901" i="12"/>
  <c r="J7901" i="12" s="1"/>
  <c r="L7901" i="12"/>
  <c r="N7901" i="12" s="1"/>
  <c r="H7902" i="12"/>
  <c r="F7904" i="12"/>
  <c r="G7904" i="12" s="1"/>
  <c r="E7903" i="12"/>
  <c r="P7901" i="12" l="1"/>
  <c r="R7901" i="12" s="1"/>
  <c r="R7900" i="12"/>
  <c r="L7902" i="12"/>
  <c r="M7902" i="12"/>
  <c r="I7902" i="12"/>
  <c r="J7902" i="12" s="1"/>
  <c r="H7903" i="12"/>
  <c r="E7904" i="12"/>
  <c r="F7905" i="12"/>
  <c r="G7905" i="12" s="1"/>
  <c r="P7902" i="12" l="1"/>
  <c r="Q7902" i="12"/>
  <c r="L7903" i="12"/>
  <c r="M7903" i="12"/>
  <c r="N7902" i="12"/>
  <c r="I7903" i="12"/>
  <c r="J7903" i="12" s="1"/>
  <c r="H7904" i="12"/>
  <c r="F7906" i="12"/>
  <c r="G7906" i="12" s="1"/>
  <c r="E7905" i="12"/>
  <c r="P7903" i="12" l="1"/>
  <c r="Q7903" i="12"/>
  <c r="R7902" i="12"/>
  <c r="L7904" i="12"/>
  <c r="M7904" i="12"/>
  <c r="N7903" i="12"/>
  <c r="I7904" i="12"/>
  <c r="J7904" i="12" s="1"/>
  <c r="H7905" i="12"/>
  <c r="E7906" i="12"/>
  <c r="F7907" i="12"/>
  <c r="G7907" i="12" s="1"/>
  <c r="P7904" i="12" l="1"/>
  <c r="Q7904" i="12"/>
  <c r="R7904" i="12" s="1"/>
  <c r="R7903" i="12"/>
  <c r="L7905" i="12"/>
  <c r="M7905" i="12"/>
  <c r="N7904" i="12"/>
  <c r="I7905" i="12"/>
  <c r="J7905" i="12" s="1"/>
  <c r="H7906" i="12"/>
  <c r="F7908" i="12"/>
  <c r="G7908" i="12" s="1"/>
  <c r="E7907" i="12"/>
  <c r="P7905" i="12" l="1"/>
  <c r="Q7905" i="12"/>
  <c r="L7906" i="12"/>
  <c r="M7906" i="12"/>
  <c r="N7905" i="12"/>
  <c r="I7906" i="12"/>
  <c r="J7906" i="12" s="1"/>
  <c r="H7907" i="12"/>
  <c r="F7909" i="12"/>
  <c r="G7909" i="12" s="1"/>
  <c r="E7908" i="12"/>
  <c r="P7906" i="12" l="1"/>
  <c r="Q7906" i="12"/>
  <c r="R7905" i="12"/>
  <c r="L7907" i="12"/>
  <c r="M7907" i="12"/>
  <c r="N7906" i="12"/>
  <c r="I7907" i="12"/>
  <c r="J7907" i="12" s="1"/>
  <c r="H7908" i="12"/>
  <c r="E7909" i="12"/>
  <c r="F7910" i="12"/>
  <c r="G7910" i="12" s="1"/>
  <c r="P7907" i="12" l="1"/>
  <c r="Q7907" i="12"/>
  <c r="R7906" i="12"/>
  <c r="L7908" i="12"/>
  <c r="M7908" i="12"/>
  <c r="N7907" i="12"/>
  <c r="I7908" i="12"/>
  <c r="J7908" i="12" s="1"/>
  <c r="H7909" i="12"/>
  <c r="M7909" i="12" s="1"/>
  <c r="F7911" i="12"/>
  <c r="G7911" i="12" s="1"/>
  <c r="E7910" i="12"/>
  <c r="P7908" i="12" l="1"/>
  <c r="Q7908" i="12"/>
  <c r="Q7909" i="12" s="1"/>
  <c r="R7907" i="12"/>
  <c r="N7908" i="12"/>
  <c r="I7909" i="12"/>
  <c r="J7909" i="12" s="1"/>
  <c r="L7909" i="12"/>
  <c r="N7909" i="12" s="1"/>
  <c r="H7910" i="12"/>
  <c r="F7912" i="12"/>
  <c r="G7912" i="12" s="1"/>
  <c r="E7911" i="12"/>
  <c r="P7909" i="12" l="1"/>
  <c r="R7909" i="12" s="1"/>
  <c r="R7908" i="12"/>
  <c r="L7910" i="12"/>
  <c r="M7910" i="12"/>
  <c r="I7910" i="12"/>
  <c r="J7910" i="12" s="1"/>
  <c r="H7911" i="12"/>
  <c r="M7911" i="12" s="1"/>
  <c r="E7912" i="12"/>
  <c r="F7913" i="12"/>
  <c r="G7913" i="12" s="1"/>
  <c r="P7910" i="12" l="1"/>
  <c r="Q7910" i="12"/>
  <c r="Q7911" i="12" s="1"/>
  <c r="N7910" i="12"/>
  <c r="I7911" i="12"/>
  <c r="J7911" i="12" s="1"/>
  <c r="L7911" i="12"/>
  <c r="N7911" i="12" s="1"/>
  <c r="H7912" i="12"/>
  <c r="F7914" i="12"/>
  <c r="G7914" i="12" s="1"/>
  <c r="E7913" i="12"/>
  <c r="P7911" i="12" l="1"/>
  <c r="R7911" i="12" s="1"/>
  <c r="R7910" i="12"/>
  <c r="L7912" i="12"/>
  <c r="M7912" i="12"/>
  <c r="I7912" i="12"/>
  <c r="J7912" i="12" s="1"/>
  <c r="H7913" i="12"/>
  <c r="F7915" i="12"/>
  <c r="G7915" i="12" s="1"/>
  <c r="E7914" i="12"/>
  <c r="P7912" i="12" l="1"/>
  <c r="Q7912" i="12"/>
  <c r="L7913" i="12"/>
  <c r="M7913" i="12"/>
  <c r="N7912" i="12"/>
  <c r="I7913" i="12"/>
  <c r="J7913" i="12" s="1"/>
  <c r="H7914" i="12"/>
  <c r="E7915" i="12"/>
  <c r="F7916" i="12"/>
  <c r="G7916" i="12" s="1"/>
  <c r="P7913" i="12" l="1"/>
  <c r="Q7913" i="12"/>
  <c r="R7913" i="12" s="1"/>
  <c r="R7912" i="12"/>
  <c r="L7914" i="12"/>
  <c r="M7914" i="12"/>
  <c r="N7913" i="12"/>
  <c r="I7914" i="12"/>
  <c r="J7914" i="12" s="1"/>
  <c r="H7915" i="12"/>
  <c r="F7917" i="12"/>
  <c r="G7917" i="12" s="1"/>
  <c r="E7916" i="12"/>
  <c r="P7914" i="12" l="1"/>
  <c r="Q7914" i="12"/>
  <c r="L7915" i="12"/>
  <c r="M7915" i="12"/>
  <c r="N7914" i="12"/>
  <c r="I7915" i="12"/>
  <c r="J7915" i="12" s="1"/>
  <c r="H7916" i="12"/>
  <c r="F7918" i="12"/>
  <c r="G7918" i="12" s="1"/>
  <c r="E7917" i="12"/>
  <c r="P7915" i="12" l="1"/>
  <c r="Q7915" i="12"/>
  <c r="R7914" i="12"/>
  <c r="L7916" i="12"/>
  <c r="M7916" i="12"/>
  <c r="N7915" i="12"/>
  <c r="I7916" i="12"/>
  <c r="J7916" i="12" s="1"/>
  <c r="H7917" i="12"/>
  <c r="F7919" i="12"/>
  <c r="G7919" i="12" s="1"/>
  <c r="E7918" i="12"/>
  <c r="P7916" i="12" l="1"/>
  <c r="Q7916" i="12"/>
  <c r="R7915" i="12"/>
  <c r="L7917" i="12"/>
  <c r="M7917" i="12"/>
  <c r="N7916" i="12"/>
  <c r="I7917" i="12"/>
  <c r="J7917" i="12" s="1"/>
  <c r="H7918" i="12"/>
  <c r="F7920" i="12"/>
  <c r="G7920" i="12" s="1"/>
  <c r="E7919" i="12"/>
  <c r="P7917" i="12" l="1"/>
  <c r="Q7917" i="12"/>
  <c r="R7917" i="12" s="1"/>
  <c r="R7916" i="12"/>
  <c r="L7918" i="12"/>
  <c r="M7918" i="12"/>
  <c r="N7917" i="12"/>
  <c r="I7918" i="12"/>
  <c r="J7918" i="12" s="1"/>
  <c r="H7919" i="12"/>
  <c r="E7920" i="12"/>
  <c r="F7921" i="12"/>
  <c r="G7921" i="12" s="1"/>
  <c r="P7918" i="12" l="1"/>
  <c r="Q7918" i="12"/>
  <c r="L7919" i="12"/>
  <c r="M7919" i="12"/>
  <c r="N7918" i="12"/>
  <c r="I7919" i="12"/>
  <c r="J7919" i="12" s="1"/>
  <c r="H7920" i="12"/>
  <c r="F7922" i="12"/>
  <c r="G7922" i="12" s="1"/>
  <c r="E7921" i="12"/>
  <c r="P7919" i="12" l="1"/>
  <c r="Q7919" i="12"/>
  <c r="R7918" i="12"/>
  <c r="L7920" i="12"/>
  <c r="M7920" i="12"/>
  <c r="N7919" i="12"/>
  <c r="I7920" i="12"/>
  <c r="J7920" i="12" s="1"/>
  <c r="H7921" i="12"/>
  <c r="F7923" i="12"/>
  <c r="G7923" i="12" s="1"/>
  <c r="E7922" i="12"/>
  <c r="P7920" i="12" l="1"/>
  <c r="Q7920" i="12"/>
  <c r="R7919" i="12"/>
  <c r="L7921" i="12"/>
  <c r="M7921" i="12"/>
  <c r="N7920" i="12"/>
  <c r="I7921" i="12"/>
  <c r="J7921" i="12" s="1"/>
  <c r="H7922" i="12"/>
  <c r="F7924" i="12"/>
  <c r="G7924" i="12" s="1"/>
  <c r="E7923" i="12"/>
  <c r="P7921" i="12" l="1"/>
  <c r="Q7921" i="12"/>
  <c r="R7920" i="12"/>
  <c r="L7922" i="12"/>
  <c r="M7922" i="12"/>
  <c r="N7921" i="12"/>
  <c r="I7922" i="12"/>
  <c r="J7922" i="12" s="1"/>
  <c r="H7923" i="12"/>
  <c r="F7925" i="12"/>
  <c r="G7925" i="12" s="1"/>
  <c r="E7924" i="12"/>
  <c r="P7922" i="12" l="1"/>
  <c r="Q7922" i="12"/>
  <c r="R7921" i="12"/>
  <c r="L7923" i="12"/>
  <c r="M7923" i="12"/>
  <c r="N7922" i="12"/>
  <c r="I7923" i="12"/>
  <c r="J7923" i="12" s="1"/>
  <c r="H7924" i="12"/>
  <c r="F7926" i="12"/>
  <c r="G7926" i="12" s="1"/>
  <c r="E7925" i="12"/>
  <c r="P7923" i="12" l="1"/>
  <c r="Q7923" i="12"/>
  <c r="R7922" i="12"/>
  <c r="L7924" i="12"/>
  <c r="M7924" i="12"/>
  <c r="N7923" i="12"/>
  <c r="I7924" i="12"/>
  <c r="J7924" i="12" s="1"/>
  <c r="H7925" i="12"/>
  <c r="F7927" i="12"/>
  <c r="G7927" i="12" s="1"/>
  <c r="E7926" i="12"/>
  <c r="P7924" i="12" l="1"/>
  <c r="Q7924" i="12"/>
  <c r="R7923" i="12"/>
  <c r="L7925" i="12"/>
  <c r="M7925" i="12"/>
  <c r="N7924" i="12"/>
  <c r="I7925" i="12"/>
  <c r="J7925" i="12" s="1"/>
  <c r="H7926" i="12"/>
  <c r="M7926" i="12" s="1"/>
  <c r="E7927" i="12"/>
  <c r="F7928" i="12"/>
  <c r="G7928" i="12" s="1"/>
  <c r="P7925" i="12" l="1"/>
  <c r="Q7925" i="12"/>
  <c r="Q7926" i="12" s="1"/>
  <c r="R7924" i="12"/>
  <c r="N7925" i="12"/>
  <c r="I7926" i="12"/>
  <c r="J7926" i="12" s="1"/>
  <c r="L7926" i="12"/>
  <c r="N7926" i="12" s="1"/>
  <c r="H7927" i="12"/>
  <c r="F7929" i="12"/>
  <c r="G7929" i="12" s="1"/>
  <c r="E7928" i="12"/>
  <c r="P7926" i="12" l="1"/>
  <c r="R7926" i="12" s="1"/>
  <c r="R7925" i="12"/>
  <c r="L7927" i="12"/>
  <c r="M7927" i="12"/>
  <c r="I7927" i="12"/>
  <c r="J7927" i="12" s="1"/>
  <c r="H7928" i="12"/>
  <c r="E7929" i="12"/>
  <c r="F7930" i="12"/>
  <c r="G7930" i="12" s="1"/>
  <c r="P7927" i="12" l="1"/>
  <c r="Q7927" i="12"/>
  <c r="L7928" i="12"/>
  <c r="M7928" i="12"/>
  <c r="N7927" i="12"/>
  <c r="I7928" i="12"/>
  <c r="J7928" i="12" s="1"/>
  <c r="H7929" i="12"/>
  <c r="F7931" i="12"/>
  <c r="G7931" i="12" s="1"/>
  <c r="E7930" i="12"/>
  <c r="P7928" i="12" l="1"/>
  <c r="Q7928" i="12"/>
  <c r="R7927" i="12"/>
  <c r="L7929" i="12"/>
  <c r="M7929" i="12"/>
  <c r="N7928" i="12"/>
  <c r="I7929" i="12"/>
  <c r="J7929" i="12" s="1"/>
  <c r="H7930" i="12"/>
  <c r="M7930" i="12" s="1"/>
  <c r="F7932" i="12"/>
  <c r="G7932" i="12" s="1"/>
  <c r="E7931" i="12"/>
  <c r="P7929" i="12" l="1"/>
  <c r="Q7929" i="12"/>
  <c r="Q7930" i="12" s="1"/>
  <c r="R7928" i="12"/>
  <c r="N7929" i="12"/>
  <c r="I7930" i="12"/>
  <c r="J7930" i="12" s="1"/>
  <c r="L7930" i="12"/>
  <c r="N7930" i="12" s="1"/>
  <c r="H7931" i="12"/>
  <c r="F7933" i="12"/>
  <c r="G7933" i="12" s="1"/>
  <c r="E7932" i="12"/>
  <c r="P7930" i="12" l="1"/>
  <c r="R7930" i="12" s="1"/>
  <c r="R7929" i="12"/>
  <c r="L7931" i="12"/>
  <c r="M7931" i="12"/>
  <c r="I7931" i="12"/>
  <c r="J7931" i="12" s="1"/>
  <c r="H7932" i="12"/>
  <c r="F7934" i="12"/>
  <c r="G7934" i="12" s="1"/>
  <c r="E7933" i="12"/>
  <c r="P7931" i="12" l="1"/>
  <c r="Q7931" i="12"/>
  <c r="L7932" i="12"/>
  <c r="M7932" i="12"/>
  <c r="N7931" i="12"/>
  <c r="I7932" i="12"/>
  <c r="J7932" i="12" s="1"/>
  <c r="H7933" i="12"/>
  <c r="E7934" i="12"/>
  <c r="F7935" i="12"/>
  <c r="G7935" i="12" s="1"/>
  <c r="P7932" i="12" l="1"/>
  <c r="Q7932" i="12"/>
  <c r="R7931" i="12"/>
  <c r="L7933" i="12"/>
  <c r="M7933" i="12"/>
  <c r="N7932" i="12"/>
  <c r="I7933" i="12"/>
  <c r="J7933" i="12" s="1"/>
  <c r="H7934" i="12"/>
  <c r="M7934" i="12" s="1"/>
  <c r="F7936" i="12"/>
  <c r="G7936" i="12" s="1"/>
  <c r="E7935" i="12"/>
  <c r="P7933" i="12" l="1"/>
  <c r="Q7933" i="12"/>
  <c r="Q7934" i="12" s="1"/>
  <c r="R7932" i="12"/>
  <c r="N7933" i="12"/>
  <c r="I7934" i="12"/>
  <c r="J7934" i="12" s="1"/>
  <c r="L7934" i="12"/>
  <c r="N7934" i="12" s="1"/>
  <c r="H7935" i="12"/>
  <c r="E7936" i="12"/>
  <c r="F7937" i="12"/>
  <c r="G7937" i="12" s="1"/>
  <c r="P7934" i="12" l="1"/>
  <c r="R7933" i="12"/>
  <c r="L7935" i="12"/>
  <c r="M7935" i="12"/>
  <c r="I7935" i="12"/>
  <c r="J7935" i="12" s="1"/>
  <c r="H7936" i="12"/>
  <c r="F7938" i="12"/>
  <c r="G7938" i="12" s="1"/>
  <c r="E7937" i="12"/>
  <c r="P7935" i="12" l="1"/>
  <c r="R7934" i="12"/>
  <c r="Q7935" i="12"/>
  <c r="L7936" i="12"/>
  <c r="P7936" i="12" s="1"/>
  <c r="M7936" i="12"/>
  <c r="N7935" i="12"/>
  <c r="I7936" i="12"/>
  <c r="J7936" i="12" s="1"/>
  <c r="H7937" i="12"/>
  <c r="F7939" i="12"/>
  <c r="G7939" i="12" s="1"/>
  <c r="E7938" i="12"/>
  <c r="Q7936" i="12" l="1"/>
  <c r="R7935" i="12"/>
  <c r="L7937" i="12"/>
  <c r="P7937" i="12" s="1"/>
  <c r="M7937" i="12"/>
  <c r="N7936" i="12"/>
  <c r="I7937" i="12"/>
  <c r="J7937" i="12" s="1"/>
  <c r="H7938" i="12"/>
  <c r="F7940" i="12"/>
  <c r="G7940" i="12" s="1"/>
  <c r="E7939" i="12"/>
  <c r="Q7937" i="12" l="1"/>
  <c r="R7936" i="12"/>
  <c r="L7938" i="12"/>
  <c r="P7938" i="12" s="1"/>
  <c r="M7938" i="12"/>
  <c r="N7937" i="12"/>
  <c r="I7938" i="12"/>
  <c r="J7938" i="12" s="1"/>
  <c r="H7939" i="12"/>
  <c r="M7939" i="12" s="1"/>
  <c r="E7940" i="12"/>
  <c r="F7941" i="12"/>
  <c r="G7941" i="12" s="1"/>
  <c r="Q7938" i="12" l="1"/>
  <c r="Q7939" i="12" s="1"/>
  <c r="R7937" i="12"/>
  <c r="N7938" i="12"/>
  <c r="I7939" i="12"/>
  <c r="J7939" i="12" s="1"/>
  <c r="L7939" i="12"/>
  <c r="N7939" i="12" s="1"/>
  <c r="H7940" i="12"/>
  <c r="F7942" i="12"/>
  <c r="G7942" i="12" s="1"/>
  <c r="E7941" i="12"/>
  <c r="P7939" i="12" l="1"/>
  <c r="R7938" i="12"/>
  <c r="L7940" i="12"/>
  <c r="M7940" i="12"/>
  <c r="I7940" i="12"/>
  <c r="J7940" i="12" s="1"/>
  <c r="H7941" i="12"/>
  <c r="F7943" i="12"/>
  <c r="G7943" i="12" s="1"/>
  <c r="E7942" i="12"/>
  <c r="P7940" i="12" l="1"/>
  <c r="R7939" i="12"/>
  <c r="Q7940" i="12"/>
  <c r="L7941" i="12"/>
  <c r="M7941" i="12"/>
  <c r="N7940" i="12"/>
  <c r="I7941" i="12"/>
  <c r="J7941" i="12" s="1"/>
  <c r="H7942" i="12"/>
  <c r="E7943" i="12"/>
  <c r="F7944" i="12"/>
  <c r="G7944" i="12" s="1"/>
  <c r="P7941" i="12" l="1"/>
  <c r="Q7941" i="12"/>
  <c r="R7940" i="12"/>
  <c r="L7942" i="12"/>
  <c r="M7942" i="12"/>
  <c r="N7941" i="12"/>
  <c r="I7942" i="12"/>
  <c r="J7942" i="12" s="1"/>
  <c r="H7943" i="12"/>
  <c r="F7945" i="12"/>
  <c r="G7945" i="12" s="1"/>
  <c r="E7944" i="12"/>
  <c r="P7942" i="12" l="1"/>
  <c r="Q7942" i="12"/>
  <c r="R7941" i="12"/>
  <c r="L7943" i="12"/>
  <c r="P7943" i="12" s="1"/>
  <c r="M7943" i="12"/>
  <c r="N7942" i="12"/>
  <c r="I7943" i="12"/>
  <c r="J7943" i="12" s="1"/>
  <c r="H7944" i="12"/>
  <c r="E7945" i="12"/>
  <c r="F7946" i="12"/>
  <c r="G7946" i="12" s="1"/>
  <c r="Q7943" i="12" l="1"/>
  <c r="R7942" i="12"/>
  <c r="L7944" i="12"/>
  <c r="P7944" i="12" s="1"/>
  <c r="M7944" i="12"/>
  <c r="N7943" i="12"/>
  <c r="I7944" i="12"/>
  <c r="J7944" i="12" s="1"/>
  <c r="H7945" i="12"/>
  <c r="F7947" i="12"/>
  <c r="G7947" i="12" s="1"/>
  <c r="E7946" i="12"/>
  <c r="Q7944" i="12" l="1"/>
  <c r="R7943" i="12"/>
  <c r="L7945" i="12"/>
  <c r="P7945" i="12" s="1"/>
  <c r="M7945" i="12"/>
  <c r="N7944" i="12"/>
  <c r="I7945" i="12"/>
  <c r="J7945" i="12" s="1"/>
  <c r="H7946" i="12"/>
  <c r="E7947" i="12"/>
  <c r="F7948" i="12"/>
  <c r="G7948" i="12" s="1"/>
  <c r="Q7945" i="12" l="1"/>
  <c r="R7944" i="12"/>
  <c r="L7946" i="12"/>
  <c r="P7946" i="12" s="1"/>
  <c r="M7946" i="12"/>
  <c r="N7945" i="12"/>
  <c r="I7946" i="12"/>
  <c r="J7946" i="12" s="1"/>
  <c r="H7947" i="12"/>
  <c r="F7949" i="12"/>
  <c r="G7949" i="12" s="1"/>
  <c r="E7948" i="12"/>
  <c r="Q7946" i="12" l="1"/>
  <c r="R7945" i="12"/>
  <c r="L7947" i="12"/>
  <c r="P7947" i="12" s="1"/>
  <c r="M7947" i="12"/>
  <c r="N7946" i="12"/>
  <c r="I7947" i="12"/>
  <c r="J7947" i="12" s="1"/>
  <c r="H7948" i="12"/>
  <c r="F7950" i="12"/>
  <c r="G7950" i="12" s="1"/>
  <c r="E7949" i="12"/>
  <c r="Q7947" i="12" l="1"/>
  <c r="R7946" i="12"/>
  <c r="L7948" i="12"/>
  <c r="P7948" i="12" s="1"/>
  <c r="M7948" i="12"/>
  <c r="N7947" i="12"/>
  <c r="I7948" i="12"/>
  <c r="J7948" i="12" s="1"/>
  <c r="H7949" i="12"/>
  <c r="F7951" i="12"/>
  <c r="G7951" i="12" s="1"/>
  <c r="E7950" i="12"/>
  <c r="Q7948" i="12" l="1"/>
  <c r="R7947" i="12"/>
  <c r="L7949" i="12"/>
  <c r="P7949" i="12" s="1"/>
  <c r="M7949" i="12"/>
  <c r="N7948" i="12"/>
  <c r="I7949" i="12"/>
  <c r="J7949" i="12" s="1"/>
  <c r="H7950" i="12"/>
  <c r="E7951" i="12"/>
  <c r="F7952" i="12"/>
  <c r="G7952" i="12" s="1"/>
  <c r="Q7949" i="12" l="1"/>
  <c r="R7948" i="12"/>
  <c r="L7950" i="12"/>
  <c r="P7950" i="12" s="1"/>
  <c r="M7950" i="12"/>
  <c r="N7949" i="12"/>
  <c r="I7950" i="12"/>
  <c r="J7950" i="12" s="1"/>
  <c r="H7951" i="12"/>
  <c r="F7953" i="12"/>
  <c r="G7953" i="12" s="1"/>
  <c r="E7952" i="12"/>
  <c r="Q7950" i="12" l="1"/>
  <c r="R7949" i="12"/>
  <c r="L7951" i="12"/>
  <c r="P7951" i="12" s="1"/>
  <c r="M7951" i="12"/>
  <c r="N7950" i="12"/>
  <c r="I7951" i="12"/>
  <c r="J7951" i="12" s="1"/>
  <c r="H7952" i="12"/>
  <c r="F7954" i="12"/>
  <c r="G7954" i="12" s="1"/>
  <c r="E7953" i="12"/>
  <c r="Q7951" i="12" l="1"/>
  <c r="R7950" i="12"/>
  <c r="L7952" i="12"/>
  <c r="P7952" i="12" s="1"/>
  <c r="M7952" i="12"/>
  <c r="N7951" i="12"/>
  <c r="I7952" i="12"/>
  <c r="J7952" i="12" s="1"/>
  <c r="H7953" i="12"/>
  <c r="F7955" i="12"/>
  <c r="G7955" i="12" s="1"/>
  <c r="E7954" i="12"/>
  <c r="Q7952" i="12" l="1"/>
  <c r="R7951" i="12"/>
  <c r="L7953" i="12"/>
  <c r="P7953" i="12" s="1"/>
  <c r="M7953" i="12"/>
  <c r="N7952" i="12"/>
  <c r="I7953" i="12"/>
  <c r="J7953" i="12" s="1"/>
  <c r="H7954" i="12"/>
  <c r="F7956" i="12"/>
  <c r="G7956" i="12" s="1"/>
  <c r="E7955" i="12"/>
  <c r="Q7953" i="12" l="1"/>
  <c r="R7952" i="12"/>
  <c r="L7954" i="12"/>
  <c r="P7954" i="12" s="1"/>
  <c r="M7954" i="12"/>
  <c r="N7953" i="12"/>
  <c r="I7954" i="12"/>
  <c r="J7954" i="12" s="1"/>
  <c r="H7955" i="12"/>
  <c r="F7957" i="12"/>
  <c r="G7957" i="12" s="1"/>
  <c r="E7956" i="12"/>
  <c r="Q7954" i="12" l="1"/>
  <c r="R7953" i="12"/>
  <c r="L7955" i="12"/>
  <c r="P7955" i="12" s="1"/>
  <c r="M7955" i="12"/>
  <c r="N7954" i="12"/>
  <c r="I7955" i="12"/>
  <c r="J7955" i="12" s="1"/>
  <c r="H7956" i="12"/>
  <c r="F7958" i="12"/>
  <c r="G7958" i="12" s="1"/>
  <c r="E7957" i="12"/>
  <c r="Q7955" i="12" l="1"/>
  <c r="R7954" i="12"/>
  <c r="L7956" i="12"/>
  <c r="P7956" i="12" s="1"/>
  <c r="M7956" i="12"/>
  <c r="N7955" i="12"/>
  <c r="I7956" i="12"/>
  <c r="J7956" i="12" s="1"/>
  <c r="H7957" i="12"/>
  <c r="F7959" i="12"/>
  <c r="G7959" i="12" s="1"/>
  <c r="E7958" i="12"/>
  <c r="Q7956" i="12" l="1"/>
  <c r="R7955" i="12"/>
  <c r="L7957" i="12"/>
  <c r="P7957" i="12" s="1"/>
  <c r="M7957" i="12"/>
  <c r="N7956" i="12"/>
  <c r="I7957" i="12"/>
  <c r="J7957" i="12" s="1"/>
  <c r="H7958" i="12"/>
  <c r="E7959" i="12"/>
  <c r="F7960" i="12"/>
  <c r="G7960" i="12" s="1"/>
  <c r="Q7957" i="12" l="1"/>
  <c r="R7956" i="12"/>
  <c r="L7958" i="12"/>
  <c r="P7958" i="12" s="1"/>
  <c r="M7958" i="12"/>
  <c r="N7957" i="12"/>
  <c r="I7958" i="12"/>
  <c r="J7958" i="12" s="1"/>
  <c r="H7959" i="12"/>
  <c r="F7961" i="12"/>
  <c r="G7961" i="12" s="1"/>
  <c r="E7960" i="12"/>
  <c r="Q7958" i="12" l="1"/>
  <c r="R7957" i="12"/>
  <c r="L7959" i="12"/>
  <c r="P7959" i="12" s="1"/>
  <c r="M7959" i="12"/>
  <c r="N7958" i="12"/>
  <c r="I7959" i="12"/>
  <c r="J7959" i="12" s="1"/>
  <c r="H7960" i="12"/>
  <c r="M7960" i="12" s="1"/>
  <c r="F7962" i="12"/>
  <c r="G7962" i="12" s="1"/>
  <c r="E7961" i="12"/>
  <c r="Q7959" i="12" l="1"/>
  <c r="Q7960" i="12" s="1"/>
  <c r="R7958" i="12"/>
  <c r="N7959" i="12"/>
  <c r="I7960" i="12"/>
  <c r="J7960" i="12" s="1"/>
  <c r="L7960" i="12"/>
  <c r="N7960" i="12" s="1"/>
  <c r="H7961" i="12"/>
  <c r="F7963" i="12"/>
  <c r="G7963" i="12" s="1"/>
  <c r="E7962" i="12"/>
  <c r="P7960" i="12" l="1"/>
  <c r="R7960" i="12" s="1"/>
  <c r="R7959" i="12"/>
  <c r="L7961" i="12"/>
  <c r="M7961" i="12"/>
  <c r="I7961" i="12"/>
  <c r="J7961" i="12" s="1"/>
  <c r="H7962" i="12"/>
  <c r="E7963" i="12"/>
  <c r="F7964" i="12"/>
  <c r="G7964" i="12" s="1"/>
  <c r="P7961" i="12" l="1"/>
  <c r="Q7961" i="12"/>
  <c r="L7962" i="12"/>
  <c r="M7962" i="12"/>
  <c r="N7961" i="12"/>
  <c r="I7962" i="12"/>
  <c r="J7962" i="12" s="1"/>
  <c r="H7963" i="12"/>
  <c r="F7965" i="12"/>
  <c r="G7965" i="12" s="1"/>
  <c r="E7964" i="12"/>
  <c r="P7962" i="12" l="1"/>
  <c r="Q7962" i="12"/>
  <c r="R7961" i="12"/>
  <c r="L7963" i="12"/>
  <c r="M7963" i="12"/>
  <c r="N7962" i="12"/>
  <c r="I7963" i="12"/>
  <c r="J7963" i="12" s="1"/>
  <c r="H7964" i="12"/>
  <c r="E7965" i="12"/>
  <c r="F7966" i="12"/>
  <c r="G7966" i="12" s="1"/>
  <c r="P7963" i="12" l="1"/>
  <c r="Q7963" i="12"/>
  <c r="R7962" i="12"/>
  <c r="L7964" i="12"/>
  <c r="M7964" i="12"/>
  <c r="N7963" i="12"/>
  <c r="I7964" i="12"/>
  <c r="J7964" i="12" s="1"/>
  <c r="H7965" i="12"/>
  <c r="M7965" i="12" s="1"/>
  <c r="F7967" i="12"/>
  <c r="G7967" i="12" s="1"/>
  <c r="E7966" i="12"/>
  <c r="P7964" i="12" l="1"/>
  <c r="Q7964" i="12"/>
  <c r="Q7965" i="12" s="1"/>
  <c r="R7963" i="12"/>
  <c r="N7964" i="12"/>
  <c r="I7965" i="12"/>
  <c r="J7965" i="12" s="1"/>
  <c r="L7965" i="12"/>
  <c r="N7965" i="12" s="1"/>
  <c r="H7966" i="12"/>
  <c r="F7968" i="12"/>
  <c r="G7968" i="12" s="1"/>
  <c r="E7967" i="12"/>
  <c r="P7965" i="12" l="1"/>
  <c r="R7965" i="12" s="1"/>
  <c r="R7964" i="12"/>
  <c r="L7966" i="12"/>
  <c r="M7966" i="12"/>
  <c r="I7966" i="12"/>
  <c r="J7966" i="12" s="1"/>
  <c r="H7967" i="12"/>
  <c r="E7968" i="12"/>
  <c r="F7969" i="12"/>
  <c r="G7969" i="12" s="1"/>
  <c r="P7966" i="12" l="1"/>
  <c r="Q7966" i="12"/>
  <c r="L7967" i="12"/>
  <c r="M7967" i="12"/>
  <c r="N7966" i="12"/>
  <c r="I7967" i="12"/>
  <c r="J7967" i="12" s="1"/>
  <c r="H7968" i="12"/>
  <c r="F7970" i="12"/>
  <c r="G7970" i="12" s="1"/>
  <c r="E7969" i="12"/>
  <c r="P7967" i="12" l="1"/>
  <c r="Q7967" i="12"/>
  <c r="R7966" i="12"/>
  <c r="L7968" i="12"/>
  <c r="M7968" i="12"/>
  <c r="N7967" i="12"/>
  <c r="I7968" i="12"/>
  <c r="J7968" i="12" s="1"/>
  <c r="H7969" i="12"/>
  <c r="E7970" i="12"/>
  <c r="F7971" i="12"/>
  <c r="G7971" i="12" s="1"/>
  <c r="P7968" i="12" l="1"/>
  <c r="Q7968" i="12"/>
  <c r="R7967" i="12"/>
  <c r="L7969" i="12"/>
  <c r="M7969" i="12"/>
  <c r="N7968" i="12"/>
  <c r="I7969" i="12"/>
  <c r="J7969" i="12" s="1"/>
  <c r="H7970" i="12"/>
  <c r="F7972" i="12"/>
  <c r="G7972" i="12" s="1"/>
  <c r="E7971" i="12"/>
  <c r="P7969" i="12" l="1"/>
  <c r="Q7969" i="12"/>
  <c r="R7968" i="12"/>
  <c r="L7970" i="12"/>
  <c r="M7970" i="12"/>
  <c r="N7969" i="12"/>
  <c r="I7970" i="12"/>
  <c r="J7970" i="12" s="1"/>
  <c r="H7971" i="12"/>
  <c r="E7972" i="12"/>
  <c r="F7973" i="12"/>
  <c r="G7973" i="12" s="1"/>
  <c r="P7970" i="12" l="1"/>
  <c r="Q7970" i="12"/>
  <c r="R7969" i="12"/>
  <c r="L7971" i="12"/>
  <c r="M7971" i="12"/>
  <c r="N7970" i="12"/>
  <c r="I7971" i="12"/>
  <c r="J7971" i="12" s="1"/>
  <c r="H7972" i="12"/>
  <c r="F7974" i="12"/>
  <c r="G7974" i="12" s="1"/>
  <c r="E7973" i="12"/>
  <c r="P7971" i="12" l="1"/>
  <c r="Q7971" i="12"/>
  <c r="R7970" i="12"/>
  <c r="L7972" i="12"/>
  <c r="M7972" i="12"/>
  <c r="N7971" i="12"/>
  <c r="I7972" i="12"/>
  <c r="J7972" i="12" s="1"/>
  <c r="H7973" i="12"/>
  <c r="E7974" i="12"/>
  <c r="F7975" i="12"/>
  <c r="G7975" i="12" s="1"/>
  <c r="P7972" i="12" l="1"/>
  <c r="Q7972" i="12"/>
  <c r="R7971" i="12"/>
  <c r="L7973" i="12"/>
  <c r="M7973" i="12"/>
  <c r="N7972" i="12"/>
  <c r="I7973" i="12"/>
  <c r="J7973" i="12" s="1"/>
  <c r="H7974" i="12"/>
  <c r="F7976" i="12"/>
  <c r="G7976" i="12" s="1"/>
  <c r="E7975" i="12"/>
  <c r="P7973" i="12" l="1"/>
  <c r="Q7973" i="12"/>
  <c r="R7972" i="12"/>
  <c r="L7974" i="12"/>
  <c r="M7974" i="12"/>
  <c r="N7973" i="12"/>
  <c r="I7974" i="12"/>
  <c r="J7974" i="12" s="1"/>
  <c r="H7975" i="12"/>
  <c r="F7977" i="12"/>
  <c r="G7977" i="12" s="1"/>
  <c r="E7976" i="12"/>
  <c r="R7973" i="12" l="1"/>
  <c r="P7974" i="12"/>
  <c r="Q7974" i="12"/>
  <c r="L7975" i="12"/>
  <c r="M7975" i="12"/>
  <c r="N7974" i="12"/>
  <c r="I7975" i="12"/>
  <c r="J7975" i="12" s="1"/>
  <c r="H7976" i="12"/>
  <c r="M7976" i="12" s="1"/>
  <c r="F7978" i="12"/>
  <c r="G7978" i="12" s="1"/>
  <c r="E7977" i="12"/>
  <c r="P7975" i="12" l="1"/>
  <c r="Q7975" i="12"/>
  <c r="Q7976" i="12" s="1"/>
  <c r="R7974" i="12"/>
  <c r="N7975" i="12"/>
  <c r="I7976" i="12"/>
  <c r="J7976" i="12" s="1"/>
  <c r="L7976" i="12"/>
  <c r="N7976" i="12" s="1"/>
  <c r="H7977" i="12"/>
  <c r="F7979" i="12"/>
  <c r="G7979" i="12" s="1"/>
  <c r="E7978" i="12"/>
  <c r="P7976" i="12" l="1"/>
  <c r="R7976" i="12" s="1"/>
  <c r="R7975" i="12"/>
  <c r="L7977" i="12"/>
  <c r="M7977" i="12"/>
  <c r="I7977" i="12"/>
  <c r="J7977" i="12" s="1"/>
  <c r="H7978" i="12"/>
  <c r="E7979" i="12"/>
  <c r="F7980" i="12"/>
  <c r="G7980" i="12" s="1"/>
  <c r="P7977" i="12" l="1"/>
  <c r="Q7977" i="12"/>
  <c r="L7978" i="12"/>
  <c r="M7978" i="12"/>
  <c r="N7977" i="12"/>
  <c r="I7978" i="12"/>
  <c r="J7978" i="12" s="1"/>
  <c r="H7979" i="12"/>
  <c r="M7979" i="12" s="1"/>
  <c r="F7981" i="12"/>
  <c r="G7981" i="12" s="1"/>
  <c r="E7980" i="12"/>
  <c r="P7978" i="12" l="1"/>
  <c r="Q7978" i="12"/>
  <c r="Q7979" i="12" s="1"/>
  <c r="R7977" i="12"/>
  <c r="N7978" i="12"/>
  <c r="I7979" i="12"/>
  <c r="J7979" i="12" s="1"/>
  <c r="L7979" i="12"/>
  <c r="N7979" i="12" s="1"/>
  <c r="H7980" i="12"/>
  <c r="F7982" i="12"/>
  <c r="G7982" i="12" s="1"/>
  <c r="E7981" i="12"/>
  <c r="P7979" i="12" l="1"/>
  <c r="R7978" i="12"/>
  <c r="L7980" i="12"/>
  <c r="M7980" i="12"/>
  <c r="I7980" i="12"/>
  <c r="J7980" i="12" s="1"/>
  <c r="H7981" i="12"/>
  <c r="M7981" i="12" s="1"/>
  <c r="E7982" i="12"/>
  <c r="F7983" i="12"/>
  <c r="G7983" i="12" s="1"/>
  <c r="P7980" i="12" l="1"/>
  <c r="R7979" i="12"/>
  <c r="Q7980" i="12"/>
  <c r="Q7981" i="12" s="1"/>
  <c r="N7980" i="12"/>
  <c r="I7981" i="12"/>
  <c r="J7981" i="12" s="1"/>
  <c r="L7981" i="12"/>
  <c r="N7981" i="12" s="1"/>
  <c r="H7982" i="12"/>
  <c r="F7984" i="12"/>
  <c r="G7984" i="12" s="1"/>
  <c r="E7983" i="12"/>
  <c r="P7981" i="12" l="1"/>
  <c r="R7981" i="12" s="1"/>
  <c r="R7980" i="12"/>
  <c r="L7982" i="12"/>
  <c r="M7982" i="12"/>
  <c r="I7982" i="12"/>
  <c r="J7982" i="12" s="1"/>
  <c r="H7983" i="12"/>
  <c r="F7985" i="12"/>
  <c r="G7985" i="12" s="1"/>
  <c r="E7984" i="12"/>
  <c r="P7982" i="12" l="1"/>
  <c r="Q7982" i="12"/>
  <c r="L7983" i="12"/>
  <c r="M7983" i="12"/>
  <c r="N7982" i="12"/>
  <c r="I7983" i="12"/>
  <c r="J7983" i="12" s="1"/>
  <c r="H7984" i="12"/>
  <c r="F7986" i="12"/>
  <c r="G7986" i="12" s="1"/>
  <c r="E7985" i="12"/>
  <c r="P7983" i="12" l="1"/>
  <c r="Q7983" i="12"/>
  <c r="R7982" i="12"/>
  <c r="L7984" i="12"/>
  <c r="M7984" i="12"/>
  <c r="N7983" i="12"/>
  <c r="I7984" i="12"/>
  <c r="J7984" i="12" s="1"/>
  <c r="H7985" i="12"/>
  <c r="E7986" i="12"/>
  <c r="F7987" i="12"/>
  <c r="G7987" i="12" s="1"/>
  <c r="P7984" i="12" l="1"/>
  <c r="Q7984" i="12"/>
  <c r="R7983" i="12"/>
  <c r="L7985" i="12"/>
  <c r="M7985" i="12"/>
  <c r="N7984" i="12"/>
  <c r="I7985" i="12"/>
  <c r="J7985" i="12" s="1"/>
  <c r="H7986" i="12"/>
  <c r="E7987" i="12"/>
  <c r="F7988" i="12"/>
  <c r="G7988" i="12" s="1"/>
  <c r="P7985" i="12" l="1"/>
  <c r="Q7985" i="12"/>
  <c r="R7984" i="12"/>
  <c r="L7986" i="12"/>
  <c r="M7986" i="12"/>
  <c r="N7985" i="12"/>
  <c r="I7986" i="12"/>
  <c r="J7986" i="12" s="1"/>
  <c r="H7987" i="12"/>
  <c r="F7989" i="12"/>
  <c r="G7989" i="12" s="1"/>
  <c r="E7988" i="12"/>
  <c r="P7986" i="12" l="1"/>
  <c r="Q7986" i="12"/>
  <c r="R7985" i="12"/>
  <c r="L7987" i="12"/>
  <c r="M7987" i="12"/>
  <c r="N7986" i="12"/>
  <c r="I7987" i="12"/>
  <c r="J7987" i="12" s="1"/>
  <c r="H7988" i="12"/>
  <c r="F7990" i="12"/>
  <c r="G7990" i="12" s="1"/>
  <c r="E7989" i="12"/>
  <c r="P7987" i="12" l="1"/>
  <c r="Q7987" i="12"/>
  <c r="R7986" i="12"/>
  <c r="L7988" i="12"/>
  <c r="M7988" i="12"/>
  <c r="N7987" i="12"/>
  <c r="I7988" i="12"/>
  <c r="J7988" i="12" s="1"/>
  <c r="H7989" i="12"/>
  <c r="F7991" i="12"/>
  <c r="G7991" i="12" s="1"/>
  <c r="E7990" i="12"/>
  <c r="P7988" i="12" l="1"/>
  <c r="Q7988" i="12"/>
  <c r="R7987" i="12"/>
  <c r="L7989" i="12"/>
  <c r="M7989" i="12"/>
  <c r="N7988" i="12"/>
  <c r="I7989" i="12"/>
  <c r="J7989" i="12" s="1"/>
  <c r="H7990" i="12"/>
  <c r="E7991" i="12"/>
  <c r="F7992" i="12"/>
  <c r="G7992" i="12" s="1"/>
  <c r="P7989" i="12" l="1"/>
  <c r="Q7989" i="12"/>
  <c r="R7988" i="12"/>
  <c r="L7990" i="12"/>
  <c r="M7990" i="12"/>
  <c r="N7989" i="12"/>
  <c r="I7990" i="12"/>
  <c r="J7990" i="12" s="1"/>
  <c r="H7991" i="12"/>
  <c r="F7993" i="12"/>
  <c r="G7993" i="12" s="1"/>
  <c r="E7992" i="12"/>
  <c r="P7990" i="12" l="1"/>
  <c r="Q7990" i="12"/>
  <c r="R7989" i="12"/>
  <c r="L7991" i="12"/>
  <c r="M7991" i="12"/>
  <c r="N7990" i="12"/>
  <c r="I7991" i="12"/>
  <c r="J7991" i="12" s="1"/>
  <c r="H7992" i="12"/>
  <c r="E7993" i="12"/>
  <c r="F7994" i="12"/>
  <c r="G7994" i="12" s="1"/>
  <c r="P7991" i="12" l="1"/>
  <c r="Q7991" i="12"/>
  <c r="R7990" i="12"/>
  <c r="L7992" i="12"/>
  <c r="M7992" i="12"/>
  <c r="N7991" i="12"/>
  <c r="I7992" i="12"/>
  <c r="J7992" i="12" s="1"/>
  <c r="H7993" i="12"/>
  <c r="F7995" i="12"/>
  <c r="G7995" i="12" s="1"/>
  <c r="E7994" i="12"/>
  <c r="R7991" i="12" l="1"/>
  <c r="P7992" i="12"/>
  <c r="Q7992" i="12"/>
  <c r="L7993" i="12"/>
  <c r="M7993" i="12"/>
  <c r="N7992" i="12"/>
  <c r="I7993" i="12"/>
  <c r="J7993" i="12" s="1"/>
  <c r="H7994" i="12"/>
  <c r="F7996" i="12"/>
  <c r="G7996" i="12" s="1"/>
  <c r="E7995" i="12"/>
  <c r="P7993" i="12" l="1"/>
  <c r="Q7993" i="12"/>
  <c r="R7992" i="12"/>
  <c r="L7994" i="12"/>
  <c r="M7994" i="12"/>
  <c r="N7993" i="12"/>
  <c r="I7994" i="12"/>
  <c r="J7994" i="12" s="1"/>
  <c r="H7995" i="12"/>
  <c r="E7996" i="12"/>
  <c r="F7997" i="12"/>
  <c r="G7997" i="12" s="1"/>
  <c r="P7994" i="12" l="1"/>
  <c r="Q7994" i="12"/>
  <c r="R7993" i="12"/>
  <c r="L7995" i="12"/>
  <c r="M7995" i="12"/>
  <c r="N7994" i="12"/>
  <c r="I7995" i="12"/>
  <c r="J7995" i="12" s="1"/>
  <c r="H7996" i="12"/>
  <c r="M7996" i="12" s="1"/>
  <c r="F7998" i="12"/>
  <c r="G7998" i="12" s="1"/>
  <c r="E7997" i="12"/>
  <c r="P7995" i="12" l="1"/>
  <c r="Q7995" i="12"/>
  <c r="Q7996" i="12" s="1"/>
  <c r="R7994" i="12"/>
  <c r="N7995" i="12"/>
  <c r="I7996" i="12"/>
  <c r="J7996" i="12" s="1"/>
  <c r="L7996" i="12"/>
  <c r="N7996" i="12" s="1"/>
  <c r="H7997" i="12"/>
  <c r="F7999" i="12"/>
  <c r="G7999" i="12" s="1"/>
  <c r="E7998" i="12"/>
  <c r="R7995" i="12" l="1"/>
  <c r="P7996" i="12"/>
  <c r="L7997" i="12"/>
  <c r="M7997" i="12"/>
  <c r="I7997" i="12"/>
  <c r="J7997" i="12" s="1"/>
  <c r="H7998" i="12"/>
  <c r="F8000" i="12"/>
  <c r="G8000" i="12" s="1"/>
  <c r="E7999" i="12"/>
  <c r="P7997" i="12" l="1"/>
  <c r="R7996" i="12"/>
  <c r="Q7997" i="12"/>
  <c r="L7998" i="12"/>
  <c r="M7998" i="12"/>
  <c r="N7997" i="12"/>
  <c r="I7998" i="12"/>
  <c r="J7998" i="12" s="1"/>
  <c r="H7999" i="12"/>
  <c r="F8001" i="12"/>
  <c r="G8001" i="12" s="1"/>
  <c r="E8000" i="12"/>
  <c r="P7998" i="12" l="1"/>
  <c r="Q7998" i="12"/>
  <c r="R7997" i="12"/>
  <c r="L7999" i="12"/>
  <c r="M7999" i="12"/>
  <c r="N7998" i="12"/>
  <c r="I7999" i="12"/>
  <c r="J7999" i="12" s="1"/>
  <c r="H8000" i="12"/>
  <c r="E8001" i="12"/>
  <c r="F8002" i="12"/>
  <c r="G8002" i="12" s="1"/>
  <c r="P7999" i="12" l="1"/>
  <c r="Q7999" i="12"/>
  <c r="R7998" i="12"/>
  <c r="L8000" i="12"/>
  <c r="M8000" i="12"/>
  <c r="N7999" i="12"/>
  <c r="I8000" i="12"/>
  <c r="J8000" i="12" s="1"/>
  <c r="H8001" i="12"/>
  <c r="F8003" i="12"/>
  <c r="G8003" i="12" s="1"/>
  <c r="E8002" i="12"/>
  <c r="P8000" i="12" l="1"/>
  <c r="Q8000" i="12"/>
  <c r="R7999" i="12"/>
  <c r="L8001" i="12"/>
  <c r="M8001" i="12"/>
  <c r="N8000" i="12"/>
  <c r="I8001" i="12"/>
  <c r="J8001" i="12" s="1"/>
  <c r="H8002" i="12"/>
  <c r="E8003" i="12"/>
  <c r="F8004" i="12"/>
  <c r="G8004" i="12" s="1"/>
  <c r="P8001" i="12" l="1"/>
  <c r="Q8001" i="12"/>
  <c r="R8000" i="12"/>
  <c r="L8002" i="12"/>
  <c r="M8002" i="12"/>
  <c r="N8001" i="12"/>
  <c r="I8002" i="12"/>
  <c r="J8002" i="12" s="1"/>
  <c r="H8003" i="12"/>
  <c r="F8005" i="12"/>
  <c r="G8005" i="12" s="1"/>
  <c r="E8004" i="12"/>
  <c r="P8002" i="12" l="1"/>
  <c r="Q8002" i="12"/>
  <c r="R8001" i="12"/>
  <c r="L8003" i="12"/>
  <c r="M8003" i="12"/>
  <c r="N8002" i="12"/>
  <c r="I8003" i="12"/>
  <c r="J8003" i="12" s="1"/>
  <c r="H8004" i="12"/>
  <c r="E8005" i="12"/>
  <c r="F8006" i="12"/>
  <c r="G8006" i="12" s="1"/>
  <c r="P8003" i="12" l="1"/>
  <c r="Q8003" i="12"/>
  <c r="R8002" i="12"/>
  <c r="L8004" i="12"/>
  <c r="M8004" i="12"/>
  <c r="N8003" i="12"/>
  <c r="I8004" i="12"/>
  <c r="J8004" i="12" s="1"/>
  <c r="H8005" i="12"/>
  <c r="F8007" i="12"/>
  <c r="G8007" i="12" s="1"/>
  <c r="E8006" i="12"/>
  <c r="P8004" i="12" l="1"/>
  <c r="Q8004" i="12"/>
  <c r="R8003" i="12"/>
  <c r="L8005" i="12"/>
  <c r="M8005" i="12"/>
  <c r="N8004" i="12"/>
  <c r="I8005" i="12"/>
  <c r="J8005" i="12" s="1"/>
  <c r="H8006" i="12"/>
  <c r="E8007" i="12"/>
  <c r="F8008" i="12"/>
  <c r="G8008" i="12" s="1"/>
  <c r="P8005" i="12" l="1"/>
  <c r="Q8005" i="12"/>
  <c r="R8004" i="12"/>
  <c r="L8006" i="12"/>
  <c r="M8006" i="12"/>
  <c r="N8005" i="12"/>
  <c r="I8006" i="12"/>
  <c r="J8006" i="12" s="1"/>
  <c r="H8007" i="12"/>
  <c r="F8009" i="12"/>
  <c r="G8009" i="12" s="1"/>
  <c r="E8008" i="12"/>
  <c r="P8006" i="12" l="1"/>
  <c r="Q8006" i="12"/>
  <c r="R8005" i="12"/>
  <c r="L8007" i="12"/>
  <c r="M8007" i="12"/>
  <c r="N8006" i="12"/>
  <c r="I8007" i="12"/>
  <c r="J8007" i="12" s="1"/>
  <c r="H8008" i="12"/>
  <c r="F8010" i="12"/>
  <c r="G8010" i="12" s="1"/>
  <c r="E8009" i="12"/>
  <c r="P8007" i="12" l="1"/>
  <c r="Q8007" i="12"/>
  <c r="R8006" i="12"/>
  <c r="L8008" i="12"/>
  <c r="M8008" i="12"/>
  <c r="N8007" i="12"/>
  <c r="I8008" i="12"/>
  <c r="J8008" i="12" s="1"/>
  <c r="H8009" i="12"/>
  <c r="E8010" i="12"/>
  <c r="F8011" i="12"/>
  <c r="G8011" i="12" s="1"/>
  <c r="P8008" i="12" l="1"/>
  <c r="Q8008" i="12"/>
  <c r="R8007" i="12"/>
  <c r="L8009" i="12"/>
  <c r="M8009" i="12"/>
  <c r="N8008" i="12"/>
  <c r="I8009" i="12"/>
  <c r="J8009" i="12" s="1"/>
  <c r="H8010" i="12"/>
  <c r="F8012" i="12"/>
  <c r="G8012" i="12" s="1"/>
  <c r="E8011" i="12"/>
  <c r="P8009" i="12" l="1"/>
  <c r="Q8009" i="12"/>
  <c r="R8008" i="12"/>
  <c r="L8010" i="12"/>
  <c r="M8010" i="12"/>
  <c r="N8009" i="12"/>
  <c r="I8010" i="12"/>
  <c r="J8010" i="12" s="1"/>
  <c r="H8011" i="12"/>
  <c r="F8013" i="12"/>
  <c r="G8013" i="12" s="1"/>
  <c r="E8012" i="12"/>
  <c r="P8010" i="12" l="1"/>
  <c r="Q8010" i="12"/>
  <c r="R8009" i="12"/>
  <c r="L8011" i="12"/>
  <c r="M8011" i="12"/>
  <c r="N8010" i="12"/>
  <c r="I8011" i="12"/>
  <c r="J8011" i="12" s="1"/>
  <c r="H8012" i="12"/>
  <c r="F8014" i="12"/>
  <c r="G8014" i="12" s="1"/>
  <c r="E8013" i="12"/>
  <c r="P8011" i="12" l="1"/>
  <c r="Q8011" i="12"/>
  <c r="R8010" i="12"/>
  <c r="L8012" i="12"/>
  <c r="M8012" i="12"/>
  <c r="N8011" i="12"/>
  <c r="I8012" i="12"/>
  <c r="J8012" i="12" s="1"/>
  <c r="H8013" i="12"/>
  <c r="F8015" i="12"/>
  <c r="G8015" i="12" s="1"/>
  <c r="E8014" i="12"/>
  <c r="P8012" i="12" l="1"/>
  <c r="Q8012" i="12"/>
  <c r="R8011" i="12"/>
  <c r="L8013" i="12"/>
  <c r="M8013" i="12"/>
  <c r="N8012" i="12"/>
  <c r="I8013" i="12"/>
  <c r="J8013" i="12" s="1"/>
  <c r="H8014" i="12"/>
  <c r="F8016" i="12"/>
  <c r="G8016" i="12" s="1"/>
  <c r="E8015" i="12"/>
  <c r="P8013" i="12" l="1"/>
  <c r="Q8013" i="12"/>
  <c r="R8012" i="12"/>
  <c r="L8014" i="12"/>
  <c r="M8014" i="12"/>
  <c r="N8013" i="12"/>
  <c r="I8014" i="12"/>
  <c r="J8014" i="12" s="1"/>
  <c r="H8015" i="12"/>
  <c r="F8017" i="12"/>
  <c r="G8017" i="12" s="1"/>
  <c r="E8016" i="12"/>
  <c r="P8014" i="12" l="1"/>
  <c r="Q8014" i="12"/>
  <c r="R8013" i="12"/>
  <c r="L8015" i="12"/>
  <c r="M8015" i="12"/>
  <c r="N8014" i="12"/>
  <c r="I8015" i="12"/>
  <c r="J8015" i="12" s="1"/>
  <c r="H8016" i="12"/>
  <c r="F8018" i="12"/>
  <c r="G8018" i="12" s="1"/>
  <c r="E8017" i="12"/>
  <c r="P8015" i="12" l="1"/>
  <c r="Q8015" i="12"/>
  <c r="R8014" i="12"/>
  <c r="L8016" i="12"/>
  <c r="M8016" i="12"/>
  <c r="N8015" i="12"/>
  <c r="I8016" i="12"/>
  <c r="J8016" i="12" s="1"/>
  <c r="H8017" i="12"/>
  <c r="F8019" i="12"/>
  <c r="G8019" i="12" s="1"/>
  <c r="E8018" i="12"/>
  <c r="P8016" i="12" l="1"/>
  <c r="Q8016" i="12"/>
  <c r="R8015" i="12"/>
  <c r="L8017" i="12"/>
  <c r="M8017" i="12"/>
  <c r="N8016" i="12"/>
  <c r="I8017" i="12"/>
  <c r="J8017" i="12" s="1"/>
  <c r="H8018" i="12"/>
  <c r="E8019" i="12"/>
  <c r="F8020" i="12"/>
  <c r="G8020" i="12" s="1"/>
  <c r="P8017" i="12" l="1"/>
  <c r="Q8017" i="12"/>
  <c r="R8016" i="12"/>
  <c r="L8018" i="12"/>
  <c r="M8018" i="12"/>
  <c r="N8017" i="12"/>
  <c r="I8018" i="12"/>
  <c r="J8018" i="12" s="1"/>
  <c r="H8019" i="12"/>
  <c r="F8021" i="12"/>
  <c r="G8021" i="12" s="1"/>
  <c r="E8020" i="12"/>
  <c r="P8018" i="12" l="1"/>
  <c r="Q8018" i="12"/>
  <c r="R8017" i="12"/>
  <c r="L8019" i="12"/>
  <c r="M8019" i="12"/>
  <c r="N8018" i="12"/>
  <c r="I8019" i="12"/>
  <c r="J8019" i="12" s="1"/>
  <c r="H8020" i="12"/>
  <c r="M8020" i="12" s="1"/>
  <c r="F8022" i="12"/>
  <c r="G8022" i="12" s="1"/>
  <c r="E8021" i="12"/>
  <c r="P8019" i="12" l="1"/>
  <c r="Q8019" i="12"/>
  <c r="Q8020" i="12" s="1"/>
  <c r="R8018" i="12"/>
  <c r="N8019" i="12"/>
  <c r="I8020" i="12"/>
  <c r="J8020" i="12" s="1"/>
  <c r="L8020" i="12"/>
  <c r="N8020" i="12" s="1"/>
  <c r="H8021" i="12"/>
  <c r="F8023" i="12"/>
  <c r="G8023" i="12" s="1"/>
  <c r="E8022" i="12"/>
  <c r="P8020" i="12" l="1"/>
  <c r="R8020" i="12" s="1"/>
  <c r="R8019" i="12"/>
  <c r="L8021" i="12"/>
  <c r="M8021" i="12"/>
  <c r="I8021" i="12"/>
  <c r="J8021" i="12" s="1"/>
  <c r="H8022" i="12"/>
  <c r="E8023" i="12"/>
  <c r="F8024" i="12"/>
  <c r="G8024" i="12" s="1"/>
  <c r="P8021" i="12" l="1"/>
  <c r="Q8021" i="12"/>
  <c r="L8022" i="12"/>
  <c r="M8022" i="12"/>
  <c r="N8021" i="12"/>
  <c r="I8022" i="12"/>
  <c r="J8022" i="12" s="1"/>
  <c r="H8023" i="12"/>
  <c r="F8025" i="12"/>
  <c r="G8025" i="12" s="1"/>
  <c r="E8024" i="12"/>
  <c r="P8022" i="12" l="1"/>
  <c r="Q8022" i="12"/>
  <c r="R8021" i="12"/>
  <c r="L8023" i="12"/>
  <c r="M8023" i="12"/>
  <c r="N8022" i="12"/>
  <c r="I8023" i="12"/>
  <c r="J8023" i="12" s="1"/>
  <c r="H8024" i="12"/>
  <c r="F8026" i="12"/>
  <c r="G8026" i="12" s="1"/>
  <c r="E8025" i="12"/>
  <c r="P8023" i="12" l="1"/>
  <c r="Q8023" i="12"/>
  <c r="R8022" i="12"/>
  <c r="L8024" i="12"/>
  <c r="M8024" i="12"/>
  <c r="N8023" i="12"/>
  <c r="I8024" i="12"/>
  <c r="J8024" i="12" s="1"/>
  <c r="H8025" i="12"/>
  <c r="F8027" i="12"/>
  <c r="G8027" i="12" s="1"/>
  <c r="E8026" i="12"/>
  <c r="P8024" i="12" l="1"/>
  <c r="Q8024" i="12"/>
  <c r="R8023" i="12"/>
  <c r="L8025" i="12"/>
  <c r="M8025" i="12"/>
  <c r="N8024" i="12"/>
  <c r="I8025" i="12"/>
  <c r="J8025" i="12" s="1"/>
  <c r="H8026" i="12"/>
  <c r="F8028" i="12"/>
  <c r="G8028" i="12" s="1"/>
  <c r="E8027" i="12"/>
  <c r="P8025" i="12" l="1"/>
  <c r="Q8025" i="12"/>
  <c r="R8024" i="12"/>
  <c r="L8026" i="12"/>
  <c r="M8026" i="12"/>
  <c r="N8025" i="12"/>
  <c r="I8026" i="12"/>
  <c r="J8026" i="12" s="1"/>
  <c r="H8027" i="12"/>
  <c r="F8029" i="12"/>
  <c r="G8029" i="12" s="1"/>
  <c r="E8028" i="12"/>
  <c r="P8026" i="12" l="1"/>
  <c r="Q8026" i="12"/>
  <c r="R8025" i="12"/>
  <c r="L8027" i="12"/>
  <c r="M8027" i="12"/>
  <c r="N8026" i="12"/>
  <c r="I8027" i="12"/>
  <c r="J8027" i="12" s="1"/>
  <c r="H8028" i="12"/>
  <c r="M8028" i="12" s="1"/>
  <c r="E8029" i="12"/>
  <c r="F8030" i="12"/>
  <c r="G8030" i="12" s="1"/>
  <c r="P8027" i="12" l="1"/>
  <c r="Q8027" i="12"/>
  <c r="Q8028" i="12" s="1"/>
  <c r="R8026" i="12"/>
  <c r="N8027" i="12"/>
  <c r="I8028" i="12"/>
  <c r="J8028" i="12" s="1"/>
  <c r="L8028" i="12"/>
  <c r="N8028" i="12" s="1"/>
  <c r="H8029" i="12"/>
  <c r="F8031" i="12"/>
  <c r="G8031" i="12" s="1"/>
  <c r="E8030" i="12"/>
  <c r="P8028" i="12" l="1"/>
  <c r="R8028" i="12" s="1"/>
  <c r="R8027" i="12"/>
  <c r="L8029" i="12"/>
  <c r="M8029" i="12"/>
  <c r="I8029" i="12"/>
  <c r="J8029" i="12" s="1"/>
  <c r="H8030" i="12"/>
  <c r="M8030" i="12" s="1"/>
  <c r="F8032" i="12"/>
  <c r="G8032" i="12" s="1"/>
  <c r="E8031" i="12"/>
  <c r="P8029" i="12" l="1"/>
  <c r="Q8029" i="12"/>
  <c r="Q8030" i="12" s="1"/>
  <c r="N8029" i="12"/>
  <c r="I8030" i="12"/>
  <c r="J8030" i="12" s="1"/>
  <c r="L8030" i="12"/>
  <c r="N8030" i="12" s="1"/>
  <c r="H8031" i="12"/>
  <c r="F8033" i="12"/>
  <c r="G8033" i="12" s="1"/>
  <c r="E8032" i="12"/>
  <c r="P8030" i="12" l="1"/>
  <c r="R8030" i="12" s="1"/>
  <c r="R8029" i="12"/>
  <c r="L8031" i="12"/>
  <c r="M8031" i="12"/>
  <c r="I8031" i="12"/>
  <c r="J8031" i="12" s="1"/>
  <c r="H8032" i="12"/>
  <c r="F8034" i="12"/>
  <c r="G8034" i="12" s="1"/>
  <c r="E8033" i="12"/>
  <c r="P8031" i="12" l="1"/>
  <c r="Q8031" i="12"/>
  <c r="L8032" i="12"/>
  <c r="M8032" i="12"/>
  <c r="N8031" i="12"/>
  <c r="I8032" i="12"/>
  <c r="J8032" i="12" s="1"/>
  <c r="H8033" i="12"/>
  <c r="E8034" i="12"/>
  <c r="F8035" i="12"/>
  <c r="G8035" i="12" s="1"/>
  <c r="P8032" i="12" l="1"/>
  <c r="Q8032" i="12"/>
  <c r="R8031" i="12"/>
  <c r="L8033" i="12"/>
  <c r="M8033" i="12"/>
  <c r="N8032" i="12"/>
  <c r="I8033" i="12"/>
  <c r="J8033" i="12" s="1"/>
  <c r="H8034" i="12"/>
  <c r="F8036" i="12"/>
  <c r="G8036" i="12" s="1"/>
  <c r="E8035" i="12"/>
  <c r="P8033" i="12" l="1"/>
  <c r="Q8033" i="12"/>
  <c r="R8032" i="12"/>
  <c r="L8034" i="12"/>
  <c r="M8034" i="12"/>
  <c r="N8033" i="12"/>
  <c r="I8034" i="12"/>
  <c r="J8034" i="12" s="1"/>
  <c r="H8035" i="12"/>
  <c r="M8035" i="12" s="1"/>
  <c r="F8037" i="12"/>
  <c r="G8037" i="12" s="1"/>
  <c r="E8036" i="12"/>
  <c r="P8034" i="12" l="1"/>
  <c r="Q8034" i="12"/>
  <c r="Q8035" i="12" s="1"/>
  <c r="R8033" i="12"/>
  <c r="N8034" i="12"/>
  <c r="I8035" i="12"/>
  <c r="J8035" i="12" s="1"/>
  <c r="L8035" i="12"/>
  <c r="N8035" i="12" s="1"/>
  <c r="H8036" i="12"/>
  <c r="F8038" i="12"/>
  <c r="G8038" i="12" s="1"/>
  <c r="E8037" i="12"/>
  <c r="P8035" i="12" l="1"/>
  <c r="R8035" i="12" s="1"/>
  <c r="R8034" i="12"/>
  <c r="L8036" i="12"/>
  <c r="M8036" i="12"/>
  <c r="I8036" i="12"/>
  <c r="J8036" i="12" s="1"/>
  <c r="H8037" i="12"/>
  <c r="F8039" i="12"/>
  <c r="G8039" i="12" s="1"/>
  <c r="E8038" i="12"/>
  <c r="P8036" i="12" l="1"/>
  <c r="Q8036" i="12"/>
  <c r="L8037" i="12"/>
  <c r="M8037" i="12"/>
  <c r="N8036" i="12"/>
  <c r="I8037" i="12"/>
  <c r="J8037" i="12" s="1"/>
  <c r="H8038" i="12"/>
  <c r="F8040" i="12"/>
  <c r="G8040" i="12" s="1"/>
  <c r="E8039" i="12"/>
  <c r="P8037" i="12" l="1"/>
  <c r="Q8037" i="12"/>
  <c r="R8036" i="12"/>
  <c r="L8038" i="12"/>
  <c r="M8038" i="12"/>
  <c r="N8037" i="12"/>
  <c r="I8038" i="12"/>
  <c r="J8038" i="12" s="1"/>
  <c r="H8039" i="12"/>
  <c r="F8041" i="12"/>
  <c r="G8041" i="12" s="1"/>
  <c r="E8040" i="12"/>
  <c r="P8038" i="12" l="1"/>
  <c r="Q8038" i="12"/>
  <c r="R8037" i="12"/>
  <c r="L8039" i="12"/>
  <c r="M8039" i="12"/>
  <c r="N8038" i="12"/>
  <c r="I8039" i="12"/>
  <c r="J8039" i="12" s="1"/>
  <c r="H8040" i="12"/>
  <c r="E8041" i="12"/>
  <c r="F8042" i="12"/>
  <c r="G8042" i="12" s="1"/>
  <c r="P8039" i="12" l="1"/>
  <c r="Q8039" i="12"/>
  <c r="R8038" i="12"/>
  <c r="L8040" i="12"/>
  <c r="M8040" i="12"/>
  <c r="N8039" i="12"/>
  <c r="I8040" i="12"/>
  <c r="J8040" i="12" s="1"/>
  <c r="H8041" i="12"/>
  <c r="F8043" i="12"/>
  <c r="G8043" i="12" s="1"/>
  <c r="E8042" i="12"/>
  <c r="P8040" i="12" l="1"/>
  <c r="Q8040" i="12"/>
  <c r="R8039" i="12"/>
  <c r="L8041" i="12"/>
  <c r="M8041" i="12"/>
  <c r="N8040" i="12"/>
  <c r="I8041" i="12"/>
  <c r="J8041" i="12" s="1"/>
  <c r="H8042" i="12"/>
  <c r="E8043" i="12"/>
  <c r="F8044" i="12"/>
  <c r="G8044" i="12" s="1"/>
  <c r="P8041" i="12" l="1"/>
  <c r="Q8041" i="12"/>
  <c r="R8040" i="12"/>
  <c r="L8042" i="12"/>
  <c r="M8042" i="12"/>
  <c r="N8041" i="12"/>
  <c r="I8042" i="12"/>
  <c r="J8042" i="12" s="1"/>
  <c r="H8043" i="12"/>
  <c r="F8045" i="12"/>
  <c r="G8045" i="12" s="1"/>
  <c r="E8044" i="12"/>
  <c r="P8042" i="12" l="1"/>
  <c r="Q8042" i="12"/>
  <c r="R8041" i="12"/>
  <c r="L8043" i="12"/>
  <c r="M8043" i="12"/>
  <c r="N8042" i="12"/>
  <c r="I8043" i="12"/>
  <c r="J8043" i="12" s="1"/>
  <c r="H8044" i="12"/>
  <c r="E8045" i="12"/>
  <c r="F8046" i="12"/>
  <c r="G8046" i="12" s="1"/>
  <c r="P8043" i="12" l="1"/>
  <c r="Q8043" i="12"/>
  <c r="R8042" i="12"/>
  <c r="L8044" i="12"/>
  <c r="M8044" i="12"/>
  <c r="N8043" i="12"/>
  <c r="I8044" i="12"/>
  <c r="J8044" i="12" s="1"/>
  <c r="H8045" i="12"/>
  <c r="F8047" i="12"/>
  <c r="G8047" i="12" s="1"/>
  <c r="E8046" i="12"/>
  <c r="P8044" i="12" l="1"/>
  <c r="Q8044" i="12"/>
  <c r="R8043" i="12"/>
  <c r="L8045" i="12"/>
  <c r="M8045" i="12"/>
  <c r="N8044" i="12"/>
  <c r="I8045" i="12"/>
  <c r="J8045" i="12" s="1"/>
  <c r="H8046" i="12"/>
  <c r="E8047" i="12"/>
  <c r="F8048" i="12"/>
  <c r="G8048" i="12" s="1"/>
  <c r="P8045" i="12" l="1"/>
  <c r="Q8045" i="12"/>
  <c r="R8044" i="12"/>
  <c r="L8046" i="12"/>
  <c r="M8046" i="12"/>
  <c r="N8045" i="12"/>
  <c r="I8046" i="12"/>
  <c r="J8046" i="12" s="1"/>
  <c r="H8047" i="12"/>
  <c r="F8049" i="12"/>
  <c r="G8049" i="12" s="1"/>
  <c r="E8048" i="12"/>
  <c r="P8046" i="12" l="1"/>
  <c r="Q8046" i="12"/>
  <c r="R8045" i="12"/>
  <c r="L8047" i="12"/>
  <c r="M8047" i="12"/>
  <c r="N8046" i="12"/>
  <c r="I8047" i="12"/>
  <c r="J8047" i="12" s="1"/>
  <c r="H8048" i="12"/>
  <c r="F8050" i="12"/>
  <c r="G8050" i="12" s="1"/>
  <c r="E8049" i="12"/>
  <c r="P8047" i="12" l="1"/>
  <c r="Q8047" i="12"/>
  <c r="R8046" i="12"/>
  <c r="L8048" i="12"/>
  <c r="M8048" i="12"/>
  <c r="N8047" i="12"/>
  <c r="I8048" i="12"/>
  <c r="J8048" i="12" s="1"/>
  <c r="H8049" i="12"/>
  <c r="E8050" i="12"/>
  <c r="F8051" i="12"/>
  <c r="G8051" i="12" s="1"/>
  <c r="P8048" i="12" l="1"/>
  <c r="Q8048" i="12"/>
  <c r="R8047" i="12"/>
  <c r="L8049" i="12"/>
  <c r="M8049" i="12"/>
  <c r="N8048" i="12"/>
  <c r="I8049" i="12"/>
  <c r="J8049" i="12" s="1"/>
  <c r="H8050" i="12"/>
  <c r="M8050" i="12" s="1"/>
  <c r="F8052" i="12"/>
  <c r="G8052" i="12" s="1"/>
  <c r="E8051" i="12"/>
  <c r="P8049" i="12" l="1"/>
  <c r="Q8049" i="12"/>
  <c r="Q8050" i="12" s="1"/>
  <c r="R8048" i="12"/>
  <c r="N8049" i="12"/>
  <c r="I8050" i="12"/>
  <c r="J8050" i="12" s="1"/>
  <c r="L8050" i="12"/>
  <c r="N8050" i="12" s="1"/>
  <c r="H8051" i="12"/>
  <c r="F8053" i="12"/>
  <c r="G8053" i="12" s="1"/>
  <c r="E8052" i="12"/>
  <c r="P8050" i="12" l="1"/>
  <c r="R8050" i="12" s="1"/>
  <c r="R8049" i="12"/>
  <c r="L8051" i="12"/>
  <c r="M8051" i="12"/>
  <c r="I8051" i="12"/>
  <c r="J8051" i="12" s="1"/>
  <c r="H8052" i="12"/>
  <c r="F8054" i="12"/>
  <c r="G8054" i="12" s="1"/>
  <c r="E8053" i="12"/>
  <c r="P8051" i="12" l="1"/>
  <c r="Q8051" i="12"/>
  <c r="L8052" i="12"/>
  <c r="M8052" i="12"/>
  <c r="N8051" i="12"/>
  <c r="I8052" i="12"/>
  <c r="J8052" i="12" s="1"/>
  <c r="H8053" i="12"/>
  <c r="E8054" i="12"/>
  <c r="F8055" i="12"/>
  <c r="G8055" i="12" s="1"/>
  <c r="P8052" i="12" l="1"/>
  <c r="Q8052" i="12"/>
  <c r="R8051" i="12"/>
  <c r="L8053" i="12"/>
  <c r="M8053" i="12"/>
  <c r="N8052" i="12"/>
  <c r="I8053" i="12"/>
  <c r="J8053" i="12" s="1"/>
  <c r="H8054" i="12"/>
  <c r="F8056" i="12"/>
  <c r="G8056" i="12" s="1"/>
  <c r="E8055" i="12"/>
  <c r="P8053" i="12" l="1"/>
  <c r="Q8053" i="12"/>
  <c r="R8053" i="12" s="1"/>
  <c r="R8052" i="12"/>
  <c r="L8054" i="12"/>
  <c r="M8054" i="12"/>
  <c r="N8053" i="12"/>
  <c r="I8054" i="12"/>
  <c r="J8054" i="12" s="1"/>
  <c r="H8055" i="12"/>
  <c r="F8057" i="12"/>
  <c r="G8057" i="12" s="1"/>
  <c r="E8056" i="12"/>
  <c r="P8054" i="12" l="1"/>
  <c r="Q8054" i="12"/>
  <c r="L8055" i="12"/>
  <c r="M8055" i="12"/>
  <c r="N8054" i="12"/>
  <c r="I8055" i="12"/>
  <c r="J8055" i="12" s="1"/>
  <c r="H8056" i="12"/>
  <c r="F8058" i="12"/>
  <c r="G8058" i="12" s="1"/>
  <c r="E8057" i="12"/>
  <c r="P8055" i="12" l="1"/>
  <c r="Q8055" i="12"/>
  <c r="R8054" i="12"/>
  <c r="L8056" i="12"/>
  <c r="M8056" i="12"/>
  <c r="N8055" i="12"/>
  <c r="I8056" i="12"/>
  <c r="J8056" i="12" s="1"/>
  <c r="H8057" i="12"/>
  <c r="F8059" i="12"/>
  <c r="G8059" i="12" s="1"/>
  <c r="E8058" i="12"/>
  <c r="P8056" i="12" l="1"/>
  <c r="Q8056" i="12"/>
  <c r="R8055" i="12"/>
  <c r="L8057" i="12"/>
  <c r="M8057" i="12"/>
  <c r="N8056" i="12"/>
  <c r="I8057" i="12"/>
  <c r="J8057" i="12" s="1"/>
  <c r="H8058" i="12"/>
  <c r="E8059" i="12"/>
  <c r="F8060" i="12"/>
  <c r="G8060" i="12" s="1"/>
  <c r="R8056" i="12" l="1"/>
  <c r="P8057" i="12"/>
  <c r="Q8057" i="12"/>
  <c r="L8058" i="12"/>
  <c r="M8058" i="12"/>
  <c r="N8057" i="12"/>
  <c r="I8058" i="12"/>
  <c r="J8058" i="12" s="1"/>
  <c r="H8059" i="12"/>
  <c r="M8059" i="12" s="1"/>
  <c r="F8061" i="12"/>
  <c r="G8061" i="12" s="1"/>
  <c r="E8060" i="12"/>
  <c r="P8058" i="12" l="1"/>
  <c r="Q8058" i="12"/>
  <c r="Q8059" i="12" s="1"/>
  <c r="R8057" i="12"/>
  <c r="N8058" i="12"/>
  <c r="I8059" i="12"/>
  <c r="J8059" i="12" s="1"/>
  <c r="L8059" i="12"/>
  <c r="N8059" i="12" s="1"/>
  <c r="H8060" i="12"/>
  <c r="F8062" i="12"/>
  <c r="G8062" i="12" s="1"/>
  <c r="E8061" i="12"/>
  <c r="R8058" i="12" l="1"/>
  <c r="P8059" i="12"/>
  <c r="L8060" i="12"/>
  <c r="M8060" i="12"/>
  <c r="I8060" i="12"/>
  <c r="J8060" i="12" s="1"/>
  <c r="H8061" i="12"/>
  <c r="F8063" i="12"/>
  <c r="G8063" i="12" s="1"/>
  <c r="E8062" i="12"/>
  <c r="P8060" i="12" l="1"/>
  <c r="R8059" i="12"/>
  <c r="Q8060" i="12"/>
  <c r="L8061" i="12"/>
  <c r="M8061" i="12"/>
  <c r="N8060" i="12"/>
  <c r="I8061" i="12"/>
  <c r="J8061" i="12" s="1"/>
  <c r="H8062" i="12"/>
  <c r="F8064" i="12"/>
  <c r="G8064" i="12" s="1"/>
  <c r="E8063" i="12"/>
  <c r="P8061" i="12" l="1"/>
  <c r="Q8061" i="12"/>
  <c r="R8060" i="12"/>
  <c r="L8062" i="12"/>
  <c r="M8062" i="12"/>
  <c r="N8061" i="12"/>
  <c r="I8062" i="12"/>
  <c r="J8062" i="12" s="1"/>
  <c r="H8063" i="12"/>
  <c r="E8064" i="12"/>
  <c r="F8065" i="12"/>
  <c r="G8065" i="12" s="1"/>
  <c r="R8061" i="12" l="1"/>
  <c r="P8062" i="12"/>
  <c r="Q8062" i="12"/>
  <c r="L8063" i="12"/>
  <c r="M8063" i="12"/>
  <c r="N8062" i="12"/>
  <c r="I8063" i="12"/>
  <c r="J8063" i="12" s="1"/>
  <c r="H8064" i="12"/>
  <c r="F8066" i="12"/>
  <c r="G8066" i="12" s="1"/>
  <c r="E8065" i="12"/>
  <c r="P8063" i="12" l="1"/>
  <c r="Q8063" i="12"/>
  <c r="R8062" i="12"/>
  <c r="L8064" i="12"/>
  <c r="M8064" i="12"/>
  <c r="N8063" i="12"/>
  <c r="I8064" i="12"/>
  <c r="J8064" i="12" s="1"/>
  <c r="H8065" i="12"/>
  <c r="E8066" i="12"/>
  <c r="F8067" i="12"/>
  <c r="G8067" i="12" s="1"/>
  <c r="P8064" i="12" l="1"/>
  <c r="Q8064" i="12"/>
  <c r="R8063" i="12"/>
  <c r="L8065" i="12"/>
  <c r="M8065" i="12"/>
  <c r="N8064" i="12"/>
  <c r="I8065" i="12"/>
  <c r="J8065" i="12" s="1"/>
  <c r="H8066" i="12"/>
  <c r="M8066" i="12" s="1"/>
  <c r="F8068" i="12"/>
  <c r="G8068" i="12" s="1"/>
  <c r="E8067" i="12"/>
  <c r="P8065" i="12" l="1"/>
  <c r="Q8065" i="12"/>
  <c r="Q8066" i="12" s="1"/>
  <c r="R8064" i="12"/>
  <c r="N8065" i="12"/>
  <c r="I8066" i="12"/>
  <c r="J8066" i="12" s="1"/>
  <c r="L8066" i="12"/>
  <c r="N8066" i="12" s="1"/>
  <c r="H8067" i="12"/>
  <c r="M8067" i="12" s="1"/>
  <c r="E8068" i="12"/>
  <c r="F8069" i="12"/>
  <c r="G8069" i="12" s="1"/>
  <c r="P8066" i="12" l="1"/>
  <c r="R8066" i="12" s="1"/>
  <c r="Q8067" i="12"/>
  <c r="R8065" i="12"/>
  <c r="I8067" i="12"/>
  <c r="J8067" i="12" s="1"/>
  <c r="L8067" i="12"/>
  <c r="N8067" i="12" s="1"/>
  <c r="H8068" i="12"/>
  <c r="F8070" i="12"/>
  <c r="G8070" i="12" s="1"/>
  <c r="E8069" i="12"/>
  <c r="P8067" i="12" l="1"/>
  <c r="R8067" i="12" s="1"/>
  <c r="L8068" i="12"/>
  <c r="M8068" i="12"/>
  <c r="I8068" i="12"/>
  <c r="J8068" i="12" s="1"/>
  <c r="H8069" i="12"/>
  <c r="E8070" i="12"/>
  <c r="F8071" i="12"/>
  <c r="G8071" i="12" s="1"/>
  <c r="P8068" i="12" l="1"/>
  <c r="Q8068" i="12"/>
  <c r="L8069" i="12"/>
  <c r="M8069" i="12"/>
  <c r="N8068" i="12"/>
  <c r="I8069" i="12"/>
  <c r="J8069" i="12" s="1"/>
  <c r="H8070" i="12"/>
  <c r="F8072" i="12"/>
  <c r="G8072" i="12" s="1"/>
  <c r="E8071" i="12"/>
  <c r="P8069" i="12" l="1"/>
  <c r="Q8069" i="12"/>
  <c r="R8068" i="12"/>
  <c r="L8070" i="12"/>
  <c r="M8070" i="12"/>
  <c r="N8069" i="12"/>
  <c r="I8070" i="12"/>
  <c r="J8070" i="12" s="1"/>
  <c r="H8071" i="12"/>
  <c r="E8072" i="12"/>
  <c r="F8073" i="12"/>
  <c r="G8073" i="12" s="1"/>
  <c r="P8070" i="12" l="1"/>
  <c r="Q8070" i="12"/>
  <c r="R8069" i="12"/>
  <c r="L8071" i="12"/>
  <c r="M8071" i="12"/>
  <c r="N8070" i="12"/>
  <c r="I8071" i="12"/>
  <c r="J8071" i="12" s="1"/>
  <c r="H8072" i="12"/>
  <c r="F8074" i="12"/>
  <c r="G8074" i="12" s="1"/>
  <c r="E8073" i="12"/>
  <c r="P8071" i="12" l="1"/>
  <c r="Q8071" i="12"/>
  <c r="R8071" i="12" s="1"/>
  <c r="R8070" i="12"/>
  <c r="L8072" i="12"/>
  <c r="M8072" i="12"/>
  <c r="N8071" i="12"/>
  <c r="I8072" i="12"/>
  <c r="J8072" i="12" s="1"/>
  <c r="H8073" i="12"/>
  <c r="F8075" i="12"/>
  <c r="G8075" i="12" s="1"/>
  <c r="E8074" i="12"/>
  <c r="P8072" i="12" l="1"/>
  <c r="Q8072" i="12"/>
  <c r="L8073" i="12"/>
  <c r="M8073" i="12"/>
  <c r="N8072" i="12"/>
  <c r="I8073" i="12"/>
  <c r="J8073" i="12" s="1"/>
  <c r="H8074" i="12"/>
  <c r="F8076" i="12"/>
  <c r="G8076" i="12" s="1"/>
  <c r="E8075" i="12"/>
  <c r="P8073" i="12" l="1"/>
  <c r="Q8073" i="12"/>
  <c r="R8072" i="12"/>
  <c r="L8074" i="12"/>
  <c r="M8074" i="12"/>
  <c r="N8073" i="12"/>
  <c r="I8074" i="12"/>
  <c r="J8074" i="12" s="1"/>
  <c r="H8075" i="12"/>
  <c r="F8077" i="12"/>
  <c r="G8077" i="12" s="1"/>
  <c r="E8076" i="12"/>
  <c r="P8074" i="12" l="1"/>
  <c r="Q8074" i="12"/>
  <c r="R8073" i="12"/>
  <c r="L8075" i="12"/>
  <c r="M8075" i="12"/>
  <c r="N8074" i="12"/>
  <c r="I8075" i="12"/>
  <c r="J8075" i="12" s="1"/>
  <c r="H8076" i="12"/>
  <c r="E8077" i="12"/>
  <c r="F8078" i="12"/>
  <c r="G8078" i="12" s="1"/>
  <c r="P8075" i="12" l="1"/>
  <c r="Q8075" i="12"/>
  <c r="R8074" i="12"/>
  <c r="L8076" i="12"/>
  <c r="M8076" i="12"/>
  <c r="N8075" i="12"/>
  <c r="I8076" i="12"/>
  <c r="J8076" i="12" s="1"/>
  <c r="H8077" i="12"/>
  <c r="F8079" i="12"/>
  <c r="G8079" i="12" s="1"/>
  <c r="E8078" i="12"/>
  <c r="P8076" i="12" l="1"/>
  <c r="Q8076" i="12"/>
  <c r="R8075" i="12"/>
  <c r="L8077" i="12"/>
  <c r="M8077" i="12"/>
  <c r="N8076" i="12"/>
  <c r="I8077" i="12"/>
  <c r="J8077" i="12" s="1"/>
  <c r="H8078" i="12"/>
  <c r="E8079" i="12"/>
  <c r="F8080" i="12"/>
  <c r="G8080" i="12" s="1"/>
  <c r="P8077" i="12" l="1"/>
  <c r="Q8077" i="12"/>
  <c r="R8076" i="12"/>
  <c r="L8078" i="12"/>
  <c r="M8078" i="12"/>
  <c r="N8077" i="12"/>
  <c r="I8078" i="12"/>
  <c r="J8078" i="12" s="1"/>
  <c r="H8079" i="12"/>
  <c r="F8081" i="12"/>
  <c r="G8081" i="12" s="1"/>
  <c r="E8080" i="12"/>
  <c r="P8078" i="12" l="1"/>
  <c r="Q8078" i="12"/>
  <c r="R8077" i="12"/>
  <c r="L8079" i="12"/>
  <c r="M8079" i="12"/>
  <c r="N8078" i="12"/>
  <c r="I8079" i="12"/>
  <c r="J8079" i="12" s="1"/>
  <c r="H8080" i="12"/>
  <c r="E8081" i="12"/>
  <c r="F8082" i="12"/>
  <c r="G8082" i="12" s="1"/>
  <c r="P8079" i="12" l="1"/>
  <c r="Q8079" i="12"/>
  <c r="R8078" i="12"/>
  <c r="L8080" i="12"/>
  <c r="M8080" i="12"/>
  <c r="N8079" i="12"/>
  <c r="I8080" i="12"/>
  <c r="J8080" i="12" s="1"/>
  <c r="H8081" i="12"/>
  <c r="F8083" i="12"/>
  <c r="G8083" i="12" s="1"/>
  <c r="E8082" i="12"/>
  <c r="P8080" i="12" l="1"/>
  <c r="Q8080" i="12"/>
  <c r="R8079" i="12"/>
  <c r="L8081" i="12"/>
  <c r="M8081" i="12"/>
  <c r="N8080" i="12"/>
  <c r="I8081" i="12"/>
  <c r="J8081" i="12" s="1"/>
  <c r="H8082" i="12"/>
  <c r="E8083" i="12"/>
  <c r="F8084" i="12"/>
  <c r="G8084" i="12" s="1"/>
  <c r="P8081" i="12" l="1"/>
  <c r="Q8081" i="12"/>
  <c r="R8080" i="12"/>
  <c r="L8082" i="12"/>
  <c r="M8082" i="12"/>
  <c r="N8081" i="12"/>
  <c r="I8082" i="12"/>
  <c r="J8082" i="12" s="1"/>
  <c r="H8083" i="12"/>
  <c r="F8085" i="12"/>
  <c r="G8085" i="12" s="1"/>
  <c r="E8084" i="12"/>
  <c r="P8082" i="12" l="1"/>
  <c r="Q8082" i="12"/>
  <c r="R8081" i="12"/>
  <c r="L8083" i="12"/>
  <c r="M8083" i="12"/>
  <c r="N8082" i="12"/>
  <c r="I8083" i="12"/>
  <c r="J8083" i="12" s="1"/>
  <c r="H8084" i="12"/>
  <c r="F8086" i="12"/>
  <c r="G8086" i="12" s="1"/>
  <c r="E8085" i="12"/>
  <c r="P8083" i="12" l="1"/>
  <c r="Q8083" i="12"/>
  <c r="R8082" i="12"/>
  <c r="L8084" i="12"/>
  <c r="M8084" i="12"/>
  <c r="N8083" i="12"/>
  <c r="I8084" i="12"/>
  <c r="J8084" i="12" s="1"/>
  <c r="H8085" i="12"/>
  <c r="F8087" i="12"/>
  <c r="G8087" i="12" s="1"/>
  <c r="E8086" i="12"/>
  <c r="P8084" i="12" l="1"/>
  <c r="Q8084" i="12"/>
  <c r="R8083" i="12"/>
  <c r="L8085" i="12"/>
  <c r="M8085" i="12"/>
  <c r="N8084" i="12"/>
  <c r="I8085" i="12"/>
  <c r="J8085" i="12" s="1"/>
  <c r="H8086" i="12"/>
  <c r="F8088" i="12"/>
  <c r="G8088" i="12" s="1"/>
  <c r="E8087" i="12"/>
  <c r="P8085" i="12" l="1"/>
  <c r="Q8085" i="12"/>
  <c r="R8084" i="12"/>
  <c r="L8086" i="12"/>
  <c r="M8086" i="12"/>
  <c r="N8085" i="12"/>
  <c r="I8086" i="12"/>
  <c r="J8086" i="12" s="1"/>
  <c r="H8087" i="12"/>
  <c r="F8089" i="12"/>
  <c r="G8089" i="12" s="1"/>
  <c r="E8088" i="12"/>
  <c r="P8086" i="12" l="1"/>
  <c r="Q8086" i="12"/>
  <c r="R8085" i="12"/>
  <c r="L8087" i="12"/>
  <c r="M8087" i="12"/>
  <c r="N8086" i="12"/>
  <c r="I8087" i="12"/>
  <c r="J8087" i="12" s="1"/>
  <c r="H8088" i="12"/>
  <c r="M8088" i="12" s="1"/>
  <c r="F8090" i="12"/>
  <c r="G8090" i="12" s="1"/>
  <c r="E8089" i="12"/>
  <c r="P8087" i="12" l="1"/>
  <c r="Q8087" i="12"/>
  <c r="Q8088" i="12" s="1"/>
  <c r="R8086" i="12"/>
  <c r="N8087" i="12"/>
  <c r="I8088" i="12"/>
  <c r="J8088" i="12" s="1"/>
  <c r="L8088" i="12"/>
  <c r="N8088" i="12" s="1"/>
  <c r="H8089" i="12"/>
  <c r="F8091" i="12"/>
  <c r="G8091" i="12" s="1"/>
  <c r="E8090" i="12"/>
  <c r="P8088" i="12" l="1"/>
  <c r="R8088" i="12" s="1"/>
  <c r="R8087" i="12"/>
  <c r="L8089" i="12"/>
  <c r="M8089" i="12"/>
  <c r="I8089" i="12"/>
  <c r="J8089" i="12" s="1"/>
  <c r="H8090" i="12"/>
  <c r="M8090" i="12" s="1"/>
  <c r="F8092" i="12"/>
  <c r="G8092" i="12" s="1"/>
  <c r="E8091" i="12"/>
  <c r="P8089" i="12" l="1"/>
  <c r="Q8089" i="12"/>
  <c r="Q8090" i="12" s="1"/>
  <c r="N8089" i="12"/>
  <c r="I8090" i="12"/>
  <c r="J8090" i="12" s="1"/>
  <c r="L8090" i="12"/>
  <c r="N8090" i="12" s="1"/>
  <c r="H8091" i="12"/>
  <c r="F8093" i="12"/>
  <c r="G8093" i="12" s="1"/>
  <c r="E8092" i="12"/>
  <c r="P8090" i="12" l="1"/>
  <c r="R8090" i="12" s="1"/>
  <c r="R8089" i="12"/>
  <c r="L8091" i="12"/>
  <c r="M8091" i="12"/>
  <c r="I8091" i="12"/>
  <c r="J8091" i="12" s="1"/>
  <c r="H8092" i="12"/>
  <c r="F8094" i="12"/>
  <c r="G8094" i="12" s="1"/>
  <c r="E8093" i="12"/>
  <c r="P8091" i="12" l="1"/>
  <c r="Q8091" i="12"/>
  <c r="L8092" i="12"/>
  <c r="M8092" i="12"/>
  <c r="N8091" i="12"/>
  <c r="I8092" i="12"/>
  <c r="J8092" i="12" s="1"/>
  <c r="H8093" i="12"/>
  <c r="F8095" i="12"/>
  <c r="G8095" i="12" s="1"/>
  <c r="E8094" i="12"/>
  <c r="P8092" i="12" l="1"/>
  <c r="Q8092" i="12"/>
  <c r="R8091" i="12"/>
  <c r="L8093" i="12"/>
  <c r="M8093" i="12"/>
  <c r="N8092" i="12"/>
  <c r="I8093" i="12"/>
  <c r="J8093" i="12" s="1"/>
  <c r="H8094" i="12"/>
  <c r="F8096" i="12"/>
  <c r="G8096" i="12" s="1"/>
  <c r="E8095" i="12"/>
  <c r="P8093" i="12" l="1"/>
  <c r="Q8093" i="12"/>
  <c r="R8092" i="12"/>
  <c r="L8094" i="12"/>
  <c r="M8094" i="12"/>
  <c r="N8093" i="12"/>
  <c r="I8094" i="12"/>
  <c r="J8094" i="12" s="1"/>
  <c r="H8095" i="12"/>
  <c r="F8097" i="12"/>
  <c r="G8097" i="12" s="1"/>
  <c r="E8096" i="12"/>
  <c r="P8094" i="12" l="1"/>
  <c r="Q8094" i="12"/>
  <c r="R8093" i="12"/>
  <c r="L8095" i="12"/>
  <c r="M8095" i="12"/>
  <c r="N8094" i="12"/>
  <c r="I8095" i="12"/>
  <c r="J8095" i="12" s="1"/>
  <c r="H8096" i="12"/>
  <c r="E8097" i="12"/>
  <c r="F8098" i="12"/>
  <c r="G8098" i="12" s="1"/>
  <c r="P8095" i="12" l="1"/>
  <c r="Q8095" i="12"/>
  <c r="R8094" i="12"/>
  <c r="L8096" i="12"/>
  <c r="M8096" i="12"/>
  <c r="N8095" i="12"/>
  <c r="I8096" i="12"/>
  <c r="J8096" i="12" s="1"/>
  <c r="H8097" i="12"/>
  <c r="F8099" i="12"/>
  <c r="G8099" i="12" s="1"/>
  <c r="E8098" i="12"/>
  <c r="P8096" i="12" l="1"/>
  <c r="Q8096" i="12"/>
  <c r="R8095" i="12"/>
  <c r="L8097" i="12"/>
  <c r="M8097" i="12"/>
  <c r="N8096" i="12"/>
  <c r="I8097" i="12"/>
  <c r="J8097" i="12" s="1"/>
  <c r="H8098" i="12"/>
  <c r="M8098" i="12" s="1"/>
  <c r="E8099" i="12"/>
  <c r="F8100" i="12"/>
  <c r="G8100" i="12" s="1"/>
  <c r="P8097" i="12" l="1"/>
  <c r="Q8097" i="12"/>
  <c r="Q8098" i="12" s="1"/>
  <c r="R8096" i="12"/>
  <c r="N8097" i="12"/>
  <c r="I8098" i="12"/>
  <c r="J8098" i="12" s="1"/>
  <c r="L8098" i="12"/>
  <c r="N8098" i="12" s="1"/>
  <c r="H8099" i="12"/>
  <c r="F8101" i="12"/>
  <c r="G8101" i="12" s="1"/>
  <c r="E8100" i="12"/>
  <c r="P8098" i="12" l="1"/>
  <c r="R8098" i="12" s="1"/>
  <c r="R8097" i="12"/>
  <c r="L8099" i="12"/>
  <c r="M8099" i="12"/>
  <c r="I8099" i="12"/>
  <c r="J8099" i="12" s="1"/>
  <c r="H8100" i="12"/>
  <c r="F8102" i="12"/>
  <c r="G8102" i="12" s="1"/>
  <c r="E8101" i="12"/>
  <c r="P8099" i="12" l="1"/>
  <c r="Q8099" i="12"/>
  <c r="L8100" i="12"/>
  <c r="M8100" i="12"/>
  <c r="N8099" i="12"/>
  <c r="I8100" i="12"/>
  <c r="J8100" i="12" s="1"/>
  <c r="H8101" i="12"/>
  <c r="E8102" i="12"/>
  <c r="F8103" i="12"/>
  <c r="G8103" i="12" s="1"/>
  <c r="P8100" i="12" l="1"/>
  <c r="Q8100" i="12"/>
  <c r="R8099" i="12"/>
  <c r="L8101" i="12"/>
  <c r="M8101" i="12"/>
  <c r="N8100" i="12"/>
  <c r="I8101" i="12"/>
  <c r="J8101" i="12" s="1"/>
  <c r="H8102" i="12"/>
  <c r="F8104" i="12"/>
  <c r="G8104" i="12" s="1"/>
  <c r="E8103" i="12"/>
  <c r="P8101" i="12" l="1"/>
  <c r="Q8101" i="12"/>
  <c r="R8100" i="12"/>
  <c r="L8102" i="12"/>
  <c r="M8102" i="12"/>
  <c r="N8101" i="12"/>
  <c r="I8102" i="12"/>
  <c r="J8102" i="12" s="1"/>
  <c r="H8103" i="12"/>
  <c r="E8104" i="12"/>
  <c r="F8105" i="12"/>
  <c r="G8105" i="12" s="1"/>
  <c r="P8102" i="12" l="1"/>
  <c r="Q8102" i="12"/>
  <c r="R8101" i="12"/>
  <c r="L8103" i="12"/>
  <c r="M8103" i="12"/>
  <c r="N8102" i="12"/>
  <c r="I8103" i="12"/>
  <c r="J8103" i="12" s="1"/>
  <c r="H8104" i="12"/>
  <c r="M8104" i="12" s="1"/>
  <c r="F8106" i="12"/>
  <c r="G8106" i="12" s="1"/>
  <c r="E8105" i="12"/>
  <c r="P8103" i="12" l="1"/>
  <c r="Q8103" i="12"/>
  <c r="Q8104" i="12" s="1"/>
  <c r="R8102" i="12"/>
  <c r="N8103" i="12"/>
  <c r="I8104" i="12"/>
  <c r="J8104" i="12" s="1"/>
  <c r="L8104" i="12"/>
  <c r="N8104" i="12" s="1"/>
  <c r="H8105" i="12"/>
  <c r="M8105" i="12" s="1"/>
  <c r="E8106" i="12"/>
  <c r="F8107" i="12"/>
  <c r="G8107" i="12" s="1"/>
  <c r="P8104" i="12" l="1"/>
  <c r="R8104" i="12" s="1"/>
  <c r="Q8105" i="12"/>
  <c r="R8103" i="12"/>
  <c r="I8105" i="12"/>
  <c r="J8105" i="12" s="1"/>
  <c r="L8105" i="12"/>
  <c r="N8105" i="12" s="1"/>
  <c r="H8106" i="12"/>
  <c r="M8106" i="12" s="1"/>
  <c r="F8108" i="12"/>
  <c r="G8108" i="12" s="1"/>
  <c r="E8107" i="12"/>
  <c r="P8105" i="12" l="1"/>
  <c r="Q8106" i="12"/>
  <c r="R8105" i="12"/>
  <c r="I8106" i="12"/>
  <c r="J8106" i="12" s="1"/>
  <c r="L8106" i="12"/>
  <c r="N8106" i="12" s="1"/>
  <c r="H8107" i="12"/>
  <c r="F8109" i="12"/>
  <c r="G8109" i="12" s="1"/>
  <c r="E8108" i="12"/>
  <c r="P8106" i="12" l="1"/>
  <c r="R8106" i="12" s="1"/>
  <c r="L8107" i="12"/>
  <c r="M8107" i="12"/>
  <c r="I8107" i="12"/>
  <c r="J8107" i="12" s="1"/>
  <c r="H8108" i="12"/>
  <c r="F8110" i="12"/>
  <c r="G8110" i="12" s="1"/>
  <c r="E8109" i="12"/>
  <c r="P8107" i="12" l="1"/>
  <c r="Q8107" i="12"/>
  <c r="L8108" i="12"/>
  <c r="M8108" i="12"/>
  <c r="N8107" i="12"/>
  <c r="I8108" i="12"/>
  <c r="J8108" i="12" s="1"/>
  <c r="H8109" i="12"/>
  <c r="E8110" i="12"/>
  <c r="F8111" i="12"/>
  <c r="G8111" i="12" s="1"/>
  <c r="P8108" i="12" l="1"/>
  <c r="Q8108" i="12"/>
  <c r="R8107" i="12"/>
  <c r="L8109" i="12"/>
  <c r="M8109" i="12"/>
  <c r="N8108" i="12"/>
  <c r="I8109" i="12"/>
  <c r="J8109" i="12" s="1"/>
  <c r="H8110" i="12"/>
  <c r="F8112" i="12"/>
  <c r="G8112" i="12" s="1"/>
  <c r="E8111" i="12"/>
  <c r="R8108" i="12" l="1"/>
  <c r="P8109" i="12"/>
  <c r="Q8109" i="12"/>
  <c r="L8110" i="12"/>
  <c r="M8110" i="12"/>
  <c r="N8109" i="12"/>
  <c r="I8110" i="12"/>
  <c r="J8110" i="12" s="1"/>
  <c r="H8111" i="12"/>
  <c r="E8112" i="12"/>
  <c r="F8113" i="12"/>
  <c r="G8113" i="12" s="1"/>
  <c r="P8110" i="12" l="1"/>
  <c r="Q8110" i="12"/>
  <c r="R8109" i="12"/>
  <c r="L8111" i="12"/>
  <c r="M8111" i="12"/>
  <c r="N8110" i="12"/>
  <c r="I8111" i="12"/>
  <c r="J8111" i="12" s="1"/>
  <c r="H8112" i="12"/>
  <c r="F8114" i="12"/>
  <c r="G8114" i="12" s="1"/>
  <c r="E8113" i="12"/>
  <c r="P8111" i="12" l="1"/>
  <c r="Q8111" i="12"/>
  <c r="R8110" i="12"/>
  <c r="L8112" i="12"/>
  <c r="M8112" i="12"/>
  <c r="N8111" i="12"/>
  <c r="I8112" i="12"/>
  <c r="J8112" i="12" s="1"/>
  <c r="H8113" i="12"/>
  <c r="F8115" i="12"/>
  <c r="G8115" i="12" s="1"/>
  <c r="E8114" i="12"/>
  <c r="P8112" i="12" l="1"/>
  <c r="Q8112" i="12"/>
  <c r="R8111" i="12"/>
  <c r="L8113" i="12"/>
  <c r="M8113" i="12"/>
  <c r="N8112" i="12"/>
  <c r="I8113" i="12"/>
  <c r="J8113" i="12" s="1"/>
  <c r="H8114" i="12"/>
  <c r="M8114" i="12" s="1"/>
  <c r="F8116" i="12"/>
  <c r="G8116" i="12" s="1"/>
  <c r="E8115" i="12"/>
  <c r="P8113" i="12" l="1"/>
  <c r="Q8113" i="12"/>
  <c r="Q8114" i="12" s="1"/>
  <c r="R8112" i="12"/>
  <c r="N8113" i="12"/>
  <c r="I8114" i="12"/>
  <c r="J8114" i="12" s="1"/>
  <c r="L8114" i="12"/>
  <c r="N8114" i="12" s="1"/>
  <c r="H8115" i="12"/>
  <c r="F8117" i="12"/>
  <c r="G8117" i="12" s="1"/>
  <c r="E8116" i="12"/>
  <c r="P8114" i="12" l="1"/>
  <c r="R8114" i="12" s="1"/>
  <c r="R8113" i="12"/>
  <c r="L8115" i="12"/>
  <c r="M8115" i="12"/>
  <c r="I8115" i="12"/>
  <c r="J8115" i="12" s="1"/>
  <c r="H8116" i="12"/>
  <c r="F8118" i="12"/>
  <c r="G8118" i="12" s="1"/>
  <c r="E8117" i="12"/>
  <c r="P8115" i="12" l="1"/>
  <c r="Q8115" i="12"/>
  <c r="L8116" i="12"/>
  <c r="M8116" i="12"/>
  <c r="N8115" i="12"/>
  <c r="I8116" i="12"/>
  <c r="J8116" i="12" s="1"/>
  <c r="H8117" i="12"/>
  <c r="E8118" i="12"/>
  <c r="F8119" i="12"/>
  <c r="G8119" i="12" s="1"/>
  <c r="P8116" i="12" l="1"/>
  <c r="Q8116" i="12"/>
  <c r="R8115" i="12"/>
  <c r="L8117" i="12"/>
  <c r="M8117" i="12"/>
  <c r="N8116" i="12"/>
  <c r="I8117" i="12"/>
  <c r="J8117" i="12" s="1"/>
  <c r="H8118" i="12"/>
  <c r="F8120" i="12"/>
  <c r="G8120" i="12" s="1"/>
  <c r="E8119" i="12"/>
  <c r="P8117" i="12" l="1"/>
  <c r="Q8117" i="12"/>
  <c r="R8116" i="12"/>
  <c r="L8118" i="12"/>
  <c r="M8118" i="12"/>
  <c r="N8117" i="12"/>
  <c r="I8118" i="12"/>
  <c r="J8118" i="12" s="1"/>
  <c r="H8119" i="12"/>
  <c r="F8121" i="12"/>
  <c r="G8121" i="12" s="1"/>
  <c r="E8120" i="12"/>
  <c r="P8118" i="12" l="1"/>
  <c r="Q8118" i="12"/>
  <c r="R8117" i="12"/>
  <c r="L8119" i="12"/>
  <c r="M8119" i="12"/>
  <c r="N8118" i="12"/>
  <c r="I8119" i="12"/>
  <c r="J8119" i="12" s="1"/>
  <c r="H8120" i="12"/>
  <c r="F8122" i="12"/>
  <c r="G8122" i="12" s="1"/>
  <c r="E8121" i="12"/>
  <c r="P8119" i="12" l="1"/>
  <c r="Q8119" i="12"/>
  <c r="R8118" i="12"/>
  <c r="L8120" i="12"/>
  <c r="M8120" i="12"/>
  <c r="N8119" i="12"/>
  <c r="I8120" i="12"/>
  <c r="J8120" i="12" s="1"/>
  <c r="H8121" i="12"/>
  <c r="F8123" i="12"/>
  <c r="G8123" i="12" s="1"/>
  <c r="E8122" i="12"/>
  <c r="P8120" i="12" l="1"/>
  <c r="Q8120" i="12"/>
  <c r="R8119" i="12"/>
  <c r="L8121" i="12"/>
  <c r="M8121" i="12"/>
  <c r="N8120" i="12"/>
  <c r="I8121" i="12"/>
  <c r="J8121" i="12" s="1"/>
  <c r="H8122" i="12"/>
  <c r="F8124" i="12"/>
  <c r="G8124" i="12" s="1"/>
  <c r="E8123" i="12"/>
  <c r="P8121" i="12" l="1"/>
  <c r="Q8121" i="12"/>
  <c r="R8120" i="12"/>
  <c r="L8122" i="12"/>
  <c r="M8122" i="12"/>
  <c r="N8121" i="12"/>
  <c r="I8122" i="12"/>
  <c r="J8122" i="12" s="1"/>
  <c r="H8123" i="12"/>
  <c r="E8124" i="12"/>
  <c r="F8125" i="12"/>
  <c r="G8125" i="12" s="1"/>
  <c r="P8122" i="12" l="1"/>
  <c r="Q8122" i="12"/>
  <c r="R8121" i="12"/>
  <c r="L8123" i="12"/>
  <c r="M8123" i="12"/>
  <c r="N8122" i="12"/>
  <c r="I8123" i="12"/>
  <c r="J8123" i="12" s="1"/>
  <c r="H8124" i="12"/>
  <c r="F8126" i="12"/>
  <c r="G8126" i="12" s="1"/>
  <c r="E8125" i="12"/>
  <c r="P8123" i="12" l="1"/>
  <c r="Q8123" i="12"/>
  <c r="R8122" i="12"/>
  <c r="L8124" i="12"/>
  <c r="M8124" i="12"/>
  <c r="N8123" i="12"/>
  <c r="I8124" i="12"/>
  <c r="J8124" i="12" s="1"/>
  <c r="H8125" i="12"/>
  <c r="F8127" i="12"/>
  <c r="G8127" i="12" s="1"/>
  <c r="E8126" i="12"/>
  <c r="P8124" i="12" l="1"/>
  <c r="Q8124" i="12"/>
  <c r="R8123" i="12"/>
  <c r="L8125" i="12"/>
  <c r="M8125" i="12"/>
  <c r="N8124" i="12"/>
  <c r="I8125" i="12"/>
  <c r="J8125" i="12" s="1"/>
  <c r="H8126" i="12"/>
  <c r="E8127" i="12"/>
  <c r="F8128" i="12"/>
  <c r="G8128" i="12" s="1"/>
  <c r="P8125" i="12" l="1"/>
  <c r="Q8125" i="12"/>
  <c r="R8124" i="12"/>
  <c r="L8126" i="12"/>
  <c r="M8126" i="12"/>
  <c r="N8125" i="12"/>
  <c r="I8126" i="12"/>
  <c r="J8126" i="12" s="1"/>
  <c r="H8127" i="12"/>
  <c r="F8129" i="12"/>
  <c r="G8129" i="12" s="1"/>
  <c r="E8128" i="12"/>
  <c r="P8126" i="12" l="1"/>
  <c r="Q8126" i="12"/>
  <c r="R8125" i="12"/>
  <c r="L8127" i="12"/>
  <c r="M8127" i="12"/>
  <c r="N8126" i="12"/>
  <c r="I8127" i="12"/>
  <c r="J8127" i="12" s="1"/>
  <c r="H8128" i="12"/>
  <c r="F8130" i="12"/>
  <c r="G8130" i="12" s="1"/>
  <c r="E8129" i="12"/>
  <c r="P8127" i="12" l="1"/>
  <c r="Q8127" i="12"/>
  <c r="R8126" i="12"/>
  <c r="L8128" i="12"/>
  <c r="M8128" i="12"/>
  <c r="N8127" i="12"/>
  <c r="I8128" i="12"/>
  <c r="J8128" i="12" s="1"/>
  <c r="H8129" i="12"/>
  <c r="F8131" i="12"/>
  <c r="G8131" i="12" s="1"/>
  <c r="E8130" i="12"/>
  <c r="P8128" i="12" l="1"/>
  <c r="Q8128" i="12"/>
  <c r="R8127" i="12"/>
  <c r="L8129" i="12"/>
  <c r="M8129" i="12"/>
  <c r="N8128" i="12"/>
  <c r="I8129" i="12"/>
  <c r="J8129" i="12" s="1"/>
  <c r="H8130" i="12"/>
  <c r="M8130" i="12" s="1"/>
  <c r="F8132" i="12"/>
  <c r="G8132" i="12" s="1"/>
  <c r="E8131" i="12"/>
  <c r="P8129" i="12" l="1"/>
  <c r="Q8129" i="12"/>
  <c r="Q8130" i="12" s="1"/>
  <c r="R8128" i="12"/>
  <c r="N8129" i="12"/>
  <c r="I8130" i="12"/>
  <c r="J8130" i="12" s="1"/>
  <c r="L8130" i="12"/>
  <c r="N8130" i="12" s="1"/>
  <c r="H8131" i="12"/>
  <c r="F8133" i="12"/>
  <c r="G8133" i="12" s="1"/>
  <c r="E8132" i="12"/>
  <c r="P8130" i="12" l="1"/>
  <c r="R8130" i="12" s="1"/>
  <c r="R8129" i="12"/>
  <c r="L8131" i="12"/>
  <c r="M8131" i="12"/>
  <c r="I8131" i="12"/>
  <c r="J8131" i="12" s="1"/>
  <c r="H8132" i="12"/>
  <c r="F8134" i="12"/>
  <c r="G8134" i="12" s="1"/>
  <c r="E8133" i="12"/>
  <c r="P8131" i="12" l="1"/>
  <c r="Q8131" i="12"/>
  <c r="L8132" i="12"/>
  <c r="M8132" i="12"/>
  <c r="N8131" i="12"/>
  <c r="I8132" i="12"/>
  <c r="J8132" i="12" s="1"/>
  <c r="H8133" i="12"/>
  <c r="M8133" i="12" s="1"/>
  <c r="F8135" i="12"/>
  <c r="G8135" i="12" s="1"/>
  <c r="E8134" i="12"/>
  <c r="P8132" i="12" l="1"/>
  <c r="Q8132" i="12"/>
  <c r="Q8133" i="12" s="1"/>
  <c r="R8131" i="12"/>
  <c r="N8132" i="12"/>
  <c r="I8133" i="12"/>
  <c r="J8133" i="12" s="1"/>
  <c r="L8133" i="12"/>
  <c r="N8133" i="12" s="1"/>
  <c r="H8134" i="12"/>
  <c r="M8134" i="12" s="1"/>
  <c r="F8136" i="12"/>
  <c r="G8136" i="12" s="1"/>
  <c r="E8135" i="12"/>
  <c r="P8133" i="12" l="1"/>
  <c r="Q8134" i="12"/>
  <c r="R8133" i="12"/>
  <c r="R8132" i="12"/>
  <c r="I8134" i="12"/>
  <c r="J8134" i="12" s="1"/>
  <c r="L8134" i="12"/>
  <c r="N8134" i="12" s="1"/>
  <c r="H8135" i="12"/>
  <c r="M8135" i="12" s="1"/>
  <c r="E8136" i="12"/>
  <c r="F8137" i="12"/>
  <c r="G8137" i="12" s="1"/>
  <c r="P8134" i="12" l="1"/>
  <c r="Q8135" i="12"/>
  <c r="R8134" i="12"/>
  <c r="I8135" i="12"/>
  <c r="J8135" i="12" s="1"/>
  <c r="L8135" i="12"/>
  <c r="N8135" i="12" s="1"/>
  <c r="H8136" i="12"/>
  <c r="F8138" i="12"/>
  <c r="G8138" i="12" s="1"/>
  <c r="E8137" i="12"/>
  <c r="P8135" i="12" l="1"/>
  <c r="R8135" i="12" s="1"/>
  <c r="L8136" i="12"/>
  <c r="M8136" i="12"/>
  <c r="I8136" i="12"/>
  <c r="J8136" i="12" s="1"/>
  <c r="H8137" i="12"/>
  <c r="F8139" i="12"/>
  <c r="G8139" i="12" s="1"/>
  <c r="E8138" i="12"/>
  <c r="P8136" i="12" l="1"/>
  <c r="Q8136" i="12"/>
  <c r="L8137" i="12"/>
  <c r="M8137" i="12"/>
  <c r="N8136" i="12"/>
  <c r="I8137" i="12"/>
  <c r="J8137" i="12" s="1"/>
  <c r="H8138" i="12"/>
  <c r="F8140" i="12"/>
  <c r="G8140" i="12" s="1"/>
  <c r="E8139" i="12"/>
  <c r="P8137" i="12" l="1"/>
  <c r="Q8137" i="12"/>
  <c r="R8136" i="12"/>
  <c r="L8138" i="12"/>
  <c r="M8138" i="12"/>
  <c r="N8137" i="12"/>
  <c r="I8138" i="12"/>
  <c r="J8138" i="12" s="1"/>
  <c r="H8139" i="12"/>
  <c r="F8141" i="12"/>
  <c r="G8141" i="12" s="1"/>
  <c r="E8140" i="12"/>
  <c r="P8138" i="12" l="1"/>
  <c r="Q8138" i="12"/>
  <c r="R8137" i="12"/>
  <c r="L8139" i="12"/>
  <c r="M8139" i="12"/>
  <c r="N8138" i="12"/>
  <c r="I8139" i="12"/>
  <c r="J8139" i="12" s="1"/>
  <c r="H8140" i="12"/>
  <c r="E8141" i="12"/>
  <c r="F8142" i="12"/>
  <c r="G8142" i="12" s="1"/>
  <c r="P8139" i="12" l="1"/>
  <c r="Q8139" i="12"/>
  <c r="R8138" i="12"/>
  <c r="L8140" i="12"/>
  <c r="M8140" i="12"/>
  <c r="N8139" i="12"/>
  <c r="I8140" i="12"/>
  <c r="J8140" i="12" s="1"/>
  <c r="H8141" i="12"/>
  <c r="F8143" i="12"/>
  <c r="G8143" i="12" s="1"/>
  <c r="E8142" i="12"/>
  <c r="P8140" i="12" l="1"/>
  <c r="Q8140" i="12"/>
  <c r="R8139" i="12"/>
  <c r="L8141" i="12"/>
  <c r="M8141" i="12"/>
  <c r="N8140" i="12"/>
  <c r="I8141" i="12"/>
  <c r="J8141" i="12" s="1"/>
  <c r="H8142" i="12"/>
  <c r="M8142" i="12" s="1"/>
  <c r="F8144" i="12"/>
  <c r="G8144" i="12" s="1"/>
  <c r="E8143" i="12"/>
  <c r="P8141" i="12" l="1"/>
  <c r="Q8141" i="12"/>
  <c r="Q8142" i="12" s="1"/>
  <c r="R8140" i="12"/>
  <c r="N8141" i="12"/>
  <c r="I8142" i="12"/>
  <c r="J8142" i="12" s="1"/>
  <c r="L8142" i="12"/>
  <c r="N8142" i="12" s="1"/>
  <c r="H8143" i="12"/>
  <c r="F8145" i="12"/>
  <c r="G8145" i="12" s="1"/>
  <c r="E8144" i="12"/>
  <c r="P8142" i="12" l="1"/>
  <c r="R8142" i="12" s="1"/>
  <c r="R8141" i="12"/>
  <c r="L8143" i="12"/>
  <c r="M8143" i="12"/>
  <c r="I8143" i="12"/>
  <c r="J8143" i="12" s="1"/>
  <c r="H8144" i="12"/>
  <c r="F8146" i="12"/>
  <c r="G8146" i="12" s="1"/>
  <c r="E8145" i="12"/>
  <c r="P8143" i="12" l="1"/>
  <c r="Q8143" i="12"/>
  <c r="L8144" i="12"/>
  <c r="M8144" i="12"/>
  <c r="N8143" i="12"/>
  <c r="I8144" i="12"/>
  <c r="J8144" i="12" s="1"/>
  <c r="H8145" i="12"/>
  <c r="E8146" i="12"/>
  <c r="F8147" i="12"/>
  <c r="G8147" i="12" s="1"/>
  <c r="P8144" i="12" l="1"/>
  <c r="Q8144" i="12"/>
  <c r="R8143" i="12"/>
  <c r="L8145" i="12"/>
  <c r="M8145" i="12"/>
  <c r="N8144" i="12"/>
  <c r="I8145" i="12"/>
  <c r="J8145" i="12" s="1"/>
  <c r="H8146" i="12"/>
  <c r="F8148" i="12"/>
  <c r="G8148" i="12" s="1"/>
  <c r="E8147" i="12"/>
  <c r="P8145" i="12" l="1"/>
  <c r="Q8145" i="12"/>
  <c r="R8144" i="12"/>
  <c r="L8146" i="12"/>
  <c r="M8146" i="12"/>
  <c r="N8145" i="12"/>
  <c r="I8146" i="12"/>
  <c r="J8146" i="12" s="1"/>
  <c r="H8147" i="12"/>
  <c r="E8148" i="12"/>
  <c r="F8149" i="12"/>
  <c r="G8149" i="12" s="1"/>
  <c r="P8146" i="12" l="1"/>
  <c r="Q8146" i="12"/>
  <c r="R8145" i="12"/>
  <c r="L8147" i="12"/>
  <c r="M8147" i="12"/>
  <c r="N8146" i="12"/>
  <c r="I8147" i="12"/>
  <c r="J8147" i="12" s="1"/>
  <c r="H8148" i="12"/>
  <c r="F8150" i="12"/>
  <c r="G8150" i="12" s="1"/>
  <c r="E8149" i="12"/>
  <c r="P8147" i="12" l="1"/>
  <c r="Q8147" i="12"/>
  <c r="R8146" i="12"/>
  <c r="L8148" i="12"/>
  <c r="M8148" i="12"/>
  <c r="N8147" i="12"/>
  <c r="I8148" i="12"/>
  <c r="J8148" i="12" s="1"/>
  <c r="H8149" i="12"/>
  <c r="F8151" i="12"/>
  <c r="G8151" i="12" s="1"/>
  <c r="E8150" i="12"/>
  <c r="P8148" i="12" l="1"/>
  <c r="Q8148" i="12"/>
  <c r="R8147" i="12"/>
  <c r="L8149" i="12"/>
  <c r="M8149" i="12"/>
  <c r="N8148" i="12"/>
  <c r="I8149" i="12"/>
  <c r="J8149" i="12" s="1"/>
  <c r="H8150" i="12"/>
  <c r="F8152" i="12"/>
  <c r="G8152" i="12" s="1"/>
  <c r="E8151" i="12"/>
  <c r="P8149" i="12" l="1"/>
  <c r="Q8149" i="12"/>
  <c r="R8148" i="12"/>
  <c r="L8150" i="12"/>
  <c r="M8150" i="12"/>
  <c r="N8149" i="12"/>
  <c r="I8150" i="12"/>
  <c r="J8150" i="12" s="1"/>
  <c r="H8151" i="12"/>
  <c r="F8153" i="12"/>
  <c r="G8153" i="12" s="1"/>
  <c r="E8152" i="12"/>
  <c r="P8150" i="12" l="1"/>
  <c r="Q8150" i="12"/>
  <c r="R8149" i="12"/>
  <c r="L8151" i="12"/>
  <c r="M8151" i="12"/>
  <c r="N8150" i="12"/>
  <c r="I8151" i="12"/>
  <c r="J8151" i="12" s="1"/>
  <c r="H8152" i="12"/>
  <c r="F8154" i="12"/>
  <c r="G8154" i="12" s="1"/>
  <c r="E8153" i="12"/>
  <c r="P8151" i="12" l="1"/>
  <c r="Q8151" i="12"/>
  <c r="R8150" i="12"/>
  <c r="L8152" i="12"/>
  <c r="M8152" i="12"/>
  <c r="N8151" i="12"/>
  <c r="I8152" i="12"/>
  <c r="J8152" i="12" s="1"/>
  <c r="H8153" i="12"/>
  <c r="E8154" i="12"/>
  <c r="F8155" i="12"/>
  <c r="G8155" i="12" s="1"/>
  <c r="P8152" i="12" l="1"/>
  <c r="Q8152" i="12"/>
  <c r="R8151" i="12"/>
  <c r="L8153" i="12"/>
  <c r="M8153" i="12"/>
  <c r="N8152" i="12"/>
  <c r="I8153" i="12"/>
  <c r="J8153" i="12" s="1"/>
  <c r="H8154" i="12"/>
  <c r="F8156" i="12"/>
  <c r="G8156" i="12" s="1"/>
  <c r="E8155" i="12"/>
  <c r="P8153" i="12" l="1"/>
  <c r="Q8153" i="12"/>
  <c r="R8152" i="12"/>
  <c r="L8154" i="12"/>
  <c r="M8154" i="12"/>
  <c r="N8153" i="12"/>
  <c r="I8154" i="12"/>
  <c r="J8154" i="12" s="1"/>
  <c r="H8155" i="12"/>
  <c r="E8156" i="12"/>
  <c r="F8157" i="12"/>
  <c r="G8157" i="12" s="1"/>
  <c r="P8154" i="12" l="1"/>
  <c r="Q8154" i="12"/>
  <c r="R8153" i="12"/>
  <c r="L8155" i="12"/>
  <c r="M8155" i="12"/>
  <c r="N8154" i="12"/>
  <c r="I8155" i="12"/>
  <c r="J8155" i="12" s="1"/>
  <c r="H8156" i="12"/>
  <c r="F8158" i="12"/>
  <c r="G8158" i="12" s="1"/>
  <c r="E8157" i="12"/>
  <c r="P8155" i="12" l="1"/>
  <c r="Q8155" i="12"/>
  <c r="R8154" i="12"/>
  <c r="L8156" i="12"/>
  <c r="M8156" i="12"/>
  <c r="N8155" i="12"/>
  <c r="I8156" i="12"/>
  <c r="J8156" i="12" s="1"/>
  <c r="H8157" i="12"/>
  <c r="E8158" i="12"/>
  <c r="F8159" i="12"/>
  <c r="G8159" i="12" s="1"/>
  <c r="P8156" i="12" l="1"/>
  <c r="Q8156" i="12"/>
  <c r="R8155" i="12"/>
  <c r="L8157" i="12"/>
  <c r="M8157" i="12"/>
  <c r="N8156" i="12"/>
  <c r="I8157" i="12"/>
  <c r="J8157" i="12" s="1"/>
  <c r="H8158" i="12"/>
  <c r="F8160" i="12"/>
  <c r="G8160" i="12" s="1"/>
  <c r="E8159" i="12"/>
  <c r="P8157" i="12" l="1"/>
  <c r="Q8157" i="12"/>
  <c r="R8156" i="12"/>
  <c r="L8158" i="12"/>
  <c r="M8158" i="12"/>
  <c r="N8157" i="12"/>
  <c r="I8158" i="12"/>
  <c r="J8158" i="12" s="1"/>
  <c r="H8159" i="12"/>
  <c r="F8161" i="12"/>
  <c r="G8161" i="12" s="1"/>
  <c r="E8160" i="12"/>
  <c r="P8158" i="12" l="1"/>
  <c r="Q8158" i="12"/>
  <c r="R8157" i="12"/>
  <c r="L8159" i="12"/>
  <c r="M8159" i="12"/>
  <c r="N8158" i="12"/>
  <c r="I8159" i="12"/>
  <c r="J8159" i="12" s="1"/>
  <c r="H8160" i="12"/>
  <c r="M8160" i="12" s="1"/>
  <c r="F8162" i="12"/>
  <c r="G8162" i="12" s="1"/>
  <c r="E8161" i="12"/>
  <c r="P8159" i="12" l="1"/>
  <c r="Q8159" i="12"/>
  <c r="Q8160" i="12" s="1"/>
  <c r="R8158" i="12"/>
  <c r="N8159" i="12"/>
  <c r="I8160" i="12"/>
  <c r="J8160" i="12" s="1"/>
  <c r="L8160" i="12"/>
  <c r="N8160" i="12" s="1"/>
  <c r="H8161" i="12"/>
  <c r="E8162" i="12"/>
  <c r="F8163" i="12"/>
  <c r="G8163" i="12" s="1"/>
  <c r="P8160" i="12" l="1"/>
  <c r="R8160" i="12" s="1"/>
  <c r="R8159" i="12"/>
  <c r="L8161" i="12"/>
  <c r="M8161" i="12"/>
  <c r="I8161" i="12"/>
  <c r="J8161" i="12" s="1"/>
  <c r="H8162" i="12"/>
  <c r="F8164" i="12"/>
  <c r="G8164" i="12" s="1"/>
  <c r="E8163" i="12"/>
  <c r="P8161" i="12" l="1"/>
  <c r="Q8161" i="12"/>
  <c r="L8162" i="12"/>
  <c r="M8162" i="12"/>
  <c r="N8161" i="12"/>
  <c r="I8162" i="12"/>
  <c r="J8162" i="12" s="1"/>
  <c r="H8163" i="12"/>
  <c r="F8165" i="12"/>
  <c r="G8165" i="12" s="1"/>
  <c r="E8164" i="12"/>
  <c r="P8162" i="12" l="1"/>
  <c r="Q8162" i="12"/>
  <c r="R8161" i="12"/>
  <c r="L8163" i="12"/>
  <c r="M8163" i="12"/>
  <c r="N8162" i="12"/>
  <c r="I8163" i="12"/>
  <c r="J8163" i="12" s="1"/>
  <c r="H8164" i="12"/>
  <c r="F8166" i="12"/>
  <c r="G8166" i="12" s="1"/>
  <c r="E8165" i="12"/>
  <c r="P8163" i="12" l="1"/>
  <c r="Q8163" i="12"/>
  <c r="R8162" i="12"/>
  <c r="L8164" i="12"/>
  <c r="M8164" i="12"/>
  <c r="N8163" i="12"/>
  <c r="I8164" i="12"/>
  <c r="J8164" i="12" s="1"/>
  <c r="H8165" i="12"/>
  <c r="F8167" i="12"/>
  <c r="G8167" i="12" s="1"/>
  <c r="E8166" i="12"/>
  <c r="P8164" i="12" l="1"/>
  <c r="Q8164" i="12"/>
  <c r="R8163" i="12"/>
  <c r="L8165" i="12"/>
  <c r="M8165" i="12"/>
  <c r="N8164" i="12"/>
  <c r="I8165" i="12"/>
  <c r="J8165" i="12" s="1"/>
  <c r="H8166" i="12"/>
  <c r="M8166" i="12" s="1"/>
  <c r="E8167" i="12"/>
  <c r="F8168" i="12"/>
  <c r="G8168" i="12" s="1"/>
  <c r="P8165" i="12" l="1"/>
  <c r="Q8165" i="12"/>
  <c r="Q8166" i="12" s="1"/>
  <c r="R8164" i="12"/>
  <c r="N8165" i="12"/>
  <c r="I8166" i="12"/>
  <c r="J8166" i="12" s="1"/>
  <c r="L8166" i="12"/>
  <c r="N8166" i="12" s="1"/>
  <c r="H8167" i="12"/>
  <c r="M8167" i="12" s="1"/>
  <c r="F8169" i="12"/>
  <c r="G8169" i="12" s="1"/>
  <c r="E8168" i="12"/>
  <c r="P8166" i="12" l="1"/>
  <c r="R8166" i="12" s="1"/>
  <c r="Q8167" i="12"/>
  <c r="R8165" i="12"/>
  <c r="I8167" i="12"/>
  <c r="J8167" i="12" s="1"/>
  <c r="L8167" i="12"/>
  <c r="N8167" i="12" s="1"/>
  <c r="H8168" i="12"/>
  <c r="F8170" i="12"/>
  <c r="G8170" i="12" s="1"/>
  <c r="E8169" i="12"/>
  <c r="P8167" i="12" l="1"/>
  <c r="R8167" i="12" s="1"/>
  <c r="L8168" i="12"/>
  <c r="M8168" i="12"/>
  <c r="I8168" i="12"/>
  <c r="J8168" i="12" s="1"/>
  <c r="H8169" i="12"/>
  <c r="E8170" i="12"/>
  <c r="F8171" i="12"/>
  <c r="G8171" i="12" s="1"/>
  <c r="P8168" i="12" l="1"/>
  <c r="Q8168" i="12"/>
  <c r="L8169" i="12"/>
  <c r="M8169" i="12"/>
  <c r="N8168" i="12"/>
  <c r="I8169" i="12"/>
  <c r="J8169" i="12" s="1"/>
  <c r="H8170" i="12"/>
  <c r="F8172" i="12"/>
  <c r="G8172" i="12" s="1"/>
  <c r="E8171" i="12"/>
  <c r="P8169" i="12" l="1"/>
  <c r="Q8169" i="12"/>
  <c r="R8168" i="12"/>
  <c r="L8170" i="12"/>
  <c r="M8170" i="12"/>
  <c r="N8169" i="12"/>
  <c r="I8170" i="12"/>
  <c r="J8170" i="12" s="1"/>
  <c r="H8171" i="12"/>
  <c r="E8172" i="12"/>
  <c r="F8173" i="12"/>
  <c r="G8173" i="12" s="1"/>
  <c r="P8170" i="12" l="1"/>
  <c r="Q8170" i="12"/>
  <c r="R8169" i="12"/>
  <c r="L8171" i="12"/>
  <c r="M8171" i="12"/>
  <c r="N8170" i="12"/>
  <c r="I8171" i="12"/>
  <c r="J8171" i="12" s="1"/>
  <c r="H8172" i="12"/>
  <c r="F8174" i="12"/>
  <c r="G8174" i="12" s="1"/>
  <c r="E8173" i="12"/>
  <c r="P8171" i="12" l="1"/>
  <c r="Q8171" i="12"/>
  <c r="R8170" i="12"/>
  <c r="L8172" i="12"/>
  <c r="M8172" i="12"/>
  <c r="N8171" i="12"/>
  <c r="I8172" i="12"/>
  <c r="J8172" i="12" s="1"/>
  <c r="H8173" i="12"/>
  <c r="E8174" i="12"/>
  <c r="F8175" i="12"/>
  <c r="G8175" i="12" s="1"/>
  <c r="P8172" i="12" l="1"/>
  <c r="Q8172" i="12"/>
  <c r="R8171" i="12"/>
  <c r="L8173" i="12"/>
  <c r="M8173" i="12"/>
  <c r="N8172" i="12"/>
  <c r="I8173" i="12"/>
  <c r="J8173" i="12" s="1"/>
  <c r="H8174" i="12"/>
  <c r="F8176" i="12"/>
  <c r="G8176" i="12" s="1"/>
  <c r="E8175" i="12"/>
  <c r="P8173" i="12" l="1"/>
  <c r="Q8173" i="12"/>
  <c r="R8172" i="12"/>
  <c r="L8174" i="12"/>
  <c r="M8174" i="12"/>
  <c r="N8173" i="12"/>
  <c r="I8174" i="12"/>
  <c r="J8174" i="12" s="1"/>
  <c r="H8175" i="12"/>
  <c r="E8176" i="12"/>
  <c r="F8177" i="12"/>
  <c r="G8177" i="12" s="1"/>
  <c r="P8174" i="12" l="1"/>
  <c r="Q8174" i="12"/>
  <c r="R8173" i="12"/>
  <c r="L8175" i="12"/>
  <c r="M8175" i="12"/>
  <c r="N8174" i="12"/>
  <c r="I8175" i="12"/>
  <c r="J8175" i="12" s="1"/>
  <c r="H8176" i="12"/>
  <c r="F8178" i="12"/>
  <c r="G8178" i="12" s="1"/>
  <c r="E8177" i="12"/>
  <c r="P8175" i="12" l="1"/>
  <c r="Q8175" i="12"/>
  <c r="R8175" i="12" s="1"/>
  <c r="R8174" i="12"/>
  <c r="L8176" i="12"/>
  <c r="M8176" i="12"/>
  <c r="N8175" i="12"/>
  <c r="I8176" i="12"/>
  <c r="J8176" i="12" s="1"/>
  <c r="H8177" i="12"/>
  <c r="E8178" i="12"/>
  <c r="F8179" i="12"/>
  <c r="G8179" i="12" s="1"/>
  <c r="P8176" i="12" l="1"/>
  <c r="Q8176" i="12"/>
  <c r="L8177" i="12"/>
  <c r="M8177" i="12"/>
  <c r="N8176" i="12"/>
  <c r="I8177" i="12"/>
  <c r="J8177" i="12" s="1"/>
  <c r="H8178" i="12"/>
  <c r="F8180" i="12"/>
  <c r="G8180" i="12" s="1"/>
  <c r="E8179" i="12"/>
  <c r="P8177" i="12" l="1"/>
  <c r="Q8177" i="12"/>
  <c r="R8176" i="12"/>
  <c r="L8178" i="12"/>
  <c r="M8178" i="12"/>
  <c r="N8177" i="12"/>
  <c r="I8178" i="12"/>
  <c r="J8178" i="12" s="1"/>
  <c r="H8179" i="12"/>
  <c r="F8181" i="12"/>
  <c r="G8181" i="12" s="1"/>
  <c r="E8180" i="12"/>
  <c r="P8178" i="12" l="1"/>
  <c r="Q8178" i="12"/>
  <c r="R8177" i="12"/>
  <c r="L8179" i="12"/>
  <c r="M8179" i="12"/>
  <c r="N8178" i="12"/>
  <c r="I8179" i="12"/>
  <c r="J8179" i="12" s="1"/>
  <c r="H8180" i="12"/>
  <c r="F8182" i="12"/>
  <c r="G8182" i="12" s="1"/>
  <c r="E8181" i="12"/>
  <c r="P8179" i="12" l="1"/>
  <c r="Q8179" i="12"/>
  <c r="R8178" i="12"/>
  <c r="L8180" i="12"/>
  <c r="M8180" i="12"/>
  <c r="N8179" i="12"/>
  <c r="I8180" i="12"/>
  <c r="J8180" i="12" s="1"/>
  <c r="H8181" i="12"/>
  <c r="F8183" i="12"/>
  <c r="G8183" i="12" s="1"/>
  <c r="E8182" i="12"/>
  <c r="P8180" i="12" l="1"/>
  <c r="Q8180" i="12"/>
  <c r="R8179" i="12"/>
  <c r="L8181" i="12"/>
  <c r="M8181" i="12"/>
  <c r="N8180" i="12"/>
  <c r="I8181" i="12"/>
  <c r="J8181" i="12" s="1"/>
  <c r="H8182" i="12"/>
  <c r="F8184" i="12"/>
  <c r="G8184" i="12" s="1"/>
  <c r="E8183" i="12"/>
  <c r="P8181" i="12" l="1"/>
  <c r="Q8181" i="12"/>
  <c r="R8180" i="12"/>
  <c r="L8182" i="12"/>
  <c r="M8182" i="12"/>
  <c r="N8181" i="12"/>
  <c r="I8182" i="12"/>
  <c r="J8182" i="12" s="1"/>
  <c r="H8183" i="12"/>
  <c r="M8183" i="12" s="1"/>
  <c r="F8185" i="12"/>
  <c r="G8185" i="12" s="1"/>
  <c r="E8184" i="12"/>
  <c r="P8182" i="12" l="1"/>
  <c r="Q8182" i="12"/>
  <c r="Q8183" i="12" s="1"/>
  <c r="R8181" i="12"/>
  <c r="N8182" i="12"/>
  <c r="I8183" i="12"/>
  <c r="J8183" i="12" s="1"/>
  <c r="L8183" i="12"/>
  <c r="N8183" i="12" s="1"/>
  <c r="H8184" i="12"/>
  <c r="F8186" i="12"/>
  <c r="G8186" i="12" s="1"/>
  <c r="E8185" i="12"/>
  <c r="P8183" i="12" l="1"/>
  <c r="R8183" i="12" s="1"/>
  <c r="R8182" i="12"/>
  <c r="L8184" i="12"/>
  <c r="M8184" i="12"/>
  <c r="I8184" i="12"/>
  <c r="J8184" i="12" s="1"/>
  <c r="H8185" i="12"/>
  <c r="F8187" i="12"/>
  <c r="G8187" i="12" s="1"/>
  <c r="E8186" i="12"/>
  <c r="P8184" i="12" l="1"/>
  <c r="Q8184" i="12"/>
  <c r="L8185" i="12"/>
  <c r="M8185" i="12"/>
  <c r="N8184" i="12"/>
  <c r="I8185" i="12"/>
  <c r="J8185" i="12" s="1"/>
  <c r="H8186" i="12"/>
  <c r="F8188" i="12"/>
  <c r="G8188" i="12" s="1"/>
  <c r="E8187" i="12"/>
  <c r="P8185" i="12" l="1"/>
  <c r="Q8185" i="12"/>
  <c r="R8184" i="12"/>
  <c r="L8186" i="12"/>
  <c r="M8186" i="12"/>
  <c r="N8185" i="12"/>
  <c r="I8186" i="12"/>
  <c r="J8186" i="12" s="1"/>
  <c r="H8187" i="12"/>
  <c r="M8187" i="12" s="1"/>
  <c r="F8189" i="12"/>
  <c r="G8189" i="12" s="1"/>
  <c r="E8188" i="12"/>
  <c r="P8186" i="12" l="1"/>
  <c r="Q8186" i="12"/>
  <c r="Q8187" i="12" s="1"/>
  <c r="R8185" i="12"/>
  <c r="N8186" i="12"/>
  <c r="I8187" i="12"/>
  <c r="J8187" i="12" s="1"/>
  <c r="L8187" i="12"/>
  <c r="N8187" i="12" s="1"/>
  <c r="H8188" i="12"/>
  <c r="E8189" i="12"/>
  <c r="F8190" i="12"/>
  <c r="G8190" i="12" s="1"/>
  <c r="P8187" i="12" l="1"/>
  <c r="R8187" i="12" s="1"/>
  <c r="R8186" i="12"/>
  <c r="L8188" i="12"/>
  <c r="M8188" i="12"/>
  <c r="I8188" i="12"/>
  <c r="J8188" i="12" s="1"/>
  <c r="H8189" i="12"/>
  <c r="F8191" i="12"/>
  <c r="G8191" i="12" s="1"/>
  <c r="E8190" i="12"/>
  <c r="P8188" i="12" l="1"/>
  <c r="Q8188" i="12"/>
  <c r="L8189" i="12"/>
  <c r="M8189" i="12"/>
  <c r="N8188" i="12"/>
  <c r="I8189" i="12"/>
  <c r="J8189" i="12" s="1"/>
  <c r="H8190" i="12"/>
  <c r="E8191" i="12"/>
  <c r="F8192" i="12"/>
  <c r="G8192" i="12" s="1"/>
  <c r="P8189" i="12" l="1"/>
  <c r="Q8189" i="12"/>
  <c r="R8188" i="12"/>
  <c r="L8190" i="12"/>
  <c r="M8190" i="12"/>
  <c r="N8189" i="12"/>
  <c r="I8190" i="12"/>
  <c r="J8190" i="12" s="1"/>
  <c r="H8191" i="12"/>
  <c r="M8191" i="12" s="1"/>
  <c r="F8193" i="12"/>
  <c r="G8193" i="12" s="1"/>
  <c r="E8192" i="12"/>
  <c r="P8190" i="12" l="1"/>
  <c r="Q8190" i="12"/>
  <c r="Q8191" i="12" s="1"/>
  <c r="R8189" i="12"/>
  <c r="N8190" i="12"/>
  <c r="I8191" i="12"/>
  <c r="J8191" i="12" s="1"/>
  <c r="L8191" i="12"/>
  <c r="N8191" i="12" s="1"/>
  <c r="H8192" i="12"/>
  <c r="E8193" i="12"/>
  <c r="F8194" i="12"/>
  <c r="G8194" i="12" s="1"/>
  <c r="P8191" i="12" l="1"/>
  <c r="R8191" i="12" s="1"/>
  <c r="R8190" i="12"/>
  <c r="L8192" i="12"/>
  <c r="M8192" i="12"/>
  <c r="I8192" i="12"/>
  <c r="J8192" i="12" s="1"/>
  <c r="H8193" i="12"/>
  <c r="F8195" i="12"/>
  <c r="G8195" i="12" s="1"/>
  <c r="E8194" i="12"/>
  <c r="P8192" i="12" l="1"/>
  <c r="Q8192" i="12"/>
  <c r="L8193" i="12"/>
  <c r="M8193" i="12"/>
  <c r="N8192" i="12"/>
  <c r="I8193" i="12"/>
  <c r="J8193" i="12" s="1"/>
  <c r="H8194" i="12"/>
  <c r="F8196" i="12"/>
  <c r="G8196" i="12" s="1"/>
  <c r="E8195" i="12"/>
  <c r="P8193" i="12" l="1"/>
  <c r="Q8193" i="12"/>
  <c r="R8192" i="12"/>
  <c r="L8194" i="12"/>
  <c r="M8194" i="12"/>
  <c r="N8193" i="12"/>
  <c r="I8194" i="12"/>
  <c r="J8194" i="12" s="1"/>
  <c r="H8195" i="12"/>
  <c r="M8195" i="12" s="1"/>
  <c r="F8197" i="12"/>
  <c r="G8197" i="12" s="1"/>
  <c r="E8196" i="12"/>
  <c r="P8194" i="12" l="1"/>
  <c r="Q8194" i="12"/>
  <c r="Q8195" i="12" s="1"/>
  <c r="R8193" i="12"/>
  <c r="N8194" i="12"/>
  <c r="I8195" i="12"/>
  <c r="J8195" i="12" s="1"/>
  <c r="L8195" i="12"/>
  <c r="N8195" i="12" s="1"/>
  <c r="H8196" i="12"/>
  <c r="M8196" i="12" s="1"/>
  <c r="E8197" i="12"/>
  <c r="F8198" i="12"/>
  <c r="G8198" i="12" s="1"/>
  <c r="P8195" i="12" l="1"/>
  <c r="Q8196" i="12"/>
  <c r="R8194" i="12"/>
  <c r="R8195" i="12"/>
  <c r="I8196" i="12"/>
  <c r="J8196" i="12" s="1"/>
  <c r="L8196" i="12"/>
  <c r="N8196" i="12" s="1"/>
  <c r="H8197" i="12"/>
  <c r="F8199" i="12"/>
  <c r="G8199" i="12" s="1"/>
  <c r="E8198" i="12"/>
  <c r="P8196" i="12" l="1"/>
  <c r="R8196" i="12" s="1"/>
  <c r="L8197" i="12"/>
  <c r="M8197" i="12"/>
  <c r="I8197" i="12"/>
  <c r="J8197" i="12" s="1"/>
  <c r="H8198" i="12"/>
  <c r="E8199" i="12"/>
  <c r="F8200" i="12"/>
  <c r="G8200" i="12" s="1"/>
  <c r="P8197" i="12" l="1"/>
  <c r="Q8197" i="12"/>
  <c r="L8198" i="12"/>
  <c r="M8198" i="12"/>
  <c r="N8197" i="12"/>
  <c r="I8198" i="12"/>
  <c r="J8198" i="12" s="1"/>
  <c r="H8199" i="12"/>
  <c r="F8201" i="12"/>
  <c r="G8201" i="12" s="1"/>
  <c r="E8200" i="12"/>
  <c r="P8198" i="12" l="1"/>
  <c r="Q8198" i="12"/>
  <c r="R8197" i="12"/>
  <c r="L8199" i="12"/>
  <c r="M8199" i="12"/>
  <c r="N8198" i="12"/>
  <c r="I8199" i="12"/>
  <c r="J8199" i="12" s="1"/>
  <c r="H8200" i="12"/>
  <c r="E8201" i="12"/>
  <c r="F8202" i="12"/>
  <c r="G8202" i="12" s="1"/>
  <c r="P8199" i="12" l="1"/>
  <c r="Q8199" i="12"/>
  <c r="R8198" i="12"/>
  <c r="L8200" i="12"/>
  <c r="M8200" i="12"/>
  <c r="N8199" i="12"/>
  <c r="I8200" i="12"/>
  <c r="J8200" i="12" s="1"/>
  <c r="H8201" i="12"/>
  <c r="F8203" i="12"/>
  <c r="G8203" i="12" s="1"/>
  <c r="E8202" i="12"/>
  <c r="P8200" i="12" l="1"/>
  <c r="Q8200" i="12"/>
  <c r="R8199" i="12"/>
  <c r="L8201" i="12"/>
  <c r="M8201" i="12"/>
  <c r="N8200" i="12"/>
  <c r="I8201" i="12"/>
  <c r="J8201" i="12" s="1"/>
  <c r="H8202" i="12"/>
  <c r="F8204" i="12"/>
  <c r="G8204" i="12" s="1"/>
  <c r="E8203" i="12"/>
  <c r="P8201" i="12" l="1"/>
  <c r="Q8201" i="12"/>
  <c r="R8201" i="12" s="1"/>
  <c r="R8200" i="12"/>
  <c r="L8202" i="12"/>
  <c r="M8202" i="12"/>
  <c r="N8201" i="12"/>
  <c r="I8202" i="12"/>
  <c r="J8202" i="12" s="1"/>
  <c r="H8203" i="12"/>
  <c r="F8205" i="12"/>
  <c r="G8205" i="12" s="1"/>
  <c r="E8204" i="12"/>
  <c r="P8202" i="12" l="1"/>
  <c r="Q8202" i="12"/>
  <c r="L8203" i="12"/>
  <c r="M8203" i="12"/>
  <c r="N8202" i="12"/>
  <c r="I8203" i="12"/>
  <c r="J8203" i="12" s="1"/>
  <c r="H8204" i="12"/>
  <c r="F8206" i="12"/>
  <c r="G8206" i="12" s="1"/>
  <c r="E8205" i="12"/>
  <c r="P8203" i="12" l="1"/>
  <c r="Q8203" i="12"/>
  <c r="R8202" i="12"/>
  <c r="L8204" i="12"/>
  <c r="M8204" i="12"/>
  <c r="N8203" i="12"/>
  <c r="I8204" i="12"/>
  <c r="J8204" i="12" s="1"/>
  <c r="H8205" i="12"/>
  <c r="E8206" i="12"/>
  <c r="F8207" i="12"/>
  <c r="G8207" i="12" s="1"/>
  <c r="P8204" i="12" l="1"/>
  <c r="Q8204" i="12"/>
  <c r="R8203" i="12"/>
  <c r="L8205" i="12"/>
  <c r="M8205" i="12"/>
  <c r="N8204" i="12"/>
  <c r="I8205" i="12"/>
  <c r="J8205" i="12" s="1"/>
  <c r="H8206" i="12"/>
  <c r="F8208" i="12"/>
  <c r="G8208" i="12" s="1"/>
  <c r="E8207" i="12"/>
  <c r="P8205" i="12" l="1"/>
  <c r="Q8205" i="12"/>
  <c r="R8204" i="12"/>
  <c r="L8206" i="12"/>
  <c r="M8206" i="12"/>
  <c r="N8205" i="12"/>
  <c r="I8206" i="12"/>
  <c r="J8206" i="12" s="1"/>
  <c r="H8207" i="12"/>
  <c r="E8208" i="12"/>
  <c r="F8209" i="12"/>
  <c r="G8209" i="12" s="1"/>
  <c r="P8206" i="12" l="1"/>
  <c r="Q8206" i="12"/>
  <c r="R8205" i="12"/>
  <c r="L8207" i="12"/>
  <c r="M8207" i="12"/>
  <c r="N8206" i="12"/>
  <c r="I8207" i="12"/>
  <c r="J8207" i="12" s="1"/>
  <c r="H8208" i="12"/>
  <c r="F8210" i="12"/>
  <c r="G8210" i="12" s="1"/>
  <c r="E8209" i="12"/>
  <c r="P8207" i="12" l="1"/>
  <c r="Q8207" i="12"/>
  <c r="R8206" i="12"/>
  <c r="L8208" i="12"/>
  <c r="M8208" i="12"/>
  <c r="N8207" i="12"/>
  <c r="I8208" i="12"/>
  <c r="J8208" i="12" s="1"/>
  <c r="H8209" i="12"/>
  <c r="M8209" i="12" s="1"/>
  <c r="E8210" i="12"/>
  <c r="F8211" i="12"/>
  <c r="G8211" i="12" s="1"/>
  <c r="P8208" i="12" l="1"/>
  <c r="Q8208" i="12"/>
  <c r="Q8209" i="12" s="1"/>
  <c r="R8207" i="12"/>
  <c r="N8208" i="12"/>
  <c r="I8209" i="12"/>
  <c r="J8209" i="12" s="1"/>
  <c r="L8209" i="12"/>
  <c r="N8209" i="12" s="1"/>
  <c r="H8210" i="12"/>
  <c r="F8212" i="12"/>
  <c r="G8212" i="12" s="1"/>
  <c r="E8211" i="12"/>
  <c r="P8209" i="12" l="1"/>
  <c r="R8209" i="12" s="1"/>
  <c r="R8208" i="12"/>
  <c r="L8210" i="12"/>
  <c r="M8210" i="12"/>
  <c r="I8210" i="12"/>
  <c r="J8210" i="12" s="1"/>
  <c r="H8211" i="12"/>
  <c r="F8213" i="12"/>
  <c r="G8213" i="12" s="1"/>
  <c r="E8212" i="12"/>
  <c r="P8210" i="12" l="1"/>
  <c r="Q8210" i="12"/>
  <c r="L8211" i="12"/>
  <c r="M8211" i="12"/>
  <c r="N8210" i="12"/>
  <c r="I8211" i="12"/>
  <c r="J8211" i="12" s="1"/>
  <c r="H8212" i="12"/>
  <c r="E8213" i="12"/>
  <c r="F8214" i="12"/>
  <c r="G8214" i="12" s="1"/>
  <c r="P8211" i="12" l="1"/>
  <c r="Q8211" i="12"/>
  <c r="R8210" i="12"/>
  <c r="L8212" i="12"/>
  <c r="M8212" i="12"/>
  <c r="N8211" i="12"/>
  <c r="I8212" i="12"/>
  <c r="J8212" i="12" s="1"/>
  <c r="H8213" i="12"/>
  <c r="F8215" i="12"/>
  <c r="G8215" i="12" s="1"/>
  <c r="E8214" i="12"/>
  <c r="P8212" i="12" l="1"/>
  <c r="Q8212" i="12"/>
  <c r="R8211" i="12"/>
  <c r="L8213" i="12"/>
  <c r="M8213" i="12"/>
  <c r="N8212" i="12"/>
  <c r="I8213" i="12"/>
  <c r="J8213" i="12" s="1"/>
  <c r="H8214" i="12"/>
  <c r="E8215" i="12"/>
  <c r="F8216" i="12"/>
  <c r="G8216" i="12" s="1"/>
  <c r="P8213" i="12" l="1"/>
  <c r="Q8213" i="12"/>
  <c r="R8212" i="12"/>
  <c r="L8214" i="12"/>
  <c r="M8214" i="12"/>
  <c r="N8213" i="12"/>
  <c r="I8214" i="12"/>
  <c r="J8214" i="12" s="1"/>
  <c r="H8215" i="12"/>
  <c r="F8217" i="12"/>
  <c r="G8217" i="12" s="1"/>
  <c r="E8216" i="12"/>
  <c r="P8214" i="12" l="1"/>
  <c r="Q8214" i="12"/>
  <c r="R8213" i="12"/>
  <c r="L8215" i="12"/>
  <c r="M8215" i="12"/>
  <c r="N8214" i="12"/>
  <c r="I8215" i="12"/>
  <c r="J8215" i="12" s="1"/>
  <c r="H8216" i="12"/>
  <c r="M8216" i="12" s="1"/>
  <c r="E8217" i="12"/>
  <c r="F8218" i="12"/>
  <c r="G8218" i="12" s="1"/>
  <c r="P8215" i="12" l="1"/>
  <c r="Q8215" i="12"/>
  <c r="Q8216" i="12" s="1"/>
  <c r="R8214" i="12"/>
  <c r="N8215" i="12"/>
  <c r="I8216" i="12"/>
  <c r="J8216" i="12" s="1"/>
  <c r="L8216" i="12"/>
  <c r="N8216" i="12" s="1"/>
  <c r="H8217" i="12"/>
  <c r="F8219" i="12"/>
  <c r="G8219" i="12" s="1"/>
  <c r="E8218" i="12"/>
  <c r="P8216" i="12" l="1"/>
  <c r="R8216" i="12" s="1"/>
  <c r="R8215" i="12"/>
  <c r="L8217" i="12"/>
  <c r="M8217" i="12"/>
  <c r="I8217" i="12"/>
  <c r="J8217" i="12" s="1"/>
  <c r="H8218" i="12"/>
  <c r="E8219" i="12"/>
  <c r="F8220" i="12"/>
  <c r="G8220" i="12" s="1"/>
  <c r="P8217" i="12" l="1"/>
  <c r="Q8217" i="12"/>
  <c r="L8218" i="12"/>
  <c r="M8218" i="12"/>
  <c r="N8217" i="12"/>
  <c r="I8218" i="12"/>
  <c r="J8218" i="12" s="1"/>
  <c r="H8219" i="12"/>
  <c r="F8221" i="12"/>
  <c r="G8221" i="12" s="1"/>
  <c r="E8220" i="12"/>
  <c r="P8218" i="12" l="1"/>
  <c r="Q8218" i="12"/>
  <c r="R8217" i="12"/>
  <c r="L8219" i="12"/>
  <c r="M8219" i="12"/>
  <c r="N8218" i="12"/>
  <c r="I8219" i="12"/>
  <c r="J8219" i="12" s="1"/>
  <c r="H8220" i="12"/>
  <c r="M8220" i="12" s="1"/>
  <c r="E8221" i="12"/>
  <c r="F8222" i="12"/>
  <c r="G8222" i="12" s="1"/>
  <c r="P8219" i="12" l="1"/>
  <c r="Q8219" i="12"/>
  <c r="Q8220" i="12" s="1"/>
  <c r="R8218" i="12"/>
  <c r="N8219" i="12"/>
  <c r="I8220" i="12"/>
  <c r="J8220" i="12" s="1"/>
  <c r="L8220" i="12"/>
  <c r="N8220" i="12" s="1"/>
  <c r="H8221" i="12"/>
  <c r="M8221" i="12" s="1"/>
  <c r="F8223" i="12"/>
  <c r="G8223" i="12" s="1"/>
  <c r="E8222" i="12"/>
  <c r="P8220" i="12" l="1"/>
  <c r="R8220" i="12" s="1"/>
  <c r="Q8221" i="12"/>
  <c r="R8219" i="12"/>
  <c r="I8221" i="12"/>
  <c r="J8221" i="12" s="1"/>
  <c r="L8221" i="12"/>
  <c r="N8221" i="12" s="1"/>
  <c r="H8222" i="12"/>
  <c r="M8222" i="12" s="1"/>
  <c r="F8224" i="12"/>
  <c r="G8224" i="12" s="1"/>
  <c r="E8223" i="12"/>
  <c r="P8221" i="12" l="1"/>
  <c r="Q8222" i="12"/>
  <c r="R8221" i="12"/>
  <c r="I8222" i="12"/>
  <c r="J8222" i="12" s="1"/>
  <c r="L8222" i="12"/>
  <c r="N8222" i="12" s="1"/>
  <c r="H8223" i="12"/>
  <c r="M8223" i="12" s="1"/>
  <c r="F8225" i="12"/>
  <c r="G8225" i="12" s="1"/>
  <c r="E8224" i="12"/>
  <c r="P8222" i="12" l="1"/>
  <c r="R8222" i="12" s="1"/>
  <c r="Q8223" i="12"/>
  <c r="I8223" i="12"/>
  <c r="J8223" i="12" s="1"/>
  <c r="L8223" i="12"/>
  <c r="N8223" i="12" s="1"/>
  <c r="H8224" i="12"/>
  <c r="M8224" i="12" s="1"/>
  <c r="E8225" i="12"/>
  <c r="F8226" i="12"/>
  <c r="G8226" i="12" s="1"/>
  <c r="P8223" i="12" l="1"/>
  <c r="R8223" i="12" s="1"/>
  <c r="Q8224" i="12"/>
  <c r="I8224" i="12"/>
  <c r="J8224" i="12" s="1"/>
  <c r="L8224" i="12"/>
  <c r="N8224" i="12" s="1"/>
  <c r="H8225" i="12"/>
  <c r="F8227" i="12"/>
  <c r="G8227" i="12" s="1"/>
  <c r="E8226" i="12"/>
  <c r="P8224" i="12" l="1"/>
  <c r="R8224" i="12" s="1"/>
  <c r="L8225" i="12"/>
  <c r="M8225" i="12"/>
  <c r="I8225" i="12"/>
  <c r="J8225" i="12" s="1"/>
  <c r="H8226" i="12"/>
  <c r="E8227" i="12"/>
  <c r="F8228" i="12"/>
  <c r="G8228" i="12" s="1"/>
  <c r="P8225" i="12" l="1"/>
  <c r="Q8225" i="12"/>
  <c r="L8226" i="12"/>
  <c r="M8226" i="12"/>
  <c r="N8225" i="12"/>
  <c r="I8226" i="12"/>
  <c r="J8226" i="12" s="1"/>
  <c r="H8227" i="12"/>
  <c r="E8228" i="12"/>
  <c r="F8229" i="12"/>
  <c r="G8229" i="12" s="1"/>
  <c r="P8226" i="12" l="1"/>
  <c r="Q8226" i="12"/>
  <c r="R8225" i="12"/>
  <c r="L8227" i="12"/>
  <c r="M8227" i="12"/>
  <c r="N8226" i="12"/>
  <c r="I8227" i="12"/>
  <c r="J8227" i="12" s="1"/>
  <c r="H8228" i="12"/>
  <c r="F8230" i="12"/>
  <c r="G8230" i="12" s="1"/>
  <c r="E8229" i="12"/>
  <c r="P8227" i="12" l="1"/>
  <c r="Q8227" i="12"/>
  <c r="R8226" i="12"/>
  <c r="L8228" i="12"/>
  <c r="M8228" i="12"/>
  <c r="N8227" i="12"/>
  <c r="I8228" i="12"/>
  <c r="J8228" i="12" s="1"/>
  <c r="H8229" i="12"/>
  <c r="E8230" i="12"/>
  <c r="F8231" i="12"/>
  <c r="G8231" i="12" s="1"/>
  <c r="P8228" i="12" l="1"/>
  <c r="Q8228" i="12"/>
  <c r="R8227" i="12"/>
  <c r="L8229" i="12"/>
  <c r="M8229" i="12"/>
  <c r="N8228" i="12"/>
  <c r="I8229" i="12"/>
  <c r="J8229" i="12" s="1"/>
  <c r="H8230" i="12"/>
  <c r="F8232" i="12"/>
  <c r="G8232" i="12" s="1"/>
  <c r="E8231" i="12"/>
  <c r="P8229" i="12" l="1"/>
  <c r="Q8229" i="12"/>
  <c r="R8228" i="12"/>
  <c r="L8230" i="12"/>
  <c r="M8230" i="12"/>
  <c r="N8229" i="12"/>
  <c r="I8230" i="12"/>
  <c r="J8230" i="12" s="1"/>
  <c r="H8231" i="12"/>
  <c r="F8233" i="12"/>
  <c r="G8233" i="12" s="1"/>
  <c r="E8232" i="12"/>
  <c r="P8230" i="12" l="1"/>
  <c r="Q8230" i="12"/>
  <c r="R8229" i="12"/>
  <c r="L8231" i="12"/>
  <c r="M8231" i="12"/>
  <c r="N8230" i="12"/>
  <c r="I8231" i="12"/>
  <c r="J8231" i="12" s="1"/>
  <c r="H8232" i="12"/>
  <c r="E8233" i="12"/>
  <c r="F8234" i="12"/>
  <c r="G8234" i="12" s="1"/>
  <c r="P8231" i="12" l="1"/>
  <c r="Q8231" i="12"/>
  <c r="R8230" i="12"/>
  <c r="L8232" i="12"/>
  <c r="M8232" i="12"/>
  <c r="N8231" i="12"/>
  <c r="I8232" i="12"/>
  <c r="J8232" i="12" s="1"/>
  <c r="H8233" i="12"/>
  <c r="F8235" i="12"/>
  <c r="G8235" i="12" s="1"/>
  <c r="E8234" i="12"/>
  <c r="P8232" i="12" l="1"/>
  <c r="Q8232" i="12"/>
  <c r="R8231" i="12"/>
  <c r="L8233" i="12"/>
  <c r="M8233" i="12"/>
  <c r="N8232" i="12"/>
  <c r="I8233" i="12"/>
  <c r="J8233" i="12" s="1"/>
  <c r="H8234" i="12"/>
  <c r="M8234" i="12" s="1"/>
  <c r="F8236" i="12"/>
  <c r="G8236" i="12" s="1"/>
  <c r="E8235" i="12"/>
  <c r="P8233" i="12" l="1"/>
  <c r="Q8233" i="12"/>
  <c r="Q8234" i="12" s="1"/>
  <c r="R8232" i="12"/>
  <c r="N8233" i="12"/>
  <c r="I8234" i="12"/>
  <c r="J8234" i="12" s="1"/>
  <c r="L8234" i="12"/>
  <c r="N8234" i="12" s="1"/>
  <c r="H8235" i="12"/>
  <c r="F8237" i="12"/>
  <c r="G8237" i="12" s="1"/>
  <c r="E8236" i="12"/>
  <c r="P8234" i="12" l="1"/>
  <c r="R8234" i="12" s="1"/>
  <c r="R8233" i="12"/>
  <c r="L8235" i="12"/>
  <c r="M8235" i="12"/>
  <c r="I8235" i="12"/>
  <c r="J8235" i="12" s="1"/>
  <c r="H8236" i="12"/>
  <c r="F8238" i="12"/>
  <c r="G8238" i="12" s="1"/>
  <c r="E8237" i="12"/>
  <c r="P8235" i="12" l="1"/>
  <c r="Q8235" i="12"/>
  <c r="L8236" i="12"/>
  <c r="M8236" i="12"/>
  <c r="N8235" i="12"/>
  <c r="I8236" i="12"/>
  <c r="J8236" i="12" s="1"/>
  <c r="H8237" i="12"/>
  <c r="F8239" i="12"/>
  <c r="G8239" i="12" s="1"/>
  <c r="E8238" i="12"/>
  <c r="P8236" i="12" l="1"/>
  <c r="Q8236" i="12"/>
  <c r="R8235" i="12"/>
  <c r="L8237" i="12"/>
  <c r="M8237" i="12"/>
  <c r="N8236" i="12"/>
  <c r="I8237" i="12"/>
  <c r="J8237" i="12" s="1"/>
  <c r="H8238" i="12"/>
  <c r="M8238" i="12" s="1"/>
  <c r="E8239" i="12"/>
  <c r="F8240" i="12"/>
  <c r="G8240" i="12" s="1"/>
  <c r="P8237" i="12" l="1"/>
  <c r="Q8237" i="12"/>
  <c r="Q8238" i="12" s="1"/>
  <c r="R8236" i="12"/>
  <c r="N8237" i="12"/>
  <c r="I8238" i="12"/>
  <c r="J8238" i="12" s="1"/>
  <c r="L8238" i="12"/>
  <c r="N8238" i="12" s="1"/>
  <c r="H8239" i="12"/>
  <c r="M8239" i="12" s="1"/>
  <c r="F8241" i="12"/>
  <c r="G8241" i="12" s="1"/>
  <c r="E8240" i="12"/>
  <c r="P8238" i="12" l="1"/>
  <c r="Q8239" i="12"/>
  <c r="R8237" i="12"/>
  <c r="R8238" i="12"/>
  <c r="I8239" i="12"/>
  <c r="J8239" i="12" s="1"/>
  <c r="L8239" i="12"/>
  <c r="N8239" i="12" s="1"/>
  <c r="H8240" i="12"/>
  <c r="E8241" i="12"/>
  <c r="F8242" i="12"/>
  <c r="G8242" i="12" s="1"/>
  <c r="P8239" i="12" l="1"/>
  <c r="R8239" i="12" s="1"/>
  <c r="L8240" i="12"/>
  <c r="M8240" i="12"/>
  <c r="I8240" i="12"/>
  <c r="J8240" i="12" s="1"/>
  <c r="H8241" i="12"/>
  <c r="F8243" i="12"/>
  <c r="G8243" i="12" s="1"/>
  <c r="E8242" i="12"/>
  <c r="P8240" i="12" l="1"/>
  <c r="Q8240" i="12"/>
  <c r="L8241" i="12"/>
  <c r="M8241" i="12"/>
  <c r="N8240" i="12"/>
  <c r="I8241" i="12"/>
  <c r="J8241" i="12" s="1"/>
  <c r="H8242" i="12"/>
  <c r="E8243" i="12"/>
  <c r="F8244" i="12"/>
  <c r="G8244" i="12" s="1"/>
  <c r="P8241" i="12" l="1"/>
  <c r="Q8241" i="12"/>
  <c r="R8240" i="12"/>
  <c r="L8242" i="12"/>
  <c r="M8242" i="12"/>
  <c r="N8241" i="12"/>
  <c r="I8242" i="12"/>
  <c r="J8242" i="12" s="1"/>
  <c r="H8243" i="12"/>
  <c r="M8243" i="12" s="1"/>
  <c r="F8245" i="12"/>
  <c r="G8245" i="12" s="1"/>
  <c r="E8244" i="12"/>
  <c r="P8242" i="12" l="1"/>
  <c r="Q8242" i="12"/>
  <c r="Q8243" i="12" s="1"/>
  <c r="R8241" i="12"/>
  <c r="N8242" i="12"/>
  <c r="I8243" i="12"/>
  <c r="J8243" i="12" s="1"/>
  <c r="L8243" i="12"/>
  <c r="N8243" i="12" s="1"/>
  <c r="H8244" i="12"/>
  <c r="M8244" i="12" s="1"/>
  <c r="E8245" i="12"/>
  <c r="F8246" i="12"/>
  <c r="G8246" i="12" s="1"/>
  <c r="P8243" i="12" l="1"/>
  <c r="R8243" i="12" s="1"/>
  <c r="Q8244" i="12"/>
  <c r="R8242" i="12"/>
  <c r="I8244" i="12"/>
  <c r="J8244" i="12" s="1"/>
  <c r="L8244" i="12"/>
  <c r="N8244" i="12" s="1"/>
  <c r="H8245" i="12"/>
  <c r="F8247" i="12"/>
  <c r="G8247" i="12" s="1"/>
  <c r="E8246" i="12"/>
  <c r="P8244" i="12" l="1"/>
  <c r="R8244" i="12" s="1"/>
  <c r="L8245" i="12"/>
  <c r="M8245" i="12"/>
  <c r="I8245" i="12"/>
  <c r="J8245" i="12" s="1"/>
  <c r="H8246" i="12"/>
  <c r="F8248" i="12"/>
  <c r="G8248" i="12" s="1"/>
  <c r="E8247" i="12"/>
  <c r="P8245" i="12" l="1"/>
  <c r="Q8245" i="12"/>
  <c r="L8246" i="12"/>
  <c r="M8246" i="12"/>
  <c r="N8245" i="12"/>
  <c r="I8246" i="12"/>
  <c r="J8246" i="12" s="1"/>
  <c r="H8247" i="12"/>
  <c r="F8249" i="12"/>
  <c r="G8249" i="12" s="1"/>
  <c r="E8248" i="12"/>
  <c r="P8246" i="12" l="1"/>
  <c r="Q8246" i="12"/>
  <c r="R8245" i="12"/>
  <c r="L8247" i="12"/>
  <c r="M8247" i="12"/>
  <c r="N8246" i="12"/>
  <c r="I8247" i="12"/>
  <c r="J8247" i="12" s="1"/>
  <c r="H8248" i="12"/>
  <c r="E8249" i="12"/>
  <c r="F8250" i="12"/>
  <c r="G8250" i="12" s="1"/>
  <c r="P8247" i="12" l="1"/>
  <c r="Q8247" i="12"/>
  <c r="R8246" i="12"/>
  <c r="L8248" i="12"/>
  <c r="M8248" i="12"/>
  <c r="N8247" i="12"/>
  <c r="I8248" i="12"/>
  <c r="J8248" i="12" s="1"/>
  <c r="H8249" i="12"/>
  <c r="E8250" i="12"/>
  <c r="F8251" i="12"/>
  <c r="G8251" i="12" s="1"/>
  <c r="P8248" i="12" l="1"/>
  <c r="Q8248" i="12"/>
  <c r="R8247" i="12"/>
  <c r="L8249" i="12"/>
  <c r="M8249" i="12"/>
  <c r="N8248" i="12"/>
  <c r="I8249" i="12"/>
  <c r="J8249" i="12" s="1"/>
  <c r="H8250" i="12"/>
  <c r="F8252" i="12"/>
  <c r="G8252" i="12" s="1"/>
  <c r="E8251" i="12"/>
  <c r="P8249" i="12" l="1"/>
  <c r="Q8249" i="12"/>
  <c r="R8249" i="12" s="1"/>
  <c r="R8248" i="12"/>
  <c r="L8250" i="12"/>
  <c r="M8250" i="12"/>
  <c r="N8249" i="12"/>
  <c r="I8250" i="12"/>
  <c r="J8250" i="12" s="1"/>
  <c r="H8251" i="12"/>
  <c r="E8252" i="12"/>
  <c r="F8253" i="12"/>
  <c r="G8253" i="12" s="1"/>
  <c r="P8250" i="12" l="1"/>
  <c r="Q8250" i="12"/>
  <c r="L8251" i="12"/>
  <c r="M8251" i="12"/>
  <c r="N8250" i="12"/>
  <c r="I8251" i="12"/>
  <c r="J8251" i="12" s="1"/>
  <c r="H8252" i="12"/>
  <c r="F8254" i="12"/>
  <c r="G8254" i="12" s="1"/>
  <c r="E8253" i="12"/>
  <c r="P8251" i="12" l="1"/>
  <c r="Q8251" i="12"/>
  <c r="R8250" i="12"/>
  <c r="L8252" i="12"/>
  <c r="M8252" i="12"/>
  <c r="N8251" i="12"/>
  <c r="I8252" i="12"/>
  <c r="J8252" i="12" s="1"/>
  <c r="H8253" i="12"/>
  <c r="E8254" i="12"/>
  <c r="F8255" i="12"/>
  <c r="G8255" i="12" s="1"/>
  <c r="P8252" i="12" l="1"/>
  <c r="Q8252" i="12"/>
  <c r="R8251" i="12"/>
  <c r="L8253" i="12"/>
  <c r="M8253" i="12"/>
  <c r="N8252" i="12"/>
  <c r="I8253" i="12"/>
  <c r="J8253" i="12" s="1"/>
  <c r="H8254" i="12"/>
  <c r="F8256" i="12"/>
  <c r="G8256" i="12" s="1"/>
  <c r="E8255" i="12"/>
  <c r="P8253" i="12" l="1"/>
  <c r="Q8253" i="12"/>
  <c r="R8252" i="12"/>
  <c r="L8254" i="12"/>
  <c r="M8254" i="12"/>
  <c r="N8253" i="12"/>
  <c r="I8254" i="12"/>
  <c r="J8254" i="12" s="1"/>
  <c r="H8255" i="12"/>
  <c r="M8255" i="12" s="1"/>
  <c r="E8256" i="12"/>
  <c r="F8257" i="12"/>
  <c r="G8257" i="12" s="1"/>
  <c r="P8254" i="12" l="1"/>
  <c r="Q8254" i="12"/>
  <c r="Q8255" i="12" s="1"/>
  <c r="R8253" i="12"/>
  <c r="N8254" i="12"/>
  <c r="I8255" i="12"/>
  <c r="J8255" i="12" s="1"/>
  <c r="L8255" i="12"/>
  <c r="N8255" i="12" s="1"/>
  <c r="H8256" i="12"/>
  <c r="F8258" i="12"/>
  <c r="G8258" i="12" s="1"/>
  <c r="E8257" i="12"/>
  <c r="P8255" i="12" l="1"/>
  <c r="R8255" i="12" s="1"/>
  <c r="R8254" i="12"/>
  <c r="L8256" i="12"/>
  <c r="M8256" i="12"/>
  <c r="I8256" i="12"/>
  <c r="J8256" i="12" s="1"/>
  <c r="H8257" i="12"/>
  <c r="E8258" i="12"/>
  <c r="F8259" i="12"/>
  <c r="G8259" i="12" s="1"/>
  <c r="P8256" i="12" l="1"/>
  <c r="Q8256" i="12"/>
  <c r="L8257" i="12"/>
  <c r="M8257" i="12"/>
  <c r="N8256" i="12"/>
  <c r="I8257" i="12"/>
  <c r="J8257" i="12" s="1"/>
  <c r="H8258" i="12"/>
  <c r="F8260" i="12"/>
  <c r="G8260" i="12" s="1"/>
  <c r="E8259" i="12"/>
  <c r="P8257" i="12" l="1"/>
  <c r="Q8257" i="12"/>
  <c r="R8256" i="12"/>
  <c r="L8258" i="12"/>
  <c r="M8258" i="12"/>
  <c r="N8257" i="12"/>
  <c r="I8258" i="12"/>
  <c r="J8258" i="12" s="1"/>
  <c r="H8259" i="12"/>
  <c r="E8260" i="12"/>
  <c r="F8261" i="12"/>
  <c r="G8261" i="12" s="1"/>
  <c r="P8258" i="12" l="1"/>
  <c r="Q8258" i="12"/>
  <c r="R8257" i="12"/>
  <c r="L8259" i="12"/>
  <c r="M8259" i="12"/>
  <c r="N8258" i="12"/>
  <c r="I8259" i="12"/>
  <c r="J8259" i="12" s="1"/>
  <c r="H8260" i="12"/>
  <c r="F8262" i="12"/>
  <c r="G8262" i="12" s="1"/>
  <c r="E8261" i="12"/>
  <c r="P8259" i="12" l="1"/>
  <c r="Q8259" i="12"/>
  <c r="R8258" i="12"/>
  <c r="L8260" i="12"/>
  <c r="M8260" i="12"/>
  <c r="N8259" i="12"/>
  <c r="I8260" i="12"/>
  <c r="J8260" i="12" s="1"/>
  <c r="H8261" i="12"/>
  <c r="F8263" i="12"/>
  <c r="G8263" i="12" s="1"/>
  <c r="E8262" i="12"/>
  <c r="P8260" i="12" l="1"/>
  <c r="Q8260" i="12"/>
  <c r="R8259" i="12"/>
  <c r="L8261" i="12"/>
  <c r="M8261" i="12"/>
  <c r="N8260" i="12"/>
  <c r="I8261" i="12"/>
  <c r="J8261" i="12" s="1"/>
  <c r="H8262" i="12"/>
  <c r="F8264" i="12"/>
  <c r="G8264" i="12" s="1"/>
  <c r="E8263" i="12"/>
  <c r="R8260" i="12" l="1"/>
  <c r="P8261" i="12"/>
  <c r="Q8261" i="12"/>
  <c r="L8262" i="12"/>
  <c r="M8262" i="12"/>
  <c r="N8261" i="12"/>
  <c r="I8262" i="12"/>
  <c r="J8262" i="12" s="1"/>
  <c r="H8263" i="12"/>
  <c r="E8264" i="12"/>
  <c r="F8265" i="12"/>
  <c r="G8265" i="12" s="1"/>
  <c r="P8262" i="12" l="1"/>
  <c r="Q8262" i="12"/>
  <c r="R8261" i="12"/>
  <c r="L8263" i="12"/>
  <c r="M8263" i="12"/>
  <c r="N8262" i="12"/>
  <c r="I8263" i="12"/>
  <c r="J8263" i="12" s="1"/>
  <c r="H8264" i="12"/>
  <c r="F8266" i="12"/>
  <c r="G8266" i="12" s="1"/>
  <c r="E8265" i="12"/>
  <c r="P8263" i="12" l="1"/>
  <c r="Q8263" i="12"/>
  <c r="R8262" i="12"/>
  <c r="L8264" i="12"/>
  <c r="M8264" i="12"/>
  <c r="N8263" i="12"/>
  <c r="I8264" i="12"/>
  <c r="J8264" i="12" s="1"/>
  <c r="H8265" i="12"/>
  <c r="M8265" i="12" s="1"/>
  <c r="E8266" i="12"/>
  <c r="F8267" i="12"/>
  <c r="G8267" i="12" s="1"/>
  <c r="P8264" i="12" l="1"/>
  <c r="Q8264" i="12"/>
  <c r="Q8265" i="12" s="1"/>
  <c r="R8263" i="12"/>
  <c r="N8264" i="12"/>
  <c r="I8265" i="12"/>
  <c r="J8265" i="12" s="1"/>
  <c r="L8265" i="12"/>
  <c r="N8265" i="12" s="1"/>
  <c r="H8266" i="12"/>
  <c r="F8268" i="12"/>
  <c r="G8268" i="12" s="1"/>
  <c r="E8267" i="12"/>
  <c r="R8264" i="12" l="1"/>
  <c r="P8265" i="12"/>
  <c r="L8266" i="12"/>
  <c r="M8266" i="12"/>
  <c r="I8266" i="12"/>
  <c r="J8266" i="12" s="1"/>
  <c r="H8267" i="12"/>
  <c r="F8269" i="12"/>
  <c r="G8269" i="12" s="1"/>
  <c r="E8268" i="12"/>
  <c r="P8266" i="12" l="1"/>
  <c r="R8265" i="12"/>
  <c r="Q8266" i="12"/>
  <c r="L8267" i="12"/>
  <c r="M8267" i="12"/>
  <c r="N8266" i="12"/>
  <c r="I8267" i="12"/>
  <c r="J8267" i="12" s="1"/>
  <c r="H8268" i="12"/>
  <c r="F8270" i="12"/>
  <c r="G8270" i="12" s="1"/>
  <c r="E8269" i="12"/>
  <c r="P8267" i="12" l="1"/>
  <c r="Q8267" i="12"/>
  <c r="R8266" i="12"/>
  <c r="L8268" i="12"/>
  <c r="M8268" i="12"/>
  <c r="N8267" i="12"/>
  <c r="I8268" i="12"/>
  <c r="J8268" i="12" s="1"/>
  <c r="H8269" i="12"/>
  <c r="F8271" i="12"/>
  <c r="G8271" i="12" s="1"/>
  <c r="E8270" i="12"/>
  <c r="P8268" i="12" l="1"/>
  <c r="Q8268" i="12"/>
  <c r="R8267" i="12"/>
  <c r="L8269" i="12"/>
  <c r="M8269" i="12"/>
  <c r="N8268" i="12"/>
  <c r="I8269" i="12"/>
  <c r="J8269" i="12" s="1"/>
  <c r="H8270" i="12"/>
  <c r="M8270" i="12" s="1"/>
  <c r="E8271" i="12"/>
  <c r="F8272" i="12"/>
  <c r="G8272" i="12" s="1"/>
  <c r="P8269" i="12" l="1"/>
  <c r="Q8269" i="12"/>
  <c r="Q8270" i="12" s="1"/>
  <c r="R8268" i="12"/>
  <c r="N8269" i="12"/>
  <c r="I8270" i="12"/>
  <c r="J8270" i="12" s="1"/>
  <c r="L8270" i="12"/>
  <c r="N8270" i="12" s="1"/>
  <c r="H8271" i="12"/>
  <c r="F8273" i="12"/>
  <c r="G8273" i="12" s="1"/>
  <c r="E8272" i="12"/>
  <c r="P8270" i="12" l="1"/>
  <c r="R8270" i="12" s="1"/>
  <c r="R8269" i="12"/>
  <c r="L8271" i="12"/>
  <c r="M8271" i="12"/>
  <c r="I8271" i="12"/>
  <c r="J8271" i="12" s="1"/>
  <c r="H8272" i="12"/>
  <c r="F8274" i="12"/>
  <c r="G8274" i="12" s="1"/>
  <c r="E8273" i="12"/>
  <c r="P8271" i="12" l="1"/>
  <c r="Q8271" i="12"/>
  <c r="L8272" i="12"/>
  <c r="M8272" i="12"/>
  <c r="N8271" i="12"/>
  <c r="I8272" i="12"/>
  <c r="J8272" i="12" s="1"/>
  <c r="H8273" i="12"/>
  <c r="F8275" i="12"/>
  <c r="G8275" i="12" s="1"/>
  <c r="E8274" i="12"/>
  <c r="P8272" i="12" l="1"/>
  <c r="Q8272" i="12"/>
  <c r="R8271" i="12"/>
  <c r="L8273" i="12"/>
  <c r="M8273" i="12"/>
  <c r="N8272" i="12"/>
  <c r="I8273" i="12"/>
  <c r="J8273" i="12" s="1"/>
  <c r="H8274" i="12"/>
  <c r="F8276" i="12"/>
  <c r="G8276" i="12" s="1"/>
  <c r="E8275" i="12"/>
  <c r="P8273" i="12" l="1"/>
  <c r="Q8273" i="12"/>
  <c r="R8272" i="12"/>
  <c r="L8274" i="12"/>
  <c r="M8274" i="12"/>
  <c r="N8273" i="12"/>
  <c r="I8274" i="12"/>
  <c r="J8274" i="12" s="1"/>
  <c r="H8275" i="12"/>
  <c r="F8277" i="12"/>
  <c r="G8277" i="12" s="1"/>
  <c r="E8276" i="12"/>
  <c r="P8274" i="12" l="1"/>
  <c r="Q8274" i="12"/>
  <c r="R8273" i="12"/>
  <c r="L8275" i="12"/>
  <c r="M8275" i="12"/>
  <c r="N8274" i="12"/>
  <c r="I8275" i="12"/>
  <c r="J8275" i="12" s="1"/>
  <c r="H8276" i="12"/>
  <c r="F8278" i="12"/>
  <c r="G8278" i="12" s="1"/>
  <c r="E8277" i="12"/>
  <c r="P8275" i="12" l="1"/>
  <c r="Q8275" i="12"/>
  <c r="R8274" i="12"/>
  <c r="L8276" i="12"/>
  <c r="M8276" i="12"/>
  <c r="N8275" i="12"/>
  <c r="I8276" i="12"/>
  <c r="J8276" i="12" s="1"/>
  <c r="H8277" i="12"/>
  <c r="E8278" i="12"/>
  <c r="F8279" i="12"/>
  <c r="G8279" i="12" s="1"/>
  <c r="P8276" i="12" l="1"/>
  <c r="Q8276" i="12"/>
  <c r="R8275" i="12"/>
  <c r="L8277" i="12"/>
  <c r="M8277" i="12"/>
  <c r="N8276" i="12"/>
  <c r="I8277" i="12"/>
  <c r="J8277" i="12" s="1"/>
  <c r="H8278" i="12"/>
  <c r="F8280" i="12"/>
  <c r="G8280" i="12" s="1"/>
  <c r="E8279" i="12"/>
  <c r="P8277" i="12" l="1"/>
  <c r="Q8277" i="12"/>
  <c r="R8276" i="12"/>
  <c r="L8278" i="12"/>
  <c r="M8278" i="12"/>
  <c r="N8277" i="12"/>
  <c r="I8278" i="12"/>
  <c r="J8278" i="12" s="1"/>
  <c r="H8279" i="12"/>
  <c r="E8280" i="12"/>
  <c r="F8281" i="12"/>
  <c r="G8281" i="12" s="1"/>
  <c r="P8278" i="12" l="1"/>
  <c r="Q8278" i="12"/>
  <c r="R8277" i="12"/>
  <c r="L8279" i="12"/>
  <c r="M8279" i="12"/>
  <c r="N8278" i="12"/>
  <c r="I8279" i="12"/>
  <c r="J8279" i="12" s="1"/>
  <c r="H8280" i="12"/>
  <c r="F8282" i="12"/>
  <c r="G8282" i="12" s="1"/>
  <c r="E8281" i="12"/>
  <c r="P8279" i="12" l="1"/>
  <c r="Q8279" i="12"/>
  <c r="R8278" i="12"/>
  <c r="L8280" i="12"/>
  <c r="M8280" i="12"/>
  <c r="N8279" i="12"/>
  <c r="I8280" i="12"/>
  <c r="J8280" i="12" s="1"/>
  <c r="H8281" i="12"/>
  <c r="F8283" i="12"/>
  <c r="G8283" i="12" s="1"/>
  <c r="E8282" i="12"/>
  <c r="P8280" i="12" l="1"/>
  <c r="Q8280" i="12"/>
  <c r="R8279" i="12"/>
  <c r="L8281" i="12"/>
  <c r="M8281" i="12"/>
  <c r="N8280" i="12"/>
  <c r="I8281" i="12"/>
  <c r="J8281" i="12" s="1"/>
  <c r="H8282" i="12"/>
  <c r="F8284" i="12"/>
  <c r="G8284" i="12" s="1"/>
  <c r="E8283" i="12"/>
  <c r="P8281" i="12" l="1"/>
  <c r="Q8281" i="12"/>
  <c r="R8280" i="12"/>
  <c r="L8282" i="12"/>
  <c r="M8282" i="12"/>
  <c r="N8281" i="12"/>
  <c r="I8282" i="12"/>
  <c r="J8282" i="12" s="1"/>
  <c r="H8283" i="12"/>
  <c r="F8285" i="12"/>
  <c r="G8285" i="12" s="1"/>
  <c r="E8284" i="12"/>
  <c r="P8282" i="12" l="1"/>
  <c r="Q8282" i="12"/>
  <c r="R8281" i="12"/>
  <c r="L8283" i="12"/>
  <c r="M8283" i="12"/>
  <c r="N8282" i="12"/>
  <c r="I8283" i="12"/>
  <c r="J8283" i="12" s="1"/>
  <c r="H8284" i="12"/>
  <c r="E8285" i="12"/>
  <c r="F8286" i="12"/>
  <c r="G8286" i="12" s="1"/>
  <c r="P8283" i="12" l="1"/>
  <c r="Q8283" i="12"/>
  <c r="R8282" i="12"/>
  <c r="L8284" i="12"/>
  <c r="M8284" i="12"/>
  <c r="N8283" i="12"/>
  <c r="I8284" i="12"/>
  <c r="J8284" i="12" s="1"/>
  <c r="H8285" i="12"/>
  <c r="F8287" i="12"/>
  <c r="G8287" i="12" s="1"/>
  <c r="E8286" i="12"/>
  <c r="P8284" i="12" l="1"/>
  <c r="Q8284" i="12"/>
  <c r="R8283" i="12"/>
  <c r="L8285" i="12"/>
  <c r="M8285" i="12"/>
  <c r="N8284" i="12"/>
  <c r="I8285" i="12"/>
  <c r="J8285" i="12" s="1"/>
  <c r="H8286" i="12"/>
  <c r="E8287" i="12"/>
  <c r="F8288" i="12"/>
  <c r="G8288" i="12" s="1"/>
  <c r="P8285" i="12" l="1"/>
  <c r="Q8285" i="12"/>
  <c r="R8284" i="12"/>
  <c r="L8286" i="12"/>
  <c r="M8286" i="12"/>
  <c r="N8285" i="12"/>
  <c r="I8286" i="12"/>
  <c r="J8286" i="12" s="1"/>
  <c r="H8287" i="12"/>
  <c r="F8289" i="12"/>
  <c r="G8289" i="12" s="1"/>
  <c r="E8288" i="12"/>
  <c r="P8286" i="12" l="1"/>
  <c r="Q8286" i="12"/>
  <c r="R8285" i="12"/>
  <c r="L8287" i="12"/>
  <c r="M8287" i="12"/>
  <c r="N8286" i="12"/>
  <c r="I8287" i="12"/>
  <c r="J8287" i="12" s="1"/>
  <c r="H8288" i="12"/>
  <c r="F8290" i="12"/>
  <c r="G8290" i="12" s="1"/>
  <c r="E8289" i="12"/>
  <c r="P8287" i="12" l="1"/>
  <c r="Q8287" i="12"/>
  <c r="R8286" i="12"/>
  <c r="L8288" i="12"/>
  <c r="M8288" i="12"/>
  <c r="N8287" i="12"/>
  <c r="I8288" i="12"/>
  <c r="J8288" i="12" s="1"/>
  <c r="H8289" i="12"/>
  <c r="F8291" i="12"/>
  <c r="G8291" i="12" s="1"/>
  <c r="E8290" i="12"/>
  <c r="P8288" i="12" l="1"/>
  <c r="Q8288" i="12"/>
  <c r="R8287" i="12"/>
  <c r="L8289" i="12"/>
  <c r="M8289" i="12"/>
  <c r="N8288" i="12"/>
  <c r="I8289" i="12"/>
  <c r="J8289" i="12" s="1"/>
  <c r="H8290" i="12"/>
  <c r="F8292" i="12"/>
  <c r="G8292" i="12" s="1"/>
  <c r="E8291" i="12"/>
  <c r="P8289" i="12" l="1"/>
  <c r="Q8289" i="12"/>
  <c r="R8289" i="12" s="1"/>
  <c r="R8288" i="12"/>
  <c r="L8290" i="12"/>
  <c r="M8290" i="12"/>
  <c r="N8289" i="12"/>
  <c r="I8290" i="12"/>
  <c r="J8290" i="12" s="1"/>
  <c r="H8291" i="12"/>
  <c r="E8292" i="12"/>
  <c r="F8293" i="12"/>
  <c r="G8293" i="12" s="1"/>
  <c r="P8290" i="12" l="1"/>
  <c r="Q8290" i="12"/>
  <c r="L8291" i="12"/>
  <c r="M8291" i="12"/>
  <c r="N8290" i="12"/>
  <c r="I8291" i="12"/>
  <c r="J8291" i="12" s="1"/>
  <c r="H8292" i="12"/>
  <c r="E8293" i="12"/>
  <c r="F8294" i="12"/>
  <c r="G8294" i="12" s="1"/>
  <c r="P8291" i="12" l="1"/>
  <c r="Q8291" i="12"/>
  <c r="R8290" i="12"/>
  <c r="L8292" i="12"/>
  <c r="M8292" i="12"/>
  <c r="N8291" i="12"/>
  <c r="I8292" i="12"/>
  <c r="J8292" i="12" s="1"/>
  <c r="H8293" i="12"/>
  <c r="F8295" i="12"/>
  <c r="G8295" i="12" s="1"/>
  <c r="E8294" i="12"/>
  <c r="P8292" i="12" l="1"/>
  <c r="Q8292" i="12"/>
  <c r="R8291" i="12"/>
  <c r="L8293" i="12"/>
  <c r="M8293" i="12"/>
  <c r="N8292" i="12"/>
  <c r="I8293" i="12"/>
  <c r="J8293" i="12" s="1"/>
  <c r="H8294" i="12"/>
  <c r="M8294" i="12" s="1"/>
  <c r="E8295" i="12"/>
  <c r="F8296" i="12"/>
  <c r="G8296" i="12" s="1"/>
  <c r="P8293" i="12" l="1"/>
  <c r="Q8293" i="12"/>
  <c r="Q8294" i="12" s="1"/>
  <c r="R8292" i="12"/>
  <c r="N8293" i="12"/>
  <c r="I8294" i="12"/>
  <c r="J8294" i="12" s="1"/>
  <c r="L8294" i="12"/>
  <c r="N8294" i="12" s="1"/>
  <c r="H8295" i="12"/>
  <c r="F8297" i="12"/>
  <c r="G8297" i="12" s="1"/>
  <c r="E8296" i="12"/>
  <c r="P8294" i="12" l="1"/>
  <c r="R8294" i="12" s="1"/>
  <c r="R8293" i="12"/>
  <c r="L8295" i="12"/>
  <c r="M8295" i="12"/>
  <c r="I8295" i="12"/>
  <c r="J8295" i="12" s="1"/>
  <c r="H8296" i="12"/>
  <c r="F8298" i="12"/>
  <c r="G8298" i="12" s="1"/>
  <c r="E8297" i="12"/>
  <c r="P8295" i="12" l="1"/>
  <c r="Q8295" i="12"/>
  <c r="L8296" i="12"/>
  <c r="M8296" i="12"/>
  <c r="N8295" i="12"/>
  <c r="I8296" i="12"/>
  <c r="J8296" i="12" s="1"/>
  <c r="H8297" i="12"/>
  <c r="F8299" i="12"/>
  <c r="G8299" i="12" s="1"/>
  <c r="E8298" i="12"/>
  <c r="P8296" i="12" l="1"/>
  <c r="Q8296" i="12"/>
  <c r="R8295" i="12"/>
  <c r="L8297" i="12"/>
  <c r="M8297" i="12"/>
  <c r="N8296" i="12"/>
  <c r="I8297" i="12"/>
  <c r="J8297" i="12" s="1"/>
  <c r="H8298" i="12"/>
  <c r="E8299" i="12"/>
  <c r="F8300" i="12"/>
  <c r="G8300" i="12" s="1"/>
  <c r="P8297" i="12" l="1"/>
  <c r="Q8297" i="12"/>
  <c r="R8296" i="12"/>
  <c r="L8298" i="12"/>
  <c r="M8298" i="12"/>
  <c r="N8297" i="12"/>
  <c r="I8298" i="12"/>
  <c r="J8298" i="12" s="1"/>
  <c r="H8299" i="12"/>
  <c r="F8301" i="12"/>
  <c r="G8301" i="12" s="1"/>
  <c r="E8300" i="12"/>
  <c r="P8298" i="12" l="1"/>
  <c r="Q8298" i="12"/>
  <c r="R8297" i="12"/>
  <c r="L8299" i="12"/>
  <c r="M8299" i="12"/>
  <c r="N8298" i="12"/>
  <c r="I8299" i="12"/>
  <c r="J8299" i="12" s="1"/>
  <c r="H8300" i="12"/>
  <c r="E8301" i="12"/>
  <c r="F8302" i="12"/>
  <c r="G8302" i="12" s="1"/>
  <c r="P8299" i="12" l="1"/>
  <c r="Q8299" i="12"/>
  <c r="R8298" i="12"/>
  <c r="L8300" i="12"/>
  <c r="M8300" i="12"/>
  <c r="N8299" i="12"/>
  <c r="I8300" i="12"/>
  <c r="J8300" i="12" s="1"/>
  <c r="H8301" i="12"/>
  <c r="F8303" i="12"/>
  <c r="G8303" i="12" s="1"/>
  <c r="E8302" i="12"/>
  <c r="P8300" i="12" l="1"/>
  <c r="Q8300" i="12"/>
  <c r="R8299" i="12"/>
  <c r="L8301" i="12"/>
  <c r="M8301" i="12"/>
  <c r="N8300" i="12"/>
  <c r="I8301" i="12"/>
  <c r="J8301" i="12" s="1"/>
  <c r="H8302" i="12"/>
  <c r="F8304" i="12"/>
  <c r="G8304" i="12" s="1"/>
  <c r="E8303" i="12"/>
  <c r="P8301" i="12" l="1"/>
  <c r="Q8301" i="12"/>
  <c r="R8300" i="12"/>
  <c r="L8302" i="12"/>
  <c r="M8302" i="12"/>
  <c r="N8301" i="12"/>
  <c r="I8302" i="12"/>
  <c r="J8302" i="12" s="1"/>
  <c r="H8303" i="12"/>
  <c r="F8305" i="12"/>
  <c r="G8305" i="12" s="1"/>
  <c r="E8304" i="12"/>
  <c r="P8302" i="12" l="1"/>
  <c r="Q8302" i="12"/>
  <c r="R8301" i="12"/>
  <c r="L8303" i="12"/>
  <c r="M8303" i="12"/>
  <c r="N8302" i="12"/>
  <c r="I8303" i="12"/>
  <c r="J8303" i="12" s="1"/>
  <c r="H8304" i="12"/>
  <c r="F8306" i="12"/>
  <c r="G8306" i="12" s="1"/>
  <c r="E8305" i="12"/>
  <c r="P8303" i="12" l="1"/>
  <c r="Q8303" i="12"/>
  <c r="R8302" i="12"/>
  <c r="L8304" i="12"/>
  <c r="M8304" i="12"/>
  <c r="N8303" i="12"/>
  <c r="I8304" i="12"/>
  <c r="J8304" i="12" s="1"/>
  <c r="H8305" i="12"/>
  <c r="F8307" i="12"/>
  <c r="G8307" i="12" s="1"/>
  <c r="E8306" i="12"/>
  <c r="P8304" i="12" l="1"/>
  <c r="Q8304" i="12"/>
  <c r="R8303" i="12"/>
  <c r="L8305" i="12"/>
  <c r="M8305" i="12"/>
  <c r="N8304" i="12"/>
  <c r="I8305" i="12"/>
  <c r="J8305" i="12" s="1"/>
  <c r="H8306" i="12"/>
  <c r="F8308" i="12"/>
  <c r="G8308" i="12" s="1"/>
  <c r="E8307" i="12"/>
  <c r="P8305" i="12" l="1"/>
  <c r="Q8305" i="12"/>
  <c r="R8304" i="12"/>
  <c r="L8306" i="12"/>
  <c r="M8306" i="12"/>
  <c r="N8305" i="12"/>
  <c r="I8306" i="12"/>
  <c r="J8306" i="12" s="1"/>
  <c r="H8307" i="12"/>
  <c r="M8307" i="12" s="1"/>
  <c r="E8308" i="12"/>
  <c r="F8309" i="12"/>
  <c r="G8309" i="12" s="1"/>
  <c r="P8306" i="12" l="1"/>
  <c r="Q8306" i="12"/>
  <c r="Q8307" i="12" s="1"/>
  <c r="R8305" i="12"/>
  <c r="N8306" i="12"/>
  <c r="I8307" i="12"/>
  <c r="J8307" i="12" s="1"/>
  <c r="L8307" i="12"/>
  <c r="N8307" i="12" s="1"/>
  <c r="H8308" i="12"/>
  <c r="F8310" i="12"/>
  <c r="G8310" i="12" s="1"/>
  <c r="E8309" i="12"/>
  <c r="P8307" i="12" l="1"/>
  <c r="R8307" i="12" s="1"/>
  <c r="R8306" i="12"/>
  <c r="L8308" i="12"/>
  <c r="M8308" i="12"/>
  <c r="I8308" i="12"/>
  <c r="J8308" i="12" s="1"/>
  <c r="H8309" i="12"/>
  <c r="F8311" i="12"/>
  <c r="G8311" i="12" s="1"/>
  <c r="E8310" i="12"/>
  <c r="P8308" i="12" l="1"/>
  <c r="Q8308" i="12"/>
  <c r="L8309" i="12"/>
  <c r="M8309" i="12"/>
  <c r="N8308" i="12"/>
  <c r="I8309" i="12"/>
  <c r="J8309" i="12" s="1"/>
  <c r="H8310" i="12"/>
  <c r="M8310" i="12" s="1"/>
  <c r="F8312" i="12"/>
  <c r="G8312" i="12" s="1"/>
  <c r="E8311" i="12"/>
  <c r="P8309" i="12" l="1"/>
  <c r="Q8309" i="12"/>
  <c r="Q8310" i="12" s="1"/>
  <c r="R8308" i="12"/>
  <c r="N8309" i="12"/>
  <c r="I8310" i="12"/>
  <c r="J8310" i="12" s="1"/>
  <c r="L8310" i="12"/>
  <c r="N8310" i="12" s="1"/>
  <c r="H8311" i="12"/>
  <c r="M8311" i="12" s="1"/>
  <c r="E8312" i="12"/>
  <c r="F8313" i="12"/>
  <c r="G8313" i="12" s="1"/>
  <c r="P8310" i="12" l="1"/>
  <c r="R8310" i="12" s="1"/>
  <c r="Q8311" i="12"/>
  <c r="R8309" i="12"/>
  <c r="I8311" i="12"/>
  <c r="J8311" i="12" s="1"/>
  <c r="L8311" i="12"/>
  <c r="N8311" i="12" s="1"/>
  <c r="H8312" i="12"/>
  <c r="F8314" i="12"/>
  <c r="G8314" i="12" s="1"/>
  <c r="E8313" i="12"/>
  <c r="P8311" i="12" l="1"/>
  <c r="R8311" i="12" s="1"/>
  <c r="L8312" i="12"/>
  <c r="M8312" i="12"/>
  <c r="I8312" i="12"/>
  <c r="J8312" i="12" s="1"/>
  <c r="H8313" i="12"/>
  <c r="E8314" i="12"/>
  <c r="F8315" i="12"/>
  <c r="G8315" i="12" s="1"/>
  <c r="P8312" i="12" l="1"/>
  <c r="Q8312" i="12"/>
  <c r="L8313" i="12"/>
  <c r="M8313" i="12"/>
  <c r="N8312" i="12"/>
  <c r="I8313" i="12"/>
  <c r="J8313" i="12" s="1"/>
  <c r="H8314" i="12"/>
  <c r="F8316" i="12"/>
  <c r="G8316" i="12" s="1"/>
  <c r="E8315" i="12"/>
  <c r="P8313" i="12" l="1"/>
  <c r="Q8313" i="12"/>
  <c r="R8312" i="12"/>
  <c r="L8314" i="12"/>
  <c r="M8314" i="12"/>
  <c r="N8313" i="12"/>
  <c r="I8314" i="12"/>
  <c r="J8314" i="12" s="1"/>
  <c r="H8315" i="12"/>
  <c r="M8315" i="12" s="1"/>
  <c r="E8316" i="12"/>
  <c r="F8317" i="12"/>
  <c r="G8317" i="12" s="1"/>
  <c r="R8313" i="12" l="1"/>
  <c r="P8314" i="12"/>
  <c r="Q8314" i="12"/>
  <c r="Q8315" i="12" s="1"/>
  <c r="N8314" i="12"/>
  <c r="I8315" i="12"/>
  <c r="J8315" i="12" s="1"/>
  <c r="L8315" i="12"/>
  <c r="N8315" i="12" s="1"/>
  <c r="H8316" i="12"/>
  <c r="F8318" i="12"/>
  <c r="G8318" i="12" s="1"/>
  <c r="E8317" i="12"/>
  <c r="P8315" i="12" l="1"/>
  <c r="R8315" i="12" s="1"/>
  <c r="R8314" i="12"/>
  <c r="L8316" i="12"/>
  <c r="M8316" i="12"/>
  <c r="I8316" i="12"/>
  <c r="J8316" i="12" s="1"/>
  <c r="H8317" i="12"/>
  <c r="F8319" i="12"/>
  <c r="G8319" i="12" s="1"/>
  <c r="E8318" i="12"/>
  <c r="P8316" i="12" l="1"/>
  <c r="Q8316" i="12"/>
  <c r="L8317" i="12"/>
  <c r="M8317" i="12"/>
  <c r="N8316" i="12"/>
  <c r="I8317" i="12"/>
  <c r="J8317" i="12" s="1"/>
  <c r="H8318" i="12"/>
  <c r="E8319" i="12"/>
  <c r="F8320" i="12"/>
  <c r="G8320" i="12" s="1"/>
  <c r="P8317" i="12" l="1"/>
  <c r="Q8317" i="12"/>
  <c r="R8316" i="12"/>
  <c r="L8318" i="12"/>
  <c r="M8318" i="12"/>
  <c r="N8317" i="12"/>
  <c r="I8318" i="12"/>
  <c r="J8318" i="12" s="1"/>
  <c r="H8319" i="12"/>
  <c r="M8319" i="12" s="1"/>
  <c r="F8321" i="12"/>
  <c r="G8321" i="12" s="1"/>
  <c r="E8320" i="12"/>
  <c r="P8318" i="12" l="1"/>
  <c r="Q8318" i="12"/>
  <c r="Q8319" i="12" s="1"/>
  <c r="R8317" i="12"/>
  <c r="N8318" i="12"/>
  <c r="I8319" i="12"/>
  <c r="J8319" i="12" s="1"/>
  <c r="L8319" i="12"/>
  <c r="N8319" i="12" s="1"/>
  <c r="H8320" i="12"/>
  <c r="F8322" i="12"/>
  <c r="G8322" i="12" s="1"/>
  <c r="E8321" i="12"/>
  <c r="P8319" i="12" l="1"/>
  <c r="R8319" i="12" s="1"/>
  <c r="R8318" i="12"/>
  <c r="L8320" i="12"/>
  <c r="M8320" i="12"/>
  <c r="I8320" i="12"/>
  <c r="J8320" i="12" s="1"/>
  <c r="H8321" i="12"/>
  <c r="F8323" i="12"/>
  <c r="G8323" i="12" s="1"/>
  <c r="E8322" i="12"/>
  <c r="P8320" i="12" l="1"/>
  <c r="Q8320" i="12"/>
  <c r="L8321" i="12"/>
  <c r="M8321" i="12"/>
  <c r="N8320" i="12"/>
  <c r="I8321" i="12"/>
  <c r="J8321" i="12" s="1"/>
  <c r="H8322" i="12"/>
  <c r="F8324" i="12"/>
  <c r="G8324" i="12" s="1"/>
  <c r="E8323" i="12"/>
  <c r="P8321" i="12" l="1"/>
  <c r="Q8321" i="12"/>
  <c r="R8320" i="12"/>
  <c r="L8322" i="12"/>
  <c r="M8322" i="12"/>
  <c r="N8321" i="12"/>
  <c r="I8322" i="12"/>
  <c r="J8322" i="12" s="1"/>
  <c r="H8323" i="12"/>
  <c r="F8325" i="12"/>
  <c r="G8325" i="12" s="1"/>
  <c r="E8324" i="12"/>
  <c r="P8322" i="12" l="1"/>
  <c r="Q8322" i="12"/>
  <c r="R8321" i="12"/>
  <c r="L8323" i="12"/>
  <c r="M8323" i="12"/>
  <c r="N8322" i="12"/>
  <c r="I8323" i="12"/>
  <c r="J8323" i="12" s="1"/>
  <c r="H8324" i="12"/>
  <c r="F8326" i="12"/>
  <c r="G8326" i="12" s="1"/>
  <c r="E8325" i="12"/>
  <c r="P8323" i="12" l="1"/>
  <c r="Q8323" i="12"/>
  <c r="R8322" i="12"/>
  <c r="L8324" i="12"/>
  <c r="M8324" i="12"/>
  <c r="N8323" i="12"/>
  <c r="I8324" i="12"/>
  <c r="J8324" i="12" s="1"/>
  <c r="H8325" i="12"/>
  <c r="E8326" i="12"/>
  <c r="P8324" i="12" l="1"/>
  <c r="Q8324" i="12"/>
  <c r="R8323" i="12"/>
  <c r="L8325" i="12"/>
  <c r="M8325" i="12"/>
  <c r="N8324" i="12"/>
  <c r="I8325" i="12"/>
  <c r="J8325" i="12" s="1"/>
  <c r="H8326" i="12"/>
  <c r="P8325" i="12" l="1"/>
  <c r="Q8325" i="12"/>
  <c r="R8324" i="12"/>
  <c r="L8326" i="12"/>
  <c r="M8326" i="12"/>
  <c r="N8325" i="12"/>
  <c r="I8326" i="12"/>
  <c r="J8326" i="12" s="1"/>
  <c r="P8326" i="12" l="1"/>
  <c r="Q8326" i="12"/>
  <c r="R8326" i="12" s="1"/>
  <c r="R8325" i="12"/>
  <c r="N8326"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tc={6E659717-41FD-48BB-B597-762B3A6C383C}</author>
    <author>tc={01A9E60B-EE1B-497A-805F-72332A4C1179}</author>
    <author>tc={E53A1791-015F-4220-B906-22C35240947C}</author>
    <author>tc={AF6B9812-D32A-4B8A-AA27-8D499168D1EE}</author>
    <author>tc={2B9936FF-B9F1-4EA3-95EE-01C7A26E2A18}</author>
    <author>tc={E367B0FC-7F4D-4DEB-977A-0E96BA824200}</author>
    <author>tc={4DEA0737-0C61-4262-B8F3-C6BBD4888FBC}</author>
    <author>tc={7B610D5A-4FFF-470D-8B42-D9B63E276E30}</author>
    <author>tc={CE1CFEC6-852F-4154-8097-E31CB780349C}</author>
    <author>tc={1B7DBCFB-B1BE-47D4-8FE0-86AF5EE738B3}</author>
    <author>tc={2BFD066B-A278-4BB5-B4CE-BA7D4E7E041B}</author>
  </authors>
  <commentList>
    <comment ref="B13" authorId="0" shapeId="0" xr:uid="{6E659717-41FD-48BB-B597-762B3A6C383C}">
      <text>
        <t>[Threaded comment]
Your version of Excel allows you to read this threaded comment; however, any edits to it will get removed if the file is opened in a newer version of Excel. Learn more: https://go.microsoft.com/fwlink/?linkid=870924
Comment:
    The number of positive tests on the 31st December. https://coronavirus.data.gov.uk/details/cases accessed 22/1/121</t>
      </text>
    </comment>
    <comment ref="C13" authorId="1" shapeId="0" xr:uid="{01A9E60B-EE1B-497A-805F-72332A4C1179}">
      <text>
        <t>[Threaded comment]
Your version of Excel allows you to read this threaded comment; however, any edits to it will get removed if the file is opened in a newer version of Excel. Learn more: https://go.microsoft.com/fwlink/?linkid=870924
Comment:
    https://coronavirus.data.gov.uk/details/cases as of the 31st December.</t>
      </text>
    </comment>
    <comment ref="D43" authorId="2" shapeId="0" xr:uid="{E53A1791-015F-4220-B906-22C35240947C}">
      <text>
        <t>[Threaded comment]
Your version of Excel allows you to read this threaded comment; however, any edits to it will get removed if the file is opened in a newer version of Excel. Learn more: https://go.microsoft.com/fwlink/?linkid=870924
Comment:
    Halpin et al 2020. “Postdischarge Symptoms and Rehabilitation Needs in Survivors of COVID-19 Infection: A Cross-Sectional Evaluation.” Journal of Medical Virology (July).</t>
      </text>
    </comment>
    <comment ref="D44" authorId="3" shapeId="0" xr:uid="{AF6B9812-D32A-4B8A-AA27-8D499168D1EE}">
      <text>
        <t>[Threaded comment]
Your version of Excel allows you to read this threaded comment; however, any edits to it will get removed if the file is opened in a newer version of Excel. Learn more: https://go.microsoft.com/fwlink/?linkid=870924
Comment:
    Halpin et al 2020. “Postdischarge Symptoms and Rehabilitation Needs in Survivors of COVID-19 Infection: A Cross-Sectional Evaluation.” Journal of Medical Virology (July).</t>
      </text>
    </comment>
    <comment ref="D45" authorId="4" shapeId="0" xr:uid="{2B9936FF-B9F1-4EA3-95EE-01C7A26E2A18}">
      <text>
        <t>[Threaded comment]
Your version of Excel allows you to read this threaded comment; however, any edits to it will get removed if the file is opened in a newer version of Excel. Learn more: https://go.microsoft.com/fwlink/?linkid=870924
Comment:
    The interpolated prevalence at 42 days in the CIS.</t>
      </text>
    </comment>
    <comment ref="B51" authorId="5" shapeId="0" xr:uid="{E367B0FC-7F4D-4DEB-977A-0E96BA824200}">
      <text>
        <t>[Threaded comment]
Your version of Excel allows you to read this threaded comment; however, any edits to it will get removed if the file is opened in a newer version of Excel. Learn more: https://go.microsoft.com/fwlink/?linkid=870924
Comment:
    Use 8 weeks to bring in line with 6 weeks post discharge for the hospitalised. Take into account 1 week to admission and 1 week to discharge.</t>
      </text>
    </comment>
    <comment ref="D54" authorId="6" shapeId="0" xr:uid="{4DEA0737-0C61-4262-B8F3-C6BBD4888FBC}">
      <text>
        <t>[Threaded comment]
Your version of Excel allows you to read this threaded comment; however, any edits to it will get removed if the file is opened in a newer version of Excel. Learn more: https://go.microsoft.com/fwlink/?linkid=870924
Comment:
    About a 44% of previously employed critical care survivors are unemployed 5-years later. Some will still be able to work with symptoms. 
About a quarter have PTSD 2-years later.
1. Kamdar BB, Suri R, Suchyta MR, Digrande KF, Sherwood KD, Colantuoni E, et al. Return to work after critical illness: a systematic review and meta-analysis. Thorax 
1. Bein T, Weber-Carstens S, Apfelbacher C. Long-term outcome after the acute respiratory distress syndrome: Different from general critical illness? Curr Opin Crit Care. 2018;24(1):35–40.</t>
      </text>
    </comment>
    <comment ref="D55" authorId="7" shapeId="0" xr:uid="{7B610D5A-4FFF-470D-8B42-D9B63E276E30}">
      <text>
        <t>[Threaded comment]
Your version of Excel allows you to read this threaded comment; however, any edits to it will get removed if the file is opened in a newer version of Excel. Learn more: https://go.microsoft.com/fwlink/?linkid=870924
Comment:
    Scale down by a factor of 10 from the ITU survivors. There is only evidence for the 50% so we have an absence of evidence. As evidence emerges we can repopulate this parameter. In the meantime 10% appears a reasonable estimate of permanent injury as there will be far less PTSD and lung fibrosis in those not ventilated and not on ICU.</t>
      </text>
    </comment>
    <comment ref="D56" authorId="8" shapeId="0" xr:uid="{CE1CFEC6-852F-4154-8097-E31CB780349C}">
      <text>
        <t>[Threaded comment]
Your version of Excel allows you to read this threaded comment; however, any edits to it will get removed if the file is opened in a newer version of Excel. Learn more: https://go.microsoft.com/fwlink/?linkid=870924
Comment:
    Scale down by a factor of 10 from hospitalised survivors and adjust for the proportion of asymptomatic cases. Using the same scaling factor between ward based and non-hospitalised as was used between ICU and ward based care.</t>
      </text>
    </comment>
    <comment ref="D64" authorId="9" shapeId="0" xr:uid="{1B7DBCFB-B1BE-47D4-8FE0-86AF5EE738B3}">
      <text>
        <t>[Threaded comment]
Your version of Excel allows you to read this threaded comment; however, any edits to it will get removed if the file is opened in a newer version of Excel. Learn more: https://go.microsoft.com/fwlink/?linkid=870924
Comment:
    As of December 2020.
ONS. Coronavirus (COVID-19) Infection Survey: antibody data for the UK, January 2021 [Internet]. 2021 [cited 2021 Jan 22]. Available from: https://www.ons.gov.uk/peoplepopulationandcommunity/healthandsocialcare/conditionsanddiseases/articles/coronaviruscovid19infectionsinthecommunityinengland/antibodydatafortheukjanuary2021</t>
      </text>
    </comment>
    <comment ref="D71" authorId="10" shapeId="0" xr:uid="{2BFD066B-A278-4BB5-B4CE-BA7D4E7E041B}">
      <text>
        <t>[Threaded comment]
Your version of Excel allows you to read this threaded comment; however, any edits to it will get removed if the file is opened in a newer version of Excel. Learn more: https://go.microsoft.com/fwlink/?linkid=870924
Comment:
    There is an implicit assumption that the number of people permanently injured by COVID-19 to a significant degree but are not known to have had COVID-19 is negligable.
In other words the unknwon cases are very unlikely to include those permnanently injured.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tc={0E1E5FA2-5F01-4899-A41C-578A5697F731}</author>
  </authors>
  <commentList>
    <comment ref="C16" authorId="0" shapeId="0" xr:uid="{0E1E5FA2-5F01-4899-A41C-578A5697F731}">
      <text>
        <t>[Threaded comment]
Your version of Excel allows you to read this threaded comment; however, any edits to it will get removed if the file is opened in a newer version of Excel. Learn more: https://go.microsoft.com/fwlink/?linkid=870924
Comment:
    Can these red text cells be removed?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tc={80DA5DEB-36B8-46DB-B74A-AA37BAEB13CE}</author>
    <author>tc={2B5C144F-961E-44D4-B71F-D465D13CA073}</author>
  </authors>
  <commentList>
    <comment ref="J19" authorId="0" shapeId="0" xr:uid="{80DA5DEB-36B8-46DB-B74A-AA37BAEB13CE}">
      <text>
        <t>[Threaded comment]
Your version of Excel allows you to read this threaded comment; however, any edits to it will get removed if the file is opened in a newer version of Excel. Learn more: https://go.microsoft.com/fwlink/?linkid=870924
Comment:
    The Green Book requires a 1.5% discount rate in calculating QALYs, though it may not be appropriate in this context. In non-medical contexts, a WTP of £60,000 is used.</t>
      </text>
    </comment>
    <comment ref="B24" authorId="1" shapeId="0" xr:uid="{2B5C144F-961E-44D4-B71F-D465D13CA073}">
      <text>
        <t>[Threaded comment]
Your version of Excel allows you to read this threaded comment; however, any edits to it will get removed if the file is opened in a newer version of Excel. Learn more: https://go.microsoft.com/fwlink/?linkid=870924
Comment:
    To take account of vaccination, then insert the total number of expected infections after modelling vaccination. If projecting known infections to date - must remove the adjustment for unknown in fection in the sheet proportionLong.</t>
      </text>
    </comment>
  </commentList>
</comments>
</file>

<file path=xl/sharedStrings.xml><?xml version="1.0" encoding="utf-8"?>
<sst xmlns="http://schemas.openxmlformats.org/spreadsheetml/2006/main" count="410" uniqueCount="340">
  <si>
    <t>Explanation of colour codes and summary of the purpose of each sheet</t>
  </si>
  <si>
    <t>Colour Coding</t>
  </si>
  <si>
    <t>Data &amp; reference</t>
  </si>
  <si>
    <t>Calculation</t>
  </si>
  <si>
    <t>Approach documentation</t>
  </si>
  <si>
    <t>Model</t>
  </si>
  <si>
    <t>Stress Testing Results</t>
  </si>
  <si>
    <t>modelDevelopment</t>
  </si>
  <si>
    <t>proportionLong</t>
  </si>
  <si>
    <t>WardSurvival</t>
  </si>
  <si>
    <t>This sheet calculates survival outside of an ICU ward in hospitals</t>
  </si>
  <si>
    <t>Utility</t>
  </si>
  <si>
    <t>theModel</t>
  </si>
  <si>
    <t>This sheet lays out the logic of the model used and the calculation of the number of QALYs lost due to Long-COVID symptoms with and without discounting.</t>
  </si>
  <si>
    <t>StressTest</t>
  </si>
  <si>
    <t>This sheet includes the stress testing results</t>
  </si>
  <si>
    <t>abstractScreening_symptoms</t>
  </si>
  <si>
    <t>fullTextScreening_symptoms</t>
  </si>
  <si>
    <t xml:space="preserve">Model Development Summary </t>
  </si>
  <si>
    <t>Approach to literature search, the logic behind determining the proportion of all cases that have persistent long-COVID symptoms and approach taken to calcluate 'proportionLong'</t>
  </si>
  <si>
    <t>Associated sheets</t>
  </si>
  <si>
    <t>Step</t>
  </si>
  <si>
    <t>Initial pragmatic searches were made of Embase, Cochrane, CDC, WHO for publications relating to COVID-19 in general and "post-COVID", "chronic COVID", "long-COVID" in particular, prioritising more recent publications that would have access to longer follow-up of patients.</t>
  </si>
  <si>
    <t>This generated 44 results of publications appearing to relate to the long-term symptoms in post-COVID-19 patients.</t>
  </si>
  <si>
    <t>Snowballing from these results found an additional 17 publications.</t>
  </si>
  <si>
    <t>All publications were assessed for relevance, of which 11 reported COVID-19 symptoms weeks or months after infection.</t>
  </si>
  <si>
    <t>summarySymptoms</t>
  </si>
  <si>
    <t>Arnold2020_data, UK_data</t>
  </si>
  <si>
    <t>Arnold2020 reported fatigue and dyspnoea prevalences of 39% (43/100) 83 days after admission for a cohort of hospitalised patients.</t>
  </si>
  <si>
    <t>Haplin2020_data, UK_data</t>
  </si>
  <si>
    <t>Haplin2020 reported fatigue and dyspnoea prevalences of 72% and 56% for ward patients, and 60% and 42% for ICU patients, 48 days post-discharge.</t>
  </si>
  <si>
    <t>Sudre2020_data, UK_data</t>
  </si>
  <si>
    <t>This study was not peer-reveiwed, but reported that, among the COVID-19 +ve users of their tracking app, 558 (13.3%) had symptoms lasting &gt;28 days, 189 (4.5%) for &gt;8 weeks 39 and 95 (2.3%) for &gt;12 weeks.</t>
  </si>
  <si>
    <t>This suggested that more severe cases of COVID-19 produced much longer-lasting symptoms than milder ones.</t>
  </si>
  <si>
    <t>Therefore for modelling purposes the COVID-19 positive population was split into those with severe symptoms and those with moderate or mild symptoms. We assume that those people not admitted to hospital ultimately recover normal quality of life even if a proportion as symptomatic beyond 28 days. This assumption is embedded in the "proportionLong" tab</t>
  </si>
  <si>
    <t>Sudre2020_data</t>
  </si>
  <si>
    <t>For those with mild symptoms the symptom duration data from Figure 1 was used. The assumption here is that this population represents primarily mild cases, as severe cases are rarer and less likely to be logging their symptoms using an App.</t>
  </si>
  <si>
    <t>The duration plot was extracted and a log-normal distribution fitted and shown to closely fit the data in Sudre2020.</t>
  </si>
  <si>
    <t>A modifying 'floor' term was added so that the long term unrecovered fraction could be specified, representing the long-term symptoms from severe cases.</t>
  </si>
  <si>
    <t>To estimate the 'floor' term value it was necessary to estimate the proportion of the population in Sudre2020 that were admitted to critical care who were still symptomatic six weeks after discharge on the assumption that they have persisting problems and the proportion of ward survivors who have long-term symptoms with a duration in years.</t>
  </si>
  <si>
    <t>Calulation of 'proportionLong'</t>
  </si>
  <si>
    <t>Inputs - Data</t>
  </si>
  <si>
    <t>Inputs - Assumption</t>
  </si>
  <si>
    <t>Result</t>
  </si>
  <si>
    <t>Steps</t>
  </si>
  <si>
    <t>To identify the proportion of patients hospitalised</t>
  </si>
  <si>
    <t>Using the 'GOV.UK Coronavirus (COVID-19) in the UK' dashboard, we found the following counts for cumulative hospitalisation and positive tests as of (31/10/20).</t>
  </si>
  <si>
    <t>positive test</t>
  </si>
  <si>
    <t>hospitalised</t>
  </si>
  <si>
    <t>Not admitted to Hospital</t>
  </si>
  <si>
    <t xml:space="preserve">proportion of hospitalisation </t>
  </si>
  <si>
    <t xml:space="preserve">Proportion of non-hospitalisation </t>
  </si>
  <si>
    <t>https://coronavirus.data.gov.uk/cases   Accessed 31/10/20</t>
  </si>
  <si>
    <t>To estimate the proportion of surviving hospitalised patients of all known cases</t>
  </si>
  <si>
    <t xml:space="preserve">To identify the proportion of hospitalised patients that are admitted to ITU, </t>
  </si>
  <si>
    <t>Docherty et al 2020. “Features of 20 133 UK Patients in Hospital with Covid-19 Using the ISARIC WHO Clinical Characterisation Protocol: Prospective Observational Cohort Study.” The BMJ 369(March):1–12.</t>
  </si>
  <si>
    <t>we used Docherty et al.This was a study of 20,133 patients admitted to hospital with COVID-19 in the UK using the ISARIC data set.</t>
  </si>
  <si>
    <t>critical care</t>
  </si>
  <si>
    <t>proportion ITU</t>
  </si>
  <si>
    <t>estimate the proportion of positive cases in the Sudre(2020) population that were addmitted to critical care:</t>
  </si>
  <si>
    <t>proportion of hospitalised</t>
  </si>
  <si>
    <t>proportion of hospitalisations admitted to critical care</t>
  </si>
  <si>
    <t>proportion of cases admitted to critical care</t>
  </si>
  <si>
    <t>Proportion of cases admitted to ward only</t>
  </si>
  <si>
    <t>Sudre, Carole H., Benjamin Murray, Thomas Varsavsky, Mark Graham, Rose Penfold, and et al. 2020. “Attributes and Predictors of Long-COVID: Analysis of COVID Cases and Their Symptoms Collected by the Covid Symptoms Study App.” MedRxiv.</t>
  </si>
  <si>
    <t>To estimate the surviving rate of patients admitted to critical care among all postivie cases</t>
  </si>
  <si>
    <t>Proportion of ITU patients died</t>
  </si>
  <si>
    <t>proportion surviving critical care</t>
  </si>
  <si>
    <t>Figure 18. In-hospital survival to 28 days following admission to critical care</t>
  </si>
  <si>
    <t>To estimate the surviving rate of patients admitted to ward only among all postivie cases</t>
  </si>
  <si>
    <t>See WardSurvival sheet, backing out the ward mortality rate given ITU mortality and hospital mortality rate.</t>
  </si>
  <si>
    <t>Proportion of ward cases surviving ward</t>
  </si>
  <si>
    <t>Proportion of all known cases surviving ward</t>
  </si>
  <si>
    <t>To estimate the proportion of surviving patients not admitted to hospital of all positive cases</t>
  </si>
  <si>
    <t>Proportion of patients not admitted to hospital died</t>
  </si>
  <si>
    <t>To estimate proportion of all known cases that develop long-term COVID.</t>
  </si>
  <si>
    <t>UK Population</t>
  </si>
  <si>
    <t>Proportion of UK population have been infected</t>
  </si>
  <si>
    <t>Total COVID-19 infections</t>
  </si>
  <si>
    <t>Positive Test</t>
  </si>
  <si>
    <t>Correction factor for historically undetected cases.</t>
  </si>
  <si>
    <t>Proportion of undetected cases are non-hospitalised</t>
  </si>
  <si>
    <t>Calculation of WardSurvival</t>
  </si>
  <si>
    <t>https://coronavirus.data.gov.uk/</t>
  </si>
  <si>
    <t>All figures taken at 31 August (for consistency with ICNARC, first wave)</t>
  </si>
  <si>
    <t>https://www.icnarc.org/Our-Audit/Audits/Cmp/Reports</t>
  </si>
  <si>
    <t>ICNARC covers England, Wales and NI (not Scotland) so hospital stats are constructed accordingly</t>
  </si>
  <si>
    <t>https://www.england.nhs.uk/statistics/statistical-work-areas/covid-19-daily-deaths/</t>
  </si>
  <si>
    <t>Wave 1</t>
  </si>
  <si>
    <t>ICU Admissions</t>
  </si>
  <si>
    <t>ICU Deaths</t>
  </si>
  <si>
    <t>England</t>
  </si>
  <si>
    <t>Wales</t>
  </si>
  <si>
    <t>NI</t>
  </si>
  <si>
    <t>Total</t>
  </si>
  <si>
    <t>Hospital Admissions</t>
  </si>
  <si>
    <t>Hospital Deaths</t>
  </si>
  <si>
    <t xml:space="preserve">England Source:  </t>
  </si>
  <si>
    <t>Wales / NI Source:</t>
  </si>
  <si>
    <t>Ward only admissions</t>
  </si>
  <si>
    <t>Deaths in Wales and NI also include non-hospital but small enough not to distort calculations</t>
  </si>
  <si>
    <t>Ward only deaths</t>
  </si>
  <si>
    <t>Ward only death rate</t>
  </si>
  <si>
    <t>ITU (ave age 58.5)</t>
  </si>
  <si>
    <t>Non Hospital</t>
  </si>
  <si>
    <t>Pre-discharge</t>
  </si>
  <si>
    <t>Post-discharge</t>
  </si>
  <si>
    <t>MO</t>
  </si>
  <si>
    <t>Mobility</t>
  </si>
  <si>
    <t>SC</t>
  </si>
  <si>
    <t>Self-care</t>
  </si>
  <si>
    <t>UA</t>
  </si>
  <si>
    <t>Usual activities</t>
  </si>
  <si>
    <t>PD</t>
  </si>
  <si>
    <t>Pain</t>
  </si>
  <si>
    <t>AD</t>
  </si>
  <si>
    <t>Anxiety/depression</t>
  </si>
  <si>
    <t>COVID specific change in EQ-5D-5L index</t>
  </si>
  <si>
    <t>Prevalence at ~6 weeks</t>
  </si>
  <si>
    <t>Adjusted COVID specific change in EQ-5D-5L index</t>
  </si>
  <si>
    <t xml:space="preserve">Proportion of known cases admitted to hospital </t>
  </si>
  <si>
    <t>Source: https://coronavirus.data.gov.uk/ (31/10/20)</t>
  </si>
  <si>
    <t>Proportion of hospitalised patients admitted to ITU is ~17% (Docherty et al).</t>
  </si>
  <si>
    <t>The mean EQ-5D index for someone aged 70.5 is 0.86 (Reenan et al).</t>
  </si>
  <si>
    <t>The mean EQ-5D index for someone aged 58.5 is 0.93 (Reenan et al).</t>
  </si>
  <si>
    <t>Triangulation</t>
  </si>
  <si>
    <t>Guerres et al found an EQ-5D index of 82% after ITU discharge (14 patients) and 86% after ward discharge (43 patients).</t>
  </si>
  <si>
    <t>Bein et al did an SLR looking at the long-term outcome after ARDS and identified the EQ-5D index at 1-year in two papers.</t>
  </si>
  <si>
    <t xml:space="preserve">They report on one paper by Marti eta al that gave EQ-5D indexes at 1-year of 0.58 for those above or below 65, </t>
  </si>
  <si>
    <t>with reference values of 0.85 below 65 and 0.77 above.</t>
  </si>
  <si>
    <t>However, the subjects in Halpin may or may not have been ventilated, whereas all the subjects in Bein et al will.</t>
  </si>
  <si>
    <t xml:space="preserve">These values do not appear in the published paper by Marti et al, </t>
  </si>
  <si>
    <t>but were presumably obtained from the 'supplementary appendix', which does not appear on the website.</t>
  </si>
  <si>
    <t>References</t>
  </si>
  <si>
    <t>Bein, Thomas, Steffen Weber-Carstens, and Christian Apfelbacher. 2018. “Long-Term Outcome after the Acute Respiratory Distress Syndrome: Different from General Critical Illness?” Current Opinion in Critical Care 24(1):35–40.</t>
  </si>
  <si>
    <t>Marti, Joachim, Peter Hall, Patrick Hamilton, Sarah Lamb, Chris McCabe, Ranjit Lall, Julie Darbyshire, Duncan Young, and Claire Hulme. 2016. “One-Year Resource Utilisation, Costs and Quality of Life in Patients with Acute Respiratory Distress Syndrome (ARDS): Secondary Analysis of a Randomised Controlled Trial.” Journal of Intensive Care 4(1):1–11.</t>
  </si>
  <si>
    <r>
      <t xml:space="preserve">Garrigues, Eve, Paul Janvier, Yousra Kherabi, Audrey Le Bot, Antoine Hamon, Hélène Gouze, Lucile Doucet, Sabryne Berkani, Emma Oliosi, Elise Mallart, Félix Corre, Virginie Zarrouk, Jean Denis Moyer, Adrien Galy, Vasco Honsel, Bruno Fantin, and Yann Nguyen. 2020. “Post-Discharge Persistent Symptoms and Health-Related Quality of Life after Hospitalization for COVID-19.” </t>
    </r>
    <r>
      <rPr>
        <i/>
        <sz val="11"/>
        <color theme="1"/>
        <rFont val="Calibri"/>
        <family val="2"/>
        <scheme val="minor"/>
      </rPr>
      <t>Journal of Infection</t>
    </r>
    <r>
      <rPr>
        <sz val="11"/>
        <color theme="1"/>
        <rFont val="Calibri"/>
        <family val="2"/>
        <scheme val="minor"/>
      </rPr>
      <t xml:space="preserve"> (xxxx):1016–18.</t>
    </r>
  </si>
  <si>
    <r>
      <t xml:space="preserve">Docherty, Annemarie B., Ewen M. Harrison, Christopher A. Green, Hayley E. Hardwick, Riinu Pius, Lisa Norman, Karl A. Holden, Jonathan M. Read, Frank Dondelinger, Gail Carson, Laura Merson, James Lee, Daniel Plotkin, Louise Sigfrid, Sophie Halpin, Clare Jackson, Carrol Gamble, Peter W. Horby, Jonathan S. Nguyen-Van-Tam, Antonia Ho, Clark D. Russell, Jake Dunning, Peter J. M. Openshaw, J. Kenneth Baillie, and Malcolm G. Semple. 2020. “Features of 20 133 UK Patients in Hospital with Covid-19 Using the ISARIC WHO Clinical Characterisation Protocol: Prospective Observational Cohort Study.” </t>
    </r>
    <r>
      <rPr>
        <i/>
        <sz val="11"/>
        <color theme="1"/>
        <rFont val="Calibri"/>
        <family val="2"/>
        <scheme val="minor"/>
      </rPr>
      <t>The BMJ</t>
    </r>
    <r>
      <rPr>
        <sz val="11"/>
        <color theme="1"/>
        <rFont val="Calibri"/>
        <family val="2"/>
        <scheme val="minor"/>
      </rPr>
      <t xml:space="preserve"> 369(March):1–12.</t>
    </r>
  </si>
  <si>
    <t>Reenen, Mandy van, Bas Janssen, Elly Stolk, Kristina Secnik Boye, Mike Herdman, Matthew Kennedy-Martin, Tessa Kennedy-Martin, and Bernhard Slaap. 2019. “EQ-5D User Guide.” EueoQol Research Foundation 36.</t>
  </si>
  <si>
    <t>Day</t>
  </si>
  <si>
    <t>This sheet contains the model, based on the steps and assumptions made in the modelDevelopment sheet.</t>
  </si>
  <si>
    <t>Note: this values apply only to patients that survive both the acute phase and subsequent pathology.</t>
  </si>
  <si>
    <t>Assumptions</t>
  </si>
  <si>
    <t>That very long-term symtoms (years) in COVID survivors will be confined to those ill enough to be admitted to hospital.</t>
  </si>
  <si>
    <t>The proportion of patients who are known to be infected but are asymptomatic is similar to the proportion of symptomatic patients who are never diagnosed.</t>
  </si>
  <si>
    <t>The average lost QALY rate for symptomatic patients in early COVID is similar to the Long-COVID lost QALY rate.</t>
  </si>
  <si>
    <t>"QOL lost across all post ITU or ward patients estimate" is based on an SLR by Beine et al which reported on EQ-5D-5L index at a year across all post ITU survivors of ARDS. The full result can be found in the"Utility" tab.</t>
  </si>
  <si>
    <t>Annual discount Rate: NICE require a 3.5% discount rate in calculating QALYs, though it may not be appropriate in this context.</t>
  </si>
  <si>
    <t>Inputs Assumption</t>
  </si>
  <si>
    <t>Inputs from other tab</t>
  </si>
  <si>
    <t>Model Calculation</t>
  </si>
  <si>
    <t>Results</t>
  </si>
  <si>
    <t>parameter</t>
  </si>
  <si>
    <t>value</t>
  </si>
  <si>
    <t>Time horizon (life expectancy of survivors, years)</t>
  </si>
  <si>
    <t>floor</t>
  </si>
  <si>
    <t>Annual discount rate</t>
  </si>
  <si>
    <t>Ultimate Attack Rate (proportion of UK infected)</t>
  </si>
  <si>
    <t>Daily discount rate</t>
  </si>
  <si>
    <t>total known infected patients</t>
  </si>
  <si>
    <t>This worksheet is intended to illustrate the sensitivity of the model to key assumptions and parameter choices.</t>
  </si>
  <si>
    <t xml:space="preserve">% Difference </t>
  </si>
  <si>
    <t>Sensitivities</t>
  </si>
  <si>
    <t>Tab</t>
  </si>
  <si>
    <t>Cell</t>
  </si>
  <si>
    <t>Base</t>
  </si>
  <si>
    <t>Start Value</t>
  </si>
  <si>
    <t>Test Value</t>
  </si>
  <si>
    <t>D54</t>
  </si>
  <si>
    <t>M21</t>
  </si>
  <si>
    <t>NA</t>
  </si>
  <si>
    <t>21 march to 9 august</t>
  </si>
  <si>
    <t>https://coronavirus.data.gov.uk/cases</t>
  </si>
  <si>
    <t>"Number of individuals who have had at least one lab-confirmed positive COVID-19 test result, by date reported. On 2 July, case data from pillars 1 and 2 of the testing programme were combined and de-duplicated, resulting in a step decrease in the cumulative number of cases reported"</t>
  </si>
  <si>
    <t>date reported</t>
  </si>
  <si>
    <t>From Halpin, taken as the prevalence of the most common symptom (fatigue) at 4-10 weeks post-discharge (mean of 48 days).</t>
  </si>
  <si>
    <t>Prevalence of symptoms at 48 days for ITU survivors</t>
  </si>
  <si>
    <t>Prevalence of symptoms at 48 days for ward survivors</t>
  </si>
  <si>
    <t>Huang C, Huang L, Wang Y, Li X, Ren L, Gu X, et al. 6-month consequences of COVID-19 in patients discharged from hospital: a cohort study. Lancet [Internet]. 2021 Jan;397(10270):220–32. Available from: https://linkinghub.elsevier.com/retrieve/pii/S0140673620326568</t>
  </si>
  <si>
    <t>In this study from China an EQ-5D index of 0.8 was found for all those discharge. The backgound population norm in China is of the order of 95%.</t>
  </si>
  <si>
    <t>Correcting for a population norm of 95%, thi swould give an adjusted index of 0.84.</t>
  </si>
  <si>
    <t>This study found that those who had non-invasive or invasive ventilation had higher prevalences of symptoms at 6 months.</t>
  </si>
  <si>
    <t>Constant</t>
  </si>
  <si>
    <t>Power term</t>
  </si>
  <si>
    <t>Age distribution</t>
  </si>
  <si>
    <t>Age</t>
  </si>
  <si>
    <t>Single-year Life Tables, United Kingdom</t>
  </si>
  <si>
    <t>Period expectation of life</t>
  </si>
  <si>
    <t>Based on data for the year 2019</t>
  </si>
  <si>
    <t>Males</t>
  </si>
  <si>
    <t>Females</t>
  </si>
  <si>
    <t>x</t>
  </si>
  <si>
    <t>mx</t>
  </si>
  <si>
    <t>qx</t>
  </si>
  <si>
    <t>lx</t>
  </si>
  <si>
    <t>dx</t>
  </si>
  <si>
    <t>ex</t>
  </si>
  <si>
    <t>Single-year life tables, UK: 1980 to 2019 - Office for National Statistics (ons.gov.uk)</t>
  </si>
  <si>
    <t>Pop 2019</t>
  </si>
  <si>
    <t>Life expectancy of those admitted.</t>
  </si>
  <si>
    <t xml:space="preserve">Population data from </t>
  </si>
  <si>
    <t>Population estimates and deaths by single year of age for England and Wales and the UK, 1961 to 2019 - Office for National Statistics (ons.gov.uk)</t>
  </si>
  <si>
    <t>Life expectancy of hospitalised patients</t>
  </si>
  <si>
    <t>This sheet estimates the life expectancy for someone admitted with COVID-19 on the assumption their life expectancies match those of the general population for their age.</t>
  </si>
  <si>
    <t>This should be considered the ceiling of life-expectancy as the admitted group are more likely to have co-morbidities.</t>
  </si>
  <si>
    <t>We do not know how much less the life expectancy for the admitted population would be, but we can use an arbitrary reduction factor.</t>
  </si>
  <si>
    <t>Reduction factor for the admitted population</t>
  </si>
  <si>
    <t>Adjusted life expectancy</t>
  </si>
  <si>
    <t>lifeExpectancy</t>
  </si>
  <si>
    <t>This sheet describes how we determine the life expectancy of those who are hospitalised.</t>
  </si>
  <si>
    <t>Life expectancy for hospitalised patients</t>
  </si>
  <si>
    <t>Life expectancy 2019</t>
  </si>
  <si>
    <t>Halpin SJ, McIvor C, Whyatt G, Adams A, Harvey O, McLean L, et al. Postdischarge symptoms and rehabilitation needs in survivors of COVID‐19 infection: A cross‐sectional evaluation. J Med Virol [Internet]. 2021 Feb 17;93(2):1013–22. Available from: https://onlinelibrary.wiley.com/doi/10.1002/jmv.26368</t>
  </si>
  <si>
    <t>Garrigues E, Janvier P, Kherabi Y, Le Bot A, Hamon A, Gouze H, et al. Post-discharge persistent symptoms and health-related quality of life after hospitalization for COVID-19. J Infect. 2020;(January):19–22.</t>
  </si>
  <si>
    <t>Non-ITU</t>
  </si>
  <si>
    <t>Adjustment for lost QALYS for non-hospitalised versus ward care.</t>
  </si>
  <si>
    <t>Permananent injury</t>
  </si>
  <si>
    <t xml:space="preserve">The EQ-5D index at 1 year post ITU discharge for ARDS in those under 65 in Marti et al </t>
  </si>
  <si>
    <t>Population reference</t>
  </si>
  <si>
    <t>Marti J, Hall P, Hamilton P, Lamb S, McCabe C, Lall R, et al. One-year resource utilisation, costs and quality of life in patients with acute respiratory distress syndrome (ARDS): Secondary analysis of a randomised controlled trial. J Intensive Care [Internet]. 2016;4(1):1–11. Available from: http://dx.doi.org/10.1186/s40560-016-0178-8</t>
  </si>
  <si>
    <t>QoL lost for the permanently injured</t>
  </si>
  <si>
    <t>Cumulative days of injury</t>
  </si>
  <si>
    <t>Total undiscounted QALYs lost due to post-COVID illness</t>
  </si>
  <si>
    <t>Total discounted QALYs lost due to post-COVID illness</t>
  </si>
  <si>
    <t>QALYs lost to permanent injury from COVID</t>
  </si>
  <si>
    <t>Symptoms in ITU survivors at 6 weeks post discharge as proportion of all known cases.</t>
  </si>
  <si>
    <t>Symptoms in ward survivors at 6 weeks post discharge as a proportion of all known cases.</t>
  </si>
  <si>
    <t>Proportion of Long-COVID at 6 weeks that are permanently injured in ICU survivors.</t>
  </si>
  <si>
    <t>Symptoms in non-hospitalised at 8 weeks post diagnosis as a proportion of all known cases.</t>
  </si>
  <si>
    <t>Proportion of all cases not-hospitalised</t>
  </si>
  <si>
    <t>Proportion of patients not admitted that survive</t>
  </si>
  <si>
    <t>Proportion of all known cases that are non-hospitalised that survive</t>
  </si>
  <si>
    <t>Proportion of all known cases admitted to ward only.</t>
  </si>
  <si>
    <t>Proportion of patients admitted to ward who die</t>
  </si>
  <si>
    <r>
      <t xml:space="preserve">ICNARC. 2020. </t>
    </r>
    <r>
      <rPr>
        <i/>
        <sz val="11"/>
        <color theme="1"/>
        <rFont val="Calibri"/>
        <family val="2"/>
        <scheme val="minor"/>
      </rPr>
      <t>ICNARC Report on COVID-19 in Critical Care</t>
    </r>
    <r>
      <rPr>
        <sz val="11"/>
        <color theme="1"/>
        <rFont val="Calibri"/>
        <family val="2"/>
        <scheme val="minor"/>
      </rPr>
      <t>. London. 24th December 2020</t>
    </r>
  </si>
  <si>
    <t>The proportion of ITU patients that die was set at 38% as this is the figure given by ICNARC for October 2020.</t>
  </si>
  <si>
    <t>B21</t>
  </si>
  <si>
    <t>To estimate permanently injured after 6 weeks.</t>
  </si>
  <si>
    <t>To estimate the proportion of undetected cases</t>
  </si>
  <si>
    <t>Adjust prevalence of permanent injury for all infections, known and unknown</t>
  </si>
  <si>
    <t>Adjusted prevalence of permanent injury for all infections, known and unknown</t>
  </si>
  <si>
    <t>F22</t>
  </si>
  <si>
    <t>D71</t>
  </si>
  <si>
    <t>B23</t>
  </si>
  <si>
    <t>Cumulative days non-permanent injury</t>
  </si>
  <si>
    <t>Estimated proportion of all known cases permanently injured after hospitalisation.</t>
  </si>
  <si>
    <t>Estimated proportion of all known cases permanently injured in the non-hospitalised.</t>
  </si>
  <si>
    <t>B22</t>
  </si>
  <si>
    <t>QALYs lost to temporary injury from COVID</t>
  </si>
  <si>
    <t>QALYs lost  to permanent injury from COVID</t>
  </si>
  <si>
    <t>Low</t>
  </si>
  <si>
    <t>High</t>
  </si>
  <si>
    <t>QoL lost to symptomatic COVID</t>
  </si>
  <si>
    <t>QALYs lost to symptomatic COVID</t>
  </si>
  <si>
    <t>QALYs lost symptomatic COVID</t>
  </si>
  <si>
    <t>To estimate symptomatic-COVID at 6 weeks of all known cases</t>
  </si>
  <si>
    <t>Assumption for proportion of symptomatic-COVID permanently injured</t>
  </si>
  <si>
    <t>Proportion of symptomatic-COVID at 6 weeks that are permanently injured in ICU survivors.</t>
  </si>
  <si>
    <t>Proportion of symptomatic-COVID at 6 weeks that are permanently injured in ward survivors.</t>
  </si>
  <si>
    <t>Proportion of symptomatic-COVID at 6 weeks that are permanently injured in non-hospitalised survivors.</t>
  </si>
  <si>
    <t>This sheet calculates the 'floor' of the distribution of prevalence of symptomatic-COVID i.e., what proportion of all cases have symptoms lasting for years as a result of permanent injury from COVID like lung fibrosis or a stroke or MI that would not otherwise have occured..</t>
  </si>
  <si>
    <t>weeks</t>
  </si>
  <si>
    <t>Prevalence of symptoms at 56 days for non-hospitalised</t>
  </si>
  <si>
    <t>Weighted Pop ex</t>
  </si>
  <si>
    <t>proportion of infections un-recovered</t>
  </si>
  <si>
    <t>proportion of infections un-recovered (without the floor)</t>
  </si>
  <si>
    <t>Number of people injured post hospitalisation</t>
  </si>
  <si>
    <t>Number of people injured post non-hospitalisation</t>
  </si>
  <si>
    <t>Number of people Known to be infected</t>
  </si>
  <si>
    <t>Number of people infecteed but not diagnosed</t>
  </si>
  <si>
    <t>This sheet contains the approach to the literature search and the logic behind determining the proportion of all cases having persistent Long-COVID symptoms and the approach for calculating the variable 'proportionLong'</t>
  </si>
  <si>
    <t>This sheet calculates the distribution 'floor' for the prevalence of Long-COVID symptoms i.e., what proportion of all cases (known and unknown) have symptoms lasting for years</t>
  </si>
  <si>
    <t>Proportion of patients in each setting</t>
  </si>
  <si>
    <t>For 'COVID injured'</t>
  </si>
  <si>
    <t>For 'Symptomatic COVID'</t>
  </si>
  <si>
    <t>Tab Colour Coding</t>
  </si>
  <si>
    <t>Cell Colour Coding</t>
  </si>
  <si>
    <t>This sheet gives the process for estimating the lost utility attributable to Long-COVID</t>
  </si>
  <si>
    <t>Title: Model framework to estimate the QALYs lost through Long-COVID</t>
  </si>
  <si>
    <t>2.CovidInfectionSurvey</t>
  </si>
  <si>
    <t>This sheet describes the COVID Infection Survey data points and extrapolates a prevalence curve. The Constant and Power Term for the decay function are derived.</t>
  </si>
  <si>
    <t>3.UK_COVIDCases</t>
  </si>
  <si>
    <t>COVID Infection Survey data points and derivation of decay function constant and power term</t>
  </si>
  <si>
    <t>The result of the COVID Infection Survey and the extrapolations of a prevalence curve</t>
  </si>
  <si>
    <t>prevalence from fitted decay function</t>
  </si>
  <si>
    <t>prevalence data points</t>
  </si>
  <si>
    <t>This sheet contains UK Government data for positive test cases</t>
  </si>
  <si>
    <t>UK Government statistics on COVID test cases</t>
  </si>
  <si>
    <t xml:space="preserve">This sheet provides statistics from the UK Government on the number of UK COVID positive test cases. </t>
  </si>
  <si>
    <t>Process for estimating the lost utility attributable to Long-Covid</t>
  </si>
  <si>
    <t>Time horizon (life expectancy of survivors, years): calculated on Life Expectancy tab.</t>
  </si>
  <si>
    <t>QALYs lost to permanent injury</t>
  </si>
  <si>
    <t>QoL lost for non-permanent injured 
(Symptomatic COVID)</t>
  </si>
  <si>
    <t>QoL lost for the permanently injured 
(COVID injured)</t>
  </si>
  <si>
    <t>This table considers QALYs over the illustrative time-horizon of 10 year.</t>
  </si>
  <si>
    <t>Decay function - Constant term</t>
  </si>
  <si>
    <t>QALYs lost to non-permanent injury from COVID</t>
  </si>
  <si>
    <t>Age distribution of admissions taken from Martin C, McDonald S, Luteijn M, Bale S, Sarkar R. Exceeding Capacity Model [Internet]. Github. 2021 [cited 2021 Jan 2]. Available from: https://github.com/Crystallize/COVID19_ExceedingCapacityModel</t>
  </si>
  <si>
    <t>Four of these publications were of UK patient populations, and all three of these reported fatigue and breathlessness as the two most common persistent symptoms in both COVID-19 positive patients in general and hospitalised patients.</t>
  </si>
  <si>
    <t xml:space="preserve">Estimate of people living with COVID injury </t>
  </si>
  <si>
    <t>Admissions</t>
  </si>
  <si>
    <t>Cases</t>
  </si>
  <si>
    <t>Non-hospitalised cases</t>
  </si>
  <si>
    <t>Hospitalised</t>
  </si>
  <si>
    <t>Total cases</t>
  </si>
  <si>
    <t>Total hospitalised</t>
  </si>
  <si>
    <t>Toal non-hospitalised</t>
  </si>
  <si>
    <t>Proportion Hospitalised</t>
  </si>
  <si>
    <t>Proportion not hospitalised</t>
  </si>
  <si>
    <t>Adjusted non-hosp</t>
  </si>
  <si>
    <t>True total</t>
  </si>
  <si>
    <t>Non-hospitalised</t>
  </si>
  <si>
    <t>Both</t>
  </si>
  <si>
    <t>QALYs lost in the hospitalised</t>
  </si>
  <si>
    <t>QALYs lost in the non-hospitalised</t>
  </si>
  <si>
    <r>
      <t>Proportion of each treatment group having persistent symptoms</t>
    </r>
    <r>
      <rPr>
        <sz val="11"/>
        <rFont val="Calibri"/>
        <family val="2"/>
        <scheme val="minor"/>
      </rPr>
      <t xml:space="preserve"> Prob(L|S)</t>
    </r>
  </si>
  <si>
    <t>Projection - no vaccine</t>
  </si>
  <si>
    <t>Prevalence of symptoms</t>
  </si>
  <si>
    <t>ITU: 72%
Ward: 60%
No hospital: 16%</t>
  </si>
  <si>
    <t>Proportion long</t>
  </si>
  <si>
    <t>D43
D44
D45</t>
  </si>
  <si>
    <t>Lower</t>
  </si>
  <si>
    <t>Upper</t>
  </si>
  <si>
    <t>BE</t>
  </si>
  <si>
    <t>HM Treasury value of QALY loss</t>
  </si>
  <si>
    <t>HM Treasury value per QALY</t>
  </si>
  <si>
    <t>Undiscounted</t>
  </si>
  <si>
    <t>Discounted</t>
  </si>
  <si>
    <t>Discounted V</t>
  </si>
  <si>
    <t>Proportion of all cases admitted to critical care</t>
  </si>
  <si>
    <t>Proportion of all known cases surviving critical care surviving ITU</t>
  </si>
  <si>
    <t>Proportion of all non-hospitalised cases surviving</t>
  </si>
  <si>
    <t>Assumption that any cases admitted to hospital are diagnosed.</t>
  </si>
  <si>
    <t>Proportion of all cases suriviving ITU care</t>
  </si>
  <si>
    <t>Proportion of all cases surviving ward</t>
  </si>
  <si>
    <t>1-Uinjury</t>
  </si>
  <si>
    <t>1-Ugeneral</t>
  </si>
  <si>
    <t>ITU: 67%
Ward: 55%
No hospital: 13%</t>
  </si>
  <si>
    <t>ITU: 76%
Ward: 64%
No hospital: 19%</t>
  </si>
  <si>
    <t>DATE LAST AMENDMENT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</si>
</sst>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quot;£&quot;* #,##0.00_-;_-&quot;£&quot;* &quot;-&quot;??_-;_-@_-"/>
    <numFmt numFmtId="43" formatCode="_-* #,##0.00_-;\-* #,##0.00_-;_-* &quot;-&quot;??_-;_-@_-"/>
    <numFmt numFmtId="164" formatCode="0.0%"/>
    <numFmt numFmtId="165" formatCode="0.00000%"/>
    <numFmt numFmtId="166" formatCode="&quot;£&quot;#,##0.00"/>
    <numFmt numFmtId="167" formatCode="0.000"/>
    <numFmt numFmtId="168" formatCode="0.000000"/>
    <numFmt numFmtId="169" formatCode="&quot;£&quot;#,##0"/>
    <numFmt numFmtId="170" formatCode="0,,&quot;m&quot;"/>
    <numFmt numFmtId="171" formatCode="0.0000"/>
    <numFmt numFmtId="172" formatCode="0.0"/>
    <numFmt numFmtId="173" formatCode="#,##0_ ;\-#,##0\ "/>
    <numFmt numFmtId="174" formatCode="_-* #,##0_-;\-* #,##0_-;_-* &quot;-&quot;??_-;_-@_-"/>
    <numFmt numFmtId="175" formatCode="_-&quot;£&quot;* #,##0_-;\-&quot;£&quot;* #,##0_-;_-&quot;£&quot;* &quot;-&quot;??_-;_-@_-"/>
    <numFmt numFmtId="176" formatCode="0.000%"/>
    <numFmt numFmtId="177" formatCode="_-* #,##0.0000_-;\-* #,##0.0000_-;_-* &quot;-&quot;??_-;_-@_-"/>
    <numFmt numFmtId="178" formatCode="0.0000%"/>
    <numFmt numFmtId="179" formatCode="0.00000000000000000%"/>
    <numFmt numFmtId="180" formatCode="0.00000"/>
    <numFmt numFmtId="183" formatCode="0.000,,&quot;m&quot;"/>
  </numFmts>
  <fonts count="28"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sz val="11"/>
      <color rgb="FF0B0C0C"/>
      <name val="Arial"/>
      <family val="2"/>
    </font>
    <font>
      <sz val="11"/>
      <color rgb="FF6B7276"/>
      <name val="Arial"/>
      <family val="2"/>
    </font>
    <font>
      <b/>
      <sz val="11"/>
      <color theme="9"/>
      <name val="Calibri"/>
      <family val="2"/>
      <scheme val="minor"/>
    </font>
    <font>
      <b/>
      <sz val="11"/>
      <color theme="4"/>
      <name val="Calibri"/>
      <family val="2"/>
      <scheme val="minor"/>
    </font>
    <font>
      <sz val="11"/>
      <color theme="1"/>
      <name val="Calibri"/>
      <family val="2"/>
      <scheme val="minor"/>
    </font>
    <font>
      <sz val="11"/>
      <color theme="0"/>
      <name val="Calibri"/>
      <family val="2"/>
      <scheme val="minor"/>
    </font>
    <font>
      <b/>
      <sz val="11"/>
      <color rgb="FFFF0000"/>
      <name val="Calibri"/>
      <family val="2"/>
      <scheme val="minor"/>
    </font>
    <font>
      <i/>
      <sz val="11"/>
      <color theme="1"/>
      <name val="Calibri"/>
      <family val="2"/>
      <scheme val="minor"/>
    </font>
    <font>
      <sz val="11"/>
      <name val="Calibri"/>
      <family val="2"/>
      <scheme val="minor"/>
    </font>
    <font>
      <b/>
      <sz val="20"/>
      <color theme="1"/>
      <name val="Calibri"/>
      <family val="2"/>
      <scheme val="minor"/>
    </font>
    <font>
      <sz val="11"/>
      <color theme="7" tint="0.59999389629810485"/>
      <name val="Calibri"/>
      <family val="2"/>
      <scheme val="minor"/>
    </font>
    <font>
      <b/>
      <sz val="14"/>
      <color theme="1"/>
      <name val="Calibri"/>
      <family val="2"/>
      <scheme val="minor"/>
    </font>
    <font>
      <b/>
      <sz val="18"/>
      <color theme="1"/>
      <name val="Calibri"/>
      <family val="2"/>
      <scheme val="minor"/>
    </font>
    <font>
      <sz val="11"/>
      <color rgb="FF444444"/>
      <name val="Calibri"/>
      <family val="2"/>
      <charset val="1"/>
    </font>
    <font>
      <b/>
      <sz val="11"/>
      <name val="Calibri"/>
      <family val="2"/>
      <scheme val="minor"/>
    </font>
    <font>
      <sz val="16"/>
      <color theme="1"/>
      <name val="Calibri"/>
      <family val="2"/>
      <scheme val="minor"/>
    </font>
    <font>
      <sz val="22"/>
      <color theme="1"/>
      <name val="Calibri"/>
      <family val="2"/>
      <scheme val="minor"/>
    </font>
    <font>
      <b/>
      <sz val="26"/>
      <color theme="1"/>
      <name val="Calibri"/>
      <family val="2"/>
      <scheme val="minor"/>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theme="0" tint="-4.9989318521683403E-2"/>
        <bgColor indexed="64"/>
      </patternFill>
    </fill>
    <fill>
      <patternFill patternType="solid">
        <fgColor rgb="FFF8F8F8"/>
        <bgColor indexed="64"/>
      </patternFill>
    </fill>
    <fill>
      <patternFill patternType="solid">
        <fgColor rgb="FFFFFF00"/>
        <bgColor indexed="64"/>
      </patternFill>
    </fill>
    <fill>
      <patternFill patternType="solid">
        <fgColor rgb="FF7030A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bgColor indexed="64"/>
      </patternFill>
    </fill>
    <fill>
      <patternFill patternType="solid">
        <fgColor theme="0" tint="-0.499984740745262"/>
        <bgColor indexed="64"/>
      </patternFill>
    </fill>
    <fill>
      <patternFill patternType="solid">
        <fgColor theme="0" tint="-0.14999847407452621"/>
        <bgColor indexed="64"/>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rgb="FF3F3F3F"/>
      </left>
      <right/>
      <top style="thin">
        <color rgb="FF3F3F3F"/>
      </top>
      <bottom style="thin">
        <color rgb="FF3F3F3F"/>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rgb="FF7F7F7F"/>
      </left>
      <right style="thin">
        <color rgb="FF7F7F7F"/>
      </right>
      <top/>
      <bottom style="thin">
        <color rgb="FF7F7F7F"/>
      </bottom>
      <diagonal/>
    </border>
    <border>
      <left style="medium">
        <color indexed="64"/>
      </left>
      <right style="thin">
        <color indexed="64"/>
      </right>
      <top style="medium">
        <color indexed="64"/>
      </top>
      <bottom style="thin">
        <color indexed="64"/>
      </bottom>
      <diagonal/>
    </border>
  </borders>
  <cellStyleXfs count="10">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8" fillId="0" borderId="0" applyNumberForma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4" fontId="14" fillId="0" borderId="0" applyFont="0" applyFill="0" applyBorder="0" applyAlignment="0" applyProtection="0"/>
  </cellStyleXfs>
  <cellXfs count="362">
    <xf numFmtId="0" fontId="0" fillId="0" borderId="0" xfId="0"/>
    <xf numFmtId="0" fontId="0" fillId="0" borderId="3" xfId="0" applyBorder="1"/>
    <xf numFmtId="0" fontId="0" fillId="0" borderId="0" xfId="0" applyAlignment="1"/>
    <xf numFmtId="0" fontId="7" fillId="0" borderId="0" xfId="0" applyFont="1"/>
    <xf numFmtId="0" fontId="0" fillId="0" borderId="0" xfId="0" applyBorder="1"/>
    <xf numFmtId="0" fontId="0" fillId="0" borderId="0" xfId="0" applyAlignment="1">
      <alignment horizontal="left"/>
    </xf>
    <xf numFmtId="3" fontId="0" fillId="0" borderId="0" xfId="0" applyNumberFormat="1"/>
    <xf numFmtId="0" fontId="8" fillId="0" borderId="0" xfId="6"/>
    <xf numFmtId="0" fontId="0" fillId="0" borderId="0" xfId="0" applyFill="1"/>
    <xf numFmtId="0" fontId="0" fillId="0" borderId="0" xfId="0" applyAlignment="1">
      <alignment horizontal="center" wrapText="1"/>
    </xf>
    <xf numFmtId="0" fontId="0" fillId="0" borderId="0" xfId="0" applyAlignment="1">
      <alignment horizontal="center"/>
    </xf>
    <xf numFmtId="0" fontId="7" fillId="0" borderId="3" xfId="0" applyFont="1" applyBorder="1" applyAlignment="1">
      <alignment horizontal="right"/>
    </xf>
    <xf numFmtId="0" fontId="7" fillId="0" borderId="0" xfId="0" applyFont="1" applyAlignment="1">
      <alignment horizontal="center"/>
    </xf>
    <xf numFmtId="0" fontId="0" fillId="0" borderId="0" xfId="0" applyAlignment="1">
      <alignment horizontal="right"/>
    </xf>
    <xf numFmtId="0" fontId="7" fillId="0" borderId="0" xfId="0" applyFont="1" applyAlignment="1">
      <alignment horizontal="right"/>
    </xf>
    <xf numFmtId="164" fontId="0" fillId="0" borderId="0" xfId="8" applyNumberFormat="1" applyFont="1" applyAlignment="1">
      <alignment horizontal="center"/>
    </xf>
    <xf numFmtId="0" fontId="7" fillId="6" borderId="3" xfId="0" applyFont="1" applyFill="1" applyBorder="1" applyAlignment="1">
      <alignment horizontal="center"/>
    </xf>
    <xf numFmtId="0" fontId="0" fillId="0" borderId="0" xfId="0" applyFill="1" applyBorder="1" applyAlignment="1">
      <alignment horizontal="center"/>
    </xf>
    <xf numFmtId="0" fontId="6" fillId="0" borderId="0" xfId="1" applyFont="1" applyFill="1" applyBorder="1" applyAlignment="1">
      <alignment horizontal="center"/>
    </xf>
    <xf numFmtId="164" fontId="13" fillId="0" borderId="0" xfId="8" applyNumberFormat="1" applyFont="1" applyFill="1" applyBorder="1" applyAlignment="1">
      <alignment horizontal="center"/>
    </xf>
    <xf numFmtId="164" fontId="0" fillId="0" borderId="0" xfId="8" applyNumberFormat="1" applyFont="1" applyFill="1" applyBorder="1" applyAlignment="1">
      <alignment horizontal="center"/>
    </xf>
    <xf numFmtId="164" fontId="6" fillId="0" borderId="0" xfId="8" applyNumberFormat="1" applyFont="1" applyFill="1" applyBorder="1" applyAlignment="1">
      <alignment horizontal="center"/>
    </xf>
    <xf numFmtId="0" fontId="0" fillId="0" borderId="0" xfId="0" applyFill="1" applyBorder="1" applyAlignment="1">
      <alignment horizontal="left"/>
    </xf>
    <xf numFmtId="0" fontId="0" fillId="0" borderId="3" xfId="0" applyBorder="1" applyAlignment="1">
      <alignment horizontal="right"/>
    </xf>
    <xf numFmtId="0" fontId="7" fillId="0" borderId="0" xfId="0" applyFont="1" applyAlignment="1">
      <alignment horizontal="right" vertical="center" wrapText="1"/>
    </xf>
    <xf numFmtId="0" fontId="7" fillId="0" borderId="3" xfId="0" applyFont="1" applyBorder="1" applyAlignment="1">
      <alignment horizontal="left" vertical="center" wrapText="1"/>
    </xf>
    <xf numFmtId="0" fontId="0" fillId="0" borderId="3" xfId="0"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164" fontId="12" fillId="0" borderId="0" xfId="8" applyNumberFormat="1" applyFont="1" applyFill="1" applyBorder="1" applyAlignment="1">
      <alignment horizontal="center"/>
    </xf>
    <xf numFmtId="0" fontId="8" fillId="0" borderId="0" xfId="6" applyBorder="1" applyAlignment="1">
      <alignment horizontal="left"/>
    </xf>
    <xf numFmtId="0" fontId="7" fillId="0" borderId="0" xfId="0" applyFont="1" applyBorder="1" applyAlignment="1">
      <alignment horizontal="center" wrapText="1"/>
    </xf>
    <xf numFmtId="0" fontId="7" fillId="0" borderId="0" xfId="0" applyFont="1" applyBorder="1" applyAlignment="1">
      <alignment horizontal="right"/>
    </xf>
    <xf numFmtId="0" fontId="0" fillId="0" borderId="0" xfId="0" applyBorder="1" applyAlignment="1">
      <alignment horizontal="center" wrapText="1"/>
    </xf>
    <xf numFmtId="164" fontId="0" fillId="0" borderId="0" xfId="8" applyNumberFormat="1" applyFont="1" applyBorder="1" applyAlignment="1">
      <alignment horizontal="center" wrapText="1"/>
    </xf>
    <xf numFmtId="164" fontId="14" fillId="0" borderId="0" xfId="8" applyNumberFormat="1" applyFont="1" applyFill="1" applyBorder="1" applyAlignment="1">
      <alignment horizontal="left"/>
    </xf>
    <xf numFmtId="0" fontId="0" fillId="0" borderId="0" xfId="0" applyFill="1" applyAlignment="1">
      <alignment horizontal="center" wrapText="1"/>
    </xf>
    <xf numFmtId="0" fontId="7" fillId="0" borderId="3" xfId="0" applyFont="1" applyBorder="1"/>
    <xf numFmtId="0" fontId="7" fillId="0" borderId="0" xfId="0" applyFont="1" applyBorder="1" applyAlignment="1">
      <alignment horizontal="center"/>
    </xf>
    <xf numFmtId="166" fontId="0" fillId="0" borderId="0" xfId="0" applyNumberFormat="1" applyBorder="1" applyAlignment="1">
      <alignment horizontal="center"/>
    </xf>
    <xf numFmtId="0" fontId="0" fillId="0" borderId="0" xfId="0" applyAlignment="1">
      <alignment vertical="center"/>
    </xf>
    <xf numFmtId="0" fontId="7" fillId="0" borderId="3" xfId="0" applyFont="1" applyBorder="1" applyAlignment="1">
      <alignment horizontal="left"/>
    </xf>
    <xf numFmtId="0" fontId="7" fillId="0" borderId="0" xfId="0" applyFont="1" applyAlignment="1">
      <alignment vertical="center"/>
    </xf>
    <xf numFmtId="0" fontId="7" fillId="6" borderId="3" xfId="0" applyFont="1" applyFill="1" applyBorder="1" applyAlignment="1">
      <alignment horizontal="right"/>
    </xf>
    <xf numFmtId="0" fontId="18" fillId="0" borderId="0" xfId="5" applyFont="1" applyFill="1" applyBorder="1" applyAlignment="1">
      <alignment horizontal="left"/>
    </xf>
    <xf numFmtId="0" fontId="16" fillId="0" borderId="0" xfId="0" applyFont="1" applyAlignment="1">
      <alignment vertical="center"/>
    </xf>
    <xf numFmtId="0" fontId="5" fillId="5" borderId="1" xfId="5" applyAlignment="1">
      <alignment horizontal="center" vertical="center" wrapText="1"/>
    </xf>
    <xf numFmtId="0" fontId="7" fillId="6" borderId="14" xfId="0" applyFont="1" applyFill="1" applyBorder="1" applyAlignment="1">
      <alignment horizontal="right"/>
    </xf>
    <xf numFmtId="2" fontId="0" fillId="0" borderId="3" xfId="0" applyNumberFormat="1" applyBorder="1" applyAlignment="1">
      <alignment horizontal="center"/>
    </xf>
    <xf numFmtId="2" fontId="7" fillId="0" borderId="3" xfId="0" applyNumberFormat="1" applyFont="1" applyBorder="1" applyAlignment="1">
      <alignment horizontal="center"/>
    </xf>
    <xf numFmtId="0" fontId="0" fillId="10" borderId="0" xfId="0" applyFill="1"/>
    <xf numFmtId="0" fontId="7" fillId="10" borderId="7" xfId="0" applyFont="1" applyFill="1" applyBorder="1" applyAlignment="1">
      <alignment horizontal="right"/>
    </xf>
    <xf numFmtId="0" fontId="0" fillId="11" borderId="3" xfId="0" applyFill="1" applyBorder="1" applyAlignment="1">
      <alignment horizontal="center"/>
    </xf>
    <xf numFmtId="164" fontId="12" fillId="11" borderId="3" xfId="8" applyNumberFormat="1" applyFont="1" applyFill="1" applyBorder="1" applyAlignment="1">
      <alignment horizontal="center"/>
    </xf>
    <xf numFmtId="164" fontId="5" fillId="11" borderId="1" xfId="8" applyNumberFormat="1" applyFont="1" applyFill="1" applyBorder="1" applyAlignment="1">
      <alignment horizontal="center"/>
    </xf>
    <xf numFmtId="164" fontId="13" fillId="11" borderId="1" xfId="8" applyNumberFormat="1" applyFont="1" applyFill="1" applyBorder="1" applyAlignment="1">
      <alignment horizontal="center"/>
    </xf>
    <xf numFmtId="9" fontId="0" fillId="8" borderId="3" xfId="8" applyFont="1" applyFill="1" applyBorder="1" applyAlignment="1">
      <alignment horizontal="center"/>
    </xf>
    <xf numFmtId="164" fontId="0" fillId="11" borderId="3" xfId="8" applyNumberFormat="1" applyFont="1" applyFill="1" applyBorder="1" applyAlignment="1">
      <alignment horizontal="center"/>
    </xf>
    <xf numFmtId="164" fontId="13" fillId="11" borderId="3" xfId="8" applyNumberFormat="1" applyFont="1" applyFill="1" applyBorder="1" applyAlignment="1">
      <alignment horizontal="center"/>
    </xf>
    <xf numFmtId="164" fontId="6" fillId="11" borderId="3" xfId="8" applyNumberFormat="1" applyFont="1" applyFill="1" applyBorder="1" applyAlignment="1">
      <alignment horizontal="center"/>
    </xf>
    <xf numFmtId="164" fontId="18" fillId="11" borderId="3" xfId="8" applyNumberFormat="1" applyFont="1" applyFill="1" applyBorder="1" applyAlignment="1">
      <alignment horizontal="center"/>
    </xf>
    <xf numFmtId="0" fontId="7" fillId="0" borderId="0" xfId="0" applyFont="1" applyFill="1"/>
    <xf numFmtId="170" fontId="0" fillId="8" borderId="3" xfId="0" applyNumberFormat="1" applyFill="1" applyBorder="1" applyAlignment="1">
      <alignment horizontal="center"/>
    </xf>
    <xf numFmtId="0" fontId="0" fillId="0" borderId="0" xfId="0" applyFont="1" applyFill="1"/>
    <xf numFmtId="0" fontId="0" fillId="8" borderId="0" xfId="0" applyFill="1"/>
    <xf numFmtId="0" fontId="0" fillId="12" borderId="0" xfId="0" applyFill="1"/>
    <xf numFmtId="0" fontId="0" fillId="11" borderId="0" xfId="0" applyFill="1"/>
    <xf numFmtId="9" fontId="0" fillId="12" borderId="3" xfId="0" applyNumberFormat="1" applyFill="1" applyBorder="1" applyAlignment="1">
      <alignment horizontal="center" vertical="center"/>
    </xf>
    <xf numFmtId="9" fontId="0" fillId="12" borderId="3" xfId="8" applyFont="1" applyFill="1" applyBorder="1" applyAlignment="1">
      <alignment horizontal="center" vertical="center"/>
    </xf>
    <xf numFmtId="9" fontId="0" fillId="12" borderId="3" xfId="0" applyNumberFormat="1" applyFill="1" applyBorder="1" applyAlignment="1">
      <alignment horizontal="center"/>
    </xf>
    <xf numFmtId="9" fontId="0" fillId="11" borderId="3" xfId="8" applyFont="1" applyFill="1" applyBorder="1" applyAlignment="1">
      <alignment horizontal="center" vertical="center"/>
    </xf>
    <xf numFmtId="164" fontId="0" fillId="11" borderId="3" xfId="8" applyNumberFormat="1" applyFont="1" applyFill="1" applyBorder="1" applyAlignment="1">
      <alignment horizontal="center" vertical="center"/>
    </xf>
    <xf numFmtId="0" fontId="18" fillId="9" borderId="0" xfId="0" applyFont="1" applyFill="1"/>
    <xf numFmtId="0" fontId="0" fillId="0" borderId="0" xfId="0" applyFill="1" applyAlignment="1">
      <alignment horizontal="center"/>
    </xf>
    <xf numFmtId="167" fontId="2" fillId="13" borderId="3" xfId="2" applyNumberFormat="1" applyFill="1" applyBorder="1" applyAlignment="1">
      <alignment horizontal="center"/>
    </xf>
    <xf numFmtId="3" fontId="2" fillId="11" borderId="3" xfId="7" applyNumberFormat="1" applyFont="1" applyFill="1" applyBorder="1" applyAlignment="1">
      <alignment horizontal="center"/>
    </xf>
    <xf numFmtId="0" fontId="0" fillId="12" borderId="3" xfId="0" applyFill="1" applyBorder="1" applyAlignment="1">
      <alignment horizontal="center"/>
    </xf>
    <xf numFmtId="164" fontId="0" fillId="12" borderId="3" xfId="8" applyNumberFormat="1" applyFont="1" applyFill="1" applyBorder="1" applyAlignment="1">
      <alignment horizontal="center"/>
    </xf>
    <xf numFmtId="165" fontId="0" fillId="11" borderId="3" xfId="8" applyNumberFormat="1" applyFont="1" applyFill="1" applyBorder="1" applyAlignment="1">
      <alignment horizontal="center"/>
    </xf>
    <xf numFmtId="0" fontId="0" fillId="13" borderId="3" xfId="0" applyFill="1" applyBorder="1" applyAlignment="1">
      <alignment horizontal="center"/>
    </xf>
    <xf numFmtId="0" fontId="3" fillId="0" borderId="1" xfId="3" applyFill="1" applyAlignment="1">
      <alignment vertical="center" wrapText="1"/>
    </xf>
    <xf numFmtId="0" fontId="3" fillId="0" borderId="1" xfId="3" applyFill="1"/>
    <xf numFmtId="168" fontId="5" fillId="14" borderId="3" xfId="5" applyNumberFormat="1" applyFill="1" applyBorder="1" applyAlignment="1">
      <alignment horizontal="center"/>
    </xf>
    <xf numFmtId="0" fontId="0" fillId="0" borderId="0" xfId="0" applyFill="1" applyAlignment="1">
      <alignment horizontal="left"/>
    </xf>
    <xf numFmtId="0" fontId="20" fillId="13" borderId="0" xfId="0" applyFont="1" applyFill="1"/>
    <xf numFmtId="0" fontId="7" fillId="12" borderId="7" xfId="0" applyFont="1" applyFill="1" applyBorder="1" applyAlignment="1">
      <alignment horizontal="right"/>
    </xf>
    <xf numFmtId="0" fontId="7" fillId="13" borderId="7" xfId="0" applyFont="1" applyFill="1" applyBorder="1" applyAlignment="1">
      <alignment horizontal="right"/>
    </xf>
    <xf numFmtId="0" fontId="7" fillId="11" borderId="7" xfId="0" applyFont="1" applyFill="1" applyBorder="1" applyAlignment="1">
      <alignment horizontal="right"/>
    </xf>
    <xf numFmtId="0" fontId="0" fillId="9" borderId="0" xfId="0" applyFill="1"/>
    <xf numFmtId="0" fontId="7" fillId="9" borderId="7" xfId="0" applyFont="1" applyFill="1" applyBorder="1" applyAlignment="1">
      <alignment horizontal="right"/>
    </xf>
    <xf numFmtId="3" fontId="0" fillId="8" borderId="3" xfId="0" applyNumberFormat="1" applyFill="1" applyBorder="1" applyAlignment="1">
      <alignment horizontal="center"/>
    </xf>
    <xf numFmtId="3" fontId="0" fillId="11" borderId="3" xfId="0" applyNumberFormat="1" applyFill="1" applyBorder="1" applyAlignment="1">
      <alignment horizontal="center"/>
    </xf>
    <xf numFmtId="164" fontId="0" fillId="8" borderId="3" xfId="8" applyNumberFormat="1" applyFont="1" applyFill="1" applyBorder="1" applyAlignment="1">
      <alignment horizontal="center"/>
    </xf>
    <xf numFmtId="171" fontId="5" fillId="5" borderId="1" xfId="5" applyNumberFormat="1" applyAlignment="1">
      <alignment horizontal="center"/>
    </xf>
    <xf numFmtId="0" fontId="0" fillId="0" borderId="0" xfId="0" applyAlignment="1">
      <alignment horizontal="center" vertical="center"/>
    </xf>
    <xf numFmtId="3" fontId="7" fillId="14" borderId="3" xfId="0" applyNumberFormat="1" applyFont="1" applyFill="1" applyBorder="1" applyAlignment="1">
      <alignment horizontal="center"/>
    </xf>
    <xf numFmtId="0" fontId="7" fillId="0" borderId="3" xfId="0" applyFont="1" applyBorder="1" applyAlignment="1">
      <alignment horizontal="center" vertical="center" wrapText="1"/>
    </xf>
    <xf numFmtId="164" fontId="15" fillId="9" borderId="0" xfId="8" applyNumberFormat="1" applyFont="1" applyFill="1" applyAlignment="1">
      <alignment horizontal="center"/>
    </xf>
    <xf numFmtId="3" fontId="0" fillId="8" borderId="0" xfId="0" applyNumberFormat="1" applyFill="1" applyAlignment="1">
      <alignment horizontal="center"/>
    </xf>
    <xf numFmtId="3" fontId="0" fillId="11" borderId="0" xfId="0" applyNumberFormat="1" applyFill="1" applyAlignment="1">
      <alignment horizontal="center"/>
    </xf>
    <xf numFmtId="164" fontId="0" fillId="11" borderId="0" xfId="8" applyNumberFormat="1" applyFont="1" applyFill="1" applyAlignment="1">
      <alignment horizontal="center"/>
    </xf>
    <xf numFmtId="0" fontId="0" fillId="8" borderId="3" xfId="0" applyFont="1" applyFill="1" applyBorder="1" applyAlignment="1">
      <alignment horizontal="center" vertical="center"/>
    </xf>
    <xf numFmtId="9" fontId="0" fillId="8" borderId="3" xfId="0" applyNumberFormat="1" applyFont="1" applyFill="1" applyBorder="1" applyAlignment="1">
      <alignment horizontal="center" vertical="center"/>
    </xf>
    <xf numFmtId="172" fontId="0" fillId="8" borderId="3" xfId="0" applyNumberFormat="1" applyFont="1" applyFill="1" applyBorder="1" applyAlignment="1">
      <alignment horizontal="center" vertical="center"/>
    </xf>
    <xf numFmtId="173" fontId="7" fillId="14" borderId="3" xfId="7" applyNumberFormat="1" applyFont="1" applyFill="1" applyBorder="1" applyAlignment="1">
      <alignment horizontal="center"/>
    </xf>
    <xf numFmtId="0" fontId="0" fillId="0" borderId="3" xfId="0" applyBorder="1" applyAlignment="1">
      <alignment horizontal="center"/>
    </xf>
    <xf numFmtId="0" fontId="0" fillId="0" borderId="15" xfId="0" applyBorder="1"/>
    <xf numFmtId="0" fontId="0" fillId="0" borderId="15" xfId="0" applyBorder="1" applyAlignment="1">
      <alignment wrapText="1"/>
    </xf>
    <xf numFmtId="0" fontId="19" fillId="0" borderId="15" xfId="0" applyFont="1" applyBorder="1"/>
    <xf numFmtId="0" fontId="0" fillId="0" borderId="15" xfId="0" applyBorder="1" applyAlignment="1">
      <alignment horizontal="center"/>
    </xf>
    <xf numFmtId="0" fontId="9" fillId="0" borderId="12" xfId="0" applyFont="1" applyBorder="1"/>
    <xf numFmtId="0" fontId="0" fillId="0" borderId="0" xfId="0" applyFont="1"/>
    <xf numFmtId="0" fontId="19" fillId="0" borderId="0" xfId="0" applyFont="1"/>
    <xf numFmtId="0" fontId="7" fillId="0" borderId="0" xfId="0" applyFont="1" applyAlignment="1">
      <alignment horizontal="left" vertical="center" wrapText="1"/>
    </xf>
    <xf numFmtId="0" fontId="22" fillId="0" borderId="0" xfId="0" applyFont="1" applyAlignment="1">
      <alignment horizontal="left" vertical="center"/>
    </xf>
    <xf numFmtId="0" fontId="19" fillId="0" borderId="0" xfId="0" applyFont="1" applyFill="1"/>
    <xf numFmtId="0" fontId="23" fillId="0" borderId="0" xfId="0" applyFont="1" applyAlignment="1">
      <alignment horizontal="left"/>
    </xf>
    <xf numFmtId="0" fontId="7" fillId="0" borderId="0" xfId="0" applyFont="1" applyFill="1" applyAlignment="1">
      <alignment wrapText="1"/>
    </xf>
    <xf numFmtId="0" fontId="18" fillId="0" borderId="0" xfId="0" applyFont="1" applyFill="1"/>
    <xf numFmtId="0" fontId="0" fillId="15" borderId="0" xfId="0" applyFill="1"/>
    <xf numFmtId="167" fontId="0" fillId="0" borderId="0" xfId="0" applyNumberFormat="1" applyAlignment="1">
      <alignment horizontal="left"/>
    </xf>
    <xf numFmtId="0" fontId="7" fillId="0" borderId="3" xfId="0" applyFont="1" applyBorder="1" applyAlignment="1">
      <alignment horizontal="right" vertical="center" wrapText="1"/>
    </xf>
    <xf numFmtId="0" fontId="7" fillId="0" borderId="3" xfId="0" applyFont="1" applyBorder="1" applyAlignment="1">
      <alignment horizontal="center" wrapText="1"/>
    </xf>
    <xf numFmtId="0" fontId="0" fillId="0" borderId="0" xfId="0" applyAlignment="1">
      <alignment horizontal="left" wrapText="1"/>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Alignment="1">
      <alignment horizontal="center" wrapText="1"/>
    </xf>
    <xf numFmtId="0" fontId="0" fillId="0" borderId="0" xfId="0" applyBorder="1" applyAlignment="1">
      <alignment horizontal="center"/>
    </xf>
    <xf numFmtId="0" fontId="0" fillId="0" borderId="0" xfId="0" applyAlignment="1">
      <alignment wrapText="1"/>
    </xf>
    <xf numFmtId="0" fontId="7" fillId="0" borderId="3" xfId="0" applyFont="1" applyBorder="1" applyAlignment="1">
      <alignment horizontal="center"/>
    </xf>
    <xf numFmtId="0" fontId="0" fillId="0" borderId="0" xfId="0" applyBorder="1" applyAlignment="1">
      <alignment horizontal="center"/>
    </xf>
    <xf numFmtId="0" fontId="22" fillId="0" borderId="15" xfId="0" applyFont="1" applyBorder="1"/>
    <xf numFmtId="9" fontId="0" fillId="0" borderId="0" xfId="8" applyFont="1"/>
    <xf numFmtId="9" fontId="0" fillId="0" borderId="3" xfId="0" applyNumberFormat="1" applyBorder="1" applyAlignment="1">
      <alignment horizontal="center"/>
    </xf>
    <xf numFmtId="9" fontId="0" fillId="0" borderId="3" xfId="8" applyFont="1" applyBorder="1" applyAlignment="1">
      <alignment horizontal="center"/>
    </xf>
    <xf numFmtId="10" fontId="0" fillId="0" borderId="3" xfId="8" applyNumberFormat="1" applyFont="1" applyBorder="1" applyAlignment="1">
      <alignment horizontal="center"/>
    </xf>
    <xf numFmtId="10" fontId="0" fillId="0" borderId="0" xfId="8" applyNumberFormat="1" applyFont="1" applyAlignment="1">
      <alignment horizontal="center"/>
    </xf>
    <xf numFmtId="0" fontId="7" fillId="0" borderId="3" xfId="0" applyFont="1" applyFill="1" applyBorder="1" applyAlignment="1">
      <alignment horizontal="center"/>
    </xf>
    <xf numFmtId="10" fontId="0" fillId="0" borderId="15" xfId="8" applyNumberFormat="1" applyFont="1" applyBorder="1" applyAlignment="1">
      <alignment horizontal="center"/>
    </xf>
    <xf numFmtId="10" fontId="0" fillId="0" borderId="0" xfId="8" applyNumberFormat="1" applyFont="1" applyBorder="1" applyAlignment="1">
      <alignment horizontal="center"/>
    </xf>
    <xf numFmtId="0" fontId="0" fillId="0" borderId="0" xfId="0" applyFont="1" applyBorder="1"/>
    <xf numFmtId="0" fontId="0" fillId="8" borderId="3" xfId="0" applyFill="1" applyBorder="1" applyAlignment="1">
      <alignment horizontal="center"/>
    </xf>
    <xf numFmtId="2" fontId="0" fillId="12" borderId="3" xfId="0" applyNumberFormat="1" applyFill="1" applyBorder="1" applyAlignment="1">
      <alignment horizontal="center"/>
    </xf>
    <xf numFmtId="0" fontId="7" fillId="0" borderId="3" xfId="0" applyFont="1" applyBorder="1" applyAlignment="1">
      <alignment horizontal="center" wrapText="1"/>
    </xf>
    <xf numFmtId="0" fontId="0" fillId="0" borderId="0" xfId="0" applyAlignment="1">
      <alignment horizontal="left" wrapText="1"/>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Alignment="1">
      <alignment horizontal="center" wrapText="1"/>
    </xf>
    <xf numFmtId="0" fontId="0" fillId="0" borderId="0" xfId="0" applyAlignment="1">
      <alignment horizontal="left" vertical="center" wrapText="1"/>
    </xf>
    <xf numFmtId="0" fontId="15" fillId="9" borderId="0" xfId="0" applyFont="1" applyFill="1"/>
    <xf numFmtId="0" fontId="0" fillId="11" borderId="3" xfId="0" applyFill="1" applyBorder="1"/>
    <xf numFmtId="2" fontId="0" fillId="11" borderId="3" xfId="0" applyNumberFormat="1" applyFill="1" applyBorder="1" applyAlignment="1">
      <alignment horizontal="center" vertical="center"/>
    </xf>
    <xf numFmtId="0" fontId="4" fillId="5" borderId="6" xfId="4" applyBorder="1" applyAlignment="1">
      <alignment horizontal="center" vertical="center" wrapText="1"/>
    </xf>
    <xf numFmtId="0" fontId="7" fillId="0" borderId="0" xfId="0" applyFont="1" applyAlignment="1">
      <alignment horizontal="left"/>
    </xf>
    <xf numFmtId="0" fontId="21" fillId="0" borderId="0" xfId="0" applyFont="1" applyAlignment="1">
      <alignment horizontal="left"/>
    </xf>
    <xf numFmtId="9" fontId="7" fillId="12" borderId="13" xfId="0" applyNumberFormat="1" applyFont="1" applyFill="1" applyBorder="1" applyAlignment="1">
      <alignment horizontal="center"/>
    </xf>
    <xf numFmtId="169" fontId="0" fillId="0" borderId="0" xfId="0" applyNumberFormat="1" applyFill="1" applyBorder="1" applyAlignment="1">
      <alignment horizontal="center"/>
    </xf>
    <xf numFmtId="0" fontId="5" fillId="0" borderId="0" xfId="5" applyFill="1" applyBorder="1" applyAlignment="1">
      <alignment horizontal="center" vertical="center" wrapText="1"/>
    </xf>
    <xf numFmtId="171" fontId="5" fillId="0" borderId="0" xfId="5" applyNumberFormat="1" applyFill="1" applyBorder="1" applyAlignment="1">
      <alignment horizontal="center"/>
    </xf>
    <xf numFmtId="0" fontId="7" fillId="0" borderId="0" xfId="0" applyFont="1" applyBorder="1" applyAlignment="1">
      <alignment wrapText="1"/>
    </xf>
    <xf numFmtId="169" fontId="0" fillId="0" borderId="0" xfId="0" applyNumberFormat="1" applyFill="1" applyBorder="1" applyAlignment="1"/>
    <xf numFmtId="168" fontId="5" fillId="5" borderId="3" xfId="5" applyNumberFormat="1" applyBorder="1" applyAlignment="1">
      <alignment horizontal="center"/>
    </xf>
    <xf numFmtId="0" fontId="7" fillId="6" borderId="3" xfId="0" applyFont="1" applyFill="1" applyBorder="1" applyAlignment="1">
      <alignment horizontal="center" vertical="center" wrapText="1"/>
    </xf>
    <xf numFmtId="9" fontId="7" fillId="6" borderId="3" xfId="8" applyFont="1" applyFill="1" applyBorder="1" applyAlignment="1">
      <alignment horizontal="center" vertical="center" wrapText="1"/>
    </xf>
    <xf numFmtId="2" fontId="7" fillId="6" borderId="3" xfId="0" applyNumberFormat="1" applyFont="1" applyFill="1" applyBorder="1" applyAlignment="1">
      <alignment horizontal="center" vertical="center" wrapText="1"/>
    </xf>
    <xf numFmtId="164" fontId="0" fillId="6" borderId="3" xfId="8" applyNumberFormat="1" applyFont="1" applyFill="1" applyBorder="1" applyAlignment="1">
      <alignment horizontal="center"/>
    </xf>
    <xf numFmtId="2" fontId="0" fillId="6" borderId="3" xfId="8" applyNumberFormat="1" applyFont="1" applyFill="1" applyBorder="1" applyAlignment="1">
      <alignment horizontal="center"/>
    </xf>
    <xf numFmtId="2" fontId="0" fillId="6" borderId="3" xfId="0" applyNumberFormat="1" applyFill="1" applyBorder="1" applyAlignment="1">
      <alignment horizontal="center"/>
    </xf>
    <xf numFmtId="2" fontId="0" fillId="6" borderId="3" xfId="0" applyNumberFormat="1" applyFill="1" applyBorder="1" applyAlignment="1">
      <alignment horizontal="center" vertical="center"/>
    </xf>
    <xf numFmtId="0" fontId="7" fillId="0" borderId="3" xfId="0" applyFont="1" applyBorder="1" applyAlignment="1">
      <alignment horizontal="right" vertical="center"/>
    </xf>
    <xf numFmtId="0" fontId="7" fillId="0" borderId="3" xfId="0" applyFont="1" applyFill="1" applyBorder="1" applyAlignment="1">
      <alignment horizontal="right"/>
    </xf>
    <xf numFmtId="0" fontId="0" fillId="0" borderId="0" xfId="0" applyBorder="1" applyAlignment="1">
      <alignment horizontal="right"/>
    </xf>
    <xf numFmtId="9" fontId="0" fillId="0" borderId="0" xfId="8" applyFont="1" applyFill="1" applyBorder="1" applyAlignment="1">
      <alignment horizontal="center"/>
    </xf>
    <xf numFmtId="164" fontId="0" fillId="12" borderId="3" xfId="8" applyNumberFormat="1" applyFont="1" applyFill="1" applyBorder="1" applyAlignment="1">
      <alignment horizontal="center" vertical="center"/>
    </xf>
    <xf numFmtId="164" fontId="7" fillId="0" borderId="3" xfId="8" applyNumberFormat="1" applyFont="1" applyBorder="1" applyAlignment="1">
      <alignment horizontal="center" vertical="center" wrapText="1"/>
    </xf>
    <xf numFmtId="0" fontId="7" fillId="0" borderId="3" xfId="0" applyFont="1" applyFill="1" applyBorder="1" applyAlignment="1">
      <alignment horizontal="center" vertical="center" wrapText="1"/>
    </xf>
    <xf numFmtId="0" fontId="25" fillId="0" borderId="0" xfId="0" applyFont="1"/>
    <xf numFmtId="172" fontId="0" fillId="12" borderId="3" xfId="0" applyNumberFormat="1" applyFill="1" applyBorder="1" applyAlignment="1">
      <alignment horizontal="center" vertical="center"/>
    </xf>
    <xf numFmtId="164" fontId="4" fillId="5" borderId="6" xfId="8" applyNumberFormat="1" applyFont="1" applyFill="1" applyBorder="1" applyAlignment="1">
      <alignment horizontal="center"/>
    </xf>
    <xf numFmtId="10" fontId="0" fillId="11" borderId="3" xfId="8" applyNumberFormat="1" applyFont="1" applyFill="1" applyBorder="1" applyAlignment="1">
      <alignment horizontal="center" vertical="center"/>
    </xf>
    <xf numFmtId="176" fontId="15" fillId="9" borderId="3" xfId="8" applyNumberFormat="1" applyFont="1" applyFill="1" applyBorder="1" applyAlignment="1">
      <alignment horizontal="center" vertical="center"/>
    </xf>
    <xf numFmtId="176" fontId="1" fillId="13" borderId="3" xfId="8" applyNumberFormat="1" applyFont="1" applyFill="1" applyBorder="1" applyAlignment="1">
      <alignment horizontal="center"/>
    </xf>
    <xf numFmtId="178" fontId="0" fillId="11" borderId="3" xfId="8" applyNumberFormat="1" applyFont="1" applyFill="1" applyBorder="1" applyAlignment="1">
      <alignment horizontal="center" vertical="center"/>
    </xf>
    <xf numFmtId="0" fontId="7" fillId="0" borderId="11" xfId="0" applyFont="1" applyBorder="1" applyAlignment="1">
      <alignment horizontal="center" vertical="center"/>
    </xf>
    <xf numFmtId="164" fontId="0" fillId="0" borderId="13" xfId="8" applyNumberFormat="1" applyFont="1" applyBorder="1" applyAlignment="1">
      <alignment horizontal="center" vertical="center"/>
    </xf>
    <xf numFmtId="0" fontId="0" fillId="0" borderId="11" xfId="0" applyBorder="1" applyAlignment="1">
      <alignment horizontal="center" vertical="center"/>
    </xf>
    <xf numFmtId="0" fontId="7" fillId="0" borderId="3" xfId="0" applyFont="1" applyFill="1" applyBorder="1" applyAlignment="1">
      <alignment horizontal="center" wrapText="1"/>
    </xf>
    <xf numFmtId="0" fontId="7" fillId="0" borderId="11" xfId="0" applyFont="1" applyBorder="1" applyAlignment="1">
      <alignment horizontal="center" wrapText="1"/>
    </xf>
    <xf numFmtId="177" fontId="0" fillId="12" borderId="20" xfId="8" applyNumberFormat="1" applyFont="1" applyFill="1" applyBorder="1" applyAlignment="1">
      <alignment horizontal="center" vertical="center"/>
    </xf>
    <xf numFmtId="164" fontId="0" fillId="0" borderId="20" xfId="8" applyNumberFormat="1" applyFont="1" applyBorder="1" applyAlignment="1">
      <alignment horizontal="center" vertical="center"/>
    </xf>
    <xf numFmtId="164" fontId="0" fillId="0" borderId="21" xfId="8" applyNumberFormat="1" applyFont="1" applyBorder="1" applyAlignment="1">
      <alignment horizontal="center" vertical="center"/>
    </xf>
    <xf numFmtId="177" fontId="0" fillId="12" borderId="24" xfId="8" applyNumberFormat="1" applyFont="1" applyFill="1" applyBorder="1" applyAlignment="1">
      <alignment horizontal="center" vertical="center"/>
    </xf>
    <xf numFmtId="164" fontId="0" fillId="0" borderId="23" xfId="8" applyNumberFormat="1" applyFont="1" applyBorder="1" applyAlignment="1">
      <alignment horizontal="center" vertical="center"/>
    </xf>
    <xf numFmtId="164" fontId="0" fillId="0" borderId="25" xfId="8" applyNumberFormat="1" applyFont="1" applyBorder="1" applyAlignment="1">
      <alignment horizontal="center" vertical="center"/>
    </xf>
    <xf numFmtId="176" fontId="0" fillId="12" borderId="20" xfId="8" applyNumberFormat="1" applyFont="1" applyFill="1" applyBorder="1" applyAlignment="1">
      <alignment horizontal="center" vertical="center"/>
    </xf>
    <xf numFmtId="176" fontId="0" fillId="12" borderId="24" xfId="8" applyNumberFormat="1" applyFont="1" applyFill="1" applyBorder="1" applyAlignment="1">
      <alignment horizontal="center" vertical="center"/>
    </xf>
    <xf numFmtId="9" fontId="0" fillId="12" borderId="20" xfId="8" applyFont="1" applyFill="1" applyBorder="1" applyAlignment="1">
      <alignment horizontal="center" vertical="center"/>
    </xf>
    <xf numFmtId="9" fontId="0" fillId="12" borderId="24" xfId="8" applyFont="1" applyFill="1" applyBorder="1" applyAlignment="1">
      <alignment horizontal="center" vertical="center"/>
    </xf>
    <xf numFmtId="9" fontId="0" fillId="12" borderId="20" xfId="0" applyNumberFormat="1" applyFill="1" applyBorder="1" applyAlignment="1">
      <alignment horizontal="center" vertical="center"/>
    </xf>
    <xf numFmtId="9" fontId="0" fillId="12" borderId="24" xfId="0" applyNumberFormat="1" applyFill="1" applyBorder="1" applyAlignment="1">
      <alignment horizontal="center" vertical="center"/>
    </xf>
    <xf numFmtId="172" fontId="0" fillId="12" borderId="20" xfId="0" applyNumberFormat="1" applyFill="1" applyBorder="1" applyAlignment="1">
      <alignment horizontal="center" vertical="center"/>
    </xf>
    <xf numFmtId="164" fontId="0" fillId="0" borderId="27" xfId="8" applyNumberFormat="1" applyFont="1" applyBorder="1" applyAlignment="1">
      <alignment horizontal="center" vertical="center"/>
    </xf>
    <xf numFmtId="172" fontId="0" fillId="12" borderId="24" xfId="0" applyNumberFormat="1" applyFill="1" applyBorder="1" applyAlignment="1">
      <alignment horizontal="center" vertical="center"/>
    </xf>
    <xf numFmtId="167" fontId="0" fillId="12" borderId="20" xfId="0" applyNumberFormat="1" applyFill="1" applyBorder="1" applyAlignment="1">
      <alignment horizontal="center" vertical="center"/>
    </xf>
    <xf numFmtId="167" fontId="0" fillId="12" borderId="24" xfId="0" applyNumberFormat="1" applyFill="1" applyBorder="1" applyAlignment="1">
      <alignment horizontal="center" vertical="center"/>
    </xf>
    <xf numFmtId="0" fontId="7" fillId="0" borderId="33" xfId="0" applyFont="1" applyBorder="1" applyAlignment="1">
      <alignment horizontal="center" wrapText="1"/>
    </xf>
    <xf numFmtId="0" fontId="7" fillId="0" borderId="34" xfId="0" applyFont="1" applyBorder="1" applyAlignment="1">
      <alignment horizontal="center" vertical="center"/>
    </xf>
    <xf numFmtId="174" fontId="0" fillId="0" borderId="11" xfId="7" applyNumberFormat="1" applyFont="1" applyBorder="1" applyAlignment="1">
      <alignment horizontal="center" vertical="center"/>
    </xf>
    <xf numFmtId="174" fontId="0" fillId="0" borderId="16" xfId="7" applyNumberFormat="1" applyFont="1" applyBorder="1" applyAlignment="1">
      <alignment horizontal="center" vertical="center"/>
    </xf>
    <xf numFmtId="174" fontId="0" fillId="0" borderId="20" xfId="7" applyNumberFormat="1" applyFont="1" applyBorder="1" applyAlignment="1">
      <alignment horizontal="center" vertical="center"/>
    </xf>
    <xf numFmtId="174" fontId="0" fillId="0" borderId="24" xfId="7" applyNumberFormat="1" applyFont="1" applyBorder="1" applyAlignment="1">
      <alignment horizontal="center" vertical="center"/>
    </xf>
    <xf numFmtId="174" fontId="0" fillId="0" borderId="3" xfId="7" applyNumberFormat="1" applyFont="1" applyBorder="1" applyAlignment="1">
      <alignment horizontal="center" vertical="center"/>
    </xf>
    <xf numFmtId="0" fontId="7" fillId="0" borderId="0" xfId="0" applyFont="1" applyAlignment="1">
      <alignment horizontal="center" vertical="center" wrapText="1"/>
    </xf>
    <xf numFmtId="164" fontId="0" fillId="0" borderId="0" xfId="0" applyNumberFormat="1" applyAlignment="1">
      <alignment horizontal="center" vertical="center"/>
    </xf>
    <xf numFmtId="0" fontId="7" fillId="0" borderId="0" xfId="0" applyFont="1" applyAlignment="1">
      <alignment horizontal="center" vertical="center"/>
    </xf>
    <xf numFmtId="9" fontId="0" fillId="0" borderId="0" xfId="8" applyFont="1" applyAlignment="1">
      <alignment horizontal="center"/>
    </xf>
    <xf numFmtId="9" fontId="16" fillId="0" borderId="0" xfId="8" applyFont="1" applyAlignment="1">
      <alignment horizontal="center" vertical="center"/>
    </xf>
    <xf numFmtId="174" fontId="0" fillId="0" borderId="0" xfId="7" applyNumberFormat="1" applyFont="1"/>
    <xf numFmtId="164" fontId="0" fillId="0" borderId="0" xfId="8" applyNumberFormat="1" applyFont="1"/>
    <xf numFmtId="10" fontId="0" fillId="0" borderId="0" xfId="8" applyNumberFormat="1" applyFont="1"/>
    <xf numFmtId="179" fontId="0" fillId="0" borderId="0" xfId="0" applyNumberFormat="1" applyAlignment="1">
      <alignment horizontal="center"/>
    </xf>
    <xf numFmtId="43" fontId="15" fillId="9" borderId="0" xfId="7" applyFont="1" applyFill="1"/>
    <xf numFmtId="10" fontId="7" fillId="8" borderId="3" xfId="8" applyNumberFormat="1" applyFont="1" applyFill="1" applyBorder="1" applyAlignment="1">
      <alignment horizontal="center"/>
    </xf>
    <xf numFmtId="174" fontId="0" fillId="0" borderId="0" xfId="7" applyNumberFormat="1" applyFont="1" applyAlignment="1">
      <alignment horizontal="center"/>
    </xf>
    <xf numFmtId="0" fontId="7" fillId="0" borderId="3" xfId="0" applyFont="1" applyBorder="1" applyAlignment="1">
      <alignment horizontal="center"/>
    </xf>
    <xf numFmtId="0" fontId="18" fillId="0" borderId="0" xfId="0" applyFont="1"/>
    <xf numFmtId="0" fontId="0" fillId="0" borderId="0" xfId="0" applyFont="1" applyAlignment="1">
      <alignment horizontal="right"/>
    </xf>
    <xf numFmtId="0" fontId="21" fillId="0" borderId="15" xfId="0" applyFont="1" applyBorder="1"/>
    <xf numFmtId="9" fontId="7" fillId="0" borderId="3" xfId="0" applyNumberFormat="1" applyFont="1" applyBorder="1" applyAlignment="1">
      <alignment horizontal="center"/>
    </xf>
    <xf numFmtId="9" fontId="0" fillId="0" borderId="0" xfId="8" applyFont="1" applyAlignment="1">
      <alignment horizontal="left"/>
    </xf>
    <xf numFmtId="0" fontId="7" fillId="6" borderId="3" xfId="0" applyFont="1" applyFill="1" applyBorder="1" applyAlignment="1">
      <alignment horizontal="right" wrapText="1"/>
    </xf>
    <xf numFmtId="0" fontId="18" fillId="0" borderId="0" xfId="0" applyFont="1" applyAlignment="1">
      <alignment horizontal="left"/>
    </xf>
    <xf numFmtId="43" fontId="0" fillId="0" borderId="0" xfId="7" applyFont="1" applyAlignment="1">
      <alignment horizontal="center"/>
    </xf>
    <xf numFmtId="180" fontId="0" fillId="0" borderId="0" xfId="0" applyNumberFormat="1" applyAlignment="1">
      <alignment horizontal="left"/>
    </xf>
    <xf numFmtId="10" fontId="0" fillId="0" borderId="0" xfId="8" applyNumberFormat="1" applyFont="1" applyAlignment="1">
      <alignment horizontal="left"/>
    </xf>
    <xf numFmtId="0" fontId="0" fillId="0" borderId="0" xfId="0" applyAlignment="1">
      <alignment horizontal="center" vertical="center" wrapText="1"/>
    </xf>
    <xf numFmtId="0" fontId="7" fillId="0" borderId="3" xfId="0" applyFont="1" applyBorder="1" applyAlignment="1">
      <alignment horizontal="center"/>
    </xf>
    <xf numFmtId="0" fontId="0" fillId="0" borderId="0" xfId="0" applyBorder="1" applyAlignment="1">
      <alignment horizontal="center"/>
    </xf>
    <xf numFmtId="0" fontId="7" fillId="0" borderId="3" xfId="0" applyFont="1" applyBorder="1" applyAlignment="1">
      <alignment horizontal="center"/>
    </xf>
    <xf numFmtId="0" fontId="21" fillId="0" borderId="15" xfId="0" applyFont="1" applyBorder="1" applyAlignment="1">
      <alignment horizontal="center"/>
    </xf>
    <xf numFmtId="0" fontId="0" fillId="0" borderId="15" xfId="0" applyBorder="1" applyAlignment="1">
      <alignment horizontal="center" wrapText="1"/>
    </xf>
    <xf numFmtId="0" fontId="8" fillId="0" borderId="0" xfId="6" applyAlignment="1">
      <alignment horizontal="center"/>
    </xf>
    <xf numFmtId="3" fontId="4" fillId="5" borderId="2" xfId="4" applyNumberFormat="1" applyAlignment="1">
      <alignment horizontal="center"/>
    </xf>
    <xf numFmtId="14" fontId="10" fillId="7" borderId="3" xfId="0" applyNumberFormat="1" applyFont="1" applyFill="1" applyBorder="1" applyAlignment="1">
      <alignment horizontal="center" vertical="top" wrapText="1"/>
    </xf>
    <xf numFmtId="14" fontId="0" fillId="0" borderId="3" xfId="0" applyNumberFormat="1" applyBorder="1" applyAlignment="1">
      <alignment horizontal="center"/>
    </xf>
    <xf numFmtId="14" fontId="0" fillId="0" borderId="0" xfId="0" applyNumberFormat="1" applyBorder="1" applyAlignment="1">
      <alignment horizontal="center"/>
    </xf>
    <xf numFmtId="14" fontId="10" fillId="7" borderId="0" xfId="0" applyNumberFormat="1" applyFont="1" applyFill="1" applyBorder="1" applyAlignment="1">
      <alignment horizontal="center" vertical="top" wrapText="1"/>
    </xf>
    <xf numFmtId="0" fontId="10" fillId="7" borderId="0" xfId="0" applyFont="1" applyFill="1" applyBorder="1" applyAlignment="1">
      <alignment horizontal="center" vertical="top" wrapText="1"/>
    </xf>
    <xf numFmtId="0" fontId="11" fillId="7" borderId="0" xfId="0" applyFont="1" applyFill="1" applyBorder="1" applyAlignment="1">
      <alignment horizontal="center" vertical="top" wrapText="1"/>
    </xf>
    <xf numFmtId="3" fontId="10" fillId="7" borderId="0" xfId="0" applyNumberFormat="1" applyFont="1" applyFill="1" applyBorder="1" applyAlignment="1">
      <alignment horizontal="center" vertical="top" wrapText="1"/>
    </xf>
    <xf numFmtId="3" fontId="10" fillId="17" borderId="0" xfId="0" applyNumberFormat="1" applyFont="1" applyFill="1" applyBorder="1" applyAlignment="1">
      <alignment horizontal="center" vertical="top" wrapText="1"/>
    </xf>
    <xf numFmtId="0" fontId="7" fillId="8" borderId="3" xfId="0" applyFont="1" applyFill="1" applyBorder="1" applyAlignment="1">
      <alignment horizontal="center"/>
    </xf>
    <xf numFmtId="14" fontId="7" fillId="0" borderId="3" xfId="0" applyNumberFormat="1" applyFont="1" applyBorder="1" applyAlignment="1">
      <alignment horizontal="center"/>
    </xf>
    <xf numFmtId="164" fontId="0" fillId="0" borderId="3" xfId="8" applyNumberFormat="1" applyFont="1" applyBorder="1" applyAlignment="1">
      <alignment horizontal="center"/>
    </xf>
    <xf numFmtId="178" fontId="0" fillId="0" borderId="0" xfId="8" applyNumberFormat="1" applyFont="1" applyAlignment="1">
      <alignment horizontal="center"/>
    </xf>
    <xf numFmtId="175" fontId="7" fillId="14" borderId="3" xfId="9" applyNumberFormat="1" applyFont="1" applyFill="1" applyBorder="1" applyAlignment="1">
      <alignment horizontal="center" vertical="center"/>
    </xf>
    <xf numFmtId="173" fontId="7" fillId="14" borderId="3" xfId="7" applyNumberFormat="1" applyFont="1" applyFill="1" applyBorder="1" applyAlignment="1">
      <alignment horizontal="center" vertical="center"/>
    </xf>
    <xf numFmtId="0" fontId="0" fillId="17" borderId="3" xfId="0" applyFill="1" applyBorder="1" applyAlignment="1">
      <alignment horizontal="center"/>
    </xf>
    <xf numFmtId="0" fontId="7" fillId="17" borderId="3" xfId="0" applyFont="1" applyFill="1" applyBorder="1" applyAlignment="1">
      <alignment horizontal="center" wrapText="1"/>
    </xf>
    <xf numFmtId="0" fontId="7" fillId="17" borderId="3" xfId="0" applyFont="1" applyFill="1" applyBorder="1"/>
    <xf numFmtId="0" fontId="7" fillId="17" borderId="3" xfId="0" applyFont="1" applyFill="1" applyBorder="1" applyAlignment="1">
      <alignment horizontal="center"/>
    </xf>
    <xf numFmtId="3" fontId="7" fillId="14" borderId="3" xfId="0" applyNumberFormat="1" applyFont="1" applyFill="1" applyBorder="1" applyAlignment="1">
      <alignment horizontal="center" vertical="center"/>
    </xf>
    <xf numFmtId="0" fontId="24" fillId="0" borderId="3" xfId="0" applyFont="1" applyBorder="1" applyAlignment="1">
      <alignment horizontal="center" vertical="center" wrapText="1"/>
    </xf>
    <xf numFmtId="164" fontId="18" fillId="11" borderId="3" xfId="8" applyNumberFormat="1" applyFont="1" applyFill="1" applyBorder="1" applyAlignment="1">
      <alignment horizontal="center" vertical="center"/>
    </xf>
    <xf numFmtId="9" fontId="6" fillId="11" borderId="3" xfId="8" applyFont="1" applyFill="1" applyBorder="1" applyAlignment="1">
      <alignment horizontal="center" vertical="center"/>
    </xf>
    <xf numFmtId="1" fontId="7" fillId="17" borderId="3" xfId="0" applyNumberFormat="1" applyFont="1" applyFill="1" applyBorder="1" applyAlignment="1">
      <alignment horizontal="center" vertical="center"/>
    </xf>
    <xf numFmtId="1" fontId="0" fillId="17" borderId="3" xfId="0" applyNumberFormat="1" applyFill="1" applyBorder="1" applyAlignment="1">
      <alignment horizontal="center"/>
    </xf>
    <xf numFmtId="0" fontId="7" fillId="0" borderId="3" xfId="0" applyFont="1" applyBorder="1" applyAlignment="1">
      <alignment horizontal="center" wrapText="1"/>
    </xf>
    <xf numFmtId="0" fontId="7" fillId="0" borderId="3" xfId="0" applyFont="1" applyBorder="1" applyAlignment="1">
      <alignment horizontal="center"/>
    </xf>
    <xf numFmtId="9" fontId="0" fillId="0" borderId="3" xfId="8" applyFont="1" applyBorder="1" applyAlignment="1">
      <alignment horizontal="center" vertical="center"/>
    </xf>
    <xf numFmtId="164" fontId="0" fillId="0" borderId="14" xfId="8" applyNumberFormat="1" applyFont="1" applyBorder="1" applyAlignment="1">
      <alignment horizontal="center" vertical="center"/>
    </xf>
    <xf numFmtId="164" fontId="0" fillId="0" borderId="38" xfId="8" applyNumberFormat="1" applyFont="1" applyBorder="1" applyAlignment="1">
      <alignment horizontal="center" vertical="center"/>
    </xf>
    <xf numFmtId="9" fontId="0" fillId="0" borderId="3" xfId="8" applyFont="1" applyBorder="1" applyAlignment="1">
      <alignment horizontal="center" wrapText="1"/>
    </xf>
    <xf numFmtId="44" fontId="0" fillId="0" borderId="3" xfId="9" applyFont="1" applyBorder="1" applyAlignment="1">
      <alignment horizontal="center"/>
    </xf>
    <xf numFmtId="180" fontId="2" fillId="13" borderId="3" xfId="2" applyNumberFormat="1" applyFill="1" applyBorder="1" applyAlignment="1">
      <alignment horizontal="center"/>
    </xf>
    <xf numFmtId="0" fontId="3" fillId="8" borderId="1" xfId="3" applyFill="1"/>
    <xf numFmtId="171" fontId="5" fillId="8" borderId="1" xfId="5" applyNumberFormat="1" applyFill="1" applyAlignment="1">
      <alignment horizontal="center"/>
    </xf>
    <xf numFmtId="164" fontId="4" fillId="8" borderId="6" xfId="8" applyNumberFormat="1" applyFont="1" applyFill="1" applyBorder="1" applyAlignment="1">
      <alignment horizontal="center"/>
    </xf>
    <xf numFmtId="2" fontId="0" fillId="8" borderId="3" xfId="8" applyNumberFormat="1" applyFont="1" applyFill="1" applyBorder="1" applyAlignment="1">
      <alignment horizontal="center"/>
    </xf>
    <xf numFmtId="2" fontId="0" fillId="8" borderId="3" xfId="0" applyNumberFormat="1" applyFill="1" applyBorder="1" applyAlignment="1">
      <alignment horizontal="center"/>
    </xf>
    <xf numFmtId="2" fontId="0" fillId="8" borderId="3" xfId="0" applyNumberFormat="1" applyFill="1" applyBorder="1" applyAlignment="1">
      <alignment horizontal="center" vertical="center"/>
    </xf>
    <xf numFmtId="0" fontId="0" fillId="8" borderId="0" xfId="0" applyFill="1" applyAlignment="1">
      <alignment horizontal="center" vertical="center"/>
    </xf>
    <xf numFmtId="1" fontId="7" fillId="8" borderId="3" xfId="0" applyNumberFormat="1" applyFont="1" applyFill="1" applyBorder="1" applyAlignment="1">
      <alignment horizontal="center" vertical="center"/>
    </xf>
    <xf numFmtId="1" fontId="0" fillId="8" borderId="3" xfId="0" applyNumberFormat="1" applyFill="1" applyBorder="1" applyAlignment="1">
      <alignment horizontal="center"/>
    </xf>
    <xf numFmtId="171" fontId="5" fillId="8" borderId="0" xfId="5" applyNumberFormat="1" applyFill="1" applyBorder="1" applyAlignment="1">
      <alignment horizontal="center"/>
    </xf>
    <xf numFmtId="164" fontId="13" fillId="11" borderId="40" xfId="8" applyNumberFormat="1" applyFont="1" applyFill="1" applyBorder="1" applyAlignment="1">
      <alignment horizontal="center"/>
    </xf>
    <xf numFmtId="164" fontId="6" fillId="11" borderId="13" xfId="8" applyNumberFormat="1" applyFont="1" applyFill="1" applyBorder="1" applyAlignment="1">
      <alignment horizontal="center"/>
    </xf>
    <xf numFmtId="164" fontId="7" fillId="0" borderId="3" xfId="8" applyNumberFormat="1" applyFont="1" applyFill="1" applyBorder="1" applyAlignment="1">
      <alignment horizontal="center" vertical="center" wrapText="1"/>
    </xf>
    <xf numFmtId="3" fontId="0" fillId="0" borderId="0" xfId="0" applyNumberFormat="1" applyAlignment="1">
      <alignment horizontal="center"/>
    </xf>
    <xf numFmtId="1" fontId="0" fillId="0" borderId="0" xfId="0" applyNumberFormat="1"/>
    <xf numFmtId="2" fontId="0" fillId="0" borderId="0" xfId="0" applyNumberFormat="1" applyAlignment="1">
      <alignment wrapText="1"/>
    </xf>
    <xf numFmtId="167" fontId="0" fillId="12" borderId="11" xfId="0" applyNumberFormat="1" applyFill="1" applyBorder="1" applyAlignment="1">
      <alignment horizontal="center" vertical="center"/>
    </xf>
    <xf numFmtId="167" fontId="0" fillId="12" borderId="20" xfId="0" applyNumberFormat="1" applyFill="1" applyBorder="1" applyAlignment="1">
      <alignment horizontal="center" vertical="center" wrapText="1"/>
    </xf>
    <xf numFmtId="174" fontId="0" fillId="0" borderId="19" xfId="7" applyNumberFormat="1" applyFont="1" applyBorder="1" applyAlignment="1">
      <alignment horizontal="center" vertical="center"/>
    </xf>
    <xf numFmtId="167" fontId="0" fillId="12" borderId="23" xfId="0" applyNumberFormat="1" applyFill="1" applyBorder="1" applyAlignment="1">
      <alignment horizontal="center" vertical="center" wrapText="1"/>
    </xf>
    <xf numFmtId="0" fontId="24" fillId="13" borderId="7" xfId="0" applyFont="1" applyFill="1" applyBorder="1" applyAlignment="1">
      <alignment horizontal="right"/>
    </xf>
    <xf numFmtId="164" fontId="0" fillId="17" borderId="3" xfId="8" applyNumberFormat="1" applyFont="1" applyFill="1" applyBorder="1" applyAlignment="1">
      <alignment horizontal="center"/>
    </xf>
    <xf numFmtId="164" fontId="0" fillId="17" borderId="3" xfId="0" applyNumberFormat="1" applyFill="1" applyBorder="1" applyAlignment="1">
      <alignment horizontal="center"/>
    </xf>
    <xf numFmtId="164" fontId="0" fillId="0" borderId="0" xfId="0" applyNumberFormat="1"/>
    <xf numFmtId="164" fontId="0" fillId="0" borderId="0" xfId="8" applyNumberFormat="1" applyFont="1" applyFill="1" applyBorder="1" applyAlignment="1">
      <alignment horizontal="center" vertical="center"/>
    </xf>
    <xf numFmtId="0" fontId="7" fillId="0" borderId="3" xfId="0" applyFont="1" applyBorder="1" applyAlignment="1">
      <alignment horizontal="right" vertical="center" wrapText="1"/>
    </xf>
    <xf numFmtId="0" fontId="0" fillId="0" borderId="0" xfId="0" applyAlignment="1">
      <alignment horizontal="left" wrapText="1"/>
    </xf>
    <xf numFmtId="0" fontId="7" fillId="0" borderId="3" xfId="0" applyFont="1" applyBorder="1" applyAlignment="1">
      <alignment horizont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24" fillId="0" borderId="3" xfId="0" applyFont="1" applyBorder="1" applyAlignment="1">
      <alignment horizontal="center" wrapText="1"/>
    </xf>
    <xf numFmtId="0" fontId="7" fillId="0" borderId="3" xfId="0" applyFont="1" applyBorder="1" applyAlignment="1">
      <alignment horizontal="right" wrapText="1"/>
    </xf>
    <xf numFmtId="0" fontId="7" fillId="0" borderId="8" xfId="0" applyFont="1" applyBorder="1" applyAlignment="1">
      <alignment horizontal="right" wrapText="1"/>
    </xf>
    <xf numFmtId="0" fontId="7" fillId="0" borderId="9" xfId="0" applyFont="1" applyBorder="1" applyAlignment="1">
      <alignment horizontal="right" wrapText="1"/>
    </xf>
    <xf numFmtId="0" fontId="7" fillId="0" borderId="8" xfId="0" applyFont="1" applyBorder="1" applyAlignment="1">
      <alignment horizontal="center" wrapText="1"/>
    </xf>
    <xf numFmtId="0" fontId="7" fillId="0" borderId="9" xfId="0" applyFont="1" applyBorder="1" applyAlignment="1">
      <alignment horizontal="center" wrapText="1"/>
    </xf>
    <xf numFmtId="0" fontId="24" fillId="0" borderId="3" xfId="0" applyFont="1" applyBorder="1" applyAlignment="1">
      <alignment horizontal="right" wrapText="1"/>
    </xf>
    <xf numFmtId="171" fontId="15" fillId="9" borderId="8" xfId="0" applyNumberFormat="1" applyFont="1" applyFill="1" applyBorder="1" applyAlignment="1">
      <alignment horizontal="center" vertical="center"/>
    </xf>
    <xf numFmtId="171" fontId="15" fillId="9" borderId="10" xfId="0" applyNumberFormat="1" applyFont="1" applyFill="1" applyBorder="1" applyAlignment="1">
      <alignment horizontal="center" vertical="center"/>
    </xf>
    <xf numFmtId="171" fontId="15" fillId="9" borderId="9" xfId="0" applyNumberFormat="1" applyFont="1" applyFill="1" applyBorder="1" applyAlignment="1">
      <alignment horizontal="center" vertical="center"/>
    </xf>
    <xf numFmtId="0" fontId="7" fillId="0" borderId="3" xfId="0" applyFont="1" applyBorder="1" applyAlignment="1">
      <alignment horizontal="center"/>
    </xf>
    <xf numFmtId="164" fontId="0" fillId="11" borderId="8" xfId="8" applyNumberFormat="1" applyFont="1" applyFill="1" applyBorder="1" applyAlignment="1">
      <alignment horizontal="center" vertical="center"/>
    </xf>
    <xf numFmtId="164" fontId="0" fillId="11" borderId="9" xfId="8" applyNumberFormat="1" applyFont="1" applyFill="1" applyBorder="1" applyAlignment="1">
      <alignment horizontal="center" vertical="center"/>
    </xf>
    <xf numFmtId="2" fontId="0" fillId="11" borderId="8" xfId="0" applyNumberFormat="1" applyFont="1" applyFill="1" applyBorder="1" applyAlignment="1">
      <alignment horizontal="center" vertical="center"/>
    </xf>
    <xf numFmtId="2" fontId="0" fillId="11" borderId="9" xfId="0" applyNumberFormat="1" applyFont="1" applyFill="1" applyBorder="1" applyAlignment="1">
      <alignment horizontal="center" vertical="center"/>
    </xf>
    <xf numFmtId="164" fontId="6" fillId="11" borderId="8" xfId="8" applyNumberFormat="1" applyFont="1" applyFill="1" applyBorder="1" applyAlignment="1">
      <alignment horizontal="center" vertical="center"/>
    </xf>
    <xf numFmtId="164" fontId="6" fillId="11" borderId="9" xfId="8" applyNumberFormat="1" applyFont="1" applyFill="1" applyBorder="1" applyAlignment="1">
      <alignment horizontal="center" vertical="center"/>
    </xf>
    <xf numFmtId="164" fontId="18" fillId="11" borderId="8" xfId="8" applyNumberFormat="1" applyFont="1" applyFill="1" applyBorder="1" applyAlignment="1">
      <alignment horizontal="center" vertical="center"/>
    </xf>
    <xf numFmtId="164" fontId="18" fillId="11" borderId="9" xfId="8" applyNumberFormat="1" applyFont="1" applyFill="1" applyBorder="1" applyAlignment="1">
      <alignment horizontal="center" vertical="center"/>
    </xf>
    <xf numFmtId="0" fontId="7" fillId="0" borderId="41" xfId="0" applyFont="1" applyBorder="1" applyAlignment="1">
      <alignment horizontal="center" vertical="center" wrapText="1"/>
    </xf>
    <xf numFmtId="0" fontId="7" fillId="0" borderId="39" xfId="0" applyFont="1" applyBorder="1" applyAlignment="1">
      <alignment horizontal="center" vertical="center" wrapText="1"/>
    </xf>
    <xf numFmtId="0" fontId="0" fillId="0" borderId="20" xfId="0" applyBorder="1" applyAlignment="1">
      <alignment horizontal="center" vertical="center" wrapText="1"/>
    </xf>
    <xf numFmtId="0" fontId="0" fillId="0" borderId="24"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23" xfId="0" applyBorder="1" applyAlignment="1">
      <alignment horizontal="center" vertical="center"/>
    </xf>
    <xf numFmtId="0" fontId="7" fillId="0" borderId="29" xfId="0" applyFont="1" applyBorder="1" applyAlignment="1">
      <alignment horizontal="center"/>
    </xf>
    <xf numFmtId="0" fontId="7" fillId="0" borderId="30" xfId="0" applyFont="1" applyBorder="1" applyAlignment="1">
      <alignment horizontal="center"/>
    </xf>
    <xf numFmtId="0" fontId="7" fillId="0" borderId="31" xfId="0" applyFont="1" applyBorder="1" applyAlignment="1">
      <alignment horizont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7" fillId="0" borderId="28" xfId="0" applyFont="1" applyBorder="1" applyAlignment="1">
      <alignment horizontal="center" vertical="center"/>
    </xf>
    <xf numFmtId="0" fontId="7" fillId="0" borderId="32" xfId="0" applyFont="1" applyBorder="1" applyAlignment="1">
      <alignment horizontal="center" vertical="center"/>
    </xf>
    <xf numFmtId="0" fontId="7" fillId="0" borderId="15" xfId="0" applyFont="1" applyBorder="1" applyAlignment="1">
      <alignment horizontal="center" vertical="center"/>
    </xf>
    <xf numFmtId="0" fontId="7" fillId="0" borderId="17" xfId="0" applyFont="1" applyBorder="1" applyAlignment="1">
      <alignment horizontal="center" vertical="center"/>
    </xf>
    <xf numFmtId="0" fontId="0" fillId="0" borderId="14" xfId="0" applyBorder="1" applyAlignment="1">
      <alignment horizontal="center" vertical="center"/>
    </xf>
    <xf numFmtId="0" fontId="0" fillId="0" borderId="19" xfId="0" applyBorder="1" applyAlignment="1">
      <alignment horizontal="center" vertical="center" wrapText="1"/>
    </xf>
    <xf numFmtId="0" fontId="0" fillId="0" borderId="14" xfId="0" applyBorder="1" applyAlignment="1">
      <alignment horizontal="center" vertical="center" wrapText="1"/>
    </xf>
    <xf numFmtId="0" fontId="7" fillId="0" borderId="18" xfId="0" applyFont="1" applyBorder="1" applyAlignment="1">
      <alignment horizontal="center" vertical="center" wrapText="1"/>
    </xf>
    <xf numFmtId="0" fontId="7" fillId="0" borderId="26" xfId="0" applyFont="1" applyBorder="1" applyAlignment="1">
      <alignment horizontal="center" vertical="center" wrapText="1"/>
    </xf>
    <xf numFmtId="0" fontId="0" fillId="0" borderId="23" xfId="0" applyBorder="1" applyAlignment="1">
      <alignment horizontal="center" vertical="center" wrapText="1"/>
    </xf>
    <xf numFmtId="0" fontId="7" fillId="0" borderId="22" xfId="0" applyFont="1" applyBorder="1" applyAlignment="1">
      <alignment horizontal="center" vertical="center" wrapText="1"/>
    </xf>
    <xf numFmtId="9" fontId="0" fillId="0" borderId="19" xfId="0" applyNumberFormat="1" applyBorder="1" applyAlignment="1">
      <alignment horizontal="center" vertical="center" wrapText="1"/>
    </xf>
    <xf numFmtId="9" fontId="0" fillId="0" borderId="23" xfId="0" applyNumberFormat="1" applyBorder="1" applyAlignment="1">
      <alignment horizontal="center" vertical="center" wrapText="1"/>
    </xf>
    <xf numFmtId="0" fontId="7" fillId="0" borderId="20" xfId="0" applyFont="1" applyBorder="1" applyAlignment="1">
      <alignment horizontal="center"/>
    </xf>
    <xf numFmtId="0" fontId="7" fillId="0" borderId="21" xfId="0" applyFont="1" applyBorder="1" applyAlignment="1">
      <alignment horizontal="center"/>
    </xf>
    <xf numFmtId="177" fontId="0" fillId="0" borderId="19" xfId="7" applyNumberFormat="1" applyFont="1" applyBorder="1" applyAlignment="1">
      <alignment horizontal="center" vertical="center" wrapText="1"/>
    </xf>
    <xf numFmtId="177" fontId="0" fillId="0" borderId="23" xfId="7" applyNumberFormat="1" applyFont="1" applyBorder="1" applyAlignment="1">
      <alignment horizontal="center" vertical="center" wrapText="1"/>
    </xf>
    <xf numFmtId="176" fontId="0" fillId="0" borderId="19" xfId="0" applyNumberFormat="1" applyBorder="1" applyAlignment="1">
      <alignment horizontal="center" vertical="center" wrapText="1"/>
    </xf>
    <xf numFmtId="176" fontId="0" fillId="0" borderId="23" xfId="0" applyNumberFormat="1" applyBorder="1" applyAlignment="1">
      <alignment horizontal="center" vertical="center" wrapText="1"/>
    </xf>
    <xf numFmtId="0" fontId="26" fillId="16" borderId="35" xfId="0" applyFont="1" applyFill="1" applyBorder="1" applyAlignment="1">
      <alignment horizontal="center" vertical="center"/>
    </xf>
    <xf numFmtId="0" fontId="26" fillId="16" borderId="36" xfId="0" applyFont="1" applyFill="1" applyBorder="1" applyAlignment="1">
      <alignment horizontal="center" vertical="center"/>
    </xf>
    <xf numFmtId="0" fontId="26" fillId="16" borderId="37" xfId="0" applyFont="1" applyFill="1" applyBorder="1" applyAlignment="1">
      <alignment horizontal="center" vertical="center"/>
    </xf>
    <xf numFmtId="0" fontId="0" fillId="0" borderId="0" xfId="0" applyAlignment="1">
      <alignment horizontal="left" vertical="center" wrapText="1"/>
    </xf>
    <xf numFmtId="183" fontId="0" fillId="11" borderId="3" xfId="0" applyNumberFormat="1" applyFill="1" applyBorder="1" applyAlignment="1">
      <alignment horizontal="center"/>
    </xf>
    <xf numFmtId="0" fontId="27" fillId="0" borderId="15" xfId="0" applyFont="1" applyBorder="1"/>
    <xf numFmtId="14" fontId="0" fillId="0" borderId="0" xfId="0" applyNumberFormat="1"/>
  </cellXfs>
  <cellStyles count="10">
    <cellStyle name="Bad" xfId="2" builtinId="27"/>
    <cellStyle name="Calculation" xfId="5" builtinId="22"/>
    <cellStyle name="Comma" xfId="7" builtinId="3"/>
    <cellStyle name="Currency" xfId="9" builtinId="4"/>
    <cellStyle name="Good" xfId="1" builtinId="26"/>
    <cellStyle name="Hyperlink" xfId="6" builtinId="8"/>
    <cellStyle name="Input" xfId="3" builtinId="20"/>
    <cellStyle name="Normal" xfId="0" builtinId="0"/>
    <cellStyle name="Output" xfId="4" builtinId="21"/>
    <cellStyle name="Percent" xfId="8"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4018640329116"/>
          <c:y val="3.8057990897683663E-2"/>
          <c:w val="0.78249635640707638"/>
          <c:h val="0.85329066770116102"/>
        </c:manualLayout>
      </c:layout>
      <c:scatterChart>
        <c:scatterStyle val="lineMarker"/>
        <c:varyColors val="0"/>
        <c:ser>
          <c:idx val="1"/>
          <c:order val="0"/>
          <c:tx>
            <c:strRef>
              <c:f>theModel!$H$30</c:f>
              <c:strCache>
                <c:ptCount val="1"/>
                <c:pt idx="0">
                  <c:v>QALYs lost symptomatic COVID</c:v>
                </c:pt>
              </c:strCache>
            </c:strRef>
          </c:tx>
          <c:spPr>
            <a:ln w="19050" cap="rnd">
              <a:solidFill>
                <a:schemeClr val="accent2"/>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theModel!$H$31:$H$8326</c:f>
              <c:numCache>
                <c:formatCode>0.00</c:formatCode>
                <c:ptCount val="8296"/>
                <c:pt idx="0">
                  <c:v>5068.0083929143366</c:v>
                </c:pt>
                <c:pt idx="1">
                  <c:v>10041.34406149339</c:v>
                </c:pt>
                <c:pt idx="2">
                  <c:v>14921.775535707553</c:v>
                </c:pt>
                <c:pt idx="3">
                  <c:v>19711.038308575138</c:v>
                </c:pt>
                <c:pt idx="4">
                  <c:v>24410.835453307853</c:v>
                </c:pt>
                <c:pt idx="5">
                  <c:v>29022.838228927612</c:v>
                </c:pt>
                <c:pt idx="6">
                  <c:v>33548.686674570286</c:v>
                </c:pt>
                <c:pt idx="7">
                  <c:v>37989.990192687452</c:v>
                </c:pt>
                <c:pt idx="8">
                  <c:v>42348.328121353756</c:v>
                </c:pt>
                <c:pt idx="9">
                  <c:v>46625.250295883292</c:v>
                </c:pt>
                <c:pt idx="10">
                  <c:v>50822.277599954672</c:v>
                </c:pt>
                <c:pt idx="11">
                  <c:v>54940.902506440929</c:v>
                </c:pt>
                <c:pt idx="12">
                  <c:v>58982.58960813639</c:v>
                </c:pt>
                <c:pt idx="13">
                  <c:v>62948.776138569323</c:v>
                </c:pt>
                <c:pt idx="14">
                  <c:v>66840.872483085652</c:v>
                </c:pt>
                <c:pt idx="15">
                  <c:v>70660.262680385262</c:v>
                </c:pt>
                <c:pt idx="16">
                  <c:v>74408.304914689492</c:v>
                </c:pt>
                <c:pt idx="17">
                  <c:v>78086.331998714712</c:v>
                </c:pt>
                <c:pt idx="18">
                  <c:v>81695.65184762358</c:v>
                </c:pt>
                <c:pt idx="19">
                  <c:v>85237.547944122838</c:v>
                </c:pt>
                <c:pt idx="20">
                  <c:v>88713.27979487284</c:v>
                </c:pt>
                <c:pt idx="21">
                  <c:v>92124.08337837107</c:v>
                </c:pt>
                <c:pt idx="22">
                  <c:v>95471.171584469004</c:v>
                </c:pt>
                <c:pt idx="23">
                  <c:v>98755.734645678705</c:v>
                </c:pt>
                <c:pt idx="24">
                  <c:v>101978.94056042226</c:v>
                </c:pt>
                <c:pt idx="25">
                  <c:v>105141.93550837478</c:v>
                </c:pt>
                <c:pt idx="26">
                  <c:v>108245.8442580487</c:v>
                </c:pt>
                <c:pt idx="27">
                  <c:v>111291.770566764</c:v>
                </c:pt>
                <c:pt idx="28">
                  <c:v>114280.79757314714</c:v>
                </c:pt>
                <c:pt idx="29">
                  <c:v>117213.98818229744</c:v>
                </c:pt>
                <c:pt idx="30">
                  <c:v>120092.38544375889</c:v>
                </c:pt>
                <c:pt idx="31">
                  <c:v>122917.01292243098</c:v>
                </c:pt>
                <c:pt idx="32">
                  <c:v>125688.87506255072</c:v>
                </c:pt>
                <c:pt idx="33">
                  <c:v>128408.95754487551</c:v>
                </c:pt>
                <c:pt idx="34">
                  <c:v>131078.22763719354</c:v>
                </c:pt>
                <c:pt idx="35">
                  <c:v>133697.63453828645</c:v>
                </c:pt>
                <c:pt idx="36">
                  <c:v>136268.10971546671</c:v>
                </c:pt>
                <c:pt idx="37">
                  <c:v>138790.56723580961</c:v>
                </c:pt>
                <c:pt idx="38">
                  <c:v>141265.90409119762</c:v>
                </c:pt>
                <c:pt idx="39">
                  <c:v>143695.000517293</c:v>
                </c:pt>
                <c:pt idx="40">
                  <c:v>146078.72030655152</c:v>
                </c:pt>
                <c:pt idx="41">
                  <c:v>148417.91111538908</c:v>
                </c:pt>
                <c:pt idx="42">
                  <c:v>150713.40476561061</c:v>
                </c:pt>
                <c:pt idx="43">
                  <c:v>152966.0175402076</c:v>
                </c:pt>
                <c:pt idx="44">
                  <c:v>155176.55047363031</c:v>
                </c:pt>
                <c:pt idx="45">
                  <c:v>157345.78963663775</c:v>
                </c:pt>
                <c:pt idx="46">
                  <c:v>159474.50641582589</c:v>
                </c:pt>
                <c:pt idx="47">
                  <c:v>161563.45778793507</c:v>
                </c:pt>
                <c:pt idx="48">
                  <c:v>163613.38658903234</c:v>
                </c:pt>
                <c:pt idx="49">
                  <c:v>165625.02177866586</c:v>
                </c:pt>
                <c:pt idx="50">
                  <c:v>167599.0786990847</c:v>
                </c:pt>
                <c:pt idx="51">
                  <c:v>169536.25932961609</c:v>
                </c:pt>
                <c:pt idx="52">
                  <c:v>171437.25253629114</c:v>
                </c:pt>
                <c:pt idx="53">
                  <c:v>173302.73431680707</c:v>
                </c:pt>
                <c:pt idx="54">
                  <c:v>175133.36804091366</c:v>
                </c:pt>
                <c:pt idx="55">
                  <c:v>176929.8046863091</c:v>
                </c:pt>
                <c:pt idx="56">
                  <c:v>178692.68307012922</c:v>
                </c:pt>
                <c:pt idx="57">
                  <c:v>180422.63007611237</c:v>
                </c:pt>
                <c:pt idx="58">
                  <c:v>182120.26087752078</c:v>
                </c:pt>
                <c:pt idx="59">
                  <c:v>183786.17915589747</c:v>
                </c:pt>
                <c:pt idx="60">
                  <c:v>185420.9773157372</c:v>
                </c:pt>
                <c:pt idx="61">
                  <c:v>187025.23669514665</c:v>
                </c:pt>
                <c:pt idx="62">
                  <c:v>188599.52777256956</c:v>
                </c:pt>
                <c:pt idx="63">
                  <c:v>190144.4103696504</c:v>
                </c:pt>
                <c:pt idx="64">
                  <c:v>191660.43385030827</c:v>
                </c:pt>
                <c:pt idx="65">
                  <c:v>193148.13731609189</c:v>
                </c:pt>
                <c:pt idx="66">
                  <c:v>194608.04979788547</c:v>
                </c:pt>
                <c:pt idx="67">
                  <c:v>196040.69044403336</c:v>
                </c:pt>
                <c:pt idx="68">
                  <c:v>197446.56870495045</c:v>
                </c:pt>
                <c:pt idx="69">
                  <c:v>198826.18451428384</c:v>
                </c:pt>
                <c:pt idx="70">
                  <c:v>200180.02846669045</c:v>
                </c:pt>
                <c:pt idx="71">
                  <c:v>201508.58199229385</c:v>
                </c:pt>
                <c:pt idx="72">
                  <c:v>202812.31752788171</c:v>
                </c:pt>
                <c:pt idx="73">
                  <c:v>204091.69868490551</c:v>
                </c:pt>
                <c:pt idx="74">
                  <c:v>205347.18041434188</c:v>
                </c:pt>
                <c:pt idx="75">
                  <c:v>206579.20916847442</c:v>
                </c:pt>
                <c:pt idx="76">
                  <c:v>207788.22305965284</c:v>
                </c:pt>
                <c:pt idx="77">
                  <c:v>208974.65201608706</c:v>
                </c:pt>
                <c:pt idx="78">
                  <c:v>210138.91793473056</c:v>
                </c:pt>
                <c:pt idx="79">
                  <c:v>211281.43483130794</c:v>
                </c:pt>
                <c:pt idx="80">
                  <c:v>212402.60898753995</c:v>
                </c:pt>
                <c:pt idx="81">
                  <c:v>213502.83909561826</c:v>
                </c:pt>
                <c:pt idx="82">
                  <c:v>214582.51639998119</c:v>
                </c:pt>
                <c:pt idx="83">
                  <c:v>215642.02483644124</c:v>
                </c:pt>
                <c:pt idx="84">
                  <c:v>216681.74116871378</c:v>
                </c:pt>
                <c:pt idx="85">
                  <c:v>217702.03512239479</c:v>
                </c:pt>
                <c:pt idx="86">
                  <c:v>218703.26951643644</c:v>
                </c:pt>
                <c:pt idx="87">
                  <c:v>219685.8003921661</c:v>
                </c:pt>
                <c:pt idx="88">
                  <c:v>220649.97713989569</c:v>
                </c:pt>
                <c:pt idx="89">
                  <c:v>221596.14262316571</c:v>
                </c:pt>
                <c:pt idx="90">
                  <c:v>222524.63330066812</c:v>
                </c:pt>
                <c:pt idx="91">
                  <c:v>223435.77934589214</c:v>
                </c:pt>
                <c:pt idx="92">
                  <c:v>224329.90476453447</c:v>
                </c:pt>
                <c:pt idx="93">
                  <c:v>225207.32750971656</c:v>
                </c:pt>
                <c:pt idx="94">
                  <c:v>226068.35959504975</c:v>
                </c:pt>
                <c:pt idx="95">
                  <c:v>226913.30720558745</c:v>
                </c:pt>
                <c:pt idx="96">
                  <c:v>227742.47080670609</c:v>
                </c:pt>
                <c:pt idx="97">
                  <c:v>228556.14525095042</c:v>
                </c:pt>
                <c:pt idx="98">
                  <c:v>229354.6198828847</c:v>
                </c:pt>
                <c:pt idx="99">
                  <c:v>230138.17864198342</c:v>
                </c:pt>
                <c:pt idx="100">
                  <c:v>230907.10016360163</c:v>
                </c:pt>
                <c:pt idx="101">
                  <c:v>231661.65787805771</c:v>
                </c:pt>
                <c:pt idx="102">
                  <c:v>232402.12010786633</c:v>
                </c:pt>
                <c:pt idx="103">
                  <c:v>233128.75016315418</c:v>
                </c:pt>
                <c:pt idx="104">
                  <c:v>233841.80643529398</c:v>
                </c:pt>
                <c:pt idx="105">
                  <c:v>234541.54248878889</c:v>
                </c:pt>
                <c:pt idx="106">
                  <c:v>235228.20715144061</c:v>
                </c:pt>
                <c:pt idx="107">
                  <c:v>235902.04460283346</c:v>
                </c:pt>
                <c:pt idx="108">
                  <c:v>236563.29446116474</c:v>
                </c:pt>
                <c:pt idx="109">
                  <c:v>237212.1918684539</c:v>
                </c:pt>
                <c:pt idx="110">
                  <c:v>237848.96757415944</c:v>
                </c:pt>
                <c:pt idx="111">
                  <c:v>238473.84801723401</c:v>
                </c:pt>
                <c:pt idx="112">
                  <c:v>239087.05540664666</c:v>
                </c:pt>
                <c:pt idx="113">
                  <c:v>239688.80780040077</c:v>
                </c:pt>
                <c:pt idx="114">
                  <c:v>240279.31918307606</c:v>
                </c:pt>
                <c:pt idx="115">
                  <c:v>240858.79954192217</c:v>
                </c:pt>
                <c:pt idx="116">
                  <c:v>241427.45494153036</c:v>
                </c:pt>
                <c:pt idx="117">
                  <c:v>241985.48759711074</c:v>
                </c:pt>
                <c:pt idx="118">
                  <c:v>242533.09594640031</c:v>
                </c:pt>
                <c:pt idx="119">
                  <c:v>243070.47472022826</c:v>
                </c:pt>
                <c:pt idx="120">
                  <c:v>243597.81501176214</c:v>
                </c:pt>
                <c:pt idx="121">
                  <c:v>244115.30434446147</c:v>
                </c:pt>
                <c:pt idx="122">
                  <c:v>244623.1267387617</c:v>
                </c:pt>
                <c:pt idx="123">
                  <c:v>245121.4627775116</c:v>
                </c:pt>
                <c:pt idx="124">
                  <c:v>245610.48967018962</c:v>
                </c:pt>
                <c:pt idx="125">
                  <c:v>246090.38131591989</c:v>
                </c:pt>
                <c:pt idx="126">
                  <c:v>246561.30836531078</c:v>
                </c:pt>
                <c:pt idx="127">
                  <c:v>247023.43828113898</c:v>
                </c:pt>
                <c:pt idx="128">
                  <c:v>247476.93539789974</c:v>
                </c:pt>
                <c:pt idx="129">
                  <c:v>247921.96098024436</c:v>
                </c:pt>
                <c:pt idx="130">
                  <c:v>248358.67328032636</c:v>
                </c:pt>
                <c:pt idx="131">
                  <c:v>248787.22759407645</c:v>
                </c:pt>
                <c:pt idx="132">
                  <c:v>249207.776316426</c:v>
                </c:pt>
                <c:pt idx="133">
                  <c:v>249620.46899549896</c:v>
                </c:pt>
                <c:pt idx="134">
                  <c:v>250025.45238579184</c:v>
                </c:pt>
                <c:pt idx="135">
                  <c:v>250422.87050035957</c:v>
                </c:pt>
                <c:pt idx="136">
                  <c:v>250812.86466202722</c:v>
                </c:pt>
                <c:pt idx="137">
                  <c:v>251195.5735536445</c:v>
                </c:pt>
                <c:pt idx="138">
                  <c:v>251571.1332674018</c:v>
                </c:pt>
                <c:pt idx="139">
                  <c:v>251939.67735322492</c:v>
                </c:pt>
                <c:pt idx="140">
                  <c:v>252301.33686626574</c:v>
                </c:pt>
                <c:pt idx="141">
                  <c:v>252656.24041350561</c:v>
                </c:pt>
                <c:pt idx="142">
                  <c:v>253004.51419948842</c:v>
                </c:pt>
                <c:pt idx="143">
                  <c:v>253346.28207119941</c:v>
                </c:pt>
                <c:pt idx="144">
                  <c:v>253681.66556210502</c:v>
                </c:pt>
                <c:pt idx="145">
                  <c:v>254010.7839353708</c:v>
                </c:pt>
                <c:pt idx="146">
                  <c:v>254333.75422627162</c:v>
                </c:pt>
                <c:pt idx="147">
                  <c:v>254650.69128380975</c:v>
                </c:pt>
                <c:pt idx="148">
                  <c:v>254961.70781155513</c:v>
                </c:pt>
                <c:pt idx="149">
                  <c:v>255266.91440772341</c:v>
                </c:pt>
                <c:pt idx="150">
                  <c:v>255566.41960450474</c:v>
                </c:pt>
                <c:pt idx="151">
                  <c:v>255860.32990665818</c:v>
                </c:pt>
                <c:pt idx="152">
                  <c:v>256148.74982938488</c:v>
                </c:pt>
                <c:pt idx="153">
                  <c:v>256431.78193549396</c:v>
                </c:pt>
                <c:pt idx="154">
                  <c:v>256709.52687187446</c:v>
                </c:pt>
                <c:pt idx="155">
                  <c:v>256982.08340528494</c:v>
                </c:pt>
                <c:pt idx="156">
                  <c:v>257249.5484574759</c:v>
                </c:pt>
                <c:pt idx="157">
                  <c:v>257512.01713965466</c:v>
                </c:pt>
                <c:pt idx="158">
                  <c:v>257769.58278630784</c:v>
                </c:pt>
                <c:pt idx="159">
                  <c:v>258022.33698839083</c:v>
                </c:pt>
                <c:pt idx="160">
                  <c:v>258270.3696258979</c:v>
                </c:pt>
                <c:pt idx="161">
                  <c:v>258513.76889982377</c:v>
                </c:pt>
                <c:pt idx="162">
                  <c:v>258752.62136352816</c:v>
                </c:pt>
                <c:pt idx="163">
                  <c:v>258987.01195351404</c:v>
                </c:pt>
                <c:pt idx="164">
                  <c:v>259217.02401963179</c:v>
                </c:pt>
                <c:pt idx="165">
                  <c:v>259442.73935471816</c:v>
                </c:pt>
                <c:pt idx="166">
                  <c:v>259664.23822368204</c:v>
                </c:pt>
                <c:pt idx="167">
                  <c:v>259881.59939204715</c:v>
                </c:pt>
                <c:pt idx="168">
                  <c:v>260094.90015396103</c:v>
                </c:pt>
                <c:pt idx="169">
                  <c:v>260304.2163596809</c:v>
                </c:pt>
                <c:pt idx="170">
                  <c:v>260509.62244254642</c:v>
                </c:pt>
                <c:pt idx="171">
                  <c:v>260711.19144544823</c:v>
                </c:pt>
                <c:pt idx="172">
                  <c:v>260908.99504680251</c:v>
                </c:pt>
                <c:pt idx="173">
                  <c:v>261103.1035860393</c:v>
                </c:pt>
                <c:pt idx="174">
                  <c:v>261293.58608861602</c:v>
                </c:pt>
                <c:pt idx="175">
                  <c:v>261480.5102905627</c:v>
                </c:pt>
                <c:pt idx="176">
                  <c:v>261663.94266256952</c:v>
                </c:pt>
                <c:pt idx="177">
                  <c:v>261843.94843362321</c:v>
                </c:pt>
                <c:pt idx="178">
                  <c:v>262020.59161420344</c:v>
                </c:pt>
                <c:pt idx="179">
                  <c:v>262193.93501904455</c:v>
                </c:pt>
                <c:pt idx="180">
                  <c:v>262364.04028947261</c:v>
                </c:pt>
                <c:pt idx="181">
                  <c:v>262530.96791532595</c:v>
                </c:pt>
                <c:pt idx="182">
                  <c:v>262694.77725646441</c:v>
                </c:pt>
                <c:pt idx="183">
                  <c:v>262855.52656387858</c:v>
                </c:pt>
                <c:pt idx="184">
                  <c:v>263013.27300040383</c:v>
                </c:pt>
                <c:pt idx="185">
                  <c:v>263168.07266104745</c:v>
                </c:pt>
                <c:pt idx="186">
                  <c:v>263319.98059293639</c:v>
                </c:pt>
                <c:pt idx="187">
                  <c:v>263469.05081489164</c:v>
                </c:pt>
                <c:pt idx="188">
                  <c:v>263615.33633663814</c:v>
                </c:pt>
                <c:pt idx="189">
                  <c:v>263758.8891776547</c:v>
                </c:pt>
                <c:pt idx="190">
                  <c:v>263899.76038567239</c:v>
                </c:pt>
                <c:pt idx="191">
                  <c:v>264038.00005482713</c:v>
                </c:pt>
                <c:pt idx="192">
                  <c:v>264173.65734347346</c:v>
                </c:pt>
                <c:pt idx="193">
                  <c:v>264306.78049166547</c:v>
                </c:pt>
                <c:pt idx="194">
                  <c:v>264437.41683831037</c:v>
                </c:pt>
                <c:pt idx="195">
                  <c:v>264565.61283800344</c:v>
                </c:pt>
                <c:pt idx="196">
                  <c:v>264691.41407754633</c:v>
                </c:pt>
                <c:pt idx="197">
                  <c:v>264814.86529215856</c:v>
                </c:pt>
                <c:pt idx="198">
                  <c:v>264936.01038138504</c:v>
                </c:pt>
                <c:pt idx="199">
                  <c:v>265054.89242470718</c:v>
                </c:pt>
                <c:pt idx="200">
                  <c:v>265171.55369686184</c:v>
                </c:pt>
                <c:pt idx="201">
                  <c:v>265286.03568287421</c:v>
                </c:pt>
                <c:pt idx="202">
                  <c:v>265398.37909281038</c:v>
                </c:pt>
                <c:pt idx="203">
                  <c:v>265508.62387625361</c:v>
                </c:pt>
                <c:pt idx="204">
                  <c:v>265616.80923651066</c:v>
                </c:pt>
                <c:pt idx="205">
                  <c:v>265722.97364455234</c:v>
                </c:pt>
                <c:pt idx="206">
                  <c:v>265827.15485269437</c:v>
                </c:pt>
                <c:pt idx="207">
                  <c:v>265929.38990802155</c:v>
                </c:pt>
                <c:pt idx="208">
                  <c:v>266029.71516556235</c:v>
                </c:pt>
                <c:pt idx="209">
                  <c:v>266128.16630121641</c:v>
                </c:pt>
                <c:pt idx="210">
                  <c:v>266224.7783244414</c:v>
                </c:pt>
                <c:pt idx="211">
                  <c:v>266319.58559070213</c:v>
                </c:pt>
                <c:pt idx="212">
                  <c:v>266412.62181368744</c:v>
                </c:pt>
                <c:pt idx="213">
                  <c:v>266503.92007729918</c:v>
                </c:pt>
                <c:pt idx="214">
                  <c:v>266593.51284741663</c:v>
                </c:pt>
                <c:pt idx="215">
                  <c:v>266681.43198344146</c:v>
                </c:pt>
                <c:pt idx="216">
                  <c:v>266767.70874962729</c:v>
                </c:pt>
                <c:pt idx="217">
                  <c:v>266852.37382619694</c:v>
                </c:pt>
                <c:pt idx="218">
                  <c:v>266935.45732025255</c:v>
                </c:pt>
                <c:pt idx="219">
                  <c:v>267016.98877648188</c:v>
                </c:pt>
                <c:pt idx="220">
                  <c:v>267096.99718766444</c:v>
                </c:pt>
                <c:pt idx="221">
                  <c:v>267175.51100498106</c:v>
                </c:pt>
                <c:pt idx="222">
                  <c:v>267252.55814813165</c:v>
                </c:pt>
                <c:pt idx="223">
                  <c:v>267328.16601526312</c:v>
                </c:pt>
                <c:pt idx="224">
                  <c:v>267402.36149271257</c:v>
                </c:pt>
                <c:pt idx="225">
                  <c:v>267475.17096456804</c:v>
                </c:pt>
                <c:pt idx="226">
                  <c:v>267546.62032205035</c:v>
                </c:pt>
                <c:pt idx="227">
                  <c:v>267616.73497272079</c:v>
                </c:pt>
                <c:pt idx="228">
                  <c:v>267685.53984951548</c:v>
                </c:pt>
                <c:pt idx="229">
                  <c:v>267753.05941961199</c:v>
                </c:pt>
                <c:pt idx="230">
                  <c:v>267819.31769312988</c:v>
                </c:pt>
                <c:pt idx="231">
                  <c:v>267884.3382316684</c:v>
                </c:pt>
                <c:pt idx="232">
                  <c:v>267948.14415668527</c:v>
                </c:pt>
                <c:pt idx="233">
                  <c:v>268010.7581577191</c:v>
                </c:pt>
                <c:pt idx="234">
                  <c:v>268072.20250045735</c:v>
                </c:pt>
                <c:pt idx="235">
                  <c:v>268132.49903465394</c:v>
                </c:pt>
                <c:pt idx="236">
                  <c:v>268191.66920189973</c:v>
                </c:pt>
                <c:pt idx="237">
                  <c:v>268249.7340432466</c:v>
                </c:pt>
                <c:pt idx="238">
                  <c:v>268306.71420669003</c:v>
                </c:pt>
                <c:pt idx="239">
                  <c:v>268362.62995451136</c:v>
                </c:pt>
                <c:pt idx="240">
                  <c:v>268417.50117048324</c:v>
                </c:pt>
                <c:pt idx="241">
                  <c:v>268471.3473669404</c:v>
                </c:pt>
                <c:pt idx="242">
                  <c:v>268524.18769171811</c:v>
                </c:pt>
                <c:pt idx="243">
                  <c:v>268576.04093496129</c:v>
                </c:pt>
                <c:pt idx="244">
                  <c:v>268626.92553580634</c:v>
                </c:pt>
                <c:pt idx="245">
                  <c:v>268676.85958893807</c:v>
                </c:pt>
                <c:pt idx="246">
                  <c:v>268725.86085102439</c:v>
                </c:pt>
                <c:pt idx="247">
                  <c:v>268773.94674703042</c:v>
                </c:pt>
                <c:pt idx="248">
                  <c:v>268821.13437641494</c:v>
                </c:pt>
                <c:pt idx="249">
                  <c:v>268867.44051921094</c:v>
                </c:pt>
                <c:pt idx="250">
                  <c:v>268912.88164199278</c:v>
                </c:pt>
                <c:pt idx="251">
                  <c:v>268957.4739037315</c:v>
                </c:pt>
                <c:pt idx="252">
                  <c:v>269001.23316154134</c:v>
                </c:pt>
                <c:pt idx="253">
                  <c:v>269044.17497631826</c:v>
                </c:pt>
                <c:pt idx="254">
                  <c:v>269086.31461827346</c:v>
                </c:pt>
                <c:pt idx="255">
                  <c:v>269127.66707236372</c:v>
                </c:pt>
                <c:pt idx="256">
                  <c:v>269168.24704361986</c:v>
                </c:pt>
                <c:pt idx="257">
                  <c:v>269208.06896237604</c:v>
                </c:pt>
                <c:pt idx="258">
                  <c:v>269247.14698940102</c:v>
                </c:pt>
                <c:pt idx="259">
                  <c:v>269285.49502093403</c:v>
                </c:pt>
                <c:pt idx="260">
                  <c:v>269323.12669362617</c:v>
                </c:pt>
                <c:pt idx="261">
                  <c:v>269360.0553893894</c:v>
                </c:pt>
                <c:pt idx="262">
                  <c:v>269396.29424015584</c:v>
                </c:pt>
                <c:pt idx="263">
                  <c:v>269431.85613254679</c:v>
                </c:pt>
                <c:pt idx="264">
                  <c:v>269466.75371245551</c:v>
                </c:pt>
                <c:pt idx="265">
                  <c:v>269500.9993895443</c:v>
                </c:pt>
                <c:pt idx="266">
                  <c:v>269534.6053416573</c:v>
                </c:pt>
                <c:pt idx="267">
                  <c:v>269567.58351915079</c:v>
                </c:pt>
                <c:pt idx="268">
                  <c:v>269599.94564914302</c:v>
                </c:pt>
                <c:pt idx="269">
                  <c:v>269631.70323968423</c:v>
                </c:pt>
                <c:pt idx="270">
                  <c:v>269662.86758384894</c:v>
                </c:pt>
                <c:pt idx="271">
                  <c:v>269693.44976375205</c:v>
                </c:pt>
                <c:pt idx="272">
                  <c:v>269723.46065448917</c:v>
                </c:pt>
                <c:pt idx="273">
                  <c:v>269752.91092800448</c:v>
                </c:pt>
                <c:pt idx="274">
                  <c:v>269781.811056885</c:v>
                </c:pt>
                <c:pt idx="275">
                  <c:v>269810.17131808528</c:v>
                </c:pt>
                <c:pt idx="276">
                  <c:v>269838.00179658143</c:v>
                </c:pt>
                <c:pt idx="277">
                  <c:v>269865.31238895777</c:v>
                </c:pt>
                <c:pt idx="278">
                  <c:v>269892.11280692572</c:v>
                </c:pt>
                <c:pt idx="279">
                  <c:v>269918.41258077754</c:v>
                </c:pt>
                <c:pt idx="280">
                  <c:v>269944.22106277529</c:v>
                </c:pt>
                <c:pt idx="281">
                  <c:v>269969.54743047635</c:v>
                </c:pt>
                <c:pt idx="282">
                  <c:v>269994.40068999724</c:v>
                </c:pt>
                <c:pt idx="283">
                  <c:v>270018.78967921616</c:v>
                </c:pt>
                <c:pt idx="284">
                  <c:v>270042.72307091544</c:v>
                </c:pt>
                <c:pt idx="285">
                  <c:v>270066.20937586599</c:v>
                </c:pt>
                <c:pt idx="286">
                  <c:v>270089.25694585365</c:v>
                </c:pt>
                <c:pt idx="287">
                  <c:v>270111.87397664908</c:v>
                </c:pt>
                <c:pt idx="288">
                  <c:v>270134.06851092196</c:v>
                </c:pt>
                <c:pt idx="289">
                  <c:v>270155.84844110155</c:v>
                </c:pt>
                <c:pt idx="290">
                  <c:v>270177.22151218256</c:v>
                </c:pt>
                <c:pt idx="291">
                  <c:v>270198.19532447995</c:v>
                </c:pt>
                <c:pt idx="292">
                  <c:v>270218.77733633114</c:v>
                </c:pt>
                <c:pt idx="293">
                  <c:v>270238.97486674821</c:v>
                </c:pt>
                <c:pt idx="294">
                  <c:v>270258.79509802122</c:v>
                </c:pt>
                <c:pt idx="295">
                  <c:v>270278.24507827125</c:v>
                </c:pt>
                <c:pt idx="296">
                  <c:v>270297.33172395756</c:v>
                </c:pt>
                <c:pt idx="297">
                  <c:v>270316.06182233663</c:v>
                </c:pt>
                <c:pt idx="298">
                  <c:v>270334.44203387591</c:v>
                </c:pt>
                <c:pt idx="299">
                  <c:v>270352.4788946223</c:v>
                </c:pt>
                <c:pt idx="300">
                  <c:v>270370.17881852627</c:v>
                </c:pt>
                <c:pt idx="301">
                  <c:v>270387.54809972266</c:v>
                </c:pt>
                <c:pt idx="302">
                  <c:v>270404.59291476931</c:v>
                </c:pt>
                <c:pt idx="303">
                  <c:v>270421.31932484277</c:v>
                </c:pt>
                <c:pt idx="304">
                  <c:v>270437.73327789421</c:v>
                </c:pt>
                <c:pt idx="305">
                  <c:v>270453.84061076434</c:v>
                </c:pt>
                <c:pt idx="306">
                  <c:v>270469.64705125889</c:v>
                </c:pt>
                <c:pt idx="307">
                  <c:v>270485.15822018561</c:v>
                </c:pt>
                <c:pt idx="308">
                  <c:v>270500.37963335321</c:v>
                </c:pt>
                <c:pt idx="309">
                  <c:v>270515.31670353207</c:v>
                </c:pt>
                <c:pt idx="310">
                  <c:v>270529.97474237997</c:v>
                </c:pt>
                <c:pt idx="311">
                  <c:v>270544.35896233027</c:v>
                </c:pt>
                <c:pt idx="312">
                  <c:v>270558.47447844571</c:v>
                </c:pt>
                <c:pt idx="313">
                  <c:v>270572.32631023735</c:v>
                </c:pt>
                <c:pt idx="314">
                  <c:v>270585.91938344954</c:v>
                </c:pt>
                <c:pt idx="315">
                  <c:v>270599.2585318113</c:v>
                </c:pt>
                <c:pt idx="316">
                  <c:v>270612.34849875543</c:v>
                </c:pt>
                <c:pt idx="317">
                  <c:v>270625.19393910526</c:v>
                </c:pt>
                <c:pt idx="318">
                  <c:v>270637.79942072998</c:v>
                </c:pt>
                <c:pt idx="319">
                  <c:v>270650.16942616866</c:v>
                </c:pt>
                <c:pt idx="320">
                  <c:v>270662.30835422466</c:v>
                </c:pt>
                <c:pt idx="321">
                  <c:v>270674.22052152961</c:v>
                </c:pt>
                <c:pt idx="322">
                  <c:v>270685.91016407841</c:v>
                </c:pt>
                <c:pt idx="323">
                  <c:v>270697.38143873581</c:v>
                </c:pt>
                <c:pt idx="324">
                  <c:v>270708.63842471427</c:v>
                </c:pt>
                <c:pt idx="325">
                  <c:v>270719.6851250247</c:v>
                </c:pt>
                <c:pt idx="326">
                  <c:v>270730.52546790004</c:v>
                </c:pt>
                <c:pt idx="327">
                  <c:v>270741.16330819175</c:v>
                </c:pt>
                <c:pt idx="328">
                  <c:v>270751.60242874129</c:v>
                </c:pt>
                <c:pt idx="329">
                  <c:v>270761.84654172469</c:v>
                </c:pt>
                <c:pt idx="330">
                  <c:v>270771.89928997273</c:v>
                </c:pt>
                <c:pt idx="331">
                  <c:v>270781.7642482667</c:v>
                </c:pt>
                <c:pt idx="332">
                  <c:v>270791.4449246091</c:v>
                </c:pt>
                <c:pt idx="333">
                  <c:v>270800.94476147142</c:v>
                </c:pt>
                <c:pt idx="334">
                  <c:v>270810.26713701821</c:v>
                </c:pt>
                <c:pt idx="335">
                  <c:v>270819.4153663083</c:v>
                </c:pt>
                <c:pt idx="336">
                  <c:v>270828.39270247385</c:v>
                </c:pt>
                <c:pt idx="337">
                  <c:v>270837.20233787689</c:v>
                </c:pt>
                <c:pt idx="338">
                  <c:v>270845.8474052446</c:v>
                </c:pt>
                <c:pt idx="339">
                  <c:v>270854.3309787836</c:v>
                </c:pt>
                <c:pt idx="340">
                  <c:v>270862.65607527253</c:v>
                </c:pt>
                <c:pt idx="341">
                  <c:v>270870.82565513573</c:v>
                </c:pt>
                <c:pt idx="342">
                  <c:v>270878.84262349509</c:v>
                </c:pt>
                <c:pt idx="343">
                  <c:v>270886.70983120363</c:v>
                </c:pt>
                <c:pt idx="344">
                  <c:v>270894.43007585895</c:v>
                </c:pt>
                <c:pt idx="345">
                  <c:v>270902.00610279851</c:v>
                </c:pt>
                <c:pt idx="346">
                  <c:v>270909.44060607546</c:v>
                </c:pt>
                <c:pt idx="347">
                  <c:v>270916.7362294168</c:v>
                </c:pt>
                <c:pt idx="348">
                  <c:v>270923.89556716353</c:v>
                </c:pt>
                <c:pt idx="349">
                  <c:v>270930.92116519302</c:v>
                </c:pt>
                <c:pt idx="350">
                  <c:v>270937.81552182476</c:v>
                </c:pt>
                <c:pt idx="351">
                  <c:v>270944.58108870825</c:v>
                </c:pt>
                <c:pt idx="352">
                  <c:v>270951.22027169517</c:v>
                </c:pt>
                <c:pt idx="353">
                  <c:v>270957.73543169483</c:v>
                </c:pt>
                <c:pt idx="354">
                  <c:v>270964.12888551346</c:v>
                </c:pt>
                <c:pt idx="355">
                  <c:v>270970.4029066785</c:v>
                </c:pt>
                <c:pt idx="356">
                  <c:v>270976.55972624675</c:v>
                </c:pt>
                <c:pt idx="357">
                  <c:v>270982.60153359792</c:v>
                </c:pt>
                <c:pt idx="358">
                  <c:v>270988.53047721286</c:v>
                </c:pt>
                <c:pt idx="359">
                  <c:v>270994.34866543813</c:v>
                </c:pt>
                <c:pt idx="360">
                  <c:v>271000.05816723534</c:v>
                </c:pt>
                <c:pt idx="361">
                  <c:v>271005.66101291683</c:v>
                </c:pt>
                <c:pt idx="362">
                  <c:v>271011.15919486765</c:v>
                </c:pt>
                <c:pt idx="363">
                  <c:v>271016.55466825463</c:v>
                </c:pt>
                <c:pt idx="364">
                  <c:v>271021.84935172083</c:v>
                </c:pt>
                <c:pt idx="365">
                  <c:v>271027.04512806813</c:v>
                </c:pt>
                <c:pt idx="366">
                  <c:v>271032.14384492708</c:v>
                </c:pt>
                <c:pt idx="367">
                  <c:v>271037.1473154134</c:v>
                </c:pt>
                <c:pt idx="368">
                  <c:v>271042.05731877318</c:v>
                </c:pt>
                <c:pt idx="369">
                  <c:v>271046.87560101511</c:v>
                </c:pt>
                <c:pt idx="370">
                  <c:v>271051.60387553199</c:v>
                </c:pt>
                <c:pt idx="371">
                  <c:v>271056.24382370932</c:v>
                </c:pt>
                <c:pt idx="372">
                  <c:v>271060.79709552374</c:v>
                </c:pt>
                <c:pt idx="373">
                  <c:v>271065.2653101295</c:v>
                </c:pt>
                <c:pt idx="374">
                  <c:v>271069.65005643439</c:v>
                </c:pt>
                <c:pt idx="375">
                  <c:v>271073.95289366448</c:v>
                </c:pt>
                <c:pt idx="376">
                  <c:v>271078.17535191902</c:v>
                </c:pt>
                <c:pt idx="377">
                  <c:v>271082.31893271412</c:v>
                </c:pt>
                <c:pt idx="378">
                  <c:v>271086.38510951702</c:v>
                </c:pt>
                <c:pt idx="379">
                  <c:v>271090.37532826973</c:v>
                </c:pt>
                <c:pt idx="380">
                  <c:v>271094.29100790358</c:v>
                </c:pt>
                <c:pt idx="381">
                  <c:v>271098.13354084356</c:v>
                </c:pt>
                <c:pt idx="382">
                  <c:v>271101.9042935035</c:v>
                </c:pt>
                <c:pt idx="383">
                  <c:v>271105.6046067719</c:v>
                </c:pt>
                <c:pt idx="384">
                  <c:v>271109.23579648905</c:v>
                </c:pt>
                <c:pt idx="385">
                  <c:v>271112.79915391468</c:v>
                </c:pt>
                <c:pt idx="386">
                  <c:v>271116.29594618705</c:v>
                </c:pt>
                <c:pt idx="387">
                  <c:v>271119.72741677379</c:v>
                </c:pt>
                <c:pt idx="388">
                  <c:v>271123.09478591406</c:v>
                </c:pt>
                <c:pt idx="389">
                  <c:v>271126.39925105218</c:v>
                </c:pt>
                <c:pt idx="390">
                  <c:v>271129.64198726392</c:v>
                </c:pt>
                <c:pt idx="391">
                  <c:v>271132.82414767402</c:v>
                </c:pt>
                <c:pt idx="392">
                  <c:v>271135.94686386618</c:v>
                </c:pt>
                <c:pt idx="393">
                  <c:v>271139.01124628569</c:v>
                </c:pt>
                <c:pt idx="394">
                  <c:v>271142.01838463428</c:v>
                </c:pt>
                <c:pt idx="395">
                  <c:v>271144.96934825747</c:v>
                </c:pt>
                <c:pt idx="396">
                  <c:v>271147.86518652481</c:v>
                </c:pt>
                <c:pt idx="397">
                  <c:v>271150.70692920347</c:v>
                </c:pt>
                <c:pt idx="398">
                  <c:v>271153.49558682373</c:v>
                </c:pt>
                <c:pt idx="399">
                  <c:v>271156.23215103889</c:v>
                </c:pt>
                <c:pt idx="400">
                  <c:v>271158.91759497777</c:v>
                </c:pt>
                <c:pt idx="401">
                  <c:v>271161.5528735905</c:v>
                </c:pt>
                <c:pt idx="402">
                  <c:v>271164.13892398839</c:v>
                </c:pt>
                <c:pt idx="403">
                  <c:v>271166.67666577728</c:v>
                </c:pt>
                <c:pt idx="404">
                  <c:v>271169.16700138402</c:v>
                </c:pt>
                <c:pt idx="405">
                  <c:v>271171.61081637791</c:v>
                </c:pt>
                <c:pt idx="406">
                  <c:v>271174.00897978537</c:v>
                </c:pt>
                <c:pt idx="407">
                  <c:v>271176.36234439898</c:v>
                </c:pt>
                <c:pt idx="408">
                  <c:v>271178.67174708075</c:v>
                </c:pt>
                <c:pt idx="409">
                  <c:v>271180.93800905981</c:v>
                </c:pt>
                <c:pt idx="410">
                  <c:v>271183.16193622426</c:v>
                </c:pt>
                <c:pt idx="411">
                  <c:v>271185.344319408</c:v>
                </c:pt>
                <c:pt idx="412">
                  <c:v>271187.48593467154</c:v>
                </c:pt>
                <c:pt idx="413">
                  <c:v>271189.58754357829</c:v>
                </c:pt>
                <c:pt idx="414">
                  <c:v>271191.64989346557</c:v>
                </c:pt>
                <c:pt idx="415">
                  <c:v>271193.67371770978</c:v>
                </c:pt>
                <c:pt idx="416">
                  <c:v>271195.65973598766</c:v>
                </c:pt>
                <c:pt idx="417">
                  <c:v>271197.60865453194</c:v>
                </c:pt>
                <c:pt idx="418">
                  <c:v>271199.52116638276</c:v>
                </c:pt>
                <c:pt idx="419">
                  <c:v>271201.3979516339</c:v>
                </c:pt>
                <c:pt idx="420">
                  <c:v>271203.23967767454</c:v>
                </c:pt>
                <c:pt idx="421">
                  <c:v>271205.04699942697</c:v>
                </c:pt>
                <c:pt idx="422">
                  <c:v>271206.82055957901</c:v>
                </c:pt>
                <c:pt idx="423">
                  <c:v>271208.56098881288</c:v>
                </c:pt>
                <c:pt idx="424">
                  <c:v>271210.26890602929</c:v>
                </c:pt>
                <c:pt idx="425">
                  <c:v>271211.94491856778</c:v>
                </c:pt>
                <c:pt idx="426">
                  <c:v>271213.5896224223</c:v>
                </c:pt>
                <c:pt idx="427">
                  <c:v>271215.20360245346</c:v>
                </c:pt>
                <c:pt idx="428">
                  <c:v>271216.78743259644</c:v>
                </c:pt>
                <c:pt idx="429">
                  <c:v>271218.34167606488</c:v>
                </c:pt>
                <c:pt idx="430">
                  <c:v>271219.86688555154</c:v>
                </c:pt>
                <c:pt idx="431">
                  <c:v>271221.36360342451</c:v>
                </c:pt>
                <c:pt idx="432">
                  <c:v>271222.83236192021</c:v>
                </c:pt>
                <c:pt idx="433">
                  <c:v>271224.27368333266</c:v>
                </c:pt>
                <c:pt idx="434">
                  <c:v>271225.68808019924</c:v>
                </c:pt>
                <c:pt idx="435">
                  <c:v>271227.07605548273</c:v>
                </c:pt>
                <c:pt idx="436">
                  <c:v>271228.43810275046</c:v>
                </c:pt>
                <c:pt idx="437">
                  <c:v>271229.77470634977</c:v>
                </c:pt>
                <c:pt idx="438">
                  <c:v>271231.08634157991</c:v>
                </c:pt>
                <c:pt idx="439">
                  <c:v>271232.37347486161</c:v>
                </c:pt>
                <c:pt idx="440">
                  <c:v>271233.63656390249</c:v>
                </c:pt>
                <c:pt idx="441">
                  <c:v>271234.87605785992</c:v>
                </c:pt>
                <c:pt idx="442">
                  <c:v>271236.09239750099</c:v>
                </c:pt>
                <c:pt idx="443">
                  <c:v>271237.28601535893</c:v>
                </c:pt>
                <c:pt idx="444">
                  <c:v>271238.45733588713</c:v>
                </c:pt>
                <c:pt idx="445">
                  <c:v>271239.60677560995</c:v>
                </c:pt>
                <c:pt idx="446">
                  <c:v>271240.73474327085</c:v>
                </c:pt>
                <c:pt idx="447">
                  <c:v>271241.84163997771</c:v>
                </c:pt>
                <c:pt idx="448">
                  <c:v>271242.9278593458</c:v>
                </c:pt>
                <c:pt idx="449">
                  <c:v>271243.99378763721</c:v>
                </c:pt>
                <c:pt idx="450">
                  <c:v>271245.0398038986</c:v>
                </c:pt>
                <c:pt idx="451">
                  <c:v>271246.06628009584</c:v>
                </c:pt>
                <c:pt idx="452">
                  <c:v>271247.07358124631</c:v>
                </c:pt>
                <c:pt idx="453">
                  <c:v>271248.06206554861</c:v>
                </c:pt>
                <c:pt idx="454">
                  <c:v>271249.03208451025</c:v>
                </c:pt>
                <c:pt idx="455">
                  <c:v>271249.9839830721</c:v>
                </c:pt>
                <c:pt idx="456">
                  <c:v>271250.91809973167</c:v>
                </c:pt>
                <c:pt idx="457">
                  <c:v>271251.83476666309</c:v>
                </c:pt>
                <c:pt idx="458">
                  <c:v>271252.73430983513</c:v>
                </c:pt>
                <c:pt idx="459">
                  <c:v>271253.6170491277</c:v>
                </c:pt>
                <c:pt idx="460">
                  <c:v>271254.48329844483</c:v>
                </c:pt>
                <c:pt idx="461">
                  <c:v>271255.33336582693</c:v>
                </c:pt>
                <c:pt idx="462">
                  <c:v>271256.16755355982</c:v>
                </c:pt>
                <c:pt idx="463">
                  <c:v>271256.98615828279</c:v>
                </c:pt>
                <c:pt idx="464">
                  <c:v>271257.78947109362</c:v>
                </c:pt>
                <c:pt idx="465">
                  <c:v>271258.57777765219</c:v>
                </c:pt>
                <c:pt idx="466">
                  <c:v>271259.35135828215</c:v>
                </c:pt>
                <c:pt idx="467">
                  <c:v>271260.11048807082</c:v>
                </c:pt>
                <c:pt idx="468">
                  <c:v>271260.85543696623</c:v>
                </c:pt>
                <c:pt idx="469">
                  <c:v>271261.58646987419</c:v>
                </c:pt>
                <c:pt idx="470">
                  <c:v>271262.30384675175</c:v>
                </c:pt>
                <c:pt idx="471">
                  <c:v>271263.00782269967</c:v>
                </c:pt>
                <c:pt idx="472">
                  <c:v>271263.69864805369</c:v>
                </c:pt>
                <c:pt idx="473">
                  <c:v>271264.37656847277</c:v>
                </c:pt>
                <c:pt idx="474">
                  <c:v>271265.04182502703</c:v>
                </c:pt>
                <c:pt idx="475">
                  <c:v>271265.6946542834</c:v>
                </c:pt>
                <c:pt idx="476">
                  <c:v>271266.33528838941</c:v>
                </c:pt>
                <c:pt idx="477">
                  <c:v>271266.9639551561</c:v>
                </c:pt>
                <c:pt idx="478">
                  <c:v>271267.58087813889</c:v>
                </c:pt>
                <c:pt idx="479">
                  <c:v>271268.186276717</c:v>
                </c:pt>
                <c:pt idx="480">
                  <c:v>271268.78036617162</c:v>
                </c:pt>
                <c:pt idx="481">
                  <c:v>271269.3633577624</c:v>
                </c:pt>
                <c:pt idx="482">
                  <c:v>271269.93545880256</c:v>
                </c:pt>
                <c:pt idx="483">
                  <c:v>271270.49687273247</c:v>
                </c:pt>
                <c:pt idx="484">
                  <c:v>271271.04779919237</c:v>
                </c:pt>
                <c:pt idx="485">
                  <c:v>271271.58843409293</c:v>
                </c:pt>
                <c:pt idx="486">
                  <c:v>271272.11896968534</c:v>
                </c:pt>
                <c:pt idx="487">
                  <c:v>271272.63959462917</c:v>
                </c:pt>
                <c:pt idx="488">
                  <c:v>271273.15049405996</c:v>
                </c:pt>
                <c:pt idx="489">
                  <c:v>271273.65184965468</c:v>
                </c:pt>
                <c:pt idx="490">
                  <c:v>271274.14383969677</c:v>
                </c:pt>
                <c:pt idx="491">
                  <c:v>271274.62663913879</c:v>
                </c:pt>
                <c:pt idx="492">
                  <c:v>271275.10041966557</c:v>
                </c:pt>
                <c:pt idx="493">
                  <c:v>271275.56534975447</c:v>
                </c:pt>
                <c:pt idx="494">
                  <c:v>271276.02159473585</c:v>
                </c:pt>
                <c:pt idx="495">
                  <c:v>271276.46931685141</c:v>
                </c:pt>
                <c:pt idx="496">
                  <c:v>271276.90867531224</c:v>
                </c:pt>
                <c:pt idx="497">
                  <c:v>271277.33982635522</c:v>
                </c:pt>
                <c:pt idx="498">
                  <c:v>271277.76292329869</c:v>
                </c:pt>
                <c:pt idx="499">
                  <c:v>271278.178116597</c:v>
                </c:pt>
                <c:pt idx="500">
                  <c:v>271278.5855538937</c:v>
                </c:pt>
                <c:pt idx="501">
                  <c:v>271278.98538007471</c:v>
                </c:pt>
                <c:pt idx="502">
                  <c:v>271279.37773731898</c:v>
                </c:pt>
                <c:pt idx="503">
                  <c:v>271279.7627651497</c:v>
                </c:pt>
                <c:pt idx="504">
                  <c:v>271280.14060048375</c:v>
                </c:pt>
                <c:pt idx="505">
                  <c:v>271280.51137768029</c:v>
                </c:pt>
                <c:pt idx="506">
                  <c:v>271280.87522858835</c:v>
                </c:pt>
                <c:pt idx="507">
                  <c:v>271281.23228259454</c:v>
                </c:pt>
                <c:pt idx="508">
                  <c:v>271281.58266666782</c:v>
                </c:pt>
                <c:pt idx="509">
                  <c:v>271281.92650540569</c:v>
                </c:pt>
                <c:pt idx="510">
                  <c:v>271282.263921078</c:v>
                </c:pt>
                <c:pt idx="511">
                  <c:v>271282.5950336706</c:v>
                </c:pt>
                <c:pt idx="512">
                  <c:v>271282.91996092792</c:v>
                </c:pt>
                <c:pt idx="513">
                  <c:v>271283.23881839484</c:v>
                </c:pt>
                <c:pt idx="514">
                  <c:v>271283.55171945784</c:v>
                </c:pt>
                <c:pt idx="515">
                  <c:v>271283.85877538525</c:v>
                </c:pt>
                <c:pt idx="516">
                  <c:v>271284.16009536694</c:v>
                </c:pt>
                <c:pt idx="517">
                  <c:v>271284.45578655298</c:v>
                </c:pt>
                <c:pt idx="518">
                  <c:v>271284.74595409189</c:v>
                </c:pt>
                <c:pt idx="519">
                  <c:v>271285.03070116788</c:v>
                </c:pt>
                <c:pt idx="520">
                  <c:v>271285.31012903771</c:v>
                </c:pt>
                <c:pt idx="521">
                  <c:v>271285.58433706663</c:v>
                </c:pt>
                <c:pt idx="522">
                  <c:v>271285.85342276358</c:v>
                </c:pt>
                <c:pt idx="523">
                  <c:v>271286.11748181621</c:v>
                </c:pt>
                <c:pt idx="524">
                  <c:v>271286.37660812441</c:v>
                </c:pt>
                <c:pt idx="525">
                  <c:v>271286.63089383417</c:v>
                </c:pt>
                <c:pt idx="526">
                  <c:v>271286.8804293701</c:v>
                </c:pt>
                <c:pt idx="527">
                  <c:v>271287.12530346756</c:v>
                </c:pt>
                <c:pt idx="528">
                  <c:v>271287.36560320453</c:v>
                </c:pt>
                <c:pt idx="529">
                  <c:v>271287.60141403199</c:v>
                </c:pt>
                <c:pt idx="530">
                  <c:v>271287.8328198049</c:v>
                </c:pt>
                <c:pt idx="531">
                  <c:v>271288.05990281171</c:v>
                </c:pt>
                <c:pt idx="532">
                  <c:v>271288.28274380363</c:v>
                </c:pt>
                <c:pt idx="533">
                  <c:v>271288.50142202346</c:v>
                </c:pt>
                <c:pt idx="534">
                  <c:v>271288.71601523377</c:v>
                </c:pt>
                <c:pt idx="535">
                  <c:v>271288.9265997443</c:v>
                </c:pt>
                <c:pt idx="536">
                  <c:v>271289.13325043954</c:v>
                </c:pt>
                <c:pt idx="537">
                  <c:v>271289.3360408048</c:v>
                </c:pt>
                <c:pt idx="538">
                  <c:v>271289.53504295286</c:v>
                </c:pt>
                <c:pt idx="539">
                  <c:v>271289.73032764951</c:v>
                </c:pt>
                <c:pt idx="540">
                  <c:v>271289.92196433828</c:v>
                </c:pt>
                <c:pt idx="541">
                  <c:v>271290.11002116569</c:v>
                </c:pt>
                <c:pt idx="542">
                  <c:v>271290.29456500529</c:v>
                </c:pt>
                <c:pt idx="543">
                  <c:v>271290.47566148115</c:v>
                </c:pt>
                <c:pt idx="544">
                  <c:v>271290.65337499167</c:v>
                </c:pt>
                <c:pt idx="545">
                  <c:v>271290.82776873221</c:v>
                </c:pt>
                <c:pt idx="546">
                  <c:v>271290.9989047175</c:v>
                </c:pt>
                <c:pt idx="547">
                  <c:v>271291.16684380407</c:v>
                </c:pt>
                <c:pt idx="548">
                  <c:v>271291.33164571138</c:v>
                </c:pt>
                <c:pt idx="549">
                  <c:v>271291.49336904334</c:v>
                </c:pt>
                <c:pt idx="550">
                  <c:v>271291.65207130922</c:v>
                </c:pt>
                <c:pt idx="551">
                  <c:v>271291.80780894391</c:v>
                </c:pt>
                <c:pt idx="552">
                  <c:v>271291.96063732798</c:v>
                </c:pt>
                <c:pt idx="553">
                  <c:v>271292.11061080766</c:v>
                </c:pt>
                <c:pt idx="554">
                  <c:v>271292.25778271392</c:v>
                </c:pt>
                <c:pt idx="555">
                  <c:v>271292.40220538131</c:v>
                </c:pt>
                <c:pt idx="556">
                  <c:v>271292.54393016698</c:v>
                </c:pt>
                <c:pt idx="557">
                  <c:v>271292.68300746853</c:v>
                </c:pt>
                <c:pt idx="558">
                  <c:v>271292.81948674226</c:v>
                </c:pt>
                <c:pt idx="559">
                  <c:v>271292.95341652044</c:v>
                </c:pt>
                <c:pt idx="560">
                  <c:v>271293.08484442893</c:v>
                </c:pt>
                <c:pt idx="561">
                  <c:v>271293.21381720359</c:v>
                </c:pt>
                <c:pt idx="562">
                  <c:v>271293.3403807077</c:v>
                </c:pt>
                <c:pt idx="563">
                  <c:v>271293.46457994741</c:v>
                </c:pt>
                <c:pt idx="564">
                  <c:v>271293.58645908826</c:v>
                </c:pt>
                <c:pt idx="565">
                  <c:v>271293.70606147079</c:v>
                </c:pt>
                <c:pt idx="566">
                  <c:v>271293.82342962589</c:v>
                </c:pt>
                <c:pt idx="567">
                  <c:v>271293.93860528996</c:v>
                </c:pt>
                <c:pt idx="568">
                  <c:v>271294.05162941973</c:v>
                </c:pt>
                <c:pt idx="569">
                  <c:v>271294.16254220682</c:v>
                </c:pt>
                <c:pt idx="570">
                  <c:v>271294.2713830921</c:v>
                </c:pt>
                <c:pt idx="571">
                  <c:v>271294.37819077977</c:v>
                </c:pt>
                <c:pt idx="572">
                  <c:v>271294.48300325061</c:v>
                </c:pt>
                <c:pt idx="573">
                  <c:v>271294.58585777646</c:v>
                </c:pt>
                <c:pt idx="574">
                  <c:v>271294.68679093255</c:v>
                </c:pt>
                <c:pt idx="575">
                  <c:v>271294.78583861084</c:v>
                </c:pt>
                <c:pt idx="576">
                  <c:v>271294.88303603313</c:v>
                </c:pt>
                <c:pt idx="577">
                  <c:v>271294.97841776285</c:v>
                </c:pt>
                <c:pt idx="578">
                  <c:v>271295.07201771805</c:v>
                </c:pt>
                <c:pt idx="579">
                  <c:v>271295.1638691831</c:v>
                </c:pt>
                <c:pt idx="580">
                  <c:v>271295.2540048206</c:v>
                </c:pt>
                <c:pt idx="581">
                  <c:v>271295.34245668305</c:v>
                </c:pt>
                <c:pt idx="582">
                  <c:v>271295.42925622402</c:v>
                </c:pt>
                <c:pt idx="583">
                  <c:v>271295.51443430973</c:v>
                </c:pt>
                <c:pt idx="584">
                  <c:v>271295.59802122967</c:v>
                </c:pt>
                <c:pt idx="585">
                  <c:v>271295.68004670751</c:v>
                </c:pt>
                <c:pt idx="586">
                  <c:v>271295.76053991186</c:v>
                </c:pt>
                <c:pt idx="587">
                  <c:v>271295.83952946612</c:v>
                </c:pt>
                <c:pt idx="588">
                  <c:v>271295.91704345925</c:v>
                </c:pt>
                <c:pt idx="589">
                  <c:v>271295.99310945533</c:v>
                </c:pt>
                <c:pt idx="590">
                  <c:v>271296.06775450375</c:v>
                </c:pt>
                <c:pt idx="591">
                  <c:v>271296.14100514835</c:v>
                </c:pt>
                <c:pt idx="592">
                  <c:v>271296.21288743726</c:v>
                </c:pt>
                <c:pt idx="593">
                  <c:v>271296.283426932</c:v>
                </c:pt>
                <c:pt idx="594">
                  <c:v>271296.35264871654</c:v>
                </c:pt>
                <c:pt idx="595">
                  <c:v>271296.42057740648</c:v>
                </c:pt>
                <c:pt idx="596">
                  <c:v>271296.48723715724</c:v>
                </c:pt>
                <c:pt idx="597">
                  <c:v>271296.55265167315</c:v>
                </c:pt>
                <c:pt idx="598">
                  <c:v>271296.6168442159</c:v>
                </c:pt>
                <c:pt idx="599">
                  <c:v>271296.67983761255</c:v>
                </c:pt>
                <c:pt idx="600">
                  <c:v>271296.74165426358</c:v>
                </c:pt>
                <c:pt idx="601">
                  <c:v>271296.80231615109</c:v>
                </c:pt>
                <c:pt idx="602">
                  <c:v>271296.8618448468</c:v>
                </c:pt>
                <c:pt idx="603">
                  <c:v>271296.92026151909</c:v>
                </c:pt>
                <c:pt idx="604">
                  <c:v>271296.97758694115</c:v>
                </c:pt>
                <c:pt idx="605">
                  <c:v>271297.03384149796</c:v>
                </c:pt>
                <c:pt idx="606">
                  <c:v>271297.0890451938</c:v>
                </c:pt>
                <c:pt idx="607">
                  <c:v>271297.14321765932</c:v>
                </c:pt>
                <c:pt idx="608">
                  <c:v>271297.19637815829</c:v>
                </c:pt>
                <c:pt idx="609">
                  <c:v>271297.24854559463</c:v>
                </c:pt>
                <c:pt idx="610">
                  <c:v>271297.29973851936</c:v>
                </c:pt>
                <c:pt idx="611">
                  <c:v>271297.34997513675</c:v>
                </c:pt>
                <c:pt idx="612">
                  <c:v>271297.39927331102</c:v>
                </c:pt>
                <c:pt idx="613">
                  <c:v>271297.44765057281</c:v>
                </c:pt>
                <c:pt idx="614">
                  <c:v>271297.4951241251</c:v>
                </c:pt>
                <c:pt idx="615">
                  <c:v>271297.54171084962</c:v>
                </c:pt>
                <c:pt idx="616">
                  <c:v>271297.58742731274</c:v>
                </c:pt>
                <c:pt idx="617">
                  <c:v>271297.6322897714</c:v>
                </c:pt>
                <c:pt idx="618">
                  <c:v>271297.67631417862</c:v>
                </c:pt>
                <c:pt idx="619">
                  <c:v>271297.71951618977</c:v>
                </c:pt>
                <c:pt idx="620">
                  <c:v>271297.76191116747</c:v>
                </c:pt>
                <c:pt idx="621">
                  <c:v>271297.80351418757</c:v>
                </c:pt>
                <c:pt idx="622">
                  <c:v>271297.84434004413</c:v>
                </c:pt>
                <c:pt idx="623">
                  <c:v>271297.8844032549</c:v>
                </c:pt>
                <c:pt idx="624">
                  <c:v>271297.92371806654</c:v>
                </c:pt>
                <c:pt idx="625">
                  <c:v>271297.96229845937</c:v>
                </c:pt>
                <c:pt idx="626">
                  <c:v>271298.00015815278</c:v>
                </c:pt>
                <c:pt idx="627">
                  <c:v>271298.03731060977</c:v>
                </c:pt>
                <c:pt idx="628">
                  <c:v>271298.07376904174</c:v>
                </c:pt>
                <c:pt idx="629">
                  <c:v>271298.10954641347</c:v>
                </c:pt>
                <c:pt idx="630">
                  <c:v>271298.14465544751</c:v>
                </c:pt>
                <c:pt idx="631">
                  <c:v>271298.1791086286</c:v>
                </c:pt>
                <c:pt idx="632">
                  <c:v>271298.2129182085</c:v>
                </c:pt>
                <c:pt idx="633">
                  <c:v>271298.24609620991</c:v>
                </c:pt>
                <c:pt idx="634">
                  <c:v>271298.27865443099</c:v>
                </c:pt>
                <c:pt idx="635">
                  <c:v>271298.31060444959</c:v>
                </c:pt>
                <c:pt idx="636">
                  <c:v>271298.34195762716</c:v>
                </c:pt>
                <c:pt idx="637">
                  <c:v>271298.37272511295</c:v>
                </c:pt>
                <c:pt idx="638">
                  <c:v>271298.40291784797</c:v>
                </c:pt>
                <c:pt idx="639">
                  <c:v>271298.43254656886</c:v>
                </c:pt>
                <c:pt idx="640">
                  <c:v>271298.46162181167</c:v>
                </c:pt>
                <c:pt idx="641">
                  <c:v>271298.49015391548</c:v>
                </c:pt>
                <c:pt idx="642">
                  <c:v>271298.51815302658</c:v>
                </c:pt>
                <c:pt idx="643">
                  <c:v>271298.5456291014</c:v>
                </c:pt>
                <c:pt idx="644">
                  <c:v>271298.57259191055</c:v>
                </c:pt>
                <c:pt idx="645">
                  <c:v>271298.59905104199</c:v>
                </c:pt>
                <c:pt idx="646">
                  <c:v>271298.62501590472</c:v>
                </c:pt>
                <c:pt idx="647">
                  <c:v>271298.65049573191</c:v>
                </c:pt>
                <c:pt idx="648">
                  <c:v>271298.67549958418</c:v>
                </c:pt>
                <c:pt idx="649">
                  <c:v>271298.70003635308</c:v>
                </c:pt>
                <c:pt idx="650">
                  <c:v>271298.72411476384</c:v>
                </c:pt>
                <c:pt idx="651">
                  <c:v>271298.74774337874</c:v>
                </c:pt>
                <c:pt idx="652">
                  <c:v>271298.77093060029</c:v>
                </c:pt>
                <c:pt idx="653">
                  <c:v>271298.79368467402</c:v>
                </c:pt>
                <c:pt idx="654">
                  <c:v>271298.81601369107</c:v>
                </c:pt>
                <c:pt idx="655">
                  <c:v>271298.83792559191</c:v>
                </c:pt>
                <c:pt idx="656">
                  <c:v>271298.85942816833</c:v>
                </c:pt>
                <c:pt idx="657">
                  <c:v>271298.88052906672</c:v>
                </c:pt>
                <c:pt idx="658">
                  <c:v>271298.90123579069</c:v>
                </c:pt>
                <c:pt idx="659">
                  <c:v>271298.92155570356</c:v>
                </c:pt>
                <c:pt idx="660">
                  <c:v>271298.94149603113</c:v>
                </c:pt>
                <c:pt idx="661">
                  <c:v>271298.96106386418</c:v>
                </c:pt>
                <c:pt idx="662">
                  <c:v>271298.98026616115</c:v>
                </c:pt>
                <c:pt idx="663">
                  <c:v>271298.99910975038</c:v>
                </c:pt>
                <c:pt idx="664">
                  <c:v>271299.01760133269</c:v>
                </c:pt>
                <c:pt idx="665">
                  <c:v>271299.03574748378</c:v>
                </c:pt>
                <c:pt idx="666">
                  <c:v>271299.05355465639</c:v>
                </c:pt>
                <c:pt idx="667">
                  <c:v>271299.07102918293</c:v>
                </c:pt>
                <c:pt idx="668">
                  <c:v>271299.08817727718</c:v>
                </c:pt>
                <c:pt idx="669">
                  <c:v>271299.10500503727</c:v>
                </c:pt>
                <c:pt idx="670">
                  <c:v>271299.12151844695</c:v>
                </c:pt>
                <c:pt idx="671">
                  <c:v>271299.1377233786</c:v>
                </c:pt>
                <c:pt idx="672">
                  <c:v>271299.15362559468</c:v>
                </c:pt>
                <c:pt idx="673">
                  <c:v>271299.16923075006</c:v>
                </c:pt>
                <c:pt idx="674">
                  <c:v>271299.18454439397</c:v>
                </c:pt>
                <c:pt idx="675">
                  <c:v>271299.19957197201</c:v>
                </c:pt>
                <c:pt idx="676">
                  <c:v>271299.21431882802</c:v>
                </c:pt>
                <c:pt idx="677">
                  <c:v>271299.2287902059</c:v>
                </c:pt>
                <c:pt idx="678">
                  <c:v>271299.24299125181</c:v>
                </c:pt>
                <c:pt idx="679">
                  <c:v>271299.25692701567</c:v>
                </c:pt>
                <c:pt idx="680">
                  <c:v>271299.27060245315</c:v>
                </c:pt>
                <c:pt idx="681">
                  <c:v>271299.28402242705</c:v>
                </c:pt>
                <c:pt idx="682">
                  <c:v>271299.29719170975</c:v>
                </c:pt>
                <c:pt idx="683">
                  <c:v>271299.31011498417</c:v>
                </c:pt>
                <c:pt idx="684">
                  <c:v>271299.32279684587</c:v>
                </c:pt>
                <c:pt idx="685">
                  <c:v>271299.3352418046</c:v>
                </c:pt>
                <c:pt idx="686">
                  <c:v>271299.34745428577</c:v>
                </c:pt>
                <c:pt idx="687">
                  <c:v>271299.35943863221</c:v>
                </c:pt>
                <c:pt idx="688">
                  <c:v>271299.37119910558</c:v>
                </c:pt>
                <c:pt idx="689">
                  <c:v>271299.38273988786</c:v>
                </c:pt>
                <c:pt idx="690">
                  <c:v>271299.394065083</c:v>
                </c:pt>
                <c:pt idx="691">
                  <c:v>271299.40517871833</c:v>
                </c:pt>
                <c:pt idx="692">
                  <c:v>271299.41608474584</c:v>
                </c:pt>
                <c:pt idx="693">
                  <c:v>271299.42678704375</c:v>
                </c:pt>
                <c:pt idx="694">
                  <c:v>271299.43728941784</c:v>
                </c:pt>
                <c:pt idx="695">
                  <c:v>271299.44759560277</c:v>
                </c:pt>
                <c:pt idx="696">
                  <c:v>271299.45770926337</c:v>
                </c:pt>
                <c:pt idx="697">
                  <c:v>271299.46763399616</c:v>
                </c:pt>
                <c:pt idx="698">
                  <c:v>271299.47737333045</c:v>
                </c:pt>
                <c:pt idx="699">
                  <c:v>271299.48693072941</c:v>
                </c:pt>
                <c:pt idx="700">
                  <c:v>271299.49630959186</c:v>
                </c:pt>
                <c:pt idx="701">
                  <c:v>271299.50551325281</c:v>
                </c:pt>
                <c:pt idx="702">
                  <c:v>271299.51454498514</c:v>
                </c:pt>
                <c:pt idx="703">
                  <c:v>271299.52340800053</c:v>
                </c:pt>
                <c:pt idx="704">
                  <c:v>271299.53210545075</c:v>
                </c:pt>
                <c:pt idx="705">
                  <c:v>271299.54064042866</c:v>
                </c:pt>
                <c:pt idx="706">
                  <c:v>271299.54901596915</c:v>
                </c:pt>
                <c:pt idx="707">
                  <c:v>271299.55723505083</c:v>
                </c:pt>
                <c:pt idx="708">
                  <c:v>271299.56530059618</c:v>
                </c:pt>
                <c:pt idx="709">
                  <c:v>271299.5732154735</c:v>
                </c:pt>
                <c:pt idx="710">
                  <c:v>271299.58098249725</c:v>
                </c:pt>
                <c:pt idx="711">
                  <c:v>271299.58860442945</c:v>
                </c:pt>
                <c:pt idx="712">
                  <c:v>271299.5960839804</c:v>
                </c:pt>
                <c:pt idx="713">
                  <c:v>271299.60342380998</c:v>
                </c:pt>
                <c:pt idx="714">
                  <c:v>271299.61062652816</c:v>
                </c:pt>
                <c:pt idx="715">
                  <c:v>271299.61769469624</c:v>
                </c:pt>
                <c:pt idx="716">
                  <c:v>271299.62463082769</c:v>
                </c:pt>
                <c:pt idx="717">
                  <c:v>271299.63143738901</c:v>
                </c:pt>
                <c:pt idx="718">
                  <c:v>271299.63811680063</c:v>
                </c:pt>
                <c:pt idx="719">
                  <c:v>271299.6446714378</c:v>
                </c:pt>
                <c:pt idx="720">
                  <c:v>271299.65110363136</c:v>
                </c:pt>
                <c:pt idx="721">
                  <c:v>271299.6574156686</c:v>
                </c:pt>
                <c:pt idx="722">
                  <c:v>271299.66360979399</c:v>
                </c:pt>
                <c:pt idx="723">
                  <c:v>271299.66968821036</c:v>
                </c:pt>
                <c:pt idx="724">
                  <c:v>271299.675653079</c:v>
                </c:pt>
                <c:pt idx="725">
                  <c:v>271299.68150652124</c:v>
                </c:pt>
                <c:pt idx="726">
                  <c:v>271299.68725061853</c:v>
                </c:pt>
                <c:pt idx="727">
                  <c:v>271299.69288741343</c:v>
                </c:pt>
                <c:pt idx="728">
                  <c:v>271299.69841891032</c:v>
                </c:pt>
                <c:pt idx="729">
                  <c:v>271299.70384707639</c:v>
                </c:pt>
                <c:pt idx="730">
                  <c:v>271299.70917384181</c:v>
                </c:pt>
                <c:pt idx="731">
                  <c:v>271299.71440110082</c:v>
                </c:pt>
                <c:pt idx="732">
                  <c:v>271299.71953071217</c:v>
                </c:pt>
                <c:pt idx="733">
                  <c:v>271299.72456450009</c:v>
                </c:pt>
                <c:pt idx="734">
                  <c:v>271299.72950425459</c:v>
                </c:pt>
                <c:pt idx="735">
                  <c:v>271299.73435173207</c:v>
                </c:pt>
                <c:pt idx="736">
                  <c:v>271299.73910865653</c:v>
                </c:pt>
                <c:pt idx="737">
                  <c:v>271299.74377671949</c:v>
                </c:pt>
                <c:pt idx="738">
                  <c:v>271299.7483575808</c:v>
                </c:pt>
                <c:pt idx="739">
                  <c:v>271299.75285286951</c:v>
                </c:pt>
                <c:pt idx="740">
                  <c:v>271299.75726418424</c:v>
                </c:pt>
                <c:pt idx="741">
                  <c:v>271299.76159309357</c:v>
                </c:pt>
                <c:pt idx="742">
                  <c:v>271299.76584113686</c:v>
                </c:pt>
                <c:pt idx="743">
                  <c:v>271299.77000982477</c:v>
                </c:pt>
                <c:pt idx="744">
                  <c:v>271299.77410063968</c:v>
                </c:pt>
                <c:pt idx="745">
                  <c:v>271299.7781150362</c:v>
                </c:pt>
                <c:pt idx="746">
                  <c:v>271299.78205444204</c:v>
                </c:pt>
                <c:pt idx="747">
                  <c:v>271299.78592025797</c:v>
                </c:pt>
                <c:pt idx="748">
                  <c:v>271299.78971385868</c:v>
                </c:pt>
                <c:pt idx="749">
                  <c:v>271299.79343659314</c:v>
                </c:pt>
                <c:pt idx="750">
                  <c:v>271299.79708978528</c:v>
                </c:pt>
                <c:pt idx="751">
                  <c:v>271299.80067473411</c:v>
                </c:pt>
                <c:pt idx="752">
                  <c:v>271299.80419271439</c:v>
                </c:pt>
                <c:pt idx="753">
                  <c:v>271299.80764497723</c:v>
                </c:pt>
                <c:pt idx="754">
                  <c:v>271299.81103275018</c:v>
                </c:pt>
                <c:pt idx="755">
                  <c:v>271299.81435723795</c:v>
                </c:pt>
                <c:pt idx="756">
                  <c:v>271299.8176196228</c:v>
                </c:pt>
                <c:pt idx="757">
                  <c:v>271299.82082106482</c:v>
                </c:pt>
                <c:pt idx="758">
                  <c:v>271299.82396270242</c:v>
                </c:pt>
                <c:pt idx="759">
                  <c:v>271299.82704565272</c:v>
                </c:pt>
                <c:pt idx="760">
                  <c:v>271299.8300710122</c:v>
                </c:pt>
                <c:pt idx="761">
                  <c:v>271299.83303985652</c:v>
                </c:pt>
                <c:pt idx="762">
                  <c:v>271299.83595324156</c:v>
                </c:pt>
                <c:pt idx="763">
                  <c:v>271299.83881220303</c:v>
                </c:pt>
                <c:pt idx="764">
                  <c:v>271299.84161775792</c:v>
                </c:pt>
                <c:pt idx="765">
                  <c:v>271299.8443709038</c:v>
                </c:pt>
                <c:pt idx="766">
                  <c:v>271299.84707261954</c:v>
                </c:pt>
                <c:pt idx="767">
                  <c:v>271299.84972386603</c:v>
                </c:pt>
                <c:pt idx="768">
                  <c:v>271299.85232558608</c:v>
                </c:pt>
                <c:pt idx="769">
                  <c:v>271299.8548787047</c:v>
                </c:pt>
                <c:pt idx="770">
                  <c:v>271299.85738412989</c:v>
                </c:pt>
                <c:pt idx="771">
                  <c:v>271299.85984275275</c:v>
                </c:pt>
                <c:pt idx="772">
                  <c:v>271299.86225544725</c:v>
                </c:pt>
                <c:pt idx="773">
                  <c:v>271299.86462307157</c:v>
                </c:pt>
                <c:pt idx="774">
                  <c:v>271299.86694646749</c:v>
                </c:pt>
                <c:pt idx="775">
                  <c:v>271299.86922646139</c:v>
                </c:pt>
                <c:pt idx="776">
                  <c:v>271299.87146386394</c:v>
                </c:pt>
                <c:pt idx="777">
                  <c:v>271299.87365947082</c:v>
                </c:pt>
                <c:pt idx="778">
                  <c:v>271299.87581406272</c:v>
                </c:pt>
                <c:pt idx="779">
                  <c:v>271299.87792840588</c:v>
                </c:pt>
                <c:pt idx="780">
                  <c:v>271299.88000325212</c:v>
                </c:pt>
                <c:pt idx="781">
                  <c:v>271299.88203933922</c:v>
                </c:pt>
                <c:pt idx="782">
                  <c:v>271299.88403739134</c:v>
                </c:pt>
                <c:pt idx="783">
                  <c:v>271299.88599811896</c:v>
                </c:pt>
                <c:pt idx="784">
                  <c:v>271299.88792221929</c:v>
                </c:pt>
                <c:pt idx="785">
                  <c:v>271299.88981037645</c:v>
                </c:pt>
                <c:pt idx="786">
                  <c:v>271299.89166326204</c:v>
                </c:pt>
                <c:pt idx="787">
                  <c:v>271299.89348153479</c:v>
                </c:pt>
                <c:pt idx="788">
                  <c:v>271299.89526584151</c:v>
                </c:pt>
                <c:pt idx="789">
                  <c:v>271299.89701681642</c:v>
                </c:pt>
                <c:pt idx="790">
                  <c:v>271299.89873508242</c:v>
                </c:pt>
                <c:pt idx="791">
                  <c:v>271299.90042125038</c:v>
                </c:pt>
                <c:pt idx="792">
                  <c:v>271299.90207591996</c:v>
                </c:pt>
                <c:pt idx="793">
                  <c:v>271299.90369967947</c:v>
                </c:pt>
                <c:pt idx="794">
                  <c:v>271299.90529310651</c:v>
                </c:pt>
                <c:pt idx="795">
                  <c:v>271299.9068567676</c:v>
                </c:pt>
                <c:pt idx="796">
                  <c:v>271299.90839121875</c:v>
                </c:pt>
                <c:pt idx="797">
                  <c:v>271299.90989700559</c:v>
                </c:pt>
                <c:pt idx="798">
                  <c:v>271299.91137466382</c:v>
                </c:pt>
                <c:pt idx="799">
                  <c:v>271299.91282471851</c:v>
                </c:pt>
                <c:pt idx="800">
                  <c:v>271299.91424768564</c:v>
                </c:pt>
                <c:pt idx="801">
                  <c:v>271299.91564407101</c:v>
                </c:pt>
                <c:pt idx="802">
                  <c:v>271299.91701437137</c:v>
                </c:pt>
                <c:pt idx="803">
                  <c:v>271299.91835907375</c:v>
                </c:pt>
                <c:pt idx="804">
                  <c:v>271299.9196786565</c:v>
                </c:pt>
                <c:pt idx="805">
                  <c:v>271299.92097358895</c:v>
                </c:pt>
                <c:pt idx="806">
                  <c:v>271299.92224433139</c:v>
                </c:pt>
                <c:pt idx="807">
                  <c:v>271299.92349133576</c:v>
                </c:pt>
                <c:pt idx="808">
                  <c:v>271299.92471504561</c:v>
                </c:pt>
                <c:pt idx="809">
                  <c:v>271299.9259158959</c:v>
                </c:pt>
                <c:pt idx="810">
                  <c:v>271299.92709431378</c:v>
                </c:pt>
                <c:pt idx="811">
                  <c:v>271299.92825071822</c:v>
                </c:pt>
                <c:pt idx="812">
                  <c:v>271299.92938552063</c:v>
                </c:pt>
                <c:pt idx="813">
                  <c:v>271299.93049912434</c:v>
                </c:pt>
                <c:pt idx="814">
                  <c:v>271299.93159192539</c:v>
                </c:pt>
                <c:pt idx="815">
                  <c:v>271299.93266431242</c:v>
                </c:pt>
                <c:pt idx="816">
                  <c:v>271299.93371666683</c:v>
                </c:pt>
                <c:pt idx="817">
                  <c:v>271299.9347493627</c:v>
                </c:pt>
                <c:pt idx="818">
                  <c:v>271299.93576276733</c:v>
                </c:pt>
                <c:pt idx="819">
                  <c:v>271299.93675724108</c:v>
                </c:pt>
                <c:pt idx="820">
                  <c:v>271299.93773313769</c:v>
                </c:pt>
                <c:pt idx="821">
                  <c:v>271299.938690804</c:v>
                </c:pt>
                <c:pt idx="822">
                  <c:v>271299.93963058077</c:v>
                </c:pt>
                <c:pt idx="823">
                  <c:v>271299.940552802</c:v>
                </c:pt>
                <c:pt idx="824">
                  <c:v>271299.94145779574</c:v>
                </c:pt>
                <c:pt idx="825">
                  <c:v>271299.94234588381</c:v>
                </c:pt>
                <c:pt idx="826">
                  <c:v>271299.94321738195</c:v>
                </c:pt>
                <c:pt idx="827">
                  <c:v>271299.94407260016</c:v>
                </c:pt>
                <c:pt idx="828">
                  <c:v>271299.94491184247</c:v>
                </c:pt>
                <c:pt idx="829">
                  <c:v>271299.94573540735</c:v>
                </c:pt>
                <c:pt idx="830">
                  <c:v>271299.9465435876</c:v>
                </c:pt>
                <c:pt idx="831">
                  <c:v>271299.94733667077</c:v>
                </c:pt>
                <c:pt idx="832">
                  <c:v>271299.94811493874</c:v>
                </c:pt>
                <c:pt idx="833">
                  <c:v>271299.94887866831</c:v>
                </c:pt>
                <c:pt idx="834">
                  <c:v>271299.94962813111</c:v>
                </c:pt>
                <c:pt idx="835">
                  <c:v>271299.95036359353</c:v>
                </c:pt>
                <c:pt idx="836">
                  <c:v>271299.95108531724</c:v>
                </c:pt>
                <c:pt idx="837">
                  <c:v>271299.95179355872</c:v>
                </c:pt>
                <c:pt idx="838">
                  <c:v>271299.95248857001</c:v>
                </c:pt>
                <c:pt idx="839">
                  <c:v>271299.95317059819</c:v>
                </c:pt>
                <c:pt idx="840">
                  <c:v>271299.95383988565</c:v>
                </c:pt>
                <c:pt idx="841">
                  <c:v>271299.95449667057</c:v>
                </c:pt>
                <c:pt idx="842">
                  <c:v>271299.95514118648</c:v>
                </c:pt>
                <c:pt idx="843">
                  <c:v>271299.95577366254</c:v>
                </c:pt>
                <c:pt idx="844">
                  <c:v>271299.95639432361</c:v>
                </c:pt>
                <c:pt idx="845">
                  <c:v>271299.95700339042</c:v>
                </c:pt>
                <c:pt idx="846">
                  <c:v>271299.9576010796</c:v>
                </c:pt>
                <c:pt idx="847">
                  <c:v>271299.95818760374</c:v>
                </c:pt>
                <c:pt idx="848">
                  <c:v>271299.95876317128</c:v>
                </c:pt>
                <c:pt idx="849">
                  <c:v>271299.95932798693</c:v>
                </c:pt>
                <c:pt idx="850">
                  <c:v>271299.95988225163</c:v>
                </c:pt>
                <c:pt idx="851">
                  <c:v>271299.96042616235</c:v>
                </c:pt>
                <c:pt idx="852">
                  <c:v>271299.96095991257</c:v>
                </c:pt>
                <c:pt idx="853">
                  <c:v>271299.96148369217</c:v>
                </c:pt>
                <c:pt idx="854">
                  <c:v>271299.96199768729</c:v>
                </c:pt>
                <c:pt idx="855">
                  <c:v>271299.96250208071</c:v>
                </c:pt>
                <c:pt idx="856">
                  <c:v>271299.96299705189</c:v>
                </c:pt>
                <c:pt idx="857">
                  <c:v>271299.96348277666</c:v>
                </c:pt>
                <c:pt idx="858">
                  <c:v>271299.96395942802</c:v>
                </c:pt>
                <c:pt idx="859">
                  <c:v>271299.96442717523</c:v>
                </c:pt>
                <c:pt idx="860">
                  <c:v>271299.96488618478</c:v>
                </c:pt>
                <c:pt idx="861">
                  <c:v>271299.96533661976</c:v>
                </c:pt>
                <c:pt idx="862">
                  <c:v>271299.96577864035</c:v>
                </c:pt>
                <c:pt idx="863">
                  <c:v>271299.9662124039</c:v>
                </c:pt>
                <c:pt idx="864">
                  <c:v>271299.96663806448</c:v>
                </c:pt>
                <c:pt idx="865">
                  <c:v>271299.9670557736</c:v>
                </c:pt>
                <c:pt idx="866">
                  <c:v>271299.96746567963</c:v>
                </c:pt>
                <c:pt idx="867">
                  <c:v>271299.96786792844</c:v>
                </c:pt>
                <c:pt idx="868">
                  <c:v>271299.96826266311</c:v>
                </c:pt>
                <c:pt idx="869">
                  <c:v>271299.96865002392</c:v>
                </c:pt>
                <c:pt idx="870">
                  <c:v>271299.9690301487</c:v>
                </c:pt>
                <c:pt idx="871">
                  <c:v>271299.96940317249</c:v>
                </c:pt>
                <c:pt idx="872">
                  <c:v>271299.96976922813</c:v>
                </c:pt>
                <c:pt idx="873">
                  <c:v>271299.9701284456</c:v>
                </c:pt>
                <c:pt idx="874">
                  <c:v>271299.97048095276</c:v>
                </c:pt>
                <c:pt idx="875">
                  <c:v>271299.97082687495</c:v>
                </c:pt>
                <c:pt idx="876">
                  <c:v>271299.9711663351</c:v>
                </c:pt>
                <c:pt idx="877">
                  <c:v>271299.971499454</c:v>
                </c:pt>
                <c:pt idx="878">
                  <c:v>271299.97182635008</c:v>
                </c:pt>
                <c:pt idx="879">
                  <c:v>271299.97214713955</c:v>
                </c:pt>
                <c:pt idx="880">
                  <c:v>271299.97246193659</c:v>
                </c:pt>
                <c:pt idx="881">
                  <c:v>271299.97277085303</c:v>
                </c:pt>
                <c:pt idx="882">
                  <c:v>271299.97307399882</c:v>
                </c:pt>
                <c:pt idx="883">
                  <c:v>271299.9733714817</c:v>
                </c:pt>
                <c:pt idx="884">
                  <c:v>271299.97366340744</c:v>
                </c:pt>
                <c:pt idx="885">
                  <c:v>271299.97394987987</c:v>
                </c:pt>
                <c:pt idx="886">
                  <c:v>271299.97423100087</c:v>
                </c:pt>
                <c:pt idx="887">
                  <c:v>271299.97450687044</c:v>
                </c:pt>
                <c:pt idx="888">
                  <c:v>271299.97477758658</c:v>
                </c:pt>
                <c:pt idx="889">
                  <c:v>271299.97504324565</c:v>
                </c:pt>
                <c:pt idx="890">
                  <c:v>271299.97530394205</c:v>
                </c:pt>
                <c:pt idx="891">
                  <c:v>271299.97555976856</c:v>
                </c:pt>
                <c:pt idx="892">
                  <c:v>271299.9758108161</c:v>
                </c:pt>
                <c:pt idx="893">
                  <c:v>271299.97605717392</c:v>
                </c:pt>
                <c:pt idx="894">
                  <c:v>271299.97629892972</c:v>
                </c:pt>
                <c:pt idx="895">
                  <c:v>271299.97653616942</c:v>
                </c:pt>
                <c:pt idx="896">
                  <c:v>271299.9767689773</c:v>
                </c:pt>
                <c:pt idx="897">
                  <c:v>271299.97699743626</c:v>
                </c:pt>
                <c:pt idx="898">
                  <c:v>271299.97722162749</c:v>
                </c:pt>
                <c:pt idx="899">
                  <c:v>271299.97744163073</c:v>
                </c:pt>
                <c:pt idx="900">
                  <c:v>271299.97765752423</c:v>
                </c:pt>
                <c:pt idx="901">
                  <c:v>271299.97786938475</c:v>
                </c:pt>
                <c:pt idx="902">
                  <c:v>271299.97807728755</c:v>
                </c:pt>
                <c:pt idx="903">
                  <c:v>271299.97828130668</c:v>
                </c:pt>
                <c:pt idx="904">
                  <c:v>271299.97848151467</c:v>
                </c:pt>
                <c:pt idx="905">
                  <c:v>271299.97867798264</c:v>
                </c:pt>
                <c:pt idx="906">
                  <c:v>271299.9788707805</c:v>
                </c:pt>
                <c:pt idx="907">
                  <c:v>271299.97905997682</c:v>
                </c:pt>
                <c:pt idx="908">
                  <c:v>271299.97924563888</c:v>
                </c:pt>
                <c:pt idx="909">
                  <c:v>271299.97942783259</c:v>
                </c:pt>
                <c:pt idx="910">
                  <c:v>271299.97960662295</c:v>
                </c:pt>
                <c:pt idx="911">
                  <c:v>271299.97978207341</c:v>
                </c:pt>
                <c:pt idx="912">
                  <c:v>271299.97995424632</c:v>
                </c:pt>
                <c:pt idx="913">
                  <c:v>271299.98012320301</c:v>
                </c:pt>
                <c:pt idx="914">
                  <c:v>271299.98028900346</c:v>
                </c:pt>
                <c:pt idx="915">
                  <c:v>271299.98045170674</c:v>
                </c:pt>
                <c:pt idx="916">
                  <c:v>271299.98061137064</c:v>
                </c:pt>
                <c:pt idx="917">
                  <c:v>271299.98076805199</c:v>
                </c:pt>
                <c:pt idx="918">
                  <c:v>271299.98092180636</c:v>
                </c:pt>
                <c:pt idx="919">
                  <c:v>271299.98107268859</c:v>
                </c:pt>
                <c:pt idx="920">
                  <c:v>271299.98122075229</c:v>
                </c:pt>
                <c:pt idx="921">
                  <c:v>271299.98136604996</c:v>
                </c:pt>
                <c:pt idx="922">
                  <c:v>271299.98150863353</c:v>
                </c:pt>
                <c:pt idx="923">
                  <c:v>271299.98164855357</c:v>
                </c:pt>
                <c:pt idx="924">
                  <c:v>271299.9817858598</c:v>
                </c:pt>
                <c:pt idx="925">
                  <c:v>271299.9819206011</c:v>
                </c:pt>
                <c:pt idx="926">
                  <c:v>271299.98205282545</c:v>
                </c:pt>
                <c:pt idx="927">
                  <c:v>271299.98218257964</c:v>
                </c:pt>
                <c:pt idx="928">
                  <c:v>271299.98230991</c:v>
                </c:pt>
                <c:pt idx="929">
                  <c:v>271299.98243486183</c:v>
                </c:pt>
                <c:pt idx="930">
                  <c:v>271299.98255747947</c:v>
                </c:pt>
                <c:pt idx="931">
                  <c:v>271299.98267780652</c:v>
                </c:pt>
                <c:pt idx="932">
                  <c:v>271299.98279588588</c:v>
                </c:pt>
                <c:pt idx="933">
                  <c:v>271299.98291175946</c:v>
                </c:pt>
                <c:pt idx="934">
                  <c:v>271299.98302546848</c:v>
                </c:pt>
                <c:pt idx="935">
                  <c:v>271299.98313705326</c:v>
                </c:pt>
                <c:pt idx="936">
                  <c:v>271299.98324655363</c:v>
                </c:pt>
                <c:pt idx="937">
                  <c:v>271299.98335400852</c:v>
                </c:pt>
                <c:pt idx="938">
                  <c:v>271299.98345945607</c:v>
                </c:pt>
                <c:pt idx="939">
                  <c:v>271299.98356293386</c:v>
                </c:pt>
                <c:pt idx="940">
                  <c:v>271299.98366447852</c:v>
                </c:pt>
                <c:pt idx="941">
                  <c:v>271299.98376412637</c:v>
                </c:pt>
                <c:pt idx="942">
                  <c:v>271299.98386191274</c:v>
                </c:pt>
                <c:pt idx="943">
                  <c:v>271299.98395787238</c:v>
                </c:pt>
                <c:pt idx="944">
                  <c:v>271299.98405203951</c:v>
                </c:pt>
                <c:pt idx="945">
                  <c:v>271299.98414444755</c:v>
                </c:pt>
                <c:pt idx="946">
                  <c:v>271299.98423512932</c:v>
                </c:pt>
                <c:pt idx="947">
                  <c:v>271299.98432411713</c:v>
                </c:pt>
                <c:pt idx="948">
                  <c:v>271299.98441144265</c:v>
                </c:pt>
                <c:pt idx="949">
                  <c:v>271299.98449713684</c:v>
                </c:pt>
                <c:pt idx="950">
                  <c:v>271299.98458123021</c:v>
                </c:pt>
                <c:pt idx="951">
                  <c:v>271299.98466375266</c:v>
                </c:pt>
                <c:pt idx="952">
                  <c:v>271299.98474473367</c:v>
                </c:pt>
                <c:pt idx="953">
                  <c:v>271299.98482420185</c:v>
                </c:pt>
                <c:pt idx="954">
                  <c:v>271299.98490218556</c:v>
                </c:pt>
                <c:pt idx="955">
                  <c:v>271299.98497871245</c:v>
                </c:pt>
                <c:pt idx="956">
                  <c:v>271299.98505380977</c:v>
                </c:pt>
                <c:pt idx="957">
                  <c:v>271299.98512750427</c:v>
                </c:pt>
                <c:pt idx="958">
                  <c:v>271299.98519982211</c:v>
                </c:pt>
                <c:pt idx="959">
                  <c:v>271299.98527078901</c:v>
                </c:pt>
                <c:pt idx="960">
                  <c:v>271299.98534043023</c:v>
                </c:pt>
                <c:pt idx="961">
                  <c:v>271299.9854087705</c:v>
                </c:pt>
                <c:pt idx="962">
                  <c:v>271299.98547583417</c:v>
                </c:pt>
                <c:pt idx="963">
                  <c:v>271299.98554164503</c:v>
                </c:pt>
                <c:pt idx="964">
                  <c:v>271299.9856062266</c:v>
                </c:pt>
                <c:pt idx="965">
                  <c:v>271299.98566960165</c:v>
                </c:pt>
                <c:pt idx="966">
                  <c:v>271299.98573179287</c:v>
                </c:pt>
                <c:pt idx="967">
                  <c:v>271299.98579282232</c:v>
                </c:pt>
                <c:pt idx="968">
                  <c:v>271299.98585271172</c:v>
                </c:pt>
                <c:pt idx="969">
                  <c:v>271299.98591148236</c:v>
                </c:pt>
                <c:pt idx="970">
                  <c:v>271299.98596915515</c:v>
                </c:pt>
                <c:pt idx="971">
                  <c:v>271299.98602575058</c:v>
                </c:pt>
                <c:pt idx="972">
                  <c:v>271299.98608128872</c:v>
                </c:pt>
                <c:pt idx="973">
                  <c:v>271299.98613578943</c:v>
                </c:pt>
                <c:pt idx="974">
                  <c:v>271299.98618927208</c:v>
                </c:pt>
                <c:pt idx="975">
                  <c:v>271299.9862417556</c:v>
                </c:pt>
                <c:pt idx="976">
                  <c:v>271299.98629325873</c:v>
                </c:pt>
                <c:pt idx="977">
                  <c:v>271299.98634379974</c:v>
                </c:pt>
                <c:pt idx="978">
                  <c:v>271299.98639339663</c:v>
                </c:pt>
                <c:pt idx="979">
                  <c:v>271299.98644206702</c:v>
                </c:pt>
                <c:pt idx="980">
                  <c:v>271299.98648982827</c:v>
                </c:pt>
                <c:pt idx="981">
                  <c:v>271299.98653669725</c:v>
                </c:pt>
                <c:pt idx="982">
                  <c:v>271299.98658269068</c:v>
                </c:pt>
                <c:pt idx="983">
                  <c:v>271299.98662782501</c:v>
                </c:pt>
                <c:pt idx="984">
                  <c:v>271299.98667211615</c:v>
                </c:pt>
                <c:pt idx="985">
                  <c:v>271299.98671557987</c:v>
                </c:pt>
                <c:pt idx="986">
                  <c:v>271299.98675823177</c:v>
                </c:pt>
                <c:pt idx="987">
                  <c:v>271299.98680008692</c:v>
                </c:pt>
                <c:pt idx="988">
                  <c:v>271299.98684116011</c:v>
                </c:pt>
                <c:pt idx="989">
                  <c:v>271299.98688146612</c:v>
                </c:pt>
                <c:pt idx="990">
                  <c:v>271299.98692101915</c:v>
                </c:pt>
                <c:pt idx="991">
                  <c:v>271299.98695983336</c:v>
                </c:pt>
                <c:pt idx="992">
                  <c:v>271299.98699792242</c:v>
                </c:pt>
                <c:pt idx="993">
                  <c:v>271299.9870353</c:v>
                </c:pt>
                <c:pt idx="994">
                  <c:v>271299.98707197933</c:v>
                </c:pt>
                <c:pt idx="995">
                  <c:v>271299.98710797355</c:v>
                </c:pt>
                <c:pt idx="996">
                  <c:v>271299.98714329535</c:v>
                </c:pt>
                <c:pt idx="997">
                  <c:v>271299.98717795726</c:v>
                </c:pt>
                <c:pt idx="998">
                  <c:v>271299.98721197172</c:v>
                </c:pt>
                <c:pt idx="999">
                  <c:v>271299.98724535073</c:v>
                </c:pt>
                <c:pt idx="1000">
                  <c:v>271299.98727810627</c:v>
                </c:pt>
                <c:pt idx="1001">
                  <c:v>271299.98731024988</c:v>
                </c:pt>
                <c:pt idx="1002">
                  <c:v>271299.98734179302</c:v>
                </c:pt>
                <c:pt idx="1003">
                  <c:v>271299.98737274692</c:v>
                </c:pt>
                <c:pt idx="1004">
                  <c:v>271299.98740312265</c:v>
                </c:pt>
                <c:pt idx="1005">
                  <c:v>271299.98743293085</c:v>
                </c:pt>
                <c:pt idx="1006">
                  <c:v>271299.9874621823</c:v>
                </c:pt>
                <c:pt idx="1007">
                  <c:v>271299.98749088729</c:v>
                </c:pt>
                <c:pt idx="1008">
                  <c:v>271299.98751905601</c:v>
                </c:pt>
                <c:pt idx="1009">
                  <c:v>271299.9875466986</c:v>
                </c:pt>
                <c:pt idx="1010">
                  <c:v>271299.98757382476</c:v>
                </c:pt>
                <c:pt idx="1011">
                  <c:v>271299.98760044418</c:v>
                </c:pt>
                <c:pt idx="1012">
                  <c:v>271299.98762656638</c:v>
                </c:pt>
                <c:pt idx="1013">
                  <c:v>271299.98765220062</c:v>
                </c:pt>
                <c:pt idx="1014">
                  <c:v>271299.987677356</c:v>
                </c:pt>
                <c:pt idx="1015">
                  <c:v>271299.9877020414</c:v>
                </c:pt>
                <c:pt idx="1016">
                  <c:v>271299.98772626574</c:v>
                </c:pt>
                <c:pt idx="1017">
                  <c:v>271299.98775003752</c:v>
                </c:pt>
                <c:pt idx="1018">
                  <c:v>271299.98777336522</c:v>
                </c:pt>
                <c:pt idx="1019">
                  <c:v>271299.98779625713</c:v>
                </c:pt>
                <c:pt idx="1020">
                  <c:v>271299.98781872145</c:v>
                </c:pt>
                <c:pt idx="1021">
                  <c:v>271299.98784076615</c:v>
                </c:pt>
                <c:pt idx="1022">
                  <c:v>271299.98786239902</c:v>
                </c:pt>
                <c:pt idx="1023">
                  <c:v>271299.98788362776</c:v>
                </c:pt>
                <c:pt idx="1024">
                  <c:v>271299.98790445994</c:v>
                </c:pt>
                <c:pt idx="1025">
                  <c:v>271299.98792490293</c:v>
                </c:pt>
                <c:pt idx="1026">
                  <c:v>271299.98794496409</c:v>
                </c:pt>
                <c:pt idx="1027">
                  <c:v>271299.9879646505</c:v>
                </c:pt>
                <c:pt idx="1028">
                  <c:v>271299.98798396916</c:v>
                </c:pt>
                <c:pt idx="1029">
                  <c:v>271299.98800292693</c:v>
                </c:pt>
                <c:pt idx="1030">
                  <c:v>271299.98802153056</c:v>
                </c:pt>
                <c:pt idx="1031">
                  <c:v>271299.98803978664</c:v>
                </c:pt>
                <c:pt idx="1032">
                  <c:v>271299.98805770173</c:v>
                </c:pt>
                <c:pt idx="1033">
                  <c:v>271299.98807528219</c:v>
                </c:pt>
                <c:pt idx="1034">
                  <c:v>271299.98809253413</c:v>
                </c:pt>
                <c:pt idx="1035">
                  <c:v>271299.98810946388</c:v>
                </c:pt>
                <c:pt idx="1036">
                  <c:v>271299.98812607734</c:v>
                </c:pt>
                <c:pt idx="1037">
                  <c:v>271299.98814238049</c:v>
                </c:pt>
                <c:pt idx="1038">
                  <c:v>271299.9881583791</c:v>
                </c:pt>
                <c:pt idx="1039">
                  <c:v>271299.98817407881</c:v>
                </c:pt>
                <c:pt idx="1040">
                  <c:v>271299.98818948522</c:v>
                </c:pt>
                <c:pt idx="1041">
                  <c:v>271299.98820460384</c:v>
                </c:pt>
                <c:pt idx="1042">
                  <c:v>271299.98821944004</c:v>
                </c:pt>
                <c:pt idx="1043">
                  <c:v>271299.98823399912</c:v>
                </c:pt>
                <c:pt idx="1044">
                  <c:v>271299.98824828619</c:v>
                </c:pt>
                <c:pt idx="1045">
                  <c:v>271299.98826230643</c:v>
                </c:pt>
                <c:pt idx="1046">
                  <c:v>271299.98827606469</c:v>
                </c:pt>
                <c:pt idx="1047">
                  <c:v>271299.98828956595</c:v>
                </c:pt>
                <c:pt idx="1048">
                  <c:v>271299.98830281507</c:v>
                </c:pt>
                <c:pt idx="1049">
                  <c:v>271299.98831581668</c:v>
                </c:pt>
                <c:pt idx="1050">
                  <c:v>271299.98832857533</c:v>
                </c:pt>
                <c:pt idx="1051">
                  <c:v>271299.98834109574</c:v>
                </c:pt>
                <c:pt idx="1052">
                  <c:v>271299.98835338221</c:v>
                </c:pt>
                <c:pt idx="1053">
                  <c:v>271299.98836543917</c:v>
                </c:pt>
                <c:pt idx="1054">
                  <c:v>271299.98837727087</c:v>
                </c:pt>
                <c:pt idx="1055">
                  <c:v>271299.98838888161</c:v>
                </c:pt>
                <c:pt idx="1056">
                  <c:v>271299.98840027541</c:v>
                </c:pt>
                <c:pt idx="1057">
                  <c:v>271299.9884114564</c:v>
                </c:pt>
                <c:pt idx="1058">
                  <c:v>271299.98842242849</c:v>
                </c:pt>
                <c:pt idx="1059">
                  <c:v>271299.98843319569</c:v>
                </c:pt>
                <c:pt idx="1060">
                  <c:v>271299.98844376166</c:v>
                </c:pt>
                <c:pt idx="1061">
                  <c:v>271299.98845413036</c:v>
                </c:pt>
                <c:pt idx="1062">
                  <c:v>271299.98846430529</c:v>
                </c:pt>
                <c:pt idx="1063">
                  <c:v>271299.98847429012</c:v>
                </c:pt>
                <c:pt idx="1064">
                  <c:v>271299.98848408851</c:v>
                </c:pt>
                <c:pt idx="1065">
                  <c:v>271299.98849370377</c:v>
                </c:pt>
                <c:pt idx="1066">
                  <c:v>271299.98850313952</c:v>
                </c:pt>
                <c:pt idx="1067">
                  <c:v>271299.98851239897</c:v>
                </c:pt>
                <c:pt idx="1068">
                  <c:v>271299.98852148541</c:v>
                </c:pt>
                <c:pt idx="1069">
                  <c:v>271299.98853040213</c:v>
                </c:pt>
                <c:pt idx="1070">
                  <c:v>271299.98853915225</c:v>
                </c:pt>
                <c:pt idx="1071">
                  <c:v>271299.98854773899</c:v>
                </c:pt>
                <c:pt idx="1072">
                  <c:v>271299.98855616525</c:v>
                </c:pt>
                <c:pt idx="1073">
                  <c:v>271299.98856443411</c:v>
                </c:pt>
                <c:pt idx="1074">
                  <c:v>271299.98857254861</c:v>
                </c:pt>
                <c:pt idx="1075">
                  <c:v>271299.98858051142</c:v>
                </c:pt>
                <c:pt idx="1076">
                  <c:v>271299.9885883255</c:v>
                </c:pt>
                <c:pt idx="1077">
                  <c:v>271299.98859599361</c:v>
                </c:pt>
                <c:pt idx="1078">
                  <c:v>271299.98860351846</c:v>
                </c:pt>
                <c:pt idx="1079">
                  <c:v>271299.98861090274</c:v>
                </c:pt>
                <c:pt idx="1080">
                  <c:v>271299.98861814919</c:v>
                </c:pt>
                <c:pt idx="1081">
                  <c:v>271299.98862526013</c:v>
                </c:pt>
                <c:pt idx="1082">
                  <c:v>271299.9886322383</c:v>
                </c:pt>
                <c:pt idx="1083">
                  <c:v>271299.98863908608</c:v>
                </c:pt>
                <c:pt idx="1084">
                  <c:v>271299.98864580598</c:v>
                </c:pt>
                <c:pt idx="1085">
                  <c:v>271299.98865240032</c:v>
                </c:pt>
                <c:pt idx="1086">
                  <c:v>271299.9886588715</c:v>
                </c:pt>
                <c:pt idx="1087">
                  <c:v>271299.98866522172</c:v>
                </c:pt>
                <c:pt idx="1088">
                  <c:v>271299.98867145344</c:v>
                </c:pt>
                <c:pt idx="1089">
                  <c:v>271299.98867756873</c:v>
                </c:pt>
                <c:pt idx="1090">
                  <c:v>271299.98868356971</c:v>
                </c:pt>
                <c:pt idx="1091">
                  <c:v>271299.98868945858</c:v>
                </c:pt>
                <c:pt idx="1092">
                  <c:v>271299.98869523749</c:v>
                </c:pt>
                <c:pt idx="1093">
                  <c:v>271299.98870090849</c:v>
                </c:pt>
                <c:pt idx="1094">
                  <c:v>271299.98870647349</c:v>
                </c:pt>
                <c:pt idx="1095">
                  <c:v>271299.98871193454</c:v>
                </c:pt>
                <c:pt idx="1096">
                  <c:v>271299.9887172936</c:v>
                </c:pt>
                <c:pt idx="1097">
                  <c:v>271299.98872255255</c:v>
                </c:pt>
                <c:pt idx="1098">
                  <c:v>271299.98872771324</c:v>
                </c:pt>
                <c:pt idx="1099">
                  <c:v>271299.98873277748</c:v>
                </c:pt>
                <c:pt idx="1100">
                  <c:v>271299.98873774719</c:v>
                </c:pt>
                <c:pt idx="1101">
                  <c:v>271299.988742624</c:v>
                </c:pt>
                <c:pt idx="1102">
                  <c:v>271299.98874740978</c:v>
                </c:pt>
                <c:pt idx="1103">
                  <c:v>271299.98875210609</c:v>
                </c:pt>
                <c:pt idx="1104">
                  <c:v>271299.98875671468</c:v>
                </c:pt>
                <c:pt idx="1105">
                  <c:v>271299.9887612373</c:v>
                </c:pt>
                <c:pt idx="1106">
                  <c:v>271299.98876567528</c:v>
                </c:pt>
                <c:pt idx="1107">
                  <c:v>271299.98877003044</c:v>
                </c:pt>
                <c:pt idx="1108">
                  <c:v>271299.98877430416</c:v>
                </c:pt>
                <c:pt idx="1109">
                  <c:v>271299.9887784982</c:v>
                </c:pt>
                <c:pt idx="1110">
                  <c:v>271299.98878261377</c:v>
                </c:pt>
                <c:pt idx="1111">
                  <c:v>271299.98878665251</c:v>
                </c:pt>
                <c:pt idx="1112">
                  <c:v>271299.98879061575</c:v>
                </c:pt>
                <c:pt idx="1113">
                  <c:v>271299.98879450501</c:v>
                </c:pt>
                <c:pt idx="1114">
                  <c:v>271299.98879832157</c:v>
                </c:pt>
                <c:pt idx="1115">
                  <c:v>271299.98880206689</c:v>
                </c:pt>
                <c:pt idx="1116">
                  <c:v>271299.98880574218</c:v>
                </c:pt>
                <c:pt idx="1117">
                  <c:v>271299.98880934884</c:v>
                </c:pt>
                <c:pt idx="1118">
                  <c:v>271299.98881288816</c:v>
                </c:pt>
                <c:pt idx="1119">
                  <c:v>271299.98881636141</c:v>
                </c:pt>
                <c:pt idx="1120">
                  <c:v>271299.98881976964</c:v>
                </c:pt>
                <c:pt idx="1121">
                  <c:v>271299.98882311431</c:v>
                </c:pt>
                <c:pt idx="1122">
                  <c:v>271299.98882639647</c:v>
                </c:pt>
                <c:pt idx="1123">
                  <c:v>271299.98882961727</c:v>
                </c:pt>
                <c:pt idx="1124">
                  <c:v>271299.98883277801</c:v>
                </c:pt>
                <c:pt idx="1125">
                  <c:v>271299.98883587966</c:v>
                </c:pt>
                <c:pt idx="1126">
                  <c:v>271299.98883892334</c:v>
                </c:pt>
                <c:pt idx="1127">
                  <c:v>271299.98884191009</c:v>
                </c:pt>
                <c:pt idx="1128">
                  <c:v>271299.98884484119</c:v>
                </c:pt>
                <c:pt idx="1129">
                  <c:v>271299.98884771741</c:v>
                </c:pt>
                <c:pt idx="1130">
                  <c:v>271299.98885054002</c:v>
                </c:pt>
                <c:pt idx="1131">
                  <c:v>271299.98885330983</c:v>
                </c:pt>
                <c:pt idx="1132">
                  <c:v>271299.98885602789</c:v>
                </c:pt>
                <c:pt idx="1133">
                  <c:v>271299.9888586952</c:v>
                </c:pt>
                <c:pt idx="1134">
                  <c:v>271299.98886131268</c:v>
                </c:pt>
                <c:pt idx="1135">
                  <c:v>271299.98886388127</c:v>
                </c:pt>
                <c:pt idx="1136">
                  <c:v>271299.98886640184</c:v>
                </c:pt>
                <c:pt idx="1137">
                  <c:v>271299.98886887537</c:v>
                </c:pt>
                <c:pt idx="1138">
                  <c:v>271299.98887130269</c:v>
                </c:pt>
                <c:pt idx="1139">
                  <c:v>271299.98887368466</c:v>
                </c:pt>
                <c:pt idx="1140">
                  <c:v>271299.98887602217</c:v>
                </c:pt>
                <c:pt idx="1141">
                  <c:v>271299.98887831595</c:v>
                </c:pt>
                <c:pt idx="1142">
                  <c:v>271299.98888056696</c:v>
                </c:pt>
                <c:pt idx="1143">
                  <c:v>271299.98888277583</c:v>
                </c:pt>
                <c:pt idx="1144">
                  <c:v>271299.98888494348</c:v>
                </c:pt>
                <c:pt idx="1145">
                  <c:v>271299.98888707062</c:v>
                </c:pt>
                <c:pt idx="1146">
                  <c:v>271299.98888915806</c:v>
                </c:pt>
                <c:pt idx="1147">
                  <c:v>271299.98889120651</c:v>
                </c:pt>
                <c:pt idx="1148">
                  <c:v>271299.98889321665</c:v>
                </c:pt>
                <c:pt idx="1149">
                  <c:v>271299.98889518925</c:v>
                </c:pt>
                <c:pt idx="1150">
                  <c:v>271299.988897125</c:v>
                </c:pt>
                <c:pt idx="1151">
                  <c:v>271299.98889902461</c:v>
                </c:pt>
                <c:pt idx="1152">
                  <c:v>271299.98890088865</c:v>
                </c:pt>
                <c:pt idx="1153">
                  <c:v>271299.988902718</c:v>
                </c:pt>
                <c:pt idx="1154">
                  <c:v>271299.98890451307</c:v>
                </c:pt>
                <c:pt idx="1155">
                  <c:v>271299.98890627472</c:v>
                </c:pt>
                <c:pt idx="1156">
                  <c:v>271299.98890800338</c:v>
                </c:pt>
                <c:pt idx="1157">
                  <c:v>271299.98890969978</c:v>
                </c:pt>
                <c:pt idx="1158">
                  <c:v>271299.98891136446</c:v>
                </c:pt>
                <c:pt idx="1159">
                  <c:v>271299.98891299806</c:v>
                </c:pt>
                <c:pt idx="1160">
                  <c:v>271299.98891460116</c:v>
                </c:pt>
                <c:pt idx="1161">
                  <c:v>271299.98891617428</c:v>
                </c:pt>
                <c:pt idx="1162">
                  <c:v>271299.988917718</c:v>
                </c:pt>
                <c:pt idx="1163">
                  <c:v>271299.98891923297</c:v>
                </c:pt>
                <c:pt idx="1164">
                  <c:v>271299.98892071954</c:v>
                </c:pt>
                <c:pt idx="1165">
                  <c:v>271299.98892217834</c:v>
                </c:pt>
                <c:pt idx="1166">
                  <c:v>271299.98892360996</c:v>
                </c:pt>
                <c:pt idx="1167">
                  <c:v>271299.98892501486</c:v>
                </c:pt>
                <c:pt idx="1168">
                  <c:v>271299.98892639345</c:v>
                </c:pt>
                <c:pt idx="1169">
                  <c:v>271299.98892774625</c:v>
                </c:pt>
                <c:pt idx="1170">
                  <c:v>271299.98892907385</c:v>
                </c:pt>
                <c:pt idx="1171">
                  <c:v>271299.98893037665</c:v>
                </c:pt>
                <c:pt idx="1172">
                  <c:v>271299.98893165507</c:v>
                </c:pt>
                <c:pt idx="1173">
                  <c:v>271299.98893290962</c:v>
                </c:pt>
                <c:pt idx="1174">
                  <c:v>271299.98893414071</c:v>
                </c:pt>
                <c:pt idx="1175">
                  <c:v>271299.98893534887</c:v>
                </c:pt>
                <c:pt idx="1176">
                  <c:v>271299.98893653444</c:v>
                </c:pt>
                <c:pt idx="1177">
                  <c:v>271299.98893769784</c:v>
                </c:pt>
                <c:pt idx="1178">
                  <c:v>271299.98893883952</c:v>
                </c:pt>
                <c:pt idx="1179">
                  <c:v>271299.98893995991</c:v>
                </c:pt>
                <c:pt idx="1180">
                  <c:v>271299.98894105933</c:v>
                </c:pt>
                <c:pt idx="1181">
                  <c:v>271299.98894213821</c:v>
                </c:pt>
                <c:pt idx="1182">
                  <c:v>271299.98894319701</c:v>
                </c:pt>
                <c:pt idx="1183">
                  <c:v>271299.98894423596</c:v>
                </c:pt>
                <c:pt idx="1184">
                  <c:v>271299.98894525546</c:v>
                </c:pt>
                <c:pt idx="1185">
                  <c:v>271299.98894625594</c:v>
                </c:pt>
                <c:pt idx="1186">
                  <c:v>271299.98894723778</c:v>
                </c:pt>
                <c:pt idx="1187">
                  <c:v>271299.98894820124</c:v>
                </c:pt>
                <c:pt idx="1188">
                  <c:v>271299.9889491467</c:v>
                </c:pt>
                <c:pt idx="1189">
                  <c:v>271299.98895007453</c:v>
                </c:pt>
                <c:pt idx="1190">
                  <c:v>271299.98895098502</c:v>
                </c:pt>
                <c:pt idx="1191">
                  <c:v>271299.98895187845</c:v>
                </c:pt>
                <c:pt idx="1192">
                  <c:v>271299.98895275523</c:v>
                </c:pt>
                <c:pt idx="1193">
                  <c:v>271299.98895361566</c:v>
                </c:pt>
                <c:pt idx="1194">
                  <c:v>271299.98895446002</c:v>
                </c:pt>
                <c:pt idx="1195">
                  <c:v>271299.98895528854</c:v>
                </c:pt>
                <c:pt idx="1196">
                  <c:v>271299.98895610165</c:v>
                </c:pt>
                <c:pt idx="1197">
                  <c:v>271299.98895689956</c:v>
                </c:pt>
                <c:pt idx="1198">
                  <c:v>271299.98895768251</c:v>
                </c:pt>
                <c:pt idx="1199">
                  <c:v>271299.98895845085</c:v>
                </c:pt>
                <c:pt idx="1200">
                  <c:v>271299.98895920487</c:v>
                </c:pt>
                <c:pt idx="1201">
                  <c:v>271299.98895994481</c:v>
                </c:pt>
                <c:pt idx="1202">
                  <c:v>271299.98896067089</c:v>
                </c:pt>
                <c:pt idx="1203">
                  <c:v>271299.98896138347</c:v>
                </c:pt>
                <c:pt idx="1204">
                  <c:v>271299.98896208266</c:v>
                </c:pt>
                <c:pt idx="1205">
                  <c:v>271299.98896276881</c:v>
                </c:pt>
                <c:pt idx="1206">
                  <c:v>271299.98896344216</c:v>
                </c:pt>
                <c:pt idx="1207">
                  <c:v>271299.98896410293</c:v>
                </c:pt>
                <c:pt idx="1208">
                  <c:v>271299.98896475136</c:v>
                </c:pt>
                <c:pt idx="1209">
                  <c:v>271299.98896538775</c:v>
                </c:pt>
                <c:pt idx="1210">
                  <c:v>271299.98896601214</c:v>
                </c:pt>
                <c:pt idx="1211">
                  <c:v>271299.98896662489</c:v>
                </c:pt>
                <c:pt idx="1212">
                  <c:v>271299.98896722618</c:v>
                </c:pt>
                <c:pt idx="1213">
                  <c:v>271299.98896781629</c:v>
                </c:pt>
                <c:pt idx="1214">
                  <c:v>271299.98896839534</c:v>
                </c:pt>
                <c:pt idx="1215">
                  <c:v>271299.98896896356</c:v>
                </c:pt>
                <c:pt idx="1216">
                  <c:v>271299.98896952119</c:v>
                </c:pt>
                <c:pt idx="1217">
                  <c:v>271299.9889700684</c:v>
                </c:pt>
                <c:pt idx="1218">
                  <c:v>271299.98897060537</c:v>
                </c:pt>
                <c:pt idx="1219">
                  <c:v>271299.98897113226</c:v>
                </c:pt>
                <c:pt idx="1220">
                  <c:v>271299.98897164938</c:v>
                </c:pt>
                <c:pt idx="1221">
                  <c:v>271299.98897215683</c:v>
                </c:pt>
                <c:pt idx="1222">
                  <c:v>271299.9889726548</c:v>
                </c:pt>
                <c:pt idx="1223">
                  <c:v>271299.98897314345</c:v>
                </c:pt>
                <c:pt idx="1224">
                  <c:v>271299.98897362308</c:v>
                </c:pt>
                <c:pt idx="1225">
                  <c:v>271299.98897409363</c:v>
                </c:pt>
                <c:pt idx="1226">
                  <c:v>271299.9889745554</c:v>
                </c:pt>
                <c:pt idx="1227">
                  <c:v>271299.9889750086</c:v>
                </c:pt>
                <c:pt idx="1228">
                  <c:v>271299.98897545325</c:v>
                </c:pt>
                <c:pt idx="1229">
                  <c:v>271299.98897588969</c:v>
                </c:pt>
                <c:pt idx="1230">
                  <c:v>271299.98897631787</c:v>
                </c:pt>
                <c:pt idx="1231">
                  <c:v>271299.98897673812</c:v>
                </c:pt>
                <c:pt idx="1232">
                  <c:v>271299.98897715053</c:v>
                </c:pt>
                <c:pt idx="1233">
                  <c:v>271299.98897755519</c:v>
                </c:pt>
                <c:pt idx="1234">
                  <c:v>271299.98897795234</c:v>
                </c:pt>
                <c:pt idx="1235">
                  <c:v>271299.98897834204</c:v>
                </c:pt>
                <c:pt idx="1236">
                  <c:v>271299.98897872452</c:v>
                </c:pt>
                <c:pt idx="1237">
                  <c:v>271299.98897909978</c:v>
                </c:pt>
                <c:pt idx="1238">
                  <c:v>271299.98897946801</c:v>
                </c:pt>
                <c:pt idx="1239">
                  <c:v>271299.98897982948</c:v>
                </c:pt>
                <c:pt idx="1240">
                  <c:v>271299.98898018408</c:v>
                </c:pt>
                <c:pt idx="1241">
                  <c:v>271299.98898053204</c:v>
                </c:pt>
                <c:pt idx="1242">
                  <c:v>271299.98898087355</c:v>
                </c:pt>
                <c:pt idx="1243">
                  <c:v>271299.98898120871</c:v>
                </c:pt>
                <c:pt idx="1244">
                  <c:v>271299.98898153758</c:v>
                </c:pt>
                <c:pt idx="1245">
                  <c:v>271299.98898186034</c:v>
                </c:pt>
                <c:pt idx="1246">
                  <c:v>271299.98898217705</c:v>
                </c:pt>
                <c:pt idx="1247">
                  <c:v>271299.98898248782</c:v>
                </c:pt>
                <c:pt idx="1248">
                  <c:v>271299.98898279277</c:v>
                </c:pt>
                <c:pt idx="1249">
                  <c:v>271299.98898309213</c:v>
                </c:pt>
                <c:pt idx="1250">
                  <c:v>271299.98898338585</c:v>
                </c:pt>
                <c:pt idx="1251">
                  <c:v>271299.98898367403</c:v>
                </c:pt>
                <c:pt idx="1252">
                  <c:v>271299.98898395686</c:v>
                </c:pt>
                <c:pt idx="1253">
                  <c:v>271299.98898423446</c:v>
                </c:pt>
                <c:pt idx="1254">
                  <c:v>271299.98898450681</c:v>
                </c:pt>
                <c:pt idx="1255">
                  <c:v>271299.98898477404</c:v>
                </c:pt>
                <c:pt idx="1256">
                  <c:v>271299.98898503633</c:v>
                </c:pt>
                <c:pt idx="1257">
                  <c:v>271299.98898529372</c:v>
                </c:pt>
                <c:pt idx="1258">
                  <c:v>271299.98898554628</c:v>
                </c:pt>
                <c:pt idx="1259">
                  <c:v>271299.98898579413</c:v>
                </c:pt>
                <c:pt idx="1260">
                  <c:v>271299.98898603732</c:v>
                </c:pt>
                <c:pt idx="1261">
                  <c:v>271299.98898627603</c:v>
                </c:pt>
                <c:pt idx="1262">
                  <c:v>271299.98898651026</c:v>
                </c:pt>
                <c:pt idx="1263">
                  <c:v>271299.98898674012</c:v>
                </c:pt>
                <c:pt idx="1264">
                  <c:v>271299.98898696568</c:v>
                </c:pt>
                <c:pt idx="1265">
                  <c:v>271299.98898718698</c:v>
                </c:pt>
                <c:pt idx="1266">
                  <c:v>271299.98898740415</c:v>
                </c:pt>
                <c:pt idx="1267">
                  <c:v>271299.98898761737</c:v>
                </c:pt>
                <c:pt idx="1268">
                  <c:v>271299.98898782651</c:v>
                </c:pt>
                <c:pt idx="1269">
                  <c:v>271299.98898803169</c:v>
                </c:pt>
                <c:pt idx="1270">
                  <c:v>271299.98898823315</c:v>
                </c:pt>
                <c:pt idx="1271">
                  <c:v>271299.98898843082</c:v>
                </c:pt>
                <c:pt idx="1272">
                  <c:v>271299.98898862477</c:v>
                </c:pt>
                <c:pt idx="1273">
                  <c:v>271299.98898881505</c:v>
                </c:pt>
                <c:pt idx="1274">
                  <c:v>271299.98898900184</c:v>
                </c:pt>
                <c:pt idx="1275">
                  <c:v>271299.98898918513</c:v>
                </c:pt>
                <c:pt idx="1276">
                  <c:v>271299.988989365</c:v>
                </c:pt>
                <c:pt idx="1277">
                  <c:v>271299.98898954154</c:v>
                </c:pt>
                <c:pt idx="1278">
                  <c:v>271299.98898971477</c:v>
                </c:pt>
                <c:pt idx="1279">
                  <c:v>271299.98898988473</c:v>
                </c:pt>
                <c:pt idx="1280">
                  <c:v>271299.98899005156</c:v>
                </c:pt>
                <c:pt idx="1281">
                  <c:v>271299.98899021518</c:v>
                </c:pt>
                <c:pt idx="1282">
                  <c:v>271299.98899037583</c:v>
                </c:pt>
                <c:pt idx="1283">
                  <c:v>271299.98899053346</c:v>
                </c:pt>
                <c:pt idx="1284">
                  <c:v>271299.98899068811</c:v>
                </c:pt>
                <c:pt idx="1285">
                  <c:v>271299.98899083998</c:v>
                </c:pt>
                <c:pt idx="1286">
                  <c:v>271299.98899098887</c:v>
                </c:pt>
                <c:pt idx="1287">
                  <c:v>271299.98899113509</c:v>
                </c:pt>
                <c:pt idx="1288">
                  <c:v>271299.98899127851</c:v>
                </c:pt>
                <c:pt idx="1289">
                  <c:v>271299.98899141926</c:v>
                </c:pt>
                <c:pt idx="1290">
                  <c:v>271299.98899155739</c:v>
                </c:pt>
                <c:pt idx="1291">
                  <c:v>271299.98899169295</c:v>
                </c:pt>
                <c:pt idx="1292">
                  <c:v>271299.98899182596</c:v>
                </c:pt>
                <c:pt idx="1293">
                  <c:v>271299.98899195652</c:v>
                </c:pt>
                <c:pt idx="1294">
                  <c:v>271299.98899208469</c:v>
                </c:pt>
                <c:pt idx="1295">
                  <c:v>271299.98899221036</c:v>
                </c:pt>
                <c:pt idx="1296">
                  <c:v>271299.9889923337</c:v>
                </c:pt>
                <c:pt idx="1297">
                  <c:v>271299.98899245478</c:v>
                </c:pt>
                <c:pt idx="1298">
                  <c:v>271299.98899257358</c:v>
                </c:pt>
                <c:pt idx="1299">
                  <c:v>271299.98899269017</c:v>
                </c:pt>
                <c:pt idx="1300">
                  <c:v>271299.98899280454</c:v>
                </c:pt>
                <c:pt idx="1301">
                  <c:v>271299.98899291677</c:v>
                </c:pt>
                <c:pt idx="1302">
                  <c:v>271299.9889930269</c:v>
                </c:pt>
                <c:pt idx="1303">
                  <c:v>271299.98899313505</c:v>
                </c:pt>
                <c:pt idx="1304">
                  <c:v>271299.98899324116</c:v>
                </c:pt>
                <c:pt idx="1305">
                  <c:v>271299.98899334524</c:v>
                </c:pt>
                <c:pt idx="1306">
                  <c:v>271299.98899344739</c:v>
                </c:pt>
                <c:pt idx="1307">
                  <c:v>271299.98899354768</c:v>
                </c:pt>
                <c:pt idx="1308">
                  <c:v>271299.98899364611</c:v>
                </c:pt>
                <c:pt idx="1309">
                  <c:v>271299.98899374262</c:v>
                </c:pt>
                <c:pt idx="1310">
                  <c:v>271299.98899383738</c:v>
                </c:pt>
                <c:pt idx="1311">
                  <c:v>271299.98899393034</c:v>
                </c:pt>
                <c:pt idx="1312">
                  <c:v>271299.98899402155</c:v>
                </c:pt>
                <c:pt idx="1313">
                  <c:v>271299.98899411107</c:v>
                </c:pt>
                <c:pt idx="1314">
                  <c:v>271299.98899419891</c:v>
                </c:pt>
                <c:pt idx="1315">
                  <c:v>271299.98899428517</c:v>
                </c:pt>
                <c:pt idx="1316">
                  <c:v>271299.98899436975</c:v>
                </c:pt>
                <c:pt idx="1317">
                  <c:v>271299.98899445275</c:v>
                </c:pt>
                <c:pt idx="1318">
                  <c:v>271299.98899453419</c:v>
                </c:pt>
                <c:pt idx="1319">
                  <c:v>271299.98899461416</c:v>
                </c:pt>
                <c:pt idx="1320">
                  <c:v>271299.98899469263</c:v>
                </c:pt>
                <c:pt idx="1321">
                  <c:v>271299.98899476958</c:v>
                </c:pt>
                <c:pt idx="1322">
                  <c:v>271299.98899484513</c:v>
                </c:pt>
                <c:pt idx="1323">
                  <c:v>271299.98899491923</c:v>
                </c:pt>
                <c:pt idx="1324">
                  <c:v>271299.98899499205</c:v>
                </c:pt>
                <c:pt idx="1325">
                  <c:v>271299.98899506341</c:v>
                </c:pt>
                <c:pt idx="1326">
                  <c:v>271299.98899513349</c:v>
                </c:pt>
                <c:pt idx="1327">
                  <c:v>271299.98899520229</c:v>
                </c:pt>
                <c:pt idx="1328">
                  <c:v>271299.9889952697</c:v>
                </c:pt>
                <c:pt idx="1329">
                  <c:v>271299.98899533594</c:v>
                </c:pt>
                <c:pt idx="1330">
                  <c:v>271299.9889954009</c:v>
                </c:pt>
                <c:pt idx="1331">
                  <c:v>271299.98899546464</c:v>
                </c:pt>
                <c:pt idx="1332">
                  <c:v>271299.98899552721</c:v>
                </c:pt>
                <c:pt idx="1333">
                  <c:v>271299.98899558862</c:v>
                </c:pt>
                <c:pt idx="1334">
                  <c:v>271299.98899564886</c:v>
                </c:pt>
                <c:pt idx="1335">
                  <c:v>271299.988995708</c:v>
                </c:pt>
                <c:pt idx="1336">
                  <c:v>271299.98899576598</c:v>
                </c:pt>
                <c:pt idx="1337">
                  <c:v>271299.98899582296</c:v>
                </c:pt>
                <c:pt idx="1338">
                  <c:v>271299.98899587884</c:v>
                </c:pt>
                <c:pt idx="1339">
                  <c:v>271299.98899593367</c:v>
                </c:pt>
                <c:pt idx="1340">
                  <c:v>271299.98899598751</c:v>
                </c:pt>
                <c:pt idx="1341">
                  <c:v>271299.98899604031</c:v>
                </c:pt>
                <c:pt idx="1342">
                  <c:v>271299.98899609211</c:v>
                </c:pt>
                <c:pt idx="1343">
                  <c:v>271299.98899614293</c:v>
                </c:pt>
                <c:pt idx="1344">
                  <c:v>271299.98899619281</c:v>
                </c:pt>
                <c:pt idx="1345">
                  <c:v>271299.98899624182</c:v>
                </c:pt>
                <c:pt idx="1346">
                  <c:v>271299.9889962899</c:v>
                </c:pt>
                <c:pt idx="1347">
                  <c:v>271299.98899633699</c:v>
                </c:pt>
                <c:pt idx="1348">
                  <c:v>271299.98899638327</c:v>
                </c:pt>
                <c:pt idx="1349">
                  <c:v>271299.98899642867</c:v>
                </c:pt>
                <c:pt idx="1350">
                  <c:v>271299.9889964732</c:v>
                </c:pt>
                <c:pt idx="1351">
                  <c:v>271299.98899651697</c:v>
                </c:pt>
                <c:pt idx="1352">
                  <c:v>271299.98899655987</c:v>
                </c:pt>
                <c:pt idx="1353">
                  <c:v>271299.98899660195</c:v>
                </c:pt>
                <c:pt idx="1354">
                  <c:v>271299.98899664322</c:v>
                </c:pt>
                <c:pt idx="1355">
                  <c:v>271299.98899668379</c:v>
                </c:pt>
                <c:pt idx="1356">
                  <c:v>271299.98899672361</c:v>
                </c:pt>
                <c:pt idx="1357">
                  <c:v>271299.98899676267</c:v>
                </c:pt>
                <c:pt idx="1358">
                  <c:v>271299.98899680097</c:v>
                </c:pt>
                <c:pt idx="1359">
                  <c:v>271299.98899683863</c:v>
                </c:pt>
                <c:pt idx="1360">
                  <c:v>271299.98899687547</c:v>
                </c:pt>
                <c:pt idx="1361">
                  <c:v>271299.98899691174</c:v>
                </c:pt>
                <c:pt idx="1362">
                  <c:v>271299.9889969473</c:v>
                </c:pt>
                <c:pt idx="1363">
                  <c:v>271299.98899698217</c:v>
                </c:pt>
                <c:pt idx="1364">
                  <c:v>271299.98899701633</c:v>
                </c:pt>
                <c:pt idx="1365">
                  <c:v>271299.98899704992</c:v>
                </c:pt>
                <c:pt idx="1366">
                  <c:v>271299.98899708287</c:v>
                </c:pt>
                <c:pt idx="1367">
                  <c:v>271299.98899711523</c:v>
                </c:pt>
                <c:pt idx="1368">
                  <c:v>271299.98899714695</c:v>
                </c:pt>
                <c:pt idx="1369">
                  <c:v>271299.98899717809</c:v>
                </c:pt>
                <c:pt idx="1370">
                  <c:v>271299.98899720865</c:v>
                </c:pt>
                <c:pt idx="1371">
                  <c:v>271299.98899723863</c:v>
                </c:pt>
                <c:pt idx="1372">
                  <c:v>271299.98899726808</c:v>
                </c:pt>
                <c:pt idx="1373">
                  <c:v>271299.98899729701</c:v>
                </c:pt>
                <c:pt idx="1374">
                  <c:v>271299.9889973253</c:v>
                </c:pt>
                <c:pt idx="1375">
                  <c:v>271299.98899735318</c:v>
                </c:pt>
                <c:pt idx="1376">
                  <c:v>271299.98899738042</c:v>
                </c:pt>
                <c:pt idx="1377">
                  <c:v>271299.98899740726</c:v>
                </c:pt>
                <c:pt idx="1378">
                  <c:v>271299.98899743345</c:v>
                </c:pt>
                <c:pt idx="1379">
                  <c:v>271299.98899745924</c:v>
                </c:pt>
                <c:pt idx="1380">
                  <c:v>271299.98899748456</c:v>
                </c:pt>
                <c:pt idx="1381">
                  <c:v>271299.98899750947</c:v>
                </c:pt>
                <c:pt idx="1382">
                  <c:v>271299.9889975338</c:v>
                </c:pt>
                <c:pt idx="1383">
                  <c:v>271299.98899755767</c:v>
                </c:pt>
                <c:pt idx="1384">
                  <c:v>271299.98899758112</c:v>
                </c:pt>
                <c:pt idx="1385">
                  <c:v>271299.98899760417</c:v>
                </c:pt>
                <c:pt idx="1386">
                  <c:v>271299.98899762682</c:v>
                </c:pt>
                <c:pt idx="1387">
                  <c:v>271299.98899764899</c:v>
                </c:pt>
                <c:pt idx="1388">
                  <c:v>271299.98899767076</c:v>
                </c:pt>
                <c:pt idx="1389">
                  <c:v>271299.98899769213</c:v>
                </c:pt>
                <c:pt idx="1390">
                  <c:v>271299.98899771308</c:v>
                </c:pt>
                <c:pt idx="1391">
                  <c:v>271299.98899773363</c:v>
                </c:pt>
                <c:pt idx="1392">
                  <c:v>271299.98899775383</c:v>
                </c:pt>
                <c:pt idx="1393">
                  <c:v>271299.98899777362</c:v>
                </c:pt>
                <c:pt idx="1394">
                  <c:v>271299.98899779306</c:v>
                </c:pt>
                <c:pt idx="1395">
                  <c:v>271299.98899781215</c:v>
                </c:pt>
                <c:pt idx="1396">
                  <c:v>271299.98899783089</c:v>
                </c:pt>
                <c:pt idx="1397">
                  <c:v>271299.98899784929</c:v>
                </c:pt>
                <c:pt idx="1398">
                  <c:v>271299.98899786721</c:v>
                </c:pt>
                <c:pt idx="1399">
                  <c:v>271299.98899788497</c:v>
                </c:pt>
                <c:pt idx="1400">
                  <c:v>271299.98899790226</c:v>
                </c:pt>
                <c:pt idx="1401">
                  <c:v>271299.98899791931</c:v>
                </c:pt>
                <c:pt idx="1402">
                  <c:v>271299.98899793602</c:v>
                </c:pt>
                <c:pt idx="1403">
                  <c:v>271299.98899795243</c:v>
                </c:pt>
                <c:pt idx="1404">
                  <c:v>271299.98899796855</c:v>
                </c:pt>
                <c:pt idx="1405">
                  <c:v>271299.98899798433</c:v>
                </c:pt>
                <c:pt idx="1406">
                  <c:v>271299.98899799981</c:v>
                </c:pt>
                <c:pt idx="1407">
                  <c:v>271299.988998015</c:v>
                </c:pt>
                <c:pt idx="1408">
                  <c:v>271299.98899802996</c:v>
                </c:pt>
                <c:pt idx="1409">
                  <c:v>271299.98899804457</c:v>
                </c:pt>
                <c:pt idx="1410">
                  <c:v>271299.98899805895</c:v>
                </c:pt>
                <c:pt idx="1411">
                  <c:v>271299.98899807304</c:v>
                </c:pt>
                <c:pt idx="1412">
                  <c:v>271299.98899808689</c:v>
                </c:pt>
                <c:pt idx="1413">
                  <c:v>271299.98899810045</c:v>
                </c:pt>
                <c:pt idx="1414">
                  <c:v>271299.98899811378</c:v>
                </c:pt>
                <c:pt idx="1415">
                  <c:v>271299.98899812688</c:v>
                </c:pt>
                <c:pt idx="1416">
                  <c:v>271299.98899813968</c:v>
                </c:pt>
                <c:pt idx="1417">
                  <c:v>271299.98899815232</c:v>
                </c:pt>
                <c:pt idx="1418">
                  <c:v>271299.98899816466</c:v>
                </c:pt>
                <c:pt idx="1419">
                  <c:v>271299.98899817676</c:v>
                </c:pt>
                <c:pt idx="1420">
                  <c:v>271299.98899818864</c:v>
                </c:pt>
                <c:pt idx="1421">
                  <c:v>271299.98899820034</c:v>
                </c:pt>
                <c:pt idx="1422">
                  <c:v>271299.9889982118</c:v>
                </c:pt>
                <c:pt idx="1423">
                  <c:v>271299.9889982231</c:v>
                </c:pt>
                <c:pt idx="1424">
                  <c:v>271299.9889982341</c:v>
                </c:pt>
                <c:pt idx="1425">
                  <c:v>271299.98899824498</c:v>
                </c:pt>
                <c:pt idx="1426">
                  <c:v>271299.98899825552</c:v>
                </c:pt>
                <c:pt idx="1427">
                  <c:v>271299.988998266</c:v>
                </c:pt>
                <c:pt idx="1428">
                  <c:v>271299.98899827624</c:v>
                </c:pt>
                <c:pt idx="1429">
                  <c:v>271299.98899828625</c:v>
                </c:pt>
                <c:pt idx="1430">
                  <c:v>271299.98899829615</c:v>
                </c:pt>
                <c:pt idx="1431">
                  <c:v>271299.98899830581</c:v>
                </c:pt>
                <c:pt idx="1432">
                  <c:v>271299.98899831524</c:v>
                </c:pt>
                <c:pt idx="1433">
                  <c:v>271299.98899832455</c:v>
                </c:pt>
                <c:pt idx="1434">
                  <c:v>271299.98899833369</c:v>
                </c:pt>
                <c:pt idx="1435">
                  <c:v>271299.98899834271</c:v>
                </c:pt>
                <c:pt idx="1436">
                  <c:v>271299.9889983515</c:v>
                </c:pt>
                <c:pt idx="1437">
                  <c:v>271299.98899836012</c:v>
                </c:pt>
                <c:pt idx="1438">
                  <c:v>271299.98899836867</c:v>
                </c:pt>
                <c:pt idx="1439">
                  <c:v>271299.98899837694</c:v>
                </c:pt>
                <c:pt idx="1440">
                  <c:v>271299.98899838515</c:v>
                </c:pt>
                <c:pt idx="1441">
                  <c:v>271299.98899839318</c:v>
                </c:pt>
                <c:pt idx="1442">
                  <c:v>271299.98899840104</c:v>
                </c:pt>
                <c:pt idx="1443">
                  <c:v>271299.98899840872</c:v>
                </c:pt>
                <c:pt idx="1444">
                  <c:v>271299.98899841629</c:v>
                </c:pt>
                <c:pt idx="1445">
                  <c:v>271299.98899842368</c:v>
                </c:pt>
                <c:pt idx="1446">
                  <c:v>271299.98899843101</c:v>
                </c:pt>
                <c:pt idx="1447">
                  <c:v>271299.98899843817</c:v>
                </c:pt>
                <c:pt idx="1448">
                  <c:v>271299.98899844516</c:v>
                </c:pt>
                <c:pt idx="1449">
                  <c:v>271299.98899845203</c:v>
                </c:pt>
                <c:pt idx="1450">
                  <c:v>271299.98899845884</c:v>
                </c:pt>
                <c:pt idx="1451">
                  <c:v>271299.98899846547</c:v>
                </c:pt>
                <c:pt idx="1452">
                  <c:v>271299.98899847199</c:v>
                </c:pt>
                <c:pt idx="1453">
                  <c:v>271299.98899847834</c:v>
                </c:pt>
                <c:pt idx="1454">
                  <c:v>271299.98899848462</c:v>
                </c:pt>
                <c:pt idx="1455">
                  <c:v>271299.98899849079</c:v>
                </c:pt>
                <c:pt idx="1456">
                  <c:v>271299.98899849679</c:v>
                </c:pt>
                <c:pt idx="1457">
                  <c:v>271299.98899850267</c:v>
                </c:pt>
                <c:pt idx="1458">
                  <c:v>271299.98899850855</c:v>
                </c:pt>
                <c:pt idx="1459">
                  <c:v>271299.98899851425</c:v>
                </c:pt>
                <c:pt idx="1460">
                  <c:v>271299.98899851984</c:v>
                </c:pt>
                <c:pt idx="1461">
                  <c:v>271299.98899852531</c:v>
                </c:pt>
                <c:pt idx="1462">
                  <c:v>271299.98899853072</c:v>
                </c:pt>
                <c:pt idx="1463">
                  <c:v>271299.98899853602</c:v>
                </c:pt>
                <c:pt idx="1464">
                  <c:v>271299.9889985412</c:v>
                </c:pt>
                <c:pt idx="1465">
                  <c:v>271299.98899854627</c:v>
                </c:pt>
                <c:pt idx="1466">
                  <c:v>271299.98899855127</c:v>
                </c:pt>
                <c:pt idx="1467">
                  <c:v>271299.98899855616</c:v>
                </c:pt>
                <c:pt idx="1468">
                  <c:v>271299.98899856099</c:v>
                </c:pt>
                <c:pt idx="1469">
                  <c:v>271299.98899856571</c:v>
                </c:pt>
                <c:pt idx="1470">
                  <c:v>271299.98899857036</c:v>
                </c:pt>
                <c:pt idx="1471">
                  <c:v>271299.9889985749</c:v>
                </c:pt>
                <c:pt idx="1472">
                  <c:v>271299.98899857944</c:v>
                </c:pt>
                <c:pt idx="1473">
                  <c:v>271299.98899858381</c:v>
                </c:pt>
                <c:pt idx="1474">
                  <c:v>271299.98899858806</c:v>
                </c:pt>
                <c:pt idx="1475">
                  <c:v>271299.98899859225</c:v>
                </c:pt>
                <c:pt idx="1476">
                  <c:v>271299.98899859644</c:v>
                </c:pt>
                <c:pt idx="1477">
                  <c:v>271299.9889986004</c:v>
                </c:pt>
                <c:pt idx="1478">
                  <c:v>271299.98899860441</c:v>
                </c:pt>
                <c:pt idx="1479">
                  <c:v>271299.98899860831</c:v>
                </c:pt>
                <c:pt idx="1480">
                  <c:v>271299.98899861221</c:v>
                </c:pt>
                <c:pt idx="1481">
                  <c:v>271299.98899861594</c:v>
                </c:pt>
                <c:pt idx="1482">
                  <c:v>271299.98899861966</c:v>
                </c:pt>
                <c:pt idx="1483">
                  <c:v>271299.98899862327</c:v>
                </c:pt>
                <c:pt idx="1484">
                  <c:v>271299.98899862682</c:v>
                </c:pt>
                <c:pt idx="1485">
                  <c:v>271299.98899863032</c:v>
                </c:pt>
                <c:pt idx="1486">
                  <c:v>271299.98899863369</c:v>
                </c:pt>
                <c:pt idx="1487">
                  <c:v>271299.98899863713</c:v>
                </c:pt>
                <c:pt idx="1488">
                  <c:v>271299.98899864039</c:v>
                </c:pt>
                <c:pt idx="1489">
                  <c:v>271299.98899864365</c:v>
                </c:pt>
                <c:pt idx="1490">
                  <c:v>271299.98899864685</c:v>
                </c:pt>
                <c:pt idx="1491">
                  <c:v>271299.98899864993</c:v>
                </c:pt>
                <c:pt idx="1492">
                  <c:v>271299.98899865302</c:v>
                </c:pt>
                <c:pt idx="1493">
                  <c:v>271299.98899865604</c:v>
                </c:pt>
                <c:pt idx="1494">
                  <c:v>271299.98899865896</c:v>
                </c:pt>
                <c:pt idx="1495">
                  <c:v>271299.98899866187</c:v>
                </c:pt>
                <c:pt idx="1496">
                  <c:v>271299.98899866472</c:v>
                </c:pt>
                <c:pt idx="1497">
                  <c:v>271299.98899866751</c:v>
                </c:pt>
                <c:pt idx="1498">
                  <c:v>271299.98899867025</c:v>
                </c:pt>
                <c:pt idx="1499">
                  <c:v>271299.98899867292</c:v>
                </c:pt>
                <c:pt idx="1500">
                  <c:v>271299.9889986756</c:v>
                </c:pt>
                <c:pt idx="1501">
                  <c:v>271299.98899867816</c:v>
                </c:pt>
                <c:pt idx="1502">
                  <c:v>271299.98899868067</c:v>
                </c:pt>
                <c:pt idx="1503">
                  <c:v>271299.98899868317</c:v>
                </c:pt>
                <c:pt idx="1504">
                  <c:v>271299.98899868561</c:v>
                </c:pt>
                <c:pt idx="1505">
                  <c:v>271299.988998688</c:v>
                </c:pt>
                <c:pt idx="1506">
                  <c:v>271299.98899869039</c:v>
                </c:pt>
                <c:pt idx="1507">
                  <c:v>271299.98899869266</c:v>
                </c:pt>
                <c:pt idx="1508">
                  <c:v>271299.98899869487</c:v>
                </c:pt>
                <c:pt idx="1509">
                  <c:v>271299.98899869714</c:v>
                </c:pt>
                <c:pt idx="1510">
                  <c:v>271299.98899869929</c:v>
                </c:pt>
                <c:pt idx="1511">
                  <c:v>271299.98899870145</c:v>
                </c:pt>
                <c:pt idx="1512">
                  <c:v>271299.9889987036</c:v>
                </c:pt>
                <c:pt idx="1513">
                  <c:v>271299.98899870564</c:v>
                </c:pt>
                <c:pt idx="1514">
                  <c:v>271299.98899870767</c:v>
                </c:pt>
                <c:pt idx="1515">
                  <c:v>271299.9889987096</c:v>
                </c:pt>
                <c:pt idx="1516">
                  <c:v>271299.98899871157</c:v>
                </c:pt>
                <c:pt idx="1517">
                  <c:v>271299.9889987135</c:v>
                </c:pt>
                <c:pt idx="1518">
                  <c:v>271299.98899871536</c:v>
                </c:pt>
                <c:pt idx="1519">
                  <c:v>271299.98899871716</c:v>
                </c:pt>
                <c:pt idx="1520">
                  <c:v>271299.98899871897</c:v>
                </c:pt>
                <c:pt idx="1521">
                  <c:v>271299.98899872077</c:v>
                </c:pt>
                <c:pt idx="1522">
                  <c:v>271299.98899872252</c:v>
                </c:pt>
                <c:pt idx="1523">
                  <c:v>271299.98899872426</c:v>
                </c:pt>
                <c:pt idx="1524">
                  <c:v>271299.98899872589</c:v>
                </c:pt>
                <c:pt idx="1525">
                  <c:v>271299.98899872752</c:v>
                </c:pt>
                <c:pt idx="1526">
                  <c:v>271299.98899872915</c:v>
                </c:pt>
                <c:pt idx="1527">
                  <c:v>271299.98899873073</c:v>
                </c:pt>
                <c:pt idx="1528">
                  <c:v>271299.9889987323</c:v>
                </c:pt>
                <c:pt idx="1529">
                  <c:v>271299.98899873381</c:v>
                </c:pt>
                <c:pt idx="1530">
                  <c:v>271299.98899873532</c:v>
                </c:pt>
                <c:pt idx="1531">
                  <c:v>271299.98899873678</c:v>
                </c:pt>
                <c:pt idx="1532">
                  <c:v>271299.98899873818</c:v>
                </c:pt>
                <c:pt idx="1533">
                  <c:v>271299.98899873963</c:v>
                </c:pt>
                <c:pt idx="1534">
                  <c:v>271299.98899874103</c:v>
                </c:pt>
                <c:pt idx="1535">
                  <c:v>271299.98899874237</c:v>
                </c:pt>
                <c:pt idx="1536">
                  <c:v>271299.98899874371</c:v>
                </c:pt>
                <c:pt idx="1537">
                  <c:v>271299.98899874499</c:v>
                </c:pt>
                <c:pt idx="1538">
                  <c:v>271299.98899874627</c:v>
                </c:pt>
                <c:pt idx="1539">
                  <c:v>271299.98899874755</c:v>
                </c:pt>
                <c:pt idx="1540">
                  <c:v>271299.98899874883</c:v>
                </c:pt>
                <c:pt idx="1541">
                  <c:v>271299.98899875005</c:v>
                </c:pt>
                <c:pt idx="1542">
                  <c:v>271299.98899875121</c:v>
                </c:pt>
                <c:pt idx="1543">
                  <c:v>271299.98899875238</c:v>
                </c:pt>
                <c:pt idx="1544">
                  <c:v>271299.98899875354</c:v>
                </c:pt>
                <c:pt idx="1545">
                  <c:v>271299.98899875465</c:v>
                </c:pt>
                <c:pt idx="1546">
                  <c:v>271299.9889987557</c:v>
                </c:pt>
                <c:pt idx="1547">
                  <c:v>271299.98899875686</c:v>
                </c:pt>
                <c:pt idx="1548">
                  <c:v>271299.98899875791</c:v>
                </c:pt>
                <c:pt idx="1549">
                  <c:v>271299.9889987589</c:v>
                </c:pt>
                <c:pt idx="1550">
                  <c:v>271299.98899875995</c:v>
                </c:pt>
                <c:pt idx="1551">
                  <c:v>271299.98899876093</c:v>
                </c:pt>
                <c:pt idx="1552">
                  <c:v>271299.98899876192</c:v>
                </c:pt>
                <c:pt idx="1553">
                  <c:v>271299.98899876286</c:v>
                </c:pt>
                <c:pt idx="1554">
                  <c:v>271299.98899876385</c:v>
                </c:pt>
                <c:pt idx="1555">
                  <c:v>271299.98899876478</c:v>
                </c:pt>
                <c:pt idx="1556">
                  <c:v>271299.98899876571</c:v>
                </c:pt>
                <c:pt idx="1557">
                  <c:v>271299.98899876658</c:v>
                </c:pt>
                <c:pt idx="1558">
                  <c:v>271299.98899876751</c:v>
                </c:pt>
                <c:pt idx="1559">
                  <c:v>271299.98899876833</c:v>
                </c:pt>
                <c:pt idx="1560">
                  <c:v>271299.98899876914</c:v>
                </c:pt>
                <c:pt idx="1561">
                  <c:v>271299.98899877002</c:v>
                </c:pt>
                <c:pt idx="1562">
                  <c:v>271299.98899877089</c:v>
                </c:pt>
                <c:pt idx="1563">
                  <c:v>271299.98899877165</c:v>
                </c:pt>
                <c:pt idx="1564">
                  <c:v>271299.9889987724</c:v>
                </c:pt>
                <c:pt idx="1565">
                  <c:v>271299.98899877322</c:v>
                </c:pt>
                <c:pt idx="1566">
                  <c:v>271299.98899877392</c:v>
                </c:pt>
                <c:pt idx="1567">
                  <c:v>271299.98899877473</c:v>
                </c:pt>
                <c:pt idx="1568">
                  <c:v>271299.98899877543</c:v>
                </c:pt>
                <c:pt idx="1569">
                  <c:v>271299.98899877613</c:v>
                </c:pt>
                <c:pt idx="1570">
                  <c:v>271299.98899877688</c:v>
                </c:pt>
                <c:pt idx="1571">
                  <c:v>271299.98899877752</c:v>
                </c:pt>
                <c:pt idx="1572">
                  <c:v>271299.98899877822</c:v>
                </c:pt>
                <c:pt idx="1573">
                  <c:v>271299.98899877892</c:v>
                </c:pt>
                <c:pt idx="1574">
                  <c:v>271299.9889987795</c:v>
                </c:pt>
                <c:pt idx="1575">
                  <c:v>271299.9889987802</c:v>
                </c:pt>
                <c:pt idx="1576">
                  <c:v>271299.98899878078</c:v>
                </c:pt>
                <c:pt idx="1577">
                  <c:v>271299.98899878142</c:v>
                </c:pt>
                <c:pt idx="1578">
                  <c:v>271299.98899878201</c:v>
                </c:pt>
                <c:pt idx="1579">
                  <c:v>271299.98899878259</c:v>
                </c:pt>
                <c:pt idx="1580">
                  <c:v>271299.98899878323</c:v>
                </c:pt>
                <c:pt idx="1581">
                  <c:v>271299.98899878375</c:v>
                </c:pt>
                <c:pt idx="1582">
                  <c:v>271299.98899878428</c:v>
                </c:pt>
                <c:pt idx="1583">
                  <c:v>271299.98899878486</c:v>
                </c:pt>
                <c:pt idx="1584">
                  <c:v>271299.98899878538</c:v>
                </c:pt>
                <c:pt idx="1585">
                  <c:v>271299.98899878591</c:v>
                </c:pt>
                <c:pt idx="1586">
                  <c:v>271299.98899878649</c:v>
                </c:pt>
                <c:pt idx="1587">
                  <c:v>271299.98899878695</c:v>
                </c:pt>
                <c:pt idx="1588">
                  <c:v>271299.98899878748</c:v>
                </c:pt>
                <c:pt idx="1589">
                  <c:v>271299.98899878794</c:v>
                </c:pt>
                <c:pt idx="1590">
                  <c:v>271299.98899878841</c:v>
                </c:pt>
                <c:pt idx="1591">
                  <c:v>271299.98899878893</c:v>
                </c:pt>
                <c:pt idx="1592">
                  <c:v>271299.9889987894</c:v>
                </c:pt>
                <c:pt idx="1593">
                  <c:v>271299.98899878986</c:v>
                </c:pt>
                <c:pt idx="1594">
                  <c:v>271299.98899879027</c:v>
                </c:pt>
                <c:pt idx="1595">
                  <c:v>271299.98899879068</c:v>
                </c:pt>
                <c:pt idx="1596">
                  <c:v>271299.98899879114</c:v>
                </c:pt>
                <c:pt idx="1597">
                  <c:v>271299.98899879155</c:v>
                </c:pt>
                <c:pt idx="1598">
                  <c:v>271299.98899879196</c:v>
                </c:pt>
                <c:pt idx="1599">
                  <c:v>271299.98899879231</c:v>
                </c:pt>
                <c:pt idx="1600">
                  <c:v>271299.98899879272</c:v>
                </c:pt>
                <c:pt idx="1601">
                  <c:v>271299.98899879318</c:v>
                </c:pt>
                <c:pt idx="1602">
                  <c:v>271299.98899879353</c:v>
                </c:pt>
                <c:pt idx="1603">
                  <c:v>271299.988998794</c:v>
                </c:pt>
                <c:pt idx="1604">
                  <c:v>271299.98899879429</c:v>
                </c:pt>
                <c:pt idx="1605">
                  <c:v>271299.9889987947</c:v>
                </c:pt>
                <c:pt idx="1606">
                  <c:v>271299.98899879504</c:v>
                </c:pt>
                <c:pt idx="1607">
                  <c:v>271299.98899879534</c:v>
                </c:pt>
                <c:pt idx="1608">
                  <c:v>271299.98899879574</c:v>
                </c:pt>
                <c:pt idx="1609">
                  <c:v>271299.98899879603</c:v>
                </c:pt>
                <c:pt idx="1610">
                  <c:v>271299.98899879638</c:v>
                </c:pt>
                <c:pt idx="1611">
                  <c:v>271299.98899879667</c:v>
                </c:pt>
                <c:pt idx="1612">
                  <c:v>271299.98899879702</c:v>
                </c:pt>
                <c:pt idx="1613">
                  <c:v>271299.98899879731</c:v>
                </c:pt>
                <c:pt idx="1614">
                  <c:v>271299.98899879766</c:v>
                </c:pt>
                <c:pt idx="1615">
                  <c:v>271299.9889987979</c:v>
                </c:pt>
                <c:pt idx="1616">
                  <c:v>271299.98899879825</c:v>
                </c:pt>
                <c:pt idx="1617">
                  <c:v>271299.98899879854</c:v>
                </c:pt>
                <c:pt idx="1618">
                  <c:v>271299.98899879883</c:v>
                </c:pt>
                <c:pt idx="1619">
                  <c:v>271299.98899879906</c:v>
                </c:pt>
                <c:pt idx="1620">
                  <c:v>271299.98899879935</c:v>
                </c:pt>
                <c:pt idx="1621">
                  <c:v>271299.98899879964</c:v>
                </c:pt>
                <c:pt idx="1622">
                  <c:v>271299.98899879988</c:v>
                </c:pt>
                <c:pt idx="1623">
                  <c:v>271299.98899880017</c:v>
                </c:pt>
                <c:pt idx="1624">
                  <c:v>271299.9889988004</c:v>
                </c:pt>
                <c:pt idx="1625">
                  <c:v>271299.98899880063</c:v>
                </c:pt>
                <c:pt idx="1626">
                  <c:v>271299.98899880092</c:v>
                </c:pt>
                <c:pt idx="1627">
                  <c:v>271299.98899880116</c:v>
                </c:pt>
                <c:pt idx="1628">
                  <c:v>271299.98899880139</c:v>
                </c:pt>
                <c:pt idx="1629">
                  <c:v>271299.98899880162</c:v>
                </c:pt>
                <c:pt idx="1630">
                  <c:v>271299.98899880185</c:v>
                </c:pt>
                <c:pt idx="1631">
                  <c:v>271299.98899880209</c:v>
                </c:pt>
                <c:pt idx="1632">
                  <c:v>271299.98899880232</c:v>
                </c:pt>
                <c:pt idx="1633">
                  <c:v>271299.9889988025</c:v>
                </c:pt>
                <c:pt idx="1634">
                  <c:v>271299.98899880267</c:v>
                </c:pt>
                <c:pt idx="1635">
                  <c:v>271299.9889988029</c:v>
                </c:pt>
                <c:pt idx="1636">
                  <c:v>271299.98899880314</c:v>
                </c:pt>
                <c:pt idx="1637">
                  <c:v>271299.98899880337</c:v>
                </c:pt>
                <c:pt idx="1638">
                  <c:v>271299.98899880354</c:v>
                </c:pt>
                <c:pt idx="1639">
                  <c:v>271299.98899880372</c:v>
                </c:pt>
                <c:pt idx="1640">
                  <c:v>271299.98899880395</c:v>
                </c:pt>
                <c:pt idx="1641">
                  <c:v>271299.98899880413</c:v>
                </c:pt>
                <c:pt idx="1642">
                  <c:v>271299.9889988043</c:v>
                </c:pt>
                <c:pt idx="1643">
                  <c:v>271299.98899880447</c:v>
                </c:pt>
                <c:pt idx="1644">
                  <c:v>271299.98899880465</c:v>
                </c:pt>
                <c:pt idx="1645">
                  <c:v>271299.98899880477</c:v>
                </c:pt>
                <c:pt idx="1646">
                  <c:v>271299.98899880494</c:v>
                </c:pt>
                <c:pt idx="1647">
                  <c:v>271299.98899880506</c:v>
                </c:pt>
                <c:pt idx="1648">
                  <c:v>271299.98899880529</c:v>
                </c:pt>
                <c:pt idx="1649">
                  <c:v>271299.98899880541</c:v>
                </c:pt>
                <c:pt idx="1650">
                  <c:v>271299.98899880558</c:v>
                </c:pt>
                <c:pt idx="1651">
                  <c:v>271299.9889988057</c:v>
                </c:pt>
                <c:pt idx="1652">
                  <c:v>271299.98899880593</c:v>
                </c:pt>
                <c:pt idx="1653">
                  <c:v>271299.98899880605</c:v>
                </c:pt>
                <c:pt idx="1654">
                  <c:v>271299.98899880622</c:v>
                </c:pt>
                <c:pt idx="1655">
                  <c:v>271299.9889988064</c:v>
                </c:pt>
                <c:pt idx="1656">
                  <c:v>271299.98899880651</c:v>
                </c:pt>
                <c:pt idx="1657">
                  <c:v>271299.98899880663</c:v>
                </c:pt>
                <c:pt idx="1658">
                  <c:v>271299.9889988068</c:v>
                </c:pt>
                <c:pt idx="1659">
                  <c:v>271299.98899880692</c:v>
                </c:pt>
                <c:pt idx="1660">
                  <c:v>271299.98899880704</c:v>
                </c:pt>
                <c:pt idx="1661">
                  <c:v>271299.98899880709</c:v>
                </c:pt>
                <c:pt idx="1662">
                  <c:v>271299.98899880727</c:v>
                </c:pt>
                <c:pt idx="1663">
                  <c:v>271299.98899880733</c:v>
                </c:pt>
                <c:pt idx="1664">
                  <c:v>271299.9889988075</c:v>
                </c:pt>
                <c:pt idx="1665">
                  <c:v>271299.98899880762</c:v>
                </c:pt>
                <c:pt idx="1666">
                  <c:v>271299.98899880773</c:v>
                </c:pt>
                <c:pt idx="1667">
                  <c:v>271299.98899880785</c:v>
                </c:pt>
                <c:pt idx="1668">
                  <c:v>271299.98899880797</c:v>
                </c:pt>
                <c:pt idx="1669">
                  <c:v>271299.98899880808</c:v>
                </c:pt>
                <c:pt idx="1670">
                  <c:v>271299.9889988082</c:v>
                </c:pt>
                <c:pt idx="1671">
                  <c:v>271299.98899880832</c:v>
                </c:pt>
                <c:pt idx="1672">
                  <c:v>271299.98899880843</c:v>
                </c:pt>
                <c:pt idx="1673">
                  <c:v>271299.98899880855</c:v>
                </c:pt>
                <c:pt idx="1674">
                  <c:v>271299.98899880861</c:v>
                </c:pt>
                <c:pt idx="1675">
                  <c:v>271299.98899880872</c:v>
                </c:pt>
                <c:pt idx="1676">
                  <c:v>271299.98899880878</c:v>
                </c:pt>
                <c:pt idx="1677">
                  <c:v>271299.98899880884</c:v>
                </c:pt>
                <c:pt idx="1678">
                  <c:v>271299.98899880896</c:v>
                </c:pt>
                <c:pt idx="1679">
                  <c:v>271299.98899880901</c:v>
                </c:pt>
                <c:pt idx="1680">
                  <c:v>271299.98899880913</c:v>
                </c:pt>
                <c:pt idx="1681">
                  <c:v>271299.98899880925</c:v>
                </c:pt>
                <c:pt idx="1682">
                  <c:v>271299.98899880925</c:v>
                </c:pt>
                <c:pt idx="1683">
                  <c:v>271299.98899880936</c:v>
                </c:pt>
                <c:pt idx="1684">
                  <c:v>271299.98899880936</c:v>
                </c:pt>
                <c:pt idx="1685">
                  <c:v>271299.98899880954</c:v>
                </c:pt>
                <c:pt idx="1686">
                  <c:v>271299.9889988096</c:v>
                </c:pt>
                <c:pt idx="1687">
                  <c:v>271299.98899880965</c:v>
                </c:pt>
                <c:pt idx="1688">
                  <c:v>271299.98899880977</c:v>
                </c:pt>
                <c:pt idx="1689">
                  <c:v>271299.98899880983</c:v>
                </c:pt>
                <c:pt idx="1690">
                  <c:v>271299.98899880989</c:v>
                </c:pt>
                <c:pt idx="1691">
                  <c:v>271299.98899881</c:v>
                </c:pt>
                <c:pt idx="1692">
                  <c:v>271299.98899881006</c:v>
                </c:pt>
                <c:pt idx="1693">
                  <c:v>271299.98899881012</c:v>
                </c:pt>
                <c:pt idx="1694">
                  <c:v>271299.98899881024</c:v>
                </c:pt>
                <c:pt idx="1695">
                  <c:v>271299.9889988103</c:v>
                </c:pt>
                <c:pt idx="1696">
                  <c:v>271299.98899881035</c:v>
                </c:pt>
                <c:pt idx="1697">
                  <c:v>271299.98899881047</c:v>
                </c:pt>
                <c:pt idx="1698">
                  <c:v>271299.98899881053</c:v>
                </c:pt>
                <c:pt idx="1699">
                  <c:v>271299.98899881059</c:v>
                </c:pt>
                <c:pt idx="1700">
                  <c:v>271299.98899881076</c:v>
                </c:pt>
                <c:pt idx="1701">
                  <c:v>271299.98899881076</c:v>
                </c:pt>
                <c:pt idx="1702">
                  <c:v>271299.98899881076</c:v>
                </c:pt>
                <c:pt idx="1703">
                  <c:v>271299.98899881082</c:v>
                </c:pt>
                <c:pt idx="1704">
                  <c:v>271299.98899881088</c:v>
                </c:pt>
                <c:pt idx="1705">
                  <c:v>271299.98899881088</c:v>
                </c:pt>
                <c:pt idx="1706">
                  <c:v>271299.98899881088</c:v>
                </c:pt>
                <c:pt idx="1707">
                  <c:v>271299.98899881099</c:v>
                </c:pt>
                <c:pt idx="1708">
                  <c:v>271299.98899881099</c:v>
                </c:pt>
                <c:pt idx="1709">
                  <c:v>271299.98899881105</c:v>
                </c:pt>
                <c:pt idx="1710">
                  <c:v>271299.98899881111</c:v>
                </c:pt>
                <c:pt idx="1711">
                  <c:v>271299.98899881117</c:v>
                </c:pt>
                <c:pt idx="1712">
                  <c:v>271299.98899881117</c:v>
                </c:pt>
                <c:pt idx="1713">
                  <c:v>271299.98899881117</c:v>
                </c:pt>
                <c:pt idx="1714">
                  <c:v>271299.98899881128</c:v>
                </c:pt>
                <c:pt idx="1715">
                  <c:v>271299.98899881128</c:v>
                </c:pt>
                <c:pt idx="1716">
                  <c:v>271299.98899881134</c:v>
                </c:pt>
                <c:pt idx="1717">
                  <c:v>271299.98899881134</c:v>
                </c:pt>
                <c:pt idx="1718">
                  <c:v>271299.9889988114</c:v>
                </c:pt>
                <c:pt idx="1719">
                  <c:v>271299.9889988114</c:v>
                </c:pt>
                <c:pt idx="1720">
                  <c:v>271299.98899881152</c:v>
                </c:pt>
                <c:pt idx="1721">
                  <c:v>271299.98899881158</c:v>
                </c:pt>
                <c:pt idx="1722">
                  <c:v>271299.98899881158</c:v>
                </c:pt>
                <c:pt idx="1723">
                  <c:v>271299.98899881158</c:v>
                </c:pt>
                <c:pt idx="1724">
                  <c:v>271299.98899881163</c:v>
                </c:pt>
                <c:pt idx="1725">
                  <c:v>271299.98899881169</c:v>
                </c:pt>
                <c:pt idx="1726">
                  <c:v>271299.98899881175</c:v>
                </c:pt>
                <c:pt idx="1727">
                  <c:v>271299.98899881181</c:v>
                </c:pt>
                <c:pt idx="1728">
                  <c:v>271299.98899881181</c:v>
                </c:pt>
                <c:pt idx="1729">
                  <c:v>271299.98899881181</c:v>
                </c:pt>
                <c:pt idx="1730">
                  <c:v>271299.98899881187</c:v>
                </c:pt>
                <c:pt idx="1731">
                  <c:v>271299.98899881192</c:v>
                </c:pt>
                <c:pt idx="1732">
                  <c:v>271299.98899881198</c:v>
                </c:pt>
                <c:pt idx="1733">
                  <c:v>271299.98899881204</c:v>
                </c:pt>
                <c:pt idx="1734">
                  <c:v>271299.98899881204</c:v>
                </c:pt>
                <c:pt idx="1735">
                  <c:v>271299.9889988121</c:v>
                </c:pt>
                <c:pt idx="1736">
                  <c:v>271299.9889988121</c:v>
                </c:pt>
                <c:pt idx="1737">
                  <c:v>271299.98899881216</c:v>
                </c:pt>
                <c:pt idx="1738">
                  <c:v>271299.98899881227</c:v>
                </c:pt>
                <c:pt idx="1739">
                  <c:v>271299.98899881227</c:v>
                </c:pt>
                <c:pt idx="1740">
                  <c:v>271299.98899881227</c:v>
                </c:pt>
                <c:pt idx="1741">
                  <c:v>271299.98899881233</c:v>
                </c:pt>
                <c:pt idx="1742">
                  <c:v>271299.98899881239</c:v>
                </c:pt>
                <c:pt idx="1743">
                  <c:v>271299.98899881239</c:v>
                </c:pt>
                <c:pt idx="1744">
                  <c:v>271299.98899881239</c:v>
                </c:pt>
                <c:pt idx="1745">
                  <c:v>271299.98899881245</c:v>
                </c:pt>
                <c:pt idx="1746">
                  <c:v>271299.98899881251</c:v>
                </c:pt>
                <c:pt idx="1747">
                  <c:v>271299.98899881257</c:v>
                </c:pt>
                <c:pt idx="1748">
                  <c:v>271299.98899881262</c:v>
                </c:pt>
                <c:pt idx="1749">
                  <c:v>271299.98899881268</c:v>
                </c:pt>
                <c:pt idx="1750">
                  <c:v>271299.98899881268</c:v>
                </c:pt>
                <c:pt idx="1751">
                  <c:v>271299.98899881268</c:v>
                </c:pt>
                <c:pt idx="1752">
                  <c:v>271299.9889988128</c:v>
                </c:pt>
                <c:pt idx="1753">
                  <c:v>271299.9889988128</c:v>
                </c:pt>
                <c:pt idx="1754">
                  <c:v>271299.98899881286</c:v>
                </c:pt>
                <c:pt idx="1755">
                  <c:v>271299.98899881286</c:v>
                </c:pt>
                <c:pt idx="1756">
                  <c:v>271299.98899881291</c:v>
                </c:pt>
                <c:pt idx="1757">
                  <c:v>271299.98899881291</c:v>
                </c:pt>
                <c:pt idx="1758">
                  <c:v>271299.98899881303</c:v>
                </c:pt>
                <c:pt idx="1759">
                  <c:v>271299.98899881309</c:v>
                </c:pt>
                <c:pt idx="1760">
                  <c:v>271299.98899881309</c:v>
                </c:pt>
                <c:pt idx="1761">
                  <c:v>271299.98899881309</c:v>
                </c:pt>
                <c:pt idx="1762">
                  <c:v>271299.98899881309</c:v>
                </c:pt>
                <c:pt idx="1763">
                  <c:v>271299.98899881309</c:v>
                </c:pt>
                <c:pt idx="1764">
                  <c:v>271299.98899881309</c:v>
                </c:pt>
                <c:pt idx="1765">
                  <c:v>271299.98899881309</c:v>
                </c:pt>
                <c:pt idx="1766">
                  <c:v>271299.98899881309</c:v>
                </c:pt>
                <c:pt idx="1767">
                  <c:v>271299.98899881309</c:v>
                </c:pt>
                <c:pt idx="1768">
                  <c:v>271299.98899881309</c:v>
                </c:pt>
                <c:pt idx="1769">
                  <c:v>271299.98899881309</c:v>
                </c:pt>
                <c:pt idx="1770">
                  <c:v>271299.98899881309</c:v>
                </c:pt>
                <c:pt idx="1771">
                  <c:v>271299.98899881309</c:v>
                </c:pt>
                <c:pt idx="1772">
                  <c:v>271299.98899881309</c:v>
                </c:pt>
                <c:pt idx="1773">
                  <c:v>271299.98899881309</c:v>
                </c:pt>
                <c:pt idx="1774">
                  <c:v>271299.98899881309</c:v>
                </c:pt>
                <c:pt idx="1775">
                  <c:v>271299.98899881309</c:v>
                </c:pt>
                <c:pt idx="1776">
                  <c:v>271299.98899881309</c:v>
                </c:pt>
                <c:pt idx="1777">
                  <c:v>271299.98899881309</c:v>
                </c:pt>
                <c:pt idx="1778">
                  <c:v>271299.98899881309</c:v>
                </c:pt>
                <c:pt idx="1779">
                  <c:v>271299.98899881309</c:v>
                </c:pt>
                <c:pt idx="1780">
                  <c:v>271299.98899881309</c:v>
                </c:pt>
                <c:pt idx="1781">
                  <c:v>271299.98899881309</c:v>
                </c:pt>
                <c:pt idx="1782">
                  <c:v>271299.98899881309</c:v>
                </c:pt>
                <c:pt idx="1783">
                  <c:v>271299.98899881309</c:v>
                </c:pt>
                <c:pt idx="1784">
                  <c:v>271299.98899881309</c:v>
                </c:pt>
                <c:pt idx="1785">
                  <c:v>271299.98899881309</c:v>
                </c:pt>
                <c:pt idx="1786">
                  <c:v>271299.98899881309</c:v>
                </c:pt>
                <c:pt idx="1787">
                  <c:v>271299.98899881309</c:v>
                </c:pt>
                <c:pt idx="1788">
                  <c:v>271299.98899881309</c:v>
                </c:pt>
                <c:pt idx="1789">
                  <c:v>271299.98899881309</c:v>
                </c:pt>
                <c:pt idx="1790">
                  <c:v>271299.98899881309</c:v>
                </c:pt>
                <c:pt idx="1791">
                  <c:v>271299.98899881309</c:v>
                </c:pt>
                <c:pt idx="1792">
                  <c:v>271299.98899881309</c:v>
                </c:pt>
                <c:pt idx="1793">
                  <c:v>271299.98899881309</c:v>
                </c:pt>
                <c:pt idx="1794">
                  <c:v>271299.98899881309</c:v>
                </c:pt>
                <c:pt idx="1795">
                  <c:v>271299.98899881309</c:v>
                </c:pt>
                <c:pt idx="1796">
                  <c:v>271299.98899881309</c:v>
                </c:pt>
                <c:pt idx="1797">
                  <c:v>271299.98899881309</c:v>
                </c:pt>
                <c:pt idx="1798">
                  <c:v>271299.98899881309</c:v>
                </c:pt>
                <c:pt idx="1799">
                  <c:v>271299.98899881309</c:v>
                </c:pt>
                <c:pt idx="1800">
                  <c:v>271299.98899881309</c:v>
                </c:pt>
                <c:pt idx="1801">
                  <c:v>271299.98899881309</c:v>
                </c:pt>
                <c:pt idx="1802">
                  <c:v>271299.98899881309</c:v>
                </c:pt>
                <c:pt idx="1803">
                  <c:v>271299.98899881309</c:v>
                </c:pt>
                <c:pt idx="1804">
                  <c:v>271299.98899881309</c:v>
                </c:pt>
                <c:pt idx="1805">
                  <c:v>271299.98899881309</c:v>
                </c:pt>
                <c:pt idx="1806">
                  <c:v>271299.98899881309</c:v>
                </c:pt>
                <c:pt idx="1807">
                  <c:v>271299.98899881309</c:v>
                </c:pt>
                <c:pt idx="1808">
                  <c:v>271299.98899881309</c:v>
                </c:pt>
                <c:pt idx="1809">
                  <c:v>271299.98899881309</c:v>
                </c:pt>
                <c:pt idx="1810">
                  <c:v>271299.98899881309</c:v>
                </c:pt>
                <c:pt idx="1811">
                  <c:v>271299.98899881309</c:v>
                </c:pt>
                <c:pt idx="1812">
                  <c:v>271299.98899881309</c:v>
                </c:pt>
                <c:pt idx="1813">
                  <c:v>271299.98899881309</c:v>
                </c:pt>
                <c:pt idx="1814">
                  <c:v>271299.98899881309</c:v>
                </c:pt>
                <c:pt idx="1815">
                  <c:v>271299.98899881309</c:v>
                </c:pt>
                <c:pt idx="1816">
                  <c:v>271299.98899881309</c:v>
                </c:pt>
                <c:pt idx="1817">
                  <c:v>271299.98899881309</c:v>
                </c:pt>
                <c:pt idx="1818">
                  <c:v>271299.98899881309</c:v>
                </c:pt>
                <c:pt idx="1819">
                  <c:v>271299.98899881309</c:v>
                </c:pt>
                <c:pt idx="1820">
                  <c:v>271299.98899881309</c:v>
                </c:pt>
                <c:pt idx="1821">
                  <c:v>271299.98899881309</c:v>
                </c:pt>
                <c:pt idx="1822">
                  <c:v>271299.98899881309</c:v>
                </c:pt>
                <c:pt idx="1823">
                  <c:v>271299.98899881309</c:v>
                </c:pt>
                <c:pt idx="1824">
                  <c:v>271299.98899881309</c:v>
                </c:pt>
                <c:pt idx="1825">
                  <c:v>271299.98899881309</c:v>
                </c:pt>
                <c:pt idx="1826">
                  <c:v>271299.98899881309</c:v>
                </c:pt>
                <c:pt idx="1827">
                  <c:v>271299.98899881309</c:v>
                </c:pt>
                <c:pt idx="1828">
                  <c:v>271299.98899881309</c:v>
                </c:pt>
                <c:pt idx="1829">
                  <c:v>271299.98899881309</c:v>
                </c:pt>
                <c:pt idx="1830">
                  <c:v>271299.98899881309</c:v>
                </c:pt>
                <c:pt idx="1831">
                  <c:v>271299.98899881309</c:v>
                </c:pt>
                <c:pt idx="1832">
                  <c:v>271299.98899881309</c:v>
                </c:pt>
                <c:pt idx="1833">
                  <c:v>271299.98899881309</c:v>
                </c:pt>
                <c:pt idx="1834">
                  <c:v>271299.98899881309</c:v>
                </c:pt>
                <c:pt idx="1835">
                  <c:v>271299.98899881309</c:v>
                </c:pt>
                <c:pt idx="1836">
                  <c:v>271299.98899881309</c:v>
                </c:pt>
                <c:pt idx="1837">
                  <c:v>271299.98899881309</c:v>
                </c:pt>
                <c:pt idx="1838">
                  <c:v>271299.98899881309</c:v>
                </c:pt>
                <c:pt idx="1839">
                  <c:v>271299.98899881309</c:v>
                </c:pt>
                <c:pt idx="1840">
                  <c:v>271299.98899881309</c:v>
                </c:pt>
                <c:pt idx="1841">
                  <c:v>271299.98899881309</c:v>
                </c:pt>
                <c:pt idx="1842">
                  <c:v>271299.98899881309</c:v>
                </c:pt>
                <c:pt idx="1843">
                  <c:v>271299.98899881309</c:v>
                </c:pt>
                <c:pt idx="1844">
                  <c:v>271299.98899881309</c:v>
                </c:pt>
                <c:pt idx="1845">
                  <c:v>271299.98899881309</c:v>
                </c:pt>
                <c:pt idx="1846">
                  <c:v>271299.98899881309</c:v>
                </c:pt>
                <c:pt idx="1847">
                  <c:v>271299.98899881309</c:v>
                </c:pt>
                <c:pt idx="1848">
                  <c:v>271299.98899881309</c:v>
                </c:pt>
                <c:pt idx="1849">
                  <c:v>271299.98899881309</c:v>
                </c:pt>
                <c:pt idx="1850">
                  <c:v>271299.98899881309</c:v>
                </c:pt>
                <c:pt idx="1851">
                  <c:v>271299.98899881309</c:v>
                </c:pt>
                <c:pt idx="1852">
                  <c:v>271299.98899881309</c:v>
                </c:pt>
                <c:pt idx="1853">
                  <c:v>271299.98899881309</c:v>
                </c:pt>
                <c:pt idx="1854">
                  <c:v>271299.98899881309</c:v>
                </c:pt>
                <c:pt idx="1855">
                  <c:v>271299.98899881309</c:v>
                </c:pt>
                <c:pt idx="1856">
                  <c:v>271299.98899881309</c:v>
                </c:pt>
                <c:pt idx="1857">
                  <c:v>271299.98899881309</c:v>
                </c:pt>
                <c:pt idx="1858">
                  <c:v>271299.98899881309</c:v>
                </c:pt>
                <c:pt idx="1859">
                  <c:v>271299.98899881309</c:v>
                </c:pt>
                <c:pt idx="1860">
                  <c:v>271299.98899881309</c:v>
                </c:pt>
                <c:pt idx="1861">
                  <c:v>271299.98899881309</c:v>
                </c:pt>
                <c:pt idx="1862">
                  <c:v>271299.98899881309</c:v>
                </c:pt>
                <c:pt idx="1863">
                  <c:v>271299.98899881309</c:v>
                </c:pt>
                <c:pt idx="1864">
                  <c:v>271299.98899881309</c:v>
                </c:pt>
                <c:pt idx="1865">
                  <c:v>271299.98899881309</c:v>
                </c:pt>
                <c:pt idx="1866">
                  <c:v>271299.98899881309</c:v>
                </c:pt>
                <c:pt idx="1867">
                  <c:v>271299.98899881309</c:v>
                </c:pt>
                <c:pt idx="1868">
                  <c:v>271299.98899881309</c:v>
                </c:pt>
                <c:pt idx="1869">
                  <c:v>271299.98899881309</c:v>
                </c:pt>
                <c:pt idx="1870">
                  <c:v>271299.98899881309</c:v>
                </c:pt>
                <c:pt idx="1871">
                  <c:v>271299.98899881309</c:v>
                </c:pt>
                <c:pt idx="1872">
                  <c:v>271299.98899881309</c:v>
                </c:pt>
                <c:pt idx="1873">
                  <c:v>271299.98899881309</c:v>
                </c:pt>
                <c:pt idx="1874">
                  <c:v>271299.98899881309</c:v>
                </c:pt>
                <c:pt idx="1875">
                  <c:v>271299.98899881309</c:v>
                </c:pt>
                <c:pt idx="1876">
                  <c:v>271299.98899881309</c:v>
                </c:pt>
                <c:pt idx="1877">
                  <c:v>271299.98899881309</c:v>
                </c:pt>
                <c:pt idx="1878">
                  <c:v>271299.98899881309</c:v>
                </c:pt>
                <c:pt idx="1879">
                  <c:v>271299.98899881309</c:v>
                </c:pt>
                <c:pt idx="1880">
                  <c:v>271299.98899881309</c:v>
                </c:pt>
                <c:pt idx="1881">
                  <c:v>271299.98899881309</c:v>
                </c:pt>
                <c:pt idx="1882">
                  <c:v>271299.98899881309</c:v>
                </c:pt>
                <c:pt idx="1883">
                  <c:v>271299.98899881309</c:v>
                </c:pt>
                <c:pt idx="1884">
                  <c:v>271299.98899881309</c:v>
                </c:pt>
                <c:pt idx="1885">
                  <c:v>271299.98899881309</c:v>
                </c:pt>
                <c:pt idx="1886">
                  <c:v>271299.98899881309</c:v>
                </c:pt>
                <c:pt idx="1887">
                  <c:v>271299.98899881309</c:v>
                </c:pt>
                <c:pt idx="1888">
                  <c:v>271299.98899881309</c:v>
                </c:pt>
                <c:pt idx="1889">
                  <c:v>271299.98899881309</c:v>
                </c:pt>
                <c:pt idx="1890">
                  <c:v>271299.98899881309</c:v>
                </c:pt>
                <c:pt idx="1891">
                  <c:v>271299.98899881309</c:v>
                </c:pt>
                <c:pt idx="1892">
                  <c:v>271299.98899881309</c:v>
                </c:pt>
                <c:pt idx="1893">
                  <c:v>271299.98899881309</c:v>
                </c:pt>
                <c:pt idx="1894">
                  <c:v>271299.98899881309</c:v>
                </c:pt>
                <c:pt idx="1895">
                  <c:v>271299.98899881309</c:v>
                </c:pt>
                <c:pt idx="1896">
                  <c:v>271299.98899881309</c:v>
                </c:pt>
                <c:pt idx="1897">
                  <c:v>271299.98899881309</c:v>
                </c:pt>
                <c:pt idx="1898">
                  <c:v>271299.98899881309</c:v>
                </c:pt>
                <c:pt idx="1899">
                  <c:v>271299.98899881309</c:v>
                </c:pt>
                <c:pt idx="1900">
                  <c:v>271299.98899881309</c:v>
                </c:pt>
                <c:pt idx="1901">
                  <c:v>271299.98899881309</c:v>
                </c:pt>
                <c:pt idx="1902">
                  <c:v>271299.98899881309</c:v>
                </c:pt>
                <c:pt idx="1903">
                  <c:v>271299.98899881309</c:v>
                </c:pt>
                <c:pt idx="1904">
                  <c:v>271299.98899881309</c:v>
                </c:pt>
                <c:pt idx="1905">
                  <c:v>271299.98899881309</c:v>
                </c:pt>
                <c:pt idx="1906">
                  <c:v>271299.98899881309</c:v>
                </c:pt>
                <c:pt idx="1907">
                  <c:v>271299.98899881309</c:v>
                </c:pt>
                <c:pt idx="1908">
                  <c:v>271299.98899881309</c:v>
                </c:pt>
                <c:pt idx="1909">
                  <c:v>271299.98899881309</c:v>
                </c:pt>
                <c:pt idx="1910">
                  <c:v>271299.98899881309</c:v>
                </c:pt>
                <c:pt idx="1911">
                  <c:v>271299.98899881309</c:v>
                </c:pt>
                <c:pt idx="1912">
                  <c:v>271299.98899881309</c:v>
                </c:pt>
                <c:pt idx="1913">
                  <c:v>271299.98899881309</c:v>
                </c:pt>
                <c:pt idx="1914">
                  <c:v>271299.98899881309</c:v>
                </c:pt>
                <c:pt idx="1915">
                  <c:v>271299.98899881309</c:v>
                </c:pt>
                <c:pt idx="1916">
                  <c:v>271299.98899881309</c:v>
                </c:pt>
                <c:pt idx="1917">
                  <c:v>271299.98899881309</c:v>
                </c:pt>
                <c:pt idx="1918">
                  <c:v>271299.98899881309</c:v>
                </c:pt>
                <c:pt idx="1919">
                  <c:v>271299.98899881309</c:v>
                </c:pt>
                <c:pt idx="1920">
                  <c:v>271299.98899881309</c:v>
                </c:pt>
                <c:pt idx="1921">
                  <c:v>271299.98899881309</c:v>
                </c:pt>
                <c:pt idx="1922">
                  <c:v>271299.98899881309</c:v>
                </c:pt>
                <c:pt idx="1923">
                  <c:v>271299.98899881309</c:v>
                </c:pt>
                <c:pt idx="1924">
                  <c:v>271299.98899881309</c:v>
                </c:pt>
                <c:pt idx="1925">
                  <c:v>271299.98899881309</c:v>
                </c:pt>
                <c:pt idx="1926">
                  <c:v>271299.98899881309</c:v>
                </c:pt>
                <c:pt idx="1927">
                  <c:v>271299.98899881309</c:v>
                </c:pt>
                <c:pt idx="1928">
                  <c:v>271299.98899881309</c:v>
                </c:pt>
                <c:pt idx="1929">
                  <c:v>271299.98899881309</c:v>
                </c:pt>
                <c:pt idx="1930">
                  <c:v>271299.98899881309</c:v>
                </c:pt>
                <c:pt idx="1931">
                  <c:v>271299.98899881309</c:v>
                </c:pt>
                <c:pt idx="1932">
                  <c:v>271299.98899881309</c:v>
                </c:pt>
                <c:pt idx="1933">
                  <c:v>271299.98899881309</c:v>
                </c:pt>
                <c:pt idx="1934">
                  <c:v>271299.98899881309</c:v>
                </c:pt>
                <c:pt idx="1935">
                  <c:v>271299.98899881309</c:v>
                </c:pt>
                <c:pt idx="1936">
                  <c:v>271299.98899881309</c:v>
                </c:pt>
                <c:pt idx="1937">
                  <c:v>271299.98899881309</c:v>
                </c:pt>
                <c:pt idx="1938">
                  <c:v>271299.98899881309</c:v>
                </c:pt>
                <c:pt idx="1939">
                  <c:v>271299.98899881309</c:v>
                </c:pt>
                <c:pt idx="1940">
                  <c:v>271299.98899881309</c:v>
                </c:pt>
                <c:pt idx="1941">
                  <c:v>271299.98899881309</c:v>
                </c:pt>
                <c:pt idx="1942">
                  <c:v>271299.98899881309</c:v>
                </c:pt>
                <c:pt idx="1943">
                  <c:v>271299.98899881309</c:v>
                </c:pt>
                <c:pt idx="1944">
                  <c:v>271299.98899881309</c:v>
                </c:pt>
                <c:pt idx="1945">
                  <c:v>271299.98899881309</c:v>
                </c:pt>
                <c:pt idx="1946">
                  <c:v>271299.98899881309</c:v>
                </c:pt>
                <c:pt idx="1947">
                  <c:v>271299.98899881309</c:v>
                </c:pt>
                <c:pt idx="1948">
                  <c:v>271299.98899881309</c:v>
                </c:pt>
                <c:pt idx="1949">
                  <c:v>271299.98899881309</c:v>
                </c:pt>
                <c:pt idx="1950">
                  <c:v>271299.98899881309</c:v>
                </c:pt>
                <c:pt idx="1951">
                  <c:v>271299.98899881309</c:v>
                </c:pt>
                <c:pt idx="1952">
                  <c:v>271299.98899881309</c:v>
                </c:pt>
                <c:pt idx="1953">
                  <c:v>271299.98899881309</c:v>
                </c:pt>
                <c:pt idx="1954">
                  <c:v>271299.98899881309</c:v>
                </c:pt>
                <c:pt idx="1955">
                  <c:v>271299.98899881309</c:v>
                </c:pt>
                <c:pt idx="1956">
                  <c:v>271299.98899881309</c:v>
                </c:pt>
                <c:pt idx="1957">
                  <c:v>271299.98899881309</c:v>
                </c:pt>
                <c:pt idx="1958">
                  <c:v>271299.98899881309</c:v>
                </c:pt>
                <c:pt idx="1959">
                  <c:v>271299.98899881309</c:v>
                </c:pt>
                <c:pt idx="1960">
                  <c:v>271299.98899881309</c:v>
                </c:pt>
                <c:pt idx="1961">
                  <c:v>271299.98899881309</c:v>
                </c:pt>
                <c:pt idx="1962">
                  <c:v>271299.98899881309</c:v>
                </c:pt>
                <c:pt idx="1963">
                  <c:v>271299.98899881309</c:v>
                </c:pt>
                <c:pt idx="1964">
                  <c:v>271299.98899881309</c:v>
                </c:pt>
                <c:pt idx="1965">
                  <c:v>271299.98899881309</c:v>
                </c:pt>
                <c:pt idx="1966">
                  <c:v>271299.98899881309</c:v>
                </c:pt>
                <c:pt idx="1967">
                  <c:v>271299.98899881309</c:v>
                </c:pt>
                <c:pt idx="1968">
                  <c:v>271299.98899881309</c:v>
                </c:pt>
                <c:pt idx="1969">
                  <c:v>271299.98899881309</c:v>
                </c:pt>
                <c:pt idx="1970">
                  <c:v>271299.98899881309</c:v>
                </c:pt>
                <c:pt idx="1971">
                  <c:v>271299.98899881309</c:v>
                </c:pt>
                <c:pt idx="1972">
                  <c:v>271299.98899881309</c:v>
                </c:pt>
                <c:pt idx="1973">
                  <c:v>271299.98899881309</c:v>
                </c:pt>
                <c:pt idx="1974">
                  <c:v>271299.98899881309</c:v>
                </c:pt>
                <c:pt idx="1975">
                  <c:v>271299.98899881309</c:v>
                </c:pt>
                <c:pt idx="1976">
                  <c:v>271299.98899881309</c:v>
                </c:pt>
                <c:pt idx="1977">
                  <c:v>271299.98899881309</c:v>
                </c:pt>
                <c:pt idx="1978">
                  <c:v>271299.98899881309</c:v>
                </c:pt>
                <c:pt idx="1979">
                  <c:v>271299.98899881309</c:v>
                </c:pt>
                <c:pt idx="1980">
                  <c:v>271299.98899881309</c:v>
                </c:pt>
                <c:pt idx="1981">
                  <c:v>271299.98899881309</c:v>
                </c:pt>
                <c:pt idx="1982">
                  <c:v>271299.98899881309</c:v>
                </c:pt>
                <c:pt idx="1983">
                  <c:v>271299.98899881309</c:v>
                </c:pt>
                <c:pt idx="1984">
                  <c:v>271299.98899881309</c:v>
                </c:pt>
                <c:pt idx="1985">
                  <c:v>271299.98899881309</c:v>
                </c:pt>
                <c:pt idx="1986">
                  <c:v>271299.98899881309</c:v>
                </c:pt>
                <c:pt idx="1987">
                  <c:v>271299.98899881309</c:v>
                </c:pt>
                <c:pt idx="1988">
                  <c:v>271299.98899881309</c:v>
                </c:pt>
                <c:pt idx="1989">
                  <c:v>271299.98899881309</c:v>
                </c:pt>
                <c:pt idx="1990">
                  <c:v>271299.98899881309</c:v>
                </c:pt>
                <c:pt idx="1991">
                  <c:v>271299.98899881309</c:v>
                </c:pt>
                <c:pt idx="1992">
                  <c:v>271299.98899881309</c:v>
                </c:pt>
                <c:pt idx="1993">
                  <c:v>271299.98899881309</c:v>
                </c:pt>
                <c:pt idx="1994">
                  <c:v>271299.98899881309</c:v>
                </c:pt>
                <c:pt idx="1995">
                  <c:v>271299.98899881309</c:v>
                </c:pt>
                <c:pt idx="1996">
                  <c:v>271299.98899881309</c:v>
                </c:pt>
                <c:pt idx="1997">
                  <c:v>271299.98899881309</c:v>
                </c:pt>
                <c:pt idx="1998">
                  <c:v>271299.98899881309</c:v>
                </c:pt>
                <c:pt idx="1999">
                  <c:v>271299.98899881309</c:v>
                </c:pt>
                <c:pt idx="2000">
                  <c:v>271299.98899881309</c:v>
                </c:pt>
                <c:pt idx="2001">
                  <c:v>271299.98899881309</c:v>
                </c:pt>
                <c:pt idx="2002">
                  <c:v>271299.98899881309</c:v>
                </c:pt>
                <c:pt idx="2003">
                  <c:v>271299.98899881309</c:v>
                </c:pt>
                <c:pt idx="2004">
                  <c:v>271299.98899881309</c:v>
                </c:pt>
                <c:pt idx="2005">
                  <c:v>271299.98899881309</c:v>
                </c:pt>
                <c:pt idx="2006">
                  <c:v>271299.98899881309</c:v>
                </c:pt>
                <c:pt idx="2007">
                  <c:v>271299.98899881309</c:v>
                </c:pt>
                <c:pt idx="2008">
                  <c:v>271299.98899881309</c:v>
                </c:pt>
                <c:pt idx="2009">
                  <c:v>271299.98899881309</c:v>
                </c:pt>
                <c:pt idx="2010">
                  <c:v>271299.98899881309</c:v>
                </c:pt>
                <c:pt idx="2011">
                  <c:v>271299.98899881309</c:v>
                </c:pt>
                <c:pt idx="2012">
                  <c:v>271299.98899881309</c:v>
                </c:pt>
                <c:pt idx="2013">
                  <c:v>271299.98899881309</c:v>
                </c:pt>
                <c:pt idx="2014">
                  <c:v>271299.98899881309</c:v>
                </c:pt>
                <c:pt idx="2015">
                  <c:v>271299.98899881309</c:v>
                </c:pt>
                <c:pt idx="2016">
                  <c:v>271299.98899881309</c:v>
                </c:pt>
                <c:pt idx="2017">
                  <c:v>271299.98899881309</c:v>
                </c:pt>
                <c:pt idx="2018">
                  <c:v>271299.98899881309</c:v>
                </c:pt>
                <c:pt idx="2019">
                  <c:v>271299.98899881309</c:v>
                </c:pt>
                <c:pt idx="2020">
                  <c:v>271299.98899881309</c:v>
                </c:pt>
                <c:pt idx="2021">
                  <c:v>271299.98899881309</c:v>
                </c:pt>
                <c:pt idx="2022">
                  <c:v>271299.98899881309</c:v>
                </c:pt>
                <c:pt idx="2023">
                  <c:v>271299.98899881309</c:v>
                </c:pt>
                <c:pt idx="2024">
                  <c:v>271299.98899881309</c:v>
                </c:pt>
                <c:pt idx="2025">
                  <c:v>271299.98899881309</c:v>
                </c:pt>
                <c:pt idx="2026">
                  <c:v>271299.98899881309</c:v>
                </c:pt>
                <c:pt idx="2027">
                  <c:v>271299.98899881309</c:v>
                </c:pt>
                <c:pt idx="2028">
                  <c:v>271299.98899881309</c:v>
                </c:pt>
                <c:pt idx="2029">
                  <c:v>271299.98899881309</c:v>
                </c:pt>
                <c:pt idx="2030">
                  <c:v>271299.98899881309</c:v>
                </c:pt>
                <c:pt idx="2031">
                  <c:v>271299.98899881309</c:v>
                </c:pt>
                <c:pt idx="2032">
                  <c:v>271299.98899881309</c:v>
                </c:pt>
                <c:pt idx="2033">
                  <c:v>271299.98899881309</c:v>
                </c:pt>
                <c:pt idx="2034">
                  <c:v>271299.98899881309</c:v>
                </c:pt>
                <c:pt idx="2035">
                  <c:v>271299.98899881309</c:v>
                </c:pt>
                <c:pt idx="2036">
                  <c:v>271299.98899881309</c:v>
                </c:pt>
                <c:pt idx="2037">
                  <c:v>271299.98899881309</c:v>
                </c:pt>
                <c:pt idx="2038">
                  <c:v>271299.98899881309</c:v>
                </c:pt>
                <c:pt idx="2039">
                  <c:v>271299.98899881309</c:v>
                </c:pt>
                <c:pt idx="2040">
                  <c:v>271299.98899881309</c:v>
                </c:pt>
                <c:pt idx="2041">
                  <c:v>271299.98899881309</c:v>
                </c:pt>
                <c:pt idx="2042">
                  <c:v>271299.98899881309</c:v>
                </c:pt>
                <c:pt idx="2043">
                  <c:v>271299.98899881309</c:v>
                </c:pt>
                <c:pt idx="2044">
                  <c:v>271299.98899881309</c:v>
                </c:pt>
                <c:pt idx="2045">
                  <c:v>271299.98899881309</c:v>
                </c:pt>
                <c:pt idx="2046">
                  <c:v>271299.98899881309</c:v>
                </c:pt>
                <c:pt idx="2047">
                  <c:v>271299.98899881309</c:v>
                </c:pt>
                <c:pt idx="2048">
                  <c:v>271299.98899881309</c:v>
                </c:pt>
                <c:pt idx="2049">
                  <c:v>271299.98899881309</c:v>
                </c:pt>
                <c:pt idx="2050">
                  <c:v>271299.98899881309</c:v>
                </c:pt>
                <c:pt idx="2051">
                  <c:v>271299.98899881309</c:v>
                </c:pt>
                <c:pt idx="2052">
                  <c:v>271299.98899881309</c:v>
                </c:pt>
                <c:pt idx="2053">
                  <c:v>271299.98899881309</c:v>
                </c:pt>
                <c:pt idx="2054">
                  <c:v>271299.98899881309</c:v>
                </c:pt>
                <c:pt idx="2055">
                  <c:v>271299.98899881309</c:v>
                </c:pt>
                <c:pt idx="2056">
                  <c:v>271299.98899881309</c:v>
                </c:pt>
                <c:pt idx="2057">
                  <c:v>271299.98899881309</c:v>
                </c:pt>
                <c:pt idx="2058">
                  <c:v>271299.98899881309</c:v>
                </c:pt>
                <c:pt idx="2059">
                  <c:v>271299.98899881309</c:v>
                </c:pt>
                <c:pt idx="2060">
                  <c:v>271299.98899881309</c:v>
                </c:pt>
                <c:pt idx="2061">
                  <c:v>271299.98899881309</c:v>
                </c:pt>
                <c:pt idx="2062">
                  <c:v>271299.98899881309</c:v>
                </c:pt>
                <c:pt idx="2063">
                  <c:v>271299.98899881309</c:v>
                </c:pt>
                <c:pt idx="2064">
                  <c:v>271299.98899881309</c:v>
                </c:pt>
                <c:pt idx="2065">
                  <c:v>271299.98899881309</c:v>
                </c:pt>
                <c:pt idx="2066">
                  <c:v>271299.98899881309</c:v>
                </c:pt>
                <c:pt idx="2067">
                  <c:v>271299.98899881309</c:v>
                </c:pt>
                <c:pt idx="2068">
                  <c:v>271299.98899881309</c:v>
                </c:pt>
                <c:pt idx="2069">
                  <c:v>271299.98899881309</c:v>
                </c:pt>
                <c:pt idx="2070">
                  <c:v>271299.98899881309</c:v>
                </c:pt>
                <c:pt idx="2071">
                  <c:v>271299.98899881309</c:v>
                </c:pt>
                <c:pt idx="2072">
                  <c:v>271299.98899881309</c:v>
                </c:pt>
                <c:pt idx="2073">
                  <c:v>271299.98899881309</c:v>
                </c:pt>
                <c:pt idx="2074">
                  <c:v>271299.98899881309</c:v>
                </c:pt>
                <c:pt idx="2075">
                  <c:v>271299.98899881309</c:v>
                </c:pt>
                <c:pt idx="2076">
                  <c:v>271299.98899881309</c:v>
                </c:pt>
                <c:pt idx="2077">
                  <c:v>271299.98899881309</c:v>
                </c:pt>
                <c:pt idx="2078">
                  <c:v>271299.98899881309</c:v>
                </c:pt>
                <c:pt idx="2079">
                  <c:v>271299.98899881309</c:v>
                </c:pt>
                <c:pt idx="2080">
                  <c:v>271299.98899881309</c:v>
                </c:pt>
                <c:pt idx="2081">
                  <c:v>271299.98899881309</c:v>
                </c:pt>
                <c:pt idx="2082">
                  <c:v>271299.98899881309</c:v>
                </c:pt>
                <c:pt idx="2083">
                  <c:v>271299.98899881309</c:v>
                </c:pt>
                <c:pt idx="2084">
                  <c:v>271299.98899881309</c:v>
                </c:pt>
                <c:pt idx="2085">
                  <c:v>271299.98899881309</c:v>
                </c:pt>
                <c:pt idx="2086">
                  <c:v>271299.98899881309</c:v>
                </c:pt>
                <c:pt idx="2087">
                  <c:v>271299.98899881309</c:v>
                </c:pt>
                <c:pt idx="2088">
                  <c:v>271299.98899881309</c:v>
                </c:pt>
                <c:pt idx="2089">
                  <c:v>271299.98899881309</c:v>
                </c:pt>
                <c:pt idx="2090">
                  <c:v>271299.98899881309</c:v>
                </c:pt>
                <c:pt idx="2091">
                  <c:v>271299.98899881309</c:v>
                </c:pt>
                <c:pt idx="2092">
                  <c:v>271299.98899881309</c:v>
                </c:pt>
                <c:pt idx="2093">
                  <c:v>271299.98899881309</c:v>
                </c:pt>
                <c:pt idx="2094">
                  <c:v>271299.98899881309</c:v>
                </c:pt>
                <c:pt idx="2095">
                  <c:v>271299.98899881309</c:v>
                </c:pt>
                <c:pt idx="2096">
                  <c:v>271299.98899881309</c:v>
                </c:pt>
                <c:pt idx="2097">
                  <c:v>271299.98899881309</c:v>
                </c:pt>
                <c:pt idx="2098">
                  <c:v>271299.98899881309</c:v>
                </c:pt>
                <c:pt idx="2099">
                  <c:v>271299.98899881309</c:v>
                </c:pt>
                <c:pt idx="2100">
                  <c:v>271299.98899881309</c:v>
                </c:pt>
                <c:pt idx="2101">
                  <c:v>271299.98899881309</c:v>
                </c:pt>
                <c:pt idx="2102">
                  <c:v>271299.98899881309</c:v>
                </c:pt>
                <c:pt idx="2103">
                  <c:v>271299.98899881309</c:v>
                </c:pt>
                <c:pt idx="2104">
                  <c:v>271299.98899881309</c:v>
                </c:pt>
                <c:pt idx="2105">
                  <c:v>271299.98899881309</c:v>
                </c:pt>
                <c:pt idx="2106">
                  <c:v>271299.98899881309</c:v>
                </c:pt>
                <c:pt idx="2107">
                  <c:v>271299.98899881309</c:v>
                </c:pt>
                <c:pt idx="2108">
                  <c:v>271299.98899881309</c:v>
                </c:pt>
                <c:pt idx="2109">
                  <c:v>271299.98899881309</c:v>
                </c:pt>
                <c:pt idx="2110">
                  <c:v>271299.98899881309</c:v>
                </c:pt>
                <c:pt idx="2111">
                  <c:v>271299.98899881309</c:v>
                </c:pt>
                <c:pt idx="2112">
                  <c:v>271299.98899881309</c:v>
                </c:pt>
                <c:pt idx="2113">
                  <c:v>271299.98899881309</c:v>
                </c:pt>
                <c:pt idx="2114">
                  <c:v>271299.98899881309</c:v>
                </c:pt>
                <c:pt idx="2115">
                  <c:v>271299.98899881309</c:v>
                </c:pt>
                <c:pt idx="2116">
                  <c:v>271299.98899881309</c:v>
                </c:pt>
                <c:pt idx="2117">
                  <c:v>271299.98899881309</c:v>
                </c:pt>
                <c:pt idx="2118">
                  <c:v>271299.98899881309</c:v>
                </c:pt>
                <c:pt idx="2119">
                  <c:v>271299.98899881309</c:v>
                </c:pt>
                <c:pt idx="2120">
                  <c:v>271299.98899881309</c:v>
                </c:pt>
                <c:pt idx="2121">
                  <c:v>271299.98899881309</c:v>
                </c:pt>
                <c:pt idx="2122">
                  <c:v>271299.98899881309</c:v>
                </c:pt>
                <c:pt idx="2123">
                  <c:v>271299.98899881309</c:v>
                </c:pt>
                <c:pt idx="2124">
                  <c:v>271299.98899881309</c:v>
                </c:pt>
                <c:pt idx="2125">
                  <c:v>271299.98899881309</c:v>
                </c:pt>
                <c:pt idx="2126">
                  <c:v>271299.98899881309</c:v>
                </c:pt>
                <c:pt idx="2127">
                  <c:v>271299.98899881309</c:v>
                </c:pt>
                <c:pt idx="2128">
                  <c:v>271299.98899881309</c:v>
                </c:pt>
                <c:pt idx="2129">
                  <c:v>271299.98899881309</c:v>
                </c:pt>
                <c:pt idx="2130">
                  <c:v>271299.98899881309</c:v>
                </c:pt>
                <c:pt idx="2131">
                  <c:v>271299.98899881309</c:v>
                </c:pt>
                <c:pt idx="2132">
                  <c:v>271299.98899881309</c:v>
                </c:pt>
                <c:pt idx="2133">
                  <c:v>271299.98899881309</c:v>
                </c:pt>
                <c:pt idx="2134">
                  <c:v>271299.98899881309</c:v>
                </c:pt>
                <c:pt idx="2135">
                  <c:v>271299.98899881309</c:v>
                </c:pt>
                <c:pt idx="2136">
                  <c:v>271299.98899881309</c:v>
                </c:pt>
                <c:pt idx="2137">
                  <c:v>271299.98899881309</c:v>
                </c:pt>
                <c:pt idx="2138">
                  <c:v>271299.98899881309</c:v>
                </c:pt>
                <c:pt idx="2139">
                  <c:v>271299.98899881309</c:v>
                </c:pt>
                <c:pt idx="2140">
                  <c:v>271299.98899881309</c:v>
                </c:pt>
                <c:pt idx="2141">
                  <c:v>271299.98899881309</c:v>
                </c:pt>
                <c:pt idx="2142">
                  <c:v>271299.98899881309</c:v>
                </c:pt>
                <c:pt idx="2143">
                  <c:v>271299.98899881309</c:v>
                </c:pt>
                <c:pt idx="2144">
                  <c:v>271299.98899881309</c:v>
                </c:pt>
                <c:pt idx="2145">
                  <c:v>271299.98899881309</c:v>
                </c:pt>
                <c:pt idx="2146">
                  <c:v>271299.98899881309</c:v>
                </c:pt>
                <c:pt idx="2147">
                  <c:v>271299.98899881309</c:v>
                </c:pt>
                <c:pt idx="2148">
                  <c:v>271299.98899881309</c:v>
                </c:pt>
                <c:pt idx="2149">
                  <c:v>271299.98899881309</c:v>
                </c:pt>
                <c:pt idx="2150">
                  <c:v>271299.98899881309</c:v>
                </c:pt>
                <c:pt idx="2151">
                  <c:v>271299.98899881309</c:v>
                </c:pt>
                <c:pt idx="2152">
                  <c:v>271299.98899881309</c:v>
                </c:pt>
                <c:pt idx="2153">
                  <c:v>271299.98899881309</c:v>
                </c:pt>
                <c:pt idx="2154">
                  <c:v>271299.98899881309</c:v>
                </c:pt>
                <c:pt idx="2155">
                  <c:v>271299.98899881309</c:v>
                </c:pt>
                <c:pt idx="2156">
                  <c:v>271299.98899881309</c:v>
                </c:pt>
                <c:pt idx="2157">
                  <c:v>271299.98899881309</c:v>
                </c:pt>
                <c:pt idx="2158">
                  <c:v>271299.98899881309</c:v>
                </c:pt>
                <c:pt idx="2159">
                  <c:v>271299.98899881309</c:v>
                </c:pt>
                <c:pt idx="2160">
                  <c:v>271299.98899881309</c:v>
                </c:pt>
                <c:pt idx="2161">
                  <c:v>271299.98899881309</c:v>
                </c:pt>
                <c:pt idx="2162">
                  <c:v>271299.98899881309</c:v>
                </c:pt>
                <c:pt idx="2163">
                  <c:v>271299.98899881309</c:v>
                </c:pt>
                <c:pt idx="2164">
                  <c:v>271299.98899881309</c:v>
                </c:pt>
                <c:pt idx="2165">
                  <c:v>271299.98899881309</c:v>
                </c:pt>
                <c:pt idx="2166">
                  <c:v>271299.98899881309</c:v>
                </c:pt>
                <c:pt idx="2167">
                  <c:v>271299.98899881309</c:v>
                </c:pt>
                <c:pt idx="2168">
                  <c:v>271299.98899881309</c:v>
                </c:pt>
                <c:pt idx="2169">
                  <c:v>271299.98899881309</c:v>
                </c:pt>
                <c:pt idx="2170">
                  <c:v>271299.98899881309</c:v>
                </c:pt>
                <c:pt idx="2171">
                  <c:v>271299.98899881309</c:v>
                </c:pt>
                <c:pt idx="2172">
                  <c:v>271299.98899881309</c:v>
                </c:pt>
                <c:pt idx="2173">
                  <c:v>271299.98899881309</c:v>
                </c:pt>
                <c:pt idx="2174">
                  <c:v>271299.98899881309</c:v>
                </c:pt>
                <c:pt idx="2175">
                  <c:v>271299.98899881309</c:v>
                </c:pt>
                <c:pt idx="2176">
                  <c:v>271299.98899881309</c:v>
                </c:pt>
                <c:pt idx="2177">
                  <c:v>271299.98899881309</c:v>
                </c:pt>
                <c:pt idx="2178">
                  <c:v>271299.98899881309</c:v>
                </c:pt>
                <c:pt idx="2179">
                  <c:v>271299.98899881309</c:v>
                </c:pt>
                <c:pt idx="2180">
                  <c:v>271299.98899881309</c:v>
                </c:pt>
                <c:pt idx="2181">
                  <c:v>271299.98899881309</c:v>
                </c:pt>
                <c:pt idx="2182">
                  <c:v>271299.98899881309</c:v>
                </c:pt>
                <c:pt idx="2183">
                  <c:v>271299.98899881309</c:v>
                </c:pt>
                <c:pt idx="2184">
                  <c:v>271299.98899881309</c:v>
                </c:pt>
                <c:pt idx="2185">
                  <c:v>271299.98899881309</c:v>
                </c:pt>
                <c:pt idx="2186">
                  <c:v>271299.98899881309</c:v>
                </c:pt>
                <c:pt idx="2187">
                  <c:v>271299.98899881309</c:v>
                </c:pt>
                <c:pt idx="2188">
                  <c:v>271299.98899881309</c:v>
                </c:pt>
                <c:pt idx="2189">
                  <c:v>271299.98899881309</c:v>
                </c:pt>
                <c:pt idx="2190">
                  <c:v>271299.98899881309</c:v>
                </c:pt>
                <c:pt idx="2191">
                  <c:v>271299.98899881309</c:v>
                </c:pt>
                <c:pt idx="2192">
                  <c:v>271299.98899881309</c:v>
                </c:pt>
                <c:pt idx="2193">
                  <c:v>271299.98899881309</c:v>
                </c:pt>
                <c:pt idx="2194">
                  <c:v>271299.98899881309</c:v>
                </c:pt>
                <c:pt idx="2195">
                  <c:v>271299.98899881309</c:v>
                </c:pt>
                <c:pt idx="2196">
                  <c:v>271299.98899881309</c:v>
                </c:pt>
                <c:pt idx="2197">
                  <c:v>271299.98899881309</c:v>
                </c:pt>
                <c:pt idx="2198">
                  <c:v>271299.98899881309</c:v>
                </c:pt>
                <c:pt idx="2199">
                  <c:v>271299.98899881309</c:v>
                </c:pt>
                <c:pt idx="2200">
                  <c:v>271299.98899881309</c:v>
                </c:pt>
                <c:pt idx="2201">
                  <c:v>271299.98899881309</c:v>
                </c:pt>
                <c:pt idx="2202">
                  <c:v>271299.98899881309</c:v>
                </c:pt>
                <c:pt idx="2203">
                  <c:v>271299.98899881309</c:v>
                </c:pt>
                <c:pt idx="2204">
                  <c:v>271299.98899881309</c:v>
                </c:pt>
                <c:pt idx="2205">
                  <c:v>271299.98899881309</c:v>
                </c:pt>
                <c:pt idx="2206">
                  <c:v>271299.98899881309</c:v>
                </c:pt>
                <c:pt idx="2207">
                  <c:v>271299.98899881309</c:v>
                </c:pt>
                <c:pt idx="2208">
                  <c:v>271299.98899881309</c:v>
                </c:pt>
                <c:pt idx="2209">
                  <c:v>271299.98899881309</c:v>
                </c:pt>
                <c:pt idx="2210">
                  <c:v>271299.98899881309</c:v>
                </c:pt>
                <c:pt idx="2211">
                  <c:v>271299.98899881309</c:v>
                </c:pt>
                <c:pt idx="2212">
                  <c:v>271299.98899881309</c:v>
                </c:pt>
                <c:pt idx="2213">
                  <c:v>271299.98899881309</c:v>
                </c:pt>
                <c:pt idx="2214">
                  <c:v>271299.98899881309</c:v>
                </c:pt>
                <c:pt idx="2215">
                  <c:v>271299.98899881309</c:v>
                </c:pt>
                <c:pt idx="2216">
                  <c:v>271299.98899881309</c:v>
                </c:pt>
                <c:pt idx="2217">
                  <c:v>271299.98899881309</c:v>
                </c:pt>
                <c:pt idx="2218">
                  <c:v>271299.98899881309</c:v>
                </c:pt>
                <c:pt idx="2219">
                  <c:v>271299.98899881309</c:v>
                </c:pt>
                <c:pt idx="2220">
                  <c:v>271299.98899881309</c:v>
                </c:pt>
                <c:pt idx="2221">
                  <c:v>271299.98899881309</c:v>
                </c:pt>
                <c:pt idx="2222">
                  <c:v>271299.98899881309</c:v>
                </c:pt>
                <c:pt idx="2223">
                  <c:v>271299.98899881309</c:v>
                </c:pt>
                <c:pt idx="2224">
                  <c:v>271299.98899881309</c:v>
                </c:pt>
                <c:pt idx="2225">
                  <c:v>271299.98899881309</c:v>
                </c:pt>
                <c:pt idx="2226">
                  <c:v>271299.98899881309</c:v>
                </c:pt>
                <c:pt idx="2227">
                  <c:v>271299.98899881309</c:v>
                </c:pt>
                <c:pt idx="2228">
                  <c:v>271299.98899881309</c:v>
                </c:pt>
                <c:pt idx="2229">
                  <c:v>271299.98899881309</c:v>
                </c:pt>
                <c:pt idx="2230">
                  <c:v>271299.98899881309</c:v>
                </c:pt>
                <c:pt idx="2231">
                  <c:v>271299.98899881309</c:v>
                </c:pt>
                <c:pt idx="2232">
                  <c:v>271299.98899881309</c:v>
                </c:pt>
                <c:pt idx="2233">
                  <c:v>271299.98899881309</c:v>
                </c:pt>
                <c:pt idx="2234">
                  <c:v>271299.98899881309</c:v>
                </c:pt>
                <c:pt idx="2235">
                  <c:v>271299.98899881309</c:v>
                </c:pt>
                <c:pt idx="2236">
                  <c:v>271299.98899881309</c:v>
                </c:pt>
                <c:pt idx="2237">
                  <c:v>271299.98899881309</c:v>
                </c:pt>
                <c:pt idx="2238">
                  <c:v>271299.98899881309</c:v>
                </c:pt>
                <c:pt idx="2239">
                  <c:v>271299.98899881309</c:v>
                </c:pt>
                <c:pt idx="2240">
                  <c:v>271299.98899881309</c:v>
                </c:pt>
                <c:pt idx="2241">
                  <c:v>271299.98899881309</c:v>
                </c:pt>
                <c:pt idx="2242">
                  <c:v>271299.98899881309</c:v>
                </c:pt>
                <c:pt idx="2243">
                  <c:v>271299.98899881309</c:v>
                </c:pt>
                <c:pt idx="2244">
                  <c:v>271299.98899881309</c:v>
                </c:pt>
                <c:pt idx="2245">
                  <c:v>271299.98899881309</c:v>
                </c:pt>
                <c:pt idx="2246">
                  <c:v>271299.98899881309</c:v>
                </c:pt>
                <c:pt idx="2247">
                  <c:v>271299.98899881309</c:v>
                </c:pt>
                <c:pt idx="2248">
                  <c:v>271299.98899881309</c:v>
                </c:pt>
                <c:pt idx="2249">
                  <c:v>271299.98899881309</c:v>
                </c:pt>
                <c:pt idx="2250">
                  <c:v>271299.98899881309</c:v>
                </c:pt>
                <c:pt idx="2251">
                  <c:v>271299.98899881309</c:v>
                </c:pt>
                <c:pt idx="2252">
                  <c:v>271299.98899881309</c:v>
                </c:pt>
                <c:pt idx="2253">
                  <c:v>271299.98899881309</c:v>
                </c:pt>
                <c:pt idx="2254">
                  <c:v>271299.98899881309</c:v>
                </c:pt>
                <c:pt idx="2255">
                  <c:v>271299.98899881309</c:v>
                </c:pt>
                <c:pt idx="2256">
                  <c:v>271299.98899881309</c:v>
                </c:pt>
                <c:pt idx="2257">
                  <c:v>271299.98899881309</c:v>
                </c:pt>
                <c:pt idx="2258">
                  <c:v>271299.98899881309</c:v>
                </c:pt>
                <c:pt idx="2259">
                  <c:v>271299.98899881309</c:v>
                </c:pt>
                <c:pt idx="2260">
                  <c:v>271299.98899881309</c:v>
                </c:pt>
                <c:pt idx="2261">
                  <c:v>271299.98899881309</c:v>
                </c:pt>
                <c:pt idx="2262">
                  <c:v>271299.98899881309</c:v>
                </c:pt>
                <c:pt idx="2263">
                  <c:v>271299.98899881309</c:v>
                </c:pt>
                <c:pt idx="2264">
                  <c:v>271299.98899881309</c:v>
                </c:pt>
                <c:pt idx="2265">
                  <c:v>271299.98899881309</c:v>
                </c:pt>
                <c:pt idx="2266">
                  <c:v>271299.98899881309</c:v>
                </c:pt>
                <c:pt idx="2267">
                  <c:v>271299.98899881309</c:v>
                </c:pt>
                <c:pt idx="2268">
                  <c:v>271299.98899881309</c:v>
                </c:pt>
                <c:pt idx="2269">
                  <c:v>271299.98899881309</c:v>
                </c:pt>
                <c:pt idx="2270">
                  <c:v>271299.98899881309</c:v>
                </c:pt>
                <c:pt idx="2271">
                  <c:v>271299.98899881309</c:v>
                </c:pt>
                <c:pt idx="2272">
                  <c:v>271299.98899881309</c:v>
                </c:pt>
                <c:pt idx="2273">
                  <c:v>271299.98899881309</c:v>
                </c:pt>
                <c:pt idx="2274">
                  <c:v>271299.98899881309</c:v>
                </c:pt>
                <c:pt idx="2275">
                  <c:v>271299.98899881309</c:v>
                </c:pt>
                <c:pt idx="2276">
                  <c:v>271299.98899881309</c:v>
                </c:pt>
                <c:pt idx="2277">
                  <c:v>271299.98899881309</c:v>
                </c:pt>
                <c:pt idx="2278">
                  <c:v>271299.98899881309</c:v>
                </c:pt>
                <c:pt idx="2279">
                  <c:v>271299.98899881309</c:v>
                </c:pt>
                <c:pt idx="2280">
                  <c:v>271299.98899881309</c:v>
                </c:pt>
                <c:pt idx="2281">
                  <c:v>271299.98899881309</c:v>
                </c:pt>
                <c:pt idx="2282">
                  <c:v>271299.98899881309</c:v>
                </c:pt>
                <c:pt idx="2283">
                  <c:v>271299.98899881309</c:v>
                </c:pt>
                <c:pt idx="2284">
                  <c:v>271299.98899881309</c:v>
                </c:pt>
                <c:pt idx="2285">
                  <c:v>271299.98899881309</c:v>
                </c:pt>
                <c:pt idx="2286">
                  <c:v>271299.98899881309</c:v>
                </c:pt>
                <c:pt idx="2287">
                  <c:v>271299.98899881309</c:v>
                </c:pt>
                <c:pt idx="2288">
                  <c:v>271299.98899881309</c:v>
                </c:pt>
                <c:pt idx="2289">
                  <c:v>271299.98899881309</c:v>
                </c:pt>
                <c:pt idx="2290">
                  <c:v>271299.98899881309</c:v>
                </c:pt>
                <c:pt idx="2291">
                  <c:v>271299.98899881309</c:v>
                </c:pt>
                <c:pt idx="2292">
                  <c:v>271299.98899881309</c:v>
                </c:pt>
                <c:pt idx="2293">
                  <c:v>271299.98899881309</c:v>
                </c:pt>
                <c:pt idx="2294">
                  <c:v>271299.98899881309</c:v>
                </c:pt>
                <c:pt idx="2295">
                  <c:v>271299.98899881309</c:v>
                </c:pt>
                <c:pt idx="2296">
                  <c:v>271299.98899881309</c:v>
                </c:pt>
                <c:pt idx="2297">
                  <c:v>271299.98899881309</c:v>
                </c:pt>
                <c:pt idx="2298">
                  <c:v>271299.98899881309</c:v>
                </c:pt>
                <c:pt idx="2299">
                  <c:v>271299.98899881309</c:v>
                </c:pt>
                <c:pt idx="2300">
                  <c:v>271299.98899881309</c:v>
                </c:pt>
                <c:pt idx="2301">
                  <c:v>271299.98899881309</c:v>
                </c:pt>
                <c:pt idx="2302">
                  <c:v>271299.98899881309</c:v>
                </c:pt>
                <c:pt idx="2303">
                  <c:v>271299.98899881309</c:v>
                </c:pt>
                <c:pt idx="2304">
                  <c:v>271299.98899881309</c:v>
                </c:pt>
                <c:pt idx="2305">
                  <c:v>271299.98899881309</c:v>
                </c:pt>
                <c:pt idx="2306">
                  <c:v>271299.98899881309</c:v>
                </c:pt>
                <c:pt idx="2307">
                  <c:v>271299.98899881309</c:v>
                </c:pt>
                <c:pt idx="2308">
                  <c:v>271299.98899881309</c:v>
                </c:pt>
                <c:pt idx="2309">
                  <c:v>271299.98899881309</c:v>
                </c:pt>
                <c:pt idx="2310">
                  <c:v>271299.98899881309</c:v>
                </c:pt>
                <c:pt idx="2311">
                  <c:v>271299.98899881309</c:v>
                </c:pt>
                <c:pt idx="2312">
                  <c:v>271299.98899881309</c:v>
                </c:pt>
                <c:pt idx="2313">
                  <c:v>271299.98899881309</c:v>
                </c:pt>
                <c:pt idx="2314">
                  <c:v>271299.98899881309</c:v>
                </c:pt>
                <c:pt idx="2315">
                  <c:v>271299.98899881309</c:v>
                </c:pt>
                <c:pt idx="2316">
                  <c:v>271299.98899881309</c:v>
                </c:pt>
                <c:pt idx="2317">
                  <c:v>271299.98899881309</c:v>
                </c:pt>
                <c:pt idx="2318">
                  <c:v>271299.98899881309</c:v>
                </c:pt>
                <c:pt idx="2319">
                  <c:v>271299.98899881309</c:v>
                </c:pt>
                <c:pt idx="2320">
                  <c:v>271299.98899881309</c:v>
                </c:pt>
                <c:pt idx="2321">
                  <c:v>271299.98899881309</c:v>
                </c:pt>
                <c:pt idx="2322">
                  <c:v>271299.98899881309</c:v>
                </c:pt>
                <c:pt idx="2323">
                  <c:v>271299.98899881309</c:v>
                </c:pt>
                <c:pt idx="2324">
                  <c:v>271299.98899881309</c:v>
                </c:pt>
                <c:pt idx="2325">
                  <c:v>271299.98899881309</c:v>
                </c:pt>
                <c:pt idx="2326">
                  <c:v>271299.98899881309</c:v>
                </c:pt>
                <c:pt idx="2327">
                  <c:v>271299.98899881309</c:v>
                </c:pt>
                <c:pt idx="2328">
                  <c:v>271299.98899881309</c:v>
                </c:pt>
                <c:pt idx="2329">
                  <c:v>271299.98899881309</c:v>
                </c:pt>
                <c:pt idx="2330">
                  <c:v>271299.98899881309</c:v>
                </c:pt>
                <c:pt idx="2331">
                  <c:v>271299.98899881309</c:v>
                </c:pt>
                <c:pt idx="2332">
                  <c:v>271299.98899881309</c:v>
                </c:pt>
                <c:pt idx="2333">
                  <c:v>271299.98899881309</c:v>
                </c:pt>
                <c:pt idx="2334">
                  <c:v>271299.98899881309</c:v>
                </c:pt>
                <c:pt idx="2335">
                  <c:v>271299.98899881309</c:v>
                </c:pt>
                <c:pt idx="2336">
                  <c:v>271299.98899881309</c:v>
                </c:pt>
                <c:pt idx="2337">
                  <c:v>271299.98899881309</c:v>
                </c:pt>
                <c:pt idx="2338">
                  <c:v>271299.98899881309</c:v>
                </c:pt>
                <c:pt idx="2339">
                  <c:v>271299.98899881309</c:v>
                </c:pt>
                <c:pt idx="2340">
                  <c:v>271299.98899881309</c:v>
                </c:pt>
                <c:pt idx="2341">
                  <c:v>271299.98899881309</c:v>
                </c:pt>
                <c:pt idx="2342">
                  <c:v>271299.98899881309</c:v>
                </c:pt>
                <c:pt idx="2343">
                  <c:v>271299.98899881309</c:v>
                </c:pt>
                <c:pt idx="2344">
                  <c:v>271299.98899881309</c:v>
                </c:pt>
                <c:pt idx="2345">
                  <c:v>271299.98899881309</c:v>
                </c:pt>
                <c:pt idx="2346">
                  <c:v>271299.98899881309</c:v>
                </c:pt>
                <c:pt idx="2347">
                  <c:v>271299.98899881309</c:v>
                </c:pt>
                <c:pt idx="2348">
                  <c:v>271299.98899881309</c:v>
                </c:pt>
                <c:pt idx="2349">
                  <c:v>271299.98899881309</c:v>
                </c:pt>
                <c:pt idx="2350">
                  <c:v>271299.98899881309</c:v>
                </c:pt>
                <c:pt idx="2351">
                  <c:v>271299.98899881309</c:v>
                </c:pt>
                <c:pt idx="2352">
                  <c:v>271299.98899881309</c:v>
                </c:pt>
                <c:pt idx="2353">
                  <c:v>271299.98899881309</c:v>
                </c:pt>
                <c:pt idx="2354">
                  <c:v>271299.98899881309</c:v>
                </c:pt>
                <c:pt idx="2355">
                  <c:v>271299.98899881309</c:v>
                </c:pt>
                <c:pt idx="2356">
                  <c:v>271299.98899881309</c:v>
                </c:pt>
                <c:pt idx="2357">
                  <c:v>271299.98899881309</c:v>
                </c:pt>
                <c:pt idx="2358">
                  <c:v>271299.98899881309</c:v>
                </c:pt>
                <c:pt idx="2359">
                  <c:v>271299.98899881309</c:v>
                </c:pt>
                <c:pt idx="2360">
                  <c:v>271299.98899881309</c:v>
                </c:pt>
                <c:pt idx="2361">
                  <c:v>271299.98899881309</c:v>
                </c:pt>
                <c:pt idx="2362">
                  <c:v>271299.98899881309</c:v>
                </c:pt>
                <c:pt idx="2363">
                  <c:v>271299.98899881309</c:v>
                </c:pt>
                <c:pt idx="2364">
                  <c:v>271299.98899881309</c:v>
                </c:pt>
                <c:pt idx="2365">
                  <c:v>271299.98899881309</c:v>
                </c:pt>
                <c:pt idx="2366">
                  <c:v>271299.98899881309</c:v>
                </c:pt>
                <c:pt idx="2367">
                  <c:v>271299.98899881309</c:v>
                </c:pt>
                <c:pt idx="2368">
                  <c:v>271299.98899881309</c:v>
                </c:pt>
                <c:pt idx="2369">
                  <c:v>271299.98899881309</c:v>
                </c:pt>
                <c:pt idx="2370">
                  <c:v>271299.98899881309</c:v>
                </c:pt>
                <c:pt idx="2371">
                  <c:v>271299.98899881309</c:v>
                </c:pt>
                <c:pt idx="2372">
                  <c:v>271299.98899881309</c:v>
                </c:pt>
                <c:pt idx="2373">
                  <c:v>271299.98899881309</c:v>
                </c:pt>
                <c:pt idx="2374">
                  <c:v>271299.98899881309</c:v>
                </c:pt>
                <c:pt idx="2375">
                  <c:v>271299.98899881309</c:v>
                </c:pt>
                <c:pt idx="2376">
                  <c:v>271299.98899881309</c:v>
                </c:pt>
                <c:pt idx="2377">
                  <c:v>271299.98899881309</c:v>
                </c:pt>
                <c:pt idx="2378">
                  <c:v>271299.98899881309</c:v>
                </c:pt>
                <c:pt idx="2379">
                  <c:v>271299.98899881309</c:v>
                </c:pt>
                <c:pt idx="2380">
                  <c:v>271299.98899881309</c:v>
                </c:pt>
                <c:pt idx="2381">
                  <c:v>271299.98899881309</c:v>
                </c:pt>
                <c:pt idx="2382">
                  <c:v>271299.98899881309</c:v>
                </c:pt>
                <c:pt idx="2383">
                  <c:v>271299.98899881309</c:v>
                </c:pt>
                <c:pt idx="2384">
                  <c:v>271299.98899881309</c:v>
                </c:pt>
                <c:pt idx="2385">
                  <c:v>271299.98899881309</c:v>
                </c:pt>
                <c:pt idx="2386">
                  <c:v>271299.98899881309</c:v>
                </c:pt>
                <c:pt idx="2387">
                  <c:v>271299.98899881309</c:v>
                </c:pt>
                <c:pt idx="2388">
                  <c:v>271299.98899881309</c:v>
                </c:pt>
                <c:pt idx="2389">
                  <c:v>271299.98899881309</c:v>
                </c:pt>
                <c:pt idx="2390">
                  <c:v>271299.98899881309</c:v>
                </c:pt>
                <c:pt idx="2391">
                  <c:v>271299.98899881309</c:v>
                </c:pt>
                <c:pt idx="2392">
                  <c:v>271299.98899881309</c:v>
                </c:pt>
                <c:pt idx="2393">
                  <c:v>271299.98899881309</c:v>
                </c:pt>
                <c:pt idx="2394">
                  <c:v>271299.98899881309</c:v>
                </c:pt>
                <c:pt idx="2395">
                  <c:v>271299.98899881309</c:v>
                </c:pt>
                <c:pt idx="2396">
                  <c:v>271299.98899881309</c:v>
                </c:pt>
                <c:pt idx="2397">
                  <c:v>271299.98899881309</c:v>
                </c:pt>
                <c:pt idx="2398">
                  <c:v>271299.98899881309</c:v>
                </c:pt>
                <c:pt idx="2399">
                  <c:v>271299.98899881309</c:v>
                </c:pt>
                <c:pt idx="2400">
                  <c:v>271299.98899881309</c:v>
                </c:pt>
                <c:pt idx="2401">
                  <c:v>271299.98899881309</c:v>
                </c:pt>
                <c:pt idx="2402">
                  <c:v>271299.98899881309</c:v>
                </c:pt>
                <c:pt idx="2403">
                  <c:v>271299.98899881309</c:v>
                </c:pt>
                <c:pt idx="2404">
                  <c:v>271299.98899881309</c:v>
                </c:pt>
                <c:pt idx="2405">
                  <c:v>271299.98899881309</c:v>
                </c:pt>
                <c:pt idx="2406">
                  <c:v>271299.98899881309</c:v>
                </c:pt>
                <c:pt idx="2407">
                  <c:v>271299.98899881309</c:v>
                </c:pt>
                <c:pt idx="2408">
                  <c:v>271299.98899881309</c:v>
                </c:pt>
                <c:pt idx="2409">
                  <c:v>271299.98899881309</c:v>
                </c:pt>
                <c:pt idx="2410">
                  <c:v>271299.98899881309</c:v>
                </c:pt>
                <c:pt idx="2411">
                  <c:v>271299.98899881309</c:v>
                </c:pt>
                <c:pt idx="2412">
                  <c:v>271299.98899881309</c:v>
                </c:pt>
                <c:pt idx="2413">
                  <c:v>271299.98899881309</c:v>
                </c:pt>
                <c:pt idx="2414">
                  <c:v>271299.98899881309</c:v>
                </c:pt>
                <c:pt idx="2415">
                  <c:v>271299.98899881309</c:v>
                </c:pt>
                <c:pt idx="2416">
                  <c:v>271299.98899881309</c:v>
                </c:pt>
                <c:pt idx="2417">
                  <c:v>271299.98899881309</c:v>
                </c:pt>
                <c:pt idx="2418">
                  <c:v>271299.98899881309</c:v>
                </c:pt>
                <c:pt idx="2419">
                  <c:v>271299.98899881309</c:v>
                </c:pt>
                <c:pt idx="2420">
                  <c:v>271299.98899881309</c:v>
                </c:pt>
                <c:pt idx="2421">
                  <c:v>271299.98899881309</c:v>
                </c:pt>
                <c:pt idx="2422">
                  <c:v>271299.98899881309</c:v>
                </c:pt>
                <c:pt idx="2423">
                  <c:v>271299.98899881309</c:v>
                </c:pt>
                <c:pt idx="2424">
                  <c:v>271299.98899881309</c:v>
                </c:pt>
                <c:pt idx="2425">
                  <c:v>271299.98899881309</c:v>
                </c:pt>
                <c:pt idx="2426">
                  <c:v>271299.98899881309</c:v>
                </c:pt>
                <c:pt idx="2427">
                  <c:v>271299.98899881309</c:v>
                </c:pt>
                <c:pt idx="2428">
                  <c:v>271299.98899881309</c:v>
                </c:pt>
                <c:pt idx="2429">
                  <c:v>271299.98899881309</c:v>
                </c:pt>
                <c:pt idx="2430">
                  <c:v>271299.98899881309</c:v>
                </c:pt>
                <c:pt idx="2431">
                  <c:v>271299.98899881309</c:v>
                </c:pt>
                <c:pt idx="2432">
                  <c:v>271299.98899881309</c:v>
                </c:pt>
                <c:pt idx="2433">
                  <c:v>271299.98899881309</c:v>
                </c:pt>
                <c:pt idx="2434">
                  <c:v>271299.98899881309</c:v>
                </c:pt>
                <c:pt idx="2435">
                  <c:v>271299.98899881309</c:v>
                </c:pt>
                <c:pt idx="2436">
                  <c:v>271299.98899881309</c:v>
                </c:pt>
                <c:pt idx="2437">
                  <c:v>271299.98899881309</c:v>
                </c:pt>
                <c:pt idx="2438">
                  <c:v>271299.98899881309</c:v>
                </c:pt>
                <c:pt idx="2439">
                  <c:v>271299.98899881309</c:v>
                </c:pt>
                <c:pt idx="2440">
                  <c:v>271299.98899881309</c:v>
                </c:pt>
                <c:pt idx="2441">
                  <c:v>271299.98899881309</c:v>
                </c:pt>
                <c:pt idx="2442">
                  <c:v>271299.98899881309</c:v>
                </c:pt>
                <c:pt idx="2443">
                  <c:v>271299.98899881309</c:v>
                </c:pt>
                <c:pt idx="2444">
                  <c:v>271299.98899881309</c:v>
                </c:pt>
                <c:pt idx="2445">
                  <c:v>271299.98899881309</c:v>
                </c:pt>
                <c:pt idx="2446">
                  <c:v>271299.98899881309</c:v>
                </c:pt>
                <c:pt idx="2447">
                  <c:v>271299.98899881309</c:v>
                </c:pt>
                <c:pt idx="2448">
                  <c:v>271299.98899881309</c:v>
                </c:pt>
                <c:pt idx="2449">
                  <c:v>271299.98899881309</c:v>
                </c:pt>
                <c:pt idx="2450">
                  <c:v>271299.98899881309</c:v>
                </c:pt>
                <c:pt idx="2451">
                  <c:v>271299.98899881309</c:v>
                </c:pt>
                <c:pt idx="2452">
                  <c:v>271299.98899881309</c:v>
                </c:pt>
                <c:pt idx="2453">
                  <c:v>271299.98899881309</c:v>
                </c:pt>
                <c:pt idx="2454">
                  <c:v>271299.98899881309</c:v>
                </c:pt>
                <c:pt idx="2455">
                  <c:v>271299.98899881309</c:v>
                </c:pt>
                <c:pt idx="2456">
                  <c:v>271299.98899881309</c:v>
                </c:pt>
                <c:pt idx="2457">
                  <c:v>271299.98899881309</c:v>
                </c:pt>
                <c:pt idx="2458">
                  <c:v>271299.98899881309</c:v>
                </c:pt>
                <c:pt idx="2459">
                  <c:v>271299.98899881309</c:v>
                </c:pt>
                <c:pt idx="2460">
                  <c:v>271299.98899881309</c:v>
                </c:pt>
                <c:pt idx="2461">
                  <c:v>271299.98899881309</c:v>
                </c:pt>
                <c:pt idx="2462">
                  <c:v>271299.98899881309</c:v>
                </c:pt>
                <c:pt idx="2463">
                  <c:v>271299.98899881309</c:v>
                </c:pt>
                <c:pt idx="2464">
                  <c:v>271299.98899881309</c:v>
                </c:pt>
                <c:pt idx="2465">
                  <c:v>271299.98899881309</c:v>
                </c:pt>
                <c:pt idx="2466">
                  <c:v>271299.98899881309</c:v>
                </c:pt>
                <c:pt idx="2467">
                  <c:v>271299.98899881309</c:v>
                </c:pt>
                <c:pt idx="2468">
                  <c:v>271299.98899881309</c:v>
                </c:pt>
                <c:pt idx="2469">
                  <c:v>271299.98899881309</c:v>
                </c:pt>
                <c:pt idx="2470">
                  <c:v>271299.98899881309</c:v>
                </c:pt>
                <c:pt idx="2471">
                  <c:v>271299.98899881309</c:v>
                </c:pt>
                <c:pt idx="2472">
                  <c:v>271299.98899881309</c:v>
                </c:pt>
                <c:pt idx="2473">
                  <c:v>271299.98899881309</c:v>
                </c:pt>
                <c:pt idx="2474">
                  <c:v>271299.98899881309</c:v>
                </c:pt>
                <c:pt idx="2475">
                  <c:v>271299.98899881309</c:v>
                </c:pt>
                <c:pt idx="2476">
                  <c:v>271299.98899881309</c:v>
                </c:pt>
                <c:pt idx="2477">
                  <c:v>271299.98899881309</c:v>
                </c:pt>
                <c:pt idx="2478">
                  <c:v>271299.98899881309</c:v>
                </c:pt>
                <c:pt idx="2479">
                  <c:v>271299.98899881309</c:v>
                </c:pt>
                <c:pt idx="2480">
                  <c:v>271299.98899881309</c:v>
                </c:pt>
                <c:pt idx="2481">
                  <c:v>271299.98899881309</c:v>
                </c:pt>
                <c:pt idx="2482">
                  <c:v>271299.98899881309</c:v>
                </c:pt>
                <c:pt idx="2483">
                  <c:v>271299.98899881309</c:v>
                </c:pt>
                <c:pt idx="2484">
                  <c:v>271299.98899881309</c:v>
                </c:pt>
                <c:pt idx="2485">
                  <c:v>271299.98899881309</c:v>
                </c:pt>
                <c:pt idx="2486">
                  <c:v>271299.98899881309</c:v>
                </c:pt>
                <c:pt idx="2487">
                  <c:v>271299.98899881309</c:v>
                </c:pt>
                <c:pt idx="2488">
                  <c:v>271299.98899881309</c:v>
                </c:pt>
                <c:pt idx="2489">
                  <c:v>271299.98899881309</c:v>
                </c:pt>
                <c:pt idx="2490">
                  <c:v>271299.98899881309</c:v>
                </c:pt>
                <c:pt idx="2491">
                  <c:v>271299.98899881309</c:v>
                </c:pt>
                <c:pt idx="2492">
                  <c:v>271299.98899881309</c:v>
                </c:pt>
                <c:pt idx="2493">
                  <c:v>271299.98899881309</c:v>
                </c:pt>
                <c:pt idx="2494">
                  <c:v>271299.98899881309</c:v>
                </c:pt>
                <c:pt idx="2495">
                  <c:v>271299.98899881309</c:v>
                </c:pt>
                <c:pt idx="2496">
                  <c:v>271299.98899881309</c:v>
                </c:pt>
                <c:pt idx="2497">
                  <c:v>271299.98899881309</c:v>
                </c:pt>
                <c:pt idx="2498">
                  <c:v>271299.98899881309</c:v>
                </c:pt>
                <c:pt idx="2499">
                  <c:v>271299.98899881309</c:v>
                </c:pt>
                <c:pt idx="2500">
                  <c:v>271299.98899881309</c:v>
                </c:pt>
                <c:pt idx="2501">
                  <c:v>271299.98899881309</c:v>
                </c:pt>
                <c:pt idx="2502">
                  <c:v>271299.98899881309</c:v>
                </c:pt>
                <c:pt idx="2503">
                  <c:v>271299.98899881309</c:v>
                </c:pt>
                <c:pt idx="2504">
                  <c:v>271299.98899881309</c:v>
                </c:pt>
                <c:pt idx="2505">
                  <c:v>271299.98899881309</c:v>
                </c:pt>
                <c:pt idx="2506">
                  <c:v>271299.98899881309</c:v>
                </c:pt>
                <c:pt idx="2507">
                  <c:v>271299.98899881309</c:v>
                </c:pt>
                <c:pt idx="2508">
                  <c:v>271299.98899881309</c:v>
                </c:pt>
                <c:pt idx="2509">
                  <c:v>271299.98899881309</c:v>
                </c:pt>
                <c:pt idx="2510">
                  <c:v>271299.98899881309</c:v>
                </c:pt>
                <c:pt idx="2511">
                  <c:v>271299.98899881309</c:v>
                </c:pt>
                <c:pt idx="2512">
                  <c:v>271299.98899881309</c:v>
                </c:pt>
                <c:pt idx="2513">
                  <c:v>271299.98899881309</c:v>
                </c:pt>
                <c:pt idx="2514">
                  <c:v>271299.98899881309</c:v>
                </c:pt>
                <c:pt idx="2515">
                  <c:v>271299.98899881309</c:v>
                </c:pt>
                <c:pt idx="2516">
                  <c:v>271299.98899881309</c:v>
                </c:pt>
                <c:pt idx="2517">
                  <c:v>271299.98899881309</c:v>
                </c:pt>
                <c:pt idx="2518">
                  <c:v>271299.98899881309</c:v>
                </c:pt>
                <c:pt idx="2519">
                  <c:v>271299.98899881309</c:v>
                </c:pt>
                <c:pt idx="2520">
                  <c:v>271299.98899881309</c:v>
                </c:pt>
                <c:pt idx="2521">
                  <c:v>271299.98899881309</c:v>
                </c:pt>
                <c:pt idx="2522">
                  <c:v>271299.98899881309</c:v>
                </c:pt>
                <c:pt idx="2523">
                  <c:v>271299.98899881309</c:v>
                </c:pt>
                <c:pt idx="2524">
                  <c:v>271299.98899881309</c:v>
                </c:pt>
                <c:pt idx="2525">
                  <c:v>271299.98899881309</c:v>
                </c:pt>
                <c:pt idx="2526">
                  <c:v>271299.98899881309</c:v>
                </c:pt>
                <c:pt idx="2527">
                  <c:v>271299.98899881309</c:v>
                </c:pt>
                <c:pt idx="2528">
                  <c:v>271299.98899881309</c:v>
                </c:pt>
                <c:pt idx="2529">
                  <c:v>271299.98899881309</c:v>
                </c:pt>
                <c:pt idx="2530">
                  <c:v>271299.98899881309</c:v>
                </c:pt>
                <c:pt idx="2531">
                  <c:v>271299.98899881309</c:v>
                </c:pt>
                <c:pt idx="2532">
                  <c:v>271299.98899881309</c:v>
                </c:pt>
                <c:pt idx="2533">
                  <c:v>271299.98899881309</c:v>
                </c:pt>
                <c:pt idx="2534">
                  <c:v>271299.98899881309</c:v>
                </c:pt>
                <c:pt idx="2535">
                  <c:v>271299.98899881309</c:v>
                </c:pt>
                <c:pt idx="2536">
                  <c:v>271299.98899881309</c:v>
                </c:pt>
                <c:pt idx="2537">
                  <c:v>271299.98899881309</c:v>
                </c:pt>
                <c:pt idx="2538">
                  <c:v>271299.98899881309</c:v>
                </c:pt>
                <c:pt idx="2539">
                  <c:v>271299.98899881309</c:v>
                </c:pt>
                <c:pt idx="2540">
                  <c:v>271299.98899881309</c:v>
                </c:pt>
                <c:pt idx="2541">
                  <c:v>271299.98899881309</c:v>
                </c:pt>
                <c:pt idx="2542">
                  <c:v>271299.98899881309</c:v>
                </c:pt>
                <c:pt idx="2543">
                  <c:v>271299.98899881309</c:v>
                </c:pt>
                <c:pt idx="2544">
                  <c:v>271299.98899881309</c:v>
                </c:pt>
                <c:pt idx="2545">
                  <c:v>271299.98899881309</c:v>
                </c:pt>
                <c:pt idx="2546">
                  <c:v>271299.98899881309</c:v>
                </c:pt>
                <c:pt idx="2547">
                  <c:v>271299.98899881309</c:v>
                </c:pt>
                <c:pt idx="2548">
                  <c:v>271299.98899881309</c:v>
                </c:pt>
                <c:pt idx="2549">
                  <c:v>271299.98899881309</c:v>
                </c:pt>
                <c:pt idx="2550">
                  <c:v>271299.98899881309</c:v>
                </c:pt>
                <c:pt idx="2551">
                  <c:v>271299.98899881309</c:v>
                </c:pt>
                <c:pt idx="2552">
                  <c:v>271299.98899881309</c:v>
                </c:pt>
                <c:pt idx="2553">
                  <c:v>271299.98899881309</c:v>
                </c:pt>
                <c:pt idx="2554">
                  <c:v>271299.98899881309</c:v>
                </c:pt>
                <c:pt idx="2555">
                  <c:v>271299.98899881309</c:v>
                </c:pt>
                <c:pt idx="2556">
                  <c:v>271299.98899881309</c:v>
                </c:pt>
                <c:pt idx="2557">
                  <c:v>271299.98899881309</c:v>
                </c:pt>
                <c:pt idx="2558">
                  <c:v>271299.98899881309</c:v>
                </c:pt>
                <c:pt idx="2559">
                  <c:v>271299.98899881309</c:v>
                </c:pt>
                <c:pt idx="2560">
                  <c:v>271299.98899881309</c:v>
                </c:pt>
                <c:pt idx="2561">
                  <c:v>271299.98899881309</c:v>
                </c:pt>
                <c:pt idx="2562">
                  <c:v>271299.98899881309</c:v>
                </c:pt>
                <c:pt idx="2563">
                  <c:v>271299.98899881309</c:v>
                </c:pt>
                <c:pt idx="2564">
                  <c:v>271299.98899881309</c:v>
                </c:pt>
                <c:pt idx="2565">
                  <c:v>271299.98899881309</c:v>
                </c:pt>
                <c:pt idx="2566">
                  <c:v>271299.98899881309</c:v>
                </c:pt>
                <c:pt idx="2567">
                  <c:v>271299.98899881309</c:v>
                </c:pt>
                <c:pt idx="2568">
                  <c:v>271299.98899881309</c:v>
                </c:pt>
                <c:pt idx="2569">
                  <c:v>271299.98899881309</c:v>
                </c:pt>
                <c:pt idx="2570">
                  <c:v>271299.98899881309</c:v>
                </c:pt>
                <c:pt idx="2571">
                  <c:v>271299.98899881309</c:v>
                </c:pt>
                <c:pt idx="2572">
                  <c:v>271299.98899881309</c:v>
                </c:pt>
                <c:pt idx="2573">
                  <c:v>271299.98899881309</c:v>
                </c:pt>
                <c:pt idx="2574">
                  <c:v>271299.98899881309</c:v>
                </c:pt>
                <c:pt idx="2575">
                  <c:v>271299.98899881309</c:v>
                </c:pt>
                <c:pt idx="2576">
                  <c:v>271299.98899881309</c:v>
                </c:pt>
                <c:pt idx="2577">
                  <c:v>271299.98899881309</c:v>
                </c:pt>
                <c:pt idx="2578">
                  <c:v>271299.98899881309</c:v>
                </c:pt>
                <c:pt idx="2579">
                  <c:v>271299.98899881309</c:v>
                </c:pt>
                <c:pt idx="2580">
                  <c:v>271299.98899881309</c:v>
                </c:pt>
                <c:pt idx="2581">
                  <c:v>271299.98899881309</c:v>
                </c:pt>
                <c:pt idx="2582">
                  <c:v>271299.98899881309</c:v>
                </c:pt>
                <c:pt idx="2583">
                  <c:v>271299.98899881309</c:v>
                </c:pt>
                <c:pt idx="2584">
                  <c:v>271299.98899881309</c:v>
                </c:pt>
                <c:pt idx="2585">
                  <c:v>271299.98899881309</c:v>
                </c:pt>
                <c:pt idx="2586">
                  <c:v>271299.98899881309</c:v>
                </c:pt>
                <c:pt idx="2587">
                  <c:v>271299.98899881309</c:v>
                </c:pt>
                <c:pt idx="2588">
                  <c:v>271299.98899881309</c:v>
                </c:pt>
                <c:pt idx="2589">
                  <c:v>271299.98899881309</c:v>
                </c:pt>
                <c:pt idx="2590">
                  <c:v>271299.98899881309</c:v>
                </c:pt>
                <c:pt idx="2591">
                  <c:v>271299.98899881309</c:v>
                </c:pt>
                <c:pt idx="2592">
                  <c:v>271299.98899881309</c:v>
                </c:pt>
                <c:pt idx="2593">
                  <c:v>271299.98899881309</c:v>
                </c:pt>
                <c:pt idx="2594">
                  <c:v>271299.98899881309</c:v>
                </c:pt>
                <c:pt idx="2595">
                  <c:v>271299.98899881309</c:v>
                </c:pt>
                <c:pt idx="2596">
                  <c:v>271299.98899881309</c:v>
                </c:pt>
                <c:pt idx="2597">
                  <c:v>271299.98899881309</c:v>
                </c:pt>
                <c:pt idx="2598">
                  <c:v>271299.98899881309</c:v>
                </c:pt>
                <c:pt idx="2599">
                  <c:v>271299.98899881309</c:v>
                </c:pt>
                <c:pt idx="2600">
                  <c:v>271299.98899881309</c:v>
                </c:pt>
                <c:pt idx="2601">
                  <c:v>271299.98899881309</c:v>
                </c:pt>
                <c:pt idx="2602">
                  <c:v>271299.98899881309</c:v>
                </c:pt>
                <c:pt idx="2603">
                  <c:v>271299.98899881309</c:v>
                </c:pt>
                <c:pt idx="2604">
                  <c:v>271299.98899881309</c:v>
                </c:pt>
                <c:pt idx="2605">
                  <c:v>271299.98899881309</c:v>
                </c:pt>
                <c:pt idx="2606">
                  <c:v>271299.98899881309</c:v>
                </c:pt>
                <c:pt idx="2607">
                  <c:v>271299.98899881309</c:v>
                </c:pt>
                <c:pt idx="2608">
                  <c:v>271299.98899881309</c:v>
                </c:pt>
                <c:pt idx="2609">
                  <c:v>271299.98899881309</c:v>
                </c:pt>
                <c:pt idx="2610">
                  <c:v>271299.98899881309</c:v>
                </c:pt>
                <c:pt idx="2611">
                  <c:v>271299.98899881309</c:v>
                </c:pt>
                <c:pt idx="2612">
                  <c:v>271299.98899881309</c:v>
                </c:pt>
                <c:pt idx="2613">
                  <c:v>271299.98899881309</c:v>
                </c:pt>
                <c:pt idx="2614">
                  <c:v>271299.98899881309</c:v>
                </c:pt>
                <c:pt idx="2615">
                  <c:v>271299.98899881309</c:v>
                </c:pt>
                <c:pt idx="2616">
                  <c:v>271299.98899881309</c:v>
                </c:pt>
                <c:pt idx="2617">
                  <c:v>271299.98899881309</c:v>
                </c:pt>
                <c:pt idx="2618">
                  <c:v>271299.98899881309</c:v>
                </c:pt>
                <c:pt idx="2619">
                  <c:v>271299.98899881309</c:v>
                </c:pt>
                <c:pt idx="2620">
                  <c:v>271299.98899881309</c:v>
                </c:pt>
                <c:pt idx="2621">
                  <c:v>271299.98899881309</c:v>
                </c:pt>
                <c:pt idx="2622">
                  <c:v>271299.98899881309</c:v>
                </c:pt>
                <c:pt idx="2623">
                  <c:v>271299.98899881309</c:v>
                </c:pt>
                <c:pt idx="2624">
                  <c:v>271299.98899881309</c:v>
                </c:pt>
                <c:pt idx="2625">
                  <c:v>271299.98899881309</c:v>
                </c:pt>
                <c:pt idx="2626">
                  <c:v>271299.98899881309</c:v>
                </c:pt>
                <c:pt idx="2627">
                  <c:v>271299.98899881309</c:v>
                </c:pt>
                <c:pt idx="2628">
                  <c:v>271299.98899881309</c:v>
                </c:pt>
                <c:pt idx="2629">
                  <c:v>271299.98899881309</c:v>
                </c:pt>
                <c:pt idx="2630">
                  <c:v>271299.98899881309</c:v>
                </c:pt>
                <c:pt idx="2631">
                  <c:v>271299.98899881309</c:v>
                </c:pt>
                <c:pt idx="2632">
                  <c:v>271299.98899881309</c:v>
                </c:pt>
                <c:pt idx="2633">
                  <c:v>271299.98899881309</c:v>
                </c:pt>
                <c:pt idx="2634">
                  <c:v>271299.98899881309</c:v>
                </c:pt>
                <c:pt idx="2635">
                  <c:v>271299.98899881309</c:v>
                </c:pt>
                <c:pt idx="2636">
                  <c:v>271299.98899881309</c:v>
                </c:pt>
                <c:pt idx="2637">
                  <c:v>271299.98899881309</c:v>
                </c:pt>
                <c:pt idx="2638">
                  <c:v>271299.98899881309</c:v>
                </c:pt>
                <c:pt idx="2639">
                  <c:v>271299.98899881309</c:v>
                </c:pt>
                <c:pt idx="2640">
                  <c:v>271299.98899881309</c:v>
                </c:pt>
                <c:pt idx="2641">
                  <c:v>271299.98899881309</c:v>
                </c:pt>
                <c:pt idx="2642">
                  <c:v>271299.98899881309</c:v>
                </c:pt>
                <c:pt idx="2643">
                  <c:v>271299.98899881309</c:v>
                </c:pt>
                <c:pt idx="2644">
                  <c:v>271299.98899881309</c:v>
                </c:pt>
                <c:pt idx="2645">
                  <c:v>271299.98899881309</c:v>
                </c:pt>
                <c:pt idx="2646">
                  <c:v>271299.98899881309</c:v>
                </c:pt>
                <c:pt idx="2647">
                  <c:v>271299.98899881309</c:v>
                </c:pt>
                <c:pt idx="2648">
                  <c:v>271299.98899881309</c:v>
                </c:pt>
                <c:pt idx="2649">
                  <c:v>271299.98899881309</c:v>
                </c:pt>
                <c:pt idx="2650">
                  <c:v>271299.98899881309</c:v>
                </c:pt>
                <c:pt idx="2651">
                  <c:v>271299.98899881309</c:v>
                </c:pt>
                <c:pt idx="2652">
                  <c:v>271299.98899881309</c:v>
                </c:pt>
                <c:pt idx="2653">
                  <c:v>271299.98899881309</c:v>
                </c:pt>
                <c:pt idx="2654">
                  <c:v>271299.98899881309</c:v>
                </c:pt>
                <c:pt idx="2655">
                  <c:v>271299.98899881309</c:v>
                </c:pt>
                <c:pt idx="2656">
                  <c:v>271299.98899881309</c:v>
                </c:pt>
                <c:pt idx="2657">
                  <c:v>271299.98899881309</c:v>
                </c:pt>
                <c:pt idx="2658">
                  <c:v>271299.98899881309</c:v>
                </c:pt>
                <c:pt idx="2659">
                  <c:v>271299.98899881309</c:v>
                </c:pt>
                <c:pt idx="2660">
                  <c:v>271299.98899881309</c:v>
                </c:pt>
                <c:pt idx="2661">
                  <c:v>271299.98899881309</c:v>
                </c:pt>
                <c:pt idx="2662">
                  <c:v>271299.98899881309</c:v>
                </c:pt>
                <c:pt idx="2663">
                  <c:v>271299.98899881309</c:v>
                </c:pt>
                <c:pt idx="2664">
                  <c:v>271299.98899881309</c:v>
                </c:pt>
                <c:pt idx="2665">
                  <c:v>271299.98899881309</c:v>
                </c:pt>
                <c:pt idx="2666">
                  <c:v>271299.98899881309</c:v>
                </c:pt>
                <c:pt idx="2667">
                  <c:v>271299.98899881309</c:v>
                </c:pt>
                <c:pt idx="2668">
                  <c:v>271299.98899881309</c:v>
                </c:pt>
                <c:pt idx="2669">
                  <c:v>271299.98899881309</c:v>
                </c:pt>
                <c:pt idx="2670">
                  <c:v>271299.98899881309</c:v>
                </c:pt>
                <c:pt idx="2671">
                  <c:v>271299.98899881309</c:v>
                </c:pt>
                <c:pt idx="2672">
                  <c:v>271299.98899881309</c:v>
                </c:pt>
                <c:pt idx="2673">
                  <c:v>271299.98899881309</c:v>
                </c:pt>
                <c:pt idx="2674">
                  <c:v>271299.98899881309</c:v>
                </c:pt>
                <c:pt idx="2675">
                  <c:v>271299.98899881309</c:v>
                </c:pt>
                <c:pt idx="2676">
                  <c:v>271299.98899881309</c:v>
                </c:pt>
                <c:pt idx="2677">
                  <c:v>271299.98899881309</c:v>
                </c:pt>
                <c:pt idx="2678">
                  <c:v>271299.98899881309</c:v>
                </c:pt>
                <c:pt idx="2679">
                  <c:v>271299.98899881309</c:v>
                </c:pt>
                <c:pt idx="2680">
                  <c:v>271299.98899881309</c:v>
                </c:pt>
                <c:pt idx="2681">
                  <c:v>271299.98899881309</c:v>
                </c:pt>
                <c:pt idx="2682">
                  <c:v>271299.98899881309</c:v>
                </c:pt>
                <c:pt idx="2683">
                  <c:v>271299.98899881309</c:v>
                </c:pt>
                <c:pt idx="2684">
                  <c:v>271299.98899881309</c:v>
                </c:pt>
                <c:pt idx="2685">
                  <c:v>271299.98899881309</c:v>
                </c:pt>
                <c:pt idx="2686">
                  <c:v>271299.98899881309</c:v>
                </c:pt>
                <c:pt idx="2687">
                  <c:v>271299.98899881309</c:v>
                </c:pt>
                <c:pt idx="2688">
                  <c:v>271299.98899881309</c:v>
                </c:pt>
                <c:pt idx="2689">
                  <c:v>271299.98899881309</c:v>
                </c:pt>
                <c:pt idx="2690">
                  <c:v>271299.98899881309</c:v>
                </c:pt>
                <c:pt idx="2691">
                  <c:v>271299.98899881309</c:v>
                </c:pt>
                <c:pt idx="2692">
                  <c:v>271299.98899881309</c:v>
                </c:pt>
                <c:pt idx="2693">
                  <c:v>271299.98899881309</c:v>
                </c:pt>
                <c:pt idx="2694">
                  <c:v>271299.98899881309</c:v>
                </c:pt>
                <c:pt idx="2695">
                  <c:v>271299.98899881309</c:v>
                </c:pt>
                <c:pt idx="2696">
                  <c:v>271299.98899881309</c:v>
                </c:pt>
                <c:pt idx="2697">
                  <c:v>271299.98899881309</c:v>
                </c:pt>
                <c:pt idx="2698">
                  <c:v>271299.98899881309</c:v>
                </c:pt>
                <c:pt idx="2699">
                  <c:v>271299.98899881309</c:v>
                </c:pt>
                <c:pt idx="2700">
                  <c:v>271299.98899881309</c:v>
                </c:pt>
                <c:pt idx="2701">
                  <c:v>271299.98899881309</c:v>
                </c:pt>
                <c:pt idx="2702">
                  <c:v>271299.98899881309</c:v>
                </c:pt>
                <c:pt idx="2703">
                  <c:v>271299.98899881309</c:v>
                </c:pt>
                <c:pt idx="2704">
                  <c:v>271299.98899881309</c:v>
                </c:pt>
                <c:pt idx="2705">
                  <c:v>271299.98899881309</c:v>
                </c:pt>
                <c:pt idx="2706">
                  <c:v>271299.98899881309</c:v>
                </c:pt>
                <c:pt idx="2707">
                  <c:v>271299.98899881309</c:v>
                </c:pt>
                <c:pt idx="2708">
                  <c:v>271299.98899881309</c:v>
                </c:pt>
                <c:pt idx="2709">
                  <c:v>271299.98899881309</c:v>
                </c:pt>
                <c:pt idx="2710">
                  <c:v>271299.98899881309</c:v>
                </c:pt>
                <c:pt idx="2711">
                  <c:v>271299.98899881309</c:v>
                </c:pt>
                <c:pt idx="2712">
                  <c:v>271299.98899881309</c:v>
                </c:pt>
                <c:pt idx="2713">
                  <c:v>271299.98899881309</c:v>
                </c:pt>
                <c:pt idx="2714">
                  <c:v>271299.98899881309</c:v>
                </c:pt>
                <c:pt idx="2715">
                  <c:v>271299.98899881309</c:v>
                </c:pt>
                <c:pt idx="2716">
                  <c:v>271299.98899881309</c:v>
                </c:pt>
                <c:pt idx="2717">
                  <c:v>271299.98899881309</c:v>
                </c:pt>
                <c:pt idx="2718">
                  <c:v>271299.98899881309</c:v>
                </c:pt>
                <c:pt idx="2719">
                  <c:v>271299.98899881309</c:v>
                </c:pt>
                <c:pt idx="2720">
                  <c:v>271299.98899881309</c:v>
                </c:pt>
                <c:pt idx="2721">
                  <c:v>271299.98899881309</c:v>
                </c:pt>
                <c:pt idx="2722">
                  <c:v>271299.98899881309</c:v>
                </c:pt>
                <c:pt idx="2723">
                  <c:v>271299.98899881309</c:v>
                </c:pt>
                <c:pt idx="2724">
                  <c:v>271299.98899881309</c:v>
                </c:pt>
                <c:pt idx="2725">
                  <c:v>271299.98899881309</c:v>
                </c:pt>
                <c:pt idx="2726">
                  <c:v>271299.98899881309</c:v>
                </c:pt>
                <c:pt idx="2727">
                  <c:v>271299.98899881309</c:v>
                </c:pt>
                <c:pt idx="2728">
                  <c:v>271299.98899881309</c:v>
                </c:pt>
                <c:pt idx="2729">
                  <c:v>271299.98899881309</c:v>
                </c:pt>
                <c:pt idx="2730">
                  <c:v>271299.98899881309</c:v>
                </c:pt>
                <c:pt idx="2731">
                  <c:v>271299.98899881309</c:v>
                </c:pt>
                <c:pt idx="2732">
                  <c:v>271299.98899881309</c:v>
                </c:pt>
                <c:pt idx="2733">
                  <c:v>271299.98899881309</c:v>
                </c:pt>
                <c:pt idx="2734">
                  <c:v>271299.98899881309</c:v>
                </c:pt>
                <c:pt idx="2735">
                  <c:v>271299.98899881309</c:v>
                </c:pt>
                <c:pt idx="2736">
                  <c:v>271299.98899881309</c:v>
                </c:pt>
                <c:pt idx="2737">
                  <c:v>271299.98899881309</c:v>
                </c:pt>
                <c:pt idx="2738">
                  <c:v>271299.98899881309</c:v>
                </c:pt>
                <c:pt idx="2739">
                  <c:v>271299.98899881309</c:v>
                </c:pt>
                <c:pt idx="2740">
                  <c:v>271299.98899881309</c:v>
                </c:pt>
                <c:pt idx="2741">
                  <c:v>271299.98899881309</c:v>
                </c:pt>
                <c:pt idx="2742">
                  <c:v>271299.98899881309</c:v>
                </c:pt>
                <c:pt idx="2743">
                  <c:v>271299.98899881309</c:v>
                </c:pt>
                <c:pt idx="2744">
                  <c:v>271299.98899881309</c:v>
                </c:pt>
                <c:pt idx="2745">
                  <c:v>271299.98899881309</c:v>
                </c:pt>
                <c:pt idx="2746">
                  <c:v>271299.98899881309</c:v>
                </c:pt>
                <c:pt idx="2747">
                  <c:v>271299.98899881309</c:v>
                </c:pt>
                <c:pt idx="2748">
                  <c:v>271299.98899881309</c:v>
                </c:pt>
                <c:pt idx="2749">
                  <c:v>271299.98899881309</c:v>
                </c:pt>
                <c:pt idx="2750">
                  <c:v>271299.98899881309</c:v>
                </c:pt>
                <c:pt idx="2751">
                  <c:v>271299.98899881309</c:v>
                </c:pt>
                <c:pt idx="2752">
                  <c:v>271299.98899881309</c:v>
                </c:pt>
                <c:pt idx="2753">
                  <c:v>271299.98899881309</c:v>
                </c:pt>
                <c:pt idx="2754">
                  <c:v>271299.98899881309</c:v>
                </c:pt>
                <c:pt idx="2755">
                  <c:v>271299.98899881309</c:v>
                </c:pt>
                <c:pt idx="2756">
                  <c:v>271299.98899881309</c:v>
                </c:pt>
                <c:pt idx="2757">
                  <c:v>271299.98899881309</c:v>
                </c:pt>
                <c:pt idx="2758">
                  <c:v>271299.98899881309</c:v>
                </c:pt>
                <c:pt idx="2759">
                  <c:v>271299.98899881309</c:v>
                </c:pt>
                <c:pt idx="2760">
                  <c:v>271299.98899881309</c:v>
                </c:pt>
                <c:pt idx="2761">
                  <c:v>271299.98899881309</c:v>
                </c:pt>
                <c:pt idx="2762">
                  <c:v>271299.98899881309</c:v>
                </c:pt>
                <c:pt idx="2763">
                  <c:v>271299.98899881309</c:v>
                </c:pt>
                <c:pt idx="2764">
                  <c:v>271299.98899881309</c:v>
                </c:pt>
                <c:pt idx="2765">
                  <c:v>271299.98899881309</c:v>
                </c:pt>
                <c:pt idx="2766">
                  <c:v>271299.98899881309</c:v>
                </c:pt>
                <c:pt idx="2767">
                  <c:v>271299.98899881309</c:v>
                </c:pt>
                <c:pt idx="2768">
                  <c:v>271299.98899881309</c:v>
                </c:pt>
                <c:pt idx="2769">
                  <c:v>271299.98899881309</c:v>
                </c:pt>
                <c:pt idx="2770">
                  <c:v>271299.98899881309</c:v>
                </c:pt>
                <c:pt idx="2771">
                  <c:v>271299.98899881309</c:v>
                </c:pt>
                <c:pt idx="2772">
                  <c:v>271299.98899881309</c:v>
                </c:pt>
                <c:pt idx="2773">
                  <c:v>271299.98899881309</c:v>
                </c:pt>
                <c:pt idx="2774">
                  <c:v>271299.98899881309</c:v>
                </c:pt>
                <c:pt idx="2775">
                  <c:v>271299.98899881309</c:v>
                </c:pt>
                <c:pt idx="2776">
                  <c:v>271299.98899881309</c:v>
                </c:pt>
                <c:pt idx="2777">
                  <c:v>271299.98899881309</c:v>
                </c:pt>
                <c:pt idx="2778">
                  <c:v>271299.98899881309</c:v>
                </c:pt>
                <c:pt idx="2779">
                  <c:v>271299.98899881309</c:v>
                </c:pt>
                <c:pt idx="2780">
                  <c:v>271299.98899881309</c:v>
                </c:pt>
                <c:pt idx="2781">
                  <c:v>271299.98899881309</c:v>
                </c:pt>
                <c:pt idx="2782">
                  <c:v>271299.98899881309</c:v>
                </c:pt>
                <c:pt idx="2783">
                  <c:v>271299.98899881309</c:v>
                </c:pt>
                <c:pt idx="2784">
                  <c:v>271299.98899881309</c:v>
                </c:pt>
                <c:pt idx="2785">
                  <c:v>271299.98899881309</c:v>
                </c:pt>
                <c:pt idx="2786">
                  <c:v>271299.98899881309</c:v>
                </c:pt>
                <c:pt idx="2787">
                  <c:v>271299.98899881309</c:v>
                </c:pt>
                <c:pt idx="2788">
                  <c:v>271299.98899881309</c:v>
                </c:pt>
                <c:pt idx="2789">
                  <c:v>271299.98899881309</c:v>
                </c:pt>
                <c:pt idx="2790">
                  <c:v>271299.98899881309</c:v>
                </c:pt>
                <c:pt idx="2791">
                  <c:v>271299.98899881309</c:v>
                </c:pt>
                <c:pt idx="2792">
                  <c:v>271299.98899881309</c:v>
                </c:pt>
                <c:pt idx="2793">
                  <c:v>271299.98899881309</c:v>
                </c:pt>
                <c:pt idx="2794">
                  <c:v>271299.98899881309</c:v>
                </c:pt>
                <c:pt idx="2795">
                  <c:v>271299.98899881309</c:v>
                </c:pt>
                <c:pt idx="2796">
                  <c:v>271299.98899881309</c:v>
                </c:pt>
                <c:pt idx="2797">
                  <c:v>271299.98899881309</c:v>
                </c:pt>
                <c:pt idx="2798">
                  <c:v>271299.98899881309</c:v>
                </c:pt>
                <c:pt idx="2799">
                  <c:v>271299.98899881309</c:v>
                </c:pt>
                <c:pt idx="2800">
                  <c:v>271299.98899881309</c:v>
                </c:pt>
                <c:pt idx="2801">
                  <c:v>271299.98899881309</c:v>
                </c:pt>
                <c:pt idx="2802">
                  <c:v>271299.98899881309</c:v>
                </c:pt>
                <c:pt idx="2803">
                  <c:v>271299.98899881309</c:v>
                </c:pt>
                <c:pt idx="2804">
                  <c:v>271299.98899881309</c:v>
                </c:pt>
                <c:pt idx="2805">
                  <c:v>271299.98899881309</c:v>
                </c:pt>
                <c:pt idx="2806">
                  <c:v>271299.98899881309</c:v>
                </c:pt>
                <c:pt idx="2807">
                  <c:v>271299.98899881309</c:v>
                </c:pt>
                <c:pt idx="2808">
                  <c:v>271299.98899881309</c:v>
                </c:pt>
                <c:pt idx="2809">
                  <c:v>271299.98899881309</c:v>
                </c:pt>
                <c:pt idx="2810">
                  <c:v>271299.98899881309</c:v>
                </c:pt>
                <c:pt idx="2811">
                  <c:v>271299.98899881309</c:v>
                </c:pt>
                <c:pt idx="2812">
                  <c:v>271299.98899881309</c:v>
                </c:pt>
                <c:pt idx="2813">
                  <c:v>271299.98899881309</c:v>
                </c:pt>
                <c:pt idx="2814">
                  <c:v>271299.98899881309</c:v>
                </c:pt>
                <c:pt idx="2815">
                  <c:v>271299.98899881309</c:v>
                </c:pt>
                <c:pt idx="2816">
                  <c:v>271299.98899881309</c:v>
                </c:pt>
                <c:pt idx="2817">
                  <c:v>271299.98899881309</c:v>
                </c:pt>
                <c:pt idx="2818">
                  <c:v>271299.98899881309</c:v>
                </c:pt>
                <c:pt idx="2819">
                  <c:v>271299.98899881309</c:v>
                </c:pt>
                <c:pt idx="2820">
                  <c:v>271299.98899881309</c:v>
                </c:pt>
                <c:pt idx="2821">
                  <c:v>271299.98899881309</c:v>
                </c:pt>
                <c:pt idx="2822">
                  <c:v>271299.98899881309</c:v>
                </c:pt>
                <c:pt idx="2823">
                  <c:v>271299.98899881309</c:v>
                </c:pt>
                <c:pt idx="2824">
                  <c:v>271299.98899881309</c:v>
                </c:pt>
                <c:pt idx="2825">
                  <c:v>271299.98899881309</c:v>
                </c:pt>
                <c:pt idx="2826">
                  <c:v>271299.98899881309</c:v>
                </c:pt>
                <c:pt idx="2827">
                  <c:v>271299.98899881309</c:v>
                </c:pt>
                <c:pt idx="2828">
                  <c:v>271299.98899881309</c:v>
                </c:pt>
                <c:pt idx="2829">
                  <c:v>271299.98899881309</c:v>
                </c:pt>
                <c:pt idx="2830">
                  <c:v>271299.98899881309</c:v>
                </c:pt>
                <c:pt idx="2831">
                  <c:v>271299.98899881309</c:v>
                </c:pt>
                <c:pt idx="2832">
                  <c:v>271299.98899881309</c:v>
                </c:pt>
                <c:pt idx="2833">
                  <c:v>271299.98899881309</c:v>
                </c:pt>
                <c:pt idx="2834">
                  <c:v>271299.98899881309</c:v>
                </c:pt>
                <c:pt idx="2835">
                  <c:v>271299.98899881309</c:v>
                </c:pt>
                <c:pt idx="2836">
                  <c:v>271299.98899881309</c:v>
                </c:pt>
                <c:pt idx="2837">
                  <c:v>271299.98899881309</c:v>
                </c:pt>
                <c:pt idx="2838">
                  <c:v>271299.98899881309</c:v>
                </c:pt>
                <c:pt idx="2839">
                  <c:v>271299.98899881309</c:v>
                </c:pt>
                <c:pt idx="2840">
                  <c:v>271299.98899881309</c:v>
                </c:pt>
                <c:pt idx="2841">
                  <c:v>271299.98899881309</c:v>
                </c:pt>
                <c:pt idx="2842">
                  <c:v>271299.98899881309</c:v>
                </c:pt>
                <c:pt idx="2843">
                  <c:v>271299.98899881309</c:v>
                </c:pt>
                <c:pt idx="2844">
                  <c:v>271299.98899881309</c:v>
                </c:pt>
                <c:pt idx="2845">
                  <c:v>271299.98899881309</c:v>
                </c:pt>
                <c:pt idx="2846">
                  <c:v>271299.98899881309</c:v>
                </c:pt>
                <c:pt idx="2847">
                  <c:v>271299.98899881309</c:v>
                </c:pt>
                <c:pt idx="2848">
                  <c:v>271299.98899881309</c:v>
                </c:pt>
                <c:pt idx="2849">
                  <c:v>271299.98899881309</c:v>
                </c:pt>
                <c:pt idx="2850">
                  <c:v>271299.98899881309</c:v>
                </c:pt>
                <c:pt idx="2851">
                  <c:v>271299.98899881309</c:v>
                </c:pt>
                <c:pt idx="2852">
                  <c:v>271299.98899881309</c:v>
                </c:pt>
                <c:pt idx="2853">
                  <c:v>271299.98899881309</c:v>
                </c:pt>
                <c:pt idx="2854">
                  <c:v>271299.98899881309</c:v>
                </c:pt>
                <c:pt idx="2855">
                  <c:v>271299.98899881309</c:v>
                </c:pt>
                <c:pt idx="2856">
                  <c:v>271299.98899881309</c:v>
                </c:pt>
                <c:pt idx="2857">
                  <c:v>271299.98899881309</c:v>
                </c:pt>
                <c:pt idx="2858">
                  <c:v>271299.98899881309</c:v>
                </c:pt>
                <c:pt idx="2859">
                  <c:v>271299.98899881309</c:v>
                </c:pt>
                <c:pt idx="2860">
                  <c:v>271299.98899881309</c:v>
                </c:pt>
                <c:pt idx="2861">
                  <c:v>271299.98899881309</c:v>
                </c:pt>
                <c:pt idx="2862">
                  <c:v>271299.98899881309</c:v>
                </c:pt>
                <c:pt idx="2863">
                  <c:v>271299.98899881309</c:v>
                </c:pt>
                <c:pt idx="2864">
                  <c:v>271299.98899881309</c:v>
                </c:pt>
                <c:pt idx="2865">
                  <c:v>271299.98899881309</c:v>
                </c:pt>
                <c:pt idx="2866">
                  <c:v>271299.98899881309</c:v>
                </c:pt>
                <c:pt idx="2867">
                  <c:v>271299.98899881309</c:v>
                </c:pt>
                <c:pt idx="2868">
                  <c:v>271299.98899881309</c:v>
                </c:pt>
                <c:pt idx="2869">
                  <c:v>271299.98899881309</c:v>
                </c:pt>
                <c:pt idx="2870">
                  <c:v>271299.98899881309</c:v>
                </c:pt>
                <c:pt idx="2871">
                  <c:v>271299.98899881309</c:v>
                </c:pt>
                <c:pt idx="2872">
                  <c:v>271299.98899881309</c:v>
                </c:pt>
                <c:pt idx="2873">
                  <c:v>271299.98899881309</c:v>
                </c:pt>
                <c:pt idx="2874">
                  <c:v>271299.98899881309</c:v>
                </c:pt>
                <c:pt idx="2875">
                  <c:v>271299.98899881309</c:v>
                </c:pt>
                <c:pt idx="2876">
                  <c:v>271299.98899881309</c:v>
                </c:pt>
                <c:pt idx="2877">
                  <c:v>271299.98899881309</c:v>
                </c:pt>
                <c:pt idx="2878">
                  <c:v>271299.98899881309</c:v>
                </c:pt>
                <c:pt idx="2879">
                  <c:v>271299.98899881309</c:v>
                </c:pt>
                <c:pt idx="2880">
                  <c:v>271299.98899881309</c:v>
                </c:pt>
                <c:pt idx="2881">
                  <c:v>271299.98899881309</c:v>
                </c:pt>
                <c:pt idx="2882">
                  <c:v>271299.98899881309</c:v>
                </c:pt>
                <c:pt idx="2883">
                  <c:v>271299.98899881309</c:v>
                </c:pt>
                <c:pt idx="2884">
                  <c:v>271299.98899881309</c:v>
                </c:pt>
                <c:pt idx="2885">
                  <c:v>271299.98899881309</c:v>
                </c:pt>
                <c:pt idx="2886">
                  <c:v>271299.98899881309</c:v>
                </c:pt>
                <c:pt idx="2887">
                  <c:v>271299.98899881309</c:v>
                </c:pt>
                <c:pt idx="2888">
                  <c:v>271299.98899881309</c:v>
                </c:pt>
                <c:pt idx="2889">
                  <c:v>271299.98899881309</c:v>
                </c:pt>
                <c:pt idx="2890">
                  <c:v>271299.98899881309</c:v>
                </c:pt>
                <c:pt idx="2891">
                  <c:v>271299.98899881309</c:v>
                </c:pt>
                <c:pt idx="2892">
                  <c:v>271299.98899881309</c:v>
                </c:pt>
                <c:pt idx="2893">
                  <c:v>271299.98899881309</c:v>
                </c:pt>
                <c:pt idx="2894">
                  <c:v>271299.98899881309</c:v>
                </c:pt>
                <c:pt idx="2895">
                  <c:v>271299.98899881309</c:v>
                </c:pt>
                <c:pt idx="2896">
                  <c:v>271299.98899881309</c:v>
                </c:pt>
                <c:pt idx="2897">
                  <c:v>271299.98899881309</c:v>
                </c:pt>
                <c:pt idx="2898">
                  <c:v>271299.98899881309</c:v>
                </c:pt>
                <c:pt idx="2899">
                  <c:v>271299.98899881309</c:v>
                </c:pt>
                <c:pt idx="2900">
                  <c:v>271299.98899881309</c:v>
                </c:pt>
                <c:pt idx="2901">
                  <c:v>271299.98899881309</c:v>
                </c:pt>
                <c:pt idx="2902">
                  <c:v>271299.98899881309</c:v>
                </c:pt>
                <c:pt idx="2903">
                  <c:v>271299.98899881309</c:v>
                </c:pt>
                <c:pt idx="2904">
                  <c:v>271299.98899881309</c:v>
                </c:pt>
                <c:pt idx="2905">
                  <c:v>271299.98899881309</c:v>
                </c:pt>
                <c:pt idx="2906">
                  <c:v>271299.98899881309</c:v>
                </c:pt>
                <c:pt idx="2907">
                  <c:v>271299.98899881309</c:v>
                </c:pt>
                <c:pt idx="2908">
                  <c:v>271299.98899881309</c:v>
                </c:pt>
                <c:pt idx="2909">
                  <c:v>271299.98899881309</c:v>
                </c:pt>
                <c:pt idx="2910">
                  <c:v>271299.98899881309</c:v>
                </c:pt>
                <c:pt idx="2911">
                  <c:v>271299.98899881309</c:v>
                </c:pt>
                <c:pt idx="2912">
                  <c:v>271299.98899881309</c:v>
                </c:pt>
                <c:pt idx="2913">
                  <c:v>271299.98899881309</c:v>
                </c:pt>
                <c:pt idx="2914">
                  <c:v>271299.98899881309</c:v>
                </c:pt>
                <c:pt idx="2915">
                  <c:v>271299.98899881309</c:v>
                </c:pt>
                <c:pt idx="2916">
                  <c:v>271299.98899881309</c:v>
                </c:pt>
                <c:pt idx="2917">
                  <c:v>271299.98899881309</c:v>
                </c:pt>
                <c:pt idx="2918">
                  <c:v>271299.98899881309</c:v>
                </c:pt>
                <c:pt idx="2919">
                  <c:v>271299.98899881309</c:v>
                </c:pt>
                <c:pt idx="2920">
                  <c:v>271299.98899881309</c:v>
                </c:pt>
                <c:pt idx="2921">
                  <c:v>271299.98899881309</c:v>
                </c:pt>
                <c:pt idx="2922">
                  <c:v>271299.98899881309</c:v>
                </c:pt>
                <c:pt idx="2923">
                  <c:v>271299.98899881309</c:v>
                </c:pt>
                <c:pt idx="2924">
                  <c:v>271299.98899881309</c:v>
                </c:pt>
                <c:pt idx="2925">
                  <c:v>271299.98899881309</c:v>
                </c:pt>
                <c:pt idx="2926">
                  <c:v>271299.98899881309</c:v>
                </c:pt>
                <c:pt idx="2927">
                  <c:v>271299.98899881309</c:v>
                </c:pt>
                <c:pt idx="2928">
                  <c:v>271299.98899881309</c:v>
                </c:pt>
                <c:pt idx="2929">
                  <c:v>271299.98899881309</c:v>
                </c:pt>
                <c:pt idx="2930">
                  <c:v>271299.98899881309</c:v>
                </c:pt>
                <c:pt idx="2931">
                  <c:v>271299.98899881309</c:v>
                </c:pt>
                <c:pt idx="2932">
                  <c:v>271299.98899881309</c:v>
                </c:pt>
                <c:pt idx="2933">
                  <c:v>271299.98899881309</c:v>
                </c:pt>
                <c:pt idx="2934">
                  <c:v>271299.98899881309</c:v>
                </c:pt>
                <c:pt idx="2935">
                  <c:v>271299.98899881309</c:v>
                </c:pt>
                <c:pt idx="2936">
                  <c:v>271299.98899881309</c:v>
                </c:pt>
                <c:pt idx="2937">
                  <c:v>271299.98899881309</c:v>
                </c:pt>
                <c:pt idx="2938">
                  <c:v>271299.98899881309</c:v>
                </c:pt>
                <c:pt idx="2939">
                  <c:v>271299.98899881309</c:v>
                </c:pt>
                <c:pt idx="2940">
                  <c:v>271299.98899881309</c:v>
                </c:pt>
                <c:pt idx="2941">
                  <c:v>271299.98899881309</c:v>
                </c:pt>
                <c:pt idx="2942">
                  <c:v>271299.98899881309</c:v>
                </c:pt>
                <c:pt idx="2943">
                  <c:v>271299.98899881309</c:v>
                </c:pt>
                <c:pt idx="2944">
                  <c:v>271299.98899881309</c:v>
                </c:pt>
                <c:pt idx="2945">
                  <c:v>271299.98899881309</c:v>
                </c:pt>
                <c:pt idx="2946">
                  <c:v>271299.98899881309</c:v>
                </c:pt>
                <c:pt idx="2947">
                  <c:v>271299.98899881309</c:v>
                </c:pt>
                <c:pt idx="2948">
                  <c:v>271299.98899881309</c:v>
                </c:pt>
                <c:pt idx="2949">
                  <c:v>271299.98899881309</c:v>
                </c:pt>
                <c:pt idx="2950">
                  <c:v>271299.98899881309</c:v>
                </c:pt>
                <c:pt idx="2951">
                  <c:v>271299.98899881309</c:v>
                </c:pt>
                <c:pt idx="2952">
                  <c:v>271299.98899881309</c:v>
                </c:pt>
                <c:pt idx="2953">
                  <c:v>271299.98899881309</c:v>
                </c:pt>
                <c:pt idx="2954">
                  <c:v>271299.98899881309</c:v>
                </c:pt>
                <c:pt idx="2955">
                  <c:v>271299.98899881309</c:v>
                </c:pt>
                <c:pt idx="2956">
                  <c:v>271299.98899881309</c:v>
                </c:pt>
                <c:pt idx="2957">
                  <c:v>271299.98899881309</c:v>
                </c:pt>
                <c:pt idx="2958">
                  <c:v>271299.98899881309</c:v>
                </c:pt>
                <c:pt idx="2959">
                  <c:v>271299.98899881309</c:v>
                </c:pt>
                <c:pt idx="2960">
                  <c:v>271299.98899881309</c:v>
                </c:pt>
                <c:pt idx="2961">
                  <c:v>271299.98899881309</c:v>
                </c:pt>
                <c:pt idx="2962">
                  <c:v>271299.98899881309</c:v>
                </c:pt>
                <c:pt idx="2963">
                  <c:v>271299.98899881309</c:v>
                </c:pt>
                <c:pt idx="2964">
                  <c:v>271299.98899881309</c:v>
                </c:pt>
                <c:pt idx="2965">
                  <c:v>271299.98899881309</c:v>
                </c:pt>
                <c:pt idx="2966">
                  <c:v>271299.98899881309</c:v>
                </c:pt>
                <c:pt idx="2967">
                  <c:v>271299.98899881309</c:v>
                </c:pt>
                <c:pt idx="2968">
                  <c:v>271299.98899881309</c:v>
                </c:pt>
                <c:pt idx="2969">
                  <c:v>271299.98899881309</c:v>
                </c:pt>
                <c:pt idx="2970">
                  <c:v>271299.98899881309</c:v>
                </c:pt>
                <c:pt idx="2971">
                  <c:v>271299.98899881309</c:v>
                </c:pt>
                <c:pt idx="2972">
                  <c:v>271299.98899881309</c:v>
                </c:pt>
                <c:pt idx="2973">
                  <c:v>271299.98899881309</c:v>
                </c:pt>
                <c:pt idx="2974">
                  <c:v>271299.98899881309</c:v>
                </c:pt>
                <c:pt idx="2975">
                  <c:v>271299.98899881309</c:v>
                </c:pt>
                <c:pt idx="2976">
                  <c:v>271299.98899881309</c:v>
                </c:pt>
                <c:pt idx="2977">
                  <c:v>271299.98899881309</c:v>
                </c:pt>
                <c:pt idx="2978">
                  <c:v>271299.98899881309</c:v>
                </c:pt>
                <c:pt idx="2979">
                  <c:v>271299.98899881309</c:v>
                </c:pt>
                <c:pt idx="2980">
                  <c:v>271299.98899881309</c:v>
                </c:pt>
                <c:pt idx="2981">
                  <c:v>271299.98899881309</c:v>
                </c:pt>
                <c:pt idx="2982">
                  <c:v>271299.98899881309</c:v>
                </c:pt>
                <c:pt idx="2983">
                  <c:v>271299.98899881309</c:v>
                </c:pt>
                <c:pt idx="2984">
                  <c:v>271299.98899881309</c:v>
                </c:pt>
                <c:pt idx="2985">
                  <c:v>271299.98899881309</c:v>
                </c:pt>
                <c:pt idx="2986">
                  <c:v>271299.98899881309</c:v>
                </c:pt>
                <c:pt idx="2987">
                  <c:v>271299.98899881309</c:v>
                </c:pt>
                <c:pt idx="2988">
                  <c:v>271299.98899881309</c:v>
                </c:pt>
                <c:pt idx="2989">
                  <c:v>271299.98899881309</c:v>
                </c:pt>
                <c:pt idx="2990">
                  <c:v>271299.98899881309</c:v>
                </c:pt>
                <c:pt idx="2991">
                  <c:v>271299.98899881309</c:v>
                </c:pt>
                <c:pt idx="2992">
                  <c:v>271299.98899881309</c:v>
                </c:pt>
                <c:pt idx="2993">
                  <c:v>271299.98899881309</c:v>
                </c:pt>
                <c:pt idx="2994">
                  <c:v>271299.98899881309</c:v>
                </c:pt>
                <c:pt idx="2995">
                  <c:v>271299.98899881309</c:v>
                </c:pt>
                <c:pt idx="2996">
                  <c:v>271299.98899881309</c:v>
                </c:pt>
                <c:pt idx="2997">
                  <c:v>271299.98899881309</c:v>
                </c:pt>
                <c:pt idx="2998">
                  <c:v>271299.98899881309</c:v>
                </c:pt>
                <c:pt idx="2999">
                  <c:v>271299.98899881309</c:v>
                </c:pt>
                <c:pt idx="3000">
                  <c:v>271299.98899881309</c:v>
                </c:pt>
                <c:pt idx="3001">
                  <c:v>271299.98899881309</c:v>
                </c:pt>
                <c:pt idx="3002">
                  <c:v>271299.98899881309</c:v>
                </c:pt>
                <c:pt idx="3003">
                  <c:v>271299.98899881309</c:v>
                </c:pt>
                <c:pt idx="3004">
                  <c:v>271299.98899881309</c:v>
                </c:pt>
                <c:pt idx="3005">
                  <c:v>271299.98899881309</c:v>
                </c:pt>
                <c:pt idx="3006">
                  <c:v>271299.98899881309</c:v>
                </c:pt>
                <c:pt idx="3007">
                  <c:v>271299.98899881309</c:v>
                </c:pt>
                <c:pt idx="3008">
                  <c:v>271299.98899881309</c:v>
                </c:pt>
                <c:pt idx="3009">
                  <c:v>271299.98899881309</c:v>
                </c:pt>
                <c:pt idx="3010">
                  <c:v>271299.98899881309</c:v>
                </c:pt>
                <c:pt idx="3011">
                  <c:v>271299.98899881309</c:v>
                </c:pt>
                <c:pt idx="3012">
                  <c:v>271299.98899881309</c:v>
                </c:pt>
                <c:pt idx="3013">
                  <c:v>271299.98899881309</c:v>
                </c:pt>
                <c:pt idx="3014">
                  <c:v>271299.98899881309</c:v>
                </c:pt>
                <c:pt idx="3015">
                  <c:v>271299.98899881309</c:v>
                </c:pt>
                <c:pt idx="3016">
                  <c:v>271299.98899881309</c:v>
                </c:pt>
                <c:pt idx="3017">
                  <c:v>271299.98899881309</c:v>
                </c:pt>
                <c:pt idx="3018">
                  <c:v>271299.98899881309</c:v>
                </c:pt>
                <c:pt idx="3019">
                  <c:v>271299.98899881309</c:v>
                </c:pt>
                <c:pt idx="3020">
                  <c:v>271299.98899881309</c:v>
                </c:pt>
                <c:pt idx="3021">
                  <c:v>271299.98899881309</c:v>
                </c:pt>
                <c:pt idx="3022">
                  <c:v>271299.98899881309</c:v>
                </c:pt>
                <c:pt idx="3023">
                  <c:v>271299.98899881309</c:v>
                </c:pt>
                <c:pt idx="3024">
                  <c:v>271299.98899881309</c:v>
                </c:pt>
                <c:pt idx="3025">
                  <c:v>271299.98899881309</c:v>
                </c:pt>
                <c:pt idx="3026">
                  <c:v>271299.98899881309</c:v>
                </c:pt>
                <c:pt idx="3027">
                  <c:v>271299.98899881309</c:v>
                </c:pt>
                <c:pt idx="3028">
                  <c:v>271299.98899881309</c:v>
                </c:pt>
                <c:pt idx="3029">
                  <c:v>271299.98899881309</c:v>
                </c:pt>
                <c:pt idx="3030">
                  <c:v>271299.98899881309</c:v>
                </c:pt>
                <c:pt idx="3031">
                  <c:v>271299.98899881309</c:v>
                </c:pt>
                <c:pt idx="3032">
                  <c:v>271299.98899881309</c:v>
                </c:pt>
                <c:pt idx="3033">
                  <c:v>271299.98899881309</c:v>
                </c:pt>
                <c:pt idx="3034">
                  <c:v>271299.98899881309</c:v>
                </c:pt>
                <c:pt idx="3035">
                  <c:v>271299.98899881309</c:v>
                </c:pt>
                <c:pt idx="3036">
                  <c:v>271299.98899881309</c:v>
                </c:pt>
                <c:pt idx="3037">
                  <c:v>271299.98899881309</c:v>
                </c:pt>
                <c:pt idx="3038">
                  <c:v>271299.98899881309</c:v>
                </c:pt>
                <c:pt idx="3039">
                  <c:v>271299.98899881309</c:v>
                </c:pt>
                <c:pt idx="3040">
                  <c:v>271299.98899881309</c:v>
                </c:pt>
                <c:pt idx="3041">
                  <c:v>271299.98899881309</c:v>
                </c:pt>
                <c:pt idx="3042">
                  <c:v>271299.98899881309</c:v>
                </c:pt>
                <c:pt idx="3043">
                  <c:v>271299.98899881309</c:v>
                </c:pt>
                <c:pt idx="3044">
                  <c:v>271299.98899881309</c:v>
                </c:pt>
                <c:pt idx="3045">
                  <c:v>271299.98899881309</c:v>
                </c:pt>
                <c:pt idx="3046">
                  <c:v>271299.98899881309</c:v>
                </c:pt>
                <c:pt idx="3047">
                  <c:v>271299.98899881309</c:v>
                </c:pt>
                <c:pt idx="3048">
                  <c:v>271299.98899881309</c:v>
                </c:pt>
                <c:pt idx="3049">
                  <c:v>271299.98899881309</c:v>
                </c:pt>
                <c:pt idx="3050">
                  <c:v>271299.98899881309</c:v>
                </c:pt>
                <c:pt idx="3051">
                  <c:v>271299.98899881309</c:v>
                </c:pt>
                <c:pt idx="3052">
                  <c:v>271299.98899881309</c:v>
                </c:pt>
                <c:pt idx="3053">
                  <c:v>271299.98899881309</c:v>
                </c:pt>
                <c:pt idx="3054">
                  <c:v>271299.98899881309</c:v>
                </c:pt>
                <c:pt idx="3055">
                  <c:v>271299.98899881309</c:v>
                </c:pt>
                <c:pt idx="3056">
                  <c:v>271299.98899881309</c:v>
                </c:pt>
                <c:pt idx="3057">
                  <c:v>271299.98899881309</c:v>
                </c:pt>
                <c:pt idx="3058">
                  <c:v>271299.98899881309</c:v>
                </c:pt>
                <c:pt idx="3059">
                  <c:v>271299.98899881309</c:v>
                </c:pt>
                <c:pt idx="3060">
                  <c:v>271299.98899881309</c:v>
                </c:pt>
                <c:pt idx="3061">
                  <c:v>271299.98899881309</c:v>
                </c:pt>
                <c:pt idx="3062">
                  <c:v>271299.98899881309</c:v>
                </c:pt>
                <c:pt idx="3063">
                  <c:v>271299.98899881309</c:v>
                </c:pt>
                <c:pt idx="3064">
                  <c:v>271299.98899881309</c:v>
                </c:pt>
                <c:pt idx="3065">
                  <c:v>271299.98899881309</c:v>
                </c:pt>
                <c:pt idx="3066">
                  <c:v>271299.98899881309</c:v>
                </c:pt>
                <c:pt idx="3067">
                  <c:v>271299.98899881309</c:v>
                </c:pt>
                <c:pt idx="3068">
                  <c:v>271299.98899881309</c:v>
                </c:pt>
                <c:pt idx="3069">
                  <c:v>271299.98899881309</c:v>
                </c:pt>
                <c:pt idx="3070">
                  <c:v>271299.98899881309</c:v>
                </c:pt>
                <c:pt idx="3071">
                  <c:v>271299.98899881309</c:v>
                </c:pt>
                <c:pt idx="3072">
                  <c:v>271299.98899881309</c:v>
                </c:pt>
                <c:pt idx="3073">
                  <c:v>271299.98899881309</c:v>
                </c:pt>
                <c:pt idx="3074">
                  <c:v>271299.98899881309</c:v>
                </c:pt>
                <c:pt idx="3075">
                  <c:v>271299.98899881309</c:v>
                </c:pt>
                <c:pt idx="3076">
                  <c:v>271299.98899881309</c:v>
                </c:pt>
                <c:pt idx="3077">
                  <c:v>271299.98899881309</c:v>
                </c:pt>
                <c:pt idx="3078">
                  <c:v>271299.98899881309</c:v>
                </c:pt>
                <c:pt idx="3079">
                  <c:v>271299.98899881309</c:v>
                </c:pt>
                <c:pt idx="3080">
                  <c:v>271299.98899881309</c:v>
                </c:pt>
                <c:pt idx="3081">
                  <c:v>271299.98899881309</c:v>
                </c:pt>
                <c:pt idx="3082">
                  <c:v>271299.98899881309</c:v>
                </c:pt>
                <c:pt idx="3083">
                  <c:v>271299.98899881309</c:v>
                </c:pt>
                <c:pt idx="3084">
                  <c:v>271299.98899881309</c:v>
                </c:pt>
                <c:pt idx="3085">
                  <c:v>271299.98899881309</c:v>
                </c:pt>
                <c:pt idx="3086">
                  <c:v>271299.98899881309</c:v>
                </c:pt>
                <c:pt idx="3087">
                  <c:v>271299.98899881309</c:v>
                </c:pt>
                <c:pt idx="3088">
                  <c:v>271299.98899881309</c:v>
                </c:pt>
                <c:pt idx="3089">
                  <c:v>271299.98899881309</c:v>
                </c:pt>
                <c:pt idx="3090">
                  <c:v>271299.98899881309</c:v>
                </c:pt>
                <c:pt idx="3091">
                  <c:v>271299.98899881309</c:v>
                </c:pt>
                <c:pt idx="3092">
                  <c:v>271299.98899881309</c:v>
                </c:pt>
                <c:pt idx="3093">
                  <c:v>271299.98899881309</c:v>
                </c:pt>
                <c:pt idx="3094">
                  <c:v>271299.98899881309</c:v>
                </c:pt>
                <c:pt idx="3095">
                  <c:v>271299.98899881309</c:v>
                </c:pt>
                <c:pt idx="3096">
                  <c:v>271299.98899881309</c:v>
                </c:pt>
                <c:pt idx="3097">
                  <c:v>271299.98899881309</c:v>
                </c:pt>
                <c:pt idx="3098">
                  <c:v>271299.98899881309</c:v>
                </c:pt>
                <c:pt idx="3099">
                  <c:v>271299.98899881309</c:v>
                </c:pt>
                <c:pt idx="3100">
                  <c:v>271299.98899881309</c:v>
                </c:pt>
                <c:pt idx="3101">
                  <c:v>271299.98899881309</c:v>
                </c:pt>
                <c:pt idx="3102">
                  <c:v>271299.98899881309</c:v>
                </c:pt>
                <c:pt idx="3103">
                  <c:v>271299.98899881309</c:v>
                </c:pt>
                <c:pt idx="3104">
                  <c:v>271299.98899881309</c:v>
                </c:pt>
                <c:pt idx="3105">
                  <c:v>271299.98899881309</c:v>
                </c:pt>
                <c:pt idx="3106">
                  <c:v>271299.98899881309</c:v>
                </c:pt>
                <c:pt idx="3107">
                  <c:v>271299.98899881309</c:v>
                </c:pt>
                <c:pt idx="3108">
                  <c:v>271299.98899881309</c:v>
                </c:pt>
                <c:pt idx="3109">
                  <c:v>271299.98899881309</c:v>
                </c:pt>
                <c:pt idx="3110">
                  <c:v>271299.98899881309</c:v>
                </c:pt>
                <c:pt idx="3111">
                  <c:v>271299.98899881309</c:v>
                </c:pt>
                <c:pt idx="3112">
                  <c:v>271299.98899881309</c:v>
                </c:pt>
                <c:pt idx="3113">
                  <c:v>271299.98899881309</c:v>
                </c:pt>
                <c:pt idx="3114">
                  <c:v>271299.98899881309</c:v>
                </c:pt>
                <c:pt idx="3115">
                  <c:v>271299.98899881309</c:v>
                </c:pt>
                <c:pt idx="3116">
                  <c:v>271299.98899881309</c:v>
                </c:pt>
                <c:pt idx="3117">
                  <c:v>271299.98899881309</c:v>
                </c:pt>
                <c:pt idx="3118">
                  <c:v>271299.98899881309</c:v>
                </c:pt>
                <c:pt idx="3119">
                  <c:v>271299.98899881309</c:v>
                </c:pt>
                <c:pt idx="3120">
                  <c:v>271299.98899881309</c:v>
                </c:pt>
                <c:pt idx="3121">
                  <c:v>271299.98899881309</c:v>
                </c:pt>
                <c:pt idx="3122">
                  <c:v>271299.98899881309</c:v>
                </c:pt>
                <c:pt idx="3123">
                  <c:v>271299.98899881309</c:v>
                </c:pt>
                <c:pt idx="3124">
                  <c:v>271299.98899881309</c:v>
                </c:pt>
                <c:pt idx="3125">
                  <c:v>271299.98899881309</c:v>
                </c:pt>
                <c:pt idx="3126">
                  <c:v>271299.98899881309</c:v>
                </c:pt>
                <c:pt idx="3127">
                  <c:v>271299.98899881309</c:v>
                </c:pt>
                <c:pt idx="3128">
                  <c:v>271299.98899881309</c:v>
                </c:pt>
                <c:pt idx="3129">
                  <c:v>271299.98899881309</c:v>
                </c:pt>
                <c:pt idx="3130">
                  <c:v>271299.98899881309</c:v>
                </c:pt>
                <c:pt idx="3131">
                  <c:v>271299.98899881309</c:v>
                </c:pt>
                <c:pt idx="3132">
                  <c:v>271299.98899881309</c:v>
                </c:pt>
                <c:pt idx="3133">
                  <c:v>271299.98899881309</c:v>
                </c:pt>
                <c:pt idx="3134">
                  <c:v>271299.98899881309</c:v>
                </c:pt>
                <c:pt idx="3135">
                  <c:v>271299.98899881309</c:v>
                </c:pt>
                <c:pt idx="3136">
                  <c:v>271299.98899881309</c:v>
                </c:pt>
                <c:pt idx="3137">
                  <c:v>271299.98899881309</c:v>
                </c:pt>
                <c:pt idx="3138">
                  <c:v>271299.98899881309</c:v>
                </c:pt>
                <c:pt idx="3139">
                  <c:v>271299.98899881309</c:v>
                </c:pt>
                <c:pt idx="3140">
                  <c:v>271299.98899881309</c:v>
                </c:pt>
                <c:pt idx="3141">
                  <c:v>271299.98899881309</c:v>
                </c:pt>
                <c:pt idx="3142">
                  <c:v>271299.98899881309</c:v>
                </c:pt>
                <c:pt idx="3143">
                  <c:v>271299.98899881309</c:v>
                </c:pt>
                <c:pt idx="3144">
                  <c:v>271299.98899881309</c:v>
                </c:pt>
                <c:pt idx="3145">
                  <c:v>271299.98899881309</c:v>
                </c:pt>
                <c:pt idx="3146">
                  <c:v>271299.98899881309</c:v>
                </c:pt>
                <c:pt idx="3147">
                  <c:v>271299.98899881309</c:v>
                </c:pt>
                <c:pt idx="3148">
                  <c:v>271299.98899881309</c:v>
                </c:pt>
                <c:pt idx="3149">
                  <c:v>271299.98899881309</c:v>
                </c:pt>
                <c:pt idx="3150">
                  <c:v>271299.98899881309</c:v>
                </c:pt>
                <c:pt idx="3151">
                  <c:v>271299.98899881309</c:v>
                </c:pt>
                <c:pt idx="3152">
                  <c:v>271299.98899881309</c:v>
                </c:pt>
                <c:pt idx="3153">
                  <c:v>271299.98899881309</c:v>
                </c:pt>
                <c:pt idx="3154">
                  <c:v>271299.98899881309</c:v>
                </c:pt>
                <c:pt idx="3155">
                  <c:v>271299.98899881309</c:v>
                </c:pt>
                <c:pt idx="3156">
                  <c:v>271299.98899881309</c:v>
                </c:pt>
                <c:pt idx="3157">
                  <c:v>271299.98899881309</c:v>
                </c:pt>
                <c:pt idx="3158">
                  <c:v>271299.98899881309</c:v>
                </c:pt>
                <c:pt idx="3159">
                  <c:v>271299.98899881309</c:v>
                </c:pt>
                <c:pt idx="3160">
                  <c:v>271299.98899881309</c:v>
                </c:pt>
                <c:pt idx="3161">
                  <c:v>271299.98899881309</c:v>
                </c:pt>
                <c:pt idx="3162">
                  <c:v>271299.98899881309</c:v>
                </c:pt>
                <c:pt idx="3163">
                  <c:v>271299.98899881309</c:v>
                </c:pt>
                <c:pt idx="3164">
                  <c:v>271299.98899881309</c:v>
                </c:pt>
                <c:pt idx="3165">
                  <c:v>271299.98899881309</c:v>
                </c:pt>
                <c:pt idx="3166">
                  <c:v>271299.98899881309</c:v>
                </c:pt>
                <c:pt idx="3167">
                  <c:v>271299.98899881309</c:v>
                </c:pt>
                <c:pt idx="3168">
                  <c:v>271299.98899881309</c:v>
                </c:pt>
                <c:pt idx="3169">
                  <c:v>271299.98899881309</c:v>
                </c:pt>
                <c:pt idx="3170">
                  <c:v>271299.98899881309</c:v>
                </c:pt>
                <c:pt idx="3171">
                  <c:v>271299.98899881309</c:v>
                </c:pt>
                <c:pt idx="3172">
                  <c:v>271299.98899881309</c:v>
                </c:pt>
                <c:pt idx="3173">
                  <c:v>271299.98899881309</c:v>
                </c:pt>
                <c:pt idx="3174">
                  <c:v>271299.98899881309</c:v>
                </c:pt>
                <c:pt idx="3175">
                  <c:v>271299.98899881309</c:v>
                </c:pt>
                <c:pt idx="3176">
                  <c:v>271299.98899881309</c:v>
                </c:pt>
                <c:pt idx="3177">
                  <c:v>271299.98899881309</c:v>
                </c:pt>
                <c:pt idx="3178">
                  <c:v>271299.98899881309</c:v>
                </c:pt>
                <c:pt idx="3179">
                  <c:v>271299.98899881309</c:v>
                </c:pt>
                <c:pt idx="3180">
                  <c:v>271299.98899881309</c:v>
                </c:pt>
                <c:pt idx="3181">
                  <c:v>271299.98899881309</c:v>
                </c:pt>
                <c:pt idx="3182">
                  <c:v>271299.98899881309</c:v>
                </c:pt>
                <c:pt idx="3183">
                  <c:v>271299.98899881309</c:v>
                </c:pt>
                <c:pt idx="3184">
                  <c:v>271299.98899881309</c:v>
                </c:pt>
                <c:pt idx="3185">
                  <c:v>271299.98899881309</c:v>
                </c:pt>
                <c:pt idx="3186">
                  <c:v>271299.98899881309</c:v>
                </c:pt>
                <c:pt idx="3187">
                  <c:v>271299.98899881309</c:v>
                </c:pt>
                <c:pt idx="3188">
                  <c:v>271299.98899881309</c:v>
                </c:pt>
                <c:pt idx="3189">
                  <c:v>271299.98899881309</c:v>
                </c:pt>
                <c:pt idx="3190">
                  <c:v>271299.98899881309</c:v>
                </c:pt>
                <c:pt idx="3191">
                  <c:v>271299.98899881309</c:v>
                </c:pt>
                <c:pt idx="3192">
                  <c:v>271299.98899881309</c:v>
                </c:pt>
                <c:pt idx="3193">
                  <c:v>271299.98899881309</c:v>
                </c:pt>
                <c:pt idx="3194">
                  <c:v>271299.98899881309</c:v>
                </c:pt>
                <c:pt idx="3195">
                  <c:v>271299.98899881309</c:v>
                </c:pt>
                <c:pt idx="3196">
                  <c:v>271299.98899881309</c:v>
                </c:pt>
                <c:pt idx="3197">
                  <c:v>271299.98899881309</c:v>
                </c:pt>
                <c:pt idx="3198">
                  <c:v>271299.98899881309</c:v>
                </c:pt>
                <c:pt idx="3199">
                  <c:v>271299.98899881309</c:v>
                </c:pt>
                <c:pt idx="3200">
                  <c:v>271299.98899881309</c:v>
                </c:pt>
                <c:pt idx="3201">
                  <c:v>271299.98899881309</c:v>
                </c:pt>
                <c:pt idx="3202">
                  <c:v>271299.98899881309</c:v>
                </c:pt>
                <c:pt idx="3203">
                  <c:v>271299.98899881309</c:v>
                </c:pt>
                <c:pt idx="3204">
                  <c:v>271299.98899881309</c:v>
                </c:pt>
                <c:pt idx="3205">
                  <c:v>271299.98899881309</c:v>
                </c:pt>
                <c:pt idx="3206">
                  <c:v>271299.98899881309</c:v>
                </c:pt>
                <c:pt idx="3207">
                  <c:v>271299.98899881309</c:v>
                </c:pt>
                <c:pt idx="3208">
                  <c:v>271299.98899881309</c:v>
                </c:pt>
                <c:pt idx="3209">
                  <c:v>271299.98899881309</c:v>
                </c:pt>
                <c:pt idx="3210">
                  <c:v>271299.98899881309</c:v>
                </c:pt>
                <c:pt idx="3211">
                  <c:v>271299.98899881309</c:v>
                </c:pt>
                <c:pt idx="3212">
                  <c:v>271299.98899881309</c:v>
                </c:pt>
                <c:pt idx="3213">
                  <c:v>271299.98899881309</c:v>
                </c:pt>
                <c:pt idx="3214">
                  <c:v>271299.98899881309</c:v>
                </c:pt>
                <c:pt idx="3215">
                  <c:v>271299.98899881309</c:v>
                </c:pt>
                <c:pt idx="3216">
                  <c:v>271299.98899881309</c:v>
                </c:pt>
                <c:pt idx="3217">
                  <c:v>271299.98899881309</c:v>
                </c:pt>
                <c:pt idx="3218">
                  <c:v>271299.98899881309</c:v>
                </c:pt>
                <c:pt idx="3219">
                  <c:v>271299.98899881309</c:v>
                </c:pt>
                <c:pt idx="3220">
                  <c:v>271299.98899881309</c:v>
                </c:pt>
                <c:pt idx="3221">
                  <c:v>271299.98899881309</c:v>
                </c:pt>
                <c:pt idx="3222">
                  <c:v>271299.98899881309</c:v>
                </c:pt>
                <c:pt idx="3223">
                  <c:v>271299.98899881309</c:v>
                </c:pt>
                <c:pt idx="3224">
                  <c:v>271299.98899881309</c:v>
                </c:pt>
                <c:pt idx="3225">
                  <c:v>271299.98899881309</c:v>
                </c:pt>
                <c:pt idx="3226">
                  <c:v>271299.98899881309</c:v>
                </c:pt>
                <c:pt idx="3227">
                  <c:v>271299.98899881309</c:v>
                </c:pt>
                <c:pt idx="3228">
                  <c:v>271299.98899881309</c:v>
                </c:pt>
                <c:pt idx="3229">
                  <c:v>271299.98899881309</c:v>
                </c:pt>
                <c:pt idx="3230">
                  <c:v>271299.98899881309</c:v>
                </c:pt>
                <c:pt idx="3231">
                  <c:v>271299.98899881309</c:v>
                </c:pt>
                <c:pt idx="3232">
                  <c:v>271299.98899881309</c:v>
                </c:pt>
                <c:pt idx="3233">
                  <c:v>271299.98899881309</c:v>
                </c:pt>
                <c:pt idx="3234">
                  <c:v>271299.98899881309</c:v>
                </c:pt>
                <c:pt idx="3235">
                  <c:v>271299.98899881309</c:v>
                </c:pt>
                <c:pt idx="3236">
                  <c:v>271299.98899881309</c:v>
                </c:pt>
                <c:pt idx="3237">
                  <c:v>271299.98899881309</c:v>
                </c:pt>
                <c:pt idx="3238">
                  <c:v>271299.98899881309</c:v>
                </c:pt>
                <c:pt idx="3239">
                  <c:v>271299.98899881309</c:v>
                </c:pt>
                <c:pt idx="3240">
                  <c:v>271299.98899881309</c:v>
                </c:pt>
                <c:pt idx="3241">
                  <c:v>271299.98899881309</c:v>
                </c:pt>
                <c:pt idx="3242">
                  <c:v>271299.98899881309</c:v>
                </c:pt>
                <c:pt idx="3243">
                  <c:v>271299.98899881309</c:v>
                </c:pt>
                <c:pt idx="3244">
                  <c:v>271299.98899881309</c:v>
                </c:pt>
                <c:pt idx="3245">
                  <c:v>271299.98899881309</c:v>
                </c:pt>
                <c:pt idx="3246">
                  <c:v>271299.98899881309</c:v>
                </c:pt>
                <c:pt idx="3247">
                  <c:v>271299.98899881309</c:v>
                </c:pt>
                <c:pt idx="3248">
                  <c:v>271299.98899881309</c:v>
                </c:pt>
                <c:pt idx="3249">
                  <c:v>271299.98899881309</c:v>
                </c:pt>
                <c:pt idx="3250">
                  <c:v>271299.98899881309</c:v>
                </c:pt>
                <c:pt idx="3251">
                  <c:v>271299.98899881309</c:v>
                </c:pt>
                <c:pt idx="3252">
                  <c:v>271299.98899881309</c:v>
                </c:pt>
                <c:pt idx="3253">
                  <c:v>271299.98899881309</c:v>
                </c:pt>
                <c:pt idx="3254">
                  <c:v>271299.98899881309</c:v>
                </c:pt>
                <c:pt idx="3255">
                  <c:v>271299.98899881309</c:v>
                </c:pt>
                <c:pt idx="3256">
                  <c:v>271299.98899881309</c:v>
                </c:pt>
                <c:pt idx="3257">
                  <c:v>271299.98899881309</c:v>
                </c:pt>
                <c:pt idx="3258">
                  <c:v>271299.98899881309</c:v>
                </c:pt>
                <c:pt idx="3259">
                  <c:v>271299.98899881309</c:v>
                </c:pt>
                <c:pt idx="3260">
                  <c:v>271299.98899881309</c:v>
                </c:pt>
                <c:pt idx="3261">
                  <c:v>271299.98899881309</c:v>
                </c:pt>
                <c:pt idx="3262">
                  <c:v>271299.98899881309</c:v>
                </c:pt>
                <c:pt idx="3263">
                  <c:v>271299.98899881309</c:v>
                </c:pt>
                <c:pt idx="3264">
                  <c:v>271299.98899881309</c:v>
                </c:pt>
                <c:pt idx="3265">
                  <c:v>271299.98899881309</c:v>
                </c:pt>
                <c:pt idx="3266">
                  <c:v>271299.98899881309</c:v>
                </c:pt>
                <c:pt idx="3267">
                  <c:v>271299.98899881309</c:v>
                </c:pt>
                <c:pt idx="3268">
                  <c:v>271299.98899881309</c:v>
                </c:pt>
                <c:pt idx="3269">
                  <c:v>271299.98899881309</c:v>
                </c:pt>
                <c:pt idx="3270">
                  <c:v>271299.98899881309</c:v>
                </c:pt>
                <c:pt idx="3271">
                  <c:v>271299.98899881309</c:v>
                </c:pt>
                <c:pt idx="3272">
                  <c:v>271299.98899881309</c:v>
                </c:pt>
                <c:pt idx="3273">
                  <c:v>271299.98899881309</c:v>
                </c:pt>
                <c:pt idx="3274">
                  <c:v>271299.98899881309</c:v>
                </c:pt>
                <c:pt idx="3275">
                  <c:v>271299.98899881309</c:v>
                </c:pt>
                <c:pt idx="3276">
                  <c:v>271299.98899881309</c:v>
                </c:pt>
                <c:pt idx="3277">
                  <c:v>271299.98899881309</c:v>
                </c:pt>
                <c:pt idx="3278">
                  <c:v>271299.98899881309</c:v>
                </c:pt>
                <c:pt idx="3279">
                  <c:v>271299.98899881309</c:v>
                </c:pt>
                <c:pt idx="3280">
                  <c:v>271299.98899881309</c:v>
                </c:pt>
                <c:pt idx="3281">
                  <c:v>271299.98899881309</c:v>
                </c:pt>
                <c:pt idx="3282">
                  <c:v>271299.98899881309</c:v>
                </c:pt>
                <c:pt idx="3283">
                  <c:v>271299.98899881309</c:v>
                </c:pt>
                <c:pt idx="3284">
                  <c:v>271299.98899881309</c:v>
                </c:pt>
                <c:pt idx="3285">
                  <c:v>271299.98899881309</c:v>
                </c:pt>
                <c:pt idx="3286">
                  <c:v>271299.98899881309</c:v>
                </c:pt>
                <c:pt idx="3287">
                  <c:v>271299.98899881309</c:v>
                </c:pt>
                <c:pt idx="3288">
                  <c:v>271299.98899881309</c:v>
                </c:pt>
                <c:pt idx="3289">
                  <c:v>271299.98899881309</c:v>
                </c:pt>
                <c:pt idx="3290">
                  <c:v>271299.98899881309</c:v>
                </c:pt>
                <c:pt idx="3291">
                  <c:v>271299.98899881309</c:v>
                </c:pt>
                <c:pt idx="3292">
                  <c:v>271299.98899881309</c:v>
                </c:pt>
                <c:pt idx="3293">
                  <c:v>271299.98899881309</c:v>
                </c:pt>
                <c:pt idx="3294">
                  <c:v>271299.98899881309</c:v>
                </c:pt>
                <c:pt idx="3295">
                  <c:v>271299.98899881309</c:v>
                </c:pt>
                <c:pt idx="3296">
                  <c:v>271299.98899881309</c:v>
                </c:pt>
                <c:pt idx="3297">
                  <c:v>271299.98899881309</c:v>
                </c:pt>
                <c:pt idx="3298">
                  <c:v>271299.98899881309</c:v>
                </c:pt>
                <c:pt idx="3299">
                  <c:v>271299.98899881309</c:v>
                </c:pt>
                <c:pt idx="3300">
                  <c:v>271299.98899881309</c:v>
                </c:pt>
                <c:pt idx="3301">
                  <c:v>271299.98899881309</c:v>
                </c:pt>
                <c:pt idx="3302">
                  <c:v>271299.98899881309</c:v>
                </c:pt>
                <c:pt idx="3303">
                  <c:v>271299.98899881309</c:v>
                </c:pt>
                <c:pt idx="3304">
                  <c:v>271299.98899881309</c:v>
                </c:pt>
                <c:pt idx="3305">
                  <c:v>271299.98899881309</c:v>
                </c:pt>
                <c:pt idx="3306">
                  <c:v>271299.98899881309</c:v>
                </c:pt>
                <c:pt idx="3307">
                  <c:v>271299.98899881309</c:v>
                </c:pt>
                <c:pt idx="3308">
                  <c:v>271299.98899881309</c:v>
                </c:pt>
                <c:pt idx="3309">
                  <c:v>271299.98899881309</c:v>
                </c:pt>
                <c:pt idx="3310">
                  <c:v>271299.98899881309</c:v>
                </c:pt>
                <c:pt idx="3311">
                  <c:v>271299.98899881309</c:v>
                </c:pt>
                <c:pt idx="3312">
                  <c:v>271299.98899881309</c:v>
                </c:pt>
                <c:pt idx="3313">
                  <c:v>271299.98899881309</c:v>
                </c:pt>
                <c:pt idx="3314">
                  <c:v>271299.98899881309</c:v>
                </c:pt>
                <c:pt idx="3315">
                  <c:v>271299.98899881309</c:v>
                </c:pt>
                <c:pt idx="3316">
                  <c:v>271299.98899881309</c:v>
                </c:pt>
                <c:pt idx="3317">
                  <c:v>271299.98899881309</c:v>
                </c:pt>
                <c:pt idx="3318">
                  <c:v>271299.98899881309</c:v>
                </c:pt>
                <c:pt idx="3319">
                  <c:v>271299.98899881309</c:v>
                </c:pt>
                <c:pt idx="3320">
                  <c:v>271299.98899881309</c:v>
                </c:pt>
                <c:pt idx="3321">
                  <c:v>271299.98899881309</c:v>
                </c:pt>
                <c:pt idx="3322">
                  <c:v>271299.98899881309</c:v>
                </c:pt>
                <c:pt idx="3323">
                  <c:v>271299.98899881309</c:v>
                </c:pt>
                <c:pt idx="3324">
                  <c:v>271299.98899881309</c:v>
                </c:pt>
                <c:pt idx="3325">
                  <c:v>271299.98899881309</c:v>
                </c:pt>
                <c:pt idx="3326">
                  <c:v>271299.98899881309</c:v>
                </c:pt>
                <c:pt idx="3327">
                  <c:v>271299.98899881309</c:v>
                </c:pt>
                <c:pt idx="3328">
                  <c:v>271299.98899881309</c:v>
                </c:pt>
                <c:pt idx="3329">
                  <c:v>271299.98899881309</c:v>
                </c:pt>
                <c:pt idx="3330">
                  <c:v>271299.98899881309</c:v>
                </c:pt>
                <c:pt idx="3331">
                  <c:v>271299.98899881309</c:v>
                </c:pt>
                <c:pt idx="3332">
                  <c:v>271299.98899881309</c:v>
                </c:pt>
                <c:pt idx="3333">
                  <c:v>271299.98899881309</c:v>
                </c:pt>
                <c:pt idx="3334">
                  <c:v>271299.98899881309</c:v>
                </c:pt>
                <c:pt idx="3335">
                  <c:v>271299.98899881309</c:v>
                </c:pt>
                <c:pt idx="3336">
                  <c:v>271299.98899881309</c:v>
                </c:pt>
                <c:pt idx="3337">
                  <c:v>271299.98899881309</c:v>
                </c:pt>
                <c:pt idx="3338">
                  <c:v>271299.98899881309</c:v>
                </c:pt>
                <c:pt idx="3339">
                  <c:v>271299.98899881309</c:v>
                </c:pt>
                <c:pt idx="3340">
                  <c:v>271299.98899881309</c:v>
                </c:pt>
                <c:pt idx="3341">
                  <c:v>271299.98899881309</c:v>
                </c:pt>
                <c:pt idx="3342">
                  <c:v>271299.98899881309</c:v>
                </c:pt>
                <c:pt idx="3343">
                  <c:v>271299.98899881309</c:v>
                </c:pt>
                <c:pt idx="3344">
                  <c:v>271299.98899881309</c:v>
                </c:pt>
                <c:pt idx="3345">
                  <c:v>271299.98899881309</c:v>
                </c:pt>
                <c:pt idx="3346">
                  <c:v>271299.98899881309</c:v>
                </c:pt>
                <c:pt idx="3347">
                  <c:v>271299.98899881309</c:v>
                </c:pt>
                <c:pt idx="3348">
                  <c:v>271299.98899881309</c:v>
                </c:pt>
                <c:pt idx="3349">
                  <c:v>271299.98899881309</c:v>
                </c:pt>
                <c:pt idx="3350">
                  <c:v>271299.98899881309</c:v>
                </c:pt>
                <c:pt idx="3351">
                  <c:v>271299.98899881309</c:v>
                </c:pt>
                <c:pt idx="3352">
                  <c:v>271299.98899881309</c:v>
                </c:pt>
                <c:pt idx="3353">
                  <c:v>271299.98899881309</c:v>
                </c:pt>
                <c:pt idx="3354">
                  <c:v>271299.98899881309</c:v>
                </c:pt>
                <c:pt idx="3355">
                  <c:v>271299.98899881309</c:v>
                </c:pt>
                <c:pt idx="3356">
                  <c:v>271299.98899881309</c:v>
                </c:pt>
                <c:pt idx="3357">
                  <c:v>271299.98899881309</c:v>
                </c:pt>
                <c:pt idx="3358">
                  <c:v>271299.98899881309</c:v>
                </c:pt>
                <c:pt idx="3359">
                  <c:v>271299.98899881309</c:v>
                </c:pt>
                <c:pt idx="3360">
                  <c:v>271299.98899881309</c:v>
                </c:pt>
                <c:pt idx="3361">
                  <c:v>271299.98899881309</c:v>
                </c:pt>
                <c:pt idx="3362">
                  <c:v>271299.98899881309</c:v>
                </c:pt>
                <c:pt idx="3363">
                  <c:v>271299.98899881309</c:v>
                </c:pt>
                <c:pt idx="3364">
                  <c:v>271299.98899881309</c:v>
                </c:pt>
                <c:pt idx="3365">
                  <c:v>271299.98899881309</c:v>
                </c:pt>
                <c:pt idx="3366">
                  <c:v>271299.98899881309</c:v>
                </c:pt>
                <c:pt idx="3367">
                  <c:v>271299.98899881309</c:v>
                </c:pt>
                <c:pt idx="3368">
                  <c:v>271299.98899881309</c:v>
                </c:pt>
                <c:pt idx="3369">
                  <c:v>271299.98899881309</c:v>
                </c:pt>
                <c:pt idx="3370">
                  <c:v>271299.98899881309</c:v>
                </c:pt>
                <c:pt idx="3371">
                  <c:v>271299.98899881309</c:v>
                </c:pt>
                <c:pt idx="3372">
                  <c:v>271299.98899881309</c:v>
                </c:pt>
                <c:pt idx="3373">
                  <c:v>271299.98899881309</c:v>
                </c:pt>
                <c:pt idx="3374">
                  <c:v>271299.98899881309</c:v>
                </c:pt>
                <c:pt idx="3375">
                  <c:v>271299.98899881309</c:v>
                </c:pt>
                <c:pt idx="3376">
                  <c:v>271299.98899881309</c:v>
                </c:pt>
                <c:pt idx="3377">
                  <c:v>271299.98899881309</c:v>
                </c:pt>
                <c:pt idx="3378">
                  <c:v>271299.98899881309</c:v>
                </c:pt>
                <c:pt idx="3379">
                  <c:v>271299.98899881309</c:v>
                </c:pt>
                <c:pt idx="3380">
                  <c:v>271299.98899881309</c:v>
                </c:pt>
                <c:pt idx="3381">
                  <c:v>271299.98899881309</c:v>
                </c:pt>
                <c:pt idx="3382">
                  <c:v>271299.98899881309</c:v>
                </c:pt>
                <c:pt idx="3383">
                  <c:v>271299.98899881309</c:v>
                </c:pt>
                <c:pt idx="3384">
                  <c:v>271299.98899881309</c:v>
                </c:pt>
                <c:pt idx="3385">
                  <c:v>271299.98899881309</c:v>
                </c:pt>
                <c:pt idx="3386">
                  <c:v>271299.98899881309</c:v>
                </c:pt>
                <c:pt idx="3387">
                  <c:v>271299.98899881309</c:v>
                </c:pt>
                <c:pt idx="3388">
                  <c:v>271299.98899881309</c:v>
                </c:pt>
                <c:pt idx="3389">
                  <c:v>271299.98899881309</c:v>
                </c:pt>
                <c:pt idx="3390">
                  <c:v>271299.98899881309</c:v>
                </c:pt>
                <c:pt idx="3391">
                  <c:v>271299.98899881309</c:v>
                </c:pt>
                <c:pt idx="3392">
                  <c:v>271299.98899881309</c:v>
                </c:pt>
                <c:pt idx="3393">
                  <c:v>271299.98899881309</c:v>
                </c:pt>
                <c:pt idx="3394">
                  <c:v>271299.98899881309</c:v>
                </c:pt>
                <c:pt idx="3395">
                  <c:v>271299.98899881309</c:v>
                </c:pt>
                <c:pt idx="3396">
                  <c:v>271299.98899881309</c:v>
                </c:pt>
                <c:pt idx="3397">
                  <c:v>271299.98899881309</c:v>
                </c:pt>
                <c:pt idx="3398">
                  <c:v>271299.98899881309</c:v>
                </c:pt>
                <c:pt idx="3399">
                  <c:v>271299.98899881309</c:v>
                </c:pt>
                <c:pt idx="3400">
                  <c:v>271299.98899881309</c:v>
                </c:pt>
                <c:pt idx="3401">
                  <c:v>271299.98899881309</c:v>
                </c:pt>
                <c:pt idx="3402">
                  <c:v>271299.98899881309</c:v>
                </c:pt>
                <c:pt idx="3403">
                  <c:v>271299.98899881309</c:v>
                </c:pt>
                <c:pt idx="3404">
                  <c:v>271299.98899881309</c:v>
                </c:pt>
                <c:pt idx="3405">
                  <c:v>271299.98899881309</c:v>
                </c:pt>
                <c:pt idx="3406">
                  <c:v>271299.98899881309</c:v>
                </c:pt>
                <c:pt idx="3407">
                  <c:v>271299.98899881309</c:v>
                </c:pt>
                <c:pt idx="3408">
                  <c:v>271299.98899881309</c:v>
                </c:pt>
                <c:pt idx="3409">
                  <c:v>271299.98899881309</c:v>
                </c:pt>
                <c:pt idx="3410">
                  <c:v>271299.98899881309</c:v>
                </c:pt>
                <c:pt idx="3411">
                  <c:v>271299.98899881309</c:v>
                </c:pt>
                <c:pt idx="3412">
                  <c:v>271299.98899881309</c:v>
                </c:pt>
                <c:pt idx="3413">
                  <c:v>271299.98899881309</c:v>
                </c:pt>
                <c:pt idx="3414">
                  <c:v>271299.98899881309</c:v>
                </c:pt>
                <c:pt idx="3415">
                  <c:v>271299.98899881309</c:v>
                </c:pt>
                <c:pt idx="3416">
                  <c:v>271299.98899881309</c:v>
                </c:pt>
                <c:pt idx="3417">
                  <c:v>271299.98899881309</c:v>
                </c:pt>
                <c:pt idx="3418">
                  <c:v>271299.98899881309</c:v>
                </c:pt>
                <c:pt idx="3419">
                  <c:v>271299.98899881309</c:v>
                </c:pt>
                <c:pt idx="3420">
                  <c:v>271299.98899881309</c:v>
                </c:pt>
                <c:pt idx="3421">
                  <c:v>271299.98899881309</c:v>
                </c:pt>
                <c:pt idx="3422">
                  <c:v>271299.98899881309</c:v>
                </c:pt>
                <c:pt idx="3423">
                  <c:v>271299.98899881309</c:v>
                </c:pt>
                <c:pt idx="3424">
                  <c:v>271299.98899881309</c:v>
                </c:pt>
                <c:pt idx="3425">
                  <c:v>271299.98899881309</c:v>
                </c:pt>
                <c:pt idx="3426">
                  <c:v>271299.98899881309</c:v>
                </c:pt>
                <c:pt idx="3427">
                  <c:v>271299.98899881309</c:v>
                </c:pt>
                <c:pt idx="3428">
                  <c:v>271299.98899881309</c:v>
                </c:pt>
                <c:pt idx="3429">
                  <c:v>271299.98899881309</c:v>
                </c:pt>
                <c:pt idx="3430">
                  <c:v>271299.98899881309</c:v>
                </c:pt>
                <c:pt idx="3431">
                  <c:v>271299.98899881309</c:v>
                </c:pt>
                <c:pt idx="3432">
                  <c:v>271299.98899881309</c:v>
                </c:pt>
                <c:pt idx="3433">
                  <c:v>271299.98899881309</c:v>
                </c:pt>
                <c:pt idx="3434">
                  <c:v>271299.98899881309</c:v>
                </c:pt>
                <c:pt idx="3435">
                  <c:v>271299.98899881309</c:v>
                </c:pt>
                <c:pt idx="3436">
                  <c:v>271299.98899881309</c:v>
                </c:pt>
                <c:pt idx="3437">
                  <c:v>271299.98899881309</c:v>
                </c:pt>
                <c:pt idx="3438">
                  <c:v>271299.98899881309</c:v>
                </c:pt>
                <c:pt idx="3439">
                  <c:v>271299.98899881309</c:v>
                </c:pt>
                <c:pt idx="3440">
                  <c:v>271299.98899881309</c:v>
                </c:pt>
                <c:pt idx="3441">
                  <c:v>271299.98899881309</c:v>
                </c:pt>
                <c:pt idx="3442">
                  <c:v>271299.98899881309</c:v>
                </c:pt>
                <c:pt idx="3443">
                  <c:v>271299.98899881309</c:v>
                </c:pt>
                <c:pt idx="3444">
                  <c:v>271299.98899881309</c:v>
                </c:pt>
                <c:pt idx="3445">
                  <c:v>271299.98899881309</c:v>
                </c:pt>
                <c:pt idx="3446">
                  <c:v>271299.98899881309</c:v>
                </c:pt>
                <c:pt idx="3447">
                  <c:v>271299.98899881309</c:v>
                </c:pt>
                <c:pt idx="3448">
                  <c:v>271299.98899881309</c:v>
                </c:pt>
                <c:pt idx="3449">
                  <c:v>271299.98899881309</c:v>
                </c:pt>
                <c:pt idx="3450">
                  <c:v>271299.98899881309</c:v>
                </c:pt>
                <c:pt idx="3451">
                  <c:v>271299.98899881309</c:v>
                </c:pt>
                <c:pt idx="3452">
                  <c:v>271299.98899881309</c:v>
                </c:pt>
                <c:pt idx="3453">
                  <c:v>271299.98899881309</c:v>
                </c:pt>
                <c:pt idx="3454">
                  <c:v>271299.98899881309</c:v>
                </c:pt>
                <c:pt idx="3455">
                  <c:v>271299.98899881309</c:v>
                </c:pt>
                <c:pt idx="3456">
                  <c:v>271299.98899881309</c:v>
                </c:pt>
                <c:pt idx="3457">
                  <c:v>271299.98899881309</c:v>
                </c:pt>
                <c:pt idx="3458">
                  <c:v>271299.98899881309</c:v>
                </c:pt>
                <c:pt idx="3459">
                  <c:v>271299.98899881309</c:v>
                </c:pt>
                <c:pt idx="3460">
                  <c:v>271299.98899881309</c:v>
                </c:pt>
                <c:pt idx="3461">
                  <c:v>271299.98899881309</c:v>
                </c:pt>
                <c:pt idx="3462">
                  <c:v>271299.98899881309</c:v>
                </c:pt>
                <c:pt idx="3463">
                  <c:v>271299.98899881309</c:v>
                </c:pt>
                <c:pt idx="3464">
                  <c:v>271299.98899881309</c:v>
                </c:pt>
                <c:pt idx="3465">
                  <c:v>271299.98899881309</c:v>
                </c:pt>
                <c:pt idx="3466">
                  <c:v>271299.98899881309</c:v>
                </c:pt>
                <c:pt idx="3467">
                  <c:v>271299.98899881309</c:v>
                </c:pt>
                <c:pt idx="3468">
                  <c:v>271299.98899881309</c:v>
                </c:pt>
                <c:pt idx="3469">
                  <c:v>271299.98899881309</c:v>
                </c:pt>
                <c:pt idx="3470">
                  <c:v>271299.98899881309</c:v>
                </c:pt>
                <c:pt idx="3471">
                  <c:v>271299.98899881309</c:v>
                </c:pt>
                <c:pt idx="3472">
                  <c:v>271299.98899881309</c:v>
                </c:pt>
                <c:pt idx="3473">
                  <c:v>271299.98899881309</c:v>
                </c:pt>
                <c:pt idx="3474">
                  <c:v>271299.98899881309</c:v>
                </c:pt>
                <c:pt idx="3475">
                  <c:v>271299.98899881309</c:v>
                </c:pt>
                <c:pt idx="3476">
                  <c:v>271299.98899881309</c:v>
                </c:pt>
                <c:pt idx="3477">
                  <c:v>271299.98899881309</c:v>
                </c:pt>
                <c:pt idx="3478">
                  <c:v>271299.98899881309</c:v>
                </c:pt>
                <c:pt idx="3479">
                  <c:v>271299.98899881309</c:v>
                </c:pt>
                <c:pt idx="3480">
                  <c:v>271299.98899881309</c:v>
                </c:pt>
                <c:pt idx="3481">
                  <c:v>271299.98899881309</c:v>
                </c:pt>
                <c:pt idx="3482">
                  <c:v>271299.98899881309</c:v>
                </c:pt>
                <c:pt idx="3483">
                  <c:v>271299.98899881309</c:v>
                </c:pt>
                <c:pt idx="3484">
                  <c:v>271299.98899881309</c:v>
                </c:pt>
                <c:pt idx="3485">
                  <c:v>271299.98899881309</c:v>
                </c:pt>
                <c:pt idx="3486">
                  <c:v>271299.98899881309</c:v>
                </c:pt>
                <c:pt idx="3487">
                  <c:v>271299.98899881309</c:v>
                </c:pt>
                <c:pt idx="3488">
                  <c:v>271299.98899881309</c:v>
                </c:pt>
                <c:pt idx="3489">
                  <c:v>271299.98899881309</c:v>
                </c:pt>
                <c:pt idx="3490">
                  <c:v>271299.98899881309</c:v>
                </c:pt>
                <c:pt idx="3491">
                  <c:v>271299.98899881309</c:v>
                </c:pt>
                <c:pt idx="3492">
                  <c:v>271299.98899881309</c:v>
                </c:pt>
                <c:pt idx="3493">
                  <c:v>271299.98899881309</c:v>
                </c:pt>
                <c:pt idx="3494">
                  <c:v>271299.98899881309</c:v>
                </c:pt>
                <c:pt idx="3495">
                  <c:v>271299.98899881309</c:v>
                </c:pt>
                <c:pt idx="3496">
                  <c:v>271299.98899881309</c:v>
                </c:pt>
                <c:pt idx="3497">
                  <c:v>271299.98899881309</c:v>
                </c:pt>
                <c:pt idx="3498">
                  <c:v>271299.98899881309</c:v>
                </c:pt>
                <c:pt idx="3499">
                  <c:v>271299.98899881309</c:v>
                </c:pt>
                <c:pt idx="3500">
                  <c:v>271299.98899881309</c:v>
                </c:pt>
                <c:pt idx="3501">
                  <c:v>271299.98899881309</c:v>
                </c:pt>
                <c:pt idx="3502">
                  <c:v>271299.98899881309</c:v>
                </c:pt>
                <c:pt idx="3503">
                  <c:v>271299.98899881309</c:v>
                </c:pt>
                <c:pt idx="3504">
                  <c:v>271299.98899881309</c:v>
                </c:pt>
                <c:pt idx="3505">
                  <c:v>271299.98899881309</c:v>
                </c:pt>
                <c:pt idx="3506">
                  <c:v>271299.98899881309</c:v>
                </c:pt>
                <c:pt idx="3507">
                  <c:v>271299.98899881309</c:v>
                </c:pt>
                <c:pt idx="3508">
                  <c:v>271299.98899881309</c:v>
                </c:pt>
                <c:pt idx="3509">
                  <c:v>271299.98899881309</c:v>
                </c:pt>
                <c:pt idx="3510">
                  <c:v>271299.98899881309</c:v>
                </c:pt>
                <c:pt idx="3511">
                  <c:v>271299.98899881309</c:v>
                </c:pt>
                <c:pt idx="3512">
                  <c:v>271299.98899881309</c:v>
                </c:pt>
                <c:pt idx="3513">
                  <c:v>271299.98899881309</c:v>
                </c:pt>
                <c:pt idx="3514">
                  <c:v>271299.98899881309</c:v>
                </c:pt>
                <c:pt idx="3515">
                  <c:v>271299.98899881309</c:v>
                </c:pt>
                <c:pt idx="3516">
                  <c:v>271299.98899881309</c:v>
                </c:pt>
                <c:pt idx="3517">
                  <c:v>271299.98899881309</c:v>
                </c:pt>
                <c:pt idx="3518">
                  <c:v>271299.98899881309</c:v>
                </c:pt>
                <c:pt idx="3519">
                  <c:v>271299.98899881309</c:v>
                </c:pt>
                <c:pt idx="3520">
                  <c:v>271299.98899881309</c:v>
                </c:pt>
                <c:pt idx="3521">
                  <c:v>271299.98899881309</c:v>
                </c:pt>
                <c:pt idx="3522">
                  <c:v>271299.98899881309</c:v>
                </c:pt>
                <c:pt idx="3523">
                  <c:v>271299.98899881309</c:v>
                </c:pt>
                <c:pt idx="3524">
                  <c:v>271299.98899881309</c:v>
                </c:pt>
                <c:pt idx="3525">
                  <c:v>271299.98899881309</c:v>
                </c:pt>
                <c:pt idx="3526">
                  <c:v>271299.98899881309</c:v>
                </c:pt>
                <c:pt idx="3527">
                  <c:v>271299.98899881309</c:v>
                </c:pt>
                <c:pt idx="3528">
                  <c:v>271299.98899881309</c:v>
                </c:pt>
                <c:pt idx="3529">
                  <c:v>271299.98899881309</c:v>
                </c:pt>
                <c:pt idx="3530">
                  <c:v>271299.98899881309</c:v>
                </c:pt>
                <c:pt idx="3531">
                  <c:v>271299.98899881309</c:v>
                </c:pt>
                <c:pt idx="3532">
                  <c:v>271299.98899881309</c:v>
                </c:pt>
                <c:pt idx="3533">
                  <c:v>271299.98899881309</c:v>
                </c:pt>
                <c:pt idx="3534">
                  <c:v>271299.98899881309</c:v>
                </c:pt>
                <c:pt idx="3535">
                  <c:v>271299.98899881309</c:v>
                </c:pt>
                <c:pt idx="3536">
                  <c:v>271299.98899881309</c:v>
                </c:pt>
                <c:pt idx="3537">
                  <c:v>271299.98899881309</c:v>
                </c:pt>
                <c:pt idx="3538">
                  <c:v>271299.98899881309</c:v>
                </c:pt>
                <c:pt idx="3539">
                  <c:v>271299.98899881309</c:v>
                </c:pt>
                <c:pt idx="3540">
                  <c:v>271299.98899881309</c:v>
                </c:pt>
                <c:pt idx="3541">
                  <c:v>271299.98899881309</c:v>
                </c:pt>
                <c:pt idx="3542">
                  <c:v>271299.98899881309</c:v>
                </c:pt>
                <c:pt idx="3543">
                  <c:v>271299.98899881309</c:v>
                </c:pt>
                <c:pt idx="3544">
                  <c:v>271299.98899881309</c:v>
                </c:pt>
                <c:pt idx="3545">
                  <c:v>271299.98899881309</c:v>
                </c:pt>
                <c:pt idx="3546">
                  <c:v>271299.98899881309</c:v>
                </c:pt>
                <c:pt idx="3547">
                  <c:v>271299.98899881309</c:v>
                </c:pt>
                <c:pt idx="3548">
                  <c:v>271299.98899881309</c:v>
                </c:pt>
                <c:pt idx="3549">
                  <c:v>271299.98899881309</c:v>
                </c:pt>
                <c:pt idx="3550">
                  <c:v>271299.98899881309</c:v>
                </c:pt>
                <c:pt idx="3551">
                  <c:v>271299.98899881309</c:v>
                </c:pt>
                <c:pt idx="3552">
                  <c:v>271299.98899881309</c:v>
                </c:pt>
                <c:pt idx="3553">
                  <c:v>271299.98899881309</c:v>
                </c:pt>
                <c:pt idx="3554">
                  <c:v>271299.98899881309</c:v>
                </c:pt>
                <c:pt idx="3555">
                  <c:v>271299.98899881309</c:v>
                </c:pt>
                <c:pt idx="3556">
                  <c:v>271299.98899881309</c:v>
                </c:pt>
                <c:pt idx="3557">
                  <c:v>271299.98899881309</c:v>
                </c:pt>
                <c:pt idx="3558">
                  <c:v>271299.98899881309</c:v>
                </c:pt>
                <c:pt idx="3559">
                  <c:v>271299.98899881309</c:v>
                </c:pt>
                <c:pt idx="3560">
                  <c:v>271299.98899881309</c:v>
                </c:pt>
                <c:pt idx="3561">
                  <c:v>271299.98899881309</c:v>
                </c:pt>
                <c:pt idx="3562">
                  <c:v>271299.98899881309</c:v>
                </c:pt>
                <c:pt idx="3563">
                  <c:v>271299.98899881309</c:v>
                </c:pt>
                <c:pt idx="3564">
                  <c:v>271299.98899881309</c:v>
                </c:pt>
                <c:pt idx="3565">
                  <c:v>271299.98899881309</c:v>
                </c:pt>
                <c:pt idx="3566">
                  <c:v>271299.98899881309</c:v>
                </c:pt>
                <c:pt idx="3567">
                  <c:v>271299.98899881309</c:v>
                </c:pt>
                <c:pt idx="3568">
                  <c:v>271299.98899881309</c:v>
                </c:pt>
                <c:pt idx="3569">
                  <c:v>271299.98899881309</c:v>
                </c:pt>
                <c:pt idx="3570">
                  <c:v>271299.98899881309</c:v>
                </c:pt>
                <c:pt idx="3571">
                  <c:v>271299.98899881309</c:v>
                </c:pt>
                <c:pt idx="3572">
                  <c:v>271299.98899881309</c:v>
                </c:pt>
                <c:pt idx="3573">
                  <c:v>271299.98899881309</c:v>
                </c:pt>
                <c:pt idx="3574">
                  <c:v>271299.98899881309</c:v>
                </c:pt>
                <c:pt idx="3575">
                  <c:v>271299.98899881309</c:v>
                </c:pt>
                <c:pt idx="3576">
                  <c:v>271299.98899881309</c:v>
                </c:pt>
                <c:pt idx="3577">
                  <c:v>271299.98899881309</c:v>
                </c:pt>
                <c:pt idx="3578">
                  <c:v>271299.98899881309</c:v>
                </c:pt>
                <c:pt idx="3579">
                  <c:v>271299.98899881309</c:v>
                </c:pt>
                <c:pt idx="3580">
                  <c:v>271299.98899881309</c:v>
                </c:pt>
                <c:pt idx="3581">
                  <c:v>271299.98899881309</c:v>
                </c:pt>
                <c:pt idx="3582">
                  <c:v>271299.98899881309</c:v>
                </c:pt>
                <c:pt idx="3583">
                  <c:v>271299.98899881309</c:v>
                </c:pt>
                <c:pt idx="3584">
                  <c:v>271299.98899881309</c:v>
                </c:pt>
                <c:pt idx="3585">
                  <c:v>271299.98899881309</c:v>
                </c:pt>
                <c:pt idx="3586">
                  <c:v>271299.98899881309</c:v>
                </c:pt>
                <c:pt idx="3587">
                  <c:v>271299.98899881309</c:v>
                </c:pt>
                <c:pt idx="3588">
                  <c:v>271299.98899881309</c:v>
                </c:pt>
                <c:pt idx="3589">
                  <c:v>271299.98899881309</c:v>
                </c:pt>
                <c:pt idx="3590">
                  <c:v>271299.98899881309</c:v>
                </c:pt>
                <c:pt idx="3591">
                  <c:v>271299.98899881309</c:v>
                </c:pt>
                <c:pt idx="3592">
                  <c:v>271299.98899881309</c:v>
                </c:pt>
                <c:pt idx="3593">
                  <c:v>271299.98899881309</c:v>
                </c:pt>
                <c:pt idx="3594">
                  <c:v>271299.98899881309</c:v>
                </c:pt>
                <c:pt idx="3595">
                  <c:v>271299.98899881309</c:v>
                </c:pt>
                <c:pt idx="3596">
                  <c:v>271299.98899881309</c:v>
                </c:pt>
                <c:pt idx="3597">
                  <c:v>271299.98899881309</c:v>
                </c:pt>
                <c:pt idx="3598">
                  <c:v>271299.98899881309</c:v>
                </c:pt>
                <c:pt idx="3599">
                  <c:v>271299.98899881309</c:v>
                </c:pt>
                <c:pt idx="3600">
                  <c:v>271299.98899881309</c:v>
                </c:pt>
                <c:pt idx="3601">
                  <c:v>271299.98899881309</c:v>
                </c:pt>
                <c:pt idx="3602">
                  <c:v>271299.98899881309</c:v>
                </c:pt>
                <c:pt idx="3603">
                  <c:v>271299.98899881309</c:v>
                </c:pt>
                <c:pt idx="3604">
                  <c:v>271299.98899881309</c:v>
                </c:pt>
                <c:pt idx="3605">
                  <c:v>271299.98899881309</c:v>
                </c:pt>
                <c:pt idx="3606">
                  <c:v>271299.98899881309</c:v>
                </c:pt>
                <c:pt idx="3607">
                  <c:v>271299.98899881309</c:v>
                </c:pt>
                <c:pt idx="3608">
                  <c:v>271299.98899881309</c:v>
                </c:pt>
                <c:pt idx="3609">
                  <c:v>271299.98899881309</c:v>
                </c:pt>
                <c:pt idx="3610">
                  <c:v>271299.98899881309</c:v>
                </c:pt>
                <c:pt idx="3611">
                  <c:v>271299.98899881309</c:v>
                </c:pt>
                <c:pt idx="3612">
                  <c:v>271299.98899881309</c:v>
                </c:pt>
                <c:pt idx="3613">
                  <c:v>271299.98899881309</c:v>
                </c:pt>
                <c:pt idx="3614">
                  <c:v>271299.98899881309</c:v>
                </c:pt>
                <c:pt idx="3615">
                  <c:v>271299.98899881309</c:v>
                </c:pt>
                <c:pt idx="3616">
                  <c:v>271299.98899881309</c:v>
                </c:pt>
                <c:pt idx="3617">
                  <c:v>271299.98899881309</c:v>
                </c:pt>
                <c:pt idx="3618">
                  <c:v>271299.98899881309</c:v>
                </c:pt>
                <c:pt idx="3619">
                  <c:v>271299.98899881309</c:v>
                </c:pt>
                <c:pt idx="3620">
                  <c:v>271299.98899881309</c:v>
                </c:pt>
                <c:pt idx="3621">
                  <c:v>271299.98899881309</c:v>
                </c:pt>
                <c:pt idx="3622">
                  <c:v>271299.98899881309</c:v>
                </c:pt>
                <c:pt idx="3623">
                  <c:v>271299.98899881309</c:v>
                </c:pt>
                <c:pt idx="3624">
                  <c:v>271299.98899881309</c:v>
                </c:pt>
                <c:pt idx="3625">
                  <c:v>271299.98899881309</c:v>
                </c:pt>
                <c:pt idx="3626">
                  <c:v>271299.98899881309</c:v>
                </c:pt>
                <c:pt idx="3627">
                  <c:v>271299.98899881309</c:v>
                </c:pt>
                <c:pt idx="3628">
                  <c:v>271299.98899881309</c:v>
                </c:pt>
                <c:pt idx="3629">
                  <c:v>271299.98899881309</c:v>
                </c:pt>
                <c:pt idx="3630">
                  <c:v>271299.98899881309</c:v>
                </c:pt>
                <c:pt idx="3631">
                  <c:v>271299.98899881309</c:v>
                </c:pt>
                <c:pt idx="3632">
                  <c:v>271299.98899881309</c:v>
                </c:pt>
                <c:pt idx="3633">
                  <c:v>271299.98899881309</c:v>
                </c:pt>
                <c:pt idx="3634">
                  <c:v>271299.98899881309</c:v>
                </c:pt>
                <c:pt idx="3635">
                  <c:v>271299.98899881309</c:v>
                </c:pt>
                <c:pt idx="3636">
                  <c:v>271299.98899881309</c:v>
                </c:pt>
                <c:pt idx="3637">
                  <c:v>271299.98899881309</c:v>
                </c:pt>
                <c:pt idx="3638">
                  <c:v>271299.98899881309</c:v>
                </c:pt>
                <c:pt idx="3639">
                  <c:v>271299.98899881309</c:v>
                </c:pt>
                <c:pt idx="3640">
                  <c:v>271299.98899881309</c:v>
                </c:pt>
                <c:pt idx="3641">
                  <c:v>271299.98899881309</c:v>
                </c:pt>
                <c:pt idx="3642">
                  <c:v>271299.98899881309</c:v>
                </c:pt>
                <c:pt idx="3643">
                  <c:v>271299.98899881309</c:v>
                </c:pt>
                <c:pt idx="3644">
                  <c:v>271299.98899881309</c:v>
                </c:pt>
                <c:pt idx="3645">
                  <c:v>271299.98899881309</c:v>
                </c:pt>
                <c:pt idx="3646">
                  <c:v>271299.98899881309</c:v>
                </c:pt>
                <c:pt idx="3647">
                  <c:v>271299.98899881309</c:v>
                </c:pt>
                <c:pt idx="3648">
                  <c:v>271299.98899881309</c:v>
                </c:pt>
                <c:pt idx="3649">
                  <c:v>271299.98899881309</c:v>
                </c:pt>
                <c:pt idx="3650">
                  <c:v>271299.98899881309</c:v>
                </c:pt>
                <c:pt idx="3651">
                  <c:v>271299.98899881309</c:v>
                </c:pt>
                <c:pt idx="3652">
                  <c:v>271299.98899881309</c:v>
                </c:pt>
                <c:pt idx="3653">
                  <c:v>271299.98899881309</c:v>
                </c:pt>
                <c:pt idx="3654">
                  <c:v>271299.98899881309</c:v>
                </c:pt>
                <c:pt idx="3655">
                  <c:v>271299.98899881309</c:v>
                </c:pt>
                <c:pt idx="3656">
                  <c:v>271299.98899881309</c:v>
                </c:pt>
                <c:pt idx="3657">
                  <c:v>271299.98899881309</c:v>
                </c:pt>
                <c:pt idx="3658">
                  <c:v>271299.98899881309</c:v>
                </c:pt>
                <c:pt idx="3659">
                  <c:v>271299.98899881309</c:v>
                </c:pt>
                <c:pt idx="3660">
                  <c:v>271299.98899881309</c:v>
                </c:pt>
                <c:pt idx="3661">
                  <c:v>271299.98899881309</c:v>
                </c:pt>
                <c:pt idx="3662">
                  <c:v>271299.98899881309</c:v>
                </c:pt>
                <c:pt idx="3663">
                  <c:v>271299.98899881309</c:v>
                </c:pt>
                <c:pt idx="3664">
                  <c:v>271299.98899881309</c:v>
                </c:pt>
                <c:pt idx="3665">
                  <c:v>271299.98899881309</c:v>
                </c:pt>
                <c:pt idx="3666">
                  <c:v>271299.98899881309</c:v>
                </c:pt>
                <c:pt idx="3667">
                  <c:v>271299.98899881309</c:v>
                </c:pt>
                <c:pt idx="3668">
                  <c:v>271299.98899881309</c:v>
                </c:pt>
                <c:pt idx="3669">
                  <c:v>271299.98899881309</c:v>
                </c:pt>
                <c:pt idx="3670">
                  <c:v>271299.98899881309</c:v>
                </c:pt>
                <c:pt idx="3671">
                  <c:v>271299.98899881309</c:v>
                </c:pt>
                <c:pt idx="3672">
                  <c:v>271299.98899881309</c:v>
                </c:pt>
                <c:pt idx="3673">
                  <c:v>271299.98899881309</c:v>
                </c:pt>
                <c:pt idx="3674">
                  <c:v>271299.98899881309</c:v>
                </c:pt>
                <c:pt idx="3675">
                  <c:v>271299.98899881309</c:v>
                </c:pt>
                <c:pt idx="3676">
                  <c:v>271299.98899881309</c:v>
                </c:pt>
                <c:pt idx="3677">
                  <c:v>271299.98899881309</c:v>
                </c:pt>
                <c:pt idx="3678">
                  <c:v>271299.98899881309</c:v>
                </c:pt>
                <c:pt idx="3679">
                  <c:v>271299.98899881309</c:v>
                </c:pt>
                <c:pt idx="3680">
                  <c:v>271299.98899881309</c:v>
                </c:pt>
                <c:pt idx="3681">
                  <c:v>271299.98899881309</c:v>
                </c:pt>
                <c:pt idx="3682">
                  <c:v>271299.98899881309</c:v>
                </c:pt>
                <c:pt idx="3683">
                  <c:v>271299.98899881309</c:v>
                </c:pt>
                <c:pt idx="3684">
                  <c:v>271299.98899881309</c:v>
                </c:pt>
                <c:pt idx="3685">
                  <c:v>271299.98899881309</c:v>
                </c:pt>
                <c:pt idx="3686">
                  <c:v>271299.98899881309</c:v>
                </c:pt>
                <c:pt idx="3687">
                  <c:v>271299.98899881309</c:v>
                </c:pt>
                <c:pt idx="3688">
                  <c:v>271299.98899881309</c:v>
                </c:pt>
                <c:pt idx="3689">
                  <c:v>271299.98899881309</c:v>
                </c:pt>
                <c:pt idx="3690">
                  <c:v>271299.98899881309</c:v>
                </c:pt>
                <c:pt idx="3691">
                  <c:v>271299.98899881309</c:v>
                </c:pt>
                <c:pt idx="3692">
                  <c:v>271299.98899881309</c:v>
                </c:pt>
                <c:pt idx="3693">
                  <c:v>271299.98899881309</c:v>
                </c:pt>
                <c:pt idx="3694">
                  <c:v>271299.98899881309</c:v>
                </c:pt>
                <c:pt idx="3695">
                  <c:v>271299.98899881309</c:v>
                </c:pt>
                <c:pt idx="3696">
                  <c:v>271299.98899881309</c:v>
                </c:pt>
                <c:pt idx="3697">
                  <c:v>271299.98899881309</c:v>
                </c:pt>
                <c:pt idx="3698">
                  <c:v>271299.98899881309</c:v>
                </c:pt>
                <c:pt idx="3699">
                  <c:v>271299.98899881309</c:v>
                </c:pt>
                <c:pt idx="3700">
                  <c:v>271299.98899881309</c:v>
                </c:pt>
                <c:pt idx="3701">
                  <c:v>271299.98899881309</c:v>
                </c:pt>
                <c:pt idx="3702">
                  <c:v>271299.98899881309</c:v>
                </c:pt>
                <c:pt idx="3703">
                  <c:v>271299.98899881309</c:v>
                </c:pt>
                <c:pt idx="3704">
                  <c:v>271299.98899881309</c:v>
                </c:pt>
                <c:pt idx="3705">
                  <c:v>271299.98899881309</c:v>
                </c:pt>
                <c:pt idx="3706">
                  <c:v>271299.98899881309</c:v>
                </c:pt>
                <c:pt idx="3707">
                  <c:v>271299.98899881309</c:v>
                </c:pt>
                <c:pt idx="3708">
                  <c:v>271299.98899881309</c:v>
                </c:pt>
                <c:pt idx="3709">
                  <c:v>271299.98899881309</c:v>
                </c:pt>
                <c:pt idx="3710">
                  <c:v>271299.98899881309</c:v>
                </c:pt>
                <c:pt idx="3711">
                  <c:v>271299.98899881309</c:v>
                </c:pt>
                <c:pt idx="3712">
                  <c:v>271299.98899881309</c:v>
                </c:pt>
                <c:pt idx="3713">
                  <c:v>271299.98899881309</c:v>
                </c:pt>
                <c:pt idx="3714">
                  <c:v>271299.98899881309</c:v>
                </c:pt>
                <c:pt idx="3715">
                  <c:v>271299.98899881309</c:v>
                </c:pt>
                <c:pt idx="3716">
                  <c:v>271299.98899881309</c:v>
                </c:pt>
                <c:pt idx="3717">
                  <c:v>271299.98899881309</c:v>
                </c:pt>
                <c:pt idx="3718">
                  <c:v>271299.98899881309</c:v>
                </c:pt>
                <c:pt idx="3719">
                  <c:v>271299.98899881309</c:v>
                </c:pt>
                <c:pt idx="3720">
                  <c:v>271299.98899881309</c:v>
                </c:pt>
                <c:pt idx="3721">
                  <c:v>271299.98899881309</c:v>
                </c:pt>
                <c:pt idx="3722">
                  <c:v>271299.98899881309</c:v>
                </c:pt>
                <c:pt idx="3723">
                  <c:v>271299.98899881309</c:v>
                </c:pt>
                <c:pt idx="3724">
                  <c:v>271299.98899881309</c:v>
                </c:pt>
                <c:pt idx="3725">
                  <c:v>271299.98899881309</c:v>
                </c:pt>
                <c:pt idx="3726">
                  <c:v>271299.98899881309</c:v>
                </c:pt>
                <c:pt idx="3727">
                  <c:v>271299.98899881309</c:v>
                </c:pt>
                <c:pt idx="3728">
                  <c:v>271299.98899881309</c:v>
                </c:pt>
                <c:pt idx="3729">
                  <c:v>271299.98899881309</c:v>
                </c:pt>
                <c:pt idx="3730">
                  <c:v>271299.98899881309</c:v>
                </c:pt>
                <c:pt idx="3731">
                  <c:v>271299.98899881309</c:v>
                </c:pt>
                <c:pt idx="3732">
                  <c:v>271299.98899881309</c:v>
                </c:pt>
                <c:pt idx="3733">
                  <c:v>271299.98899881309</c:v>
                </c:pt>
                <c:pt idx="3734">
                  <c:v>271299.98899881309</c:v>
                </c:pt>
                <c:pt idx="3735">
                  <c:v>271299.98899881309</c:v>
                </c:pt>
                <c:pt idx="3736">
                  <c:v>271299.98899881309</c:v>
                </c:pt>
                <c:pt idx="3737">
                  <c:v>271299.98899881309</c:v>
                </c:pt>
                <c:pt idx="3738">
                  <c:v>271299.98899881309</c:v>
                </c:pt>
                <c:pt idx="3739">
                  <c:v>271299.98899881309</c:v>
                </c:pt>
                <c:pt idx="3740">
                  <c:v>271299.98899881309</c:v>
                </c:pt>
                <c:pt idx="3741">
                  <c:v>271299.98899881309</c:v>
                </c:pt>
                <c:pt idx="3742">
                  <c:v>271299.98899881309</c:v>
                </c:pt>
                <c:pt idx="3743">
                  <c:v>271299.98899881309</c:v>
                </c:pt>
                <c:pt idx="3744">
                  <c:v>271299.98899881309</c:v>
                </c:pt>
                <c:pt idx="3745">
                  <c:v>271299.98899881309</c:v>
                </c:pt>
                <c:pt idx="3746">
                  <c:v>271299.98899881309</c:v>
                </c:pt>
                <c:pt idx="3747">
                  <c:v>271299.98899881309</c:v>
                </c:pt>
                <c:pt idx="3748">
                  <c:v>271299.98899881309</c:v>
                </c:pt>
                <c:pt idx="3749">
                  <c:v>271299.98899881309</c:v>
                </c:pt>
                <c:pt idx="3750">
                  <c:v>271299.98899881309</c:v>
                </c:pt>
                <c:pt idx="3751">
                  <c:v>271299.98899881309</c:v>
                </c:pt>
                <c:pt idx="3752">
                  <c:v>271299.98899881309</c:v>
                </c:pt>
                <c:pt idx="3753">
                  <c:v>271299.98899881309</c:v>
                </c:pt>
                <c:pt idx="3754">
                  <c:v>271299.98899881309</c:v>
                </c:pt>
                <c:pt idx="3755">
                  <c:v>271299.98899881309</c:v>
                </c:pt>
                <c:pt idx="3756">
                  <c:v>271299.98899881309</c:v>
                </c:pt>
                <c:pt idx="3757">
                  <c:v>271299.98899881309</c:v>
                </c:pt>
                <c:pt idx="3758">
                  <c:v>271299.98899881309</c:v>
                </c:pt>
                <c:pt idx="3759">
                  <c:v>271299.98899881309</c:v>
                </c:pt>
                <c:pt idx="3760">
                  <c:v>271299.98899881309</c:v>
                </c:pt>
                <c:pt idx="3761">
                  <c:v>271299.98899881309</c:v>
                </c:pt>
                <c:pt idx="3762">
                  <c:v>271299.98899881309</c:v>
                </c:pt>
                <c:pt idx="3763">
                  <c:v>271299.98899881309</c:v>
                </c:pt>
                <c:pt idx="3764">
                  <c:v>271299.98899881309</c:v>
                </c:pt>
                <c:pt idx="3765">
                  <c:v>271299.98899881309</c:v>
                </c:pt>
                <c:pt idx="3766">
                  <c:v>271299.98899881309</c:v>
                </c:pt>
                <c:pt idx="3767">
                  <c:v>271299.98899881309</c:v>
                </c:pt>
                <c:pt idx="3768">
                  <c:v>271299.98899881309</c:v>
                </c:pt>
                <c:pt idx="3769">
                  <c:v>271299.98899881309</c:v>
                </c:pt>
                <c:pt idx="3770">
                  <c:v>271299.98899881309</c:v>
                </c:pt>
                <c:pt idx="3771">
                  <c:v>271299.98899881309</c:v>
                </c:pt>
                <c:pt idx="3772">
                  <c:v>271299.98899881309</c:v>
                </c:pt>
                <c:pt idx="3773">
                  <c:v>271299.98899881309</c:v>
                </c:pt>
                <c:pt idx="3774">
                  <c:v>271299.98899881309</c:v>
                </c:pt>
                <c:pt idx="3775">
                  <c:v>271299.98899881309</c:v>
                </c:pt>
                <c:pt idx="3776">
                  <c:v>271299.98899881309</c:v>
                </c:pt>
                <c:pt idx="3777">
                  <c:v>271299.98899881309</c:v>
                </c:pt>
                <c:pt idx="3778">
                  <c:v>271299.98899881309</c:v>
                </c:pt>
                <c:pt idx="3779">
                  <c:v>271299.98899881309</c:v>
                </c:pt>
                <c:pt idx="3780">
                  <c:v>271299.98899881309</c:v>
                </c:pt>
                <c:pt idx="3781">
                  <c:v>271299.98899881309</c:v>
                </c:pt>
                <c:pt idx="3782">
                  <c:v>271299.98899881309</c:v>
                </c:pt>
                <c:pt idx="3783">
                  <c:v>271299.98899881309</c:v>
                </c:pt>
                <c:pt idx="3784">
                  <c:v>271299.98899881309</c:v>
                </c:pt>
                <c:pt idx="3785">
                  <c:v>271299.98899881309</c:v>
                </c:pt>
                <c:pt idx="3786">
                  <c:v>271299.98899881309</c:v>
                </c:pt>
                <c:pt idx="3787">
                  <c:v>271299.98899881309</c:v>
                </c:pt>
                <c:pt idx="3788">
                  <c:v>271299.98899881309</c:v>
                </c:pt>
                <c:pt idx="3789">
                  <c:v>271299.98899881309</c:v>
                </c:pt>
                <c:pt idx="3790">
                  <c:v>271299.98899881309</c:v>
                </c:pt>
                <c:pt idx="3791">
                  <c:v>271299.98899881309</c:v>
                </c:pt>
                <c:pt idx="3792">
                  <c:v>271299.98899881309</c:v>
                </c:pt>
                <c:pt idx="3793">
                  <c:v>271299.98899881309</c:v>
                </c:pt>
                <c:pt idx="3794">
                  <c:v>271299.98899881309</c:v>
                </c:pt>
                <c:pt idx="3795">
                  <c:v>271299.98899881309</c:v>
                </c:pt>
                <c:pt idx="3796">
                  <c:v>271299.98899881309</c:v>
                </c:pt>
                <c:pt idx="3797">
                  <c:v>271299.98899881309</c:v>
                </c:pt>
                <c:pt idx="3798">
                  <c:v>271299.98899881309</c:v>
                </c:pt>
                <c:pt idx="3799">
                  <c:v>271299.98899881309</c:v>
                </c:pt>
                <c:pt idx="3800">
                  <c:v>271299.98899881309</c:v>
                </c:pt>
                <c:pt idx="3801">
                  <c:v>271299.98899881309</c:v>
                </c:pt>
                <c:pt idx="3802">
                  <c:v>271299.98899881309</c:v>
                </c:pt>
                <c:pt idx="3803">
                  <c:v>271299.98899881309</c:v>
                </c:pt>
                <c:pt idx="3804">
                  <c:v>271299.98899881309</c:v>
                </c:pt>
                <c:pt idx="3805">
                  <c:v>271299.98899881309</c:v>
                </c:pt>
                <c:pt idx="3806">
                  <c:v>271299.98899881309</c:v>
                </c:pt>
                <c:pt idx="3807">
                  <c:v>271299.98899881309</c:v>
                </c:pt>
                <c:pt idx="3808">
                  <c:v>271299.98899881309</c:v>
                </c:pt>
                <c:pt idx="3809">
                  <c:v>271299.98899881309</c:v>
                </c:pt>
                <c:pt idx="3810">
                  <c:v>271299.98899881309</c:v>
                </c:pt>
                <c:pt idx="3811">
                  <c:v>271299.98899881309</c:v>
                </c:pt>
                <c:pt idx="3812">
                  <c:v>271299.98899881309</c:v>
                </c:pt>
                <c:pt idx="3813">
                  <c:v>271299.98899881309</c:v>
                </c:pt>
                <c:pt idx="3814">
                  <c:v>271299.98899881309</c:v>
                </c:pt>
                <c:pt idx="3815">
                  <c:v>271299.98899881309</c:v>
                </c:pt>
                <c:pt idx="3816">
                  <c:v>271299.98899881309</c:v>
                </c:pt>
                <c:pt idx="3817">
                  <c:v>271299.98899881309</c:v>
                </c:pt>
                <c:pt idx="3818">
                  <c:v>271299.98899881309</c:v>
                </c:pt>
                <c:pt idx="3819">
                  <c:v>271299.98899881309</c:v>
                </c:pt>
                <c:pt idx="3820">
                  <c:v>271299.98899881309</c:v>
                </c:pt>
                <c:pt idx="3821">
                  <c:v>271299.98899881309</c:v>
                </c:pt>
                <c:pt idx="3822">
                  <c:v>271299.98899881309</c:v>
                </c:pt>
                <c:pt idx="3823">
                  <c:v>271299.98899881309</c:v>
                </c:pt>
                <c:pt idx="3824">
                  <c:v>271299.98899881309</c:v>
                </c:pt>
                <c:pt idx="3825">
                  <c:v>271299.98899881309</c:v>
                </c:pt>
                <c:pt idx="3826">
                  <c:v>271299.98899881309</c:v>
                </c:pt>
                <c:pt idx="3827">
                  <c:v>271299.98899881309</c:v>
                </c:pt>
                <c:pt idx="3828">
                  <c:v>271299.98899881309</c:v>
                </c:pt>
                <c:pt idx="3829">
                  <c:v>271299.98899881309</c:v>
                </c:pt>
                <c:pt idx="3830">
                  <c:v>271299.98899881309</c:v>
                </c:pt>
                <c:pt idx="3831">
                  <c:v>271299.98899881309</c:v>
                </c:pt>
                <c:pt idx="3832">
                  <c:v>271299.98899881309</c:v>
                </c:pt>
                <c:pt idx="3833">
                  <c:v>271299.98899881309</c:v>
                </c:pt>
                <c:pt idx="3834">
                  <c:v>271299.98899881309</c:v>
                </c:pt>
                <c:pt idx="3835">
                  <c:v>271299.98899881309</c:v>
                </c:pt>
                <c:pt idx="3836">
                  <c:v>271299.98899881309</c:v>
                </c:pt>
                <c:pt idx="3837">
                  <c:v>271299.98899881309</c:v>
                </c:pt>
                <c:pt idx="3838">
                  <c:v>271299.98899881309</c:v>
                </c:pt>
                <c:pt idx="3839">
                  <c:v>271299.98899881309</c:v>
                </c:pt>
                <c:pt idx="3840">
                  <c:v>271299.98899881309</c:v>
                </c:pt>
                <c:pt idx="3841">
                  <c:v>271299.98899881309</c:v>
                </c:pt>
                <c:pt idx="3842">
                  <c:v>271299.98899881309</c:v>
                </c:pt>
                <c:pt idx="3843">
                  <c:v>271299.98899881309</c:v>
                </c:pt>
                <c:pt idx="3844">
                  <c:v>271299.98899881309</c:v>
                </c:pt>
                <c:pt idx="3845">
                  <c:v>271299.98899881309</c:v>
                </c:pt>
                <c:pt idx="3846">
                  <c:v>271299.98899881309</c:v>
                </c:pt>
                <c:pt idx="3847">
                  <c:v>271299.98899881309</c:v>
                </c:pt>
                <c:pt idx="3848">
                  <c:v>271299.98899881309</c:v>
                </c:pt>
                <c:pt idx="3849">
                  <c:v>271299.98899881309</c:v>
                </c:pt>
                <c:pt idx="3850">
                  <c:v>271299.98899881309</c:v>
                </c:pt>
                <c:pt idx="3851">
                  <c:v>271299.98899881309</c:v>
                </c:pt>
                <c:pt idx="3852">
                  <c:v>271299.98899881309</c:v>
                </c:pt>
                <c:pt idx="3853">
                  <c:v>271299.98899881309</c:v>
                </c:pt>
                <c:pt idx="3854">
                  <c:v>271299.98899881309</c:v>
                </c:pt>
                <c:pt idx="3855">
                  <c:v>271299.98899881309</c:v>
                </c:pt>
                <c:pt idx="3856">
                  <c:v>271299.98899881309</c:v>
                </c:pt>
                <c:pt idx="3857">
                  <c:v>271299.98899881309</c:v>
                </c:pt>
                <c:pt idx="3858">
                  <c:v>271299.98899881309</c:v>
                </c:pt>
                <c:pt idx="3859">
                  <c:v>271299.98899881309</c:v>
                </c:pt>
                <c:pt idx="3860">
                  <c:v>271299.98899881309</c:v>
                </c:pt>
                <c:pt idx="3861">
                  <c:v>271299.98899881309</c:v>
                </c:pt>
                <c:pt idx="3862">
                  <c:v>271299.98899881309</c:v>
                </c:pt>
                <c:pt idx="3863">
                  <c:v>271299.98899881309</c:v>
                </c:pt>
                <c:pt idx="3864">
                  <c:v>271299.98899881309</c:v>
                </c:pt>
                <c:pt idx="3865">
                  <c:v>271299.98899881309</c:v>
                </c:pt>
                <c:pt idx="3866">
                  <c:v>271299.98899881309</c:v>
                </c:pt>
                <c:pt idx="3867">
                  <c:v>271299.98899881309</c:v>
                </c:pt>
                <c:pt idx="3868">
                  <c:v>271299.98899881309</c:v>
                </c:pt>
                <c:pt idx="3869">
                  <c:v>271299.98899881309</c:v>
                </c:pt>
                <c:pt idx="3870">
                  <c:v>271299.98899881309</c:v>
                </c:pt>
                <c:pt idx="3871">
                  <c:v>271299.98899881309</c:v>
                </c:pt>
                <c:pt idx="3872">
                  <c:v>271299.98899881309</c:v>
                </c:pt>
                <c:pt idx="3873">
                  <c:v>271299.98899881309</c:v>
                </c:pt>
                <c:pt idx="3874">
                  <c:v>271299.98899881309</c:v>
                </c:pt>
                <c:pt idx="3875">
                  <c:v>271299.98899881309</c:v>
                </c:pt>
                <c:pt idx="3876">
                  <c:v>271299.98899881309</c:v>
                </c:pt>
                <c:pt idx="3877">
                  <c:v>271299.98899881309</c:v>
                </c:pt>
                <c:pt idx="3878">
                  <c:v>271299.98899881309</c:v>
                </c:pt>
                <c:pt idx="3879">
                  <c:v>271299.98899881309</c:v>
                </c:pt>
                <c:pt idx="3880">
                  <c:v>271299.98899881309</c:v>
                </c:pt>
                <c:pt idx="3881">
                  <c:v>271299.98899881309</c:v>
                </c:pt>
                <c:pt idx="3882">
                  <c:v>271299.98899881309</c:v>
                </c:pt>
                <c:pt idx="3883">
                  <c:v>271299.98899881309</c:v>
                </c:pt>
                <c:pt idx="3884">
                  <c:v>271299.98899881309</c:v>
                </c:pt>
                <c:pt idx="3885">
                  <c:v>271299.98899881309</c:v>
                </c:pt>
                <c:pt idx="3886">
                  <c:v>271299.98899881309</c:v>
                </c:pt>
                <c:pt idx="3887">
                  <c:v>271299.98899881309</c:v>
                </c:pt>
                <c:pt idx="3888">
                  <c:v>271299.98899881309</c:v>
                </c:pt>
                <c:pt idx="3889">
                  <c:v>271299.98899881309</c:v>
                </c:pt>
                <c:pt idx="3890">
                  <c:v>271299.98899881309</c:v>
                </c:pt>
                <c:pt idx="3891">
                  <c:v>271299.98899881309</c:v>
                </c:pt>
                <c:pt idx="3892">
                  <c:v>271299.98899881309</c:v>
                </c:pt>
                <c:pt idx="3893">
                  <c:v>271299.98899881309</c:v>
                </c:pt>
                <c:pt idx="3894">
                  <c:v>271299.98899881309</c:v>
                </c:pt>
                <c:pt idx="3895">
                  <c:v>271299.98899881309</c:v>
                </c:pt>
                <c:pt idx="3896">
                  <c:v>271299.98899881309</c:v>
                </c:pt>
                <c:pt idx="3897">
                  <c:v>271299.98899881309</c:v>
                </c:pt>
                <c:pt idx="3898">
                  <c:v>271299.98899881309</c:v>
                </c:pt>
                <c:pt idx="3899">
                  <c:v>271299.98899881309</c:v>
                </c:pt>
                <c:pt idx="3900">
                  <c:v>271299.98899881309</c:v>
                </c:pt>
                <c:pt idx="3901">
                  <c:v>271299.98899881309</c:v>
                </c:pt>
                <c:pt idx="3902">
                  <c:v>271299.98899881309</c:v>
                </c:pt>
                <c:pt idx="3903">
                  <c:v>271299.98899881309</c:v>
                </c:pt>
                <c:pt idx="3904">
                  <c:v>271299.98899881309</c:v>
                </c:pt>
                <c:pt idx="3905">
                  <c:v>271299.98899881309</c:v>
                </c:pt>
                <c:pt idx="3906">
                  <c:v>271299.98899881309</c:v>
                </c:pt>
                <c:pt idx="3907">
                  <c:v>271299.98899881309</c:v>
                </c:pt>
                <c:pt idx="3908">
                  <c:v>271299.98899881309</c:v>
                </c:pt>
                <c:pt idx="3909">
                  <c:v>271299.98899881309</c:v>
                </c:pt>
                <c:pt idx="3910">
                  <c:v>271299.98899881309</c:v>
                </c:pt>
                <c:pt idx="3911">
                  <c:v>271299.98899881309</c:v>
                </c:pt>
                <c:pt idx="3912">
                  <c:v>271299.98899881309</c:v>
                </c:pt>
                <c:pt idx="3913">
                  <c:v>271299.98899881309</c:v>
                </c:pt>
                <c:pt idx="3914">
                  <c:v>271299.98899881309</c:v>
                </c:pt>
                <c:pt idx="3915">
                  <c:v>271299.98899881309</c:v>
                </c:pt>
                <c:pt idx="3916">
                  <c:v>271299.98899881309</c:v>
                </c:pt>
                <c:pt idx="3917">
                  <c:v>271299.98899881309</c:v>
                </c:pt>
                <c:pt idx="3918">
                  <c:v>271299.98899881309</c:v>
                </c:pt>
                <c:pt idx="3919">
                  <c:v>271299.98899881309</c:v>
                </c:pt>
                <c:pt idx="3920">
                  <c:v>271299.98899881309</c:v>
                </c:pt>
                <c:pt idx="3921">
                  <c:v>271299.98899881309</c:v>
                </c:pt>
                <c:pt idx="3922">
                  <c:v>271299.98899881309</c:v>
                </c:pt>
                <c:pt idx="3923">
                  <c:v>271299.98899881309</c:v>
                </c:pt>
                <c:pt idx="3924">
                  <c:v>271299.98899881309</c:v>
                </c:pt>
                <c:pt idx="3925">
                  <c:v>271299.98899881309</c:v>
                </c:pt>
                <c:pt idx="3926">
                  <c:v>271299.98899881309</c:v>
                </c:pt>
                <c:pt idx="3927">
                  <c:v>271299.98899881309</c:v>
                </c:pt>
                <c:pt idx="3928">
                  <c:v>271299.98899881309</c:v>
                </c:pt>
                <c:pt idx="3929">
                  <c:v>271299.98899881309</c:v>
                </c:pt>
                <c:pt idx="3930">
                  <c:v>271299.98899881309</c:v>
                </c:pt>
                <c:pt idx="3931">
                  <c:v>271299.98899881309</c:v>
                </c:pt>
                <c:pt idx="3932">
                  <c:v>271299.98899881309</c:v>
                </c:pt>
                <c:pt idx="3933">
                  <c:v>271299.98899881309</c:v>
                </c:pt>
                <c:pt idx="3934">
                  <c:v>271299.98899881309</c:v>
                </c:pt>
                <c:pt idx="3935">
                  <c:v>271299.98899881309</c:v>
                </c:pt>
                <c:pt idx="3936">
                  <c:v>271299.98899881309</c:v>
                </c:pt>
                <c:pt idx="3937">
                  <c:v>271299.98899881309</c:v>
                </c:pt>
                <c:pt idx="3938">
                  <c:v>271299.98899881309</c:v>
                </c:pt>
                <c:pt idx="3939">
                  <c:v>271299.98899881309</c:v>
                </c:pt>
                <c:pt idx="3940">
                  <c:v>271299.98899881309</c:v>
                </c:pt>
                <c:pt idx="3941">
                  <c:v>271299.98899881309</c:v>
                </c:pt>
                <c:pt idx="3942">
                  <c:v>271299.98899881309</c:v>
                </c:pt>
                <c:pt idx="3943">
                  <c:v>271299.98899881309</c:v>
                </c:pt>
                <c:pt idx="3944">
                  <c:v>271299.98899881309</c:v>
                </c:pt>
                <c:pt idx="3945">
                  <c:v>271299.98899881309</c:v>
                </c:pt>
                <c:pt idx="3946">
                  <c:v>271299.98899881309</c:v>
                </c:pt>
                <c:pt idx="3947">
                  <c:v>271299.98899881309</c:v>
                </c:pt>
                <c:pt idx="3948">
                  <c:v>271299.98899881309</c:v>
                </c:pt>
                <c:pt idx="3949">
                  <c:v>271299.98899881309</c:v>
                </c:pt>
                <c:pt idx="3950">
                  <c:v>271299.98899881309</c:v>
                </c:pt>
                <c:pt idx="3951">
                  <c:v>271299.98899881309</c:v>
                </c:pt>
                <c:pt idx="3952">
                  <c:v>271299.98899881309</c:v>
                </c:pt>
                <c:pt idx="3953">
                  <c:v>271299.98899881309</c:v>
                </c:pt>
                <c:pt idx="3954">
                  <c:v>271299.98899881309</c:v>
                </c:pt>
                <c:pt idx="3955">
                  <c:v>271299.98899881309</c:v>
                </c:pt>
                <c:pt idx="3956">
                  <c:v>271299.98899881309</c:v>
                </c:pt>
                <c:pt idx="3957">
                  <c:v>271299.98899881309</c:v>
                </c:pt>
                <c:pt idx="3958">
                  <c:v>271299.98899881309</c:v>
                </c:pt>
                <c:pt idx="3959">
                  <c:v>271299.98899881309</c:v>
                </c:pt>
                <c:pt idx="3960">
                  <c:v>271299.98899881309</c:v>
                </c:pt>
                <c:pt idx="3961">
                  <c:v>271299.98899881309</c:v>
                </c:pt>
                <c:pt idx="3962">
                  <c:v>271299.98899881309</c:v>
                </c:pt>
                <c:pt idx="3963">
                  <c:v>271299.98899881309</c:v>
                </c:pt>
                <c:pt idx="3964">
                  <c:v>271299.98899881309</c:v>
                </c:pt>
                <c:pt idx="3965">
                  <c:v>271299.98899881309</c:v>
                </c:pt>
                <c:pt idx="3966">
                  <c:v>271299.98899881309</c:v>
                </c:pt>
                <c:pt idx="3967">
                  <c:v>271299.98899881309</c:v>
                </c:pt>
                <c:pt idx="3968">
                  <c:v>271299.98899881309</c:v>
                </c:pt>
                <c:pt idx="3969">
                  <c:v>271299.98899881309</c:v>
                </c:pt>
                <c:pt idx="3970">
                  <c:v>271299.98899881309</c:v>
                </c:pt>
                <c:pt idx="3971">
                  <c:v>271299.98899881309</c:v>
                </c:pt>
                <c:pt idx="3972">
                  <c:v>271299.98899881309</c:v>
                </c:pt>
                <c:pt idx="3973">
                  <c:v>271299.98899881309</c:v>
                </c:pt>
                <c:pt idx="3974">
                  <c:v>271299.98899881309</c:v>
                </c:pt>
                <c:pt idx="3975">
                  <c:v>271299.98899881309</c:v>
                </c:pt>
                <c:pt idx="3976">
                  <c:v>271299.98899881309</c:v>
                </c:pt>
                <c:pt idx="3977">
                  <c:v>271299.98899881309</c:v>
                </c:pt>
                <c:pt idx="3978">
                  <c:v>271299.98899881309</c:v>
                </c:pt>
                <c:pt idx="3979">
                  <c:v>271299.98899881309</c:v>
                </c:pt>
                <c:pt idx="3980">
                  <c:v>271299.98899881309</c:v>
                </c:pt>
                <c:pt idx="3981">
                  <c:v>271299.98899881309</c:v>
                </c:pt>
                <c:pt idx="3982">
                  <c:v>271299.98899881309</c:v>
                </c:pt>
                <c:pt idx="3983">
                  <c:v>271299.98899881309</c:v>
                </c:pt>
                <c:pt idx="3984">
                  <c:v>271299.98899881309</c:v>
                </c:pt>
                <c:pt idx="3985">
                  <c:v>271299.98899881309</c:v>
                </c:pt>
                <c:pt idx="3986">
                  <c:v>271299.98899881309</c:v>
                </c:pt>
                <c:pt idx="3987">
                  <c:v>271299.98899881309</c:v>
                </c:pt>
                <c:pt idx="3988">
                  <c:v>271299.98899881309</c:v>
                </c:pt>
                <c:pt idx="3989">
                  <c:v>271299.98899881309</c:v>
                </c:pt>
                <c:pt idx="3990">
                  <c:v>271299.98899881309</c:v>
                </c:pt>
                <c:pt idx="3991">
                  <c:v>271299.98899881309</c:v>
                </c:pt>
                <c:pt idx="3992">
                  <c:v>271299.98899881309</c:v>
                </c:pt>
                <c:pt idx="3993">
                  <c:v>271299.98899881309</c:v>
                </c:pt>
                <c:pt idx="3994">
                  <c:v>271299.98899881309</c:v>
                </c:pt>
                <c:pt idx="3995">
                  <c:v>271299.98899881309</c:v>
                </c:pt>
                <c:pt idx="3996">
                  <c:v>271299.98899881309</c:v>
                </c:pt>
                <c:pt idx="3997">
                  <c:v>271299.98899881309</c:v>
                </c:pt>
                <c:pt idx="3998">
                  <c:v>271299.98899881309</c:v>
                </c:pt>
                <c:pt idx="3999">
                  <c:v>271299.98899881309</c:v>
                </c:pt>
                <c:pt idx="4000">
                  <c:v>271299.98899881309</c:v>
                </c:pt>
                <c:pt idx="4001">
                  <c:v>271299.98899881309</c:v>
                </c:pt>
                <c:pt idx="4002">
                  <c:v>271299.98899881309</c:v>
                </c:pt>
                <c:pt idx="4003">
                  <c:v>271299.98899881309</c:v>
                </c:pt>
                <c:pt idx="4004">
                  <c:v>271299.98899881309</c:v>
                </c:pt>
                <c:pt idx="4005">
                  <c:v>271299.98899881309</c:v>
                </c:pt>
                <c:pt idx="4006">
                  <c:v>271299.98899881309</c:v>
                </c:pt>
                <c:pt idx="4007">
                  <c:v>271299.98899881309</c:v>
                </c:pt>
                <c:pt idx="4008">
                  <c:v>271299.98899881309</c:v>
                </c:pt>
                <c:pt idx="4009">
                  <c:v>271299.98899881309</c:v>
                </c:pt>
                <c:pt idx="4010">
                  <c:v>271299.98899881309</c:v>
                </c:pt>
                <c:pt idx="4011">
                  <c:v>271299.98899881309</c:v>
                </c:pt>
                <c:pt idx="4012">
                  <c:v>271299.98899881309</c:v>
                </c:pt>
                <c:pt idx="4013">
                  <c:v>271299.98899881309</c:v>
                </c:pt>
                <c:pt idx="4014">
                  <c:v>271299.98899881309</c:v>
                </c:pt>
                <c:pt idx="4015">
                  <c:v>271299.98899881309</c:v>
                </c:pt>
                <c:pt idx="4016">
                  <c:v>271299.98899881309</c:v>
                </c:pt>
                <c:pt idx="4017">
                  <c:v>271299.98899881309</c:v>
                </c:pt>
                <c:pt idx="4018">
                  <c:v>271299.98899881309</c:v>
                </c:pt>
                <c:pt idx="4019">
                  <c:v>271299.98899881309</c:v>
                </c:pt>
                <c:pt idx="4020">
                  <c:v>271299.98899881309</c:v>
                </c:pt>
                <c:pt idx="4021">
                  <c:v>271299.98899881309</c:v>
                </c:pt>
                <c:pt idx="4022">
                  <c:v>271299.98899881309</c:v>
                </c:pt>
                <c:pt idx="4023">
                  <c:v>271299.98899881309</c:v>
                </c:pt>
                <c:pt idx="4024">
                  <c:v>271299.98899881309</c:v>
                </c:pt>
                <c:pt idx="4025">
                  <c:v>271299.98899881309</c:v>
                </c:pt>
                <c:pt idx="4026">
                  <c:v>271299.98899881309</c:v>
                </c:pt>
                <c:pt idx="4027">
                  <c:v>271299.98899881309</c:v>
                </c:pt>
                <c:pt idx="4028">
                  <c:v>271299.98899881309</c:v>
                </c:pt>
                <c:pt idx="4029">
                  <c:v>271299.98899881309</c:v>
                </c:pt>
                <c:pt idx="4030">
                  <c:v>271299.98899881309</c:v>
                </c:pt>
                <c:pt idx="4031">
                  <c:v>271299.98899881309</c:v>
                </c:pt>
                <c:pt idx="4032">
                  <c:v>271299.98899881309</c:v>
                </c:pt>
                <c:pt idx="4033">
                  <c:v>271299.98899881309</c:v>
                </c:pt>
                <c:pt idx="4034">
                  <c:v>271299.98899881309</c:v>
                </c:pt>
                <c:pt idx="4035">
                  <c:v>271299.98899881309</c:v>
                </c:pt>
                <c:pt idx="4036">
                  <c:v>271299.98899881309</c:v>
                </c:pt>
                <c:pt idx="4037">
                  <c:v>271299.98899881309</c:v>
                </c:pt>
                <c:pt idx="4038">
                  <c:v>271299.98899881309</c:v>
                </c:pt>
                <c:pt idx="4039">
                  <c:v>271299.98899881309</c:v>
                </c:pt>
                <c:pt idx="4040">
                  <c:v>271299.98899881309</c:v>
                </c:pt>
                <c:pt idx="4041">
                  <c:v>271299.98899881309</c:v>
                </c:pt>
                <c:pt idx="4042">
                  <c:v>271299.98899881309</c:v>
                </c:pt>
                <c:pt idx="4043">
                  <c:v>271299.98899881309</c:v>
                </c:pt>
                <c:pt idx="4044">
                  <c:v>271299.98899881309</c:v>
                </c:pt>
                <c:pt idx="4045">
                  <c:v>271299.98899881309</c:v>
                </c:pt>
                <c:pt idx="4046">
                  <c:v>271299.98899881309</c:v>
                </c:pt>
                <c:pt idx="4047">
                  <c:v>271299.98899881309</c:v>
                </c:pt>
                <c:pt idx="4048">
                  <c:v>271299.98899881309</c:v>
                </c:pt>
                <c:pt idx="4049">
                  <c:v>271299.98899881309</c:v>
                </c:pt>
                <c:pt idx="4050">
                  <c:v>271299.98899881309</c:v>
                </c:pt>
                <c:pt idx="4051">
                  <c:v>271299.98899881309</c:v>
                </c:pt>
                <c:pt idx="4052">
                  <c:v>271299.98899881309</c:v>
                </c:pt>
                <c:pt idx="4053">
                  <c:v>271299.98899881309</c:v>
                </c:pt>
                <c:pt idx="4054">
                  <c:v>271299.98899881309</c:v>
                </c:pt>
                <c:pt idx="4055">
                  <c:v>271299.98899881309</c:v>
                </c:pt>
                <c:pt idx="4056">
                  <c:v>271299.98899881309</c:v>
                </c:pt>
                <c:pt idx="4057">
                  <c:v>271299.98899881309</c:v>
                </c:pt>
                <c:pt idx="4058">
                  <c:v>271299.98899881309</c:v>
                </c:pt>
                <c:pt idx="4059">
                  <c:v>271299.98899881309</c:v>
                </c:pt>
                <c:pt idx="4060">
                  <c:v>271299.98899881309</c:v>
                </c:pt>
                <c:pt idx="4061">
                  <c:v>271299.98899881309</c:v>
                </c:pt>
                <c:pt idx="4062">
                  <c:v>271299.98899881309</c:v>
                </c:pt>
                <c:pt idx="4063">
                  <c:v>271299.98899881309</c:v>
                </c:pt>
                <c:pt idx="4064">
                  <c:v>271299.98899881309</c:v>
                </c:pt>
                <c:pt idx="4065">
                  <c:v>271299.98899881309</c:v>
                </c:pt>
                <c:pt idx="4066">
                  <c:v>271299.98899881309</c:v>
                </c:pt>
                <c:pt idx="4067">
                  <c:v>271299.98899881309</c:v>
                </c:pt>
                <c:pt idx="4068">
                  <c:v>271299.98899881309</c:v>
                </c:pt>
                <c:pt idx="4069">
                  <c:v>271299.98899881309</c:v>
                </c:pt>
                <c:pt idx="4070">
                  <c:v>271299.98899881309</c:v>
                </c:pt>
                <c:pt idx="4071">
                  <c:v>271299.98899881309</c:v>
                </c:pt>
                <c:pt idx="4072">
                  <c:v>271299.98899881309</c:v>
                </c:pt>
                <c:pt idx="4073">
                  <c:v>271299.98899881309</c:v>
                </c:pt>
                <c:pt idx="4074">
                  <c:v>271299.98899881309</c:v>
                </c:pt>
                <c:pt idx="4075">
                  <c:v>271299.98899881309</c:v>
                </c:pt>
                <c:pt idx="4076">
                  <c:v>271299.98899881309</c:v>
                </c:pt>
                <c:pt idx="4077">
                  <c:v>271299.98899881309</c:v>
                </c:pt>
                <c:pt idx="4078">
                  <c:v>271299.98899881309</c:v>
                </c:pt>
                <c:pt idx="4079">
                  <c:v>271299.98899881309</c:v>
                </c:pt>
                <c:pt idx="4080">
                  <c:v>271299.98899881309</c:v>
                </c:pt>
                <c:pt idx="4081">
                  <c:v>271299.98899881309</c:v>
                </c:pt>
                <c:pt idx="4082">
                  <c:v>271299.98899881309</c:v>
                </c:pt>
                <c:pt idx="4083">
                  <c:v>271299.98899881309</c:v>
                </c:pt>
                <c:pt idx="4084">
                  <c:v>271299.98899881309</c:v>
                </c:pt>
                <c:pt idx="4085">
                  <c:v>271299.98899881309</c:v>
                </c:pt>
                <c:pt idx="4086">
                  <c:v>271299.98899881309</c:v>
                </c:pt>
                <c:pt idx="4087">
                  <c:v>271299.98899881309</c:v>
                </c:pt>
                <c:pt idx="4088">
                  <c:v>271299.98899881309</c:v>
                </c:pt>
                <c:pt idx="4089">
                  <c:v>271299.98899881309</c:v>
                </c:pt>
                <c:pt idx="4090">
                  <c:v>271299.98899881309</c:v>
                </c:pt>
                <c:pt idx="4091">
                  <c:v>271299.98899881309</c:v>
                </c:pt>
                <c:pt idx="4092">
                  <c:v>271299.98899881309</c:v>
                </c:pt>
                <c:pt idx="4093">
                  <c:v>271299.98899881309</c:v>
                </c:pt>
                <c:pt idx="4094">
                  <c:v>271299.98899881309</c:v>
                </c:pt>
                <c:pt idx="4095">
                  <c:v>271299.98899881309</c:v>
                </c:pt>
                <c:pt idx="4096">
                  <c:v>271299.98899881309</c:v>
                </c:pt>
                <c:pt idx="4097">
                  <c:v>271299.98899881309</c:v>
                </c:pt>
                <c:pt idx="4098">
                  <c:v>271299.98899881309</c:v>
                </c:pt>
                <c:pt idx="4099">
                  <c:v>271299.98899881309</c:v>
                </c:pt>
                <c:pt idx="4100">
                  <c:v>271299.98899881309</c:v>
                </c:pt>
                <c:pt idx="4101">
                  <c:v>271299.98899881309</c:v>
                </c:pt>
                <c:pt idx="4102">
                  <c:v>271299.98899881309</c:v>
                </c:pt>
                <c:pt idx="4103">
                  <c:v>271299.98899881309</c:v>
                </c:pt>
                <c:pt idx="4104">
                  <c:v>271299.98899881309</c:v>
                </c:pt>
                <c:pt idx="4105">
                  <c:v>271299.98899881309</c:v>
                </c:pt>
                <c:pt idx="4106">
                  <c:v>271299.98899881309</c:v>
                </c:pt>
                <c:pt idx="4107">
                  <c:v>271299.98899881309</c:v>
                </c:pt>
                <c:pt idx="4108">
                  <c:v>271299.98899881309</c:v>
                </c:pt>
                <c:pt idx="4109">
                  <c:v>271299.98899881309</c:v>
                </c:pt>
                <c:pt idx="4110">
                  <c:v>271299.98899881309</c:v>
                </c:pt>
                <c:pt idx="4111">
                  <c:v>271299.98899881309</c:v>
                </c:pt>
                <c:pt idx="4112">
                  <c:v>271299.98899881309</c:v>
                </c:pt>
                <c:pt idx="4113">
                  <c:v>271299.98899881309</c:v>
                </c:pt>
                <c:pt idx="4114">
                  <c:v>271299.98899881309</c:v>
                </c:pt>
                <c:pt idx="4115">
                  <c:v>271299.98899881309</c:v>
                </c:pt>
                <c:pt idx="4116">
                  <c:v>271299.98899881309</c:v>
                </c:pt>
                <c:pt idx="4117">
                  <c:v>271299.98899881309</c:v>
                </c:pt>
                <c:pt idx="4118">
                  <c:v>271299.98899881309</c:v>
                </c:pt>
                <c:pt idx="4119">
                  <c:v>271299.98899881309</c:v>
                </c:pt>
                <c:pt idx="4120">
                  <c:v>271299.98899881309</c:v>
                </c:pt>
                <c:pt idx="4121">
                  <c:v>271299.98899881309</c:v>
                </c:pt>
                <c:pt idx="4122">
                  <c:v>271299.98899881309</c:v>
                </c:pt>
                <c:pt idx="4123">
                  <c:v>271299.98899881309</c:v>
                </c:pt>
                <c:pt idx="4124">
                  <c:v>271299.98899881309</c:v>
                </c:pt>
                <c:pt idx="4125">
                  <c:v>271299.98899881309</c:v>
                </c:pt>
                <c:pt idx="4126">
                  <c:v>271299.98899881309</c:v>
                </c:pt>
                <c:pt idx="4127">
                  <c:v>271299.98899881309</c:v>
                </c:pt>
                <c:pt idx="4128">
                  <c:v>271299.98899881309</c:v>
                </c:pt>
                <c:pt idx="4129">
                  <c:v>271299.98899881309</c:v>
                </c:pt>
                <c:pt idx="4130">
                  <c:v>271299.98899881309</c:v>
                </c:pt>
                <c:pt idx="4131">
                  <c:v>271299.98899881309</c:v>
                </c:pt>
                <c:pt idx="4132">
                  <c:v>271299.98899881309</c:v>
                </c:pt>
                <c:pt idx="4133">
                  <c:v>271299.98899881309</c:v>
                </c:pt>
                <c:pt idx="4134">
                  <c:v>271299.98899881309</c:v>
                </c:pt>
                <c:pt idx="4135">
                  <c:v>271299.98899881309</c:v>
                </c:pt>
                <c:pt idx="4136">
                  <c:v>271299.98899881309</c:v>
                </c:pt>
                <c:pt idx="4137">
                  <c:v>271299.98899881309</c:v>
                </c:pt>
                <c:pt idx="4138">
                  <c:v>271299.98899881309</c:v>
                </c:pt>
                <c:pt idx="4139">
                  <c:v>271299.98899881309</c:v>
                </c:pt>
                <c:pt idx="4140">
                  <c:v>271299.98899881309</c:v>
                </c:pt>
                <c:pt idx="4141">
                  <c:v>271299.98899881309</c:v>
                </c:pt>
                <c:pt idx="4142">
                  <c:v>271299.98899881309</c:v>
                </c:pt>
                <c:pt idx="4143">
                  <c:v>271299.98899881309</c:v>
                </c:pt>
                <c:pt idx="4144">
                  <c:v>271299.98899881309</c:v>
                </c:pt>
                <c:pt idx="4145">
                  <c:v>271299.98899881309</c:v>
                </c:pt>
                <c:pt idx="4146">
                  <c:v>271299.98899881309</c:v>
                </c:pt>
                <c:pt idx="4147">
                  <c:v>271299.98899881309</c:v>
                </c:pt>
                <c:pt idx="4148">
                  <c:v>271299.98899881309</c:v>
                </c:pt>
                <c:pt idx="4149">
                  <c:v>271299.98899881309</c:v>
                </c:pt>
                <c:pt idx="4150">
                  <c:v>271299.98899881309</c:v>
                </c:pt>
                <c:pt idx="4151">
                  <c:v>271299.98899881309</c:v>
                </c:pt>
                <c:pt idx="4152">
                  <c:v>271299.98899881309</c:v>
                </c:pt>
                <c:pt idx="4153">
                  <c:v>271299.98899881309</c:v>
                </c:pt>
                <c:pt idx="4154">
                  <c:v>271299.98899881309</c:v>
                </c:pt>
                <c:pt idx="4155">
                  <c:v>271299.98899881309</c:v>
                </c:pt>
                <c:pt idx="4156">
                  <c:v>271299.98899881309</c:v>
                </c:pt>
                <c:pt idx="4157">
                  <c:v>271299.98899881309</c:v>
                </c:pt>
                <c:pt idx="4158">
                  <c:v>271299.98899881309</c:v>
                </c:pt>
                <c:pt idx="4159">
                  <c:v>271299.98899881309</c:v>
                </c:pt>
                <c:pt idx="4160">
                  <c:v>271299.98899881309</c:v>
                </c:pt>
                <c:pt idx="4161">
                  <c:v>271299.98899881309</c:v>
                </c:pt>
                <c:pt idx="4162">
                  <c:v>271299.98899881309</c:v>
                </c:pt>
                <c:pt idx="4163">
                  <c:v>271299.98899881309</c:v>
                </c:pt>
                <c:pt idx="4164">
                  <c:v>271299.98899881309</c:v>
                </c:pt>
                <c:pt idx="4165">
                  <c:v>271299.98899881309</c:v>
                </c:pt>
                <c:pt idx="4166">
                  <c:v>271299.98899881309</c:v>
                </c:pt>
                <c:pt idx="4167">
                  <c:v>271299.98899881309</c:v>
                </c:pt>
                <c:pt idx="4168">
                  <c:v>271299.98899881309</c:v>
                </c:pt>
                <c:pt idx="4169">
                  <c:v>271299.98899881309</c:v>
                </c:pt>
                <c:pt idx="4170">
                  <c:v>271299.98899881309</c:v>
                </c:pt>
                <c:pt idx="4171">
                  <c:v>271299.98899881309</c:v>
                </c:pt>
                <c:pt idx="4172">
                  <c:v>271299.98899881309</c:v>
                </c:pt>
                <c:pt idx="4173">
                  <c:v>271299.98899881309</c:v>
                </c:pt>
                <c:pt idx="4174">
                  <c:v>271299.98899881309</c:v>
                </c:pt>
                <c:pt idx="4175">
                  <c:v>271299.98899881309</c:v>
                </c:pt>
                <c:pt idx="4176">
                  <c:v>271299.98899881309</c:v>
                </c:pt>
                <c:pt idx="4177">
                  <c:v>271299.98899881309</c:v>
                </c:pt>
                <c:pt idx="4178">
                  <c:v>271299.98899881309</c:v>
                </c:pt>
                <c:pt idx="4179">
                  <c:v>271299.98899881309</c:v>
                </c:pt>
                <c:pt idx="4180">
                  <c:v>271299.98899881309</c:v>
                </c:pt>
                <c:pt idx="4181">
                  <c:v>271299.98899881309</c:v>
                </c:pt>
                <c:pt idx="4182">
                  <c:v>271299.98899881309</c:v>
                </c:pt>
                <c:pt idx="4183">
                  <c:v>271299.98899881309</c:v>
                </c:pt>
                <c:pt idx="4184">
                  <c:v>271299.98899881309</c:v>
                </c:pt>
                <c:pt idx="4185">
                  <c:v>271299.98899881309</c:v>
                </c:pt>
                <c:pt idx="4186">
                  <c:v>271299.98899881309</c:v>
                </c:pt>
                <c:pt idx="4187">
                  <c:v>271299.98899881309</c:v>
                </c:pt>
                <c:pt idx="4188">
                  <c:v>271299.98899881309</c:v>
                </c:pt>
                <c:pt idx="4189">
                  <c:v>271299.98899881309</c:v>
                </c:pt>
                <c:pt idx="4190">
                  <c:v>271299.98899881309</c:v>
                </c:pt>
                <c:pt idx="4191">
                  <c:v>271299.98899881309</c:v>
                </c:pt>
                <c:pt idx="4192">
                  <c:v>271299.98899881309</c:v>
                </c:pt>
                <c:pt idx="4193">
                  <c:v>271299.98899881309</c:v>
                </c:pt>
                <c:pt idx="4194">
                  <c:v>271299.98899881309</c:v>
                </c:pt>
                <c:pt idx="4195">
                  <c:v>271299.98899881309</c:v>
                </c:pt>
                <c:pt idx="4196">
                  <c:v>271299.98899881309</c:v>
                </c:pt>
                <c:pt idx="4197">
                  <c:v>271299.98899881309</c:v>
                </c:pt>
                <c:pt idx="4198">
                  <c:v>271299.98899881309</c:v>
                </c:pt>
                <c:pt idx="4199">
                  <c:v>271299.98899881309</c:v>
                </c:pt>
                <c:pt idx="4200">
                  <c:v>271299.98899881309</c:v>
                </c:pt>
                <c:pt idx="4201">
                  <c:v>271299.98899881309</c:v>
                </c:pt>
                <c:pt idx="4202">
                  <c:v>271299.98899881309</c:v>
                </c:pt>
                <c:pt idx="4203">
                  <c:v>271299.98899881309</c:v>
                </c:pt>
                <c:pt idx="4204">
                  <c:v>271299.98899881309</c:v>
                </c:pt>
                <c:pt idx="4205">
                  <c:v>271299.98899881309</c:v>
                </c:pt>
                <c:pt idx="4206">
                  <c:v>271299.98899881309</c:v>
                </c:pt>
                <c:pt idx="4207">
                  <c:v>271299.98899881309</c:v>
                </c:pt>
                <c:pt idx="4208">
                  <c:v>271299.98899881309</c:v>
                </c:pt>
                <c:pt idx="4209">
                  <c:v>271299.98899881309</c:v>
                </c:pt>
                <c:pt idx="4210">
                  <c:v>271299.98899881309</c:v>
                </c:pt>
                <c:pt idx="4211">
                  <c:v>271299.98899881309</c:v>
                </c:pt>
                <c:pt idx="4212">
                  <c:v>271299.98899881309</c:v>
                </c:pt>
                <c:pt idx="4213">
                  <c:v>271299.98899881309</c:v>
                </c:pt>
                <c:pt idx="4214">
                  <c:v>271299.98899881309</c:v>
                </c:pt>
                <c:pt idx="4215">
                  <c:v>271299.98899881309</c:v>
                </c:pt>
                <c:pt idx="4216">
                  <c:v>271299.98899881309</c:v>
                </c:pt>
                <c:pt idx="4217">
                  <c:v>271299.98899881309</c:v>
                </c:pt>
                <c:pt idx="4218">
                  <c:v>271299.98899881309</c:v>
                </c:pt>
                <c:pt idx="4219">
                  <c:v>271299.98899881309</c:v>
                </c:pt>
                <c:pt idx="4220">
                  <c:v>271299.98899881309</c:v>
                </c:pt>
                <c:pt idx="4221">
                  <c:v>271299.98899881309</c:v>
                </c:pt>
                <c:pt idx="4222">
                  <c:v>271299.98899881309</c:v>
                </c:pt>
                <c:pt idx="4223">
                  <c:v>271299.98899881309</c:v>
                </c:pt>
                <c:pt idx="4224">
                  <c:v>271299.98899881309</c:v>
                </c:pt>
                <c:pt idx="4225">
                  <c:v>271299.98899881309</c:v>
                </c:pt>
                <c:pt idx="4226">
                  <c:v>271299.98899881309</c:v>
                </c:pt>
                <c:pt idx="4227">
                  <c:v>271299.98899881309</c:v>
                </c:pt>
                <c:pt idx="4228">
                  <c:v>271299.98899881309</c:v>
                </c:pt>
                <c:pt idx="4229">
                  <c:v>271299.98899881309</c:v>
                </c:pt>
                <c:pt idx="4230">
                  <c:v>271299.98899881309</c:v>
                </c:pt>
                <c:pt idx="4231">
                  <c:v>271299.98899881309</c:v>
                </c:pt>
                <c:pt idx="4232">
                  <c:v>271299.98899881309</c:v>
                </c:pt>
                <c:pt idx="4233">
                  <c:v>271299.98899881309</c:v>
                </c:pt>
                <c:pt idx="4234">
                  <c:v>271299.98899881309</c:v>
                </c:pt>
                <c:pt idx="4235">
                  <c:v>271299.98899881309</c:v>
                </c:pt>
                <c:pt idx="4236">
                  <c:v>271299.98899881309</c:v>
                </c:pt>
                <c:pt idx="4237">
                  <c:v>271299.98899881309</c:v>
                </c:pt>
                <c:pt idx="4238">
                  <c:v>271299.98899881309</c:v>
                </c:pt>
                <c:pt idx="4239">
                  <c:v>271299.98899881309</c:v>
                </c:pt>
                <c:pt idx="4240">
                  <c:v>271299.98899881309</c:v>
                </c:pt>
                <c:pt idx="4241">
                  <c:v>271299.98899881309</c:v>
                </c:pt>
                <c:pt idx="4242">
                  <c:v>271299.98899881309</c:v>
                </c:pt>
                <c:pt idx="4243">
                  <c:v>271299.98899881309</c:v>
                </c:pt>
                <c:pt idx="4244">
                  <c:v>271299.98899881309</c:v>
                </c:pt>
                <c:pt idx="4245">
                  <c:v>271299.98899881309</c:v>
                </c:pt>
                <c:pt idx="4246">
                  <c:v>271299.98899881309</c:v>
                </c:pt>
                <c:pt idx="4247">
                  <c:v>271299.98899881309</c:v>
                </c:pt>
                <c:pt idx="4248">
                  <c:v>271299.98899881309</c:v>
                </c:pt>
                <c:pt idx="4249">
                  <c:v>271299.98899881309</c:v>
                </c:pt>
                <c:pt idx="4250">
                  <c:v>271299.98899881309</c:v>
                </c:pt>
                <c:pt idx="4251">
                  <c:v>271299.98899881309</c:v>
                </c:pt>
                <c:pt idx="4252">
                  <c:v>271299.98899881309</c:v>
                </c:pt>
                <c:pt idx="4253">
                  <c:v>271299.98899881309</c:v>
                </c:pt>
                <c:pt idx="4254">
                  <c:v>271299.98899881309</c:v>
                </c:pt>
                <c:pt idx="4255">
                  <c:v>271299.98899881309</c:v>
                </c:pt>
                <c:pt idx="4256">
                  <c:v>271299.98899881309</c:v>
                </c:pt>
                <c:pt idx="4257">
                  <c:v>271299.98899881309</c:v>
                </c:pt>
                <c:pt idx="4258">
                  <c:v>271299.98899881309</c:v>
                </c:pt>
                <c:pt idx="4259">
                  <c:v>271299.98899881309</c:v>
                </c:pt>
                <c:pt idx="4260">
                  <c:v>271299.98899881309</c:v>
                </c:pt>
                <c:pt idx="4261">
                  <c:v>271299.98899881309</c:v>
                </c:pt>
                <c:pt idx="4262">
                  <c:v>271299.98899881309</c:v>
                </c:pt>
                <c:pt idx="4263">
                  <c:v>271299.98899881309</c:v>
                </c:pt>
                <c:pt idx="4264">
                  <c:v>271299.98899881309</c:v>
                </c:pt>
                <c:pt idx="4265">
                  <c:v>271299.98899881309</c:v>
                </c:pt>
                <c:pt idx="4266">
                  <c:v>271299.98899881309</c:v>
                </c:pt>
                <c:pt idx="4267">
                  <c:v>271299.98899881309</c:v>
                </c:pt>
                <c:pt idx="4268">
                  <c:v>271299.98899881309</c:v>
                </c:pt>
                <c:pt idx="4269">
                  <c:v>271299.98899881309</c:v>
                </c:pt>
                <c:pt idx="4270">
                  <c:v>271299.98899881309</c:v>
                </c:pt>
                <c:pt idx="4271">
                  <c:v>271299.98899881309</c:v>
                </c:pt>
                <c:pt idx="4272">
                  <c:v>271299.98899881309</c:v>
                </c:pt>
                <c:pt idx="4273">
                  <c:v>271299.98899881309</c:v>
                </c:pt>
                <c:pt idx="4274">
                  <c:v>271299.98899881309</c:v>
                </c:pt>
                <c:pt idx="4275">
                  <c:v>271299.98899881309</c:v>
                </c:pt>
                <c:pt idx="4276">
                  <c:v>271299.98899881309</c:v>
                </c:pt>
                <c:pt idx="4277">
                  <c:v>271299.98899881309</c:v>
                </c:pt>
                <c:pt idx="4278">
                  <c:v>271299.98899881309</c:v>
                </c:pt>
                <c:pt idx="4279">
                  <c:v>271299.98899881309</c:v>
                </c:pt>
                <c:pt idx="4280">
                  <c:v>271299.98899881309</c:v>
                </c:pt>
                <c:pt idx="4281">
                  <c:v>271299.98899881309</c:v>
                </c:pt>
                <c:pt idx="4282">
                  <c:v>271299.98899881309</c:v>
                </c:pt>
                <c:pt idx="4283">
                  <c:v>271299.98899881309</c:v>
                </c:pt>
                <c:pt idx="4284">
                  <c:v>271299.98899881309</c:v>
                </c:pt>
                <c:pt idx="4285">
                  <c:v>271299.98899881309</c:v>
                </c:pt>
                <c:pt idx="4286">
                  <c:v>271299.98899881309</c:v>
                </c:pt>
                <c:pt idx="4287">
                  <c:v>271299.98899881309</c:v>
                </c:pt>
                <c:pt idx="4288">
                  <c:v>271299.98899881309</c:v>
                </c:pt>
                <c:pt idx="4289">
                  <c:v>271299.98899881309</c:v>
                </c:pt>
                <c:pt idx="4290">
                  <c:v>271299.98899881309</c:v>
                </c:pt>
                <c:pt idx="4291">
                  <c:v>271299.98899881309</c:v>
                </c:pt>
                <c:pt idx="4292">
                  <c:v>271299.98899881309</c:v>
                </c:pt>
                <c:pt idx="4293">
                  <c:v>271299.98899881309</c:v>
                </c:pt>
                <c:pt idx="4294">
                  <c:v>271299.98899881309</c:v>
                </c:pt>
                <c:pt idx="4295">
                  <c:v>271299.98899881309</c:v>
                </c:pt>
                <c:pt idx="4296">
                  <c:v>271299.98899881309</c:v>
                </c:pt>
                <c:pt idx="4297">
                  <c:v>271299.98899881309</c:v>
                </c:pt>
                <c:pt idx="4298">
                  <c:v>271299.98899881309</c:v>
                </c:pt>
                <c:pt idx="4299">
                  <c:v>271299.98899881309</c:v>
                </c:pt>
                <c:pt idx="4300">
                  <c:v>271299.98899881309</c:v>
                </c:pt>
                <c:pt idx="4301">
                  <c:v>271299.98899881309</c:v>
                </c:pt>
                <c:pt idx="4302">
                  <c:v>271299.98899881309</c:v>
                </c:pt>
                <c:pt idx="4303">
                  <c:v>271299.98899881309</c:v>
                </c:pt>
                <c:pt idx="4304">
                  <c:v>271299.98899881309</c:v>
                </c:pt>
                <c:pt idx="4305">
                  <c:v>271299.98899881309</c:v>
                </c:pt>
                <c:pt idx="4306">
                  <c:v>271299.98899881309</c:v>
                </c:pt>
                <c:pt idx="4307">
                  <c:v>271299.98899881309</c:v>
                </c:pt>
                <c:pt idx="4308">
                  <c:v>271299.98899881309</c:v>
                </c:pt>
                <c:pt idx="4309">
                  <c:v>271299.98899881309</c:v>
                </c:pt>
                <c:pt idx="4310">
                  <c:v>271299.98899881309</c:v>
                </c:pt>
                <c:pt idx="4311">
                  <c:v>271299.98899881309</c:v>
                </c:pt>
                <c:pt idx="4312">
                  <c:v>271299.98899881309</c:v>
                </c:pt>
                <c:pt idx="4313">
                  <c:v>271299.98899881309</c:v>
                </c:pt>
                <c:pt idx="4314">
                  <c:v>271299.98899881309</c:v>
                </c:pt>
                <c:pt idx="4315">
                  <c:v>271299.98899881309</c:v>
                </c:pt>
                <c:pt idx="4316">
                  <c:v>271299.98899881309</c:v>
                </c:pt>
                <c:pt idx="4317">
                  <c:v>271299.98899881309</c:v>
                </c:pt>
                <c:pt idx="4318">
                  <c:v>271299.98899881309</c:v>
                </c:pt>
                <c:pt idx="4319">
                  <c:v>271299.98899881309</c:v>
                </c:pt>
                <c:pt idx="4320">
                  <c:v>271299.98899881309</c:v>
                </c:pt>
                <c:pt idx="4321">
                  <c:v>271299.98899881309</c:v>
                </c:pt>
                <c:pt idx="4322">
                  <c:v>271299.98899881309</c:v>
                </c:pt>
                <c:pt idx="4323">
                  <c:v>271299.98899881309</c:v>
                </c:pt>
                <c:pt idx="4324">
                  <c:v>271299.98899881309</c:v>
                </c:pt>
                <c:pt idx="4325">
                  <c:v>271299.98899881309</c:v>
                </c:pt>
                <c:pt idx="4326">
                  <c:v>271299.98899881309</c:v>
                </c:pt>
                <c:pt idx="4327">
                  <c:v>271299.98899881309</c:v>
                </c:pt>
                <c:pt idx="4328">
                  <c:v>271299.98899881309</c:v>
                </c:pt>
                <c:pt idx="4329">
                  <c:v>271299.98899881309</c:v>
                </c:pt>
                <c:pt idx="4330">
                  <c:v>271299.98899881309</c:v>
                </c:pt>
                <c:pt idx="4331">
                  <c:v>271299.98899881309</c:v>
                </c:pt>
                <c:pt idx="4332">
                  <c:v>271299.98899881309</c:v>
                </c:pt>
                <c:pt idx="4333">
                  <c:v>271299.98899881309</c:v>
                </c:pt>
                <c:pt idx="4334">
                  <c:v>271299.98899881309</c:v>
                </c:pt>
                <c:pt idx="4335">
                  <c:v>271299.98899881309</c:v>
                </c:pt>
                <c:pt idx="4336">
                  <c:v>271299.98899881309</c:v>
                </c:pt>
                <c:pt idx="4337">
                  <c:v>271299.98899881309</c:v>
                </c:pt>
                <c:pt idx="4338">
                  <c:v>271299.98899881309</c:v>
                </c:pt>
                <c:pt idx="4339">
                  <c:v>271299.98899881309</c:v>
                </c:pt>
                <c:pt idx="4340">
                  <c:v>271299.98899881309</c:v>
                </c:pt>
                <c:pt idx="4341">
                  <c:v>271299.98899881309</c:v>
                </c:pt>
                <c:pt idx="4342">
                  <c:v>271299.98899881309</c:v>
                </c:pt>
                <c:pt idx="4343">
                  <c:v>271299.98899881309</c:v>
                </c:pt>
                <c:pt idx="4344">
                  <c:v>271299.98899881309</c:v>
                </c:pt>
                <c:pt idx="4345">
                  <c:v>271299.98899881309</c:v>
                </c:pt>
                <c:pt idx="4346">
                  <c:v>271299.98899881309</c:v>
                </c:pt>
                <c:pt idx="4347">
                  <c:v>271299.98899881309</c:v>
                </c:pt>
                <c:pt idx="4348">
                  <c:v>271299.98899881309</c:v>
                </c:pt>
                <c:pt idx="4349">
                  <c:v>271299.98899881309</c:v>
                </c:pt>
                <c:pt idx="4350">
                  <c:v>271299.98899881309</c:v>
                </c:pt>
                <c:pt idx="4351">
                  <c:v>271299.98899881309</c:v>
                </c:pt>
                <c:pt idx="4352">
                  <c:v>271299.98899881309</c:v>
                </c:pt>
                <c:pt idx="4353">
                  <c:v>271299.98899881309</c:v>
                </c:pt>
                <c:pt idx="4354">
                  <c:v>271299.98899881309</c:v>
                </c:pt>
                <c:pt idx="4355">
                  <c:v>271299.98899881309</c:v>
                </c:pt>
                <c:pt idx="4356">
                  <c:v>271299.98899881309</c:v>
                </c:pt>
                <c:pt idx="4357">
                  <c:v>271299.98899881309</c:v>
                </c:pt>
                <c:pt idx="4358">
                  <c:v>271299.98899881309</c:v>
                </c:pt>
                <c:pt idx="4359">
                  <c:v>271299.98899881309</c:v>
                </c:pt>
                <c:pt idx="4360">
                  <c:v>271299.98899881309</c:v>
                </c:pt>
                <c:pt idx="4361">
                  <c:v>271299.98899881309</c:v>
                </c:pt>
                <c:pt idx="4362">
                  <c:v>271299.98899881309</c:v>
                </c:pt>
                <c:pt idx="4363">
                  <c:v>271299.98899881309</c:v>
                </c:pt>
                <c:pt idx="4364">
                  <c:v>271299.98899881309</c:v>
                </c:pt>
                <c:pt idx="4365">
                  <c:v>271299.98899881309</c:v>
                </c:pt>
                <c:pt idx="4366">
                  <c:v>271299.98899881309</c:v>
                </c:pt>
                <c:pt idx="4367">
                  <c:v>271299.98899881309</c:v>
                </c:pt>
                <c:pt idx="4368">
                  <c:v>271299.98899881309</c:v>
                </c:pt>
                <c:pt idx="4369">
                  <c:v>271299.98899881309</c:v>
                </c:pt>
                <c:pt idx="4370">
                  <c:v>271299.98899881309</c:v>
                </c:pt>
                <c:pt idx="4371">
                  <c:v>271299.98899881309</c:v>
                </c:pt>
                <c:pt idx="4372">
                  <c:v>271299.98899881309</c:v>
                </c:pt>
                <c:pt idx="4373">
                  <c:v>271299.98899881309</c:v>
                </c:pt>
                <c:pt idx="4374">
                  <c:v>271299.98899881309</c:v>
                </c:pt>
                <c:pt idx="4375">
                  <c:v>271299.98899881309</c:v>
                </c:pt>
                <c:pt idx="4376">
                  <c:v>271299.98899881309</c:v>
                </c:pt>
                <c:pt idx="4377">
                  <c:v>271299.98899881309</c:v>
                </c:pt>
                <c:pt idx="4378">
                  <c:v>271299.98899881309</c:v>
                </c:pt>
                <c:pt idx="4379">
                  <c:v>271299.98899881309</c:v>
                </c:pt>
                <c:pt idx="4380">
                  <c:v>271299.98899881309</c:v>
                </c:pt>
                <c:pt idx="4381">
                  <c:v>271299.98899881309</c:v>
                </c:pt>
                <c:pt idx="4382">
                  <c:v>271299.98899881309</c:v>
                </c:pt>
                <c:pt idx="4383">
                  <c:v>271299.98899881309</c:v>
                </c:pt>
                <c:pt idx="4384">
                  <c:v>271299.98899881309</c:v>
                </c:pt>
                <c:pt idx="4385">
                  <c:v>271299.98899881309</c:v>
                </c:pt>
                <c:pt idx="4386">
                  <c:v>271299.98899881309</c:v>
                </c:pt>
                <c:pt idx="4387">
                  <c:v>271299.98899881309</c:v>
                </c:pt>
                <c:pt idx="4388">
                  <c:v>271299.98899881309</c:v>
                </c:pt>
                <c:pt idx="4389">
                  <c:v>271299.98899881309</c:v>
                </c:pt>
                <c:pt idx="4390">
                  <c:v>271299.98899881309</c:v>
                </c:pt>
                <c:pt idx="4391">
                  <c:v>271299.98899881309</c:v>
                </c:pt>
                <c:pt idx="4392">
                  <c:v>271299.98899881309</c:v>
                </c:pt>
                <c:pt idx="4393">
                  <c:v>271299.98899881309</c:v>
                </c:pt>
                <c:pt idx="4394">
                  <c:v>271299.98899881309</c:v>
                </c:pt>
                <c:pt idx="4395">
                  <c:v>271299.98899881309</c:v>
                </c:pt>
                <c:pt idx="4396">
                  <c:v>271299.98899881309</c:v>
                </c:pt>
                <c:pt idx="4397">
                  <c:v>271299.98899881309</c:v>
                </c:pt>
                <c:pt idx="4398">
                  <c:v>271299.98899881309</c:v>
                </c:pt>
                <c:pt idx="4399">
                  <c:v>271299.98899881309</c:v>
                </c:pt>
                <c:pt idx="4400">
                  <c:v>271299.98899881309</c:v>
                </c:pt>
                <c:pt idx="4401">
                  <c:v>271299.98899881309</c:v>
                </c:pt>
                <c:pt idx="4402">
                  <c:v>271299.98899881309</c:v>
                </c:pt>
                <c:pt idx="4403">
                  <c:v>271299.98899881309</c:v>
                </c:pt>
                <c:pt idx="4404">
                  <c:v>271299.98899881309</c:v>
                </c:pt>
                <c:pt idx="4405">
                  <c:v>271299.98899881309</c:v>
                </c:pt>
                <c:pt idx="4406">
                  <c:v>271299.98899881309</c:v>
                </c:pt>
                <c:pt idx="4407">
                  <c:v>271299.98899881309</c:v>
                </c:pt>
                <c:pt idx="4408">
                  <c:v>271299.98899881309</c:v>
                </c:pt>
                <c:pt idx="4409">
                  <c:v>271299.98899881309</c:v>
                </c:pt>
                <c:pt idx="4410">
                  <c:v>271299.98899881309</c:v>
                </c:pt>
                <c:pt idx="4411">
                  <c:v>271299.98899881309</c:v>
                </c:pt>
                <c:pt idx="4412">
                  <c:v>271299.98899881309</c:v>
                </c:pt>
                <c:pt idx="4413">
                  <c:v>271299.98899881309</c:v>
                </c:pt>
                <c:pt idx="4414">
                  <c:v>271299.98899881309</c:v>
                </c:pt>
                <c:pt idx="4415">
                  <c:v>271299.98899881309</c:v>
                </c:pt>
                <c:pt idx="4416">
                  <c:v>271299.98899881309</c:v>
                </c:pt>
                <c:pt idx="4417">
                  <c:v>271299.98899881309</c:v>
                </c:pt>
                <c:pt idx="4418">
                  <c:v>271299.98899881309</c:v>
                </c:pt>
                <c:pt idx="4419">
                  <c:v>271299.98899881309</c:v>
                </c:pt>
                <c:pt idx="4420">
                  <c:v>271299.98899881309</c:v>
                </c:pt>
                <c:pt idx="4421">
                  <c:v>271299.98899881309</c:v>
                </c:pt>
                <c:pt idx="4422">
                  <c:v>271299.98899881309</c:v>
                </c:pt>
                <c:pt idx="4423">
                  <c:v>271299.98899881309</c:v>
                </c:pt>
                <c:pt idx="4424">
                  <c:v>271299.98899881309</c:v>
                </c:pt>
                <c:pt idx="4425">
                  <c:v>271299.98899881309</c:v>
                </c:pt>
                <c:pt idx="4426">
                  <c:v>271299.98899881309</c:v>
                </c:pt>
                <c:pt idx="4427">
                  <c:v>271299.98899881309</c:v>
                </c:pt>
                <c:pt idx="4428">
                  <c:v>271299.98899881309</c:v>
                </c:pt>
                <c:pt idx="4429">
                  <c:v>271299.98899881309</c:v>
                </c:pt>
                <c:pt idx="4430">
                  <c:v>271299.98899881309</c:v>
                </c:pt>
                <c:pt idx="4431">
                  <c:v>271299.98899881309</c:v>
                </c:pt>
                <c:pt idx="4432">
                  <c:v>271299.98899881309</c:v>
                </c:pt>
                <c:pt idx="4433">
                  <c:v>271299.98899881309</c:v>
                </c:pt>
                <c:pt idx="4434">
                  <c:v>271299.98899881309</c:v>
                </c:pt>
                <c:pt idx="4435">
                  <c:v>271299.98899881309</c:v>
                </c:pt>
                <c:pt idx="4436">
                  <c:v>271299.98899881309</c:v>
                </c:pt>
                <c:pt idx="4437">
                  <c:v>271299.98899881309</c:v>
                </c:pt>
                <c:pt idx="4438">
                  <c:v>271299.98899881309</c:v>
                </c:pt>
                <c:pt idx="4439">
                  <c:v>271299.98899881309</c:v>
                </c:pt>
                <c:pt idx="4440">
                  <c:v>271299.98899881309</c:v>
                </c:pt>
                <c:pt idx="4441">
                  <c:v>271299.98899881309</c:v>
                </c:pt>
                <c:pt idx="4442">
                  <c:v>271299.98899881309</c:v>
                </c:pt>
                <c:pt idx="4443">
                  <c:v>271299.98899881309</c:v>
                </c:pt>
                <c:pt idx="4444">
                  <c:v>271299.98899881309</c:v>
                </c:pt>
                <c:pt idx="4445">
                  <c:v>271299.98899881309</c:v>
                </c:pt>
                <c:pt idx="4446">
                  <c:v>271299.98899881309</c:v>
                </c:pt>
                <c:pt idx="4447">
                  <c:v>271299.98899881309</c:v>
                </c:pt>
                <c:pt idx="4448">
                  <c:v>271299.98899881309</c:v>
                </c:pt>
                <c:pt idx="4449">
                  <c:v>271299.98899881309</c:v>
                </c:pt>
                <c:pt idx="4450">
                  <c:v>271299.98899881309</c:v>
                </c:pt>
                <c:pt idx="4451">
                  <c:v>271299.98899881309</c:v>
                </c:pt>
                <c:pt idx="4452">
                  <c:v>271299.98899881309</c:v>
                </c:pt>
                <c:pt idx="4453">
                  <c:v>271299.98899881309</c:v>
                </c:pt>
                <c:pt idx="4454">
                  <c:v>271299.98899881309</c:v>
                </c:pt>
                <c:pt idx="4455">
                  <c:v>271299.98899881309</c:v>
                </c:pt>
                <c:pt idx="4456">
                  <c:v>271299.98899881309</c:v>
                </c:pt>
                <c:pt idx="4457">
                  <c:v>271299.98899881309</c:v>
                </c:pt>
                <c:pt idx="4458">
                  <c:v>271299.98899881309</c:v>
                </c:pt>
                <c:pt idx="4459">
                  <c:v>271299.98899881309</c:v>
                </c:pt>
                <c:pt idx="4460">
                  <c:v>271299.98899881309</c:v>
                </c:pt>
                <c:pt idx="4461">
                  <c:v>271299.98899881309</c:v>
                </c:pt>
                <c:pt idx="4462">
                  <c:v>271299.98899881309</c:v>
                </c:pt>
                <c:pt idx="4463">
                  <c:v>271299.98899881309</c:v>
                </c:pt>
                <c:pt idx="4464">
                  <c:v>271299.98899881309</c:v>
                </c:pt>
                <c:pt idx="4465">
                  <c:v>271299.98899881309</c:v>
                </c:pt>
                <c:pt idx="4466">
                  <c:v>271299.98899881309</c:v>
                </c:pt>
                <c:pt idx="4467">
                  <c:v>271299.98899881309</c:v>
                </c:pt>
                <c:pt idx="4468">
                  <c:v>271299.98899881309</c:v>
                </c:pt>
                <c:pt idx="4469">
                  <c:v>271299.98899881309</c:v>
                </c:pt>
                <c:pt idx="4470">
                  <c:v>271299.98899881309</c:v>
                </c:pt>
                <c:pt idx="4471">
                  <c:v>271299.98899881309</c:v>
                </c:pt>
                <c:pt idx="4472">
                  <c:v>271299.98899881309</c:v>
                </c:pt>
                <c:pt idx="4473">
                  <c:v>271299.98899881309</c:v>
                </c:pt>
                <c:pt idx="4474">
                  <c:v>271299.98899881309</c:v>
                </c:pt>
                <c:pt idx="4475">
                  <c:v>271299.98899881309</c:v>
                </c:pt>
                <c:pt idx="4476">
                  <c:v>271299.98899881309</c:v>
                </c:pt>
                <c:pt idx="4477">
                  <c:v>271299.98899881309</c:v>
                </c:pt>
                <c:pt idx="4478">
                  <c:v>271299.98899881309</c:v>
                </c:pt>
                <c:pt idx="4479">
                  <c:v>271299.98899881309</c:v>
                </c:pt>
                <c:pt idx="4480">
                  <c:v>271299.98899881309</c:v>
                </c:pt>
                <c:pt idx="4481">
                  <c:v>271299.98899881309</c:v>
                </c:pt>
                <c:pt idx="4482">
                  <c:v>271299.98899881309</c:v>
                </c:pt>
                <c:pt idx="4483">
                  <c:v>271299.98899881309</c:v>
                </c:pt>
                <c:pt idx="4484">
                  <c:v>271299.98899881309</c:v>
                </c:pt>
                <c:pt idx="4485">
                  <c:v>271299.98899881309</c:v>
                </c:pt>
                <c:pt idx="4486">
                  <c:v>271299.98899881309</c:v>
                </c:pt>
                <c:pt idx="4487">
                  <c:v>271299.98899881309</c:v>
                </c:pt>
                <c:pt idx="4488">
                  <c:v>271299.98899881309</c:v>
                </c:pt>
                <c:pt idx="4489">
                  <c:v>271299.98899881309</c:v>
                </c:pt>
                <c:pt idx="4490">
                  <c:v>271299.98899881309</c:v>
                </c:pt>
                <c:pt idx="4491">
                  <c:v>271299.98899881309</c:v>
                </c:pt>
                <c:pt idx="4492">
                  <c:v>271299.98899881309</c:v>
                </c:pt>
                <c:pt idx="4493">
                  <c:v>271299.98899881309</c:v>
                </c:pt>
                <c:pt idx="4494">
                  <c:v>271299.98899881309</c:v>
                </c:pt>
                <c:pt idx="4495">
                  <c:v>271299.98899881309</c:v>
                </c:pt>
                <c:pt idx="4496">
                  <c:v>271299.98899881309</c:v>
                </c:pt>
                <c:pt idx="4497">
                  <c:v>271299.98899881309</c:v>
                </c:pt>
                <c:pt idx="4498">
                  <c:v>271299.98899881309</c:v>
                </c:pt>
                <c:pt idx="4499">
                  <c:v>271299.98899881309</c:v>
                </c:pt>
                <c:pt idx="4500">
                  <c:v>271299.98899881309</c:v>
                </c:pt>
                <c:pt idx="4501">
                  <c:v>271299.98899881309</c:v>
                </c:pt>
                <c:pt idx="4502">
                  <c:v>271299.98899881309</c:v>
                </c:pt>
                <c:pt idx="4503">
                  <c:v>271299.98899881309</c:v>
                </c:pt>
                <c:pt idx="4504">
                  <c:v>271299.98899881309</c:v>
                </c:pt>
                <c:pt idx="4505">
                  <c:v>271299.98899881309</c:v>
                </c:pt>
                <c:pt idx="4506">
                  <c:v>271299.98899881309</c:v>
                </c:pt>
                <c:pt idx="4507">
                  <c:v>271299.98899881309</c:v>
                </c:pt>
                <c:pt idx="4508">
                  <c:v>271299.98899881309</c:v>
                </c:pt>
                <c:pt idx="4509">
                  <c:v>271299.98899881309</c:v>
                </c:pt>
                <c:pt idx="4510">
                  <c:v>271299.98899881309</c:v>
                </c:pt>
                <c:pt idx="4511">
                  <c:v>271299.98899881309</c:v>
                </c:pt>
                <c:pt idx="4512">
                  <c:v>271299.98899881309</c:v>
                </c:pt>
                <c:pt idx="4513">
                  <c:v>271299.98899881309</c:v>
                </c:pt>
                <c:pt idx="4514">
                  <c:v>271299.98899881309</c:v>
                </c:pt>
                <c:pt idx="4515">
                  <c:v>271299.98899881309</c:v>
                </c:pt>
                <c:pt idx="4516">
                  <c:v>271299.98899881309</c:v>
                </c:pt>
                <c:pt idx="4517">
                  <c:v>271299.98899881309</c:v>
                </c:pt>
                <c:pt idx="4518">
                  <c:v>271299.98899881309</c:v>
                </c:pt>
                <c:pt idx="4519">
                  <c:v>271299.98899881309</c:v>
                </c:pt>
                <c:pt idx="4520">
                  <c:v>271299.98899881309</c:v>
                </c:pt>
                <c:pt idx="4521">
                  <c:v>271299.98899881309</c:v>
                </c:pt>
                <c:pt idx="4522">
                  <c:v>271299.98899881309</c:v>
                </c:pt>
                <c:pt idx="4523">
                  <c:v>271299.98899881309</c:v>
                </c:pt>
                <c:pt idx="4524">
                  <c:v>271299.98899881309</c:v>
                </c:pt>
                <c:pt idx="4525">
                  <c:v>271299.98899881309</c:v>
                </c:pt>
                <c:pt idx="4526">
                  <c:v>271299.98899881309</c:v>
                </c:pt>
                <c:pt idx="4527">
                  <c:v>271299.98899881309</c:v>
                </c:pt>
                <c:pt idx="4528">
                  <c:v>271299.98899881309</c:v>
                </c:pt>
                <c:pt idx="4529">
                  <c:v>271299.98899881309</c:v>
                </c:pt>
                <c:pt idx="4530">
                  <c:v>271299.98899881309</c:v>
                </c:pt>
                <c:pt idx="4531">
                  <c:v>271299.98899881309</c:v>
                </c:pt>
                <c:pt idx="4532">
                  <c:v>271299.98899881309</c:v>
                </c:pt>
                <c:pt idx="4533">
                  <c:v>271299.98899881309</c:v>
                </c:pt>
                <c:pt idx="4534">
                  <c:v>271299.98899881309</c:v>
                </c:pt>
                <c:pt idx="4535">
                  <c:v>271299.98899881309</c:v>
                </c:pt>
                <c:pt idx="4536">
                  <c:v>271299.98899881309</c:v>
                </c:pt>
                <c:pt idx="4537">
                  <c:v>271299.98899881309</c:v>
                </c:pt>
                <c:pt idx="4538">
                  <c:v>271299.98899881309</c:v>
                </c:pt>
                <c:pt idx="4539">
                  <c:v>271299.98899881309</c:v>
                </c:pt>
                <c:pt idx="4540">
                  <c:v>271299.98899881309</c:v>
                </c:pt>
                <c:pt idx="4541">
                  <c:v>271299.98899881309</c:v>
                </c:pt>
                <c:pt idx="4542">
                  <c:v>271299.98899881309</c:v>
                </c:pt>
                <c:pt idx="4543">
                  <c:v>271299.98899881309</c:v>
                </c:pt>
                <c:pt idx="4544">
                  <c:v>271299.98899881309</c:v>
                </c:pt>
                <c:pt idx="4545">
                  <c:v>271299.98899881309</c:v>
                </c:pt>
                <c:pt idx="4546">
                  <c:v>271299.98899881309</c:v>
                </c:pt>
                <c:pt idx="4547">
                  <c:v>271299.98899881309</c:v>
                </c:pt>
                <c:pt idx="4548">
                  <c:v>271299.98899881309</c:v>
                </c:pt>
                <c:pt idx="4549">
                  <c:v>271299.98899881309</c:v>
                </c:pt>
                <c:pt idx="4550">
                  <c:v>271299.98899881309</c:v>
                </c:pt>
                <c:pt idx="4551">
                  <c:v>271299.98899881309</c:v>
                </c:pt>
                <c:pt idx="4552">
                  <c:v>271299.98899881309</c:v>
                </c:pt>
                <c:pt idx="4553">
                  <c:v>271299.98899881309</c:v>
                </c:pt>
                <c:pt idx="4554">
                  <c:v>271299.98899881309</c:v>
                </c:pt>
                <c:pt idx="4555">
                  <c:v>271299.98899881309</c:v>
                </c:pt>
                <c:pt idx="4556">
                  <c:v>271299.98899881309</c:v>
                </c:pt>
                <c:pt idx="4557">
                  <c:v>271299.98899881309</c:v>
                </c:pt>
                <c:pt idx="4558">
                  <c:v>271299.98899881309</c:v>
                </c:pt>
                <c:pt idx="4559">
                  <c:v>271299.98899881309</c:v>
                </c:pt>
                <c:pt idx="4560">
                  <c:v>271299.98899881309</c:v>
                </c:pt>
                <c:pt idx="4561">
                  <c:v>271299.98899881309</c:v>
                </c:pt>
                <c:pt idx="4562">
                  <c:v>271299.98899881309</c:v>
                </c:pt>
                <c:pt idx="4563">
                  <c:v>271299.98899881309</c:v>
                </c:pt>
                <c:pt idx="4564">
                  <c:v>271299.98899881309</c:v>
                </c:pt>
                <c:pt idx="4565">
                  <c:v>271299.98899881309</c:v>
                </c:pt>
                <c:pt idx="4566">
                  <c:v>271299.98899881309</c:v>
                </c:pt>
                <c:pt idx="4567">
                  <c:v>271299.98899881309</c:v>
                </c:pt>
                <c:pt idx="4568">
                  <c:v>271299.98899881309</c:v>
                </c:pt>
                <c:pt idx="4569">
                  <c:v>271299.98899881309</c:v>
                </c:pt>
                <c:pt idx="4570">
                  <c:v>271299.98899881309</c:v>
                </c:pt>
                <c:pt idx="4571">
                  <c:v>271299.98899881309</c:v>
                </c:pt>
                <c:pt idx="4572">
                  <c:v>271299.98899881309</c:v>
                </c:pt>
                <c:pt idx="4573">
                  <c:v>271299.98899881309</c:v>
                </c:pt>
                <c:pt idx="4574">
                  <c:v>271299.98899881309</c:v>
                </c:pt>
                <c:pt idx="4575">
                  <c:v>271299.98899881309</c:v>
                </c:pt>
                <c:pt idx="4576">
                  <c:v>271299.98899881309</c:v>
                </c:pt>
                <c:pt idx="4577">
                  <c:v>271299.98899881309</c:v>
                </c:pt>
                <c:pt idx="4578">
                  <c:v>271299.98899881309</c:v>
                </c:pt>
                <c:pt idx="4579">
                  <c:v>271299.98899881309</c:v>
                </c:pt>
                <c:pt idx="4580">
                  <c:v>271299.98899881309</c:v>
                </c:pt>
                <c:pt idx="4581">
                  <c:v>271299.98899881309</c:v>
                </c:pt>
                <c:pt idx="4582">
                  <c:v>271299.98899881309</c:v>
                </c:pt>
                <c:pt idx="4583">
                  <c:v>271299.98899881309</c:v>
                </c:pt>
                <c:pt idx="4584">
                  <c:v>271299.98899881309</c:v>
                </c:pt>
                <c:pt idx="4585">
                  <c:v>271299.98899881309</c:v>
                </c:pt>
                <c:pt idx="4586">
                  <c:v>271299.98899881309</c:v>
                </c:pt>
                <c:pt idx="4587">
                  <c:v>271299.98899881309</c:v>
                </c:pt>
                <c:pt idx="4588">
                  <c:v>271299.98899881309</c:v>
                </c:pt>
                <c:pt idx="4589">
                  <c:v>271299.98899881309</c:v>
                </c:pt>
                <c:pt idx="4590">
                  <c:v>271299.98899881309</c:v>
                </c:pt>
                <c:pt idx="4591">
                  <c:v>271299.98899881309</c:v>
                </c:pt>
                <c:pt idx="4592">
                  <c:v>271299.98899881309</c:v>
                </c:pt>
                <c:pt idx="4593">
                  <c:v>271299.98899881309</c:v>
                </c:pt>
                <c:pt idx="4594">
                  <c:v>271299.98899881309</c:v>
                </c:pt>
                <c:pt idx="4595">
                  <c:v>271299.98899881309</c:v>
                </c:pt>
                <c:pt idx="4596">
                  <c:v>271299.98899881309</c:v>
                </c:pt>
                <c:pt idx="4597">
                  <c:v>271299.98899881309</c:v>
                </c:pt>
                <c:pt idx="4598">
                  <c:v>271299.98899881309</c:v>
                </c:pt>
                <c:pt idx="4599">
                  <c:v>271299.98899881309</c:v>
                </c:pt>
                <c:pt idx="4600">
                  <c:v>271299.98899881309</c:v>
                </c:pt>
                <c:pt idx="4601">
                  <c:v>271299.98899881309</c:v>
                </c:pt>
                <c:pt idx="4602">
                  <c:v>271299.98899881309</c:v>
                </c:pt>
                <c:pt idx="4603">
                  <c:v>271299.98899881309</c:v>
                </c:pt>
                <c:pt idx="4604">
                  <c:v>271299.98899881309</c:v>
                </c:pt>
                <c:pt idx="4605">
                  <c:v>271299.98899881309</c:v>
                </c:pt>
                <c:pt idx="4606">
                  <c:v>271299.98899881309</c:v>
                </c:pt>
                <c:pt idx="4607">
                  <c:v>271299.98899881309</c:v>
                </c:pt>
                <c:pt idx="4608">
                  <c:v>271299.98899881309</c:v>
                </c:pt>
                <c:pt idx="4609">
                  <c:v>271299.98899881309</c:v>
                </c:pt>
                <c:pt idx="4610">
                  <c:v>271299.98899881309</c:v>
                </c:pt>
                <c:pt idx="4611">
                  <c:v>271299.98899881309</c:v>
                </c:pt>
                <c:pt idx="4612">
                  <c:v>271299.98899881309</c:v>
                </c:pt>
                <c:pt idx="4613">
                  <c:v>271299.98899881309</c:v>
                </c:pt>
                <c:pt idx="4614">
                  <c:v>271299.98899881309</c:v>
                </c:pt>
                <c:pt idx="4615">
                  <c:v>271299.98899881309</c:v>
                </c:pt>
                <c:pt idx="4616">
                  <c:v>271299.98899881309</c:v>
                </c:pt>
                <c:pt idx="4617">
                  <c:v>271299.98899881309</c:v>
                </c:pt>
                <c:pt idx="4618">
                  <c:v>271299.98899881309</c:v>
                </c:pt>
                <c:pt idx="4619">
                  <c:v>271299.98899881309</c:v>
                </c:pt>
                <c:pt idx="4620">
                  <c:v>271299.98899881309</c:v>
                </c:pt>
                <c:pt idx="4621">
                  <c:v>271299.98899881309</c:v>
                </c:pt>
                <c:pt idx="4622">
                  <c:v>271299.98899881309</c:v>
                </c:pt>
                <c:pt idx="4623">
                  <c:v>271299.98899881309</c:v>
                </c:pt>
                <c:pt idx="4624">
                  <c:v>271299.98899881309</c:v>
                </c:pt>
                <c:pt idx="4625">
                  <c:v>271299.98899881309</c:v>
                </c:pt>
                <c:pt idx="4626">
                  <c:v>271299.98899881309</c:v>
                </c:pt>
                <c:pt idx="4627">
                  <c:v>271299.98899881309</c:v>
                </c:pt>
                <c:pt idx="4628">
                  <c:v>271299.98899881309</c:v>
                </c:pt>
                <c:pt idx="4629">
                  <c:v>271299.98899881309</c:v>
                </c:pt>
                <c:pt idx="4630">
                  <c:v>271299.98899881309</c:v>
                </c:pt>
                <c:pt idx="4631">
                  <c:v>271299.98899881309</c:v>
                </c:pt>
                <c:pt idx="4632">
                  <c:v>271299.98899881309</c:v>
                </c:pt>
                <c:pt idx="4633">
                  <c:v>271299.98899881309</c:v>
                </c:pt>
                <c:pt idx="4634">
                  <c:v>271299.98899881309</c:v>
                </c:pt>
                <c:pt idx="4635">
                  <c:v>271299.98899881309</c:v>
                </c:pt>
                <c:pt idx="4636">
                  <c:v>271299.98899881309</c:v>
                </c:pt>
                <c:pt idx="4637">
                  <c:v>271299.98899881309</c:v>
                </c:pt>
                <c:pt idx="4638">
                  <c:v>271299.98899881309</c:v>
                </c:pt>
                <c:pt idx="4639">
                  <c:v>271299.98899881309</c:v>
                </c:pt>
                <c:pt idx="4640">
                  <c:v>271299.98899881309</c:v>
                </c:pt>
                <c:pt idx="4641">
                  <c:v>271299.98899881309</c:v>
                </c:pt>
                <c:pt idx="4642">
                  <c:v>271299.98899881309</c:v>
                </c:pt>
                <c:pt idx="4643">
                  <c:v>271299.98899881309</c:v>
                </c:pt>
                <c:pt idx="4644">
                  <c:v>271299.98899881309</c:v>
                </c:pt>
                <c:pt idx="4645">
                  <c:v>271299.98899881309</c:v>
                </c:pt>
                <c:pt idx="4646">
                  <c:v>271299.98899881309</c:v>
                </c:pt>
                <c:pt idx="4647">
                  <c:v>271299.98899881309</c:v>
                </c:pt>
                <c:pt idx="4648">
                  <c:v>271299.98899881309</c:v>
                </c:pt>
                <c:pt idx="4649">
                  <c:v>271299.98899881309</c:v>
                </c:pt>
                <c:pt idx="4650">
                  <c:v>271299.98899881309</c:v>
                </c:pt>
                <c:pt idx="4651">
                  <c:v>271299.98899881309</c:v>
                </c:pt>
                <c:pt idx="4652">
                  <c:v>271299.98899881309</c:v>
                </c:pt>
                <c:pt idx="4653">
                  <c:v>271299.98899881309</c:v>
                </c:pt>
                <c:pt idx="4654">
                  <c:v>271299.98899881309</c:v>
                </c:pt>
                <c:pt idx="4655">
                  <c:v>271299.98899881309</c:v>
                </c:pt>
                <c:pt idx="4656">
                  <c:v>271299.98899881309</c:v>
                </c:pt>
                <c:pt idx="4657">
                  <c:v>271299.98899881309</c:v>
                </c:pt>
                <c:pt idx="4658">
                  <c:v>271299.98899881309</c:v>
                </c:pt>
                <c:pt idx="4659">
                  <c:v>271299.98899881309</c:v>
                </c:pt>
                <c:pt idx="4660">
                  <c:v>271299.98899881309</c:v>
                </c:pt>
                <c:pt idx="4661">
                  <c:v>271299.98899881309</c:v>
                </c:pt>
                <c:pt idx="4662">
                  <c:v>271299.98899881309</c:v>
                </c:pt>
                <c:pt idx="4663">
                  <c:v>271299.98899881309</c:v>
                </c:pt>
                <c:pt idx="4664">
                  <c:v>271299.98899881309</c:v>
                </c:pt>
                <c:pt idx="4665">
                  <c:v>271299.98899881309</c:v>
                </c:pt>
                <c:pt idx="4666">
                  <c:v>271299.98899881309</c:v>
                </c:pt>
                <c:pt idx="4667">
                  <c:v>271299.98899881309</c:v>
                </c:pt>
                <c:pt idx="4668">
                  <c:v>271299.98899881309</c:v>
                </c:pt>
                <c:pt idx="4669">
                  <c:v>271299.98899881309</c:v>
                </c:pt>
                <c:pt idx="4670">
                  <c:v>271299.98899881309</c:v>
                </c:pt>
                <c:pt idx="4671">
                  <c:v>271299.98899881309</c:v>
                </c:pt>
                <c:pt idx="4672">
                  <c:v>271299.98899881309</c:v>
                </c:pt>
                <c:pt idx="4673">
                  <c:v>271299.98899881309</c:v>
                </c:pt>
                <c:pt idx="4674">
                  <c:v>271299.98899881309</c:v>
                </c:pt>
                <c:pt idx="4675">
                  <c:v>271299.98899881309</c:v>
                </c:pt>
                <c:pt idx="4676">
                  <c:v>271299.98899881309</c:v>
                </c:pt>
                <c:pt idx="4677">
                  <c:v>271299.98899881309</c:v>
                </c:pt>
                <c:pt idx="4678">
                  <c:v>271299.98899881309</c:v>
                </c:pt>
                <c:pt idx="4679">
                  <c:v>271299.98899881309</c:v>
                </c:pt>
                <c:pt idx="4680">
                  <c:v>271299.98899881309</c:v>
                </c:pt>
                <c:pt idx="4681">
                  <c:v>271299.98899881309</c:v>
                </c:pt>
                <c:pt idx="4682">
                  <c:v>271299.98899881309</c:v>
                </c:pt>
                <c:pt idx="4683">
                  <c:v>271299.98899881309</c:v>
                </c:pt>
                <c:pt idx="4684">
                  <c:v>271299.98899881309</c:v>
                </c:pt>
                <c:pt idx="4685">
                  <c:v>271299.98899881309</c:v>
                </c:pt>
                <c:pt idx="4686">
                  <c:v>271299.98899881309</c:v>
                </c:pt>
                <c:pt idx="4687">
                  <c:v>271299.98899881309</c:v>
                </c:pt>
                <c:pt idx="4688">
                  <c:v>271299.98899881309</c:v>
                </c:pt>
                <c:pt idx="4689">
                  <c:v>271299.98899881309</c:v>
                </c:pt>
                <c:pt idx="4690">
                  <c:v>271299.98899881309</c:v>
                </c:pt>
                <c:pt idx="4691">
                  <c:v>271299.98899881309</c:v>
                </c:pt>
                <c:pt idx="4692">
                  <c:v>271299.98899881309</c:v>
                </c:pt>
                <c:pt idx="4693">
                  <c:v>271299.98899881309</c:v>
                </c:pt>
                <c:pt idx="4694">
                  <c:v>271299.98899881309</c:v>
                </c:pt>
                <c:pt idx="4695">
                  <c:v>271299.98899881309</c:v>
                </c:pt>
                <c:pt idx="4696">
                  <c:v>271299.98899881309</c:v>
                </c:pt>
                <c:pt idx="4697">
                  <c:v>271299.98899881309</c:v>
                </c:pt>
                <c:pt idx="4698">
                  <c:v>271299.98899881309</c:v>
                </c:pt>
                <c:pt idx="4699">
                  <c:v>271299.98899881309</c:v>
                </c:pt>
                <c:pt idx="4700">
                  <c:v>271299.98899881309</c:v>
                </c:pt>
                <c:pt idx="4701">
                  <c:v>271299.98899881309</c:v>
                </c:pt>
                <c:pt idx="4702">
                  <c:v>271299.98899881309</c:v>
                </c:pt>
                <c:pt idx="4703">
                  <c:v>271299.98899881309</c:v>
                </c:pt>
                <c:pt idx="4704">
                  <c:v>271299.98899881309</c:v>
                </c:pt>
                <c:pt idx="4705">
                  <c:v>271299.98899881309</c:v>
                </c:pt>
                <c:pt idx="4706">
                  <c:v>271299.98899881309</c:v>
                </c:pt>
                <c:pt idx="4707">
                  <c:v>271299.98899881309</c:v>
                </c:pt>
                <c:pt idx="4708">
                  <c:v>271299.98899881309</c:v>
                </c:pt>
                <c:pt idx="4709">
                  <c:v>271299.98899881309</c:v>
                </c:pt>
                <c:pt idx="4710">
                  <c:v>271299.98899881309</c:v>
                </c:pt>
                <c:pt idx="4711">
                  <c:v>271299.98899881309</c:v>
                </c:pt>
                <c:pt idx="4712">
                  <c:v>271299.98899881309</c:v>
                </c:pt>
                <c:pt idx="4713">
                  <c:v>271299.98899881309</c:v>
                </c:pt>
                <c:pt idx="4714">
                  <c:v>271299.98899881309</c:v>
                </c:pt>
                <c:pt idx="4715">
                  <c:v>271299.98899881309</c:v>
                </c:pt>
                <c:pt idx="4716">
                  <c:v>271299.98899881309</c:v>
                </c:pt>
                <c:pt idx="4717">
                  <c:v>271299.98899881309</c:v>
                </c:pt>
                <c:pt idx="4718">
                  <c:v>271299.98899881309</c:v>
                </c:pt>
                <c:pt idx="4719">
                  <c:v>271299.98899881309</c:v>
                </c:pt>
                <c:pt idx="4720">
                  <c:v>271299.98899881309</c:v>
                </c:pt>
                <c:pt idx="4721">
                  <c:v>271299.98899881309</c:v>
                </c:pt>
                <c:pt idx="4722">
                  <c:v>271299.98899881309</c:v>
                </c:pt>
                <c:pt idx="4723">
                  <c:v>271299.98899881309</c:v>
                </c:pt>
                <c:pt idx="4724">
                  <c:v>271299.98899881309</c:v>
                </c:pt>
                <c:pt idx="4725">
                  <c:v>271299.98899881309</c:v>
                </c:pt>
                <c:pt idx="4726">
                  <c:v>271299.98899881309</c:v>
                </c:pt>
                <c:pt idx="4727">
                  <c:v>271299.98899881309</c:v>
                </c:pt>
                <c:pt idx="4728">
                  <c:v>271299.98899881309</c:v>
                </c:pt>
                <c:pt idx="4729">
                  <c:v>271299.98899881309</c:v>
                </c:pt>
                <c:pt idx="4730">
                  <c:v>271299.98899881309</c:v>
                </c:pt>
                <c:pt idx="4731">
                  <c:v>271299.98899881309</c:v>
                </c:pt>
                <c:pt idx="4732">
                  <c:v>271299.98899881309</c:v>
                </c:pt>
                <c:pt idx="4733">
                  <c:v>271299.98899881309</c:v>
                </c:pt>
                <c:pt idx="4734">
                  <c:v>271299.98899881309</c:v>
                </c:pt>
                <c:pt idx="4735">
                  <c:v>271299.98899881309</c:v>
                </c:pt>
                <c:pt idx="4736">
                  <c:v>271299.98899881309</c:v>
                </c:pt>
                <c:pt idx="4737">
                  <c:v>271299.98899881309</c:v>
                </c:pt>
                <c:pt idx="4738">
                  <c:v>271299.98899881309</c:v>
                </c:pt>
                <c:pt idx="4739">
                  <c:v>271299.98899881309</c:v>
                </c:pt>
                <c:pt idx="4740">
                  <c:v>271299.98899881309</c:v>
                </c:pt>
                <c:pt idx="4741">
                  <c:v>271299.98899881309</c:v>
                </c:pt>
                <c:pt idx="4742">
                  <c:v>271299.98899881309</c:v>
                </c:pt>
                <c:pt idx="4743">
                  <c:v>271299.98899881309</c:v>
                </c:pt>
                <c:pt idx="4744">
                  <c:v>271299.98899881309</c:v>
                </c:pt>
                <c:pt idx="4745">
                  <c:v>271299.98899881309</c:v>
                </c:pt>
                <c:pt idx="4746">
                  <c:v>271299.98899881309</c:v>
                </c:pt>
                <c:pt idx="4747">
                  <c:v>271299.98899881309</c:v>
                </c:pt>
                <c:pt idx="4748">
                  <c:v>271299.98899881309</c:v>
                </c:pt>
                <c:pt idx="4749">
                  <c:v>271299.98899881309</c:v>
                </c:pt>
                <c:pt idx="4750">
                  <c:v>271299.98899881309</c:v>
                </c:pt>
                <c:pt idx="4751">
                  <c:v>271299.98899881309</c:v>
                </c:pt>
                <c:pt idx="4752">
                  <c:v>271299.98899881309</c:v>
                </c:pt>
                <c:pt idx="4753">
                  <c:v>271299.98899881309</c:v>
                </c:pt>
                <c:pt idx="4754">
                  <c:v>271299.98899881309</c:v>
                </c:pt>
                <c:pt idx="4755">
                  <c:v>271299.98899881309</c:v>
                </c:pt>
                <c:pt idx="4756">
                  <c:v>271299.98899881309</c:v>
                </c:pt>
                <c:pt idx="4757">
                  <c:v>271299.98899881309</c:v>
                </c:pt>
                <c:pt idx="4758">
                  <c:v>271299.98899881309</c:v>
                </c:pt>
                <c:pt idx="4759">
                  <c:v>271299.98899881309</c:v>
                </c:pt>
                <c:pt idx="4760">
                  <c:v>271299.98899881309</c:v>
                </c:pt>
                <c:pt idx="4761">
                  <c:v>271299.98899881309</c:v>
                </c:pt>
                <c:pt idx="4762">
                  <c:v>271299.98899881309</c:v>
                </c:pt>
                <c:pt idx="4763">
                  <c:v>271299.98899881309</c:v>
                </c:pt>
                <c:pt idx="4764">
                  <c:v>271299.98899881309</c:v>
                </c:pt>
                <c:pt idx="4765">
                  <c:v>271299.98899881309</c:v>
                </c:pt>
                <c:pt idx="4766">
                  <c:v>271299.98899881309</c:v>
                </c:pt>
                <c:pt idx="4767">
                  <c:v>271299.98899881309</c:v>
                </c:pt>
                <c:pt idx="4768">
                  <c:v>271299.98899881309</c:v>
                </c:pt>
                <c:pt idx="4769">
                  <c:v>271299.98899881309</c:v>
                </c:pt>
                <c:pt idx="4770">
                  <c:v>271299.98899881309</c:v>
                </c:pt>
                <c:pt idx="4771">
                  <c:v>271299.98899881309</c:v>
                </c:pt>
                <c:pt idx="4772">
                  <c:v>271299.98899881309</c:v>
                </c:pt>
                <c:pt idx="4773">
                  <c:v>271299.98899881309</c:v>
                </c:pt>
                <c:pt idx="4774">
                  <c:v>271299.98899881309</c:v>
                </c:pt>
                <c:pt idx="4775">
                  <c:v>271299.98899881309</c:v>
                </c:pt>
                <c:pt idx="4776">
                  <c:v>271299.98899881309</c:v>
                </c:pt>
                <c:pt idx="4777">
                  <c:v>271299.98899881309</c:v>
                </c:pt>
                <c:pt idx="4778">
                  <c:v>271299.98899881309</c:v>
                </c:pt>
                <c:pt idx="4779">
                  <c:v>271299.98899881309</c:v>
                </c:pt>
                <c:pt idx="4780">
                  <c:v>271299.98899881309</c:v>
                </c:pt>
                <c:pt idx="4781">
                  <c:v>271299.98899881309</c:v>
                </c:pt>
                <c:pt idx="4782">
                  <c:v>271299.98899881309</c:v>
                </c:pt>
                <c:pt idx="4783">
                  <c:v>271299.98899881309</c:v>
                </c:pt>
                <c:pt idx="4784">
                  <c:v>271299.98899881309</c:v>
                </c:pt>
                <c:pt idx="4785">
                  <c:v>271299.98899881309</c:v>
                </c:pt>
                <c:pt idx="4786">
                  <c:v>271299.98899881309</c:v>
                </c:pt>
                <c:pt idx="4787">
                  <c:v>271299.98899881309</c:v>
                </c:pt>
                <c:pt idx="4788">
                  <c:v>271299.98899881309</c:v>
                </c:pt>
                <c:pt idx="4789">
                  <c:v>271299.98899881309</c:v>
                </c:pt>
                <c:pt idx="4790">
                  <c:v>271299.98899881309</c:v>
                </c:pt>
                <c:pt idx="4791">
                  <c:v>271299.98899881309</c:v>
                </c:pt>
                <c:pt idx="4792">
                  <c:v>271299.98899881309</c:v>
                </c:pt>
                <c:pt idx="4793">
                  <c:v>271299.98899881309</c:v>
                </c:pt>
                <c:pt idx="4794">
                  <c:v>271299.98899881309</c:v>
                </c:pt>
                <c:pt idx="4795">
                  <c:v>271299.98899881309</c:v>
                </c:pt>
                <c:pt idx="4796">
                  <c:v>271299.98899881309</c:v>
                </c:pt>
                <c:pt idx="4797">
                  <c:v>271299.98899881309</c:v>
                </c:pt>
                <c:pt idx="4798">
                  <c:v>271299.98899881309</c:v>
                </c:pt>
                <c:pt idx="4799">
                  <c:v>271299.98899881309</c:v>
                </c:pt>
                <c:pt idx="4800">
                  <c:v>271299.98899881309</c:v>
                </c:pt>
                <c:pt idx="4801">
                  <c:v>271299.98899881309</c:v>
                </c:pt>
                <c:pt idx="4802">
                  <c:v>271299.98899881309</c:v>
                </c:pt>
                <c:pt idx="4803">
                  <c:v>271299.98899881309</c:v>
                </c:pt>
                <c:pt idx="4804">
                  <c:v>271299.98899881309</c:v>
                </c:pt>
                <c:pt idx="4805">
                  <c:v>271299.98899881309</c:v>
                </c:pt>
                <c:pt idx="4806">
                  <c:v>271299.98899881309</c:v>
                </c:pt>
                <c:pt idx="4807">
                  <c:v>271299.98899881309</c:v>
                </c:pt>
                <c:pt idx="4808">
                  <c:v>271299.98899881309</c:v>
                </c:pt>
                <c:pt idx="4809">
                  <c:v>271299.98899881309</c:v>
                </c:pt>
                <c:pt idx="4810">
                  <c:v>271299.98899881309</c:v>
                </c:pt>
                <c:pt idx="4811">
                  <c:v>271299.98899881309</c:v>
                </c:pt>
                <c:pt idx="4812">
                  <c:v>271299.98899881309</c:v>
                </c:pt>
                <c:pt idx="4813">
                  <c:v>271299.98899881309</c:v>
                </c:pt>
                <c:pt idx="4814">
                  <c:v>271299.98899881309</c:v>
                </c:pt>
                <c:pt idx="4815">
                  <c:v>271299.98899881309</c:v>
                </c:pt>
                <c:pt idx="4816">
                  <c:v>271299.98899881309</c:v>
                </c:pt>
                <c:pt idx="4817">
                  <c:v>271299.98899881309</c:v>
                </c:pt>
                <c:pt idx="4818">
                  <c:v>271299.98899881309</c:v>
                </c:pt>
                <c:pt idx="4819">
                  <c:v>271299.98899881309</c:v>
                </c:pt>
                <c:pt idx="4820">
                  <c:v>271299.98899881309</c:v>
                </c:pt>
                <c:pt idx="4821">
                  <c:v>271299.98899881309</c:v>
                </c:pt>
                <c:pt idx="4822">
                  <c:v>271299.98899881309</c:v>
                </c:pt>
                <c:pt idx="4823">
                  <c:v>271299.98899881309</c:v>
                </c:pt>
                <c:pt idx="4824">
                  <c:v>271299.98899881309</c:v>
                </c:pt>
                <c:pt idx="4825">
                  <c:v>271299.98899881309</c:v>
                </c:pt>
                <c:pt idx="4826">
                  <c:v>271299.98899881309</c:v>
                </c:pt>
                <c:pt idx="4827">
                  <c:v>271299.98899881309</c:v>
                </c:pt>
                <c:pt idx="4828">
                  <c:v>271299.98899881309</c:v>
                </c:pt>
                <c:pt idx="4829">
                  <c:v>271299.98899881309</c:v>
                </c:pt>
                <c:pt idx="4830">
                  <c:v>271299.98899881309</c:v>
                </c:pt>
                <c:pt idx="4831">
                  <c:v>271299.98899881309</c:v>
                </c:pt>
                <c:pt idx="4832">
                  <c:v>271299.98899881309</c:v>
                </c:pt>
                <c:pt idx="4833">
                  <c:v>271299.98899881309</c:v>
                </c:pt>
                <c:pt idx="4834">
                  <c:v>271299.98899881309</c:v>
                </c:pt>
                <c:pt idx="4835">
                  <c:v>271299.98899881309</c:v>
                </c:pt>
                <c:pt idx="4836">
                  <c:v>271299.98899881309</c:v>
                </c:pt>
                <c:pt idx="4837">
                  <c:v>271299.98899881309</c:v>
                </c:pt>
                <c:pt idx="4838">
                  <c:v>271299.98899881309</c:v>
                </c:pt>
                <c:pt idx="4839">
                  <c:v>271299.98899881309</c:v>
                </c:pt>
                <c:pt idx="4840">
                  <c:v>271299.98899881309</c:v>
                </c:pt>
                <c:pt idx="4841">
                  <c:v>271299.98899881309</c:v>
                </c:pt>
                <c:pt idx="4842">
                  <c:v>271299.98899881309</c:v>
                </c:pt>
                <c:pt idx="4843">
                  <c:v>271299.98899881309</c:v>
                </c:pt>
                <c:pt idx="4844">
                  <c:v>271299.98899881309</c:v>
                </c:pt>
                <c:pt idx="4845">
                  <c:v>271299.98899881309</c:v>
                </c:pt>
                <c:pt idx="4846">
                  <c:v>271299.98899881309</c:v>
                </c:pt>
                <c:pt idx="4847">
                  <c:v>271299.98899881309</c:v>
                </c:pt>
                <c:pt idx="4848">
                  <c:v>271299.98899881309</c:v>
                </c:pt>
                <c:pt idx="4849">
                  <c:v>271299.98899881309</c:v>
                </c:pt>
                <c:pt idx="4850">
                  <c:v>271299.98899881309</c:v>
                </c:pt>
                <c:pt idx="4851">
                  <c:v>271299.98899881309</c:v>
                </c:pt>
                <c:pt idx="4852">
                  <c:v>271299.98899881309</c:v>
                </c:pt>
                <c:pt idx="4853">
                  <c:v>271299.98899881309</c:v>
                </c:pt>
                <c:pt idx="4854">
                  <c:v>271299.98899881309</c:v>
                </c:pt>
                <c:pt idx="4855">
                  <c:v>271299.98899881309</c:v>
                </c:pt>
                <c:pt idx="4856">
                  <c:v>271299.98899881309</c:v>
                </c:pt>
                <c:pt idx="4857">
                  <c:v>271299.98899881309</c:v>
                </c:pt>
                <c:pt idx="4858">
                  <c:v>271299.98899881309</c:v>
                </c:pt>
                <c:pt idx="4859">
                  <c:v>271299.98899881309</c:v>
                </c:pt>
                <c:pt idx="4860">
                  <c:v>271299.98899881309</c:v>
                </c:pt>
                <c:pt idx="4861">
                  <c:v>271299.98899881309</c:v>
                </c:pt>
                <c:pt idx="4862">
                  <c:v>271299.98899881309</c:v>
                </c:pt>
                <c:pt idx="4863">
                  <c:v>271299.98899881309</c:v>
                </c:pt>
                <c:pt idx="4864">
                  <c:v>271299.98899881309</c:v>
                </c:pt>
                <c:pt idx="4865">
                  <c:v>271299.98899881309</c:v>
                </c:pt>
                <c:pt idx="4866">
                  <c:v>271299.98899881309</c:v>
                </c:pt>
                <c:pt idx="4867">
                  <c:v>271299.98899881309</c:v>
                </c:pt>
                <c:pt idx="4868">
                  <c:v>271299.98899881309</c:v>
                </c:pt>
                <c:pt idx="4869">
                  <c:v>271299.98899881309</c:v>
                </c:pt>
                <c:pt idx="4870">
                  <c:v>271299.98899881309</c:v>
                </c:pt>
                <c:pt idx="4871">
                  <c:v>271299.98899881309</c:v>
                </c:pt>
                <c:pt idx="4872">
                  <c:v>271299.98899881309</c:v>
                </c:pt>
                <c:pt idx="4873">
                  <c:v>271299.98899881309</c:v>
                </c:pt>
                <c:pt idx="4874">
                  <c:v>271299.98899881309</c:v>
                </c:pt>
                <c:pt idx="4875">
                  <c:v>271299.98899881309</c:v>
                </c:pt>
                <c:pt idx="4876">
                  <c:v>271299.98899881309</c:v>
                </c:pt>
                <c:pt idx="4877">
                  <c:v>271299.98899881309</c:v>
                </c:pt>
                <c:pt idx="4878">
                  <c:v>271299.98899881309</c:v>
                </c:pt>
                <c:pt idx="4879">
                  <c:v>271299.98899881309</c:v>
                </c:pt>
                <c:pt idx="4880">
                  <c:v>271299.98899881309</c:v>
                </c:pt>
                <c:pt idx="4881">
                  <c:v>271299.98899881309</c:v>
                </c:pt>
                <c:pt idx="4882">
                  <c:v>271299.98899881309</c:v>
                </c:pt>
                <c:pt idx="4883">
                  <c:v>271299.98899881309</c:v>
                </c:pt>
                <c:pt idx="4884">
                  <c:v>271299.98899881309</c:v>
                </c:pt>
                <c:pt idx="4885">
                  <c:v>271299.98899881309</c:v>
                </c:pt>
                <c:pt idx="4886">
                  <c:v>271299.98899881309</c:v>
                </c:pt>
                <c:pt idx="4887">
                  <c:v>271299.98899881309</c:v>
                </c:pt>
                <c:pt idx="4888">
                  <c:v>271299.98899881309</c:v>
                </c:pt>
                <c:pt idx="4889">
                  <c:v>271299.98899881309</c:v>
                </c:pt>
                <c:pt idx="4890">
                  <c:v>271299.98899881309</c:v>
                </c:pt>
                <c:pt idx="4891">
                  <c:v>271299.98899881309</c:v>
                </c:pt>
                <c:pt idx="4892">
                  <c:v>271299.98899881309</c:v>
                </c:pt>
                <c:pt idx="4893">
                  <c:v>271299.98899881309</c:v>
                </c:pt>
                <c:pt idx="4894">
                  <c:v>271299.98899881309</c:v>
                </c:pt>
                <c:pt idx="4895">
                  <c:v>271299.98899881309</c:v>
                </c:pt>
                <c:pt idx="4896">
                  <c:v>271299.98899881309</c:v>
                </c:pt>
                <c:pt idx="4897">
                  <c:v>271299.98899881309</c:v>
                </c:pt>
                <c:pt idx="4898">
                  <c:v>271299.98899881309</c:v>
                </c:pt>
                <c:pt idx="4899">
                  <c:v>271299.98899881309</c:v>
                </c:pt>
                <c:pt idx="4900">
                  <c:v>271299.98899881309</c:v>
                </c:pt>
                <c:pt idx="4901">
                  <c:v>271299.98899881309</c:v>
                </c:pt>
                <c:pt idx="4902">
                  <c:v>271299.98899881309</c:v>
                </c:pt>
                <c:pt idx="4903">
                  <c:v>271299.98899881309</c:v>
                </c:pt>
                <c:pt idx="4904">
                  <c:v>271299.98899881309</c:v>
                </c:pt>
                <c:pt idx="4905">
                  <c:v>271299.98899881309</c:v>
                </c:pt>
                <c:pt idx="4906">
                  <c:v>271299.98899881309</c:v>
                </c:pt>
                <c:pt idx="4907">
                  <c:v>271299.98899881309</c:v>
                </c:pt>
                <c:pt idx="4908">
                  <c:v>271299.98899881309</c:v>
                </c:pt>
                <c:pt idx="4909">
                  <c:v>271299.98899881309</c:v>
                </c:pt>
                <c:pt idx="4910">
                  <c:v>271299.98899881309</c:v>
                </c:pt>
                <c:pt idx="4911">
                  <c:v>271299.98899881309</c:v>
                </c:pt>
                <c:pt idx="4912">
                  <c:v>271299.98899881309</c:v>
                </c:pt>
                <c:pt idx="4913">
                  <c:v>271299.98899881309</c:v>
                </c:pt>
                <c:pt idx="4914">
                  <c:v>271299.98899881309</c:v>
                </c:pt>
                <c:pt idx="4915">
                  <c:v>271299.98899881309</c:v>
                </c:pt>
                <c:pt idx="4916">
                  <c:v>271299.98899881309</c:v>
                </c:pt>
                <c:pt idx="4917">
                  <c:v>271299.98899881309</c:v>
                </c:pt>
                <c:pt idx="4918">
                  <c:v>271299.98899881309</c:v>
                </c:pt>
                <c:pt idx="4919">
                  <c:v>271299.98899881309</c:v>
                </c:pt>
                <c:pt idx="4920">
                  <c:v>271299.98899881309</c:v>
                </c:pt>
                <c:pt idx="4921">
                  <c:v>271299.98899881309</c:v>
                </c:pt>
                <c:pt idx="4922">
                  <c:v>271299.98899881309</c:v>
                </c:pt>
                <c:pt idx="4923">
                  <c:v>271299.98899881309</c:v>
                </c:pt>
                <c:pt idx="4924">
                  <c:v>271299.98899881309</c:v>
                </c:pt>
                <c:pt idx="4925">
                  <c:v>271299.98899881309</c:v>
                </c:pt>
                <c:pt idx="4926">
                  <c:v>271299.98899881309</c:v>
                </c:pt>
                <c:pt idx="4927">
                  <c:v>271299.98899881309</c:v>
                </c:pt>
                <c:pt idx="4928">
                  <c:v>271299.98899881309</c:v>
                </c:pt>
                <c:pt idx="4929">
                  <c:v>271299.98899881309</c:v>
                </c:pt>
                <c:pt idx="4930">
                  <c:v>271299.98899881309</c:v>
                </c:pt>
                <c:pt idx="4931">
                  <c:v>271299.98899881309</c:v>
                </c:pt>
                <c:pt idx="4932">
                  <c:v>271299.98899881309</c:v>
                </c:pt>
                <c:pt idx="4933">
                  <c:v>271299.98899881309</c:v>
                </c:pt>
                <c:pt idx="4934">
                  <c:v>271299.98899881309</c:v>
                </c:pt>
                <c:pt idx="4935">
                  <c:v>271299.98899881309</c:v>
                </c:pt>
                <c:pt idx="4936">
                  <c:v>271299.98899881309</c:v>
                </c:pt>
                <c:pt idx="4937">
                  <c:v>271299.98899881309</c:v>
                </c:pt>
                <c:pt idx="4938">
                  <c:v>271299.98899881309</c:v>
                </c:pt>
                <c:pt idx="4939">
                  <c:v>271299.98899881309</c:v>
                </c:pt>
                <c:pt idx="4940">
                  <c:v>271299.98899881309</c:v>
                </c:pt>
                <c:pt idx="4941">
                  <c:v>271299.98899881309</c:v>
                </c:pt>
                <c:pt idx="4942">
                  <c:v>271299.98899881309</c:v>
                </c:pt>
                <c:pt idx="4943">
                  <c:v>271299.98899881309</c:v>
                </c:pt>
                <c:pt idx="4944">
                  <c:v>271299.98899881309</c:v>
                </c:pt>
                <c:pt idx="4945">
                  <c:v>271299.98899881309</c:v>
                </c:pt>
                <c:pt idx="4946">
                  <c:v>271299.98899881309</c:v>
                </c:pt>
                <c:pt idx="4947">
                  <c:v>271299.98899881309</c:v>
                </c:pt>
                <c:pt idx="4948">
                  <c:v>271299.98899881309</c:v>
                </c:pt>
                <c:pt idx="4949">
                  <c:v>271299.98899881309</c:v>
                </c:pt>
                <c:pt idx="4950">
                  <c:v>271299.98899881309</c:v>
                </c:pt>
                <c:pt idx="4951">
                  <c:v>271299.98899881309</c:v>
                </c:pt>
                <c:pt idx="4952">
                  <c:v>271299.98899881309</c:v>
                </c:pt>
                <c:pt idx="4953">
                  <c:v>271299.98899881309</c:v>
                </c:pt>
                <c:pt idx="4954">
                  <c:v>271299.98899881309</c:v>
                </c:pt>
                <c:pt idx="4955">
                  <c:v>271299.98899881309</c:v>
                </c:pt>
                <c:pt idx="4956">
                  <c:v>271299.98899881309</c:v>
                </c:pt>
                <c:pt idx="4957">
                  <c:v>271299.98899881309</c:v>
                </c:pt>
                <c:pt idx="4958">
                  <c:v>271299.98899881309</c:v>
                </c:pt>
                <c:pt idx="4959">
                  <c:v>271299.98899881309</c:v>
                </c:pt>
                <c:pt idx="4960">
                  <c:v>271299.98899881309</c:v>
                </c:pt>
                <c:pt idx="4961">
                  <c:v>271299.98899881309</c:v>
                </c:pt>
                <c:pt idx="4962">
                  <c:v>271299.98899881309</c:v>
                </c:pt>
                <c:pt idx="4963">
                  <c:v>271299.98899881309</c:v>
                </c:pt>
                <c:pt idx="4964">
                  <c:v>271299.98899881309</c:v>
                </c:pt>
                <c:pt idx="4965">
                  <c:v>271299.98899881309</c:v>
                </c:pt>
                <c:pt idx="4966">
                  <c:v>271299.98899881309</c:v>
                </c:pt>
                <c:pt idx="4967">
                  <c:v>271299.98899881309</c:v>
                </c:pt>
                <c:pt idx="4968">
                  <c:v>271299.98899881309</c:v>
                </c:pt>
                <c:pt idx="4969">
                  <c:v>271299.98899881309</c:v>
                </c:pt>
                <c:pt idx="4970">
                  <c:v>271299.98899881309</c:v>
                </c:pt>
                <c:pt idx="4971">
                  <c:v>271299.98899881309</c:v>
                </c:pt>
                <c:pt idx="4972">
                  <c:v>271299.98899881309</c:v>
                </c:pt>
                <c:pt idx="4973">
                  <c:v>271299.98899881309</c:v>
                </c:pt>
                <c:pt idx="4974">
                  <c:v>271299.98899881309</c:v>
                </c:pt>
                <c:pt idx="4975">
                  <c:v>271299.98899881309</c:v>
                </c:pt>
                <c:pt idx="4976">
                  <c:v>271299.98899881309</c:v>
                </c:pt>
                <c:pt idx="4977">
                  <c:v>271299.98899881309</c:v>
                </c:pt>
                <c:pt idx="4978">
                  <c:v>271299.98899881309</c:v>
                </c:pt>
                <c:pt idx="4979">
                  <c:v>271299.98899881309</c:v>
                </c:pt>
                <c:pt idx="4980">
                  <c:v>271299.98899881309</c:v>
                </c:pt>
                <c:pt idx="4981">
                  <c:v>271299.98899881309</c:v>
                </c:pt>
                <c:pt idx="4982">
                  <c:v>271299.98899881309</c:v>
                </c:pt>
                <c:pt idx="4983">
                  <c:v>271299.98899881309</c:v>
                </c:pt>
                <c:pt idx="4984">
                  <c:v>271299.98899881309</c:v>
                </c:pt>
                <c:pt idx="4985">
                  <c:v>271299.98899881309</c:v>
                </c:pt>
                <c:pt idx="4986">
                  <c:v>271299.98899881309</c:v>
                </c:pt>
                <c:pt idx="4987">
                  <c:v>271299.98899881309</c:v>
                </c:pt>
                <c:pt idx="4988">
                  <c:v>271299.98899881309</c:v>
                </c:pt>
                <c:pt idx="4989">
                  <c:v>271299.98899881309</c:v>
                </c:pt>
                <c:pt idx="4990">
                  <c:v>271299.98899881309</c:v>
                </c:pt>
                <c:pt idx="4991">
                  <c:v>271299.98899881309</c:v>
                </c:pt>
                <c:pt idx="4992">
                  <c:v>271299.98899881309</c:v>
                </c:pt>
                <c:pt idx="4993">
                  <c:v>271299.98899881309</c:v>
                </c:pt>
                <c:pt idx="4994">
                  <c:v>271299.98899881309</c:v>
                </c:pt>
                <c:pt idx="4995">
                  <c:v>271299.98899881309</c:v>
                </c:pt>
                <c:pt idx="4996">
                  <c:v>271299.98899881309</c:v>
                </c:pt>
                <c:pt idx="4997">
                  <c:v>271299.98899881309</c:v>
                </c:pt>
                <c:pt idx="4998">
                  <c:v>271299.98899881309</c:v>
                </c:pt>
                <c:pt idx="4999">
                  <c:v>271299.98899881309</c:v>
                </c:pt>
                <c:pt idx="5000">
                  <c:v>271299.98899881309</c:v>
                </c:pt>
                <c:pt idx="5001">
                  <c:v>271299.98899881309</c:v>
                </c:pt>
                <c:pt idx="5002">
                  <c:v>271299.98899881309</c:v>
                </c:pt>
                <c:pt idx="5003">
                  <c:v>271299.98899881309</c:v>
                </c:pt>
                <c:pt idx="5004">
                  <c:v>271299.98899881309</c:v>
                </c:pt>
                <c:pt idx="5005">
                  <c:v>271299.98899881309</c:v>
                </c:pt>
                <c:pt idx="5006">
                  <c:v>271299.98899881309</c:v>
                </c:pt>
                <c:pt idx="5007">
                  <c:v>271299.98899881309</c:v>
                </c:pt>
                <c:pt idx="5008">
                  <c:v>271299.98899881309</c:v>
                </c:pt>
                <c:pt idx="5009">
                  <c:v>271299.98899881309</c:v>
                </c:pt>
                <c:pt idx="5010">
                  <c:v>271299.98899881309</c:v>
                </c:pt>
                <c:pt idx="5011">
                  <c:v>271299.98899881309</c:v>
                </c:pt>
                <c:pt idx="5012">
                  <c:v>271299.98899881309</c:v>
                </c:pt>
                <c:pt idx="5013">
                  <c:v>271299.98899881309</c:v>
                </c:pt>
                <c:pt idx="5014">
                  <c:v>271299.98899881309</c:v>
                </c:pt>
                <c:pt idx="5015">
                  <c:v>271299.98899881309</c:v>
                </c:pt>
                <c:pt idx="5016">
                  <c:v>271299.98899881309</c:v>
                </c:pt>
                <c:pt idx="5017">
                  <c:v>271299.98899881309</c:v>
                </c:pt>
                <c:pt idx="5018">
                  <c:v>271299.98899881309</c:v>
                </c:pt>
                <c:pt idx="5019">
                  <c:v>271299.98899881309</c:v>
                </c:pt>
                <c:pt idx="5020">
                  <c:v>271299.98899881309</c:v>
                </c:pt>
                <c:pt idx="5021">
                  <c:v>271299.98899881309</c:v>
                </c:pt>
                <c:pt idx="5022">
                  <c:v>271299.98899881309</c:v>
                </c:pt>
                <c:pt idx="5023">
                  <c:v>271299.98899881309</c:v>
                </c:pt>
                <c:pt idx="5024">
                  <c:v>271299.98899881309</c:v>
                </c:pt>
                <c:pt idx="5025">
                  <c:v>271299.98899881309</c:v>
                </c:pt>
                <c:pt idx="5026">
                  <c:v>271299.98899881309</c:v>
                </c:pt>
                <c:pt idx="5027">
                  <c:v>271299.98899881309</c:v>
                </c:pt>
                <c:pt idx="5028">
                  <c:v>271299.98899881309</c:v>
                </c:pt>
                <c:pt idx="5029">
                  <c:v>271299.98899881309</c:v>
                </c:pt>
                <c:pt idx="5030">
                  <c:v>271299.98899881309</c:v>
                </c:pt>
                <c:pt idx="5031">
                  <c:v>271299.98899881309</c:v>
                </c:pt>
                <c:pt idx="5032">
                  <c:v>271299.98899881309</c:v>
                </c:pt>
                <c:pt idx="5033">
                  <c:v>271299.98899881309</c:v>
                </c:pt>
                <c:pt idx="5034">
                  <c:v>271299.98899881309</c:v>
                </c:pt>
                <c:pt idx="5035">
                  <c:v>271299.98899881309</c:v>
                </c:pt>
                <c:pt idx="5036">
                  <c:v>271299.98899881309</c:v>
                </c:pt>
                <c:pt idx="5037">
                  <c:v>271299.98899881309</c:v>
                </c:pt>
                <c:pt idx="5038">
                  <c:v>271299.98899881309</c:v>
                </c:pt>
                <c:pt idx="5039">
                  <c:v>271299.98899881309</c:v>
                </c:pt>
                <c:pt idx="5040">
                  <c:v>271299.98899881309</c:v>
                </c:pt>
                <c:pt idx="5041">
                  <c:v>271299.98899881309</c:v>
                </c:pt>
                <c:pt idx="5042">
                  <c:v>271299.98899881309</c:v>
                </c:pt>
                <c:pt idx="5043">
                  <c:v>271299.98899881309</c:v>
                </c:pt>
                <c:pt idx="5044">
                  <c:v>271299.98899881309</c:v>
                </c:pt>
                <c:pt idx="5045">
                  <c:v>271299.98899881309</c:v>
                </c:pt>
                <c:pt idx="5046">
                  <c:v>271299.98899881309</c:v>
                </c:pt>
                <c:pt idx="5047">
                  <c:v>271299.98899881309</c:v>
                </c:pt>
                <c:pt idx="5048">
                  <c:v>271299.98899881309</c:v>
                </c:pt>
                <c:pt idx="5049">
                  <c:v>271299.98899881309</c:v>
                </c:pt>
                <c:pt idx="5050">
                  <c:v>271299.98899881309</c:v>
                </c:pt>
                <c:pt idx="5051">
                  <c:v>271299.98899881309</c:v>
                </c:pt>
                <c:pt idx="5052">
                  <c:v>271299.98899881309</c:v>
                </c:pt>
                <c:pt idx="5053">
                  <c:v>271299.98899881309</c:v>
                </c:pt>
                <c:pt idx="5054">
                  <c:v>271299.98899881309</c:v>
                </c:pt>
                <c:pt idx="5055">
                  <c:v>271299.98899881309</c:v>
                </c:pt>
                <c:pt idx="5056">
                  <c:v>271299.98899881309</c:v>
                </c:pt>
                <c:pt idx="5057">
                  <c:v>271299.98899881309</c:v>
                </c:pt>
                <c:pt idx="5058">
                  <c:v>271299.98899881309</c:v>
                </c:pt>
                <c:pt idx="5059">
                  <c:v>271299.98899881309</c:v>
                </c:pt>
                <c:pt idx="5060">
                  <c:v>271299.98899881309</c:v>
                </c:pt>
                <c:pt idx="5061">
                  <c:v>271299.98899881309</c:v>
                </c:pt>
                <c:pt idx="5062">
                  <c:v>271299.98899881309</c:v>
                </c:pt>
                <c:pt idx="5063">
                  <c:v>271299.98899881309</c:v>
                </c:pt>
                <c:pt idx="5064">
                  <c:v>271299.98899881309</c:v>
                </c:pt>
                <c:pt idx="5065">
                  <c:v>271299.98899881309</c:v>
                </c:pt>
                <c:pt idx="5066">
                  <c:v>271299.98899881309</c:v>
                </c:pt>
                <c:pt idx="5067">
                  <c:v>271299.98899881309</c:v>
                </c:pt>
                <c:pt idx="5068">
                  <c:v>271299.98899881309</c:v>
                </c:pt>
                <c:pt idx="5069">
                  <c:v>271299.98899881309</c:v>
                </c:pt>
                <c:pt idx="5070">
                  <c:v>271299.98899881309</c:v>
                </c:pt>
                <c:pt idx="5071">
                  <c:v>271299.98899881309</c:v>
                </c:pt>
                <c:pt idx="5072">
                  <c:v>271299.98899881309</c:v>
                </c:pt>
                <c:pt idx="5073">
                  <c:v>271299.98899881309</c:v>
                </c:pt>
                <c:pt idx="5074">
                  <c:v>271299.98899881309</c:v>
                </c:pt>
                <c:pt idx="5075">
                  <c:v>271299.98899881309</c:v>
                </c:pt>
                <c:pt idx="5076">
                  <c:v>271299.98899881309</c:v>
                </c:pt>
                <c:pt idx="5077">
                  <c:v>271299.98899881309</c:v>
                </c:pt>
                <c:pt idx="5078">
                  <c:v>271299.98899881309</c:v>
                </c:pt>
                <c:pt idx="5079">
                  <c:v>271299.98899881309</c:v>
                </c:pt>
                <c:pt idx="5080">
                  <c:v>271299.98899881309</c:v>
                </c:pt>
                <c:pt idx="5081">
                  <c:v>271299.98899881309</c:v>
                </c:pt>
                <c:pt idx="5082">
                  <c:v>271299.98899881309</c:v>
                </c:pt>
                <c:pt idx="5083">
                  <c:v>271299.98899881309</c:v>
                </c:pt>
                <c:pt idx="5084">
                  <c:v>271299.98899881309</c:v>
                </c:pt>
                <c:pt idx="5085">
                  <c:v>271299.98899881309</c:v>
                </c:pt>
                <c:pt idx="5086">
                  <c:v>271299.98899881309</c:v>
                </c:pt>
                <c:pt idx="5087">
                  <c:v>271299.98899881309</c:v>
                </c:pt>
                <c:pt idx="5088">
                  <c:v>271299.98899881309</c:v>
                </c:pt>
                <c:pt idx="5089">
                  <c:v>271299.98899881309</c:v>
                </c:pt>
                <c:pt idx="5090">
                  <c:v>271299.98899881309</c:v>
                </c:pt>
                <c:pt idx="5091">
                  <c:v>271299.98899881309</c:v>
                </c:pt>
                <c:pt idx="5092">
                  <c:v>271299.98899881309</c:v>
                </c:pt>
                <c:pt idx="5093">
                  <c:v>271299.98899881309</c:v>
                </c:pt>
                <c:pt idx="5094">
                  <c:v>271299.98899881309</c:v>
                </c:pt>
                <c:pt idx="5095">
                  <c:v>271299.98899881309</c:v>
                </c:pt>
                <c:pt idx="5096">
                  <c:v>271299.98899881309</c:v>
                </c:pt>
                <c:pt idx="5097">
                  <c:v>271299.98899881309</c:v>
                </c:pt>
                <c:pt idx="5098">
                  <c:v>271299.98899881309</c:v>
                </c:pt>
                <c:pt idx="5099">
                  <c:v>271299.98899881309</c:v>
                </c:pt>
                <c:pt idx="5100">
                  <c:v>271299.98899881309</c:v>
                </c:pt>
                <c:pt idx="5101">
                  <c:v>271299.98899881309</c:v>
                </c:pt>
                <c:pt idx="5102">
                  <c:v>271299.98899881309</c:v>
                </c:pt>
                <c:pt idx="5103">
                  <c:v>271299.98899881309</c:v>
                </c:pt>
                <c:pt idx="5104">
                  <c:v>271299.98899881309</c:v>
                </c:pt>
                <c:pt idx="5105">
                  <c:v>271299.98899881309</c:v>
                </c:pt>
                <c:pt idx="5106">
                  <c:v>271299.98899881309</c:v>
                </c:pt>
                <c:pt idx="5107">
                  <c:v>271299.98899881309</c:v>
                </c:pt>
                <c:pt idx="5108">
                  <c:v>271299.98899881309</c:v>
                </c:pt>
                <c:pt idx="5109">
                  <c:v>271299.98899881309</c:v>
                </c:pt>
                <c:pt idx="5110">
                  <c:v>271299.98899881309</c:v>
                </c:pt>
                <c:pt idx="5111">
                  <c:v>271299.98899881309</c:v>
                </c:pt>
                <c:pt idx="5112">
                  <c:v>271299.98899881309</c:v>
                </c:pt>
                <c:pt idx="5113">
                  <c:v>271299.98899881309</c:v>
                </c:pt>
                <c:pt idx="5114">
                  <c:v>271299.98899881309</c:v>
                </c:pt>
                <c:pt idx="5115">
                  <c:v>271299.98899881309</c:v>
                </c:pt>
                <c:pt idx="5116">
                  <c:v>271299.98899881309</c:v>
                </c:pt>
                <c:pt idx="5117">
                  <c:v>271299.98899881309</c:v>
                </c:pt>
                <c:pt idx="5118">
                  <c:v>271299.98899881309</c:v>
                </c:pt>
                <c:pt idx="5119">
                  <c:v>271299.98899881309</c:v>
                </c:pt>
                <c:pt idx="5120">
                  <c:v>271299.98899881309</c:v>
                </c:pt>
                <c:pt idx="5121">
                  <c:v>271299.98899881309</c:v>
                </c:pt>
                <c:pt idx="5122">
                  <c:v>271299.98899881309</c:v>
                </c:pt>
                <c:pt idx="5123">
                  <c:v>271299.98899881309</c:v>
                </c:pt>
                <c:pt idx="5124">
                  <c:v>271299.98899881309</c:v>
                </c:pt>
                <c:pt idx="5125">
                  <c:v>271299.98899881309</c:v>
                </c:pt>
                <c:pt idx="5126">
                  <c:v>271299.98899881309</c:v>
                </c:pt>
                <c:pt idx="5127">
                  <c:v>271299.98899881309</c:v>
                </c:pt>
                <c:pt idx="5128">
                  <c:v>271299.98899881309</c:v>
                </c:pt>
                <c:pt idx="5129">
                  <c:v>271299.98899881309</c:v>
                </c:pt>
                <c:pt idx="5130">
                  <c:v>271299.98899881309</c:v>
                </c:pt>
                <c:pt idx="5131">
                  <c:v>271299.98899881309</c:v>
                </c:pt>
                <c:pt idx="5132">
                  <c:v>271299.98899881309</c:v>
                </c:pt>
                <c:pt idx="5133">
                  <c:v>271299.98899881309</c:v>
                </c:pt>
                <c:pt idx="5134">
                  <c:v>271299.98899881309</c:v>
                </c:pt>
                <c:pt idx="5135">
                  <c:v>271299.98899881309</c:v>
                </c:pt>
                <c:pt idx="5136">
                  <c:v>271299.98899881309</c:v>
                </c:pt>
                <c:pt idx="5137">
                  <c:v>271299.98899881309</c:v>
                </c:pt>
                <c:pt idx="5138">
                  <c:v>271299.98899881309</c:v>
                </c:pt>
                <c:pt idx="5139">
                  <c:v>271299.98899881309</c:v>
                </c:pt>
                <c:pt idx="5140">
                  <c:v>271299.98899881309</c:v>
                </c:pt>
                <c:pt idx="5141">
                  <c:v>271299.98899881309</c:v>
                </c:pt>
                <c:pt idx="5142">
                  <c:v>271299.98899881309</c:v>
                </c:pt>
                <c:pt idx="5143">
                  <c:v>271299.98899881309</c:v>
                </c:pt>
                <c:pt idx="5144">
                  <c:v>271299.98899881309</c:v>
                </c:pt>
                <c:pt idx="5145">
                  <c:v>271299.98899881309</c:v>
                </c:pt>
                <c:pt idx="5146">
                  <c:v>271299.98899881309</c:v>
                </c:pt>
                <c:pt idx="5147">
                  <c:v>271299.98899881309</c:v>
                </c:pt>
                <c:pt idx="5148">
                  <c:v>271299.98899881309</c:v>
                </c:pt>
                <c:pt idx="5149">
                  <c:v>271299.98899881309</c:v>
                </c:pt>
                <c:pt idx="5150">
                  <c:v>271299.98899881309</c:v>
                </c:pt>
                <c:pt idx="5151">
                  <c:v>271299.98899881309</c:v>
                </c:pt>
                <c:pt idx="5152">
                  <c:v>271299.98899881309</c:v>
                </c:pt>
                <c:pt idx="5153">
                  <c:v>271299.98899881309</c:v>
                </c:pt>
                <c:pt idx="5154">
                  <c:v>271299.98899881309</c:v>
                </c:pt>
                <c:pt idx="5155">
                  <c:v>271299.98899881309</c:v>
                </c:pt>
                <c:pt idx="5156">
                  <c:v>271299.98899881309</c:v>
                </c:pt>
                <c:pt idx="5157">
                  <c:v>271299.98899881309</c:v>
                </c:pt>
                <c:pt idx="5158">
                  <c:v>271299.98899881309</c:v>
                </c:pt>
                <c:pt idx="5159">
                  <c:v>271299.98899881309</c:v>
                </c:pt>
                <c:pt idx="5160">
                  <c:v>271299.98899881309</c:v>
                </c:pt>
                <c:pt idx="5161">
                  <c:v>271299.98899881309</c:v>
                </c:pt>
                <c:pt idx="5162">
                  <c:v>271299.98899881309</c:v>
                </c:pt>
                <c:pt idx="5163">
                  <c:v>271299.98899881309</c:v>
                </c:pt>
                <c:pt idx="5164">
                  <c:v>271299.98899881309</c:v>
                </c:pt>
                <c:pt idx="5165">
                  <c:v>271299.98899881309</c:v>
                </c:pt>
                <c:pt idx="5166">
                  <c:v>271299.98899881309</c:v>
                </c:pt>
                <c:pt idx="5167">
                  <c:v>271299.98899881309</c:v>
                </c:pt>
                <c:pt idx="5168">
                  <c:v>271299.98899881309</c:v>
                </c:pt>
                <c:pt idx="5169">
                  <c:v>271299.98899881309</c:v>
                </c:pt>
                <c:pt idx="5170">
                  <c:v>271299.98899881309</c:v>
                </c:pt>
                <c:pt idx="5171">
                  <c:v>271299.98899881309</c:v>
                </c:pt>
                <c:pt idx="5172">
                  <c:v>271299.98899881309</c:v>
                </c:pt>
                <c:pt idx="5173">
                  <c:v>271299.98899881309</c:v>
                </c:pt>
                <c:pt idx="5174">
                  <c:v>271299.98899881309</c:v>
                </c:pt>
                <c:pt idx="5175">
                  <c:v>271299.98899881309</c:v>
                </c:pt>
                <c:pt idx="5176">
                  <c:v>271299.98899881309</c:v>
                </c:pt>
                <c:pt idx="5177">
                  <c:v>271299.98899881309</c:v>
                </c:pt>
                <c:pt idx="5178">
                  <c:v>271299.98899881309</c:v>
                </c:pt>
                <c:pt idx="5179">
                  <c:v>271299.98899881309</c:v>
                </c:pt>
                <c:pt idx="5180">
                  <c:v>271299.98899881309</c:v>
                </c:pt>
                <c:pt idx="5181">
                  <c:v>271299.98899881309</c:v>
                </c:pt>
                <c:pt idx="5182">
                  <c:v>271299.98899881309</c:v>
                </c:pt>
                <c:pt idx="5183">
                  <c:v>271299.98899881309</c:v>
                </c:pt>
                <c:pt idx="5184">
                  <c:v>271299.98899881309</c:v>
                </c:pt>
                <c:pt idx="5185">
                  <c:v>271299.98899881309</c:v>
                </c:pt>
                <c:pt idx="5186">
                  <c:v>271299.98899881309</c:v>
                </c:pt>
                <c:pt idx="5187">
                  <c:v>271299.98899881309</c:v>
                </c:pt>
                <c:pt idx="5188">
                  <c:v>271299.98899881309</c:v>
                </c:pt>
                <c:pt idx="5189">
                  <c:v>271299.98899881309</c:v>
                </c:pt>
                <c:pt idx="5190">
                  <c:v>271299.98899881309</c:v>
                </c:pt>
                <c:pt idx="5191">
                  <c:v>271299.98899881309</c:v>
                </c:pt>
                <c:pt idx="5192">
                  <c:v>271299.98899881309</c:v>
                </c:pt>
                <c:pt idx="5193">
                  <c:v>271299.98899881309</c:v>
                </c:pt>
                <c:pt idx="5194">
                  <c:v>271299.98899881309</c:v>
                </c:pt>
                <c:pt idx="5195">
                  <c:v>271299.98899881309</c:v>
                </c:pt>
                <c:pt idx="5196">
                  <c:v>271299.98899881309</c:v>
                </c:pt>
                <c:pt idx="5197">
                  <c:v>271299.98899881309</c:v>
                </c:pt>
                <c:pt idx="5198">
                  <c:v>271299.98899881309</c:v>
                </c:pt>
                <c:pt idx="5199">
                  <c:v>271299.98899881309</c:v>
                </c:pt>
                <c:pt idx="5200">
                  <c:v>271299.98899881309</c:v>
                </c:pt>
                <c:pt idx="5201">
                  <c:v>271299.98899881309</c:v>
                </c:pt>
                <c:pt idx="5202">
                  <c:v>271299.98899881309</c:v>
                </c:pt>
                <c:pt idx="5203">
                  <c:v>271299.98899881309</c:v>
                </c:pt>
                <c:pt idx="5204">
                  <c:v>271299.98899881309</c:v>
                </c:pt>
                <c:pt idx="5205">
                  <c:v>271299.98899881309</c:v>
                </c:pt>
                <c:pt idx="5206">
                  <c:v>271299.98899881309</c:v>
                </c:pt>
                <c:pt idx="5207">
                  <c:v>271299.98899881309</c:v>
                </c:pt>
                <c:pt idx="5208">
                  <c:v>271299.98899881309</c:v>
                </c:pt>
                <c:pt idx="5209">
                  <c:v>271299.98899881309</c:v>
                </c:pt>
                <c:pt idx="5210">
                  <c:v>271299.98899881309</c:v>
                </c:pt>
                <c:pt idx="5211">
                  <c:v>271299.98899881309</c:v>
                </c:pt>
                <c:pt idx="5212">
                  <c:v>271299.98899881309</c:v>
                </c:pt>
                <c:pt idx="5213">
                  <c:v>271299.98899881309</c:v>
                </c:pt>
                <c:pt idx="5214">
                  <c:v>271299.98899881309</c:v>
                </c:pt>
                <c:pt idx="5215">
                  <c:v>271299.98899881309</c:v>
                </c:pt>
                <c:pt idx="5216">
                  <c:v>271299.98899881309</c:v>
                </c:pt>
                <c:pt idx="5217">
                  <c:v>271299.98899881309</c:v>
                </c:pt>
                <c:pt idx="5218">
                  <c:v>271299.98899881309</c:v>
                </c:pt>
                <c:pt idx="5219">
                  <c:v>271299.98899881309</c:v>
                </c:pt>
                <c:pt idx="5220">
                  <c:v>271299.98899881309</c:v>
                </c:pt>
                <c:pt idx="5221">
                  <c:v>271299.98899881309</c:v>
                </c:pt>
                <c:pt idx="5222">
                  <c:v>271299.98899881309</c:v>
                </c:pt>
                <c:pt idx="5223">
                  <c:v>271299.98899881309</c:v>
                </c:pt>
                <c:pt idx="5224">
                  <c:v>271299.98899881309</c:v>
                </c:pt>
                <c:pt idx="5225">
                  <c:v>271299.98899881309</c:v>
                </c:pt>
                <c:pt idx="5226">
                  <c:v>271299.98899881309</c:v>
                </c:pt>
                <c:pt idx="5227">
                  <c:v>271299.98899881309</c:v>
                </c:pt>
                <c:pt idx="5228">
                  <c:v>271299.98899881309</c:v>
                </c:pt>
                <c:pt idx="5229">
                  <c:v>271299.98899881309</c:v>
                </c:pt>
                <c:pt idx="5230">
                  <c:v>271299.98899881309</c:v>
                </c:pt>
                <c:pt idx="5231">
                  <c:v>271299.98899881309</c:v>
                </c:pt>
                <c:pt idx="5232">
                  <c:v>271299.98899881309</c:v>
                </c:pt>
                <c:pt idx="5233">
                  <c:v>271299.98899881309</c:v>
                </c:pt>
                <c:pt idx="5234">
                  <c:v>271299.98899881309</c:v>
                </c:pt>
                <c:pt idx="5235">
                  <c:v>271299.98899881309</c:v>
                </c:pt>
                <c:pt idx="5236">
                  <c:v>271299.98899881309</c:v>
                </c:pt>
                <c:pt idx="5237">
                  <c:v>271299.98899881309</c:v>
                </c:pt>
                <c:pt idx="5238">
                  <c:v>271299.98899881309</c:v>
                </c:pt>
                <c:pt idx="5239">
                  <c:v>271299.98899881309</c:v>
                </c:pt>
                <c:pt idx="5240">
                  <c:v>271299.98899881309</c:v>
                </c:pt>
                <c:pt idx="5241">
                  <c:v>271299.98899881309</c:v>
                </c:pt>
                <c:pt idx="5242">
                  <c:v>271299.98899881309</c:v>
                </c:pt>
                <c:pt idx="5243">
                  <c:v>271299.98899881309</c:v>
                </c:pt>
                <c:pt idx="5244">
                  <c:v>271299.98899881309</c:v>
                </c:pt>
                <c:pt idx="5245">
                  <c:v>271299.98899881309</c:v>
                </c:pt>
                <c:pt idx="5246">
                  <c:v>271299.98899881309</c:v>
                </c:pt>
                <c:pt idx="5247">
                  <c:v>271299.98899881309</c:v>
                </c:pt>
                <c:pt idx="5248">
                  <c:v>271299.98899881309</c:v>
                </c:pt>
                <c:pt idx="5249">
                  <c:v>271299.98899881309</c:v>
                </c:pt>
                <c:pt idx="5250">
                  <c:v>271299.98899881309</c:v>
                </c:pt>
                <c:pt idx="5251">
                  <c:v>271299.98899881309</c:v>
                </c:pt>
                <c:pt idx="5252">
                  <c:v>271299.98899881309</c:v>
                </c:pt>
                <c:pt idx="5253">
                  <c:v>271299.98899881309</c:v>
                </c:pt>
                <c:pt idx="5254">
                  <c:v>271299.98899881309</c:v>
                </c:pt>
                <c:pt idx="5255">
                  <c:v>271299.98899881309</c:v>
                </c:pt>
                <c:pt idx="5256">
                  <c:v>271299.98899881309</c:v>
                </c:pt>
                <c:pt idx="5257">
                  <c:v>271299.98899881309</c:v>
                </c:pt>
                <c:pt idx="5258">
                  <c:v>271299.98899881309</c:v>
                </c:pt>
                <c:pt idx="5259">
                  <c:v>271299.98899881309</c:v>
                </c:pt>
                <c:pt idx="5260">
                  <c:v>271299.98899881309</c:v>
                </c:pt>
                <c:pt idx="5261">
                  <c:v>271299.98899881309</c:v>
                </c:pt>
                <c:pt idx="5262">
                  <c:v>271299.98899881309</c:v>
                </c:pt>
                <c:pt idx="5263">
                  <c:v>271299.98899881309</c:v>
                </c:pt>
                <c:pt idx="5264">
                  <c:v>271299.98899881309</c:v>
                </c:pt>
                <c:pt idx="5265">
                  <c:v>271299.98899881309</c:v>
                </c:pt>
                <c:pt idx="5266">
                  <c:v>271299.98899881309</c:v>
                </c:pt>
                <c:pt idx="5267">
                  <c:v>271299.98899881309</c:v>
                </c:pt>
                <c:pt idx="5268">
                  <c:v>271299.98899881309</c:v>
                </c:pt>
                <c:pt idx="5269">
                  <c:v>271299.98899881309</c:v>
                </c:pt>
                <c:pt idx="5270">
                  <c:v>271299.98899881309</c:v>
                </c:pt>
                <c:pt idx="5271">
                  <c:v>271299.98899881309</c:v>
                </c:pt>
                <c:pt idx="5272">
                  <c:v>271299.98899881309</c:v>
                </c:pt>
                <c:pt idx="5273">
                  <c:v>271299.98899881309</c:v>
                </c:pt>
                <c:pt idx="5274">
                  <c:v>271299.98899881309</c:v>
                </c:pt>
                <c:pt idx="5275">
                  <c:v>271299.98899881309</c:v>
                </c:pt>
                <c:pt idx="5276">
                  <c:v>271299.98899881309</c:v>
                </c:pt>
                <c:pt idx="5277">
                  <c:v>271299.98899881309</c:v>
                </c:pt>
                <c:pt idx="5278">
                  <c:v>271299.98899881309</c:v>
                </c:pt>
                <c:pt idx="5279">
                  <c:v>271299.98899881309</c:v>
                </c:pt>
                <c:pt idx="5280">
                  <c:v>271299.98899881309</c:v>
                </c:pt>
                <c:pt idx="5281">
                  <c:v>271299.98899881309</c:v>
                </c:pt>
                <c:pt idx="5282">
                  <c:v>271299.98899881309</c:v>
                </c:pt>
                <c:pt idx="5283">
                  <c:v>271299.98899881309</c:v>
                </c:pt>
                <c:pt idx="5284">
                  <c:v>271299.98899881309</c:v>
                </c:pt>
                <c:pt idx="5285">
                  <c:v>271299.98899881309</c:v>
                </c:pt>
                <c:pt idx="5286">
                  <c:v>271299.98899881309</c:v>
                </c:pt>
                <c:pt idx="5287">
                  <c:v>271299.98899881309</c:v>
                </c:pt>
                <c:pt idx="5288">
                  <c:v>271299.98899881309</c:v>
                </c:pt>
                <c:pt idx="5289">
                  <c:v>271299.98899881309</c:v>
                </c:pt>
                <c:pt idx="5290">
                  <c:v>271299.98899881309</c:v>
                </c:pt>
                <c:pt idx="5291">
                  <c:v>271299.98899881309</c:v>
                </c:pt>
                <c:pt idx="5292">
                  <c:v>271299.98899881309</c:v>
                </c:pt>
                <c:pt idx="5293">
                  <c:v>271299.98899881309</c:v>
                </c:pt>
                <c:pt idx="5294">
                  <c:v>271299.98899881309</c:v>
                </c:pt>
                <c:pt idx="5295">
                  <c:v>271299.98899881309</c:v>
                </c:pt>
                <c:pt idx="5296">
                  <c:v>271299.98899881309</c:v>
                </c:pt>
                <c:pt idx="5297">
                  <c:v>271299.98899881309</c:v>
                </c:pt>
                <c:pt idx="5298">
                  <c:v>271299.98899881309</c:v>
                </c:pt>
                <c:pt idx="5299">
                  <c:v>271299.98899881309</c:v>
                </c:pt>
                <c:pt idx="5300">
                  <c:v>271299.98899881309</c:v>
                </c:pt>
                <c:pt idx="5301">
                  <c:v>271299.98899881309</c:v>
                </c:pt>
                <c:pt idx="5302">
                  <c:v>271299.98899881309</c:v>
                </c:pt>
                <c:pt idx="5303">
                  <c:v>271299.98899881309</c:v>
                </c:pt>
                <c:pt idx="5304">
                  <c:v>271299.98899881309</c:v>
                </c:pt>
                <c:pt idx="5305">
                  <c:v>271299.98899881309</c:v>
                </c:pt>
                <c:pt idx="5306">
                  <c:v>271299.98899881309</c:v>
                </c:pt>
                <c:pt idx="5307">
                  <c:v>271299.98899881309</c:v>
                </c:pt>
                <c:pt idx="5308">
                  <c:v>271299.98899881309</c:v>
                </c:pt>
                <c:pt idx="5309">
                  <c:v>271299.98899881309</c:v>
                </c:pt>
                <c:pt idx="5310">
                  <c:v>271299.98899881309</c:v>
                </c:pt>
                <c:pt idx="5311">
                  <c:v>271299.98899881309</c:v>
                </c:pt>
                <c:pt idx="5312">
                  <c:v>271299.98899881309</c:v>
                </c:pt>
                <c:pt idx="5313">
                  <c:v>271299.98899881309</c:v>
                </c:pt>
                <c:pt idx="5314">
                  <c:v>271299.98899881309</c:v>
                </c:pt>
                <c:pt idx="5315">
                  <c:v>271299.98899881309</c:v>
                </c:pt>
                <c:pt idx="5316">
                  <c:v>271299.98899881309</c:v>
                </c:pt>
                <c:pt idx="5317">
                  <c:v>271299.98899881309</c:v>
                </c:pt>
                <c:pt idx="5318">
                  <c:v>271299.98899881309</c:v>
                </c:pt>
                <c:pt idx="5319">
                  <c:v>271299.98899881309</c:v>
                </c:pt>
                <c:pt idx="5320">
                  <c:v>271299.98899881309</c:v>
                </c:pt>
                <c:pt idx="5321">
                  <c:v>271299.98899881309</c:v>
                </c:pt>
                <c:pt idx="5322">
                  <c:v>271299.98899881309</c:v>
                </c:pt>
                <c:pt idx="5323">
                  <c:v>271299.98899881309</c:v>
                </c:pt>
                <c:pt idx="5324">
                  <c:v>271299.98899881309</c:v>
                </c:pt>
                <c:pt idx="5325">
                  <c:v>271299.98899881309</c:v>
                </c:pt>
                <c:pt idx="5326">
                  <c:v>271299.98899881309</c:v>
                </c:pt>
                <c:pt idx="5327">
                  <c:v>271299.98899881309</c:v>
                </c:pt>
                <c:pt idx="5328">
                  <c:v>271299.98899881309</c:v>
                </c:pt>
                <c:pt idx="5329">
                  <c:v>271299.98899881309</c:v>
                </c:pt>
                <c:pt idx="5330">
                  <c:v>271299.98899881309</c:v>
                </c:pt>
                <c:pt idx="5331">
                  <c:v>271299.98899881309</c:v>
                </c:pt>
                <c:pt idx="5332">
                  <c:v>271299.98899881309</c:v>
                </c:pt>
                <c:pt idx="5333">
                  <c:v>271299.98899881309</c:v>
                </c:pt>
                <c:pt idx="5334">
                  <c:v>271299.98899881309</c:v>
                </c:pt>
                <c:pt idx="5335">
                  <c:v>271299.98899881309</c:v>
                </c:pt>
                <c:pt idx="5336">
                  <c:v>271299.98899881309</c:v>
                </c:pt>
                <c:pt idx="5337">
                  <c:v>271299.98899881309</c:v>
                </c:pt>
                <c:pt idx="5338">
                  <c:v>271299.98899881309</c:v>
                </c:pt>
                <c:pt idx="5339">
                  <c:v>271299.98899881309</c:v>
                </c:pt>
                <c:pt idx="5340">
                  <c:v>271299.98899881309</c:v>
                </c:pt>
                <c:pt idx="5341">
                  <c:v>271299.98899881309</c:v>
                </c:pt>
                <c:pt idx="5342">
                  <c:v>271299.98899881309</c:v>
                </c:pt>
                <c:pt idx="5343">
                  <c:v>271299.98899881309</c:v>
                </c:pt>
                <c:pt idx="5344">
                  <c:v>271299.98899881309</c:v>
                </c:pt>
                <c:pt idx="5345">
                  <c:v>271299.98899881309</c:v>
                </c:pt>
                <c:pt idx="5346">
                  <c:v>271299.98899881309</c:v>
                </c:pt>
                <c:pt idx="5347">
                  <c:v>271299.98899881309</c:v>
                </c:pt>
                <c:pt idx="5348">
                  <c:v>271299.98899881309</c:v>
                </c:pt>
                <c:pt idx="5349">
                  <c:v>271299.98899881309</c:v>
                </c:pt>
                <c:pt idx="5350">
                  <c:v>271299.98899881309</c:v>
                </c:pt>
                <c:pt idx="5351">
                  <c:v>271299.98899881309</c:v>
                </c:pt>
                <c:pt idx="5352">
                  <c:v>271299.98899881309</c:v>
                </c:pt>
                <c:pt idx="5353">
                  <c:v>271299.98899881309</c:v>
                </c:pt>
                <c:pt idx="5354">
                  <c:v>271299.98899881309</c:v>
                </c:pt>
                <c:pt idx="5355">
                  <c:v>271299.98899881309</c:v>
                </c:pt>
                <c:pt idx="5356">
                  <c:v>271299.98899881309</c:v>
                </c:pt>
                <c:pt idx="5357">
                  <c:v>271299.98899881309</c:v>
                </c:pt>
                <c:pt idx="5358">
                  <c:v>271299.98899881309</c:v>
                </c:pt>
                <c:pt idx="5359">
                  <c:v>271299.98899881309</c:v>
                </c:pt>
                <c:pt idx="5360">
                  <c:v>271299.98899881309</c:v>
                </c:pt>
                <c:pt idx="5361">
                  <c:v>271299.98899881309</c:v>
                </c:pt>
                <c:pt idx="5362">
                  <c:v>271299.98899881309</c:v>
                </c:pt>
                <c:pt idx="5363">
                  <c:v>271299.98899881309</c:v>
                </c:pt>
                <c:pt idx="5364">
                  <c:v>271299.98899881309</c:v>
                </c:pt>
                <c:pt idx="5365">
                  <c:v>271299.98899881309</c:v>
                </c:pt>
                <c:pt idx="5366">
                  <c:v>271299.98899881309</c:v>
                </c:pt>
                <c:pt idx="5367">
                  <c:v>271299.98899881309</c:v>
                </c:pt>
                <c:pt idx="5368">
                  <c:v>271299.98899881309</c:v>
                </c:pt>
                <c:pt idx="5369">
                  <c:v>271299.98899881309</c:v>
                </c:pt>
                <c:pt idx="5370">
                  <c:v>271299.98899881309</c:v>
                </c:pt>
                <c:pt idx="5371">
                  <c:v>271299.98899881309</c:v>
                </c:pt>
                <c:pt idx="5372">
                  <c:v>271299.98899881309</c:v>
                </c:pt>
                <c:pt idx="5373">
                  <c:v>271299.98899881309</c:v>
                </c:pt>
                <c:pt idx="5374">
                  <c:v>271299.98899881309</c:v>
                </c:pt>
                <c:pt idx="5375">
                  <c:v>271299.98899881309</c:v>
                </c:pt>
                <c:pt idx="5376">
                  <c:v>271299.98899881309</c:v>
                </c:pt>
                <c:pt idx="5377">
                  <c:v>271299.98899881309</c:v>
                </c:pt>
                <c:pt idx="5378">
                  <c:v>271299.98899881309</c:v>
                </c:pt>
                <c:pt idx="5379">
                  <c:v>271299.98899881309</c:v>
                </c:pt>
                <c:pt idx="5380">
                  <c:v>271299.98899881309</c:v>
                </c:pt>
                <c:pt idx="5381">
                  <c:v>271299.98899881309</c:v>
                </c:pt>
                <c:pt idx="5382">
                  <c:v>271299.98899881309</c:v>
                </c:pt>
                <c:pt idx="5383">
                  <c:v>271299.98899881309</c:v>
                </c:pt>
                <c:pt idx="5384">
                  <c:v>271299.98899881309</c:v>
                </c:pt>
                <c:pt idx="5385">
                  <c:v>271299.98899881309</c:v>
                </c:pt>
                <c:pt idx="5386">
                  <c:v>271299.98899881309</c:v>
                </c:pt>
                <c:pt idx="5387">
                  <c:v>271299.98899881309</c:v>
                </c:pt>
                <c:pt idx="5388">
                  <c:v>271299.98899881309</c:v>
                </c:pt>
                <c:pt idx="5389">
                  <c:v>271299.98899881309</c:v>
                </c:pt>
                <c:pt idx="5390">
                  <c:v>271299.98899881309</c:v>
                </c:pt>
                <c:pt idx="5391">
                  <c:v>271299.98899881309</c:v>
                </c:pt>
                <c:pt idx="5392">
                  <c:v>271299.98899881309</c:v>
                </c:pt>
                <c:pt idx="5393">
                  <c:v>271299.98899881309</c:v>
                </c:pt>
                <c:pt idx="5394">
                  <c:v>271299.98899881309</c:v>
                </c:pt>
                <c:pt idx="5395">
                  <c:v>271299.98899881309</c:v>
                </c:pt>
                <c:pt idx="5396">
                  <c:v>271299.98899881309</c:v>
                </c:pt>
                <c:pt idx="5397">
                  <c:v>271299.98899881309</c:v>
                </c:pt>
                <c:pt idx="5398">
                  <c:v>271299.98899881309</c:v>
                </c:pt>
                <c:pt idx="5399">
                  <c:v>271299.98899881309</c:v>
                </c:pt>
                <c:pt idx="5400">
                  <c:v>271299.98899881309</c:v>
                </c:pt>
                <c:pt idx="5401">
                  <c:v>271299.98899881309</c:v>
                </c:pt>
                <c:pt idx="5402">
                  <c:v>271299.98899881309</c:v>
                </c:pt>
                <c:pt idx="5403">
                  <c:v>271299.98899881309</c:v>
                </c:pt>
                <c:pt idx="5404">
                  <c:v>271299.98899881309</c:v>
                </c:pt>
                <c:pt idx="5405">
                  <c:v>271299.98899881309</c:v>
                </c:pt>
                <c:pt idx="5406">
                  <c:v>271299.98899881309</c:v>
                </c:pt>
                <c:pt idx="5407">
                  <c:v>271299.98899881309</c:v>
                </c:pt>
                <c:pt idx="5408">
                  <c:v>271299.98899881309</c:v>
                </c:pt>
                <c:pt idx="5409">
                  <c:v>271299.98899881309</c:v>
                </c:pt>
                <c:pt idx="5410">
                  <c:v>271299.98899881309</c:v>
                </c:pt>
                <c:pt idx="5411">
                  <c:v>271299.98899881309</c:v>
                </c:pt>
                <c:pt idx="5412">
                  <c:v>271299.98899881309</c:v>
                </c:pt>
                <c:pt idx="5413">
                  <c:v>271299.98899881309</c:v>
                </c:pt>
                <c:pt idx="5414">
                  <c:v>271299.98899881309</c:v>
                </c:pt>
                <c:pt idx="5415">
                  <c:v>271299.98899881309</c:v>
                </c:pt>
                <c:pt idx="5416">
                  <c:v>271299.98899881309</c:v>
                </c:pt>
                <c:pt idx="5417">
                  <c:v>271299.98899881309</c:v>
                </c:pt>
                <c:pt idx="5418">
                  <c:v>271299.98899881309</c:v>
                </c:pt>
                <c:pt idx="5419">
                  <c:v>271299.98899881309</c:v>
                </c:pt>
                <c:pt idx="5420">
                  <c:v>271299.98899881309</c:v>
                </c:pt>
                <c:pt idx="5421">
                  <c:v>271299.98899881309</c:v>
                </c:pt>
                <c:pt idx="5422">
                  <c:v>271299.98899881309</c:v>
                </c:pt>
                <c:pt idx="5423">
                  <c:v>271299.98899881309</c:v>
                </c:pt>
                <c:pt idx="5424">
                  <c:v>271299.98899881309</c:v>
                </c:pt>
                <c:pt idx="5425">
                  <c:v>271299.98899881309</c:v>
                </c:pt>
                <c:pt idx="5426">
                  <c:v>271299.98899881309</c:v>
                </c:pt>
                <c:pt idx="5427">
                  <c:v>271299.98899881309</c:v>
                </c:pt>
                <c:pt idx="5428">
                  <c:v>271299.98899881309</c:v>
                </c:pt>
                <c:pt idx="5429">
                  <c:v>271299.98899881309</c:v>
                </c:pt>
                <c:pt idx="5430">
                  <c:v>271299.98899881309</c:v>
                </c:pt>
                <c:pt idx="5431">
                  <c:v>271299.98899881309</c:v>
                </c:pt>
                <c:pt idx="5432">
                  <c:v>271299.98899881309</c:v>
                </c:pt>
                <c:pt idx="5433">
                  <c:v>271299.98899881309</c:v>
                </c:pt>
                <c:pt idx="5434">
                  <c:v>271299.98899881309</c:v>
                </c:pt>
                <c:pt idx="5435">
                  <c:v>271299.98899881309</c:v>
                </c:pt>
                <c:pt idx="5436">
                  <c:v>271299.98899881309</c:v>
                </c:pt>
                <c:pt idx="5437">
                  <c:v>271299.98899881309</c:v>
                </c:pt>
                <c:pt idx="5438">
                  <c:v>271299.98899881309</c:v>
                </c:pt>
                <c:pt idx="5439">
                  <c:v>271299.98899881309</c:v>
                </c:pt>
                <c:pt idx="5440">
                  <c:v>271299.98899881309</c:v>
                </c:pt>
                <c:pt idx="5441">
                  <c:v>271299.98899881309</c:v>
                </c:pt>
                <c:pt idx="5442">
                  <c:v>271299.98899881309</c:v>
                </c:pt>
                <c:pt idx="5443">
                  <c:v>271299.98899881309</c:v>
                </c:pt>
                <c:pt idx="5444">
                  <c:v>271299.98899881309</c:v>
                </c:pt>
                <c:pt idx="5445">
                  <c:v>271299.98899881309</c:v>
                </c:pt>
                <c:pt idx="5446">
                  <c:v>271299.98899881309</c:v>
                </c:pt>
                <c:pt idx="5447">
                  <c:v>271299.98899881309</c:v>
                </c:pt>
                <c:pt idx="5448">
                  <c:v>271299.98899881309</c:v>
                </c:pt>
                <c:pt idx="5449">
                  <c:v>271299.98899881309</c:v>
                </c:pt>
                <c:pt idx="5450">
                  <c:v>271299.98899881309</c:v>
                </c:pt>
                <c:pt idx="5451">
                  <c:v>271299.98899881309</c:v>
                </c:pt>
                <c:pt idx="5452">
                  <c:v>271299.98899881309</c:v>
                </c:pt>
                <c:pt idx="5453">
                  <c:v>271299.98899881309</c:v>
                </c:pt>
                <c:pt idx="5454">
                  <c:v>271299.98899881309</c:v>
                </c:pt>
                <c:pt idx="5455">
                  <c:v>271299.98899881309</c:v>
                </c:pt>
                <c:pt idx="5456">
                  <c:v>271299.98899881309</c:v>
                </c:pt>
                <c:pt idx="5457">
                  <c:v>271299.98899881309</c:v>
                </c:pt>
                <c:pt idx="5458">
                  <c:v>271299.98899881309</c:v>
                </c:pt>
                <c:pt idx="5459">
                  <c:v>271299.98899881309</c:v>
                </c:pt>
                <c:pt idx="5460">
                  <c:v>271299.98899881309</c:v>
                </c:pt>
                <c:pt idx="5461">
                  <c:v>271299.98899881309</c:v>
                </c:pt>
                <c:pt idx="5462">
                  <c:v>271299.98899881309</c:v>
                </c:pt>
                <c:pt idx="5463">
                  <c:v>271299.98899881309</c:v>
                </c:pt>
                <c:pt idx="5464">
                  <c:v>271299.98899881309</c:v>
                </c:pt>
                <c:pt idx="5465">
                  <c:v>271299.98899881309</c:v>
                </c:pt>
                <c:pt idx="5466">
                  <c:v>271299.98899881309</c:v>
                </c:pt>
                <c:pt idx="5467">
                  <c:v>271299.98899881309</c:v>
                </c:pt>
                <c:pt idx="5468">
                  <c:v>271299.98899881309</c:v>
                </c:pt>
                <c:pt idx="5469">
                  <c:v>271299.98899881309</c:v>
                </c:pt>
                <c:pt idx="5470">
                  <c:v>271299.98899881309</c:v>
                </c:pt>
                <c:pt idx="5471">
                  <c:v>271299.98899881309</c:v>
                </c:pt>
                <c:pt idx="5472">
                  <c:v>271299.98899881309</c:v>
                </c:pt>
                <c:pt idx="5473">
                  <c:v>271299.98899881309</c:v>
                </c:pt>
                <c:pt idx="5474">
                  <c:v>271299.98899881309</c:v>
                </c:pt>
                <c:pt idx="5475">
                  <c:v>271299.98899881309</c:v>
                </c:pt>
                <c:pt idx="5476">
                  <c:v>271299.98899881309</c:v>
                </c:pt>
                <c:pt idx="5477">
                  <c:v>271299.98899881309</c:v>
                </c:pt>
                <c:pt idx="5478">
                  <c:v>271299.98899881309</c:v>
                </c:pt>
                <c:pt idx="5479">
                  <c:v>271299.98899881309</c:v>
                </c:pt>
                <c:pt idx="5480">
                  <c:v>271299.98899881309</c:v>
                </c:pt>
                <c:pt idx="5481">
                  <c:v>271299.98899881309</c:v>
                </c:pt>
                <c:pt idx="5482">
                  <c:v>271299.98899881309</c:v>
                </c:pt>
                <c:pt idx="5483">
                  <c:v>271299.98899881309</c:v>
                </c:pt>
                <c:pt idx="5484">
                  <c:v>271299.98899881309</c:v>
                </c:pt>
                <c:pt idx="5485">
                  <c:v>271299.98899881309</c:v>
                </c:pt>
                <c:pt idx="5486">
                  <c:v>271299.98899881309</c:v>
                </c:pt>
                <c:pt idx="5487">
                  <c:v>271299.98899881309</c:v>
                </c:pt>
                <c:pt idx="5488">
                  <c:v>271299.98899881309</c:v>
                </c:pt>
                <c:pt idx="5489">
                  <c:v>271299.98899881309</c:v>
                </c:pt>
                <c:pt idx="5490">
                  <c:v>271299.98899881309</c:v>
                </c:pt>
                <c:pt idx="5491">
                  <c:v>271299.98899881309</c:v>
                </c:pt>
                <c:pt idx="5492">
                  <c:v>271299.98899881309</c:v>
                </c:pt>
                <c:pt idx="5493">
                  <c:v>271299.98899881309</c:v>
                </c:pt>
                <c:pt idx="5494">
                  <c:v>271299.98899881309</c:v>
                </c:pt>
                <c:pt idx="5495">
                  <c:v>271299.98899881309</c:v>
                </c:pt>
                <c:pt idx="5496">
                  <c:v>271299.98899881309</c:v>
                </c:pt>
                <c:pt idx="5497">
                  <c:v>271299.98899881309</c:v>
                </c:pt>
                <c:pt idx="5498">
                  <c:v>271299.98899881309</c:v>
                </c:pt>
                <c:pt idx="5499">
                  <c:v>271299.98899881309</c:v>
                </c:pt>
                <c:pt idx="5500">
                  <c:v>271299.98899881309</c:v>
                </c:pt>
                <c:pt idx="5501">
                  <c:v>271299.98899881309</c:v>
                </c:pt>
                <c:pt idx="5502">
                  <c:v>271299.98899881309</c:v>
                </c:pt>
                <c:pt idx="5503">
                  <c:v>271299.98899881309</c:v>
                </c:pt>
                <c:pt idx="5504">
                  <c:v>271299.98899881309</c:v>
                </c:pt>
                <c:pt idx="5505">
                  <c:v>271299.98899881309</c:v>
                </c:pt>
                <c:pt idx="5506">
                  <c:v>271299.98899881309</c:v>
                </c:pt>
                <c:pt idx="5507">
                  <c:v>271299.98899881309</c:v>
                </c:pt>
                <c:pt idx="5508">
                  <c:v>271299.98899881309</c:v>
                </c:pt>
                <c:pt idx="5509">
                  <c:v>271299.98899881309</c:v>
                </c:pt>
                <c:pt idx="5510">
                  <c:v>271299.98899881309</c:v>
                </c:pt>
                <c:pt idx="5511">
                  <c:v>271299.98899881309</c:v>
                </c:pt>
                <c:pt idx="5512">
                  <c:v>271299.98899881309</c:v>
                </c:pt>
                <c:pt idx="5513">
                  <c:v>271299.98899881309</c:v>
                </c:pt>
                <c:pt idx="5514">
                  <c:v>271299.98899881309</c:v>
                </c:pt>
                <c:pt idx="5515">
                  <c:v>271299.98899881309</c:v>
                </c:pt>
                <c:pt idx="5516">
                  <c:v>271299.98899881309</c:v>
                </c:pt>
                <c:pt idx="5517">
                  <c:v>271299.98899881309</c:v>
                </c:pt>
                <c:pt idx="5518">
                  <c:v>271299.98899881309</c:v>
                </c:pt>
                <c:pt idx="5519">
                  <c:v>271299.98899881309</c:v>
                </c:pt>
                <c:pt idx="5520">
                  <c:v>271299.98899881309</c:v>
                </c:pt>
                <c:pt idx="5521">
                  <c:v>271299.98899881309</c:v>
                </c:pt>
                <c:pt idx="5522">
                  <c:v>271299.98899881309</c:v>
                </c:pt>
                <c:pt idx="5523">
                  <c:v>271299.98899881309</c:v>
                </c:pt>
                <c:pt idx="5524">
                  <c:v>271299.98899881309</c:v>
                </c:pt>
                <c:pt idx="5525">
                  <c:v>271299.98899881309</c:v>
                </c:pt>
                <c:pt idx="5526">
                  <c:v>271299.98899881309</c:v>
                </c:pt>
                <c:pt idx="5527">
                  <c:v>271299.98899881309</c:v>
                </c:pt>
                <c:pt idx="5528">
                  <c:v>271299.98899881309</c:v>
                </c:pt>
                <c:pt idx="5529">
                  <c:v>271299.98899881309</c:v>
                </c:pt>
                <c:pt idx="5530">
                  <c:v>271299.98899881309</c:v>
                </c:pt>
                <c:pt idx="5531">
                  <c:v>271299.98899881309</c:v>
                </c:pt>
                <c:pt idx="5532">
                  <c:v>271299.98899881309</c:v>
                </c:pt>
                <c:pt idx="5533">
                  <c:v>271299.98899881309</c:v>
                </c:pt>
                <c:pt idx="5534">
                  <c:v>271299.98899881309</c:v>
                </c:pt>
                <c:pt idx="5535">
                  <c:v>271299.98899881309</c:v>
                </c:pt>
                <c:pt idx="5536">
                  <c:v>271299.98899881309</c:v>
                </c:pt>
                <c:pt idx="5537">
                  <c:v>271299.98899881309</c:v>
                </c:pt>
                <c:pt idx="5538">
                  <c:v>271299.98899881309</c:v>
                </c:pt>
                <c:pt idx="5539">
                  <c:v>271299.98899881309</c:v>
                </c:pt>
                <c:pt idx="5540">
                  <c:v>271299.98899881309</c:v>
                </c:pt>
                <c:pt idx="5541">
                  <c:v>271299.98899881309</c:v>
                </c:pt>
                <c:pt idx="5542">
                  <c:v>271299.98899881309</c:v>
                </c:pt>
                <c:pt idx="5543">
                  <c:v>271299.98899881309</c:v>
                </c:pt>
                <c:pt idx="5544">
                  <c:v>271299.98899881309</c:v>
                </c:pt>
                <c:pt idx="5545">
                  <c:v>271299.98899881309</c:v>
                </c:pt>
                <c:pt idx="5546">
                  <c:v>271299.98899881309</c:v>
                </c:pt>
                <c:pt idx="5547">
                  <c:v>271299.98899881309</c:v>
                </c:pt>
                <c:pt idx="5548">
                  <c:v>271299.98899881309</c:v>
                </c:pt>
                <c:pt idx="5549">
                  <c:v>271299.98899881309</c:v>
                </c:pt>
                <c:pt idx="5550">
                  <c:v>271299.98899881309</c:v>
                </c:pt>
                <c:pt idx="5551">
                  <c:v>271299.98899881309</c:v>
                </c:pt>
                <c:pt idx="5552">
                  <c:v>271299.98899881309</c:v>
                </c:pt>
                <c:pt idx="5553">
                  <c:v>271299.98899881309</c:v>
                </c:pt>
                <c:pt idx="5554">
                  <c:v>271299.98899881309</c:v>
                </c:pt>
                <c:pt idx="5555">
                  <c:v>271299.98899881309</c:v>
                </c:pt>
                <c:pt idx="5556">
                  <c:v>271299.98899881309</c:v>
                </c:pt>
                <c:pt idx="5557">
                  <c:v>271299.98899881309</c:v>
                </c:pt>
                <c:pt idx="5558">
                  <c:v>271299.98899881309</c:v>
                </c:pt>
                <c:pt idx="5559">
                  <c:v>271299.98899881309</c:v>
                </c:pt>
                <c:pt idx="5560">
                  <c:v>271299.98899881309</c:v>
                </c:pt>
                <c:pt idx="5561">
                  <c:v>271299.98899881309</c:v>
                </c:pt>
                <c:pt idx="5562">
                  <c:v>271299.98899881309</c:v>
                </c:pt>
                <c:pt idx="5563">
                  <c:v>271299.98899881309</c:v>
                </c:pt>
                <c:pt idx="5564">
                  <c:v>271299.98899881309</c:v>
                </c:pt>
                <c:pt idx="5565">
                  <c:v>271299.98899881309</c:v>
                </c:pt>
                <c:pt idx="5566">
                  <c:v>271299.98899881309</c:v>
                </c:pt>
                <c:pt idx="5567">
                  <c:v>271299.98899881309</c:v>
                </c:pt>
                <c:pt idx="5568">
                  <c:v>271299.98899881309</c:v>
                </c:pt>
                <c:pt idx="5569">
                  <c:v>271299.98899881309</c:v>
                </c:pt>
                <c:pt idx="5570">
                  <c:v>271299.98899881309</c:v>
                </c:pt>
                <c:pt idx="5571">
                  <c:v>271299.98899881309</c:v>
                </c:pt>
                <c:pt idx="5572">
                  <c:v>271299.98899881309</c:v>
                </c:pt>
                <c:pt idx="5573">
                  <c:v>271299.98899881309</c:v>
                </c:pt>
                <c:pt idx="5574">
                  <c:v>271299.98899881309</c:v>
                </c:pt>
                <c:pt idx="5575">
                  <c:v>271299.98899881309</c:v>
                </c:pt>
                <c:pt idx="5576">
                  <c:v>271299.98899881309</c:v>
                </c:pt>
                <c:pt idx="5577">
                  <c:v>271299.98899881309</c:v>
                </c:pt>
                <c:pt idx="5578">
                  <c:v>271299.98899881309</c:v>
                </c:pt>
                <c:pt idx="5579">
                  <c:v>271299.98899881309</c:v>
                </c:pt>
                <c:pt idx="5580">
                  <c:v>271299.98899881309</c:v>
                </c:pt>
                <c:pt idx="5581">
                  <c:v>271299.98899881309</c:v>
                </c:pt>
                <c:pt idx="5582">
                  <c:v>271299.98899881309</c:v>
                </c:pt>
                <c:pt idx="5583">
                  <c:v>271299.98899881309</c:v>
                </c:pt>
                <c:pt idx="5584">
                  <c:v>271299.98899881309</c:v>
                </c:pt>
                <c:pt idx="5585">
                  <c:v>271299.98899881309</c:v>
                </c:pt>
                <c:pt idx="5586">
                  <c:v>271299.98899881309</c:v>
                </c:pt>
                <c:pt idx="5587">
                  <c:v>271299.98899881309</c:v>
                </c:pt>
                <c:pt idx="5588">
                  <c:v>271299.98899881309</c:v>
                </c:pt>
                <c:pt idx="5589">
                  <c:v>271299.98899881309</c:v>
                </c:pt>
                <c:pt idx="5590">
                  <c:v>271299.98899881309</c:v>
                </c:pt>
                <c:pt idx="5591">
                  <c:v>271299.98899881309</c:v>
                </c:pt>
                <c:pt idx="5592">
                  <c:v>271299.98899881309</c:v>
                </c:pt>
                <c:pt idx="5593">
                  <c:v>271299.98899881309</c:v>
                </c:pt>
                <c:pt idx="5594">
                  <c:v>271299.98899881309</c:v>
                </c:pt>
                <c:pt idx="5595">
                  <c:v>271299.98899881309</c:v>
                </c:pt>
                <c:pt idx="5596">
                  <c:v>271299.98899881309</c:v>
                </c:pt>
                <c:pt idx="5597">
                  <c:v>271299.98899881309</c:v>
                </c:pt>
                <c:pt idx="5598">
                  <c:v>271299.98899881309</c:v>
                </c:pt>
                <c:pt idx="5599">
                  <c:v>271299.98899881309</c:v>
                </c:pt>
                <c:pt idx="5600">
                  <c:v>271299.98899881309</c:v>
                </c:pt>
                <c:pt idx="5601">
                  <c:v>271299.98899881309</c:v>
                </c:pt>
                <c:pt idx="5602">
                  <c:v>271299.98899881309</c:v>
                </c:pt>
                <c:pt idx="5603">
                  <c:v>271299.98899881309</c:v>
                </c:pt>
                <c:pt idx="5604">
                  <c:v>271299.98899881309</c:v>
                </c:pt>
                <c:pt idx="5605">
                  <c:v>271299.98899881309</c:v>
                </c:pt>
                <c:pt idx="5606">
                  <c:v>271299.98899881309</c:v>
                </c:pt>
                <c:pt idx="5607">
                  <c:v>271299.98899881309</c:v>
                </c:pt>
                <c:pt idx="5608">
                  <c:v>271299.98899881309</c:v>
                </c:pt>
                <c:pt idx="5609">
                  <c:v>271299.98899881309</c:v>
                </c:pt>
                <c:pt idx="5610">
                  <c:v>271299.98899881309</c:v>
                </c:pt>
                <c:pt idx="5611">
                  <c:v>271299.98899881309</c:v>
                </c:pt>
                <c:pt idx="5612">
                  <c:v>271299.98899881309</c:v>
                </c:pt>
                <c:pt idx="5613">
                  <c:v>271299.98899881309</c:v>
                </c:pt>
                <c:pt idx="5614">
                  <c:v>271299.98899881309</c:v>
                </c:pt>
                <c:pt idx="5615">
                  <c:v>271299.98899881309</c:v>
                </c:pt>
                <c:pt idx="5616">
                  <c:v>271299.98899881309</c:v>
                </c:pt>
                <c:pt idx="5617">
                  <c:v>271299.98899881309</c:v>
                </c:pt>
                <c:pt idx="5618">
                  <c:v>271299.98899881309</c:v>
                </c:pt>
                <c:pt idx="5619">
                  <c:v>271299.98899881309</c:v>
                </c:pt>
                <c:pt idx="5620">
                  <c:v>271299.98899881309</c:v>
                </c:pt>
                <c:pt idx="5621">
                  <c:v>271299.98899881309</c:v>
                </c:pt>
                <c:pt idx="5622">
                  <c:v>271299.98899881309</c:v>
                </c:pt>
                <c:pt idx="5623">
                  <c:v>271299.98899881309</c:v>
                </c:pt>
                <c:pt idx="5624">
                  <c:v>271299.98899881309</c:v>
                </c:pt>
                <c:pt idx="5625">
                  <c:v>271299.98899881309</c:v>
                </c:pt>
                <c:pt idx="5626">
                  <c:v>271299.98899881309</c:v>
                </c:pt>
                <c:pt idx="5627">
                  <c:v>271299.98899881309</c:v>
                </c:pt>
                <c:pt idx="5628">
                  <c:v>271299.98899881309</c:v>
                </c:pt>
                <c:pt idx="5629">
                  <c:v>271299.98899881309</c:v>
                </c:pt>
                <c:pt idx="5630">
                  <c:v>271299.98899881309</c:v>
                </c:pt>
                <c:pt idx="5631">
                  <c:v>271299.98899881309</c:v>
                </c:pt>
                <c:pt idx="5632">
                  <c:v>271299.98899881309</c:v>
                </c:pt>
                <c:pt idx="5633">
                  <c:v>271299.98899881309</c:v>
                </c:pt>
                <c:pt idx="5634">
                  <c:v>271299.98899881309</c:v>
                </c:pt>
                <c:pt idx="5635">
                  <c:v>271299.98899881309</c:v>
                </c:pt>
                <c:pt idx="5636">
                  <c:v>271299.98899881309</c:v>
                </c:pt>
                <c:pt idx="5637">
                  <c:v>271299.98899881309</c:v>
                </c:pt>
                <c:pt idx="5638">
                  <c:v>271299.98899881309</c:v>
                </c:pt>
                <c:pt idx="5639">
                  <c:v>271299.98899881309</c:v>
                </c:pt>
                <c:pt idx="5640">
                  <c:v>271299.98899881309</c:v>
                </c:pt>
                <c:pt idx="5641">
                  <c:v>271299.98899881309</c:v>
                </c:pt>
                <c:pt idx="5642">
                  <c:v>271299.98899881309</c:v>
                </c:pt>
                <c:pt idx="5643">
                  <c:v>271299.98899881309</c:v>
                </c:pt>
                <c:pt idx="5644">
                  <c:v>271299.98899881309</c:v>
                </c:pt>
                <c:pt idx="5645">
                  <c:v>271299.98899881309</c:v>
                </c:pt>
                <c:pt idx="5646">
                  <c:v>271299.98899881309</c:v>
                </c:pt>
                <c:pt idx="5647">
                  <c:v>271299.98899881309</c:v>
                </c:pt>
                <c:pt idx="5648">
                  <c:v>271299.98899881309</c:v>
                </c:pt>
                <c:pt idx="5649">
                  <c:v>271299.98899881309</c:v>
                </c:pt>
                <c:pt idx="5650">
                  <c:v>271299.98899881309</c:v>
                </c:pt>
                <c:pt idx="5651">
                  <c:v>271299.98899881309</c:v>
                </c:pt>
                <c:pt idx="5652">
                  <c:v>271299.98899881309</c:v>
                </c:pt>
                <c:pt idx="5653">
                  <c:v>271299.98899881309</c:v>
                </c:pt>
                <c:pt idx="5654">
                  <c:v>271299.98899881309</c:v>
                </c:pt>
                <c:pt idx="5655">
                  <c:v>271299.98899881309</c:v>
                </c:pt>
                <c:pt idx="5656">
                  <c:v>271299.98899881309</c:v>
                </c:pt>
                <c:pt idx="5657">
                  <c:v>271299.98899881309</c:v>
                </c:pt>
                <c:pt idx="5658">
                  <c:v>271299.98899881309</c:v>
                </c:pt>
                <c:pt idx="5659">
                  <c:v>271299.98899881309</c:v>
                </c:pt>
                <c:pt idx="5660">
                  <c:v>271299.98899881309</c:v>
                </c:pt>
                <c:pt idx="5661">
                  <c:v>271299.98899881309</c:v>
                </c:pt>
                <c:pt idx="5662">
                  <c:v>271299.98899881309</c:v>
                </c:pt>
                <c:pt idx="5663">
                  <c:v>271299.98899881309</c:v>
                </c:pt>
                <c:pt idx="5664">
                  <c:v>271299.98899881309</c:v>
                </c:pt>
                <c:pt idx="5665">
                  <c:v>271299.98899881309</c:v>
                </c:pt>
                <c:pt idx="5666">
                  <c:v>271299.98899881309</c:v>
                </c:pt>
                <c:pt idx="5667">
                  <c:v>271299.98899881309</c:v>
                </c:pt>
                <c:pt idx="5668">
                  <c:v>271299.98899881309</c:v>
                </c:pt>
                <c:pt idx="5669">
                  <c:v>271299.98899881309</c:v>
                </c:pt>
                <c:pt idx="5670">
                  <c:v>271299.98899881309</c:v>
                </c:pt>
                <c:pt idx="5671">
                  <c:v>271299.98899881309</c:v>
                </c:pt>
                <c:pt idx="5672">
                  <c:v>271299.98899881309</c:v>
                </c:pt>
                <c:pt idx="5673">
                  <c:v>271299.98899881309</c:v>
                </c:pt>
                <c:pt idx="5674">
                  <c:v>271299.98899881309</c:v>
                </c:pt>
                <c:pt idx="5675">
                  <c:v>271299.98899881309</c:v>
                </c:pt>
                <c:pt idx="5676">
                  <c:v>271299.98899881309</c:v>
                </c:pt>
                <c:pt idx="5677">
                  <c:v>271299.98899881309</c:v>
                </c:pt>
                <c:pt idx="5678">
                  <c:v>271299.98899881309</c:v>
                </c:pt>
                <c:pt idx="5679">
                  <c:v>271299.98899881309</c:v>
                </c:pt>
                <c:pt idx="5680">
                  <c:v>271299.98899881309</c:v>
                </c:pt>
                <c:pt idx="5681">
                  <c:v>271299.98899881309</c:v>
                </c:pt>
                <c:pt idx="5682">
                  <c:v>271299.98899881309</c:v>
                </c:pt>
                <c:pt idx="5683">
                  <c:v>271299.98899881309</c:v>
                </c:pt>
                <c:pt idx="5684">
                  <c:v>271299.98899881309</c:v>
                </c:pt>
                <c:pt idx="5685">
                  <c:v>271299.98899881309</c:v>
                </c:pt>
                <c:pt idx="5686">
                  <c:v>271299.98899881309</c:v>
                </c:pt>
                <c:pt idx="5687">
                  <c:v>271299.98899881309</c:v>
                </c:pt>
                <c:pt idx="5688">
                  <c:v>271299.98899881309</c:v>
                </c:pt>
                <c:pt idx="5689">
                  <c:v>271299.98899881309</c:v>
                </c:pt>
                <c:pt idx="5690">
                  <c:v>271299.98899881309</c:v>
                </c:pt>
                <c:pt idx="5691">
                  <c:v>271299.98899881309</c:v>
                </c:pt>
                <c:pt idx="5692">
                  <c:v>271299.98899881309</c:v>
                </c:pt>
                <c:pt idx="5693">
                  <c:v>271299.98899881309</c:v>
                </c:pt>
                <c:pt idx="5694">
                  <c:v>271299.98899881309</c:v>
                </c:pt>
                <c:pt idx="5695">
                  <c:v>271299.98899881309</c:v>
                </c:pt>
                <c:pt idx="5696">
                  <c:v>271299.98899881309</c:v>
                </c:pt>
                <c:pt idx="5697">
                  <c:v>271299.98899881309</c:v>
                </c:pt>
                <c:pt idx="5698">
                  <c:v>271299.98899881309</c:v>
                </c:pt>
                <c:pt idx="5699">
                  <c:v>271299.98899881309</c:v>
                </c:pt>
                <c:pt idx="5700">
                  <c:v>271299.98899881309</c:v>
                </c:pt>
                <c:pt idx="5701">
                  <c:v>271299.98899881309</c:v>
                </c:pt>
                <c:pt idx="5702">
                  <c:v>271299.98899881309</c:v>
                </c:pt>
                <c:pt idx="5703">
                  <c:v>271299.98899881309</c:v>
                </c:pt>
                <c:pt idx="5704">
                  <c:v>271299.98899881309</c:v>
                </c:pt>
                <c:pt idx="5705">
                  <c:v>271299.98899881309</c:v>
                </c:pt>
                <c:pt idx="5706">
                  <c:v>271299.98899881309</c:v>
                </c:pt>
                <c:pt idx="5707">
                  <c:v>271299.98899881309</c:v>
                </c:pt>
                <c:pt idx="5708">
                  <c:v>271299.98899881309</c:v>
                </c:pt>
                <c:pt idx="5709">
                  <c:v>271299.98899881309</c:v>
                </c:pt>
                <c:pt idx="5710">
                  <c:v>271299.98899881309</c:v>
                </c:pt>
                <c:pt idx="5711">
                  <c:v>271299.98899881309</c:v>
                </c:pt>
                <c:pt idx="5712">
                  <c:v>271299.98899881309</c:v>
                </c:pt>
                <c:pt idx="5713">
                  <c:v>271299.98899881309</c:v>
                </c:pt>
                <c:pt idx="5714">
                  <c:v>271299.98899881309</c:v>
                </c:pt>
                <c:pt idx="5715">
                  <c:v>271299.98899881309</c:v>
                </c:pt>
                <c:pt idx="5716">
                  <c:v>271299.98899881309</c:v>
                </c:pt>
                <c:pt idx="5717">
                  <c:v>271299.98899881309</c:v>
                </c:pt>
                <c:pt idx="5718">
                  <c:v>271299.98899881309</c:v>
                </c:pt>
                <c:pt idx="5719">
                  <c:v>271299.98899881309</c:v>
                </c:pt>
                <c:pt idx="5720">
                  <c:v>271299.98899881309</c:v>
                </c:pt>
                <c:pt idx="5721">
                  <c:v>271299.98899881309</c:v>
                </c:pt>
                <c:pt idx="5722">
                  <c:v>271299.98899881309</c:v>
                </c:pt>
                <c:pt idx="5723">
                  <c:v>271299.98899881309</c:v>
                </c:pt>
                <c:pt idx="5724">
                  <c:v>271299.98899881309</c:v>
                </c:pt>
                <c:pt idx="5725">
                  <c:v>271299.98899881309</c:v>
                </c:pt>
                <c:pt idx="5726">
                  <c:v>271299.98899881309</c:v>
                </c:pt>
                <c:pt idx="5727">
                  <c:v>271299.98899881309</c:v>
                </c:pt>
                <c:pt idx="5728">
                  <c:v>271299.98899881309</c:v>
                </c:pt>
                <c:pt idx="5729">
                  <c:v>271299.98899881309</c:v>
                </c:pt>
                <c:pt idx="5730">
                  <c:v>271299.98899881309</c:v>
                </c:pt>
                <c:pt idx="5731">
                  <c:v>271299.98899881309</c:v>
                </c:pt>
                <c:pt idx="5732">
                  <c:v>271299.98899881309</c:v>
                </c:pt>
                <c:pt idx="5733">
                  <c:v>271299.98899881309</c:v>
                </c:pt>
                <c:pt idx="5734">
                  <c:v>271299.98899881309</c:v>
                </c:pt>
                <c:pt idx="5735">
                  <c:v>271299.98899881309</c:v>
                </c:pt>
                <c:pt idx="5736">
                  <c:v>271299.98899881309</c:v>
                </c:pt>
                <c:pt idx="5737">
                  <c:v>271299.98899881309</c:v>
                </c:pt>
                <c:pt idx="5738">
                  <c:v>271299.98899881309</c:v>
                </c:pt>
                <c:pt idx="5739">
                  <c:v>271299.98899881309</c:v>
                </c:pt>
                <c:pt idx="5740">
                  <c:v>271299.98899881309</c:v>
                </c:pt>
                <c:pt idx="5741">
                  <c:v>271299.98899881309</c:v>
                </c:pt>
                <c:pt idx="5742">
                  <c:v>271299.98899881309</c:v>
                </c:pt>
                <c:pt idx="5743">
                  <c:v>271299.98899881309</c:v>
                </c:pt>
                <c:pt idx="5744">
                  <c:v>271299.98899881309</c:v>
                </c:pt>
                <c:pt idx="5745">
                  <c:v>271299.98899881309</c:v>
                </c:pt>
                <c:pt idx="5746">
                  <c:v>271299.98899881309</c:v>
                </c:pt>
                <c:pt idx="5747">
                  <c:v>271299.98899881309</c:v>
                </c:pt>
                <c:pt idx="5748">
                  <c:v>271299.98899881309</c:v>
                </c:pt>
                <c:pt idx="5749">
                  <c:v>271299.98899881309</c:v>
                </c:pt>
                <c:pt idx="5750">
                  <c:v>271299.98899881309</c:v>
                </c:pt>
                <c:pt idx="5751">
                  <c:v>271299.98899881309</c:v>
                </c:pt>
                <c:pt idx="5752">
                  <c:v>271299.98899881309</c:v>
                </c:pt>
                <c:pt idx="5753">
                  <c:v>271299.98899881309</c:v>
                </c:pt>
                <c:pt idx="5754">
                  <c:v>271299.98899881309</c:v>
                </c:pt>
                <c:pt idx="5755">
                  <c:v>271299.98899881309</c:v>
                </c:pt>
                <c:pt idx="5756">
                  <c:v>271299.98899881309</c:v>
                </c:pt>
                <c:pt idx="5757">
                  <c:v>271299.98899881309</c:v>
                </c:pt>
                <c:pt idx="5758">
                  <c:v>271299.98899881309</c:v>
                </c:pt>
                <c:pt idx="5759">
                  <c:v>271299.98899881309</c:v>
                </c:pt>
                <c:pt idx="5760">
                  <c:v>271299.98899881309</c:v>
                </c:pt>
                <c:pt idx="5761">
                  <c:v>271299.98899881309</c:v>
                </c:pt>
                <c:pt idx="5762">
                  <c:v>271299.98899881309</c:v>
                </c:pt>
                <c:pt idx="5763">
                  <c:v>271299.98899881309</c:v>
                </c:pt>
                <c:pt idx="5764">
                  <c:v>271299.98899881309</c:v>
                </c:pt>
                <c:pt idx="5765">
                  <c:v>271299.98899881309</c:v>
                </c:pt>
                <c:pt idx="5766">
                  <c:v>271299.98899881309</c:v>
                </c:pt>
                <c:pt idx="5767">
                  <c:v>271299.98899881309</c:v>
                </c:pt>
                <c:pt idx="5768">
                  <c:v>271299.98899881309</c:v>
                </c:pt>
                <c:pt idx="5769">
                  <c:v>271299.98899881309</c:v>
                </c:pt>
                <c:pt idx="5770">
                  <c:v>271299.98899881309</c:v>
                </c:pt>
                <c:pt idx="5771">
                  <c:v>271299.98899881309</c:v>
                </c:pt>
                <c:pt idx="5772">
                  <c:v>271299.98899881309</c:v>
                </c:pt>
                <c:pt idx="5773">
                  <c:v>271299.98899881309</c:v>
                </c:pt>
                <c:pt idx="5774">
                  <c:v>271299.98899881309</c:v>
                </c:pt>
                <c:pt idx="5775">
                  <c:v>271299.98899881309</c:v>
                </c:pt>
                <c:pt idx="5776">
                  <c:v>271299.98899881309</c:v>
                </c:pt>
                <c:pt idx="5777">
                  <c:v>271299.98899881309</c:v>
                </c:pt>
                <c:pt idx="5778">
                  <c:v>271299.98899881309</c:v>
                </c:pt>
                <c:pt idx="5779">
                  <c:v>271299.98899881309</c:v>
                </c:pt>
                <c:pt idx="5780">
                  <c:v>271299.98899881309</c:v>
                </c:pt>
                <c:pt idx="5781">
                  <c:v>271299.98899881309</c:v>
                </c:pt>
                <c:pt idx="5782">
                  <c:v>271299.98899881309</c:v>
                </c:pt>
                <c:pt idx="5783">
                  <c:v>271299.98899881309</c:v>
                </c:pt>
                <c:pt idx="5784">
                  <c:v>271299.98899881309</c:v>
                </c:pt>
                <c:pt idx="5785">
                  <c:v>271299.98899881309</c:v>
                </c:pt>
                <c:pt idx="5786">
                  <c:v>271299.98899881309</c:v>
                </c:pt>
                <c:pt idx="5787">
                  <c:v>271299.98899881309</c:v>
                </c:pt>
                <c:pt idx="5788">
                  <c:v>271299.98899881309</c:v>
                </c:pt>
                <c:pt idx="5789">
                  <c:v>271299.98899881309</c:v>
                </c:pt>
                <c:pt idx="5790">
                  <c:v>271299.98899881309</c:v>
                </c:pt>
                <c:pt idx="5791">
                  <c:v>271299.98899881309</c:v>
                </c:pt>
                <c:pt idx="5792">
                  <c:v>271299.98899881309</c:v>
                </c:pt>
                <c:pt idx="5793">
                  <c:v>271299.98899881309</c:v>
                </c:pt>
                <c:pt idx="5794">
                  <c:v>271299.98899881309</c:v>
                </c:pt>
                <c:pt idx="5795">
                  <c:v>271299.98899881309</c:v>
                </c:pt>
                <c:pt idx="5796">
                  <c:v>271299.98899881309</c:v>
                </c:pt>
                <c:pt idx="5797">
                  <c:v>271299.98899881309</c:v>
                </c:pt>
                <c:pt idx="5798">
                  <c:v>271299.98899881309</c:v>
                </c:pt>
                <c:pt idx="5799">
                  <c:v>271299.98899881309</c:v>
                </c:pt>
                <c:pt idx="5800">
                  <c:v>271299.98899881309</c:v>
                </c:pt>
                <c:pt idx="5801">
                  <c:v>271299.98899881309</c:v>
                </c:pt>
                <c:pt idx="5802">
                  <c:v>271299.98899881309</c:v>
                </c:pt>
                <c:pt idx="5803">
                  <c:v>271299.98899881309</c:v>
                </c:pt>
                <c:pt idx="5804">
                  <c:v>271299.98899881309</c:v>
                </c:pt>
                <c:pt idx="5805">
                  <c:v>271299.98899881309</c:v>
                </c:pt>
                <c:pt idx="5806">
                  <c:v>271299.98899881309</c:v>
                </c:pt>
                <c:pt idx="5807">
                  <c:v>271299.98899881309</c:v>
                </c:pt>
                <c:pt idx="5808">
                  <c:v>271299.98899881309</c:v>
                </c:pt>
                <c:pt idx="5809">
                  <c:v>271299.98899881309</c:v>
                </c:pt>
                <c:pt idx="5810">
                  <c:v>271299.98899881309</c:v>
                </c:pt>
                <c:pt idx="5811">
                  <c:v>271299.98899881309</c:v>
                </c:pt>
                <c:pt idx="5812">
                  <c:v>271299.98899881309</c:v>
                </c:pt>
                <c:pt idx="5813">
                  <c:v>271299.98899881309</c:v>
                </c:pt>
                <c:pt idx="5814">
                  <c:v>271299.98899881309</c:v>
                </c:pt>
                <c:pt idx="5815">
                  <c:v>271299.98899881309</c:v>
                </c:pt>
                <c:pt idx="5816">
                  <c:v>271299.98899881309</c:v>
                </c:pt>
                <c:pt idx="5817">
                  <c:v>271299.98899881309</c:v>
                </c:pt>
                <c:pt idx="5818">
                  <c:v>271299.98899881309</c:v>
                </c:pt>
                <c:pt idx="5819">
                  <c:v>271299.98899881309</c:v>
                </c:pt>
                <c:pt idx="5820">
                  <c:v>271299.98899881309</c:v>
                </c:pt>
                <c:pt idx="5821">
                  <c:v>271299.98899881309</c:v>
                </c:pt>
                <c:pt idx="5822">
                  <c:v>271299.98899881309</c:v>
                </c:pt>
                <c:pt idx="5823">
                  <c:v>271299.98899881309</c:v>
                </c:pt>
                <c:pt idx="5824">
                  <c:v>271299.98899881309</c:v>
                </c:pt>
                <c:pt idx="5825">
                  <c:v>271299.98899881309</c:v>
                </c:pt>
                <c:pt idx="5826">
                  <c:v>271299.98899881309</c:v>
                </c:pt>
                <c:pt idx="5827">
                  <c:v>271299.98899881309</c:v>
                </c:pt>
                <c:pt idx="5828">
                  <c:v>271299.98899881309</c:v>
                </c:pt>
                <c:pt idx="5829">
                  <c:v>271299.98899881309</c:v>
                </c:pt>
                <c:pt idx="5830">
                  <c:v>271299.98899881309</c:v>
                </c:pt>
                <c:pt idx="5831">
                  <c:v>271299.98899881309</c:v>
                </c:pt>
                <c:pt idx="5832">
                  <c:v>271299.98899881309</c:v>
                </c:pt>
                <c:pt idx="5833">
                  <c:v>271299.98899881309</c:v>
                </c:pt>
                <c:pt idx="5834">
                  <c:v>271299.98899881309</c:v>
                </c:pt>
                <c:pt idx="5835">
                  <c:v>271299.98899881309</c:v>
                </c:pt>
                <c:pt idx="5836">
                  <c:v>271299.98899881309</c:v>
                </c:pt>
                <c:pt idx="5837">
                  <c:v>271299.98899881309</c:v>
                </c:pt>
                <c:pt idx="5838">
                  <c:v>271299.98899881309</c:v>
                </c:pt>
                <c:pt idx="5839">
                  <c:v>271299.98899881309</c:v>
                </c:pt>
                <c:pt idx="5840">
                  <c:v>271299.98899881309</c:v>
                </c:pt>
                <c:pt idx="5841">
                  <c:v>271299.98899881309</c:v>
                </c:pt>
                <c:pt idx="5842">
                  <c:v>271299.98899881309</c:v>
                </c:pt>
                <c:pt idx="5843">
                  <c:v>271299.98899881309</c:v>
                </c:pt>
                <c:pt idx="5844">
                  <c:v>271299.98899881309</c:v>
                </c:pt>
                <c:pt idx="5845">
                  <c:v>271299.98899881309</c:v>
                </c:pt>
                <c:pt idx="5846">
                  <c:v>271299.98899881309</c:v>
                </c:pt>
                <c:pt idx="5847">
                  <c:v>271299.98899881309</c:v>
                </c:pt>
                <c:pt idx="5848">
                  <c:v>271299.98899881309</c:v>
                </c:pt>
                <c:pt idx="5849">
                  <c:v>271299.98899881309</c:v>
                </c:pt>
                <c:pt idx="5850">
                  <c:v>271299.98899881309</c:v>
                </c:pt>
                <c:pt idx="5851">
                  <c:v>271299.98899881309</c:v>
                </c:pt>
                <c:pt idx="5852">
                  <c:v>271299.98899881309</c:v>
                </c:pt>
                <c:pt idx="5853">
                  <c:v>271299.98899881309</c:v>
                </c:pt>
                <c:pt idx="5854">
                  <c:v>271299.98899881309</c:v>
                </c:pt>
                <c:pt idx="5855">
                  <c:v>271299.98899881309</c:v>
                </c:pt>
                <c:pt idx="5856">
                  <c:v>271299.98899881309</c:v>
                </c:pt>
                <c:pt idx="5857">
                  <c:v>271299.98899881309</c:v>
                </c:pt>
                <c:pt idx="5858">
                  <c:v>271299.98899881309</c:v>
                </c:pt>
                <c:pt idx="5859">
                  <c:v>271299.98899881309</c:v>
                </c:pt>
                <c:pt idx="5860">
                  <c:v>271299.98899881309</c:v>
                </c:pt>
                <c:pt idx="5861">
                  <c:v>271299.98899881309</c:v>
                </c:pt>
                <c:pt idx="5862">
                  <c:v>271299.98899881309</c:v>
                </c:pt>
                <c:pt idx="5863">
                  <c:v>271299.98899881309</c:v>
                </c:pt>
                <c:pt idx="5864">
                  <c:v>271299.98899881309</c:v>
                </c:pt>
                <c:pt idx="5865">
                  <c:v>271299.98899881309</c:v>
                </c:pt>
                <c:pt idx="5866">
                  <c:v>271299.98899881309</c:v>
                </c:pt>
                <c:pt idx="5867">
                  <c:v>271299.98899881309</c:v>
                </c:pt>
                <c:pt idx="5868">
                  <c:v>271299.98899881309</c:v>
                </c:pt>
                <c:pt idx="5869">
                  <c:v>271299.98899881309</c:v>
                </c:pt>
                <c:pt idx="5870">
                  <c:v>271299.98899881309</c:v>
                </c:pt>
                <c:pt idx="5871">
                  <c:v>271299.98899881309</c:v>
                </c:pt>
                <c:pt idx="5872">
                  <c:v>271299.98899881309</c:v>
                </c:pt>
                <c:pt idx="5873">
                  <c:v>271299.98899881309</c:v>
                </c:pt>
                <c:pt idx="5874">
                  <c:v>271299.98899881309</c:v>
                </c:pt>
                <c:pt idx="5875">
                  <c:v>271299.98899881309</c:v>
                </c:pt>
                <c:pt idx="5876">
                  <c:v>271299.98899881309</c:v>
                </c:pt>
                <c:pt idx="5877">
                  <c:v>271299.98899881309</c:v>
                </c:pt>
                <c:pt idx="5878">
                  <c:v>271299.98899881309</c:v>
                </c:pt>
                <c:pt idx="5879">
                  <c:v>271299.98899881309</c:v>
                </c:pt>
                <c:pt idx="5880">
                  <c:v>271299.98899881309</c:v>
                </c:pt>
                <c:pt idx="5881">
                  <c:v>271299.98899881309</c:v>
                </c:pt>
                <c:pt idx="5882">
                  <c:v>271299.98899881309</c:v>
                </c:pt>
                <c:pt idx="5883">
                  <c:v>271299.98899881309</c:v>
                </c:pt>
                <c:pt idx="5884">
                  <c:v>271299.98899881309</c:v>
                </c:pt>
                <c:pt idx="5885">
                  <c:v>271299.98899881309</c:v>
                </c:pt>
                <c:pt idx="5886">
                  <c:v>271299.98899881309</c:v>
                </c:pt>
                <c:pt idx="5887">
                  <c:v>271299.98899881309</c:v>
                </c:pt>
                <c:pt idx="5888">
                  <c:v>271299.98899881309</c:v>
                </c:pt>
                <c:pt idx="5889">
                  <c:v>271299.98899881309</c:v>
                </c:pt>
                <c:pt idx="5890">
                  <c:v>271299.98899881309</c:v>
                </c:pt>
                <c:pt idx="5891">
                  <c:v>271299.98899881309</c:v>
                </c:pt>
                <c:pt idx="5892">
                  <c:v>271299.98899881309</c:v>
                </c:pt>
                <c:pt idx="5893">
                  <c:v>271299.98899881309</c:v>
                </c:pt>
                <c:pt idx="5894">
                  <c:v>271299.98899881309</c:v>
                </c:pt>
                <c:pt idx="5895">
                  <c:v>271299.98899881309</c:v>
                </c:pt>
                <c:pt idx="5896">
                  <c:v>271299.98899881309</c:v>
                </c:pt>
                <c:pt idx="5897">
                  <c:v>271299.98899881309</c:v>
                </c:pt>
                <c:pt idx="5898">
                  <c:v>271299.98899881309</c:v>
                </c:pt>
                <c:pt idx="5899">
                  <c:v>271299.98899881309</c:v>
                </c:pt>
                <c:pt idx="5900">
                  <c:v>271299.98899881309</c:v>
                </c:pt>
                <c:pt idx="5901">
                  <c:v>271299.98899881309</c:v>
                </c:pt>
                <c:pt idx="5902">
                  <c:v>271299.98899881309</c:v>
                </c:pt>
                <c:pt idx="5903">
                  <c:v>271299.98899881309</c:v>
                </c:pt>
                <c:pt idx="5904">
                  <c:v>271299.98899881309</c:v>
                </c:pt>
                <c:pt idx="5905">
                  <c:v>271299.98899881309</c:v>
                </c:pt>
                <c:pt idx="5906">
                  <c:v>271299.98899881309</c:v>
                </c:pt>
                <c:pt idx="5907">
                  <c:v>271299.98899881309</c:v>
                </c:pt>
                <c:pt idx="5908">
                  <c:v>271299.98899881309</c:v>
                </c:pt>
                <c:pt idx="5909">
                  <c:v>271299.98899881309</c:v>
                </c:pt>
                <c:pt idx="5910">
                  <c:v>271299.98899881309</c:v>
                </c:pt>
                <c:pt idx="5911">
                  <c:v>271299.98899881309</c:v>
                </c:pt>
                <c:pt idx="5912">
                  <c:v>271299.98899881309</c:v>
                </c:pt>
                <c:pt idx="5913">
                  <c:v>271299.98899881309</c:v>
                </c:pt>
                <c:pt idx="5914">
                  <c:v>271299.98899881309</c:v>
                </c:pt>
                <c:pt idx="5915">
                  <c:v>271299.98899881309</c:v>
                </c:pt>
                <c:pt idx="5916">
                  <c:v>271299.98899881309</c:v>
                </c:pt>
                <c:pt idx="5917">
                  <c:v>271299.98899881309</c:v>
                </c:pt>
                <c:pt idx="5918">
                  <c:v>271299.98899881309</c:v>
                </c:pt>
                <c:pt idx="5919">
                  <c:v>271299.98899881309</c:v>
                </c:pt>
                <c:pt idx="5920">
                  <c:v>271299.98899881309</c:v>
                </c:pt>
                <c:pt idx="5921">
                  <c:v>271299.98899881309</c:v>
                </c:pt>
                <c:pt idx="5922">
                  <c:v>271299.98899881309</c:v>
                </c:pt>
                <c:pt idx="5923">
                  <c:v>271299.98899881309</c:v>
                </c:pt>
                <c:pt idx="5924">
                  <c:v>271299.98899881309</c:v>
                </c:pt>
                <c:pt idx="5925">
                  <c:v>271299.98899881309</c:v>
                </c:pt>
                <c:pt idx="5926">
                  <c:v>271299.98899881309</c:v>
                </c:pt>
                <c:pt idx="5927">
                  <c:v>271299.98899881309</c:v>
                </c:pt>
                <c:pt idx="5928">
                  <c:v>271299.98899881309</c:v>
                </c:pt>
                <c:pt idx="5929">
                  <c:v>271299.98899881309</c:v>
                </c:pt>
                <c:pt idx="5930">
                  <c:v>271299.98899881309</c:v>
                </c:pt>
                <c:pt idx="5931">
                  <c:v>271299.98899881309</c:v>
                </c:pt>
                <c:pt idx="5932">
                  <c:v>271299.98899881309</c:v>
                </c:pt>
                <c:pt idx="5933">
                  <c:v>271299.98899881309</c:v>
                </c:pt>
                <c:pt idx="5934">
                  <c:v>271299.98899881309</c:v>
                </c:pt>
                <c:pt idx="5935">
                  <c:v>271299.98899881309</c:v>
                </c:pt>
                <c:pt idx="5936">
                  <c:v>271299.98899881309</c:v>
                </c:pt>
                <c:pt idx="5937">
                  <c:v>271299.98899881309</c:v>
                </c:pt>
                <c:pt idx="5938">
                  <c:v>271299.98899881309</c:v>
                </c:pt>
                <c:pt idx="5939">
                  <c:v>271299.98899881309</c:v>
                </c:pt>
                <c:pt idx="5940">
                  <c:v>271299.98899881309</c:v>
                </c:pt>
                <c:pt idx="5941">
                  <c:v>271299.98899881309</c:v>
                </c:pt>
                <c:pt idx="5942">
                  <c:v>271299.98899881309</c:v>
                </c:pt>
                <c:pt idx="5943">
                  <c:v>271299.98899881309</c:v>
                </c:pt>
                <c:pt idx="5944">
                  <c:v>271299.98899881309</c:v>
                </c:pt>
                <c:pt idx="5945">
                  <c:v>271299.98899881309</c:v>
                </c:pt>
                <c:pt idx="5946">
                  <c:v>271299.98899881309</c:v>
                </c:pt>
                <c:pt idx="5947">
                  <c:v>271299.98899881309</c:v>
                </c:pt>
                <c:pt idx="5948">
                  <c:v>271299.98899881309</c:v>
                </c:pt>
                <c:pt idx="5949">
                  <c:v>271299.98899881309</c:v>
                </c:pt>
                <c:pt idx="5950">
                  <c:v>271299.98899881309</c:v>
                </c:pt>
                <c:pt idx="5951">
                  <c:v>271299.98899881309</c:v>
                </c:pt>
                <c:pt idx="5952">
                  <c:v>271299.98899881309</c:v>
                </c:pt>
                <c:pt idx="5953">
                  <c:v>271299.98899881309</c:v>
                </c:pt>
                <c:pt idx="5954">
                  <c:v>271299.98899881309</c:v>
                </c:pt>
                <c:pt idx="5955">
                  <c:v>271299.98899881309</c:v>
                </c:pt>
                <c:pt idx="5956">
                  <c:v>271299.98899881309</c:v>
                </c:pt>
                <c:pt idx="5957">
                  <c:v>271299.98899881309</c:v>
                </c:pt>
                <c:pt idx="5958">
                  <c:v>271299.98899881309</c:v>
                </c:pt>
                <c:pt idx="5959">
                  <c:v>271299.98899881309</c:v>
                </c:pt>
                <c:pt idx="5960">
                  <c:v>271299.98899881309</c:v>
                </c:pt>
                <c:pt idx="5961">
                  <c:v>271299.98899881309</c:v>
                </c:pt>
                <c:pt idx="5962">
                  <c:v>271299.98899881309</c:v>
                </c:pt>
                <c:pt idx="5963">
                  <c:v>271299.98899881309</c:v>
                </c:pt>
                <c:pt idx="5964">
                  <c:v>271299.98899881309</c:v>
                </c:pt>
                <c:pt idx="5965">
                  <c:v>271299.98899881309</c:v>
                </c:pt>
                <c:pt idx="5966">
                  <c:v>271299.98899881309</c:v>
                </c:pt>
                <c:pt idx="5967">
                  <c:v>271299.98899881309</c:v>
                </c:pt>
                <c:pt idx="5968">
                  <c:v>271299.98899881309</c:v>
                </c:pt>
                <c:pt idx="5969">
                  <c:v>271299.98899881309</c:v>
                </c:pt>
                <c:pt idx="5970">
                  <c:v>271299.98899881309</c:v>
                </c:pt>
                <c:pt idx="5971">
                  <c:v>271299.98899881309</c:v>
                </c:pt>
                <c:pt idx="5972">
                  <c:v>271299.98899881309</c:v>
                </c:pt>
                <c:pt idx="5973">
                  <c:v>271299.98899881309</c:v>
                </c:pt>
                <c:pt idx="5974">
                  <c:v>271299.98899881309</c:v>
                </c:pt>
                <c:pt idx="5975">
                  <c:v>271299.98899881309</c:v>
                </c:pt>
                <c:pt idx="5976">
                  <c:v>271299.98899881309</c:v>
                </c:pt>
                <c:pt idx="5977">
                  <c:v>271299.98899881309</c:v>
                </c:pt>
                <c:pt idx="5978">
                  <c:v>271299.98899881309</c:v>
                </c:pt>
                <c:pt idx="5979">
                  <c:v>271299.98899881309</c:v>
                </c:pt>
                <c:pt idx="5980">
                  <c:v>271299.98899881309</c:v>
                </c:pt>
                <c:pt idx="5981">
                  <c:v>271299.98899881309</c:v>
                </c:pt>
                <c:pt idx="5982">
                  <c:v>271299.98899881309</c:v>
                </c:pt>
                <c:pt idx="5983">
                  <c:v>271299.98899881309</c:v>
                </c:pt>
                <c:pt idx="5984">
                  <c:v>271299.98899881309</c:v>
                </c:pt>
                <c:pt idx="5985">
                  <c:v>271299.98899881309</c:v>
                </c:pt>
                <c:pt idx="5986">
                  <c:v>271299.98899881309</c:v>
                </c:pt>
                <c:pt idx="5987">
                  <c:v>271299.98899881309</c:v>
                </c:pt>
                <c:pt idx="5988">
                  <c:v>271299.98899881309</c:v>
                </c:pt>
                <c:pt idx="5989">
                  <c:v>271299.98899881309</c:v>
                </c:pt>
                <c:pt idx="5990">
                  <c:v>271299.98899881309</c:v>
                </c:pt>
                <c:pt idx="5991">
                  <c:v>271299.98899881309</c:v>
                </c:pt>
                <c:pt idx="5992">
                  <c:v>271299.98899881309</c:v>
                </c:pt>
                <c:pt idx="5993">
                  <c:v>271299.98899881309</c:v>
                </c:pt>
                <c:pt idx="5994">
                  <c:v>271299.98899881309</c:v>
                </c:pt>
                <c:pt idx="5995">
                  <c:v>271299.98899881309</c:v>
                </c:pt>
                <c:pt idx="5996">
                  <c:v>271299.98899881309</c:v>
                </c:pt>
                <c:pt idx="5997">
                  <c:v>271299.98899881309</c:v>
                </c:pt>
                <c:pt idx="5998">
                  <c:v>271299.98899881309</c:v>
                </c:pt>
                <c:pt idx="5999">
                  <c:v>271299.98899881309</c:v>
                </c:pt>
                <c:pt idx="6000">
                  <c:v>271299.98899881309</c:v>
                </c:pt>
                <c:pt idx="6001">
                  <c:v>271299.98899881309</c:v>
                </c:pt>
                <c:pt idx="6002">
                  <c:v>271299.98899881309</c:v>
                </c:pt>
                <c:pt idx="6003">
                  <c:v>271299.98899881309</c:v>
                </c:pt>
                <c:pt idx="6004">
                  <c:v>271299.98899881309</c:v>
                </c:pt>
                <c:pt idx="6005">
                  <c:v>271299.98899881309</c:v>
                </c:pt>
                <c:pt idx="6006">
                  <c:v>271299.98899881309</c:v>
                </c:pt>
                <c:pt idx="6007">
                  <c:v>271299.98899881309</c:v>
                </c:pt>
                <c:pt idx="6008">
                  <c:v>271299.98899881309</c:v>
                </c:pt>
                <c:pt idx="6009">
                  <c:v>271299.98899881309</c:v>
                </c:pt>
                <c:pt idx="6010">
                  <c:v>271299.98899881309</c:v>
                </c:pt>
                <c:pt idx="6011">
                  <c:v>271299.98899881309</c:v>
                </c:pt>
                <c:pt idx="6012">
                  <c:v>271299.98899881309</c:v>
                </c:pt>
                <c:pt idx="6013">
                  <c:v>271299.98899881309</c:v>
                </c:pt>
                <c:pt idx="6014">
                  <c:v>271299.98899881309</c:v>
                </c:pt>
                <c:pt idx="6015">
                  <c:v>271299.98899881309</c:v>
                </c:pt>
                <c:pt idx="6016">
                  <c:v>271299.98899881309</c:v>
                </c:pt>
                <c:pt idx="6017">
                  <c:v>271299.98899881309</c:v>
                </c:pt>
                <c:pt idx="6018">
                  <c:v>271299.98899881309</c:v>
                </c:pt>
                <c:pt idx="6019">
                  <c:v>271299.98899881309</c:v>
                </c:pt>
                <c:pt idx="6020">
                  <c:v>271299.98899881309</c:v>
                </c:pt>
                <c:pt idx="6021">
                  <c:v>271299.98899881309</c:v>
                </c:pt>
                <c:pt idx="6022">
                  <c:v>271299.98899881309</c:v>
                </c:pt>
                <c:pt idx="6023">
                  <c:v>271299.98899881309</c:v>
                </c:pt>
                <c:pt idx="6024">
                  <c:v>271299.98899881309</c:v>
                </c:pt>
                <c:pt idx="6025">
                  <c:v>271299.98899881309</c:v>
                </c:pt>
                <c:pt idx="6026">
                  <c:v>271299.98899881309</c:v>
                </c:pt>
                <c:pt idx="6027">
                  <c:v>271299.98899881309</c:v>
                </c:pt>
                <c:pt idx="6028">
                  <c:v>271299.98899881309</c:v>
                </c:pt>
                <c:pt idx="6029">
                  <c:v>271299.98899881309</c:v>
                </c:pt>
                <c:pt idx="6030">
                  <c:v>271299.98899881309</c:v>
                </c:pt>
                <c:pt idx="6031">
                  <c:v>271299.98899881309</c:v>
                </c:pt>
                <c:pt idx="6032">
                  <c:v>271299.98899881309</c:v>
                </c:pt>
                <c:pt idx="6033">
                  <c:v>271299.98899881309</c:v>
                </c:pt>
                <c:pt idx="6034">
                  <c:v>271299.98899881309</c:v>
                </c:pt>
                <c:pt idx="6035">
                  <c:v>271299.98899881309</c:v>
                </c:pt>
                <c:pt idx="6036">
                  <c:v>271299.98899881309</c:v>
                </c:pt>
                <c:pt idx="6037">
                  <c:v>271299.98899881309</c:v>
                </c:pt>
                <c:pt idx="6038">
                  <c:v>271299.98899881309</c:v>
                </c:pt>
                <c:pt idx="6039">
                  <c:v>271299.98899881309</c:v>
                </c:pt>
                <c:pt idx="6040">
                  <c:v>271299.98899881309</c:v>
                </c:pt>
                <c:pt idx="6041">
                  <c:v>271299.98899881309</c:v>
                </c:pt>
                <c:pt idx="6042">
                  <c:v>271299.98899881309</c:v>
                </c:pt>
                <c:pt idx="6043">
                  <c:v>271299.98899881309</c:v>
                </c:pt>
                <c:pt idx="6044">
                  <c:v>271299.98899881309</c:v>
                </c:pt>
                <c:pt idx="6045">
                  <c:v>271299.98899881309</c:v>
                </c:pt>
                <c:pt idx="6046">
                  <c:v>271299.98899881309</c:v>
                </c:pt>
                <c:pt idx="6047">
                  <c:v>271299.98899881309</c:v>
                </c:pt>
                <c:pt idx="6048">
                  <c:v>271299.98899881309</c:v>
                </c:pt>
                <c:pt idx="6049">
                  <c:v>271299.98899881309</c:v>
                </c:pt>
                <c:pt idx="6050">
                  <c:v>271299.98899881309</c:v>
                </c:pt>
                <c:pt idx="6051">
                  <c:v>271299.98899881309</c:v>
                </c:pt>
                <c:pt idx="6052">
                  <c:v>271299.98899881309</c:v>
                </c:pt>
                <c:pt idx="6053">
                  <c:v>271299.98899881309</c:v>
                </c:pt>
                <c:pt idx="6054">
                  <c:v>271299.98899881309</c:v>
                </c:pt>
                <c:pt idx="6055">
                  <c:v>271299.98899881309</c:v>
                </c:pt>
                <c:pt idx="6056">
                  <c:v>271299.98899881309</c:v>
                </c:pt>
                <c:pt idx="6057">
                  <c:v>271299.98899881309</c:v>
                </c:pt>
                <c:pt idx="6058">
                  <c:v>271299.98899881309</c:v>
                </c:pt>
                <c:pt idx="6059">
                  <c:v>271299.98899881309</c:v>
                </c:pt>
                <c:pt idx="6060">
                  <c:v>271299.98899881309</c:v>
                </c:pt>
                <c:pt idx="6061">
                  <c:v>271299.98899881309</c:v>
                </c:pt>
                <c:pt idx="6062">
                  <c:v>271299.98899881309</c:v>
                </c:pt>
                <c:pt idx="6063">
                  <c:v>271299.98899881309</c:v>
                </c:pt>
                <c:pt idx="6064">
                  <c:v>271299.98899881309</c:v>
                </c:pt>
                <c:pt idx="6065">
                  <c:v>271299.98899881309</c:v>
                </c:pt>
                <c:pt idx="6066">
                  <c:v>271299.98899881309</c:v>
                </c:pt>
                <c:pt idx="6067">
                  <c:v>271299.98899881309</c:v>
                </c:pt>
                <c:pt idx="6068">
                  <c:v>271299.98899881309</c:v>
                </c:pt>
                <c:pt idx="6069">
                  <c:v>271299.98899881309</c:v>
                </c:pt>
                <c:pt idx="6070">
                  <c:v>271299.98899881309</c:v>
                </c:pt>
                <c:pt idx="6071">
                  <c:v>271299.98899881309</c:v>
                </c:pt>
                <c:pt idx="6072">
                  <c:v>271299.98899881309</c:v>
                </c:pt>
                <c:pt idx="6073">
                  <c:v>271299.98899881309</c:v>
                </c:pt>
                <c:pt idx="6074">
                  <c:v>271299.98899881309</c:v>
                </c:pt>
                <c:pt idx="6075">
                  <c:v>271299.98899881309</c:v>
                </c:pt>
                <c:pt idx="6076">
                  <c:v>271299.98899881309</c:v>
                </c:pt>
                <c:pt idx="6077">
                  <c:v>271299.98899881309</c:v>
                </c:pt>
                <c:pt idx="6078">
                  <c:v>271299.98899881309</c:v>
                </c:pt>
                <c:pt idx="6079">
                  <c:v>271299.98899881309</c:v>
                </c:pt>
                <c:pt idx="6080">
                  <c:v>271299.98899881309</c:v>
                </c:pt>
                <c:pt idx="6081">
                  <c:v>271299.98899881309</c:v>
                </c:pt>
                <c:pt idx="6082">
                  <c:v>271299.98899881309</c:v>
                </c:pt>
                <c:pt idx="6083">
                  <c:v>271299.98899881309</c:v>
                </c:pt>
                <c:pt idx="6084">
                  <c:v>271299.98899881309</c:v>
                </c:pt>
                <c:pt idx="6085">
                  <c:v>271299.98899881309</c:v>
                </c:pt>
                <c:pt idx="6086">
                  <c:v>271299.98899881309</c:v>
                </c:pt>
                <c:pt idx="6087">
                  <c:v>271299.98899881309</c:v>
                </c:pt>
                <c:pt idx="6088">
                  <c:v>271299.98899881309</c:v>
                </c:pt>
                <c:pt idx="6089">
                  <c:v>271299.98899881309</c:v>
                </c:pt>
                <c:pt idx="6090">
                  <c:v>271299.98899881309</c:v>
                </c:pt>
                <c:pt idx="6091">
                  <c:v>271299.98899881309</c:v>
                </c:pt>
                <c:pt idx="6092">
                  <c:v>271299.98899881309</c:v>
                </c:pt>
                <c:pt idx="6093">
                  <c:v>271299.98899881309</c:v>
                </c:pt>
                <c:pt idx="6094">
                  <c:v>271299.98899881309</c:v>
                </c:pt>
                <c:pt idx="6095">
                  <c:v>271299.98899881309</c:v>
                </c:pt>
                <c:pt idx="6096">
                  <c:v>271299.98899881309</c:v>
                </c:pt>
                <c:pt idx="6097">
                  <c:v>271299.98899881309</c:v>
                </c:pt>
                <c:pt idx="6098">
                  <c:v>271299.98899881309</c:v>
                </c:pt>
                <c:pt idx="6099">
                  <c:v>271299.98899881309</c:v>
                </c:pt>
                <c:pt idx="6100">
                  <c:v>271299.98899881309</c:v>
                </c:pt>
                <c:pt idx="6101">
                  <c:v>271299.98899881309</c:v>
                </c:pt>
                <c:pt idx="6102">
                  <c:v>271299.98899881309</c:v>
                </c:pt>
                <c:pt idx="6103">
                  <c:v>271299.98899881309</c:v>
                </c:pt>
                <c:pt idx="6104">
                  <c:v>271299.98899881309</c:v>
                </c:pt>
                <c:pt idx="6105">
                  <c:v>271299.98899881309</c:v>
                </c:pt>
                <c:pt idx="6106">
                  <c:v>271299.98899881309</c:v>
                </c:pt>
                <c:pt idx="6107">
                  <c:v>271299.98899881309</c:v>
                </c:pt>
                <c:pt idx="6108">
                  <c:v>271299.98899881309</c:v>
                </c:pt>
                <c:pt idx="6109">
                  <c:v>271299.98899881309</c:v>
                </c:pt>
                <c:pt idx="6110">
                  <c:v>271299.98899881309</c:v>
                </c:pt>
                <c:pt idx="6111">
                  <c:v>271299.98899881309</c:v>
                </c:pt>
                <c:pt idx="6112">
                  <c:v>271299.98899881309</c:v>
                </c:pt>
                <c:pt idx="6113">
                  <c:v>271299.98899881309</c:v>
                </c:pt>
                <c:pt idx="6114">
                  <c:v>271299.98899881309</c:v>
                </c:pt>
                <c:pt idx="6115">
                  <c:v>271299.98899881309</c:v>
                </c:pt>
                <c:pt idx="6116">
                  <c:v>271299.98899881309</c:v>
                </c:pt>
                <c:pt idx="6117">
                  <c:v>271299.98899881309</c:v>
                </c:pt>
                <c:pt idx="6118">
                  <c:v>271299.98899881309</c:v>
                </c:pt>
                <c:pt idx="6119">
                  <c:v>271299.98899881309</c:v>
                </c:pt>
                <c:pt idx="6120">
                  <c:v>271299.98899881309</c:v>
                </c:pt>
                <c:pt idx="6121">
                  <c:v>271299.98899881309</c:v>
                </c:pt>
                <c:pt idx="6122">
                  <c:v>271299.98899881309</c:v>
                </c:pt>
                <c:pt idx="6123">
                  <c:v>271299.98899881309</c:v>
                </c:pt>
                <c:pt idx="6124">
                  <c:v>271299.98899881309</c:v>
                </c:pt>
                <c:pt idx="6125">
                  <c:v>271299.98899881309</c:v>
                </c:pt>
                <c:pt idx="6126">
                  <c:v>271299.98899881309</c:v>
                </c:pt>
                <c:pt idx="6127">
                  <c:v>271299.98899881309</c:v>
                </c:pt>
                <c:pt idx="6128">
                  <c:v>271299.98899881309</c:v>
                </c:pt>
                <c:pt idx="6129">
                  <c:v>271299.98899881309</c:v>
                </c:pt>
                <c:pt idx="6130">
                  <c:v>271299.98899881309</c:v>
                </c:pt>
                <c:pt idx="6131">
                  <c:v>271299.98899881309</c:v>
                </c:pt>
                <c:pt idx="6132">
                  <c:v>271299.98899881309</c:v>
                </c:pt>
                <c:pt idx="6133">
                  <c:v>271299.98899881309</c:v>
                </c:pt>
                <c:pt idx="6134">
                  <c:v>271299.98899881309</c:v>
                </c:pt>
                <c:pt idx="6135">
                  <c:v>271299.98899881309</c:v>
                </c:pt>
                <c:pt idx="6136">
                  <c:v>271299.98899881309</c:v>
                </c:pt>
                <c:pt idx="6137">
                  <c:v>271299.98899881309</c:v>
                </c:pt>
                <c:pt idx="6138">
                  <c:v>271299.98899881309</c:v>
                </c:pt>
                <c:pt idx="6139">
                  <c:v>271299.98899881309</c:v>
                </c:pt>
                <c:pt idx="6140">
                  <c:v>271299.98899881309</c:v>
                </c:pt>
                <c:pt idx="6141">
                  <c:v>271299.98899881309</c:v>
                </c:pt>
                <c:pt idx="6142">
                  <c:v>271299.98899881309</c:v>
                </c:pt>
                <c:pt idx="6143">
                  <c:v>271299.98899881309</c:v>
                </c:pt>
                <c:pt idx="6144">
                  <c:v>271299.98899881309</c:v>
                </c:pt>
                <c:pt idx="6145">
                  <c:v>271299.98899881309</c:v>
                </c:pt>
                <c:pt idx="6146">
                  <c:v>271299.98899881309</c:v>
                </c:pt>
                <c:pt idx="6147">
                  <c:v>271299.98899881309</c:v>
                </c:pt>
                <c:pt idx="6148">
                  <c:v>271299.98899881309</c:v>
                </c:pt>
                <c:pt idx="6149">
                  <c:v>271299.98899881309</c:v>
                </c:pt>
                <c:pt idx="6150">
                  <c:v>271299.98899881309</c:v>
                </c:pt>
                <c:pt idx="6151">
                  <c:v>271299.98899881309</c:v>
                </c:pt>
                <c:pt idx="6152">
                  <c:v>271299.98899881309</c:v>
                </c:pt>
                <c:pt idx="6153">
                  <c:v>271299.98899881309</c:v>
                </c:pt>
                <c:pt idx="6154">
                  <c:v>271299.98899881309</c:v>
                </c:pt>
                <c:pt idx="6155">
                  <c:v>271299.98899881309</c:v>
                </c:pt>
                <c:pt idx="6156">
                  <c:v>271299.98899881309</c:v>
                </c:pt>
                <c:pt idx="6157">
                  <c:v>271299.98899881309</c:v>
                </c:pt>
                <c:pt idx="6158">
                  <c:v>271299.98899881309</c:v>
                </c:pt>
                <c:pt idx="6159">
                  <c:v>271299.98899881309</c:v>
                </c:pt>
                <c:pt idx="6160">
                  <c:v>271299.98899881309</c:v>
                </c:pt>
                <c:pt idx="6161">
                  <c:v>271299.98899881309</c:v>
                </c:pt>
                <c:pt idx="6162">
                  <c:v>271299.98899881309</c:v>
                </c:pt>
                <c:pt idx="6163">
                  <c:v>271299.98899881309</c:v>
                </c:pt>
                <c:pt idx="6164">
                  <c:v>271299.98899881309</c:v>
                </c:pt>
                <c:pt idx="6165">
                  <c:v>271299.98899881309</c:v>
                </c:pt>
                <c:pt idx="6166">
                  <c:v>271299.98899881309</c:v>
                </c:pt>
                <c:pt idx="6167">
                  <c:v>271299.98899881309</c:v>
                </c:pt>
                <c:pt idx="6168">
                  <c:v>271299.98899881309</c:v>
                </c:pt>
                <c:pt idx="6169">
                  <c:v>271299.98899881309</c:v>
                </c:pt>
                <c:pt idx="6170">
                  <c:v>271299.98899881309</c:v>
                </c:pt>
                <c:pt idx="6171">
                  <c:v>271299.98899881309</c:v>
                </c:pt>
                <c:pt idx="6172">
                  <c:v>271299.98899881309</c:v>
                </c:pt>
                <c:pt idx="6173">
                  <c:v>271299.98899881309</c:v>
                </c:pt>
                <c:pt idx="6174">
                  <c:v>271299.98899881309</c:v>
                </c:pt>
                <c:pt idx="6175">
                  <c:v>271299.98899881309</c:v>
                </c:pt>
                <c:pt idx="6176">
                  <c:v>271299.98899881309</c:v>
                </c:pt>
                <c:pt idx="6177">
                  <c:v>271299.98899881309</c:v>
                </c:pt>
                <c:pt idx="6178">
                  <c:v>271299.98899881309</c:v>
                </c:pt>
                <c:pt idx="6179">
                  <c:v>271299.98899881309</c:v>
                </c:pt>
                <c:pt idx="6180">
                  <c:v>271299.98899881309</c:v>
                </c:pt>
                <c:pt idx="6181">
                  <c:v>271299.98899881309</c:v>
                </c:pt>
                <c:pt idx="6182">
                  <c:v>271299.98899881309</c:v>
                </c:pt>
                <c:pt idx="6183">
                  <c:v>271299.98899881309</c:v>
                </c:pt>
                <c:pt idx="6184">
                  <c:v>271299.98899881309</c:v>
                </c:pt>
                <c:pt idx="6185">
                  <c:v>271299.98899881309</c:v>
                </c:pt>
                <c:pt idx="6186">
                  <c:v>271299.98899881309</c:v>
                </c:pt>
                <c:pt idx="6187">
                  <c:v>271299.98899881309</c:v>
                </c:pt>
                <c:pt idx="6188">
                  <c:v>271299.98899881309</c:v>
                </c:pt>
                <c:pt idx="6189">
                  <c:v>271299.98899881309</c:v>
                </c:pt>
                <c:pt idx="6190">
                  <c:v>271299.98899881309</c:v>
                </c:pt>
                <c:pt idx="6191">
                  <c:v>271299.98899881309</c:v>
                </c:pt>
                <c:pt idx="6192">
                  <c:v>271299.98899881309</c:v>
                </c:pt>
                <c:pt idx="6193">
                  <c:v>271299.98899881309</c:v>
                </c:pt>
                <c:pt idx="6194">
                  <c:v>271299.98899881309</c:v>
                </c:pt>
                <c:pt idx="6195">
                  <c:v>271299.98899881309</c:v>
                </c:pt>
                <c:pt idx="6196">
                  <c:v>271299.98899881309</c:v>
                </c:pt>
                <c:pt idx="6197">
                  <c:v>271299.98899881309</c:v>
                </c:pt>
                <c:pt idx="6198">
                  <c:v>271299.98899881309</c:v>
                </c:pt>
                <c:pt idx="6199">
                  <c:v>271299.98899881309</c:v>
                </c:pt>
                <c:pt idx="6200">
                  <c:v>271299.98899881309</c:v>
                </c:pt>
                <c:pt idx="6201">
                  <c:v>271299.98899881309</c:v>
                </c:pt>
                <c:pt idx="6202">
                  <c:v>271299.98899881309</c:v>
                </c:pt>
                <c:pt idx="6203">
                  <c:v>271299.98899881309</c:v>
                </c:pt>
                <c:pt idx="6204">
                  <c:v>271299.98899881309</c:v>
                </c:pt>
                <c:pt idx="6205">
                  <c:v>271299.98899881309</c:v>
                </c:pt>
                <c:pt idx="6206">
                  <c:v>271299.98899881309</c:v>
                </c:pt>
                <c:pt idx="6207">
                  <c:v>271299.98899881309</c:v>
                </c:pt>
                <c:pt idx="6208">
                  <c:v>271299.98899881309</c:v>
                </c:pt>
                <c:pt idx="6209">
                  <c:v>271299.98899881309</c:v>
                </c:pt>
                <c:pt idx="6210">
                  <c:v>271299.98899881309</c:v>
                </c:pt>
                <c:pt idx="6211">
                  <c:v>271299.98899881309</c:v>
                </c:pt>
                <c:pt idx="6212">
                  <c:v>271299.98899881309</c:v>
                </c:pt>
                <c:pt idx="6213">
                  <c:v>271299.98899881309</c:v>
                </c:pt>
                <c:pt idx="6214">
                  <c:v>271299.98899881309</c:v>
                </c:pt>
                <c:pt idx="6215">
                  <c:v>271299.98899881309</c:v>
                </c:pt>
                <c:pt idx="6216">
                  <c:v>271299.98899881309</c:v>
                </c:pt>
                <c:pt idx="6217">
                  <c:v>271299.98899881309</c:v>
                </c:pt>
                <c:pt idx="6218">
                  <c:v>271299.98899881309</c:v>
                </c:pt>
                <c:pt idx="6219">
                  <c:v>271299.98899881309</c:v>
                </c:pt>
                <c:pt idx="6220">
                  <c:v>271299.98899881309</c:v>
                </c:pt>
                <c:pt idx="6221">
                  <c:v>271299.98899881309</c:v>
                </c:pt>
                <c:pt idx="6222">
                  <c:v>271299.98899881309</c:v>
                </c:pt>
                <c:pt idx="6223">
                  <c:v>271299.98899881309</c:v>
                </c:pt>
                <c:pt idx="6224">
                  <c:v>271299.98899881309</c:v>
                </c:pt>
                <c:pt idx="6225">
                  <c:v>271299.98899881309</c:v>
                </c:pt>
                <c:pt idx="6226">
                  <c:v>271299.98899881309</c:v>
                </c:pt>
                <c:pt idx="6227">
                  <c:v>271299.98899881309</c:v>
                </c:pt>
                <c:pt idx="6228">
                  <c:v>271299.98899881309</c:v>
                </c:pt>
                <c:pt idx="6229">
                  <c:v>271299.98899881309</c:v>
                </c:pt>
                <c:pt idx="6230">
                  <c:v>271299.98899881309</c:v>
                </c:pt>
                <c:pt idx="6231">
                  <c:v>271299.98899881309</c:v>
                </c:pt>
                <c:pt idx="6232">
                  <c:v>271299.98899881309</c:v>
                </c:pt>
                <c:pt idx="6233">
                  <c:v>271299.98899881309</c:v>
                </c:pt>
                <c:pt idx="6234">
                  <c:v>271299.98899881309</c:v>
                </c:pt>
                <c:pt idx="6235">
                  <c:v>271299.98899881309</c:v>
                </c:pt>
                <c:pt idx="6236">
                  <c:v>271299.98899881309</c:v>
                </c:pt>
                <c:pt idx="6237">
                  <c:v>271299.98899881309</c:v>
                </c:pt>
                <c:pt idx="6238">
                  <c:v>271299.98899881309</c:v>
                </c:pt>
                <c:pt idx="6239">
                  <c:v>271299.98899881309</c:v>
                </c:pt>
                <c:pt idx="6240">
                  <c:v>271299.98899881309</c:v>
                </c:pt>
                <c:pt idx="6241">
                  <c:v>271299.98899881309</c:v>
                </c:pt>
                <c:pt idx="6242">
                  <c:v>271299.98899881309</c:v>
                </c:pt>
                <c:pt idx="6243">
                  <c:v>271299.98899881309</c:v>
                </c:pt>
                <c:pt idx="6244">
                  <c:v>271299.98899881309</c:v>
                </c:pt>
                <c:pt idx="6245">
                  <c:v>271299.98899881309</c:v>
                </c:pt>
                <c:pt idx="6246">
                  <c:v>271299.98899881309</c:v>
                </c:pt>
                <c:pt idx="6247">
                  <c:v>271299.98899881309</c:v>
                </c:pt>
                <c:pt idx="6248">
                  <c:v>271299.98899881309</c:v>
                </c:pt>
                <c:pt idx="6249">
                  <c:v>271299.98899881309</c:v>
                </c:pt>
                <c:pt idx="6250">
                  <c:v>271299.98899881309</c:v>
                </c:pt>
                <c:pt idx="6251">
                  <c:v>271299.98899881309</c:v>
                </c:pt>
                <c:pt idx="6252">
                  <c:v>271299.98899881309</c:v>
                </c:pt>
                <c:pt idx="6253">
                  <c:v>271299.98899881309</c:v>
                </c:pt>
                <c:pt idx="6254">
                  <c:v>271299.98899881309</c:v>
                </c:pt>
                <c:pt idx="6255">
                  <c:v>271299.98899881309</c:v>
                </c:pt>
                <c:pt idx="6256">
                  <c:v>271299.98899881309</c:v>
                </c:pt>
                <c:pt idx="6257">
                  <c:v>271299.98899881309</c:v>
                </c:pt>
                <c:pt idx="6258">
                  <c:v>271299.98899881309</c:v>
                </c:pt>
                <c:pt idx="6259">
                  <c:v>271299.98899881309</c:v>
                </c:pt>
                <c:pt idx="6260">
                  <c:v>271299.98899881309</c:v>
                </c:pt>
                <c:pt idx="6261">
                  <c:v>271299.98899881309</c:v>
                </c:pt>
                <c:pt idx="6262">
                  <c:v>271299.98899881309</c:v>
                </c:pt>
                <c:pt idx="6263">
                  <c:v>271299.98899881309</c:v>
                </c:pt>
                <c:pt idx="6264">
                  <c:v>271299.98899881309</c:v>
                </c:pt>
                <c:pt idx="6265">
                  <c:v>271299.98899881309</c:v>
                </c:pt>
                <c:pt idx="6266">
                  <c:v>271299.98899881309</c:v>
                </c:pt>
                <c:pt idx="6267">
                  <c:v>271299.98899881309</c:v>
                </c:pt>
                <c:pt idx="6268">
                  <c:v>271299.98899881309</c:v>
                </c:pt>
                <c:pt idx="6269">
                  <c:v>271299.98899881309</c:v>
                </c:pt>
                <c:pt idx="6270">
                  <c:v>271299.98899881309</c:v>
                </c:pt>
                <c:pt idx="6271">
                  <c:v>271299.98899881309</c:v>
                </c:pt>
                <c:pt idx="6272">
                  <c:v>271299.98899881309</c:v>
                </c:pt>
                <c:pt idx="6273">
                  <c:v>271299.98899881309</c:v>
                </c:pt>
                <c:pt idx="6274">
                  <c:v>271299.98899881309</c:v>
                </c:pt>
                <c:pt idx="6275">
                  <c:v>271299.98899881309</c:v>
                </c:pt>
                <c:pt idx="6276">
                  <c:v>271299.98899881309</c:v>
                </c:pt>
                <c:pt idx="6277">
                  <c:v>271299.98899881309</c:v>
                </c:pt>
                <c:pt idx="6278">
                  <c:v>271299.98899881309</c:v>
                </c:pt>
                <c:pt idx="6279">
                  <c:v>271299.98899881309</c:v>
                </c:pt>
                <c:pt idx="6280">
                  <c:v>271299.98899881309</c:v>
                </c:pt>
                <c:pt idx="6281">
                  <c:v>271299.98899881309</c:v>
                </c:pt>
                <c:pt idx="6282">
                  <c:v>271299.98899881309</c:v>
                </c:pt>
                <c:pt idx="6283">
                  <c:v>271299.98899881309</c:v>
                </c:pt>
                <c:pt idx="6284">
                  <c:v>271299.98899881309</c:v>
                </c:pt>
                <c:pt idx="6285">
                  <c:v>271299.98899881309</c:v>
                </c:pt>
                <c:pt idx="6286">
                  <c:v>271299.98899881309</c:v>
                </c:pt>
                <c:pt idx="6287">
                  <c:v>271299.98899881309</c:v>
                </c:pt>
                <c:pt idx="6288">
                  <c:v>271299.98899881309</c:v>
                </c:pt>
                <c:pt idx="6289">
                  <c:v>271299.98899881309</c:v>
                </c:pt>
                <c:pt idx="6290">
                  <c:v>271299.98899881309</c:v>
                </c:pt>
                <c:pt idx="6291">
                  <c:v>271299.98899881309</c:v>
                </c:pt>
                <c:pt idx="6292">
                  <c:v>271299.98899881309</c:v>
                </c:pt>
                <c:pt idx="6293">
                  <c:v>271299.98899881309</c:v>
                </c:pt>
                <c:pt idx="6294">
                  <c:v>271299.98899881309</c:v>
                </c:pt>
                <c:pt idx="6295">
                  <c:v>271299.98899881309</c:v>
                </c:pt>
                <c:pt idx="6296">
                  <c:v>271299.98899881309</c:v>
                </c:pt>
                <c:pt idx="6297">
                  <c:v>271299.98899881309</c:v>
                </c:pt>
                <c:pt idx="6298">
                  <c:v>271299.98899881309</c:v>
                </c:pt>
                <c:pt idx="6299">
                  <c:v>271299.98899881309</c:v>
                </c:pt>
                <c:pt idx="6300">
                  <c:v>271299.98899881309</c:v>
                </c:pt>
                <c:pt idx="6301">
                  <c:v>271299.98899881309</c:v>
                </c:pt>
                <c:pt idx="6302">
                  <c:v>271299.98899881309</c:v>
                </c:pt>
                <c:pt idx="6303">
                  <c:v>271299.98899881309</c:v>
                </c:pt>
                <c:pt idx="6304">
                  <c:v>271299.98899881309</c:v>
                </c:pt>
                <c:pt idx="6305">
                  <c:v>271299.98899881309</c:v>
                </c:pt>
                <c:pt idx="6306">
                  <c:v>271299.98899881309</c:v>
                </c:pt>
                <c:pt idx="6307">
                  <c:v>271299.98899881309</c:v>
                </c:pt>
                <c:pt idx="6308">
                  <c:v>271299.98899881309</c:v>
                </c:pt>
                <c:pt idx="6309">
                  <c:v>271299.98899881309</c:v>
                </c:pt>
                <c:pt idx="6310">
                  <c:v>271299.98899881309</c:v>
                </c:pt>
                <c:pt idx="6311">
                  <c:v>271299.98899881309</c:v>
                </c:pt>
                <c:pt idx="6312">
                  <c:v>271299.98899881309</c:v>
                </c:pt>
                <c:pt idx="6313">
                  <c:v>271299.98899881309</c:v>
                </c:pt>
                <c:pt idx="6314">
                  <c:v>271299.98899881309</c:v>
                </c:pt>
                <c:pt idx="6315">
                  <c:v>271299.98899881309</c:v>
                </c:pt>
                <c:pt idx="6316">
                  <c:v>271299.98899881309</c:v>
                </c:pt>
                <c:pt idx="6317">
                  <c:v>271299.98899881309</c:v>
                </c:pt>
                <c:pt idx="6318">
                  <c:v>271299.98899881309</c:v>
                </c:pt>
                <c:pt idx="6319">
                  <c:v>271299.98899881309</c:v>
                </c:pt>
                <c:pt idx="6320">
                  <c:v>271299.98899881309</c:v>
                </c:pt>
                <c:pt idx="6321">
                  <c:v>271299.98899881309</c:v>
                </c:pt>
                <c:pt idx="6322">
                  <c:v>271299.98899881309</c:v>
                </c:pt>
                <c:pt idx="6323">
                  <c:v>271299.98899881309</c:v>
                </c:pt>
                <c:pt idx="6324">
                  <c:v>271299.98899881309</c:v>
                </c:pt>
                <c:pt idx="6325">
                  <c:v>271299.98899881309</c:v>
                </c:pt>
                <c:pt idx="6326">
                  <c:v>271299.98899881309</c:v>
                </c:pt>
                <c:pt idx="6327">
                  <c:v>271299.98899881309</c:v>
                </c:pt>
                <c:pt idx="6328">
                  <c:v>271299.98899881309</c:v>
                </c:pt>
                <c:pt idx="6329">
                  <c:v>271299.98899881309</c:v>
                </c:pt>
                <c:pt idx="6330">
                  <c:v>271299.98899881309</c:v>
                </c:pt>
                <c:pt idx="6331">
                  <c:v>271299.98899881309</c:v>
                </c:pt>
                <c:pt idx="6332">
                  <c:v>271299.98899881309</c:v>
                </c:pt>
                <c:pt idx="6333">
                  <c:v>271299.98899881309</c:v>
                </c:pt>
                <c:pt idx="6334">
                  <c:v>271299.98899881309</c:v>
                </c:pt>
                <c:pt idx="6335">
                  <c:v>271299.98899881309</c:v>
                </c:pt>
                <c:pt idx="6336">
                  <c:v>271299.98899881309</c:v>
                </c:pt>
                <c:pt idx="6337">
                  <c:v>271299.98899881309</c:v>
                </c:pt>
                <c:pt idx="6338">
                  <c:v>271299.98899881309</c:v>
                </c:pt>
                <c:pt idx="6339">
                  <c:v>271299.98899881309</c:v>
                </c:pt>
                <c:pt idx="6340">
                  <c:v>271299.98899881309</c:v>
                </c:pt>
                <c:pt idx="6341">
                  <c:v>271299.98899881309</c:v>
                </c:pt>
                <c:pt idx="6342">
                  <c:v>271299.98899881309</c:v>
                </c:pt>
                <c:pt idx="6343">
                  <c:v>271299.98899881309</c:v>
                </c:pt>
                <c:pt idx="6344">
                  <c:v>271299.98899881309</c:v>
                </c:pt>
                <c:pt idx="6345">
                  <c:v>271299.98899881309</c:v>
                </c:pt>
                <c:pt idx="6346">
                  <c:v>271299.98899881309</c:v>
                </c:pt>
                <c:pt idx="6347">
                  <c:v>271299.98899881309</c:v>
                </c:pt>
                <c:pt idx="6348">
                  <c:v>271299.98899881309</c:v>
                </c:pt>
                <c:pt idx="6349">
                  <c:v>271299.98899881309</c:v>
                </c:pt>
                <c:pt idx="6350">
                  <c:v>271299.98899881309</c:v>
                </c:pt>
                <c:pt idx="6351">
                  <c:v>271299.98899881309</c:v>
                </c:pt>
                <c:pt idx="6352">
                  <c:v>271299.98899881309</c:v>
                </c:pt>
                <c:pt idx="6353">
                  <c:v>271299.98899881309</c:v>
                </c:pt>
                <c:pt idx="6354">
                  <c:v>271299.98899881309</c:v>
                </c:pt>
                <c:pt idx="6355">
                  <c:v>271299.98899881309</c:v>
                </c:pt>
                <c:pt idx="6356">
                  <c:v>271299.98899881309</c:v>
                </c:pt>
                <c:pt idx="6357">
                  <c:v>271299.98899881309</c:v>
                </c:pt>
                <c:pt idx="6358">
                  <c:v>271299.98899881309</c:v>
                </c:pt>
                <c:pt idx="6359">
                  <c:v>271299.98899881309</c:v>
                </c:pt>
                <c:pt idx="6360">
                  <c:v>271299.98899881309</c:v>
                </c:pt>
                <c:pt idx="6361">
                  <c:v>271299.98899881309</c:v>
                </c:pt>
                <c:pt idx="6362">
                  <c:v>271299.98899881309</c:v>
                </c:pt>
                <c:pt idx="6363">
                  <c:v>271299.98899881309</c:v>
                </c:pt>
                <c:pt idx="6364">
                  <c:v>271299.98899881309</c:v>
                </c:pt>
                <c:pt idx="6365">
                  <c:v>271299.98899881309</c:v>
                </c:pt>
                <c:pt idx="6366">
                  <c:v>271299.98899881309</c:v>
                </c:pt>
                <c:pt idx="6367">
                  <c:v>271299.98899881309</c:v>
                </c:pt>
                <c:pt idx="6368">
                  <c:v>271299.98899881309</c:v>
                </c:pt>
                <c:pt idx="6369">
                  <c:v>271299.98899881309</c:v>
                </c:pt>
                <c:pt idx="6370">
                  <c:v>271299.98899881309</c:v>
                </c:pt>
                <c:pt idx="6371">
                  <c:v>271299.98899881309</c:v>
                </c:pt>
                <c:pt idx="6372">
                  <c:v>271299.98899881309</c:v>
                </c:pt>
                <c:pt idx="6373">
                  <c:v>271299.98899881309</c:v>
                </c:pt>
                <c:pt idx="6374">
                  <c:v>271299.98899881309</c:v>
                </c:pt>
                <c:pt idx="6375">
                  <c:v>271299.98899881309</c:v>
                </c:pt>
                <c:pt idx="6376">
                  <c:v>271299.98899881309</c:v>
                </c:pt>
                <c:pt idx="6377">
                  <c:v>271299.98899881309</c:v>
                </c:pt>
                <c:pt idx="6378">
                  <c:v>271299.98899881309</c:v>
                </c:pt>
                <c:pt idx="6379">
                  <c:v>271299.98899881309</c:v>
                </c:pt>
                <c:pt idx="6380">
                  <c:v>271299.98899881309</c:v>
                </c:pt>
                <c:pt idx="6381">
                  <c:v>271299.98899881309</c:v>
                </c:pt>
                <c:pt idx="6382">
                  <c:v>271299.98899881309</c:v>
                </c:pt>
                <c:pt idx="6383">
                  <c:v>271299.98899881309</c:v>
                </c:pt>
                <c:pt idx="6384">
                  <c:v>271299.98899881309</c:v>
                </c:pt>
                <c:pt idx="6385">
                  <c:v>271299.98899881309</c:v>
                </c:pt>
                <c:pt idx="6386">
                  <c:v>271299.98899881309</c:v>
                </c:pt>
                <c:pt idx="6387">
                  <c:v>271299.98899881309</c:v>
                </c:pt>
                <c:pt idx="6388">
                  <c:v>271299.98899881309</c:v>
                </c:pt>
                <c:pt idx="6389">
                  <c:v>271299.98899881309</c:v>
                </c:pt>
                <c:pt idx="6390">
                  <c:v>271299.98899881309</c:v>
                </c:pt>
                <c:pt idx="6391">
                  <c:v>271299.98899881309</c:v>
                </c:pt>
                <c:pt idx="6392">
                  <c:v>271299.98899881309</c:v>
                </c:pt>
                <c:pt idx="6393">
                  <c:v>271299.98899881309</c:v>
                </c:pt>
                <c:pt idx="6394">
                  <c:v>271299.98899881309</c:v>
                </c:pt>
                <c:pt idx="6395">
                  <c:v>271299.98899881309</c:v>
                </c:pt>
                <c:pt idx="6396">
                  <c:v>271299.98899881309</c:v>
                </c:pt>
                <c:pt idx="6397">
                  <c:v>271299.98899881309</c:v>
                </c:pt>
                <c:pt idx="6398">
                  <c:v>271299.98899881309</c:v>
                </c:pt>
                <c:pt idx="6399">
                  <c:v>271299.98899881309</c:v>
                </c:pt>
                <c:pt idx="6400">
                  <c:v>271299.98899881309</c:v>
                </c:pt>
                <c:pt idx="6401">
                  <c:v>271299.98899881309</c:v>
                </c:pt>
                <c:pt idx="6402">
                  <c:v>271299.98899881309</c:v>
                </c:pt>
                <c:pt idx="6403">
                  <c:v>271299.98899881309</c:v>
                </c:pt>
                <c:pt idx="6404">
                  <c:v>271299.98899881309</c:v>
                </c:pt>
                <c:pt idx="6405">
                  <c:v>271299.98899881309</c:v>
                </c:pt>
                <c:pt idx="6406">
                  <c:v>271299.98899881309</c:v>
                </c:pt>
                <c:pt idx="6407">
                  <c:v>271299.98899881309</c:v>
                </c:pt>
                <c:pt idx="6408">
                  <c:v>271299.98899881309</c:v>
                </c:pt>
                <c:pt idx="6409">
                  <c:v>271299.98899881309</c:v>
                </c:pt>
                <c:pt idx="6410">
                  <c:v>271299.98899881309</c:v>
                </c:pt>
                <c:pt idx="6411">
                  <c:v>271299.98899881309</c:v>
                </c:pt>
                <c:pt idx="6412">
                  <c:v>271299.98899881309</c:v>
                </c:pt>
                <c:pt idx="6413">
                  <c:v>271299.98899881309</c:v>
                </c:pt>
                <c:pt idx="6414">
                  <c:v>271299.98899881309</c:v>
                </c:pt>
                <c:pt idx="6415">
                  <c:v>271299.98899881309</c:v>
                </c:pt>
                <c:pt idx="6416">
                  <c:v>271299.98899881309</c:v>
                </c:pt>
                <c:pt idx="6417">
                  <c:v>271299.98899881309</c:v>
                </c:pt>
                <c:pt idx="6418">
                  <c:v>271299.98899881309</c:v>
                </c:pt>
                <c:pt idx="6419">
                  <c:v>271299.98899881309</c:v>
                </c:pt>
                <c:pt idx="6420">
                  <c:v>271299.98899881309</c:v>
                </c:pt>
                <c:pt idx="6421">
                  <c:v>271299.98899881309</c:v>
                </c:pt>
                <c:pt idx="6422">
                  <c:v>271299.98899881309</c:v>
                </c:pt>
                <c:pt idx="6423">
                  <c:v>271299.98899881309</c:v>
                </c:pt>
                <c:pt idx="6424">
                  <c:v>271299.98899881309</c:v>
                </c:pt>
                <c:pt idx="6425">
                  <c:v>271299.98899881309</c:v>
                </c:pt>
                <c:pt idx="6426">
                  <c:v>271299.98899881309</c:v>
                </c:pt>
                <c:pt idx="6427">
                  <c:v>271299.98899881309</c:v>
                </c:pt>
                <c:pt idx="6428">
                  <c:v>271299.98899881309</c:v>
                </c:pt>
                <c:pt idx="6429">
                  <c:v>271299.98899881309</c:v>
                </c:pt>
                <c:pt idx="6430">
                  <c:v>271299.98899881309</c:v>
                </c:pt>
                <c:pt idx="6431">
                  <c:v>271299.98899881309</c:v>
                </c:pt>
                <c:pt idx="6432">
                  <c:v>271299.98899881309</c:v>
                </c:pt>
                <c:pt idx="6433">
                  <c:v>271299.98899881309</c:v>
                </c:pt>
                <c:pt idx="6434">
                  <c:v>271299.98899881309</c:v>
                </c:pt>
                <c:pt idx="6435">
                  <c:v>271299.98899881309</c:v>
                </c:pt>
                <c:pt idx="6436">
                  <c:v>271299.98899881309</c:v>
                </c:pt>
                <c:pt idx="6437">
                  <c:v>271299.98899881309</c:v>
                </c:pt>
                <c:pt idx="6438">
                  <c:v>271299.98899881309</c:v>
                </c:pt>
                <c:pt idx="6439">
                  <c:v>271299.98899881309</c:v>
                </c:pt>
                <c:pt idx="6440">
                  <c:v>271299.98899881309</c:v>
                </c:pt>
                <c:pt idx="6441">
                  <c:v>271299.98899881309</c:v>
                </c:pt>
                <c:pt idx="6442">
                  <c:v>271299.98899881309</c:v>
                </c:pt>
                <c:pt idx="6443">
                  <c:v>271299.98899881309</c:v>
                </c:pt>
                <c:pt idx="6444">
                  <c:v>271299.98899881309</c:v>
                </c:pt>
                <c:pt idx="6445">
                  <c:v>271299.98899881309</c:v>
                </c:pt>
                <c:pt idx="6446">
                  <c:v>271299.98899881309</c:v>
                </c:pt>
                <c:pt idx="6447">
                  <c:v>271299.98899881309</c:v>
                </c:pt>
                <c:pt idx="6448">
                  <c:v>271299.98899881309</c:v>
                </c:pt>
                <c:pt idx="6449">
                  <c:v>271299.98899881309</c:v>
                </c:pt>
                <c:pt idx="6450">
                  <c:v>271299.98899881309</c:v>
                </c:pt>
                <c:pt idx="6451">
                  <c:v>271299.98899881309</c:v>
                </c:pt>
                <c:pt idx="6452">
                  <c:v>271299.98899881309</c:v>
                </c:pt>
                <c:pt idx="6453">
                  <c:v>271299.98899881309</c:v>
                </c:pt>
                <c:pt idx="6454">
                  <c:v>271299.98899881309</c:v>
                </c:pt>
                <c:pt idx="6455">
                  <c:v>271299.98899881309</c:v>
                </c:pt>
                <c:pt idx="6456">
                  <c:v>271299.98899881309</c:v>
                </c:pt>
                <c:pt idx="6457">
                  <c:v>271299.98899881309</c:v>
                </c:pt>
                <c:pt idx="6458">
                  <c:v>271299.98899881309</c:v>
                </c:pt>
                <c:pt idx="6459">
                  <c:v>271299.98899881309</c:v>
                </c:pt>
                <c:pt idx="6460">
                  <c:v>271299.98899881309</c:v>
                </c:pt>
                <c:pt idx="6461">
                  <c:v>271299.98899881309</c:v>
                </c:pt>
                <c:pt idx="6462">
                  <c:v>271299.98899881309</c:v>
                </c:pt>
                <c:pt idx="6463">
                  <c:v>271299.98899881309</c:v>
                </c:pt>
                <c:pt idx="6464">
                  <c:v>271299.98899881309</c:v>
                </c:pt>
                <c:pt idx="6465">
                  <c:v>271299.98899881309</c:v>
                </c:pt>
                <c:pt idx="6466">
                  <c:v>271299.98899881309</c:v>
                </c:pt>
                <c:pt idx="6467">
                  <c:v>271299.98899881309</c:v>
                </c:pt>
                <c:pt idx="6468">
                  <c:v>271299.98899881309</c:v>
                </c:pt>
                <c:pt idx="6469">
                  <c:v>271299.98899881309</c:v>
                </c:pt>
                <c:pt idx="6470">
                  <c:v>271299.98899881309</c:v>
                </c:pt>
                <c:pt idx="6471">
                  <c:v>271299.98899881309</c:v>
                </c:pt>
                <c:pt idx="6472">
                  <c:v>271299.98899881309</c:v>
                </c:pt>
                <c:pt idx="6473">
                  <c:v>271299.98899881309</c:v>
                </c:pt>
                <c:pt idx="6474">
                  <c:v>271299.98899881309</c:v>
                </c:pt>
                <c:pt idx="6475">
                  <c:v>271299.98899881309</c:v>
                </c:pt>
                <c:pt idx="6476">
                  <c:v>271299.98899881309</c:v>
                </c:pt>
                <c:pt idx="6477">
                  <c:v>271299.98899881309</c:v>
                </c:pt>
                <c:pt idx="6478">
                  <c:v>271299.98899881309</c:v>
                </c:pt>
                <c:pt idx="6479">
                  <c:v>271299.98899881309</c:v>
                </c:pt>
                <c:pt idx="6480">
                  <c:v>271299.98899881309</c:v>
                </c:pt>
                <c:pt idx="6481">
                  <c:v>271299.98899881309</c:v>
                </c:pt>
                <c:pt idx="6482">
                  <c:v>271299.98899881309</c:v>
                </c:pt>
                <c:pt idx="6483">
                  <c:v>271299.98899881309</c:v>
                </c:pt>
                <c:pt idx="6484">
                  <c:v>271299.98899881309</c:v>
                </c:pt>
                <c:pt idx="6485">
                  <c:v>271299.98899881309</c:v>
                </c:pt>
                <c:pt idx="6486">
                  <c:v>271299.98899881309</c:v>
                </c:pt>
                <c:pt idx="6487">
                  <c:v>271299.98899881309</c:v>
                </c:pt>
                <c:pt idx="6488">
                  <c:v>271299.98899881309</c:v>
                </c:pt>
                <c:pt idx="6489">
                  <c:v>271299.98899881309</c:v>
                </c:pt>
                <c:pt idx="6490">
                  <c:v>271299.98899881309</c:v>
                </c:pt>
                <c:pt idx="6491">
                  <c:v>271299.98899881309</c:v>
                </c:pt>
                <c:pt idx="6492">
                  <c:v>271299.98899881309</c:v>
                </c:pt>
                <c:pt idx="6493">
                  <c:v>271299.98899881309</c:v>
                </c:pt>
                <c:pt idx="6494">
                  <c:v>271299.98899881309</c:v>
                </c:pt>
                <c:pt idx="6495">
                  <c:v>271299.98899881309</c:v>
                </c:pt>
                <c:pt idx="6496">
                  <c:v>271299.98899881309</c:v>
                </c:pt>
                <c:pt idx="6497">
                  <c:v>271299.98899881309</c:v>
                </c:pt>
                <c:pt idx="6498">
                  <c:v>271299.98899881309</c:v>
                </c:pt>
                <c:pt idx="6499">
                  <c:v>271299.98899881309</c:v>
                </c:pt>
                <c:pt idx="6500">
                  <c:v>271299.98899881309</c:v>
                </c:pt>
                <c:pt idx="6501">
                  <c:v>271299.98899881309</c:v>
                </c:pt>
                <c:pt idx="6502">
                  <c:v>271299.98899881309</c:v>
                </c:pt>
                <c:pt idx="6503">
                  <c:v>271299.98899881309</c:v>
                </c:pt>
                <c:pt idx="6504">
                  <c:v>271299.98899881309</c:v>
                </c:pt>
                <c:pt idx="6505">
                  <c:v>271299.98899881309</c:v>
                </c:pt>
                <c:pt idx="6506">
                  <c:v>271299.98899881309</c:v>
                </c:pt>
                <c:pt idx="6507">
                  <c:v>271299.98899881309</c:v>
                </c:pt>
                <c:pt idx="6508">
                  <c:v>271299.98899881309</c:v>
                </c:pt>
                <c:pt idx="6509">
                  <c:v>271299.98899881309</c:v>
                </c:pt>
                <c:pt idx="6510">
                  <c:v>271299.98899881309</c:v>
                </c:pt>
                <c:pt idx="6511">
                  <c:v>271299.98899881309</c:v>
                </c:pt>
                <c:pt idx="6512">
                  <c:v>271299.98899881309</c:v>
                </c:pt>
                <c:pt idx="6513">
                  <c:v>271299.98899881309</c:v>
                </c:pt>
                <c:pt idx="6514">
                  <c:v>271299.98899881309</c:v>
                </c:pt>
                <c:pt idx="6515">
                  <c:v>271299.98899881309</c:v>
                </c:pt>
                <c:pt idx="6516">
                  <c:v>271299.98899881309</c:v>
                </c:pt>
                <c:pt idx="6517">
                  <c:v>271299.98899881309</c:v>
                </c:pt>
                <c:pt idx="6518">
                  <c:v>271299.98899881309</c:v>
                </c:pt>
                <c:pt idx="6519">
                  <c:v>271299.98899881309</c:v>
                </c:pt>
                <c:pt idx="6520">
                  <c:v>271299.98899881309</c:v>
                </c:pt>
                <c:pt idx="6521">
                  <c:v>271299.98899881309</c:v>
                </c:pt>
                <c:pt idx="6522">
                  <c:v>271299.98899881309</c:v>
                </c:pt>
                <c:pt idx="6523">
                  <c:v>271299.98899881309</c:v>
                </c:pt>
                <c:pt idx="6524">
                  <c:v>271299.98899881309</c:v>
                </c:pt>
                <c:pt idx="6525">
                  <c:v>271299.98899881309</c:v>
                </c:pt>
                <c:pt idx="6526">
                  <c:v>271299.98899881309</c:v>
                </c:pt>
                <c:pt idx="6527">
                  <c:v>271299.98899881309</c:v>
                </c:pt>
                <c:pt idx="6528">
                  <c:v>271299.98899881309</c:v>
                </c:pt>
                <c:pt idx="6529">
                  <c:v>271299.98899881309</c:v>
                </c:pt>
                <c:pt idx="6530">
                  <c:v>271299.98899881309</c:v>
                </c:pt>
                <c:pt idx="6531">
                  <c:v>271299.98899881309</c:v>
                </c:pt>
                <c:pt idx="6532">
                  <c:v>271299.98899881309</c:v>
                </c:pt>
                <c:pt idx="6533">
                  <c:v>271299.98899881309</c:v>
                </c:pt>
                <c:pt idx="6534">
                  <c:v>271299.98899881309</c:v>
                </c:pt>
                <c:pt idx="6535">
                  <c:v>271299.98899881309</c:v>
                </c:pt>
                <c:pt idx="6536">
                  <c:v>271299.98899881309</c:v>
                </c:pt>
                <c:pt idx="6537">
                  <c:v>271299.98899881309</c:v>
                </c:pt>
                <c:pt idx="6538">
                  <c:v>271299.98899881309</c:v>
                </c:pt>
                <c:pt idx="6539">
                  <c:v>271299.98899881309</c:v>
                </c:pt>
                <c:pt idx="6540">
                  <c:v>271299.98899881309</c:v>
                </c:pt>
                <c:pt idx="6541">
                  <c:v>271299.98899881309</c:v>
                </c:pt>
                <c:pt idx="6542">
                  <c:v>271299.98899881309</c:v>
                </c:pt>
                <c:pt idx="6543">
                  <c:v>271299.98899881309</c:v>
                </c:pt>
                <c:pt idx="6544">
                  <c:v>271299.98899881309</c:v>
                </c:pt>
                <c:pt idx="6545">
                  <c:v>271299.98899881309</c:v>
                </c:pt>
                <c:pt idx="6546">
                  <c:v>271299.98899881309</c:v>
                </c:pt>
                <c:pt idx="6547">
                  <c:v>271299.98899881309</c:v>
                </c:pt>
                <c:pt idx="6548">
                  <c:v>271299.98899881309</c:v>
                </c:pt>
                <c:pt idx="6549">
                  <c:v>271299.98899881309</c:v>
                </c:pt>
                <c:pt idx="6550">
                  <c:v>271299.98899881309</c:v>
                </c:pt>
                <c:pt idx="6551">
                  <c:v>271299.98899881309</c:v>
                </c:pt>
                <c:pt idx="6552">
                  <c:v>271299.98899881309</c:v>
                </c:pt>
                <c:pt idx="6553">
                  <c:v>271299.98899881309</c:v>
                </c:pt>
                <c:pt idx="6554">
                  <c:v>271299.98899881309</c:v>
                </c:pt>
                <c:pt idx="6555">
                  <c:v>271299.98899881309</c:v>
                </c:pt>
                <c:pt idx="6556">
                  <c:v>271299.98899881309</c:v>
                </c:pt>
                <c:pt idx="6557">
                  <c:v>271299.98899881309</c:v>
                </c:pt>
                <c:pt idx="6558">
                  <c:v>271299.98899881309</c:v>
                </c:pt>
                <c:pt idx="6559">
                  <c:v>271299.98899881309</c:v>
                </c:pt>
                <c:pt idx="6560">
                  <c:v>271299.98899881309</c:v>
                </c:pt>
                <c:pt idx="6561">
                  <c:v>271299.98899881309</c:v>
                </c:pt>
                <c:pt idx="6562">
                  <c:v>271299.98899881309</c:v>
                </c:pt>
                <c:pt idx="6563">
                  <c:v>271299.98899881309</c:v>
                </c:pt>
                <c:pt idx="6564">
                  <c:v>271299.98899881309</c:v>
                </c:pt>
                <c:pt idx="6565">
                  <c:v>271299.98899881309</c:v>
                </c:pt>
                <c:pt idx="6566">
                  <c:v>271299.98899881309</c:v>
                </c:pt>
                <c:pt idx="6567">
                  <c:v>271299.98899881309</c:v>
                </c:pt>
                <c:pt idx="6568">
                  <c:v>271299.98899881309</c:v>
                </c:pt>
                <c:pt idx="6569">
                  <c:v>271299.98899881309</c:v>
                </c:pt>
                <c:pt idx="6570">
                  <c:v>271299.98899881309</c:v>
                </c:pt>
                <c:pt idx="6571">
                  <c:v>271299.98899881309</c:v>
                </c:pt>
                <c:pt idx="6572">
                  <c:v>271299.98899881309</c:v>
                </c:pt>
                <c:pt idx="6573">
                  <c:v>271299.98899881309</c:v>
                </c:pt>
                <c:pt idx="6574">
                  <c:v>271299.98899881309</c:v>
                </c:pt>
                <c:pt idx="6575">
                  <c:v>271299.98899881309</c:v>
                </c:pt>
                <c:pt idx="6576">
                  <c:v>271299.98899881309</c:v>
                </c:pt>
                <c:pt idx="6577">
                  <c:v>271299.98899881309</c:v>
                </c:pt>
                <c:pt idx="6578">
                  <c:v>271299.98899881309</c:v>
                </c:pt>
                <c:pt idx="6579">
                  <c:v>271299.98899881309</c:v>
                </c:pt>
                <c:pt idx="6580">
                  <c:v>271299.98899881309</c:v>
                </c:pt>
                <c:pt idx="6581">
                  <c:v>271299.98899881309</c:v>
                </c:pt>
                <c:pt idx="6582">
                  <c:v>271299.98899881309</c:v>
                </c:pt>
                <c:pt idx="6583">
                  <c:v>271299.98899881309</c:v>
                </c:pt>
                <c:pt idx="6584">
                  <c:v>271299.98899881309</c:v>
                </c:pt>
                <c:pt idx="6585">
                  <c:v>271299.98899881309</c:v>
                </c:pt>
                <c:pt idx="6586">
                  <c:v>271299.98899881309</c:v>
                </c:pt>
                <c:pt idx="6587">
                  <c:v>271299.98899881309</c:v>
                </c:pt>
                <c:pt idx="6588">
                  <c:v>271299.98899881309</c:v>
                </c:pt>
                <c:pt idx="6589">
                  <c:v>271299.98899881309</c:v>
                </c:pt>
                <c:pt idx="6590">
                  <c:v>271299.98899881309</c:v>
                </c:pt>
                <c:pt idx="6591">
                  <c:v>271299.98899881309</c:v>
                </c:pt>
                <c:pt idx="6592">
                  <c:v>271299.98899881309</c:v>
                </c:pt>
                <c:pt idx="6593">
                  <c:v>271299.98899881309</c:v>
                </c:pt>
                <c:pt idx="6594">
                  <c:v>271299.98899881309</c:v>
                </c:pt>
                <c:pt idx="6595">
                  <c:v>271299.98899881309</c:v>
                </c:pt>
                <c:pt idx="6596">
                  <c:v>271299.98899881309</c:v>
                </c:pt>
                <c:pt idx="6597">
                  <c:v>271299.98899881309</c:v>
                </c:pt>
                <c:pt idx="6598">
                  <c:v>271299.98899881309</c:v>
                </c:pt>
                <c:pt idx="6599">
                  <c:v>271299.98899881309</c:v>
                </c:pt>
                <c:pt idx="6600">
                  <c:v>271299.98899881309</c:v>
                </c:pt>
                <c:pt idx="6601">
                  <c:v>271299.98899881309</c:v>
                </c:pt>
                <c:pt idx="6602">
                  <c:v>271299.98899881309</c:v>
                </c:pt>
                <c:pt idx="6603">
                  <c:v>271299.98899881309</c:v>
                </c:pt>
                <c:pt idx="6604">
                  <c:v>271299.98899881309</c:v>
                </c:pt>
                <c:pt idx="6605">
                  <c:v>271299.98899881309</c:v>
                </c:pt>
                <c:pt idx="6606">
                  <c:v>271299.98899881309</c:v>
                </c:pt>
                <c:pt idx="6607">
                  <c:v>271299.98899881309</c:v>
                </c:pt>
                <c:pt idx="6608">
                  <c:v>271299.98899881309</c:v>
                </c:pt>
                <c:pt idx="6609">
                  <c:v>271299.98899881309</c:v>
                </c:pt>
                <c:pt idx="6610">
                  <c:v>271299.98899881309</c:v>
                </c:pt>
                <c:pt idx="6611">
                  <c:v>271299.98899881309</c:v>
                </c:pt>
                <c:pt idx="6612">
                  <c:v>271299.98899881309</c:v>
                </c:pt>
                <c:pt idx="6613">
                  <c:v>271299.98899881309</c:v>
                </c:pt>
                <c:pt idx="6614">
                  <c:v>271299.98899881309</c:v>
                </c:pt>
                <c:pt idx="6615">
                  <c:v>271299.98899881309</c:v>
                </c:pt>
                <c:pt idx="6616">
                  <c:v>271299.98899881309</c:v>
                </c:pt>
                <c:pt idx="6617">
                  <c:v>271299.98899881309</c:v>
                </c:pt>
                <c:pt idx="6618">
                  <c:v>271299.98899881309</c:v>
                </c:pt>
                <c:pt idx="6619">
                  <c:v>271299.98899881309</c:v>
                </c:pt>
                <c:pt idx="6620">
                  <c:v>271299.98899881309</c:v>
                </c:pt>
                <c:pt idx="6621">
                  <c:v>271299.98899881309</c:v>
                </c:pt>
                <c:pt idx="6622">
                  <c:v>271299.98899881309</c:v>
                </c:pt>
                <c:pt idx="6623">
                  <c:v>271299.98899881309</c:v>
                </c:pt>
                <c:pt idx="6624">
                  <c:v>271299.98899881309</c:v>
                </c:pt>
                <c:pt idx="6625">
                  <c:v>271299.98899881309</c:v>
                </c:pt>
                <c:pt idx="6626">
                  <c:v>271299.98899881309</c:v>
                </c:pt>
                <c:pt idx="6627">
                  <c:v>271299.98899881309</c:v>
                </c:pt>
                <c:pt idx="6628">
                  <c:v>271299.98899881309</c:v>
                </c:pt>
                <c:pt idx="6629">
                  <c:v>271299.98899881309</c:v>
                </c:pt>
                <c:pt idx="6630">
                  <c:v>271299.98899881309</c:v>
                </c:pt>
                <c:pt idx="6631">
                  <c:v>271299.98899881309</c:v>
                </c:pt>
                <c:pt idx="6632">
                  <c:v>271299.98899881309</c:v>
                </c:pt>
                <c:pt idx="6633">
                  <c:v>271299.98899881309</c:v>
                </c:pt>
                <c:pt idx="6634">
                  <c:v>271299.98899881309</c:v>
                </c:pt>
                <c:pt idx="6635">
                  <c:v>271299.98899881309</c:v>
                </c:pt>
                <c:pt idx="6636">
                  <c:v>271299.98899881309</c:v>
                </c:pt>
                <c:pt idx="6637">
                  <c:v>271299.98899881309</c:v>
                </c:pt>
                <c:pt idx="6638">
                  <c:v>271299.98899881309</c:v>
                </c:pt>
                <c:pt idx="6639">
                  <c:v>271299.98899881309</c:v>
                </c:pt>
                <c:pt idx="6640">
                  <c:v>271299.98899881309</c:v>
                </c:pt>
                <c:pt idx="6641">
                  <c:v>271299.98899881309</c:v>
                </c:pt>
                <c:pt idx="6642">
                  <c:v>271299.98899881309</c:v>
                </c:pt>
                <c:pt idx="6643">
                  <c:v>271299.98899881309</c:v>
                </c:pt>
                <c:pt idx="6644">
                  <c:v>271299.98899881309</c:v>
                </c:pt>
                <c:pt idx="6645">
                  <c:v>271299.98899881309</c:v>
                </c:pt>
                <c:pt idx="6646">
                  <c:v>271299.98899881309</c:v>
                </c:pt>
                <c:pt idx="6647">
                  <c:v>271299.98899881309</c:v>
                </c:pt>
                <c:pt idx="6648">
                  <c:v>271299.98899881309</c:v>
                </c:pt>
                <c:pt idx="6649">
                  <c:v>271299.98899881309</c:v>
                </c:pt>
                <c:pt idx="6650">
                  <c:v>271299.98899881309</c:v>
                </c:pt>
                <c:pt idx="6651">
                  <c:v>271299.98899881309</c:v>
                </c:pt>
                <c:pt idx="6652">
                  <c:v>271299.98899881309</c:v>
                </c:pt>
                <c:pt idx="6653">
                  <c:v>271299.98899881309</c:v>
                </c:pt>
                <c:pt idx="6654">
                  <c:v>271299.98899881309</c:v>
                </c:pt>
                <c:pt idx="6655">
                  <c:v>271299.98899881309</c:v>
                </c:pt>
                <c:pt idx="6656">
                  <c:v>271299.98899881309</c:v>
                </c:pt>
                <c:pt idx="6657">
                  <c:v>271299.98899881309</c:v>
                </c:pt>
                <c:pt idx="6658">
                  <c:v>271299.98899881309</c:v>
                </c:pt>
                <c:pt idx="6659">
                  <c:v>271299.98899881309</c:v>
                </c:pt>
                <c:pt idx="6660">
                  <c:v>271299.98899881309</c:v>
                </c:pt>
                <c:pt idx="6661">
                  <c:v>271299.98899881309</c:v>
                </c:pt>
                <c:pt idx="6662">
                  <c:v>271299.98899881309</c:v>
                </c:pt>
                <c:pt idx="6663">
                  <c:v>271299.98899881309</c:v>
                </c:pt>
                <c:pt idx="6664">
                  <c:v>271299.98899881309</c:v>
                </c:pt>
                <c:pt idx="6665">
                  <c:v>271299.98899881309</c:v>
                </c:pt>
                <c:pt idx="6666">
                  <c:v>271299.98899881309</c:v>
                </c:pt>
                <c:pt idx="6667">
                  <c:v>271299.98899881309</c:v>
                </c:pt>
                <c:pt idx="6668">
                  <c:v>271299.98899881309</c:v>
                </c:pt>
                <c:pt idx="6669">
                  <c:v>271299.98899881309</c:v>
                </c:pt>
                <c:pt idx="6670">
                  <c:v>271299.98899881309</c:v>
                </c:pt>
                <c:pt idx="6671">
                  <c:v>271299.98899881309</c:v>
                </c:pt>
                <c:pt idx="6672">
                  <c:v>271299.98899881309</c:v>
                </c:pt>
                <c:pt idx="6673">
                  <c:v>271299.98899881309</c:v>
                </c:pt>
                <c:pt idx="6674">
                  <c:v>271299.98899881309</c:v>
                </c:pt>
                <c:pt idx="6675">
                  <c:v>271299.98899881309</c:v>
                </c:pt>
                <c:pt idx="6676">
                  <c:v>271299.98899881309</c:v>
                </c:pt>
                <c:pt idx="6677">
                  <c:v>271299.98899881309</c:v>
                </c:pt>
                <c:pt idx="6678">
                  <c:v>271299.98899881309</c:v>
                </c:pt>
                <c:pt idx="6679">
                  <c:v>271299.98899881309</c:v>
                </c:pt>
                <c:pt idx="6680">
                  <c:v>271299.98899881309</c:v>
                </c:pt>
                <c:pt idx="6681">
                  <c:v>271299.98899881309</c:v>
                </c:pt>
                <c:pt idx="6682">
                  <c:v>271299.98899881309</c:v>
                </c:pt>
                <c:pt idx="6683">
                  <c:v>271299.98899881309</c:v>
                </c:pt>
                <c:pt idx="6684">
                  <c:v>271299.98899881309</c:v>
                </c:pt>
                <c:pt idx="6685">
                  <c:v>271299.98899881309</c:v>
                </c:pt>
                <c:pt idx="6686">
                  <c:v>271299.98899881309</c:v>
                </c:pt>
                <c:pt idx="6687">
                  <c:v>271299.98899881309</c:v>
                </c:pt>
                <c:pt idx="6688">
                  <c:v>271299.98899881309</c:v>
                </c:pt>
                <c:pt idx="6689">
                  <c:v>271299.98899881309</c:v>
                </c:pt>
                <c:pt idx="6690">
                  <c:v>271299.98899881309</c:v>
                </c:pt>
                <c:pt idx="6691">
                  <c:v>271299.98899881309</c:v>
                </c:pt>
                <c:pt idx="6692">
                  <c:v>271299.98899881309</c:v>
                </c:pt>
                <c:pt idx="6693">
                  <c:v>271299.98899881309</c:v>
                </c:pt>
                <c:pt idx="6694">
                  <c:v>271299.98899881309</c:v>
                </c:pt>
                <c:pt idx="6695">
                  <c:v>271299.98899881309</c:v>
                </c:pt>
                <c:pt idx="6696">
                  <c:v>271299.98899881309</c:v>
                </c:pt>
                <c:pt idx="6697">
                  <c:v>271299.98899881309</c:v>
                </c:pt>
                <c:pt idx="6698">
                  <c:v>271299.98899881309</c:v>
                </c:pt>
                <c:pt idx="6699">
                  <c:v>271299.98899881309</c:v>
                </c:pt>
                <c:pt idx="6700">
                  <c:v>271299.98899881309</c:v>
                </c:pt>
                <c:pt idx="6701">
                  <c:v>271299.98899881309</c:v>
                </c:pt>
                <c:pt idx="6702">
                  <c:v>271299.98899881309</c:v>
                </c:pt>
                <c:pt idx="6703">
                  <c:v>271299.98899881309</c:v>
                </c:pt>
                <c:pt idx="6704">
                  <c:v>271299.98899881309</c:v>
                </c:pt>
                <c:pt idx="6705">
                  <c:v>271299.98899881309</c:v>
                </c:pt>
                <c:pt idx="6706">
                  <c:v>271299.98899881309</c:v>
                </c:pt>
                <c:pt idx="6707">
                  <c:v>271299.98899881309</c:v>
                </c:pt>
                <c:pt idx="6708">
                  <c:v>271299.98899881309</c:v>
                </c:pt>
                <c:pt idx="6709">
                  <c:v>271299.98899881309</c:v>
                </c:pt>
                <c:pt idx="6710">
                  <c:v>271299.98899881309</c:v>
                </c:pt>
                <c:pt idx="6711">
                  <c:v>271299.98899881309</c:v>
                </c:pt>
                <c:pt idx="6712">
                  <c:v>271299.98899881309</c:v>
                </c:pt>
                <c:pt idx="6713">
                  <c:v>271299.98899881309</c:v>
                </c:pt>
                <c:pt idx="6714">
                  <c:v>271299.98899881309</c:v>
                </c:pt>
                <c:pt idx="6715">
                  <c:v>271299.98899881309</c:v>
                </c:pt>
                <c:pt idx="6716">
                  <c:v>271299.98899881309</c:v>
                </c:pt>
                <c:pt idx="6717">
                  <c:v>271299.98899881309</c:v>
                </c:pt>
                <c:pt idx="6718">
                  <c:v>271299.98899881309</c:v>
                </c:pt>
                <c:pt idx="6719">
                  <c:v>271299.98899881309</c:v>
                </c:pt>
                <c:pt idx="6720">
                  <c:v>271299.98899881309</c:v>
                </c:pt>
                <c:pt idx="6721">
                  <c:v>271299.98899881309</c:v>
                </c:pt>
                <c:pt idx="6722">
                  <c:v>271299.98899881309</c:v>
                </c:pt>
                <c:pt idx="6723">
                  <c:v>271299.98899881309</c:v>
                </c:pt>
                <c:pt idx="6724">
                  <c:v>271299.98899881309</c:v>
                </c:pt>
                <c:pt idx="6725">
                  <c:v>271299.98899881309</c:v>
                </c:pt>
                <c:pt idx="6726">
                  <c:v>271299.98899881309</c:v>
                </c:pt>
                <c:pt idx="6727">
                  <c:v>271299.98899881309</c:v>
                </c:pt>
                <c:pt idx="6728">
                  <c:v>271299.98899881309</c:v>
                </c:pt>
                <c:pt idx="6729">
                  <c:v>271299.98899881309</c:v>
                </c:pt>
                <c:pt idx="6730">
                  <c:v>271299.98899881309</c:v>
                </c:pt>
                <c:pt idx="6731">
                  <c:v>271299.98899881309</c:v>
                </c:pt>
                <c:pt idx="6732">
                  <c:v>271299.98899881309</c:v>
                </c:pt>
                <c:pt idx="6733">
                  <c:v>271299.98899881309</c:v>
                </c:pt>
                <c:pt idx="6734">
                  <c:v>271299.98899881309</c:v>
                </c:pt>
                <c:pt idx="6735">
                  <c:v>271299.98899881309</c:v>
                </c:pt>
                <c:pt idx="6736">
                  <c:v>271299.98899881309</c:v>
                </c:pt>
                <c:pt idx="6737">
                  <c:v>271299.98899881309</c:v>
                </c:pt>
                <c:pt idx="6738">
                  <c:v>271299.98899881309</c:v>
                </c:pt>
                <c:pt idx="6739">
                  <c:v>271299.98899881309</c:v>
                </c:pt>
                <c:pt idx="6740">
                  <c:v>271299.98899881309</c:v>
                </c:pt>
                <c:pt idx="6741">
                  <c:v>271299.98899881309</c:v>
                </c:pt>
                <c:pt idx="6742">
                  <c:v>271299.98899881309</c:v>
                </c:pt>
                <c:pt idx="6743">
                  <c:v>271299.98899881309</c:v>
                </c:pt>
                <c:pt idx="6744">
                  <c:v>271299.98899881309</c:v>
                </c:pt>
                <c:pt idx="6745">
                  <c:v>271299.98899881309</c:v>
                </c:pt>
                <c:pt idx="6746">
                  <c:v>271299.98899881309</c:v>
                </c:pt>
                <c:pt idx="6747">
                  <c:v>271299.98899881309</c:v>
                </c:pt>
                <c:pt idx="6748">
                  <c:v>271299.98899881309</c:v>
                </c:pt>
                <c:pt idx="6749">
                  <c:v>271299.98899881309</c:v>
                </c:pt>
                <c:pt idx="6750">
                  <c:v>271299.98899881309</c:v>
                </c:pt>
                <c:pt idx="6751">
                  <c:v>271299.98899881309</c:v>
                </c:pt>
                <c:pt idx="6752">
                  <c:v>271299.98899881309</c:v>
                </c:pt>
                <c:pt idx="6753">
                  <c:v>271299.98899881309</c:v>
                </c:pt>
                <c:pt idx="6754">
                  <c:v>271299.98899881309</c:v>
                </c:pt>
                <c:pt idx="6755">
                  <c:v>271299.98899881309</c:v>
                </c:pt>
                <c:pt idx="6756">
                  <c:v>271299.98899881309</c:v>
                </c:pt>
                <c:pt idx="6757">
                  <c:v>271299.98899881309</c:v>
                </c:pt>
                <c:pt idx="6758">
                  <c:v>271299.98899881309</c:v>
                </c:pt>
                <c:pt idx="6759">
                  <c:v>271299.98899881309</c:v>
                </c:pt>
                <c:pt idx="6760">
                  <c:v>271299.98899881309</c:v>
                </c:pt>
                <c:pt idx="6761">
                  <c:v>271299.98899881309</c:v>
                </c:pt>
                <c:pt idx="6762">
                  <c:v>271299.98899881309</c:v>
                </c:pt>
                <c:pt idx="6763">
                  <c:v>271299.98899881309</c:v>
                </c:pt>
                <c:pt idx="6764">
                  <c:v>271299.98899881309</c:v>
                </c:pt>
                <c:pt idx="6765">
                  <c:v>271299.98899881309</c:v>
                </c:pt>
                <c:pt idx="6766">
                  <c:v>271299.98899881309</c:v>
                </c:pt>
                <c:pt idx="6767">
                  <c:v>271299.98899881309</c:v>
                </c:pt>
                <c:pt idx="6768">
                  <c:v>271299.98899881309</c:v>
                </c:pt>
                <c:pt idx="6769">
                  <c:v>271299.98899881309</c:v>
                </c:pt>
                <c:pt idx="6770">
                  <c:v>271299.98899881309</c:v>
                </c:pt>
                <c:pt idx="6771">
                  <c:v>271299.98899881309</c:v>
                </c:pt>
                <c:pt idx="6772">
                  <c:v>271299.98899881309</c:v>
                </c:pt>
                <c:pt idx="6773">
                  <c:v>271299.98899881309</c:v>
                </c:pt>
                <c:pt idx="6774">
                  <c:v>271299.98899881309</c:v>
                </c:pt>
                <c:pt idx="6775">
                  <c:v>271299.98899881309</c:v>
                </c:pt>
                <c:pt idx="6776">
                  <c:v>271299.98899881309</c:v>
                </c:pt>
                <c:pt idx="6777">
                  <c:v>271299.98899881309</c:v>
                </c:pt>
                <c:pt idx="6778">
                  <c:v>271299.98899881309</c:v>
                </c:pt>
                <c:pt idx="6779">
                  <c:v>271299.98899881309</c:v>
                </c:pt>
                <c:pt idx="6780">
                  <c:v>271299.98899881309</c:v>
                </c:pt>
                <c:pt idx="6781">
                  <c:v>271299.98899881309</c:v>
                </c:pt>
                <c:pt idx="6782">
                  <c:v>271299.98899881309</c:v>
                </c:pt>
                <c:pt idx="6783">
                  <c:v>271299.98899881309</c:v>
                </c:pt>
                <c:pt idx="6784">
                  <c:v>271299.98899881309</c:v>
                </c:pt>
                <c:pt idx="6785">
                  <c:v>271299.98899881309</c:v>
                </c:pt>
                <c:pt idx="6786">
                  <c:v>271299.98899881309</c:v>
                </c:pt>
                <c:pt idx="6787">
                  <c:v>271299.98899881309</c:v>
                </c:pt>
                <c:pt idx="6788">
                  <c:v>271299.98899881309</c:v>
                </c:pt>
                <c:pt idx="6789">
                  <c:v>271299.98899881309</c:v>
                </c:pt>
                <c:pt idx="6790">
                  <c:v>271299.98899881309</c:v>
                </c:pt>
                <c:pt idx="6791">
                  <c:v>271299.98899881309</c:v>
                </c:pt>
                <c:pt idx="6792">
                  <c:v>271299.98899881309</c:v>
                </c:pt>
                <c:pt idx="6793">
                  <c:v>271299.98899881309</c:v>
                </c:pt>
                <c:pt idx="6794">
                  <c:v>271299.98899881309</c:v>
                </c:pt>
                <c:pt idx="6795">
                  <c:v>271299.98899881309</c:v>
                </c:pt>
                <c:pt idx="6796">
                  <c:v>271299.98899881309</c:v>
                </c:pt>
                <c:pt idx="6797">
                  <c:v>271299.98899881309</c:v>
                </c:pt>
                <c:pt idx="6798">
                  <c:v>271299.98899881309</c:v>
                </c:pt>
                <c:pt idx="6799">
                  <c:v>271299.98899881309</c:v>
                </c:pt>
                <c:pt idx="6800">
                  <c:v>271299.98899881309</c:v>
                </c:pt>
                <c:pt idx="6801">
                  <c:v>271299.98899881309</c:v>
                </c:pt>
                <c:pt idx="6802">
                  <c:v>271299.98899881309</c:v>
                </c:pt>
                <c:pt idx="6803">
                  <c:v>271299.98899881309</c:v>
                </c:pt>
                <c:pt idx="6804">
                  <c:v>271299.98899881309</c:v>
                </c:pt>
                <c:pt idx="6805">
                  <c:v>271299.98899881309</c:v>
                </c:pt>
                <c:pt idx="6806">
                  <c:v>271299.98899881309</c:v>
                </c:pt>
                <c:pt idx="6807">
                  <c:v>271299.98899881309</c:v>
                </c:pt>
                <c:pt idx="6808">
                  <c:v>271299.98899881309</c:v>
                </c:pt>
                <c:pt idx="6809">
                  <c:v>271299.98899881309</c:v>
                </c:pt>
                <c:pt idx="6810">
                  <c:v>271299.98899881309</c:v>
                </c:pt>
                <c:pt idx="6811">
                  <c:v>271299.98899881309</c:v>
                </c:pt>
                <c:pt idx="6812">
                  <c:v>271299.98899881309</c:v>
                </c:pt>
                <c:pt idx="6813">
                  <c:v>271299.98899881309</c:v>
                </c:pt>
                <c:pt idx="6814">
                  <c:v>271299.98899881309</c:v>
                </c:pt>
                <c:pt idx="6815">
                  <c:v>271299.98899881309</c:v>
                </c:pt>
                <c:pt idx="6816">
                  <c:v>271299.98899881309</c:v>
                </c:pt>
                <c:pt idx="6817">
                  <c:v>271299.98899881309</c:v>
                </c:pt>
                <c:pt idx="6818">
                  <c:v>271299.98899881309</c:v>
                </c:pt>
                <c:pt idx="6819">
                  <c:v>271299.98899881309</c:v>
                </c:pt>
                <c:pt idx="6820">
                  <c:v>271299.98899881309</c:v>
                </c:pt>
                <c:pt idx="6821">
                  <c:v>271299.98899881309</c:v>
                </c:pt>
                <c:pt idx="6822">
                  <c:v>271299.98899881309</c:v>
                </c:pt>
                <c:pt idx="6823">
                  <c:v>271299.98899881309</c:v>
                </c:pt>
                <c:pt idx="6824">
                  <c:v>271299.98899881309</c:v>
                </c:pt>
                <c:pt idx="6825">
                  <c:v>271299.98899881309</c:v>
                </c:pt>
                <c:pt idx="6826">
                  <c:v>271299.98899881309</c:v>
                </c:pt>
                <c:pt idx="6827">
                  <c:v>271299.98899881309</c:v>
                </c:pt>
                <c:pt idx="6828">
                  <c:v>271299.98899881309</c:v>
                </c:pt>
                <c:pt idx="6829">
                  <c:v>271299.98899881309</c:v>
                </c:pt>
                <c:pt idx="6830">
                  <c:v>271299.98899881309</c:v>
                </c:pt>
                <c:pt idx="6831">
                  <c:v>271299.98899881309</c:v>
                </c:pt>
                <c:pt idx="6832">
                  <c:v>271299.98899881309</c:v>
                </c:pt>
                <c:pt idx="6833">
                  <c:v>271299.98899881309</c:v>
                </c:pt>
                <c:pt idx="6834">
                  <c:v>271299.98899881309</c:v>
                </c:pt>
                <c:pt idx="6835">
                  <c:v>271299.98899881309</c:v>
                </c:pt>
                <c:pt idx="6836">
                  <c:v>271299.98899881309</c:v>
                </c:pt>
                <c:pt idx="6837">
                  <c:v>271299.98899881309</c:v>
                </c:pt>
                <c:pt idx="6838">
                  <c:v>271299.98899881309</c:v>
                </c:pt>
                <c:pt idx="6839">
                  <c:v>271299.98899881309</c:v>
                </c:pt>
                <c:pt idx="6840">
                  <c:v>271299.98899881309</c:v>
                </c:pt>
                <c:pt idx="6841">
                  <c:v>271299.98899881309</c:v>
                </c:pt>
                <c:pt idx="6842">
                  <c:v>271299.98899881309</c:v>
                </c:pt>
                <c:pt idx="6843">
                  <c:v>271299.98899881309</c:v>
                </c:pt>
                <c:pt idx="6844">
                  <c:v>271299.98899881309</c:v>
                </c:pt>
                <c:pt idx="6845">
                  <c:v>271299.98899881309</c:v>
                </c:pt>
                <c:pt idx="6846">
                  <c:v>271299.98899881309</c:v>
                </c:pt>
                <c:pt idx="6847">
                  <c:v>271299.98899881309</c:v>
                </c:pt>
                <c:pt idx="6848">
                  <c:v>271299.98899881309</c:v>
                </c:pt>
                <c:pt idx="6849">
                  <c:v>271299.98899881309</c:v>
                </c:pt>
                <c:pt idx="6850">
                  <c:v>271299.98899881309</c:v>
                </c:pt>
                <c:pt idx="6851">
                  <c:v>271299.98899881309</c:v>
                </c:pt>
                <c:pt idx="6852">
                  <c:v>271299.98899881309</c:v>
                </c:pt>
                <c:pt idx="6853">
                  <c:v>271299.98899881309</c:v>
                </c:pt>
                <c:pt idx="6854">
                  <c:v>271299.98899881309</c:v>
                </c:pt>
                <c:pt idx="6855">
                  <c:v>271299.98899881309</c:v>
                </c:pt>
                <c:pt idx="6856">
                  <c:v>271299.98899881309</c:v>
                </c:pt>
                <c:pt idx="6857">
                  <c:v>271299.98899881309</c:v>
                </c:pt>
                <c:pt idx="6858">
                  <c:v>271299.98899881309</c:v>
                </c:pt>
                <c:pt idx="6859">
                  <c:v>271299.98899881309</c:v>
                </c:pt>
                <c:pt idx="6860">
                  <c:v>271299.98899881309</c:v>
                </c:pt>
                <c:pt idx="6861">
                  <c:v>271299.98899881309</c:v>
                </c:pt>
                <c:pt idx="6862">
                  <c:v>271299.98899881309</c:v>
                </c:pt>
                <c:pt idx="6863">
                  <c:v>271299.98899881309</c:v>
                </c:pt>
                <c:pt idx="6864">
                  <c:v>271299.98899881309</c:v>
                </c:pt>
                <c:pt idx="6865">
                  <c:v>271299.98899881309</c:v>
                </c:pt>
                <c:pt idx="6866">
                  <c:v>271299.98899881309</c:v>
                </c:pt>
                <c:pt idx="6867">
                  <c:v>271299.98899881309</c:v>
                </c:pt>
                <c:pt idx="6868">
                  <c:v>271299.98899881309</c:v>
                </c:pt>
                <c:pt idx="6869">
                  <c:v>271299.98899881309</c:v>
                </c:pt>
                <c:pt idx="6870">
                  <c:v>271299.98899881309</c:v>
                </c:pt>
                <c:pt idx="6871">
                  <c:v>271299.98899881309</c:v>
                </c:pt>
                <c:pt idx="6872">
                  <c:v>271299.98899881309</c:v>
                </c:pt>
                <c:pt idx="6873">
                  <c:v>271299.98899881309</c:v>
                </c:pt>
                <c:pt idx="6874">
                  <c:v>271299.98899881309</c:v>
                </c:pt>
                <c:pt idx="6875">
                  <c:v>271299.98899881309</c:v>
                </c:pt>
                <c:pt idx="6876">
                  <c:v>271299.98899881309</c:v>
                </c:pt>
                <c:pt idx="6877">
                  <c:v>271299.98899881309</c:v>
                </c:pt>
                <c:pt idx="6878">
                  <c:v>271299.98899881309</c:v>
                </c:pt>
                <c:pt idx="6879">
                  <c:v>271299.98899881309</c:v>
                </c:pt>
                <c:pt idx="6880">
                  <c:v>271299.98899881309</c:v>
                </c:pt>
                <c:pt idx="6881">
                  <c:v>271299.98899881309</c:v>
                </c:pt>
                <c:pt idx="6882">
                  <c:v>271299.98899881309</c:v>
                </c:pt>
                <c:pt idx="6883">
                  <c:v>271299.98899881309</c:v>
                </c:pt>
                <c:pt idx="6884">
                  <c:v>271299.98899881309</c:v>
                </c:pt>
                <c:pt idx="6885">
                  <c:v>271299.98899881309</c:v>
                </c:pt>
                <c:pt idx="6886">
                  <c:v>271299.98899881309</c:v>
                </c:pt>
                <c:pt idx="6887">
                  <c:v>271299.98899881309</c:v>
                </c:pt>
                <c:pt idx="6888">
                  <c:v>271299.98899881309</c:v>
                </c:pt>
                <c:pt idx="6889">
                  <c:v>271299.98899881309</c:v>
                </c:pt>
                <c:pt idx="6890">
                  <c:v>271299.98899881309</c:v>
                </c:pt>
                <c:pt idx="6891">
                  <c:v>271299.98899881309</c:v>
                </c:pt>
                <c:pt idx="6892">
                  <c:v>271299.98899881309</c:v>
                </c:pt>
                <c:pt idx="6893">
                  <c:v>271299.98899881309</c:v>
                </c:pt>
                <c:pt idx="6894">
                  <c:v>271299.98899881309</c:v>
                </c:pt>
                <c:pt idx="6895">
                  <c:v>271299.98899881309</c:v>
                </c:pt>
                <c:pt idx="6896">
                  <c:v>271299.98899881309</c:v>
                </c:pt>
                <c:pt idx="6897">
                  <c:v>271299.98899881309</c:v>
                </c:pt>
                <c:pt idx="6898">
                  <c:v>271299.98899881309</c:v>
                </c:pt>
                <c:pt idx="6899">
                  <c:v>271299.98899881309</c:v>
                </c:pt>
                <c:pt idx="6900">
                  <c:v>271299.98899881309</c:v>
                </c:pt>
                <c:pt idx="6901">
                  <c:v>271299.98899881309</c:v>
                </c:pt>
                <c:pt idx="6902">
                  <c:v>271299.98899881309</c:v>
                </c:pt>
                <c:pt idx="6903">
                  <c:v>271299.98899881309</c:v>
                </c:pt>
                <c:pt idx="6904">
                  <c:v>271299.98899881309</c:v>
                </c:pt>
                <c:pt idx="6905">
                  <c:v>271299.98899881309</c:v>
                </c:pt>
                <c:pt idx="6906">
                  <c:v>271299.98899881309</c:v>
                </c:pt>
                <c:pt idx="6907">
                  <c:v>271299.98899881309</c:v>
                </c:pt>
                <c:pt idx="6908">
                  <c:v>271299.98899881309</c:v>
                </c:pt>
                <c:pt idx="6909">
                  <c:v>271299.98899881309</c:v>
                </c:pt>
                <c:pt idx="6910">
                  <c:v>271299.98899881309</c:v>
                </c:pt>
                <c:pt idx="6911">
                  <c:v>271299.98899881309</c:v>
                </c:pt>
                <c:pt idx="6912">
                  <c:v>271299.98899881309</c:v>
                </c:pt>
                <c:pt idx="6913">
                  <c:v>271299.98899881309</c:v>
                </c:pt>
                <c:pt idx="6914">
                  <c:v>271299.98899881309</c:v>
                </c:pt>
                <c:pt idx="6915">
                  <c:v>271299.98899881309</c:v>
                </c:pt>
                <c:pt idx="6916">
                  <c:v>271299.98899881309</c:v>
                </c:pt>
                <c:pt idx="6917">
                  <c:v>271299.98899881309</c:v>
                </c:pt>
                <c:pt idx="6918">
                  <c:v>271299.98899881309</c:v>
                </c:pt>
                <c:pt idx="6919">
                  <c:v>271299.98899881309</c:v>
                </c:pt>
                <c:pt idx="6920">
                  <c:v>271299.98899881309</c:v>
                </c:pt>
                <c:pt idx="6921">
                  <c:v>271299.98899881309</c:v>
                </c:pt>
                <c:pt idx="6922">
                  <c:v>271299.98899881309</c:v>
                </c:pt>
                <c:pt idx="6923">
                  <c:v>271299.98899881309</c:v>
                </c:pt>
                <c:pt idx="6924">
                  <c:v>271299.98899881309</c:v>
                </c:pt>
                <c:pt idx="6925">
                  <c:v>271299.98899881309</c:v>
                </c:pt>
                <c:pt idx="6926">
                  <c:v>271299.98899881309</c:v>
                </c:pt>
                <c:pt idx="6927">
                  <c:v>271299.98899881309</c:v>
                </c:pt>
                <c:pt idx="6928">
                  <c:v>271299.98899881309</c:v>
                </c:pt>
                <c:pt idx="6929">
                  <c:v>271299.98899881309</c:v>
                </c:pt>
                <c:pt idx="6930">
                  <c:v>271299.98899881309</c:v>
                </c:pt>
                <c:pt idx="6931">
                  <c:v>271299.98899881309</c:v>
                </c:pt>
                <c:pt idx="6932">
                  <c:v>271299.98899881309</c:v>
                </c:pt>
                <c:pt idx="6933">
                  <c:v>271299.98899881309</c:v>
                </c:pt>
                <c:pt idx="6934">
                  <c:v>271299.98899881309</c:v>
                </c:pt>
                <c:pt idx="6935">
                  <c:v>271299.98899881309</c:v>
                </c:pt>
                <c:pt idx="6936">
                  <c:v>271299.98899881309</c:v>
                </c:pt>
                <c:pt idx="6937">
                  <c:v>271299.98899881309</c:v>
                </c:pt>
                <c:pt idx="6938">
                  <c:v>271299.98899881309</c:v>
                </c:pt>
                <c:pt idx="6939">
                  <c:v>271299.98899881309</c:v>
                </c:pt>
                <c:pt idx="6940">
                  <c:v>271299.98899881309</c:v>
                </c:pt>
                <c:pt idx="6941">
                  <c:v>271299.98899881309</c:v>
                </c:pt>
                <c:pt idx="6942">
                  <c:v>271299.98899881309</c:v>
                </c:pt>
                <c:pt idx="6943">
                  <c:v>271299.98899881309</c:v>
                </c:pt>
                <c:pt idx="6944">
                  <c:v>271299.98899881309</c:v>
                </c:pt>
                <c:pt idx="6945">
                  <c:v>271299.98899881309</c:v>
                </c:pt>
                <c:pt idx="6946">
                  <c:v>271299.98899881309</c:v>
                </c:pt>
                <c:pt idx="6947">
                  <c:v>271299.98899881309</c:v>
                </c:pt>
                <c:pt idx="6948">
                  <c:v>271299.98899881309</c:v>
                </c:pt>
                <c:pt idx="6949">
                  <c:v>271299.98899881309</c:v>
                </c:pt>
                <c:pt idx="6950">
                  <c:v>271299.98899881309</c:v>
                </c:pt>
                <c:pt idx="6951">
                  <c:v>271299.98899881309</c:v>
                </c:pt>
                <c:pt idx="6952">
                  <c:v>271299.98899881309</c:v>
                </c:pt>
                <c:pt idx="6953">
                  <c:v>271299.98899881309</c:v>
                </c:pt>
                <c:pt idx="6954">
                  <c:v>271299.98899881309</c:v>
                </c:pt>
                <c:pt idx="6955">
                  <c:v>271299.98899881309</c:v>
                </c:pt>
                <c:pt idx="6956">
                  <c:v>271299.98899881309</c:v>
                </c:pt>
                <c:pt idx="6957">
                  <c:v>271299.98899881309</c:v>
                </c:pt>
                <c:pt idx="6958">
                  <c:v>271299.98899881309</c:v>
                </c:pt>
                <c:pt idx="6959">
                  <c:v>271299.98899881309</c:v>
                </c:pt>
                <c:pt idx="6960">
                  <c:v>271299.98899881309</c:v>
                </c:pt>
                <c:pt idx="6961">
                  <c:v>271299.98899881309</c:v>
                </c:pt>
                <c:pt idx="6962">
                  <c:v>271299.98899881309</c:v>
                </c:pt>
                <c:pt idx="6963">
                  <c:v>271299.98899881309</c:v>
                </c:pt>
                <c:pt idx="6964">
                  <c:v>271299.98899881309</c:v>
                </c:pt>
                <c:pt idx="6965">
                  <c:v>271299.98899881309</c:v>
                </c:pt>
                <c:pt idx="6966">
                  <c:v>271299.98899881309</c:v>
                </c:pt>
                <c:pt idx="6967">
                  <c:v>271299.98899881309</c:v>
                </c:pt>
                <c:pt idx="6968">
                  <c:v>271299.98899881309</c:v>
                </c:pt>
                <c:pt idx="6969">
                  <c:v>271299.98899881309</c:v>
                </c:pt>
                <c:pt idx="6970">
                  <c:v>271299.98899881309</c:v>
                </c:pt>
                <c:pt idx="6971">
                  <c:v>271299.98899881309</c:v>
                </c:pt>
                <c:pt idx="6972">
                  <c:v>271299.98899881309</c:v>
                </c:pt>
                <c:pt idx="6973">
                  <c:v>271299.98899881309</c:v>
                </c:pt>
                <c:pt idx="6974">
                  <c:v>271299.98899881309</c:v>
                </c:pt>
                <c:pt idx="6975">
                  <c:v>271299.98899881309</c:v>
                </c:pt>
                <c:pt idx="6976">
                  <c:v>271299.98899881309</c:v>
                </c:pt>
                <c:pt idx="6977">
                  <c:v>271299.98899881309</c:v>
                </c:pt>
                <c:pt idx="6978">
                  <c:v>271299.98899881309</c:v>
                </c:pt>
                <c:pt idx="6979">
                  <c:v>271299.98899881309</c:v>
                </c:pt>
                <c:pt idx="6980">
                  <c:v>271299.98899881309</c:v>
                </c:pt>
                <c:pt idx="6981">
                  <c:v>271299.98899881309</c:v>
                </c:pt>
                <c:pt idx="6982">
                  <c:v>271299.98899881309</c:v>
                </c:pt>
                <c:pt idx="6983">
                  <c:v>271299.98899881309</c:v>
                </c:pt>
                <c:pt idx="6984">
                  <c:v>271299.98899881309</c:v>
                </c:pt>
                <c:pt idx="6985">
                  <c:v>271299.98899881309</c:v>
                </c:pt>
                <c:pt idx="6986">
                  <c:v>271299.98899881309</c:v>
                </c:pt>
                <c:pt idx="6987">
                  <c:v>271299.98899881309</c:v>
                </c:pt>
                <c:pt idx="6988">
                  <c:v>271299.98899881309</c:v>
                </c:pt>
                <c:pt idx="6989">
                  <c:v>271299.98899881309</c:v>
                </c:pt>
                <c:pt idx="6990">
                  <c:v>271299.98899881309</c:v>
                </c:pt>
                <c:pt idx="6991">
                  <c:v>271299.98899881309</c:v>
                </c:pt>
                <c:pt idx="6992">
                  <c:v>271299.98899881309</c:v>
                </c:pt>
                <c:pt idx="6993">
                  <c:v>271299.98899881309</c:v>
                </c:pt>
                <c:pt idx="6994">
                  <c:v>271299.98899881309</c:v>
                </c:pt>
                <c:pt idx="6995">
                  <c:v>271299.98899881309</c:v>
                </c:pt>
                <c:pt idx="6996">
                  <c:v>271299.98899881309</c:v>
                </c:pt>
                <c:pt idx="6997">
                  <c:v>271299.98899881309</c:v>
                </c:pt>
                <c:pt idx="6998">
                  <c:v>271299.98899881309</c:v>
                </c:pt>
                <c:pt idx="6999">
                  <c:v>271299.98899881309</c:v>
                </c:pt>
                <c:pt idx="7000">
                  <c:v>271299.98899881309</c:v>
                </c:pt>
                <c:pt idx="7001">
                  <c:v>271299.98899881309</c:v>
                </c:pt>
                <c:pt idx="7002">
                  <c:v>271299.98899881309</c:v>
                </c:pt>
                <c:pt idx="7003">
                  <c:v>271299.98899881309</c:v>
                </c:pt>
                <c:pt idx="7004">
                  <c:v>271299.98899881309</c:v>
                </c:pt>
                <c:pt idx="7005">
                  <c:v>271299.98899881309</c:v>
                </c:pt>
                <c:pt idx="7006">
                  <c:v>271299.98899881309</c:v>
                </c:pt>
                <c:pt idx="7007">
                  <c:v>271299.98899881309</c:v>
                </c:pt>
                <c:pt idx="7008">
                  <c:v>271299.98899881309</c:v>
                </c:pt>
                <c:pt idx="7009">
                  <c:v>271299.98899881309</c:v>
                </c:pt>
                <c:pt idx="7010">
                  <c:v>271299.98899881309</c:v>
                </c:pt>
                <c:pt idx="7011">
                  <c:v>271299.98899881309</c:v>
                </c:pt>
                <c:pt idx="7012">
                  <c:v>271299.98899881309</c:v>
                </c:pt>
                <c:pt idx="7013">
                  <c:v>271299.98899881309</c:v>
                </c:pt>
                <c:pt idx="7014">
                  <c:v>271299.98899881309</c:v>
                </c:pt>
                <c:pt idx="7015">
                  <c:v>271299.98899881309</c:v>
                </c:pt>
                <c:pt idx="7016">
                  <c:v>271299.98899881309</c:v>
                </c:pt>
                <c:pt idx="7017">
                  <c:v>271299.98899881309</c:v>
                </c:pt>
                <c:pt idx="7018">
                  <c:v>271299.98899881309</c:v>
                </c:pt>
                <c:pt idx="7019">
                  <c:v>271299.98899881309</c:v>
                </c:pt>
                <c:pt idx="7020">
                  <c:v>271299.98899881309</c:v>
                </c:pt>
                <c:pt idx="7021">
                  <c:v>271299.98899881309</c:v>
                </c:pt>
                <c:pt idx="7022">
                  <c:v>271299.98899881309</c:v>
                </c:pt>
                <c:pt idx="7023">
                  <c:v>271299.98899881309</c:v>
                </c:pt>
                <c:pt idx="7024">
                  <c:v>271299.98899881309</c:v>
                </c:pt>
                <c:pt idx="7025">
                  <c:v>271299.98899881309</c:v>
                </c:pt>
                <c:pt idx="7026">
                  <c:v>271299.98899881309</c:v>
                </c:pt>
                <c:pt idx="7027">
                  <c:v>271299.98899881309</c:v>
                </c:pt>
                <c:pt idx="7028">
                  <c:v>271299.98899881309</c:v>
                </c:pt>
                <c:pt idx="7029">
                  <c:v>271299.98899881309</c:v>
                </c:pt>
                <c:pt idx="7030">
                  <c:v>271299.98899881309</c:v>
                </c:pt>
                <c:pt idx="7031">
                  <c:v>271299.98899881309</c:v>
                </c:pt>
                <c:pt idx="7032">
                  <c:v>271299.98899881309</c:v>
                </c:pt>
                <c:pt idx="7033">
                  <c:v>271299.98899881309</c:v>
                </c:pt>
                <c:pt idx="7034">
                  <c:v>271299.98899881309</c:v>
                </c:pt>
                <c:pt idx="7035">
                  <c:v>271299.98899881309</c:v>
                </c:pt>
                <c:pt idx="7036">
                  <c:v>271299.98899881309</c:v>
                </c:pt>
                <c:pt idx="7037">
                  <c:v>271299.98899881309</c:v>
                </c:pt>
                <c:pt idx="7038">
                  <c:v>271299.98899881309</c:v>
                </c:pt>
                <c:pt idx="7039">
                  <c:v>271299.98899881309</c:v>
                </c:pt>
                <c:pt idx="7040">
                  <c:v>271299.98899881309</c:v>
                </c:pt>
                <c:pt idx="7041">
                  <c:v>271299.98899881309</c:v>
                </c:pt>
                <c:pt idx="7042">
                  <c:v>271299.98899881309</c:v>
                </c:pt>
                <c:pt idx="7043">
                  <c:v>271299.98899881309</c:v>
                </c:pt>
                <c:pt idx="7044">
                  <c:v>271299.98899881309</c:v>
                </c:pt>
                <c:pt idx="7045">
                  <c:v>271299.98899881309</c:v>
                </c:pt>
                <c:pt idx="7046">
                  <c:v>271299.98899881309</c:v>
                </c:pt>
                <c:pt idx="7047">
                  <c:v>271299.98899881309</c:v>
                </c:pt>
                <c:pt idx="7048">
                  <c:v>271299.98899881309</c:v>
                </c:pt>
                <c:pt idx="7049">
                  <c:v>271299.98899881309</c:v>
                </c:pt>
                <c:pt idx="7050">
                  <c:v>271299.98899881309</c:v>
                </c:pt>
                <c:pt idx="7051">
                  <c:v>271299.98899881309</c:v>
                </c:pt>
                <c:pt idx="7052">
                  <c:v>271299.98899881309</c:v>
                </c:pt>
                <c:pt idx="7053">
                  <c:v>271299.98899881309</c:v>
                </c:pt>
                <c:pt idx="7054">
                  <c:v>271299.98899881309</c:v>
                </c:pt>
                <c:pt idx="7055">
                  <c:v>271299.98899881309</c:v>
                </c:pt>
                <c:pt idx="7056">
                  <c:v>271299.98899881309</c:v>
                </c:pt>
                <c:pt idx="7057">
                  <c:v>271299.98899881309</c:v>
                </c:pt>
                <c:pt idx="7058">
                  <c:v>271299.98899881309</c:v>
                </c:pt>
                <c:pt idx="7059">
                  <c:v>271299.98899881309</c:v>
                </c:pt>
                <c:pt idx="7060">
                  <c:v>271299.98899881309</c:v>
                </c:pt>
                <c:pt idx="7061">
                  <c:v>271299.98899881309</c:v>
                </c:pt>
                <c:pt idx="7062">
                  <c:v>271299.98899881309</c:v>
                </c:pt>
                <c:pt idx="7063">
                  <c:v>271299.98899881309</c:v>
                </c:pt>
                <c:pt idx="7064">
                  <c:v>271299.98899881309</c:v>
                </c:pt>
                <c:pt idx="7065">
                  <c:v>271299.98899881309</c:v>
                </c:pt>
                <c:pt idx="7066">
                  <c:v>271299.98899881309</c:v>
                </c:pt>
                <c:pt idx="7067">
                  <c:v>271299.98899881309</c:v>
                </c:pt>
                <c:pt idx="7068">
                  <c:v>271299.98899881309</c:v>
                </c:pt>
                <c:pt idx="7069">
                  <c:v>271299.98899881309</c:v>
                </c:pt>
                <c:pt idx="7070">
                  <c:v>271299.98899881309</c:v>
                </c:pt>
                <c:pt idx="7071">
                  <c:v>271299.98899881309</c:v>
                </c:pt>
                <c:pt idx="7072">
                  <c:v>271299.98899881309</c:v>
                </c:pt>
                <c:pt idx="7073">
                  <c:v>271299.98899881309</c:v>
                </c:pt>
                <c:pt idx="7074">
                  <c:v>271299.98899881309</c:v>
                </c:pt>
                <c:pt idx="7075">
                  <c:v>271299.98899881309</c:v>
                </c:pt>
                <c:pt idx="7076">
                  <c:v>271299.98899881309</c:v>
                </c:pt>
                <c:pt idx="7077">
                  <c:v>271299.98899881309</c:v>
                </c:pt>
                <c:pt idx="7078">
                  <c:v>271299.98899881309</c:v>
                </c:pt>
                <c:pt idx="7079">
                  <c:v>271299.98899881309</c:v>
                </c:pt>
                <c:pt idx="7080">
                  <c:v>271299.98899881309</c:v>
                </c:pt>
                <c:pt idx="7081">
                  <c:v>271299.98899881309</c:v>
                </c:pt>
                <c:pt idx="7082">
                  <c:v>271299.98899881309</c:v>
                </c:pt>
                <c:pt idx="7083">
                  <c:v>271299.98899881309</c:v>
                </c:pt>
                <c:pt idx="7084">
                  <c:v>271299.98899881309</c:v>
                </c:pt>
                <c:pt idx="7085">
                  <c:v>271299.98899881309</c:v>
                </c:pt>
                <c:pt idx="7086">
                  <c:v>271299.98899881309</c:v>
                </c:pt>
                <c:pt idx="7087">
                  <c:v>271299.98899881309</c:v>
                </c:pt>
                <c:pt idx="7088">
                  <c:v>271299.98899881309</c:v>
                </c:pt>
                <c:pt idx="7089">
                  <c:v>271299.98899881309</c:v>
                </c:pt>
                <c:pt idx="7090">
                  <c:v>271299.98899881309</c:v>
                </c:pt>
                <c:pt idx="7091">
                  <c:v>271299.98899881309</c:v>
                </c:pt>
                <c:pt idx="7092">
                  <c:v>271299.98899881309</c:v>
                </c:pt>
                <c:pt idx="7093">
                  <c:v>271299.98899881309</c:v>
                </c:pt>
                <c:pt idx="7094">
                  <c:v>271299.98899881309</c:v>
                </c:pt>
                <c:pt idx="7095">
                  <c:v>271299.98899881309</c:v>
                </c:pt>
                <c:pt idx="7096">
                  <c:v>271299.98899881309</c:v>
                </c:pt>
                <c:pt idx="7097">
                  <c:v>271299.98899881309</c:v>
                </c:pt>
                <c:pt idx="7098">
                  <c:v>271299.98899881309</c:v>
                </c:pt>
                <c:pt idx="7099">
                  <c:v>271299.98899881309</c:v>
                </c:pt>
                <c:pt idx="7100">
                  <c:v>271299.98899881309</c:v>
                </c:pt>
                <c:pt idx="7101">
                  <c:v>271299.98899881309</c:v>
                </c:pt>
                <c:pt idx="7102">
                  <c:v>271299.98899881309</c:v>
                </c:pt>
                <c:pt idx="7103">
                  <c:v>271299.98899881309</c:v>
                </c:pt>
                <c:pt idx="7104">
                  <c:v>271299.98899881309</c:v>
                </c:pt>
                <c:pt idx="7105">
                  <c:v>271299.98899881309</c:v>
                </c:pt>
                <c:pt idx="7106">
                  <c:v>271299.98899881309</c:v>
                </c:pt>
                <c:pt idx="7107">
                  <c:v>271299.98899881309</c:v>
                </c:pt>
                <c:pt idx="7108">
                  <c:v>271299.98899881309</c:v>
                </c:pt>
                <c:pt idx="7109">
                  <c:v>271299.98899881309</c:v>
                </c:pt>
                <c:pt idx="7110">
                  <c:v>271299.98899881309</c:v>
                </c:pt>
                <c:pt idx="7111">
                  <c:v>271299.98899881309</c:v>
                </c:pt>
                <c:pt idx="7112">
                  <c:v>271299.98899881309</c:v>
                </c:pt>
                <c:pt idx="7113">
                  <c:v>271299.98899881309</c:v>
                </c:pt>
                <c:pt idx="7114">
                  <c:v>271299.98899881309</c:v>
                </c:pt>
                <c:pt idx="7115">
                  <c:v>271299.98899881309</c:v>
                </c:pt>
                <c:pt idx="7116">
                  <c:v>271299.98899881309</c:v>
                </c:pt>
                <c:pt idx="7117">
                  <c:v>271299.98899881309</c:v>
                </c:pt>
                <c:pt idx="7118">
                  <c:v>271299.98899881309</c:v>
                </c:pt>
                <c:pt idx="7119">
                  <c:v>271299.98899881309</c:v>
                </c:pt>
                <c:pt idx="7120">
                  <c:v>271299.98899881309</c:v>
                </c:pt>
                <c:pt idx="7121">
                  <c:v>271299.98899881309</c:v>
                </c:pt>
                <c:pt idx="7122">
                  <c:v>271299.98899881309</c:v>
                </c:pt>
                <c:pt idx="7123">
                  <c:v>271299.98899881309</c:v>
                </c:pt>
                <c:pt idx="7124">
                  <c:v>271299.98899881309</c:v>
                </c:pt>
                <c:pt idx="7125">
                  <c:v>271299.98899881309</c:v>
                </c:pt>
                <c:pt idx="7126">
                  <c:v>271299.98899881309</c:v>
                </c:pt>
                <c:pt idx="7127">
                  <c:v>271299.98899881309</c:v>
                </c:pt>
                <c:pt idx="7128">
                  <c:v>271299.98899881309</c:v>
                </c:pt>
                <c:pt idx="7129">
                  <c:v>271299.98899881309</c:v>
                </c:pt>
                <c:pt idx="7130">
                  <c:v>271299.98899881309</c:v>
                </c:pt>
                <c:pt idx="7131">
                  <c:v>271299.98899881309</c:v>
                </c:pt>
                <c:pt idx="7132">
                  <c:v>271299.98899881309</c:v>
                </c:pt>
                <c:pt idx="7133">
                  <c:v>271299.98899881309</c:v>
                </c:pt>
                <c:pt idx="7134">
                  <c:v>271299.98899881309</c:v>
                </c:pt>
                <c:pt idx="7135">
                  <c:v>271299.98899881309</c:v>
                </c:pt>
                <c:pt idx="7136">
                  <c:v>271299.98899881309</c:v>
                </c:pt>
                <c:pt idx="7137">
                  <c:v>271299.98899881309</c:v>
                </c:pt>
                <c:pt idx="7138">
                  <c:v>271299.98899881309</c:v>
                </c:pt>
                <c:pt idx="7139">
                  <c:v>271299.98899881309</c:v>
                </c:pt>
                <c:pt idx="7140">
                  <c:v>271299.98899881309</c:v>
                </c:pt>
                <c:pt idx="7141">
                  <c:v>271299.98899881309</c:v>
                </c:pt>
                <c:pt idx="7142">
                  <c:v>271299.98899881309</c:v>
                </c:pt>
                <c:pt idx="7143">
                  <c:v>271299.98899881309</c:v>
                </c:pt>
                <c:pt idx="7144">
                  <c:v>271299.98899881309</c:v>
                </c:pt>
                <c:pt idx="7145">
                  <c:v>271299.98899881309</c:v>
                </c:pt>
                <c:pt idx="7146">
                  <c:v>271299.98899881309</c:v>
                </c:pt>
                <c:pt idx="7147">
                  <c:v>271299.98899881309</c:v>
                </c:pt>
                <c:pt idx="7148">
                  <c:v>271299.98899881309</c:v>
                </c:pt>
                <c:pt idx="7149">
                  <c:v>271299.98899881309</c:v>
                </c:pt>
                <c:pt idx="7150">
                  <c:v>271299.98899881309</c:v>
                </c:pt>
                <c:pt idx="7151">
                  <c:v>271299.98899881309</c:v>
                </c:pt>
                <c:pt idx="7152">
                  <c:v>271299.98899881309</c:v>
                </c:pt>
                <c:pt idx="7153">
                  <c:v>271299.98899881309</c:v>
                </c:pt>
                <c:pt idx="7154">
                  <c:v>271299.98899881309</c:v>
                </c:pt>
                <c:pt idx="7155">
                  <c:v>271299.98899881309</c:v>
                </c:pt>
                <c:pt idx="7156">
                  <c:v>271299.98899881309</c:v>
                </c:pt>
                <c:pt idx="7157">
                  <c:v>271299.98899881309</c:v>
                </c:pt>
                <c:pt idx="7158">
                  <c:v>271299.98899881309</c:v>
                </c:pt>
                <c:pt idx="7159">
                  <c:v>271299.98899881309</c:v>
                </c:pt>
                <c:pt idx="7160">
                  <c:v>271299.98899881309</c:v>
                </c:pt>
                <c:pt idx="7161">
                  <c:v>271299.98899881309</c:v>
                </c:pt>
                <c:pt idx="7162">
                  <c:v>271299.98899881309</c:v>
                </c:pt>
                <c:pt idx="7163">
                  <c:v>271299.98899881309</c:v>
                </c:pt>
                <c:pt idx="7164">
                  <c:v>271299.98899881309</c:v>
                </c:pt>
                <c:pt idx="7165">
                  <c:v>271299.98899881309</c:v>
                </c:pt>
                <c:pt idx="7166">
                  <c:v>271299.98899881309</c:v>
                </c:pt>
                <c:pt idx="7167">
                  <c:v>271299.98899881309</c:v>
                </c:pt>
                <c:pt idx="7168">
                  <c:v>271299.98899881309</c:v>
                </c:pt>
                <c:pt idx="7169">
                  <c:v>271299.98899881309</c:v>
                </c:pt>
                <c:pt idx="7170">
                  <c:v>271299.98899881309</c:v>
                </c:pt>
                <c:pt idx="7171">
                  <c:v>271299.98899881309</c:v>
                </c:pt>
                <c:pt idx="7172">
                  <c:v>271299.98899881309</c:v>
                </c:pt>
                <c:pt idx="7173">
                  <c:v>271299.98899881309</c:v>
                </c:pt>
                <c:pt idx="7174">
                  <c:v>271299.98899881309</c:v>
                </c:pt>
                <c:pt idx="7175">
                  <c:v>271299.98899881309</c:v>
                </c:pt>
                <c:pt idx="7176">
                  <c:v>271299.98899881309</c:v>
                </c:pt>
                <c:pt idx="7177">
                  <c:v>271299.98899881309</c:v>
                </c:pt>
                <c:pt idx="7178">
                  <c:v>271299.98899881309</c:v>
                </c:pt>
                <c:pt idx="7179">
                  <c:v>271299.98899881309</c:v>
                </c:pt>
                <c:pt idx="7180">
                  <c:v>271299.98899881309</c:v>
                </c:pt>
                <c:pt idx="7181">
                  <c:v>271299.98899881309</c:v>
                </c:pt>
                <c:pt idx="7182">
                  <c:v>271299.98899881309</c:v>
                </c:pt>
                <c:pt idx="7183">
                  <c:v>271299.98899881309</c:v>
                </c:pt>
                <c:pt idx="7184">
                  <c:v>271299.98899881309</c:v>
                </c:pt>
                <c:pt idx="7185">
                  <c:v>271299.98899881309</c:v>
                </c:pt>
                <c:pt idx="7186">
                  <c:v>271299.98899881309</c:v>
                </c:pt>
                <c:pt idx="7187">
                  <c:v>271299.98899881309</c:v>
                </c:pt>
                <c:pt idx="7188">
                  <c:v>271299.98899881309</c:v>
                </c:pt>
                <c:pt idx="7189">
                  <c:v>271299.98899881309</c:v>
                </c:pt>
                <c:pt idx="7190">
                  <c:v>271299.98899881309</c:v>
                </c:pt>
                <c:pt idx="7191">
                  <c:v>271299.98899881309</c:v>
                </c:pt>
                <c:pt idx="7192">
                  <c:v>271299.98899881309</c:v>
                </c:pt>
                <c:pt idx="7193">
                  <c:v>271299.98899881309</c:v>
                </c:pt>
                <c:pt idx="7194">
                  <c:v>271299.98899881309</c:v>
                </c:pt>
                <c:pt idx="7195">
                  <c:v>271299.98899881309</c:v>
                </c:pt>
                <c:pt idx="7196">
                  <c:v>271299.98899881309</c:v>
                </c:pt>
                <c:pt idx="7197">
                  <c:v>271299.98899881309</c:v>
                </c:pt>
                <c:pt idx="7198">
                  <c:v>271299.98899881309</c:v>
                </c:pt>
                <c:pt idx="7199">
                  <c:v>271299.98899881309</c:v>
                </c:pt>
                <c:pt idx="7200">
                  <c:v>271299.98899881309</c:v>
                </c:pt>
                <c:pt idx="7201">
                  <c:v>271299.98899881309</c:v>
                </c:pt>
                <c:pt idx="7202">
                  <c:v>271299.98899881309</c:v>
                </c:pt>
                <c:pt idx="7203">
                  <c:v>271299.98899881309</c:v>
                </c:pt>
                <c:pt idx="7204">
                  <c:v>271299.98899881309</c:v>
                </c:pt>
                <c:pt idx="7205">
                  <c:v>271299.98899881309</c:v>
                </c:pt>
                <c:pt idx="7206">
                  <c:v>271299.98899881309</c:v>
                </c:pt>
                <c:pt idx="7207">
                  <c:v>271299.98899881309</c:v>
                </c:pt>
                <c:pt idx="7208">
                  <c:v>271299.98899881309</c:v>
                </c:pt>
                <c:pt idx="7209">
                  <c:v>271299.98899881309</c:v>
                </c:pt>
                <c:pt idx="7210">
                  <c:v>271299.98899881309</c:v>
                </c:pt>
                <c:pt idx="7211">
                  <c:v>271299.98899881309</c:v>
                </c:pt>
                <c:pt idx="7212">
                  <c:v>271299.98899881309</c:v>
                </c:pt>
                <c:pt idx="7213">
                  <c:v>271299.98899881309</c:v>
                </c:pt>
                <c:pt idx="7214">
                  <c:v>271299.98899881309</c:v>
                </c:pt>
                <c:pt idx="7215">
                  <c:v>271299.98899881309</c:v>
                </c:pt>
                <c:pt idx="7216">
                  <c:v>271299.98899881309</c:v>
                </c:pt>
                <c:pt idx="7217">
                  <c:v>271299.98899881309</c:v>
                </c:pt>
                <c:pt idx="7218">
                  <c:v>271299.98899881309</c:v>
                </c:pt>
                <c:pt idx="7219">
                  <c:v>271299.98899881309</c:v>
                </c:pt>
                <c:pt idx="7220">
                  <c:v>271299.98899881309</c:v>
                </c:pt>
                <c:pt idx="7221">
                  <c:v>271299.98899881309</c:v>
                </c:pt>
                <c:pt idx="7222">
                  <c:v>271299.98899881309</c:v>
                </c:pt>
                <c:pt idx="7223">
                  <c:v>271299.98899881309</c:v>
                </c:pt>
                <c:pt idx="7224">
                  <c:v>271299.98899881309</c:v>
                </c:pt>
                <c:pt idx="7225">
                  <c:v>271299.98899881309</c:v>
                </c:pt>
                <c:pt idx="7226">
                  <c:v>271299.98899881309</c:v>
                </c:pt>
                <c:pt idx="7227">
                  <c:v>271299.98899881309</c:v>
                </c:pt>
                <c:pt idx="7228">
                  <c:v>271299.98899881309</c:v>
                </c:pt>
                <c:pt idx="7229">
                  <c:v>271299.98899881309</c:v>
                </c:pt>
                <c:pt idx="7230">
                  <c:v>271299.98899881309</c:v>
                </c:pt>
                <c:pt idx="7231">
                  <c:v>271299.98899881309</c:v>
                </c:pt>
                <c:pt idx="7232">
                  <c:v>271299.98899881309</c:v>
                </c:pt>
                <c:pt idx="7233">
                  <c:v>271299.98899881309</c:v>
                </c:pt>
                <c:pt idx="7234">
                  <c:v>271299.98899881309</c:v>
                </c:pt>
                <c:pt idx="7235">
                  <c:v>271299.98899881309</c:v>
                </c:pt>
                <c:pt idx="7236">
                  <c:v>271299.98899881309</c:v>
                </c:pt>
                <c:pt idx="7237">
                  <c:v>271299.98899881309</c:v>
                </c:pt>
                <c:pt idx="7238">
                  <c:v>271299.98899881309</c:v>
                </c:pt>
                <c:pt idx="7239">
                  <c:v>271299.98899881309</c:v>
                </c:pt>
                <c:pt idx="7240">
                  <c:v>271299.98899881309</c:v>
                </c:pt>
                <c:pt idx="7241">
                  <c:v>271299.98899881309</c:v>
                </c:pt>
                <c:pt idx="7242">
                  <c:v>271299.98899881309</c:v>
                </c:pt>
                <c:pt idx="7243">
                  <c:v>271299.98899881309</c:v>
                </c:pt>
                <c:pt idx="7244">
                  <c:v>271299.98899881309</c:v>
                </c:pt>
                <c:pt idx="7245">
                  <c:v>271299.98899881309</c:v>
                </c:pt>
                <c:pt idx="7246">
                  <c:v>271299.98899881309</c:v>
                </c:pt>
                <c:pt idx="7247">
                  <c:v>271299.98899881309</c:v>
                </c:pt>
                <c:pt idx="7248">
                  <c:v>271299.98899881309</c:v>
                </c:pt>
                <c:pt idx="7249">
                  <c:v>271299.98899881309</c:v>
                </c:pt>
                <c:pt idx="7250">
                  <c:v>271299.98899881309</c:v>
                </c:pt>
                <c:pt idx="7251">
                  <c:v>271299.98899881309</c:v>
                </c:pt>
                <c:pt idx="7252">
                  <c:v>271299.98899881309</c:v>
                </c:pt>
                <c:pt idx="7253">
                  <c:v>271299.98899881309</c:v>
                </c:pt>
                <c:pt idx="7254">
                  <c:v>271299.98899881309</c:v>
                </c:pt>
                <c:pt idx="7255">
                  <c:v>271299.98899881309</c:v>
                </c:pt>
                <c:pt idx="7256">
                  <c:v>271299.98899881309</c:v>
                </c:pt>
                <c:pt idx="7257">
                  <c:v>271299.98899881309</c:v>
                </c:pt>
                <c:pt idx="7258">
                  <c:v>271299.98899881309</c:v>
                </c:pt>
                <c:pt idx="7259">
                  <c:v>271299.98899881309</c:v>
                </c:pt>
                <c:pt idx="7260">
                  <c:v>271299.98899881309</c:v>
                </c:pt>
                <c:pt idx="7261">
                  <c:v>271299.98899881309</c:v>
                </c:pt>
                <c:pt idx="7262">
                  <c:v>271299.98899881309</c:v>
                </c:pt>
                <c:pt idx="7263">
                  <c:v>271299.98899881309</c:v>
                </c:pt>
                <c:pt idx="7264">
                  <c:v>271299.98899881309</c:v>
                </c:pt>
                <c:pt idx="7265">
                  <c:v>271299.98899881309</c:v>
                </c:pt>
                <c:pt idx="7266">
                  <c:v>271299.98899881309</c:v>
                </c:pt>
                <c:pt idx="7267">
                  <c:v>271299.98899881309</c:v>
                </c:pt>
                <c:pt idx="7268">
                  <c:v>271299.98899881309</c:v>
                </c:pt>
                <c:pt idx="7269">
                  <c:v>271299.98899881309</c:v>
                </c:pt>
                <c:pt idx="7270">
                  <c:v>271299.98899881309</c:v>
                </c:pt>
                <c:pt idx="7271">
                  <c:v>271299.98899881309</c:v>
                </c:pt>
                <c:pt idx="7272">
                  <c:v>271299.98899881309</c:v>
                </c:pt>
                <c:pt idx="7273">
                  <c:v>271299.98899881309</c:v>
                </c:pt>
                <c:pt idx="7274">
                  <c:v>271299.98899881309</c:v>
                </c:pt>
                <c:pt idx="7275">
                  <c:v>271299.98899881309</c:v>
                </c:pt>
                <c:pt idx="7276">
                  <c:v>271299.98899881309</c:v>
                </c:pt>
                <c:pt idx="7277">
                  <c:v>271299.98899881309</c:v>
                </c:pt>
                <c:pt idx="7278">
                  <c:v>271299.98899881309</c:v>
                </c:pt>
                <c:pt idx="7279">
                  <c:v>271299.98899881309</c:v>
                </c:pt>
                <c:pt idx="7280">
                  <c:v>271299.98899881309</c:v>
                </c:pt>
                <c:pt idx="7281">
                  <c:v>271299.98899881309</c:v>
                </c:pt>
                <c:pt idx="7282">
                  <c:v>271299.98899881309</c:v>
                </c:pt>
                <c:pt idx="7283">
                  <c:v>271299.98899881309</c:v>
                </c:pt>
                <c:pt idx="7284">
                  <c:v>271299.98899881309</c:v>
                </c:pt>
                <c:pt idx="7285">
                  <c:v>271299.98899881309</c:v>
                </c:pt>
                <c:pt idx="7286">
                  <c:v>271299.98899881309</c:v>
                </c:pt>
                <c:pt idx="7287">
                  <c:v>271299.98899881309</c:v>
                </c:pt>
                <c:pt idx="7288">
                  <c:v>271299.98899881309</c:v>
                </c:pt>
                <c:pt idx="7289">
                  <c:v>271299.98899881309</c:v>
                </c:pt>
                <c:pt idx="7290">
                  <c:v>271299.98899881309</c:v>
                </c:pt>
                <c:pt idx="7291">
                  <c:v>271299.98899881309</c:v>
                </c:pt>
                <c:pt idx="7292">
                  <c:v>271299.98899881309</c:v>
                </c:pt>
                <c:pt idx="7293">
                  <c:v>271299.98899881309</c:v>
                </c:pt>
                <c:pt idx="7294">
                  <c:v>271299.98899881309</c:v>
                </c:pt>
                <c:pt idx="7295">
                  <c:v>271299.98899881309</c:v>
                </c:pt>
                <c:pt idx="7296">
                  <c:v>271299.98899881309</c:v>
                </c:pt>
                <c:pt idx="7297">
                  <c:v>271299.98899881309</c:v>
                </c:pt>
                <c:pt idx="7298">
                  <c:v>271299.98899881309</c:v>
                </c:pt>
                <c:pt idx="7299">
                  <c:v>271299.98899881309</c:v>
                </c:pt>
                <c:pt idx="7300">
                  <c:v>271299.98899881309</c:v>
                </c:pt>
                <c:pt idx="7301">
                  <c:v>271299.98899881309</c:v>
                </c:pt>
                <c:pt idx="7302">
                  <c:v>271299.98899881309</c:v>
                </c:pt>
                <c:pt idx="7303">
                  <c:v>271299.98899881309</c:v>
                </c:pt>
                <c:pt idx="7304">
                  <c:v>271299.98899881309</c:v>
                </c:pt>
                <c:pt idx="7305">
                  <c:v>271299.98899881309</c:v>
                </c:pt>
                <c:pt idx="7306">
                  <c:v>271299.98899881309</c:v>
                </c:pt>
                <c:pt idx="7307">
                  <c:v>271299.98899881309</c:v>
                </c:pt>
                <c:pt idx="7308">
                  <c:v>271299.98899881309</c:v>
                </c:pt>
                <c:pt idx="7309">
                  <c:v>271299.98899881309</c:v>
                </c:pt>
                <c:pt idx="7310">
                  <c:v>271299.98899881309</c:v>
                </c:pt>
                <c:pt idx="7311">
                  <c:v>271299.98899881309</c:v>
                </c:pt>
                <c:pt idx="7312">
                  <c:v>271299.98899881309</c:v>
                </c:pt>
                <c:pt idx="7313">
                  <c:v>271299.98899881309</c:v>
                </c:pt>
                <c:pt idx="7314">
                  <c:v>271299.98899881309</c:v>
                </c:pt>
                <c:pt idx="7315">
                  <c:v>271299.98899881309</c:v>
                </c:pt>
                <c:pt idx="7316">
                  <c:v>271299.98899881309</c:v>
                </c:pt>
                <c:pt idx="7317">
                  <c:v>271299.98899881309</c:v>
                </c:pt>
                <c:pt idx="7318">
                  <c:v>271299.98899881309</c:v>
                </c:pt>
                <c:pt idx="7319">
                  <c:v>271299.98899881309</c:v>
                </c:pt>
                <c:pt idx="7320">
                  <c:v>271299.98899881309</c:v>
                </c:pt>
                <c:pt idx="7321">
                  <c:v>271299.98899881309</c:v>
                </c:pt>
                <c:pt idx="7322">
                  <c:v>271299.98899881309</c:v>
                </c:pt>
                <c:pt idx="7323">
                  <c:v>271299.98899881309</c:v>
                </c:pt>
                <c:pt idx="7324">
                  <c:v>271299.98899881309</c:v>
                </c:pt>
                <c:pt idx="7325">
                  <c:v>271299.98899881309</c:v>
                </c:pt>
                <c:pt idx="7326">
                  <c:v>271299.98899881309</c:v>
                </c:pt>
                <c:pt idx="7327">
                  <c:v>271299.98899881309</c:v>
                </c:pt>
                <c:pt idx="7328">
                  <c:v>271299.98899881309</c:v>
                </c:pt>
                <c:pt idx="7329">
                  <c:v>271299.98899881309</c:v>
                </c:pt>
                <c:pt idx="7330">
                  <c:v>271299.98899881309</c:v>
                </c:pt>
                <c:pt idx="7331">
                  <c:v>271299.98899881309</c:v>
                </c:pt>
                <c:pt idx="7332">
                  <c:v>271299.98899881309</c:v>
                </c:pt>
                <c:pt idx="7333">
                  <c:v>271299.98899881309</c:v>
                </c:pt>
                <c:pt idx="7334">
                  <c:v>271299.98899881309</c:v>
                </c:pt>
                <c:pt idx="7335">
                  <c:v>271299.98899881309</c:v>
                </c:pt>
                <c:pt idx="7336">
                  <c:v>271299.98899881309</c:v>
                </c:pt>
                <c:pt idx="7337">
                  <c:v>271299.98899881309</c:v>
                </c:pt>
                <c:pt idx="7338">
                  <c:v>271299.98899881309</c:v>
                </c:pt>
                <c:pt idx="7339">
                  <c:v>271299.98899881309</c:v>
                </c:pt>
                <c:pt idx="7340">
                  <c:v>271299.98899881309</c:v>
                </c:pt>
                <c:pt idx="7341">
                  <c:v>271299.98899881309</c:v>
                </c:pt>
                <c:pt idx="7342">
                  <c:v>271299.98899881309</c:v>
                </c:pt>
                <c:pt idx="7343">
                  <c:v>271299.98899881309</c:v>
                </c:pt>
                <c:pt idx="7344">
                  <c:v>271299.98899881309</c:v>
                </c:pt>
                <c:pt idx="7345">
                  <c:v>271299.98899881309</c:v>
                </c:pt>
                <c:pt idx="7346">
                  <c:v>271299.98899881309</c:v>
                </c:pt>
                <c:pt idx="7347">
                  <c:v>271299.98899881309</c:v>
                </c:pt>
                <c:pt idx="7348">
                  <c:v>271299.98899881309</c:v>
                </c:pt>
                <c:pt idx="7349">
                  <c:v>271299.98899881309</c:v>
                </c:pt>
                <c:pt idx="7350">
                  <c:v>271299.98899881309</c:v>
                </c:pt>
                <c:pt idx="7351">
                  <c:v>271299.98899881309</c:v>
                </c:pt>
                <c:pt idx="7352">
                  <c:v>271299.98899881309</c:v>
                </c:pt>
                <c:pt idx="7353">
                  <c:v>271299.98899881309</c:v>
                </c:pt>
                <c:pt idx="7354">
                  <c:v>271299.98899881309</c:v>
                </c:pt>
                <c:pt idx="7355">
                  <c:v>271299.98899881309</c:v>
                </c:pt>
                <c:pt idx="7356">
                  <c:v>271299.98899881309</c:v>
                </c:pt>
                <c:pt idx="7357">
                  <c:v>271299.98899881309</c:v>
                </c:pt>
                <c:pt idx="7358">
                  <c:v>271299.98899881309</c:v>
                </c:pt>
                <c:pt idx="7359">
                  <c:v>271299.98899881309</c:v>
                </c:pt>
                <c:pt idx="7360">
                  <c:v>271299.98899881309</c:v>
                </c:pt>
                <c:pt idx="7361">
                  <c:v>271299.98899881309</c:v>
                </c:pt>
                <c:pt idx="7362">
                  <c:v>271299.98899881309</c:v>
                </c:pt>
                <c:pt idx="7363">
                  <c:v>271299.98899881309</c:v>
                </c:pt>
                <c:pt idx="7364">
                  <c:v>271299.98899881309</c:v>
                </c:pt>
                <c:pt idx="7365">
                  <c:v>271299.98899881309</c:v>
                </c:pt>
                <c:pt idx="7366">
                  <c:v>271299.98899881309</c:v>
                </c:pt>
                <c:pt idx="7367">
                  <c:v>271299.98899881309</c:v>
                </c:pt>
                <c:pt idx="7368">
                  <c:v>271299.98899881309</c:v>
                </c:pt>
                <c:pt idx="7369">
                  <c:v>271299.98899881309</c:v>
                </c:pt>
                <c:pt idx="7370">
                  <c:v>271299.98899881309</c:v>
                </c:pt>
                <c:pt idx="7371">
                  <c:v>271299.98899881309</c:v>
                </c:pt>
                <c:pt idx="7372">
                  <c:v>271299.98899881309</c:v>
                </c:pt>
                <c:pt idx="7373">
                  <c:v>271299.98899881309</c:v>
                </c:pt>
                <c:pt idx="7374">
                  <c:v>271299.98899881309</c:v>
                </c:pt>
                <c:pt idx="7375">
                  <c:v>271299.98899881309</c:v>
                </c:pt>
                <c:pt idx="7376">
                  <c:v>271299.98899881309</c:v>
                </c:pt>
                <c:pt idx="7377">
                  <c:v>271299.98899881309</c:v>
                </c:pt>
                <c:pt idx="7378">
                  <c:v>271299.98899881309</c:v>
                </c:pt>
                <c:pt idx="7379">
                  <c:v>271299.98899881309</c:v>
                </c:pt>
                <c:pt idx="7380">
                  <c:v>271299.98899881309</c:v>
                </c:pt>
                <c:pt idx="7381">
                  <c:v>271299.98899881309</c:v>
                </c:pt>
                <c:pt idx="7382">
                  <c:v>271299.98899881309</c:v>
                </c:pt>
                <c:pt idx="7383">
                  <c:v>271299.98899881309</c:v>
                </c:pt>
                <c:pt idx="7384">
                  <c:v>271299.98899881309</c:v>
                </c:pt>
                <c:pt idx="7385">
                  <c:v>271299.98899881309</c:v>
                </c:pt>
                <c:pt idx="7386">
                  <c:v>271299.98899881309</c:v>
                </c:pt>
                <c:pt idx="7387">
                  <c:v>271299.98899881309</c:v>
                </c:pt>
                <c:pt idx="7388">
                  <c:v>271299.98899881309</c:v>
                </c:pt>
                <c:pt idx="7389">
                  <c:v>271299.98899881309</c:v>
                </c:pt>
                <c:pt idx="7390">
                  <c:v>271299.98899881309</c:v>
                </c:pt>
                <c:pt idx="7391">
                  <c:v>271299.98899881309</c:v>
                </c:pt>
                <c:pt idx="7392">
                  <c:v>271299.98899881309</c:v>
                </c:pt>
                <c:pt idx="7393">
                  <c:v>271299.98899881309</c:v>
                </c:pt>
                <c:pt idx="7394">
                  <c:v>271299.98899881309</c:v>
                </c:pt>
                <c:pt idx="7395">
                  <c:v>271299.98899881309</c:v>
                </c:pt>
                <c:pt idx="7396">
                  <c:v>271299.98899881309</c:v>
                </c:pt>
                <c:pt idx="7397">
                  <c:v>271299.98899881309</c:v>
                </c:pt>
                <c:pt idx="7398">
                  <c:v>271299.98899881309</c:v>
                </c:pt>
                <c:pt idx="7399">
                  <c:v>271299.98899881309</c:v>
                </c:pt>
                <c:pt idx="7400">
                  <c:v>271299.98899881309</c:v>
                </c:pt>
                <c:pt idx="7401">
                  <c:v>271299.98899881309</c:v>
                </c:pt>
                <c:pt idx="7402">
                  <c:v>271299.98899881309</c:v>
                </c:pt>
                <c:pt idx="7403">
                  <c:v>271299.98899881309</c:v>
                </c:pt>
                <c:pt idx="7404">
                  <c:v>271299.98899881309</c:v>
                </c:pt>
                <c:pt idx="7405">
                  <c:v>271299.98899881309</c:v>
                </c:pt>
                <c:pt idx="7406">
                  <c:v>271299.98899881309</c:v>
                </c:pt>
                <c:pt idx="7407">
                  <c:v>271299.98899881309</c:v>
                </c:pt>
                <c:pt idx="7408">
                  <c:v>271299.98899881309</c:v>
                </c:pt>
                <c:pt idx="7409">
                  <c:v>271299.98899881309</c:v>
                </c:pt>
                <c:pt idx="7410">
                  <c:v>271299.98899881309</c:v>
                </c:pt>
                <c:pt idx="7411">
                  <c:v>271299.98899881309</c:v>
                </c:pt>
                <c:pt idx="7412">
                  <c:v>271299.98899881309</c:v>
                </c:pt>
                <c:pt idx="7413">
                  <c:v>271299.98899881309</c:v>
                </c:pt>
                <c:pt idx="7414">
                  <c:v>271299.98899881309</c:v>
                </c:pt>
                <c:pt idx="7415">
                  <c:v>271299.98899881309</c:v>
                </c:pt>
                <c:pt idx="7416">
                  <c:v>271299.98899881309</c:v>
                </c:pt>
                <c:pt idx="7417">
                  <c:v>271299.98899881309</c:v>
                </c:pt>
                <c:pt idx="7418">
                  <c:v>271299.98899881309</c:v>
                </c:pt>
                <c:pt idx="7419">
                  <c:v>271299.98899881309</c:v>
                </c:pt>
                <c:pt idx="7420">
                  <c:v>271299.98899881309</c:v>
                </c:pt>
                <c:pt idx="7421">
                  <c:v>271299.98899881309</c:v>
                </c:pt>
                <c:pt idx="7422">
                  <c:v>271299.98899881309</c:v>
                </c:pt>
                <c:pt idx="7423">
                  <c:v>271299.98899881309</c:v>
                </c:pt>
                <c:pt idx="7424">
                  <c:v>271299.98899881309</c:v>
                </c:pt>
                <c:pt idx="7425">
                  <c:v>271299.98899881309</c:v>
                </c:pt>
                <c:pt idx="7426">
                  <c:v>271299.98899881309</c:v>
                </c:pt>
                <c:pt idx="7427">
                  <c:v>271299.98899881309</c:v>
                </c:pt>
                <c:pt idx="7428">
                  <c:v>271299.98899881309</c:v>
                </c:pt>
                <c:pt idx="7429">
                  <c:v>271299.98899881309</c:v>
                </c:pt>
                <c:pt idx="7430">
                  <c:v>271299.98899881309</c:v>
                </c:pt>
                <c:pt idx="7431">
                  <c:v>271299.98899881309</c:v>
                </c:pt>
                <c:pt idx="7432">
                  <c:v>271299.98899881309</c:v>
                </c:pt>
                <c:pt idx="7433">
                  <c:v>271299.98899881309</c:v>
                </c:pt>
                <c:pt idx="7434">
                  <c:v>271299.98899881309</c:v>
                </c:pt>
                <c:pt idx="7435">
                  <c:v>271299.98899881309</c:v>
                </c:pt>
                <c:pt idx="7436">
                  <c:v>271299.98899881309</c:v>
                </c:pt>
                <c:pt idx="7437">
                  <c:v>271299.98899881309</c:v>
                </c:pt>
                <c:pt idx="7438">
                  <c:v>271299.98899881309</c:v>
                </c:pt>
                <c:pt idx="7439">
                  <c:v>271299.98899881309</c:v>
                </c:pt>
                <c:pt idx="7440">
                  <c:v>271299.98899881309</c:v>
                </c:pt>
                <c:pt idx="7441">
                  <c:v>271299.98899881309</c:v>
                </c:pt>
                <c:pt idx="7442">
                  <c:v>271299.98899881309</c:v>
                </c:pt>
                <c:pt idx="7443">
                  <c:v>271299.98899881309</c:v>
                </c:pt>
                <c:pt idx="7444">
                  <c:v>271299.98899881309</c:v>
                </c:pt>
                <c:pt idx="7445">
                  <c:v>271299.98899881309</c:v>
                </c:pt>
                <c:pt idx="7446">
                  <c:v>271299.98899881309</c:v>
                </c:pt>
                <c:pt idx="7447">
                  <c:v>271299.98899881309</c:v>
                </c:pt>
                <c:pt idx="7448">
                  <c:v>271299.98899881309</c:v>
                </c:pt>
                <c:pt idx="7449">
                  <c:v>271299.98899881309</c:v>
                </c:pt>
                <c:pt idx="7450">
                  <c:v>271299.98899881309</c:v>
                </c:pt>
                <c:pt idx="7451">
                  <c:v>271299.98899881309</c:v>
                </c:pt>
                <c:pt idx="7452">
                  <c:v>271299.98899881309</c:v>
                </c:pt>
                <c:pt idx="7453">
                  <c:v>271299.98899881309</c:v>
                </c:pt>
                <c:pt idx="7454">
                  <c:v>271299.98899881309</c:v>
                </c:pt>
                <c:pt idx="7455">
                  <c:v>271299.98899881309</c:v>
                </c:pt>
                <c:pt idx="7456">
                  <c:v>271299.98899881309</c:v>
                </c:pt>
                <c:pt idx="7457">
                  <c:v>271299.98899881309</c:v>
                </c:pt>
                <c:pt idx="7458">
                  <c:v>271299.98899881309</c:v>
                </c:pt>
                <c:pt idx="7459">
                  <c:v>271299.98899881309</c:v>
                </c:pt>
                <c:pt idx="7460">
                  <c:v>271299.98899881309</c:v>
                </c:pt>
                <c:pt idx="7461">
                  <c:v>271299.98899881309</c:v>
                </c:pt>
                <c:pt idx="7462">
                  <c:v>271299.98899881309</c:v>
                </c:pt>
                <c:pt idx="7463">
                  <c:v>271299.98899881309</c:v>
                </c:pt>
                <c:pt idx="7464">
                  <c:v>271299.98899881309</c:v>
                </c:pt>
                <c:pt idx="7465">
                  <c:v>271299.98899881309</c:v>
                </c:pt>
                <c:pt idx="7466">
                  <c:v>271299.98899881309</c:v>
                </c:pt>
                <c:pt idx="7467">
                  <c:v>271299.98899881309</c:v>
                </c:pt>
                <c:pt idx="7468">
                  <c:v>271299.98899881309</c:v>
                </c:pt>
                <c:pt idx="7469">
                  <c:v>271299.98899881309</c:v>
                </c:pt>
                <c:pt idx="7470">
                  <c:v>271299.98899881309</c:v>
                </c:pt>
                <c:pt idx="7471">
                  <c:v>271299.98899881309</c:v>
                </c:pt>
                <c:pt idx="7472">
                  <c:v>271299.98899881309</c:v>
                </c:pt>
                <c:pt idx="7473">
                  <c:v>271299.98899881309</c:v>
                </c:pt>
                <c:pt idx="7474">
                  <c:v>271299.98899881309</c:v>
                </c:pt>
                <c:pt idx="7475">
                  <c:v>271299.98899881309</c:v>
                </c:pt>
                <c:pt idx="7476">
                  <c:v>271299.98899881309</c:v>
                </c:pt>
                <c:pt idx="7477">
                  <c:v>271299.98899881309</c:v>
                </c:pt>
                <c:pt idx="7478">
                  <c:v>271299.98899881309</c:v>
                </c:pt>
                <c:pt idx="7479">
                  <c:v>271299.98899881309</c:v>
                </c:pt>
                <c:pt idx="7480">
                  <c:v>271299.98899881309</c:v>
                </c:pt>
                <c:pt idx="7481">
                  <c:v>271299.98899881309</c:v>
                </c:pt>
                <c:pt idx="7482">
                  <c:v>271299.98899881309</c:v>
                </c:pt>
                <c:pt idx="7483">
                  <c:v>271299.98899881309</c:v>
                </c:pt>
                <c:pt idx="7484">
                  <c:v>271299.98899881309</c:v>
                </c:pt>
                <c:pt idx="7485">
                  <c:v>271299.98899881309</c:v>
                </c:pt>
                <c:pt idx="7486">
                  <c:v>271299.98899881309</c:v>
                </c:pt>
                <c:pt idx="7487">
                  <c:v>271299.98899881309</c:v>
                </c:pt>
                <c:pt idx="7488">
                  <c:v>271299.98899881309</c:v>
                </c:pt>
                <c:pt idx="7489">
                  <c:v>271299.98899881309</c:v>
                </c:pt>
                <c:pt idx="7490">
                  <c:v>271299.98899881309</c:v>
                </c:pt>
                <c:pt idx="7491">
                  <c:v>271299.98899881309</c:v>
                </c:pt>
                <c:pt idx="7492">
                  <c:v>271299.98899881309</c:v>
                </c:pt>
                <c:pt idx="7493">
                  <c:v>271299.98899881309</c:v>
                </c:pt>
                <c:pt idx="7494">
                  <c:v>271299.98899881309</c:v>
                </c:pt>
                <c:pt idx="7495">
                  <c:v>271299.98899881309</c:v>
                </c:pt>
                <c:pt idx="7496">
                  <c:v>271299.98899881309</c:v>
                </c:pt>
                <c:pt idx="7497">
                  <c:v>271299.98899881309</c:v>
                </c:pt>
                <c:pt idx="7498">
                  <c:v>271299.98899881309</c:v>
                </c:pt>
                <c:pt idx="7499">
                  <c:v>271299.98899881309</c:v>
                </c:pt>
                <c:pt idx="7500">
                  <c:v>271299.98899881309</c:v>
                </c:pt>
                <c:pt idx="7501">
                  <c:v>271299.98899881309</c:v>
                </c:pt>
                <c:pt idx="7502">
                  <c:v>271299.98899881309</c:v>
                </c:pt>
                <c:pt idx="7503">
                  <c:v>271299.98899881309</c:v>
                </c:pt>
                <c:pt idx="7504">
                  <c:v>271299.98899881309</c:v>
                </c:pt>
                <c:pt idx="7505">
                  <c:v>271299.98899881309</c:v>
                </c:pt>
                <c:pt idx="7506">
                  <c:v>271299.98899881309</c:v>
                </c:pt>
                <c:pt idx="7507">
                  <c:v>271299.98899881309</c:v>
                </c:pt>
                <c:pt idx="7508">
                  <c:v>271299.98899881309</c:v>
                </c:pt>
                <c:pt idx="7509">
                  <c:v>271299.98899881309</c:v>
                </c:pt>
                <c:pt idx="7510">
                  <c:v>271299.98899881309</c:v>
                </c:pt>
                <c:pt idx="7511">
                  <c:v>271299.98899881309</c:v>
                </c:pt>
                <c:pt idx="7512">
                  <c:v>271299.98899881309</c:v>
                </c:pt>
                <c:pt idx="7513">
                  <c:v>271299.98899881309</c:v>
                </c:pt>
                <c:pt idx="7514">
                  <c:v>271299.98899881309</c:v>
                </c:pt>
                <c:pt idx="7515">
                  <c:v>271299.98899881309</c:v>
                </c:pt>
                <c:pt idx="7516">
                  <c:v>271299.98899881309</c:v>
                </c:pt>
                <c:pt idx="7517">
                  <c:v>271299.98899881309</c:v>
                </c:pt>
                <c:pt idx="7518">
                  <c:v>271299.98899881309</c:v>
                </c:pt>
                <c:pt idx="7519">
                  <c:v>271299.98899881309</c:v>
                </c:pt>
                <c:pt idx="7520">
                  <c:v>271299.98899881309</c:v>
                </c:pt>
                <c:pt idx="7521">
                  <c:v>271299.98899881309</c:v>
                </c:pt>
                <c:pt idx="7522">
                  <c:v>271299.98899881309</c:v>
                </c:pt>
                <c:pt idx="7523">
                  <c:v>271299.98899881309</c:v>
                </c:pt>
                <c:pt idx="7524">
                  <c:v>271299.98899881309</c:v>
                </c:pt>
                <c:pt idx="7525">
                  <c:v>271299.98899881309</c:v>
                </c:pt>
                <c:pt idx="7526">
                  <c:v>271299.98899881309</c:v>
                </c:pt>
                <c:pt idx="7527">
                  <c:v>271299.98899881309</c:v>
                </c:pt>
                <c:pt idx="7528">
                  <c:v>271299.98899881309</c:v>
                </c:pt>
                <c:pt idx="7529">
                  <c:v>271299.98899881309</c:v>
                </c:pt>
                <c:pt idx="7530">
                  <c:v>271299.98899881309</c:v>
                </c:pt>
                <c:pt idx="7531">
                  <c:v>271299.98899881309</c:v>
                </c:pt>
                <c:pt idx="7532">
                  <c:v>271299.98899881309</c:v>
                </c:pt>
                <c:pt idx="7533">
                  <c:v>271299.98899881309</c:v>
                </c:pt>
                <c:pt idx="7534">
                  <c:v>271299.98899881309</c:v>
                </c:pt>
                <c:pt idx="7535">
                  <c:v>271299.98899881309</c:v>
                </c:pt>
                <c:pt idx="7536">
                  <c:v>271299.98899881309</c:v>
                </c:pt>
                <c:pt idx="7537">
                  <c:v>271299.98899881309</c:v>
                </c:pt>
                <c:pt idx="7538">
                  <c:v>271299.98899881309</c:v>
                </c:pt>
                <c:pt idx="7539">
                  <c:v>271299.98899881309</c:v>
                </c:pt>
                <c:pt idx="7540">
                  <c:v>271299.98899881309</c:v>
                </c:pt>
                <c:pt idx="7541">
                  <c:v>271299.98899881309</c:v>
                </c:pt>
                <c:pt idx="7542">
                  <c:v>271299.98899881309</c:v>
                </c:pt>
                <c:pt idx="7543">
                  <c:v>271299.98899881309</c:v>
                </c:pt>
                <c:pt idx="7544">
                  <c:v>271299.98899881309</c:v>
                </c:pt>
                <c:pt idx="7545">
                  <c:v>271299.98899881309</c:v>
                </c:pt>
                <c:pt idx="7546">
                  <c:v>271299.98899881309</c:v>
                </c:pt>
                <c:pt idx="7547">
                  <c:v>271299.98899881309</c:v>
                </c:pt>
                <c:pt idx="7548">
                  <c:v>271299.98899881309</c:v>
                </c:pt>
                <c:pt idx="7549">
                  <c:v>271299.98899881309</c:v>
                </c:pt>
                <c:pt idx="7550">
                  <c:v>271299.98899881309</c:v>
                </c:pt>
                <c:pt idx="7551">
                  <c:v>271299.98899881309</c:v>
                </c:pt>
                <c:pt idx="7552">
                  <c:v>271299.98899881309</c:v>
                </c:pt>
                <c:pt idx="7553">
                  <c:v>271299.98899881309</c:v>
                </c:pt>
                <c:pt idx="7554">
                  <c:v>271299.98899881309</c:v>
                </c:pt>
                <c:pt idx="7555">
                  <c:v>271299.98899881309</c:v>
                </c:pt>
                <c:pt idx="7556">
                  <c:v>271299.98899881309</c:v>
                </c:pt>
                <c:pt idx="7557">
                  <c:v>271299.98899881309</c:v>
                </c:pt>
                <c:pt idx="7558">
                  <c:v>271299.98899881309</c:v>
                </c:pt>
                <c:pt idx="7559">
                  <c:v>271299.98899881309</c:v>
                </c:pt>
                <c:pt idx="7560">
                  <c:v>271299.98899881309</c:v>
                </c:pt>
                <c:pt idx="7561">
                  <c:v>271299.98899881309</c:v>
                </c:pt>
                <c:pt idx="7562">
                  <c:v>271299.98899881309</c:v>
                </c:pt>
                <c:pt idx="7563">
                  <c:v>271299.98899881309</c:v>
                </c:pt>
                <c:pt idx="7564">
                  <c:v>271299.98899881309</c:v>
                </c:pt>
                <c:pt idx="7565">
                  <c:v>271299.98899881309</c:v>
                </c:pt>
                <c:pt idx="7566">
                  <c:v>271299.98899881309</c:v>
                </c:pt>
                <c:pt idx="7567">
                  <c:v>271299.98899881309</c:v>
                </c:pt>
                <c:pt idx="7568">
                  <c:v>271299.98899881309</c:v>
                </c:pt>
                <c:pt idx="7569">
                  <c:v>271299.98899881309</c:v>
                </c:pt>
                <c:pt idx="7570">
                  <c:v>271299.98899881309</c:v>
                </c:pt>
                <c:pt idx="7571">
                  <c:v>271299.98899881309</c:v>
                </c:pt>
                <c:pt idx="7572">
                  <c:v>271299.98899881309</c:v>
                </c:pt>
                <c:pt idx="7573">
                  <c:v>271299.98899881309</c:v>
                </c:pt>
                <c:pt idx="7574">
                  <c:v>271299.98899881309</c:v>
                </c:pt>
                <c:pt idx="7575">
                  <c:v>271299.98899881309</c:v>
                </c:pt>
                <c:pt idx="7576">
                  <c:v>271299.98899881309</c:v>
                </c:pt>
                <c:pt idx="7577">
                  <c:v>271299.98899881309</c:v>
                </c:pt>
                <c:pt idx="7578">
                  <c:v>271299.98899881309</c:v>
                </c:pt>
                <c:pt idx="7579">
                  <c:v>271299.98899881309</c:v>
                </c:pt>
                <c:pt idx="7580">
                  <c:v>271299.98899881309</c:v>
                </c:pt>
                <c:pt idx="7581">
                  <c:v>271299.98899881309</c:v>
                </c:pt>
                <c:pt idx="7582">
                  <c:v>271299.98899881309</c:v>
                </c:pt>
                <c:pt idx="7583">
                  <c:v>271299.98899881309</c:v>
                </c:pt>
                <c:pt idx="7584">
                  <c:v>271299.98899881309</c:v>
                </c:pt>
                <c:pt idx="7585">
                  <c:v>271299.98899881309</c:v>
                </c:pt>
                <c:pt idx="7586">
                  <c:v>271299.98899881309</c:v>
                </c:pt>
                <c:pt idx="7587">
                  <c:v>271299.98899881309</c:v>
                </c:pt>
                <c:pt idx="7588">
                  <c:v>271299.98899881309</c:v>
                </c:pt>
                <c:pt idx="7589">
                  <c:v>271299.98899881309</c:v>
                </c:pt>
                <c:pt idx="7590">
                  <c:v>271299.98899881309</c:v>
                </c:pt>
                <c:pt idx="7591">
                  <c:v>271299.98899881309</c:v>
                </c:pt>
                <c:pt idx="7592">
                  <c:v>271299.98899881309</c:v>
                </c:pt>
                <c:pt idx="7593">
                  <c:v>271299.98899881309</c:v>
                </c:pt>
                <c:pt idx="7594">
                  <c:v>271299.98899881309</c:v>
                </c:pt>
                <c:pt idx="7595">
                  <c:v>271299.98899881309</c:v>
                </c:pt>
                <c:pt idx="7596">
                  <c:v>271299.98899881309</c:v>
                </c:pt>
                <c:pt idx="7597">
                  <c:v>271299.98899881309</c:v>
                </c:pt>
                <c:pt idx="7598">
                  <c:v>271299.98899881309</c:v>
                </c:pt>
                <c:pt idx="7599">
                  <c:v>271299.98899881309</c:v>
                </c:pt>
                <c:pt idx="7600">
                  <c:v>271299.98899881309</c:v>
                </c:pt>
                <c:pt idx="7601">
                  <c:v>271299.98899881309</c:v>
                </c:pt>
                <c:pt idx="7602">
                  <c:v>271299.98899881309</c:v>
                </c:pt>
                <c:pt idx="7603">
                  <c:v>271299.98899881309</c:v>
                </c:pt>
                <c:pt idx="7604">
                  <c:v>271299.98899881309</c:v>
                </c:pt>
                <c:pt idx="7605">
                  <c:v>271299.98899881309</c:v>
                </c:pt>
                <c:pt idx="7606">
                  <c:v>271299.98899881309</c:v>
                </c:pt>
                <c:pt idx="7607">
                  <c:v>271299.98899881309</c:v>
                </c:pt>
                <c:pt idx="7608">
                  <c:v>271299.98899881309</c:v>
                </c:pt>
                <c:pt idx="7609">
                  <c:v>271299.98899881309</c:v>
                </c:pt>
                <c:pt idx="7610">
                  <c:v>271299.98899881309</c:v>
                </c:pt>
                <c:pt idx="7611">
                  <c:v>271299.98899881309</c:v>
                </c:pt>
                <c:pt idx="7612">
                  <c:v>271299.98899881309</c:v>
                </c:pt>
                <c:pt idx="7613">
                  <c:v>271299.98899881309</c:v>
                </c:pt>
                <c:pt idx="7614">
                  <c:v>271299.98899881309</c:v>
                </c:pt>
                <c:pt idx="7615">
                  <c:v>271299.98899881309</c:v>
                </c:pt>
                <c:pt idx="7616">
                  <c:v>271299.98899881309</c:v>
                </c:pt>
                <c:pt idx="7617">
                  <c:v>271299.98899881309</c:v>
                </c:pt>
                <c:pt idx="7618">
                  <c:v>271299.98899881309</c:v>
                </c:pt>
                <c:pt idx="7619">
                  <c:v>271299.98899881309</c:v>
                </c:pt>
                <c:pt idx="7620">
                  <c:v>271299.98899881309</c:v>
                </c:pt>
                <c:pt idx="7621">
                  <c:v>271299.98899881309</c:v>
                </c:pt>
                <c:pt idx="7622">
                  <c:v>271299.98899881309</c:v>
                </c:pt>
                <c:pt idx="7623">
                  <c:v>271299.98899881309</c:v>
                </c:pt>
                <c:pt idx="7624">
                  <c:v>271299.98899881309</c:v>
                </c:pt>
                <c:pt idx="7625">
                  <c:v>271299.98899881309</c:v>
                </c:pt>
                <c:pt idx="7626">
                  <c:v>271299.98899881309</c:v>
                </c:pt>
                <c:pt idx="7627">
                  <c:v>271299.98899881309</c:v>
                </c:pt>
                <c:pt idx="7628">
                  <c:v>271299.98899881309</c:v>
                </c:pt>
                <c:pt idx="7629">
                  <c:v>271299.98899881309</c:v>
                </c:pt>
                <c:pt idx="7630">
                  <c:v>271299.98899881309</c:v>
                </c:pt>
                <c:pt idx="7631">
                  <c:v>271299.98899881309</c:v>
                </c:pt>
                <c:pt idx="7632">
                  <c:v>271299.98899881309</c:v>
                </c:pt>
                <c:pt idx="7633">
                  <c:v>271299.98899881309</c:v>
                </c:pt>
                <c:pt idx="7634">
                  <c:v>271299.98899881309</c:v>
                </c:pt>
                <c:pt idx="7635">
                  <c:v>271299.98899881309</c:v>
                </c:pt>
                <c:pt idx="7636">
                  <c:v>271299.98899881309</c:v>
                </c:pt>
                <c:pt idx="7637">
                  <c:v>271299.98899881309</c:v>
                </c:pt>
                <c:pt idx="7638">
                  <c:v>271299.98899881309</c:v>
                </c:pt>
                <c:pt idx="7639">
                  <c:v>271299.98899881309</c:v>
                </c:pt>
                <c:pt idx="7640">
                  <c:v>271299.98899881309</c:v>
                </c:pt>
                <c:pt idx="7641">
                  <c:v>271299.98899881309</c:v>
                </c:pt>
                <c:pt idx="7642">
                  <c:v>271299.98899881309</c:v>
                </c:pt>
                <c:pt idx="7643">
                  <c:v>271299.98899881309</c:v>
                </c:pt>
                <c:pt idx="7644">
                  <c:v>271299.98899881309</c:v>
                </c:pt>
                <c:pt idx="7645">
                  <c:v>271299.98899881309</c:v>
                </c:pt>
                <c:pt idx="7646">
                  <c:v>271299.98899881309</c:v>
                </c:pt>
                <c:pt idx="7647">
                  <c:v>271299.98899881309</c:v>
                </c:pt>
                <c:pt idx="7648">
                  <c:v>271299.98899881309</c:v>
                </c:pt>
                <c:pt idx="7649">
                  <c:v>271299.98899881309</c:v>
                </c:pt>
                <c:pt idx="7650">
                  <c:v>271299.98899881309</c:v>
                </c:pt>
                <c:pt idx="7651">
                  <c:v>271299.98899881309</c:v>
                </c:pt>
                <c:pt idx="7652">
                  <c:v>271299.98899881309</c:v>
                </c:pt>
                <c:pt idx="7653">
                  <c:v>271299.98899881309</c:v>
                </c:pt>
                <c:pt idx="7654">
                  <c:v>271299.98899881309</c:v>
                </c:pt>
                <c:pt idx="7655">
                  <c:v>271299.98899881309</c:v>
                </c:pt>
                <c:pt idx="7656">
                  <c:v>271299.98899881309</c:v>
                </c:pt>
                <c:pt idx="7657">
                  <c:v>271299.98899881309</c:v>
                </c:pt>
                <c:pt idx="7658">
                  <c:v>271299.98899881309</c:v>
                </c:pt>
                <c:pt idx="7659">
                  <c:v>271299.98899881309</c:v>
                </c:pt>
                <c:pt idx="7660">
                  <c:v>271299.98899881309</c:v>
                </c:pt>
                <c:pt idx="7661">
                  <c:v>271299.98899881309</c:v>
                </c:pt>
                <c:pt idx="7662">
                  <c:v>271299.98899881309</c:v>
                </c:pt>
                <c:pt idx="7663">
                  <c:v>271299.98899881309</c:v>
                </c:pt>
                <c:pt idx="7664">
                  <c:v>271299.98899881309</c:v>
                </c:pt>
                <c:pt idx="7665">
                  <c:v>271299.98899881309</c:v>
                </c:pt>
                <c:pt idx="7666">
                  <c:v>271299.98899881309</c:v>
                </c:pt>
                <c:pt idx="7667">
                  <c:v>271299.98899881309</c:v>
                </c:pt>
                <c:pt idx="7668">
                  <c:v>271299.98899881309</c:v>
                </c:pt>
                <c:pt idx="7669">
                  <c:v>271299.98899881309</c:v>
                </c:pt>
                <c:pt idx="7670">
                  <c:v>271299.98899881309</c:v>
                </c:pt>
                <c:pt idx="7671">
                  <c:v>271299.98899881309</c:v>
                </c:pt>
                <c:pt idx="7672">
                  <c:v>271299.98899881309</c:v>
                </c:pt>
                <c:pt idx="7673">
                  <c:v>271299.98899881309</c:v>
                </c:pt>
                <c:pt idx="7674">
                  <c:v>271299.98899881309</c:v>
                </c:pt>
                <c:pt idx="7675">
                  <c:v>271299.98899881309</c:v>
                </c:pt>
                <c:pt idx="7676">
                  <c:v>271299.98899881309</c:v>
                </c:pt>
                <c:pt idx="7677">
                  <c:v>271299.98899881309</c:v>
                </c:pt>
                <c:pt idx="7678">
                  <c:v>271299.98899881309</c:v>
                </c:pt>
                <c:pt idx="7679">
                  <c:v>271299.98899881309</c:v>
                </c:pt>
                <c:pt idx="7680">
                  <c:v>271299.98899881309</c:v>
                </c:pt>
                <c:pt idx="7681">
                  <c:v>271299.98899881309</c:v>
                </c:pt>
                <c:pt idx="7682">
                  <c:v>271299.98899881309</c:v>
                </c:pt>
                <c:pt idx="7683">
                  <c:v>271299.98899881309</c:v>
                </c:pt>
                <c:pt idx="7684">
                  <c:v>271299.98899881309</c:v>
                </c:pt>
                <c:pt idx="7685">
                  <c:v>271299.98899881309</c:v>
                </c:pt>
                <c:pt idx="7686">
                  <c:v>271299.98899881309</c:v>
                </c:pt>
                <c:pt idx="7687">
                  <c:v>271299.98899881309</c:v>
                </c:pt>
                <c:pt idx="7688">
                  <c:v>271299.98899881309</c:v>
                </c:pt>
                <c:pt idx="7689">
                  <c:v>271299.98899881309</c:v>
                </c:pt>
                <c:pt idx="7690">
                  <c:v>271299.98899881309</c:v>
                </c:pt>
                <c:pt idx="7691">
                  <c:v>271299.98899881309</c:v>
                </c:pt>
                <c:pt idx="7692">
                  <c:v>271299.98899881309</c:v>
                </c:pt>
                <c:pt idx="7693">
                  <c:v>271299.98899881309</c:v>
                </c:pt>
                <c:pt idx="7694">
                  <c:v>271299.98899881309</c:v>
                </c:pt>
                <c:pt idx="7695">
                  <c:v>271299.98899881309</c:v>
                </c:pt>
                <c:pt idx="7696">
                  <c:v>271299.98899881309</c:v>
                </c:pt>
                <c:pt idx="7697">
                  <c:v>271299.98899881309</c:v>
                </c:pt>
                <c:pt idx="7698">
                  <c:v>271299.98899881309</c:v>
                </c:pt>
                <c:pt idx="7699">
                  <c:v>271299.98899881309</c:v>
                </c:pt>
                <c:pt idx="7700">
                  <c:v>271299.98899881309</c:v>
                </c:pt>
                <c:pt idx="7701">
                  <c:v>271299.98899881309</c:v>
                </c:pt>
                <c:pt idx="7702">
                  <c:v>271299.98899881309</c:v>
                </c:pt>
                <c:pt idx="7703">
                  <c:v>271299.98899881309</c:v>
                </c:pt>
                <c:pt idx="7704">
                  <c:v>271299.98899881309</c:v>
                </c:pt>
                <c:pt idx="7705">
                  <c:v>271299.98899881309</c:v>
                </c:pt>
                <c:pt idx="7706">
                  <c:v>271299.98899881309</c:v>
                </c:pt>
                <c:pt idx="7707">
                  <c:v>271299.98899881309</c:v>
                </c:pt>
                <c:pt idx="7708">
                  <c:v>271299.98899881309</c:v>
                </c:pt>
                <c:pt idx="7709">
                  <c:v>271299.98899881309</c:v>
                </c:pt>
                <c:pt idx="7710">
                  <c:v>271299.98899881309</c:v>
                </c:pt>
                <c:pt idx="7711">
                  <c:v>271299.98899881309</c:v>
                </c:pt>
                <c:pt idx="7712">
                  <c:v>271299.98899881309</c:v>
                </c:pt>
                <c:pt idx="7713">
                  <c:v>271299.98899881309</c:v>
                </c:pt>
                <c:pt idx="7714">
                  <c:v>271299.98899881309</c:v>
                </c:pt>
                <c:pt idx="7715">
                  <c:v>271299.98899881309</c:v>
                </c:pt>
                <c:pt idx="7716">
                  <c:v>271299.98899881309</c:v>
                </c:pt>
                <c:pt idx="7717">
                  <c:v>271299.98899881309</c:v>
                </c:pt>
                <c:pt idx="7718">
                  <c:v>271299.98899881309</c:v>
                </c:pt>
                <c:pt idx="7719">
                  <c:v>271299.98899881309</c:v>
                </c:pt>
                <c:pt idx="7720">
                  <c:v>271299.98899881309</c:v>
                </c:pt>
                <c:pt idx="7721">
                  <c:v>271299.98899881309</c:v>
                </c:pt>
                <c:pt idx="7722">
                  <c:v>271299.98899881309</c:v>
                </c:pt>
                <c:pt idx="7723">
                  <c:v>271299.98899881309</c:v>
                </c:pt>
                <c:pt idx="7724">
                  <c:v>271299.98899881309</c:v>
                </c:pt>
                <c:pt idx="7725">
                  <c:v>271299.98899881309</c:v>
                </c:pt>
                <c:pt idx="7726">
                  <c:v>271299.98899881309</c:v>
                </c:pt>
                <c:pt idx="7727">
                  <c:v>271299.98899881309</c:v>
                </c:pt>
                <c:pt idx="7728">
                  <c:v>271299.98899881309</c:v>
                </c:pt>
                <c:pt idx="7729">
                  <c:v>271299.98899881309</c:v>
                </c:pt>
                <c:pt idx="7730">
                  <c:v>271299.98899881309</c:v>
                </c:pt>
                <c:pt idx="7731">
                  <c:v>271299.98899881309</c:v>
                </c:pt>
                <c:pt idx="7732">
                  <c:v>271299.98899881309</c:v>
                </c:pt>
                <c:pt idx="7733">
                  <c:v>271299.98899881309</c:v>
                </c:pt>
                <c:pt idx="7734">
                  <c:v>271299.98899881309</c:v>
                </c:pt>
                <c:pt idx="7735">
                  <c:v>271299.98899881309</c:v>
                </c:pt>
                <c:pt idx="7736">
                  <c:v>271299.98899881309</c:v>
                </c:pt>
                <c:pt idx="7737">
                  <c:v>271299.98899881309</c:v>
                </c:pt>
                <c:pt idx="7738">
                  <c:v>271299.98899881309</c:v>
                </c:pt>
                <c:pt idx="7739">
                  <c:v>271299.98899881309</c:v>
                </c:pt>
                <c:pt idx="7740">
                  <c:v>271299.98899881309</c:v>
                </c:pt>
                <c:pt idx="7741">
                  <c:v>271299.98899881309</c:v>
                </c:pt>
                <c:pt idx="7742">
                  <c:v>271299.98899881309</c:v>
                </c:pt>
                <c:pt idx="7743">
                  <c:v>271299.98899881309</c:v>
                </c:pt>
                <c:pt idx="7744">
                  <c:v>271299.98899881309</c:v>
                </c:pt>
                <c:pt idx="7745">
                  <c:v>271299.98899881309</c:v>
                </c:pt>
                <c:pt idx="7746">
                  <c:v>271299.98899881309</c:v>
                </c:pt>
                <c:pt idx="7747">
                  <c:v>271299.98899881309</c:v>
                </c:pt>
                <c:pt idx="7748">
                  <c:v>271299.98899881309</c:v>
                </c:pt>
                <c:pt idx="7749">
                  <c:v>271299.98899881309</c:v>
                </c:pt>
                <c:pt idx="7750">
                  <c:v>271299.98899881309</c:v>
                </c:pt>
                <c:pt idx="7751">
                  <c:v>271299.98899881309</c:v>
                </c:pt>
                <c:pt idx="7752">
                  <c:v>271299.98899881309</c:v>
                </c:pt>
                <c:pt idx="7753">
                  <c:v>271299.98899881309</c:v>
                </c:pt>
                <c:pt idx="7754">
                  <c:v>271299.98899881309</c:v>
                </c:pt>
                <c:pt idx="7755">
                  <c:v>271299.98899881309</c:v>
                </c:pt>
                <c:pt idx="7756">
                  <c:v>271299.98899881309</c:v>
                </c:pt>
                <c:pt idx="7757">
                  <c:v>271299.98899881309</c:v>
                </c:pt>
                <c:pt idx="7758">
                  <c:v>271299.98899881309</c:v>
                </c:pt>
                <c:pt idx="7759">
                  <c:v>271299.98899881309</c:v>
                </c:pt>
                <c:pt idx="7760">
                  <c:v>271299.98899881309</c:v>
                </c:pt>
                <c:pt idx="7761">
                  <c:v>271299.98899881309</c:v>
                </c:pt>
                <c:pt idx="7762">
                  <c:v>271299.98899881309</c:v>
                </c:pt>
                <c:pt idx="7763">
                  <c:v>271299.98899881309</c:v>
                </c:pt>
                <c:pt idx="7764">
                  <c:v>271299.98899881309</c:v>
                </c:pt>
                <c:pt idx="7765">
                  <c:v>271299.98899881309</c:v>
                </c:pt>
                <c:pt idx="7766">
                  <c:v>271299.98899881309</c:v>
                </c:pt>
                <c:pt idx="7767">
                  <c:v>271299.98899881309</c:v>
                </c:pt>
                <c:pt idx="7768">
                  <c:v>271299.98899881309</c:v>
                </c:pt>
                <c:pt idx="7769">
                  <c:v>271299.98899881309</c:v>
                </c:pt>
                <c:pt idx="7770">
                  <c:v>271299.98899881309</c:v>
                </c:pt>
                <c:pt idx="7771">
                  <c:v>271299.98899881309</c:v>
                </c:pt>
                <c:pt idx="7772">
                  <c:v>271299.98899881309</c:v>
                </c:pt>
                <c:pt idx="7773">
                  <c:v>271299.98899881309</c:v>
                </c:pt>
                <c:pt idx="7774">
                  <c:v>271299.98899881309</c:v>
                </c:pt>
                <c:pt idx="7775">
                  <c:v>271299.98899881309</c:v>
                </c:pt>
                <c:pt idx="7776">
                  <c:v>271299.98899881309</c:v>
                </c:pt>
                <c:pt idx="7777">
                  <c:v>271299.98899881309</c:v>
                </c:pt>
                <c:pt idx="7778">
                  <c:v>271299.98899881309</c:v>
                </c:pt>
                <c:pt idx="7779">
                  <c:v>271299.98899881309</c:v>
                </c:pt>
                <c:pt idx="7780">
                  <c:v>271299.98899881309</c:v>
                </c:pt>
                <c:pt idx="7781">
                  <c:v>271299.98899881309</c:v>
                </c:pt>
                <c:pt idx="7782">
                  <c:v>271299.98899881309</c:v>
                </c:pt>
                <c:pt idx="7783">
                  <c:v>271299.98899881309</c:v>
                </c:pt>
                <c:pt idx="7784">
                  <c:v>271299.98899881309</c:v>
                </c:pt>
                <c:pt idx="7785">
                  <c:v>271299.98899881309</c:v>
                </c:pt>
                <c:pt idx="7786">
                  <c:v>271299.98899881309</c:v>
                </c:pt>
                <c:pt idx="7787">
                  <c:v>271299.98899881309</c:v>
                </c:pt>
                <c:pt idx="7788">
                  <c:v>271299.98899881309</c:v>
                </c:pt>
                <c:pt idx="7789">
                  <c:v>271299.98899881309</c:v>
                </c:pt>
                <c:pt idx="7790">
                  <c:v>271299.98899881309</c:v>
                </c:pt>
                <c:pt idx="7791">
                  <c:v>271299.98899881309</c:v>
                </c:pt>
                <c:pt idx="7792">
                  <c:v>271299.98899881309</c:v>
                </c:pt>
                <c:pt idx="7793">
                  <c:v>271299.98899881309</c:v>
                </c:pt>
                <c:pt idx="7794">
                  <c:v>271299.98899881309</c:v>
                </c:pt>
                <c:pt idx="7795">
                  <c:v>271299.98899881309</c:v>
                </c:pt>
                <c:pt idx="7796">
                  <c:v>271299.98899881309</c:v>
                </c:pt>
                <c:pt idx="7797">
                  <c:v>271299.98899881309</c:v>
                </c:pt>
                <c:pt idx="7798">
                  <c:v>271299.98899881309</c:v>
                </c:pt>
                <c:pt idx="7799">
                  <c:v>271299.98899881309</c:v>
                </c:pt>
                <c:pt idx="7800">
                  <c:v>271299.98899881309</c:v>
                </c:pt>
                <c:pt idx="7801">
                  <c:v>271299.98899881309</c:v>
                </c:pt>
                <c:pt idx="7802">
                  <c:v>271299.98899881309</c:v>
                </c:pt>
                <c:pt idx="7803">
                  <c:v>271299.98899881309</c:v>
                </c:pt>
                <c:pt idx="7804">
                  <c:v>271299.98899881309</c:v>
                </c:pt>
                <c:pt idx="7805">
                  <c:v>271299.98899881309</c:v>
                </c:pt>
                <c:pt idx="7806">
                  <c:v>271299.98899881309</c:v>
                </c:pt>
                <c:pt idx="7807">
                  <c:v>271299.98899881309</c:v>
                </c:pt>
                <c:pt idx="7808">
                  <c:v>271299.98899881309</c:v>
                </c:pt>
                <c:pt idx="7809">
                  <c:v>271299.98899881309</c:v>
                </c:pt>
                <c:pt idx="7810">
                  <c:v>271299.98899881309</c:v>
                </c:pt>
                <c:pt idx="7811">
                  <c:v>271299.98899881309</c:v>
                </c:pt>
                <c:pt idx="7812">
                  <c:v>271299.98899881309</c:v>
                </c:pt>
                <c:pt idx="7813">
                  <c:v>271299.98899881309</c:v>
                </c:pt>
                <c:pt idx="7814">
                  <c:v>271299.98899881309</c:v>
                </c:pt>
                <c:pt idx="7815">
                  <c:v>271299.98899881309</c:v>
                </c:pt>
                <c:pt idx="7816">
                  <c:v>271299.98899881309</c:v>
                </c:pt>
                <c:pt idx="7817">
                  <c:v>271299.98899881309</c:v>
                </c:pt>
                <c:pt idx="7818">
                  <c:v>271299.98899881309</c:v>
                </c:pt>
                <c:pt idx="7819">
                  <c:v>271299.98899881309</c:v>
                </c:pt>
                <c:pt idx="7820">
                  <c:v>271299.98899881309</c:v>
                </c:pt>
                <c:pt idx="7821">
                  <c:v>271299.98899881309</c:v>
                </c:pt>
                <c:pt idx="7822">
                  <c:v>271299.98899881309</c:v>
                </c:pt>
                <c:pt idx="7823">
                  <c:v>271299.98899881309</c:v>
                </c:pt>
                <c:pt idx="7824">
                  <c:v>271299.98899881309</c:v>
                </c:pt>
                <c:pt idx="7825">
                  <c:v>271299.98899881309</c:v>
                </c:pt>
                <c:pt idx="7826">
                  <c:v>271299.98899881309</c:v>
                </c:pt>
                <c:pt idx="7827">
                  <c:v>271299.98899881309</c:v>
                </c:pt>
                <c:pt idx="7828">
                  <c:v>271299.98899881309</c:v>
                </c:pt>
                <c:pt idx="7829">
                  <c:v>271299.98899881309</c:v>
                </c:pt>
                <c:pt idx="7830">
                  <c:v>271299.98899881309</c:v>
                </c:pt>
                <c:pt idx="7831">
                  <c:v>271299.98899881309</c:v>
                </c:pt>
                <c:pt idx="7832">
                  <c:v>271299.98899881309</c:v>
                </c:pt>
                <c:pt idx="7833">
                  <c:v>271299.98899881309</c:v>
                </c:pt>
                <c:pt idx="7834">
                  <c:v>271299.98899881309</c:v>
                </c:pt>
                <c:pt idx="7835">
                  <c:v>271299.98899881309</c:v>
                </c:pt>
                <c:pt idx="7836">
                  <c:v>271299.98899881309</c:v>
                </c:pt>
                <c:pt idx="7837">
                  <c:v>271299.98899881309</c:v>
                </c:pt>
                <c:pt idx="7838">
                  <c:v>271299.98899881309</c:v>
                </c:pt>
                <c:pt idx="7839">
                  <c:v>271299.98899881309</c:v>
                </c:pt>
                <c:pt idx="7840">
                  <c:v>271299.98899881309</c:v>
                </c:pt>
                <c:pt idx="7841">
                  <c:v>271299.98899881309</c:v>
                </c:pt>
                <c:pt idx="7842">
                  <c:v>271299.98899881309</c:v>
                </c:pt>
                <c:pt idx="7843">
                  <c:v>271299.98899881309</c:v>
                </c:pt>
                <c:pt idx="7844">
                  <c:v>271299.98899881309</c:v>
                </c:pt>
                <c:pt idx="7845">
                  <c:v>271299.98899881309</c:v>
                </c:pt>
                <c:pt idx="7846">
                  <c:v>271299.98899881309</c:v>
                </c:pt>
                <c:pt idx="7847">
                  <c:v>271299.98899881309</c:v>
                </c:pt>
                <c:pt idx="7848">
                  <c:v>271299.98899881309</c:v>
                </c:pt>
                <c:pt idx="7849">
                  <c:v>271299.98899881309</c:v>
                </c:pt>
                <c:pt idx="7850">
                  <c:v>271299.98899881309</c:v>
                </c:pt>
                <c:pt idx="7851">
                  <c:v>271299.98899881309</c:v>
                </c:pt>
                <c:pt idx="7852">
                  <c:v>271299.98899881309</c:v>
                </c:pt>
                <c:pt idx="7853">
                  <c:v>271299.98899881309</c:v>
                </c:pt>
                <c:pt idx="7854">
                  <c:v>271299.98899881309</c:v>
                </c:pt>
                <c:pt idx="7855">
                  <c:v>271299.98899881309</c:v>
                </c:pt>
                <c:pt idx="7856">
                  <c:v>271299.98899881309</c:v>
                </c:pt>
                <c:pt idx="7857">
                  <c:v>271299.98899881309</c:v>
                </c:pt>
                <c:pt idx="7858">
                  <c:v>271299.98899881309</c:v>
                </c:pt>
                <c:pt idx="7859">
                  <c:v>271299.98899881309</c:v>
                </c:pt>
                <c:pt idx="7860">
                  <c:v>271299.98899881309</c:v>
                </c:pt>
                <c:pt idx="7861">
                  <c:v>271299.98899881309</c:v>
                </c:pt>
                <c:pt idx="7862">
                  <c:v>271299.98899881309</c:v>
                </c:pt>
                <c:pt idx="7863">
                  <c:v>271299.98899881309</c:v>
                </c:pt>
                <c:pt idx="7864">
                  <c:v>271299.98899881309</c:v>
                </c:pt>
                <c:pt idx="7865">
                  <c:v>271299.98899881309</c:v>
                </c:pt>
                <c:pt idx="7866">
                  <c:v>271299.98899881309</c:v>
                </c:pt>
                <c:pt idx="7867">
                  <c:v>271299.98899881309</c:v>
                </c:pt>
                <c:pt idx="7868">
                  <c:v>271299.98899881309</c:v>
                </c:pt>
                <c:pt idx="7869">
                  <c:v>271299.98899881309</c:v>
                </c:pt>
                <c:pt idx="7870">
                  <c:v>271299.98899881309</c:v>
                </c:pt>
                <c:pt idx="7871">
                  <c:v>271299.98899881309</c:v>
                </c:pt>
                <c:pt idx="7872">
                  <c:v>271299.98899881309</c:v>
                </c:pt>
                <c:pt idx="7873">
                  <c:v>271299.98899881309</c:v>
                </c:pt>
                <c:pt idx="7874">
                  <c:v>271299.98899881309</c:v>
                </c:pt>
                <c:pt idx="7875">
                  <c:v>271299.98899881309</c:v>
                </c:pt>
                <c:pt idx="7876">
                  <c:v>271299.98899881309</c:v>
                </c:pt>
                <c:pt idx="7877">
                  <c:v>271299.98899881309</c:v>
                </c:pt>
                <c:pt idx="7878">
                  <c:v>271299.98899881309</c:v>
                </c:pt>
                <c:pt idx="7879">
                  <c:v>271299.98899881309</c:v>
                </c:pt>
                <c:pt idx="7880">
                  <c:v>271299.98899881309</c:v>
                </c:pt>
                <c:pt idx="7881">
                  <c:v>271299.98899881309</c:v>
                </c:pt>
                <c:pt idx="7882">
                  <c:v>271299.98899881309</c:v>
                </c:pt>
                <c:pt idx="7883">
                  <c:v>271299.98899881309</c:v>
                </c:pt>
                <c:pt idx="7884">
                  <c:v>271299.98899881309</c:v>
                </c:pt>
                <c:pt idx="7885">
                  <c:v>271299.98899881309</c:v>
                </c:pt>
                <c:pt idx="7886">
                  <c:v>271299.98899881309</c:v>
                </c:pt>
                <c:pt idx="7887">
                  <c:v>271299.98899881309</c:v>
                </c:pt>
                <c:pt idx="7888">
                  <c:v>271299.98899881309</c:v>
                </c:pt>
                <c:pt idx="7889">
                  <c:v>271299.98899881309</c:v>
                </c:pt>
                <c:pt idx="7890">
                  <c:v>271299.98899881309</c:v>
                </c:pt>
                <c:pt idx="7891">
                  <c:v>271299.98899881309</c:v>
                </c:pt>
                <c:pt idx="7892">
                  <c:v>271299.98899881309</c:v>
                </c:pt>
                <c:pt idx="7893">
                  <c:v>271299.98899881309</c:v>
                </c:pt>
                <c:pt idx="7894">
                  <c:v>271299.98899881309</c:v>
                </c:pt>
                <c:pt idx="7895">
                  <c:v>271299.98899881309</c:v>
                </c:pt>
                <c:pt idx="7896">
                  <c:v>271299.98899881309</c:v>
                </c:pt>
                <c:pt idx="7897">
                  <c:v>271299.98899881309</c:v>
                </c:pt>
                <c:pt idx="7898">
                  <c:v>271299.98899881309</c:v>
                </c:pt>
                <c:pt idx="7899">
                  <c:v>271299.98899881309</c:v>
                </c:pt>
                <c:pt idx="7900">
                  <c:v>271299.98899881309</c:v>
                </c:pt>
                <c:pt idx="7901">
                  <c:v>271299.98899881309</c:v>
                </c:pt>
                <c:pt idx="7902">
                  <c:v>271299.98899881309</c:v>
                </c:pt>
                <c:pt idx="7903">
                  <c:v>271299.98899881309</c:v>
                </c:pt>
                <c:pt idx="7904">
                  <c:v>271299.98899881309</c:v>
                </c:pt>
                <c:pt idx="7905">
                  <c:v>271299.98899881309</c:v>
                </c:pt>
                <c:pt idx="7906">
                  <c:v>271299.98899881309</c:v>
                </c:pt>
                <c:pt idx="7907">
                  <c:v>271299.98899881309</c:v>
                </c:pt>
                <c:pt idx="7908">
                  <c:v>271299.98899881309</c:v>
                </c:pt>
                <c:pt idx="7909">
                  <c:v>271299.98899881309</c:v>
                </c:pt>
                <c:pt idx="7910">
                  <c:v>271299.98899881309</c:v>
                </c:pt>
                <c:pt idx="7911">
                  <c:v>271299.98899881309</c:v>
                </c:pt>
                <c:pt idx="7912">
                  <c:v>271299.98899881309</c:v>
                </c:pt>
                <c:pt idx="7913">
                  <c:v>271299.98899881309</c:v>
                </c:pt>
                <c:pt idx="7914">
                  <c:v>271299.98899881309</c:v>
                </c:pt>
                <c:pt idx="7915">
                  <c:v>271299.98899881309</c:v>
                </c:pt>
                <c:pt idx="7916">
                  <c:v>271299.98899881309</c:v>
                </c:pt>
                <c:pt idx="7917">
                  <c:v>271299.98899881309</c:v>
                </c:pt>
                <c:pt idx="7918">
                  <c:v>271299.98899881309</c:v>
                </c:pt>
                <c:pt idx="7919">
                  <c:v>271299.98899881309</c:v>
                </c:pt>
                <c:pt idx="7920">
                  <c:v>271299.98899881309</c:v>
                </c:pt>
                <c:pt idx="7921">
                  <c:v>271299.98899881309</c:v>
                </c:pt>
                <c:pt idx="7922">
                  <c:v>271299.98899881309</c:v>
                </c:pt>
                <c:pt idx="7923">
                  <c:v>271299.98899881309</c:v>
                </c:pt>
                <c:pt idx="7924">
                  <c:v>271299.98899881309</c:v>
                </c:pt>
                <c:pt idx="7925">
                  <c:v>271299.98899881309</c:v>
                </c:pt>
                <c:pt idx="7926">
                  <c:v>271299.98899881309</c:v>
                </c:pt>
                <c:pt idx="7927">
                  <c:v>271299.98899881309</c:v>
                </c:pt>
                <c:pt idx="7928">
                  <c:v>271299.98899881309</c:v>
                </c:pt>
                <c:pt idx="7929">
                  <c:v>271299.98899881309</c:v>
                </c:pt>
                <c:pt idx="7930">
                  <c:v>271299.98899881309</c:v>
                </c:pt>
                <c:pt idx="7931">
                  <c:v>271299.98899881309</c:v>
                </c:pt>
                <c:pt idx="7932">
                  <c:v>271299.98899881309</c:v>
                </c:pt>
                <c:pt idx="7933">
                  <c:v>271299.98899881309</c:v>
                </c:pt>
                <c:pt idx="7934">
                  <c:v>271299.98899881309</c:v>
                </c:pt>
                <c:pt idx="7935">
                  <c:v>271299.98899881309</c:v>
                </c:pt>
                <c:pt idx="7936">
                  <c:v>271299.98899881309</c:v>
                </c:pt>
                <c:pt idx="7937">
                  <c:v>271299.98899881309</c:v>
                </c:pt>
                <c:pt idx="7938">
                  <c:v>271299.98899881309</c:v>
                </c:pt>
                <c:pt idx="7939">
                  <c:v>271299.98899881309</c:v>
                </c:pt>
                <c:pt idx="7940">
                  <c:v>271299.98899881309</c:v>
                </c:pt>
                <c:pt idx="7941">
                  <c:v>271299.98899881309</c:v>
                </c:pt>
                <c:pt idx="7942">
                  <c:v>271299.98899881309</c:v>
                </c:pt>
                <c:pt idx="7943">
                  <c:v>271299.98899881309</c:v>
                </c:pt>
                <c:pt idx="7944">
                  <c:v>271299.98899881309</c:v>
                </c:pt>
                <c:pt idx="7945">
                  <c:v>271299.98899881309</c:v>
                </c:pt>
                <c:pt idx="7946">
                  <c:v>271299.98899881309</c:v>
                </c:pt>
                <c:pt idx="7947">
                  <c:v>271299.98899881309</c:v>
                </c:pt>
                <c:pt idx="7948">
                  <c:v>271299.98899881309</c:v>
                </c:pt>
                <c:pt idx="7949">
                  <c:v>271299.98899881309</c:v>
                </c:pt>
                <c:pt idx="7950">
                  <c:v>271299.98899881309</c:v>
                </c:pt>
                <c:pt idx="7951">
                  <c:v>271299.98899881309</c:v>
                </c:pt>
                <c:pt idx="7952">
                  <c:v>271299.98899881309</c:v>
                </c:pt>
                <c:pt idx="7953">
                  <c:v>271299.98899881309</c:v>
                </c:pt>
                <c:pt idx="7954">
                  <c:v>271299.98899881309</c:v>
                </c:pt>
                <c:pt idx="7955">
                  <c:v>271299.98899881309</c:v>
                </c:pt>
                <c:pt idx="7956">
                  <c:v>271299.98899881309</c:v>
                </c:pt>
                <c:pt idx="7957">
                  <c:v>271299.98899881309</c:v>
                </c:pt>
                <c:pt idx="7958">
                  <c:v>271299.98899881309</c:v>
                </c:pt>
                <c:pt idx="7959">
                  <c:v>271299.98899881309</c:v>
                </c:pt>
                <c:pt idx="7960">
                  <c:v>271299.98899881309</c:v>
                </c:pt>
                <c:pt idx="7961">
                  <c:v>271299.98899881309</c:v>
                </c:pt>
                <c:pt idx="7962">
                  <c:v>271299.98899881309</c:v>
                </c:pt>
                <c:pt idx="7963">
                  <c:v>271299.98899881309</c:v>
                </c:pt>
                <c:pt idx="7964">
                  <c:v>271299.98899881309</c:v>
                </c:pt>
                <c:pt idx="7965">
                  <c:v>271299.98899881309</c:v>
                </c:pt>
                <c:pt idx="7966">
                  <c:v>271299.98899881309</c:v>
                </c:pt>
                <c:pt idx="7967">
                  <c:v>271299.98899881309</c:v>
                </c:pt>
                <c:pt idx="7968">
                  <c:v>271299.98899881309</c:v>
                </c:pt>
                <c:pt idx="7969">
                  <c:v>271299.98899881309</c:v>
                </c:pt>
                <c:pt idx="7970">
                  <c:v>271299.98899881309</c:v>
                </c:pt>
                <c:pt idx="7971">
                  <c:v>271299.98899881309</c:v>
                </c:pt>
                <c:pt idx="7972">
                  <c:v>271299.98899881309</c:v>
                </c:pt>
                <c:pt idx="7973">
                  <c:v>271299.98899881309</c:v>
                </c:pt>
                <c:pt idx="7974">
                  <c:v>271299.98899881309</c:v>
                </c:pt>
                <c:pt idx="7975">
                  <c:v>271299.98899881309</c:v>
                </c:pt>
                <c:pt idx="7976">
                  <c:v>271299.98899881309</c:v>
                </c:pt>
                <c:pt idx="7977">
                  <c:v>271299.98899881309</c:v>
                </c:pt>
                <c:pt idx="7978">
                  <c:v>271299.98899881309</c:v>
                </c:pt>
                <c:pt idx="7979">
                  <c:v>271299.98899881309</c:v>
                </c:pt>
                <c:pt idx="7980">
                  <c:v>271299.98899881309</c:v>
                </c:pt>
                <c:pt idx="7981">
                  <c:v>271299.98899881309</c:v>
                </c:pt>
                <c:pt idx="7982">
                  <c:v>271299.98899881309</c:v>
                </c:pt>
                <c:pt idx="7983">
                  <c:v>271299.98899881309</c:v>
                </c:pt>
                <c:pt idx="7984">
                  <c:v>271299.98899881309</c:v>
                </c:pt>
                <c:pt idx="7985">
                  <c:v>271299.98899881309</c:v>
                </c:pt>
                <c:pt idx="7986">
                  <c:v>271299.98899881309</c:v>
                </c:pt>
                <c:pt idx="7987">
                  <c:v>271299.98899881309</c:v>
                </c:pt>
                <c:pt idx="7988">
                  <c:v>271299.98899881309</c:v>
                </c:pt>
                <c:pt idx="7989">
                  <c:v>271299.98899881309</c:v>
                </c:pt>
                <c:pt idx="7990">
                  <c:v>271299.98899881309</c:v>
                </c:pt>
                <c:pt idx="7991">
                  <c:v>271299.98899881309</c:v>
                </c:pt>
                <c:pt idx="7992">
                  <c:v>271299.98899881309</c:v>
                </c:pt>
                <c:pt idx="7993">
                  <c:v>271299.98899881309</c:v>
                </c:pt>
                <c:pt idx="7994">
                  <c:v>271299.98899881309</c:v>
                </c:pt>
                <c:pt idx="7995">
                  <c:v>271299.98899881309</c:v>
                </c:pt>
                <c:pt idx="7996">
                  <c:v>271299.98899881309</c:v>
                </c:pt>
                <c:pt idx="7997">
                  <c:v>271299.98899881309</c:v>
                </c:pt>
                <c:pt idx="7998">
                  <c:v>271299.98899881309</c:v>
                </c:pt>
                <c:pt idx="7999">
                  <c:v>271299.98899881309</c:v>
                </c:pt>
                <c:pt idx="8000">
                  <c:v>271299.98899881309</c:v>
                </c:pt>
                <c:pt idx="8001">
                  <c:v>271299.98899881309</c:v>
                </c:pt>
                <c:pt idx="8002">
                  <c:v>271299.98899881309</c:v>
                </c:pt>
                <c:pt idx="8003">
                  <c:v>271299.98899881309</c:v>
                </c:pt>
                <c:pt idx="8004">
                  <c:v>271299.98899881309</c:v>
                </c:pt>
                <c:pt idx="8005">
                  <c:v>271299.98899881309</c:v>
                </c:pt>
                <c:pt idx="8006">
                  <c:v>271299.98899881309</c:v>
                </c:pt>
                <c:pt idx="8007">
                  <c:v>271299.98899881309</c:v>
                </c:pt>
                <c:pt idx="8008">
                  <c:v>271299.98899881309</c:v>
                </c:pt>
                <c:pt idx="8009">
                  <c:v>271299.98899881309</c:v>
                </c:pt>
                <c:pt idx="8010">
                  <c:v>271299.98899881309</c:v>
                </c:pt>
                <c:pt idx="8011">
                  <c:v>271299.98899881309</c:v>
                </c:pt>
                <c:pt idx="8012">
                  <c:v>271299.98899881309</c:v>
                </c:pt>
                <c:pt idx="8013">
                  <c:v>271299.98899881309</c:v>
                </c:pt>
                <c:pt idx="8014">
                  <c:v>271299.98899881309</c:v>
                </c:pt>
                <c:pt idx="8015">
                  <c:v>271299.98899881309</c:v>
                </c:pt>
                <c:pt idx="8016">
                  <c:v>271299.98899881309</c:v>
                </c:pt>
                <c:pt idx="8017">
                  <c:v>271299.98899881309</c:v>
                </c:pt>
                <c:pt idx="8018">
                  <c:v>271299.98899881309</c:v>
                </c:pt>
                <c:pt idx="8019">
                  <c:v>271299.98899881309</c:v>
                </c:pt>
                <c:pt idx="8020">
                  <c:v>271299.98899881309</c:v>
                </c:pt>
                <c:pt idx="8021">
                  <c:v>271299.98899881309</c:v>
                </c:pt>
                <c:pt idx="8022">
                  <c:v>271299.98899881309</c:v>
                </c:pt>
                <c:pt idx="8023">
                  <c:v>271299.98899881309</c:v>
                </c:pt>
                <c:pt idx="8024">
                  <c:v>271299.98899881309</c:v>
                </c:pt>
                <c:pt idx="8025">
                  <c:v>271299.98899881309</c:v>
                </c:pt>
                <c:pt idx="8026">
                  <c:v>271299.98899881309</c:v>
                </c:pt>
                <c:pt idx="8027">
                  <c:v>271299.98899881309</c:v>
                </c:pt>
                <c:pt idx="8028">
                  <c:v>271299.98899881309</c:v>
                </c:pt>
                <c:pt idx="8029">
                  <c:v>271299.98899881309</c:v>
                </c:pt>
                <c:pt idx="8030">
                  <c:v>271299.98899881309</c:v>
                </c:pt>
                <c:pt idx="8031">
                  <c:v>271299.98899881309</c:v>
                </c:pt>
                <c:pt idx="8032">
                  <c:v>271299.98899881309</c:v>
                </c:pt>
                <c:pt idx="8033">
                  <c:v>271299.98899881309</c:v>
                </c:pt>
                <c:pt idx="8034">
                  <c:v>271299.98899881309</c:v>
                </c:pt>
                <c:pt idx="8035">
                  <c:v>271299.98899881309</c:v>
                </c:pt>
                <c:pt idx="8036">
                  <c:v>271299.98899881309</c:v>
                </c:pt>
                <c:pt idx="8037">
                  <c:v>271299.98899881309</c:v>
                </c:pt>
                <c:pt idx="8038">
                  <c:v>271299.98899881309</c:v>
                </c:pt>
                <c:pt idx="8039">
                  <c:v>271299.98899881309</c:v>
                </c:pt>
                <c:pt idx="8040">
                  <c:v>271299.98899881309</c:v>
                </c:pt>
                <c:pt idx="8041">
                  <c:v>271299.98899881309</c:v>
                </c:pt>
                <c:pt idx="8042">
                  <c:v>271299.98899881309</c:v>
                </c:pt>
                <c:pt idx="8043">
                  <c:v>271299.98899881309</c:v>
                </c:pt>
                <c:pt idx="8044">
                  <c:v>271299.98899881309</c:v>
                </c:pt>
                <c:pt idx="8045">
                  <c:v>271299.98899881309</c:v>
                </c:pt>
                <c:pt idx="8046">
                  <c:v>271299.98899881309</c:v>
                </c:pt>
                <c:pt idx="8047">
                  <c:v>271299.98899881309</c:v>
                </c:pt>
                <c:pt idx="8048">
                  <c:v>271299.98899881309</c:v>
                </c:pt>
                <c:pt idx="8049">
                  <c:v>271299.98899881309</c:v>
                </c:pt>
                <c:pt idx="8050">
                  <c:v>271299.98899881309</c:v>
                </c:pt>
                <c:pt idx="8051">
                  <c:v>271299.98899881309</c:v>
                </c:pt>
                <c:pt idx="8052">
                  <c:v>271299.98899881309</c:v>
                </c:pt>
                <c:pt idx="8053">
                  <c:v>271299.98899881309</c:v>
                </c:pt>
                <c:pt idx="8054">
                  <c:v>271299.98899881309</c:v>
                </c:pt>
                <c:pt idx="8055">
                  <c:v>271299.98899881309</c:v>
                </c:pt>
                <c:pt idx="8056">
                  <c:v>271299.98899881309</c:v>
                </c:pt>
                <c:pt idx="8057">
                  <c:v>271299.98899881309</c:v>
                </c:pt>
                <c:pt idx="8058">
                  <c:v>271299.98899881309</c:v>
                </c:pt>
                <c:pt idx="8059">
                  <c:v>271299.98899881309</c:v>
                </c:pt>
                <c:pt idx="8060">
                  <c:v>271299.98899881309</c:v>
                </c:pt>
                <c:pt idx="8061">
                  <c:v>271299.98899881309</c:v>
                </c:pt>
                <c:pt idx="8062">
                  <c:v>271299.98899881309</c:v>
                </c:pt>
                <c:pt idx="8063">
                  <c:v>271299.98899881309</c:v>
                </c:pt>
                <c:pt idx="8064">
                  <c:v>271299.98899881309</c:v>
                </c:pt>
                <c:pt idx="8065">
                  <c:v>271299.98899881309</c:v>
                </c:pt>
                <c:pt idx="8066">
                  <c:v>271299.98899881309</c:v>
                </c:pt>
                <c:pt idx="8067">
                  <c:v>271299.98899881309</c:v>
                </c:pt>
                <c:pt idx="8068">
                  <c:v>271299.98899881309</c:v>
                </c:pt>
                <c:pt idx="8069">
                  <c:v>271299.98899881309</c:v>
                </c:pt>
                <c:pt idx="8070">
                  <c:v>271299.98899881309</c:v>
                </c:pt>
                <c:pt idx="8071">
                  <c:v>271299.98899881309</c:v>
                </c:pt>
                <c:pt idx="8072">
                  <c:v>271299.98899881309</c:v>
                </c:pt>
                <c:pt idx="8073">
                  <c:v>271299.98899881309</c:v>
                </c:pt>
                <c:pt idx="8074">
                  <c:v>271299.98899881309</c:v>
                </c:pt>
                <c:pt idx="8075">
                  <c:v>271299.98899881309</c:v>
                </c:pt>
                <c:pt idx="8076">
                  <c:v>271299.98899881309</c:v>
                </c:pt>
                <c:pt idx="8077">
                  <c:v>271299.98899881309</c:v>
                </c:pt>
                <c:pt idx="8078">
                  <c:v>271299.98899881309</c:v>
                </c:pt>
                <c:pt idx="8079">
                  <c:v>271299.98899881309</c:v>
                </c:pt>
                <c:pt idx="8080">
                  <c:v>271299.98899881309</c:v>
                </c:pt>
                <c:pt idx="8081">
                  <c:v>271299.98899881309</c:v>
                </c:pt>
                <c:pt idx="8082">
                  <c:v>271299.98899881309</c:v>
                </c:pt>
                <c:pt idx="8083">
                  <c:v>271299.98899881309</c:v>
                </c:pt>
                <c:pt idx="8084">
                  <c:v>271299.98899881309</c:v>
                </c:pt>
                <c:pt idx="8085">
                  <c:v>271299.98899881309</c:v>
                </c:pt>
                <c:pt idx="8086">
                  <c:v>271299.98899881309</c:v>
                </c:pt>
                <c:pt idx="8087">
                  <c:v>271299.98899881309</c:v>
                </c:pt>
                <c:pt idx="8088">
                  <c:v>271299.98899881309</c:v>
                </c:pt>
                <c:pt idx="8089">
                  <c:v>271299.98899881309</c:v>
                </c:pt>
                <c:pt idx="8090">
                  <c:v>271299.98899881309</c:v>
                </c:pt>
                <c:pt idx="8091">
                  <c:v>271299.98899881309</c:v>
                </c:pt>
                <c:pt idx="8092">
                  <c:v>271299.98899881309</c:v>
                </c:pt>
                <c:pt idx="8093">
                  <c:v>271299.98899881309</c:v>
                </c:pt>
                <c:pt idx="8094">
                  <c:v>271299.98899881309</c:v>
                </c:pt>
                <c:pt idx="8095">
                  <c:v>271299.98899881309</c:v>
                </c:pt>
                <c:pt idx="8096">
                  <c:v>271299.98899881309</c:v>
                </c:pt>
                <c:pt idx="8097">
                  <c:v>271299.98899881309</c:v>
                </c:pt>
                <c:pt idx="8098">
                  <c:v>271299.98899881309</c:v>
                </c:pt>
                <c:pt idx="8099">
                  <c:v>271299.98899881309</c:v>
                </c:pt>
                <c:pt idx="8100">
                  <c:v>271299.98899881309</c:v>
                </c:pt>
                <c:pt idx="8101">
                  <c:v>271299.98899881309</c:v>
                </c:pt>
                <c:pt idx="8102">
                  <c:v>271299.98899881309</c:v>
                </c:pt>
                <c:pt idx="8103">
                  <c:v>271299.98899881309</c:v>
                </c:pt>
                <c:pt idx="8104">
                  <c:v>271299.98899881309</c:v>
                </c:pt>
                <c:pt idx="8105">
                  <c:v>271299.98899881309</c:v>
                </c:pt>
                <c:pt idx="8106">
                  <c:v>271299.98899881309</c:v>
                </c:pt>
                <c:pt idx="8107">
                  <c:v>271299.98899881309</c:v>
                </c:pt>
                <c:pt idx="8108">
                  <c:v>271299.98899881309</c:v>
                </c:pt>
                <c:pt idx="8109">
                  <c:v>271299.98899881309</c:v>
                </c:pt>
                <c:pt idx="8110">
                  <c:v>271299.98899881309</c:v>
                </c:pt>
                <c:pt idx="8111">
                  <c:v>271299.98899881309</c:v>
                </c:pt>
                <c:pt idx="8112">
                  <c:v>271299.98899881309</c:v>
                </c:pt>
                <c:pt idx="8113">
                  <c:v>271299.98899881309</c:v>
                </c:pt>
                <c:pt idx="8114">
                  <c:v>271299.98899881309</c:v>
                </c:pt>
                <c:pt idx="8115">
                  <c:v>271299.98899881309</c:v>
                </c:pt>
                <c:pt idx="8116">
                  <c:v>271299.98899881309</c:v>
                </c:pt>
                <c:pt idx="8117">
                  <c:v>271299.98899881309</c:v>
                </c:pt>
                <c:pt idx="8118">
                  <c:v>271299.98899881309</c:v>
                </c:pt>
                <c:pt idx="8119">
                  <c:v>271299.98899881309</c:v>
                </c:pt>
                <c:pt idx="8120">
                  <c:v>271299.98899881309</c:v>
                </c:pt>
                <c:pt idx="8121">
                  <c:v>271299.98899881309</c:v>
                </c:pt>
                <c:pt idx="8122">
                  <c:v>271299.98899881309</c:v>
                </c:pt>
                <c:pt idx="8123">
                  <c:v>271299.98899881309</c:v>
                </c:pt>
                <c:pt idx="8124">
                  <c:v>271299.98899881309</c:v>
                </c:pt>
                <c:pt idx="8125">
                  <c:v>271299.98899881309</c:v>
                </c:pt>
                <c:pt idx="8126">
                  <c:v>271299.98899881309</c:v>
                </c:pt>
                <c:pt idx="8127">
                  <c:v>271299.98899881309</c:v>
                </c:pt>
                <c:pt idx="8128">
                  <c:v>271299.98899881309</c:v>
                </c:pt>
                <c:pt idx="8129">
                  <c:v>271299.98899881309</c:v>
                </c:pt>
                <c:pt idx="8130">
                  <c:v>271299.98899881309</c:v>
                </c:pt>
                <c:pt idx="8131">
                  <c:v>271299.98899881309</c:v>
                </c:pt>
                <c:pt idx="8132">
                  <c:v>271299.98899881309</c:v>
                </c:pt>
                <c:pt idx="8133">
                  <c:v>271299.98899881309</c:v>
                </c:pt>
                <c:pt idx="8134">
                  <c:v>271299.98899881309</c:v>
                </c:pt>
                <c:pt idx="8135">
                  <c:v>271299.98899881309</c:v>
                </c:pt>
                <c:pt idx="8136">
                  <c:v>271299.98899881309</c:v>
                </c:pt>
                <c:pt idx="8137">
                  <c:v>271299.98899881309</c:v>
                </c:pt>
                <c:pt idx="8138">
                  <c:v>271299.98899881309</c:v>
                </c:pt>
                <c:pt idx="8139">
                  <c:v>271299.98899881309</c:v>
                </c:pt>
                <c:pt idx="8140">
                  <c:v>271299.98899881309</c:v>
                </c:pt>
                <c:pt idx="8141">
                  <c:v>271299.98899881309</c:v>
                </c:pt>
                <c:pt idx="8142">
                  <c:v>271299.98899881309</c:v>
                </c:pt>
                <c:pt idx="8143">
                  <c:v>271299.98899881309</c:v>
                </c:pt>
                <c:pt idx="8144">
                  <c:v>271299.98899881309</c:v>
                </c:pt>
                <c:pt idx="8145">
                  <c:v>271299.98899881309</c:v>
                </c:pt>
                <c:pt idx="8146">
                  <c:v>271299.98899881309</c:v>
                </c:pt>
                <c:pt idx="8147">
                  <c:v>271299.98899881309</c:v>
                </c:pt>
                <c:pt idx="8148">
                  <c:v>271299.98899881309</c:v>
                </c:pt>
                <c:pt idx="8149">
                  <c:v>271299.98899881309</c:v>
                </c:pt>
                <c:pt idx="8150">
                  <c:v>271299.98899881309</c:v>
                </c:pt>
                <c:pt idx="8151">
                  <c:v>271299.98899881309</c:v>
                </c:pt>
                <c:pt idx="8152">
                  <c:v>271299.98899881309</c:v>
                </c:pt>
                <c:pt idx="8153">
                  <c:v>271299.98899881309</c:v>
                </c:pt>
                <c:pt idx="8154">
                  <c:v>271299.98899881309</c:v>
                </c:pt>
                <c:pt idx="8155">
                  <c:v>271299.98899881309</c:v>
                </c:pt>
                <c:pt idx="8156">
                  <c:v>271299.98899881309</c:v>
                </c:pt>
                <c:pt idx="8157">
                  <c:v>271299.98899881309</c:v>
                </c:pt>
                <c:pt idx="8158">
                  <c:v>271299.98899881309</c:v>
                </c:pt>
                <c:pt idx="8159">
                  <c:v>271299.98899881309</c:v>
                </c:pt>
                <c:pt idx="8160">
                  <c:v>271299.98899881309</c:v>
                </c:pt>
                <c:pt idx="8161">
                  <c:v>271299.98899881309</c:v>
                </c:pt>
                <c:pt idx="8162">
                  <c:v>271299.98899881309</c:v>
                </c:pt>
                <c:pt idx="8163">
                  <c:v>271299.98899881309</c:v>
                </c:pt>
                <c:pt idx="8164">
                  <c:v>271299.98899881309</c:v>
                </c:pt>
                <c:pt idx="8165">
                  <c:v>271299.98899881309</c:v>
                </c:pt>
                <c:pt idx="8166">
                  <c:v>271299.98899881309</c:v>
                </c:pt>
                <c:pt idx="8167">
                  <c:v>271299.98899881309</c:v>
                </c:pt>
                <c:pt idx="8168">
                  <c:v>271299.98899881309</c:v>
                </c:pt>
                <c:pt idx="8169">
                  <c:v>271299.98899881309</c:v>
                </c:pt>
                <c:pt idx="8170">
                  <c:v>271299.98899881309</c:v>
                </c:pt>
                <c:pt idx="8171">
                  <c:v>271299.98899881309</c:v>
                </c:pt>
                <c:pt idx="8172">
                  <c:v>271299.98899881309</c:v>
                </c:pt>
                <c:pt idx="8173">
                  <c:v>271299.98899881309</c:v>
                </c:pt>
                <c:pt idx="8174">
                  <c:v>271299.98899881309</c:v>
                </c:pt>
                <c:pt idx="8175">
                  <c:v>271299.98899881309</c:v>
                </c:pt>
                <c:pt idx="8176">
                  <c:v>271299.98899881309</c:v>
                </c:pt>
                <c:pt idx="8177">
                  <c:v>271299.98899881309</c:v>
                </c:pt>
                <c:pt idx="8178">
                  <c:v>271299.98899881309</c:v>
                </c:pt>
                <c:pt idx="8179">
                  <c:v>271299.98899881309</c:v>
                </c:pt>
                <c:pt idx="8180">
                  <c:v>271299.98899881309</c:v>
                </c:pt>
                <c:pt idx="8181">
                  <c:v>271299.98899881309</c:v>
                </c:pt>
                <c:pt idx="8182">
                  <c:v>271299.98899881309</c:v>
                </c:pt>
                <c:pt idx="8183">
                  <c:v>271299.98899881309</c:v>
                </c:pt>
                <c:pt idx="8184">
                  <c:v>271299.98899881309</c:v>
                </c:pt>
                <c:pt idx="8185">
                  <c:v>271299.98899881309</c:v>
                </c:pt>
                <c:pt idx="8186">
                  <c:v>271299.98899881309</c:v>
                </c:pt>
                <c:pt idx="8187">
                  <c:v>271299.98899881309</c:v>
                </c:pt>
                <c:pt idx="8188">
                  <c:v>271299.98899881309</c:v>
                </c:pt>
                <c:pt idx="8189">
                  <c:v>271299.98899881309</c:v>
                </c:pt>
                <c:pt idx="8190">
                  <c:v>271299.98899881309</c:v>
                </c:pt>
                <c:pt idx="8191">
                  <c:v>271299.98899881309</c:v>
                </c:pt>
                <c:pt idx="8192">
                  <c:v>271299.98899881309</c:v>
                </c:pt>
                <c:pt idx="8193">
                  <c:v>271299.98899881309</c:v>
                </c:pt>
                <c:pt idx="8194">
                  <c:v>271299.98899881309</c:v>
                </c:pt>
                <c:pt idx="8195">
                  <c:v>271299.98899881309</c:v>
                </c:pt>
                <c:pt idx="8196">
                  <c:v>271299.98899881309</c:v>
                </c:pt>
                <c:pt idx="8197">
                  <c:v>271299.98899881309</c:v>
                </c:pt>
                <c:pt idx="8198">
                  <c:v>271299.98899881309</c:v>
                </c:pt>
                <c:pt idx="8199">
                  <c:v>271299.98899881309</c:v>
                </c:pt>
                <c:pt idx="8200">
                  <c:v>271299.98899881309</c:v>
                </c:pt>
                <c:pt idx="8201">
                  <c:v>271299.98899881309</c:v>
                </c:pt>
                <c:pt idx="8202">
                  <c:v>271299.98899881309</c:v>
                </c:pt>
                <c:pt idx="8203">
                  <c:v>271299.98899881309</c:v>
                </c:pt>
                <c:pt idx="8204">
                  <c:v>271299.98899881309</c:v>
                </c:pt>
                <c:pt idx="8205">
                  <c:v>271299.98899881309</c:v>
                </c:pt>
                <c:pt idx="8206">
                  <c:v>271299.98899881309</c:v>
                </c:pt>
                <c:pt idx="8207">
                  <c:v>271299.98899881309</c:v>
                </c:pt>
                <c:pt idx="8208">
                  <c:v>271299.98899881309</c:v>
                </c:pt>
                <c:pt idx="8209">
                  <c:v>271299.98899881309</c:v>
                </c:pt>
                <c:pt idx="8210">
                  <c:v>271299.98899881309</c:v>
                </c:pt>
                <c:pt idx="8211">
                  <c:v>271299.98899881309</c:v>
                </c:pt>
                <c:pt idx="8212">
                  <c:v>271299.98899881309</c:v>
                </c:pt>
                <c:pt idx="8213">
                  <c:v>271299.98899881309</c:v>
                </c:pt>
                <c:pt idx="8214">
                  <c:v>271299.98899881309</c:v>
                </c:pt>
                <c:pt idx="8215">
                  <c:v>271299.98899881309</c:v>
                </c:pt>
                <c:pt idx="8216">
                  <c:v>271299.98899881309</c:v>
                </c:pt>
                <c:pt idx="8217">
                  <c:v>271299.98899881309</c:v>
                </c:pt>
                <c:pt idx="8218">
                  <c:v>271299.98899881309</c:v>
                </c:pt>
                <c:pt idx="8219">
                  <c:v>271299.98899881309</c:v>
                </c:pt>
                <c:pt idx="8220">
                  <c:v>271299.98899881309</c:v>
                </c:pt>
                <c:pt idx="8221">
                  <c:v>271299.98899881309</c:v>
                </c:pt>
                <c:pt idx="8222">
                  <c:v>271299.98899881309</c:v>
                </c:pt>
                <c:pt idx="8223">
                  <c:v>271299.98899881309</c:v>
                </c:pt>
                <c:pt idx="8224">
                  <c:v>271299.98899881309</c:v>
                </c:pt>
                <c:pt idx="8225">
                  <c:v>271299.98899881309</c:v>
                </c:pt>
                <c:pt idx="8226">
                  <c:v>271299.98899881309</c:v>
                </c:pt>
                <c:pt idx="8227">
                  <c:v>271299.98899881309</c:v>
                </c:pt>
                <c:pt idx="8228">
                  <c:v>271299.98899881309</c:v>
                </c:pt>
                <c:pt idx="8229">
                  <c:v>271299.98899881309</c:v>
                </c:pt>
                <c:pt idx="8230">
                  <c:v>271299.98899881309</c:v>
                </c:pt>
                <c:pt idx="8231">
                  <c:v>271299.98899881309</c:v>
                </c:pt>
                <c:pt idx="8232">
                  <c:v>271299.98899881309</c:v>
                </c:pt>
                <c:pt idx="8233">
                  <c:v>271299.98899881309</c:v>
                </c:pt>
                <c:pt idx="8234">
                  <c:v>271299.98899881309</c:v>
                </c:pt>
                <c:pt idx="8235">
                  <c:v>271299.98899881309</c:v>
                </c:pt>
                <c:pt idx="8236">
                  <c:v>271299.98899881309</c:v>
                </c:pt>
                <c:pt idx="8237">
                  <c:v>271299.98899881309</c:v>
                </c:pt>
                <c:pt idx="8238">
                  <c:v>271299.98899881309</c:v>
                </c:pt>
                <c:pt idx="8239">
                  <c:v>271299.98899881309</c:v>
                </c:pt>
                <c:pt idx="8240">
                  <c:v>271299.98899881309</c:v>
                </c:pt>
                <c:pt idx="8241">
                  <c:v>271299.98899881309</c:v>
                </c:pt>
                <c:pt idx="8242">
                  <c:v>271299.98899881309</c:v>
                </c:pt>
                <c:pt idx="8243">
                  <c:v>271299.98899881309</c:v>
                </c:pt>
                <c:pt idx="8244">
                  <c:v>271299.98899881309</c:v>
                </c:pt>
                <c:pt idx="8245">
                  <c:v>271299.98899881309</c:v>
                </c:pt>
                <c:pt idx="8246">
                  <c:v>271299.98899881309</c:v>
                </c:pt>
                <c:pt idx="8247">
                  <c:v>271299.98899881309</c:v>
                </c:pt>
                <c:pt idx="8248">
                  <c:v>271299.98899881309</c:v>
                </c:pt>
                <c:pt idx="8249">
                  <c:v>271299.98899881309</c:v>
                </c:pt>
                <c:pt idx="8250">
                  <c:v>271299.98899881309</c:v>
                </c:pt>
                <c:pt idx="8251">
                  <c:v>271299.98899881309</c:v>
                </c:pt>
                <c:pt idx="8252">
                  <c:v>271299.98899881309</c:v>
                </c:pt>
                <c:pt idx="8253">
                  <c:v>271299.98899881309</c:v>
                </c:pt>
                <c:pt idx="8254">
                  <c:v>271299.98899881309</c:v>
                </c:pt>
                <c:pt idx="8255">
                  <c:v>271299.98899881309</c:v>
                </c:pt>
                <c:pt idx="8256">
                  <c:v>271299.98899881309</c:v>
                </c:pt>
                <c:pt idx="8257">
                  <c:v>271299.98899881309</c:v>
                </c:pt>
                <c:pt idx="8258">
                  <c:v>271299.98899881309</c:v>
                </c:pt>
                <c:pt idx="8259">
                  <c:v>271299.98899881309</c:v>
                </c:pt>
                <c:pt idx="8260">
                  <c:v>271299.98899881309</c:v>
                </c:pt>
                <c:pt idx="8261">
                  <c:v>271299.98899881309</c:v>
                </c:pt>
                <c:pt idx="8262">
                  <c:v>271299.98899881309</c:v>
                </c:pt>
                <c:pt idx="8263">
                  <c:v>271299.98899881309</c:v>
                </c:pt>
                <c:pt idx="8264">
                  <c:v>271299.98899881309</c:v>
                </c:pt>
                <c:pt idx="8265">
                  <c:v>271299.98899881309</c:v>
                </c:pt>
                <c:pt idx="8266">
                  <c:v>271299.98899881309</c:v>
                </c:pt>
                <c:pt idx="8267">
                  <c:v>271299.98899881309</c:v>
                </c:pt>
                <c:pt idx="8268">
                  <c:v>271299.98899881309</c:v>
                </c:pt>
                <c:pt idx="8269">
                  <c:v>271299.98899881309</c:v>
                </c:pt>
                <c:pt idx="8270">
                  <c:v>271299.98899881309</c:v>
                </c:pt>
                <c:pt idx="8271">
                  <c:v>271299.98899881309</c:v>
                </c:pt>
                <c:pt idx="8272">
                  <c:v>271299.98899881309</c:v>
                </c:pt>
                <c:pt idx="8273">
                  <c:v>271299.98899881309</c:v>
                </c:pt>
                <c:pt idx="8274">
                  <c:v>271299.98899881309</c:v>
                </c:pt>
                <c:pt idx="8275">
                  <c:v>271299.98899881309</c:v>
                </c:pt>
                <c:pt idx="8276">
                  <c:v>271299.98899881309</c:v>
                </c:pt>
                <c:pt idx="8277">
                  <c:v>271299.98899881309</c:v>
                </c:pt>
                <c:pt idx="8278">
                  <c:v>271299.98899881309</c:v>
                </c:pt>
                <c:pt idx="8279">
                  <c:v>271299.98899881309</c:v>
                </c:pt>
                <c:pt idx="8280">
                  <c:v>271299.98899881309</c:v>
                </c:pt>
                <c:pt idx="8281">
                  <c:v>271299.98899881309</c:v>
                </c:pt>
                <c:pt idx="8282">
                  <c:v>271299.98899881309</c:v>
                </c:pt>
                <c:pt idx="8283">
                  <c:v>271299.98899881309</c:v>
                </c:pt>
                <c:pt idx="8284">
                  <c:v>271299.98899881309</c:v>
                </c:pt>
                <c:pt idx="8285">
                  <c:v>271299.98899881309</c:v>
                </c:pt>
                <c:pt idx="8286">
                  <c:v>271299.98899881309</c:v>
                </c:pt>
                <c:pt idx="8287">
                  <c:v>271299.98899881309</c:v>
                </c:pt>
                <c:pt idx="8288">
                  <c:v>271299.98899881309</c:v>
                </c:pt>
                <c:pt idx="8289">
                  <c:v>271299.98899881309</c:v>
                </c:pt>
                <c:pt idx="8290">
                  <c:v>271299.98899881309</c:v>
                </c:pt>
                <c:pt idx="8291">
                  <c:v>271299.98899881309</c:v>
                </c:pt>
                <c:pt idx="8292">
                  <c:v>271299.98899881309</c:v>
                </c:pt>
                <c:pt idx="8293">
                  <c:v>271299.98899881309</c:v>
                </c:pt>
                <c:pt idx="8294">
                  <c:v>271299.98899881309</c:v>
                </c:pt>
                <c:pt idx="8295">
                  <c:v>271299.98899881309</c:v>
                </c:pt>
              </c:numCache>
            </c:numRef>
          </c:yVal>
          <c:smooth val="0"/>
          <c:extLst>
            <c:ext xmlns:c16="http://schemas.microsoft.com/office/drawing/2014/chart" uri="{C3380CC4-5D6E-409C-BE32-E72D297353CC}">
              <c16:uniqueId val="{00000002-9018-48C8-96B9-DB01E90B4EF9}"/>
            </c:ext>
          </c:extLst>
        </c:ser>
        <c:ser>
          <c:idx val="0"/>
          <c:order val="1"/>
          <c:tx>
            <c:strRef>
              <c:f>theModel!$G$30</c:f>
              <c:strCache>
                <c:ptCount val="1"/>
                <c:pt idx="0">
                  <c:v>QALYs lost to permanent injury</c:v>
                </c:pt>
              </c:strCache>
            </c:strRef>
          </c:tx>
          <c:spPr>
            <a:ln w="19050" cap="rnd">
              <a:solidFill>
                <a:schemeClr val="accent1"/>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theModel!$G$31:$G$8326</c:f>
              <c:numCache>
                <c:formatCode>0.00</c:formatCode>
                <c:ptCount val="8296"/>
                <c:pt idx="0">
                  <c:v>78.394579213421295</c:v>
                </c:pt>
                <c:pt idx="1">
                  <c:v>156.78915842684259</c:v>
                </c:pt>
                <c:pt idx="2">
                  <c:v>235.18373764026384</c:v>
                </c:pt>
                <c:pt idx="3">
                  <c:v>313.57831685368518</c:v>
                </c:pt>
                <c:pt idx="4">
                  <c:v>391.97289606710638</c:v>
                </c:pt>
                <c:pt idx="5">
                  <c:v>470.36747528052769</c:v>
                </c:pt>
                <c:pt idx="6">
                  <c:v>548.76205449394888</c:v>
                </c:pt>
                <c:pt idx="7">
                  <c:v>627.15663370737036</c:v>
                </c:pt>
                <c:pt idx="8">
                  <c:v>705.55121292079161</c:v>
                </c:pt>
                <c:pt idx="9">
                  <c:v>783.94579213421298</c:v>
                </c:pt>
                <c:pt idx="10">
                  <c:v>862.34037134763446</c:v>
                </c:pt>
                <c:pt idx="11">
                  <c:v>940.73495056105571</c:v>
                </c:pt>
                <c:pt idx="12">
                  <c:v>1019.129529774477</c:v>
                </c:pt>
                <c:pt idx="13">
                  <c:v>1097.5241089878982</c:v>
                </c:pt>
                <c:pt idx="14">
                  <c:v>1175.9186882013196</c:v>
                </c:pt>
                <c:pt idx="15">
                  <c:v>1254.3132674147407</c:v>
                </c:pt>
                <c:pt idx="16">
                  <c:v>1332.7078466281621</c:v>
                </c:pt>
                <c:pt idx="17">
                  <c:v>1411.1024258415835</c:v>
                </c:pt>
                <c:pt idx="18">
                  <c:v>1489.4970050550048</c:v>
                </c:pt>
                <c:pt idx="19">
                  <c:v>1567.8915842684262</c:v>
                </c:pt>
                <c:pt idx="20">
                  <c:v>1646.2861634818473</c:v>
                </c:pt>
                <c:pt idx="21">
                  <c:v>1724.6807426952689</c:v>
                </c:pt>
                <c:pt idx="22">
                  <c:v>1803.0753219086898</c:v>
                </c:pt>
                <c:pt idx="23">
                  <c:v>1881.4699011221117</c:v>
                </c:pt>
                <c:pt idx="24">
                  <c:v>1959.8644803355328</c:v>
                </c:pt>
                <c:pt idx="25">
                  <c:v>2038.2590595489542</c:v>
                </c:pt>
                <c:pt idx="26">
                  <c:v>2116.6536387623755</c:v>
                </c:pt>
                <c:pt idx="27">
                  <c:v>2195.0482179757969</c:v>
                </c:pt>
                <c:pt idx="28">
                  <c:v>2273.4427971892178</c:v>
                </c:pt>
                <c:pt idx="29">
                  <c:v>2351.8373764026392</c:v>
                </c:pt>
                <c:pt idx="30">
                  <c:v>2430.2319556160601</c:v>
                </c:pt>
                <c:pt idx="31">
                  <c:v>2508.6265348294814</c:v>
                </c:pt>
                <c:pt idx="32">
                  <c:v>2587.0211140429019</c:v>
                </c:pt>
                <c:pt idx="33">
                  <c:v>2665.4156932563233</c:v>
                </c:pt>
                <c:pt idx="34">
                  <c:v>2743.8102724697442</c:v>
                </c:pt>
                <c:pt idx="35">
                  <c:v>2822.2048516831655</c:v>
                </c:pt>
                <c:pt idx="36">
                  <c:v>2900.5994308965865</c:v>
                </c:pt>
                <c:pt idx="37">
                  <c:v>2978.9940101100078</c:v>
                </c:pt>
                <c:pt idx="38">
                  <c:v>3057.3885893234287</c:v>
                </c:pt>
                <c:pt idx="39">
                  <c:v>3135.7831685368501</c:v>
                </c:pt>
                <c:pt idx="40">
                  <c:v>3214.177747750271</c:v>
                </c:pt>
                <c:pt idx="41">
                  <c:v>3292.5723269636924</c:v>
                </c:pt>
                <c:pt idx="42">
                  <c:v>3370.9669061771133</c:v>
                </c:pt>
                <c:pt idx="43">
                  <c:v>3449.3614853905347</c:v>
                </c:pt>
                <c:pt idx="44">
                  <c:v>3527.7560646039551</c:v>
                </c:pt>
                <c:pt idx="45">
                  <c:v>3606.150643817376</c:v>
                </c:pt>
                <c:pt idx="46">
                  <c:v>3684.5452230307978</c:v>
                </c:pt>
                <c:pt idx="47">
                  <c:v>3762.9398022442188</c:v>
                </c:pt>
                <c:pt idx="48">
                  <c:v>3841.3343814576392</c:v>
                </c:pt>
                <c:pt idx="49">
                  <c:v>3919.7289606710606</c:v>
                </c:pt>
                <c:pt idx="50">
                  <c:v>3998.1235398844824</c:v>
                </c:pt>
                <c:pt idx="51">
                  <c:v>4076.5181190979029</c:v>
                </c:pt>
                <c:pt idx="52">
                  <c:v>4154.9126983113238</c:v>
                </c:pt>
                <c:pt idx="53">
                  <c:v>4233.3072775247447</c:v>
                </c:pt>
                <c:pt idx="54">
                  <c:v>4311.7018567381665</c:v>
                </c:pt>
                <c:pt idx="55">
                  <c:v>4390.0964359515874</c:v>
                </c:pt>
                <c:pt idx="56">
                  <c:v>4468.4910151650092</c:v>
                </c:pt>
                <c:pt idx="57">
                  <c:v>4546.8855943784311</c:v>
                </c:pt>
                <c:pt idx="58">
                  <c:v>4625.2801735918529</c:v>
                </c:pt>
                <c:pt idx="59">
                  <c:v>4703.6747528052747</c:v>
                </c:pt>
                <c:pt idx="60">
                  <c:v>4782.0693320186956</c:v>
                </c:pt>
                <c:pt idx="61">
                  <c:v>4860.4639112321174</c:v>
                </c:pt>
                <c:pt idx="62">
                  <c:v>4938.8584904455392</c:v>
                </c:pt>
                <c:pt idx="63">
                  <c:v>5017.2530696589602</c:v>
                </c:pt>
                <c:pt idx="64">
                  <c:v>5095.647648872382</c:v>
                </c:pt>
                <c:pt idx="65">
                  <c:v>5174.0422280858038</c:v>
                </c:pt>
                <c:pt idx="66">
                  <c:v>5252.4368072992256</c:v>
                </c:pt>
                <c:pt idx="67">
                  <c:v>5330.8313865126465</c:v>
                </c:pt>
                <c:pt idx="68">
                  <c:v>5409.2259657260684</c:v>
                </c:pt>
                <c:pt idx="69">
                  <c:v>5487.6205449394902</c:v>
                </c:pt>
                <c:pt idx="70">
                  <c:v>5566.015124152912</c:v>
                </c:pt>
                <c:pt idx="71">
                  <c:v>5644.4097033663329</c:v>
                </c:pt>
                <c:pt idx="72">
                  <c:v>5722.8042825797538</c:v>
                </c:pt>
                <c:pt idx="73">
                  <c:v>5801.1988617931756</c:v>
                </c:pt>
                <c:pt idx="74">
                  <c:v>5879.5934410065984</c:v>
                </c:pt>
                <c:pt idx="75">
                  <c:v>5957.9880202200193</c:v>
                </c:pt>
                <c:pt idx="76">
                  <c:v>6036.3825994334402</c:v>
                </c:pt>
                <c:pt idx="77">
                  <c:v>6114.7771786468629</c:v>
                </c:pt>
                <c:pt idx="78">
                  <c:v>6193.1717578602838</c:v>
                </c:pt>
                <c:pt idx="79">
                  <c:v>6271.5663370737047</c:v>
                </c:pt>
                <c:pt idx="80">
                  <c:v>6349.9609162871275</c:v>
                </c:pt>
                <c:pt idx="81">
                  <c:v>6428.3554955005484</c:v>
                </c:pt>
                <c:pt idx="82">
                  <c:v>6506.7500747139693</c:v>
                </c:pt>
                <c:pt idx="83">
                  <c:v>6585.144653927392</c:v>
                </c:pt>
                <c:pt idx="84">
                  <c:v>6663.5392331408129</c:v>
                </c:pt>
                <c:pt idx="85">
                  <c:v>6741.9338123542357</c:v>
                </c:pt>
                <c:pt idx="86">
                  <c:v>6820.3283915676566</c:v>
                </c:pt>
                <c:pt idx="87">
                  <c:v>6898.7229707810775</c:v>
                </c:pt>
                <c:pt idx="88">
                  <c:v>6977.1175499944993</c:v>
                </c:pt>
                <c:pt idx="89">
                  <c:v>7055.5121292079211</c:v>
                </c:pt>
                <c:pt idx="90">
                  <c:v>7133.906708421342</c:v>
                </c:pt>
                <c:pt idx="91">
                  <c:v>7212.3012876347648</c:v>
                </c:pt>
                <c:pt idx="92">
                  <c:v>7290.6958668481857</c:v>
                </c:pt>
                <c:pt idx="93">
                  <c:v>7369.0904460616084</c:v>
                </c:pt>
                <c:pt idx="94">
                  <c:v>7447.4850252750293</c:v>
                </c:pt>
                <c:pt idx="95">
                  <c:v>7525.8796044884502</c:v>
                </c:pt>
                <c:pt idx="96">
                  <c:v>7604.274183701873</c:v>
                </c:pt>
                <c:pt idx="97">
                  <c:v>7682.6687629152939</c:v>
                </c:pt>
                <c:pt idx="98">
                  <c:v>7761.0633421287166</c:v>
                </c:pt>
                <c:pt idx="99">
                  <c:v>7839.4579213421366</c:v>
                </c:pt>
                <c:pt idx="100">
                  <c:v>7917.8525005555575</c:v>
                </c:pt>
                <c:pt idx="101">
                  <c:v>7996.2470797689803</c:v>
                </c:pt>
                <c:pt idx="102">
                  <c:v>8074.6416589824012</c:v>
                </c:pt>
                <c:pt idx="103">
                  <c:v>8153.036238195823</c:v>
                </c:pt>
                <c:pt idx="104">
                  <c:v>8231.4308174092439</c:v>
                </c:pt>
                <c:pt idx="105">
                  <c:v>8309.8253966226657</c:v>
                </c:pt>
                <c:pt idx="106">
                  <c:v>8388.2199758360875</c:v>
                </c:pt>
                <c:pt idx="107">
                  <c:v>8466.6145550495094</c:v>
                </c:pt>
                <c:pt idx="108">
                  <c:v>8545.0091342629312</c:v>
                </c:pt>
                <c:pt idx="109">
                  <c:v>8623.403713476353</c:v>
                </c:pt>
                <c:pt idx="110">
                  <c:v>8701.798292689773</c:v>
                </c:pt>
                <c:pt idx="111">
                  <c:v>8780.1928719031948</c:v>
                </c:pt>
                <c:pt idx="112">
                  <c:v>8858.5874511166166</c:v>
                </c:pt>
                <c:pt idx="113">
                  <c:v>8936.9820303300385</c:v>
                </c:pt>
                <c:pt idx="114">
                  <c:v>9015.3766095434603</c:v>
                </c:pt>
                <c:pt idx="115">
                  <c:v>9093.7711887568821</c:v>
                </c:pt>
                <c:pt idx="116">
                  <c:v>9172.1657679703039</c:v>
                </c:pt>
                <c:pt idx="117">
                  <c:v>9250.5603471837239</c:v>
                </c:pt>
                <c:pt idx="118">
                  <c:v>9328.9549263971458</c:v>
                </c:pt>
                <c:pt idx="119">
                  <c:v>9407.3495056105676</c:v>
                </c:pt>
                <c:pt idx="120">
                  <c:v>9485.7440848239894</c:v>
                </c:pt>
                <c:pt idx="121">
                  <c:v>9564.1386640374094</c:v>
                </c:pt>
                <c:pt idx="122">
                  <c:v>9642.5332432508312</c:v>
                </c:pt>
                <c:pt idx="123">
                  <c:v>9720.927822464253</c:v>
                </c:pt>
                <c:pt idx="124">
                  <c:v>9799.3224016776749</c:v>
                </c:pt>
                <c:pt idx="125">
                  <c:v>9877.7169808910967</c:v>
                </c:pt>
                <c:pt idx="126">
                  <c:v>9956.1115601045185</c:v>
                </c:pt>
                <c:pt idx="127">
                  <c:v>10034.506139317939</c:v>
                </c:pt>
                <c:pt idx="128">
                  <c:v>10112.900718531362</c:v>
                </c:pt>
                <c:pt idx="129">
                  <c:v>10191.295297744782</c:v>
                </c:pt>
                <c:pt idx="130">
                  <c:v>10269.689876958206</c:v>
                </c:pt>
                <c:pt idx="131">
                  <c:v>10348.084456171626</c:v>
                </c:pt>
                <c:pt idx="132">
                  <c:v>10426.479035385049</c:v>
                </c:pt>
                <c:pt idx="133">
                  <c:v>10504.873614598469</c:v>
                </c:pt>
                <c:pt idx="134">
                  <c:v>10583.268193811891</c:v>
                </c:pt>
                <c:pt idx="135">
                  <c:v>10661.662773025313</c:v>
                </c:pt>
                <c:pt idx="136">
                  <c:v>10740.057352238735</c:v>
                </c:pt>
                <c:pt idx="137">
                  <c:v>10818.451931452155</c:v>
                </c:pt>
                <c:pt idx="138">
                  <c:v>10896.846510665577</c:v>
                </c:pt>
                <c:pt idx="139">
                  <c:v>10975.241089878999</c:v>
                </c:pt>
                <c:pt idx="140">
                  <c:v>11053.63566909242</c:v>
                </c:pt>
                <c:pt idx="141">
                  <c:v>11132.030248305842</c:v>
                </c:pt>
                <c:pt idx="142">
                  <c:v>11210.424827519264</c:v>
                </c:pt>
                <c:pt idx="143">
                  <c:v>11288.819406732684</c:v>
                </c:pt>
                <c:pt idx="144">
                  <c:v>11367.213985946108</c:v>
                </c:pt>
                <c:pt idx="145">
                  <c:v>11445.608565159528</c:v>
                </c:pt>
                <c:pt idx="146">
                  <c:v>11524.003144372951</c:v>
                </c:pt>
                <c:pt idx="147">
                  <c:v>11602.397723586371</c:v>
                </c:pt>
                <c:pt idx="148">
                  <c:v>11680.792302799793</c:v>
                </c:pt>
                <c:pt idx="149">
                  <c:v>11759.186882013215</c:v>
                </c:pt>
                <c:pt idx="150">
                  <c:v>11837.581461226639</c:v>
                </c:pt>
                <c:pt idx="151">
                  <c:v>11915.976040440059</c:v>
                </c:pt>
                <c:pt idx="152">
                  <c:v>11994.37061965348</c:v>
                </c:pt>
                <c:pt idx="153">
                  <c:v>12072.7651988669</c:v>
                </c:pt>
                <c:pt idx="154">
                  <c:v>12151.159778080322</c:v>
                </c:pt>
                <c:pt idx="155">
                  <c:v>12229.554357293744</c:v>
                </c:pt>
                <c:pt idx="156">
                  <c:v>12307.948936507164</c:v>
                </c:pt>
                <c:pt idx="157">
                  <c:v>12386.343515720586</c:v>
                </c:pt>
                <c:pt idx="158">
                  <c:v>12464.738094934009</c:v>
                </c:pt>
                <c:pt idx="159">
                  <c:v>12543.132674147429</c:v>
                </c:pt>
                <c:pt idx="160">
                  <c:v>12621.527253360851</c:v>
                </c:pt>
                <c:pt idx="161">
                  <c:v>12699.921832574273</c:v>
                </c:pt>
                <c:pt idx="162">
                  <c:v>12778.316411787697</c:v>
                </c:pt>
                <c:pt idx="163">
                  <c:v>12856.710991001117</c:v>
                </c:pt>
                <c:pt idx="164">
                  <c:v>12935.105570214539</c:v>
                </c:pt>
                <c:pt idx="165">
                  <c:v>13013.50014942796</c:v>
                </c:pt>
                <c:pt idx="166">
                  <c:v>13091.89472864138</c:v>
                </c:pt>
                <c:pt idx="167">
                  <c:v>13170.289307854804</c:v>
                </c:pt>
                <c:pt idx="168">
                  <c:v>13248.683887068226</c:v>
                </c:pt>
                <c:pt idx="169">
                  <c:v>13327.078466281646</c:v>
                </c:pt>
                <c:pt idx="170">
                  <c:v>13405.473045495068</c:v>
                </c:pt>
                <c:pt idx="171">
                  <c:v>13483.86762470849</c:v>
                </c:pt>
                <c:pt idx="172">
                  <c:v>13562.26220392191</c:v>
                </c:pt>
                <c:pt idx="173">
                  <c:v>13640.656783135331</c:v>
                </c:pt>
                <c:pt idx="174">
                  <c:v>13719.051362348753</c:v>
                </c:pt>
                <c:pt idx="175">
                  <c:v>13797.445941562177</c:v>
                </c:pt>
                <c:pt idx="176">
                  <c:v>13875.840520775597</c:v>
                </c:pt>
                <c:pt idx="177">
                  <c:v>13954.23509998902</c:v>
                </c:pt>
                <c:pt idx="178">
                  <c:v>14032.629679202439</c:v>
                </c:pt>
                <c:pt idx="179">
                  <c:v>14111.02425841586</c:v>
                </c:pt>
                <c:pt idx="180">
                  <c:v>14189.418837629284</c:v>
                </c:pt>
                <c:pt idx="181">
                  <c:v>14267.813416842702</c:v>
                </c:pt>
                <c:pt idx="182">
                  <c:v>14346.207996056126</c:v>
                </c:pt>
                <c:pt idx="183">
                  <c:v>14424.602575269548</c:v>
                </c:pt>
                <c:pt idx="184">
                  <c:v>14502.997154482971</c:v>
                </c:pt>
                <c:pt idx="185">
                  <c:v>14581.39173369639</c:v>
                </c:pt>
                <c:pt idx="186">
                  <c:v>14659.786312909813</c:v>
                </c:pt>
                <c:pt idx="187">
                  <c:v>14738.180892123235</c:v>
                </c:pt>
                <c:pt idx="188">
                  <c:v>14816.575471336655</c:v>
                </c:pt>
                <c:pt idx="189">
                  <c:v>14894.970050550077</c:v>
                </c:pt>
                <c:pt idx="190">
                  <c:v>14973.3646297635</c:v>
                </c:pt>
                <c:pt idx="191">
                  <c:v>15051.759208976922</c:v>
                </c:pt>
                <c:pt idx="192">
                  <c:v>15130.153788190342</c:v>
                </c:pt>
                <c:pt idx="193">
                  <c:v>15208.548367403764</c:v>
                </c:pt>
                <c:pt idx="194">
                  <c:v>15286.942946617184</c:v>
                </c:pt>
                <c:pt idx="195">
                  <c:v>15365.337525830606</c:v>
                </c:pt>
                <c:pt idx="196">
                  <c:v>15443.732105044028</c:v>
                </c:pt>
                <c:pt idx="197">
                  <c:v>15522.126684257451</c:v>
                </c:pt>
                <c:pt idx="198">
                  <c:v>15600.52126347087</c:v>
                </c:pt>
                <c:pt idx="199">
                  <c:v>15678.915842684293</c:v>
                </c:pt>
                <c:pt idx="200">
                  <c:v>15757.310421897715</c:v>
                </c:pt>
                <c:pt idx="201">
                  <c:v>15835.705001111139</c:v>
                </c:pt>
                <c:pt idx="202">
                  <c:v>15914.099580324557</c:v>
                </c:pt>
                <c:pt idx="203">
                  <c:v>15992.494159537981</c:v>
                </c:pt>
                <c:pt idx="204">
                  <c:v>16070.888738751401</c:v>
                </c:pt>
                <c:pt idx="205">
                  <c:v>16149.283317964824</c:v>
                </c:pt>
                <c:pt idx="206">
                  <c:v>16227.677897178244</c:v>
                </c:pt>
                <c:pt idx="207">
                  <c:v>16306.072476391668</c:v>
                </c:pt>
                <c:pt idx="208">
                  <c:v>16384.467055605088</c:v>
                </c:pt>
                <c:pt idx="209">
                  <c:v>16462.86163481851</c:v>
                </c:pt>
                <c:pt idx="210">
                  <c:v>16541.256214031931</c:v>
                </c:pt>
                <c:pt idx="211">
                  <c:v>16619.650793245353</c:v>
                </c:pt>
                <c:pt idx="212">
                  <c:v>16698.045372458771</c:v>
                </c:pt>
                <c:pt idx="213">
                  <c:v>16776.439951672193</c:v>
                </c:pt>
                <c:pt idx="214">
                  <c:v>16854.834530885619</c:v>
                </c:pt>
                <c:pt idx="215">
                  <c:v>16933.229110099037</c:v>
                </c:pt>
                <c:pt idx="216">
                  <c:v>17011.623689312459</c:v>
                </c:pt>
                <c:pt idx="217">
                  <c:v>17090.018268525881</c:v>
                </c:pt>
                <c:pt idx="218">
                  <c:v>17168.412847739306</c:v>
                </c:pt>
                <c:pt idx="219">
                  <c:v>17246.807426952724</c:v>
                </c:pt>
                <c:pt idx="220">
                  <c:v>17325.202006166146</c:v>
                </c:pt>
                <c:pt idx="221">
                  <c:v>17403.596585379568</c:v>
                </c:pt>
                <c:pt idx="222">
                  <c:v>17481.991164592986</c:v>
                </c:pt>
                <c:pt idx="223">
                  <c:v>17560.385743806408</c:v>
                </c:pt>
                <c:pt idx="224">
                  <c:v>17638.78032301983</c:v>
                </c:pt>
                <c:pt idx="225">
                  <c:v>17717.174902233251</c:v>
                </c:pt>
                <c:pt idx="226">
                  <c:v>17795.569481446673</c:v>
                </c:pt>
                <c:pt idx="227">
                  <c:v>17873.964060660095</c:v>
                </c:pt>
                <c:pt idx="228">
                  <c:v>17952.358639873517</c:v>
                </c:pt>
                <c:pt idx="229">
                  <c:v>18030.753219086935</c:v>
                </c:pt>
                <c:pt idx="230">
                  <c:v>18109.147798300361</c:v>
                </c:pt>
                <c:pt idx="231">
                  <c:v>18187.542377513782</c:v>
                </c:pt>
                <c:pt idx="232">
                  <c:v>18265.936956727204</c:v>
                </c:pt>
                <c:pt idx="233">
                  <c:v>18344.331535940622</c:v>
                </c:pt>
                <c:pt idx="234">
                  <c:v>18422.726115154048</c:v>
                </c:pt>
                <c:pt idx="235">
                  <c:v>18501.12069436747</c:v>
                </c:pt>
                <c:pt idx="236">
                  <c:v>18579.515273580892</c:v>
                </c:pt>
                <c:pt idx="237">
                  <c:v>18657.90985279431</c:v>
                </c:pt>
                <c:pt idx="238">
                  <c:v>18736.304432007732</c:v>
                </c:pt>
                <c:pt idx="239">
                  <c:v>18814.699011221153</c:v>
                </c:pt>
                <c:pt idx="240">
                  <c:v>18893.093590434575</c:v>
                </c:pt>
                <c:pt idx="241">
                  <c:v>18971.488169647997</c:v>
                </c:pt>
                <c:pt idx="242">
                  <c:v>19049.882748861415</c:v>
                </c:pt>
                <c:pt idx="243">
                  <c:v>19128.277328074841</c:v>
                </c:pt>
                <c:pt idx="244">
                  <c:v>19206.671907288262</c:v>
                </c:pt>
                <c:pt idx="245">
                  <c:v>19285.066486501684</c:v>
                </c:pt>
                <c:pt idx="246">
                  <c:v>19363.461065715102</c:v>
                </c:pt>
                <c:pt idx="247">
                  <c:v>19441.855644928528</c:v>
                </c:pt>
                <c:pt idx="248">
                  <c:v>19520.25022414195</c:v>
                </c:pt>
                <c:pt idx="249">
                  <c:v>19598.644803355372</c:v>
                </c:pt>
                <c:pt idx="250">
                  <c:v>19677.03938256879</c:v>
                </c:pt>
                <c:pt idx="251">
                  <c:v>19755.433961782215</c:v>
                </c:pt>
                <c:pt idx="252">
                  <c:v>19833.828540995637</c:v>
                </c:pt>
                <c:pt idx="253">
                  <c:v>19912.223120209055</c:v>
                </c:pt>
                <c:pt idx="254">
                  <c:v>19990.617699422477</c:v>
                </c:pt>
                <c:pt idx="255">
                  <c:v>20069.012278635899</c:v>
                </c:pt>
                <c:pt idx="256">
                  <c:v>20147.406857849321</c:v>
                </c:pt>
                <c:pt idx="257">
                  <c:v>20225.801437062742</c:v>
                </c:pt>
                <c:pt idx="258">
                  <c:v>20304.196016276164</c:v>
                </c:pt>
                <c:pt idx="259">
                  <c:v>20382.590595489582</c:v>
                </c:pt>
                <c:pt idx="260">
                  <c:v>20460.985174703008</c:v>
                </c:pt>
                <c:pt idx="261">
                  <c:v>20539.37975391643</c:v>
                </c:pt>
                <c:pt idx="262">
                  <c:v>20617.774333129852</c:v>
                </c:pt>
                <c:pt idx="263">
                  <c:v>20696.16891234327</c:v>
                </c:pt>
                <c:pt idx="264">
                  <c:v>20774.563491556695</c:v>
                </c:pt>
                <c:pt idx="265">
                  <c:v>20852.958070770113</c:v>
                </c:pt>
                <c:pt idx="266">
                  <c:v>20931.352649983539</c:v>
                </c:pt>
                <c:pt idx="267">
                  <c:v>21009.747229196957</c:v>
                </c:pt>
                <c:pt idx="268">
                  <c:v>21088.141808410383</c:v>
                </c:pt>
                <c:pt idx="269">
                  <c:v>21166.536387623801</c:v>
                </c:pt>
                <c:pt idx="270">
                  <c:v>21244.930966837223</c:v>
                </c:pt>
                <c:pt idx="271">
                  <c:v>21323.325546050644</c:v>
                </c:pt>
                <c:pt idx="272">
                  <c:v>21401.720125264066</c:v>
                </c:pt>
                <c:pt idx="273">
                  <c:v>21480.114704477488</c:v>
                </c:pt>
                <c:pt idx="274">
                  <c:v>21558.509283690906</c:v>
                </c:pt>
                <c:pt idx="275">
                  <c:v>21636.903862904332</c:v>
                </c:pt>
                <c:pt idx="276">
                  <c:v>21715.29844211775</c:v>
                </c:pt>
                <c:pt idx="277">
                  <c:v>21793.693021331175</c:v>
                </c:pt>
                <c:pt idx="278">
                  <c:v>21872.087600544593</c:v>
                </c:pt>
                <c:pt idx="279">
                  <c:v>21950.482179758019</c:v>
                </c:pt>
                <c:pt idx="280">
                  <c:v>22028.876758971437</c:v>
                </c:pt>
                <c:pt idx="281">
                  <c:v>22107.271338184859</c:v>
                </c:pt>
                <c:pt idx="282">
                  <c:v>22185.665917398281</c:v>
                </c:pt>
                <c:pt idx="283">
                  <c:v>22264.060496611706</c:v>
                </c:pt>
                <c:pt idx="284">
                  <c:v>22342.455075825124</c:v>
                </c:pt>
                <c:pt idx="285">
                  <c:v>22420.849655038546</c:v>
                </c:pt>
                <c:pt idx="286">
                  <c:v>22499.244234251968</c:v>
                </c:pt>
                <c:pt idx="287">
                  <c:v>22577.638813465386</c:v>
                </c:pt>
                <c:pt idx="288">
                  <c:v>22656.033392678812</c:v>
                </c:pt>
                <c:pt idx="289">
                  <c:v>22734.427971892233</c:v>
                </c:pt>
                <c:pt idx="290">
                  <c:v>22812.822551105652</c:v>
                </c:pt>
                <c:pt idx="291">
                  <c:v>22891.217130319073</c:v>
                </c:pt>
                <c:pt idx="292">
                  <c:v>22969.611709532495</c:v>
                </c:pt>
                <c:pt idx="293">
                  <c:v>23048.006288745917</c:v>
                </c:pt>
                <c:pt idx="294">
                  <c:v>23126.400867959343</c:v>
                </c:pt>
                <c:pt idx="295">
                  <c:v>23204.795447172761</c:v>
                </c:pt>
                <c:pt idx="296">
                  <c:v>23283.190026386186</c:v>
                </c:pt>
                <c:pt idx="297">
                  <c:v>23361.584605599608</c:v>
                </c:pt>
                <c:pt idx="298">
                  <c:v>23439.979184813026</c:v>
                </c:pt>
                <c:pt idx="299">
                  <c:v>23518.373764026448</c:v>
                </c:pt>
                <c:pt idx="300">
                  <c:v>23596.76834323987</c:v>
                </c:pt>
                <c:pt idx="301">
                  <c:v>23675.162922453292</c:v>
                </c:pt>
                <c:pt idx="302">
                  <c:v>23753.557501666717</c:v>
                </c:pt>
                <c:pt idx="303">
                  <c:v>23831.952080880132</c:v>
                </c:pt>
                <c:pt idx="304">
                  <c:v>23910.346660093554</c:v>
                </c:pt>
                <c:pt idx="305">
                  <c:v>23988.741239306979</c:v>
                </c:pt>
                <c:pt idx="306">
                  <c:v>24067.135818520397</c:v>
                </c:pt>
                <c:pt idx="307">
                  <c:v>24145.530397733823</c:v>
                </c:pt>
                <c:pt idx="308">
                  <c:v>24223.924976947244</c:v>
                </c:pt>
                <c:pt idx="309">
                  <c:v>24302.319556160666</c:v>
                </c:pt>
                <c:pt idx="310">
                  <c:v>24380.714135374084</c:v>
                </c:pt>
                <c:pt idx="311">
                  <c:v>24459.108714587506</c:v>
                </c:pt>
                <c:pt idx="312">
                  <c:v>24537.503293800928</c:v>
                </c:pt>
                <c:pt idx="313">
                  <c:v>24615.89787301435</c:v>
                </c:pt>
                <c:pt idx="314">
                  <c:v>24694.292452227772</c:v>
                </c:pt>
                <c:pt idx="315">
                  <c:v>24772.687031441197</c:v>
                </c:pt>
                <c:pt idx="316">
                  <c:v>24851.081610654612</c:v>
                </c:pt>
                <c:pt idx="317">
                  <c:v>24929.476189868037</c:v>
                </c:pt>
                <c:pt idx="318">
                  <c:v>25007.870769081459</c:v>
                </c:pt>
                <c:pt idx="319">
                  <c:v>25086.265348294877</c:v>
                </c:pt>
                <c:pt idx="320">
                  <c:v>25164.659927508303</c:v>
                </c:pt>
                <c:pt idx="321">
                  <c:v>25243.054506721724</c:v>
                </c:pt>
                <c:pt idx="322">
                  <c:v>25321.449085935146</c:v>
                </c:pt>
                <c:pt idx="323">
                  <c:v>25399.843665148564</c:v>
                </c:pt>
                <c:pt idx="324">
                  <c:v>25478.238244361986</c:v>
                </c:pt>
                <c:pt idx="325">
                  <c:v>25556.632823575408</c:v>
                </c:pt>
                <c:pt idx="326">
                  <c:v>25635.02740278883</c:v>
                </c:pt>
                <c:pt idx="327">
                  <c:v>25713.421982002252</c:v>
                </c:pt>
                <c:pt idx="328">
                  <c:v>25791.816561215677</c:v>
                </c:pt>
                <c:pt idx="329">
                  <c:v>25870.211140429099</c:v>
                </c:pt>
                <c:pt idx="330">
                  <c:v>25948.605719642517</c:v>
                </c:pt>
                <c:pt idx="331">
                  <c:v>26027.000298855939</c:v>
                </c:pt>
                <c:pt idx="332">
                  <c:v>26105.394878069361</c:v>
                </c:pt>
                <c:pt idx="333">
                  <c:v>26183.789457282783</c:v>
                </c:pt>
                <c:pt idx="334">
                  <c:v>26262.184036496204</c:v>
                </c:pt>
                <c:pt idx="335">
                  <c:v>26340.578615709623</c:v>
                </c:pt>
                <c:pt idx="336">
                  <c:v>26418.973194923045</c:v>
                </c:pt>
                <c:pt idx="337">
                  <c:v>26497.367774136466</c:v>
                </c:pt>
                <c:pt idx="338">
                  <c:v>26575.762353349888</c:v>
                </c:pt>
                <c:pt idx="339">
                  <c:v>26654.156932563314</c:v>
                </c:pt>
                <c:pt idx="340">
                  <c:v>26732.551511776728</c:v>
                </c:pt>
                <c:pt idx="341">
                  <c:v>26810.946090990157</c:v>
                </c:pt>
                <c:pt idx="342">
                  <c:v>26889.340670203575</c:v>
                </c:pt>
                <c:pt idx="343">
                  <c:v>26967.735249416997</c:v>
                </c:pt>
                <c:pt idx="344">
                  <c:v>27046.129828630419</c:v>
                </c:pt>
                <c:pt idx="345">
                  <c:v>27124.524407843841</c:v>
                </c:pt>
                <c:pt idx="346">
                  <c:v>27202.918987057263</c:v>
                </c:pt>
                <c:pt idx="347">
                  <c:v>27281.313566270685</c:v>
                </c:pt>
                <c:pt idx="348">
                  <c:v>27359.708145484103</c:v>
                </c:pt>
                <c:pt idx="349">
                  <c:v>27438.102724697525</c:v>
                </c:pt>
                <c:pt idx="350">
                  <c:v>27516.49730391095</c:v>
                </c:pt>
                <c:pt idx="351">
                  <c:v>27594.891883124372</c:v>
                </c:pt>
                <c:pt idx="352">
                  <c:v>27673.286462337794</c:v>
                </c:pt>
                <c:pt idx="353">
                  <c:v>27751.681041551208</c:v>
                </c:pt>
                <c:pt idx="354">
                  <c:v>27830.07562076463</c:v>
                </c:pt>
                <c:pt idx="355">
                  <c:v>27908.470199978055</c:v>
                </c:pt>
                <c:pt idx="356">
                  <c:v>27986.864779191477</c:v>
                </c:pt>
                <c:pt idx="357">
                  <c:v>28065.259358404899</c:v>
                </c:pt>
                <c:pt idx="358">
                  <c:v>28143.653937618321</c:v>
                </c:pt>
                <c:pt idx="359">
                  <c:v>28222.048516831746</c:v>
                </c:pt>
                <c:pt idx="360">
                  <c:v>28300.443096045168</c:v>
                </c:pt>
                <c:pt idx="361">
                  <c:v>28378.837675258583</c:v>
                </c:pt>
                <c:pt idx="362">
                  <c:v>28457.232254472005</c:v>
                </c:pt>
                <c:pt idx="363">
                  <c:v>28535.62683368543</c:v>
                </c:pt>
                <c:pt idx="364">
                  <c:v>28614.021412898852</c:v>
                </c:pt>
                <c:pt idx="365">
                  <c:v>28692.415992112274</c:v>
                </c:pt>
                <c:pt idx="366">
                  <c:v>28770.810571325695</c:v>
                </c:pt>
                <c:pt idx="367">
                  <c:v>28849.205150539121</c:v>
                </c:pt>
                <c:pt idx="368">
                  <c:v>28927.599729752535</c:v>
                </c:pt>
                <c:pt idx="369">
                  <c:v>29005.994308965957</c:v>
                </c:pt>
                <c:pt idx="370">
                  <c:v>29084.388888179379</c:v>
                </c:pt>
                <c:pt idx="371">
                  <c:v>29162.783467392801</c:v>
                </c:pt>
                <c:pt idx="372">
                  <c:v>29241.178046606226</c:v>
                </c:pt>
                <c:pt idx="373">
                  <c:v>29319.572625819648</c:v>
                </c:pt>
                <c:pt idx="374">
                  <c:v>29397.967205033063</c:v>
                </c:pt>
                <c:pt idx="375">
                  <c:v>29476.361784246485</c:v>
                </c:pt>
                <c:pt idx="376">
                  <c:v>29554.75636345991</c:v>
                </c:pt>
                <c:pt idx="377">
                  <c:v>29633.150942673332</c:v>
                </c:pt>
                <c:pt idx="378">
                  <c:v>29711.545521886754</c:v>
                </c:pt>
                <c:pt idx="379">
                  <c:v>29789.940101100176</c:v>
                </c:pt>
                <c:pt idx="380">
                  <c:v>29868.334680313601</c:v>
                </c:pt>
                <c:pt idx="381">
                  <c:v>29946.729259527016</c:v>
                </c:pt>
                <c:pt idx="382">
                  <c:v>30025.123838740437</c:v>
                </c:pt>
                <c:pt idx="383">
                  <c:v>30103.518417953859</c:v>
                </c:pt>
                <c:pt idx="384">
                  <c:v>30181.912997167281</c:v>
                </c:pt>
                <c:pt idx="385">
                  <c:v>30260.307576380706</c:v>
                </c:pt>
                <c:pt idx="386">
                  <c:v>30338.702155594128</c:v>
                </c:pt>
                <c:pt idx="387">
                  <c:v>30417.096734807546</c:v>
                </c:pt>
                <c:pt idx="388">
                  <c:v>30495.491314020965</c:v>
                </c:pt>
                <c:pt idx="389">
                  <c:v>30573.88589323439</c:v>
                </c:pt>
                <c:pt idx="390">
                  <c:v>30652.280472447812</c:v>
                </c:pt>
                <c:pt idx="391">
                  <c:v>30730.675051661234</c:v>
                </c:pt>
                <c:pt idx="392">
                  <c:v>30809.069630874652</c:v>
                </c:pt>
                <c:pt idx="393">
                  <c:v>30887.464210088081</c:v>
                </c:pt>
                <c:pt idx="394">
                  <c:v>30965.858789301499</c:v>
                </c:pt>
                <c:pt idx="395">
                  <c:v>31044.253368514917</c:v>
                </c:pt>
                <c:pt idx="396">
                  <c:v>31122.647947728339</c:v>
                </c:pt>
                <c:pt idx="397">
                  <c:v>31201.042526941765</c:v>
                </c:pt>
                <c:pt idx="398">
                  <c:v>31279.437106155186</c:v>
                </c:pt>
                <c:pt idx="399">
                  <c:v>31357.831685368608</c:v>
                </c:pt>
                <c:pt idx="400">
                  <c:v>31436.226264582026</c:v>
                </c:pt>
                <c:pt idx="401">
                  <c:v>31514.620843795445</c:v>
                </c:pt>
                <c:pt idx="402">
                  <c:v>31593.01542300887</c:v>
                </c:pt>
                <c:pt idx="403">
                  <c:v>31671.410002222292</c:v>
                </c:pt>
                <c:pt idx="404">
                  <c:v>31749.804581435714</c:v>
                </c:pt>
                <c:pt idx="405">
                  <c:v>31828.199160649132</c:v>
                </c:pt>
                <c:pt idx="406">
                  <c:v>31906.593739862561</c:v>
                </c:pt>
                <c:pt idx="407">
                  <c:v>31984.988319075979</c:v>
                </c:pt>
                <c:pt idx="408">
                  <c:v>32063.382898289397</c:v>
                </c:pt>
                <c:pt idx="409">
                  <c:v>32141.777477502819</c:v>
                </c:pt>
                <c:pt idx="410">
                  <c:v>32220.172056716245</c:v>
                </c:pt>
                <c:pt idx="411">
                  <c:v>32298.566635929667</c:v>
                </c:pt>
                <c:pt idx="412">
                  <c:v>32376.961215143085</c:v>
                </c:pt>
                <c:pt idx="413">
                  <c:v>32455.355794356507</c:v>
                </c:pt>
                <c:pt idx="414">
                  <c:v>32533.750373569932</c:v>
                </c:pt>
                <c:pt idx="415">
                  <c:v>32612.144952783354</c:v>
                </c:pt>
                <c:pt idx="416">
                  <c:v>32690.539531996772</c:v>
                </c:pt>
                <c:pt idx="417">
                  <c:v>32768.93411121019</c:v>
                </c:pt>
                <c:pt idx="418">
                  <c:v>32847.328690423616</c:v>
                </c:pt>
                <c:pt idx="419">
                  <c:v>32925.723269637041</c:v>
                </c:pt>
                <c:pt idx="420">
                  <c:v>33004.117848850459</c:v>
                </c:pt>
                <c:pt idx="421">
                  <c:v>33082.512428063885</c:v>
                </c:pt>
                <c:pt idx="422">
                  <c:v>33160.907007277296</c:v>
                </c:pt>
                <c:pt idx="423">
                  <c:v>33239.301586490721</c:v>
                </c:pt>
                <c:pt idx="424">
                  <c:v>33317.696165704147</c:v>
                </c:pt>
                <c:pt idx="425">
                  <c:v>33396.090744917565</c:v>
                </c:pt>
                <c:pt idx="426">
                  <c:v>33474.48532413099</c:v>
                </c:pt>
                <c:pt idx="427">
                  <c:v>33552.879903344416</c:v>
                </c:pt>
                <c:pt idx="428">
                  <c:v>33631.274482557834</c:v>
                </c:pt>
                <c:pt idx="429">
                  <c:v>33709.669061771252</c:v>
                </c:pt>
                <c:pt idx="430">
                  <c:v>33788.06364098467</c:v>
                </c:pt>
                <c:pt idx="431">
                  <c:v>33866.458220198096</c:v>
                </c:pt>
                <c:pt idx="432">
                  <c:v>33944.852799411521</c:v>
                </c:pt>
                <c:pt idx="433">
                  <c:v>34023.247378624939</c:v>
                </c:pt>
                <c:pt idx="434">
                  <c:v>34101.641957838357</c:v>
                </c:pt>
                <c:pt idx="435">
                  <c:v>34180.036537051776</c:v>
                </c:pt>
                <c:pt idx="436">
                  <c:v>34258.431116265201</c:v>
                </c:pt>
                <c:pt idx="437">
                  <c:v>34336.825695478627</c:v>
                </c:pt>
                <c:pt idx="438">
                  <c:v>34415.220274692045</c:v>
                </c:pt>
                <c:pt idx="439">
                  <c:v>34493.61485390547</c:v>
                </c:pt>
                <c:pt idx="440">
                  <c:v>34572.009433118896</c:v>
                </c:pt>
                <c:pt idx="441">
                  <c:v>34650.404012332314</c:v>
                </c:pt>
                <c:pt idx="442">
                  <c:v>34728.798591545732</c:v>
                </c:pt>
                <c:pt idx="443">
                  <c:v>34807.19317075915</c:v>
                </c:pt>
                <c:pt idx="444">
                  <c:v>34885.587749972576</c:v>
                </c:pt>
                <c:pt idx="445">
                  <c:v>34963.982329186001</c:v>
                </c:pt>
                <c:pt idx="446">
                  <c:v>35042.376908399419</c:v>
                </c:pt>
                <c:pt idx="447">
                  <c:v>35120.771487612838</c:v>
                </c:pt>
                <c:pt idx="448">
                  <c:v>35199.16606682627</c:v>
                </c:pt>
                <c:pt idx="449">
                  <c:v>35277.560646039688</c:v>
                </c:pt>
                <c:pt idx="450">
                  <c:v>35355.955225253107</c:v>
                </c:pt>
                <c:pt idx="451">
                  <c:v>35434.349804466525</c:v>
                </c:pt>
                <c:pt idx="452">
                  <c:v>35512.744383679943</c:v>
                </c:pt>
                <c:pt idx="453">
                  <c:v>35591.138962893376</c:v>
                </c:pt>
                <c:pt idx="454">
                  <c:v>35669.533542106794</c:v>
                </c:pt>
                <c:pt idx="455">
                  <c:v>35747.928121320212</c:v>
                </c:pt>
                <c:pt idx="456">
                  <c:v>35826.32270053363</c:v>
                </c:pt>
                <c:pt idx="457">
                  <c:v>35904.717279747056</c:v>
                </c:pt>
                <c:pt idx="458">
                  <c:v>35983.111858960481</c:v>
                </c:pt>
                <c:pt idx="459">
                  <c:v>36061.506438173899</c:v>
                </c:pt>
                <c:pt idx="460">
                  <c:v>36139.901017387318</c:v>
                </c:pt>
                <c:pt idx="461">
                  <c:v>36218.29559660075</c:v>
                </c:pt>
                <c:pt idx="462">
                  <c:v>36296.690175814168</c:v>
                </c:pt>
                <c:pt idx="463">
                  <c:v>36375.084755027587</c:v>
                </c:pt>
                <c:pt idx="464">
                  <c:v>36453.479334241005</c:v>
                </c:pt>
                <c:pt idx="465">
                  <c:v>36531.873913454423</c:v>
                </c:pt>
                <c:pt idx="466">
                  <c:v>36610.268492667856</c:v>
                </c:pt>
                <c:pt idx="467">
                  <c:v>36688.663071881274</c:v>
                </c:pt>
                <c:pt idx="468">
                  <c:v>36767.057651094692</c:v>
                </c:pt>
                <c:pt idx="469">
                  <c:v>36845.45223030811</c:v>
                </c:pt>
                <c:pt idx="470">
                  <c:v>36923.846809521536</c:v>
                </c:pt>
                <c:pt idx="471">
                  <c:v>37002.241388734961</c:v>
                </c:pt>
                <c:pt idx="472">
                  <c:v>37080.635967948379</c:v>
                </c:pt>
                <c:pt idx="473">
                  <c:v>37159.030547161798</c:v>
                </c:pt>
                <c:pt idx="474">
                  <c:v>37237.425126375223</c:v>
                </c:pt>
                <c:pt idx="475">
                  <c:v>37315.819705588649</c:v>
                </c:pt>
                <c:pt idx="476">
                  <c:v>37394.214284802067</c:v>
                </c:pt>
                <c:pt idx="477">
                  <c:v>37472.608864015485</c:v>
                </c:pt>
                <c:pt idx="478">
                  <c:v>37551.00344322891</c:v>
                </c:pt>
                <c:pt idx="479">
                  <c:v>37629.398022442329</c:v>
                </c:pt>
                <c:pt idx="480">
                  <c:v>37707.792601655754</c:v>
                </c:pt>
                <c:pt idx="481">
                  <c:v>37786.187180869172</c:v>
                </c:pt>
                <c:pt idx="482">
                  <c:v>37864.581760082598</c:v>
                </c:pt>
                <c:pt idx="483">
                  <c:v>37942.976339296023</c:v>
                </c:pt>
                <c:pt idx="484">
                  <c:v>38021.370918509434</c:v>
                </c:pt>
                <c:pt idx="485">
                  <c:v>38099.765497722859</c:v>
                </c:pt>
                <c:pt idx="486">
                  <c:v>38178.160076936278</c:v>
                </c:pt>
                <c:pt idx="487">
                  <c:v>38256.554656149703</c:v>
                </c:pt>
                <c:pt idx="488">
                  <c:v>38334.949235363129</c:v>
                </c:pt>
                <c:pt idx="489">
                  <c:v>38413.343814576547</c:v>
                </c:pt>
                <c:pt idx="490">
                  <c:v>38491.738393789965</c:v>
                </c:pt>
                <c:pt idx="491">
                  <c:v>38570.13297300339</c:v>
                </c:pt>
                <c:pt idx="492">
                  <c:v>38648.527552216809</c:v>
                </c:pt>
                <c:pt idx="493">
                  <c:v>38726.922131430234</c:v>
                </c:pt>
                <c:pt idx="494">
                  <c:v>38805.316710643652</c:v>
                </c:pt>
                <c:pt idx="495">
                  <c:v>38883.711289857078</c:v>
                </c:pt>
                <c:pt idx="496">
                  <c:v>38962.105869070503</c:v>
                </c:pt>
                <c:pt idx="497">
                  <c:v>39040.500448283914</c:v>
                </c:pt>
                <c:pt idx="498">
                  <c:v>39118.895027497339</c:v>
                </c:pt>
                <c:pt idx="499">
                  <c:v>39197.289606710758</c:v>
                </c:pt>
                <c:pt idx="500">
                  <c:v>39275.684185924183</c:v>
                </c:pt>
                <c:pt idx="501">
                  <c:v>39354.078765137609</c:v>
                </c:pt>
                <c:pt idx="502">
                  <c:v>39432.473344351027</c:v>
                </c:pt>
                <c:pt idx="503">
                  <c:v>39510.867923564452</c:v>
                </c:pt>
                <c:pt idx="504">
                  <c:v>39589.262502777878</c:v>
                </c:pt>
                <c:pt idx="505">
                  <c:v>39667.657081991289</c:v>
                </c:pt>
                <c:pt idx="506">
                  <c:v>39746.051661204714</c:v>
                </c:pt>
                <c:pt idx="507">
                  <c:v>39824.446240418132</c:v>
                </c:pt>
                <c:pt idx="508">
                  <c:v>39902.840819631558</c:v>
                </c:pt>
                <c:pt idx="509">
                  <c:v>39981.235398844983</c:v>
                </c:pt>
                <c:pt idx="510">
                  <c:v>40059.629978058401</c:v>
                </c:pt>
                <c:pt idx="511">
                  <c:v>40138.02455727182</c:v>
                </c:pt>
                <c:pt idx="512">
                  <c:v>40216.419136485245</c:v>
                </c:pt>
                <c:pt idx="513">
                  <c:v>40294.813715698663</c:v>
                </c:pt>
                <c:pt idx="514">
                  <c:v>40373.208294912089</c:v>
                </c:pt>
                <c:pt idx="515">
                  <c:v>40451.602874125507</c:v>
                </c:pt>
                <c:pt idx="516">
                  <c:v>40529.997453338932</c:v>
                </c:pt>
                <c:pt idx="517">
                  <c:v>40608.392032552358</c:v>
                </c:pt>
                <c:pt idx="518">
                  <c:v>40686.786611765769</c:v>
                </c:pt>
                <c:pt idx="519">
                  <c:v>40765.181190979194</c:v>
                </c:pt>
                <c:pt idx="520">
                  <c:v>40843.575770192612</c:v>
                </c:pt>
                <c:pt idx="521">
                  <c:v>40921.970349406038</c:v>
                </c:pt>
                <c:pt idx="522">
                  <c:v>41000.364928619463</c:v>
                </c:pt>
                <c:pt idx="523">
                  <c:v>41078.759507832881</c:v>
                </c:pt>
                <c:pt idx="524">
                  <c:v>41157.1540870463</c:v>
                </c:pt>
                <c:pt idx="525">
                  <c:v>41235.548666259725</c:v>
                </c:pt>
                <c:pt idx="526">
                  <c:v>41313.943245473143</c:v>
                </c:pt>
                <c:pt idx="527">
                  <c:v>41392.337824686569</c:v>
                </c:pt>
                <c:pt idx="528">
                  <c:v>41470.732403899987</c:v>
                </c:pt>
                <c:pt idx="529">
                  <c:v>41549.126983113412</c:v>
                </c:pt>
                <c:pt idx="530">
                  <c:v>41627.521562326838</c:v>
                </c:pt>
                <c:pt idx="531">
                  <c:v>41705.916141540256</c:v>
                </c:pt>
                <c:pt idx="532">
                  <c:v>41784.310720753674</c:v>
                </c:pt>
                <c:pt idx="533">
                  <c:v>41862.705299967092</c:v>
                </c:pt>
                <c:pt idx="534">
                  <c:v>41941.099879180518</c:v>
                </c:pt>
                <c:pt idx="535">
                  <c:v>42019.494458393943</c:v>
                </c:pt>
                <c:pt idx="536">
                  <c:v>42097.889037607361</c:v>
                </c:pt>
                <c:pt idx="537">
                  <c:v>42176.28361682078</c:v>
                </c:pt>
                <c:pt idx="538">
                  <c:v>42254.678196034212</c:v>
                </c:pt>
                <c:pt idx="539">
                  <c:v>42333.072775247623</c:v>
                </c:pt>
                <c:pt idx="540">
                  <c:v>42411.467354461049</c:v>
                </c:pt>
                <c:pt idx="541">
                  <c:v>42489.861933674467</c:v>
                </c:pt>
                <c:pt idx="542">
                  <c:v>42568.256512887892</c:v>
                </c:pt>
                <c:pt idx="543">
                  <c:v>42646.651092101318</c:v>
                </c:pt>
                <c:pt idx="544">
                  <c:v>42725.045671314736</c:v>
                </c:pt>
                <c:pt idx="545">
                  <c:v>42803.440250528154</c:v>
                </c:pt>
                <c:pt idx="546">
                  <c:v>42881.834829741572</c:v>
                </c:pt>
                <c:pt idx="547">
                  <c:v>42960.229408954998</c:v>
                </c:pt>
                <c:pt idx="548">
                  <c:v>43038.623988168423</c:v>
                </c:pt>
                <c:pt idx="549">
                  <c:v>43117.018567381841</c:v>
                </c:pt>
                <c:pt idx="550">
                  <c:v>43195.41314659526</c:v>
                </c:pt>
                <c:pt idx="551">
                  <c:v>43273.807725808685</c:v>
                </c:pt>
                <c:pt idx="552">
                  <c:v>43352.202305022103</c:v>
                </c:pt>
                <c:pt idx="553">
                  <c:v>43430.596884235529</c:v>
                </c:pt>
                <c:pt idx="554">
                  <c:v>43508.991463448947</c:v>
                </c:pt>
                <c:pt idx="555">
                  <c:v>43587.386042662372</c:v>
                </c:pt>
                <c:pt idx="556">
                  <c:v>43665.780621875791</c:v>
                </c:pt>
                <c:pt idx="557">
                  <c:v>43744.175201089216</c:v>
                </c:pt>
                <c:pt idx="558">
                  <c:v>43822.569780302634</c:v>
                </c:pt>
                <c:pt idx="559">
                  <c:v>43900.96435951606</c:v>
                </c:pt>
                <c:pt idx="560">
                  <c:v>43979.358938729478</c:v>
                </c:pt>
                <c:pt idx="561">
                  <c:v>44057.753517942896</c:v>
                </c:pt>
                <c:pt idx="562">
                  <c:v>44136.148097156321</c:v>
                </c:pt>
                <c:pt idx="563">
                  <c:v>44214.54267636974</c:v>
                </c:pt>
                <c:pt idx="564">
                  <c:v>44292.937255583165</c:v>
                </c:pt>
                <c:pt idx="565">
                  <c:v>44371.331834796591</c:v>
                </c:pt>
                <c:pt idx="566">
                  <c:v>44449.726414010009</c:v>
                </c:pt>
                <c:pt idx="567">
                  <c:v>44528.120993223427</c:v>
                </c:pt>
                <c:pt idx="568">
                  <c:v>44606.515572436852</c:v>
                </c:pt>
                <c:pt idx="569">
                  <c:v>44684.910151650271</c:v>
                </c:pt>
                <c:pt idx="570">
                  <c:v>44763.304730863696</c:v>
                </c:pt>
                <c:pt idx="571">
                  <c:v>44841.699310077114</c:v>
                </c:pt>
                <c:pt idx="572">
                  <c:v>44920.09388929054</c:v>
                </c:pt>
                <c:pt idx="573">
                  <c:v>44998.488468503958</c:v>
                </c:pt>
                <c:pt idx="574">
                  <c:v>45076.883047717376</c:v>
                </c:pt>
                <c:pt idx="575">
                  <c:v>45155.277626930801</c:v>
                </c:pt>
                <c:pt idx="576">
                  <c:v>45233.672206144227</c:v>
                </c:pt>
                <c:pt idx="577">
                  <c:v>45312.066785357645</c:v>
                </c:pt>
                <c:pt idx="578">
                  <c:v>45390.461364571071</c:v>
                </c:pt>
                <c:pt idx="579">
                  <c:v>45468.855943784481</c:v>
                </c:pt>
                <c:pt idx="580">
                  <c:v>45547.250522997907</c:v>
                </c:pt>
                <c:pt idx="581">
                  <c:v>45625.645102211332</c:v>
                </c:pt>
                <c:pt idx="582">
                  <c:v>45704.039681424751</c:v>
                </c:pt>
                <c:pt idx="583">
                  <c:v>45782.434260638176</c:v>
                </c:pt>
                <c:pt idx="584">
                  <c:v>45860.828839851594</c:v>
                </c:pt>
                <c:pt idx="585">
                  <c:v>45939.22341906502</c:v>
                </c:pt>
                <c:pt idx="586">
                  <c:v>46017.617998278445</c:v>
                </c:pt>
                <c:pt idx="587">
                  <c:v>46096.012577491863</c:v>
                </c:pt>
                <c:pt idx="588">
                  <c:v>46174.407156705289</c:v>
                </c:pt>
                <c:pt idx="589">
                  <c:v>46252.801735918707</c:v>
                </c:pt>
                <c:pt idx="590">
                  <c:v>46331.196315132125</c:v>
                </c:pt>
                <c:pt idx="591">
                  <c:v>46409.590894345551</c:v>
                </c:pt>
                <c:pt idx="592">
                  <c:v>46487.985473558969</c:v>
                </c:pt>
                <c:pt idx="593">
                  <c:v>46566.380052772394</c:v>
                </c:pt>
                <c:pt idx="594">
                  <c:v>46644.774631985812</c:v>
                </c:pt>
                <c:pt idx="595">
                  <c:v>46723.169211199231</c:v>
                </c:pt>
                <c:pt idx="596">
                  <c:v>46801.563790412656</c:v>
                </c:pt>
                <c:pt idx="597">
                  <c:v>46879.958369626074</c:v>
                </c:pt>
                <c:pt idx="598">
                  <c:v>46958.3529488395</c:v>
                </c:pt>
                <c:pt idx="599">
                  <c:v>47036.747528052918</c:v>
                </c:pt>
                <c:pt idx="600">
                  <c:v>47115.142107266336</c:v>
                </c:pt>
                <c:pt idx="601">
                  <c:v>47193.536686479762</c:v>
                </c:pt>
                <c:pt idx="602">
                  <c:v>47271.931265693194</c:v>
                </c:pt>
                <c:pt idx="603">
                  <c:v>47350.325844906605</c:v>
                </c:pt>
                <c:pt idx="604">
                  <c:v>47428.720424120023</c:v>
                </c:pt>
                <c:pt idx="605">
                  <c:v>47507.115003333442</c:v>
                </c:pt>
                <c:pt idx="606">
                  <c:v>47585.509582546874</c:v>
                </c:pt>
                <c:pt idx="607">
                  <c:v>47663.9041617603</c:v>
                </c:pt>
                <c:pt idx="608">
                  <c:v>47742.298740973718</c:v>
                </c:pt>
                <c:pt idx="609">
                  <c:v>47820.693320187136</c:v>
                </c:pt>
                <c:pt idx="610">
                  <c:v>47899.087899400547</c:v>
                </c:pt>
                <c:pt idx="611">
                  <c:v>47977.48247861398</c:v>
                </c:pt>
                <c:pt idx="612">
                  <c:v>48055.877057827405</c:v>
                </c:pt>
                <c:pt idx="613">
                  <c:v>48134.271637040823</c:v>
                </c:pt>
                <c:pt idx="614">
                  <c:v>48212.666216254242</c:v>
                </c:pt>
                <c:pt idx="615">
                  <c:v>48291.060795467667</c:v>
                </c:pt>
                <c:pt idx="616">
                  <c:v>48369.455374681085</c:v>
                </c:pt>
                <c:pt idx="617">
                  <c:v>48447.849953894511</c:v>
                </c:pt>
                <c:pt idx="618">
                  <c:v>48526.244533107929</c:v>
                </c:pt>
                <c:pt idx="619">
                  <c:v>48604.639112321347</c:v>
                </c:pt>
                <c:pt idx="620">
                  <c:v>48683.033691534773</c:v>
                </c:pt>
                <c:pt idx="621">
                  <c:v>48761.428270748191</c:v>
                </c:pt>
                <c:pt idx="622">
                  <c:v>48839.822849961616</c:v>
                </c:pt>
                <c:pt idx="623">
                  <c:v>48918.217429175042</c:v>
                </c:pt>
                <c:pt idx="624">
                  <c:v>48996.612008388453</c:v>
                </c:pt>
                <c:pt idx="625">
                  <c:v>49075.006587601878</c:v>
                </c:pt>
                <c:pt idx="626">
                  <c:v>49153.401166815296</c:v>
                </c:pt>
                <c:pt idx="627">
                  <c:v>49231.795746028722</c:v>
                </c:pt>
                <c:pt idx="628">
                  <c:v>49310.190325242147</c:v>
                </c:pt>
                <c:pt idx="629">
                  <c:v>49388.584904455573</c:v>
                </c:pt>
                <c:pt idx="630">
                  <c:v>49466.979483668983</c:v>
                </c:pt>
                <c:pt idx="631">
                  <c:v>49545.374062882402</c:v>
                </c:pt>
                <c:pt idx="632">
                  <c:v>49623.768642095834</c:v>
                </c:pt>
                <c:pt idx="633">
                  <c:v>49702.163221309253</c:v>
                </c:pt>
                <c:pt idx="634">
                  <c:v>49780.557800522678</c:v>
                </c:pt>
                <c:pt idx="635">
                  <c:v>49858.952379736096</c:v>
                </c:pt>
                <c:pt idx="636">
                  <c:v>49937.346958949522</c:v>
                </c:pt>
                <c:pt idx="637">
                  <c:v>50015.74153816294</c:v>
                </c:pt>
                <c:pt idx="638">
                  <c:v>50094.136117376358</c:v>
                </c:pt>
                <c:pt idx="639">
                  <c:v>50172.530696589783</c:v>
                </c:pt>
                <c:pt idx="640">
                  <c:v>50250.925275803202</c:v>
                </c:pt>
                <c:pt idx="641">
                  <c:v>50329.319855016627</c:v>
                </c:pt>
                <c:pt idx="642">
                  <c:v>50407.714434230045</c:v>
                </c:pt>
                <c:pt idx="643">
                  <c:v>50486.109013443471</c:v>
                </c:pt>
                <c:pt idx="644">
                  <c:v>50564.503592656889</c:v>
                </c:pt>
                <c:pt idx="645">
                  <c:v>50642.898171870307</c:v>
                </c:pt>
                <c:pt idx="646">
                  <c:v>50721.292751083733</c:v>
                </c:pt>
                <c:pt idx="647">
                  <c:v>50799.687330297151</c:v>
                </c:pt>
                <c:pt idx="648">
                  <c:v>50878.081909510576</c:v>
                </c:pt>
                <c:pt idx="649">
                  <c:v>50956.476488724002</c:v>
                </c:pt>
                <c:pt idx="650">
                  <c:v>51034.871067937427</c:v>
                </c:pt>
                <c:pt idx="651">
                  <c:v>51113.265647150838</c:v>
                </c:pt>
                <c:pt idx="652">
                  <c:v>51191.660226364256</c:v>
                </c:pt>
                <c:pt idx="653">
                  <c:v>51270.054805577689</c:v>
                </c:pt>
                <c:pt idx="654">
                  <c:v>51348.449384791107</c:v>
                </c:pt>
                <c:pt idx="655">
                  <c:v>51426.843964004533</c:v>
                </c:pt>
                <c:pt idx="656">
                  <c:v>51505.238543217951</c:v>
                </c:pt>
                <c:pt idx="657">
                  <c:v>51583.633122431376</c:v>
                </c:pt>
                <c:pt idx="658">
                  <c:v>51662.027701644794</c:v>
                </c:pt>
                <c:pt idx="659">
                  <c:v>51740.422280858213</c:v>
                </c:pt>
                <c:pt idx="660">
                  <c:v>51818.816860071638</c:v>
                </c:pt>
                <c:pt idx="661">
                  <c:v>51897.211439285056</c:v>
                </c:pt>
                <c:pt idx="662">
                  <c:v>51975.606018498482</c:v>
                </c:pt>
                <c:pt idx="663">
                  <c:v>52054.0005977119</c:v>
                </c:pt>
                <c:pt idx="664">
                  <c:v>52132.395176925318</c:v>
                </c:pt>
                <c:pt idx="665">
                  <c:v>52210.789756138744</c:v>
                </c:pt>
                <c:pt idx="666">
                  <c:v>52289.184335352162</c:v>
                </c:pt>
                <c:pt idx="667">
                  <c:v>52367.578914565587</c:v>
                </c:pt>
                <c:pt idx="668">
                  <c:v>52445.973493779005</c:v>
                </c:pt>
                <c:pt idx="669">
                  <c:v>52524.368072992424</c:v>
                </c:pt>
                <c:pt idx="670">
                  <c:v>52602.762652205856</c:v>
                </c:pt>
                <c:pt idx="671">
                  <c:v>52681.157231419282</c:v>
                </c:pt>
                <c:pt idx="672">
                  <c:v>52759.551810632693</c:v>
                </c:pt>
                <c:pt idx="673">
                  <c:v>52837.946389846111</c:v>
                </c:pt>
                <c:pt idx="674">
                  <c:v>52916.340969059544</c:v>
                </c:pt>
                <c:pt idx="675">
                  <c:v>52994.735548272962</c:v>
                </c:pt>
                <c:pt idx="676">
                  <c:v>53073.130127486387</c:v>
                </c:pt>
                <c:pt idx="677">
                  <c:v>53151.524706699805</c:v>
                </c:pt>
                <c:pt idx="678">
                  <c:v>53229.919285913216</c:v>
                </c:pt>
                <c:pt idx="679">
                  <c:v>53308.313865126649</c:v>
                </c:pt>
                <c:pt idx="680">
                  <c:v>53386.708444340067</c:v>
                </c:pt>
                <c:pt idx="681">
                  <c:v>53465.103023553493</c:v>
                </c:pt>
                <c:pt idx="682">
                  <c:v>53543.497602766911</c:v>
                </c:pt>
                <c:pt idx="683">
                  <c:v>53621.892181980329</c:v>
                </c:pt>
                <c:pt idx="684">
                  <c:v>53700.286761193755</c:v>
                </c:pt>
                <c:pt idx="685">
                  <c:v>53778.681340407173</c:v>
                </c:pt>
                <c:pt idx="686">
                  <c:v>53857.075919620598</c:v>
                </c:pt>
                <c:pt idx="687">
                  <c:v>53935.470498834016</c:v>
                </c:pt>
                <c:pt idx="688">
                  <c:v>54013.865078047435</c:v>
                </c:pt>
                <c:pt idx="689">
                  <c:v>54092.25965726086</c:v>
                </c:pt>
                <c:pt idx="690">
                  <c:v>54170.654236474278</c:v>
                </c:pt>
                <c:pt idx="691">
                  <c:v>54249.048815687704</c:v>
                </c:pt>
                <c:pt idx="692">
                  <c:v>54327.443394901136</c:v>
                </c:pt>
                <c:pt idx="693">
                  <c:v>54405.837974114547</c:v>
                </c:pt>
                <c:pt idx="694">
                  <c:v>54484.232553327965</c:v>
                </c:pt>
                <c:pt idx="695">
                  <c:v>54562.627132541384</c:v>
                </c:pt>
                <c:pt idx="696">
                  <c:v>54641.021711754816</c:v>
                </c:pt>
                <c:pt idx="697">
                  <c:v>54719.416290968242</c:v>
                </c:pt>
                <c:pt idx="698">
                  <c:v>54797.81087018166</c:v>
                </c:pt>
                <c:pt idx="699">
                  <c:v>54876.205449395071</c:v>
                </c:pt>
                <c:pt idx="700">
                  <c:v>54954.600028608489</c:v>
                </c:pt>
                <c:pt idx="701">
                  <c:v>55032.994607821915</c:v>
                </c:pt>
                <c:pt idx="702">
                  <c:v>55111.389187035347</c:v>
                </c:pt>
                <c:pt idx="703">
                  <c:v>55189.783766248765</c:v>
                </c:pt>
                <c:pt idx="704">
                  <c:v>55268.178345462184</c:v>
                </c:pt>
                <c:pt idx="705">
                  <c:v>55346.572924675609</c:v>
                </c:pt>
                <c:pt idx="706">
                  <c:v>55424.967503889027</c:v>
                </c:pt>
                <c:pt idx="707">
                  <c:v>55503.362083102453</c:v>
                </c:pt>
                <c:pt idx="708">
                  <c:v>55581.756662315871</c:v>
                </c:pt>
                <c:pt idx="709">
                  <c:v>55660.151241529289</c:v>
                </c:pt>
                <c:pt idx="710">
                  <c:v>55738.545820742715</c:v>
                </c:pt>
                <c:pt idx="711">
                  <c:v>55816.940399956147</c:v>
                </c:pt>
                <c:pt idx="712">
                  <c:v>55895.334979169565</c:v>
                </c:pt>
                <c:pt idx="713">
                  <c:v>55973.729558382976</c:v>
                </c:pt>
                <c:pt idx="714">
                  <c:v>56052.124137596395</c:v>
                </c:pt>
                <c:pt idx="715">
                  <c:v>56130.51871680982</c:v>
                </c:pt>
                <c:pt idx="716">
                  <c:v>56208.913296023238</c:v>
                </c:pt>
                <c:pt idx="717">
                  <c:v>56287.307875236664</c:v>
                </c:pt>
                <c:pt idx="718">
                  <c:v>56365.702454450082</c:v>
                </c:pt>
                <c:pt idx="719">
                  <c:v>56444.097033663515</c:v>
                </c:pt>
                <c:pt idx="720">
                  <c:v>56522.491612876933</c:v>
                </c:pt>
                <c:pt idx="721">
                  <c:v>56600.886192090358</c:v>
                </c:pt>
                <c:pt idx="722">
                  <c:v>56679.280771303776</c:v>
                </c:pt>
                <c:pt idx="723">
                  <c:v>56757.675350517195</c:v>
                </c:pt>
                <c:pt idx="724">
                  <c:v>56836.06992973062</c:v>
                </c:pt>
                <c:pt idx="725">
                  <c:v>56914.464508944038</c:v>
                </c:pt>
                <c:pt idx="726">
                  <c:v>56992.859088157449</c:v>
                </c:pt>
                <c:pt idx="727">
                  <c:v>57071.253667370875</c:v>
                </c:pt>
                <c:pt idx="728">
                  <c:v>57149.6482465843</c:v>
                </c:pt>
                <c:pt idx="729">
                  <c:v>57228.042825797726</c:v>
                </c:pt>
                <c:pt idx="730">
                  <c:v>57306.437405011144</c:v>
                </c:pt>
                <c:pt idx="731">
                  <c:v>57384.831984224569</c:v>
                </c:pt>
                <c:pt idx="732">
                  <c:v>57463.226563437987</c:v>
                </c:pt>
                <c:pt idx="733">
                  <c:v>57541.621142651406</c:v>
                </c:pt>
                <c:pt idx="734">
                  <c:v>57620.015721864831</c:v>
                </c:pt>
                <c:pt idx="735">
                  <c:v>57698.410301078249</c:v>
                </c:pt>
                <c:pt idx="736">
                  <c:v>57776.804880291682</c:v>
                </c:pt>
                <c:pt idx="737">
                  <c:v>57855.1994595051</c:v>
                </c:pt>
                <c:pt idx="738">
                  <c:v>57933.594038718526</c:v>
                </c:pt>
                <c:pt idx="739">
                  <c:v>58011.988617931944</c:v>
                </c:pt>
                <c:pt idx="740">
                  <c:v>58090.383197145355</c:v>
                </c:pt>
                <c:pt idx="741">
                  <c:v>58168.77777635878</c:v>
                </c:pt>
                <c:pt idx="742">
                  <c:v>58247.172355572198</c:v>
                </c:pt>
                <c:pt idx="743">
                  <c:v>58325.566934785624</c:v>
                </c:pt>
                <c:pt idx="744">
                  <c:v>58403.961513999042</c:v>
                </c:pt>
                <c:pt idx="745">
                  <c:v>58482.356093212475</c:v>
                </c:pt>
                <c:pt idx="746">
                  <c:v>58560.750672425893</c:v>
                </c:pt>
                <c:pt idx="747">
                  <c:v>58639.145251639318</c:v>
                </c:pt>
                <c:pt idx="748">
                  <c:v>58717.539830852736</c:v>
                </c:pt>
                <c:pt idx="749">
                  <c:v>58795.934410066155</c:v>
                </c:pt>
                <c:pt idx="750">
                  <c:v>58874.32898927958</c:v>
                </c:pt>
                <c:pt idx="751">
                  <c:v>58952.723568492998</c:v>
                </c:pt>
                <c:pt idx="752">
                  <c:v>59031.118147706424</c:v>
                </c:pt>
                <c:pt idx="753">
                  <c:v>59109.512726919849</c:v>
                </c:pt>
                <c:pt idx="754">
                  <c:v>59187.907306133275</c:v>
                </c:pt>
                <c:pt idx="755">
                  <c:v>59266.301885346686</c:v>
                </c:pt>
                <c:pt idx="756">
                  <c:v>59344.696464560104</c:v>
                </c:pt>
                <c:pt idx="757">
                  <c:v>59423.091043773529</c:v>
                </c:pt>
                <c:pt idx="758">
                  <c:v>59501.485622986947</c:v>
                </c:pt>
                <c:pt idx="759">
                  <c:v>59579.880202200366</c:v>
                </c:pt>
                <c:pt idx="760">
                  <c:v>59658.274781413791</c:v>
                </c:pt>
                <c:pt idx="761">
                  <c:v>59736.669360627209</c:v>
                </c:pt>
                <c:pt idx="762">
                  <c:v>59815.063939840642</c:v>
                </c:pt>
                <c:pt idx="763">
                  <c:v>59893.45851905406</c:v>
                </c:pt>
                <c:pt idx="764">
                  <c:v>59971.853098267486</c:v>
                </c:pt>
                <c:pt idx="765">
                  <c:v>60050.247677480904</c:v>
                </c:pt>
                <c:pt idx="766">
                  <c:v>60128.642256694329</c:v>
                </c:pt>
                <c:pt idx="767">
                  <c:v>60207.03683590774</c:v>
                </c:pt>
                <c:pt idx="768">
                  <c:v>60285.431415121158</c:v>
                </c:pt>
                <c:pt idx="769">
                  <c:v>60363.825994334577</c:v>
                </c:pt>
                <c:pt idx="770">
                  <c:v>60442.220573548009</c:v>
                </c:pt>
                <c:pt idx="771">
                  <c:v>60520.615152761435</c:v>
                </c:pt>
                <c:pt idx="772">
                  <c:v>60599.009731974853</c:v>
                </c:pt>
                <c:pt idx="773">
                  <c:v>60677.404311188271</c:v>
                </c:pt>
                <c:pt idx="774">
                  <c:v>60755.798890401697</c:v>
                </c:pt>
                <c:pt idx="775">
                  <c:v>60834.193469615115</c:v>
                </c:pt>
                <c:pt idx="776">
                  <c:v>60912.58804882854</c:v>
                </c:pt>
                <c:pt idx="777">
                  <c:v>60990.982628041958</c:v>
                </c:pt>
                <c:pt idx="778">
                  <c:v>61069.377207255377</c:v>
                </c:pt>
                <c:pt idx="779">
                  <c:v>61147.771786468809</c:v>
                </c:pt>
                <c:pt idx="780">
                  <c:v>61226.166365682235</c:v>
                </c:pt>
                <c:pt idx="781">
                  <c:v>61304.560944895653</c:v>
                </c:pt>
                <c:pt idx="782">
                  <c:v>61382.955524109064</c:v>
                </c:pt>
                <c:pt idx="783">
                  <c:v>61461.350103322482</c:v>
                </c:pt>
                <c:pt idx="784">
                  <c:v>61539.744682535907</c:v>
                </c:pt>
                <c:pt idx="785">
                  <c:v>61618.139261749326</c:v>
                </c:pt>
                <c:pt idx="786">
                  <c:v>61696.533840962751</c:v>
                </c:pt>
                <c:pt idx="787">
                  <c:v>61774.928420176177</c:v>
                </c:pt>
                <c:pt idx="788">
                  <c:v>61853.322999389602</c:v>
                </c:pt>
                <c:pt idx="789">
                  <c:v>61931.71757860302</c:v>
                </c:pt>
                <c:pt idx="790">
                  <c:v>62010.112157816446</c:v>
                </c:pt>
                <c:pt idx="791">
                  <c:v>62088.506737029864</c:v>
                </c:pt>
                <c:pt idx="792">
                  <c:v>62166.901316243282</c:v>
                </c:pt>
                <c:pt idx="793">
                  <c:v>62245.295895456708</c:v>
                </c:pt>
                <c:pt idx="794">
                  <c:v>62323.690474670118</c:v>
                </c:pt>
                <c:pt idx="795">
                  <c:v>62402.085053883537</c:v>
                </c:pt>
                <c:pt idx="796">
                  <c:v>62480.479633096969</c:v>
                </c:pt>
                <c:pt idx="797">
                  <c:v>62558.874212310395</c:v>
                </c:pt>
                <c:pt idx="798">
                  <c:v>62637.268791523813</c:v>
                </c:pt>
                <c:pt idx="799">
                  <c:v>62715.663370737231</c:v>
                </c:pt>
                <c:pt idx="800">
                  <c:v>62794.057949950657</c:v>
                </c:pt>
                <c:pt idx="801">
                  <c:v>62872.452529164075</c:v>
                </c:pt>
                <c:pt idx="802">
                  <c:v>62950.8471083775</c:v>
                </c:pt>
                <c:pt idx="803">
                  <c:v>63029.241687590918</c:v>
                </c:pt>
                <c:pt idx="804">
                  <c:v>63107.636266804351</c:v>
                </c:pt>
                <c:pt idx="805">
                  <c:v>63186.030846017769</c:v>
                </c:pt>
                <c:pt idx="806">
                  <c:v>63264.425425231195</c:v>
                </c:pt>
                <c:pt idx="807">
                  <c:v>63342.820004444613</c:v>
                </c:pt>
                <c:pt idx="808">
                  <c:v>63421.214583658031</c:v>
                </c:pt>
                <c:pt idx="809">
                  <c:v>63499.609162871442</c:v>
                </c:pt>
                <c:pt idx="810">
                  <c:v>63578.003742084868</c:v>
                </c:pt>
                <c:pt idx="811">
                  <c:v>63656.398321298286</c:v>
                </c:pt>
                <c:pt idx="812">
                  <c:v>63734.792900511711</c:v>
                </c:pt>
                <c:pt idx="813">
                  <c:v>63813.187479725137</c:v>
                </c:pt>
                <c:pt idx="814">
                  <c:v>63891.582058938562</c:v>
                </c:pt>
                <c:pt idx="815">
                  <c:v>63969.97663815198</c:v>
                </c:pt>
                <c:pt idx="816">
                  <c:v>64048.371217365406</c:v>
                </c:pt>
                <c:pt idx="817">
                  <c:v>64126.765796578824</c:v>
                </c:pt>
                <c:pt idx="818">
                  <c:v>64205.160375792242</c:v>
                </c:pt>
                <c:pt idx="819">
                  <c:v>64283.554955005668</c:v>
                </c:pt>
                <c:pt idx="820">
                  <c:v>64361.949534219086</c:v>
                </c:pt>
                <c:pt idx="821">
                  <c:v>64440.344113432497</c:v>
                </c:pt>
                <c:pt idx="822">
                  <c:v>64518.738692645937</c:v>
                </c:pt>
                <c:pt idx="823">
                  <c:v>64597.133271859348</c:v>
                </c:pt>
                <c:pt idx="824">
                  <c:v>64675.527851072773</c:v>
                </c:pt>
                <c:pt idx="825">
                  <c:v>64753.922430286191</c:v>
                </c:pt>
                <c:pt idx="826">
                  <c:v>64832.317009499617</c:v>
                </c:pt>
                <c:pt idx="827">
                  <c:v>64910.711588713035</c:v>
                </c:pt>
                <c:pt idx="828">
                  <c:v>64989.106167926453</c:v>
                </c:pt>
                <c:pt idx="829">
                  <c:v>65067.500747139879</c:v>
                </c:pt>
                <c:pt idx="830">
                  <c:v>65145.895326353311</c:v>
                </c:pt>
                <c:pt idx="831">
                  <c:v>65224.289905566729</c:v>
                </c:pt>
                <c:pt idx="832">
                  <c:v>65302.684484780148</c:v>
                </c:pt>
                <c:pt idx="833">
                  <c:v>65381.079063993573</c:v>
                </c:pt>
                <c:pt idx="834">
                  <c:v>65459.473643206991</c:v>
                </c:pt>
                <c:pt idx="835">
                  <c:v>65537.868222420409</c:v>
                </c:pt>
                <c:pt idx="836">
                  <c:v>65616.262801633828</c:v>
                </c:pt>
                <c:pt idx="837">
                  <c:v>65694.657380847246</c:v>
                </c:pt>
                <c:pt idx="838">
                  <c:v>65773.051960060664</c:v>
                </c:pt>
                <c:pt idx="839">
                  <c:v>65851.446539274097</c:v>
                </c:pt>
                <c:pt idx="840">
                  <c:v>65929.841118487515</c:v>
                </c:pt>
                <c:pt idx="841">
                  <c:v>66008.235697700948</c:v>
                </c:pt>
                <c:pt idx="842">
                  <c:v>66086.630276914366</c:v>
                </c:pt>
                <c:pt idx="843">
                  <c:v>66165.024856127784</c:v>
                </c:pt>
                <c:pt idx="844">
                  <c:v>66243.419435341202</c:v>
                </c:pt>
                <c:pt idx="845">
                  <c:v>66321.81401455462</c:v>
                </c:pt>
                <c:pt idx="846">
                  <c:v>66400.208593768053</c:v>
                </c:pt>
                <c:pt idx="847">
                  <c:v>66478.603172981471</c:v>
                </c:pt>
                <c:pt idx="848">
                  <c:v>66556.997752194904</c:v>
                </c:pt>
                <c:pt idx="849">
                  <c:v>66635.392331408322</c:v>
                </c:pt>
                <c:pt idx="850">
                  <c:v>66713.786910621726</c:v>
                </c:pt>
                <c:pt idx="851">
                  <c:v>66792.181489835159</c:v>
                </c:pt>
                <c:pt idx="852">
                  <c:v>66870.576069048577</c:v>
                </c:pt>
                <c:pt idx="853">
                  <c:v>66948.970648261995</c:v>
                </c:pt>
                <c:pt idx="854">
                  <c:v>67027.365227475413</c:v>
                </c:pt>
                <c:pt idx="855">
                  <c:v>67105.759806688831</c:v>
                </c:pt>
                <c:pt idx="856">
                  <c:v>67184.154385902264</c:v>
                </c:pt>
                <c:pt idx="857">
                  <c:v>67262.548965115682</c:v>
                </c:pt>
                <c:pt idx="858">
                  <c:v>67340.943544329115</c:v>
                </c:pt>
                <c:pt idx="859">
                  <c:v>67419.338123542533</c:v>
                </c:pt>
                <c:pt idx="860">
                  <c:v>67497.732702755951</c:v>
                </c:pt>
                <c:pt idx="861">
                  <c:v>67576.12728196937</c:v>
                </c:pt>
                <c:pt idx="862">
                  <c:v>67654.521861182788</c:v>
                </c:pt>
                <c:pt idx="863">
                  <c:v>67732.916440396206</c:v>
                </c:pt>
                <c:pt idx="864">
                  <c:v>67811.311019609639</c:v>
                </c:pt>
                <c:pt idx="865">
                  <c:v>67889.705598823057</c:v>
                </c:pt>
                <c:pt idx="866">
                  <c:v>67968.100178036475</c:v>
                </c:pt>
                <c:pt idx="867">
                  <c:v>68046.494757249893</c:v>
                </c:pt>
                <c:pt idx="868">
                  <c:v>68124.889336463326</c:v>
                </c:pt>
                <c:pt idx="869">
                  <c:v>68203.283915676744</c:v>
                </c:pt>
                <c:pt idx="870">
                  <c:v>68281.678494890162</c:v>
                </c:pt>
                <c:pt idx="871">
                  <c:v>68360.07307410358</c:v>
                </c:pt>
                <c:pt idx="872">
                  <c:v>68438.467653317013</c:v>
                </c:pt>
                <c:pt idx="873">
                  <c:v>68516.862232530431</c:v>
                </c:pt>
                <c:pt idx="874">
                  <c:v>68595.256811743864</c:v>
                </c:pt>
                <c:pt idx="875">
                  <c:v>68673.651390957282</c:v>
                </c:pt>
                <c:pt idx="876">
                  <c:v>68752.0459701707</c:v>
                </c:pt>
                <c:pt idx="877">
                  <c:v>68830.440549384119</c:v>
                </c:pt>
                <c:pt idx="878">
                  <c:v>68908.835128597537</c:v>
                </c:pt>
                <c:pt idx="879">
                  <c:v>68987.229707810955</c:v>
                </c:pt>
                <c:pt idx="880">
                  <c:v>69065.624287024373</c:v>
                </c:pt>
                <c:pt idx="881">
                  <c:v>69144.018866237806</c:v>
                </c:pt>
                <c:pt idx="882">
                  <c:v>69222.413445451224</c:v>
                </c:pt>
                <c:pt idx="883">
                  <c:v>69300.808024664642</c:v>
                </c:pt>
                <c:pt idx="884">
                  <c:v>69379.202603878075</c:v>
                </c:pt>
                <c:pt idx="885">
                  <c:v>69457.597183091493</c:v>
                </c:pt>
                <c:pt idx="886">
                  <c:v>69535.991762304897</c:v>
                </c:pt>
                <c:pt idx="887">
                  <c:v>69614.38634151833</c:v>
                </c:pt>
                <c:pt idx="888">
                  <c:v>69692.780920731748</c:v>
                </c:pt>
                <c:pt idx="889">
                  <c:v>69771.175499945166</c:v>
                </c:pt>
                <c:pt idx="890">
                  <c:v>69849.570079158584</c:v>
                </c:pt>
                <c:pt idx="891">
                  <c:v>69927.964658372002</c:v>
                </c:pt>
                <c:pt idx="892">
                  <c:v>70006.359237585435</c:v>
                </c:pt>
                <c:pt idx="893">
                  <c:v>70084.753816798853</c:v>
                </c:pt>
                <c:pt idx="894">
                  <c:v>70163.148396012271</c:v>
                </c:pt>
                <c:pt idx="895">
                  <c:v>70241.542975225704</c:v>
                </c:pt>
                <c:pt idx="896">
                  <c:v>70319.937554439122</c:v>
                </c:pt>
                <c:pt idx="897">
                  <c:v>70398.332133652541</c:v>
                </c:pt>
                <c:pt idx="898">
                  <c:v>70476.726712865959</c:v>
                </c:pt>
                <c:pt idx="899">
                  <c:v>70555.121292079391</c:v>
                </c:pt>
                <c:pt idx="900">
                  <c:v>70633.51587129281</c:v>
                </c:pt>
                <c:pt idx="901">
                  <c:v>70711.910450506228</c:v>
                </c:pt>
                <c:pt idx="902">
                  <c:v>70790.305029719646</c:v>
                </c:pt>
                <c:pt idx="903">
                  <c:v>70868.699608933064</c:v>
                </c:pt>
                <c:pt idx="904">
                  <c:v>70947.094188146497</c:v>
                </c:pt>
                <c:pt idx="905">
                  <c:v>71025.488767359915</c:v>
                </c:pt>
                <c:pt idx="906">
                  <c:v>71103.883346573333</c:v>
                </c:pt>
                <c:pt idx="907">
                  <c:v>71182.277925786751</c:v>
                </c:pt>
                <c:pt idx="908">
                  <c:v>71260.67250500017</c:v>
                </c:pt>
                <c:pt idx="909">
                  <c:v>71339.067084213602</c:v>
                </c:pt>
                <c:pt idx="910">
                  <c:v>71417.461663427021</c:v>
                </c:pt>
                <c:pt idx="911">
                  <c:v>71495.856242640439</c:v>
                </c:pt>
                <c:pt idx="912">
                  <c:v>71574.250821853871</c:v>
                </c:pt>
                <c:pt idx="913">
                  <c:v>71652.64540106729</c:v>
                </c:pt>
                <c:pt idx="914">
                  <c:v>71731.039980280708</c:v>
                </c:pt>
                <c:pt idx="915">
                  <c:v>71809.434559494141</c:v>
                </c:pt>
                <c:pt idx="916">
                  <c:v>71887.829138707544</c:v>
                </c:pt>
                <c:pt idx="917">
                  <c:v>71966.223717920962</c:v>
                </c:pt>
                <c:pt idx="918">
                  <c:v>72044.618297134381</c:v>
                </c:pt>
                <c:pt idx="919">
                  <c:v>72123.012876347813</c:v>
                </c:pt>
                <c:pt idx="920">
                  <c:v>72201.407455561231</c:v>
                </c:pt>
                <c:pt idx="921">
                  <c:v>72279.802034774664</c:v>
                </c:pt>
                <c:pt idx="922">
                  <c:v>72358.196613988082</c:v>
                </c:pt>
                <c:pt idx="923">
                  <c:v>72436.591193201501</c:v>
                </c:pt>
                <c:pt idx="924">
                  <c:v>72514.985772414919</c:v>
                </c:pt>
                <c:pt idx="925">
                  <c:v>72593.380351628351</c:v>
                </c:pt>
                <c:pt idx="926">
                  <c:v>72671.77493084177</c:v>
                </c:pt>
                <c:pt idx="927">
                  <c:v>72750.169510055188</c:v>
                </c:pt>
                <c:pt idx="928">
                  <c:v>72828.564089268606</c:v>
                </c:pt>
                <c:pt idx="929">
                  <c:v>72906.958668482039</c:v>
                </c:pt>
                <c:pt idx="930">
                  <c:v>72985.353247695457</c:v>
                </c:pt>
                <c:pt idx="931">
                  <c:v>73063.747826908875</c:v>
                </c:pt>
                <c:pt idx="932">
                  <c:v>73142.142406122293</c:v>
                </c:pt>
                <c:pt idx="933">
                  <c:v>73220.536985335712</c:v>
                </c:pt>
                <c:pt idx="934">
                  <c:v>73298.93156454913</c:v>
                </c:pt>
                <c:pt idx="935">
                  <c:v>73377.326143762562</c:v>
                </c:pt>
                <c:pt idx="936">
                  <c:v>73455.720722975981</c:v>
                </c:pt>
                <c:pt idx="937">
                  <c:v>73534.115302189399</c:v>
                </c:pt>
                <c:pt idx="938">
                  <c:v>73612.509881402832</c:v>
                </c:pt>
                <c:pt idx="939">
                  <c:v>73690.90446061625</c:v>
                </c:pt>
                <c:pt idx="940">
                  <c:v>73769.299039829668</c:v>
                </c:pt>
                <c:pt idx="941">
                  <c:v>73847.693619043101</c:v>
                </c:pt>
                <c:pt idx="942">
                  <c:v>73926.088198256519</c:v>
                </c:pt>
                <c:pt idx="943">
                  <c:v>74004.482777469922</c:v>
                </c:pt>
                <c:pt idx="944">
                  <c:v>74082.877356683341</c:v>
                </c:pt>
                <c:pt idx="945">
                  <c:v>74161.271935896773</c:v>
                </c:pt>
                <c:pt idx="946">
                  <c:v>74239.666515110206</c:v>
                </c:pt>
                <c:pt idx="947">
                  <c:v>74318.061094323624</c:v>
                </c:pt>
                <c:pt idx="948">
                  <c:v>74396.455673537042</c:v>
                </c:pt>
                <c:pt idx="949">
                  <c:v>74474.850252750461</c:v>
                </c:pt>
                <c:pt idx="950">
                  <c:v>74553.244831963879</c:v>
                </c:pt>
                <c:pt idx="951">
                  <c:v>74631.639411177312</c:v>
                </c:pt>
                <c:pt idx="952">
                  <c:v>74710.03399039073</c:v>
                </c:pt>
                <c:pt idx="953">
                  <c:v>74788.428569604148</c:v>
                </c:pt>
                <c:pt idx="954">
                  <c:v>74866.823148817566</c:v>
                </c:pt>
                <c:pt idx="955">
                  <c:v>74945.217728030999</c:v>
                </c:pt>
                <c:pt idx="956">
                  <c:v>75023.612307244417</c:v>
                </c:pt>
                <c:pt idx="957">
                  <c:v>75102.006886457835</c:v>
                </c:pt>
                <c:pt idx="958">
                  <c:v>75180.401465671253</c:v>
                </c:pt>
                <c:pt idx="959">
                  <c:v>75258.796044884672</c:v>
                </c:pt>
                <c:pt idx="960">
                  <c:v>75337.19062409809</c:v>
                </c:pt>
                <c:pt idx="961">
                  <c:v>75415.585203311522</c:v>
                </c:pt>
                <c:pt idx="962">
                  <c:v>75493.979782524941</c:v>
                </c:pt>
                <c:pt idx="963">
                  <c:v>75572.374361738373</c:v>
                </c:pt>
                <c:pt idx="964">
                  <c:v>75650.768940951792</c:v>
                </c:pt>
                <c:pt idx="965">
                  <c:v>75729.16352016521</c:v>
                </c:pt>
                <c:pt idx="966">
                  <c:v>75807.558099378628</c:v>
                </c:pt>
                <c:pt idx="967">
                  <c:v>75885.952678592046</c:v>
                </c:pt>
                <c:pt idx="968">
                  <c:v>75964.347257805479</c:v>
                </c:pt>
                <c:pt idx="969">
                  <c:v>76042.741837018897</c:v>
                </c:pt>
                <c:pt idx="970">
                  <c:v>76121.136416232301</c:v>
                </c:pt>
                <c:pt idx="971">
                  <c:v>76199.530995445733</c:v>
                </c:pt>
                <c:pt idx="972">
                  <c:v>76277.925574659166</c:v>
                </c:pt>
                <c:pt idx="973">
                  <c:v>76356.320153872584</c:v>
                </c:pt>
                <c:pt idx="974">
                  <c:v>76434.714733086003</c:v>
                </c:pt>
                <c:pt idx="975">
                  <c:v>76513.109312299421</c:v>
                </c:pt>
                <c:pt idx="976">
                  <c:v>76591.503891512839</c:v>
                </c:pt>
                <c:pt idx="977">
                  <c:v>76669.898470726272</c:v>
                </c:pt>
                <c:pt idx="978">
                  <c:v>76748.29304993969</c:v>
                </c:pt>
                <c:pt idx="979">
                  <c:v>76826.687629153108</c:v>
                </c:pt>
                <c:pt idx="980">
                  <c:v>76905.082208366541</c:v>
                </c:pt>
                <c:pt idx="981">
                  <c:v>76983.476787579959</c:v>
                </c:pt>
                <c:pt idx="982">
                  <c:v>77061.871366793377</c:v>
                </c:pt>
                <c:pt idx="983">
                  <c:v>77140.265946006795</c:v>
                </c:pt>
                <c:pt idx="984">
                  <c:v>77218.660525220228</c:v>
                </c:pt>
                <c:pt idx="985">
                  <c:v>77297.055104433632</c:v>
                </c:pt>
                <c:pt idx="986">
                  <c:v>77375.44968364705</c:v>
                </c:pt>
                <c:pt idx="987">
                  <c:v>77453.844262860483</c:v>
                </c:pt>
                <c:pt idx="988">
                  <c:v>77532.238842073901</c:v>
                </c:pt>
                <c:pt idx="989">
                  <c:v>77610.633421287333</c:v>
                </c:pt>
                <c:pt idx="990">
                  <c:v>77689.028000500752</c:v>
                </c:pt>
                <c:pt idx="991">
                  <c:v>77767.42257971417</c:v>
                </c:pt>
                <c:pt idx="992">
                  <c:v>77845.817158927588</c:v>
                </c:pt>
                <c:pt idx="993">
                  <c:v>77924.211738141006</c:v>
                </c:pt>
                <c:pt idx="994">
                  <c:v>78002.606317354439</c:v>
                </c:pt>
                <c:pt idx="995">
                  <c:v>78081.000896567857</c:v>
                </c:pt>
                <c:pt idx="996">
                  <c:v>78159.395475781275</c:v>
                </c:pt>
                <c:pt idx="997">
                  <c:v>78237.790054994693</c:v>
                </c:pt>
                <c:pt idx="998">
                  <c:v>78316.184634208126</c:v>
                </c:pt>
                <c:pt idx="999">
                  <c:v>78394.579213421544</c:v>
                </c:pt>
                <c:pt idx="1000">
                  <c:v>78472.973792634963</c:v>
                </c:pt>
                <c:pt idx="1001">
                  <c:v>78551.368371848381</c:v>
                </c:pt>
                <c:pt idx="1002">
                  <c:v>78629.762951061799</c:v>
                </c:pt>
                <c:pt idx="1003">
                  <c:v>78708.157530275217</c:v>
                </c:pt>
                <c:pt idx="1004">
                  <c:v>78786.55210948865</c:v>
                </c:pt>
                <c:pt idx="1005">
                  <c:v>78864.946688702068</c:v>
                </c:pt>
                <c:pt idx="1006">
                  <c:v>78943.341267915501</c:v>
                </c:pt>
                <c:pt idx="1007">
                  <c:v>79021.735847128919</c:v>
                </c:pt>
                <c:pt idx="1008">
                  <c:v>79100.130426342337</c:v>
                </c:pt>
                <c:pt idx="1009">
                  <c:v>79178.525005555755</c:v>
                </c:pt>
                <c:pt idx="1010">
                  <c:v>79256.919584769188</c:v>
                </c:pt>
                <c:pt idx="1011">
                  <c:v>79335.314163982606</c:v>
                </c:pt>
                <c:pt idx="1012">
                  <c:v>79413.70874319601</c:v>
                </c:pt>
                <c:pt idx="1013">
                  <c:v>79492.103322409428</c:v>
                </c:pt>
                <c:pt idx="1014">
                  <c:v>79570.497901622861</c:v>
                </c:pt>
                <c:pt idx="1015">
                  <c:v>79648.892480836294</c:v>
                </c:pt>
                <c:pt idx="1016">
                  <c:v>79727.287060049712</c:v>
                </c:pt>
                <c:pt idx="1017">
                  <c:v>79805.68163926313</c:v>
                </c:pt>
                <c:pt idx="1018">
                  <c:v>79884.076218476548</c:v>
                </c:pt>
                <c:pt idx="1019">
                  <c:v>79962.470797689966</c:v>
                </c:pt>
                <c:pt idx="1020">
                  <c:v>80040.865376903399</c:v>
                </c:pt>
                <c:pt idx="1021">
                  <c:v>80119.259956116817</c:v>
                </c:pt>
                <c:pt idx="1022">
                  <c:v>80197.654535330235</c:v>
                </c:pt>
                <c:pt idx="1023">
                  <c:v>80276.049114543668</c:v>
                </c:pt>
                <c:pt idx="1024">
                  <c:v>80354.443693757086</c:v>
                </c:pt>
                <c:pt idx="1025">
                  <c:v>80432.838272970504</c:v>
                </c:pt>
                <c:pt idx="1026">
                  <c:v>80511.232852183923</c:v>
                </c:pt>
                <c:pt idx="1027">
                  <c:v>80589.627431397341</c:v>
                </c:pt>
                <c:pt idx="1028">
                  <c:v>80668.022010610759</c:v>
                </c:pt>
                <c:pt idx="1029">
                  <c:v>80746.416589824177</c:v>
                </c:pt>
                <c:pt idx="1030">
                  <c:v>80824.81116903761</c:v>
                </c:pt>
                <c:pt idx="1031">
                  <c:v>80903.205748251028</c:v>
                </c:pt>
                <c:pt idx="1032">
                  <c:v>80981.600327464461</c:v>
                </c:pt>
                <c:pt idx="1033">
                  <c:v>81059.994906677879</c:v>
                </c:pt>
                <c:pt idx="1034">
                  <c:v>81138.389485891297</c:v>
                </c:pt>
                <c:pt idx="1035">
                  <c:v>81216.784065104715</c:v>
                </c:pt>
                <c:pt idx="1036">
                  <c:v>81295.178644318148</c:v>
                </c:pt>
                <c:pt idx="1037">
                  <c:v>81373.573223531566</c:v>
                </c:pt>
                <c:pt idx="1038">
                  <c:v>81451.967802744985</c:v>
                </c:pt>
                <c:pt idx="1039">
                  <c:v>81530.362381958388</c:v>
                </c:pt>
                <c:pt idx="1040">
                  <c:v>81608.756961171835</c:v>
                </c:pt>
                <c:pt idx="1041">
                  <c:v>81687.151540385254</c:v>
                </c:pt>
                <c:pt idx="1042">
                  <c:v>81765.546119598672</c:v>
                </c:pt>
                <c:pt idx="1043">
                  <c:v>81843.94069881209</c:v>
                </c:pt>
                <c:pt idx="1044">
                  <c:v>81922.335278025508</c:v>
                </c:pt>
                <c:pt idx="1045">
                  <c:v>82000.729857238926</c:v>
                </c:pt>
                <c:pt idx="1046">
                  <c:v>82079.124436452359</c:v>
                </c:pt>
                <c:pt idx="1047">
                  <c:v>82157.519015665777</c:v>
                </c:pt>
                <c:pt idx="1048">
                  <c:v>82235.913594879195</c:v>
                </c:pt>
                <c:pt idx="1049">
                  <c:v>82314.308174092628</c:v>
                </c:pt>
                <c:pt idx="1050">
                  <c:v>82392.702753306046</c:v>
                </c:pt>
                <c:pt idx="1051">
                  <c:v>82471.097332519465</c:v>
                </c:pt>
                <c:pt idx="1052">
                  <c:v>82549.491911732883</c:v>
                </c:pt>
                <c:pt idx="1053">
                  <c:v>82627.886490946301</c:v>
                </c:pt>
                <c:pt idx="1054">
                  <c:v>82706.281070159719</c:v>
                </c:pt>
                <c:pt idx="1055">
                  <c:v>82784.675649373137</c:v>
                </c:pt>
                <c:pt idx="1056">
                  <c:v>82863.07022858657</c:v>
                </c:pt>
                <c:pt idx="1057">
                  <c:v>82941.464807799988</c:v>
                </c:pt>
                <c:pt idx="1058">
                  <c:v>83019.859387013421</c:v>
                </c:pt>
                <c:pt idx="1059">
                  <c:v>83098.253966226839</c:v>
                </c:pt>
                <c:pt idx="1060">
                  <c:v>83176.648545440257</c:v>
                </c:pt>
                <c:pt idx="1061">
                  <c:v>83255.043124653675</c:v>
                </c:pt>
                <c:pt idx="1062">
                  <c:v>83333.437703867094</c:v>
                </c:pt>
                <c:pt idx="1063">
                  <c:v>83411.832283080526</c:v>
                </c:pt>
                <c:pt idx="1064">
                  <c:v>83490.226862293945</c:v>
                </c:pt>
                <c:pt idx="1065">
                  <c:v>83568.621441507363</c:v>
                </c:pt>
                <c:pt idx="1066">
                  <c:v>83647.016020720795</c:v>
                </c:pt>
                <c:pt idx="1067">
                  <c:v>83725.410599934214</c:v>
                </c:pt>
                <c:pt idx="1068">
                  <c:v>83803.805179147632</c:v>
                </c:pt>
                <c:pt idx="1069">
                  <c:v>83882.19975836105</c:v>
                </c:pt>
                <c:pt idx="1070">
                  <c:v>83960.594337574468</c:v>
                </c:pt>
                <c:pt idx="1071">
                  <c:v>84038.988916787886</c:v>
                </c:pt>
                <c:pt idx="1072">
                  <c:v>84117.383496001305</c:v>
                </c:pt>
                <c:pt idx="1073">
                  <c:v>84195.778075214737</c:v>
                </c:pt>
                <c:pt idx="1074">
                  <c:v>84274.17265442817</c:v>
                </c:pt>
                <c:pt idx="1075">
                  <c:v>84352.567233641588</c:v>
                </c:pt>
                <c:pt idx="1076">
                  <c:v>84430.961812855006</c:v>
                </c:pt>
                <c:pt idx="1077">
                  <c:v>84509.356392068425</c:v>
                </c:pt>
                <c:pt idx="1078">
                  <c:v>84587.750971281843</c:v>
                </c:pt>
                <c:pt idx="1079">
                  <c:v>84666.145550495276</c:v>
                </c:pt>
                <c:pt idx="1080">
                  <c:v>84744.540129708679</c:v>
                </c:pt>
                <c:pt idx="1081">
                  <c:v>84822.934708922097</c:v>
                </c:pt>
                <c:pt idx="1082">
                  <c:v>84901.32928813553</c:v>
                </c:pt>
                <c:pt idx="1083">
                  <c:v>84979.723867348948</c:v>
                </c:pt>
                <c:pt idx="1084">
                  <c:v>85058.118446562381</c:v>
                </c:pt>
                <c:pt idx="1085">
                  <c:v>85136.513025775799</c:v>
                </c:pt>
                <c:pt idx="1086">
                  <c:v>85214.907604989217</c:v>
                </c:pt>
                <c:pt idx="1087">
                  <c:v>85293.302184202636</c:v>
                </c:pt>
                <c:pt idx="1088">
                  <c:v>85371.696763416054</c:v>
                </c:pt>
                <c:pt idx="1089">
                  <c:v>85450.091342629486</c:v>
                </c:pt>
                <c:pt idx="1090">
                  <c:v>85528.485921842905</c:v>
                </c:pt>
                <c:pt idx="1091">
                  <c:v>85606.880501056337</c:v>
                </c:pt>
                <c:pt idx="1092">
                  <c:v>85685.275080269756</c:v>
                </c:pt>
                <c:pt idx="1093">
                  <c:v>85763.669659483174</c:v>
                </c:pt>
                <c:pt idx="1094">
                  <c:v>85842.064238696592</c:v>
                </c:pt>
                <c:pt idx="1095">
                  <c:v>85920.45881791001</c:v>
                </c:pt>
                <c:pt idx="1096">
                  <c:v>85998.853397123428</c:v>
                </c:pt>
                <c:pt idx="1097">
                  <c:v>86077.247976336846</c:v>
                </c:pt>
                <c:pt idx="1098">
                  <c:v>86155.642555550265</c:v>
                </c:pt>
                <c:pt idx="1099">
                  <c:v>86234.037134763697</c:v>
                </c:pt>
                <c:pt idx="1100">
                  <c:v>86312.43171397713</c:v>
                </c:pt>
                <c:pt idx="1101">
                  <c:v>86390.826293190548</c:v>
                </c:pt>
                <c:pt idx="1102">
                  <c:v>86469.220872403966</c:v>
                </c:pt>
                <c:pt idx="1103">
                  <c:v>86547.615451617385</c:v>
                </c:pt>
                <c:pt idx="1104">
                  <c:v>86626.010030830803</c:v>
                </c:pt>
                <c:pt idx="1105">
                  <c:v>86704.404610044236</c:v>
                </c:pt>
                <c:pt idx="1106">
                  <c:v>86782.799189257654</c:v>
                </c:pt>
                <c:pt idx="1107">
                  <c:v>86861.193768471057</c:v>
                </c:pt>
                <c:pt idx="1108">
                  <c:v>86939.588347684505</c:v>
                </c:pt>
                <c:pt idx="1109">
                  <c:v>87017.982926897908</c:v>
                </c:pt>
                <c:pt idx="1110">
                  <c:v>87096.377506111341</c:v>
                </c:pt>
                <c:pt idx="1111">
                  <c:v>87174.772085324759</c:v>
                </c:pt>
                <c:pt idx="1112">
                  <c:v>87253.166664538177</c:v>
                </c:pt>
                <c:pt idx="1113">
                  <c:v>87331.561243751596</c:v>
                </c:pt>
                <c:pt idx="1114">
                  <c:v>87409.955822965014</c:v>
                </c:pt>
                <c:pt idx="1115">
                  <c:v>87488.350402178447</c:v>
                </c:pt>
                <c:pt idx="1116">
                  <c:v>87566.744981391865</c:v>
                </c:pt>
                <c:pt idx="1117">
                  <c:v>87645.139560605297</c:v>
                </c:pt>
                <c:pt idx="1118">
                  <c:v>87723.534139818716</c:v>
                </c:pt>
                <c:pt idx="1119">
                  <c:v>87801.928719032134</c:v>
                </c:pt>
                <c:pt idx="1120">
                  <c:v>87880.323298245552</c:v>
                </c:pt>
                <c:pt idx="1121">
                  <c:v>87958.71787745897</c:v>
                </c:pt>
                <c:pt idx="1122">
                  <c:v>88037.112456672388</c:v>
                </c:pt>
                <c:pt idx="1123">
                  <c:v>88115.507035885807</c:v>
                </c:pt>
                <c:pt idx="1124">
                  <c:v>88193.901615099225</c:v>
                </c:pt>
                <c:pt idx="1125">
                  <c:v>88272.296194312657</c:v>
                </c:pt>
                <c:pt idx="1126">
                  <c:v>88350.69077352609</c:v>
                </c:pt>
                <c:pt idx="1127">
                  <c:v>88429.085352739508</c:v>
                </c:pt>
                <c:pt idx="1128">
                  <c:v>88507.479931952927</c:v>
                </c:pt>
                <c:pt idx="1129">
                  <c:v>88585.874511166345</c:v>
                </c:pt>
                <c:pt idx="1130">
                  <c:v>88664.269090379763</c:v>
                </c:pt>
                <c:pt idx="1131">
                  <c:v>88742.663669593196</c:v>
                </c:pt>
                <c:pt idx="1132">
                  <c:v>88821.058248806614</c:v>
                </c:pt>
                <c:pt idx="1133">
                  <c:v>88899.452828020032</c:v>
                </c:pt>
                <c:pt idx="1134">
                  <c:v>88977.847407233465</c:v>
                </c:pt>
                <c:pt idx="1135">
                  <c:v>89056.241986446883</c:v>
                </c:pt>
                <c:pt idx="1136">
                  <c:v>89134.636565660301</c:v>
                </c:pt>
                <c:pt idx="1137">
                  <c:v>89213.031144873719</c:v>
                </c:pt>
                <c:pt idx="1138">
                  <c:v>89291.425724087137</c:v>
                </c:pt>
                <c:pt idx="1139">
                  <c:v>89369.820303300556</c:v>
                </c:pt>
                <c:pt idx="1140">
                  <c:v>89448.214882513974</c:v>
                </c:pt>
                <c:pt idx="1141">
                  <c:v>89526.609461727407</c:v>
                </c:pt>
                <c:pt idx="1142">
                  <c:v>89605.004040940825</c:v>
                </c:pt>
                <c:pt idx="1143">
                  <c:v>89683.398620154258</c:v>
                </c:pt>
                <c:pt idx="1144">
                  <c:v>89761.793199367676</c:v>
                </c:pt>
                <c:pt idx="1145">
                  <c:v>89840.187778581094</c:v>
                </c:pt>
                <c:pt idx="1146">
                  <c:v>89918.582357794512</c:v>
                </c:pt>
                <c:pt idx="1147">
                  <c:v>89996.97693700793</c:v>
                </c:pt>
                <c:pt idx="1148">
                  <c:v>90075.371516221348</c:v>
                </c:pt>
                <c:pt idx="1149">
                  <c:v>90153.766095434767</c:v>
                </c:pt>
                <c:pt idx="1150">
                  <c:v>90232.160674648185</c:v>
                </c:pt>
                <c:pt idx="1151">
                  <c:v>90310.555253861618</c:v>
                </c:pt>
                <c:pt idx="1152">
                  <c:v>90388.949833075036</c:v>
                </c:pt>
                <c:pt idx="1153">
                  <c:v>90467.344412288468</c:v>
                </c:pt>
                <c:pt idx="1154">
                  <c:v>90545.738991501887</c:v>
                </c:pt>
                <c:pt idx="1155">
                  <c:v>90624.133570715305</c:v>
                </c:pt>
                <c:pt idx="1156">
                  <c:v>90702.528149928723</c:v>
                </c:pt>
                <c:pt idx="1157">
                  <c:v>90780.922729142141</c:v>
                </c:pt>
                <c:pt idx="1158">
                  <c:v>90859.317308355574</c:v>
                </c:pt>
                <c:pt idx="1159">
                  <c:v>90937.711887568992</c:v>
                </c:pt>
                <c:pt idx="1160">
                  <c:v>91016.106466782425</c:v>
                </c:pt>
                <c:pt idx="1161">
                  <c:v>91094.501045995843</c:v>
                </c:pt>
                <c:pt idx="1162">
                  <c:v>91172.895625209261</c:v>
                </c:pt>
                <c:pt idx="1163">
                  <c:v>91251.290204422679</c:v>
                </c:pt>
                <c:pt idx="1164">
                  <c:v>91329.684783636098</c:v>
                </c:pt>
                <c:pt idx="1165">
                  <c:v>91408.079362849516</c:v>
                </c:pt>
                <c:pt idx="1166">
                  <c:v>91486.473942062934</c:v>
                </c:pt>
                <c:pt idx="1167">
                  <c:v>91564.868521276352</c:v>
                </c:pt>
                <c:pt idx="1168">
                  <c:v>91643.263100489785</c:v>
                </c:pt>
                <c:pt idx="1169">
                  <c:v>91721.657679703218</c:v>
                </c:pt>
                <c:pt idx="1170">
                  <c:v>91800.052258916636</c:v>
                </c:pt>
                <c:pt idx="1171">
                  <c:v>91878.446838130039</c:v>
                </c:pt>
                <c:pt idx="1172">
                  <c:v>91956.841417343458</c:v>
                </c:pt>
                <c:pt idx="1173">
                  <c:v>92035.23599655689</c:v>
                </c:pt>
                <c:pt idx="1174">
                  <c:v>92113.630575770308</c:v>
                </c:pt>
                <c:pt idx="1175">
                  <c:v>92192.025154983727</c:v>
                </c:pt>
                <c:pt idx="1176">
                  <c:v>92270.419734197145</c:v>
                </c:pt>
                <c:pt idx="1177">
                  <c:v>92348.814313410592</c:v>
                </c:pt>
                <c:pt idx="1178">
                  <c:v>92427.20889262401</c:v>
                </c:pt>
                <c:pt idx="1179">
                  <c:v>92505.603471837429</c:v>
                </c:pt>
                <c:pt idx="1180">
                  <c:v>92583.998051050861</c:v>
                </c:pt>
                <c:pt idx="1181">
                  <c:v>92662.392630264279</c:v>
                </c:pt>
                <c:pt idx="1182">
                  <c:v>92740.787209477698</c:v>
                </c:pt>
                <c:pt idx="1183">
                  <c:v>92819.181788691101</c:v>
                </c:pt>
                <c:pt idx="1184">
                  <c:v>92897.576367904519</c:v>
                </c:pt>
                <c:pt idx="1185">
                  <c:v>92975.970947117967</c:v>
                </c:pt>
                <c:pt idx="1186">
                  <c:v>93054.365526331385</c:v>
                </c:pt>
                <c:pt idx="1187">
                  <c:v>93132.760105544803</c:v>
                </c:pt>
                <c:pt idx="1188">
                  <c:v>93211.154684758221</c:v>
                </c:pt>
                <c:pt idx="1189">
                  <c:v>93289.549263971639</c:v>
                </c:pt>
                <c:pt idx="1190">
                  <c:v>93367.943843185072</c:v>
                </c:pt>
                <c:pt idx="1191">
                  <c:v>93446.33842239849</c:v>
                </c:pt>
                <c:pt idx="1192">
                  <c:v>93524.733001611909</c:v>
                </c:pt>
                <c:pt idx="1193">
                  <c:v>93603.127580825327</c:v>
                </c:pt>
                <c:pt idx="1194">
                  <c:v>93681.522160038745</c:v>
                </c:pt>
                <c:pt idx="1195">
                  <c:v>93759.916739252178</c:v>
                </c:pt>
                <c:pt idx="1196">
                  <c:v>93838.311318465596</c:v>
                </c:pt>
                <c:pt idx="1197">
                  <c:v>93916.705897679014</c:v>
                </c:pt>
                <c:pt idx="1198">
                  <c:v>93995.100476892432</c:v>
                </c:pt>
                <c:pt idx="1199">
                  <c:v>94073.49505610585</c:v>
                </c:pt>
                <c:pt idx="1200">
                  <c:v>94151.889635319283</c:v>
                </c:pt>
                <c:pt idx="1201">
                  <c:v>94230.284214532701</c:v>
                </c:pt>
                <c:pt idx="1202">
                  <c:v>94308.678793746119</c:v>
                </c:pt>
                <c:pt idx="1203">
                  <c:v>94387.073372959538</c:v>
                </c:pt>
                <c:pt idx="1204">
                  <c:v>94465.467952172956</c:v>
                </c:pt>
                <c:pt idx="1205">
                  <c:v>94543.862531386389</c:v>
                </c:pt>
                <c:pt idx="1206">
                  <c:v>94622.257110599807</c:v>
                </c:pt>
                <c:pt idx="1207">
                  <c:v>94700.651689813225</c:v>
                </c:pt>
                <c:pt idx="1208">
                  <c:v>94779.046269026643</c:v>
                </c:pt>
                <c:pt idx="1209">
                  <c:v>94857.440848240061</c:v>
                </c:pt>
                <c:pt idx="1210">
                  <c:v>94935.835427453494</c:v>
                </c:pt>
                <c:pt idx="1211">
                  <c:v>95014.230006666912</c:v>
                </c:pt>
                <c:pt idx="1212">
                  <c:v>95092.62458588033</c:v>
                </c:pt>
                <c:pt idx="1213">
                  <c:v>95171.019165093749</c:v>
                </c:pt>
                <c:pt idx="1214">
                  <c:v>95249.413744307167</c:v>
                </c:pt>
                <c:pt idx="1215">
                  <c:v>95327.8083235206</c:v>
                </c:pt>
                <c:pt idx="1216">
                  <c:v>95406.202902734018</c:v>
                </c:pt>
                <c:pt idx="1217">
                  <c:v>95484.597481947436</c:v>
                </c:pt>
                <c:pt idx="1218">
                  <c:v>95562.992061160854</c:v>
                </c:pt>
                <c:pt idx="1219">
                  <c:v>95641.386640374301</c:v>
                </c:pt>
                <c:pt idx="1220">
                  <c:v>95719.78121958772</c:v>
                </c:pt>
                <c:pt idx="1221">
                  <c:v>95798.175798801138</c:v>
                </c:pt>
                <c:pt idx="1222">
                  <c:v>95876.570378014556</c:v>
                </c:pt>
                <c:pt idx="1223">
                  <c:v>95954.964957227989</c:v>
                </c:pt>
                <c:pt idx="1224">
                  <c:v>96033.359536441378</c:v>
                </c:pt>
                <c:pt idx="1225">
                  <c:v>96111.75411565481</c:v>
                </c:pt>
                <c:pt idx="1226">
                  <c:v>96190.148694868229</c:v>
                </c:pt>
                <c:pt idx="1227">
                  <c:v>96268.543274081647</c:v>
                </c:pt>
                <c:pt idx="1228">
                  <c:v>96346.937853295094</c:v>
                </c:pt>
                <c:pt idx="1229">
                  <c:v>96425.332432508512</c:v>
                </c:pt>
                <c:pt idx="1230">
                  <c:v>96503.72701172193</c:v>
                </c:pt>
                <c:pt idx="1231">
                  <c:v>96582.121590935349</c:v>
                </c:pt>
                <c:pt idx="1232">
                  <c:v>96660.516170148767</c:v>
                </c:pt>
                <c:pt idx="1233">
                  <c:v>96738.9107493622</c:v>
                </c:pt>
                <c:pt idx="1234">
                  <c:v>96817.305328575618</c:v>
                </c:pt>
                <c:pt idx="1235">
                  <c:v>96895.699907789036</c:v>
                </c:pt>
                <c:pt idx="1236">
                  <c:v>96974.094487002454</c:v>
                </c:pt>
                <c:pt idx="1237">
                  <c:v>97052.489066215872</c:v>
                </c:pt>
                <c:pt idx="1238">
                  <c:v>97130.883645429305</c:v>
                </c:pt>
                <c:pt idx="1239">
                  <c:v>97209.278224642723</c:v>
                </c:pt>
                <c:pt idx="1240">
                  <c:v>97287.672803856141</c:v>
                </c:pt>
                <c:pt idx="1241">
                  <c:v>97366.06738306956</c:v>
                </c:pt>
                <c:pt idx="1242">
                  <c:v>97444.461962282978</c:v>
                </c:pt>
                <c:pt idx="1243">
                  <c:v>97522.856541496411</c:v>
                </c:pt>
                <c:pt idx="1244">
                  <c:v>97601.251120709829</c:v>
                </c:pt>
                <c:pt idx="1245">
                  <c:v>97679.645699923247</c:v>
                </c:pt>
                <c:pt idx="1246">
                  <c:v>97758.040279136665</c:v>
                </c:pt>
                <c:pt idx="1247">
                  <c:v>97836.434858350083</c:v>
                </c:pt>
                <c:pt idx="1248">
                  <c:v>97914.829437563516</c:v>
                </c:pt>
                <c:pt idx="1249">
                  <c:v>97993.224016776934</c:v>
                </c:pt>
                <c:pt idx="1250">
                  <c:v>98071.618595990352</c:v>
                </c:pt>
                <c:pt idx="1251">
                  <c:v>98150.013175203771</c:v>
                </c:pt>
                <c:pt idx="1252">
                  <c:v>98228.407754417189</c:v>
                </c:pt>
                <c:pt idx="1253">
                  <c:v>98306.802333630621</c:v>
                </c:pt>
                <c:pt idx="1254">
                  <c:v>98385.19691284404</c:v>
                </c:pt>
                <c:pt idx="1255">
                  <c:v>98463.591492057458</c:v>
                </c:pt>
                <c:pt idx="1256">
                  <c:v>98541.986071270876</c:v>
                </c:pt>
                <c:pt idx="1257">
                  <c:v>98620.380650484294</c:v>
                </c:pt>
                <c:pt idx="1258">
                  <c:v>98698.775229697727</c:v>
                </c:pt>
                <c:pt idx="1259">
                  <c:v>98777.169808911145</c:v>
                </c:pt>
                <c:pt idx="1260">
                  <c:v>98855.564388124563</c:v>
                </c:pt>
                <c:pt idx="1261">
                  <c:v>98933.958967337981</c:v>
                </c:pt>
                <c:pt idx="1262">
                  <c:v>99012.353546551429</c:v>
                </c:pt>
                <c:pt idx="1263">
                  <c:v>99090.748125764847</c:v>
                </c:pt>
                <c:pt idx="1264">
                  <c:v>99169.142704978265</c:v>
                </c:pt>
                <c:pt idx="1265">
                  <c:v>99247.537284191669</c:v>
                </c:pt>
                <c:pt idx="1266">
                  <c:v>99325.931863405087</c:v>
                </c:pt>
                <c:pt idx="1267">
                  <c:v>99404.326442618505</c:v>
                </c:pt>
                <c:pt idx="1268">
                  <c:v>99482.721021831938</c:v>
                </c:pt>
                <c:pt idx="1269">
                  <c:v>99561.115601045356</c:v>
                </c:pt>
                <c:pt idx="1270">
                  <c:v>99639.510180258789</c:v>
                </c:pt>
                <c:pt idx="1271">
                  <c:v>99717.904759472221</c:v>
                </c:pt>
                <c:pt idx="1272">
                  <c:v>99796.29933868564</c:v>
                </c:pt>
                <c:pt idx="1273">
                  <c:v>99874.693917899058</c:v>
                </c:pt>
                <c:pt idx="1274">
                  <c:v>99953.088497112476</c:v>
                </c:pt>
                <c:pt idx="1275">
                  <c:v>100031.48307632589</c:v>
                </c:pt>
                <c:pt idx="1276">
                  <c:v>100109.87765553933</c:v>
                </c:pt>
                <c:pt idx="1277">
                  <c:v>100188.27223475275</c:v>
                </c:pt>
                <c:pt idx="1278">
                  <c:v>100266.66681396615</c:v>
                </c:pt>
                <c:pt idx="1279">
                  <c:v>100345.06139317958</c:v>
                </c:pt>
                <c:pt idx="1280">
                  <c:v>100423.45597239301</c:v>
                </c:pt>
                <c:pt idx="1281">
                  <c:v>100501.85055160643</c:v>
                </c:pt>
                <c:pt idx="1282">
                  <c:v>100580.24513081985</c:v>
                </c:pt>
                <c:pt idx="1283">
                  <c:v>100658.63971003327</c:v>
                </c:pt>
                <c:pt idx="1284">
                  <c:v>100737.03428924669</c:v>
                </c:pt>
                <c:pt idx="1285">
                  <c:v>100815.42886846012</c:v>
                </c:pt>
                <c:pt idx="1286">
                  <c:v>100893.82344767354</c:v>
                </c:pt>
                <c:pt idx="1287">
                  <c:v>100972.21802688696</c:v>
                </c:pt>
                <c:pt idx="1288">
                  <c:v>101050.61260610037</c:v>
                </c:pt>
                <c:pt idx="1289">
                  <c:v>101129.00718531379</c:v>
                </c:pt>
                <c:pt idx="1290">
                  <c:v>101207.40176452723</c:v>
                </c:pt>
                <c:pt idx="1291">
                  <c:v>101285.79634374064</c:v>
                </c:pt>
                <c:pt idx="1292">
                  <c:v>101364.19092295406</c:v>
                </c:pt>
                <c:pt idx="1293">
                  <c:v>101442.58550216748</c:v>
                </c:pt>
                <c:pt idx="1294">
                  <c:v>101520.9800813809</c:v>
                </c:pt>
                <c:pt idx="1295">
                  <c:v>101599.37466059433</c:v>
                </c:pt>
                <c:pt idx="1296">
                  <c:v>101677.76923980775</c:v>
                </c:pt>
                <c:pt idx="1297">
                  <c:v>101756.16381902117</c:v>
                </c:pt>
                <c:pt idx="1298">
                  <c:v>101834.55839823459</c:v>
                </c:pt>
                <c:pt idx="1299">
                  <c:v>101912.952977448</c:v>
                </c:pt>
                <c:pt idx="1300">
                  <c:v>101991.34755666144</c:v>
                </c:pt>
                <c:pt idx="1301">
                  <c:v>102069.74213587485</c:v>
                </c:pt>
                <c:pt idx="1302">
                  <c:v>102148.13671508827</c:v>
                </c:pt>
                <c:pt idx="1303">
                  <c:v>102226.53129430169</c:v>
                </c:pt>
                <c:pt idx="1304">
                  <c:v>102304.92587351514</c:v>
                </c:pt>
                <c:pt idx="1305">
                  <c:v>102383.32045272856</c:v>
                </c:pt>
                <c:pt idx="1306">
                  <c:v>102461.71503194197</c:v>
                </c:pt>
                <c:pt idx="1307">
                  <c:v>102540.10961115538</c:v>
                </c:pt>
                <c:pt idx="1308">
                  <c:v>102618.5041903688</c:v>
                </c:pt>
                <c:pt idx="1309">
                  <c:v>102696.89876958221</c:v>
                </c:pt>
                <c:pt idx="1310">
                  <c:v>102775.29334879565</c:v>
                </c:pt>
                <c:pt idx="1311">
                  <c:v>102853.68792800907</c:v>
                </c:pt>
                <c:pt idx="1312">
                  <c:v>102932.08250722248</c:v>
                </c:pt>
                <c:pt idx="1313">
                  <c:v>103010.47708643593</c:v>
                </c:pt>
                <c:pt idx="1314">
                  <c:v>103088.87166564935</c:v>
                </c:pt>
                <c:pt idx="1315">
                  <c:v>103167.26624486277</c:v>
                </c:pt>
                <c:pt idx="1316">
                  <c:v>103245.66082407619</c:v>
                </c:pt>
                <c:pt idx="1317">
                  <c:v>103324.0554032896</c:v>
                </c:pt>
                <c:pt idx="1318">
                  <c:v>103402.44998250304</c:v>
                </c:pt>
                <c:pt idx="1319">
                  <c:v>103480.84456171643</c:v>
                </c:pt>
                <c:pt idx="1320">
                  <c:v>103559.23914092986</c:v>
                </c:pt>
                <c:pt idx="1321">
                  <c:v>103637.63372014328</c:v>
                </c:pt>
                <c:pt idx="1322">
                  <c:v>103716.02829935671</c:v>
                </c:pt>
                <c:pt idx="1323">
                  <c:v>103794.42287857014</c:v>
                </c:pt>
                <c:pt idx="1324">
                  <c:v>103872.81745778356</c:v>
                </c:pt>
                <c:pt idx="1325">
                  <c:v>103951.21203699698</c:v>
                </c:pt>
                <c:pt idx="1326">
                  <c:v>104029.6066162104</c:v>
                </c:pt>
                <c:pt idx="1327">
                  <c:v>104108.00119542381</c:v>
                </c:pt>
                <c:pt idx="1328">
                  <c:v>104186.39577463725</c:v>
                </c:pt>
                <c:pt idx="1329">
                  <c:v>104264.79035385067</c:v>
                </c:pt>
                <c:pt idx="1330">
                  <c:v>104343.18493306408</c:v>
                </c:pt>
                <c:pt idx="1331">
                  <c:v>104421.5795122775</c:v>
                </c:pt>
                <c:pt idx="1332">
                  <c:v>104499.97409149092</c:v>
                </c:pt>
                <c:pt idx="1333">
                  <c:v>104578.36867070435</c:v>
                </c:pt>
                <c:pt idx="1334">
                  <c:v>104656.76324991777</c:v>
                </c:pt>
                <c:pt idx="1335">
                  <c:v>104735.15782913119</c:v>
                </c:pt>
                <c:pt idx="1336">
                  <c:v>104813.55240834461</c:v>
                </c:pt>
                <c:pt idx="1337">
                  <c:v>104891.94698755803</c:v>
                </c:pt>
                <c:pt idx="1338">
                  <c:v>104970.34156677146</c:v>
                </c:pt>
                <c:pt idx="1339">
                  <c:v>105048.73614598488</c:v>
                </c:pt>
                <c:pt idx="1340">
                  <c:v>105127.13072519829</c:v>
                </c:pt>
                <c:pt idx="1341">
                  <c:v>105205.52530441171</c:v>
                </c:pt>
                <c:pt idx="1342">
                  <c:v>105283.91988362513</c:v>
                </c:pt>
                <c:pt idx="1343">
                  <c:v>105362.31446283856</c:v>
                </c:pt>
                <c:pt idx="1344">
                  <c:v>105440.70904205198</c:v>
                </c:pt>
                <c:pt idx="1345">
                  <c:v>105519.1036212654</c:v>
                </c:pt>
                <c:pt idx="1346">
                  <c:v>105597.49820047882</c:v>
                </c:pt>
                <c:pt idx="1347">
                  <c:v>105675.89277969227</c:v>
                </c:pt>
                <c:pt idx="1348">
                  <c:v>105754.28735890567</c:v>
                </c:pt>
                <c:pt idx="1349">
                  <c:v>105832.68193811909</c:v>
                </c:pt>
                <c:pt idx="1350">
                  <c:v>105911.07651733251</c:v>
                </c:pt>
                <c:pt idx="1351">
                  <c:v>105989.47109654592</c:v>
                </c:pt>
                <c:pt idx="1352">
                  <c:v>106067.86567575934</c:v>
                </c:pt>
                <c:pt idx="1353">
                  <c:v>106146.26025497277</c:v>
                </c:pt>
                <c:pt idx="1354">
                  <c:v>106224.65483418619</c:v>
                </c:pt>
                <c:pt idx="1355">
                  <c:v>106303.04941339961</c:v>
                </c:pt>
                <c:pt idx="1356">
                  <c:v>106381.44399261306</c:v>
                </c:pt>
                <c:pt idx="1357">
                  <c:v>106459.83857182648</c:v>
                </c:pt>
                <c:pt idx="1358">
                  <c:v>106538.23315103989</c:v>
                </c:pt>
                <c:pt idx="1359">
                  <c:v>106616.62773025331</c:v>
                </c:pt>
                <c:pt idx="1360">
                  <c:v>106695.02230946673</c:v>
                </c:pt>
                <c:pt idx="1361">
                  <c:v>106773.41688868013</c:v>
                </c:pt>
                <c:pt idx="1362">
                  <c:v>106851.81146789355</c:v>
                </c:pt>
                <c:pt idx="1363">
                  <c:v>106930.20604710699</c:v>
                </c:pt>
                <c:pt idx="1364">
                  <c:v>107008.60062632042</c:v>
                </c:pt>
                <c:pt idx="1365">
                  <c:v>107086.99520553384</c:v>
                </c:pt>
                <c:pt idx="1366">
                  <c:v>107165.38978474727</c:v>
                </c:pt>
                <c:pt idx="1367">
                  <c:v>107243.78436396069</c:v>
                </c:pt>
                <c:pt idx="1368">
                  <c:v>107322.17894317411</c:v>
                </c:pt>
                <c:pt idx="1369">
                  <c:v>107400.57352238752</c:v>
                </c:pt>
                <c:pt idx="1370">
                  <c:v>107478.96810160094</c:v>
                </c:pt>
                <c:pt idx="1371">
                  <c:v>107557.36268081437</c:v>
                </c:pt>
                <c:pt idx="1372">
                  <c:v>107635.75726002779</c:v>
                </c:pt>
                <c:pt idx="1373">
                  <c:v>107714.15183924121</c:v>
                </c:pt>
                <c:pt idx="1374">
                  <c:v>107792.54641845463</c:v>
                </c:pt>
                <c:pt idx="1375">
                  <c:v>107870.94099766805</c:v>
                </c:pt>
                <c:pt idx="1376">
                  <c:v>107949.33557688148</c:v>
                </c:pt>
                <c:pt idx="1377">
                  <c:v>108027.7301560949</c:v>
                </c:pt>
                <c:pt idx="1378">
                  <c:v>108106.12473530832</c:v>
                </c:pt>
                <c:pt idx="1379">
                  <c:v>108184.51931452173</c:v>
                </c:pt>
                <c:pt idx="1380">
                  <c:v>108262.91389373515</c:v>
                </c:pt>
                <c:pt idx="1381">
                  <c:v>108341.30847294859</c:v>
                </c:pt>
                <c:pt idx="1382">
                  <c:v>108419.703052162</c:v>
                </c:pt>
                <c:pt idx="1383">
                  <c:v>108498.09763137542</c:v>
                </c:pt>
                <c:pt idx="1384">
                  <c:v>108576.49221058884</c:v>
                </c:pt>
                <c:pt idx="1385">
                  <c:v>108654.88678980227</c:v>
                </c:pt>
                <c:pt idx="1386">
                  <c:v>108733.28136901569</c:v>
                </c:pt>
                <c:pt idx="1387">
                  <c:v>108811.67594822911</c:v>
                </c:pt>
                <c:pt idx="1388">
                  <c:v>108890.07052744253</c:v>
                </c:pt>
                <c:pt idx="1389">
                  <c:v>108968.46510665595</c:v>
                </c:pt>
                <c:pt idx="1390">
                  <c:v>109046.85968586938</c:v>
                </c:pt>
                <c:pt idx="1391">
                  <c:v>109125.2542650828</c:v>
                </c:pt>
                <c:pt idx="1392">
                  <c:v>109203.64884429621</c:v>
                </c:pt>
                <c:pt idx="1393">
                  <c:v>109282.04342350963</c:v>
                </c:pt>
                <c:pt idx="1394">
                  <c:v>109360.43800272305</c:v>
                </c:pt>
                <c:pt idx="1395">
                  <c:v>109438.8325819365</c:v>
                </c:pt>
                <c:pt idx="1396">
                  <c:v>109517.22716114992</c:v>
                </c:pt>
                <c:pt idx="1397">
                  <c:v>109595.62174036333</c:v>
                </c:pt>
                <c:pt idx="1398">
                  <c:v>109674.01631957677</c:v>
                </c:pt>
                <c:pt idx="1399">
                  <c:v>109752.41089879019</c:v>
                </c:pt>
                <c:pt idx="1400">
                  <c:v>109830.8054780036</c:v>
                </c:pt>
                <c:pt idx="1401">
                  <c:v>109909.20005721702</c:v>
                </c:pt>
                <c:pt idx="1402">
                  <c:v>109987.59463643043</c:v>
                </c:pt>
                <c:pt idx="1403">
                  <c:v>110065.98921564384</c:v>
                </c:pt>
                <c:pt idx="1404">
                  <c:v>110144.38379485726</c:v>
                </c:pt>
                <c:pt idx="1405">
                  <c:v>110222.77837407069</c:v>
                </c:pt>
                <c:pt idx="1406">
                  <c:v>110301.17295328411</c:v>
                </c:pt>
                <c:pt idx="1407">
                  <c:v>110379.56753249753</c:v>
                </c:pt>
                <c:pt idx="1408">
                  <c:v>110457.96211171095</c:v>
                </c:pt>
                <c:pt idx="1409">
                  <c:v>110536.35669092437</c:v>
                </c:pt>
                <c:pt idx="1410">
                  <c:v>110614.7512701378</c:v>
                </c:pt>
                <c:pt idx="1411">
                  <c:v>110693.14584935123</c:v>
                </c:pt>
                <c:pt idx="1412">
                  <c:v>110771.54042856465</c:v>
                </c:pt>
                <c:pt idx="1413">
                  <c:v>110849.93500777808</c:v>
                </c:pt>
                <c:pt idx="1414">
                  <c:v>110928.3295869915</c:v>
                </c:pt>
                <c:pt idx="1415">
                  <c:v>111006.72416620492</c:v>
                </c:pt>
                <c:pt idx="1416">
                  <c:v>111085.11874541834</c:v>
                </c:pt>
                <c:pt idx="1417">
                  <c:v>111163.51332463176</c:v>
                </c:pt>
                <c:pt idx="1418">
                  <c:v>111241.90790384519</c:v>
                </c:pt>
                <c:pt idx="1419">
                  <c:v>111320.30248305861</c:v>
                </c:pt>
                <c:pt idx="1420">
                  <c:v>111398.69706227203</c:v>
                </c:pt>
                <c:pt idx="1421">
                  <c:v>111477.09164148544</c:v>
                </c:pt>
                <c:pt idx="1422">
                  <c:v>111555.48622069886</c:v>
                </c:pt>
                <c:pt idx="1423">
                  <c:v>111633.88079991229</c:v>
                </c:pt>
                <c:pt idx="1424">
                  <c:v>111712.27537912571</c:v>
                </c:pt>
                <c:pt idx="1425">
                  <c:v>111790.66995833913</c:v>
                </c:pt>
                <c:pt idx="1426">
                  <c:v>111869.06453755255</c:v>
                </c:pt>
                <c:pt idx="1427">
                  <c:v>111947.45911676595</c:v>
                </c:pt>
                <c:pt idx="1428">
                  <c:v>112025.85369597941</c:v>
                </c:pt>
                <c:pt idx="1429">
                  <c:v>112104.24827519283</c:v>
                </c:pt>
                <c:pt idx="1430">
                  <c:v>112182.64285440625</c:v>
                </c:pt>
                <c:pt idx="1431">
                  <c:v>112261.03743361965</c:v>
                </c:pt>
                <c:pt idx="1432">
                  <c:v>112339.43201283307</c:v>
                </c:pt>
                <c:pt idx="1433">
                  <c:v>112417.82659204651</c:v>
                </c:pt>
                <c:pt idx="1434">
                  <c:v>112496.22117125992</c:v>
                </c:pt>
                <c:pt idx="1435">
                  <c:v>112574.61575047334</c:v>
                </c:pt>
                <c:pt idx="1436">
                  <c:v>112653.01032968676</c:v>
                </c:pt>
                <c:pt idx="1437">
                  <c:v>112731.40490890018</c:v>
                </c:pt>
                <c:pt idx="1438">
                  <c:v>112809.79948811361</c:v>
                </c:pt>
                <c:pt idx="1439">
                  <c:v>112888.19406732703</c:v>
                </c:pt>
                <c:pt idx="1440">
                  <c:v>112966.58864654045</c:v>
                </c:pt>
                <c:pt idx="1441">
                  <c:v>113044.98322575387</c:v>
                </c:pt>
                <c:pt idx="1442">
                  <c:v>113123.37780496728</c:v>
                </c:pt>
                <c:pt idx="1443">
                  <c:v>113201.77238418072</c:v>
                </c:pt>
                <c:pt idx="1444">
                  <c:v>113280.16696339413</c:v>
                </c:pt>
                <c:pt idx="1445">
                  <c:v>113358.56154260757</c:v>
                </c:pt>
                <c:pt idx="1446">
                  <c:v>113436.956121821</c:v>
                </c:pt>
                <c:pt idx="1447">
                  <c:v>113515.35070103442</c:v>
                </c:pt>
                <c:pt idx="1448">
                  <c:v>113593.74528024784</c:v>
                </c:pt>
                <c:pt idx="1449">
                  <c:v>113672.13985946125</c:v>
                </c:pt>
                <c:pt idx="1450">
                  <c:v>113750.53443867467</c:v>
                </c:pt>
                <c:pt idx="1451">
                  <c:v>113828.92901788811</c:v>
                </c:pt>
                <c:pt idx="1452">
                  <c:v>113907.32359710152</c:v>
                </c:pt>
                <c:pt idx="1453">
                  <c:v>113985.71817631494</c:v>
                </c:pt>
                <c:pt idx="1454">
                  <c:v>114064.11275552836</c:v>
                </c:pt>
                <c:pt idx="1455">
                  <c:v>114142.50733474178</c:v>
                </c:pt>
                <c:pt idx="1456">
                  <c:v>114220.90191395518</c:v>
                </c:pt>
                <c:pt idx="1457">
                  <c:v>114299.2964931686</c:v>
                </c:pt>
                <c:pt idx="1458">
                  <c:v>114377.69107238203</c:v>
                </c:pt>
                <c:pt idx="1459">
                  <c:v>114456.08565159545</c:v>
                </c:pt>
                <c:pt idx="1460">
                  <c:v>114534.48023080887</c:v>
                </c:pt>
                <c:pt idx="1461">
                  <c:v>114612.87481002229</c:v>
                </c:pt>
                <c:pt idx="1462">
                  <c:v>114691.26938923573</c:v>
                </c:pt>
                <c:pt idx="1463">
                  <c:v>114769.66396844915</c:v>
                </c:pt>
                <c:pt idx="1464">
                  <c:v>114848.05854766257</c:v>
                </c:pt>
                <c:pt idx="1465">
                  <c:v>114926.45312687599</c:v>
                </c:pt>
                <c:pt idx="1466">
                  <c:v>115004.84770608942</c:v>
                </c:pt>
                <c:pt idx="1467">
                  <c:v>115083.24228530284</c:v>
                </c:pt>
                <c:pt idx="1468">
                  <c:v>115161.63686451626</c:v>
                </c:pt>
                <c:pt idx="1469">
                  <c:v>115240.03144372968</c:v>
                </c:pt>
                <c:pt idx="1470">
                  <c:v>115318.42602294309</c:v>
                </c:pt>
                <c:pt idx="1471">
                  <c:v>115396.82060215653</c:v>
                </c:pt>
                <c:pt idx="1472">
                  <c:v>115475.21518136995</c:v>
                </c:pt>
                <c:pt idx="1473">
                  <c:v>115553.60976058336</c:v>
                </c:pt>
                <c:pt idx="1474">
                  <c:v>115632.00433979678</c:v>
                </c:pt>
                <c:pt idx="1475">
                  <c:v>115710.3989190102</c:v>
                </c:pt>
                <c:pt idx="1476">
                  <c:v>115788.79349822363</c:v>
                </c:pt>
                <c:pt idx="1477">
                  <c:v>115867.18807743705</c:v>
                </c:pt>
                <c:pt idx="1478">
                  <c:v>115945.58265665047</c:v>
                </c:pt>
                <c:pt idx="1479">
                  <c:v>116023.97723586392</c:v>
                </c:pt>
                <c:pt idx="1480">
                  <c:v>116102.37181507733</c:v>
                </c:pt>
                <c:pt idx="1481">
                  <c:v>116180.76639429075</c:v>
                </c:pt>
                <c:pt idx="1482">
                  <c:v>116259.16097350417</c:v>
                </c:pt>
                <c:pt idx="1483">
                  <c:v>116337.5555527176</c:v>
                </c:pt>
                <c:pt idx="1484">
                  <c:v>116415.95013193102</c:v>
                </c:pt>
                <c:pt idx="1485">
                  <c:v>116494.34471114443</c:v>
                </c:pt>
                <c:pt idx="1486">
                  <c:v>116572.73929035784</c:v>
                </c:pt>
                <c:pt idx="1487">
                  <c:v>116651.13386957126</c:v>
                </c:pt>
                <c:pt idx="1488">
                  <c:v>116729.52844878468</c:v>
                </c:pt>
                <c:pt idx="1489">
                  <c:v>116807.9230279981</c:v>
                </c:pt>
                <c:pt idx="1490">
                  <c:v>116886.31760721153</c:v>
                </c:pt>
                <c:pt idx="1491">
                  <c:v>116964.71218642495</c:v>
                </c:pt>
                <c:pt idx="1492">
                  <c:v>117043.10676563837</c:v>
                </c:pt>
                <c:pt idx="1493">
                  <c:v>117121.50134485179</c:v>
                </c:pt>
                <c:pt idx="1494">
                  <c:v>117199.8959240652</c:v>
                </c:pt>
                <c:pt idx="1495">
                  <c:v>117278.29050327864</c:v>
                </c:pt>
                <c:pt idx="1496">
                  <c:v>117356.68508249207</c:v>
                </c:pt>
                <c:pt idx="1497">
                  <c:v>117435.07966170549</c:v>
                </c:pt>
                <c:pt idx="1498">
                  <c:v>117513.47424091892</c:v>
                </c:pt>
                <c:pt idx="1499">
                  <c:v>117591.86882013234</c:v>
                </c:pt>
                <c:pt idx="1500">
                  <c:v>117670.26339934576</c:v>
                </c:pt>
                <c:pt idx="1501">
                  <c:v>117748.65797855917</c:v>
                </c:pt>
                <c:pt idx="1502">
                  <c:v>117827.05255777259</c:v>
                </c:pt>
                <c:pt idx="1503">
                  <c:v>117905.44713698603</c:v>
                </c:pt>
                <c:pt idx="1504">
                  <c:v>117983.84171619944</c:v>
                </c:pt>
                <c:pt idx="1505">
                  <c:v>118062.23629541286</c:v>
                </c:pt>
                <c:pt idx="1506">
                  <c:v>118140.63087462628</c:v>
                </c:pt>
                <c:pt idx="1507">
                  <c:v>118219.0254538397</c:v>
                </c:pt>
                <c:pt idx="1508">
                  <c:v>118297.42003305313</c:v>
                </c:pt>
                <c:pt idx="1509">
                  <c:v>118375.81461226655</c:v>
                </c:pt>
                <c:pt idx="1510">
                  <c:v>118454.20919147995</c:v>
                </c:pt>
                <c:pt idx="1511">
                  <c:v>118532.60377069337</c:v>
                </c:pt>
                <c:pt idx="1512">
                  <c:v>118610.99834990679</c:v>
                </c:pt>
                <c:pt idx="1513">
                  <c:v>118689.39292912025</c:v>
                </c:pt>
                <c:pt idx="1514">
                  <c:v>118767.78750833365</c:v>
                </c:pt>
                <c:pt idx="1515">
                  <c:v>118846.18208754707</c:v>
                </c:pt>
                <c:pt idx="1516">
                  <c:v>118924.57666676049</c:v>
                </c:pt>
                <c:pt idx="1517">
                  <c:v>119002.97124597391</c:v>
                </c:pt>
                <c:pt idx="1518">
                  <c:v>119081.36582518734</c:v>
                </c:pt>
                <c:pt idx="1519">
                  <c:v>119159.76040440076</c:v>
                </c:pt>
                <c:pt idx="1520">
                  <c:v>119238.15498361418</c:v>
                </c:pt>
                <c:pt idx="1521">
                  <c:v>119316.5495628276</c:v>
                </c:pt>
                <c:pt idx="1522">
                  <c:v>119394.94414204101</c:v>
                </c:pt>
                <c:pt idx="1523">
                  <c:v>119473.33872125445</c:v>
                </c:pt>
                <c:pt idx="1524">
                  <c:v>119551.73330046787</c:v>
                </c:pt>
                <c:pt idx="1525">
                  <c:v>119630.12787968128</c:v>
                </c:pt>
                <c:pt idx="1526">
                  <c:v>119708.5224588947</c:v>
                </c:pt>
                <c:pt idx="1527">
                  <c:v>119786.91703810812</c:v>
                </c:pt>
                <c:pt idx="1528">
                  <c:v>119865.31161732155</c:v>
                </c:pt>
                <c:pt idx="1529">
                  <c:v>119943.70619653497</c:v>
                </c:pt>
                <c:pt idx="1530">
                  <c:v>120022.1007757484</c:v>
                </c:pt>
                <c:pt idx="1531">
                  <c:v>120100.49535496184</c:v>
                </c:pt>
                <c:pt idx="1532">
                  <c:v>120178.88993417525</c:v>
                </c:pt>
                <c:pt idx="1533">
                  <c:v>120257.28451338867</c:v>
                </c:pt>
                <c:pt idx="1534">
                  <c:v>120335.67909260209</c:v>
                </c:pt>
                <c:pt idx="1535">
                  <c:v>120414.07367181551</c:v>
                </c:pt>
                <c:pt idx="1536">
                  <c:v>120492.46825102894</c:v>
                </c:pt>
                <c:pt idx="1537">
                  <c:v>120570.86283024236</c:v>
                </c:pt>
                <c:pt idx="1538">
                  <c:v>120649.25740945578</c:v>
                </c:pt>
                <c:pt idx="1539">
                  <c:v>120727.65198866918</c:v>
                </c:pt>
                <c:pt idx="1540">
                  <c:v>120806.0465678826</c:v>
                </c:pt>
                <c:pt idx="1541">
                  <c:v>120884.44114709602</c:v>
                </c:pt>
                <c:pt idx="1542">
                  <c:v>120962.83572630944</c:v>
                </c:pt>
                <c:pt idx="1543">
                  <c:v>121041.23030552287</c:v>
                </c:pt>
                <c:pt idx="1544">
                  <c:v>121119.62488473629</c:v>
                </c:pt>
                <c:pt idx="1545">
                  <c:v>121198.01946394971</c:v>
                </c:pt>
                <c:pt idx="1546">
                  <c:v>121276.41404316312</c:v>
                </c:pt>
                <c:pt idx="1547">
                  <c:v>121354.80862237657</c:v>
                </c:pt>
                <c:pt idx="1548">
                  <c:v>121433.20320158999</c:v>
                </c:pt>
                <c:pt idx="1549">
                  <c:v>121511.59778080341</c:v>
                </c:pt>
                <c:pt idx="1550">
                  <c:v>121589.99236001683</c:v>
                </c:pt>
                <c:pt idx="1551">
                  <c:v>121668.38693923026</c:v>
                </c:pt>
                <c:pt idx="1552">
                  <c:v>121746.78151844368</c:v>
                </c:pt>
                <c:pt idx="1553">
                  <c:v>121825.17609765709</c:v>
                </c:pt>
                <c:pt idx="1554">
                  <c:v>121903.57067687051</c:v>
                </c:pt>
                <c:pt idx="1555">
                  <c:v>121981.96525608393</c:v>
                </c:pt>
                <c:pt idx="1556">
                  <c:v>122060.35983529736</c:v>
                </c:pt>
                <c:pt idx="1557">
                  <c:v>122138.75441451078</c:v>
                </c:pt>
                <c:pt idx="1558">
                  <c:v>122217.1489937242</c:v>
                </c:pt>
                <c:pt idx="1559">
                  <c:v>122295.54357293762</c:v>
                </c:pt>
                <c:pt idx="1560">
                  <c:v>122373.93815215104</c:v>
                </c:pt>
                <c:pt idx="1561">
                  <c:v>122452.33273136447</c:v>
                </c:pt>
                <c:pt idx="1562">
                  <c:v>122530.72731057789</c:v>
                </c:pt>
                <c:pt idx="1563">
                  <c:v>122609.12188979131</c:v>
                </c:pt>
                <c:pt idx="1564">
                  <c:v>122687.51646900471</c:v>
                </c:pt>
                <c:pt idx="1565">
                  <c:v>122765.91104821817</c:v>
                </c:pt>
                <c:pt idx="1566">
                  <c:v>122844.30562743159</c:v>
                </c:pt>
                <c:pt idx="1567">
                  <c:v>122922.70020664501</c:v>
                </c:pt>
                <c:pt idx="1568">
                  <c:v>123001.09478585841</c:v>
                </c:pt>
                <c:pt idx="1569">
                  <c:v>123079.48936507183</c:v>
                </c:pt>
                <c:pt idx="1570">
                  <c:v>123157.88394428525</c:v>
                </c:pt>
                <c:pt idx="1571">
                  <c:v>123236.27852349868</c:v>
                </c:pt>
                <c:pt idx="1572">
                  <c:v>123314.6731027121</c:v>
                </c:pt>
                <c:pt idx="1573">
                  <c:v>123393.06768192552</c:v>
                </c:pt>
                <c:pt idx="1574">
                  <c:v>123471.46226113893</c:v>
                </c:pt>
                <c:pt idx="1575">
                  <c:v>123549.85684035235</c:v>
                </c:pt>
                <c:pt idx="1576">
                  <c:v>123628.25141956579</c:v>
                </c:pt>
                <c:pt idx="1577">
                  <c:v>123706.6459987792</c:v>
                </c:pt>
                <c:pt idx="1578">
                  <c:v>123785.04057799262</c:v>
                </c:pt>
                <c:pt idx="1579">
                  <c:v>123863.43515720604</c:v>
                </c:pt>
                <c:pt idx="1580">
                  <c:v>123941.82973641946</c:v>
                </c:pt>
                <c:pt idx="1581">
                  <c:v>124020.22431563289</c:v>
                </c:pt>
                <c:pt idx="1582">
                  <c:v>124098.61889484632</c:v>
                </c:pt>
                <c:pt idx="1583">
                  <c:v>124177.01347405974</c:v>
                </c:pt>
                <c:pt idx="1584">
                  <c:v>124255.40805327318</c:v>
                </c:pt>
                <c:pt idx="1585">
                  <c:v>124333.80263248659</c:v>
                </c:pt>
                <c:pt idx="1586">
                  <c:v>124412.19721170001</c:v>
                </c:pt>
                <c:pt idx="1587">
                  <c:v>124490.59179091343</c:v>
                </c:pt>
                <c:pt idx="1588">
                  <c:v>124568.98637012686</c:v>
                </c:pt>
                <c:pt idx="1589">
                  <c:v>124647.38094934028</c:v>
                </c:pt>
                <c:pt idx="1590">
                  <c:v>124725.7755285537</c:v>
                </c:pt>
                <c:pt idx="1591">
                  <c:v>124804.17010776712</c:v>
                </c:pt>
                <c:pt idx="1592">
                  <c:v>124882.56468698054</c:v>
                </c:pt>
                <c:pt idx="1593">
                  <c:v>124960.95926619394</c:v>
                </c:pt>
                <c:pt idx="1594">
                  <c:v>125039.35384540736</c:v>
                </c:pt>
                <c:pt idx="1595">
                  <c:v>125117.74842462079</c:v>
                </c:pt>
                <c:pt idx="1596">
                  <c:v>125196.14300383421</c:v>
                </c:pt>
                <c:pt idx="1597">
                  <c:v>125274.53758304763</c:v>
                </c:pt>
                <c:pt idx="1598">
                  <c:v>125352.93216226104</c:v>
                </c:pt>
                <c:pt idx="1599">
                  <c:v>125431.32674147449</c:v>
                </c:pt>
                <c:pt idx="1600">
                  <c:v>125509.72132068791</c:v>
                </c:pt>
                <c:pt idx="1601">
                  <c:v>125588.11589990133</c:v>
                </c:pt>
                <c:pt idx="1602">
                  <c:v>125666.51047911475</c:v>
                </c:pt>
                <c:pt idx="1603">
                  <c:v>125744.90505832818</c:v>
                </c:pt>
                <c:pt idx="1604">
                  <c:v>125823.2996375416</c:v>
                </c:pt>
                <c:pt idx="1605">
                  <c:v>125901.69421675502</c:v>
                </c:pt>
                <c:pt idx="1606">
                  <c:v>125980.08879596843</c:v>
                </c:pt>
                <c:pt idx="1607">
                  <c:v>126058.48337518185</c:v>
                </c:pt>
                <c:pt idx="1608">
                  <c:v>126136.87795439528</c:v>
                </c:pt>
                <c:pt idx="1609">
                  <c:v>126215.2725336087</c:v>
                </c:pt>
                <c:pt idx="1610">
                  <c:v>126293.66711282212</c:v>
                </c:pt>
                <c:pt idx="1611">
                  <c:v>126372.06169203554</c:v>
                </c:pt>
                <c:pt idx="1612">
                  <c:v>126450.45627124896</c:v>
                </c:pt>
                <c:pt idx="1613">
                  <c:v>126528.85085046239</c:v>
                </c:pt>
                <c:pt idx="1614">
                  <c:v>126607.24542967581</c:v>
                </c:pt>
                <c:pt idx="1615">
                  <c:v>126685.64000888923</c:v>
                </c:pt>
                <c:pt idx="1616">
                  <c:v>126764.03458810267</c:v>
                </c:pt>
                <c:pt idx="1617">
                  <c:v>126842.42916731609</c:v>
                </c:pt>
                <c:pt idx="1618">
                  <c:v>126920.82374652951</c:v>
                </c:pt>
                <c:pt idx="1619">
                  <c:v>126999.21832574293</c:v>
                </c:pt>
                <c:pt idx="1620">
                  <c:v>127077.61290495635</c:v>
                </c:pt>
                <c:pt idx="1621">
                  <c:v>127156.00748416978</c:v>
                </c:pt>
                <c:pt idx="1622">
                  <c:v>127234.40206338317</c:v>
                </c:pt>
                <c:pt idx="1623">
                  <c:v>127312.7966425966</c:v>
                </c:pt>
                <c:pt idx="1624">
                  <c:v>127391.19122181002</c:v>
                </c:pt>
                <c:pt idx="1625">
                  <c:v>127469.58580102344</c:v>
                </c:pt>
                <c:pt idx="1626">
                  <c:v>127547.98038023686</c:v>
                </c:pt>
                <c:pt idx="1627">
                  <c:v>127626.37495945027</c:v>
                </c:pt>
                <c:pt idx="1628">
                  <c:v>127704.76953866371</c:v>
                </c:pt>
                <c:pt idx="1629">
                  <c:v>127783.16411787712</c:v>
                </c:pt>
                <c:pt idx="1630">
                  <c:v>127861.55869709054</c:v>
                </c:pt>
                <c:pt idx="1631">
                  <c:v>127939.95327630396</c:v>
                </c:pt>
                <c:pt idx="1632">
                  <c:v>128018.34785551738</c:v>
                </c:pt>
                <c:pt idx="1633">
                  <c:v>128096.74243473083</c:v>
                </c:pt>
                <c:pt idx="1634">
                  <c:v>128175.13701394424</c:v>
                </c:pt>
                <c:pt idx="1635">
                  <c:v>128253.53159315766</c:v>
                </c:pt>
                <c:pt idx="1636">
                  <c:v>128331.9261723711</c:v>
                </c:pt>
                <c:pt idx="1637">
                  <c:v>128410.32075158451</c:v>
                </c:pt>
                <c:pt idx="1638">
                  <c:v>128488.71533079793</c:v>
                </c:pt>
                <c:pt idx="1639">
                  <c:v>128567.10991001135</c:v>
                </c:pt>
                <c:pt idx="1640">
                  <c:v>128645.50448922477</c:v>
                </c:pt>
                <c:pt idx="1641">
                  <c:v>128723.8990684382</c:v>
                </c:pt>
                <c:pt idx="1642">
                  <c:v>128802.29364765162</c:v>
                </c:pt>
                <c:pt idx="1643">
                  <c:v>128880.68822686504</c:v>
                </c:pt>
                <c:pt idx="1644">
                  <c:v>128959.08280607846</c:v>
                </c:pt>
                <c:pt idx="1645">
                  <c:v>129037.47738529187</c:v>
                </c:pt>
                <c:pt idx="1646">
                  <c:v>129115.87196450531</c:v>
                </c:pt>
                <c:pt idx="1647">
                  <c:v>129194.2665437187</c:v>
                </c:pt>
                <c:pt idx="1648">
                  <c:v>129272.66112293213</c:v>
                </c:pt>
                <c:pt idx="1649">
                  <c:v>129351.05570214555</c:v>
                </c:pt>
                <c:pt idx="1650">
                  <c:v>129429.45028135901</c:v>
                </c:pt>
                <c:pt idx="1651">
                  <c:v>129507.84486057241</c:v>
                </c:pt>
                <c:pt idx="1652">
                  <c:v>129586.23943978583</c:v>
                </c:pt>
                <c:pt idx="1653">
                  <c:v>129664.63401899925</c:v>
                </c:pt>
                <c:pt idx="1654">
                  <c:v>129743.02859821267</c:v>
                </c:pt>
                <c:pt idx="1655">
                  <c:v>129821.42317742608</c:v>
                </c:pt>
                <c:pt idx="1656">
                  <c:v>129899.81775663952</c:v>
                </c:pt>
                <c:pt idx="1657">
                  <c:v>129978.21233585294</c:v>
                </c:pt>
                <c:pt idx="1658">
                  <c:v>130056.60691506635</c:v>
                </c:pt>
                <c:pt idx="1659">
                  <c:v>130135.00149427977</c:v>
                </c:pt>
                <c:pt idx="1660">
                  <c:v>130213.39607349319</c:v>
                </c:pt>
                <c:pt idx="1661">
                  <c:v>130291.79065270662</c:v>
                </c:pt>
                <c:pt idx="1662">
                  <c:v>130370.18523192004</c:v>
                </c:pt>
                <c:pt idx="1663">
                  <c:v>130448.57981113346</c:v>
                </c:pt>
                <c:pt idx="1664">
                  <c:v>130526.97439034688</c:v>
                </c:pt>
                <c:pt idx="1665">
                  <c:v>130605.3689695603</c:v>
                </c:pt>
                <c:pt idx="1666">
                  <c:v>130683.76354877373</c:v>
                </c:pt>
                <c:pt idx="1667">
                  <c:v>130762.15812798716</c:v>
                </c:pt>
                <c:pt idx="1668">
                  <c:v>130840.55270720058</c:v>
                </c:pt>
                <c:pt idx="1669">
                  <c:v>130918.94728641401</c:v>
                </c:pt>
                <c:pt idx="1670">
                  <c:v>130997.34186562743</c:v>
                </c:pt>
                <c:pt idx="1671">
                  <c:v>131075.73644484085</c:v>
                </c:pt>
                <c:pt idx="1672">
                  <c:v>131154.13102405428</c:v>
                </c:pt>
                <c:pt idx="1673">
                  <c:v>131232.52560326768</c:v>
                </c:pt>
                <c:pt idx="1674">
                  <c:v>131310.92018248112</c:v>
                </c:pt>
                <c:pt idx="1675">
                  <c:v>131389.31476169452</c:v>
                </c:pt>
                <c:pt idx="1676">
                  <c:v>131467.70934090792</c:v>
                </c:pt>
                <c:pt idx="1677">
                  <c:v>131546.10392012136</c:v>
                </c:pt>
                <c:pt idx="1678">
                  <c:v>131624.49849933479</c:v>
                </c:pt>
                <c:pt idx="1679">
                  <c:v>131702.89307854819</c:v>
                </c:pt>
                <c:pt idx="1680">
                  <c:v>131781.28765776163</c:v>
                </c:pt>
                <c:pt idx="1681">
                  <c:v>131859.68223697503</c:v>
                </c:pt>
                <c:pt idx="1682">
                  <c:v>131938.07681618846</c:v>
                </c:pt>
                <c:pt idx="1683">
                  <c:v>132016.4713954019</c:v>
                </c:pt>
                <c:pt idx="1684">
                  <c:v>132094.86597461533</c:v>
                </c:pt>
                <c:pt idx="1685">
                  <c:v>132173.26055382873</c:v>
                </c:pt>
                <c:pt idx="1686">
                  <c:v>132251.65513304216</c:v>
                </c:pt>
                <c:pt idx="1687">
                  <c:v>132330.0497122556</c:v>
                </c:pt>
                <c:pt idx="1688">
                  <c:v>132408.444291469</c:v>
                </c:pt>
                <c:pt idx="1689">
                  <c:v>132486.83887068243</c:v>
                </c:pt>
                <c:pt idx="1690">
                  <c:v>132565.23344989584</c:v>
                </c:pt>
                <c:pt idx="1691">
                  <c:v>132643.62802910927</c:v>
                </c:pt>
                <c:pt idx="1692">
                  <c:v>132722.0226083227</c:v>
                </c:pt>
                <c:pt idx="1693">
                  <c:v>132800.41718753611</c:v>
                </c:pt>
                <c:pt idx="1694">
                  <c:v>132878.81176674954</c:v>
                </c:pt>
                <c:pt idx="1695">
                  <c:v>132957.20634596294</c:v>
                </c:pt>
                <c:pt idx="1696">
                  <c:v>133035.60092517638</c:v>
                </c:pt>
                <c:pt idx="1697">
                  <c:v>133113.99550438981</c:v>
                </c:pt>
                <c:pt idx="1698">
                  <c:v>133192.39008360321</c:v>
                </c:pt>
                <c:pt idx="1699">
                  <c:v>133270.78466281664</c:v>
                </c:pt>
                <c:pt idx="1700">
                  <c:v>133349.17924203005</c:v>
                </c:pt>
                <c:pt idx="1701">
                  <c:v>133427.57382124351</c:v>
                </c:pt>
                <c:pt idx="1702">
                  <c:v>133505.96840045691</c:v>
                </c:pt>
                <c:pt idx="1703">
                  <c:v>133584.36297967035</c:v>
                </c:pt>
                <c:pt idx="1704">
                  <c:v>133662.75755888375</c:v>
                </c:pt>
                <c:pt idx="1705">
                  <c:v>133741.15213809715</c:v>
                </c:pt>
                <c:pt idx="1706">
                  <c:v>133819.54671731059</c:v>
                </c:pt>
                <c:pt idx="1707">
                  <c:v>133897.94129652402</c:v>
                </c:pt>
                <c:pt idx="1708">
                  <c:v>133976.33587573742</c:v>
                </c:pt>
                <c:pt idx="1709">
                  <c:v>134054.73045495086</c:v>
                </c:pt>
                <c:pt idx="1710">
                  <c:v>134133.12503416426</c:v>
                </c:pt>
                <c:pt idx="1711">
                  <c:v>134211.51961337769</c:v>
                </c:pt>
                <c:pt idx="1712">
                  <c:v>134289.91419259112</c:v>
                </c:pt>
                <c:pt idx="1713">
                  <c:v>134368.30877180453</c:v>
                </c:pt>
                <c:pt idx="1714">
                  <c:v>134446.70335101796</c:v>
                </c:pt>
                <c:pt idx="1715">
                  <c:v>134525.09793023136</c:v>
                </c:pt>
                <c:pt idx="1716">
                  <c:v>134603.4925094448</c:v>
                </c:pt>
                <c:pt idx="1717">
                  <c:v>134681.88708865823</c:v>
                </c:pt>
                <c:pt idx="1718">
                  <c:v>134760.28166787166</c:v>
                </c:pt>
                <c:pt idx="1719">
                  <c:v>134838.6762470851</c:v>
                </c:pt>
                <c:pt idx="1720">
                  <c:v>134917.0708262985</c:v>
                </c:pt>
                <c:pt idx="1721">
                  <c:v>134995.46540551193</c:v>
                </c:pt>
                <c:pt idx="1722">
                  <c:v>135073.85998472534</c:v>
                </c:pt>
                <c:pt idx="1723">
                  <c:v>135152.25456393877</c:v>
                </c:pt>
                <c:pt idx="1724">
                  <c:v>135230.6491431522</c:v>
                </c:pt>
                <c:pt idx="1725">
                  <c:v>135309.0437223656</c:v>
                </c:pt>
                <c:pt idx="1726">
                  <c:v>135387.43830157904</c:v>
                </c:pt>
                <c:pt idx="1727">
                  <c:v>135465.83288079244</c:v>
                </c:pt>
                <c:pt idx="1728">
                  <c:v>135544.22746000587</c:v>
                </c:pt>
                <c:pt idx="1729">
                  <c:v>135622.62203921928</c:v>
                </c:pt>
                <c:pt idx="1730">
                  <c:v>135701.01661843268</c:v>
                </c:pt>
                <c:pt idx="1731">
                  <c:v>135779.41119764611</c:v>
                </c:pt>
                <c:pt idx="1732">
                  <c:v>135857.80577685955</c:v>
                </c:pt>
                <c:pt idx="1733">
                  <c:v>135936.20035607295</c:v>
                </c:pt>
                <c:pt idx="1734">
                  <c:v>136014.59493528638</c:v>
                </c:pt>
                <c:pt idx="1735">
                  <c:v>136092.98951449982</c:v>
                </c:pt>
                <c:pt idx="1736">
                  <c:v>136171.38409371325</c:v>
                </c:pt>
                <c:pt idx="1737">
                  <c:v>136249.77867292665</c:v>
                </c:pt>
                <c:pt idx="1738">
                  <c:v>136328.17325214008</c:v>
                </c:pt>
                <c:pt idx="1739">
                  <c:v>136406.56783135352</c:v>
                </c:pt>
                <c:pt idx="1740">
                  <c:v>136484.96241056692</c:v>
                </c:pt>
                <c:pt idx="1741">
                  <c:v>136563.35698978035</c:v>
                </c:pt>
                <c:pt idx="1742">
                  <c:v>136641.75156899376</c:v>
                </c:pt>
                <c:pt idx="1743">
                  <c:v>136720.14614820719</c:v>
                </c:pt>
                <c:pt idx="1744">
                  <c:v>136798.54072742062</c:v>
                </c:pt>
                <c:pt idx="1745">
                  <c:v>136876.93530663403</c:v>
                </c:pt>
                <c:pt idx="1746">
                  <c:v>136955.32988584746</c:v>
                </c:pt>
                <c:pt idx="1747">
                  <c:v>137033.72446506086</c:v>
                </c:pt>
                <c:pt idx="1748">
                  <c:v>137112.1190442743</c:v>
                </c:pt>
                <c:pt idx="1749">
                  <c:v>137190.51362348773</c:v>
                </c:pt>
                <c:pt idx="1750">
                  <c:v>137268.90820270113</c:v>
                </c:pt>
                <c:pt idx="1751">
                  <c:v>137347.30278191456</c:v>
                </c:pt>
                <c:pt idx="1752">
                  <c:v>137425.697361128</c:v>
                </c:pt>
                <c:pt idx="1753">
                  <c:v>137504.09194034143</c:v>
                </c:pt>
                <c:pt idx="1754">
                  <c:v>137582.48651955483</c:v>
                </c:pt>
                <c:pt idx="1755">
                  <c:v>137660.88109876827</c:v>
                </c:pt>
                <c:pt idx="1756">
                  <c:v>137739.2756779817</c:v>
                </c:pt>
                <c:pt idx="1757">
                  <c:v>137817.6702571951</c:v>
                </c:pt>
                <c:pt idx="1758">
                  <c:v>137896.06483640851</c:v>
                </c:pt>
                <c:pt idx="1759">
                  <c:v>137974.45941562194</c:v>
                </c:pt>
                <c:pt idx="1760">
                  <c:v>138052.85399483534</c:v>
                </c:pt>
                <c:pt idx="1761">
                  <c:v>138131.24857404878</c:v>
                </c:pt>
                <c:pt idx="1762">
                  <c:v>138209.64315326218</c:v>
                </c:pt>
                <c:pt idx="1763">
                  <c:v>138288.03773247561</c:v>
                </c:pt>
                <c:pt idx="1764">
                  <c:v>138366.43231168904</c:v>
                </c:pt>
                <c:pt idx="1765">
                  <c:v>138444.82689090245</c:v>
                </c:pt>
                <c:pt idx="1766">
                  <c:v>138523.22147011588</c:v>
                </c:pt>
                <c:pt idx="1767">
                  <c:v>138601.61604932928</c:v>
                </c:pt>
                <c:pt idx="1768">
                  <c:v>138680.01062854272</c:v>
                </c:pt>
                <c:pt idx="1769">
                  <c:v>138758.40520775615</c:v>
                </c:pt>
                <c:pt idx="1770">
                  <c:v>138836.79978696958</c:v>
                </c:pt>
                <c:pt idx="1771">
                  <c:v>138915.19436618302</c:v>
                </c:pt>
                <c:pt idx="1772">
                  <c:v>138993.58894539642</c:v>
                </c:pt>
                <c:pt idx="1773">
                  <c:v>139071.98352460985</c:v>
                </c:pt>
                <c:pt idx="1774">
                  <c:v>139150.37810382326</c:v>
                </c:pt>
                <c:pt idx="1775">
                  <c:v>139228.77268303669</c:v>
                </c:pt>
                <c:pt idx="1776">
                  <c:v>139307.16726225012</c:v>
                </c:pt>
                <c:pt idx="1777">
                  <c:v>139385.56184146352</c:v>
                </c:pt>
                <c:pt idx="1778">
                  <c:v>139463.95642067696</c:v>
                </c:pt>
                <c:pt idx="1779">
                  <c:v>139542.35099989036</c:v>
                </c:pt>
                <c:pt idx="1780">
                  <c:v>139620.74557910379</c:v>
                </c:pt>
                <c:pt idx="1781">
                  <c:v>139699.14015831723</c:v>
                </c:pt>
                <c:pt idx="1782">
                  <c:v>139777.53473753063</c:v>
                </c:pt>
                <c:pt idx="1783">
                  <c:v>139855.92931674403</c:v>
                </c:pt>
                <c:pt idx="1784">
                  <c:v>139934.32389595747</c:v>
                </c:pt>
                <c:pt idx="1785">
                  <c:v>140012.71847517087</c:v>
                </c:pt>
                <c:pt idx="1786">
                  <c:v>140091.11305438433</c:v>
                </c:pt>
                <c:pt idx="1787">
                  <c:v>140169.50763359774</c:v>
                </c:pt>
                <c:pt idx="1788">
                  <c:v>140247.90221281117</c:v>
                </c:pt>
                <c:pt idx="1789">
                  <c:v>140326.29679202457</c:v>
                </c:pt>
                <c:pt idx="1790">
                  <c:v>140404.691371238</c:v>
                </c:pt>
                <c:pt idx="1791">
                  <c:v>140483.08595045144</c:v>
                </c:pt>
                <c:pt idx="1792">
                  <c:v>140561.48052966484</c:v>
                </c:pt>
                <c:pt idx="1793">
                  <c:v>140639.87510887827</c:v>
                </c:pt>
                <c:pt idx="1794">
                  <c:v>140718.26968809168</c:v>
                </c:pt>
                <c:pt idx="1795">
                  <c:v>140796.66426730511</c:v>
                </c:pt>
                <c:pt idx="1796">
                  <c:v>140875.05884651854</c:v>
                </c:pt>
                <c:pt idx="1797">
                  <c:v>140953.45342573195</c:v>
                </c:pt>
                <c:pt idx="1798">
                  <c:v>141031.84800494538</c:v>
                </c:pt>
                <c:pt idx="1799">
                  <c:v>141110.24258415878</c:v>
                </c:pt>
                <c:pt idx="1800">
                  <c:v>141188.63716337222</c:v>
                </c:pt>
                <c:pt idx="1801">
                  <c:v>141267.03174258565</c:v>
                </c:pt>
                <c:pt idx="1802">
                  <c:v>141345.42632179905</c:v>
                </c:pt>
                <c:pt idx="1803">
                  <c:v>141423.82090101248</c:v>
                </c:pt>
                <c:pt idx="1804">
                  <c:v>141502.21548022592</c:v>
                </c:pt>
                <c:pt idx="1805">
                  <c:v>141580.61005943935</c:v>
                </c:pt>
                <c:pt idx="1806">
                  <c:v>141659.00463865275</c:v>
                </c:pt>
                <c:pt idx="1807">
                  <c:v>141737.39921786619</c:v>
                </c:pt>
                <c:pt idx="1808">
                  <c:v>141815.79379707959</c:v>
                </c:pt>
                <c:pt idx="1809">
                  <c:v>141894.18837629302</c:v>
                </c:pt>
                <c:pt idx="1810">
                  <c:v>141972.58295550646</c:v>
                </c:pt>
                <c:pt idx="1811">
                  <c:v>142050.97753471986</c:v>
                </c:pt>
                <c:pt idx="1812">
                  <c:v>142129.37211393326</c:v>
                </c:pt>
                <c:pt idx="1813">
                  <c:v>142207.7666931467</c:v>
                </c:pt>
                <c:pt idx="1814">
                  <c:v>142286.1612723601</c:v>
                </c:pt>
                <c:pt idx="1815">
                  <c:v>142364.55585157353</c:v>
                </c:pt>
                <c:pt idx="1816">
                  <c:v>142442.95043078696</c:v>
                </c:pt>
                <c:pt idx="1817">
                  <c:v>142521.34501000037</c:v>
                </c:pt>
                <c:pt idx="1818">
                  <c:v>142599.7395892138</c:v>
                </c:pt>
                <c:pt idx="1819">
                  <c:v>142678.1341684272</c:v>
                </c:pt>
                <c:pt idx="1820">
                  <c:v>142756.52874764067</c:v>
                </c:pt>
                <c:pt idx="1821">
                  <c:v>142834.92332685407</c:v>
                </c:pt>
                <c:pt idx="1822">
                  <c:v>142913.3179060675</c:v>
                </c:pt>
                <c:pt idx="1823">
                  <c:v>142991.71248528091</c:v>
                </c:pt>
                <c:pt idx="1824">
                  <c:v>143070.10706449434</c:v>
                </c:pt>
                <c:pt idx="1825">
                  <c:v>143148.50164370777</c:v>
                </c:pt>
                <c:pt idx="1826">
                  <c:v>143226.89622292118</c:v>
                </c:pt>
                <c:pt idx="1827">
                  <c:v>143305.29080213461</c:v>
                </c:pt>
                <c:pt idx="1828">
                  <c:v>143383.68538134801</c:v>
                </c:pt>
                <c:pt idx="1829">
                  <c:v>143462.07996056144</c:v>
                </c:pt>
                <c:pt idx="1830">
                  <c:v>143540.47453977488</c:v>
                </c:pt>
                <c:pt idx="1831">
                  <c:v>143618.86911898828</c:v>
                </c:pt>
                <c:pt idx="1832">
                  <c:v>143697.26369820171</c:v>
                </c:pt>
                <c:pt idx="1833">
                  <c:v>143775.65827741512</c:v>
                </c:pt>
                <c:pt idx="1834">
                  <c:v>143854.05285662855</c:v>
                </c:pt>
                <c:pt idx="1835">
                  <c:v>143932.44743584198</c:v>
                </c:pt>
                <c:pt idx="1836">
                  <c:v>144010.84201505539</c:v>
                </c:pt>
                <c:pt idx="1837">
                  <c:v>144089.23659426885</c:v>
                </c:pt>
                <c:pt idx="1838">
                  <c:v>144167.63117348225</c:v>
                </c:pt>
                <c:pt idx="1839">
                  <c:v>144246.02575269568</c:v>
                </c:pt>
                <c:pt idx="1840">
                  <c:v>144324.42033190909</c:v>
                </c:pt>
                <c:pt idx="1841">
                  <c:v>144402.81491112249</c:v>
                </c:pt>
                <c:pt idx="1842">
                  <c:v>144481.20949033592</c:v>
                </c:pt>
                <c:pt idx="1843">
                  <c:v>144559.60406954936</c:v>
                </c:pt>
                <c:pt idx="1844">
                  <c:v>144637.99864876276</c:v>
                </c:pt>
                <c:pt idx="1845">
                  <c:v>144716.39322797619</c:v>
                </c:pt>
                <c:pt idx="1846">
                  <c:v>144794.7878071896</c:v>
                </c:pt>
                <c:pt idx="1847">
                  <c:v>144873.18238640303</c:v>
                </c:pt>
                <c:pt idx="1848">
                  <c:v>144951.57696561646</c:v>
                </c:pt>
                <c:pt idx="1849">
                  <c:v>145029.97154482987</c:v>
                </c:pt>
                <c:pt idx="1850">
                  <c:v>145108.3661240433</c:v>
                </c:pt>
                <c:pt idx="1851">
                  <c:v>145186.7607032567</c:v>
                </c:pt>
                <c:pt idx="1852">
                  <c:v>145265.15528247014</c:v>
                </c:pt>
                <c:pt idx="1853">
                  <c:v>145343.54986168357</c:v>
                </c:pt>
                <c:pt idx="1854">
                  <c:v>145421.944440897</c:v>
                </c:pt>
                <c:pt idx="1855">
                  <c:v>145500.3390201104</c:v>
                </c:pt>
                <c:pt idx="1856">
                  <c:v>145578.73359932384</c:v>
                </c:pt>
                <c:pt idx="1857">
                  <c:v>145657.12817853727</c:v>
                </c:pt>
                <c:pt idx="1858">
                  <c:v>145735.52275775067</c:v>
                </c:pt>
                <c:pt idx="1859">
                  <c:v>145813.91733696411</c:v>
                </c:pt>
                <c:pt idx="1860">
                  <c:v>145892.31191617751</c:v>
                </c:pt>
                <c:pt idx="1861">
                  <c:v>145970.70649539094</c:v>
                </c:pt>
                <c:pt idx="1862">
                  <c:v>146049.10107460438</c:v>
                </c:pt>
                <c:pt idx="1863">
                  <c:v>146127.49565381778</c:v>
                </c:pt>
                <c:pt idx="1864">
                  <c:v>146205.89023303121</c:v>
                </c:pt>
                <c:pt idx="1865">
                  <c:v>146284.28481224462</c:v>
                </c:pt>
                <c:pt idx="1866">
                  <c:v>146362.67939145802</c:v>
                </c:pt>
                <c:pt idx="1867">
                  <c:v>146441.07397067145</c:v>
                </c:pt>
                <c:pt idx="1868">
                  <c:v>146519.46854988488</c:v>
                </c:pt>
                <c:pt idx="1869">
                  <c:v>146597.86312909829</c:v>
                </c:pt>
                <c:pt idx="1870">
                  <c:v>146676.25770831172</c:v>
                </c:pt>
                <c:pt idx="1871">
                  <c:v>146754.65228752512</c:v>
                </c:pt>
                <c:pt idx="1872">
                  <c:v>146833.04686673859</c:v>
                </c:pt>
                <c:pt idx="1873">
                  <c:v>146911.44144595199</c:v>
                </c:pt>
                <c:pt idx="1874">
                  <c:v>146989.83602516542</c:v>
                </c:pt>
                <c:pt idx="1875">
                  <c:v>147068.23060437883</c:v>
                </c:pt>
                <c:pt idx="1876">
                  <c:v>147146.62518359226</c:v>
                </c:pt>
                <c:pt idx="1877">
                  <c:v>147225.01976280569</c:v>
                </c:pt>
                <c:pt idx="1878">
                  <c:v>147303.4143420191</c:v>
                </c:pt>
                <c:pt idx="1879">
                  <c:v>147381.80892123253</c:v>
                </c:pt>
                <c:pt idx="1880">
                  <c:v>147460.20350044593</c:v>
                </c:pt>
                <c:pt idx="1881">
                  <c:v>147538.59807965936</c:v>
                </c:pt>
                <c:pt idx="1882">
                  <c:v>147616.9926588728</c:v>
                </c:pt>
                <c:pt idx="1883">
                  <c:v>147695.3872380862</c:v>
                </c:pt>
                <c:pt idx="1884">
                  <c:v>147773.78181729963</c:v>
                </c:pt>
                <c:pt idx="1885">
                  <c:v>147852.17639651304</c:v>
                </c:pt>
                <c:pt idx="1886">
                  <c:v>147930.57097572647</c:v>
                </c:pt>
                <c:pt idx="1887">
                  <c:v>148008.9655549399</c:v>
                </c:pt>
                <c:pt idx="1888">
                  <c:v>148087.36013415331</c:v>
                </c:pt>
                <c:pt idx="1889">
                  <c:v>148165.75471336677</c:v>
                </c:pt>
                <c:pt idx="1890">
                  <c:v>148244.14929258017</c:v>
                </c:pt>
                <c:pt idx="1891">
                  <c:v>148322.5438717936</c:v>
                </c:pt>
                <c:pt idx="1892">
                  <c:v>148400.93845100701</c:v>
                </c:pt>
                <c:pt idx="1893">
                  <c:v>148479.33303022044</c:v>
                </c:pt>
                <c:pt idx="1894">
                  <c:v>148557.72760943387</c:v>
                </c:pt>
                <c:pt idx="1895">
                  <c:v>148636.12218864725</c:v>
                </c:pt>
                <c:pt idx="1896">
                  <c:v>148714.51676786068</c:v>
                </c:pt>
                <c:pt idx="1897">
                  <c:v>148792.91134707411</c:v>
                </c:pt>
                <c:pt idx="1898">
                  <c:v>148871.30592628752</c:v>
                </c:pt>
                <c:pt idx="1899">
                  <c:v>148949.70050550095</c:v>
                </c:pt>
                <c:pt idx="1900">
                  <c:v>149028.09508471435</c:v>
                </c:pt>
                <c:pt idx="1901">
                  <c:v>149106.48966392779</c:v>
                </c:pt>
                <c:pt idx="1902">
                  <c:v>149184.88424314122</c:v>
                </c:pt>
                <c:pt idx="1903">
                  <c:v>149263.27882235462</c:v>
                </c:pt>
                <c:pt idx="1904">
                  <c:v>149341.67340156806</c:v>
                </c:pt>
                <c:pt idx="1905">
                  <c:v>149420.06798078146</c:v>
                </c:pt>
                <c:pt idx="1906">
                  <c:v>149498.46255999492</c:v>
                </c:pt>
                <c:pt idx="1907">
                  <c:v>149576.85713920832</c:v>
                </c:pt>
                <c:pt idx="1908">
                  <c:v>149655.25171842176</c:v>
                </c:pt>
                <c:pt idx="1909">
                  <c:v>149733.64629763519</c:v>
                </c:pt>
                <c:pt idx="1910">
                  <c:v>149812.04087684859</c:v>
                </c:pt>
                <c:pt idx="1911">
                  <c:v>149890.43545606203</c:v>
                </c:pt>
                <c:pt idx="1912">
                  <c:v>149968.83003527543</c:v>
                </c:pt>
                <c:pt idx="1913">
                  <c:v>150047.22461448886</c:v>
                </c:pt>
                <c:pt idx="1914">
                  <c:v>150125.6191937023</c:v>
                </c:pt>
                <c:pt idx="1915">
                  <c:v>150204.0137729157</c:v>
                </c:pt>
                <c:pt idx="1916">
                  <c:v>150282.40835212913</c:v>
                </c:pt>
                <c:pt idx="1917">
                  <c:v>150360.80293134254</c:v>
                </c:pt>
                <c:pt idx="1918">
                  <c:v>150439.19751055597</c:v>
                </c:pt>
                <c:pt idx="1919">
                  <c:v>150517.5920897694</c:v>
                </c:pt>
                <c:pt idx="1920">
                  <c:v>150595.98666898278</c:v>
                </c:pt>
                <c:pt idx="1921">
                  <c:v>150674.38124819621</c:v>
                </c:pt>
                <c:pt idx="1922">
                  <c:v>150752.77582740964</c:v>
                </c:pt>
                <c:pt idx="1923">
                  <c:v>150831.1704066231</c:v>
                </c:pt>
                <c:pt idx="1924">
                  <c:v>150909.56498583651</c:v>
                </c:pt>
                <c:pt idx="1925">
                  <c:v>150987.95956504991</c:v>
                </c:pt>
                <c:pt idx="1926">
                  <c:v>151066.35414426334</c:v>
                </c:pt>
                <c:pt idx="1927">
                  <c:v>151144.74872347675</c:v>
                </c:pt>
                <c:pt idx="1928">
                  <c:v>151223.14330269018</c:v>
                </c:pt>
                <c:pt idx="1929">
                  <c:v>151301.53788190361</c:v>
                </c:pt>
                <c:pt idx="1930">
                  <c:v>151379.93246111702</c:v>
                </c:pt>
                <c:pt idx="1931">
                  <c:v>151458.32704033045</c:v>
                </c:pt>
                <c:pt idx="1932">
                  <c:v>151536.72161954385</c:v>
                </c:pt>
                <c:pt idx="1933">
                  <c:v>151615.11619875729</c:v>
                </c:pt>
                <c:pt idx="1934">
                  <c:v>151693.51077797072</c:v>
                </c:pt>
                <c:pt idx="1935">
                  <c:v>151771.90535718412</c:v>
                </c:pt>
                <c:pt idx="1936">
                  <c:v>151850.29993639755</c:v>
                </c:pt>
                <c:pt idx="1937">
                  <c:v>151928.69451561096</c:v>
                </c:pt>
                <c:pt idx="1938">
                  <c:v>152007.08909482439</c:v>
                </c:pt>
                <c:pt idx="1939">
                  <c:v>152085.48367403782</c:v>
                </c:pt>
                <c:pt idx="1940">
                  <c:v>152163.87825325126</c:v>
                </c:pt>
                <c:pt idx="1941">
                  <c:v>152242.27283246466</c:v>
                </c:pt>
                <c:pt idx="1942">
                  <c:v>152320.66741167809</c:v>
                </c:pt>
                <c:pt idx="1943">
                  <c:v>152399.06199089153</c:v>
                </c:pt>
                <c:pt idx="1944">
                  <c:v>152477.45657010493</c:v>
                </c:pt>
                <c:pt idx="1945">
                  <c:v>152555.85114931836</c:v>
                </c:pt>
                <c:pt idx="1946">
                  <c:v>152634.24572853179</c:v>
                </c:pt>
                <c:pt idx="1947">
                  <c:v>152712.6403077452</c:v>
                </c:pt>
                <c:pt idx="1948">
                  <c:v>152791.03488695863</c:v>
                </c:pt>
                <c:pt idx="1949">
                  <c:v>152869.42946617203</c:v>
                </c:pt>
                <c:pt idx="1950">
                  <c:v>152947.82404538544</c:v>
                </c:pt>
                <c:pt idx="1951">
                  <c:v>153026.21862459887</c:v>
                </c:pt>
                <c:pt idx="1952">
                  <c:v>153104.61320381227</c:v>
                </c:pt>
                <c:pt idx="1953">
                  <c:v>153183.00778302571</c:v>
                </c:pt>
                <c:pt idx="1954">
                  <c:v>153261.40236223914</c:v>
                </c:pt>
                <c:pt idx="1955">
                  <c:v>153339.79694145254</c:v>
                </c:pt>
                <c:pt idx="1956">
                  <c:v>153418.19152066598</c:v>
                </c:pt>
                <c:pt idx="1957">
                  <c:v>153496.58609987941</c:v>
                </c:pt>
                <c:pt idx="1958">
                  <c:v>153574.98067909284</c:v>
                </c:pt>
                <c:pt idx="1959">
                  <c:v>153653.37525830625</c:v>
                </c:pt>
                <c:pt idx="1960">
                  <c:v>153731.76983751968</c:v>
                </c:pt>
                <c:pt idx="1961">
                  <c:v>153810.16441673311</c:v>
                </c:pt>
                <c:pt idx="1962">
                  <c:v>153888.55899594651</c:v>
                </c:pt>
                <c:pt idx="1963">
                  <c:v>153966.95357515995</c:v>
                </c:pt>
                <c:pt idx="1964">
                  <c:v>154045.34815437335</c:v>
                </c:pt>
                <c:pt idx="1965">
                  <c:v>154123.74273358678</c:v>
                </c:pt>
                <c:pt idx="1966">
                  <c:v>154202.13731280022</c:v>
                </c:pt>
                <c:pt idx="1967">
                  <c:v>154280.53189201362</c:v>
                </c:pt>
                <c:pt idx="1968">
                  <c:v>154358.92647122705</c:v>
                </c:pt>
                <c:pt idx="1969">
                  <c:v>154437.32105044046</c:v>
                </c:pt>
                <c:pt idx="1970">
                  <c:v>154515.71562965389</c:v>
                </c:pt>
                <c:pt idx="1971">
                  <c:v>154594.11020886732</c:v>
                </c:pt>
                <c:pt idx="1972">
                  <c:v>154672.50478808073</c:v>
                </c:pt>
                <c:pt idx="1973">
                  <c:v>154750.89936729416</c:v>
                </c:pt>
                <c:pt idx="1974">
                  <c:v>154829.29394650759</c:v>
                </c:pt>
                <c:pt idx="1975">
                  <c:v>154907.68852572102</c:v>
                </c:pt>
                <c:pt idx="1976">
                  <c:v>154986.08310493443</c:v>
                </c:pt>
                <c:pt idx="1977">
                  <c:v>155064.47768414786</c:v>
                </c:pt>
                <c:pt idx="1978">
                  <c:v>155142.87226336126</c:v>
                </c:pt>
                <c:pt idx="1979">
                  <c:v>155221.26684257467</c:v>
                </c:pt>
                <c:pt idx="1980">
                  <c:v>155299.6614217881</c:v>
                </c:pt>
                <c:pt idx="1981">
                  <c:v>155378.05600100153</c:v>
                </c:pt>
                <c:pt idx="1982">
                  <c:v>155456.45058021494</c:v>
                </c:pt>
                <c:pt idx="1983">
                  <c:v>155534.84515942837</c:v>
                </c:pt>
                <c:pt idx="1984">
                  <c:v>155613.23973864177</c:v>
                </c:pt>
                <c:pt idx="1985">
                  <c:v>155691.63431785521</c:v>
                </c:pt>
                <c:pt idx="1986">
                  <c:v>155770.02889706864</c:v>
                </c:pt>
                <c:pt idx="1987">
                  <c:v>155848.42347628204</c:v>
                </c:pt>
                <c:pt idx="1988">
                  <c:v>155926.81805549547</c:v>
                </c:pt>
                <c:pt idx="1989">
                  <c:v>156005.21263470888</c:v>
                </c:pt>
                <c:pt idx="1990">
                  <c:v>156083.60721392231</c:v>
                </c:pt>
                <c:pt idx="1991">
                  <c:v>156162.00179313574</c:v>
                </c:pt>
                <c:pt idx="1992">
                  <c:v>156240.39637234918</c:v>
                </c:pt>
                <c:pt idx="1993">
                  <c:v>156318.79095156258</c:v>
                </c:pt>
                <c:pt idx="1994">
                  <c:v>156397.18553077601</c:v>
                </c:pt>
                <c:pt idx="1995">
                  <c:v>156475.58010998945</c:v>
                </c:pt>
                <c:pt idx="1996">
                  <c:v>156553.97468920285</c:v>
                </c:pt>
                <c:pt idx="1997">
                  <c:v>156632.36926841628</c:v>
                </c:pt>
                <c:pt idx="1998">
                  <c:v>156710.76384762969</c:v>
                </c:pt>
                <c:pt idx="1999">
                  <c:v>156789.15842684312</c:v>
                </c:pt>
                <c:pt idx="2000">
                  <c:v>156867.55300605655</c:v>
                </c:pt>
                <c:pt idx="2001">
                  <c:v>156945.94758526995</c:v>
                </c:pt>
                <c:pt idx="2002">
                  <c:v>157024.34216448339</c:v>
                </c:pt>
                <c:pt idx="2003">
                  <c:v>157102.73674369679</c:v>
                </c:pt>
                <c:pt idx="2004">
                  <c:v>157181.13132291019</c:v>
                </c:pt>
                <c:pt idx="2005">
                  <c:v>157259.52590212363</c:v>
                </c:pt>
                <c:pt idx="2006">
                  <c:v>157337.92048133706</c:v>
                </c:pt>
                <c:pt idx="2007">
                  <c:v>157416.31506055046</c:v>
                </c:pt>
                <c:pt idx="2008">
                  <c:v>157494.7096397639</c:v>
                </c:pt>
                <c:pt idx="2009">
                  <c:v>157573.10421897733</c:v>
                </c:pt>
                <c:pt idx="2010">
                  <c:v>157651.49879819076</c:v>
                </c:pt>
                <c:pt idx="2011">
                  <c:v>157729.89337740417</c:v>
                </c:pt>
                <c:pt idx="2012">
                  <c:v>157808.2879566176</c:v>
                </c:pt>
                <c:pt idx="2013">
                  <c:v>157886.682535831</c:v>
                </c:pt>
                <c:pt idx="2014">
                  <c:v>157965.07711504443</c:v>
                </c:pt>
                <c:pt idx="2015">
                  <c:v>158043.47169425787</c:v>
                </c:pt>
                <c:pt idx="2016">
                  <c:v>158121.86627347127</c:v>
                </c:pt>
                <c:pt idx="2017">
                  <c:v>158200.2608526847</c:v>
                </c:pt>
                <c:pt idx="2018">
                  <c:v>158278.65543189811</c:v>
                </c:pt>
                <c:pt idx="2019">
                  <c:v>158357.05001111154</c:v>
                </c:pt>
                <c:pt idx="2020">
                  <c:v>158435.44459032497</c:v>
                </c:pt>
                <c:pt idx="2021">
                  <c:v>158513.83916953838</c:v>
                </c:pt>
                <c:pt idx="2022">
                  <c:v>158592.23374875181</c:v>
                </c:pt>
                <c:pt idx="2023">
                  <c:v>158670.62832796521</c:v>
                </c:pt>
                <c:pt idx="2024">
                  <c:v>158749.02290717865</c:v>
                </c:pt>
                <c:pt idx="2025">
                  <c:v>158827.41748639208</c:v>
                </c:pt>
                <c:pt idx="2026">
                  <c:v>158905.81206560551</c:v>
                </c:pt>
                <c:pt idx="2027">
                  <c:v>158984.20664481894</c:v>
                </c:pt>
                <c:pt idx="2028">
                  <c:v>159062.60122403235</c:v>
                </c:pt>
                <c:pt idx="2029">
                  <c:v>159140.99580324578</c:v>
                </c:pt>
                <c:pt idx="2030">
                  <c:v>159219.39038245918</c:v>
                </c:pt>
                <c:pt idx="2031">
                  <c:v>159297.78496167262</c:v>
                </c:pt>
                <c:pt idx="2032">
                  <c:v>159376.17954088602</c:v>
                </c:pt>
                <c:pt idx="2033">
                  <c:v>159454.57412009942</c:v>
                </c:pt>
                <c:pt idx="2034">
                  <c:v>159532.96869931286</c:v>
                </c:pt>
                <c:pt idx="2035">
                  <c:v>159611.36327852629</c:v>
                </c:pt>
                <c:pt idx="2036">
                  <c:v>159689.75785773969</c:v>
                </c:pt>
                <c:pt idx="2037">
                  <c:v>159768.15243695313</c:v>
                </c:pt>
                <c:pt idx="2038">
                  <c:v>159846.54701616653</c:v>
                </c:pt>
                <c:pt idx="2039">
                  <c:v>159924.94159537996</c:v>
                </c:pt>
                <c:pt idx="2040">
                  <c:v>160003.33617459339</c:v>
                </c:pt>
                <c:pt idx="2041">
                  <c:v>160081.7307538068</c:v>
                </c:pt>
                <c:pt idx="2042">
                  <c:v>160160.12533302026</c:v>
                </c:pt>
                <c:pt idx="2043">
                  <c:v>160238.51991223366</c:v>
                </c:pt>
                <c:pt idx="2044">
                  <c:v>160316.9144914471</c:v>
                </c:pt>
                <c:pt idx="2045">
                  <c:v>160395.3090706605</c:v>
                </c:pt>
                <c:pt idx="2046">
                  <c:v>160473.70364987393</c:v>
                </c:pt>
                <c:pt idx="2047">
                  <c:v>160552.09822908737</c:v>
                </c:pt>
                <c:pt idx="2048">
                  <c:v>160630.49280830077</c:v>
                </c:pt>
                <c:pt idx="2049">
                  <c:v>160708.8873875142</c:v>
                </c:pt>
                <c:pt idx="2050">
                  <c:v>160787.28196672761</c:v>
                </c:pt>
                <c:pt idx="2051">
                  <c:v>160865.67654594104</c:v>
                </c:pt>
                <c:pt idx="2052">
                  <c:v>160944.07112515447</c:v>
                </c:pt>
                <c:pt idx="2053">
                  <c:v>161022.46570436787</c:v>
                </c:pt>
                <c:pt idx="2054">
                  <c:v>161100.86028358131</c:v>
                </c:pt>
                <c:pt idx="2055">
                  <c:v>161179.25486279471</c:v>
                </c:pt>
                <c:pt idx="2056">
                  <c:v>161257.64944200814</c:v>
                </c:pt>
                <c:pt idx="2057">
                  <c:v>161336.04402122155</c:v>
                </c:pt>
                <c:pt idx="2058">
                  <c:v>161414.43860043498</c:v>
                </c:pt>
                <c:pt idx="2059">
                  <c:v>161492.83317964844</c:v>
                </c:pt>
                <c:pt idx="2060">
                  <c:v>161571.22775886185</c:v>
                </c:pt>
                <c:pt idx="2061">
                  <c:v>161649.62233807525</c:v>
                </c:pt>
                <c:pt idx="2062">
                  <c:v>161728.01691728868</c:v>
                </c:pt>
                <c:pt idx="2063">
                  <c:v>161806.41149650209</c:v>
                </c:pt>
                <c:pt idx="2064">
                  <c:v>161884.80607571552</c:v>
                </c:pt>
                <c:pt idx="2065">
                  <c:v>161963.20065492892</c:v>
                </c:pt>
                <c:pt idx="2066">
                  <c:v>162041.59523414235</c:v>
                </c:pt>
                <c:pt idx="2067">
                  <c:v>162119.98981335579</c:v>
                </c:pt>
                <c:pt idx="2068">
                  <c:v>162198.38439256919</c:v>
                </c:pt>
                <c:pt idx="2069">
                  <c:v>162276.77897178262</c:v>
                </c:pt>
                <c:pt idx="2070">
                  <c:v>162355.17355099603</c:v>
                </c:pt>
                <c:pt idx="2071">
                  <c:v>162433.56813020946</c:v>
                </c:pt>
                <c:pt idx="2072">
                  <c:v>162511.96270942289</c:v>
                </c:pt>
                <c:pt idx="2073">
                  <c:v>162590.3572886363</c:v>
                </c:pt>
                <c:pt idx="2074">
                  <c:v>162668.75186784973</c:v>
                </c:pt>
                <c:pt idx="2075">
                  <c:v>162747.14644706313</c:v>
                </c:pt>
                <c:pt idx="2076">
                  <c:v>162825.54102627659</c:v>
                </c:pt>
                <c:pt idx="2077">
                  <c:v>162903.93560549</c:v>
                </c:pt>
                <c:pt idx="2078">
                  <c:v>162982.33018470343</c:v>
                </c:pt>
                <c:pt idx="2079">
                  <c:v>163060.72476391686</c:v>
                </c:pt>
                <c:pt idx="2080">
                  <c:v>163139.11934313027</c:v>
                </c:pt>
                <c:pt idx="2081">
                  <c:v>163217.5139223437</c:v>
                </c:pt>
                <c:pt idx="2082">
                  <c:v>163295.9085015571</c:v>
                </c:pt>
                <c:pt idx="2083">
                  <c:v>163374.30308077054</c:v>
                </c:pt>
                <c:pt idx="2084">
                  <c:v>163452.69765998397</c:v>
                </c:pt>
                <c:pt idx="2085">
                  <c:v>163531.09223919737</c:v>
                </c:pt>
                <c:pt idx="2086">
                  <c:v>163609.48681841078</c:v>
                </c:pt>
                <c:pt idx="2087">
                  <c:v>163687.88139762421</c:v>
                </c:pt>
                <c:pt idx="2088">
                  <c:v>163766.27597683761</c:v>
                </c:pt>
                <c:pt idx="2089">
                  <c:v>163844.67055605105</c:v>
                </c:pt>
                <c:pt idx="2090">
                  <c:v>163923.06513526445</c:v>
                </c:pt>
                <c:pt idx="2091">
                  <c:v>164001.45971447788</c:v>
                </c:pt>
                <c:pt idx="2092">
                  <c:v>164079.85429369131</c:v>
                </c:pt>
                <c:pt idx="2093">
                  <c:v>164158.24887290475</c:v>
                </c:pt>
                <c:pt idx="2094">
                  <c:v>164236.64345211818</c:v>
                </c:pt>
                <c:pt idx="2095">
                  <c:v>164315.03803133158</c:v>
                </c:pt>
                <c:pt idx="2096">
                  <c:v>164393.43261054502</c:v>
                </c:pt>
                <c:pt idx="2097">
                  <c:v>164471.82718975842</c:v>
                </c:pt>
                <c:pt idx="2098">
                  <c:v>164550.22176897185</c:v>
                </c:pt>
                <c:pt idx="2099">
                  <c:v>164628.61634818529</c:v>
                </c:pt>
                <c:pt idx="2100">
                  <c:v>164707.01092739869</c:v>
                </c:pt>
                <c:pt idx="2101">
                  <c:v>164785.40550661212</c:v>
                </c:pt>
                <c:pt idx="2102">
                  <c:v>164863.80008582553</c:v>
                </c:pt>
                <c:pt idx="2103">
                  <c:v>164942.19466503896</c:v>
                </c:pt>
                <c:pt idx="2104">
                  <c:v>165020.58924425239</c:v>
                </c:pt>
                <c:pt idx="2105">
                  <c:v>165098.98382346579</c:v>
                </c:pt>
                <c:pt idx="2106">
                  <c:v>165177.37840267923</c:v>
                </c:pt>
                <c:pt idx="2107">
                  <c:v>165255.77298189263</c:v>
                </c:pt>
                <c:pt idx="2108">
                  <c:v>165334.16756110606</c:v>
                </c:pt>
                <c:pt idx="2109">
                  <c:v>165412.5621403195</c:v>
                </c:pt>
                <c:pt idx="2110">
                  <c:v>165490.95671953293</c:v>
                </c:pt>
                <c:pt idx="2111">
                  <c:v>165569.35129874633</c:v>
                </c:pt>
                <c:pt idx="2112">
                  <c:v>165647.74587795977</c:v>
                </c:pt>
                <c:pt idx="2113">
                  <c:v>165726.1404571732</c:v>
                </c:pt>
                <c:pt idx="2114">
                  <c:v>165804.5350363866</c:v>
                </c:pt>
                <c:pt idx="2115">
                  <c:v>165882.92961560001</c:v>
                </c:pt>
                <c:pt idx="2116">
                  <c:v>165961.32419481344</c:v>
                </c:pt>
                <c:pt idx="2117">
                  <c:v>166039.71877402684</c:v>
                </c:pt>
                <c:pt idx="2118">
                  <c:v>166118.11335324027</c:v>
                </c:pt>
                <c:pt idx="2119">
                  <c:v>166196.50793245371</c:v>
                </c:pt>
                <c:pt idx="2120">
                  <c:v>166274.90251166711</c:v>
                </c:pt>
                <c:pt idx="2121">
                  <c:v>166353.29709088054</c:v>
                </c:pt>
                <c:pt idx="2122">
                  <c:v>166431.69167009395</c:v>
                </c:pt>
                <c:pt idx="2123">
                  <c:v>166510.08624930738</c:v>
                </c:pt>
                <c:pt idx="2124">
                  <c:v>166588.48082852081</c:v>
                </c:pt>
                <c:pt idx="2125">
                  <c:v>166666.87540773422</c:v>
                </c:pt>
                <c:pt idx="2126">
                  <c:v>166745.26998694765</c:v>
                </c:pt>
                <c:pt idx="2127">
                  <c:v>166823.66456616108</c:v>
                </c:pt>
                <c:pt idx="2128">
                  <c:v>166902.05914537451</c:v>
                </c:pt>
                <c:pt idx="2129">
                  <c:v>166980.45372458792</c:v>
                </c:pt>
                <c:pt idx="2130">
                  <c:v>167058.84830380135</c:v>
                </c:pt>
                <c:pt idx="2131">
                  <c:v>167137.24288301475</c:v>
                </c:pt>
                <c:pt idx="2132">
                  <c:v>167215.63746222819</c:v>
                </c:pt>
                <c:pt idx="2133">
                  <c:v>167294.03204144162</c:v>
                </c:pt>
                <c:pt idx="2134">
                  <c:v>167372.42662065502</c:v>
                </c:pt>
                <c:pt idx="2135">
                  <c:v>167450.82119986846</c:v>
                </c:pt>
                <c:pt idx="2136">
                  <c:v>167529.21577908186</c:v>
                </c:pt>
                <c:pt idx="2137">
                  <c:v>167607.61035829529</c:v>
                </c:pt>
                <c:pt idx="2138">
                  <c:v>167686.00493750873</c:v>
                </c:pt>
                <c:pt idx="2139">
                  <c:v>167764.39951672213</c:v>
                </c:pt>
                <c:pt idx="2140">
                  <c:v>167842.79409593553</c:v>
                </c:pt>
                <c:pt idx="2141">
                  <c:v>167921.18867514897</c:v>
                </c:pt>
                <c:pt idx="2142">
                  <c:v>167999.58325436237</c:v>
                </c:pt>
                <c:pt idx="2143">
                  <c:v>168077.9778335758</c:v>
                </c:pt>
                <c:pt idx="2144">
                  <c:v>168156.37241278923</c:v>
                </c:pt>
                <c:pt idx="2145">
                  <c:v>168234.76699200267</c:v>
                </c:pt>
                <c:pt idx="2146">
                  <c:v>168313.16157121607</c:v>
                </c:pt>
                <c:pt idx="2147">
                  <c:v>168391.5561504295</c:v>
                </c:pt>
                <c:pt idx="2148">
                  <c:v>168469.95072964294</c:v>
                </c:pt>
                <c:pt idx="2149">
                  <c:v>168548.34530885634</c:v>
                </c:pt>
                <c:pt idx="2150">
                  <c:v>168626.73988806977</c:v>
                </c:pt>
                <c:pt idx="2151">
                  <c:v>168705.13446728321</c:v>
                </c:pt>
                <c:pt idx="2152">
                  <c:v>168783.52904649661</c:v>
                </c:pt>
                <c:pt idx="2153">
                  <c:v>168861.92362571004</c:v>
                </c:pt>
                <c:pt idx="2154">
                  <c:v>168940.31820492345</c:v>
                </c:pt>
                <c:pt idx="2155">
                  <c:v>169018.71278413688</c:v>
                </c:pt>
                <c:pt idx="2156">
                  <c:v>169097.10736335031</c:v>
                </c:pt>
                <c:pt idx="2157">
                  <c:v>169175.50194256371</c:v>
                </c:pt>
                <c:pt idx="2158">
                  <c:v>169253.89652177715</c:v>
                </c:pt>
                <c:pt idx="2159">
                  <c:v>169332.29110099055</c:v>
                </c:pt>
                <c:pt idx="2160">
                  <c:v>169410.68568020398</c:v>
                </c:pt>
                <c:pt idx="2161">
                  <c:v>169489.08025941742</c:v>
                </c:pt>
                <c:pt idx="2162">
                  <c:v>169567.47483863085</c:v>
                </c:pt>
                <c:pt idx="2163">
                  <c:v>169645.86941784425</c:v>
                </c:pt>
                <c:pt idx="2164">
                  <c:v>169724.26399705769</c:v>
                </c:pt>
                <c:pt idx="2165">
                  <c:v>169802.65857627112</c:v>
                </c:pt>
                <c:pt idx="2166">
                  <c:v>169881.05315548452</c:v>
                </c:pt>
                <c:pt idx="2167">
                  <c:v>169959.44773469795</c:v>
                </c:pt>
                <c:pt idx="2168">
                  <c:v>170037.84231391136</c:v>
                </c:pt>
                <c:pt idx="2169">
                  <c:v>170116.23689312476</c:v>
                </c:pt>
                <c:pt idx="2170">
                  <c:v>170194.63147233819</c:v>
                </c:pt>
                <c:pt idx="2171">
                  <c:v>170273.02605155163</c:v>
                </c:pt>
                <c:pt idx="2172">
                  <c:v>170351.42063076503</c:v>
                </c:pt>
                <c:pt idx="2173">
                  <c:v>170429.81520997846</c:v>
                </c:pt>
                <c:pt idx="2174">
                  <c:v>170508.20978919187</c:v>
                </c:pt>
                <c:pt idx="2175">
                  <c:v>170586.6043684053</c:v>
                </c:pt>
                <c:pt idx="2176">
                  <c:v>170664.99894761873</c:v>
                </c:pt>
                <c:pt idx="2177">
                  <c:v>170743.39352683214</c:v>
                </c:pt>
                <c:pt idx="2178">
                  <c:v>170821.78810604557</c:v>
                </c:pt>
                <c:pt idx="2179">
                  <c:v>170900.182685259</c:v>
                </c:pt>
                <c:pt idx="2180">
                  <c:v>170978.57726447243</c:v>
                </c:pt>
                <c:pt idx="2181">
                  <c:v>171056.97184368584</c:v>
                </c:pt>
                <c:pt idx="2182">
                  <c:v>171135.36642289927</c:v>
                </c:pt>
                <c:pt idx="2183">
                  <c:v>171213.76100211267</c:v>
                </c:pt>
                <c:pt idx="2184">
                  <c:v>171292.15558132611</c:v>
                </c:pt>
                <c:pt idx="2185">
                  <c:v>171370.55016053954</c:v>
                </c:pt>
                <c:pt idx="2186">
                  <c:v>171448.94473975294</c:v>
                </c:pt>
                <c:pt idx="2187">
                  <c:v>171527.33931896638</c:v>
                </c:pt>
                <c:pt idx="2188">
                  <c:v>171605.73389817978</c:v>
                </c:pt>
                <c:pt idx="2189">
                  <c:v>171684.12847739321</c:v>
                </c:pt>
                <c:pt idx="2190">
                  <c:v>171762.52305660665</c:v>
                </c:pt>
                <c:pt idx="2191">
                  <c:v>171840.91763582005</c:v>
                </c:pt>
                <c:pt idx="2192">
                  <c:v>171919.31221503348</c:v>
                </c:pt>
                <c:pt idx="2193">
                  <c:v>171997.70679424689</c:v>
                </c:pt>
                <c:pt idx="2194">
                  <c:v>172076.10137346029</c:v>
                </c:pt>
                <c:pt idx="2195">
                  <c:v>172154.49595267372</c:v>
                </c:pt>
                <c:pt idx="2196">
                  <c:v>172232.89053188718</c:v>
                </c:pt>
                <c:pt idx="2197">
                  <c:v>172311.28511110059</c:v>
                </c:pt>
                <c:pt idx="2198">
                  <c:v>172389.67969031399</c:v>
                </c:pt>
                <c:pt idx="2199">
                  <c:v>172468.07426952742</c:v>
                </c:pt>
                <c:pt idx="2200">
                  <c:v>172546.46884874086</c:v>
                </c:pt>
                <c:pt idx="2201">
                  <c:v>172624.86342795426</c:v>
                </c:pt>
                <c:pt idx="2202">
                  <c:v>172703.25800716769</c:v>
                </c:pt>
                <c:pt idx="2203">
                  <c:v>172781.6525863811</c:v>
                </c:pt>
                <c:pt idx="2204">
                  <c:v>172860.04716559453</c:v>
                </c:pt>
                <c:pt idx="2205">
                  <c:v>172938.44174480796</c:v>
                </c:pt>
                <c:pt idx="2206">
                  <c:v>173016.83632402137</c:v>
                </c:pt>
                <c:pt idx="2207">
                  <c:v>173095.2309032348</c:v>
                </c:pt>
                <c:pt idx="2208">
                  <c:v>173173.6254824482</c:v>
                </c:pt>
                <c:pt idx="2209">
                  <c:v>173252.02006166163</c:v>
                </c:pt>
                <c:pt idx="2210">
                  <c:v>173330.41464087507</c:v>
                </c:pt>
                <c:pt idx="2211">
                  <c:v>173408.80922008847</c:v>
                </c:pt>
                <c:pt idx="2212">
                  <c:v>173487.2037993019</c:v>
                </c:pt>
                <c:pt idx="2213">
                  <c:v>173565.59837851534</c:v>
                </c:pt>
                <c:pt idx="2214">
                  <c:v>173643.99295772877</c:v>
                </c:pt>
                <c:pt idx="2215">
                  <c:v>173722.38753694217</c:v>
                </c:pt>
                <c:pt idx="2216">
                  <c:v>173800.78211615561</c:v>
                </c:pt>
                <c:pt idx="2217">
                  <c:v>173879.17669536904</c:v>
                </c:pt>
                <c:pt idx="2218">
                  <c:v>173957.57127458244</c:v>
                </c:pt>
                <c:pt idx="2219">
                  <c:v>174035.96585379587</c:v>
                </c:pt>
                <c:pt idx="2220">
                  <c:v>174114.36043300928</c:v>
                </c:pt>
                <c:pt idx="2221">
                  <c:v>174192.75501222271</c:v>
                </c:pt>
                <c:pt idx="2222">
                  <c:v>174271.14959143611</c:v>
                </c:pt>
                <c:pt idx="2223">
                  <c:v>174349.54417064952</c:v>
                </c:pt>
                <c:pt idx="2224">
                  <c:v>174427.93874986295</c:v>
                </c:pt>
                <c:pt idx="2225">
                  <c:v>174506.33332907638</c:v>
                </c:pt>
                <c:pt idx="2226">
                  <c:v>174584.72790828979</c:v>
                </c:pt>
                <c:pt idx="2227">
                  <c:v>174663.12248750322</c:v>
                </c:pt>
                <c:pt idx="2228">
                  <c:v>174741.51706671662</c:v>
                </c:pt>
                <c:pt idx="2229">
                  <c:v>174819.91164593006</c:v>
                </c:pt>
                <c:pt idx="2230">
                  <c:v>174898.30622514349</c:v>
                </c:pt>
                <c:pt idx="2231">
                  <c:v>174976.70080435692</c:v>
                </c:pt>
                <c:pt idx="2232">
                  <c:v>175055.09538357035</c:v>
                </c:pt>
                <c:pt idx="2233">
                  <c:v>175133.48996278376</c:v>
                </c:pt>
                <c:pt idx="2234">
                  <c:v>175211.88454199719</c:v>
                </c:pt>
                <c:pt idx="2235">
                  <c:v>175290.27912121059</c:v>
                </c:pt>
                <c:pt idx="2236">
                  <c:v>175368.67370042403</c:v>
                </c:pt>
                <c:pt idx="2237">
                  <c:v>175447.06827963746</c:v>
                </c:pt>
                <c:pt idx="2238">
                  <c:v>175525.46285885086</c:v>
                </c:pt>
                <c:pt idx="2239">
                  <c:v>175603.8574380643</c:v>
                </c:pt>
                <c:pt idx="2240">
                  <c:v>175682.2520172777</c:v>
                </c:pt>
                <c:pt idx="2241">
                  <c:v>175760.64659649113</c:v>
                </c:pt>
                <c:pt idx="2242">
                  <c:v>175839.04117570457</c:v>
                </c:pt>
                <c:pt idx="2243">
                  <c:v>175917.43575491797</c:v>
                </c:pt>
                <c:pt idx="2244">
                  <c:v>175995.8303341314</c:v>
                </c:pt>
                <c:pt idx="2245">
                  <c:v>176074.22491334481</c:v>
                </c:pt>
                <c:pt idx="2246">
                  <c:v>176152.61949255824</c:v>
                </c:pt>
                <c:pt idx="2247">
                  <c:v>176231.01407177167</c:v>
                </c:pt>
                <c:pt idx="2248">
                  <c:v>176309.4086509851</c:v>
                </c:pt>
                <c:pt idx="2249">
                  <c:v>176387.80323019851</c:v>
                </c:pt>
                <c:pt idx="2250">
                  <c:v>176466.19780941194</c:v>
                </c:pt>
                <c:pt idx="2251">
                  <c:v>176544.59238862534</c:v>
                </c:pt>
                <c:pt idx="2252">
                  <c:v>176622.98696783878</c:v>
                </c:pt>
                <c:pt idx="2253">
                  <c:v>176701.38154705218</c:v>
                </c:pt>
                <c:pt idx="2254">
                  <c:v>176779.77612626561</c:v>
                </c:pt>
                <c:pt idx="2255">
                  <c:v>176858.17070547902</c:v>
                </c:pt>
                <c:pt idx="2256">
                  <c:v>176936.56528469245</c:v>
                </c:pt>
                <c:pt idx="2257">
                  <c:v>177014.95986390588</c:v>
                </c:pt>
                <c:pt idx="2258">
                  <c:v>177093.35444311929</c:v>
                </c:pt>
                <c:pt idx="2259">
                  <c:v>177171.74902233272</c:v>
                </c:pt>
                <c:pt idx="2260">
                  <c:v>177250.14360154612</c:v>
                </c:pt>
                <c:pt idx="2261">
                  <c:v>177328.53818075955</c:v>
                </c:pt>
                <c:pt idx="2262">
                  <c:v>177406.93275997299</c:v>
                </c:pt>
                <c:pt idx="2263">
                  <c:v>177485.32733918639</c:v>
                </c:pt>
                <c:pt idx="2264">
                  <c:v>177563.72191839985</c:v>
                </c:pt>
                <c:pt idx="2265">
                  <c:v>177642.11649761326</c:v>
                </c:pt>
                <c:pt idx="2266">
                  <c:v>177720.51107682669</c:v>
                </c:pt>
                <c:pt idx="2267">
                  <c:v>177798.90565604009</c:v>
                </c:pt>
                <c:pt idx="2268">
                  <c:v>177877.30023525353</c:v>
                </c:pt>
                <c:pt idx="2269">
                  <c:v>177955.69481446696</c:v>
                </c:pt>
                <c:pt idx="2270">
                  <c:v>178034.08939368036</c:v>
                </c:pt>
                <c:pt idx="2271">
                  <c:v>178112.48397289379</c:v>
                </c:pt>
                <c:pt idx="2272">
                  <c:v>178190.8785521072</c:v>
                </c:pt>
                <c:pt idx="2273">
                  <c:v>178269.27313132063</c:v>
                </c:pt>
                <c:pt idx="2274">
                  <c:v>178347.66771053406</c:v>
                </c:pt>
                <c:pt idx="2275">
                  <c:v>178426.06228974747</c:v>
                </c:pt>
                <c:pt idx="2276">
                  <c:v>178504.45686896087</c:v>
                </c:pt>
                <c:pt idx="2277">
                  <c:v>178582.8514481743</c:v>
                </c:pt>
                <c:pt idx="2278">
                  <c:v>178661.24602738771</c:v>
                </c:pt>
                <c:pt idx="2279">
                  <c:v>178739.64060660114</c:v>
                </c:pt>
                <c:pt idx="2280">
                  <c:v>178818.03518581454</c:v>
                </c:pt>
                <c:pt idx="2281">
                  <c:v>178896.42976502801</c:v>
                </c:pt>
                <c:pt idx="2282">
                  <c:v>178974.82434424141</c:v>
                </c:pt>
                <c:pt idx="2283">
                  <c:v>179053.21892345484</c:v>
                </c:pt>
                <c:pt idx="2284">
                  <c:v>179131.61350266828</c:v>
                </c:pt>
                <c:pt idx="2285">
                  <c:v>179210.00808188168</c:v>
                </c:pt>
                <c:pt idx="2286">
                  <c:v>179288.40266109511</c:v>
                </c:pt>
                <c:pt idx="2287">
                  <c:v>179366.79724030852</c:v>
                </c:pt>
                <c:pt idx="2288">
                  <c:v>179445.19181952195</c:v>
                </c:pt>
                <c:pt idx="2289">
                  <c:v>179523.58639873538</c:v>
                </c:pt>
                <c:pt idx="2290">
                  <c:v>179601.98097794878</c:v>
                </c:pt>
                <c:pt idx="2291">
                  <c:v>179680.37555716222</c:v>
                </c:pt>
                <c:pt idx="2292">
                  <c:v>179758.77013637562</c:v>
                </c:pt>
                <c:pt idx="2293">
                  <c:v>179837.16471558905</c:v>
                </c:pt>
                <c:pt idx="2294">
                  <c:v>179915.55929480249</c:v>
                </c:pt>
                <c:pt idx="2295">
                  <c:v>179993.95387401589</c:v>
                </c:pt>
                <c:pt idx="2296">
                  <c:v>180072.34845322932</c:v>
                </c:pt>
                <c:pt idx="2297">
                  <c:v>180150.74303244273</c:v>
                </c:pt>
                <c:pt idx="2298">
                  <c:v>180229.13761165619</c:v>
                </c:pt>
                <c:pt idx="2299">
                  <c:v>180307.53219086959</c:v>
                </c:pt>
                <c:pt idx="2300">
                  <c:v>180385.92677008302</c:v>
                </c:pt>
                <c:pt idx="2301">
                  <c:v>180464.32134929643</c:v>
                </c:pt>
                <c:pt idx="2302">
                  <c:v>180542.71592850986</c:v>
                </c:pt>
                <c:pt idx="2303">
                  <c:v>180621.11050772329</c:v>
                </c:pt>
                <c:pt idx="2304">
                  <c:v>180699.5050869367</c:v>
                </c:pt>
                <c:pt idx="2305">
                  <c:v>180777.8996661501</c:v>
                </c:pt>
                <c:pt idx="2306">
                  <c:v>180856.29424536353</c:v>
                </c:pt>
                <c:pt idx="2307">
                  <c:v>180934.68882457694</c:v>
                </c:pt>
                <c:pt idx="2308">
                  <c:v>181013.08340379037</c:v>
                </c:pt>
                <c:pt idx="2309">
                  <c:v>181091.4779830038</c:v>
                </c:pt>
                <c:pt idx="2310">
                  <c:v>181169.87256221721</c:v>
                </c:pt>
                <c:pt idx="2311">
                  <c:v>181248.26714143064</c:v>
                </c:pt>
                <c:pt idx="2312">
                  <c:v>181326.66172064404</c:v>
                </c:pt>
                <c:pt idx="2313">
                  <c:v>181405.05629985748</c:v>
                </c:pt>
                <c:pt idx="2314">
                  <c:v>181483.45087907091</c:v>
                </c:pt>
                <c:pt idx="2315">
                  <c:v>181561.84545828434</c:v>
                </c:pt>
                <c:pt idx="2316">
                  <c:v>181640.24003749774</c:v>
                </c:pt>
                <c:pt idx="2317">
                  <c:v>181718.63461671118</c:v>
                </c:pt>
                <c:pt idx="2318">
                  <c:v>181797.02919592461</c:v>
                </c:pt>
                <c:pt idx="2319">
                  <c:v>181875.42377513801</c:v>
                </c:pt>
                <c:pt idx="2320">
                  <c:v>181953.81835435145</c:v>
                </c:pt>
                <c:pt idx="2321">
                  <c:v>182032.21293356485</c:v>
                </c:pt>
                <c:pt idx="2322">
                  <c:v>182110.60751277828</c:v>
                </c:pt>
                <c:pt idx="2323">
                  <c:v>182189.00209199172</c:v>
                </c:pt>
                <c:pt idx="2324">
                  <c:v>182267.39667120512</c:v>
                </c:pt>
                <c:pt idx="2325">
                  <c:v>182345.79125041855</c:v>
                </c:pt>
                <c:pt idx="2326">
                  <c:v>182424.18582963196</c:v>
                </c:pt>
                <c:pt idx="2327">
                  <c:v>182502.58040884539</c:v>
                </c:pt>
                <c:pt idx="2328">
                  <c:v>182580.97498805882</c:v>
                </c:pt>
                <c:pt idx="2329">
                  <c:v>182659.36956727222</c:v>
                </c:pt>
                <c:pt idx="2330">
                  <c:v>182737.76414648563</c:v>
                </c:pt>
                <c:pt idx="2331">
                  <c:v>182816.15872569906</c:v>
                </c:pt>
                <c:pt idx="2332">
                  <c:v>182894.55330491252</c:v>
                </c:pt>
                <c:pt idx="2333">
                  <c:v>182972.94788412593</c:v>
                </c:pt>
                <c:pt idx="2334">
                  <c:v>183051.34246333933</c:v>
                </c:pt>
                <c:pt idx="2335">
                  <c:v>183129.73704255276</c:v>
                </c:pt>
                <c:pt idx="2336">
                  <c:v>183208.13162176617</c:v>
                </c:pt>
                <c:pt idx="2337">
                  <c:v>183286.5262009796</c:v>
                </c:pt>
                <c:pt idx="2338">
                  <c:v>183364.92078019303</c:v>
                </c:pt>
                <c:pt idx="2339">
                  <c:v>183443.31535940644</c:v>
                </c:pt>
                <c:pt idx="2340">
                  <c:v>183521.70993861987</c:v>
                </c:pt>
                <c:pt idx="2341">
                  <c:v>183600.10451783327</c:v>
                </c:pt>
                <c:pt idx="2342">
                  <c:v>183678.4990970467</c:v>
                </c:pt>
                <c:pt idx="2343">
                  <c:v>183756.89367626014</c:v>
                </c:pt>
                <c:pt idx="2344">
                  <c:v>183835.28825547354</c:v>
                </c:pt>
                <c:pt idx="2345">
                  <c:v>183913.68283468697</c:v>
                </c:pt>
                <c:pt idx="2346">
                  <c:v>183992.07741390038</c:v>
                </c:pt>
                <c:pt idx="2347">
                  <c:v>184070.47199311381</c:v>
                </c:pt>
                <c:pt idx="2348">
                  <c:v>184148.86657232724</c:v>
                </c:pt>
                <c:pt idx="2349">
                  <c:v>184227.26115154065</c:v>
                </c:pt>
                <c:pt idx="2350">
                  <c:v>184305.65573075408</c:v>
                </c:pt>
                <c:pt idx="2351">
                  <c:v>184384.05030996748</c:v>
                </c:pt>
                <c:pt idx="2352">
                  <c:v>184462.44488918092</c:v>
                </c:pt>
                <c:pt idx="2353">
                  <c:v>184540.83946839435</c:v>
                </c:pt>
                <c:pt idx="2354">
                  <c:v>184619.23404760775</c:v>
                </c:pt>
                <c:pt idx="2355">
                  <c:v>184697.62862682118</c:v>
                </c:pt>
                <c:pt idx="2356">
                  <c:v>184776.02320603462</c:v>
                </c:pt>
                <c:pt idx="2357">
                  <c:v>184854.41778524802</c:v>
                </c:pt>
                <c:pt idx="2358">
                  <c:v>184932.81236446145</c:v>
                </c:pt>
                <c:pt idx="2359">
                  <c:v>185011.20694367486</c:v>
                </c:pt>
                <c:pt idx="2360">
                  <c:v>185089.60152288829</c:v>
                </c:pt>
                <c:pt idx="2361">
                  <c:v>185167.99610210172</c:v>
                </c:pt>
                <c:pt idx="2362">
                  <c:v>185246.39068131513</c:v>
                </c:pt>
                <c:pt idx="2363">
                  <c:v>185324.78526052856</c:v>
                </c:pt>
                <c:pt idx="2364">
                  <c:v>185403.17983974196</c:v>
                </c:pt>
                <c:pt idx="2365">
                  <c:v>185481.5744189554</c:v>
                </c:pt>
                <c:pt idx="2366">
                  <c:v>185559.96899816886</c:v>
                </c:pt>
                <c:pt idx="2367">
                  <c:v>185638.36357738229</c:v>
                </c:pt>
                <c:pt idx="2368">
                  <c:v>185716.75815659569</c:v>
                </c:pt>
                <c:pt idx="2369">
                  <c:v>185795.15273580913</c:v>
                </c:pt>
                <c:pt idx="2370">
                  <c:v>185873.54731502253</c:v>
                </c:pt>
                <c:pt idx="2371">
                  <c:v>185951.94189423596</c:v>
                </c:pt>
                <c:pt idx="2372">
                  <c:v>186030.3364734494</c:v>
                </c:pt>
                <c:pt idx="2373">
                  <c:v>186108.7310526628</c:v>
                </c:pt>
                <c:pt idx="2374">
                  <c:v>186187.12563187617</c:v>
                </c:pt>
                <c:pt idx="2375">
                  <c:v>186265.52021108961</c:v>
                </c:pt>
                <c:pt idx="2376">
                  <c:v>186343.91479030304</c:v>
                </c:pt>
                <c:pt idx="2377">
                  <c:v>186422.30936951644</c:v>
                </c:pt>
                <c:pt idx="2378">
                  <c:v>186500.70394872988</c:v>
                </c:pt>
                <c:pt idx="2379">
                  <c:v>186579.09852794328</c:v>
                </c:pt>
                <c:pt idx="2380">
                  <c:v>186657.49310715671</c:v>
                </c:pt>
                <c:pt idx="2381">
                  <c:v>186735.88768637014</c:v>
                </c:pt>
                <c:pt idx="2382">
                  <c:v>186814.28226558355</c:v>
                </c:pt>
                <c:pt idx="2383">
                  <c:v>186892.67684479701</c:v>
                </c:pt>
                <c:pt idx="2384">
                  <c:v>186971.07142401044</c:v>
                </c:pt>
                <c:pt idx="2385">
                  <c:v>187049.46600322385</c:v>
                </c:pt>
                <c:pt idx="2386">
                  <c:v>187127.86058243728</c:v>
                </c:pt>
                <c:pt idx="2387">
                  <c:v>187206.25516165071</c:v>
                </c:pt>
                <c:pt idx="2388">
                  <c:v>187284.64974086412</c:v>
                </c:pt>
                <c:pt idx="2389">
                  <c:v>187363.04432007755</c:v>
                </c:pt>
                <c:pt idx="2390">
                  <c:v>187441.43889929095</c:v>
                </c:pt>
                <c:pt idx="2391">
                  <c:v>187519.83347850438</c:v>
                </c:pt>
                <c:pt idx="2392">
                  <c:v>187598.22805771782</c:v>
                </c:pt>
                <c:pt idx="2393">
                  <c:v>187676.62263693122</c:v>
                </c:pt>
                <c:pt idx="2394">
                  <c:v>187755.01721614465</c:v>
                </c:pt>
                <c:pt idx="2395">
                  <c:v>187833.41179535806</c:v>
                </c:pt>
                <c:pt idx="2396">
                  <c:v>187911.80637457149</c:v>
                </c:pt>
                <c:pt idx="2397">
                  <c:v>187990.20095378492</c:v>
                </c:pt>
                <c:pt idx="2398">
                  <c:v>188068.59553299833</c:v>
                </c:pt>
                <c:pt idx="2399">
                  <c:v>188146.9901122117</c:v>
                </c:pt>
                <c:pt idx="2400">
                  <c:v>188225.38469142516</c:v>
                </c:pt>
                <c:pt idx="2401">
                  <c:v>188303.7792706386</c:v>
                </c:pt>
                <c:pt idx="2402">
                  <c:v>188382.17384985203</c:v>
                </c:pt>
                <c:pt idx="2403">
                  <c:v>188460.56842906543</c:v>
                </c:pt>
                <c:pt idx="2404">
                  <c:v>188538.96300827886</c:v>
                </c:pt>
                <c:pt idx="2405">
                  <c:v>188617.35758749227</c:v>
                </c:pt>
                <c:pt idx="2406">
                  <c:v>188695.7521667057</c:v>
                </c:pt>
                <c:pt idx="2407">
                  <c:v>188774.14674591913</c:v>
                </c:pt>
                <c:pt idx="2408">
                  <c:v>188852.54132513254</c:v>
                </c:pt>
                <c:pt idx="2409">
                  <c:v>188930.93590434597</c:v>
                </c:pt>
                <c:pt idx="2410">
                  <c:v>189009.33048355937</c:v>
                </c:pt>
                <c:pt idx="2411">
                  <c:v>189087.72506277281</c:v>
                </c:pt>
                <c:pt idx="2412">
                  <c:v>189166.11964198624</c:v>
                </c:pt>
                <c:pt idx="2413">
                  <c:v>189244.51422119964</c:v>
                </c:pt>
                <c:pt idx="2414">
                  <c:v>189322.90880041308</c:v>
                </c:pt>
                <c:pt idx="2415">
                  <c:v>189401.30337962648</c:v>
                </c:pt>
                <c:pt idx="2416">
                  <c:v>189479.69795883991</c:v>
                </c:pt>
                <c:pt idx="2417">
                  <c:v>189558.09253805334</c:v>
                </c:pt>
                <c:pt idx="2418">
                  <c:v>189636.48711726675</c:v>
                </c:pt>
                <c:pt idx="2419">
                  <c:v>189714.88169648018</c:v>
                </c:pt>
                <c:pt idx="2420">
                  <c:v>189793.27627569358</c:v>
                </c:pt>
                <c:pt idx="2421">
                  <c:v>189871.67085490702</c:v>
                </c:pt>
                <c:pt idx="2422">
                  <c:v>189950.06543412045</c:v>
                </c:pt>
                <c:pt idx="2423">
                  <c:v>190028.46001333385</c:v>
                </c:pt>
                <c:pt idx="2424">
                  <c:v>190106.85459254729</c:v>
                </c:pt>
                <c:pt idx="2425">
                  <c:v>190185.24917176069</c:v>
                </c:pt>
                <c:pt idx="2426">
                  <c:v>190263.64375097412</c:v>
                </c:pt>
                <c:pt idx="2427">
                  <c:v>190342.03833018756</c:v>
                </c:pt>
                <c:pt idx="2428">
                  <c:v>190420.43290940096</c:v>
                </c:pt>
                <c:pt idx="2429">
                  <c:v>190498.82748861439</c:v>
                </c:pt>
                <c:pt idx="2430">
                  <c:v>190577.2220678278</c:v>
                </c:pt>
                <c:pt idx="2431">
                  <c:v>190655.61664704123</c:v>
                </c:pt>
                <c:pt idx="2432">
                  <c:v>190734.01122625466</c:v>
                </c:pt>
                <c:pt idx="2433">
                  <c:v>190812.40580546806</c:v>
                </c:pt>
                <c:pt idx="2434">
                  <c:v>190890.8003846815</c:v>
                </c:pt>
                <c:pt idx="2435">
                  <c:v>190969.1949638949</c:v>
                </c:pt>
                <c:pt idx="2436">
                  <c:v>191047.58954310833</c:v>
                </c:pt>
                <c:pt idx="2437">
                  <c:v>191125.98412232177</c:v>
                </c:pt>
                <c:pt idx="2438">
                  <c:v>191204.37870153517</c:v>
                </c:pt>
                <c:pt idx="2439">
                  <c:v>191282.7732807486</c:v>
                </c:pt>
                <c:pt idx="2440">
                  <c:v>191361.16785996201</c:v>
                </c:pt>
                <c:pt idx="2441">
                  <c:v>191439.56243917544</c:v>
                </c:pt>
                <c:pt idx="2442">
                  <c:v>191517.95701838887</c:v>
                </c:pt>
                <c:pt idx="2443">
                  <c:v>191596.35159760228</c:v>
                </c:pt>
                <c:pt idx="2444">
                  <c:v>191674.74617681571</c:v>
                </c:pt>
                <c:pt idx="2445">
                  <c:v>191753.14075602911</c:v>
                </c:pt>
                <c:pt idx="2446">
                  <c:v>191831.53533524254</c:v>
                </c:pt>
                <c:pt idx="2447">
                  <c:v>191909.92991445598</c:v>
                </c:pt>
                <c:pt idx="2448">
                  <c:v>191988.32449366938</c:v>
                </c:pt>
                <c:pt idx="2449">
                  <c:v>192066.71907288281</c:v>
                </c:pt>
                <c:pt idx="2450">
                  <c:v>192145.11365209622</c:v>
                </c:pt>
                <c:pt idx="2451">
                  <c:v>192223.50823130968</c:v>
                </c:pt>
                <c:pt idx="2452">
                  <c:v>192301.90281052311</c:v>
                </c:pt>
                <c:pt idx="2453">
                  <c:v>192380.29738973654</c:v>
                </c:pt>
                <c:pt idx="2454">
                  <c:v>192458.69196894995</c:v>
                </c:pt>
                <c:pt idx="2455">
                  <c:v>192537.08654816338</c:v>
                </c:pt>
                <c:pt idx="2456">
                  <c:v>192615.48112737676</c:v>
                </c:pt>
                <c:pt idx="2457">
                  <c:v>192693.87570659019</c:v>
                </c:pt>
                <c:pt idx="2458">
                  <c:v>192772.27028580359</c:v>
                </c:pt>
                <c:pt idx="2459">
                  <c:v>192850.66486501702</c:v>
                </c:pt>
                <c:pt idx="2460">
                  <c:v>192929.05944423043</c:v>
                </c:pt>
                <c:pt idx="2461">
                  <c:v>193007.45402344386</c:v>
                </c:pt>
                <c:pt idx="2462">
                  <c:v>193085.84860265729</c:v>
                </c:pt>
                <c:pt idx="2463">
                  <c:v>193164.2431818707</c:v>
                </c:pt>
                <c:pt idx="2464">
                  <c:v>193242.63776108413</c:v>
                </c:pt>
                <c:pt idx="2465">
                  <c:v>193321.03234029753</c:v>
                </c:pt>
                <c:pt idx="2466">
                  <c:v>193399.42691951097</c:v>
                </c:pt>
                <c:pt idx="2467">
                  <c:v>193477.8214987244</c:v>
                </c:pt>
                <c:pt idx="2468">
                  <c:v>193556.21607793786</c:v>
                </c:pt>
                <c:pt idx="2469">
                  <c:v>193634.61065715126</c:v>
                </c:pt>
                <c:pt idx="2470">
                  <c:v>193713.0052363647</c:v>
                </c:pt>
                <c:pt idx="2471">
                  <c:v>193791.3998155781</c:v>
                </c:pt>
                <c:pt idx="2472">
                  <c:v>193869.79439479153</c:v>
                </c:pt>
                <c:pt idx="2473">
                  <c:v>193948.18897400497</c:v>
                </c:pt>
                <c:pt idx="2474">
                  <c:v>194026.58355321837</c:v>
                </c:pt>
                <c:pt idx="2475">
                  <c:v>194104.9781324318</c:v>
                </c:pt>
                <c:pt idx="2476">
                  <c:v>194183.37271164521</c:v>
                </c:pt>
                <c:pt idx="2477">
                  <c:v>194261.76729085864</c:v>
                </c:pt>
                <c:pt idx="2478">
                  <c:v>194340.16187007207</c:v>
                </c:pt>
                <c:pt idx="2479">
                  <c:v>194418.55644928548</c:v>
                </c:pt>
                <c:pt idx="2480">
                  <c:v>194496.95102849891</c:v>
                </c:pt>
                <c:pt idx="2481">
                  <c:v>194575.34560771228</c:v>
                </c:pt>
                <c:pt idx="2482">
                  <c:v>194653.74018692572</c:v>
                </c:pt>
                <c:pt idx="2483">
                  <c:v>194732.13476613912</c:v>
                </c:pt>
                <c:pt idx="2484">
                  <c:v>194810.52934535255</c:v>
                </c:pt>
                <c:pt idx="2485">
                  <c:v>194888.92392456601</c:v>
                </c:pt>
                <c:pt idx="2486">
                  <c:v>194967.31850377942</c:v>
                </c:pt>
                <c:pt idx="2487">
                  <c:v>195045.71308299285</c:v>
                </c:pt>
                <c:pt idx="2488">
                  <c:v>195124.10766220628</c:v>
                </c:pt>
                <c:pt idx="2489">
                  <c:v>195202.50224141969</c:v>
                </c:pt>
                <c:pt idx="2490">
                  <c:v>195280.89682063312</c:v>
                </c:pt>
                <c:pt idx="2491">
                  <c:v>195359.29139984652</c:v>
                </c:pt>
                <c:pt idx="2492">
                  <c:v>195437.68597905996</c:v>
                </c:pt>
                <c:pt idx="2493">
                  <c:v>195516.08055827339</c:v>
                </c:pt>
                <c:pt idx="2494">
                  <c:v>195594.47513748679</c:v>
                </c:pt>
                <c:pt idx="2495">
                  <c:v>195672.86971670022</c:v>
                </c:pt>
                <c:pt idx="2496">
                  <c:v>195751.26429591363</c:v>
                </c:pt>
                <c:pt idx="2497">
                  <c:v>195829.65887512706</c:v>
                </c:pt>
                <c:pt idx="2498">
                  <c:v>195908.05345434049</c:v>
                </c:pt>
                <c:pt idx="2499">
                  <c:v>195986.4480335539</c:v>
                </c:pt>
                <c:pt idx="2500">
                  <c:v>196064.84261276733</c:v>
                </c:pt>
                <c:pt idx="2501">
                  <c:v>196143.23719198073</c:v>
                </c:pt>
                <c:pt idx="2502">
                  <c:v>196221.63177119417</c:v>
                </c:pt>
                <c:pt idx="2503">
                  <c:v>196300.0263504076</c:v>
                </c:pt>
                <c:pt idx="2504">
                  <c:v>196378.420929621</c:v>
                </c:pt>
                <c:pt idx="2505">
                  <c:v>196456.81550883444</c:v>
                </c:pt>
                <c:pt idx="2506">
                  <c:v>196535.21008804784</c:v>
                </c:pt>
                <c:pt idx="2507">
                  <c:v>196613.60466726127</c:v>
                </c:pt>
                <c:pt idx="2508">
                  <c:v>196691.9992464747</c:v>
                </c:pt>
                <c:pt idx="2509">
                  <c:v>196770.39382568811</c:v>
                </c:pt>
                <c:pt idx="2510">
                  <c:v>196848.78840490154</c:v>
                </c:pt>
                <c:pt idx="2511">
                  <c:v>196927.18298411494</c:v>
                </c:pt>
                <c:pt idx="2512">
                  <c:v>197005.57756332838</c:v>
                </c:pt>
                <c:pt idx="2513">
                  <c:v>197083.97214254181</c:v>
                </c:pt>
                <c:pt idx="2514">
                  <c:v>197162.36672175521</c:v>
                </c:pt>
                <c:pt idx="2515">
                  <c:v>197240.76130096865</c:v>
                </c:pt>
                <c:pt idx="2516">
                  <c:v>197319.15588018205</c:v>
                </c:pt>
                <c:pt idx="2517">
                  <c:v>197397.55045939548</c:v>
                </c:pt>
                <c:pt idx="2518">
                  <c:v>197475.94503860892</c:v>
                </c:pt>
                <c:pt idx="2519">
                  <c:v>197554.33961782232</c:v>
                </c:pt>
                <c:pt idx="2520">
                  <c:v>197632.73419703575</c:v>
                </c:pt>
                <c:pt idx="2521">
                  <c:v>197711.12877624916</c:v>
                </c:pt>
                <c:pt idx="2522">
                  <c:v>197789.52335546259</c:v>
                </c:pt>
                <c:pt idx="2523">
                  <c:v>197867.91793467602</c:v>
                </c:pt>
                <c:pt idx="2524">
                  <c:v>197946.31251388942</c:v>
                </c:pt>
                <c:pt idx="2525">
                  <c:v>198024.70709310286</c:v>
                </c:pt>
                <c:pt idx="2526">
                  <c:v>198103.10167231626</c:v>
                </c:pt>
                <c:pt idx="2527">
                  <c:v>198181.49625152969</c:v>
                </c:pt>
                <c:pt idx="2528">
                  <c:v>198259.89083074313</c:v>
                </c:pt>
                <c:pt idx="2529">
                  <c:v>198338.28540995653</c:v>
                </c:pt>
                <c:pt idx="2530">
                  <c:v>198416.67998916996</c:v>
                </c:pt>
                <c:pt idx="2531">
                  <c:v>198495.07456838337</c:v>
                </c:pt>
                <c:pt idx="2532">
                  <c:v>198573.4691475968</c:v>
                </c:pt>
                <c:pt idx="2533">
                  <c:v>198651.86372681023</c:v>
                </c:pt>
                <c:pt idx="2534">
                  <c:v>198730.25830602364</c:v>
                </c:pt>
                <c:pt idx="2535">
                  <c:v>198808.65288523707</c:v>
                </c:pt>
                <c:pt idx="2536">
                  <c:v>198887.04746445047</c:v>
                </c:pt>
                <c:pt idx="2537">
                  <c:v>198965.44204366393</c:v>
                </c:pt>
                <c:pt idx="2538">
                  <c:v>199043.83662287737</c:v>
                </c:pt>
                <c:pt idx="2539">
                  <c:v>199122.23120209074</c:v>
                </c:pt>
                <c:pt idx="2540">
                  <c:v>199200.62578130417</c:v>
                </c:pt>
                <c:pt idx="2541">
                  <c:v>199279.02036051758</c:v>
                </c:pt>
                <c:pt idx="2542">
                  <c:v>199357.41493973101</c:v>
                </c:pt>
                <c:pt idx="2543">
                  <c:v>199435.80951894444</c:v>
                </c:pt>
                <c:pt idx="2544">
                  <c:v>199514.20409815785</c:v>
                </c:pt>
                <c:pt idx="2545">
                  <c:v>199592.59867737128</c:v>
                </c:pt>
                <c:pt idx="2546">
                  <c:v>199670.99325658468</c:v>
                </c:pt>
                <c:pt idx="2547">
                  <c:v>199749.38783579812</c:v>
                </c:pt>
                <c:pt idx="2548">
                  <c:v>199827.78241501155</c:v>
                </c:pt>
                <c:pt idx="2549">
                  <c:v>199906.17699422495</c:v>
                </c:pt>
                <c:pt idx="2550">
                  <c:v>199984.57157343838</c:v>
                </c:pt>
                <c:pt idx="2551">
                  <c:v>200062.96615265179</c:v>
                </c:pt>
                <c:pt idx="2552">
                  <c:v>200141.36073186522</c:v>
                </c:pt>
                <c:pt idx="2553">
                  <c:v>200219.75531107865</c:v>
                </c:pt>
                <c:pt idx="2554">
                  <c:v>200298.14989029212</c:v>
                </c:pt>
                <c:pt idx="2555">
                  <c:v>200376.54446950552</c:v>
                </c:pt>
                <c:pt idx="2556">
                  <c:v>200454.93904871895</c:v>
                </c:pt>
                <c:pt idx="2557">
                  <c:v>200533.33362793238</c:v>
                </c:pt>
                <c:pt idx="2558">
                  <c:v>200611.72820714579</c:v>
                </c:pt>
                <c:pt idx="2559">
                  <c:v>200690.12278635922</c:v>
                </c:pt>
                <c:pt idx="2560">
                  <c:v>200768.51736557262</c:v>
                </c:pt>
                <c:pt idx="2561">
                  <c:v>200846.91194478606</c:v>
                </c:pt>
                <c:pt idx="2562">
                  <c:v>200925.30652399949</c:v>
                </c:pt>
                <c:pt idx="2563">
                  <c:v>201003.70110321289</c:v>
                </c:pt>
                <c:pt idx="2564">
                  <c:v>201082.09568242627</c:v>
                </c:pt>
                <c:pt idx="2565">
                  <c:v>201160.4902616397</c:v>
                </c:pt>
                <c:pt idx="2566">
                  <c:v>201238.88484085313</c:v>
                </c:pt>
                <c:pt idx="2567">
                  <c:v>201317.27942006654</c:v>
                </c:pt>
                <c:pt idx="2568">
                  <c:v>201395.67399927997</c:v>
                </c:pt>
                <c:pt idx="2569">
                  <c:v>201474.06857849337</c:v>
                </c:pt>
                <c:pt idx="2570">
                  <c:v>201552.46315770681</c:v>
                </c:pt>
                <c:pt idx="2571">
                  <c:v>201630.85773692027</c:v>
                </c:pt>
                <c:pt idx="2572">
                  <c:v>201709.2523161337</c:v>
                </c:pt>
                <c:pt idx="2573">
                  <c:v>201787.6468953471</c:v>
                </c:pt>
                <c:pt idx="2574">
                  <c:v>201866.04147456054</c:v>
                </c:pt>
                <c:pt idx="2575">
                  <c:v>201944.43605377394</c:v>
                </c:pt>
                <c:pt idx="2576">
                  <c:v>202022.83063298737</c:v>
                </c:pt>
                <c:pt idx="2577">
                  <c:v>202101.22521220081</c:v>
                </c:pt>
                <c:pt idx="2578">
                  <c:v>202179.61979141421</c:v>
                </c:pt>
                <c:pt idx="2579">
                  <c:v>202258.01437062764</c:v>
                </c:pt>
                <c:pt idx="2580">
                  <c:v>202336.40894984105</c:v>
                </c:pt>
                <c:pt idx="2581">
                  <c:v>202414.80352905448</c:v>
                </c:pt>
                <c:pt idx="2582">
                  <c:v>202493.19810826791</c:v>
                </c:pt>
                <c:pt idx="2583">
                  <c:v>202571.59268748132</c:v>
                </c:pt>
                <c:pt idx="2584">
                  <c:v>202649.98726669475</c:v>
                </c:pt>
                <c:pt idx="2585">
                  <c:v>202728.38184590815</c:v>
                </c:pt>
                <c:pt idx="2586">
                  <c:v>202806.77642512158</c:v>
                </c:pt>
                <c:pt idx="2587">
                  <c:v>202885.17100433502</c:v>
                </c:pt>
                <c:pt idx="2588">
                  <c:v>202963.56558354842</c:v>
                </c:pt>
                <c:pt idx="2589">
                  <c:v>203041.96016276185</c:v>
                </c:pt>
                <c:pt idx="2590">
                  <c:v>203120.35474197526</c:v>
                </c:pt>
                <c:pt idx="2591">
                  <c:v>203198.74932118869</c:v>
                </c:pt>
                <c:pt idx="2592">
                  <c:v>203277.14390040212</c:v>
                </c:pt>
                <c:pt idx="2593">
                  <c:v>203355.53847961553</c:v>
                </c:pt>
                <c:pt idx="2594">
                  <c:v>203433.93305882896</c:v>
                </c:pt>
                <c:pt idx="2595">
                  <c:v>203512.32763804236</c:v>
                </c:pt>
                <c:pt idx="2596">
                  <c:v>203590.7222172558</c:v>
                </c:pt>
                <c:pt idx="2597">
                  <c:v>203669.11679646923</c:v>
                </c:pt>
                <c:pt idx="2598">
                  <c:v>203747.51137568263</c:v>
                </c:pt>
                <c:pt idx="2599">
                  <c:v>203825.90595489606</c:v>
                </c:pt>
                <c:pt idx="2600">
                  <c:v>203904.30053410947</c:v>
                </c:pt>
                <c:pt idx="2601">
                  <c:v>203982.6951133229</c:v>
                </c:pt>
                <c:pt idx="2602">
                  <c:v>204061.08969253633</c:v>
                </c:pt>
                <c:pt idx="2603">
                  <c:v>204139.48427174974</c:v>
                </c:pt>
                <c:pt idx="2604">
                  <c:v>204217.87885096317</c:v>
                </c:pt>
                <c:pt idx="2605">
                  <c:v>204296.27343017657</c:v>
                </c:pt>
                <c:pt idx="2606">
                  <c:v>204374.66800939001</c:v>
                </c:pt>
                <c:pt idx="2607">
                  <c:v>204453.06258860344</c:v>
                </c:pt>
                <c:pt idx="2608">
                  <c:v>204531.45716781684</c:v>
                </c:pt>
                <c:pt idx="2609">
                  <c:v>204609.85174703028</c:v>
                </c:pt>
                <c:pt idx="2610">
                  <c:v>204688.24632624368</c:v>
                </c:pt>
                <c:pt idx="2611">
                  <c:v>204766.64090545711</c:v>
                </c:pt>
                <c:pt idx="2612">
                  <c:v>204845.03548467054</c:v>
                </c:pt>
                <c:pt idx="2613">
                  <c:v>204923.43006388395</c:v>
                </c:pt>
                <c:pt idx="2614">
                  <c:v>205001.82464309738</c:v>
                </c:pt>
                <c:pt idx="2615">
                  <c:v>205080.21922231078</c:v>
                </c:pt>
                <c:pt idx="2616">
                  <c:v>205158.61380152422</c:v>
                </c:pt>
                <c:pt idx="2617">
                  <c:v>205237.00838073765</c:v>
                </c:pt>
                <c:pt idx="2618">
                  <c:v>205315.40295995105</c:v>
                </c:pt>
                <c:pt idx="2619">
                  <c:v>205393.79753916449</c:v>
                </c:pt>
                <c:pt idx="2620">
                  <c:v>205472.19211837789</c:v>
                </c:pt>
                <c:pt idx="2621">
                  <c:v>205550.58669759132</c:v>
                </c:pt>
                <c:pt idx="2622">
                  <c:v>205628.98127680476</c:v>
                </c:pt>
                <c:pt idx="2623">
                  <c:v>205707.37585601816</c:v>
                </c:pt>
                <c:pt idx="2624">
                  <c:v>205785.77043523159</c:v>
                </c:pt>
                <c:pt idx="2625">
                  <c:v>205864.165014445</c:v>
                </c:pt>
                <c:pt idx="2626">
                  <c:v>205942.55959365843</c:v>
                </c:pt>
                <c:pt idx="2627">
                  <c:v>206020.95417287186</c:v>
                </c:pt>
                <c:pt idx="2628">
                  <c:v>206099.34875208527</c:v>
                </c:pt>
                <c:pt idx="2629">
                  <c:v>206177.7433312987</c:v>
                </c:pt>
                <c:pt idx="2630">
                  <c:v>206256.1379105121</c:v>
                </c:pt>
                <c:pt idx="2631">
                  <c:v>206334.53248972553</c:v>
                </c:pt>
                <c:pt idx="2632">
                  <c:v>206412.92706893897</c:v>
                </c:pt>
                <c:pt idx="2633">
                  <c:v>206491.32164815237</c:v>
                </c:pt>
                <c:pt idx="2634">
                  <c:v>206569.7162273658</c:v>
                </c:pt>
                <c:pt idx="2635">
                  <c:v>206648.11080657921</c:v>
                </c:pt>
                <c:pt idx="2636">
                  <c:v>206726.50538579264</c:v>
                </c:pt>
                <c:pt idx="2637">
                  <c:v>206804.89996500607</c:v>
                </c:pt>
                <c:pt idx="2638">
                  <c:v>206883.29454421948</c:v>
                </c:pt>
                <c:pt idx="2639">
                  <c:v>206961.68912343294</c:v>
                </c:pt>
                <c:pt idx="2640">
                  <c:v>207040.08370264637</c:v>
                </c:pt>
                <c:pt idx="2641">
                  <c:v>207118.47828185977</c:v>
                </c:pt>
                <c:pt idx="2642">
                  <c:v>207196.87286107321</c:v>
                </c:pt>
                <c:pt idx="2643">
                  <c:v>207275.26744028664</c:v>
                </c:pt>
                <c:pt idx="2644">
                  <c:v>207353.66201950004</c:v>
                </c:pt>
                <c:pt idx="2645">
                  <c:v>207432.05659871348</c:v>
                </c:pt>
                <c:pt idx="2646">
                  <c:v>207510.45117792688</c:v>
                </c:pt>
                <c:pt idx="2647">
                  <c:v>207588.84575714028</c:v>
                </c:pt>
                <c:pt idx="2648">
                  <c:v>207667.24033635369</c:v>
                </c:pt>
                <c:pt idx="2649">
                  <c:v>207745.63491556712</c:v>
                </c:pt>
                <c:pt idx="2650">
                  <c:v>207824.02949478052</c:v>
                </c:pt>
                <c:pt idx="2651">
                  <c:v>207902.42407399396</c:v>
                </c:pt>
                <c:pt idx="2652">
                  <c:v>207980.81865320739</c:v>
                </c:pt>
                <c:pt idx="2653">
                  <c:v>208059.21323242079</c:v>
                </c:pt>
                <c:pt idx="2654">
                  <c:v>208137.60781163423</c:v>
                </c:pt>
                <c:pt idx="2655">
                  <c:v>208216.00239084763</c:v>
                </c:pt>
                <c:pt idx="2656">
                  <c:v>208294.39697006109</c:v>
                </c:pt>
                <c:pt idx="2657">
                  <c:v>208372.79154927452</c:v>
                </c:pt>
                <c:pt idx="2658">
                  <c:v>208451.18612848796</c:v>
                </c:pt>
                <c:pt idx="2659">
                  <c:v>208529.58070770136</c:v>
                </c:pt>
                <c:pt idx="2660">
                  <c:v>208607.97528691479</c:v>
                </c:pt>
                <c:pt idx="2661">
                  <c:v>208686.3698661282</c:v>
                </c:pt>
                <c:pt idx="2662">
                  <c:v>208764.76444534163</c:v>
                </c:pt>
                <c:pt idx="2663">
                  <c:v>208843.15902455506</c:v>
                </c:pt>
                <c:pt idx="2664">
                  <c:v>208921.55360376847</c:v>
                </c:pt>
                <c:pt idx="2665">
                  <c:v>208999.9481829819</c:v>
                </c:pt>
                <c:pt idx="2666">
                  <c:v>209078.3427621953</c:v>
                </c:pt>
                <c:pt idx="2667">
                  <c:v>209156.73734140873</c:v>
                </c:pt>
                <c:pt idx="2668">
                  <c:v>209235.13192062217</c:v>
                </c:pt>
                <c:pt idx="2669">
                  <c:v>209313.52649983557</c:v>
                </c:pt>
                <c:pt idx="2670">
                  <c:v>209391.921079049</c:v>
                </c:pt>
                <c:pt idx="2671">
                  <c:v>209470.31565826241</c:v>
                </c:pt>
                <c:pt idx="2672">
                  <c:v>209548.71023747581</c:v>
                </c:pt>
                <c:pt idx="2673">
                  <c:v>209627.10481668927</c:v>
                </c:pt>
                <c:pt idx="2674">
                  <c:v>209705.49939590268</c:v>
                </c:pt>
                <c:pt idx="2675">
                  <c:v>209783.89397511611</c:v>
                </c:pt>
                <c:pt idx="2676">
                  <c:v>209862.28855432951</c:v>
                </c:pt>
                <c:pt idx="2677">
                  <c:v>209940.68313354295</c:v>
                </c:pt>
                <c:pt idx="2678">
                  <c:v>210019.07771275638</c:v>
                </c:pt>
                <c:pt idx="2679">
                  <c:v>210097.47229196978</c:v>
                </c:pt>
                <c:pt idx="2680">
                  <c:v>210175.86687118321</c:v>
                </c:pt>
                <c:pt idx="2681">
                  <c:v>210254.26145039662</c:v>
                </c:pt>
                <c:pt idx="2682">
                  <c:v>210332.65602961005</c:v>
                </c:pt>
                <c:pt idx="2683">
                  <c:v>210411.05060882348</c:v>
                </c:pt>
                <c:pt idx="2684">
                  <c:v>210489.44518803689</c:v>
                </c:pt>
                <c:pt idx="2685">
                  <c:v>210567.83976725032</c:v>
                </c:pt>
                <c:pt idx="2686">
                  <c:v>210646.23434646372</c:v>
                </c:pt>
                <c:pt idx="2687">
                  <c:v>210724.62892567716</c:v>
                </c:pt>
                <c:pt idx="2688">
                  <c:v>210803.02350489059</c:v>
                </c:pt>
                <c:pt idx="2689">
                  <c:v>210881.41808410399</c:v>
                </c:pt>
                <c:pt idx="2690">
                  <c:v>210959.81266331743</c:v>
                </c:pt>
                <c:pt idx="2691">
                  <c:v>211038.20724253083</c:v>
                </c:pt>
                <c:pt idx="2692">
                  <c:v>211116.60182174426</c:v>
                </c:pt>
                <c:pt idx="2693">
                  <c:v>211194.99640095769</c:v>
                </c:pt>
                <c:pt idx="2694">
                  <c:v>211273.3909801711</c:v>
                </c:pt>
                <c:pt idx="2695">
                  <c:v>211351.78555938453</c:v>
                </c:pt>
                <c:pt idx="2696">
                  <c:v>211430.18013859793</c:v>
                </c:pt>
                <c:pt idx="2697">
                  <c:v>211508.57471781137</c:v>
                </c:pt>
                <c:pt idx="2698">
                  <c:v>211586.9692970248</c:v>
                </c:pt>
                <c:pt idx="2699">
                  <c:v>211665.3638762382</c:v>
                </c:pt>
                <c:pt idx="2700">
                  <c:v>211743.75845545164</c:v>
                </c:pt>
                <c:pt idx="2701">
                  <c:v>211822.15303466504</c:v>
                </c:pt>
                <c:pt idx="2702">
                  <c:v>211900.54761387847</c:v>
                </c:pt>
                <c:pt idx="2703">
                  <c:v>211978.94219309191</c:v>
                </c:pt>
                <c:pt idx="2704">
                  <c:v>212057.33677230531</c:v>
                </c:pt>
                <c:pt idx="2705">
                  <c:v>212135.73135151874</c:v>
                </c:pt>
                <c:pt idx="2706">
                  <c:v>212214.12593073215</c:v>
                </c:pt>
                <c:pt idx="2707">
                  <c:v>212292.52050994558</c:v>
                </c:pt>
                <c:pt idx="2708">
                  <c:v>212370.91508915901</c:v>
                </c:pt>
                <c:pt idx="2709">
                  <c:v>212449.30966837241</c:v>
                </c:pt>
                <c:pt idx="2710">
                  <c:v>212527.70424758585</c:v>
                </c:pt>
                <c:pt idx="2711">
                  <c:v>212606.09882679925</c:v>
                </c:pt>
                <c:pt idx="2712">
                  <c:v>212684.49340601268</c:v>
                </c:pt>
                <c:pt idx="2713">
                  <c:v>212762.88798522612</c:v>
                </c:pt>
                <c:pt idx="2714">
                  <c:v>212841.28256443952</c:v>
                </c:pt>
                <c:pt idx="2715">
                  <c:v>212919.67714365295</c:v>
                </c:pt>
                <c:pt idx="2716">
                  <c:v>212998.07172286636</c:v>
                </c:pt>
                <c:pt idx="2717">
                  <c:v>213076.46630207979</c:v>
                </c:pt>
                <c:pt idx="2718">
                  <c:v>213154.86088129322</c:v>
                </c:pt>
                <c:pt idx="2719">
                  <c:v>213233.25546050663</c:v>
                </c:pt>
                <c:pt idx="2720">
                  <c:v>213311.65003972006</c:v>
                </c:pt>
                <c:pt idx="2721">
                  <c:v>213390.04461893346</c:v>
                </c:pt>
                <c:pt idx="2722">
                  <c:v>213468.43919814689</c:v>
                </c:pt>
                <c:pt idx="2723">
                  <c:v>213546.83377736033</c:v>
                </c:pt>
                <c:pt idx="2724">
                  <c:v>213625.22835657379</c:v>
                </c:pt>
                <c:pt idx="2725">
                  <c:v>213703.62293578719</c:v>
                </c:pt>
                <c:pt idx="2726">
                  <c:v>213782.01751500063</c:v>
                </c:pt>
                <c:pt idx="2727">
                  <c:v>213860.41209421403</c:v>
                </c:pt>
                <c:pt idx="2728">
                  <c:v>213938.80667342746</c:v>
                </c:pt>
                <c:pt idx="2729">
                  <c:v>214017.20125264089</c:v>
                </c:pt>
                <c:pt idx="2730">
                  <c:v>214095.59583185427</c:v>
                </c:pt>
                <c:pt idx="2731">
                  <c:v>214173.99041106767</c:v>
                </c:pt>
                <c:pt idx="2732">
                  <c:v>214252.38499028111</c:v>
                </c:pt>
                <c:pt idx="2733">
                  <c:v>214330.77956949454</c:v>
                </c:pt>
                <c:pt idx="2734">
                  <c:v>214409.17414870794</c:v>
                </c:pt>
                <c:pt idx="2735">
                  <c:v>214487.56872792137</c:v>
                </c:pt>
                <c:pt idx="2736">
                  <c:v>214565.96330713478</c:v>
                </c:pt>
                <c:pt idx="2737">
                  <c:v>214644.35788634821</c:v>
                </c:pt>
                <c:pt idx="2738">
                  <c:v>214722.75246556164</c:v>
                </c:pt>
                <c:pt idx="2739">
                  <c:v>214801.14704477505</c:v>
                </c:pt>
                <c:pt idx="2740">
                  <c:v>214879.54162398848</c:v>
                </c:pt>
                <c:pt idx="2741">
                  <c:v>214957.93620320194</c:v>
                </c:pt>
                <c:pt idx="2742">
                  <c:v>215036.33078241535</c:v>
                </c:pt>
                <c:pt idx="2743">
                  <c:v>215114.72536162878</c:v>
                </c:pt>
                <c:pt idx="2744">
                  <c:v>215193.11994084221</c:v>
                </c:pt>
                <c:pt idx="2745">
                  <c:v>215271.51452005561</c:v>
                </c:pt>
                <c:pt idx="2746">
                  <c:v>215349.90909926905</c:v>
                </c:pt>
                <c:pt idx="2747">
                  <c:v>215428.30367848245</c:v>
                </c:pt>
                <c:pt idx="2748">
                  <c:v>215506.69825769588</c:v>
                </c:pt>
                <c:pt idx="2749">
                  <c:v>215585.09283690932</c:v>
                </c:pt>
                <c:pt idx="2750">
                  <c:v>215663.48741612272</c:v>
                </c:pt>
                <c:pt idx="2751">
                  <c:v>215741.88199533615</c:v>
                </c:pt>
                <c:pt idx="2752">
                  <c:v>215820.27657454956</c:v>
                </c:pt>
                <c:pt idx="2753">
                  <c:v>215898.67115376299</c:v>
                </c:pt>
                <c:pt idx="2754">
                  <c:v>215977.06573297642</c:v>
                </c:pt>
                <c:pt idx="2755">
                  <c:v>216055.4603121898</c:v>
                </c:pt>
                <c:pt idx="2756">
                  <c:v>216133.8548914032</c:v>
                </c:pt>
                <c:pt idx="2757">
                  <c:v>216212.24947061663</c:v>
                </c:pt>
                <c:pt idx="2758">
                  <c:v>216290.64404983009</c:v>
                </c:pt>
                <c:pt idx="2759">
                  <c:v>216369.03862904353</c:v>
                </c:pt>
                <c:pt idx="2760">
                  <c:v>216447.43320825693</c:v>
                </c:pt>
                <c:pt idx="2761">
                  <c:v>216525.82778747036</c:v>
                </c:pt>
                <c:pt idx="2762">
                  <c:v>216604.2223666838</c:v>
                </c:pt>
                <c:pt idx="2763">
                  <c:v>216682.6169458972</c:v>
                </c:pt>
                <c:pt idx="2764">
                  <c:v>216761.01152511063</c:v>
                </c:pt>
                <c:pt idx="2765">
                  <c:v>216839.40610432404</c:v>
                </c:pt>
                <c:pt idx="2766">
                  <c:v>216917.80068353747</c:v>
                </c:pt>
                <c:pt idx="2767">
                  <c:v>216996.1952627509</c:v>
                </c:pt>
                <c:pt idx="2768">
                  <c:v>217074.58984196431</c:v>
                </c:pt>
                <c:pt idx="2769">
                  <c:v>217152.98442117774</c:v>
                </c:pt>
                <c:pt idx="2770">
                  <c:v>217231.37900039114</c:v>
                </c:pt>
                <c:pt idx="2771">
                  <c:v>217309.77357960457</c:v>
                </c:pt>
                <c:pt idx="2772">
                  <c:v>217388.16815881801</c:v>
                </c:pt>
                <c:pt idx="2773">
                  <c:v>217466.56273803141</c:v>
                </c:pt>
                <c:pt idx="2774">
                  <c:v>217544.95731724484</c:v>
                </c:pt>
                <c:pt idx="2775">
                  <c:v>217623.35189645825</c:v>
                </c:pt>
                <c:pt idx="2776">
                  <c:v>217701.74647567168</c:v>
                </c:pt>
                <c:pt idx="2777">
                  <c:v>217780.14105488511</c:v>
                </c:pt>
                <c:pt idx="2778">
                  <c:v>217858.53563409852</c:v>
                </c:pt>
                <c:pt idx="2779">
                  <c:v>217936.93021331195</c:v>
                </c:pt>
                <c:pt idx="2780">
                  <c:v>218015.32479252535</c:v>
                </c:pt>
                <c:pt idx="2781">
                  <c:v>218093.71937173879</c:v>
                </c:pt>
                <c:pt idx="2782">
                  <c:v>218172.11395095222</c:v>
                </c:pt>
                <c:pt idx="2783">
                  <c:v>218250.50853016562</c:v>
                </c:pt>
                <c:pt idx="2784">
                  <c:v>218328.90310937905</c:v>
                </c:pt>
                <c:pt idx="2785">
                  <c:v>218407.29768859246</c:v>
                </c:pt>
                <c:pt idx="2786">
                  <c:v>218485.69226780589</c:v>
                </c:pt>
                <c:pt idx="2787">
                  <c:v>218564.08684701932</c:v>
                </c:pt>
                <c:pt idx="2788">
                  <c:v>218642.48142623273</c:v>
                </c:pt>
                <c:pt idx="2789">
                  <c:v>218720.87600544616</c:v>
                </c:pt>
                <c:pt idx="2790">
                  <c:v>218799.27058465956</c:v>
                </c:pt>
                <c:pt idx="2791">
                  <c:v>218877.665163873</c:v>
                </c:pt>
                <c:pt idx="2792">
                  <c:v>218956.05974308643</c:v>
                </c:pt>
                <c:pt idx="2793">
                  <c:v>219034.45432229983</c:v>
                </c:pt>
                <c:pt idx="2794">
                  <c:v>219112.84890151327</c:v>
                </c:pt>
                <c:pt idx="2795">
                  <c:v>219191.24348072667</c:v>
                </c:pt>
                <c:pt idx="2796">
                  <c:v>219269.6380599401</c:v>
                </c:pt>
                <c:pt idx="2797">
                  <c:v>219348.03263915353</c:v>
                </c:pt>
                <c:pt idx="2798">
                  <c:v>219426.42721836694</c:v>
                </c:pt>
                <c:pt idx="2799">
                  <c:v>219504.82179758037</c:v>
                </c:pt>
                <c:pt idx="2800">
                  <c:v>219583.21637679377</c:v>
                </c:pt>
                <c:pt idx="2801">
                  <c:v>219661.61095600724</c:v>
                </c:pt>
                <c:pt idx="2802">
                  <c:v>219740.00553522064</c:v>
                </c:pt>
                <c:pt idx="2803">
                  <c:v>219818.4001144341</c:v>
                </c:pt>
                <c:pt idx="2804">
                  <c:v>219896.79469364748</c:v>
                </c:pt>
                <c:pt idx="2805">
                  <c:v>219975.18927286094</c:v>
                </c:pt>
                <c:pt idx="2806">
                  <c:v>220053.58385207431</c:v>
                </c:pt>
                <c:pt idx="2807">
                  <c:v>220131.97843128777</c:v>
                </c:pt>
                <c:pt idx="2808">
                  <c:v>220210.37301050115</c:v>
                </c:pt>
                <c:pt idx="2809">
                  <c:v>220288.76758971461</c:v>
                </c:pt>
                <c:pt idx="2810">
                  <c:v>220367.16216892799</c:v>
                </c:pt>
                <c:pt idx="2811">
                  <c:v>220445.55674814145</c:v>
                </c:pt>
                <c:pt idx="2812">
                  <c:v>220523.95132735485</c:v>
                </c:pt>
                <c:pt idx="2813">
                  <c:v>220602.34590656825</c:v>
                </c:pt>
                <c:pt idx="2814">
                  <c:v>220680.74048578169</c:v>
                </c:pt>
                <c:pt idx="2815">
                  <c:v>220759.13506499509</c:v>
                </c:pt>
                <c:pt idx="2816">
                  <c:v>220837.52964420852</c:v>
                </c:pt>
                <c:pt idx="2817">
                  <c:v>220915.92422342196</c:v>
                </c:pt>
                <c:pt idx="2818">
                  <c:v>220994.31880263542</c:v>
                </c:pt>
                <c:pt idx="2819">
                  <c:v>221072.71338184879</c:v>
                </c:pt>
                <c:pt idx="2820">
                  <c:v>221151.10796106225</c:v>
                </c:pt>
                <c:pt idx="2821">
                  <c:v>221229.50254027563</c:v>
                </c:pt>
                <c:pt idx="2822">
                  <c:v>221307.89711948909</c:v>
                </c:pt>
                <c:pt idx="2823">
                  <c:v>221386.29169870247</c:v>
                </c:pt>
                <c:pt idx="2824">
                  <c:v>221464.68627791593</c:v>
                </c:pt>
                <c:pt idx="2825">
                  <c:v>221543.0808571293</c:v>
                </c:pt>
                <c:pt idx="2826">
                  <c:v>221621.47543634276</c:v>
                </c:pt>
                <c:pt idx="2827">
                  <c:v>221699.87001555617</c:v>
                </c:pt>
                <c:pt idx="2828">
                  <c:v>221778.26459476963</c:v>
                </c:pt>
                <c:pt idx="2829">
                  <c:v>221856.659173983</c:v>
                </c:pt>
                <c:pt idx="2830">
                  <c:v>221935.05375319647</c:v>
                </c:pt>
                <c:pt idx="2831">
                  <c:v>222013.44833240984</c:v>
                </c:pt>
                <c:pt idx="2832">
                  <c:v>222091.8429116233</c:v>
                </c:pt>
                <c:pt idx="2833">
                  <c:v>222170.23749083668</c:v>
                </c:pt>
                <c:pt idx="2834">
                  <c:v>222248.63207005014</c:v>
                </c:pt>
                <c:pt idx="2835">
                  <c:v>222327.02664926357</c:v>
                </c:pt>
                <c:pt idx="2836">
                  <c:v>222405.42122847697</c:v>
                </c:pt>
                <c:pt idx="2837">
                  <c:v>222483.81580769041</c:v>
                </c:pt>
                <c:pt idx="2838">
                  <c:v>222562.21038690378</c:v>
                </c:pt>
                <c:pt idx="2839">
                  <c:v>222640.60496611724</c:v>
                </c:pt>
                <c:pt idx="2840">
                  <c:v>222718.99954533062</c:v>
                </c:pt>
                <c:pt idx="2841">
                  <c:v>222797.39412454408</c:v>
                </c:pt>
                <c:pt idx="2842">
                  <c:v>222875.78870375748</c:v>
                </c:pt>
                <c:pt idx="2843">
                  <c:v>222954.18328297095</c:v>
                </c:pt>
                <c:pt idx="2844">
                  <c:v>223032.57786218432</c:v>
                </c:pt>
                <c:pt idx="2845">
                  <c:v>223110.97244139778</c:v>
                </c:pt>
                <c:pt idx="2846">
                  <c:v>223189.36702061116</c:v>
                </c:pt>
                <c:pt idx="2847">
                  <c:v>223267.76159982462</c:v>
                </c:pt>
                <c:pt idx="2848">
                  <c:v>223346.15617903799</c:v>
                </c:pt>
                <c:pt idx="2849">
                  <c:v>223424.55075825145</c:v>
                </c:pt>
                <c:pt idx="2850">
                  <c:v>223502.94533746483</c:v>
                </c:pt>
                <c:pt idx="2851">
                  <c:v>223581.33991667829</c:v>
                </c:pt>
                <c:pt idx="2852">
                  <c:v>223659.73449589172</c:v>
                </c:pt>
                <c:pt idx="2853">
                  <c:v>223738.12907510516</c:v>
                </c:pt>
                <c:pt idx="2854">
                  <c:v>223816.52365431856</c:v>
                </c:pt>
                <c:pt idx="2855">
                  <c:v>223894.91823353199</c:v>
                </c:pt>
                <c:pt idx="2856">
                  <c:v>223973.3128127454</c:v>
                </c:pt>
                <c:pt idx="2857">
                  <c:v>224051.70739195883</c:v>
                </c:pt>
                <c:pt idx="2858">
                  <c:v>224130.10197117226</c:v>
                </c:pt>
                <c:pt idx="2859">
                  <c:v>224208.49655038567</c:v>
                </c:pt>
                <c:pt idx="2860">
                  <c:v>224286.8911295991</c:v>
                </c:pt>
                <c:pt idx="2861">
                  <c:v>224365.2857088125</c:v>
                </c:pt>
                <c:pt idx="2862">
                  <c:v>224443.68028802593</c:v>
                </c:pt>
                <c:pt idx="2863">
                  <c:v>224522.07486723931</c:v>
                </c:pt>
                <c:pt idx="2864">
                  <c:v>224600.46944645277</c:v>
                </c:pt>
                <c:pt idx="2865">
                  <c:v>224678.86402566615</c:v>
                </c:pt>
                <c:pt idx="2866">
                  <c:v>224757.25860487961</c:v>
                </c:pt>
                <c:pt idx="2867">
                  <c:v>224835.65318409301</c:v>
                </c:pt>
                <c:pt idx="2868">
                  <c:v>224914.04776330647</c:v>
                </c:pt>
                <c:pt idx="2869">
                  <c:v>224992.44234251993</c:v>
                </c:pt>
                <c:pt idx="2870">
                  <c:v>225070.83692173331</c:v>
                </c:pt>
                <c:pt idx="2871">
                  <c:v>225149.23150094671</c:v>
                </c:pt>
                <c:pt idx="2872">
                  <c:v>225227.62608016015</c:v>
                </c:pt>
                <c:pt idx="2873">
                  <c:v>225306.02065937358</c:v>
                </c:pt>
                <c:pt idx="2874">
                  <c:v>225384.41523858698</c:v>
                </c:pt>
                <c:pt idx="2875">
                  <c:v>225462.80981780041</c:v>
                </c:pt>
                <c:pt idx="2876">
                  <c:v>225541.20439701382</c:v>
                </c:pt>
                <c:pt idx="2877">
                  <c:v>225619.59897622725</c:v>
                </c:pt>
                <c:pt idx="2878">
                  <c:v>225697.99355544068</c:v>
                </c:pt>
                <c:pt idx="2879">
                  <c:v>225776.38813465409</c:v>
                </c:pt>
                <c:pt idx="2880">
                  <c:v>225854.78271386752</c:v>
                </c:pt>
                <c:pt idx="2881">
                  <c:v>225933.17729308092</c:v>
                </c:pt>
                <c:pt idx="2882">
                  <c:v>226011.57187229436</c:v>
                </c:pt>
                <c:pt idx="2883">
                  <c:v>226089.96645150779</c:v>
                </c:pt>
                <c:pt idx="2884">
                  <c:v>226168.36103072119</c:v>
                </c:pt>
                <c:pt idx="2885">
                  <c:v>226246.75560993463</c:v>
                </c:pt>
                <c:pt idx="2886">
                  <c:v>226325.15018914809</c:v>
                </c:pt>
                <c:pt idx="2887">
                  <c:v>226403.54476836146</c:v>
                </c:pt>
                <c:pt idx="2888">
                  <c:v>226481.93934757492</c:v>
                </c:pt>
                <c:pt idx="2889">
                  <c:v>226560.3339267883</c:v>
                </c:pt>
                <c:pt idx="2890">
                  <c:v>226638.72850600176</c:v>
                </c:pt>
                <c:pt idx="2891">
                  <c:v>226717.12308521513</c:v>
                </c:pt>
                <c:pt idx="2892">
                  <c:v>226795.5176644286</c:v>
                </c:pt>
                <c:pt idx="2893">
                  <c:v>226873.912243642</c:v>
                </c:pt>
                <c:pt idx="2894">
                  <c:v>226952.30682285546</c:v>
                </c:pt>
                <c:pt idx="2895">
                  <c:v>227030.70140206884</c:v>
                </c:pt>
                <c:pt idx="2896">
                  <c:v>227109.09598128224</c:v>
                </c:pt>
                <c:pt idx="2897">
                  <c:v>227187.49056049567</c:v>
                </c:pt>
                <c:pt idx="2898">
                  <c:v>227265.88513970911</c:v>
                </c:pt>
                <c:pt idx="2899">
                  <c:v>227344.27971892251</c:v>
                </c:pt>
                <c:pt idx="2900">
                  <c:v>227422.67429813594</c:v>
                </c:pt>
                <c:pt idx="2901">
                  <c:v>227501.06887734935</c:v>
                </c:pt>
                <c:pt idx="2902">
                  <c:v>227579.46345656278</c:v>
                </c:pt>
                <c:pt idx="2903">
                  <c:v>227657.85803577624</c:v>
                </c:pt>
                <c:pt idx="2904">
                  <c:v>227736.25261498961</c:v>
                </c:pt>
                <c:pt idx="2905">
                  <c:v>227814.64719420308</c:v>
                </c:pt>
                <c:pt idx="2906">
                  <c:v>227893.04177341645</c:v>
                </c:pt>
                <c:pt idx="2907">
                  <c:v>227971.43635262991</c:v>
                </c:pt>
                <c:pt idx="2908">
                  <c:v>228049.83093184332</c:v>
                </c:pt>
                <c:pt idx="2909">
                  <c:v>228128.22551105678</c:v>
                </c:pt>
                <c:pt idx="2910">
                  <c:v>228206.62009027015</c:v>
                </c:pt>
                <c:pt idx="2911">
                  <c:v>228285.01466948361</c:v>
                </c:pt>
                <c:pt idx="2912">
                  <c:v>228363.40924869699</c:v>
                </c:pt>
                <c:pt idx="2913">
                  <c:v>228441.80382791045</c:v>
                </c:pt>
                <c:pt idx="2914">
                  <c:v>228520.19840712383</c:v>
                </c:pt>
                <c:pt idx="2915">
                  <c:v>228598.59298633729</c:v>
                </c:pt>
                <c:pt idx="2916">
                  <c:v>228676.98756555066</c:v>
                </c:pt>
                <c:pt idx="2917">
                  <c:v>228755.38214476412</c:v>
                </c:pt>
                <c:pt idx="2918">
                  <c:v>228833.77672397753</c:v>
                </c:pt>
                <c:pt idx="2919">
                  <c:v>228912.17130319099</c:v>
                </c:pt>
                <c:pt idx="2920">
                  <c:v>228990.56588240439</c:v>
                </c:pt>
                <c:pt idx="2921">
                  <c:v>229068.96046161777</c:v>
                </c:pt>
                <c:pt idx="2922">
                  <c:v>229147.35504083123</c:v>
                </c:pt>
                <c:pt idx="2923">
                  <c:v>229225.74962004463</c:v>
                </c:pt>
                <c:pt idx="2924">
                  <c:v>229304.14419925809</c:v>
                </c:pt>
                <c:pt idx="2925">
                  <c:v>229382.53877847147</c:v>
                </c:pt>
                <c:pt idx="2926">
                  <c:v>229460.93335768493</c:v>
                </c:pt>
                <c:pt idx="2927">
                  <c:v>229539.32793689831</c:v>
                </c:pt>
                <c:pt idx="2928">
                  <c:v>229617.72251611177</c:v>
                </c:pt>
                <c:pt idx="2929">
                  <c:v>229696.11709532514</c:v>
                </c:pt>
                <c:pt idx="2930">
                  <c:v>229774.5116745386</c:v>
                </c:pt>
                <c:pt idx="2931">
                  <c:v>229852.90625375198</c:v>
                </c:pt>
                <c:pt idx="2932">
                  <c:v>229931.30083296544</c:v>
                </c:pt>
                <c:pt idx="2933">
                  <c:v>230009.69541217884</c:v>
                </c:pt>
                <c:pt idx="2934">
                  <c:v>230088.08999139231</c:v>
                </c:pt>
                <c:pt idx="2935">
                  <c:v>230166.48457060568</c:v>
                </c:pt>
                <c:pt idx="2936">
                  <c:v>230244.87914981914</c:v>
                </c:pt>
                <c:pt idx="2937">
                  <c:v>230323.27372903255</c:v>
                </c:pt>
                <c:pt idx="2938">
                  <c:v>230401.66830824598</c:v>
                </c:pt>
                <c:pt idx="2939">
                  <c:v>230480.06288745941</c:v>
                </c:pt>
                <c:pt idx="2940">
                  <c:v>230558.45746667281</c:v>
                </c:pt>
                <c:pt idx="2941">
                  <c:v>230636.85204588625</c:v>
                </c:pt>
                <c:pt idx="2942">
                  <c:v>230715.24662509965</c:v>
                </c:pt>
                <c:pt idx="2943">
                  <c:v>230793.64120431308</c:v>
                </c:pt>
                <c:pt idx="2944">
                  <c:v>230872.03578352652</c:v>
                </c:pt>
                <c:pt idx="2945">
                  <c:v>230950.43036273992</c:v>
                </c:pt>
                <c:pt idx="2946">
                  <c:v>231028.82494195329</c:v>
                </c:pt>
                <c:pt idx="2947">
                  <c:v>231107.21952116676</c:v>
                </c:pt>
                <c:pt idx="2948">
                  <c:v>231185.61410038016</c:v>
                </c:pt>
                <c:pt idx="2949">
                  <c:v>231264.00867959362</c:v>
                </c:pt>
                <c:pt idx="2950">
                  <c:v>231342.403258807</c:v>
                </c:pt>
                <c:pt idx="2951">
                  <c:v>231420.79783802046</c:v>
                </c:pt>
                <c:pt idx="2952">
                  <c:v>231499.19241723383</c:v>
                </c:pt>
                <c:pt idx="2953">
                  <c:v>231577.58699644729</c:v>
                </c:pt>
                <c:pt idx="2954">
                  <c:v>231655.98157566073</c:v>
                </c:pt>
                <c:pt idx="2955">
                  <c:v>231734.37615487413</c:v>
                </c:pt>
                <c:pt idx="2956">
                  <c:v>231812.77073408756</c:v>
                </c:pt>
                <c:pt idx="2957">
                  <c:v>231891.16531330097</c:v>
                </c:pt>
                <c:pt idx="2958">
                  <c:v>231969.5598925144</c:v>
                </c:pt>
                <c:pt idx="2959">
                  <c:v>232047.95447172783</c:v>
                </c:pt>
                <c:pt idx="2960">
                  <c:v>232126.34905094124</c:v>
                </c:pt>
                <c:pt idx="2961">
                  <c:v>232204.74363015467</c:v>
                </c:pt>
                <c:pt idx="2962">
                  <c:v>232283.13820936807</c:v>
                </c:pt>
                <c:pt idx="2963">
                  <c:v>232361.53278858151</c:v>
                </c:pt>
                <c:pt idx="2964">
                  <c:v>232439.92736779494</c:v>
                </c:pt>
                <c:pt idx="2965">
                  <c:v>232518.32194700834</c:v>
                </c:pt>
                <c:pt idx="2966">
                  <c:v>232596.71652622177</c:v>
                </c:pt>
                <c:pt idx="2967">
                  <c:v>232675.11110543521</c:v>
                </c:pt>
                <c:pt idx="2968">
                  <c:v>232753.50568464861</c:v>
                </c:pt>
                <c:pt idx="2969">
                  <c:v>232831.90026386204</c:v>
                </c:pt>
                <c:pt idx="2970">
                  <c:v>232910.29484307545</c:v>
                </c:pt>
                <c:pt idx="2971">
                  <c:v>232988.68942228891</c:v>
                </c:pt>
                <c:pt idx="2972">
                  <c:v>233067.08400150231</c:v>
                </c:pt>
                <c:pt idx="2973">
                  <c:v>233145.47858071578</c:v>
                </c:pt>
                <c:pt idx="2974">
                  <c:v>233223.87315992915</c:v>
                </c:pt>
                <c:pt idx="2975">
                  <c:v>233302.26773914261</c:v>
                </c:pt>
                <c:pt idx="2976">
                  <c:v>233380.66231835599</c:v>
                </c:pt>
                <c:pt idx="2977">
                  <c:v>233459.05689756945</c:v>
                </c:pt>
                <c:pt idx="2978">
                  <c:v>233537.45147678282</c:v>
                </c:pt>
                <c:pt idx="2979">
                  <c:v>233615.84605599626</c:v>
                </c:pt>
                <c:pt idx="2980">
                  <c:v>233694.24063520966</c:v>
                </c:pt>
                <c:pt idx="2981">
                  <c:v>233772.63521442309</c:v>
                </c:pt>
                <c:pt idx="2982">
                  <c:v>233851.02979363652</c:v>
                </c:pt>
                <c:pt idx="2983">
                  <c:v>233929.42437284993</c:v>
                </c:pt>
                <c:pt idx="2984">
                  <c:v>234007.81895206336</c:v>
                </c:pt>
                <c:pt idx="2985">
                  <c:v>234086.21353127676</c:v>
                </c:pt>
                <c:pt idx="2986">
                  <c:v>234164.6081104902</c:v>
                </c:pt>
                <c:pt idx="2987">
                  <c:v>234243.00268970363</c:v>
                </c:pt>
                <c:pt idx="2988">
                  <c:v>234321.39726891703</c:v>
                </c:pt>
                <c:pt idx="2989">
                  <c:v>234399.79184813047</c:v>
                </c:pt>
                <c:pt idx="2990">
                  <c:v>234478.18642734393</c:v>
                </c:pt>
                <c:pt idx="2991">
                  <c:v>234556.5810065573</c:v>
                </c:pt>
                <c:pt idx="2992">
                  <c:v>234634.97558577076</c:v>
                </c:pt>
                <c:pt idx="2993">
                  <c:v>234713.37016498414</c:v>
                </c:pt>
                <c:pt idx="2994">
                  <c:v>234791.7647441976</c:v>
                </c:pt>
                <c:pt idx="2995">
                  <c:v>234870.15932341098</c:v>
                </c:pt>
                <c:pt idx="2996">
                  <c:v>234948.55390262444</c:v>
                </c:pt>
                <c:pt idx="2997">
                  <c:v>235026.94848183784</c:v>
                </c:pt>
                <c:pt idx="2998">
                  <c:v>235105.3430610513</c:v>
                </c:pt>
                <c:pt idx="2999">
                  <c:v>235183.73764026468</c:v>
                </c:pt>
                <c:pt idx="3000">
                  <c:v>235262.13221947814</c:v>
                </c:pt>
                <c:pt idx="3001">
                  <c:v>235340.52679869151</c:v>
                </c:pt>
                <c:pt idx="3002">
                  <c:v>235418.92137790498</c:v>
                </c:pt>
                <c:pt idx="3003">
                  <c:v>235497.31595711835</c:v>
                </c:pt>
                <c:pt idx="3004">
                  <c:v>235575.71053633178</c:v>
                </c:pt>
                <c:pt idx="3005">
                  <c:v>235654.10511554519</c:v>
                </c:pt>
                <c:pt idx="3006">
                  <c:v>235732.49969475862</c:v>
                </c:pt>
                <c:pt idx="3007">
                  <c:v>235810.89427397208</c:v>
                </c:pt>
                <c:pt idx="3008">
                  <c:v>235889.28885318546</c:v>
                </c:pt>
                <c:pt idx="3009">
                  <c:v>235967.68343239892</c:v>
                </c:pt>
                <c:pt idx="3010">
                  <c:v>236046.07801161229</c:v>
                </c:pt>
                <c:pt idx="3011">
                  <c:v>236124.47259082575</c:v>
                </c:pt>
                <c:pt idx="3012">
                  <c:v>236202.86717003916</c:v>
                </c:pt>
                <c:pt idx="3013">
                  <c:v>236281.26174925262</c:v>
                </c:pt>
                <c:pt idx="3014">
                  <c:v>236359.65632846599</c:v>
                </c:pt>
                <c:pt idx="3015">
                  <c:v>236438.05090767946</c:v>
                </c:pt>
                <c:pt idx="3016">
                  <c:v>236516.44548689283</c:v>
                </c:pt>
                <c:pt idx="3017">
                  <c:v>236594.84006610629</c:v>
                </c:pt>
                <c:pt idx="3018">
                  <c:v>236673.23464531967</c:v>
                </c:pt>
                <c:pt idx="3019">
                  <c:v>236751.62922453313</c:v>
                </c:pt>
                <c:pt idx="3020">
                  <c:v>236830.0238037465</c:v>
                </c:pt>
                <c:pt idx="3021">
                  <c:v>236908.41838295996</c:v>
                </c:pt>
                <c:pt idx="3022">
                  <c:v>236986.81296217337</c:v>
                </c:pt>
                <c:pt idx="3023">
                  <c:v>237065.20754138683</c:v>
                </c:pt>
                <c:pt idx="3024">
                  <c:v>237143.60212060023</c:v>
                </c:pt>
                <c:pt idx="3025">
                  <c:v>237221.99669981367</c:v>
                </c:pt>
                <c:pt idx="3026">
                  <c:v>237300.39127902707</c:v>
                </c:pt>
                <c:pt idx="3027">
                  <c:v>237378.7858582405</c:v>
                </c:pt>
                <c:pt idx="3028">
                  <c:v>237457.18043745394</c:v>
                </c:pt>
                <c:pt idx="3029">
                  <c:v>237535.57501666731</c:v>
                </c:pt>
                <c:pt idx="3030">
                  <c:v>237613.96959588077</c:v>
                </c:pt>
                <c:pt idx="3031">
                  <c:v>237692.36417509415</c:v>
                </c:pt>
                <c:pt idx="3032">
                  <c:v>237770.75875430761</c:v>
                </c:pt>
                <c:pt idx="3033">
                  <c:v>237849.15333352098</c:v>
                </c:pt>
                <c:pt idx="3034">
                  <c:v>237927.54791273444</c:v>
                </c:pt>
                <c:pt idx="3035">
                  <c:v>238005.94249194782</c:v>
                </c:pt>
                <c:pt idx="3036">
                  <c:v>238084.33707116128</c:v>
                </c:pt>
                <c:pt idx="3037">
                  <c:v>238162.73165037468</c:v>
                </c:pt>
                <c:pt idx="3038">
                  <c:v>238241.12622958815</c:v>
                </c:pt>
                <c:pt idx="3039">
                  <c:v>238319.52080880152</c:v>
                </c:pt>
                <c:pt idx="3040">
                  <c:v>238397.91538801498</c:v>
                </c:pt>
                <c:pt idx="3041">
                  <c:v>238476.30996722839</c:v>
                </c:pt>
                <c:pt idx="3042">
                  <c:v>238554.70454644182</c:v>
                </c:pt>
                <c:pt idx="3043">
                  <c:v>238633.09912565525</c:v>
                </c:pt>
                <c:pt idx="3044">
                  <c:v>238711.49370486866</c:v>
                </c:pt>
                <c:pt idx="3045">
                  <c:v>238789.88828408209</c:v>
                </c:pt>
                <c:pt idx="3046">
                  <c:v>238868.28286329549</c:v>
                </c:pt>
                <c:pt idx="3047">
                  <c:v>238946.67744250892</c:v>
                </c:pt>
                <c:pt idx="3048">
                  <c:v>239025.07202172236</c:v>
                </c:pt>
                <c:pt idx="3049">
                  <c:v>239103.46660093576</c:v>
                </c:pt>
                <c:pt idx="3050">
                  <c:v>239181.86118014919</c:v>
                </c:pt>
                <c:pt idx="3051">
                  <c:v>239260.2557593626</c:v>
                </c:pt>
                <c:pt idx="3052">
                  <c:v>239338.65033857603</c:v>
                </c:pt>
                <c:pt idx="3053">
                  <c:v>239417.04491778946</c:v>
                </c:pt>
                <c:pt idx="3054">
                  <c:v>239495.43949700284</c:v>
                </c:pt>
                <c:pt idx="3055">
                  <c:v>239573.8340762163</c:v>
                </c:pt>
                <c:pt idx="3056">
                  <c:v>239652.22865542967</c:v>
                </c:pt>
                <c:pt idx="3057">
                  <c:v>239730.62323464314</c:v>
                </c:pt>
                <c:pt idx="3058">
                  <c:v>239809.0178138566</c:v>
                </c:pt>
                <c:pt idx="3059">
                  <c:v>239887.41239306997</c:v>
                </c:pt>
                <c:pt idx="3060">
                  <c:v>239965.80697228343</c:v>
                </c:pt>
                <c:pt idx="3061">
                  <c:v>240044.20155149681</c:v>
                </c:pt>
                <c:pt idx="3062">
                  <c:v>240122.59613071024</c:v>
                </c:pt>
                <c:pt idx="3063">
                  <c:v>240200.99070992367</c:v>
                </c:pt>
                <c:pt idx="3064">
                  <c:v>240279.38528913708</c:v>
                </c:pt>
                <c:pt idx="3065">
                  <c:v>240357.77986835051</c:v>
                </c:pt>
                <c:pt idx="3066">
                  <c:v>240436.17444756391</c:v>
                </c:pt>
                <c:pt idx="3067">
                  <c:v>240514.56902677735</c:v>
                </c:pt>
                <c:pt idx="3068">
                  <c:v>240592.96360599078</c:v>
                </c:pt>
                <c:pt idx="3069">
                  <c:v>240671.35818520418</c:v>
                </c:pt>
                <c:pt idx="3070">
                  <c:v>240749.75276441762</c:v>
                </c:pt>
                <c:pt idx="3071">
                  <c:v>240828.14734363102</c:v>
                </c:pt>
                <c:pt idx="3072">
                  <c:v>240906.54192284445</c:v>
                </c:pt>
                <c:pt idx="3073">
                  <c:v>240984.93650205788</c:v>
                </c:pt>
                <c:pt idx="3074">
                  <c:v>241063.33108127129</c:v>
                </c:pt>
                <c:pt idx="3075">
                  <c:v>241141.72566048475</c:v>
                </c:pt>
                <c:pt idx="3076">
                  <c:v>241220.12023969812</c:v>
                </c:pt>
                <c:pt idx="3077">
                  <c:v>241298.51481891159</c:v>
                </c:pt>
                <c:pt idx="3078">
                  <c:v>241376.90939812499</c:v>
                </c:pt>
                <c:pt idx="3079">
                  <c:v>241455.30397733845</c:v>
                </c:pt>
                <c:pt idx="3080">
                  <c:v>241533.69855655183</c:v>
                </c:pt>
                <c:pt idx="3081">
                  <c:v>241612.09313576529</c:v>
                </c:pt>
                <c:pt idx="3082">
                  <c:v>241690.48771497866</c:v>
                </c:pt>
                <c:pt idx="3083">
                  <c:v>241768.88229419212</c:v>
                </c:pt>
                <c:pt idx="3084">
                  <c:v>241847.2768734055</c:v>
                </c:pt>
                <c:pt idx="3085">
                  <c:v>241925.67145261896</c:v>
                </c:pt>
                <c:pt idx="3086">
                  <c:v>242004.06603183234</c:v>
                </c:pt>
                <c:pt idx="3087">
                  <c:v>242082.46061104577</c:v>
                </c:pt>
                <c:pt idx="3088">
                  <c:v>242160.8551902592</c:v>
                </c:pt>
                <c:pt idx="3089">
                  <c:v>242239.2497694726</c:v>
                </c:pt>
                <c:pt idx="3090">
                  <c:v>242317.64434868604</c:v>
                </c:pt>
                <c:pt idx="3091">
                  <c:v>242396.03892789944</c:v>
                </c:pt>
                <c:pt idx="3092">
                  <c:v>242474.4335071129</c:v>
                </c:pt>
                <c:pt idx="3093">
                  <c:v>242552.82808632631</c:v>
                </c:pt>
                <c:pt idx="3094">
                  <c:v>242631.22266553977</c:v>
                </c:pt>
                <c:pt idx="3095">
                  <c:v>242709.61724475314</c:v>
                </c:pt>
                <c:pt idx="3096">
                  <c:v>242788.0118239666</c:v>
                </c:pt>
                <c:pt idx="3097">
                  <c:v>242866.40640317998</c:v>
                </c:pt>
                <c:pt idx="3098">
                  <c:v>242944.80098239344</c:v>
                </c:pt>
                <c:pt idx="3099">
                  <c:v>243023.19556160682</c:v>
                </c:pt>
                <c:pt idx="3100">
                  <c:v>243101.59014082028</c:v>
                </c:pt>
                <c:pt idx="3101">
                  <c:v>243179.98472003365</c:v>
                </c:pt>
                <c:pt idx="3102">
                  <c:v>243258.37929924711</c:v>
                </c:pt>
                <c:pt idx="3103">
                  <c:v>243336.77387846052</c:v>
                </c:pt>
                <c:pt idx="3104">
                  <c:v>243415.16845767398</c:v>
                </c:pt>
                <c:pt idx="3105">
                  <c:v>243493.56303688735</c:v>
                </c:pt>
                <c:pt idx="3106">
                  <c:v>243571.95761610082</c:v>
                </c:pt>
                <c:pt idx="3107">
                  <c:v>243650.35219531419</c:v>
                </c:pt>
                <c:pt idx="3108">
                  <c:v>243728.74677452765</c:v>
                </c:pt>
                <c:pt idx="3109">
                  <c:v>243807.14135374108</c:v>
                </c:pt>
                <c:pt idx="3110">
                  <c:v>243885.53593295449</c:v>
                </c:pt>
                <c:pt idx="3111">
                  <c:v>243963.93051216792</c:v>
                </c:pt>
                <c:pt idx="3112">
                  <c:v>244042.3250913813</c:v>
                </c:pt>
                <c:pt idx="3113">
                  <c:v>244120.71967059476</c:v>
                </c:pt>
                <c:pt idx="3114">
                  <c:v>244199.11424980813</c:v>
                </c:pt>
                <c:pt idx="3115">
                  <c:v>244277.50882902159</c:v>
                </c:pt>
                <c:pt idx="3116">
                  <c:v>244355.90340823497</c:v>
                </c:pt>
                <c:pt idx="3117">
                  <c:v>244434.29798744843</c:v>
                </c:pt>
                <c:pt idx="3118">
                  <c:v>244512.69256666183</c:v>
                </c:pt>
                <c:pt idx="3119">
                  <c:v>244591.0871458753</c:v>
                </c:pt>
                <c:pt idx="3120">
                  <c:v>244669.48172508867</c:v>
                </c:pt>
                <c:pt idx="3121">
                  <c:v>244747.87630430213</c:v>
                </c:pt>
                <c:pt idx="3122">
                  <c:v>244826.27088351551</c:v>
                </c:pt>
                <c:pt idx="3123">
                  <c:v>244904.66546272897</c:v>
                </c:pt>
                <c:pt idx="3124">
                  <c:v>244983.06004194234</c:v>
                </c:pt>
                <c:pt idx="3125">
                  <c:v>245061.4546211558</c:v>
                </c:pt>
                <c:pt idx="3126">
                  <c:v>245139.84920036924</c:v>
                </c:pt>
                <c:pt idx="3127">
                  <c:v>245218.24377958264</c:v>
                </c:pt>
                <c:pt idx="3128">
                  <c:v>245296.63835879607</c:v>
                </c:pt>
                <c:pt idx="3129">
                  <c:v>245375.03293800951</c:v>
                </c:pt>
                <c:pt idx="3130">
                  <c:v>245453.42751722291</c:v>
                </c:pt>
                <c:pt idx="3131">
                  <c:v>245531.82209643634</c:v>
                </c:pt>
                <c:pt idx="3132">
                  <c:v>245610.21667564975</c:v>
                </c:pt>
                <c:pt idx="3133">
                  <c:v>245688.61125486318</c:v>
                </c:pt>
                <c:pt idx="3134">
                  <c:v>245767.00583407661</c:v>
                </c:pt>
                <c:pt idx="3135">
                  <c:v>245845.40041329002</c:v>
                </c:pt>
                <c:pt idx="3136">
                  <c:v>245923.79499250345</c:v>
                </c:pt>
                <c:pt idx="3137">
                  <c:v>246002.18957171682</c:v>
                </c:pt>
                <c:pt idx="3138">
                  <c:v>246080.58415093028</c:v>
                </c:pt>
                <c:pt idx="3139">
                  <c:v>246158.97873014366</c:v>
                </c:pt>
                <c:pt idx="3140">
                  <c:v>246237.37330935712</c:v>
                </c:pt>
                <c:pt idx="3141">
                  <c:v>246315.7678885705</c:v>
                </c:pt>
                <c:pt idx="3142">
                  <c:v>246394.16246778396</c:v>
                </c:pt>
                <c:pt idx="3143">
                  <c:v>246472.55704699742</c:v>
                </c:pt>
                <c:pt idx="3144">
                  <c:v>246550.95162621082</c:v>
                </c:pt>
                <c:pt idx="3145">
                  <c:v>246629.34620542423</c:v>
                </c:pt>
                <c:pt idx="3146">
                  <c:v>246707.74078463766</c:v>
                </c:pt>
                <c:pt idx="3147">
                  <c:v>246786.13536385106</c:v>
                </c:pt>
                <c:pt idx="3148">
                  <c:v>246864.5299430645</c:v>
                </c:pt>
                <c:pt idx="3149">
                  <c:v>246942.92452227793</c:v>
                </c:pt>
                <c:pt idx="3150">
                  <c:v>247021.31910149133</c:v>
                </c:pt>
                <c:pt idx="3151">
                  <c:v>247099.71368070476</c:v>
                </c:pt>
                <c:pt idx="3152">
                  <c:v>247178.10825991817</c:v>
                </c:pt>
                <c:pt idx="3153">
                  <c:v>247256.5028391316</c:v>
                </c:pt>
                <c:pt idx="3154">
                  <c:v>247334.89741834503</c:v>
                </c:pt>
                <c:pt idx="3155">
                  <c:v>247413.29199755844</c:v>
                </c:pt>
                <c:pt idx="3156">
                  <c:v>247491.68657677187</c:v>
                </c:pt>
                <c:pt idx="3157">
                  <c:v>247570.08115598527</c:v>
                </c:pt>
                <c:pt idx="3158">
                  <c:v>247648.47573519871</c:v>
                </c:pt>
                <c:pt idx="3159">
                  <c:v>247726.87031441214</c:v>
                </c:pt>
                <c:pt idx="3160">
                  <c:v>247805.2648936256</c:v>
                </c:pt>
                <c:pt idx="3161">
                  <c:v>247883.65947283898</c:v>
                </c:pt>
                <c:pt idx="3162">
                  <c:v>247962.05405205244</c:v>
                </c:pt>
                <c:pt idx="3163">
                  <c:v>248040.44863126581</c:v>
                </c:pt>
                <c:pt idx="3164">
                  <c:v>248118.84321047927</c:v>
                </c:pt>
                <c:pt idx="3165">
                  <c:v>248197.23778969265</c:v>
                </c:pt>
                <c:pt idx="3166">
                  <c:v>248275.63236890611</c:v>
                </c:pt>
                <c:pt idx="3167">
                  <c:v>248354.02694811948</c:v>
                </c:pt>
                <c:pt idx="3168">
                  <c:v>248432.42152733295</c:v>
                </c:pt>
                <c:pt idx="3169">
                  <c:v>248510.81610654635</c:v>
                </c:pt>
                <c:pt idx="3170">
                  <c:v>248589.21068575975</c:v>
                </c:pt>
                <c:pt idx="3171">
                  <c:v>248667.60526497319</c:v>
                </c:pt>
                <c:pt idx="3172">
                  <c:v>248745.99984418662</c:v>
                </c:pt>
                <c:pt idx="3173">
                  <c:v>248824.39442340002</c:v>
                </c:pt>
                <c:pt idx="3174">
                  <c:v>248902.78900261346</c:v>
                </c:pt>
                <c:pt idx="3175">
                  <c:v>248981.18358182686</c:v>
                </c:pt>
                <c:pt idx="3176">
                  <c:v>249059.57816104029</c:v>
                </c:pt>
                <c:pt idx="3177">
                  <c:v>249137.97274025375</c:v>
                </c:pt>
                <c:pt idx="3178">
                  <c:v>249216.36731946713</c:v>
                </c:pt>
                <c:pt idx="3179">
                  <c:v>249294.76189868059</c:v>
                </c:pt>
                <c:pt idx="3180">
                  <c:v>249373.15647789396</c:v>
                </c:pt>
                <c:pt idx="3181">
                  <c:v>249451.55105710743</c:v>
                </c:pt>
                <c:pt idx="3182">
                  <c:v>249529.94563632083</c:v>
                </c:pt>
                <c:pt idx="3183">
                  <c:v>249608.34021553429</c:v>
                </c:pt>
                <c:pt idx="3184">
                  <c:v>249686.73479474767</c:v>
                </c:pt>
                <c:pt idx="3185">
                  <c:v>249765.12937396113</c:v>
                </c:pt>
                <c:pt idx="3186">
                  <c:v>249843.5239531745</c:v>
                </c:pt>
                <c:pt idx="3187">
                  <c:v>249921.91853238796</c:v>
                </c:pt>
                <c:pt idx="3188">
                  <c:v>250000.31311160134</c:v>
                </c:pt>
                <c:pt idx="3189">
                  <c:v>250078.7076908148</c:v>
                </c:pt>
                <c:pt idx="3190">
                  <c:v>250157.10227002818</c:v>
                </c:pt>
                <c:pt idx="3191">
                  <c:v>250235.49684924164</c:v>
                </c:pt>
                <c:pt idx="3192">
                  <c:v>250313.89142845504</c:v>
                </c:pt>
                <c:pt idx="3193">
                  <c:v>250392.2860076685</c:v>
                </c:pt>
                <c:pt idx="3194">
                  <c:v>250470.68058688191</c:v>
                </c:pt>
                <c:pt idx="3195">
                  <c:v>250549.07516609528</c:v>
                </c:pt>
                <c:pt idx="3196">
                  <c:v>250627.46974530874</c:v>
                </c:pt>
                <c:pt idx="3197">
                  <c:v>250705.86432452215</c:v>
                </c:pt>
                <c:pt idx="3198">
                  <c:v>250784.25890373561</c:v>
                </c:pt>
                <c:pt idx="3199">
                  <c:v>250862.65348294898</c:v>
                </c:pt>
                <c:pt idx="3200">
                  <c:v>250941.04806216244</c:v>
                </c:pt>
                <c:pt idx="3201">
                  <c:v>251019.44264137582</c:v>
                </c:pt>
                <c:pt idx="3202">
                  <c:v>251097.83722058928</c:v>
                </c:pt>
                <c:pt idx="3203">
                  <c:v>251176.23179980266</c:v>
                </c:pt>
                <c:pt idx="3204">
                  <c:v>251254.62637901612</c:v>
                </c:pt>
                <c:pt idx="3205">
                  <c:v>251333.02095822949</c:v>
                </c:pt>
                <c:pt idx="3206">
                  <c:v>251411.41553744295</c:v>
                </c:pt>
                <c:pt idx="3207">
                  <c:v>251489.81011665636</c:v>
                </c:pt>
                <c:pt idx="3208">
                  <c:v>251568.20469586982</c:v>
                </c:pt>
                <c:pt idx="3209">
                  <c:v>251646.59927508319</c:v>
                </c:pt>
                <c:pt idx="3210">
                  <c:v>251724.99385429666</c:v>
                </c:pt>
                <c:pt idx="3211">
                  <c:v>251803.38843351006</c:v>
                </c:pt>
                <c:pt idx="3212">
                  <c:v>251881.78301272349</c:v>
                </c:pt>
                <c:pt idx="3213">
                  <c:v>251960.17759193692</c:v>
                </c:pt>
                <c:pt idx="3214">
                  <c:v>252038.57217115033</c:v>
                </c:pt>
                <c:pt idx="3215">
                  <c:v>252116.96675036376</c:v>
                </c:pt>
                <c:pt idx="3216">
                  <c:v>252195.36132957716</c:v>
                </c:pt>
                <c:pt idx="3217">
                  <c:v>252273.7559087906</c:v>
                </c:pt>
                <c:pt idx="3218">
                  <c:v>252352.15048800403</c:v>
                </c:pt>
                <c:pt idx="3219">
                  <c:v>252430.54506721743</c:v>
                </c:pt>
                <c:pt idx="3220">
                  <c:v>252508.93964643081</c:v>
                </c:pt>
                <c:pt idx="3221">
                  <c:v>252587.33422564427</c:v>
                </c:pt>
                <c:pt idx="3222">
                  <c:v>252665.72880485767</c:v>
                </c:pt>
                <c:pt idx="3223">
                  <c:v>252744.12338407114</c:v>
                </c:pt>
                <c:pt idx="3224">
                  <c:v>252822.51796328451</c:v>
                </c:pt>
                <c:pt idx="3225">
                  <c:v>252900.91254249797</c:v>
                </c:pt>
                <c:pt idx="3226">
                  <c:v>252979.30712171135</c:v>
                </c:pt>
                <c:pt idx="3227">
                  <c:v>253057.70170092481</c:v>
                </c:pt>
                <c:pt idx="3228">
                  <c:v>253136.09628013824</c:v>
                </c:pt>
                <c:pt idx="3229">
                  <c:v>253214.49085935164</c:v>
                </c:pt>
                <c:pt idx="3230">
                  <c:v>253292.88543856508</c:v>
                </c:pt>
                <c:pt idx="3231">
                  <c:v>253371.28001777848</c:v>
                </c:pt>
                <c:pt idx="3232">
                  <c:v>253449.67459699191</c:v>
                </c:pt>
                <c:pt idx="3233">
                  <c:v>253528.06917620535</c:v>
                </c:pt>
                <c:pt idx="3234">
                  <c:v>253606.46375541875</c:v>
                </c:pt>
                <c:pt idx="3235">
                  <c:v>253684.85833463218</c:v>
                </c:pt>
                <c:pt idx="3236">
                  <c:v>253763.25291384559</c:v>
                </c:pt>
                <c:pt idx="3237">
                  <c:v>253841.64749305902</c:v>
                </c:pt>
                <c:pt idx="3238">
                  <c:v>253920.04207227245</c:v>
                </c:pt>
                <c:pt idx="3239">
                  <c:v>253998.43665148586</c:v>
                </c:pt>
                <c:pt idx="3240">
                  <c:v>254076.83123069929</c:v>
                </c:pt>
                <c:pt idx="3241">
                  <c:v>254155.22580991269</c:v>
                </c:pt>
                <c:pt idx="3242">
                  <c:v>254233.62038912612</c:v>
                </c:pt>
                <c:pt idx="3243">
                  <c:v>254312.01496833956</c:v>
                </c:pt>
                <c:pt idx="3244">
                  <c:v>254390.40954755296</c:v>
                </c:pt>
                <c:pt idx="3245">
                  <c:v>254468.80412676642</c:v>
                </c:pt>
                <c:pt idx="3246">
                  <c:v>254547.1987059798</c:v>
                </c:pt>
                <c:pt idx="3247">
                  <c:v>254625.59328519326</c:v>
                </c:pt>
                <c:pt idx="3248">
                  <c:v>254703.98786440666</c:v>
                </c:pt>
                <c:pt idx="3249">
                  <c:v>254782.38244362012</c:v>
                </c:pt>
                <c:pt idx="3250">
                  <c:v>254860.7770228335</c:v>
                </c:pt>
                <c:pt idx="3251">
                  <c:v>254939.17160204696</c:v>
                </c:pt>
                <c:pt idx="3252">
                  <c:v>255017.56618126034</c:v>
                </c:pt>
                <c:pt idx="3253">
                  <c:v>255095.96076047377</c:v>
                </c:pt>
                <c:pt idx="3254">
                  <c:v>255174.35533968717</c:v>
                </c:pt>
                <c:pt idx="3255">
                  <c:v>255252.7499189006</c:v>
                </c:pt>
                <c:pt idx="3256">
                  <c:v>255331.14449811401</c:v>
                </c:pt>
                <c:pt idx="3257">
                  <c:v>255409.53907732744</c:v>
                </c:pt>
                <c:pt idx="3258">
                  <c:v>255487.93365654087</c:v>
                </c:pt>
                <c:pt idx="3259">
                  <c:v>255566.32823575428</c:v>
                </c:pt>
                <c:pt idx="3260">
                  <c:v>255644.72281496771</c:v>
                </c:pt>
                <c:pt idx="3261">
                  <c:v>255723.11739418111</c:v>
                </c:pt>
                <c:pt idx="3262">
                  <c:v>255801.51197339458</c:v>
                </c:pt>
                <c:pt idx="3263">
                  <c:v>255879.90655260798</c:v>
                </c:pt>
                <c:pt idx="3264">
                  <c:v>255958.30113182144</c:v>
                </c:pt>
                <c:pt idx="3265">
                  <c:v>256036.69571103482</c:v>
                </c:pt>
                <c:pt idx="3266">
                  <c:v>256115.09029024828</c:v>
                </c:pt>
                <c:pt idx="3267">
                  <c:v>256193.48486946165</c:v>
                </c:pt>
                <c:pt idx="3268">
                  <c:v>256271.87944867511</c:v>
                </c:pt>
                <c:pt idx="3269">
                  <c:v>256350.27402788849</c:v>
                </c:pt>
                <c:pt idx="3270">
                  <c:v>256428.66860710195</c:v>
                </c:pt>
                <c:pt idx="3271">
                  <c:v>256507.06318631532</c:v>
                </c:pt>
                <c:pt idx="3272">
                  <c:v>256585.45776552879</c:v>
                </c:pt>
                <c:pt idx="3273">
                  <c:v>256663.85234474219</c:v>
                </c:pt>
                <c:pt idx="3274">
                  <c:v>256742.24692395565</c:v>
                </c:pt>
                <c:pt idx="3275">
                  <c:v>256820.64150316903</c:v>
                </c:pt>
                <c:pt idx="3276">
                  <c:v>256899.03608238249</c:v>
                </c:pt>
                <c:pt idx="3277">
                  <c:v>256977.43066159586</c:v>
                </c:pt>
                <c:pt idx="3278">
                  <c:v>257055.8252408093</c:v>
                </c:pt>
                <c:pt idx="3279">
                  <c:v>257134.21982002276</c:v>
                </c:pt>
                <c:pt idx="3280">
                  <c:v>257212.61439923613</c:v>
                </c:pt>
                <c:pt idx="3281">
                  <c:v>257291.00897844959</c:v>
                </c:pt>
                <c:pt idx="3282">
                  <c:v>257369.40355766297</c:v>
                </c:pt>
                <c:pt idx="3283">
                  <c:v>257447.79813687643</c:v>
                </c:pt>
                <c:pt idx="3284">
                  <c:v>257526.1927160898</c:v>
                </c:pt>
                <c:pt idx="3285">
                  <c:v>257604.58729530327</c:v>
                </c:pt>
                <c:pt idx="3286">
                  <c:v>257682.98187451664</c:v>
                </c:pt>
                <c:pt idx="3287">
                  <c:v>257761.3764537301</c:v>
                </c:pt>
                <c:pt idx="3288">
                  <c:v>257839.77103294351</c:v>
                </c:pt>
                <c:pt idx="3289">
                  <c:v>257918.16561215697</c:v>
                </c:pt>
                <c:pt idx="3290">
                  <c:v>257996.56019137034</c:v>
                </c:pt>
                <c:pt idx="3291">
                  <c:v>258074.9547705838</c:v>
                </c:pt>
                <c:pt idx="3292">
                  <c:v>258153.34934979718</c:v>
                </c:pt>
                <c:pt idx="3293">
                  <c:v>258231.74392901064</c:v>
                </c:pt>
                <c:pt idx="3294">
                  <c:v>258310.13850822402</c:v>
                </c:pt>
                <c:pt idx="3295">
                  <c:v>258388.53308743748</c:v>
                </c:pt>
                <c:pt idx="3296">
                  <c:v>258466.92766665091</c:v>
                </c:pt>
                <c:pt idx="3297">
                  <c:v>258545.32224586431</c:v>
                </c:pt>
                <c:pt idx="3298">
                  <c:v>258623.71682507775</c:v>
                </c:pt>
                <c:pt idx="3299">
                  <c:v>258702.11140429118</c:v>
                </c:pt>
                <c:pt idx="3300">
                  <c:v>258780.50598350458</c:v>
                </c:pt>
                <c:pt idx="3301">
                  <c:v>258858.90056271802</c:v>
                </c:pt>
                <c:pt idx="3302">
                  <c:v>258937.29514193142</c:v>
                </c:pt>
                <c:pt idx="3303">
                  <c:v>259015.68972114482</c:v>
                </c:pt>
                <c:pt idx="3304">
                  <c:v>259094.08430035828</c:v>
                </c:pt>
                <c:pt idx="3305">
                  <c:v>259172.47887957166</c:v>
                </c:pt>
                <c:pt idx="3306">
                  <c:v>259250.87345878512</c:v>
                </c:pt>
                <c:pt idx="3307">
                  <c:v>259329.2680379985</c:v>
                </c:pt>
                <c:pt idx="3308">
                  <c:v>259407.66261721196</c:v>
                </c:pt>
                <c:pt idx="3309">
                  <c:v>259486.05719642533</c:v>
                </c:pt>
                <c:pt idx="3310">
                  <c:v>259564.45177563879</c:v>
                </c:pt>
                <c:pt idx="3311">
                  <c:v>259642.84635485217</c:v>
                </c:pt>
                <c:pt idx="3312">
                  <c:v>259721.24093406563</c:v>
                </c:pt>
                <c:pt idx="3313">
                  <c:v>259799.63551327906</c:v>
                </c:pt>
                <c:pt idx="3314">
                  <c:v>259878.0300924925</c:v>
                </c:pt>
                <c:pt idx="3315">
                  <c:v>259956.4246717059</c:v>
                </c:pt>
                <c:pt idx="3316">
                  <c:v>260034.81925091933</c:v>
                </c:pt>
                <c:pt idx="3317">
                  <c:v>260113.21383013274</c:v>
                </c:pt>
                <c:pt idx="3318">
                  <c:v>260191.60840934617</c:v>
                </c:pt>
                <c:pt idx="3319">
                  <c:v>260270.0029885596</c:v>
                </c:pt>
                <c:pt idx="3320">
                  <c:v>260348.397567773</c:v>
                </c:pt>
                <c:pt idx="3321">
                  <c:v>260426.79214698644</c:v>
                </c:pt>
                <c:pt idx="3322">
                  <c:v>260505.18672619984</c:v>
                </c:pt>
                <c:pt idx="3323">
                  <c:v>260583.58130541327</c:v>
                </c:pt>
                <c:pt idx="3324">
                  <c:v>260661.97588462671</c:v>
                </c:pt>
                <c:pt idx="3325">
                  <c:v>260740.37046384011</c:v>
                </c:pt>
                <c:pt idx="3326">
                  <c:v>260818.76504305354</c:v>
                </c:pt>
                <c:pt idx="3327">
                  <c:v>260897.15962226695</c:v>
                </c:pt>
                <c:pt idx="3328">
                  <c:v>260975.55420148035</c:v>
                </c:pt>
                <c:pt idx="3329">
                  <c:v>261053.94878069381</c:v>
                </c:pt>
                <c:pt idx="3330">
                  <c:v>261132.34335990727</c:v>
                </c:pt>
                <c:pt idx="3331">
                  <c:v>261210.73793912065</c:v>
                </c:pt>
                <c:pt idx="3332">
                  <c:v>261289.13251833411</c:v>
                </c:pt>
                <c:pt idx="3333">
                  <c:v>261367.52709754749</c:v>
                </c:pt>
                <c:pt idx="3334">
                  <c:v>261445.92167676095</c:v>
                </c:pt>
                <c:pt idx="3335">
                  <c:v>261524.31625597432</c:v>
                </c:pt>
                <c:pt idx="3336">
                  <c:v>261602.71083518775</c:v>
                </c:pt>
                <c:pt idx="3337">
                  <c:v>261681.10541440116</c:v>
                </c:pt>
                <c:pt idx="3338">
                  <c:v>261759.49999361459</c:v>
                </c:pt>
                <c:pt idx="3339">
                  <c:v>261837.89457282802</c:v>
                </c:pt>
                <c:pt idx="3340">
                  <c:v>261916.28915204143</c:v>
                </c:pt>
                <c:pt idx="3341">
                  <c:v>261994.68373125486</c:v>
                </c:pt>
                <c:pt idx="3342">
                  <c:v>262073.07831046826</c:v>
                </c:pt>
                <c:pt idx="3343">
                  <c:v>262151.4728896817</c:v>
                </c:pt>
                <c:pt idx="3344">
                  <c:v>262229.8674688951</c:v>
                </c:pt>
                <c:pt idx="3345">
                  <c:v>262308.26204810856</c:v>
                </c:pt>
                <c:pt idx="3346">
                  <c:v>262386.65662732197</c:v>
                </c:pt>
                <c:pt idx="3347">
                  <c:v>262465.05120653543</c:v>
                </c:pt>
                <c:pt idx="3348">
                  <c:v>262543.44578574883</c:v>
                </c:pt>
                <c:pt idx="3349">
                  <c:v>262621.84036496229</c:v>
                </c:pt>
                <c:pt idx="3350">
                  <c:v>262700.23494417564</c:v>
                </c:pt>
                <c:pt idx="3351">
                  <c:v>262778.6295233891</c:v>
                </c:pt>
                <c:pt idx="3352">
                  <c:v>262857.0241026025</c:v>
                </c:pt>
                <c:pt idx="3353">
                  <c:v>262935.41868181597</c:v>
                </c:pt>
                <c:pt idx="3354">
                  <c:v>263013.81326102931</c:v>
                </c:pt>
                <c:pt idx="3355">
                  <c:v>263092.20784024277</c:v>
                </c:pt>
                <c:pt idx="3356">
                  <c:v>263170.60241945618</c:v>
                </c:pt>
                <c:pt idx="3357">
                  <c:v>263248.99699866964</c:v>
                </c:pt>
                <c:pt idx="3358">
                  <c:v>263327.39157788304</c:v>
                </c:pt>
                <c:pt idx="3359">
                  <c:v>263405.7861570965</c:v>
                </c:pt>
                <c:pt idx="3360">
                  <c:v>263484.18073630985</c:v>
                </c:pt>
                <c:pt idx="3361">
                  <c:v>263562.57531552325</c:v>
                </c:pt>
                <c:pt idx="3362">
                  <c:v>263640.96989473671</c:v>
                </c:pt>
                <c:pt idx="3363">
                  <c:v>263719.36447395012</c:v>
                </c:pt>
                <c:pt idx="3364">
                  <c:v>263797.75905316358</c:v>
                </c:pt>
                <c:pt idx="3365">
                  <c:v>263876.15363237698</c:v>
                </c:pt>
                <c:pt idx="3366">
                  <c:v>263954.54821159045</c:v>
                </c:pt>
                <c:pt idx="3367">
                  <c:v>264032.94279080379</c:v>
                </c:pt>
                <c:pt idx="3368">
                  <c:v>264111.33737001725</c:v>
                </c:pt>
                <c:pt idx="3369">
                  <c:v>264189.73194923066</c:v>
                </c:pt>
                <c:pt idx="3370">
                  <c:v>264268.12652844412</c:v>
                </c:pt>
                <c:pt idx="3371">
                  <c:v>264346.52110765746</c:v>
                </c:pt>
                <c:pt idx="3372">
                  <c:v>264424.91568687093</c:v>
                </c:pt>
                <c:pt idx="3373">
                  <c:v>264503.31026608433</c:v>
                </c:pt>
                <c:pt idx="3374">
                  <c:v>264581.70484529779</c:v>
                </c:pt>
                <c:pt idx="3375">
                  <c:v>264660.09942451119</c:v>
                </c:pt>
                <c:pt idx="3376">
                  <c:v>264738.49400372466</c:v>
                </c:pt>
                <c:pt idx="3377">
                  <c:v>264816.888582938</c:v>
                </c:pt>
                <c:pt idx="3378">
                  <c:v>264895.28316215146</c:v>
                </c:pt>
                <c:pt idx="3379">
                  <c:v>264973.67774136487</c:v>
                </c:pt>
                <c:pt idx="3380">
                  <c:v>265052.07232057833</c:v>
                </c:pt>
                <c:pt idx="3381">
                  <c:v>265130.46689979173</c:v>
                </c:pt>
                <c:pt idx="3382">
                  <c:v>265208.86147900514</c:v>
                </c:pt>
                <c:pt idx="3383">
                  <c:v>265287.2560582186</c:v>
                </c:pt>
                <c:pt idx="3384">
                  <c:v>265365.65063743194</c:v>
                </c:pt>
                <c:pt idx="3385">
                  <c:v>265444.04521664541</c:v>
                </c:pt>
                <c:pt idx="3386">
                  <c:v>265522.43979585881</c:v>
                </c:pt>
                <c:pt idx="3387">
                  <c:v>265600.83437507227</c:v>
                </c:pt>
                <c:pt idx="3388">
                  <c:v>265679.22895428567</c:v>
                </c:pt>
                <c:pt idx="3389">
                  <c:v>265757.62353349914</c:v>
                </c:pt>
                <c:pt idx="3390">
                  <c:v>265836.01811271248</c:v>
                </c:pt>
                <c:pt idx="3391">
                  <c:v>265914.41269192594</c:v>
                </c:pt>
                <c:pt idx="3392">
                  <c:v>265992.80727113935</c:v>
                </c:pt>
                <c:pt idx="3393">
                  <c:v>266071.20185035281</c:v>
                </c:pt>
                <c:pt idx="3394">
                  <c:v>266149.59642956615</c:v>
                </c:pt>
                <c:pt idx="3395">
                  <c:v>266227.99100877962</c:v>
                </c:pt>
                <c:pt idx="3396">
                  <c:v>266306.38558799302</c:v>
                </c:pt>
                <c:pt idx="3397">
                  <c:v>266384.78016720648</c:v>
                </c:pt>
                <c:pt idx="3398">
                  <c:v>266463.17474641989</c:v>
                </c:pt>
                <c:pt idx="3399">
                  <c:v>266541.56932563335</c:v>
                </c:pt>
                <c:pt idx="3400">
                  <c:v>266619.96390484675</c:v>
                </c:pt>
                <c:pt idx="3401">
                  <c:v>266698.35848406015</c:v>
                </c:pt>
                <c:pt idx="3402">
                  <c:v>266776.75306327356</c:v>
                </c:pt>
                <c:pt idx="3403">
                  <c:v>266855.14764248702</c:v>
                </c:pt>
                <c:pt idx="3404">
                  <c:v>266933.54222170042</c:v>
                </c:pt>
                <c:pt idx="3405">
                  <c:v>267011.93680091383</c:v>
                </c:pt>
                <c:pt idx="3406">
                  <c:v>267090.33138012729</c:v>
                </c:pt>
                <c:pt idx="3407">
                  <c:v>267168.72595934069</c:v>
                </c:pt>
                <c:pt idx="3408">
                  <c:v>267247.1205385541</c:v>
                </c:pt>
                <c:pt idx="3409">
                  <c:v>267325.5151177675</c:v>
                </c:pt>
                <c:pt idx="3410">
                  <c:v>267403.90969698096</c:v>
                </c:pt>
                <c:pt idx="3411">
                  <c:v>267482.30427619431</c:v>
                </c:pt>
                <c:pt idx="3412">
                  <c:v>267560.69885540777</c:v>
                </c:pt>
                <c:pt idx="3413">
                  <c:v>267639.09343462117</c:v>
                </c:pt>
                <c:pt idx="3414">
                  <c:v>267717.48801383463</c:v>
                </c:pt>
                <c:pt idx="3415">
                  <c:v>267795.8825930481</c:v>
                </c:pt>
                <c:pt idx="3416">
                  <c:v>267874.2771722615</c:v>
                </c:pt>
                <c:pt idx="3417">
                  <c:v>267952.6717514749</c:v>
                </c:pt>
                <c:pt idx="3418">
                  <c:v>268031.06633068831</c:v>
                </c:pt>
                <c:pt idx="3419">
                  <c:v>268109.46090990177</c:v>
                </c:pt>
                <c:pt idx="3420">
                  <c:v>268187.85548911517</c:v>
                </c:pt>
                <c:pt idx="3421">
                  <c:v>268266.25006832858</c:v>
                </c:pt>
                <c:pt idx="3422">
                  <c:v>268344.64464754198</c:v>
                </c:pt>
                <c:pt idx="3423">
                  <c:v>268423.03922675544</c:v>
                </c:pt>
                <c:pt idx="3424">
                  <c:v>268501.43380596885</c:v>
                </c:pt>
                <c:pt idx="3425">
                  <c:v>268579.82838518225</c:v>
                </c:pt>
                <c:pt idx="3426">
                  <c:v>268658.22296439571</c:v>
                </c:pt>
                <c:pt idx="3427">
                  <c:v>268736.61754360911</c:v>
                </c:pt>
                <c:pt idx="3428">
                  <c:v>268815.01212282252</c:v>
                </c:pt>
                <c:pt idx="3429">
                  <c:v>268893.40670203598</c:v>
                </c:pt>
                <c:pt idx="3430">
                  <c:v>268971.80128124938</c:v>
                </c:pt>
                <c:pt idx="3431">
                  <c:v>269050.19586046279</c:v>
                </c:pt>
                <c:pt idx="3432">
                  <c:v>269128.59043967625</c:v>
                </c:pt>
                <c:pt idx="3433">
                  <c:v>269206.98501888965</c:v>
                </c:pt>
                <c:pt idx="3434">
                  <c:v>269285.37959810311</c:v>
                </c:pt>
                <c:pt idx="3435">
                  <c:v>269363.77417731646</c:v>
                </c:pt>
                <c:pt idx="3436">
                  <c:v>269442.16875652992</c:v>
                </c:pt>
                <c:pt idx="3437">
                  <c:v>269520.56333574333</c:v>
                </c:pt>
                <c:pt idx="3438">
                  <c:v>269598.95791495679</c:v>
                </c:pt>
                <c:pt idx="3439">
                  <c:v>269677.35249417019</c:v>
                </c:pt>
                <c:pt idx="3440">
                  <c:v>269755.74707338365</c:v>
                </c:pt>
                <c:pt idx="3441">
                  <c:v>269834.141652597</c:v>
                </c:pt>
                <c:pt idx="3442">
                  <c:v>269912.5362318104</c:v>
                </c:pt>
                <c:pt idx="3443">
                  <c:v>269990.93081102386</c:v>
                </c:pt>
                <c:pt idx="3444">
                  <c:v>270069.32539023727</c:v>
                </c:pt>
                <c:pt idx="3445">
                  <c:v>270147.71996945067</c:v>
                </c:pt>
                <c:pt idx="3446">
                  <c:v>270226.11454866413</c:v>
                </c:pt>
                <c:pt idx="3447">
                  <c:v>270304.50912787754</c:v>
                </c:pt>
                <c:pt idx="3448">
                  <c:v>270382.90370709094</c:v>
                </c:pt>
                <c:pt idx="3449">
                  <c:v>270461.2982863044</c:v>
                </c:pt>
                <c:pt idx="3450">
                  <c:v>270539.69286551781</c:v>
                </c:pt>
                <c:pt idx="3451">
                  <c:v>270618.08744473127</c:v>
                </c:pt>
                <c:pt idx="3452">
                  <c:v>270696.48202394461</c:v>
                </c:pt>
                <c:pt idx="3453">
                  <c:v>270774.87660315807</c:v>
                </c:pt>
                <c:pt idx="3454">
                  <c:v>270853.27118237148</c:v>
                </c:pt>
                <c:pt idx="3455">
                  <c:v>270931.66576158494</c:v>
                </c:pt>
                <c:pt idx="3456">
                  <c:v>271010.06034079834</c:v>
                </c:pt>
                <c:pt idx="3457">
                  <c:v>271088.45492001181</c:v>
                </c:pt>
                <c:pt idx="3458">
                  <c:v>271166.84949922515</c:v>
                </c:pt>
                <c:pt idx="3459">
                  <c:v>271245.24407843861</c:v>
                </c:pt>
                <c:pt idx="3460">
                  <c:v>271323.63865765202</c:v>
                </c:pt>
                <c:pt idx="3461">
                  <c:v>271402.03323686548</c:v>
                </c:pt>
                <c:pt idx="3462">
                  <c:v>271480.42781607882</c:v>
                </c:pt>
                <c:pt idx="3463">
                  <c:v>271558.82239529229</c:v>
                </c:pt>
                <c:pt idx="3464">
                  <c:v>271637.21697450569</c:v>
                </c:pt>
                <c:pt idx="3465">
                  <c:v>271715.61155371915</c:v>
                </c:pt>
                <c:pt idx="3466">
                  <c:v>271794.00613293255</c:v>
                </c:pt>
                <c:pt idx="3467">
                  <c:v>271872.40071214596</c:v>
                </c:pt>
                <c:pt idx="3468">
                  <c:v>271950.79529135942</c:v>
                </c:pt>
                <c:pt idx="3469">
                  <c:v>272029.18987057282</c:v>
                </c:pt>
                <c:pt idx="3470">
                  <c:v>272107.58444978629</c:v>
                </c:pt>
                <c:pt idx="3471">
                  <c:v>272185.97902899963</c:v>
                </c:pt>
                <c:pt idx="3472">
                  <c:v>272264.37360821309</c:v>
                </c:pt>
                <c:pt idx="3473">
                  <c:v>272342.7681874265</c:v>
                </c:pt>
                <c:pt idx="3474">
                  <c:v>272421.16276663996</c:v>
                </c:pt>
                <c:pt idx="3475">
                  <c:v>272499.5573458533</c:v>
                </c:pt>
                <c:pt idx="3476">
                  <c:v>272577.95192506677</c:v>
                </c:pt>
                <c:pt idx="3477">
                  <c:v>272656.34650428017</c:v>
                </c:pt>
                <c:pt idx="3478">
                  <c:v>272734.74108349363</c:v>
                </c:pt>
                <c:pt idx="3479">
                  <c:v>272813.13566270703</c:v>
                </c:pt>
                <c:pt idx="3480">
                  <c:v>272891.5302419205</c:v>
                </c:pt>
                <c:pt idx="3481">
                  <c:v>272969.92482113384</c:v>
                </c:pt>
                <c:pt idx="3482">
                  <c:v>273048.3194003473</c:v>
                </c:pt>
                <c:pt idx="3483">
                  <c:v>273126.71397956077</c:v>
                </c:pt>
                <c:pt idx="3484">
                  <c:v>273205.10855877417</c:v>
                </c:pt>
                <c:pt idx="3485">
                  <c:v>273283.50313798757</c:v>
                </c:pt>
                <c:pt idx="3486">
                  <c:v>273361.89771720098</c:v>
                </c:pt>
                <c:pt idx="3487">
                  <c:v>273440.29229641444</c:v>
                </c:pt>
                <c:pt idx="3488">
                  <c:v>273518.68687562784</c:v>
                </c:pt>
                <c:pt idx="3489">
                  <c:v>273597.08145484125</c:v>
                </c:pt>
                <c:pt idx="3490">
                  <c:v>273675.47603405471</c:v>
                </c:pt>
                <c:pt idx="3491">
                  <c:v>273753.87061326811</c:v>
                </c:pt>
                <c:pt idx="3492">
                  <c:v>273832.26519248151</c:v>
                </c:pt>
                <c:pt idx="3493">
                  <c:v>273910.65977169498</c:v>
                </c:pt>
                <c:pt idx="3494">
                  <c:v>273989.05435090832</c:v>
                </c:pt>
                <c:pt idx="3495">
                  <c:v>274067.44893012178</c:v>
                </c:pt>
                <c:pt idx="3496">
                  <c:v>274145.84350933519</c:v>
                </c:pt>
                <c:pt idx="3497">
                  <c:v>274224.23808854865</c:v>
                </c:pt>
                <c:pt idx="3498">
                  <c:v>274302.63266776199</c:v>
                </c:pt>
                <c:pt idx="3499">
                  <c:v>274381.02724697546</c:v>
                </c:pt>
                <c:pt idx="3500">
                  <c:v>274459.42182618892</c:v>
                </c:pt>
                <c:pt idx="3501">
                  <c:v>274537.81640540232</c:v>
                </c:pt>
                <c:pt idx="3502">
                  <c:v>274616.21098461573</c:v>
                </c:pt>
                <c:pt idx="3503">
                  <c:v>274694.60556382919</c:v>
                </c:pt>
                <c:pt idx="3504">
                  <c:v>274773.00014304259</c:v>
                </c:pt>
                <c:pt idx="3505">
                  <c:v>274851.39472225599</c:v>
                </c:pt>
                <c:pt idx="3506">
                  <c:v>274929.7893014694</c:v>
                </c:pt>
                <c:pt idx="3507">
                  <c:v>275008.18388068286</c:v>
                </c:pt>
                <c:pt idx="3508">
                  <c:v>275086.57845989626</c:v>
                </c:pt>
                <c:pt idx="3509">
                  <c:v>275164.97303910967</c:v>
                </c:pt>
                <c:pt idx="3510">
                  <c:v>275243.36761832313</c:v>
                </c:pt>
                <c:pt idx="3511">
                  <c:v>275321.76219753653</c:v>
                </c:pt>
                <c:pt idx="3512">
                  <c:v>275400.15677674994</c:v>
                </c:pt>
                <c:pt idx="3513">
                  <c:v>275478.5513559634</c:v>
                </c:pt>
                <c:pt idx="3514">
                  <c:v>275556.9459351768</c:v>
                </c:pt>
                <c:pt idx="3515">
                  <c:v>275635.34051439021</c:v>
                </c:pt>
                <c:pt idx="3516">
                  <c:v>275713.73509360361</c:v>
                </c:pt>
                <c:pt idx="3517">
                  <c:v>275792.12967281707</c:v>
                </c:pt>
                <c:pt idx="3518">
                  <c:v>275870.52425203047</c:v>
                </c:pt>
                <c:pt idx="3519">
                  <c:v>275948.91883124394</c:v>
                </c:pt>
                <c:pt idx="3520">
                  <c:v>276027.31341045734</c:v>
                </c:pt>
                <c:pt idx="3521">
                  <c:v>276105.7079896708</c:v>
                </c:pt>
                <c:pt idx="3522">
                  <c:v>276184.10256888415</c:v>
                </c:pt>
                <c:pt idx="3523">
                  <c:v>276262.49714809761</c:v>
                </c:pt>
                <c:pt idx="3524">
                  <c:v>276340.89172731101</c:v>
                </c:pt>
                <c:pt idx="3525">
                  <c:v>276419.28630652442</c:v>
                </c:pt>
                <c:pt idx="3526">
                  <c:v>276497.68088573782</c:v>
                </c:pt>
                <c:pt idx="3527">
                  <c:v>276576.07546495128</c:v>
                </c:pt>
                <c:pt idx="3528">
                  <c:v>276654.47004416469</c:v>
                </c:pt>
                <c:pt idx="3529">
                  <c:v>276732.86462337809</c:v>
                </c:pt>
                <c:pt idx="3530">
                  <c:v>276811.25920259155</c:v>
                </c:pt>
                <c:pt idx="3531">
                  <c:v>276889.65378180495</c:v>
                </c:pt>
                <c:pt idx="3532">
                  <c:v>276968.04836101836</c:v>
                </c:pt>
                <c:pt idx="3533">
                  <c:v>277046.44294023182</c:v>
                </c:pt>
                <c:pt idx="3534">
                  <c:v>277124.83751944528</c:v>
                </c:pt>
                <c:pt idx="3535">
                  <c:v>277203.23209865863</c:v>
                </c:pt>
                <c:pt idx="3536">
                  <c:v>277281.62667787209</c:v>
                </c:pt>
                <c:pt idx="3537">
                  <c:v>277360.02125708549</c:v>
                </c:pt>
                <c:pt idx="3538">
                  <c:v>277438.41583629895</c:v>
                </c:pt>
                <c:pt idx="3539">
                  <c:v>277516.8104155123</c:v>
                </c:pt>
                <c:pt idx="3540">
                  <c:v>277595.20499472576</c:v>
                </c:pt>
                <c:pt idx="3541">
                  <c:v>277673.59957393917</c:v>
                </c:pt>
                <c:pt idx="3542">
                  <c:v>277751.99415315263</c:v>
                </c:pt>
                <c:pt idx="3543">
                  <c:v>277830.38873236603</c:v>
                </c:pt>
                <c:pt idx="3544">
                  <c:v>277908.78331157949</c:v>
                </c:pt>
                <c:pt idx="3545">
                  <c:v>277987.17789079284</c:v>
                </c:pt>
                <c:pt idx="3546">
                  <c:v>278065.57247000624</c:v>
                </c:pt>
                <c:pt idx="3547">
                  <c:v>278143.9670492197</c:v>
                </c:pt>
                <c:pt idx="3548">
                  <c:v>278222.36162843305</c:v>
                </c:pt>
                <c:pt idx="3549">
                  <c:v>278300.75620764651</c:v>
                </c:pt>
                <c:pt idx="3550">
                  <c:v>278379.15078685991</c:v>
                </c:pt>
                <c:pt idx="3551">
                  <c:v>278457.54536607338</c:v>
                </c:pt>
                <c:pt idx="3552">
                  <c:v>278535.93994528678</c:v>
                </c:pt>
                <c:pt idx="3553">
                  <c:v>278614.33452450024</c:v>
                </c:pt>
                <c:pt idx="3554">
                  <c:v>278692.72910371359</c:v>
                </c:pt>
                <c:pt idx="3555">
                  <c:v>278771.12368292705</c:v>
                </c:pt>
                <c:pt idx="3556">
                  <c:v>278849.51826214045</c:v>
                </c:pt>
                <c:pt idx="3557">
                  <c:v>278927.91284135391</c:v>
                </c:pt>
                <c:pt idx="3558">
                  <c:v>279006.30742056732</c:v>
                </c:pt>
                <c:pt idx="3559">
                  <c:v>279084.70199978072</c:v>
                </c:pt>
                <c:pt idx="3560">
                  <c:v>279163.09657899418</c:v>
                </c:pt>
                <c:pt idx="3561">
                  <c:v>279241.49115820759</c:v>
                </c:pt>
                <c:pt idx="3562">
                  <c:v>279319.88573742099</c:v>
                </c:pt>
                <c:pt idx="3563">
                  <c:v>279398.28031663445</c:v>
                </c:pt>
                <c:pt idx="3564">
                  <c:v>279476.67489584786</c:v>
                </c:pt>
                <c:pt idx="3565">
                  <c:v>279555.06947506126</c:v>
                </c:pt>
                <c:pt idx="3566">
                  <c:v>279633.46405427466</c:v>
                </c:pt>
                <c:pt idx="3567">
                  <c:v>279711.85863348807</c:v>
                </c:pt>
                <c:pt idx="3568">
                  <c:v>279790.25321270153</c:v>
                </c:pt>
                <c:pt idx="3569">
                  <c:v>279868.64779191493</c:v>
                </c:pt>
                <c:pt idx="3570">
                  <c:v>279947.04237112839</c:v>
                </c:pt>
                <c:pt idx="3571">
                  <c:v>280025.43695034174</c:v>
                </c:pt>
                <c:pt idx="3572">
                  <c:v>280103.8315295552</c:v>
                </c:pt>
                <c:pt idx="3573">
                  <c:v>280182.22610876866</c:v>
                </c:pt>
                <c:pt idx="3574">
                  <c:v>280260.62068798207</c:v>
                </c:pt>
                <c:pt idx="3575">
                  <c:v>280339.01526719547</c:v>
                </c:pt>
                <c:pt idx="3576">
                  <c:v>280417.40984640887</c:v>
                </c:pt>
                <c:pt idx="3577">
                  <c:v>280495.80442562234</c:v>
                </c:pt>
                <c:pt idx="3578">
                  <c:v>280574.19900483574</c:v>
                </c:pt>
                <c:pt idx="3579">
                  <c:v>280652.59358404914</c:v>
                </c:pt>
                <c:pt idx="3580">
                  <c:v>280730.98816326261</c:v>
                </c:pt>
                <c:pt idx="3581">
                  <c:v>280809.38274247601</c:v>
                </c:pt>
                <c:pt idx="3582">
                  <c:v>280887.77732168941</c:v>
                </c:pt>
                <c:pt idx="3583">
                  <c:v>280966.17190090287</c:v>
                </c:pt>
                <c:pt idx="3584">
                  <c:v>281044.56648011628</c:v>
                </c:pt>
                <c:pt idx="3585">
                  <c:v>281122.96105932968</c:v>
                </c:pt>
                <c:pt idx="3586">
                  <c:v>281201.35563854309</c:v>
                </c:pt>
                <c:pt idx="3587">
                  <c:v>281279.75021775655</c:v>
                </c:pt>
                <c:pt idx="3588">
                  <c:v>281358.14479696995</c:v>
                </c:pt>
                <c:pt idx="3589">
                  <c:v>281436.53937618335</c:v>
                </c:pt>
                <c:pt idx="3590">
                  <c:v>281514.93395539682</c:v>
                </c:pt>
                <c:pt idx="3591">
                  <c:v>281593.32853461022</c:v>
                </c:pt>
                <c:pt idx="3592">
                  <c:v>281671.72311382368</c:v>
                </c:pt>
                <c:pt idx="3593">
                  <c:v>281750.11769303709</c:v>
                </c:pt>
                <c:pt idx="3594">
                  <c:v>281828.51227225055</c:v>
                </c:pt>
                <c:pt idx="3595">
                  <c:v>281906.90685146389</c:v>
                </c:pt>
                <c:pt idx="3596">
                  <c:v>281985.30143067735</c:v>
                </c:pt>
                <c:pt idx="3597">
                  <c:v>282063.69600989076</c:v>
                </c:pt>
                <c:pt idx="3598">
                  <c:v>282142.09058910422</c:v>
                </c:pt>
                <c:pt idx="3599">
                  <c:v>282220.48516831757</c:v>
                </c:pt>
                <c:pt idx="3600">
                  <c:v>282298.87974753103</c:v>
                </c:pt>
                <c:pt idx="3601">
                  <c:v>282377.27432674443</c:v>
                </c:pt>
                <c:pt idx="3602">
                  <c:v>282455.66890595783</c:v>
                </c:pt>
                <c:pt idx="3603">
                  <c:v>282534.0634851713</c:v>
                </c:pt>
                <c:pt idx="3604">
                  <c:v>282612.4580643847</c:v>
                </c:pt>
                <c:pt idx="3605">
                  <c:v>282690.8526435981</c:v>
                </c:pt>
                <c:pt idx="3606">
                  <c:v>282769.24722281151</c:v>
                </c:pt>
                <c:pt idx="3607">
                  <c:v>282847.64180202497</c:v>
                </c:pt>
                <c:pt idx="3608">
                  <c:v>282926.03638123837</c:v>
                </c:pt>
                <c:pt idx="3609">
                  <c:v>283004.43096045183</c:v>
                </c:pt>
                <c:pt idx="3610">
                  <c:v>283082.82553966524</c:v>
                </c:pt>
                <c:pt idx="3611">
                  <c:v>283161.2201188787</c:v>
                </c:pt>
                <c:pt idx="3612">
                  <c:v>283239.61469809205</c:v>
                </c:pt>
                <c:pt idx="3613">
                  <c:v>283318.00927730551</c:v>
                </c:pt>
                <c:pt idx="3614">
                  <c:v>283396.40385651891</c:v>
                </c:pt>
                <c:pt idx="3615">
                  <c:v>283474.79843573237</c:v>
                </c:pt>
                <c:pt idx="3616">
                  <c:v>283553.19301494572</c:v>
                </c:pt>
                <c:pt idx="3617">
                  <c:v>283631.58759415918</c:v>
                </c:pt>
                <c:pt idx="3618">
                  <c:v>283709.98217337258</c:v>
                </c:pt>
                <c:pt idx="3619">
                  <c:v>283788.37675258605</c:v>
                </c:pt>
                <c:pt idx="3620">
                  <c:v>283866.77133179945</c:v>
                </c:pt>
                <c:pt idx="3621">
                  <c:v>283945.16591101291</c:v>
                </c:pt>
                <c:pt idx="3622">
                  <c:v>284023.56049022626</c:v>
                </c:pt>
                <c:pt idx="3623">
                  <c:v>284101.95506943972</c:v>
                </c:pt>
                <c:pt idx="3624">
                  <c:v>284180.34964865318</c:v>
                </c:pt>
                <c:pt idx="3625">
                  <c:v>284258.74422786653</c:v>
                </c:pt>
                <c:pt idx="3626">
                  <c:v>284337.13880707999</c:v>
                </c:pt>
                <c:pt idx="3627">
                  <c:v>284415.53338629339</c:v>
                </c:pt>
                <c:pt idx="3628">
                  <c:v>284493.92796550685</c:v>
                </c:pt>
                <c:pt idx="3629">
                  <c:v>284572.3225447202</c:v>
                </c:pt>
                <c:pt idx="3630">
                  <c:v>284650.71712393366</c:v>
                </c:pt>
                <c:pt idx="3631">
                  <c:v>284729.11170314706</c:v>
                </c:pt>
                <c:pt idx="3632">
                  <c:v>284807.50628236053</c:v>
                </c:pt>
                <c:pt idx="3633">
                  <c:v>284885.90086157393</c:v>
                </c:pt>
                <c:pt idx="3634">
                  <c:v>284964.29544078739</c:v>
                </c:pt>
                <c:pt idx="3635">
                  <c:v>285042.69002000074</c:v>
                </c:pt>
                <c:pt idx="3636">
                  <c:v>285121.0845992142</c:v>
                </c:pt>
                <c:pt idx="3637">
                  <c:v>285199.4791784276</c:v>
                </c:pt>
                <c:pt idx="3638">
                  <c:v>285277.87375764106</c:v>
                </c:pt>
                <c:pt idx="3639">
                  <c:v>285356.26833685441</c:v>
                </c:pt>
                <c:pt idx="3640">
                  <c:v>285434.66291606787</c:v>
                </c:pt>
                <c:pt idx="3641">
                  <c:v>285513.05749528133</c:v>
                </c:pt>
                <c:pt idx="3642">
                  <c:v>285591.45207449474</c:v>
                </c:pt>
                <c:pt idx="3643">
                  <c:v>285669.84665370814</c:v>
                </c:pt>
                <c:pt idx="3644">
                  <c:v>285748.2412329216</c:v>
                </c:pt>
                <c:pt idx="3645">
                  <c:v>285826.63581213501</c:v>
                </c:pt>
                <c:pt idx="3646">
                  <c:v>285905.03039134841</c:v>
                </c:pt>
                <c:pt idx="3647">
                  <c:v>285983.42497056181</c:v>
                </c:pt>
                <c:pt idx="3648">
                  <c:v>286061.81954977527</c:v>
                </c:pt>
                <c:pt idx="3649">
                  <c:v>286140.21412898868</c:v>
                </c:pt>
                <c:pt idx="3650">
                  <c:v>286218.60870820208</c:v>
                </c:pt>
                <c:pt idx="3651">
                  <c:v>286297.00328741554</c:v>
                </c:pt>
                <c:pt idx="3652">
                  <c:v>286375.39786662889</c:v>
                </c:pt>
                <c:pt idx="3653">
                  <c:v>286453.79244584235</c:v>
                </c:pt>
                <c:pt idx="3654">
                  <c:v>286532.18702505575</c:v>
                </c:pt>
                <c:pt idx="3655">
                  <c:v>286610.58160426922</c:v>
                </c:pt>
                <c:pt idx="3656">
                  <c:v>286688.97618348256</c:v>
                </c:pt>
                <c:pt idx="3657">
                  <c:v>286767.37076269602</c:v>
                </c:pt>
                <c:pt idx="3658">
                  <c:v>286845.76534190949</c:v>
                </c:pt>
                <c:pt idx="3659">
                  <c:v>286924.15992112289</c:v>
                </c:pt>
                <c:pt idx="3660">
                  <c:v>287002.55450033629</c:v>
                </c:pt>
                <c:pt idx="3661">
                  <c:v>287080.94907954975</c:v>
                </c:pt>
                <c:pt idx="3662">
                  <c:v>287159.34365876316</c:v>
                </c:pt>
                <c:pt idx="3663">
                  <c:v>287237.73823797656</c:v>
                </c:pt>
                <c:pt idx="3664">
                  <c:v>287316.13281719002</c:v>
                </c:pt>
                <c:pt idx="3665">
                  <c:v>287394.52739640343</c:v>
                </c:pt>
                <c:pt idx="3666">
                  <c:v>287472.92197561683</c:v>
                </c:pt>
                <c:pt idx="3667">
                  <c:v>287551.31655483023</c:v>
                </c:pt>
                <c:pt idx="3668">
                  <c:v>287629.7111340437</c:v>
                </c:pt>
                <c:pt idx="3669">
                  <c:v>287708.1057132571</c:v>
                </c:pt>
                <c:pt idx="3670">
                  <c:v>287786.5002924705</c:v>
                </c:pt>
                <c:pt idx="3671">
                  <c:v>287864.89487168397</c:v>
                </c:pt>
                <c:pt idx="3672">
                  <c:v>287943.28945089737</c:v>
                </c:pt>
                <c:pt idx="3673">
                  <c:v>288021.68403011077</c:v>
                </c:pt>
                <c:pt idx="3674">
                  <c:v>288100.07860932424</c:v>
                </c:pt>
                <c:pt idx="3675">
                  <c:v>288178.4731885377</c:v>
                </c:pt>
                <c:pt idx="3676">
                  <c:v>288256.86776775104</c:v>
                </c:pt>
                <c:pt idx="3677">
                  <c:v>288335.2623469645</c:v>
                </c:pt>
                <c:pt idx="3678">
                  <c:v>288413.65692617791</c:v>
                </c:pt>
                <c:pt idx="3679">
                  <c:v>288492.05150539137</c:v>
                </c:pt>
                <c:pt idx="3680">
                  <c:v>288570.44608460471</c:v>
                </c:pt>
                <c:pt idx="3681">
                  <c:v>288648.84066381818</c:v>
                </c:pt>
                <c:pt idx="3682">
                  <c:v>288727.23524303158</c:v>
                </c:pt>
                <c:pt idx="3683">
                  <c:v>288805.62982224498</c:v>
                </c:pt>
                <c:pt idx="3684">
                  <c:v>288884.02440145845</c:v>
                </c:pt>
                <c:pt idx="3685">
                  <c:v>288962.41898067185</c:v>
                </c:pt>
                <c:pt idx="3686">
                  <c:v>289040.81355988525</c:v>
                </c:pt>
                <c:pt idx="3687">
                  <c:v>289119.20813909872</c:v>
                </c:pt>
                <c:pt idx="3688">
                  <c:v>289197.60271831212</c:v>
                </c:pt>
                <c:pt idx="3689">
                  <c:v>289275.99729752552</c:v>
                </c:pt>
                <c:pt idx="3690">
                  <c:v>289354.39187673893</c:v>
                </c:pt>
                <c:pt idx="3691">
                  <c:v>289432.78645595239</c:v>
                </c:pt>
                <c:pt idx="3692">
                  <c:v>289511.18103516585</c:v>
                </c:pt>
                <c:pt idx="3693">
                  <c:v>289589.5756143792</c:v>
                </c:pt>
                <c:pt idx="3694">
                  <c:v>289667.97019359266</c:v>
                </c:pt>
                <c:pt idx="3695">
                  <c:v>289746.36477280606</c:v>
                </c:pt>
                <c:pt idx="3696">
                  <c:v>289824.75935201952</c:v>
                </c:pt>
                <c:pt idx="3697">
                  <c:v>289903.15393123293</c:v>
                </c:pt>
                <c:pt idx="3698">
                  <c:v>289981.54851044639</c:v>
                </c:pt>
                <c:pt idx="3699">
                  <c:v>290059.94308965973</c:v>
                </c:pt>
                <c:pt idx="3700">
                  <c:v>290138.3376688732</c:v>
                </c:pt>
                <c:pt idx="3701">
                  <c:v>290216.7322480866</c:v>
                </c:pt>
                <c:pt idx="3702">
                  <c:v>290295.12682730006</c:v>
                </c:pt>
                <c:pt idx="3703">
                  <c:v>290373.52140651341</c:v>
                </c:pt>
                <c:pt idx="3704">
                  <c:v>290451.91598572687</c:v>
                </c:pt>
                <c:pt idx="3705">
                  <c:v>290530.31056494027</c:v>
                </c:pt>
                <c:pt idx="3706">
                  <c:v>290608.70514415373</c:v>
                </c:pt>
                <c:pt idx="3707">
                  <c:v>290687.09972336714</c:v>
                </c:pt>
                <c:pt idx="3708">
                  <c:v>290765.49430258054</c:v>
                </c:pt>
                <c:pt idx="3709">
                  <c:v>290843.888881794</c:v>
                </c:pt>
                <c:pt idx="3710">
                  <c:v>290922.28346100735</c:v>
                </c:pt>
                <c:pt idx="3711">
                  <c:v>291000.67804022081</c:v>
                </c:pt>
                <c:pt idx="3712">
                  <c:v>291079.07261943421</c:v>
                </c:pt>
                <c:pt idx="3713">
                  <c:v>291157.46719864768</c:v>
                </c:pt>
                <c:pt idx="3714">
                  <c:v>291235.86177786108</c:v>
                </c:pt>
                <c:pt idx="3715">
                  <c:v>291314.25635707454</c:v>
                </c:pt>
                <c:pt idx="3716">
                  <c:v>291392.65093628789</c:v>
                </c:pt>
                <c:pt idx="3717">
                  <c:v>291471.04551550135</c:v>
                </c:pt>
                <c:pt idx="3718">
                  <c:v>291549.44009471475</c:v>
                </c:pt>
                <c:pt idx="3719">
                  <c:v>291627.83467392821</c:v>
                </c:pt>
                <c:pt idx="3720">
                  <c:v>291706.22925314156</c:v>
                </c:pt>
                <c:pt idx="3721">
                  <c:v>291784.62383235502</c:v>
                </c:pt>
                <c:pt idx="3722">
                  <c:v>291863.01841156842</c:v>
                </c:pt>
                <c:pt idx="3723">
                  <c:v>291941.41299078189</c:v>
                </c:pt>
                <c:pt idx="3724">
                  <c:v>292019.80756999529</c:v>
                </c:pt>
                <c:pt idx="3725">
                  <c:v>292098.20214920875</c:v>
                </c:pt>
                <c:pt idx="3726">
                  <c:v>292176.59672842216</c:v>
                </c:pt>
                <c:pt idx="3727">
                  <c:v>292254.99130763556</c:v>
                </c:pt>
                <c:pt idx="3728">
                  <c:v>292333.38588684902</c:v>
                </c:pt>
                <c:pt idx="3729">
                  <c:v>292411.78046606242</c:v>
                </c:pt>
                <c:pt idx="3730">
                  <c:v>292490.17504527583</c:v>
                </c:pt>
                <c:pt idx="3731">
                  <c:v>292568.56962448923</c:v>
                </c:pt>
                <c:pt idx="3732">
                  <c:v>292646.96420370269</c:v>
                </c:pt>
                <c:pt idx="3733">
                  <c:v>292725.35878291604</c:v>
                </c:pt>
                <c:pt idx="3734">
                  <c:v>292803.7533621295</c:v>
                </c:pt>
                <c:pt idx="3735">
                  <c:v>292882.1479413429</c:v>
                </c:pt>
                <c:pt idx="3736">
                  <c:v>292960.54252055637</c:v>
                </c:pt>
                <c:pt idx="3737">
                  <c:v>293038.93709976977</c:v>
                </c:pt>
                <c:pt idx="3738">
                  <c:v>293117.33167898323</c:v>
                </c:pt>
                <c:pt idx="3739">
                  <c:v>293195.72625819658</c:v>
                </c:pt>
                <c:pt idx="3740">
                  <c:v>293274.12083741004</c:v>
                </c:pt>
                <c:pt idx="3741">
                  <c:v>293352.51541662344</c:v>
                </c:pt>
                <c:pt idx="3742">
                  <c:v>293430.9099958369</c:v>
                </c:pt>
                <c:pt idx="3743">
                  <c:v>293509.30457505025</c:v>
                </c:pt>
                <c:pt idx="3744">
                  <c:v>293587.69915426371</c:v>
                </c:pt>
                <c:pt idx="3745">
                  <c:v>293666.09373347717</c:v>
                </c:pt>
                <c:pt idx="3746">
                  <c:v>293744.48831269058</c:v>
                </c:pt>
                <c:pt idx="3747">
                  <c:v>293822.88289190398</c:v>
                </c:pt>
                <c:pt idx="3748">
                  <c:v>293901.27747111744</c:v>
                </c:pt>
                <c:pt idx="3749">
                  <c:v>293979.67205033085</c:v>
                </c:pt>
                <c:pt idx="3750">
                  <c:v>294058.06662954425</c:v>
                </c:pt>
                <c:pt idx="3751">
                  <c:v>294136.46120875765</c:v>
                </c:pt>
                <c:pt idx="3752">
                  <c:v>294214.85578797112</c:v>
                </c:pt>
                <c:pt idx="3753">
                  <c:v>294293.25036718452</c:v>
                </c:pt>
                <c:pt idx="3754">
                  <c:v>294371.64494639792</c:v>
                </c:pt>
                <c:pt idx="3755">
                  <c:v>294450.03952561138</c:v>
                </c:pt>
                <c:pt idx="3756">
                  <c:v>294528.43410482479</c:v>
                </c:pt>
                <c:pt idx="3757">
                  <c:v>294606.82868403819</c:v>
                </c:pt>
                <c:pt idx="3758">
                  <c:v>294685.2232632516</c:v>
                </c:pt>
                <c:pt idx="3759">
                  <c:v>294763.61784246506</c:v>
                </c:pt>
                <c:pt idx="3760">
                  <c:v>294842.0124216784</c:v>
                </c:pt>
                <c:pt idx="3761">
                  <c:v>294920.40700089186</c:v>
                </c:pt>
                <c:pt idx="3762">
                  <c:v>294998.80158010533</c:v>
                </c:pt>
                <c:pt idx="3763">
                  <c:v>295077.19615931873</c:v>
                </c:pt>
                <c:pt idx="3764">
                  <c:v>295155.59073853219</c:v>
                </c:pt>
                <c:pt idx="3765">
                  <c:v>295233.9853177456</c:v>
                </c:pt>
                <c:pt idx="3766">
                  <c:v>295312.379896959</c:v>
                </c:pt>
                <c:pt idx="3767">
                  <c:v>295390.7744761724</c:v>
                </c:pt>
                <c:pt idx="3768">
                  <c:v>295469.16905538586</c:v>
                </c:pt>
                <c:pt idx="3769">
                  <c:v>295547.56363459927</c:v>
                </c:pt>
                <c:pt idx="3770">
                  <c:v>295625.95821381267</c:v>
                </c:pt>
                <c:pt idx="3771">
                  <c:v>295704.35279302608</c:v>
                </c:pt>
                <c:pt idx="3772">
                  <c:v>295782.74737223954</c:v>
                </c:pt>
                <c:pt idx="3773">
                  <c:v>295861.14195145294</c:v>
                </c:pt>
                <c:pt idx="3774">
                  <c:v>295939.53653066634</c:v>
                </c:pt>
                <c:pt idx="3775">
                  <c:v>296017.93110987981</c:v>
                </c:pt>
                <c:pt idx="3776">
                  <c:v>296096.32568909321</c:v>
                </c:pt>
                <c:pt idx="3777">
                  <c:v>296174.72026830661</c:v>
                </c:pt>
                <c:pt idx="3778">
                  <c:v>296253.11484752008</c:v>
                </c:pt>
                <c:pt idx="3779">
                  <c:v>296331.50942673354</c:v>
                </c:pt>
                <c:pt idx="3780">
                  <c:v>296409.90400594688</c:v>
                </c:pt>
                <c:pt idx="3781">
                  <c:v>296488.29858516034</c:v>
                </c:pt>
                <c:pt idx="3782">
                  <c:v>296566.69316437375</c:v>
                </c:pt>
                <c:pt idx="3783">
                  <c:v>296645.08774358721</c:v>
                </c:pt>
                <c:pt idx="3784">
                  <c:v>296723.48232280056</c:v>
                </c:pt>
                <c:pt idx="3785">
                  <c:v>296801.87690201402</c:v>
                </c:pt>
                <c:pt idx="3786">
                  <c:v>296880.27148122742</c:v>
                </c:pt>
                <c:pt idx="3787">
                  <c:v>296958.66606044088</c:v>
                </c:pt>
                <c:pt idx="3788">
                  <c:v>297037.06063965429</c:v>
                </c:pt>
                <c:pt idx="3789">
                  <c:v>297115.45521886775</c:v>
                </c:pt>
                <c:pt idx="3790">
                  <c:v>297193.84979808109</c:v>
                </c:pt>
                <c:pt idx="3791">
                  <c:v>297272.2443772945</c:v>
                </c:pt>
                <c:pt idx="3792">
                  <c:v>297350.63895650796</c:v>
                </c:pt>
                <c:pt idx="3793">
                  <c:v>297429.03353572136</c:v>
                </c:pt>
                <c:pt idx="3794">
                  <c:v>297507.42811493477</c:v>
                </c:pt>
                <c:pt idx="3795">
                  <c:v>297585.82269414823</c:v>
                </c:pt>
                <c:pt idx="3796">
                  <c:v>297664.21727336169</c:v>
                </c:pt>
                <c:pt idx="3797">
                  <c:v>297742.61185257504</c:v>
                </c:pt>
                <c:pt idx="3798">
                  <c:v>297821.0064317885</c:v>
                </c:pt>
                <c:pt idx="3799">
                  <c:v>297899.4010110019</c:v>
                </c:pt>
                <c:pt idx="3800">
                  <c:v>297977.79559021536</c:v>
                </c:pt>
                <c:pt idx="3801">
                  <c:v>298056.19016942871</c:v>
                </c:pt>
                <c:pt idx="3802">
                  <c:v>298134.58474864217</c:v>
                </c:pt>
                <c:pt idx="3803">
                  <c:v>298212.97932785557</c:v>
                </c:pt>
                <c:pt idx="3804">
                  <c:v>298291.37390706904</c:v>
                </c:pt>
                <c:pt idx="3805">
                  <c:v>298369.76848628244</c:v>
                </c:pt>
                <c:pt idx="3806">
                  <c:v>298448.1630654959</c:v>
                </c:pt>
                <c:pt idx="3807">
                  <c:v>298526.55764470925</c:v>
                </c:pt>
                <c:pt idx="3808">
                  <c:v>298604.95222392271</c:v>
                </c:pt>
                <c:pt idx="3809">
                  <c:v>298683.34680313611</c:v>
                </c:pt>
                <c:pt idx="3810">
                  <c:v>298761.74138234957</c:v>
                </c:pt>
                <c:pt idx="3811">
                  <c:v>298840.13596156292</c:v>
                </c:pt>
                <c:pt idx="3812">
                  <c:v>298918.53054077638</c:v>
                </c:pt>
                <c:pt idx="3813">
                  <c:v>298996.92511998984</c:v>
                </c:pt>
                <c:pt idx="3814">
                  <c:v>299075.31969920325</c:v>
                </c:pt>
                <c:pt idx="3815">
                  <c:v>299153.71427841665</c:v>
                </c:pt>
                <c:pt idx="3816">
                  <c:v>299232.10885763005</c:v>
                </c:pt>
                <c:pt idx="3817">
                  <c:v>299310.50343684352</c:v>
                </c:pt>
                <c:pt idx="3818">
                  <c:v>299388.89801605692</c:v>
                </c:pt>
                <c:pt idx="3819">
                  <c:v>299467.29259527038</c:v>
                </c:pt>
                <c:pt idx="3820">
                  <c:v>299545.68717448373</c:v>
                </c:pt>
                <c:pt idx="3821">
                  <c:v>299624.08175369719</c:v>
                </c:pt>
                <c:pt idx="3822">
                  <c:v>299702.47633291059</c:v>
                </c:pt>
                <c:pt idx="3823">
                  <c:v>299780.87091212405</c:v>
                </c:pt>
                <c:pt idx="3824">
                  <c:v>299859.2654913374</c:v>
                </c:pt>
                <c:pt idx="3825">
                  <c:v>299937.66007055086</c:v>
                </c:pt>
                <c:pt idx="3826">
                  <c:v>300016.05464976426</c:v>
                </c:pt>
                <c:pt idx="3827">
                  <c:v>300094.44922897773</c:v>
                </c:pt>
                <c:pt idx="3828">
                  <c:v>300172.84380819113</c:v>
                </c:pt>
                <c:pt idx="3829">
                  <c:v>300251.23838740459</c:v>
                </c:pt>
                <c:pt idx="3830">
                  <c:v>300329.632966618</c:v>
                </c:pt>
                <c:pt idx="3831">
                  <c:v>300408.0275458314</c:v>
                </c:pt>
                <c:pt idx="3832">
                  <c:v>300486.4221250448</c:v>
                </c:pt>
                <c:pt idx="3833">
                  <c:v>300564.81670425826</c:v>
                </c:pt>
                <c:pt idx="3834">
                  <c:v>300643.21128347167</c:v>
                </c:pt>
                <c:pt idx="3835">
                  <c:v>300721.60586268507</c:v>
                </c:pt>
                <c:pt idx="3836">
                  <c:v>300800.00044189853</c:v>
                </c:pt>
                <c:pt idx="3837">
                  <c:v>300878.39502111194</c:v>
                </c:pt>
                <c:pt idx="3838">
                  <c:v>300956.78960032534</c:v>
                </c:pt>
                <c:pt idx="3839">
                  <c:v>301035.1841795388</c:v>
                </c:pt>
                <c:pt idx="3840">
                  <c:v>301113.57875875221</c:v>
                </c:pt>
                <c:pt idx="3841">
                  <c:v>301191.97333796555</c:v>
                </c:pt>
                <c:pt idx="3842">
                  <c:v>301270.36791717901</c:v>
                </c:pt>
                <c:pt idx="3843">
                  <c:v>301348.76249639242</c:v>
                </c:pt>
                <c:pt idx="3844">
                  <c:v>301427.15707560588</c:v>
                </c:pt>
                <c:pt idx="3845">
                  <c:v>301505.55165481928</c:v>
                </c:pt>
                <c:pt idx="3846">
                  <c:v>301583.94623403274</c:v>
                </c:pt>
                <c:pt idx="3847">
                  <c:v>301662.34081324621</c:v>
                </c:pt>
                <c:pt idx="3848">
                  <c:v>301740.73539245955</c:v>
                </c:pt>
                <c:pt idx="3849">
                  <c:v>301819.12997167301</c:v>
                </c:pt>
                <c:pt idx="3850">
                  <c:v>301897.52455088642</c:v>
                </c:pt>
                <c:pt idx="3851">
                  <c:v>301975.91913009982</c:v>
                </c:pt>
                <c:pt idx="3852">
                  <c:v>302054.31370931322</c:v>
                </c:pt>
                <c:pt idx="3853">
                  <c:v>302132.70828852669</c:v>
                </c:pt>
                <c:pt idx="3854">
                  <c:v>302211.10286774009</c:v>
                </c:pt>
                <c:pt idx="3855">
                  <c:v>302289.49744695349</c:v>
                </c:pt>
                <c:pt idx="3856">
                  <c:v>302367.89202616696</c:v>
                </c:pt>
                <c:pt idx="3857">
                  <c:v>302446.28660538036</c:v>
                </c:pt>
                <c:pt idx="3858">
                  <c:v>302524.68118459376</c:v>
                </c:pt>
                <c:pt idx="3859">
                  <c:v>302603.07576380722</c:v>
                </c:pt>
                <c:pt idx="3860">
                  <c:v>302681.47034302063</c:v>
                </c:pt>
                <c:pt idx="3861">
                  <c:v>302759.86492223403</c:v>
                </c:pt>
                <c:pt idx="3862">
                  <c:v>302838.25950144744</c:v>
                </c:pt>
                <c:pt idx="3863">
                  <c:v>302916.6540806609</c:v>
                </c:pt>
                <c:pt idx="3864">
                  <c:v>302995.04865987436</c:v>
                </c:pt>
                <c:pt idx="3865">
                  <c:v>303073.4432390877</c:v>
                </c:pt>
                <c:pt idx="3866">
                  <c:v>303151.83781830117</c:v>
                </c:pt>
                <c:pt idx="3867">
                  <c:v>303230.23239751457</c:v>
                </c:pt>
                <c:pt idx="3868">
                  <c:v>303308.62697672803</c:v>
                </c:pt>
                <c:pt idx="3869">
                  <c:v>303387.02155594144</c:v>
                </c:pt>
                <c:pt idx="3870">
                  <c:v>303465.4161351549</c:v>
                </c:pt>
                <c:pt idx="3871">
                  <c:v>303543.81071436824</c:v>
                </c:pt>
                <c:pt idx="3872">
                  <c:v>303622.2052935817</c:v>
                </c:pt>
                <c:pt idx="3873">
                  <c:v>303700.59987279511</c:v>
                </c:pt>
                <c:pt idx="3874">
                  <c:v>303778.99445200851</c:v>
                </c:pt>
                <c:pt idx="3875">
                  <c:v>303857.38903122192</c:v>
                </c:pt>
                <c:pt idx="3876">
                  <c:v>303935.78361043538</c:v>
                </c:pt>
                <c:pt idx="3877">
                  <c:v>304014.17818964878</c:v>
                </c:pt>
                <c:pt idx="3878">
                  <c:v>304092.57276886218</c:v>
                </c:pt>
                <c:pt idx="3879">
                  <c:v>304170.96734807565</c:v>
                </c:pt>
                <c:pt idx="3880">
                  <c:v>304249.36192728905</c:v>
                </c:pt>
                <c:pt idx="3881">
                  <c:v>304327.75650650251</c:v>
                </c:pt>
                <c:pt idx="3882">
                  <c:v>304406.15108571586</c:v>
                </c:pt>
                <c:pt idx="3883">
                  <c:v>304484.54566492932</c:v>
                </c:pt>
                <c:pt idx="3884">
                  <c:v>304562.94024414272</c:v>
                </c:pt>
                <c:pt idx="3885">
                  <c:v>304641.33482335618</c:v>
                </c:pt>
                <c:pt idx="3886">
                  <c:v>304719.72940256959</c:v>
                </c:pt>
                <c:pt idx="3887">
                  <c:v>304798.12398178305</c:v>
                </c:pt>
                <c:pt idx="3888">
                  <c:v>304876.5185609964</c:v>
                </c:pt>
                <c:pt idx="3889">
                  <c:v>304954.91314020986</c:v>
                </c:pt>
                <c:pt idx="3890">
                  <c:v>305033.30771942326</c:v>
                </c:pt>
                <c:pt idx="3891">
                  <c:v>305111.70229863672</c:v>
                </c:pt>
                <c:pt idx="3892">
                  <c:v>305190.09687785013</c:v>
                </c:pt>
                <c:pt idx="3893">
                  <c:v>305268.49145706359</c:v>
                </c:pt>
                <c:pt idx="3894">
                  <c:v>305346.88603627693</c:v>
                </c:pt>
                <c:pt idx="3895">
                  <c:v>305425.2806154904</c:v>
                </c:pt>
                <c:pt idx="3896">
                  <c:v>305503.6751947038</c:v>
                </c:pt>
                <c:pt idx="3897">
                  <c:v>305582.06977391726</c:v>
                </c:pt>
                <c:pt idx="3898">
                  <c:v>305660.46435313066</c:v>
                </c:pt>
                <c:pt idx="3899">
                  <c:v>305738.85893234407</c:v>
                </c:pt>
                <c:pt idx="3900">
                  <c:v>305817.25351155753</c:v>
                </c:pt>
                <c:pt idx="3901">
                  <c:v>305895.64809077088</c:v>
                </c:pt>
                <c:pt idx="3902">
                  <c:v>305974.04266998434</c:v>
                </c:pt>
                <c:pt idx="3903">
                  <c:v>306052.43724919774</c:v>
                </c:pt>
                <c:pt idx="3904">
                  <c:v>306130.8318284112</c:v>
                </c:pt>
                <c:pt idx="3905">
                  <c:v>306209.22640762455</c:v>
                </c:pt>
                <c:pt idx="3906">
                  <c:v>306287.62098683801</c:v>
                </c:pt>
                <c:pt idx="3907">
                  <c:v>306366.01556605141</c:v>
                </c:pt>
                <c:pt idx="3908">
                  <c:v>306444.41014526488</c:v>
                </c:pt>
                <c:pt idx="3909">
                  <c:v>306522.80472447828</c:v>
                </c:pt>
                <c:pt idx="3910">
                  <c:v>306601.19930369174</c:v>
                </c:pt>
                <c:pt idx="3911">
                  <c:v>306679.59388290509</c:v>
                </c:pt>
                <c:pt idx="3912">
                  <c:v>306757.98846211855</c:v>
                </c:pt>
                <c:pt idx="3913">
                  <c:v>306836.38304133195</c:v>
                </c:pt>
                <c:pt idx="3914">
                  <c:v>306914.77762054541</c:v>
                </c:pt>
                <c:pt idx="3915">
                  <c:v>306993.17219975882</c:v>
                </c:pt>
                <c:pt idx="3916">
                  <c:v>307071.56677897222</c:v>
                </c:pt>
                <c:pt idx="3917">
                  <c:v>307149.96135818568</c:v>
                </c:pt>
                <c:pt idx="3918">
                  <c:v>307228.35593739909</c:v>
                </c:pt>
                <c:pt idx="3919">
                  <c:v>307306.75051661249</c:v>
                </c:pt>
                <c:pt idx="3920">
                  <c:v>307385.14509582595</c:v>
                </c:pt>
                <c:pt idx="3921">
                  <c:v>307463.53967503936</c:v>
                </c:pt>
                <c:pt idx="3922">
                  <c:v>307541.93425425276</c:v>
                </c:pt>
                <c:pt idx="3923">
                  <c:v>307620.32883346622</c:v>
                </c:pt>
                <c:pt idx="3924">
                  <c:v>307698.72341267957</c:v>
                </c:pt>
                <c:pt idx="3925">
                  <c:v>307777.11799189303</c:v>
                </c:pt>
                <c:pt idx="3926">
                  <c:v>307855.51257110643</c:v>
                </c:pt>
                <c:pt idx="3927">
                  <c:v>307933.90715031989</c:v>
                </c:pt>
                <c:pt idx="3928">
                  <c:v>308012.30172953324</c:v>
                </c:pt>
                <c:pt idx="3929">
                  <c:v>308090.6963087467</c:v>
                </c:pt>
                <c:pt idx="3930">
                  <c:v>308169.0908879601</c:v>
                </c:pt>
                <c:pt idx="3931">
                  <c:v>308247.48546717357</c:v>
                </c:pt>
                <c:pt idx="3932">
                  <c:v>308325.88004638697</c:v>
                </c:pt>
                <c:pt idx="3933">
                  <c:v>308404.27462560043</c:v>
                </c:pt>
                <c:pt idx="3934">
                  <c:v>308482.66920481384</c:v>
                </c:pt>
                <c:pt idx="3935">
                  <c:v>308561.06378402724</c:v>
                </c:pt>
                <c:pt idx="3936">
                  <c:v>308639.45836324064</c:v>
                </c:pt>
                <c:pt idx="3937">
                  <c:v>308717.8529424541</c:v>
                </c:pt>
                <c:pt idx="3938">
                  <c:v>308796.24752166751</c:v>
                </c:pt>
                <c:pt idx="3939">
                  <c:v>308874.64210088091</c:v>
                </c:pt>
                <c:pt idx="3940">
                  <c:v>308953.03668009437</c:v>
                </c:pt>
                <c:pt idx="3941">
                  <c:v>309031.43125930778</c:v>
                </c:pt>
                <c:pt idx="3942">
                  <c:v>309109.82583852118</c:v>
                </c:pt>
                <c:pt idx="3943">
                  <c:v>309188.22041773464</c:v>
                </c:pt>
                <c:pt idx="3944">
                  <c:v>309266.61499694805</c:v>
                </c:pt>
                <c:pt idx="3945">
                  <c:v>309345.00957616145</c:v>
                </c:pt>
                <c:pt idx="3946">
                  <c:v>309423.40415537485</c:v>
                </c:pt>
                <c:pt idx="3947">
                  <c:v>309501.79873458832</c:v>
                </c:pt>
                <c:pt idx="3948">
                  <c:v>309580.19331380172</c:v>
                </c:pt>
                <c:pt idx="3949">
                  <c:v>309658.58789301518</c:v>
                </c:pt>
                <c:pt idx="3950">
                  <c:v>309736.98247222858</c:v>
                </c:pt>
                <c:pt idx="3951">
                  <c:v>309815.37705144205</c:v>
                </c:pt>
                <c:pt idx="3952">
                  <c:v>309893.77163065539</c:v>
                </c:pt>
                <c:pt idx="3953">
                  <c:v>309972.16620986885</c:v>
                </c:pt>
                <c:pt idx="3954">
                  <c:v>310050.56078908226</c:v>
                </c:pt>
                <c:pt idx="3955">
                  <c:v>310128.95536829572</c:v>
                </c:pt>
                <c:pt idx="3956">
                  <c:v>310207.34994750906</c:v>
                </c:pt>
                <c:pt idx="3957">
                  <c:v>310285.74452672253</c:v>
                </c:pt>
                <c:pt idx="3958">
                  <c:v>310364.13910593593</c:v>
                </c:pt>
                <c:pt idx="3959">
                  <c:v>310442.53368514933</c:v>
                </c:pt>
                <c:pt idx="3960">
                  <c:v>310520.9282643628</c:v>
                </c:pt>
                <c:pt idx="3961">
                  <c:v>310599.3228435762</c:v>
                </c:pt>
                <c:pt idx="3962">
                  <c:v>310677.7174227896</c:v>
                </c:pt>
                <c:pt idx="3963">
                  <c:v>310756.11200200306</c:v>
                </c:pt>
                <c:pt idx="3964">
                  <c:v>310834.50658121647</c:v>
                </c:pt>
                <c:pt idx="3965">
                  <c:v>310912.90116042987</c:v>
                </c:pt>
                <c:pt idx="3966">
                  <c:v>310991.29573964333</c:v>
                </c:pt>
                <c:pt idx="3967">
                  <c:v>311069.69031885674</c:v>
                </c:pt>
                <c:pt idx="3968">
                  <c:v>311148.0848980702</c:v>
                </c:pt>
                <c:pt idx="3969">
                  <c:v>311226.47947728354</c:v>
                </c:pt>
                <c:pt idx="3970">
                  <c:v>311304.87405649701</c:v>
                </c:pt>
                <c:pt idx="3971">
                  <c:v>311383.26863571041</c:v>
                </c:pt>
                <c:pt idx="3972">
                  <c:v>311461.66321492387</c:v>
                </c:pt>
                <c:pt idx="3973">
                  <c:v>311540.05779413728</c:v>
                </c:pt>
                <c:pt idx="3974">
                  <c:v>311618.45237335074</c:v>
                </c:pt>
                <c:pt idx="3975">
                  <c:v>311696.84695256408</c:v>
                </c:pt>
                <c:pt idx="3976">
                  <c:v>311775.24153177754</c:v>
                </c:pt>
                <c:pt idx="3977">
                  <c:v>311853.63611099095</c:v>
                </c:pt>
                <c:pt idx="3978">
                  <c:v>311932.03069020441</c:v>
                </c:pt>
                <c:pt idx="3979">
                  <c:v>312010.42526941776</c:v>
                </c:pt>
                <c:pt idx="3980">
                  <c:v>312088.81984863122</c:v>
                </c:pt>
                <c:pt idx="3981">
                  <c:v>312167.21442784462</c:v>
                </c:pt>
                <c:pt idx="3982">
                  <c:v>312245.60900705802</c:v>
                </c:pt>
                <c:pt idx="3983">
                  <c:v>312324.00358627149</c:v>
                </c:pt>
                <c:pt idx="3984">
                  <c:v>312402.39816548489</c:v>
                </c:pt>
                <c:pt idx="3985">
                  <c:v>312480.79274469835</c:v>
                </c:pt>
                <c:pt idx="3986">
                  <c:v>312559.1873239117</c:v>
                </c:pt>
                <c:pt idx="3987">
                  <c:v>312637.58190312516</c:v>
                </c:pt>
                <c:pt idx="3988">
                  <c:v>312715.97648233856</c:v>
                </c:pt>
                <c:pt idx="3989">
                  <c:v>312794.37106155202</c:v>
                </c:pt>
                <c:pt idx="3990">
                  <c:v>312872.76564076543</c:v>
                </c:pt>
                <c:pt idx="3991">
                  <c:v>312951.16021997889</c:v>
                </c:pt>
                <c:pt idx="3992">
                  <c:v>313029.55479919224</c:v>
                </c:pt>
                <c:pt idx="3993">
                  <c:v>313107.9493784057</c:v>
                </c:pt>
                <c:pt idx="3994">
                  <c:v>313186.3439576191</c:v>
                </c:pt>
                <c:pt idx="3995">
                  <c:v>313264.73853683256</c:v>
                </c:pt>
                <c:pt idx="3996">
                  <c:v>313343.13311604591</c:v>
                </c:pt>
                <c:pt idx="3997">
                  <c:v>313421.52769525937</c:v>
                </c:pt>
                <c:pt idx="3998">
                  <c:v>313499.92227447277</c:v>
                </c:pt>
                <c:pt idx="3999">
                  <c:v>313578.31685368624</c:v>
                </c:pt>
                <c:pt idx="4000">
                  <c:v>313656.71143289964</c:v>
                </c:pt>
                <c:pt idx="4001">
                  <c:v>313735.1060121131</c:v>
                </c:pt>
                <c:pt idx="4002">
                  <c:v>313813.5005913265</c:v>
                </c:pt>
                <c:pt idx="4003">
                  <c:v>313891.89517053991</c:v>
                </c:pt>
                <c:pt idx="4004">
                  <c:v>313970.28974975337</c:v>
                </c:pt>
                <c:pt idx="4005">
                  <c:v>314048.68432896677</c:v>
                </c:pt>
                <c:pt idx="4006">
                  <c:v>314127.07890818018</c:v>
                </c:pt>
                <c:pt idx="4007">
                  <c:v>314205.47348739358</c:v>
                </c:pt>
                <c:pt idx="4008">
                  <c:v>314283.86806660704</c:v>
                </c:pt>
                <c:pt idx="4009">
                  <c:v>314362.26264582039</c:v>
                </c:pt>
                <c:pt idx="4010">
                  <c:v>314440.65722503385</c:v>
                </c:pt>
                <c:pt idx="4011">
                  <c:v>314519.05180424725</c:v>
                </c:pt>
                <c:pt idx="4012">
                  <c:v>314597.44638346072</c:v>
                </c:pt>
                <c:pt idx="4013">
                  <c:v>314675.84096267412</c:v>
                </c:pt>
                <c:pt idx="4014">
                  <c:v>314754.23554188758</c:v>
                </c:pt>
                <c:pt idx="4015">
                  <c:v>314832.63012110093</c:v>
                </c:pt>
                <c:pt idx="4016">
                  <c:v>314911.02470031439</c:v>
                </c:pt>
                <c:pt idx="4017">
                  <c:v>314989.41927952779</c:v>
                </c:pt>
                <c:pt idx="4018">
                  <c:v>315067.81385874125</c:v>
                </c:pt>
                <c:pt idx="4019">
                  <c:v>315146.20843795466</c:v>
                </c:pt>
                <c:pt idx="4020">
                  <c:v>315224.60301716806</c:v>
                </c:pt>
                <c:pt idx="4021">
                  <c:v>315302.99759638152</c:v>
                </c:pt>
                <c:pt idx="4022">
                  <c:v>315381.39217559493</c:v>
                </c:pt>
                <c:pt idx="4023">
                  <c:v>315459.78675480833</c:v>
                </c:pt>
                <c:pt idx="4024">
                  <c:v>315538.18133402179</c:v>
                </c:pt>
                <c:pt idx="4025">
                  <c:v>315616.5759132352</c:v>
                </c:pt>
                <c:pt idx="4026">
                  <c:v>315694.9704924486</c:v>
                </c:pt>
                <c:pt idx="4027">
                  <c:v>315773.365071662</c:v>
                </c:pt>
                <c:pt idx="4028">
                  <c:v>315851.75965087547</c:v>
                </c:pt>
                <c:pt idx="4029">
                  <c:v>315930.15423008887</c:v>
                </c:pt>
                <c:pt idx="4030">
                  <c:v>316008.54880930227</c:v>
                </c:pt>
                <c:pt idx="4031">
                  <c:v>316086.94338851573</c:v>
                </c:pt>
                <c:pt idx="4032">
                  <c:v>316165.33796772908</c:v>
                </c:pt>
                <c:pt idx="4033">
                  <c:v>316243.73254694254</c:v>
                </c:pt>
                <c:pt idx="4034">
                  <c:v>316322.127126156</c:v>
                </c:pt>
                <c:pt idx="4035">
                  <c:v>316400.52170536941</c:v>
                </c:pt>
                <c:pt idx="4036">
                  <c:v>316478.91628458287</c:v>
                </c:pt>
                <c:pt idx="4037">
                  <c:v>316557.31086379621</c:v>
                </c:pt>
                <c:pt idx="4038">
                  <c:v>316635.70544300968</c:v>
                </c:pt>
                <c:pt idx="4039">
                  <c:v>316714.10002222308</c:v>
                </c:pt>
                <c:pt idx="4040">
                  <c:v>316792.49460143648</c:v>
                </c:pt>
                <c:pt idx="4041">
                  <c:v>316870.88918064995</c:v>
                </c:pt>
                <c:pt idx="4042">
                  <c:v>316949.28375986335</c:v>
                </c:pt>
                <c:pt idx="4043">
                  <c:v>317027.67833907675</c:v>
                </c:pt>
                <c:pt idx="4044">
                  <c:v>317106.07291829021</c:v>
                </c:pt>
                <c:pt idx="4045">
                  <c:v>317184.46749750362</c:v>
                </c:pt>
                <c:pt idx="4046">
                  <c:v>317262.86207671702</c:v>
                </c:pt>
                <c:pt idx="4047">
                  <c:v>317341.25665593043</c:v>
                </c:pt>
                <c:pt idx="4048">
                  <c:v>317419.65123514389</c:v>
                </c:pt>
                <c:pt idx="4049">
                  <c:v>317498.04581435729</c:v>
                </c:pt>
                <c:pt idx="4050">
                  <c:v>317576.44039357069</c:v>
                </c:pt>
                <c:pt idx="4051">
                  <c:v>317654.83497278416</c:v>
                </c:pt>
                <c:pt idx="4052">
                  <c:v>317733.22955199756</c:v>
                </c:pt>
                <c:pt idx="4053">
                  <c:v>317811.62413121102</c:v>
                </c:pt>
                <c:pt idx="4054">
                  <c:v>317890.01871042443</c:v>
                </c:pt>
                <c:pt idx="4055">
                  <c:v>317968.41328963789</c:v>
                </c:pt>
                <c:pt idx="4056">
                  <c:v>318046.80786885123</c:v>
                </c:pt>
                <c:pt idx="4057">
                  <c:v>318125.20244806469</c:v>
                </c:pt>
                <c:pt idx="4058">
                  <c:v>318203.5970272781</c:v>
                </c:pt>
                <c:pt idx="4059">
                  <c:v>318281.99160649156</c:v>
                </c:pt>
                <c:pt idx="4060">
                  <c:v>318360.38618570491</c:v>
                </c:pt>
                <c:pt idx="4061">
                  <c:v>318438.78076491837</c:v>
                </c:pt>
                <c:pt idx="4062">
                  <c:v>318517.17534413177</c:v>
                </c:pt>
                <c:pt idx="4063">
                  <c:v>318595.56992334523</c:v>
                </c:pt>
                <c:pt idx="4064">
                  <c:v>318673.96450255864</c:v>
                </c:pt>
                <c:pt idx="4065">
                  <c:v>318752.35908177204</c:v>
                </c:pt>
                <c:pt idx="4066">
                  <c:v>318830.75366098544</c:v>
                </c:pt>
                <c:pt idx="4067">
                  <c:v>318909.14824019885</c:v>
                </c:pt>
                <c:pt idx="4068">
                  <c:v>318987.54281941231</c:v>
                </c:pt>
                <c:pt idx="4069">
                  <c:v>319065.93739862571</c:v>
                </c:pt>
                <c:pt idx="4070">
                  <c:v>319144.33197783917</c:v>
                </c:pt>
                <c:pt idx="4071">
                  <c:v>319222.72655705258</c:v>
                </c:pt>
                <c:pt idx="4072">
                  <c:v>319301.12113626604</c:v>
                </c:pt>
                <c:pt idx="4073">
                  <c:v>319379.51571547939</c:v>
                </c:pt>
                <c:pt idx="4074">
                  <c:v>319457.91029469285</c:v>
                </c:pt>
                <c:pt idx="4075">
                  <c:v>319536.30487390625</c:v>
                </c:pt>
                <c:pt idx="4076">
                  <c:v>319614.69945311971</c:v>
                </c:pt>
                <c:pt idx="4077">
                  <c:v>319693.09403233306</c:v>
                </c:pt>
                <c:pt idx="4078">
                  <c:v>319771.48861154652</c:v>
                </c:pt>
                <c:pt idx="4079">
                  <c:v>319849.88319075992</c:v>
                </c:pt>
                <c:pt idx="4080">
                  <c:v>319928.27776997339</c:v>
                </c:pt>
                <c:pt idx="4081">
                  <c:v>320006.67234918679</c:v>
                </c:pt>
                <c:pt idx="4082">
                  <c:v>320085.06692840025</c:v>
                </c:pt>
                <c:pt idx="4083">
                  <c:v>320163.4615076136</c:v>
                </c:pt>
                <c:pt idx="4084">
                  <c:v>320241.85608682706</c:v>
                </c:pt>
                <c:pt idx="4085">
                  <c:v>320320.25066604052</c:v>
                </c:pt>
                <c:pt idx="4086">
                  <c:v>320398.64524525392</c:v>
                </c:pt>
                <c:pt idx="4087">
                  <c:v>320477.03982446733</c:v>
                </c:pt>
                <c:pt idx="4088">
                  <c:v>320555.43440368073</c:v>
                </c:pt>
                <c:pt idx="4089">
                  <c:v>320633.82898289419</c:v>
                </c:pt>
                <c:pt idx="4090">
                  <c:v>320712.22356210754</c:v>
                </c:pt>
                <c:pt idx="4091">
                  <c:v>320790.618141321</c:v>
                </c:pt>
                <c:pt idx="4092">
                  <c:v>320869.0127205344</c:v>
                </c:pt>
                <c:pt idx="4093">
                  <c:v>320947.40729974787</c:v>
                </c:pt>
                <c:pt idx="4094">
                  <c:v>321025.80187896127</c:v>
                </c:pt>
                <c:pt idx="4095">
                  <c:v>321104.19645817473</c:v>
                </c:pt>
                <c:pt idx="4096">
                  <c:v>321182.59103738808</c:v>
                </c:pt>
                <c:pt idx="4097">
                  <c:v>321260.98561660154</c:v>
                </c:pt>
                <c:pt idx="4098">
                  <c:v>321339.38019581494</c:v>
                </c:pt>
                <c:pt idx="4099">
                  <c:v>321417.7747750284</c:v>
                </c:pt>
                <c:pt idx="4100">
                  <c:v>321496.16935424175</c:v>
                </c:pt>
                <c:pt idx="4101">
                  <c:v>321574.56393345521</c:v>
                </c:pt>
                <c:pt idx="4102">
                  <c:v>321652.95851266867</c:v>
                </c:pt>
                <c:pt idx="4103">
                  <c:v>321731.35309188208</c:v>
                </c:pt>
                <c:pt idx="4104">
                  <c:v>321809.74767109548</c:v>
                </c:pt>
                <c:pt idx="4105">
                  <c:v>321888.14225030894</c:v>
                </c:pt>
                <c:pt idx="4106">
                  <c:v>321966.53682952235</c:v>
                </c:pt>
                <c:pt idx="4107">
                  <c:v>322044.93140873575</c:v>
                </c:pt>
                <c:pt idx="4108">
                  <c:v>322123.32598794921</c:v>
                </c:pt>
                <c:pt idx="4109">
                  <c:v>322201.72056716261</c:v>
                </c:pt>
                <c:pt idx="4110">
                  <c:v>322280.11514637602</c:v>
                </c:pt>
                <c:pt idx="4111">
                  <c:v>322358.50972558942</c:v>
                </c:pt>
                <c:pt idx="4112">
                  <c:v>322436.90430480288</c:v>
                </c:pt>
                <c:pt idx="4113">
                  <c:v>322515.29888401629</c:v>
                </c:pt>
                <c:pt idx="4114">
                  <c:v>322593.69346322969</c:v>
                </c:pt>
                <c:pt idx="4115">
                  <c:v>322672.08804244309</c:v>
                </c:pt>
                <c:pt idx="4116">
                  <c:v>322750.48262165656</c:v>
                </c:pt>
                <c:pt idx="4117">
                  <c:v>322828.87720086996</c:v>
                </c:pt>
                <c:pt idx="4118">
                  <c:v>322907.27178008342</c:v>
                </c:pt>
                <c:pt idx="4119">
                  <c:v>322985.66635929688</c:v>
                </c:pt>
                <c:pt idx="4120">
                  <c:v>323064.06093851023</c:v>
                </c:pt>
                <c:pt idx="4121">
                  <c:v>323142.45551772369</c:v>
                </c:pt>
                <c:pt idx="4122">
                  <c:v>323220.85009693709</c:v>
                </c:pt>
                <c:pt idx="4123">
                  <c:v>323299.2446761505</c:v>
                </c:pt>
                <c:pt idx="4124">
                  <c:v>323377.6392553639</c:v>
                </c:pt>
                <c:pt idx="4125">
                  <c:v>323456.03383457736</c:v>
                </c:pt>
                <c:pt idx="4126">
                  <c:v>323534.42841379077</c:v>
                </c:pt>
                <c:pt idx="4127">
                  <c:v>323612.82299300417</c:v>
                </c:pt>
                <c:pt idx="4128">
                  <c:v>323691.21757221763</c:v>
                </c:pt>
                <c:pt idx="4129">
                  <c:v>323769.61215143104</c:v>
                </c:pt>
                <c:pt idx="4130">
                  <c:v>323848.00673064444</c:v>
                </c:pt>
                <c:pt idx="4131">
                  <c:v>323926.40130985784</c:v>
                </c:pt>
                <c:pt idx="4132">
                  <c:v>324004.79588907131</c:v>
                </c:pt>
                <c:pt idx="4133">
                  <c:v>324083.19046828471</c:v>
                </c:pt>
                <c:pt idx="4134">
                  <c:v>324161.58504749811</c:v>
                </c:pt>
                <c:pt idx="4135">
                  <c:v>324239.97962671157</c:v>
                </c:pt>
                <c:pt idx="4136">
                  <c:v>324318.37420592504</c:v>
                </c:pt>
                <c:pt idx="4137">
                  <c:v>324396.76878513838</c:v>
                </c:pt>
                <c:pt idx="4138">
                  <c:v>324475.16336435184</c:v>
                </c:pt>
                <c:pt idx="4139">
                  <c:v>324553.55794356525</c:v>
                </c:pt>
                <c:pt idx="4140">
                  <c:v>324631.95252277871</c:v>
                </c:pt>
                <c:pt idx="4141">
                  <c:v>324710.34710199205</c:v>
                </c:pt>
                <c:pt idx="4142">
                  <c:v>324788.74168120552</c:v>
                </c:pt>
                <c:pt idx="4143">
                  <c:v>324867.13626041892</c:v>
                </c:pt>
                <c:pt idx="4144">
                  <c:v>324945.53083963238</c:v>
                </c:pt>
                <c:pt idx="4145">
                  <c:v>325023.92541884579</c:v>
                </c:pt>
                <c:pt idx="4146">
                  <c:v>325102.31999805925</c:v>
                </c:pt>
                <c:pt idx="4147">
                  <c:v>325180.71457727259</c:v>
                </c:pt>
                <c:pt idx="4148">
                  <c:v>325259.10915648605</c:v>
                </c:pt>
                <c:pt idx="4149">
                  <c:v>325337.50373569946</c:v>
                </c:pt>
                <c:pt idx="4150">
                  <c:v>325415.89831491286</c:v>
                </c:pt>
                <c:pt idx="4151">
                  <c:v>325494.29289412627</c:v>
                </c:pt>
                <c:pt idx="4152">
                  <c:v>325572.68747333973</c:v>
                </c:pt>
                <c:pt idx="4153">
                  <c:v>325651.08205255319</c:v>
                </c:pt>
                <c:pt idx="4154">
                  <c:v>325729.47663176653</c:v>
                </c:pt>
                <c:pt idx="4155">
                  <c:v>325807.87121098</c:v>
                </c:pt>
                <c:pt idx="4156">
                  <c:v>325886.2657901934</c:v>
                </c:pt>
                <c:pt idx="4157">
                  <c:v>325964.66036940686</c:v>
                </c:pt>
                <c:pt idx="4158">
                  <c:v>326043.05494862027</c:v>
                </c:pt>
                <c:pt idx="4159">
                  <c:v>326121.44952783373</c:v>
                </c:pt>
                <c:pt idx="4160">
                  <c:v>326199.84410704707</c:v>
                </c:pt>
                <c:pt idx="4161">
                  <c:v>326278.23868626053</c:v>
                </c:pt>
                <c:pt idx="4162">
                  <c:v>326356.63326547394</c:v>
                </c:pt>
                <c:pt idx="4163">
                  <c:v>326435.0278446874</c:v>
                </c:pt>
                <c:pt idx="4164">
                  <c:v>326513.42242390075</c:v>
                </c:pt>
                <c:pt idx="4165">
                  <c:v>326591.81700311421</c:v>
                </c:pt>
                <c:pt idx="4166">
                  <c:v>326670.21158232761</c:v>
                </c:pt>
                <c:pt idx="4167">
                  <c:v>326748.60616154107</c:v>
                </c:pt>
                <c:pt idx="4168">
                  <c:v>326827.00074075448</c:v>
                </c:pt>
                <c:pt idx="4169">
                  <c:v>326905.39531996794</c:v>
                </c:pt>
                <c:pt idx="4170">
                  <c:v>326983.78989918134</c:v>
                </c:pt>
                <c:pt idx="4171">
                  <c:v>327062.18447839475</c:v>
                </c:pt>
                <c:pt idx="4172">
                  <c:v>327140.57905760815</c:v>
                </c:pt>
                <c:pt idx="4173">
                  <c:v>327218.97363682155</c:v>
                </c:pt>
                <c:pt idx="4174">
                  <c:v>327297.36821603501</c:v>
                </c:pt>
                <c:pt idx="4175">
                  <c:v>327375.76279524842</c:v>
                </c:pt>
                <c:pt idx="4176">
                  <c:v>327454.15737446188</c:v>
                </c:pt>
                <c:pt idx="4177">
                  <c:v>327532.55195367523</c:v>
                </c:pt>
                <c:pt idx="4178">
                  <c:v>327610.94653288869</c:v>
                </c:pt>
                <c:pt idx="4179">
                  <c:v>327689.34111210209</c:v>
                </c:pt>
                <c:pt idx="4180">
                  <c:v>327767.73569131555</c:v>
                </c:pt>
                <c:pt idx="4181">
                  <c:v>327846.1302705289</c:v>
                </c:pt>
                <c:pt idx="4182">
                  <c:v>327924.52484974236</c:v>
                </c:pt>
                <c:pt idx="4183">
                  <c:v>328002.91942895576</c:v>
                </c:pt>
                <c:pt idx="4184">
                  <c:v>328081.31400816923</c:v>
                </c:pt>
                <c:pt idx="4185">
                  <c:v>328159.70858738263</c:v>
                </c:pt>
                <c:pt idx="4186">
                  <c:v>328238.10316659609</c:v>
                </c:pt>
                <c:pt idx="4187">
                  <c:v>328316.49774580949</c:v>
                </c:pt>
                <c:pt idx="4188">
                  <c:v>328394.8923250229</c:v>
                </c:pt>
                <c:pt idx="4189">
                  <c:v>328473.28690423636</c:v>
                </c:pt>
                <c:pt idx="4190">
                  <c:v>328551.68148344976</c:v>
                </c:pt>
                <c:pt idx="4191">
                  <c:v>328630.07606266317</c:v>
                </c:pt>
                <c:pt idx="4192">
                  <c:v>328708.47064187657</c:v>
                </c:pt>
                <c:pt idx="4193">
                  <c:v>328786.86522109003</c:v>
                </c:pt>
                <c:pt idx="4194">
                  <c:v>328865.25980030344</c:v>
                </c:pt>
                <c:pt idx="4195">
                  <c:v>328943.65437951684</c:v>
                </c:pt>
                <c:pt idx="4196">
                  <c:v>329022.0489587303</c:v>
                </c:pt>
                <c:pt idx="4197">
                  <c:v>329100.44353794371</c:v>
                </c:pt>
                <c:pt idx="4198">
                  <c:v>329178.83811715711</c:v>
                </c:pt>
                <c:pt idx="4199">
                  <c:v>329257.23269637057</c:v>
                </c:pt>
                <c:pt idx="4200">
                  <c:v>329335.62727558392</c:v>
                </c:pt>
                <c:pt idx="4201">
                  <c:v>329414.02185479738</c:v>
                </c:pt>
                <c:pt idx="4202">
                  <c:v>329492.41643401078</c:v>
                </c:pt>
                <c:pt idx="4203">
                  <c:v>329570.81101322424</c:v>
                </c:pt>
                <c:pt idx="4204">
                  <c:v>329649.20559243771</c:v>
                </c:pt>
                <c:pt idx="4205">
                  <c:v>329727.60017165105</c:v>
                </c:pt>
                <c:pt idx="4206">
                  <c:v>329805.99475086451</c:v>
                </c:pt>
                <c:pt idx="4207">
                  <c:v>329884.38933007792</c:v>
                </c:pt>
                <c:pt idx="4208">
                  <c:v>329962.78390929132</c:v>
                </c:pt>
                <c:pt idx="4209">
                  <c:v>330041.17848850478</c:v>
                </c:pt>
                <c:pt idx="4210">
                  <c:v>330119.57306771819</c:v>
                </c:pt>
                <c:pt idx="4211">
                  <c:v>330197.96764693159</c:v>
                </c:pt>
                <c:pt idx="4212">
                  <c:v>330276.36222614499</c:v>
                </c:pt>
                <c:pt idx="4213">
                  <c:v>330354.75680535845</c:v>
                </c:pt>
                <c:pt idx="4214">
                  <c:v>330433.15138457186</c:v>
                </c:pt>
                <c:pt idx="4215">
                  <c:v>330511.54596378526</c:v>
                </c:pt>
                <c:pt idx="4216">
                  <c:v>330589.94054299872</c:v>
                </c:pt>
                <c:pt idx="4217">
                  <c:v>330668.33512221213</c:v>
                </c:pt>
                <c:pt idx="4218">
                  <c:v>330746.72970142553</c:v>
                </c:pt>
                <c:pt idx="4219">
                  <c:v>330825.12428063899</c:v>
                </c:pt>
                <c:pt idx="4220">
                  <c:v>330903.5188598524</c:v>
                </c:pt>
                <c:pt idx="4221">
                  <c:v>330981.91343906586</c:v>
                </c:pt>
                <c:pt idx="4222">
                  <c:v>331060.3080182792</c:v>
                </c:pt>
                <c:pt idx="4223">
                  <c:v>331138.70259749267</c:v>
                </c:pt>
                <c:pt idx="4224">
                  <c:v>331217.09717670607</c:v>
                </c:pt>
                <c:pt idx="4225">
                  <c:v>331295.49175591953</c:v>
                </c:pt>
                <c:pt idx="4226">
                  <c:v>331373.88633513293</c:v>
                </c:pt>
                <c:pt idx="4227">
                  <c:v>331452.2809143464</c:v>
                </c:pt>
                <c:pt idx="4228">
                  <c:v>331530.67549355974</c:v>
                </c:pt>
                <c:pt idx="4229">
                  <c:v>331609.0700727732</c:v>
                </c:pt>
                <c:pt idx="4230">
                  <c:v>331687.46465198661</c:v>
                </c:pt>
                <c:pt idx="4231">
                  <c:v>331765.85923120001</c:v>
                </c:pt>
                <c:pt idx="4232">
                  <c:v>331844.25381041341</c:v>
                </c:pt>
                <c:pt idx="4233">
                  <c:v>331922.64838962688</c:v>
                </c:pt>
                <c:pt idx="4234">
                  <c:v>332001.04296884028</c:v>
                </c:pt>
                <c:pt idx="4235">
                  <c:v>332079.43754805368</c:v>
                </c:pt>
                <c:pt idx="4236">
                  <c:v>332157.83212726715</c:v>
                </c:pt>
                <c:pt idx="4237">
                  <c:v>332236.22670648055</c:v>
                </c:pt>
                <c:pt idx="4238">
                  <c:v>332314.62128569401</c:v>
                </c:pt>
                <c:pt idx="4239">
                  <c:v>332393.01586490741</c:v>
                </c:pt>
                <c:pt idx="4240">
                  <c:v>332471.41044412088</c:v>
                </c:pt>
                <c:pt idx="4241">
                  <c:v>332549.80502333422</c:v>
                </c:pt>
                <c:pt idx="4242">
                  <c:v>332628.19960254768</c:v>
                </c:pt>
                <c:pt idx="4243">
                  <c:v>332706.59418176109</c:v>
                </c:pt>
                <c:pt idx="4244">
                  <c:v>332784.98876097455</c:v>
                </c:pt>
                <c:pt idx="4245">
                  <c:v>332863.38334018789</c:v>
                </c:pt>
                <c:pt idx="4246">
                  <c:v>332941.77791940136</c:v>
                </c:pt>
                <c:pt idx="4247">
                  <c:v>333020.17249861476</c:v>
                </c:pt>
                <c:pt idx="4248">
                  <c:v>333098.56707782822</c:v>
                </c:pt>
                <c:pt idx="4249">
                  <c:v>333176.96165704163</c:v>
                </c:pt>
                <c:pt idx="4250">
                  <c:v>333255.35623625509</c:v>
                </c:pt>
                <c:pt idx="4251">
                  <c:v>333333.75081546843</c:v>
                </c:pt>
                <c:pt idx="4252">
                  <c:v>333412.14539468189</c:v>
                </c:pt>
                <c:pt idx="4253">
                  <c:v>333490.5399738953</c:v>
                </c:pt>
                <c:pt idx="4254">
                  <c:v>333568.93455310876</c:v>
                </c:pt>
                <c:pt idx="4255">
                  <c:v>333647.32913232216</c:v>
                </c:pt>
                <c:pt idx="4256">
                  <c:v>333725.72371153557</c:v>
                </c:pt>
                <c:pt idx="4257">
                  <c:v>333804.11829074903</c:v>
                </c:pt>
                <c:pt idx="4258">
                  <c:v>333882.51286996237</c:v>
                </c:pt>
                <c:pt idx="4259">
                  <c:v>333960.90744917584</c:v>
                </c:pt>
                <c:pt idx="4260">
                  <c:v>334039.30202838924</c:v>
                </c:pt>
                <c:pt idx="4261">
                  <c:v>334117.6966076027</c:v>
                </c:pt>
                <c:pt idx="4262">
                  <c:v>334196.09118681605</c:v>
                </c:pt>
                <c:pt idx="4263">
                  <c:v>334274.48576602951</c:v>
                </c:pt>
                <c:pt idx="4264">
                  <c:v>334352.88034524291</c:v>
                </c:pt>
                <c:pt idx="4265">
                  <c:v>334431.27492445637</c:v>
                </c:pt>
                <c:pt idx="4266">
                  <c:v>334509.66950366978</c:v>
                </c:pt>
                <c:pt idx="4267">
                  <c:v>334588.06408288324</c:v>
                </c:pt>
                <c:pt idx="4268">
                  <c:v>334666.45866209659</c:v>
                </c:pt>
                <c:pt idx="4269">
                  <c:v>334744.85324131005</c:v>
                </c:pt>
                <c:pt idx="4270">
                  <c:v>334823.24782052345</c:v>
                </c:pt>
                <c:pt idx="4271">
                  <c:v>334901.64239973691</c:v>
                </c:pt>
                <c:pt idx="4272">
                  <c:v>334980.03697895032</c:v>
                </c:pt>
                <c:pt idx="4273">
                  <c:v>335058.43155816372</c:v>
                </c:pt>
                <c:pt idx="4274">
                  <c:v>335136.82613737718</c:v>
                </c:pt>
                <c:pt idx="4275">
                  <c:v>335215.22071659059</c:v>
                </c:pt>
                <c:pt idx="4276">
                  <c:v>335293.61529580399</c:v>
                </c:pt>
                <c:pt idx="4277">
                  <c:v>335372.00987501745</c:v>
                </c:pt>
                <c:pt idx="4278">
                  <c:v>335450.40445423085</c:v>
                </c:pt>
                <c:pt idx="4279">
                  <c:v>335528.79903344426</c:v>
                </c:pt>
                <c:pt idx="4280">
                  <c:v>335607.19361265772</c:v>
                </c:pt>
                <c:pt idx="4281">
                  <c:v>335685.58819187107</c:v>
                </c:pt>
                <c:pt idx="4282">
                  <c:v>335763.98277108453</c:v>
                </c:pt>
                <c:pt idx="4283">
                  <c:v>335842.37735029793</c:v>
                </c:pt>
                <c:pt idx="4284">
                  <c:v>335920.77192951139</c:v>
                </c:pt>
                <c:pt idx="4285">
                  <c:v>335999.16650872474</c:v>
                </c:pt>
                <c:pt idx="4286">
                  <c:v>336077.5610879382</c:v>
                </c:pt>
                <c:pt idx="4287">
                  <c:v>336155.9556671516</c:v>
                </c:pt>
                <c:pt idx="4288">
                  <c:v>336234.35024636507</c:v>
                </c:pt>
                <c:pt idx="4289">
                  <c:v>336312.74482557847</c:v>
                </c:pt>
                <c:pt idx="4290">
                  <c:v>336391.13940479193</c:v>
                </c:pt>
                <c:pt idx="4291">
                  <c:v>336469.53398400533</c:v>
                </c:pt>
                <c:pt idx="4292">
                  <c:v>336547.92856321874</c:v>
                </c:pt>
                <c:pt idx="4293">
                  <c:v>336626.32314243214</c:v>
                </c:pt>
                <c:pt idx="4294">
                  <c:v>336704.7177216456</c:v>
                </c:pt>
                <c:pt idx="4295">
                  <c:v>336783.11230085901</c:v>
                </c:pt>
                <c:pt idx="4296">
                  <c:v>336861.50688007241</c:v>
                </c:pt>
                <c:pt idx="4297">
                  <c:v>336939.90145928587</c:v>
                </c:pt>
                <c:pt idx="4298">
                  <c:v>337018.29603849928</c:v>
                </c:pt>
                <c:pt idx="4299">
                  <c:v>337096.69061771268</c:v>
                </c:pt>
                <c:pt idx="4300">
                  <c:v>337175.08519692614</c:v>
                </c:pt>
                <c:pt idx="4301">
                  <c:v>337253.47977613955</c:v>
                </c:pt>
                <c:pt idx="4302">
                  <c:v>337331.87435535295</c:v>
                </c:pt>
                <c:pt idx="4303">
                  <c:v>337410.26893456641</c:v>
                </c:pt>
                <c:pt idx="4304">
                  <c:v>337488.66351377981</c:v>
                </c:pt>
                <c:pt idx="4305">
                  <c:v>337567.05809299322</c:v>
                </c:pt>
                <c:pt idx="4306">
                  <c:v>337645.45267220668</c:v>
                </c:pt>
                <c:pt idx="4307">
                  <c:v>337723.84725142008</c:v>
                </c:pt>
                <c:pt idx="4308">
                  <c:v>337802.24183063355</c:v>
                </c:pt>
                <c:pt idx="4309">
                  <c:v>337880.63640984689</c:v>
                </c:pt>
                <c:pt idx="4310">
                  <c:v>337959.03098906035</c:v>
                </c:pt>
                <c:pt idx="4311">
                  <c:v>338037.42556827376</c:v>
                </c:pt>
                <c:pt idx="4312">
                  <c:v>338115.82014748722</c:v>
                </c:pt>
                <c:pt idx="4313">
                  <c:v>338194.21472670062</c:v>
                </c:pt>
                <c:pt idx="4314">
                  <c:v>338272.60930591403</c:v>
                </c:pt>
                <c:pt idx="4315">
                  <c:v>338351.00388512743</c:v>
                </c:pt>
                <c:pt idx="4316">
                  <c:v>338429.39846434083</c:v>
                </c:pt>
                <c:pt idx="4317">
                  <c:v>338507.79304355429</c:v>
                </c:pt>
                <c:pt idx="4318">
                  <c:v>338586.1876227677</c:v>
                </c:pt>
                <c:pt idx="4319">
                  <c:v>338664.5822019811</c:v>
                </c:pt>
                <c:pt idx="4320">
                  <c:v>338742.97678119456</c:v>
                </c:pt>
                <c:pt idx="4321">
                  <c:v>338821.37136040797</c:v>
                </c:pt>
                <c:pt idx="4322">
                  <c:v>338899.76593962137</c:v>
                </c:pt>
                <c:pt idx="4323">
                  <c:v>338978.16051883483</c:v>
                </c:pt>
                <c:pt idx="4324">
                  <c:v>339056.55509804824</c:v>
                </c:pt>
                <c:pt idx="4325">
                  <c:v>339134.9496772617</c:v>
                </c:pt>
                <c:pt idx="4326">
                  <c:v>339213.34425647504</c:v>
                </c:pt>
                <c:pt idx="4327">
                  <c:v>339291.73883568851</c:v>
                </c:pt>
                <c:pt idx="4328">
                  <c:v>339370.13341490191</c:v>
                </c:pt>
                <c:pt idx="4329">
                  <c:v>339448.52799411537</c:v>
                </c:pt>
                <c:pt idx="4330">
                  <c:v>339526.92257332877</c:v>
                </c:pt>
                <c:pt idx="4331">
                  <c:v>339605.31715254224</c:v>
                </c:pt>
                <c:pt idx="4332">
                  <c:v>339683.71173175558</c:v>
                </c:pt>
                <c:pt idx="4333">
                  <c:v>339762.10631096904</c:v>
                </c:pt>
                <c:pt idx="4334">
                  <c:v>339840.50089018245</c:v>
                </c:pt>
                <c:pt idx="4335">
                  <c:v>339918.89546939591</c:v>
                </c:pt>
                <c:pt idx="4336">
                  <c:v>339997.29004860925</c:v>
                </c:pt>
                <c:pt idx="4337">
                  <c:v>340075.68462782272</c:v>
                </c:pt>
                <c:pt idx="4338">
                  <c:v>340154.07920703612</c:v>
                </c:pt>
                <c:pt idx="4339">
                  <c:v>340232.47378624952</c:v>
                </c:pt>
                <c:pt idx="4340">
                  <c:v>340310.86836546299</c:v>
                </c:pt>
                <c:pt idx="4341">
                  <c:v>340389.26294467639</c:v>
                </c:pt>
                <c:pt idx="4342">
                  <c:v>340467.65752388985</c:v>
                </c:pt>
                <c:pt idx="4343">
                  <c:v>340546.05210310325</c:v>
                </c:pt>
                <c:pt idx="4344">
                  <c:v>340624.44668231672</c:v>
                </c:pt>
                <c:pt idx="4345">
                  <c:v>340702.84126153006</c:v>
                </c:pt>
                <c:pt idx="4346">
                  <c:v>340781.23584074352</c:v>
                </c:pt>
                <c:pt idx="4347">
                  <c:v>340859.63041995693</c:v>
                </c:pt>
                <c:pt idx="4348">
                  <c:v>340938.02499917039</c:v>
                </c:pt>
                <c:pt idx="4349">
                  <c:v>341016.41957838373</c:v>
                </c:pt>
                <c:pt idx="4350">
                  <c:v>341094.8141575972</c:v>
                </c:pt>
                <c:pt idx="4351">
                  <c:v>341173.2087368106</c:v>
                </c:pt>
                <c:pt idx="4352">
                  <c:v>341251.60331602406</c:v>
                </c:pt>
                <c:pt idx="4353">
                  <c:v>341329.99789523747</c:v>
                </c:pt>
                <c:pt idx="4354">
                  <c:v>341408.39247445093</c:v>
                </c:pt>
                <c:pt idx="4355">
                  <c:v>341486.78705366427</c:v>
                </c:pt>
                <c:pt idx="4356">
                  <c:v>341565.18163287773</c:v>
                </c:pt>
                <c:pt idx="4357">
                  <c:v>341643.57621209114</c:v>
                </c:pt>
                <c:pt idx="4358">
                  <c:v>341721.9707913046</c:v>
                </c:pt>
                <c:pt idx="4359">
                  <c:v>341800.365370518</c:v>
                </c:pt>
                <c:pt idx="4360">
                  <c:v>341878.75994973141</c:v>
                </c:pt>
                <c:pt idx="4361">
                  <c:v>341957.15452894487</c:v>
                </c:pt>
                <c:pt idx="4362">
                  <c:v>342035.54910815821</c:v>
                </c:pt>
                <c:pt idx="4363">
                  <c:v>342113.94368737168</c:v>
                </c:pt>
                <c:pt idx="4364">
                  <c:v>342192.33826658508</c:v>
                </c:pt>
                <c:pt idx="4365">
                  <c:v>342270.73284579854</c:v>
                </c:pt>
                <c:pt idx="4366">
                  <c:v>342349.12742501189</c:v>
                </c:pt>
                <c:pt idx="4367">
                  <c:v>342427.52200422535</c:v>
                </c:pt>
                <c:pt idx="4368">
                  <c:v>342505.91658343875</c:v>
                </c:pt>
                <c:pt idx="4369">
                  <c:v>342584.31116265221</c:v>
                </c:pt>
                <c:pt idx="4370">
                  <c:v>342662.70574186562</c:v>
                </c:pt>
                <c:pt idx="4371">
                  <c:v>342741.10032107908</c:v>
                </c:pt>
                <c:pt idx="4372">
                  <c:v>342819.49490029243</c:v>
                </c:pt>
                <c:pt idx="4373">
                  <c:v>342897.88947950589</c:v>
                </c:pt>
                <c:pt idx="4374">
                  <c:v>342976.28405871929</c:v>
                </c:pt>
                <c:pt idx="4375">
                  <c:v>343054.67863793275</c:v>
                </c:pt>
                <c:pt idx="4376">
                  <c:v>343133.07321714616</c:v>
                </c:pt>
                <c:pt idx="4377">
                  <c:v>343211.46779635956</c:v>
                </c:pt>
                <c:pt idx="4378">
                  <c:v>343289.86237557302</c:v>
                </c:pt>
                <c:pt idx="4379">
                  <c:v>343368.25695478643</c:v>
                </c:pt>
                <c:pt idx="4380">
                  <c:v>343446.65153399983</c:v>
                </c:pt>
                <c:pt idx="4381">
                  <c:v>343525.04611321329</c:v>
                </c:pt>
                <c:pt idx="4382">
                  <c:v>343603.4406924267</c:v>
                </c:pt>
                <c:pt idx="4383">
                  <c:v>343681.8352716401</c:v>
                </c:pt>
                <c:pt idx="4384">
                  <c:v>343760.22985085356</c:v>
                </c:pt>
                <c:pt idx="4385">
                  <c:v>343838.62443006696</c:v>
                </c:pt>
                <c:pt idx="4386">
                  <c:v>343917.01900928037</c:v>
                </c:pt>
                <c:pt idx="4387">
                  <c:v>343995.41358849377</c:v>
                </c:pt>
                <c:pt idx="4388">
                  <c:v>344073.80816770723</c:v>
                </c:pt>
                <c:pt idx="4389">
                  <c:v>344152.20274692058</c:v>
                </c:pt>
                <c:pt idx="4390">
                  <c:v>344230.59732613404</c:v>
                </c:pt>
                <c:pt idx="4391">
                  <c:v>344308.99190534744</c:v>
                </c:pt>
                <c:pt idx="4392">
                  <c:v>344387.38648456091</c:v>
                </c:pt>
                <c:pt idx="4393">
                  <c:v>344465.78106377437</c:v>
                </c:pt>
                <c:pt idx="4394">
                  <c:v>344544.17564298777</c:v>
                </c:pt>
                <c:pt idx="4395">
                  <c:v>344622.57022220118</c:v>
                </c:pt>
                <c:pt idx="4396">
                  <c:v>344700.96480141458</c:v>
                </c:pt>
                <c:pt idx="4397">
                  <c:v>344779.35938062798</c:v>
                </c:pt>
                <c:pt idx="4398">
                  <c:v>344857.75395984144</c:v>
                </c:pt>
                <c:pt idx="4399">
                  <c:v>344936.14853905485</c:v>
                </c:pt>
                <c:pt idx="4400">
                  <c:v>345014.54311826825</c:v>
                </c:pt>
                <c:pt idx="4401">
                  <c:v>345092.93769748171</c:v>
                </c:pt>
                <c:pt idx="4402">
                  <c:v>345171.33227669512</c:v>
                </c:pt>
                <c:pt idx="4403">
                  <c:v>345249.72685590852</c:v>
                </c:pt>
                <c:pt idx="4404">
                  <c:v>345328.12143512198</c:v>
                </c:pt>
                <c:pt idx="4405">
                  <c:v>345406.51601433539</c:v>
                </c:pt>
                <c:pt idx="4406">
                  <c:v>345484.91059354879</c:v>
                </c:pt>
                <c:pt idx="4407">
                  <c:v>345563.30517276219</c:v>
                </c:pt>
                <c:pt idx="4408">
                  <c:v>345641.69975197566</c:v>
                </c:pt>
                <c:pt idx="4409">
                  <c:v>345720.09433118906</c:v>
                </c:pt>
                <c:pt idx="4410">
                  <c:v>345798.48891040252</c:v>
                </c:pt>
                <c:pt idx="4411">
                  <c:v>345876.88348961592</c:v>
                </c:pt>
                <c:pt idx="4412">
                  <c:v>345955.27806882939</c:v>
                </c:pt>
                <c:pt idx="4413">
                  <c:v>346033.67264804273</c:v>
                </c:pt>
                <c:pt idx="4414">
                  <c:v>346112.06722725619</c:v>
                </c:pt>
                <c:pt idx="4415">
                  <c:v>346190.4618064696</c:v>
                </c:pt>
                <c:pt idx="4416">
                  <c:v>346268.85638568306</c:v>
                </c:pt>
                <c:pt idx="4417">
                  <c:v>346347.2509648964</c:v>
                </c:pt>
                <c:pt idx="4418">
                  <c:v>346425.64554410987</c:v>
                </c:pt>
                <c:pt idx="4419">
                  <c:v>346504.04012332327</c:v>
                </c:pt>
                <c:pt idx="4420">
                  <c:v>346582.43470253667</c:v>
                </c:pt>
                <c:pt idx="4421">
                  <c:v>346660.82928175014</c:v>
                </c:pt>
                <c:pt idx="4422">
                  <c:v>346739.22386096354</c:v>
                </c:pt>
                <c:pt idx="4423">
                  <c:v>346817.61844017694</c:v>
                </c:pt>
                <c:pt idx="4424">
                  <c:v>346896.0130193904</c:v>
                </c:pt>
                <c:pt idx="4425">
                  <c:v>346974.40759860381</c:v>
                </c:pt>
                <c:pt idx="4426">
                  <c:v>347052.80217781721</c:v>
                </c:pt>
                <c:pt idx="4427">
                  <c:v>347131.19675703067</c:v>
                </c:pt>
                <c:pt idx="4428">
                  <c:v>347209.59133624408</c:v>
                </c:pt>
                <c:pt idx="4429">
                  <c:v>347287.98591545754</c:v>
                </c:pt>
                <c:pt idx="4430">
                  <c:v>347366.38049467088</c:v>
                </c:pt>
                <c:pt idx="4431">
                  <c:v>347444.77507388435</c:v>
                </c:pt>
                <c:pt idx="4432">
                  <c:v>347523.16965309775</c:v>
                </c:pt>
                <c:pt idx="4433">
                  <c:v>347601.56423231121</c:v>
                </c:pt>
                <c:pt idx="4434">
                  <c:v>347679.95881152462</c:v>
                </c:pt>
                <c:pt idx="4435">
                  <c:v>347758.35339073808</c:v>
                </c:pt>
                <c:pt idx="4436">
                  <c:v>347836.74796995142</c:v>
                </c:pt>
                <c:pt idx="4437">
                  <c:v>347915.14254916488</c:v>
                </c:pt>
                <c:pt idx="4438">
                  <c:v>347993.53712837829</c:v>
                </c:pt>
                <c:pt idx="4439">
                  <c:v>348071.93170759175</c:v>
                </c:pt>
                <c:pt idx="4440">
                  <c:v>348150.3262868051</c:v>
                </c:pt>
                <c:pt idx="4441">
                  <c:v>348228.72086601856</c:v>
                </c:pt>
                <c:pt idx="4442">
                  <c:v>348307.11544523196</c:v>
                </c:pt>
                <c:pt idx="4443">
                  <c:v>348385.51002444542</c:v>
                </c:pt>
                <c:pt idx="4444">
                  <c:v>348463.90460365883</c:v>
                </c:pt>
                <c:pt idx="4445">
                  <c:v>348542.29918287223</c:v>
                </c:pt>
                <c:pt idx="4446">
                  <c:v>348620.69376208569</c:v>
                </c:pt>
                <c:pt idx="4447">
                  <c:v>348699.08834129904</c:v>
                </c:pt>
                <c:pt idx="4448">
                  <c:v>348777.4829205125</c:v>
                </c:pt>
                <c:pt idx="4449">
                  <c:v>348855.8774997259</c:v>
                </c:pt>
                <c:pt idx="4450">
                  <c:v>348934.27207893936</c:v>
                </c:pt>
                <c:pt idx="4451">
                  <c:v>349012.66665815277</c:v>
                </c:pt>
                <c:pt idx="4452">
                  <c:v>349091.06123736623</c:v>
                </c:pt>
                <c:pt idx="4453">
                  <c:v>349169.45581657958</c:v>
                </c:pt>
                <c:pt idx="4454">
                  <c:v>349247.85039579304</c:v>
                </c:pt>
                <c:pt idx="4455">
                  <c:v>349326.24497500644</c:v>
                </c:pt>
                <c:pt idx="4456">
                  <c:v>349404.6395542199</c:v>
                </c:pt>
                <c:pt idx="4457">
                  <c:v>349483.03413343325</c:v>
                </c:pt>
                <c:pt idx="4458">
                  <c:v>349561.42871264671</c:v>
                </c:pt>
                <c:pt idx="4459">
                  <c:v>349639.82329186011</c:v>
                </c:pt>
                <c:pt idx="4460">
                  <c:v>349718.21787107358</c:v>
                </c:pt>
                <c:pt idx="4461">
                  <c:v>349796.61245028698</c:v>
                </c:pt>
                <c:pt idx="4462">
                  <c:v>349875.00702950044</c:v>
                </c:pt>
                <c:pt idx="4463">
                  <c:v>349953.40160871384</c:v>
                </c:pt>
                <c:pt idx="4464">
                  <c:v>350031.79618792725</c:v>
                </c:pt>
                <c:pt idx="4465">
                  <c:v>350110.19076714071</c:v>
                </c:pt>
                <c:pt idx="4466">
                  <c:v>350188.58534635411</c:v>
                </c:pt>
                <c:pt idx="4467">
                  <c:v>350266.97992556752</c:v>
                </c:pt>
                <c:pt idx="4468">
                  <c:v>350345.37450478092</c:v>
                </c:pt>
                <c:pt idx="4469">
                  <c:v>350423.76908399438</c:v>
                </c:pt>
                <c:pt idx="4470">
                  <c:v>350502.16366320773</c:v>
                </c:pt>
                <c:pt idx="4471">
                  <c:v>350580.55824242119</c:v>
                </c:pt>
                <c:pt idx="4472">
                  <c:v>350658.95282163459</c:v>
                </c:pt>
                <c:pt idx="4473">
                  <c:v>350737.34740084806</c:v>
                </c:pt>
                <c:pt idx="4474">
                  <c:v>350815.74198006146</c:v>
                </c:pt>
                <c:pt idx="4475">
                  <c:v>350894.13655927492</c:v>
                </c:pt>
                <c:pt idx="4476">
                  <c:v>350972.53113848827</c:v>
                </c:pt>
                <c:pt idx="4477">
                  <c:v>351050.92571770173</c:v>
                </c:pt>
                <c:pt idx="4478">
                  <c:v>351129.32029691513</c:v>
                </c:pt>
                <c:pt idx="4479">
                  <c:v>351207.71487612859</c:v>
                </c:pt>
                <c:pt idx="4480">
                  <c:v>351286.109455342</c:v>
                </c:pt>
                <c:pt idx="4481">
                  <c:v>351364.5040345554</c:v>
                </c:pt>
                <c:pt idx="4482">
                  <c:v>351442.89861376886</c:v>
                </c:pt>
                <c:pt idx="4483">
                  <c:v>351521.29319298227</c:v>
                </c:pt>
                <c:pt idx="4484">
                  <c:v>351599.68777219567</c:v>
                </c:pt>
                <c:pt idx="4485">
                  <c:v>351678.08235140913</c:v>
                </c:pt>
                <c:pt idx="4486">
                  <c:v>351756.47693062254</c:v>
                </c:pt>
                <c:pt idx="4487">
                  <c:v>351834.87150983594</c:v>
                </c:pt>
                <c:pt idx="4488">
                  <c:v>351913.26608904934</c:v>
                </c:pt>
                <c:pt idx="4489">
                  <c:v>351991.6606682628</c:v>
                </c:pt>
                <c:pt idx="4490">
                  <c:v>352070.05524747621</c:v>
                </c:pt>
                <c:pt idx="4491">
                  <c:v>352148.44982668961</c:v>
                </c:pt>
                <c:pt idx="4492">
                  <c:v>352226.84440590307</c:v>
                </c:pt>
                <c:pt idx="4493">
                  <c:v>352305.23898511648</c:v>
                </c:pt>
                <c:pt idx="4494">
                  <c:v>352383.63356432988</c:v>
                </c:pt>
                <c:pt idx="4495">
                  <c:v>352462.02814354334</c:v>
                </c:pt>
                <c:pt idx="4496">
                  <c:v>352540.42272275675</c:v>
                </c:pt>
                <c:pt idx="4497">
                  <c:v>352618.81730197021</c:v>
                </c:pt>
                <c:pt idx="4498">
                  <c:v>352697.21188118355</c:v>
                </c:pt>
                <c:pt idx="4499">
                  <c:v>352775.60646039702</c:v>
                </c:pt>
                <c:pt idx="4500">
                  <c:v>352854.00103961042</c:v>
                </c:pt>
                <c:pt idx="4501">
                  <c:v>352932.39561882388</c:v>
                </c:pt>
                <c:pt idx="4502">
                  <c:v>353010.79019803728</c:v>
                </c:pt>
                <c:pt idx="4503">
                  <c:v>353089.18477725069</c:v>
                </c:pt>
                <c:pt idx="4504">
                  <c:v>353167.57935646409</c:v>
                </c:pt>
                <c:pt idx="4505">
                  <c:v>353245.97393567755</c:v>
                </c:pt>
                <c:pt idx="4506">
                  <c:v>353324.36851489096</c:v>
                </c:pt>
                <c:pt idx="4507">
                  <c:v>353402.76309410436</c:v>
                </c:pt>
                <c:pt idx="4508">
                  <c:v>353481.15767331782</c:v>
                </c:pt>
                <c:pt idx="4509">
                  <c:v>353559.55225253123</c:v>
                </c:pt>
                <c:pt idx="4510">
                  <c:v>353637.94683174463</c:v>
                </c:pt>
                <c:pt idx="4511">
                  <c:v>353716.34141095803</c:v>
                </c:pt>
                <c:pt idx="4512">
                  <c:v>353794.7359901715</c:v>
                </c:pt>
                <c:pt idx="4513">
                  <c:v>353873.1305693849</c:v>
                </c:pt>
                <c:pt idx="4514">
                  <c:v>353951.52514859836</c:v>
                </c:pt>
                <c:pt idx="4515">
                  <c:v>354029.91972781176</c:v>
                </c:pt>
                <c:pt idx="4516">
                  <c:v>354108.31430702523</c:v>
                </c:pt>
                <c:pt idx="4517">
                  <c:v>354186.70888623857</c:v>
                </c:pt>
                <c:pt idx="4518">
                  <c:v>354265.10346545203</c:v>
                </c:pt>
                <c:pt idx="4519">
                  <c:v>354343.49804466544</c:v>
                </c:pt>
                <c:pt idx="4520">
                  <c:v>354421.8926238789</c:v>
                </c:pt>
                <c:pt idx="4521">
                  <c:v>354500.28720309224</c:v>
                </c:pt>
                <c:pt idx="4522">
                  <c:v>354578.68178230571</c:v>
                </c:pt>
                <c:pt idx="4523">
                  <c:v>354657.07636151911</c:v>
                </c:pt>
                <c:pt idx="4524">
                  <c:v>354735.47094073257</c:v>
                </c:pt>
                <c:pt idx="4525">
                  <c:v>354813.86551994598</c:v>
                </c:pt>
                <c:pt idx="4526">
                  <c:v>354892.26009915944</c:v>
                </c:pt>
                <c:pt idx="4527">
                  <c:v>354970.65467837278</c:v>
                </c:pt>
                <c:pt idx="4528">
                  <c:v>355049.04925758624</c:v>
                </c:pt>
                <c:pt idx="4529">
                  <c:v>355127.44383679971</c:v>
                </c:pt>
                <c:pt idx="4530">
                  <c:v>355205.83841601305</c:v>
                </c:pt>
                <c:pt idx="4531">
                  <c:v>355284.23299522651</c:v>
                </c:pt>
                <c:pt idx="4532">
                  <c:v>355362.62757443992</c:v>
                </c:pt>
                <c:pt idx="4533">
                  <c:v>355441.02215365338</c:v>
                </c:pt>
                <c:pt idx="4534">
                  <c:v>355519.41673286672</c:v>
                </c:pt>
                <c:pt idx="4535">
                  <c:v>355597.81131208019</c:v>
                </c:pt>
                <c:pt idx="4536">
                  <c:v>355676.20589129359</c:v>
                </c:pt>
                <c:pt idx="4537">
                  <c:v>355754.60047050705</c:v>
                </c:pt>
                <c:pt idx="4538">
                  <c:v>355832.99504972046</c:v>
                </c:pt>
                <c:pt idx="4539">
                  <c:v>355911.38962893392</c:v>
                </c:pt>
                <c:pt idx="4540">
                  <c:v>355989.78420814726</c:v>
                </c:pt>
                <c:pt idx="4541">
                  <c:v>356068.17878736072</c:v>
                </c:pt>
                <c:pt idx="4542">
                  <c:v>356146.57336657413</c:v>
                </c:pt>
                <c:pt idx="4543">
                  <c:v>356224.96794578759</c:v>
                </c:pt>
                <c:pt idx="4544">
                  <c:v>356303.36252500094</c:v>
                </c:pt>
                <c:pt idx="4545">
                  <c:v>356381.7571042144</c:v>
                </c:pt>
                <c:pt idx="4546">
                  <c:v>356460.15168342786</c:v>
                </c:pt>
                <c:pt idx="4547">
                  <c:v>356538.54626264126</c:v>
                </c:pt>
                <c:pt idx="4548">
                  <c:v>356616.94084185467</c:v>
                </c:pt>
                <c:pt idx="4549">
                  <c:v>356695.33542106813</c:v>
                </c:pt>
                <c:pt idx="4550">
                  <c:v>356773.73000028153</c:v>
                </c:pt>
                <c:pt idx="4551">
                  <c:v>356852.12457949494</c:v>
                </c:pt>
                <c:pt idx="4552">
                  <c:v>356930.51915870834</c:v>
                </c:pt>
                <c:pt idx="4553">
                  <c:v>357008.91373792174</c:v>
                </c:pt>
                <c:pt idx="4554">
                  <c:v>357087.3083171352</c:v>
                </c:pt>
                <c:pt idx="4555">
                  <c:v>357165.70289634861</c:v>
                </c:pt>
                <c:pt idx="4556">
                  <c:v>357244.09747556207</c:v>
                </c:pt>
                <c:pt idx="4557">
                  <c:v>357322.49205477542</c:v>
                </c:pt>
                <c:pt idx="4558">
                  <c:v>357400.88663398888</c:v>
                </c:pt>
                <c:pt idx="4559">
                  <c:v>357479.28121320228</c:v>
                </c:pt>
                <c:pt idx="4560">
                  <c:v>357557.67579241574</c:v>
                </c:pt>
                <c:pt idx="4561">
                  <c:v>357636.07037162909</c:v>
                </c:pt>
                <c:pt idx="4562">
                  <c:v>357714.46495084255</c:v>
                </c:pt>
                <c:pt idx="4563">
                  <c:v>357792.85953005601</c:v>
                </c:pt>
                <c:pt idx="4564">
                  <c:v>357871.25410926942</c:v>
                </c:pt>
                <c:pt idx="4565">
                  <c:v>357949.64868848282</c:v>
                </c:pt>
                <c:pt idx="4566">
                  <c:v>358028.04326769628</c:v>
                </c:pt>
                <c:pt idx="4567">
                  <c:v>358106.43784690968</c:v>
                </c:pt>
                <c:pt idx="4568">
                  <c:v>358184.83242612309</c:v>
                </c:pt>
                <c:pt idx="4569">
                  <c:v>358263.22700533655</c:v>
                </c:pt>
                <c:pt idx="4570">
                  <c:v>358341.62158454995</c:v>
                </c:pt>
                <c:pt idx="4571">
                  <c:v>358420.01616376336</c:v>
                </c:pt>
                <c:pt idx="4572">
                  <c:v>358498.41074297676</c:v>
                </c:pt>
                <c:pt idx="4573">
                  <c:v>358576.80532219022</c:v>
                </c:pt>
                <c:pt idx="4574">
                  <c:v>358655.19990140363</c:v>
                </c:pt>
                <c:pt idx="4575">
                  <c:v>358733.59448061703</c:v>
                </c:pt>
                <c:pt idx="4576">
                  <c:v>358811.98905983049</c:v>
                </c:pt>
                <c:pt idx="4577">
                  <c:v>358890.3836390439</c:v>
                </c:pt>
                <c:pt idx="4578">
                  <c:v>358968.7782182573</c:v>
                </c:pt>
                <c:pt idx="4579">
                  <c:v>359047.17279747076</c:v>
                </c:pt>
                <c:pt idx="4580">
                  <c:v>359125.56737668422</c:v>
                </c:pt>
                <c:pt idx="4581">
                  <c:v>359203.96195589757</c:v>
                </c:pt>
                <c:pt idx="4582">
                  <c:v>359282.35653511103</c:v>
                </c:pt>
                <c:pt idx="4583">
                  <c:v>359360.75111432443</c:v>
                </c:pt>
                <c:pt idx="4584">
                  <c:v>359439.1456935379</c:v>
                </c:pt>
                <c:pt idx="4585">
                  <c:v>359517.54027275124</c:v>
                </c:pt>
                <c:pt idx="4586">
                  <c:v>359595.9348519647</c:v>
                </c:pt>
                <c:pt idx="4587">
                  <c:v>359674.32943117811</c:v>
                </c:pt>
                <c:pt idx="4588">
                  <c:v>359752.72401039151</c:v>
                </c:pt>
                <c:pt idx="4589">
                  <c:v>359831.11858960497</c:v>
                </c:pt>
                <c:pt idx="4590">
                  <c:v>359909.51316881838</c:v>
                </c:pt>
                <c:pt idx="4591">
                  <c:v>359987.90774803178</c:v>
                </c:pt>
                <c:pt idx="4592">
                  <c:v>360066.30232724518</c:v>
                </c:pt>
                <c:pt idx="4593">
                  <c:v>360144.69690645864</c:v>
                </c:pt>
                <c:pt idx="4594">
                  <c:v>360223.09148567205</c:v>
                </c:pt>
                <c:pt idx="4595">
                  <c:v>360301.48606488545</c:v>
                </c:pt>
                <c:pt idx="4596">
                  <c:v>360379.88064409891</c:v>
                </c:pt>
                <c:pt idx="4597">
                  <c:v>360458.27522331238</c:v>
                </c:pt>
                <c:pt idx="4598">
                  <c:v>360536.66980252572</c:v>
                </c:pt>
                <c:pt idx="4599">
                  <c:v>360615.06438173918</c:v>
                </c:pt>
                <c:pt idx="4600">
                  <c:v>360693.45896095259</c:v>
                </c:pt>
                <c:pt idx="4601">
                  <c:v>360771.85354016605</c:v>
                </c:pt>
                <c:pt idx="4602">
                  <c:v>360850.24811937939</c:v>
                </c:pt>
                <c:pt idx="4603">
                  <c:v>360928.64269859286</c:v>
                </c:pt>
                <c:pt idx="4604">
                  <c:v>361007.03727780626</c:v>
                </c:pt>
                <c:pt idx="4605">
                  <c:v>361085.43185701972</c:v>
                </c:pt>
                <c:pt idx="4606">
                  <c:v>361163.82643623312</c:v>
                </c:pt>
                <c:pt idx="4607">
                  <c:v>361242.22101544659</c:v>
                </c:pt>
                <c:pt idx="4608">
                  <c:v>361320.61559465993</c:v>
                </c:pt>
                <c:pt idx="4609">
                  <c:v>361399.01017387339</c:v>
                </c:pt>
                <c:pt idx="4610">
                  <c:v>361477.4047530868</c:v>
                </c:pt>
                <c:pt idx="4611">
                  <c:v>361555.7993323002</c:v>
                </c:pt>
                <c:pt idx="4612">
                  <c:v>361634.1939115136</c:v>
                </c:pt>
                <c:pt idx="4613">
                  <c:v>361712.58849072707</c:v>
                </c:pt>
                <c:pt idx="4614">
                  <c:v>361790.98306994053</c:v>
                </c:pt>
                <c:pt idx="4615">
                  <c:v>361869.37764915387</c:v>
                </c:pt>
                <c:pt idx="4616">
                  <c:v>361947.77222836734</c:v>
                </c:pt>
                <c:pt idx="4617">
                  <c:v>362026.16680758074</c:v>
                </c:pt>
                <c:pt idx="4618">
                  <c:v>362104.5613867942</c:v>
                </c:pt>
                <c:pt idx="4619">
                  <c:v>362182.9559660076</c:v>
                </c:pt>
                <c:pt idx="4620">
                  <c:v>362261.35054522107</c:v>
                </c:pt>
                <c:pt idx="4621">
                  <c:v>362339.74512443441</c:v>
                </c:pt>
                <c:pt idx="4622">
                  <c:v>362418.13970364787</c:v>
                </c:pt>
                <c:pt idx="4623">
                  <c:v>362496.53428286128</c:v>
                </c:pt>
                <c:pt idx="4624">
                  <c:v>362574.92886207474</c:v>
                </c:pt>
                <c:pt idx="4625">
                  <c:v>362653.32344128808</c:v>
                </c:pt>
                <c:pt idx="4626">
                  <c:v>362731.71802050155</c:v>
                </c:pt>
                <c:pt idx="4627">
                  <c:v>362810.11259971495</c:v>
                </c:pt>
                <c:pt idx="4628">
                  <c:v>362888.50717892841</c:v>
                </c:pt>
                <c:pt idx="4629">
                  <c:v>362966.90175814182</c:v>
                </c:pt>
                <c:pt idx="4630">
                  <c:v>363045.29633735528</c:v>
                </c:pt>
                <c:pt idx="4631">
                  <c:v>363123.69091656868</c:v>
                </c:pt>
                <c:pt idx="4632">
                  <c:v>363202.08549578208</c:v>
                </c:pt>
                <c:pt idx="4633">
                  <c:v>363280.48007499549</c:v>
                </c:pt>
                <c:pt idx="4634">
                  <c:v>363358.87465420895</c:v>
                </c:pt>
                <c:pt idx="4635">
                  <c:v>363437.26923342235</c:v>
                </c:pt>
                <c:pt idx="4636">
                  <c:v>363515.66381263576</c:v>
                </c:pt>
                <c:pt idx="4637">
                  <c:v>363594.05839184922</c:v>
                </c:pt>
                <c:pt idx="4638">
                  <c:v>363672.45297106256</c:v>
                </c:pt>
                <c:pt idx="4639">
                  <c:v>363750.84755027603</c:v>
                </c:pt>
                <c:pt idx="4640">
                  <c:v>363829.24212948943</c:v>
                </c:pt>
                <c:pt idx="4641">
                  <c:v>363907.63670870289</c:v>
                </c:pt>
                <c:pt idx="4642">
                  <c:v>363986.03128791624</c:v>
                </c:pt>
                <c:pt idx="4643">
                  <c:v>364064.4258671297</c:v>
                </c:pt>
                <c:pt idx="4644">
                  <c:v>364142.8204463431</c:v>
                </c:pt>
                <c:pt idx="4645">
                  <c:v>364221.21502555656</c:v>
                </c:pt>
                <c:pt idx="4646">
                  <c:v>364299.60960476997</c:v>
                </c:pt>
                <c:pt idx="4647">
                  <c:v>364378.00418398343</c:v>
                </c:pt>
                <c:pt idx="4648">
                  <c:v>364456.39876319683</c:v>
                </c:pt>
                <c:pt idx="4649">
                  <c:v>364534.79334241024</c:v>
                </c:pt>
                <c:pt idx="4650">
                  <c:v>364613.1879216237</c:v>
                </c:pt>
                <c:pt idx="4651">
                  <c:v>364691.5825008371</c:v>
                </c:pt>
                <c:pt idx="4652">
                  <c:v>364769.97708005051</c:v>
                </c:pt>
                <c:pt idx="4653">
                  <c:v>364848.37165926391</c:v>
                </c:pt>
                <c:pt idx="4654">
                  <c:v>364926.76623847737</c:v>
                </c:pt>
                <c:pt idx="4655">
                  <c:v>365005.16081769078</c:v>
                </c:pt>
                <c:pt idx="4656">
                  <c:v>365083.55539690418</c:v>
                </c:pt>
                <c:pt idx="4657">
                  <c:v>365161.94997611764</c:v>
                </c:pt>
                <c:pt idx="4658">
                  <c:v>365240.34455533104</c:v>
                </c:pt>
                <c:pt idx="4659">
                  <c:v>365318.73913454445</c:v>
                </c:pt>
                <c:pt idx="4660">
                  <c:v>365397.13371375791</c:v>
                </c:pt>
                <c:pt idx="4661">
                  <c:v>365475.52829297126</c:v>
                </c:pt>
                <c:pt idx="4662">
                  <c:v>365553.92287218472</c:v>
                </c:pt>
                <c:pt idx="4663">
                  <c:v>365632.31745139812</c:v>
                </c:pt>
                <c:pt idx="4664">
                  <c:v>365710.71203061158</c:v>
                </c:pt>
                <c:pt idx="4665">
                  <c:v>365789.10660982504</c:v>
                </c:pt>
                <c:pt idx="4666">
                  <c:v>365867.50118903839</c:v>
                </c:pt>
                <c:pt idx="4667">
                  <c:v>365945.89576825185</c:v>
                </c:pt>
                <c:pt idx="4668">
                  <c:v>366024.29034746526</c:v>
                </c:pt>
                <c:pt idx="4669">
                  <c:v>366102.68492667866</c:v>
                </c:pt>
                <c:pt idx="4670">
                  <c:v>366181.07950589212</c:v>
                </c:pt>
                <c:pt idx="4671">
                  <c:v>366259.47408510552</c:v>
                </c:pt>
                <c:pt idx="4672">
                  <c:v>366337.86866431893</c:v>
                </c:pt>
                <c:pt idx="4673">
                  <c:v>366416.26324353233</c:v>
                </c:pt>
                <c:pt idx="4674">
                  <c:v>366494.65782274579</c:v>
                </c:pt>
                <c:pt idx="4675">
                  <c:v>366573.0524019592</c:v>
                </c:pt>
                <c:pt idx="4676">
                  <c:v>366651.4469811726</c:v>
                </c:pt>
                <c:pt idx="4677">
                  <c:v>366729.84156038606</c:v>
                </c:pt>
                <c:pt idx="4678">
                  <c:v>366808.23613959947</c:v>
                </c:pt>
                <c:pt idx="4679">
                  <c:v>366886.63071881287</c:v>
                </c:pt>
                <c:pt idx="4680">
                  <c:v>366965.02529802633</c:v>
                </c:pt>
                <c:pt idx="4681">
                  <c:v>367043.41987723974</c:v>
                </c:pt>
                <c:pt idx="4682">
                  <c:v>367121.8144564532</c:v>
                </c:pt>
                <c:pt idx="4683">
                  <c:v>367200.20903566654</c:v>
                </c:pt>
                <c:pt idx="4684">
                  <c:v>367278.60361488</c:v>
                </c:pt>
                <c:pt idx="4685">
                  <c:v>367356.99819409341</c:v>
                </c:pt>
                <c:pt idx="4686">
                  <c:v>367435.39277330687</c:v>
                </c:pt>
                <c:pt idx="4687">
                  <c:v>367513.78735252027</c:v>
                </c:pt>
                <c:pt idx="4688">
                  <c:v>367592.18193173368</c:v>
                </c:pt>
                <c:pt idx="4689">
                  <c:v>367670.57651094708</c:v>
                </c:pt>
                <c:pt idx="4690">
                  <c:v>367748.97109016054</c:v>
                </c:pt>
                <c:pt idx="4691">
                  <c:v>367827.36566937395</c:v>
                </c:pt>
                <c:pt idx="4692">
                  <c:v>367905.76024858735</c:v>
                </c:pt>
                <c:pt idx="4693">
                  <c:v>367984.15482780075</c:v>
                </c:pt>
                <c:pt idx="4694">
                  <c:v>368062.54940701422</c:v>
                </c:pt>
                <c:pt idx="4695">
                  <c:v>368140.94398622762</c:v>
                </c:pt>
                <c:pt idx="4696">
                  <c:v>368219.33856544102</c:v>
                </c:pt>
                <c:pt idx="4697">
                  <c:v>368297.73314465448</c:v>
                </c:pt>
                <c:pt idx="4698">
                  <c:v>368376.12772386789</c:v>
                </c:pt>
                <c:pt idx="4699">
                  <c:v>368454.52230308129</c:v>
                </c:pt>
                <c:pt idx="4700">
                  <c:v>368532.91688229475</c:v>
                </c:pt>
                <c:pt idx="4701">
                  <c:v>368611.31146150816</c:v>
                </c:pt>
                <c:pt idx="4702">
                  <c:v>368689.70604072156</c:v>
                </c:pt>
                <c:pt idx="4703">
                  <c:v>368768.10061993496</c:v>
                </c:pt>
                <c:pt idx="4704">
                  <c:v>368846.49519914843</c:v>
                </c:pt>
                <c:pt idx="4705">
                  <c:v>368924.88977836183</c:v>
                </c:pt>
                <c:pt idx="4706">
                  <c:v>369003.28435757523</c:v>
                </c:pt>
                <c:pt idx="4707">
                  <c:v>369081.6789367887</c:v>
                </c:pt>
                <c:pt idx="4708">
                  <c:v>369160.0735160021</c:v>
                </c:pt>
                <c:pt idx="4709">
                  <c:v>369238.4680952155</c:v>
                </c:pt>
                <c:pt idx="4710">
                  <c:v>369316.86267442896</c:v>
                </c:pt>
                <c:pt idx="4711">
                  <c:v>369395.25725364237</c:v>
                </c:pt>
                <c:pt idx="4712">
                  <c:v>369473.65183285577</c:v>
                </c:pt>
                <c:pt idx="4713">
                  <c:v>369552.04641206923</c:v>
                </c:pt>
                <c:pt idx="4714">
                  <c:v>369630.44099128264</c:v>
                </c:pt>
                <c:pt idx="4715">
                  <c:v>369708.83557049604</c:v>
                </c:pt>
                <c:pt idx="4716">
                  <c:v>369787.23014970956</c:v>
                </c:pt>
                <c:pt idx="4717">
                  <c:v>369865.62472892291</c:v>
                </c:pt>
                <c:pt idx="4718">
                  <c:v>369944.01930813637</c:v>
                </c:pt>
                <c:pt idx="4719">
                  <c:v>370022.41388734971</c:v>
                </c:pt>
                <c:pt idx="4720">
                  <c:v>370100.80846656323</c:v>
                </c:pt>
                <c:pt idx="4721">
                  <c:v>370179.20304577658</c:v>
                </c:pt>
                <c:pt idx="4722">
                  <c:v>370257.5976249901</c:v>
                </c:pt>
                <c:pt idx="4723">
                  <c:v>370335.99220420344</c:v>
                </c:pt>
                <c:pt idx="4724">
                  <c:v>370414.38678341685</c:v>
                </c:pt>
                <c:pt idx="4725">
                  <c:v>370492.78136263025</c:v>
                </c:pt>
                <c:pt idx="4726">
                  <c:v>370571.17594184366</c:v>
                </c:pt>
                <c:pt idx="4727">
                  <c:v>370649.57052105712</c:v>
                </c:pt>
                <c:pt idx="4728">
                  <c:v>370727.96510027052</c:v>
                </c:pt>
                <c:pt idx="4729">
                  <c:v>370806.35967948392</c:v>
                </c:pt>
                <c:pt idx="4730">
                  <c:v>370884.75425869739</c:v>
                </c:pt>
                <c:pt idx="4731">
                  <c:v>370963.14883791079</c:v>
                </c:pt>
                <c:pt idx="4732">
                  <c:v>371041.54341712419</c:v>
                </c:pt>
                <c:pt idx="4733">
                  <c:v>371119.93799633771</c:v>
                </c:pt>
                <c:pt idx="4734">
                  <c:v>371198.33257555106</c:v>
                </c:pt>
                <c:pt idx="4735">
                  <c:v>371276.72715476458</c:v>
                </c:pt>
                <c:pt idx="4736">
                  <c:v>371355.12173397787</c:v>
                </c:pt>
                <c:pt idx="4737">
                  <c:v>371433.51631319139</c:v>
                </c:pt>
                <c:pt idx="4738">
                  <c:v>371511.91089240473</c:v>
                </c:pt>
                <c:pt idx="4739">
                  <c:v>371590.30547161825</c:v>
                </c:pt>
                <c:pt idx="4740">
                  <c:v>371668.7000508316</c:v>
                </c:pt>
                <c:pt idx="4741">
                  <c:v>371747.09463004506</c:v>
                </c:pt>
                <c:pt idx="4742">
                  <c:v>371825.48920925841</c:v>
                </c:pt>
                <c:pt idx="4743">
                  <c:v>371903.88378847193</c:v>
                </c:pt>
                <c:pt idx="4744">
                  <c:v>371982.27836768527</c:v>
                </c:pt>
                <c:pt idx="4745">
                  <c:v>372060.67294689879</c:v>
                </c:pt>
                <c:pt idx="4746">
                  <c:v>372139.06752611208</c:v>
                </c:pt>
                <c:pt idx="4747">
                  <c:v>372217.4621053256</c:v>
                </c:pt>
                <c:pt idx="4748">
                  <c:v>372295.85668453894</c:v>
                </c:pt>
                <c:pt idx="4749">
                  <c:v>372374.25126375235</c:v>
                </c:pt>
                <c:pt idx="4750">
                  <c:v>372452.64584296587</c:v>
                </c:pt>
                <c:pt idx="4751">
                  <c:v>372531.04042217921</c:v>
                </c:pt>
                <c:pt idx="4752">
                  <c:v>372609.43500139273</c:v>
                </c:pt>
                <c:pt idx="4753">
                  <c:v>372687.82958060608</c:v>
                </c:pt>
                <c:pt idx="4754">
                  <c:v>372766.22415981954</c:v>
                </c:pt>
                <c:pt idx="4755">
                  <c:v>372844.61873903289</c:v>
                </c:pt>
                <c:pt idx="4756">
                  <c:v>372923.01331824641</c:v>
                </c:pt>
                <c:pt idx="4757">
                  <c:v>373001.40789745975</c:v>
                </c:pt>
                <c:pt idx="4758">
                  <c:v>373079.80247667321</c:v>
                </c:pt>
                <c:pt idx="4759">
                  <c:v>373158.19705588656</c:v>
                </c:pt>
                <c:pt idx="4760">
                  <c:v>373236.59163510008</c:v>
                </c:pt>
                <c:pt idx="4761">
                  <c:v>373314.98621431342</c:v>
                </c:pt>
                <c:pt idx="4762">
                  <c:v>373393.38079352694</c:v>
                </c:pt>
                <c:pt idx="4763">
                  <c:v>373471.77537274029</c:v>
                </c:pt>
                <c:pt idx="4764">
                  <c:v>373550.16995195375</c:v>
                </c:pt>
                <c:pt idx="4765">
                  <c:v>373628.5645311671</c:v>
                </c:pt>
                <c:pt idx="4766">
                  <c:v>373706.95911038062</c:v>
                </c:pt>
                <c:pt idx="4767">
                  <c:v>373785.35368959402</c:v>
                </c:pt>
                <c:pt idx="4768">
                  <c:v>373863.74826880742</c:v>
                </c:pt>
                <c:pt idx="4769">
                  <c:v>373942.14284802089</c:v>
                </c:pt>
                <c:pt idx="4770">
                  <c:v>374020.53742723429</c:v>
                </c:pt>
                <c:pt idx="4771">
                  <c:v>374098.93200644769</c:v>
                </c:pt>
                <c:pt idx="4772">
                  <c:v>374177.32658566115</c:v>
                </c:pt>
                <c:pt idx="4773">
                  <c:v>374255.72116487456</c:v>
                </c:pt>
                <c:pt idx="4774">
                  <c:v>374334.1157440879</c:v>
                </c:pt>
                <c:pt idx="4775">
                  <c:v>374412.51032330142</c:v>
                </c:pt>
                <c:pt idx="4776">
                  <c:v>374490.90490251471</c:v>
                </c:pt>
                <c:pt idx="4777">
                  <c:v>374569.29948172823</c:v>
                </c:pt>
                <c:pt idx="4778">
                  <c:v>374647.69406094158</c:v>
                </c:pt>
                <c:pt idx="4779">
                  <c:v>374726.0886401551</c:v>
                </c:pt>
                <c:pt idx="4780">
                  <c:v>374804.48321936844</c:v>
                </c:pt>
                <c:pt idx="4781">
                  <c:v>374882.8777985819</c:v>
                </c:pt>
                <c:pt idx="4782">
                  <c:v>374961.27237779525</c:v>
                </c:pt>
                <c:pt idx="4783">
                  <c:v>375039.66695700877</c:v>
                </c:pt>
                <c:pt idx="4784">
                  <c:v>375118.06153622217</c:v>
                </c:pt>
                <c:pt idx="4785">
                  <c:v>375196.45611543563</c:v>
                </c:pt>
                <c:pt idx="4786">
                  <c:v>375274.85069464904</c:v>
                </c:pt>
                <c:pt idx="4787">
                  <c:v>375353.24527386244</c:v>
                </c:pt>
                <c:pt idx="4788">
                  <c:v>375431.63985307585</c:v>
                </c:pt>
                <c:pt idx="4789">
                  <c:v>375510.03443228931</c:v>
                </c:pt>
                <c:pt idx="4790">
                  <c:v>375588.42901150271</c:v>
                </c:pt>
                <c:pt idx="4791">
                  <c:v>375666.82359071611</c:v>
                </c:pt>
                <c:pt idx="4792">
                  <c:v>375745.21816992958</c:v>
                </c:pt>
                <c:pt idx="4793">
                  <c:v>375823.61274914298</c:v>
                </c:pt>
                <c:pt idx="4794">
                  <c:v>375902.00732835638</c:v>
                </c:pt>
                <c:pt idx="4795">
                  <c:v>375980.40190756985</c:v>
                </c:pt>
                <c:pt idx="4796">
                  <c:v>376058.79648678325</c:v>
                </c:pt>
                <c:pt idx="4797">
                  <c:v>376137.19106599665</c:v>
                </c:pt>
                <c:pt idx="4798">
                  <c:v>376215.58564521006</c:v>
                </c:pt>
                <c:pt idx="4799">
                  <c:v>376293.9802244234</c:v>
                </c:pt>
                <c:pt idx="4800">
                  <c:v>376372.37480363692</c:v>
                </c:pt>
                <c:pt idx="4801">
                  <c:v>376450.76938285033</c:v>
                </c:pt>
                <c:pt idx="4802">
                  <c:v>376529.16396206379</c:v>
                </c:pt>
                <c:pt idx="4803">
                  <c:v>376607.55854127719</c:v>
                </c:pt>
                <c:pt idx="4804">
                  <c:v>376685.95312049059</c:v>
                </c:pt>
                <c:pt idx="4805">
                  <c:v>376764.34769970406</c:v>
                </c:pt>
                <c:pt idx="4806">
                  <c:v>376842.74227891746</c:v>
                </c:pt>
                <c:pt idx="4807">
                  <c:v>376921.13685813086</c:v>
                </c:pt>
                <c:pt idx="4808">
                  <c:v>376999.53143734427</c:v>
                </c:pt>
                <c:pt idx="4809">
                  <c:v>377077.92601655773</c:v>
                </c:pt>
                <c:pt idx="4810">
                  <c:v>377156.32059577113</c:v>
                </c:pt>
                <c:pt idx="4811">
                  <c:v>377234.71517498454</c:v>
                </c:pt>
                <c:pt idx="4812">
                  <c:v>377313.109754198</c:v>
                </c:pt>
                <c:pt idx="4813">
                  <c:v>377391.5043334114</c:v>
                </c:pt>
                <c:pt idx="4814">
                  <c:v>377469.89891262481</c:v>
                </c:pt>
                <c:pt idx="4815">
                  <c:v>377548.29349183827</c:v>
                </c:pt>
                <c:pt idx="4816">
                  <c:v>377626.68807105167</c:v>
                </c:pt>
                <c:pt idx="4817">
                  <c:v>377705.08265026507</c:v>
                </c:pt>
                <c:pt idx="4818">
                  <c:v>377783.47722947848</c:v>
                </c:pt>
                <c:pt idx="4819">
                  <c:v>377861.87180869194</c:v>
                </c:pt>
                <c:pt idx="4820">
                  <c:v>377940.26638790534</c:v>
                </c:pt>
                <c:pt idx="4821">
                  <c:v>378018.66096711875</c:v>
                </c:pt>
                <c:pt idx="4822">
                  <c:v>378097.05554633221</c:v>
                </c:pt>
                <c:pt idx="4823">
                  <c:v>378175.45012554561</c:v>
                </c:pt>
                <c:pt idx="4824">
                  <c:v>378253.84470475902</c:v>
                </c:pt>
                <c:pt idx="4825">
                  <c:v>378332.23928397248</c:v>
                </c:pt>
                <c:pt idx="4826">
                  <c:v>378410.63386318588</c:v>
                </c:pt>
                <c:pt idx="4827">
                  <c:v>378489.02844239929</c:v>
                </c:pt>
                <c:pt idx="4828">
                  <c:v>378567.42302161269</c:v>
                </c:pt>
                <c:pt idx="4829">
                  <c:v>378645.81760082615</c:v>
                </c:pt>
                <c:pt idx="4830">
                  <c:v>378724.21218003955</c:v>
                </c:pt>
                <c:pt idx="4831">
                  <c:v>378802.60675925296</c:v>
                </c:pt>
                <c:pt idx="4832">
                  <c:v>378881.00133846642</c:v>
                </c:pt>
                <c:pt idx="4833">
                  <c:v>378959.39591767982</c:v>
                </c:pt>
                <c:pt idx="4834">
                  <c:v>379037.79049689323</c:v>
                </c:pt>
                <c:pt idx="4835">
                  <c:v>379116.18507610669</c:v>
                </c:pt>
                <c:pt idx="4836">
                  <c:v>379194.57965532009</c:v>
                </c:pt>
                <c:pt idx="4837">
                  <c:v>379272.9742345335</c:v>
                </c:pt>
                <c:pt idx="4838">
                  <c:v>379351.3688137469</c:v>
                </c:pt>
                <c:pt idx="4839">
                  <c:v>379429.76339296036</c:v>
                </c:pt>
                <c:pt idx="4840">
                  <c:v>379508.15797217377</c:v>
                </c:pt>
                <c:pt idx="4841">
                  <c:v>379586.55255138717</c:v>
                </c:pt>
                <c:pt idx="4842">
                  <c:v>379664.94713060063</c:v>
                </c:pt>
                <c:pt idx="4843">
                  <c:v>379743.34170981403</c:v>
                </c:pt>
                <c:pt idx="4844">
                  <c:v>379821.73628902744</c:v>
                </c:pt>
                <c:pt idx="4845">
                  <c:v>379900.1308682409</c:v>
                </c:pt>
                <c:pt idx="4846">
                  <c:v>379978.5254474543</c:v>
                </c:pt>
                <c:pt idx="4847">
                  <c:v>380056.92002666771</c:v>
                </c:pt>
                <c:pt idx="4848">
                  <c:v>380135.31460588111</c:v>
                </c:pt>
                <c:pt idx="4849">
                  <c:v>380213.70918509457</c:v>
                </c:pt>
                <c:pt idx="4850">
                  <c:v>380292.10376430798</c:v>
                </c:pt>
                <c:pt idx="4851">
                  <c:v>380370.49834352138</c:v>
                </c:pt>
                <c:pt idx="4852">
                  <c:v>380448.89292273484</c:v>
                </c:pt>
                <c:pt idx="4853">
                  <c:v>380527.28750194825</c:v>
                </c:pt>
                <c:pt idx="4854">
                  <c:v>380605.68208116165</c:v>
                </c:pt>
                <c:pt idx="4855">
                  <c:v>380684.07666037511</c:v>
                </c:pt>
                <c:pt idx="4856">
                  <c:v>380762.47123958851</c:v>
                </c:pt>
                <c:pt idx="4857">
                  <c:v>380840.86581880192</c:v>
                </c:pt>
                <c:pt idx="4858">
                  <c:v>380919.26039801532</c:v>
                </c:pt>
                <c:pt idx="4859">
                  <c:v>380997.65497722878</c:v>
                </c:pt>
                <c:pt idx="4860">
                  <c:v>381076.04955644219</c:v>
                </c:pt>
                <c:pt idx="4861">
                  <c:v>381154.44413565559</c:v>
                </c:pt>
                <c:pt idx="4862">
                  <c:v>381232.83871486905</c:v>
                </c:pt>
                <c:pt idx="4863">
                  <c:v>381311.23329408246</c:v>
                </c:pt>
                <c:pt idx="4864">
                  <c:v>381389.62787329586</c:v>
                </c:pt>
                <c:pt idx="4865">
                  <c:v>381468.02245250932</c:v>
                </c:pt>
                <c:pt idx="4866">
                  <c:v>381546.41703172273</c:v>
                </c:pt>
                <c:pt idx="4867">
                  <c:v>381624.81161093613</c:v>
                </c:pt>
                <c:pt idx="4868">
                  <c:v>381703.20619014953</c:v>
                </c:pt>
                <c:pt idx="4869">
                  <c:v>381781.60076936299</c:v>
                </c:pt>
                <c:pt idx="4870">
                  <c:v>381859.9953485764</c:v>
                </c:pt>
                <c:pt idx="4871">
                  <c:v>381938.3899277898</c:v>
                </c:pt>
                <c:pt idx="4872">
                  <c:v>382016.78450700326</c:v>
                </c:pt>
                <c:pt idx="4873">
                  <c:v>382095.17908621667</c:v>
                </c:pt>
                <c:pt idx="4874">
                  <c:v>382173.57366543007</c:v>
                </c:pt>
                <c:pt idx="4875">
                  <c:v>382251.96824464353</c:v>
                </c:pt>
                <c:pt idx="4876">
                  <c:v>382330.36282385694</c:v>
                </c:pt>
                <c:pt idx="4877">
                  <c:v>382408.75740307034</c:v>
                </c:pt>
                <c:pt idx="4878">
                  <c:v>382487.15198228374</c:v>
                </c:pt>
                <c:pt idx="4879">
                  <c:v>382565.54656149721</c:v>
                </c:pt>
                <c:pt idx="4880">
                  <c:v>382643.94114071061</c:v>
                </c:pt>
                <c:pt idx="4881">
                  <c:v>382722.33571992401</c:v>
                </c:pt>
                <c:pt idx="4882">
                  <c:v>382800.73029913747</c:v>
                </c:pt>
                <c:pt idx="4883">
                  <c:v>382879.12487835088</c:v>
                </c:pt>
                <c:pt idx="4884">
                  <c:v>382957.51945756428</c:v>
                </c:pt>
                <c:pt idx="4885">
                  <c:v>383035.91403677774</c:v>
                </c:pt>
                <c:pt idx="4886">
                  <c:v>383114.30861599121</c:v>
                </c:pt>
                <c:pt idx="4887">
                  <c:v>383192.70319520455</c:v>
                </c:pt>
                <c:pt idx="4888">
                  <c:v>383271.09777441795</c:v>
                </c:pt>
                <c:pt idx="4889">
                  <c:v>383349.49235363142</c:v>
                </c:pt>
                <c:pt idx="4890">
                  <c:v>383427.88693284482</c:v>
                </c:pt>
                <c:pt idx="4891">
                  <c:v>383506.28151205822</c:v>
                </c:pt>
                <c:pt idx="4892">
                  <c:v>383584.67609127169</c:v>
                </c:pt>
                <c:pt idx="4893">
                  <c:v>383663.07067048509</c:v>
                </c:pt>
                <c:pt idx="4894">
                  <c:v>383741.46524969849</c:v>
                </c:pt>
                <c:pt idx="4895">
                  <c:v>383819.85982891195</c:v>
                </c:pt>
                <c:pt idx="4896">
                  <c:v>383898.25440812536</c:v>
                </c:pt>
                <c:pt idx="4897">
                  <c:v>383976.64898733876</c:v>
                </c:pt>
                <c:pt idx="4898">
                  <c:v>384055.04356655217</c:v>
                </c:pt>
                <c:pt idx="4899">
                  <c:v>384133.43814576563</c:v>
                </c:pt>
                <c:pt idx="4900">
                  <c:v>384211.83272497903</c:v>
                </c:pt>
                <c:pt idx="4901">
                  <c:v>384290.22730419243</c:v>
                </c:pt>
                <c:pt idx="4902">
                  <c:v>384368.6218834059</c:v>
                </c:pt>
                <c:pt idx="4903">
                  <c:v>384447.01646261936</c:v>
                </c:pt>
                <c:pt idx="4904">
                  <c:v>384525.4110418327</c:v>
                </c:pt>
                <c:pt idx="4905">
                  <c:v>384603.80562104622</c:v>
                </c:pt>
                <c:pt idx="4906">
                  <c:v>384682.20020025957</c:v>
                </c:pt>
                <c:pt idx="4907">
                  <c:v>384760.59477947309</c:v>
                </c:pt>
                <c:pt idx="4908">
                  <c:v>384838.98935868638</c:v>
                </c:pt>
                <c:pt idx="4909">
                  <c:v>384917.3839378999</c:v>
                </c:pt>
                <c:pt idx="4910">
                  <c:v>384995.77851711324</c:v>
                </c:pt>
                <c:pt idx="4911">
                  <c:v>385074.17309632676</c:v>
                </c:pt>
                <c:pt idx="4912">
                  <c:v>385152.56767554011</c:v>
                </c:pt>
                <c:pt idx="4913">
                  <c:v>385230.96225475351</c:v>
                </c:pt>
                <c:pt idx="4914">
                  <c:v>385309.35683396691</c:v>
                </c:pt>
                <c:pt idx="4915">
                  <c:v>385387.75141318038</c:v>
                </c:pt>
                <c:pt idx="4916">
                  <c:v>385466.14599239378</c:v>
                </c:pt>
                <c:pt idx="4917">
                  <c:v>385544.54057160718</c:v>
                </c:pt>
                <c:pt idx="4918">
                  <c:v>385622.93515082065</c:v>
                </c:pt>
                <c:pt idx="4919">
                  <c:v>385701.32973003405</c:v>
                </c:pt>
                <c:pt idx="4920">
                  <c:v>385779.72430924757</c:v>
                </c:pt>
                <c:pt idx="4921">
                  <c:v>385858.11888846086</c:v>
                </c:pt>
                <c:pt idx="4922">
                  <c:v>385936.51346767438</c:v>
                </c:pt>
                <c:pt idx="4923">
                  <c:v>386014.90804688772</c:v>
                </c:pt>
                <c:pt idx="4924">
                  <c:v>386093.30262610124</c:v>
                </c:pt>
                <c:pt idx="4925">
                  <c:v>386171.69720531459</c:v>
                </c:pt>
                <c:pt idx="4926">
                  <c:v>386250.09178452805</c:v>
                </c:pt>
                <c:pt idx="4927">
                  <c:v>386328.48636374139</c:v>
                </c:pt>
                <c:pt idx="4928">
                  <c:v>386406.88094295491</c:v>
                </c:pt>
                <c:pt idx="4929">
                  <c:v>386485.27552216826</c:v>
                </c:pt>
                <c:pt idx="4930">
                  <c:v>386563.67010138178</c:v>
                </c:pt>
                <c:pt idx="4931">
                  <c:v>386642.06468059507</c:v>
                </c:pt>
                <c:pt idx="4932">
                  <c:v>386720.45925980859</c:v>
                </c:pt>
                <c:pt idx="4933">
                  <c:v>386798.85383902193</c:v>
                </c:pt>
                <c:pt idx="4934">
                  <c:v>386877.24841823545</c:v>
                </c:pt>
                <c:pt idx="4935">
                  <c:v>386955.6429974488</c:v>
                </c:pt>
                <c:pt idx="4936">
                  <c:v>387034.03757666226</c:v>
                </c:pt>
                <c:pt idx="4937">
                  <c:v>387112.43215587572</c:v>
                </c:pt>
                <c:pt idx="4938">
                  <c:v>387190.82673508907</c:v>
                </c:pt>
                <c:pt idx="4939">
                  <c:v>387269.22131430253</c:v>
                </c:pt>
                <c:pt idx="4940">
                  <c:v>387347.61589351587</c:v>
                </c:pt>
                <c:pt idx="4941">
                  <c:v>387426.01047272939</c:v>
                </c:pt>
                <c:pt idx="4942">
                  <c:v>387504.40505194274</c:v>
                </c:pt>
                <c:pt idx="4943">
                  <c:v>387582.7996311562</c:v>
                </c:pt>
                <c:pt idx="4944">
                  <c:v>387661.19421036955</c:v>
                </c:pt>
                <c:pt idx="4945">
                  <c:v>387739.58878958307</c:v>
                </c:pt>
                <c:pt idx="4946">
                  <c:v>387817.98336879641</c:v>
                </c:pt>
                <c:pt idx="4947">
                  <c:v>387896.37794800993</c:v>
                </c:pt>
                <c:pt idx="4948">
                  <c:v>387974.77252722328</c:v>
                </c:pt>
                <c:pt idx="4949">
                  <c:v>388053.16710643674</c:v>
                </c:pt>
                <c:pt idx="4950">
                  <c:v>388131.56168565009</c:v>
                </c:pt>
                <c:pt idx="4951">
                  <c:v>388209.95626486361</c:v>
                </c:pt>
                <c:pt idx="4952">
                  <c:v>388288.35084407695</c:v>
                </c:pt>
                <c:pt idx="4953">
                  <c:v>388366.74542329041</c:v>
                </c:pt>
                <c:pt idx="4954">
                  <c:v>388445.14000250387</c:v>
                </c:pt>
                <c:pt idx="4955">
                  <c:v>388523.53458171728</c:v>
                </c:pt>
                <c:pt idx="4956">
                  <c:v>388601.92916093068</c:v>
                </c:pt>
                <c:pt idx="4957">
                  <c:v>388680.32374014414</c:v>
                </c:pt>
                <c:pt idx="4958">
                  <c:v>388758.71831935755</c:v>
                </c:pt>
                <c:pt idx="4959">
                  <c:v>388837.11289857095</c:v>
                </c:pt>
                <c:pt idx="4960">
                  <c:v>388915.50747778441</c:v>
                </c:pt>
                <c:pt idx="4961">
                  <c:v>388993.90205699782</c:v>
                </c:pt>
                <c:pt idx="4962">
                  <c:v>389072.29663621122</c:v>
                </c:pt>
                <c:pt idx="4963">
                  <c:v>389150.69121542457</c:v>
                </c:pt>
                <c:pt idx="4964">
                  <c:v>389229.08579463809</c:v>
                </c:pt>
                <c:pt idx="4965">
                  <c:v>389307.48037385143</c:v>
                </c:pt>
                <c:pt idx="4966">
                  <c:v>389385.87495306489</c:v>
                </c:pt>
                <c:pt idx="4967">
                  <c:v>389464.26953227824</c:v>
                </c:pt>
                <c:pt idx="4968">
                  <c:v>389542.66411149176</c:v>
                </c:pt>
                <c:pt idx="4969">
                  <c:v>389621.0586907051</c:v>
                </c:pt>
                <c:pt idx="4970">
                  <c:v>389699.45326991862</c:v>
                </c:pt>
                <c:pt idx="4971">
                  <c:v>389777.84784913203</c:v>
                </c:pt>
                <c:pt idx="4972">
                  <c:v>389856.24242834543</c:v>
                </c:pt>
                <c:pt idx="4973">
                  <c:v>389934.63700755883</c:v>
                </c:pt>
                <c:pt idx="4974">
                  <c:v>390013.0315867723</c:v>
                </c:pt>
                <c:pt idx="4975">
                  <c:v>390091.4261659857</c:v>
                </c:pt>
                <c:pt idx="4976">
                  <c:v>390169.8207451991</c:v>
                </c:pt>
                <c:pt idx="4977">
                  <c:v>390248.21532441257</c:v>
                </c:pt>
                <c:pt idx="4978">
                  <c:v>390326.60990362597</c:v>
                </c:pt>
                <c:pt idx="4979">
                  <c:v>390405.00448283937</c:v>
                </c:pt>
                <c:pt idx="4980">
                  <c:v>390483.39906205283</c:v>
                </c:pt>
                <c:pt idx="4981">
                  <c:v>390561.79364126624</c:v>
                </c:pt>
                <c:pt idx="4982">
                  <c:v>390640.18822047964</c:v>
                </c:pt>
                <c:pt idx="4983">
                  <c:v>390718.58279969305</c:v>
                </c:pt>
                <c:pt idx="4984">
                  <c:v>390796.97737890651</c:v>
                </c:pt>
                <c:pt idx="4985">
                  <c:v>390875.37195811991</c:v>
                </c:pt>
                <c:pt idx="4986">
                  <c:v>390953.76653733331</c:v>
                </c:pt>
                <c:pt idx="4987">
                  <c:v>391032.16111654678</c:v>
                </c:pt>
                <c:pt idx="4988">
                  <c:v>391110.55569576018</c:v>
                </c:pt>
                <c:pt idx="4989">
                  <c:v>391188.95027497358</c:v>
                </c:pt>
                <c:pt idx="4990">
                  <c:v>391267.34485418705</c:v>
                </c:pt>
                <c:pt idx="4991">
                  <c:v>391345.73943340045</c:v>
                </c:pt>
                <c:pt idx="4992">
                  <c:v>391424.13401261385</c:v>
                </c:pt>
                <c:pt idx="4993">
                  <c:v>391502.52859182726</c:v>
                </c:pt>
                <c:pt idx="4994">
                  <c:v>391580.92317104072</c:v>
                </c:pt>
                <c:pt idx="4995">
                  <c:v>391659.31775025412</c:v>
                </c:pt>
                <c:pt idx="4996">
                  <c:v>391737.71232946753</c:v>
                </c:pt>
                <c:pt idx="4997">
                  <c:v>391816.10690868099</c:v>
                </c:pt>
                <c:pt idx="4998">
                  <c:v>391894.50148789439</c:v>
                </c:pt>
                <c:pt idx="4999">
                  <c:v>391972.89606710779</c:v>
                </c:pt>
                <c:pt idx="5000">
                  <c:v>392051.29064632126</c:v>
                </c:pt>
                <c:pt idx="5001">
                  <c:v>392129.68522553466</c:v>
                </c:pt>
                <c:pt idx="5002">
                  <c:v>392208.07980474806</c:v>
                </c:pt>
                <c:pt idx="5003">
                  <c:v>392286.47438396147</c:v>
                </c:pt>
                <c:pt idx="5004">
                  <c:v>392364.86896317493</c:v>
                </c:pt>
                <c:pt idx="5005">
                  <c:v>392443.26354238833</c:v>
                </c:pt>
                <c:pt idx="5006">
                  <c:v>392521.65812160174</c:v>
                </c:pt>
                <c:pt idx="5007">
                  <c:v>392600.0527008152</c:v>
                </c:pt>
                <c:pt idx="5008">
                  <c:v>392678.4472800286</c:v>
                </c:pt>
                <c:pt idx="5009">
                  <c:v>392756.84185924201</c:v>
                </c:pt>
                <c:pt idx="5010">
                  <c:v>392835.23643845547</c:v>
                </c:pt>
                <c:pt idx="5011">
                  <c:v>392913.63101766887</c:v>
                </c:pt>
                <c:pt idx="5012">
                  <c:v>392992.02559688227</c:v>
                </c:pt>
                <c:pt idx="5013">
                  <c:v>393070.42017609568</c:v>
                </c:pt>
                <c:pt idx="5014">
                  <c:v>393148.81475530914</c:v>
                </c:pt>
                <c:pt idx="5015">
                  <c:v>393227.20933452254</c:v>
                </c:pt>
                <c:pt idx="5016">
                  <c:v>393305.60391373595</c:v>
                </c:pt>
                <c:pt idx="5017">
                  <c:v>393383.99849294941</c:v>
                </c:pt>
                <c:pt idx="5018">
                  <c:v>393462.39307216281</c:v>
                </c:pt>
                <c:pt idx="5019">
                  <c:v>393540.78765137622</c:v>
                </c:pt>
                <c:pt idx="5020">
                  <c:v>393619.18223058968</c:v>
                </c:pt>
                <c:pt idx="5021">
                  <c:v>393697.57680980308</c:v>
                </c:pt>
                <c:pt idx="5022">
                  <c:v>393775.97138901649</c:v>
                </c:pt>
                <c:pt idx="5023">
                  <c:v>393854.36596822989</c:v>
                </c:pt>
                <c:pt idx="5024">
                  <c:v>393932.76054744335</c:v>
                </c:pt>
                <c:pt idx="5025">
                  <c:v>394011.15512665675</c:v>
                </c:pt>
                <c:pt idx="5026">
                  <c:v>394089.54970587016</c:v>
                </c:pt>
                <c:pt idx="5027">
                  <c:v>394167.94428508362</c:v>
                </c:pt>
                <c:pt idx="5028">
                  <c:v>394246.33886429702</c:v>
                </c:pt>
                <c:pt idx="5029">
                  <c:v>394324.73344351043</c:v>
                </c:pt>
                <c:pt idx="5030">
                  <c:v>394403.12802272389</c:v>
                </c:pt>
                <c:pt idx="5031">
                  <c:v>394481.52260193729</c:v>
                </c:pt>
                <c:pt idx="5032">
                  <c:v>394559.9171811507</c:v>
                </c:pt>
                <c:pt idx="5033">
                  <c:v>394638.3117603641</c:v>
                </c:pt>
                <c:pt idx="5034">
                  <c:v>394716.70633957756</c:v>
                </c:pt>
                <c:pt idx="5035">
                  <c:v>394795.10091879097</c:v>
                </c:pt>
                <c:pt idx="5036">
                  <c:v>394873.49549800437</c:v>
                </c:pt>
                <c:pt idx="5037">
                  <c:v>394951.89007721783</c:v>
                </c:pt>
                <c:pt idx="5038">
                  <c:v>395030.28465643123</c:v>
                </c:pt>
                <c:pt idx="5039">
                  <c:v>395108.67923564464</c:v>
                </c:pt>
                <c:pt idx="5040">
                  <c:v>395187.0738148581</c:v>
                </c:pt>
                <c:pt idx="5041">
                  <c:v>395265.4683940715</c:v>
                </c:pt>
                <c:pt idx="5042">
                  <c:v>395343.86297328491</c:v>
                </c:pt>
                <c:pt idx="5043">
                  <c:v>395422.25755249831</c:v>
                </c:pt>
                <c:pt idx="5044">
                  <c:v>395500.65213171177</c:v>
                </c:pt>
                <c:pt idx="5045">
                  <c:v>395579.04671092518</c:v>
                </c:pt>
                <c:pt idx="5046">
                  <c:v>395657.44129013858</c:v>
                </c:pt>
                <c:pt idx="5047">
                  <c:v>395735.83586935204</c:v>
                </c:pt>
                <c:pt idx="5048">
                  <c:v>395814.23044856545</c:v>
                </c:pt>
                <c:pt idx="5049">
                  <c:v>395892.62502777885</c:v>
                </c:pt>
                <c:pt idx="5050">
                  <c:v>395971.01960699231</c:v>
                </c:pt>
                <c:pt idx="5051">
                  <c:v>396049.41418620571</c:v>
                </c:pt>
                <c:pt idx="5052">
                  <c:v>396127.80876541912</c:v>
                </c:pt>
                <c:pt idx="5053">
                  <c:v>396206.20334463252</c:v>
                </c:pt>
                <c:pt idx="5054">
                  <c:v>396284.59792384598</c:v>
                </c:pt>
                <c:pt idx="5055">
                  <c:v>396362.99250305939</c:v>
                </c:pt>
                <c:pt idx="5056">
                  <c:v>396441.38708227279</c:v>
                </c:pt>
                <c:pt idx="5057">
                  <c:v>396519.78166148625</c:v>
                </c:pt>
                <c:pt idx="5058">
                  <c:v>396598.17624069966</c:v>
                </c:pt>
                <c:pt idx="5059">
                  <c:v>396676.57081991306</c:v>
                </c:pt>
                <c:pt idx="5060">
                  <c:v>396754.96539912652</c:v>
                </c:pt>
                <c:pt idx="5061">
                  <c:v>396833.35997833993</c:v>
                </c:pt>
                <c:pt idx="5062">
                  <c:v>396911.75455755333</c:v>
                </c:pt>
                <c:pt idx="5063">
                  <c:v>396990.14913676673</c:v>
                </c:pt>
                <c:pt idx="5064">
                  <c:v>397068.54371598019</c:v>
                </c:pt>
                <c:pt idx="5065">
                  <c:v>397146.9382951936</c:v>
                </c:pt>
                <c:pt idx="5066">
                  <c:v>397225.332874407</c:v>
                </c:pt>
                <c:pt idx="5067">
                  <c:v>397303.72745362046</c:v>
                </c:pt>
                <c:pt idx="5068">
                  <c:v>397382.12203283387</c:v>
                </c:pt>
                <c:pt idx="5069">
                  <c:v>397460.51661204727</c:v>
                </c:pt>
                <c:pt idx="5070">
                  <c:v>397538.91119126073</c:v>
                </c:pt>
                <c:pt idx="5071">
                  <c:v>397617.30577047414</c:v>
                </c:pt>
                <c:pt idx="5072">
                  <c:v>397695.70034968754</c:v>
                </c:pt>
                <c:pt idx="5073">
                  <c:v>397774.09492890094</c:v>
                </c:pt>
                <c:pt idx="5074">
                  <c:v>397852.48950811441</c:v>
                </c:pt>
                <c:pt idx="5075">
                  <c:v>397930.88408732787</c:v>
                </c:pt>
                <c:pt idx="5076">
                  <c:v>398009.27866654121</c:v>
                </c:pt>
                <c:pt idx="5077">
                  <c:v>398087.67324575473</c:v>
                </c:pt>
                <c:pt idx="5078">
                  <c:v>398166.06782496808</c:v>
                </c:pt>
                <c:pt idx="5079">
                  <c:v>398244.46240418148</c:v>
                </c:pt>
                <c:pt idx="5080">
                  <c:v>398322.85698339494</c:v>
                </c:pt>
                <c:pt idx="5081">
                  <c:v>398401.25156260835</c:v>
                </c:pt>
                <c:pt idx="5082">
                  <c:v>398479.64614182175</c:v>
                </c:pt>
                <c:pt idx="5083">
                  <c:v>398558.04072103516</c:v>
                </c:pt>
                <c:pt idx="5084">
                  <c:v>398636.43530024862</c:v>
                </c:pt>
                <c:pt idx="5085">
                  <c:v>398714.82987946202</c:v>
                </c:pt>
                <c:pt idx="5086">
                  <c:v>398793.22445867542</c:v>
                </c:pt>
                <c:pt idx="5087">
                  <c:v>398871.61903788889</c:v>
                </c:pt>
                <c:pt idx="5088">
                  <c:v>398950.01361710229</c:v>
                </c:pt>
                <c:pt idx="5089">
                  <c:v>399028.40819631569</c:v>
                </c:pt>
                <c:pt idx="5090">
                  <c:v>399106.80277552916</c:v>
                </c:pt>
                <c:pt idx="5091">
                  <c:v>399185.19735474256</c:v>
                </c:pt>
                <c:pt idx="5092">
                  <c:v>399263.59193395608</c:v>
                </c:pt>
                <c:pt idx="5093">
                  <c:v>399341.98651316937</c:v>
                </c:pt>
                <c:pt idx="5094">
                  <c:v>399420.38109238289</c:v>
                </c:pt>
                <c:pt idx="5095">
                  <c:v>399498.77567159623</c:v>
                </c:pt>
                <c:pt idx="5096">
                  <c:v>399577.17025080975</c:v>
                </c:pt>
                <c:pt idx="5097">
                  <c:v>399655.5648300231</c:v>
                </c:pt>
                <c:pt idx="5098">
                  <c:v>399733.95940923656</c:v>
                </c:pt>
                <c:pt idx="5099">
                  <c:v>399812.3539884499</c:v>
                </c:pt>
                <c:pt idx="5100">
                  <c:v>399890.74856766342</c:v>
                </c:pt>
                <c:pt idx="5101">
                  <c:v>399969.14314687677</c:v>
                </c:pt>
                <c:pt idx="5102">
                  <c:v>400047.53772609029</c:v>
                </c:pt>
                <c:pt idx="5103">
                  <c:v>400125.93230530358</c:v>
                </c:pt>
                <c:pt idx="5104">
                  <c:v>400204.32688451704</c:v>
                </c:pt>
                <c:pt idx="5105">
                  <c:v>400282.72146373044</c:v>
                </c:pt>
                <c:pt idx="5106">
                  <c:v>400361.11604294385</c:v>
                </c:pt>
                <c:pt idx="5107">
                  <c:v>400439.51062215731</c:v>
                </c:pt>
                <c:pt idx="5108">
                  <c:v>400517.90520137071</c:v>
                </c:pt>
                <c:pt idx="5109">
                  <c:v>400596.29978058423</c:v>
                </c:pt>
                <c:pt idx="5110">
                  <c:v>400674.69435979758</c:v>
                </c:pt>
                <c:pt idx="5111">
                  <c:v>400753.08893901104</c:v>
                </c:pt>
                <c:pt idx="5112">
                  <c:v>400831.48351822438</c:v>
                </c:pt>
                <c:pt idx="5113">
                  <c:v>400909.8780974379</c:v>
                </c:pt>
                <c:pt idx="5114">
                  <c:v>400988.27267665125</c:v>
                </c:pt>
                <c:pt idx="5115">
                  <c:v>401066.66725586477</c:v>
                </c:pt>
                <c:pt idx="5116">
                  <c:v>401145.06183507806</c:v>
                </c:pt>
                <c:pt idx="5117">
                  <c:v>401223.45641429158</c:v>
                </c:pt>
                <c:pt idx="5118">
                  <c:v>401301.85099350492</c:v>
                </c:pt>
                <c:pt idx="5119">
                  <c:v>401380.24557271844</c:v>
                </c:pt>
                <c:pt idx="5120">
                  <c:v>401458.64015193179</c:v>
                </c:pt>
                <c:pt idx="5121">
                  <c:v>401537.03473114525</c:v>
                </c:pt>
                <c:pt idx="5122">
                  <c:v>401615.4293103586</c:v>
                </c:pt>
                <c:pt idx="5123">
                  <c:v>401693.82388957212</c:v>
                </c:pt>
                <c:pt idx="5124">
                  <c:v>401772.21846878546</c:v>
                </c:pt>
                <c:pt idx="5125">
                  <c:v>401850.61304799898</c:v>
                </c:pt>
                <c:pt idx="5126">
                  <c:v>401929.00762721238</c:v>
                </c:pt>
                <c:pt idx="5127">
                  <c:v>402007.40220642579</c:v>
                </c:pt>
                <c:pt idx="5128">
                  <c:v>402085.79678563919</c:v>
                </c:pt>
                <c:pt idx="5129">
                  <c:v>402164.19136485254</c:v>
                </c:pt>
                <c:pt idx="5130">
                  <c:v>402242.58594406606</c:v>
                </c:pt>
                <c:pt idx="5131">
                  <c:v>402320.9805232794</c:v>
                </c:pt>
                <c:pt idx="5132">
                  <c:v>402399.37510249292</c:v>
                </c:pt>
                <c:pt idx="5133">
                  <c:v>402477.76968170627</c:v>
                </c:pt>
                <c:pt idx="5134">
                  <c:v>402556.16426091973</c:v>
                </c:pt>
                <c:pt idx="5135">
                  <c:v>402634.55884013308</c:v>
                </c:pt>
                <c:pt idx="5136">
                  <c:v>402712.9534193466</c:v>
                </c:pt>
                <c:pt idx="5137">
                  <c:v>402791.34799855994</c:v>
                </c:pt>
                <c:pt idx="5138">
                  <c:v>402869.7425777734</c:v>
                </c:pt>
                <c:pt idx="5139">
                  <c:v>402948.13715698675</c:v>
                </c:pt>
                <c:pt idx="5140">
                  <c:v>403026.53173620027</c:v>
                </c:pt>
                <c:pt idx="5141">
                  <c:v>403104.92631541361</c:v>
                </c:pt>
                <c:pt idx="5142">
                  <c:v>403183.32089462713</c:v>
                </c:pt>
                <c:pt idx="5143">
                  <c:v>403261.71547384054</c:v>
                </c:pt>
                <c:pt idx="5144">
                  <c:v>403340.11005305394</c:v>
                </c:pt>
                <c:pt idx="5145">
                  <c:v>403418.5046322674</c:v>
                </c:pt>
                <c:pt idx="5146">
                  <c:v>403496.89921148081</c:v>
                </c:pt>
                <c:pt idx="5147">
                  <c:v>403575.29379069421</c:v>
                </c:pt>
                <c:pt idx="5148">
                  <c:v>403653.68836990761</c:v>
                </c:pt>
                <c:pt idx="5149">
                  <c:v>403732.08294912108</c:v>
                </c:pt>
                <c:pt idx="5150">
                  <c:v>403810.47752833448</c:v>
                </c:pt>
                <c:pt idx="5151">
                  <c:v>403888.87210754788</c:v>
                </c:pt>
                <c:pt idx="5152">
                  <c:v>403967.26668676134</c:v>
                </c:pt>
                <c:pt idx="5153">
                  <c:v>404045.66126597475</c:v>
                </c:pt>
                <c:pt idx="5154">
                  <c:v>404124.05584518809</c:v>
                </c:pt>
                <c:pt idx="5155">
                  <c:v>404202.45042440161</c:v>
                </c:pt>
                <c:pt idx="5156">
                  <c:v>404280.8450036149</c:v>
                </c:pt>
                <c:pt idx="5157">
                  <c:v>404359.23958282842</c:v>
                </c:pt>
                <c:pt idx="5158">
                  <c:v>404437.63416204177</c:v>
                </c:pt>
                <c:pt idx="5159">
                  <c:v>404516.02874125529</c:v>
                </c:pt>
                <c:pt idx="5160">
                  <c:v>404594.42332046869</c:v>
                </c:pt>
                <c:pt idx="5161">
                  <c:v>404672.81789968209</c:v>
                </c:pt>
                <c:pt idx="5162">
                  <c:v>404751.21247889556</c:v>
                </c:pt>
                <c:pt idx="5163">
                  <c:v>404829.60705810896</c:v>
                </c:pt>
                <c:pt idx="5164">
                  <c:v>404908.00163732236</c:v>
                </c:pt>
                <c:pt idx="5165">
                  <c:v>404986.39621653582</c:v>
                </c:pt>
                <c:pt idx="5166">
                  <c:v>405064.79079574923</c:v>
                </c:pt>
                <c:pt idx="5167">
                  <c:v>405143.18537496263</c:v>
                </c:pt>
                <c:pt idx="5168">
                  <c:v>405221.57995417604</c:v>
                </c:pt>
                <c:pt idx="5169">
                  <c:v>405299.9745333895</c:v>
                </c:pt>
                <c:pt idx="5170">
                  <c:v>405378.3691126029</c:v>
                </c:pt>
                <c:pt idx="5171">
                  <c:v>405456.7636918163</c:v>
                </c:pt>
                <c:pt idx="5172">
                  <c:v>405535.15827102977</c:v>
                </c:pt>
                <c:pt idx="5173">
                  <c:v>405613.55285024317</c:v>
                </c:pt>
                <c:pt idx="5174">
                  <c:v>405691.94742945657</c:v>
                </c:pt>
                <c:pt idx="5175">
                  <c:v>405770.34200867004</c:v>
                </c:pt>
                <c:pt idx="5176">
                  <c:v>405848.73658788344</c:v>
                </c:pt>
                <c:pt idx="5177">
                  <c:v>405927.13116709684</c:v>
                </c:pt>
                <c:pt idx="5178">
                  <c:v>406005.52574631025</c:v>
                </c:pt>
                <c:pt idx="5179">
                  <c:v>406083.92032552371</c:v>
                </c:pt>
                <c:pt idx="5180">
                  <c:v>406162.31490473711</c:v>
                </c:pt>
                <c:pt idx="5181">
                  <c:v>406240.70948395052</c:v>
                </c:pt>
                <c:pt idx="5182">
                  <c:v>406319.10406316398</c:v>
                </c:pt>
                <c:pt idx="5183">
                  <c:v>406397.49864237738</c:v>
                </c:pt>
                <c:pt idx="5184">
                  <c:v>406475.89322159078</c:v>
                </c:pt>
                <c:pt idx="5185">
                  <c:v>406554.28780080425</c:v>
                </c:pt>
                <c:pt idx="5186">
                  <c:v>406632.68238001765</c:v>
                </c:pt>
                <c:pt idx="5187">
                  <c:v>406711.07695923105</c:v>
                </c:pt>
                <c:pt idx="5188">
                  <c:v>406789.47153844446</c:v>
                </c:pt>
                <c:pt idx="5189">
                  <c:v>406867.86611765792</c:v>
                </c:pt>
                <c:pt idx="5190">
                  <c:v>406946.26069687132</c:v>
                </c:pt>
                <c:pt idx="5191">
                  <c:v>407024.65527608473</c:v>
                </c:pt>
                <c:pt idx="5192">
                  <c:v>407103.04985529819</c:v>
                </c:pt>
                <c:pt idx="5193">
                  <c:v>407181.44443451159</c:v>
                </c:pt>
                <c:pt idx="5194">
                  <c:v>407259.839013725</c:v>
                </c:pt>
                <c:pt idx="5195">
                  <c:v>407338.23359293846</c:v>
                </c:pt>
                <c:pt idx="5196">
                  <c:v>407416.62817215186</c:v>
                </c:pt>
                <c:pt idx="5197">
                  <c:v>407495.02275136526</c:v>
                </c:pt>
                <c:pt idx="5198">
                  <c:v>407573.41733057867</c:v>
                </c:pt>
                <c:pt idx="5199">
                  <c:v>407651.81190979213</c:v>
                </c:pt>
                <c:pt idx="5200">
                  <c:v>407730.20648900553</c:v>
                </c:pt>
                <c:pt idx="5201">
                  <c:v>407808.60106821894</c:v>
                </c:pt>
                <c:pt idx="5202">
                  <c:v>407886.9956474324</c:v>
                </c:pt>
                <c:pt idx="5203">
                  <c:v>407965.3902266458</c:v>
                </c:pt>
                <c:pt idx="5204">
                  <c:v>408043.78480585921</c:v>
                </c:pt>
                <c:pt idx="5205">
                  <c:v>408122.17938507267</c:v>
                </c:pt>
                <c:pt idx="5206">
                  <c:v>408200.57396428607</c:v>
                </c:pt>
                <c:pt idx="5207">
                  <c:v>408278.96854349948</c:v>
                </c:pt>
                <c:pt idx="5208">
                  <c:v>408357.36312271288</c:v>
                </c:pt>
                <c:pt idx="5209">
                  <c:v>408435.75770192634</c:v>
                </c:pt>
                <c:pt idx="5210">
                  <c:v>408514.15228113974</c:v>
                </c:pt>
                <c:pt idx="5211">
                  <c:v>408592.54686035315</c:v>
                </c:pt>
                <c:pt idx="5212">
                  <c:v>408670.94143956661</c:v>
                </c:pt>
                <c:pt idx="5213">
                  <c:v>408749.33601878001</c:v>
                </c:pt>
                <c:pt idx="5214">
                  <c:v>408827.73059799342</c:v>
                </c:pt>
                <c:pt idx="5215">
                  <c:v>408906.12517720688</c:v>
                </c:pt>
                <c:pt idx="5216">
                  <c:v>408984.51975642028</c:v>
                </c:pt>
                <c:pt idx="5217">
                  <c:v>409062.91433563369</c:v>
                </c:pt>
                <c:pt idx="5218">
                  <c:v>409141.30891484709</c:v>
                </c:pt>
                <c:pt idx="5219">
                  <c:v>409219.70349406055</c:v>
                </c:pt>
                <c:pt idx="5220">
                  <c:v>409298.09807327396</c:v>
                </c:pt>
                <c:pt idx="5221">
                  <c:v>409376.49265248736</c:v>
                </c:pt>
                <c:pt idx="5222">
                  <c:v>409454.88723170082</c:v>
                </c:pt>
                <c:pt idx="5223">
                  <c:v>409533.28181091422</c:v>
                </c:pt>
                <c:pt idx="5224">
                  <c:v>409611.67639012763</c:v>
                </c:pt>
                <c:pt idx="5225">
                  <c:v>409690.07096934109</c:v>
                </c:pt>
                <c:pt idx="5226">
                  <c:v>409768.46554855449</c:v>
                </c:pt>
                <c:pt idx="5227">
                  <c:v>409846.8601277679</c:v>
                </c:pt>
                <c:pt idx="5228">
                  <c:v>409925.2547069813</c:v>
                </c:pt>
                <c:pt idx="5229">
                  <c:v>410003.64928619476</c:v>
                </c:pt>
                <c:pt idx="5230">
                  <c:v>410082.04386540817</c:v>
                </c:pt>
                <c:pt idx="5231">
                  <c:v>410160.43844462157</c:v>
                </c:pt>
                <c:pt idx="5232">
                  <c:v>410238.83302383503</c:v>
                </c:pt>
                <c:pt idx="5233">
                  <c:v>410317.22760304844</c:v>
                </c:pt>
                <c:pt idx="5234">
                  <c:v>410395.62218226184</c:v>
                </c:pt>
                <c:pt idx="5235">
                  <c:v>410474.0167614753</c:v>
                </c:pt>
                <c:pt idx="5236">
                  <c:v>410552.4113406887</c:v>
                </c:pt>
                <c:pt idx="5237">
                  <c:v>410630.80591990211</c:v>
                </c:pt>
                <c:pt idx="5238">
                  <c:v>410709.20049911551</c:v>
                </c:pt>
                <c:pt idx="5239">
                  <c:v>410787.59507832897</c:v>
                </c:pt>
                <c:pt idx="5240">
                  <c:v>410865.98965754238</c:v>
                </c:pt>
                <c:pt idx="5241">
                  <c:v>410944.38423675578</c:v>
                </c:pt>
                <c:pt idx="5242">
                  <c:v>411022.77881596924</c:v>
                </c:pt>
                <c:pt idx="5243">
                  <c:v>411101.17339518265</c:v>
                </c:pt>
                <c:pt idx="5244">
                  <c:v>411179.56797439605</c:v>
                </c:pt>
                <c:pt idx="5245">
                  <c:v>411257.96255360951</c:v>
                </c:pt>
                <c:pt idx="5246">
                  <c:v>411336.35713282292</c:v>
                </c:pt>
                <c:pt idx="5247">
                  <c:v>411414.75171203632</c:v>
                </c:pt>
                <c:pt idx="5248">
                  <c:v>411493.14629124972</c:v>
                </c:pt>
                <c:pt idx="5249">
                  <c:v>411571.54087046318</c:v>
                </c:pt>
                <c:pt idx="5250">
                  <c:v>411649.93544967659</c:v>
                </c:pt>
                <c:pt idx="5251">
                  <c:v>411728.33002888999</c:v>
                </c:pt>
                <c:pt idx="5252">
                  <c:v>411806.72460810345</c:v>
                </c:pt>
                <c:pt idx="5253">
                  <c:v>411885.11918731686</c:v>
                </c:pt>
                <c:pt idx="5254">
                  <c:v>411963.51376653026</c:v>
                </c:pt>
                <c:pt idx="5255">
                  <c:v>412041.90834574372</c:v>
                </c:pt>
                <c:pt idx="5256">
                  <c:v>412120.30292495713</c:v>
                </c:pt>
                <c:pt idx="5257">
                  <c:v>412198.69750417053</c:v>
                </c:pt>
                <c:pt idx="5258">
                  <c:v>412277.09208338393</c:v>
                </c:pt>
                <c:pt idx="5259">
                  <c:v>412355.4866625974</c:v>
                </c:pt>
                <c:pt idx="5260">
                  <c:v>412433.8812418108</c:v>
                </c:pt>
                <c:pt idx="5261">
                  <c:v>412512.2758210242</c:v>
                </c:pt>
                <c:pt idx="5262">
                  <c:v>412590.67040023772</c:v>
                </c:pt>
                <c:pt idx="5263">
                  <c:v>412669.06497945107</c:v>
                </c:pt>
                <c:pt idx="5264">
                  <c:v>412747.45955866459</c:v>
                </c:pt>
                <c:pt idx="5265">
                  <c:v>412825.85413787793</c:v>
                </c:pt>
                <c:pt idx="5266">
                  <c:v>412904.2487170914</c:v>
                </c:pt>
                <c:pt idx="5267">
                  <c:v>412982.64329630474</c:v>
                </c:pt>
                <c:pt idx="5268">
                  <c:v>413061.03787551826</c:v>
                </c:pt>
                <c:pt idx="5269">
                  <c:v>413139.43245473161</c:v>
                </c:pt>
                <c:pt idx="5270">
                  <c:v>413217.82703394501</c:v>
                </c:pt>
                <c:pt idx="5271">
                  <c:v>413296.22161315841</c:v>
                </c:pt>
                <c:pt idx="5272">
                  <c:v>413374.61619237188</c:v>
                </c:pt>
                <c:pt idx="5273">
                  <c:v>413453.01077158528</c:v>
                </c:pt>
                <c:pt idx="5274">
                  <c:v>413531.40535079868</c:v>
                </c:pt>
                <c:pt idx="5275">
                  <c:v>413609.79993001214</c:v>
                </c:pt>
                <c:pt idx="5276">
                  <c:v>413688.19450922555</c:v>
                </c:pt>
                <c:pt idx="5277">
                  <c:v>413766.58908843895</c:v>
                </c:pt>
                <c:pt idx="5278">
                  <c:v>413844.98366765236</c:v>
                </c:pt>
                <c:pt idx="5279">
                  <c:v>413923.37824686588</c:v>
                </c:pt>
                <c:pt idx="5280">
                  <c:v>414001.77282607922</c:v>
                </c:pt>
                <c:pt idx="5281">
                  <c:v>414080.16740529274</c:v>
                </c:pt>
                <c:pt idx="5282">
                  <c:v>414158.56198450609</c:v>
                </c:pt>
                <c:pt idx="5283">
                  <c:v>414236.95656371955</c:v>
                </c:pt>
                <c:pt idx="5284">
                  <c:v>414315.35114293289</c:v>
                </c:pt>
                <c:pt idx="5285">
                  <c:v>414393.74572214641</c:v>
                </c:pt>
                <c:pt idx="5286">
                  <c:v>414472.14030135976</c:v>
                </c:pt>
                <c:pt idx="5287">
                  <c:v>414550.53488057328</c:v>
                </c:pt>
                <c:pt idx="5288">
                  <c:v>414628.92945978657</c:v>
                </c:pt>
                <c:pt idx="5289">
                  <c:v>414707.32403900009</c:v>
                </c:pt>
                <c:pt idx="5290">
                  <c:v>414785.71861821343</c:v>
                </c:pt>
                <c:pt idx="5291">
                  <c:v>414864.11319742695</c:v>
                </c:pt>
                <c:pt idx="5292">
                  <c:v>414942.5077766403</c:v>
                </c:pt>
                <c:pt idx="5293">
                  <c:v>415020.90235585376</c:v>
                </c:pt>
                <c:pt idx="5294">
                  <c:v>415099.2969350671</c:v>
                </c:pt>
                <c:pt idx="5295">
                  <c:v>415177.69151428057</c:v>
                </c:pt>
                <c:pt idx="5296">
                  <c:v>415256.08609349403</c:v>
                </c:pt>
                <c:pt idx="5297">
                  <c:v>415334.48067270737</c:v>
                </c:pt>
                <c:pt idx="5298">
                  <c:v>415412.87525192089</c:v>
                </c:pt>
                <c:pt idx="5299">
                  <c:v>415491.26983113424</c:v>
                </c:pt>
                <c:pt idx="5300">
                  <c:v>415569.6644103477</c:v>
                </c:pt>
                <c:pt idx="5301">
                  <c:v>415648.05898956105</c:v>
                </c:pt>
                <c:pt idx="5302">
                  <c:v>415726.45356877457</c:v>
                </c:pt>
                <c:pt idx="5303">
                  <c:v>415804.84814798791</c:v>
                </c:pt>
                <c:pt idx="5304">
                  <c:v>415883.24272720143</c:v>
                </c:pt>
                <c:pt idx="5305">
                  <c:v>415961.63730641478</c:v>
                </c:pt>
                <c:pt idx="5306">
                  <c:v>416040.03188562824</c:v>
                </c:pt>
                <c:pt idx="5307">
                  <c:v>416118.42646484158</c:v>
                </c:pt>
                <c:pt idx="5308">
                  <c:v>416196.8210440551</c:v>
                </c:pt>
                <c:pt idx="5309">
                  <c:v>416275.21562326845</c:v>
                </c:pt>
                <c:pt idx="5310">
                  <c:v>416353.61020248191</c:v>
                </c:pt>
                <c:pt idx="5311">
                  <c:v>416432.00478169526</c:v>
                </c:pt>
                <c:pt idx="5312">
                  <c:v>416510.39936090878</c:v>
                </c:pt>
                <c:pt idx="5313">
                  <c:v>416588.79394012218</c:v>
                </c:pt>
                <c:pt idx="5314">
                  <c:v>416667.18851933564</c:v>
                </c:pt>
                <c:pt idx="5315">
                  <c:v>416745.58309854905</c:v>
                </c:pt>
                <c:pt idx="5316">
                  <c:v>416823.97767776245</c:v>
                </c:pt>
                <c:pt idx="5317">
                  <c:v>416902.37225697591</c:v>
                </c:pt>
                <c:pt idx="5318">
                  <c:v>416980.76683618932</c:v>
                </c:pt>
                <c:pt idx="5319">
                  <c:v>417059.16141540272</c:v>
                </c:pt>
                <c:pt idx="5320">
                  <c:v>417137.55599461606</c:v>
                </c:pt>
                <c:pt idx="5321">
                  <c:v>417215.95057382958</c:v>
                </c:pt>
                <c:pt idx="5322">
                  <c:v>417294.34515304293</c:v>
                </c:pt>
                <c:pt idx="5323">
                  <c:v>417372.73973225639</c:v>
                </c:pt>
                <c:pt idx="5324">
                  <c:v>417451.13431146974</c:v>
                </c:pt>
                <c:pt idx="5325">
                  <c:v>417529.52889068326</c:v>
                </c:pt>
                <c:pt idx="5326">
                  <c:v>417607.9234698966</c:v>
                </c:pt>
                <c:pt idx="5327">
                  <c:v>417686.31804911012</c:v>
                </c:pt>
                <c:pt idx="5328">
                  <c:v>417764.71262832347</c:v>
                </c:pt>
                <c:pt idx="5329">
                  <c:v>417843.10720753693</c:v>
                </c:pt>
                <c:pt idx="5330">
                  <c:v>417921.50178675039</c:v>
                </c:pt>
                <c:pt idx="5331">
                  <c:v>417999.8963659638</c:v>
                </c:pt>
                <c:pt idx="5332">
                  <c:v>418078.2909451772</c:v>
                </c:pt>
                <c:pt idx="5333">
                  <c:v>418156.6855243906</c:v>
                </c:pt>
                <c:pt idx="5334">
                  <c:v>418235.08010360406</c:v>
                </c:pt>
                <c:pt idx="5335">
                  <c:v>418313.47468281747</c:v>
                </c:pt>
                <c:pt idx="5336">
                  <c:v>418391.86926203087</c:v>
                </c:pt>
                <c:pt idx="5337">
                  <c:v>418470.26384124433</c:v>
                </c:pt>
                <c:pt idx="5338">
                  <c:v>418548.65842045774</c:v>
                </c:pt>
                <c:pt idx="5339">
                  <c:v>418627.05299967114</c:v>
                </c:pt>
                <c:pt idx="5340">
                  <c:v>418705.4475788846</c:v>
                </c:pt>
                <c:pt idx="5341">
                  <c:v>418783.84215809801</c:v>
                </c:pt>
                <c:pt idx="5342">
                  <c:v>418862.23673731141</c:v>
                </c:pt>
                <c:pt idx="5343">
                  <c:v>418940.63131652481</c:v>
                </c:pt>
                <c:pt idx="5344">
                  <c:v>419019.02589573828</c:v>
                </c:pt>
                <c:pt idx="5345">
                  <c:v>419097.42047495162</c:v>
                </c:pt>
                <c:pt idx="5346">
                  <c:v>419175.81505416508</c:v>
                </c:pt>
                <c:pt idx="5347">
                  <c:v>419254.20963337854</c:v>
                </c:pt>
                <c:pt idx="5348">
                  <c:v>419332.60421259195</c:v>
                </c:pt>
                <c:pt idx="5349">
                  <c:v>419410.99879180535</c:v>
                </c:pt>
                <c:pt idx="5350">
                  <c:v>419489.39337101881</c:v>
                </c:pt>
                <c:pt idx="5351">
                  <c:v>419567.78795023222</c:v>
                </c:pt>
                <c:pt idx="5352">
                  <c:v>419646.18252944562</c:v>
                </c:pt>
                <c:pt idx="5353">
                  <c:v>419724.57710865902</c:v>
                </c:pt>
                <c:pt idx="5354">
                  <c:v>419802.97168787249</c:v>
                </c:pt>
                <c:pt idx="5355">
                  <c:v>419881.36626708589</c:v>
                </c:pt>
                <c:pt idx="5356">
                  <c:v>419959.76084629929</c:v>
                </c:pt>
                <c:pt idx="5357">
                  <c:v>420038.15542551276</c:v>
                </c:pt>
                <c:pt idx="5358">
                  <c:v>420116.55000472616</c:v>
                </c:pt>
                <c:pt idx="5359">
                  <c:v>420194.94458393956</c:v>
                </c:pt>
                <c:pt idx="5360">
                  <c:v>420273.33916315302</c:v>
                </c:pt>
                <c:pt idx="5361">
                  <c:v>420351.73374236643</c:v>
                </c:pt>
                <c:pt idx="5362">
                  <c:v>420430.12832157983</c:v>
                </c:pt>
                <c:pt idx="5363">
                  <c:v>420508.52290079324</c:v>
                </c:pt>
                <c:pt idx="5364">
                  <c:v>420586.9174800067</c:v>
                </c:pt>
                <c:pt idx="5365">
                  <c:v>420665.3120592201</c:v>
                </c:pt>
                <c:pt idx="5366">
                  <c:v>420743.7066384335</c:v>
                </c:pt>
                <c:pt idx="5367">
                  <c:v>420822.10121764697</c:v>
                </c:pt>
                <c:pt idx="5368">
                  <c:v>420900.49579686037</c:v>
                </c:pt>
                <c:pt idx="5369">
                  <c:v>420978.89037607377</c:v>
                </c:pt>
                <c:pt idx="5370">
                  <c:v>421057.28495528724</c:v>
                </c:pt>
                <c:pt idx="5371">
                  <c:v>421135.67953450064</c:v>
                </c:pt>
                <c:pt idx="5372">
                  <c:v>421214.07411371404</c:v>
                </c:pt>
                <c:pt idx="5373">
                  <c:v>421292.46869292745</c:v>
                </c:pt>
                <c:pt idx="5374">
                  <c:v>421370.86327214091</c:v>
                </c:pt>
                <c:pt idx="5375">
                  <c:v>421449.25785135431</c:v>
                </c:pt>
                <c:pt idx="5376">
                  <c:v>421527.65243056772</c:v>
                </c:pt>
                <c:pt idx="5377">
                  <c:v>421606.04700978118</c:v>
                </c:pt>
                <c:pt idx="5378">
                  <c:v>421684.44158899458</c:v>
                </c:pt>
                <c:pt idx="5379">
                  <c:v>421762.83616820798</c:v>
                </c:pt>
                <c:pt idx="5380">
                  <c:v>421841.23074742145</c:v>
                </c:pt>
                <c:pt idx="5381">
                  <c:v>421919.62532663485</c:v>
                </c:pt>
                <c:pt idx="5382">
                  <c:v>421998.01990584825</c:v>
                </c:pt>
                <c:pt idx="5383">
                  <c:v>422076.41448506166</c:v>
                </c:pt>
                <c:pt idx="5384">
                  <c:v>422154.80906427512</c:v>
                </c:pt>
                <c:pt idx="5385">
                  <c:v>422233.20364348852</c:v>
                </c:pt>
                <c:pt idx="5386">
                  <c:v>422311.59822270193</c:v>
                </c:pt>
                <c:pt idx="5387">
                  <c:v>422389.99280191539</c:v>
                </c:pt>
                <c:pt idx="5388">
                  <c:v>422468.38738112879</c:v>
                </c:pt>
                <c:pt idx="5389">
                  <c:v>422546.7819603422</c:v>
                </c:pt>
                <c:pt idx="5390">
                  <c:v>422625.17653955566</c:v>
                </c:pt>
                <c:pt idx="5391">
                  <c:v>422703.57111876906</c:v>
                </c:pt>
                <c:pt idx="5392">
                  <c:v>422781.96569798246</c:v>
                </c:pt>
                <c:pt idx="5393">
                  <c:v>422860.36027719587</c:v>
                </c:pt>
                <c:pt idx="5394">
                  <c:v>422938.75485640933</c:v>
                </c:pt>
                <c:pt idx="5395">
                  <c:v>423017.14943562273</c:v>
                </c:pt>
                <c:pt idx="5396">
                  <c:v>423095.54401483614</c:v>
                </c:pt>
                <c:pt idx="5397">
                  <c:v>423173.9385940496</c:v>
                </c:pt>
                <c:pt idx="5398">
                  <c:v>423252.333173263</c:v>
                </c:pt>
                <c:pt idx="5399">
                  <c:v>423330.72775247641</c:v>
                </c:pt>
                <c:pt idx="5400">
                  <c:v>423409.12233168987</c:v>
                </c:pt>
                <c:pt idx="5401">
                  <c:v>423487.51691090327</c:v>
                </c:pt>
                <c:pt idx="5402">
                  <c:v>423565.91149011668</c:v>
                </c:pt>
                <c:pt idx="5403">
                  <c:v>423644.30606933008</c:v>
                </c:pt>
                <c:pt idx="5404">
                  <c:v>423722.70064854354</c:v>
                </c:pt>
                <c:pt idx="5405">
                  <c:v>423801.09522775694</c:v>
                </c:pt>
                <c:pt idx="5406">
                  <c:v>423879.48980697035</c:v>
                </c:pt>
                <c:pt idx="5407">
                  <c:v>423957.88438618381</c:v>
                </c:pt>
                <c:pt idx="5408">
                  <c:v>424036.27896539721</c:v>
                </c:pt>
                <c:pt idx="5409">
                  <c:v>424114.67354461062</c:v>
                </c:pt>
                <c:pt idx="5410">
                  <c:v>424193.06812382408</c:v>
                </c:pt>
                <c:pt idx="5411">
                  <c:v>424271.46270303748</c:v>
                </c:pt>
                <c:pt idx="5412">
                  <c:v>424349.85728225089</c:v>
                </c:pt>
                <c:pt idx="5413">
                  <c:v>424428.25186146429</c:v>
                </c:pt>
                <c:pt idx="5414">
                  <c:v>424506.64644067775</c:v>
                </c:pt>
                <c:pt idx="5415">
                  <c:v>424585.04101989116</c:v>
                </c:pt>
                <c:pt idx="5416">
                  <c:v>424663.43559910456</c:v>
                </c:pt>
                <c:pt idx="5417">
                  <c:v>424741.83017831802</c:v>
                </c:pt>
                <c:pt idx="5418">
                  <c:v>424820.22475753142</c:v>
                </c:pt>
                <c:pt idx="5419">
                  <c:v>424898.61933674483</c:v>
                </c:pt>
                <c:pt idx="5420">
                  <c:v>424977.01391595829</c:v>
                </c:pt>
                <c:pt idx="5421">
                  <c:v>425055.40849517169</c:v>
                </c:pt>
                <c:pt idx="5422">
                  <c:v>425133.8030743851</c:v>
                </c:pt>
                <c:pt idx="5423">
                  <c:v>425212.1976535985</c:v>
                </c:pt>
                <c:pt idx="5424">
                  <c:v>425290.59223281196</c:v>
                </c:pt>
                <c:pt idx="5425">
                  <c:v>425368.98681202537</c:v>
                </c:pt>
                <c:pt idx="5426">
                  <c:v>425447.38139123877</c:v>
                </c:pt>
                <c:pt idx="5427">
                  <c:v>425525.77597045223</c:v>
                </c:pt>
                <c:pt idx="5428">
                  <c:v>425604.17054966564</c:v>
                </c:pt>
                <c:pt idx="5429">
                  <c:v>425682.56512887904</c:v>
                </c:pt>
                <c:pt idx="5430">
                  <c:v>425760.9597080925</c:v>
                </c:pt>
                <c:pt idx="5431">
                  <c:v>425839.35428730591</c:v>
                </c:pt>
                <c:pt idx="5432">
                  <c:v>425917.74886651943</c:v>
                </c:pt>
                <c:pt idx="5433">
                  <c:v>425996.14344573271</c:v>
                </c:pt>
                <c:pt idx="5434">
                  <c:v>426074.53802494623</c:v>
                </c:pt>
                <c:pt idx="5435">
                  <c:v>426152.93260415958</c:v>
                </c:pt>
                <c:pt idx="5436">
                  <c:v>426231.32718337298</c:v>
                </c:pt>
                <c:pt idx="5437">
                  <c:v>426309.72176258644</c:v>
                </c:pt>
                <c:pt idx="5438">
                  <c:v>426388.11634179985</c:v>
                </c:pt>
                <c:pt idx="5439">
                  <c:v>426466.51092101325</c:v>
                </c:pt>
                <c:pt idx="5440">
                  <c:v>426544.90550022671</c:v>
                </c:pt>
                <c:pt idx="5441">
                  <c:v>426623.30007944012</c:v>
                </c:pt>
                <c:pt idx="5442">
                  <c:v>426701.69465865352</c:v>
                </c:pt>
                <c:pt idx="5443">
                  <c:v>426780.08923786692</c:v>
                </c:pt>
                <c:pt idx="5444">
                  <c:v>426858.48381708039</c:v>
                </c:pt>
                <c:pt idx="5445">
                  <c:v>426936.87839629379</c:v>
                </c:pt>
                <c:pt idx="5446">
                  <c:v>427015.27297550719</c:v>
                </c:pt>
                <c:pt idx="5447">
                  <c:v>427093.66755472065</c:v>
                </c:pt>
                <c:pt idx="5448">
                  <c:v>427172.06213393406</c:v>
                </c:pt>
                <c:pt idx="5449">
                  <c:v>427250.45671314758</c:v>
                </c:pt>
                <c:pt idx="5450">
                  <c:v>427328.85129236092</c:v>
                </c:pt>
                <c:pt idx="5451">
                  <c:v>427407.24587157439</c:v>
                </c:pt>
                <c:pt idx="5452">
                  <c:v>427485.64045078773</c:v>
                </c:pt>
                <c:pt idx="5453">
                  <c:v>427564.03503000125</c:v>
                </c:pt>
                <c:pt idx="5454">
                  <c:v>427642.4296092146</c:v>
                </c:pt>
                <c:pt idx="5455">
                  <c:v>427720.82418842806</c:v>
                </c:pt>
                <c:pt idx="5456">
                  <c:v>427799.2187676414</c:v>
                </c:pt>
                <c:pt idx="5457">
                  <c:v>427877.61334685492</c:v>
                </c:pt>
                <c:pt idx="5458">
                  <c:v>427956.00792606827</c:v>
                </c:pt>
                <c:pt idx="5459">
                  <c:v>428034.40250528179</c:v>
                </c:pt>
                <c:pt idx="5460">
                  <c:v>428112.79708449513</c:v>
                </c:pt>
                <c:pt idx="5461">
                  <c:v>428191.19166370854</c:v>
                </c:pt>
                <c:pt idx="5462">
                  <c:v>428269.58624292194</c:v>
                </c:pt>
                <c:pt idx="5463">
                  <c:v>428347.98082213535</c:v>
                </c:pt>
                <c:pt idx="5464">
                  <c:v>428426.37540134881</c:v>
                </c:pt>
                <c:pt idx="5465">
                  <c:v>428504.76998056221</c:v>
                </c:pt>
                <c:pt idx="5466">
                  <c:v>428583.16455977573</c:v>
                </c:pt>
                <c:pt idx="5467">
                  <c:v>428661.55913898908</c:v>
                </c:pt>
                <c:pt idx="5468">
                  <c:v>428739.95371820254</c:v>
                </c:pt>
                <c:pt idx="5469">
                  <c:v>428818.34829741588</c:v>
                </c:pt>
                <c:pt idx="5470">
                  <c:v>428896.7428766294</c:v>
                </c:pt>
                <c:pt idx="5471">
                  <c:v>428975.13745584275</c:v>
                </c:pt>
                <c:pt idx="5472">
                  <c:v>429053.53203505627</c:v>
                </c:pt>
                <c:pt idx="5473">
                  <c:v>429131.92661426956</c:v>
                </c:pt>
                <c:pt idx="5474">
                  <c:v>429210.32119348308</c:v>
                </c:pt>
                <c:pt idx="5475">
                  <c:v>429288.71577269642</c:v>
                </c:pt>
                <c:pt idx="5476">
                  <c:v>429367.11035190994</c:v>
                </c:pt>
                <c:pt idx="5477">
                  <c:v>429445.50493112329</c:v>
                </c:pt>
                <c:pt idx="5478">
                  <c:v>429523.89951033675</c:v>
                </c:pt>
                <c:pt idx="5479">
                  <c:v>429602.29408955009</c:v>
                </c:pt>
                <c:pt idx="5480">
                  <c:v>429680.68866876361</c:v>
                </c:pt>
                <c:pt idx="5481">
                  <c:v>429759.08324797696</c:v>
                </c:pt>
                <c:pt idx="5482">
                  <c:v>429837.47782719048</c:v>
                </c:pt>
                <c:pt idx="5483">
                  <c:v>429915.87240640388</c:v>
                </c:pt>
                <c:pt idx="5484">
                  <c:v>429994.26698561729</c:v>
                </c:pt>
                <c:pt idx="5485">
                  <c:v>430072.66156483069</c:v>
                </c:pt>
                <c:pt idx="5486">
                  <c:v>430151.05614404404</c:v>
                </c:pt>
                <c:pt idx="5487">
                  <c:v>430229.45072325756</c:v>
                </c:pt>
                <c:pt idx="5488">
                  <c:v>430307.8453024709</c:v>
                </c:pt>
                <c:pt idx="5489">
                  <c:v>430386.23988168442</c:v>
                </c:pt>
                <c:pt idx="5490">
                  <c:v>430464.63446089777</c:v>
                </c:pt>
                <c:pt idx="5491">
                  <c:v>430543.02904011123</c:v>
                </c:pt>
                <c:pt idx="5492">
                  <c:v>430621.42361932457</c:v>
                </c:pt>
                <c:pt idx="5493">
                  <c:v>430699.81819853809</c:v>
                </c:pt>
                <c:pt idx="5494">
                  <c:v>430778.21277775144</c:v>
                </c:pt>
                <c:pt idx="5495">
                  <c:v>430856.6073569649</c:v>
                </c:pt>
                <c:pt idx="5496">
                  <c:v>430935.00193617825</c:v>
                </c:pt>
                <c:pt idx="5497">
                  <c:v>431013.39651539177</c:v>
                </c:pt>
                <c:pt idx="5498">
                  <c:v>431091.79109460511</c:v>
                </c:pt>
                <c:pt idx="5499">
                  <c:v>431170.18567381863</c:v>
                </c:pt>
                <c:pt idx="5500">
                  <c:v>431248.58025303204</c:v>
                </c:pt>
                <c:pt idx="5501">
                  <c:v>431326.97483224544</c:v>
                </c:pt>
                <c:pt idx="5502">
                  <c:v>431405.3694114589</c:v>
                </c:pt>
                <c:pt idx="5503">
                  <c:v>431483.76399067231</c:v>
                </c:pt>
                <c:pt idx="5504">
                  <c:v>431562.15856988571</c:v>
                </c:pt>
                <c:pt idx="5505">
                  <c:v>431640.55314909911</c:v>
                </c:pt>
                <c:pt idx="5506">
                  <c:v>431718.94772831257</c:v>
                </c:pt>
                <c:pt idx="5507">
                  <c:v>431797.34230752598</c:v>
                </c:pt>
                <c:pt idx="5508">
                  <c:v>431875.73688673938</c:v>
                </c:pt>
                <c:pt idx="5509">
                  <c:v>431954.13146595284</c:v>
                </c:pt>
                <c:pt idx="5510">
                  <c:v>432032.52604516625</c:v>
                </c:pt>
                <c:pt idx="5511">
                  <c:v>432110.92062437959</c:v>
                </c:pt>
                <c:pt idx="5512">
                  <c:v>432189.31520359311</c:v>
                </c:pt>
                <c:pt idx="5513">
                  <c:v>432267.7097828064</c:v>
                </c:pt>
                <c:pt idx="5514">
                  <c:v>432346.10436201992</c:v>
                </c:pt>
                <c:pt idx="5515">
                  <c:v>432424.49894123327</c:v>
                </c:pt>
                <c:pt idx="5516">
                  <c:v>432502.89352044679</c:v>
                </c:pt>
                <c:pt idx="5517">
                  <c:v>432581.28809966019</c:v>
                </c:pt>
                <c:pt idx="5518">
                  <c:v>432659.68267887359</c:v>
                </c:pt>
                <c:pt idx="5519">
                  <c:v>432738.07725808705</c:v>
                </c:pt>
                <c:pt idx="5520">
                  <c:v>432816.47183730046</c:v>
                </c:pt>
                <c:pt idx="5521">
                  <c:v>432894.86641651386</c:v>
                </c:pt>
                <c:pt idx="5522">
                  <c:v>432973.26099572732</c:v>
                </c:pt>
                <c:pt idx="5523">
                  <c:v>433051.65557494073</c:v>
                </c:pt>
                <c:pt idx="5524">
                  <c:v>433130.05015415413</c:v>
                </c:pt>
                <c:pt idx="5525">
                  <c:v>433208.44473336759</c:v>
                </c:pt>
                <c:pt idx="5526">
                  <c:v>433286.839312581</c:v>
                </c:pt>
                <c:pt idx="5527">
                  <c:v>433365.2338917944</c:v>
                </c:pt>
                <c:pt idx="5528">
                  <c:v>433443.6284710078</c:v>
                </c:pt>
                <c:pt idx="5529">
                  <c:v>433522.02305022127</c:v>
                </c:pt>
                <c:pt idx="5530">
                  <c:v>433600.41762943467</c:v>
                </c:pt>
                <c:pt idx="5531">
                  <c:v>433678.81220864807</c:v>
                </c:pt>
                <c:pt idx="5532">
                  <c:v>433757.20678786153</c:v>
                </c:pt>
                <c:pt idx="5533">
                  <c:v>433835.60136707494</c:v>
                </c:pt>
                <c:pt idx="5534">
                  <c:v>433913.99594628834</c:v>
                </c:pt>
                <c:pt idx="5535">
                  <c:v>433992.3905255018</c:v>
                </c:pt>
                <c:pt idx="5536">
                  <c:v>434070.78510471521</c:v>
                </c:pt>
                <c:pt idx="5537">
                  <c:v>434149.17968392861</c:v>
                </c:pt>
                <c:pt idx="5538">
                  <c:v>434227.57426314201</c:v>
                </c:pt>
                <c:pt idx="5539">
                  <c:v>434305.96884235548</c:v>
                </c:pt>
                <c:pt idx="5540">
                  <c:v>434384.36342156888</c:v>
                </c:pt>
                <c:pt idx="5541">
                  <c:v>434462.75800078228</c:v>
                </c:pt>
                <c:pt idx="5542">
                  <c:v>434541.15257999575</c:v>
                </c:pt>
                <c:pt idx="5543">
                  <c:v>434619.54715920915</c:v>
                </c:pt>
                <c:pt idx="5544">
                  <c:v>434697.94173842255</c:v>
                </c:pt>
                <c:pt idx="5545">
                  <c:v>434776.33631763601</c:v>
                </c:pt>
                <c:pt idx="5546">
                  <c:v>434854.73089684942</c:v>
                </c:pt>
                <c:pt idx="5547">
                  <c:v>434933.12547606282</c:v>
                </c:pt>
                <c:pt idx="5548">
                  <c:v>435011.52005527623</c:v>
                </c:pt>
                <c:pt idx="5549">
                  <c:v>435089.91463448969</c:v>
                </c:pt>
                <c:pt idx="5550">
                  <c:v>435168.30921370309</c:v>
                </c:pt>
                <c:pt idx="5551">
                  <c:v>435246.70379291649</c:v>
                </c:pt>
                <c:pt idx="5552">
                  <c:v>435325.09837212996</c:v>
                </c:pt>
                <c:pt idx="5553">
                  <c:v>435403.49295134336</c:v>
                </c:pt>
                <c:pt idx="5554">
                  <c:v>435481.88753055676</c:v>
                </c:pt>
                <c:pt idx="5555">
                  <c:v>435560.28210977023</c:v>
                </c:pt>
                <c:pt idx="5556">
                  <c:v>435638.67668898363</c:v>
                </c:pt>
                <c:pt idx="5557">
                  <c:v>435717.07126819703</c:v>
                </c:pt>
                <c:pt idx="5558">
                  <c:v>435795.46584741044</c:v>
                </c:pt>
                <c:pt idx="5559">
                  <c:v>435873.8604266239</c:v>
                </c:pt>
                <c:pt idx="5560">
                  <c:v>435952.2550058373</c:v>
                </c:pt>
                <c:pt idx="5561">
                  <c:v>436030.64958505071</c:v>
                </c:pt>
                <c:pt idx="5562">
                  <c:v>436109.04416426417</c:v>
                </c:pt>
                <c:pt idx="5563">
                  <c:v>436187.43874347757</c:v>
                </c:pt>
                <c:pt idx="5564">
                  <c:v>436265.83332269097</c:v>
                </c:pt>
                <c:pt idx="5565">
                  <c:v>436344.22790190444</c:v>
                </c:pt>
                <c:pt idx="5566">
                  <c:v>436422.62248111784</c:v>
                </c:pt>
                <c:pt idx="5567">
                  <c:v>436501.01706033124</c:v>
                </c:pt>
                <c:pt idx="5568">
                  <c:v>436579.41163954465</c:v>
                </c:pt>
                <c:pt idx="5569">
                  <c:v>436657.80621875811</c:v>
                </c:pt>
                <c:pt idx="5570">
                  <c:v>436736.20079797151</c:v>
                </c:pt>
                <c:pt idx="5571">
                  <c:v>436814.59537718492</c:v>
                </c:pt>
                <c:pt idx="5572">
                  <c:v>436892.98995639838</c:v>
                </c:pt>
                <c:pt idx="5573">
                  <c:v>436971.38453561178</c:v>
                </c:pt>
                <c:pt idx="5574">
                  <c:v>437049.77911482519</c:v>
                </c:pt>
                <c:pt idx="5575">
                  <c:v>437128.17369403865</c:v>
                </c:pt>
                <c:pt idx="5576">
                  <c:v>437206.56827325205</c:v>
                </c:pt>
                <c:pt idx="5577">
                  <c:v>437284.96285246545</c:v>
                </c:pt>
                <c:pt idx="5578">
                  <c:v>437363.35743167886</c:v>
                </c:pt>
                <c:pt idx="5579">
                  <c:v>437441.75201089232</c:v>
                </c:pt>
                <c:pt idx="5580">
                  <c:v>437520.14659010572</c:v>
                </c:pt>
                <c:pt idx="5581">
                  <c:v>437598.54116931913</c:v>
                </c:pt>
                <c:pt idx="5582">
                  <c:v>437676.93574853259</c:v>
                </c:pt>
                <c:pt idx="5583">
                  <c:v>437755.33032774599</c:v>
                </c:pt>
                <c:pt idx="5584">
                  <c:v>437833.7249069594</c:v>
                </c:pt>
                <c:pt idx="5585">
                  <c:v>437912.11948617286</c:v>
                </c:pt>
                <c:pt idx="5586">
                  <c:v>437990.51406538632</c:v>
                </c:pt>
                <c:pt idx="5587">
                  <c:v>438068.90864459967</c:v>
                </c:pt>
                <c:pt idx="5588">
                  <c:v>438147.30322381307</c:v>
                </c:pt>
                <c:pt idx="5589">
                  <c:v>438225.69780302653</c:v>
                </c:pt>
                <c:pt idx="5590">
                  <c:v>438304.09238223999</c:v>
                </c:pt>
                <c:pt idx="5591">
                  <c:v>438382.48696145334</c:v>
                </c:pt>
                <c:pt idx="5592">
                  <c:v>438460.8815406668</c:v>
                </c:pt>
                <c:pt idx="5593">
                  <c:v>438539.2761198802</c:v>
                </c:pt>
                <c:pt idx="5594">
                  <c:v>438617.67069909372</c:v>
                </c:pt>
                <c:pt idx="5595">
                  <c:v>438696.06527830707</c:v>
                </c:pt>
                <c:pt idx="5596">
                  <c:v>438774.45985752047</c:v>
                </c:pt>
                <c:pt idx="5597">
                  <c:v>438852.85443673388</c:v>
                </c:pt>
                <c:pt idx="5598">
                  <c:v>438931.2490159474</c:v>
                </c:pt>
                <c:pt idx="5599">
                  <c:v>439009.64359516074</c:v>
                </c:pt>
                <c:pt idx="5600">
                  <c:v>439088.03817437415</c:v>
                </c:pt>
                <c:pt idx="5601">
                  <c:v>439166.43275358755</c:v>
                </c:pt>
                <c:pt idx="5602">
                  <c:v>439244.82733280101</c:v>
                </c:pt>
                <c:pt idx="5603">
                  <c:v>439323.22191201447</c:v>
                </c:pt>
                <c:pt idx="5604">
                  <c:v>439401.61649122782</c:v>
                </c:pt>
                <c:pt idx="5605">
                  <c:v>439480.01107044128</c:v>
                </c:pt>
                <c:pt idx="5606">
                  <c:v>439558.40564965468</c:v>
                </c:pt>
                <c:pt idx="5607">
                  <c:v>439636.8002288682</c:v>
                </c:pt>
                <c:pt idx="5608">
                  <c:v>439715.19480808149</c:v>
                </c:pt>
                <c:pt idx="5609">
                  <c:v>439793.58938729495</c:v>
                </c:pt>
                <c:pt idx="5610">
                  <c:v>439871.98396650836</c:v>
                </c:pt>
                <c:pt idx="5611">
                  <c:v>439950.37854572188</c:v>
                </c:pt>
                <c:pt idx="5612">
                  <c:v>440028.77312493522</c:v>
                </c:pt>
                <c:pt idx="5613">
                  <c:v>440107.16770414863</c:v>
                </c:pt>
                <c:pt idx="5614">
                  <c:v>440185.56228336203</c:v>
                </c:pt>
                <c:pt idx="5615">
                  <c:v>440263.95686257555</c:v>
                </c:pt>
                <c:pt idx="5616">
                  <c:v>440342.35144178889</c:v>
                </c:pt>
                <c:pt idx="5617">
                  <c:v>440420.7460210023</c:v>
                </c:pt>
                <c:pt idx="5618">
                  <c:v>440499.1406002157</c:v>
                </c:pt>
                <c:pt idx="5619">
                  <c:v>440577.53517942922</c:v>
                </c:pt>
                <c:pt idx="5620">
                  <c:v>440655.92975864263</c:v>
                </c:pt>
                <c:pt idx="5621">
                  <c:v>440734.32433785597</c:v>
                </c:pt>
                <c:pt idx="5622">
                  <c:v>440812.71891706943</c:v>
                </c:pt>
                <c:pt idx="5623">
                  <c:v>440891.11349628289</c:v>
                </c:pt>
                <c:pt idx="5624">
                  <c:v>440969.50807549636</c:v>
                </c:pt>
                <c:pt idx="5625">
                  <c:v>441047.9026547097</c:v>
                </c:pt>
                <c:pt idx="5626">
                  <c:v>441126.29723392311</c:v>
                </c:pt>
                <c:pt idx="5627">
                  <c:v>441204.69181313651</c:v>
                </c:pt>
                <c:pt idx="5628">
                  <c:v>441283.08639235003</c:v>
                </c:pt>
                <c:pt idx="5629">
                  <c:v>441361.48097156337</c:v>
                </c:pt>
                <c:pt idx="5630">
                  <c:v>441439.87555077678</c:v>
                </c:pt>
                <c:pt idx="5631">
                  <c:v>441518.27012999018</c:v>
                </c:pt>
                <c:pt idx="5632">
                  <c:v>441596.6647092037</c:v>
                </c:pt>
                <c:pt idx="5633">
                  <c:v>441675.05928841705</c:v>
                </c:pt>
                <c:pt idx="5634">
                  <c:v>441753.45386763045</c:v>
                </c:pt>
                <c:pt idx="5635">
                  <c:v>441831.84844684391</c:v>
                </c:pt>
                <c:pt idx="5636">
                  <c:v>441910.24302605737</c:v>
                </c:pt>
                <c:pt idx="5637">
                  <c:v>441988.63760527084</c:v>
                </c:pt>
                <c:pt idx="5638">
                  <c:v>442067.03218448412</c:v>
                </c:pt>
                <c:pt idx="5639">
                  <c:v>442145.42676369759</c:v>
                </c:pt>
                <c:pt idx="5640">
                  <c:v>442223.82134291105</c:v>
                </c:pt>
                <c:pt idx="5641">
                  <c:v>442302.21592212451</c:v>
                </c:pt>
                <c:pt idx="5642">
                  <c:v>442380.61050133785</c:v>
                </c:pt>
                <c:pt idx="5643">
                  <c:v>442459.00508055126</c:v>
                </c:pt>
                <c:pt idx="5644">
                  <c:v>442537.39965976478</c:v>
                </c:pt>
                <c:pt idx="5645">
                  <c:v>442615.79423897818</c:v>
                </c:pt>
                <c:pt idx="5646">
                  <c:v>442694.18881819153</c:v>
                </c:pt>
                <c:pt idx="5647">
                  <c:v>442772.58339740493</c:v>
                </c:pt>
                <c:pt idx="5648">
                  <c:v>442850.97797661845</c:v>
                </c:pt>
                <c:pt idx="5649">
                  <c:v>442929.37255583185</c:v>
                </c:pt>
                <c:pt idx="5650">
                  <c:v>443007.7671350452</c:v>
                </c:pt>
                <c:pt idx="5651">
                  <c:v>443086.1617142586</c:v>
                </c:pt>
                <c:pt idx="5652">
                  <c:v>443164.55629347207</c:v>
                </c:pt>
                <c:pt idx="5653">
                  <c:v>443242.95087268553</c:v>
                </c:pt>
                <c:pt idx="5654">
                  <c:v>443321.34545189899</c:v>
                </c:pt>
                <c:pt idx="5655">
                  <c:v>443399.74003111233</c:v>
                </c:pt>
                <c:pt idx="5656">
                  <c:v>443478.13461032574</c:v>
                </c:pt>
                <c:pt idx="5657">
                  <c:v>443556.52918953926</c:v>
                </c:pt>
                <c:pt idx="5658">
                  <c:v>443634.92376875266</c:v>
                </c:pt>
                <c:pt idx="5659">
                  <c:v>443713.31834796601</c:v>
                </c:pt>
                <c:pt idx="5660">
                  <c:v>443791.71292717941</c:v>
                </c:pt>
                <c:pt idx="5661">
                  <c:v>443870.10750639293</c:v>
                </c:pt>
                <c:pt idx="5662">
                  <c:v>443948.50208560633</c:v>
                </c:pt>
                <c:pt idx="5663">
                  <c:v>444026.89666481968</c:v>
                </c:pt>
                <c:pt idx="5664">
                  <c:v>444105.29124403308</c:v>
                </c:pt>
                <c:pt idx="5665">
                  <c:v>444183.6858232466</c:v>
                </c:pt>
                <c:pt idx="5666">
                  <c:v>444262.08040246001</c:v>
                </c:pt>
                <c:pt idx="5667">
                  <c:v>444340.47498167335</c:v>
                </c:pt>
                <c:pt idx="5668">
                  <c:v>444418.86956088676</c:v>
                </c:pt>
                <c:pt idx="5669">
                  <c:v>444497.26414010028</c:v>
                </c:pt>
                <c:pt idx="5670">
                  <c:v>444575.65871931368</c:v>
                </c:pt>
                <c:pt idx="5671">
                  <c:v>444654.05329852714</c:v>
                </c:pt>
                <c:pt idx="5672">
                  <c:v>444732.44787774049</c:v>
                </c:pt>
                <c:pt idx="5673">
                  <c:v>444810.84245695395</c:v>
                </c:pt>
                <c:pt idx="5674">
                  <c:v>444889.23703616741</c:v>
                </c:pt>
                <c:pt idx="5675">
                  <c:v>444967.63161538081</c:v>
                </c:pt>
                <c:pt idx="5676">
                  <c:v>445046.02619459416</c:v>
                </c:pt>
                <c:pt idx="5677">
                  <c:v>445124.42077380756</c:v>
                </c:pt>
                <c:pt idx="5678">
                  <c:v>445202.81535302108</c:v>
                </c:pt>
                <c:pt idx="5679">
                  <c:v>445281.20993223449</c:v>
                </c:pt>
                <c:pt idx="5680">
                  <c:v>445359.60451144783</c:v>
                </c:pt>
                <c:pt idx="5681">
                  <c:v>445437.99909066124</c:v>
                </c:pt>
                <c:pt idx="5682">
                  <c:v>445516.39366987476</c:v>
                </c:pt>
                <c:pt idx="5683">
                  <c:v>445594.78824908816</c:v>
                </c:pt>
                <c:pt idx="5684">
                  <c:v>445673.18282830151</c:v>
                </c:pt>
                <c:pt idx="5685">
                  <c:v>445751.57740751497</c:v>
                </c:pt>
                <c:pt idx="5686">
                  <c:v>445829.97198672843</c:v>
                </c:pt>
                <c:pt idx="5687">
                  <c:v>445908.36656594189</c:v>
                </c:pt>
                <c:pt idx="5688">
                  <c:v>445986.76114515529</c:v>
                </c:pt>
                <c:pt idx="5689">
                  <c:v>446065.15572436864</c:v>
                </c:pt>
                <c:pt idx="5690">
                  <c:v>446143.5503035821</c:v>
                </c:pt>
                <c:pt idx="5691">
                  <c:v>446221.94488279556</c:v>
                </c:pt>
                <c:pt idx="5692">
                  <c:v>446300.33946200897</c:v>
                </c:pt>
                <c:pt idx="5693">
                  <c:v>446378.73404122231</c:v>
                </c:pt>
                <c:pt idx="5694">
                  <c:v>446457.12862043583</c:v>
                </c:pt>
                <c:pt idx="5695">
                  <c:v>446535.52319964924</c:v>
                </c:pt>
                <c:pt idx="5696">
                  <c:v>446613.91777886264</c:v>
                </c:pt>
                <c:pt idx="5697">
                  <c:v>446692.31235807599</c:v>
                </c:pt>
                <c:pt idx="5698">
                  <c:v>446770.70693728951</c:v>
                </c:pt>
                <c:pt idx="5699">
                  <c:v>446849.10151650291</c:v>
                </c:pt>
                <c:pt idx="5700">
                  <c:v>446927.49609571631</c:v>
                </c:pt>
                <c:pt idx="5701">
                  <c:v>447005.89067492966</c:v>
                </c:pt>
                <c:pt idx="5702">
                  <c:v>447084.28525414312</c:v>
                </c:pt>
                <c:pt idx="5703">
                  <c:v>447162.67983335658</c:v>
                </c:pt>
                <c:pt idx="5704">
                  <c:v>447241.07441257004</c:v>
                </c:pt>
                <c:pt idx="5705">
                  <c:v>447319.46899178345</c:v>
                </c:pt>
                <c:pt idx="5706">
                  <c:v>447397.86357099679</c:v>
                </c:pt>
                <c:pt idx="5707">
                  <c:v>447476.25815021031</c:v>
                </c:pt>
                <c:pt idx="5708">
                  <c:v>447554.65272942372</c:v>
                </c:pt>
                <c:pt idx="5709">
                  <c:v>447633.04730863712</c:v>
                </c:pt>
                <c:pt idx="5710">
                  <c:v>447711.44188785047</c:v>
                </c:pt>
                <c:pt idx="5711">
                  <c:v>447789.83646706399</c:v>
                </c:pt>
                <c:pt idx="5712">
                  <c:v>447868.23104627739</c:v>
                </c:pt>
                <c:pt idx="5713">
                  <c:v>447946.62562549079</c:v>
                </c:pt>
                <c:pt idx="5714">
                  <c:v>448025.02020470414</c:v>
                </c:pt>
                <c:pt idx="5715">
                  <c:v>448103.41478391766</c:v>
                </c:pt>
                <c:pt idx="5716">
                  <c:v>448181.80936313106</c:v>
                </c:pt>
                <c:pt idx="5717">
                  <c:v>448260.20394234452</c:v>
                </c:pt>
                <c:pt idx="5718">
                  <c:v>448338.59852155781</c:v>
                </c:pt>
                <c:pt idx="5719">
                  <c:v>448416.99310077133</c:v>
                </c:pt>
                <c:pt idx="5720">
                  <c:v>448495.38767998473</c:v>
                </c:pt>
                <c:pt idx="5721">
                  <c:v>448573.7822591982</c:v>
                </c:pt>
                <c:pt idx="5722">
                  <c:v>448652.1768384116</c:v>
                </c:pt>
                <c:pt idx="5723">
                  <c:v>448730.571417625</c:v>
                </c:pt>
                <c:pt idx="5724">
                  <c:v>448808.96599683847</c:v>
                </c:pt>
                <c:pt idx="5725">
                  <c:v>448887.36057605187</c:v>
                </c:pt>
                <c:pt idx="5726">
                  <c:v>448965.75515526527</c:v>
                </c:pt>
                <c:pt idx="5727">
                  <c:v>449044.14973447862</c:v>
                </c:pt>
                <c:pt idx="5728">
                  <c:v>449122.54431369214</c:v>
                </c:pt>
                <c:pt idx="5729">
                  <c:v>449200.93889290554</c:v>
                </c:pt>
                <c:pt idx="5730">
                  <c:v>449279.333472119</c:v>
                </c:pt>
                <c:pt idx="5731">
                  <c:v>449357.72805133229</c:v>
                </c:pt>
                <c:pt idx="5732">
                  <c:v>449436.12263054581</c:v>
                </c:pt>
                <c:pt idx="5733">
                  <c:v>449514.51720975921</c:v>
                </c:pt>
                <c:pt idx="5734">
                  <c:v>449592.91178897268</c:v>
                </c:pt>
                <c:pt idx="5735">
                  <c:v>449671.30636818602</c:v>
                </c:pt>
                <c:pt idx="5736">
                  <c:v>449749.70094739948</c:v>
                </c:pt>
                <c:pt idx="5737">
                  <c:v>449828.09552661295</c:v>
                </c:pt>
                <c:pt idx="5738">
                  <c:v>449906.49010582635</c:v>
                </c:pt>
                <c:pt idx="5739">
                  <c:v>449984.88468503987</c:v>
                </c:pt>
                <c:pt idx="5740">
                  <c:v>450063.27926425321</c:v>
                </c:pt>
                <c:pt idx="5741">
                  <c:v>450141.67384346662</c:v>
                </c:pt>
                <c:pt idx="5742">
                  <c:v>450220.06842268002</c:v>
                </c:pt>
                <c:pt idx="5743">
                  <c:v>450298.46300189343</c:v>
                </c:pt>
                <c:pt idx="5744">
                  <c:v>450376.85758110689</c:v>
                </c:pt>
                <c:pt idx="5745">
                  <c:v>450455.25216032029</c:v>
                </c:pt>
                <c:pt idx="5746">
                  <c:v>450533.64673953369</c:v>
                </c:pt>
                <c:pt idx="5747">
                  <c:v>450612.04131874716</c:v>
                </c:pt>
                <c:pt idx="5748">
                  <c:v>450690.43589796056</c:v>
                </c:pt>
                <c:pt idx="5749">
                  <c:v>450768.83047717396</c:v>
                </c:pt>
                <c:pt idx="5750">
                  <c:v>450847.22505638743</c:v>
                </c:pt>
                <c:pt idx="5751">
                  <c:v>450925.61963560083</c:v>
                </c:pt>
                <c:pt idx="5752">
                  <c:v>451004.01421481417</c:v>
                </c:pt>
                <c:pt idx="5753">
                  <c:v>451082.40879402764</c:v>
                </c:pt>
                <c:pt idx="5754">
                  <c:v>451160.8033732411</c:v>
                </c:pt>
                <c:pt idx="5755">
                  <c:v>451239.1979524545</c:v>
                </c:pt>
                <c:pt idx="5756">
                  <c:v>451317.59253166802</c:v>
                </c:pt>
                <c:pt idx="5757">
                  <c:v>451395.98711088137</c:v>
                </c:pt>
                <c:pt idx="5758">
                  <c:v>451474.38169009477</c:v>
                </c:pt>
                <c:pt idx="5759">
                  <c:v>451552.77626930817</c:v>
                </c:pt>
                <c:pt idx="5760">
                  <c:v>451631.1708485217</c:v>
                </c:pt>
                <c:pt idx="5761">
                  <c:v>451709.56542773504</c:v>
                </c:pt>
                <c:pt idx="5762">
                  <c:v>451787.96000694844</c:v>
                </c:pt>
                <c:pt idx="5763">
                  <c:v>451866.35458616185</c:v>
                </c:pt>
                <c:pt idx="5764">
                  <c:v>451944.74916537537</c:v>
                </c:pt>
                <c:pt idx="5765">
                  <c:v>452023.14374458871</c:v>
                </c:pt>
                <c:pt idx="5766">
                  <c:v>452101.53832380212</c:v>
                </c:pt>
                <c:pt idx="5767">
                  <c:v>452179.93290301558</c:v>
                </c:pt>
                <c:pt idx="5768">
                  <c:v>452258.32748222898</c:v>
                </c:pt>
                <c:pt idx="5769">
                  <c:v>452336.72206144239</c:v>
                </c:pt>
                <c:pt idx="5770">
                  <c:v>452415.11664065585</c:v>
                </c:pt>
                <c:pt idx="5771">
                  <c:v>452493.51121986925</c:v>
                </c:pt>
                <c:pt idx="5772">
                  <c:v>452571.90579908265</c:v>
                </c:pt>
                <c:pt idx="5773">
                  <c:v>452650.30037829618</c:v>
                </c:pt>
                <c:pt idx="5774">
                  <c:v>452728.69495750952</c:v>
                </c:pt>
                <c:pt idx="5775">
                  <c:v>452807.08953672292</c:v>
                </c:pt>
                <c:pt idx="5776">
                  <c:v>452885.48411593633</c:v>
                </c:pt>
                <c:pt idx="5777">
                  <c:v>452963.87869514985</c:v>
                </c:pt>
                <c:pt idx="5778">
                  <c:v>453042.27327436319</c:v>
                </c:pt>
                <c:pt idx="5779">
                  <c:v>453120.6678535766</c:v>
                </c:pt>
                <c:pt idx="5780">
                  <c:v>453199.06243279006</c:v>
                </c:pt>
                <c:pt idx="5781">
                  <c:v>453277.45701200352</c:v>
                </c:pt>
                <c:pt idx="5782">
                  <c:v>453355.85159121687</c:v>
                </c:pt>
                <c:pt idx="5783">
                  <c:v>453434.24617043027</c:v>
                </c:pt>
                <c:pt idx="5784">
                  <c:v>453512.64074964373</c:v>
                </c:pt>
                <c:pt idx="5785">
                  <c:v>453591.03532885719</c:v>
                </c:pt>
                <c:pt idx="5786">
                  <c:v>453669.42990807054</c:v>
                </c:pt>
                <c:pt idx="5787">
                  <c:v>453747.824487284</c:v>
                </c:pt>
                <c:pt idx="5788">
                  <c:v>453826.2190664974</c:v>
                </c:pt>
                <c:pt idx="5789">
                  <c:v>453904.61364571092</c:v>
                </c:pt>
                <c:pt idx="5790">
                  <c:v>453983.00822492433</c:v>
                </c:pt>
                <c:pt idx="5791">
                  <c:v>454061.40280413767</c:v>
                </c:pt>
                <c:pt idx="5792">
                  <c:v>454139.79738335108</c:v>
                </c:pt>
                <c:pt idx="5793">
                  <c:v>454218.19196256448</c:v>
                </c:pt>
                <c:pt idx="5794">
                  <c:v>454296.586541778</c:v>
                </c:pt>
                <c:pt idx="5795">
                  <c:v>454374.98112099135</c:v>
                </c:pt>
                <c:pt idx="5796">
                  <c:v>454453.37570020475</c:v>
                </c:pt>
                <c:pt idx="5797">
                  <c:v>454531.77027941821</c:v>
                </c:pt>
                <c:pt idx="5798">
                  <c:v>454610.16485863167</c:v>
                </c:pt>
                <c:pt idx="5799">
                  <c:v>454688.55943784502</c:v>
                </c:pt>
                <c:pt idx="5800">
                  <c:v>454766.95401705848</c:v>
                </c:pt>
                <c:pt idx="5801">
                  <c:v>454845.34859627188</c:v>
                </c:pt>
                <c:pt idx="5802">
                  <c:v>454923.7431754854</c:v>
                </c:pt>
                <c:pt idx="5803">
                  <c:v>455002.13775469869</c:v>
                </c:pt>
                <c:pt idx="5804">
                  <c:v>455080.53233391215</c:v>
                </c:pt>
                <c:pt idx="5805">
                  <c:v>455158.92691312556</c:v>
                </c:pt>
                <c:pt idx="5806">
                  <c:v>455237.32149233908</c:v>
                </c:pt>
                <c:pt idx="5807">
                  <c:v>455315.71607155248</c:v>
                </c:pt>
                <c:pt idx="5808">
                  <c:v>455394.11065076583</c:v>
                </c:pt>
                <c:pt idx="5809">
                  <c:v>455472.50522997923</c:v>
                </c:pt>
                <c:pt idx="5810">
                  <c:v>455550.89980919275</c:v>
                </c:pt>
                <c:pt idx="5811">
                  <c:v>455629.29438840615</c:v>
                </c:pt>
                <c:pt idx="5812">
                  <c:v>455707.6889676195</c:v>
                </c:pt>
                <c:pt idx="5813">
                  <c:v>455786.0835468329</c:v>
                </c:pt>
                <c:pt idx="5814">
                  <c:v>455864.47812604642</c:v>
                </c:pt>
                <c:pt idx="5815">
                  <c:v>455942.87270525983</c:v>
                </c:pt>
                <c:pt idx="5816">
                  <c:v>456021.26728447317</c:v>
                </c:pt>
                <c:pt idx="5817">
                  <c:v>456099.66186368663</c:v>
                </c:pt>
                <c:pt idx="5818">
                  <c:v>456178.05644290004</c:v>
                </c:pt>
                <c:pt idx="5819">
                  <c:v>456256.45102211356</c:v>
                </c:pt>
                <c:pt idx="5820">
                  <c:v>456334.8456013269</c:v>
                </c:pt>
                <c:pt idx="5821">
                  <c:v>456413.24018054031</c:v>
                </c:pt>
                <c:pt idx="5822">
                  <c:v>456491.63475975371</c:v>
                </c:pt>
                <c:pt idx="5823">
                  <c:v>456570.02933896723</c:v>
                </c:pt>
                <c:pt idx="5824">
                  <c:v>456648.42391818063</c:v>
                </c:pt>
                <c:pt idx="5825">
                  <c:v>456726.81849739398</c:v>
                </c:pt>
                <c:pt idx="5826">
                  <c:v>456805.21307660738</c:v>
                </c:pt>
                <c:pt idx="5827">
                  <c:v>456883.6076558209</c:v>
                </c:pt>
                <c:pt idx="5828">
                  <c:v>456962.00223503431</c:v>
                </c:pt>
                <c:pt idx="5829">
                  <c:v>457040.39681424765</c:v>
                </c:pt>
                <c:pt idx="5830">
                  <c:v>457118.79139346111</c:v>
                </c:pt>
                <c:pt idx="5831">
                  <c:v>457197.18597267458</c:v>
                </c:pt>
                <c:pt idx="5832">
                  <c:v>457275.58055188804</c:v>
                </c:pt>
                <c:pt idx="5833">
                  <c:v>457353.97513110132</c:v>
                </c:pt>
                <c:pt idx="5834">
                  <c:v>457432.36971031479</c:v>
                </c:pt>
                <c:pt idx="5835">
                  <c:v>457510.76428952825</c:v>
                </c:pt>
                <c:pt idx="5836">
                  <c:v>457589.15886874171</c:v>
                </c:pt>
                <c:pt idx="5837">
                  <c:v>457667.55344795506</c:v>
                </c:pt>
                <c:pt idx="5838">
                  <c:v>457745.94802716846</c:v>
                </c:pt>
                <c:pt idx="5839">
                  <c:v>457824.34260638198</c:v>
                </c:pt>
                <c:pt idx="5840">
                  <c:v>457902.73718559538</c:v>
                </c:pt>
                <c:pt idx="5841">
                  <c:v>457981.13176480879</c:v>
                </c:pt>
                <c:pt idx="5842">
                  <c:v>458059.52634402213</c:v>
                </c:pt>
                <c:pt idx="5843">
                  <c:v>458137.92092323554</c:v>
                </c:pt>
                <c:pt idx="5844">
                  <c:v>458216.31550244906</c:v>
                </c:pt>
                <c:pt idx="5845">
                  <c:v>458294.71008166246</c:v>
                </c:pt>
                <c:pt idx="5846">
                  <c:v>458373.1046608758</c:v>
                </c:pt>
                <c:pt idx="5847">
                  <c:v>458451.49924008927</c:v>
                </c:pt>
                <c:pt idx="5848">
                  <c:v>458529.89381930273</c:v>
                </c:pt>
                <c:pt idx="5849">
                  <c:v>458608.28839851619</c:v>
                </c:pt>
                <c:pt idx="5850">
                  <c:v>458686.68297772954</c:v>
                </c:pt>
                <c:pt idx="5851">
                  <c:v>458765.07755694294</c:v>
                </c:pt>
                <c:pt idx="5852">
                  <c:v>458843.47213615646</c:v>
                </c:pt>
                <c:pt idx="5853">
                  <c:v>458921.86671536986</c:v>
                </c:pt>
                <c:pt idx="5854">
                  <c:v>459000.26129458321</c:v>
                </c:pt>
                <c:pt idx="5855">
                  <c:v>459078.65587379661</c:v>
                </c:pt>
                <c:pt idx="5856">
                  <c:v>459157.05045301013</c:v>
                </c:pt>
                <c:pt idx="5857">
                  <c:v>459235.44503222354</c:v>
                </c:pt>
                <c:pt idx="5858">
                  <c:v>459313.83961143694</c:v>
                </c:pt>
                <c:pt idx="5859">
                  <c:v>459392.23419065028</c:v>
                </c:pt>
                <c:pt idx="5860">
                  <c:v>459470.6287698638</c:v>
                </c:pt>
                <c:pt idx="5861">
                  <c:v>459549.02334907721</c:v>
                </c:pt>
                <c:pt idx="5862">
                  <c:v>459627.41792829067</c:v>
                </c:pt>
                <c:pt idx="5863">
                  <c:v>459705.81250750396</c:v>
                </c:pt>
                <c:pt idx="5864">
                  <c:v>459784.20708671748</c:v>
                </c:pt>
                <c:pt idx="5865">
                  <c:v>459862.60166593088</c:v>
                </c:pt>
                <c:pt idx="5866">
                  <c:v>459940.99624514434</c:v>
                </c:pt>
                <c:pt idx="5867">
                  <c:v>460019.39082435769</c:v>
                </c:pt>
                <c:pt idx="5868">
                  <c:v>460097.78540357109</c:v>
                </c:pt>
                <c:pt idx="5869">
                  <c:v>460176.17998278461</c:v>
                </c:pt>
                <c:pt idx="5870">
                  <c:v>460254.57456199802</c:v>
                </c:pt>
                <c:pt idx="5871">
                  <c:v>460332.96914121136</c:v>
                </c:pt>
                <c:pt idx="5872">
                  <c:v>460411.36372042476</c:v>
                </c:pt>
                <c:pt idx="5873">
                  <c:v>460489.75829963828</c:v>
                </c:pt>
                <c:pt idx="5874">
                  <c:v>460568.15287885169</c:v>
                </c:pt>
                <c:pt idx="5875">
                  <c:v>460646.54745806509</c:v>
                </c:pt>
                <c:pt idx="5876">
                  <c:v>460724.94203727844</c:v>
                </c:pt>
                <c:pt idx="5877">
                  <c:v>460803.33661649196</c:v>
                </c:pt>
                <c:pt idx="5878">
                  <c:v>460881.73119570536</c:v>
                </c:pt>
                <c:pt idx="5879">
                  <c:v>460960.12577491882</c:v>
                </c:pt>
                <c:pt idx="5880">
                  <c:v>461038.52035413217</c:v>
                </c:pt>
                <c:pt idx="5881">
                  <c:v>461116.91493334563</c:v>
                </c:pt>
                <c:pt idx="5882">
                  <c:v>461195.30951255909</c:v>
                </c:pt>
                <c:pt idx="5883">
                  <c:v>461273.7040917725</c:v>
                </c:pt>
                <c:pt idx="5884">
                  <c:v>461352.09867098584</c:v>
                </c:pt>
                <c:pt idx="5885">
                  <c:v>461430.4932501993</c:v>
                </c:pt>
                <c:pt idx="5886">
                  <c:v>461508.88782941276</c:v>
                </c:pt>
                <c:pt idx="5887">
                  <c:v>461587.28240862617</c:v>
                </c:pt>
                <c:pt idx="5888">
                  <c:v>461665.67698783951</c:v>
                </c:pt>
                <c:pt idx="5889">
                  <c:v>461744.07156705303</c:v>
                </c:pt>
                <c:pt idx="5890">
                  <c:v>461822.46614626644</c:v>
                </c:pt>
                <c:pt idx="5891">
                  <c:v>461900.86072547984</c:v>
                </c:pt>
                <c:pt idx="5892">
                  <c:v>461979.2553046933</c:v>
                </c:pt>
                <c:pt idx="5893">
                  <c:v>462057.64988390659</c:v>
                </c:pt>
                <c:pt idx="5894">
                  <c:v>462136.04446312011</c:v>
                </c:pt>
                <c:pt idx="5895">
                  <c:v>462214.43904233351</c:v>
                </c:pt>
                <c:pt idx="5896">
                  <c:v>462292.83362154698</c:v>
                </c:pt>
                <c:pt idx="5897">
                  <c:v>462371.22820076032</c:v>
                </c:pt>
                <c:pt idx="5898">
                  <c:v>462449.62277997378</c:v>
                </c:pt>
                <c:pt idx="5899">
                  <c:v>462528.01735918724</c:v>
                </c:pt>
                <c:pt idx="5900">
                  <c:v>462606.41193840065</c:v>
                </c:pt>
                <c:pt idx="5901">
                  <c:v>462684.80651761399</c:v>
                </c:pt>
                <c:pt idx="5902">
                  <c:v>462763.20109682751</c:v>
                </c:pt>
                <c:pt idx="5903">
                  <c:v>462841.59567604092</c:v>
                </c:pt>
                <c:pt idx="5904">
                  <c:v>462919.99025525432</c:v>
                </c:pt>
                <c:pt idx="5905">
                  <c:v>462998.38483446767</c:v>
                </c:pt>
                <c:pt idx="5906">
                  <c:v>463076.77941368119</c:v>
                </c:pt>
                <c:pt idx="5907">
                  <c:v>463155.17399289459</c:v>
                </c:pt>
                <c:pt idx="5908">
                  <c:v>463233.56857210799</c:v>
                </c:pt>
                <c:pt idx="5909">
                  <c:v>463311.96315132146</c:v>
                </c:pt>
                <c:pt idx="5910">
                  <c:v>463390.35773053486</c:v>
                </c:pt>
                <c:pt idx="5911">
                  <c:v>463468.75230974826</c:v>
                </c:pt>
                <c:pt idx="5912">
                  <c:v>463547.14688896172</c:v>
                </c:pt>
                <c:pt idx="5913">
                  <c:v>463625.54146817513</c:v>
                </c:pt>
                <c:pt idx="5914">
                  <c:v>463703.93604738853</c:v>
                </c:pt>
                <c:pt idx="5915">
                  <c:v>463782.33062660194</c:v>
                </c:pt>
                <c:pt idx="5916">
                  <c:v>463860.7252058154</c:v>
                </c:pt>
                <c:pt idx="5917">
                  <c:v>463939.1197850288</c:v>
                </c:pt>
                <c:pt idx="5918">
                  <c:v>464017.51436424215</c:v>
                </c:pt>
                <c:pt idx="5919">
                  <c:v>464095.90894345567</c:v>
                </c:pt>
                <c:pt idx="5920">
                  <c:v>464174.30352266907</c:v>
                </c:pt>
                <c:pt idx="5921">
                  <c:v>464252.69810188247</c:v>
                </c:pt>
                <c:pt idx="5922">
                  <c:v>464331.09268109582</c:v>
                </c:pt>
                <c:pt idx="5923">
                  <c:v>464409.48726030934</c:v>
                </c:pt>
                <c:pt idx="5924">
                  <c:v>464487.88183952274</c:v>
                </c:pt>
                <c:pt idx="5925">
                  <c:v>464566.27641873615</c:v>
                </c:pt>
                <c:pt idx="5926">
                  <c:v>464644.67099794967</c:v>
                </c:pt>
                <c:pt idx="5927">
                  <c:v>464723.06557716301</c:v>
                </c:pt>
                <c:pt idx="5928">
                  <c:v>464801.46015637642</c:v>
                </c:pt>
                <c:pt idx="5929">
                  <c:v>464879.85473558988</c:v>
                </c:pt>
                <c:pt idx="5930">
                  <c:v>464958.24931480334</c:v>
                </c:pt>
                <c:pt idx="5931">
                  <c:v>465036.64389401668</c:v>
                </c:pt>
                <c:pt idx="5932">
                  <c:v>465115.03847323015</c:v>
                </c:pt>
                <c:pt idx="5933">
                  <c:v>465193.43305244355</c:v>
                </c:pt>
                <c:pt idx="5934">
                  <c:v>465271.82763165695</c:v>
                </c:pt>
                <c:pt idx="5935">
                  <c:v>465350.22221087042</c:v>
                </c:pt>
                <c:pt idx="5936">
                  <c:v>465428.61679008382</c:v>
                </c:pt>
                <c:pt idx="5937">
                  <c:v>465507.01136929722</c:v>
                </c:pt>
                <c:pt idx="5938">
                  <c:v>465585.40594851063</c:v>
                </c:pt>
                <c:pt idx="5939">
                  <c:v>465663.80052772409</c:v>
                </c:pt>
                <c:pt idx="5940">
                  <c:v>465742.19510693749</c:v>
                </c:pt>
                <c:pt idx="5941">
                  <c:v>465820.5896861509</c:v>
                </c:pt>
                <c:pt idx="5942">
                  <c:v>465898.98426536436</c:v>
                </c:pt>
                <c:pt idx="5943">
                  <c:v>465977.37884457782</c:v>
                </c:pt>
                <c:pt idx="5944">
                  <c:v>466055.77342379116</c:v>
                </c:pt>
                <c:pt idx="5945">
                  <c:v>466134.16800300463</c:v>
                </c:pt>
                <c:pt idx="5946">
                  <c:v>466212.56258221803</c:v>
                </c:pt>
                <c:pt idx="5947">
                  <c:v>466290.95716143155</c:v>
                </c:pt>
                <c:pt idx="5948">
                  <c:v>466369.35174064484</c:v>
                </c:pt>
                <c:pt idx="5949">
                  <c:v>466447.7463198583</c:v>
                </c:pt>
                <c:pt idx="5950">
                  <c:v>466526.1408990717</c:v>
                </c:pt>
                <c:pt idx="5951">
                  <c:v>466604.53547828522</c:v>
                </c:pt>
                <c:pt idx="5952">
                  <c:v>466682.93005749857</c:v>
                </c:pt>
                <c:pt idx="5953">
                  <c:v>466761.32463671197</c:v>
                </c:pt>
                <c:pt idx="5954">
                  <c:v>466839.71921592538</c:v>
                </c:pt>
                <c:pt idx="5955">
                  <c:v>466918.1137951389</c:v>
                </c:pt>
                <c:pt idx="5956">
                  <c:v>466996.50837435224</c:v>
                </c:pt>
                <c:pt idx="5957">
                  <c:v>467074.90295356564</c:v>
                </c:pt>
                <c:pt idx="5958">
                  <c:v>467153.29753277905</c:v>
                </c:pt>
                <c:pt idx="5959">
                  <c:v>467231.69211199251</c:v>
                </c:pt>
                <c:pt idx="5960">
                  <c:v>467310.08669120591</c:v>
                </c:pt>
                <c:pt idx="5961">
                  <c:v>467388.48127041932</c:v>
                </c:pt>
                <c:pt idx="5962">
                  <c:v>467466.87584963278</c:v>
                </c:pt>
                <c:pt idx="5963">
                  <c:v>467545.27042884618</c:v>
                </c:pt>
                <c:pt idx="5964">
                  <c:v>467623.6650080597</c:v>
                </c:pt>
                <c:pt idx="5965">
                  <c:v>467702.05958727305</c:v>
                </c:pt>
                <c:pt idx="5966">
                  <c:v>467780.45416648645</c:v>
                </c:pt>
                <c:pt idx="5967">
                  <c:v>467858.84874569986</c:v>
                </c:pt>
                <c:pt idx="5968">
                  <c:v>467937.24332491338</c:v>
                </c:pt>
                <c:pt idx="5969">
                  <c:v>468015.63790412672</c:v>
                </c:pt>
                <c:pt idx="5970">
                  <c:v>468094.03248334012</c:v>
                </c:pt>
                <c:pt idx="5971">
                  <c:v>468172.42706255353</c:v>
                </c:pt>
                <c:pt idx="5972">
                  <c:v>468250.82164176705</c:v>
                </c:pt>
                <c:pt idx="5973">
                  <c:v>468329.21622098039</c:v>
                </c:pt>
                <c:pt idx="5974">
                  <c:v>468407.6108001938</c:v>
                </c:pt>
                <c:pt idx="5975">
                  <c:v>468486.00537940726</c:v>
                </c:pt>
                <c:pt idx="5976">
                  <c:v>468564.39995862072</c:v>
                </c:pt>
                <c:pt idx="5977">
                  <c:v>468642.79453783407</c:v>
                </c:pt>
                <c:pt idx="5978">
                  <c:v>468721.18911704747</c:v>
                </c:pt>
                <c:pt idx="5979">
                  <c:v>468799.58369626093</c:v>
                </c:pt>
                <c:pt idx="5980">
                  <c:v>468877.97827547439</c:v>
                </c:pt>
                <c:pt idx="5981">
                  <c:v>468956.37285468786</c:v>
                </c:pt>
                <c:pt idx="5982">
                  <c:v>469034.7674339012</c:v>
                </c:pt>
                <c:pt idx="5983">
                  <c:v>469113.1620131146</c:v>
                </c:pt>
                <c:pt idx="5984">
                  <c:v>469191.55659232801</c:v>
                </c:pt>
                <c:pt idx="5985">
                  <c:v>469269.95117154153</c:v>
                </c:pt>
                <c:pt idx="5986">
                  <c:v>469348.34575075487</c:v>
                </c:pt>
                <c:pt idx="5987">
                  <c:v>469426.74032996828</c:v>
                </c:pt>
                <c:pt idx="5988">
                  <c:v>469505.13490918168</c:v>
                </c:pt>
                <c:pt idx="5989">
                  <c:v>469583.5294883952</c:v>
                </c:pt>
                <c:pt idx="5990">
                  <c:v>469661.92406760855</c:v>
                </c:pt>
                <c:pt idx="5991">
                  <c:v>469740.31864682195</c:v>
                </c:pt>
                <c:pt idx="5992">
                  <c:v>469818.71322603541</c:v>
                </c:pt>
                <c:pt idx="5993">
                  <c:v>469897.10780524887</c:v>
                </c:pt>
                <c:pt idx="5994">
                  <c:v>469975.50238446222</c:v>
                </c:pt>
                <c:pt idx="5995">
                  <c:v>470053.89696367568</c:v>
                </c:pt>
                <c:pt idx="5996">
                  <c:v>470132.29154288908</c:v>
                </c:pt>
                <c:pt idx="5997">
                  <c:v>470210.6861221026</c:v>
                </c:pt>
                <c:pt idx="5998">
                  <c:v>470289.08070131601</c:v>
                </c:pt>
                <c:pt idx="5999">
                  <c:v>470367.47528052935</c:v>
                </c:pt>
                <c:pt idx="6000">
                  <c:v>470445.86985974276</c:v>
                </c:pt>
                <c:pt idx="6001">
                  <c:v>470524.26443895628</c:v>
                </c:pt>
                <c:pt idx="6002">
                  <c:v>470602.65901816968</c:v>
                </c:pt>
                <c:pt idx="6003">
                  <c:v>470681.05359738303</c:v>
                </c:pt>
                <c:pt idx="6004">
                  <c:v>470759.44817659643</c:v>
                </c:pt>
                <c:pt idx="6005">
                  <c:v>470837.84275580995</c:v>
                </c:pt>
                <c:pt idx="6006">
                  <c:v>470916.23733502335</c:v>
                </c:pt>
                <c:pt idx="6007">
                  <c:v>470994.6319142367</c:v>
                </c:pt>
                <c:pt idx="6008">
                  <c:v>471073.0264934501</c:v>
                </c:pt>
                <c:pt idx="6009">
                  <c:v>471151.42107266356</c:v>
                </c:pt>
                <c:pt idx="6010">
                  <c:v>471229.81565187703</c:v>
                </c:pt>
                <c:pt idx="6011">
                  <c:v>471308.21023109037</c:v>
                </c:pt>
                <c:pt idx="6012">
                  <c:v>471386.60481030383</c:v>
                </c:pt>
                <c:pt idx="6013">
                  <c:v>471464.99938951724</c:v>
                </c:pt>
                <c:pt idx="6014">
                  <c:v>471543.39396873076</c:v>
                </c:pt>
                <c:pt idx="6015">
                  <c:v>471621.78854794416</c:v>
                </c:pt>
                <c:pt idx="6016">
                  <c:v>471700.18312715751</c:v>
                </c:pt>
                <c:pt idx="6017">
                  <c:v>471778.57770637091</c:v>
                </c:pt>
                <c:pt idx="6018">
                  <c:v>471856.97228558443</c:v>
                </c:pt>
                <c:pt idx="6019">
                  <c:v>471935.36686479783</c:v>
                </c:pt>
                <c:pt idx="6020">
                  <c:v>472013.76144401118</c:v>
                </c:pt>
                <c:pt idx="6021">
                  <c:v>472092.15602322458</c:v>
                </c:pt>
                <c:pt idx="6022">
                  <c:v>472170.5506024381</c:v>
                </c:pt>
                <c:pt idx="6023">
                  <c:v>472248.94518165151</c:v>
                </c:pt>
                <c:pt idx="6024">
                  <c:v>472327.33976086485</c:v>
                </c:pt>
                <c:pt idx="6025">
                  <c:v>472405.73434007831</c:v>
                </c:pt>
                <c:pt idx="6026">
                  <c:v>472484.12891929178</c:v>
                </c:pt>
                <c:pt idx="6027">
                  <c:v>472562.52349850524</c:v>
                </c:pt>
                <c:pt idx="6028">
                  <c:v>472640.91807771852</c:v>
                </c:pt>
                <c:pt idx="6029">
                  <c:v>472719.31265693199</c:v>
                </c:pt>
                <c:pt idx="6030">
                  <c:v>472797.70723614545</c:v>
                </c:pt>
                <c:pt idx="6031">
                  <c:v>472876.10181535891</c:v>
                </c:pt>
                <c:pt idx="6032">
                  <c:v>472954.49639457231</c:v>
                </c:pt>
                <c:pt idx="6033">
                  <c:v>473032.89097378566</c:v>
                </c:pt>
                <c:pt idx="6034">
                  <c:v>473111.28555299906</c:v>
                </c:pt>
                <c:pt idx="6035">
                  <c:v>473189.68013221258</c:v>
                </c:pt>
                <c:pt idx="6036">
                  <c:v>473268.07471142599</c:v>
                </c:pt>
                <c:pt idx="6037">
                  <c:v>473346.46929063933</c:v>
                </c:pt>
                <c:pt idx="6038">
                  <c:v>473424.86386985274</c:v>
                </c:pt>
                <c:pt idx="6039">
                  <c:v>473503.25844906626</c:v>
                </c:pt>
                <c:pt idx="6040">
                  <c:v>473581.65302827966</c:v>
                </c:pt>
                <c:pt idx="6041">
                  <c:v>473660.047607493</c:v>
                </c:pt>
                <c:pt idx="6042">
                  <c:v>473738.44218670647</c:v>
                </c:pt>
                <c:pt idx="6043">
                  <c:v>473816.83676591993</c:v>
                </c:pt>
                <c:pt idx="6044">
                  <c:v>473895.23134513339</c:v>
                </c:pt>
                <c:pt idx="6045">
                  <c:v>473973.62592434674</c:v>
                </c:pt>
                <c:pt idx="6046">
                  <c:v>474052.02050356014</c:v>
                </c:pt>
                <c:pt idx="6047">
                  <c:v>474130.41508277366</c:v>
                </c:pt>
                <c:pt idx="6048">
                  <c:v>474208.80966198706</c:v>
                </c:pt>
                <c:pt idx="6049">
                  <c:v>474287.20424120047</c:v>
                </c:pt>
                <c:pt idx="6050">
                  <c:v>474365.59882041381</c:v>
                </c:pt>
                <c:pt idx="6051">
                  <c:v>474443.99339962733</c:v>
                </c:pt>
                <c:pt idx="6052">
                  <c:v>474522.38797884074</c:v>
                </c:pt>
                <c:pt idx="6053">
                  <c:v>474600.78255805414</c:v>
                </c:pt>
                <c:pt idx="6054">
                  <c:v>474679.17713726748</c:v>
                </c:pt>
                <c:pt idx="6055">
                  <c:v>474757.571716481</c:v>
                </c:pt>
                <c:pt idx="6056">
                  <c:v>474835.96629569441</c:v>
                </c:pt>
                <c:pt idx="6057">
                  <c:v>474914.36087490787</c:v>
                </c:pt>
                <c:pt idx="6058">
                  <c:v>474992.75545412116</c:v>
                </c:pt>
                <c:pt idx="6059">
                  <c:v>475071.15003333462</c:v>
                </c:pt>
                <c:pt idx="6060">
                  <c:v>475149.54461254808</c:v>
                </c:pt>
                <c:pt idx="6061">
                  <c:v>475227.93919176154</c:v>
                </c:pt>
                <c:pt idx="6062">
                  <c:v>475306.33377097489</c:v>
                </c:pt>
                <c:pt idx="6063">
                  <c:v>475384.72835018829</c:v>
                </c:pt>
                <c:pt idx="6064">
                  <c:v>475463.12292940181</c:v>
                </c:pt>
                <c:pt idx="6065">
                  <c:v>475541.51750861522</c:v>
                </c:pt>
                <c:pt idx="6066">
                  <c:v>475619.91208782862</c:v>
                </c:pt>
                <c:pt idx="6067">
                  <c:v>475698.30666704196</c:v>
                </c:pt>
                <c:pt idx="6068">
                  <c:v>475776.70124625548</c:v>
                </c:pt>
                <c:pt idx="6069">
                  <c:v>475855.09582546889</c:v>
                </c:pt>
                <c:pt idx="6070">
                  <c:v>475933.49040468229</c:v>
                </c:pt>
                <c:pt idx="6071">
                  <c:v>476011.88498389564</c:v>
                </c:pt>
                <c:pt idx="6072">
                  <c:v>476090.27956310916</c:v>
                </c:pt>
                <c:pt idx="6073">
                  <c:v>476168.67414232256</c:v>
                </c:pt>
                <c:pt idx="6074">
                  <c:v>476247.06872153602</c:v>
                </c:pt>
                <c:pt idx="6075">
                  <c:v>476325.46330074937</c:v>
                </c:pt>
                <c:pt idx="6076">
                  <c:v>476403.85787996283</c:v>
                </c:pt>
                <c:pt idx="6077">
                  <c:v>476482.25245917629</c:v>
                </c:pt>
                <c:pt idx="6078">
                  <c:v>476560.6470383897</c:v>
                </c:pt>
                <c:pt idx="6079">
                  <c:v>476639.04161760304</c:v>
                </c:pt>
                <c:pt idx="6080">
                  <c:v>476717.4361968165</c:v>
                </c:pt>
                <c:pt idx="6081">
                  <c:v>476795.83077602996</c:v>
                </c:pt>
                <c:pt idx="6082">
                  <c:v>476874.22535524337</c:v>
                </c:pt>
                <c:pt idx="6083">
                  <c:v>476952.61993445677</c:v>
                </c:pt>
                <c:pt idx="6084">
                  <c:v>477031.01451367012</c:v>
                </c:pt>
                <c:pt idx="6085">
                  <c:v>477109.40909288364</c:v>
                </c:pt>
                <c:pt idx="6086">
                  <c:v>477187.80367209704</c:v>
                </c:pt>
                <c:pt idx="6087">
                  <c:v>477266.1982513105</c:v>
                </c:pt>
                <c:pt idx="6088">
                  <c:v>477344.59283052379</c:v>
                </c:pt>
                <c:pt idx="6089">
                  <c:v>477422.98740973731</c:v>
                </c:pt>
                <c:pt idx="6090">
                  <c:v>477501.38198895071</c:v>
                </c:pt>
                <c:pt idx="6091">
                  <c:v>477579.77656816418</c:v>
                </c:pt>
                <c:pt idx="6092">
                  <c:v>477658.17114737752</c:v>
                </c:pt>
                <c:pt idx="6093">
                  <c:v>477736.56572659098</c:v>
                </c:pt>
                <c:pt idx="6094">
                  <c:v>477814.96030580444</c:v>
                </c:pt>
                <c:pt idx="6095">
                  <c:v>477893.35488501785</c:v>
                </c:pt>
                <c:pt idx="6096">
                  <c:v>477971.74946423119</c:v>
                </c:pt>
                <c:pt idx="6097">
                  <c:v>478050.14404344471</c:v>
                </c:pt>
                <c:pt idx="6098">
                  <c:v>478128.53862265812</c:v>
                </c:pt>
                <c:pt idx="6099">
                  <c:v>478206.93320187152</c:v>
                </c:pt>
                <c:pt idx="6100">
                  <c:v>478285.32778108492</c:v>
                </c:pt>
                <c:pt idx="6101">
                  <c:v>478363.72236029839</c:v>
                </c:pt>
                <c:pt idx="6102">
                  <c:v>478442.11693951179</c:v>
                </c:pt>
                <c:pt idx="6103">
                  <c:v>478520.51151872519</c:v>
                </c:pt>
                <c:pt idx="6104">
                  <c:v>478598.90609793866</c:v>
                </c:pt>
                <c:pt idx="6105">
                  <c:v>478677.30067715206</c:v>
                </c:pt>
                <c:pt idx="6106">
                  <c:v>478755.69525636546</c:v>
                </c:pt>
                <c:pt idx="6107">
                  <c:v>478834.08983557892</c:v>
                </c:pt>
                <c:pt idx="6108">
                  <c:v>478912.48441479233</c:v>
                </c:pt>
                <c:pt idx="6109">
                  <c:v>478990.87899400567</c:v>
                </c:pt>
                <c:pt idx="6110">
                  <c:v>479069.27357321914</c:v>
                </c:pt>
                <c:pt idx="6111">
                  <c:v>479147.6681524326</c:v>
                </c:pt>
                <c:pt idx="6112">
                  <c:v>479226.062731646</c:v>
                </c:pt>
                <c:pt idx="6113">
                  <c:v>479304.45731085935</c:v>
                </c:pt>
                <c:pt idx="6114">
                  <c:v>479382.85189007287</c:v>
                </c:pt>
                <c:pt idx="6115">
                  <c:v>479461.24646928627</c:v>
                </c:pt>
                <c:pt idx="6116">
                  <c:v>479539.64104849967</c:v>
                </c:pt>
                <c:pt idx="6117">
                  <c:v>479618.03562771319</c:v>
                </c:pt>
                <c:pt idx="6118">
                  <c:v>479696.43020692654</c:v>
                </c:pt>
                <c:pt idx="6119">
                  <c:v>479774.82478613994</c:v>
                </c:pt>
                <c:pt idx="6120">
                  <c:v>479853.21936535335</c:v>
                </c:pt>
                <c:pt idx="6121">
                  <c:v>479931.61394456687</c:v>
                </c:pt>
                <c:pt idx="6122">
                  <c:v>480010.00852378021</c:v>
                </c:pt>
                <c:pt idx="6123">
                  <c:v>480088.40310299362</c:v>
                </c:pt>
                <c:pt idx="6124">
                  <c:v>480166.79768220708</c:v>
                </c:pt>
                <c:pt idx="6125">
                  <c:v>480245.19226142048</c:v>
                </c:pt>
                <c:pt idx="6126">
                  <c:v>480323.58684063389</c:v>
                </c:pt>
                <c:pt idx="6127">
                  <c:v>480401.98141984735</c:v>
                </c:pt>
                <c:pt idx="6128">
                  <c:v>480480.37599906075</c:v>
                </c:pt>
                <c:pt idx="6129">
                  <c:v>480558.77057827415</c:v>
                </c:pt>
                <c:pt idx="6130">
                  <c:v>480637.16515748756</c:v>
                </c:pt>
                <c:pt idx="6131">
                  <c:v>480715.55973670102</c:v>
                </c:pt>
                <c:pt idx="6132">
                  <c:v>480793.95431591442</c:v>
                </c:pt>
                <c:pt idx="6133">
                  <c:v>480872.34889512783</c:v>
                </c:pt>
                <c:pt idx="6134">
                  <c:v>480950.74347434135</c:v>
                </c:pt>
                <c:pt idx="6135">
                  <c:v>481029.13805355469</c:v>
                </c:pt>
                <c:pt idx="6136">
                  <c:v>481107.5326327681</c:v>
                </c:pt>
                <c:pt idx="6137">
                  <c:v>481185.92721198156</c:v>
                </c:pt>
                <c:pt idx="6138">
                  <c:v>481264.32179119502</c:v>
                </c:pt>
                <c:pt idx="6139">
                  <c:v>481342.71637040837</c:v>
                </c:pt>
                <c:pt idx="6140">
                  <c:v>481421.11094962183</c:v>
                </c:pt>
                <c:pt idx="6141">
                  <c:v>481499.50552883523</c:v>
                </c:pt>
                <c:pt idx="6142">
                  <c:v>481577.90010804875</c:v>
                </c:pt>
                <c:pt idx="6143">
                  <c:v>481656.29468726204</c:v>
                </c:pt>
                <c:pt idx="6144">
                  <c:v>481734.6892664755</c:v>
                </c:pt>
                <c:pt idx="6145">
                  <c:v>481813.0838456889</c:v>
                </c:pt>
                <c:pt idx="6146">
                  <c:v>481891.47842490242</c:v>
                </c:pt>
                <c:pt idx="6147">
                  <c:v>481969.87300411577</c:v>
                </c:pt>
                <c:pt idx="6148">
                  <c:v>482048.26758332917</c:v>
                </c:pt>
                <c:pt idx="6149">
                  <c:v>482126.66216254258</c:v>
                </c:pt>
                <c:pt idx="6150">
                  <c:v>482205.05674175604</c:v>
                </c:pt>
                <c:pt idx="6151">
                  <c:v>482283.4513209695</c:v>
                </c:pt>
                <c:pt idx="6152">
                  <c:v>482361.84590018285</c:v>
                </c:pt>
                <c:pt idx="6153">
                  <c:v>482440.24047939625</c:v>
                </c:pt>
                <c:pt idx="6154">
                  <c:v>482518.63505860971</c:v>
                </c:pt>
                <c:pt idx="6155">
                  <c:v>482597.02963782317</c:v>
                </c:pt>
                <c:pt idx="6156">
                  <c:v>482675.42421703652</c:v>
                </c:pt>
                <c:pt idx="6157">
                  <c:v>482753.81879624998</c:v>
                </c:pt>
                <c:pt idx="6158">
                  <c:v>482832.21337546338</c:v>
                </c:pt>
                <c:pt idx="6159">
                  <c:v>482910.6079546769</c:v>
                </c:pt>
                <c:pt idx="6160">
                  <c:v>482989.00253389025</c:v>
                </c:pt>
                <c:pt idx="6161">
                  <c:v>483067.39711310365</c:v>
                </c:pt>
                <c:pt idx="6162">
                  <c:v>483145.79169231706</c:v>
                </c:pt>
                <c:pt idx="6163">
                  <c:v>483224.18627153058</c:v>
                </c:pt>
                <c:pt idx="6164">
                  <c:v>483302.58085074392</c:v>
                </c:pt>
                <c:pt idx="6165">
                  <c:v>483380.97542995733</c:v>
                </c:pt>
                <c:pt idx="6166">
                  <c:v>483459.37000917073</c:v>
                </c:pt>
                <c:pt idx="6167">
                  <c:v>483537.76458838425</c:v>
                </c:pt>
                <c:pt idx="6168">
                  <c:v>483616.15916759765</c:v>
                </c:pt>
                <c:pt idx="6169">
                  <c:v>483694.553746811</c:v>
                </c:pt>
                <c:pt idx="6170">
                  <c:v>483772.94832602446</c:v>
                </c:pt>
                <c:pt idx="6171">
                  <c:v>483851.34290523792</c:v>
                </c:pt>
                <c:pt idx="6172">
                  <c:v>483929.73748445138</c:v>
                </c:pt>
                <c:pt idx="6173">
                  <c:v>484008.13206366467</c:v>
                </c:pt>
                <c:pt idx="6174">
                  <c:v>484086.52664287813</c:v>
                </c:pt>
                <c:pt idx="6175">
                  <c:v>484164.92122209154</c:v>
                </c:pt>
                <c:pt idx="6176">
                  <c:v>484243.31580130506</c:v>
                </c:pt>
                <c:pt idx="6177">
                  <c:v>484321.7103805184</c:v>
                </c:pt>
                <c:pt idx="6178">
                  <c:v>484400.10495973181</c:v>
                </c:pt>
                <c:pt idx="6179">
                  <c:v>484478.49953894521</c:v>
                </c:pt>
                <c:pt idx="6180">
                  <c:v>484556.89411815873</c:v>
                </c:pt>
                <c:pt idx="6181">
                  <c:v>484635.28869737207</c:v>
                </c:pt>
                <c:pt idx="6182">
                  <c:v>484713.68327658548</c:v>
                </c:pt>
                <c:pt idx="6183">
                  <c:v>484792.07785579888</c:v>
                </c:pt>
                <c:pt idx="6184">
                  <c:v>484870.4724350124</c:v>
                </c:pt>
                <c:pt idx="6185">
                  <c:v>484948.86701422581</c:v>
                </c:pt>
                <c:pt idx="6186">
                  <c:v>485027.26159343915</c:v>
                </c:pt>
                <c:pt idx="6187">
                  <c:v>485105.65617265261</c:v>
                </c:pt>
                <c:pt idx="6188">
                  <c:v>485184.05075186607</c:v>
                </c:pt>
                <c:pt idx="6189">
                  <c:v>485262.44533107954</c:v>
                </c:pt>
                <c:pt idx="6190">
                  <c:v>485340.83991029288</c:v>
                </c:pt>
                <c:pt idx="6191">
                  <c:v>485419.23448950629</c:v>
                </c:pt>
                <c:pt idx="6192">
                  <c:v>485497.62906871981</c:v>
                </c:pt>
                <c:pt idx="6193">
                  <c:v>485576.02364793321</c:v>
                </c:pt>
                <c:pt idx="6194">
                  <c:v>485654.41822714655</c:v>
                </c:pt>
                <c:pt idx="6195">
                  <c:v>485732.81280635996</c:v>
                </c:pt>
                <c:pt idx="6196">
                  <c:v>485811.20738557348</c:v>
                </c:pt>
                <c:pt idx="6197">
                  <c:v>485889.60196478688</c:v>
                </c:pt>
                <c:pt idx="6198">
                  <c:v>485967.99654400023</c:v>
                </c:pt>
                <c:pt idx="6199">
                  <c:v>486046.39112321363</c:v>
                </c:pt>
                <c:pt idx="6200">
                  <c:v>486124.78570242709</c:v>
                </c:pt>
                <c:pt idx="6201">
                  <c:v>486203.18028164055</c:v>
                </c:pt>
                <c:pt idx="6202">
                  <c:v>486281.57486085402</c:v>
                </c:pt>
                <c:pt idx="6203">
                  <c:v>486359.9694400673</c:v>
                </c:pt>
                <c:pt idx="6204">
                  <c:v>486438.36401928077</c:v>
                </c:pt>
                <c:pt idx="6205">
                  <c:v>486516.75859849423</c:v>
                </c:pt>
                <c:pt idx="6206">
                  <c:v>486595.15317770769</c:v>
                </c:pt>
                <c:pt idx="6207">
                  <c:v>486673.54775692103</c:v>
                </c:pt>
                <c:pt idx="6208">
                  <c:v>486751.94233613444</c:v>
                </c:pt>
                <c:pt idx="6209">
                  <c:v>486830.33691534796</c:v>
                </c:pt>
                <c:pt idx="6210">
                  <c:v>486908.73149456136</c:v>
                </c:pt>
                <c:pt idx="6211">
                  <c:v>486987.12607377471</c:v>
                </c:pt>
                <c:pt idx="6212">
                  <c:v>487065.52065298811</c:v>
                </c:pt>
                <c:pt idx="6213">
                  <c:v>487143.91523220163</c:v>
                </c:pt>
                <c:pt idx="6214">
                  <c:v>487222.30981141503</c:v>
                </c:pt>
                <c:pt idx="6215">
                  <c:v>487300.70439062838</c:v>
                </c:pt>
                <c:pt idx="6216">
                  <c:v>487379.09896984178</c:v>
                </c:pt>
                <c:pt idx="6217">
                  <c:v>487457.4935490553</c:v>
                </c:pt>
                <c:pt idx="6218">
                  <c:v>487535.88812826871</c:v>
                </c:pt>
                <c:pt idx="6219">
                  <c:v>487614.28270748217</c:v>
                </c:pt>
                <c:pt idx="6220">
                  <c:v>487692.67728669551</c:v>
                </c:pt>
                <c:pt idx="6221">
                  <c:v>487771.07186590898</c:v>
                </c:pt>
                <c:pt idx="6222">
                  <c:v>487849.46644512244</c:v>
                </c:pt>
                <c:pt idx="6223">
                  <c:v>487927.86102433584</c:v>
                </c:pt>
                <c:pt idx="6224">
                  <c:v>488006.25560354919</c:v>
                </c:pt>
                <c:pt idx="6225">
                  <c:v>488084.65018276259</c:v>
                </c:pt>
                <c:pt idx="6226">
                  <c:v>488163.04476197611</c:v>
                </c:pt>
                <c:pt idx="6227">
                  <c:v>488241.43934118951</c:v>
                </c:pt>
                <c:pt idx="6228">
                  <c:v>488319.83392040286</c:v>
                </c:pt>
                <c:pt idx="6229">
                  <c:v>488398.22849961626</c:v>
                </c:pt>
                <c:pt idx="6230">
                  <c:v>488476.62307882978</c:v>
                </c:pt>
                <c:pt idx="6231">
                  <c:v>488555.01765804319</c:v>
                </c:pt>
                <c:pt idx="6232">
                  <c:v>488633.41223725653</c:v>
                </c:pt>
                <c:pt idx="6233">
                  <c:v>488711.80681646994</c:v>
                </c:pt>
                <c:pt idx="6234">
                  <c:v>488790.20139568346</c:v>
                </c:pt>
                <c:pt idx="6235">
                  <c:v>488868.59597489686</c:v>
                </c:pt>
                <c:pt idx="6236">
                  <c:v>488946.99055411032</c:v>
                </c:pt>
                <c:pt idx="6237">
                  <c:v>489025.38513332367</c:v>
                </c:pt>
                <c:pt idx="6238">
                  <c:v>489103.77971253713</c:v>
                </c:pt>
                <c:pt idx="6239">
                  <c:v>489182.17429175059</c:v>
                </c:pt>
                <c:pt idx="6240">
                  <c:v>489260.56887096399</c:v>
                </c:pt>
                <c:pt idx="6241">
                  <c:v>489338.96345017734</c:v>
                </c:pt>
                <c:pt idx="6242">
                  <c:v>489417.35802939086</c:v>
                </c:pt>
                <c:pt idx="6243">
                  <c:v>489495.75260860426</c:v>
                </c:pt>
                <c:pt idx="6244">
                  <c:v>489574.14718781767</c:v>
                </c:pt>
                <c:pt idx="6245">
                  <c:v>489652.54176703101</c:v>
                </c:pt>
                <c:pt idx="6246">
                  <c:v>489730.93634624453</c:v>
                </c:pt>
                <c:pt idx="6247">
                  <c:v>489809.33092545794</c:v>
                </c:pt>
                <c:pt idx="6248">
                  <c:v>489887.72550467134</c:v>
                </c:pt>
                <c:pt idx="6249">
                  <c:v>489966.12008388469</c:v>
                </c:pt>
                <c:pt idx="6250">
                  <c:v>490044.51466309815</c:v>
                </c:pt>
                <c:pt idx="6251">
                  <c:v>490122.90924231161</c:v>
                </c:pt>
                <c:pt idx="6252">
                  <c:v>490201.30382152507</c:v>
                </c:pt>
                <c:pt idx="6253">
                  <c:v>490279.69840073847</c:v>
                </c:pt>
                <c:pt idx="6254">
                  <c:v>490358.09297995182</c:v>
                </c:pt>
                <c:pt idx="6255">
                  <c:v>490436.48755916528</c:v>
                </c:pt>
                <c:pt idx="6256">
                  <c:v>490514.88213837874</c:v>
                </c:pt>
                <c:pt idx="6257">
                  <c:v>490593.27671759215</c:v>
                </c:pt>
                <c:pt idx="6258">
                  <c:v>490671.67129680549</c:v>
                </c:pt>
                <c:pt idx="6259">
                  <c:v>490750.06587601901</c:v>
                </c:pt>
                <c:pt idx="6260">
                  <c:v>490828.46045523242</c:v>
                </c:pt>
                <c:pt idx="6261">
                  <c:v>490906.85503444582</c:v>
                </c:pt>
                <c:pt idx="6262">
                  <c:v>490985.24961365917</c:v>
                </c:pt>
                <c:pt idx="6263">
                  <c:v>491063.64419287269</c:v>
                </c:pt>
                <c:pt idx="6264">
                  <c:v>491142.03877208609</c:v>
                </c:pt>
                <c:pt idx="6265">
                  <c:v>491220.43335129949</c:v>
                </c:pt>
                <c:pt idx="6266">
                  <c:v>491298.82793051284</c:v>
                </c:pt>
                <c:pt idx="6267">
                  <c:v>491377.22250972636</c:v>
                </c:pt>
                <c:pt idx="6268">
                  <c:v>491455.61708893976</c:v>
                </c:pt>
                <c:pt idx="6269">
                  <c:v>491534.01166815322</c:v>
                </c:pt>
                <c:pt idx="6270">
                  <c:v>491612.40624736663</c:v>
                </c:pt>
                <c:pt idx="6271">
                  <c:v>491690.80082658003</c:v>
                </c:pt>
                <c:pt idx="6272">
                  <c:v>491769.19540579349</c:v>
                </c:pt>
                <c:pt idx="6273">
                  <c:v>491847.5899850069</c:v>
                </c:pt>
                <c:pt idx="6274">
                  <c:v>491925.9845642203</c:v>
                </c:pt>
                <c:pt idx="6275">
                  <c:v>492004.37914343365</c:v>
                </c:pt>
                <c:pt idx="6276">
                  <c:v>492082.77372264717</c:v>
                </c:pt>
                <c:pt idx="6277">
                  <c:v>492161.16830186057</c:v>
                </c:pt>
                <c:pt idx="6278">
                  <c:v>492239.56288107397</c:v>
                </c:pt>
                <c:pt idx="6279">
                  <c:v>492317.95746028732</c:v>
                </c:pt>
                <c:pt idx="6280">
                  <c:v>492396.35203950084</c:v>
                </c:pt>
                <c:pt idx="6281">
                  <c:v>492474.74661871424</c:v>
                </c:pt>
                <c:pt idx="6282">
                  <c:v>492553.1411979277</c:v>
                </c:pt>
                <c:pt idx="6283">
                  <c:v>492631.53577714099</c:v>
                </c:pt>
                <c:pt idx="6284">
                  <c:v>492709.93035635451</c:v>
                </c:pt>
                <c:pt idx="6285">
                  <c:v>492788.32493556791</c:v>
                </c:pt>
                <c:pt idx="6286">
                  <c:v>492866.71951478138</c:v>
                </c:pt>
                <c:pt idx="6287">
                  <c:v>492945.11409399484</c:v>
                </c:pt>
                <c:pt idx="6288">
                  <c:v>493023.50867320818</c:v>
                </c:pt>
                <c:pt idx="6289">
                  <c:v>493101.90325242165</c:v>
                </c:pt>
                <c:pt idx="6290">
                  <c:v>493180.29783163505</c:v>
                </c:pt>
                <c:pt idx="6291">
                  <c:v>493258.69241084845</c:v>
                </c:pt>
                <c:pt idx="6292">
                  <c:v>493337.08699006191</c:v>
                </c:pt>
                <c:pt idx="6293">
                  <c:v>493415.48156927532</c:v>
                </c:pt>
                <c:pt idx="6294">
                  <c:v>493493.87614848872</c:v>
                </c:pt>
                <c:pt idx="6295">
                  <c:v>493572.27072770213</c:v>
                </c:pt>
                <c:pt idx="6296">
                  <c:v>493650.66530691559</c:v>
                </c:pt>
                <c:pt idx="6297">
                  <c:v>493729.05988612899</c:v>
                </c:pt>
                <c:pt idx="6298">
                  <c:v>493807.45446534239</c:v>
                </c:pt>
                <c:pt idx="6299">
                  <c:v>493885.84904455586</c:v>
                </c:pt>
                <c:pt idx="6300">
                  <c:v>493964.2436237692</c:v>
                </c:pt>
                <c:pt idx="6301">
                  <c:v>494042.63820298266</c:v>
                </c:pt>
                <c:pt idx="6302">
                  <c:v>494121.03278219613</c:v>
                </c:pt>
                <c:pt idx="6303">
                  <c:v>494199.42736140953</c:v>
                </c:pt>
                <c:pt idx="6304">
                  <c:v>494277.82194062305</c:v>
                </c:pt>
                <c:pt idx="6305">
                  <c:v>494356.21651983634</c:v>
                </c:pt>
                <c:pt idx="6306">
                  <c:v>494434.6110990498</c:v>
                </c:pt>
                <c:pt idx="6307">
                  <c:v>494513.0056782632</c:v>
                </c:pt>
                <c:pt idx="6308">
                  <c:v>494591.40025747672</c:v>
                </c:pt>
                <c:pt idx="6309">
                  <c:v>494669.79483669007</c:v>
                </c:pt>
                <c:pt idx="6310">
                  <c:v>494748.18941590347</c:v>
                </c:pt>
                <c:pt idx="6311">
                  <c:v>494826.58399511687</c:v>
                </c:pt>
                <c:pt idx="6312">
                  <c:v>494904.97857433039</c:v>
                </c:pt>
                <c:pt idx="6313">
                  <c:v>494983.37315354374</c:v>
                </c:pt>
                <c:pt idx="6314">
                  <c:v>495061.76773275714</c:v>
                </c:pt>
                <c:pt idx="6315">
                  <c:v>495140.16231197055</c:v>
                </c:pt>
                <c:pt idx="6316">
                  <c:v>495218.55689118401</c:v>
                </c:pt>
                <c:pt idx="6317">
                  <c:v>495296.95147039741</c:v>
                </c:pt>
                <c:pt idx="6318">
                  <c:v>495375.34604961082</c:v>
                </c:pt>
                <c:pt idx="6319">
                  <c:v>495453.74062882428</c:v>
                </c:pt>
                <c:pt idx="6320">
                  <c:v>495532.13520803768</c:v>
                </c:pt>
                <c:pt idx="6321">
                  <c:v>495610.5297872512</c:v>
                </c:pt>
                <c:pt idx="6322">
                  <c:v>495688.92436646455</c:v>
                </c:pt>
                <c:pt idx="6323">
                  <c:v>495767.31894567795</c:v>
                </c:pt>
                <c:pt idx="6324">
                  <c:v>495845.71352489135</c:v>
                </c:pt>
                <c:pt idx="6325">
                  <c:v>495924.10810410487</c:v>
                </c:pt>
                <c:pt idx="6326">
                  <c:v>496002.50268331822</c:v>
                </c:pt>
                <c:pt idx="6327">
                  <c:v>496080.89726253162</c:v>
                </c:pt>
                <c:pt idx="6328">
                  <c:v>496159.29184174503</c:v>
                </c:pt>
                <c:pt idx="6329">
                  <c:v>496237.68642095855</c:v>
                </c:pt>
                <c:pt idx="6330">
                  <c:v>496316.08100017189</c:v>
                </c:pt>
                <c:pt idx="6331">
                  <c:v>496394.4755793853</c:v>
                </c:pt>
                <c:pt idx="6332">
                  <c:v>496472.87015859876</c:v>
                </c:pt>
                <c:pt idx="6333">
                  <c:v>496551.26473781222</c:v>
                </c:pt>
                <c:pt idx="6334">
                  <c:v>496629.65931702557</c:v>
                </c:pt>
                <c:pt idx="6335">
                  <c:v>496708.05389623897</c:v>
                </c:pt>
                <c:pt idx="6336">
                  <c:v>496786.44847545243</c:v>
                </c:pt>
                <c:pt idx="6337">
                  <c:v>496864.84305466589</c:v>
                </c:pt>
                <c:pt idx="6338">
                  <c:v>496943.23763387935</c:v>
                </c:pt>
                <c:pt idx="6339">
                  <c:v>497021.6322130927</c:v>
                </c:pt>
                <c:pt idx="6340">
                  <c:v>497100.0267923061</c:v>
                </c:pt>
                <c:pt idx="6341">
                  <c:v>497178.42137151951</c:v>
                </c:pt>
                <c:pt idx="6342">
                  <c:v>497256.81595073303</c:v>
                </c:pt>
                <c:pt idx="6343">
                  <c:v>497335.21052994637</c:v>
                </c:pt>
                <c:pt idx="6344">
                  <c:v>497413.60510915978</c:v>
                </c:pt>
                <c:pt idx="6345">
                  <c:v>497491.99968837324</c:v>
                </c:pt>
                <c:pt idx="6346">
                  <c:v>497570.3942675867</c:v>
                </c:pt>
                <c:pt idx="6347">
                  <c:v>497648.78884680005</c:v>
                </c:pt>
                <c:pt idx="6348">
                  <c:v>497727.18342601345</c:v>
                </c:pt>
                <c:pt idx="6349">
                  <c:v>497805.57800522691</c:v>
                </c:pt>
                <c:pt idx="6350">
                  <c:v>497883.97258444037</c:v>
                </c:pt>
                <c:pt idx="6351">
                  <c:v>497962.36716365372</c:v>
                </c:pt>
                <c:pt idx="6352">
                  <c:v>498040.76174286718</c:v>
                </c:pt>
                <c:pt idx="6353">
                  <c:v>498119.15632208058</c:v>
                </c:pt>
                <c:pt idx="6354">
                  <c:v>498197.5509012941</c:v>
                </c:pt>
                <c:pt idx="6355">
                  <c:v>498275.94548050751</c:v>
                </c:pt>
                <c:pt idx="6356">
                  <c:v>498354.34005972085</c:v>
                </c:pt>
                <c:pt idx="6357">
                  <c:v>498432.73463893426</c:v>
                </c:pt>
                <c:pt idx="6358">
                  <c:v>498511.12921814778</c:v>
                </c:pt>
                <c:pt idx="6359">
                  <c:v>498589.52379736118</c:v>
                </c:pt>
                <c:pt idx="6360">
                  <c:v>498667.91837657453</c:v>
                </c:pt>
                <c:pt idx="6361">
                  <c:v>498746.31295578793</c:v>
                </c:pt>
                <c:pt idx="6362">
                  <c:v>498824.70753500145</c:v>
                </c:pt>
                <c:pt idx="6363">
                  <c:v>498903.10211421485</c:v>
                </c:pt>
                <c:pt idx="6364">
                  <c:v>498981.4966934282</c:v>
                </c:pt>
                <c:pt idx="6365">
                  <c:v>499059.89127264166</c:v>
                </c:pt>
                <c:pt idx="6366">
                  <c:v>499138.28585185506</c:v>
                </c:pt>
                <c:pt idx="6367">
                  <c:v>499216.68043106858</c:v>
                </c:pt>
                <c:pt idx="6368">
                  <c:v>499295.07501028187</c:v>
                </c:pt>
                <c:pt idx="6369">
                  <c:v>499373.46958949533</c:v>
                </c:pt>
                <c:pt idx="6370">
                  <c:v>499451.86416870874</c:v>
                </c:pt>
                <c:pt idx="6371">
                  <c:v>499530.25874792226</c:v>
                </c:pt>
                <c:pt idx="6372">
                  <c:v>499608.65332713566</c:v>
                </c:pt>
                <c:pt idx="6373">
                  <c:v>499687.04790634901</c:v>
                </c:pt>
                <c:pt idx="6374">
                  <c:v>499765.44248556241</c:v>
                </c:pt>
                <c:pt idx="6375">
                  <c:v>499843.83706477593</c:v>
                </c:pt>
                <c:pt idx="6376">
                  <c:v>499922.23164398933</c:v>
                </c:pt>
                <c:pt idx="6377">
                  <c:v>500000.62622320268</c:v>
                </c:pt>
                <c:pt idx="6378">
                  <c:v>500079.02080241608</c:v>
                </c:pt>
                <c:pt idx="6379">
                  <c:v>500157.4153816296</c:v>
                </c:pt>
                <c:pt idx="6380">
                  <c:v>500235.80996084301</c:v>
                </c:pt>
                <c:pt idx="6381">
                  <c:v>500314.20454005635</c:v>
                </c:pt>
                <c:pt idx="6382">
                  <c:v>500392.59911926981</c:v>
                </c:pt>
                <c:pt idx="6383">
                  <c:v>500470.99369848327</c:v>
                </c:pt>
                <c:pt idx="6384">
                  <c:v>500549.38827769674</c:v>
                </c:pt>
                <c:pt idx="6385">
                  <c:v>500627.78285691008</c:v>
                </c:pt>
                <c:pt idx="6386">
                  <c:v>500706.17743612349</c:v>
                </c:pt>
                <c:pt idx="6387">
                  <c:v>500784.57201533701</c:v>
                </c:pt>
                <c:pt idx="6388">
                  <c:v>500862.96659455041</c:v>
                </c:pt>
                <c:pt idx="6389">
                  <c:v>500941.36117376381</c:v>
                </c:pt>
                <c:pt idx="6390">
                  <c:v>501019.75575297716</c:v>
                </c:pt>
                <c:pt idx="6391">
                  <c:v>501098.15033219056</c:v>
                </c:pt>
                <c:pt idx="6392">
                  <c:v>501176.54491140408</c:v>
                </c:pt>
                <c:pt idx="6393">
                  <c:v>501254.93949061749</c:v>
                </c:pt>
                <c:pt idx="6394">
                  <c:v>501333.33406983083</c:v>
                </c:pt>
                <c:pt idx="6395">
                  <c:v>501411.72864904429</c:v>
                </c:pt>
                <c:pt idx="6396">
                  <c:v>501490.12322825775</c:v>
                </c:pt>
                <c:pt idx="6397">
                  <c:v>501568.51780747122</c:v>
                </c:pt>
                <c:pt idx="6398">
                  <c:v>501646.9123866845</c:v>
                </c:pt>
                <c:pt idx="6399">
                  <c:v>501725.30696589797</c:v>
                </c:pt>
                <c:pt idx="6400">
                  <c:v>501803.70154511143</c:v>
                </c:pt>
                <c:pt idx="6401">
                  <c:v>501882.09612432489</c:v>
                </c:pt>
                <c:pt idx="6402">
                  <c:v>501960.49070353823</c:v>
                </c:pt>
                <c:pt idx="6403">
                  <c:v>502038.88528275164</c:v>
                </c:pt>
                <c:pt idx="6404">
                  <c:v>502117.27986196516</c:v>
                </c:pt>
                <c:pt idx="6405">
                  <c:v>502195.67444117856</c:v>
                </c:pt>
                <c:pt idx="6406">
                  <c:v>502274.06902039197</c:v>
                </c:pt>
                <c:pt idx="6407">
                  <c:v>502352.46359960531</c:v>
                </c:pt>
                <c:pt idx="6408">
                  <c:v>502430.85817881883</c:v>
                </c:pt>
                <c:pt idx="6409">
                  <c:v>502509.25275803223</c:v>
                </c:pt>
                <c:pt idx="6410">
                  <c:v>502587.64733724564</c:v>
                </c:pt>
                <c:pt idx="6411">
                  <c:v>502666.04191645898</c:v>
                </c:pt>
                <c:pt idx="6412">
                  <c:v>502744.4364956725</c:v>
                </c:pt>
                <c:pt idx="6413">
                  <c:v>502822.83107488591</c:v>
                </c:pt>
                <c:pt idx="6414">
                  <c:v>502901.22565409937</c:v>
                </c:pt>
                <c:pt idx="6415">
                  <c:v>502979.62023331271</c:v>
                </c:pt>
                <c:pt idx="6416">
                  <c:v>503058.01481252612</c:v>
                </c:pt>
                <c:pt idx="6417">
                  <c:v>503136.40939173964</c:v>
                </c:pt>
                <c:pt idx="6418">
                  <c:v>503214.80397095304</c:v>
                </c:pt>
                <c:pt idx="6419">
                  <c:v>503293.19855016639</c:v>
                </c:pt>
                <c:pt idx="6420">
                  <c:v>503371.59312937979</c:v>
                </c:pt>
                <c:pt idx="6421">
                  <c:v>503449.98770859331</c:v>
                </c:pt>
                <c:pt idx="6422">
                  <c:v>503528.38228780671</c:v>
                </c:pt>
                <c:pt idx="6423">
                  <c:v>503606.77686702012</c:v>
                </c:pt>
                <c:pt idx="6424">
                  <c:v>503685.17144623346</c:v>
                </c:pt>
                <c:pt idx="6425">
                  <c:v>503763.56602544698</c:v>
                </c:pt>
                <c:pt idx="6426">
                  <c:v>503841.96060466039</c:v>
                </c:pt>
                <c:pt idx="6427">
                  <c:v>503920.35518387385</c:v>
                </c:pt>
                <c:pt idx="6428">
                  <c:v>503998.74976308714</c:v>
                </c:pt>
                <c:pt idx="6429">
                  <c:v>504077.14434230066</c:v>
                </c:pt>
                <c:pt idx="6430">
                  <c:v>504155.53892151406</c:v>
                </c:pt>
                <c:pt idx="6431">
                  <c:v>504233.93350072752</c:v>
                </c:pt>
                <c:pt idx="6432">
                  <c:v>504312.32807994087</c:v>
                </c:pt>
                <c:pt idx="6433">
                  <c:v>504390.72265915433</c:v>
                </c:pt>
                <c:pt idx="6434">
                  <c:v>504469.11723836779</c:v>
                </c:pt>
                <c:pt idx="6435">
                  <c:v>504547.51181758119</c:v>
                </c:pt>
                <c:pt idx="6436">
                  <c:v>504625.90639679454</c:v>
                </c:pt>
                <c:pt idx="6437">
                  <c:v>504704.30097600806</c:v>
                </c:pt>
                <c:pt idx="6438">
                  <c:v>504782.69555522146</c:v>
                </c:pt>
                <c:pt idx="6439">
                  <c:v>504861.09013443487</c:v>
                </c:pt>
                <c:pt idx="6440">
                  <c:v>504939.48471364827</c:v>
                </c:pt>
                <c:pt idx="6441">
                  <c:v>505017.87929286162</c:v>
                </c:pt>
                <c:pt idx="6442">
                  <c:v>505096.27387207514</c:v>
                </c:pt>
                <c:pt idx="6443">
                  <c:v>505174.66845128854</c:v>
                </c:pt>
                <c:pt idx="6444">
                  <c:v>505253.063030502</c:v>
                </c:pt>
                <c:pt idx="6445">
                  <c:v>505331.45760971535</c:v>
                </c:pt>
                <c:pt idx="6446">
                  <c:v>505409.85218892881</c:v>
                </c:pt>
                <c:pt idx="6447">
                  <c:v>505488.24676814227</c:v>
                </c:pt>
                <c:pt idx="6448">
                  <c:v>505566.64134735567</c:v>
                </c:pt>
                <c:pt idx="6449">
                  <c:v>505645.03592656902</c:v>
                </c:pt>
                <c:pt idx="6450">
                  <c:v>505723.43050578248</c:v>
                </c:pt>
                <c:pt idx="6451">
                  <c:v>505801.82508499594</c:v>
                </c:pt>
                <c:pt idx="6452">
                  <c:v>505880.21966420935</c:v>
                </c:pt>
                <c:pt idx="6453">
                  <c:v>505958.61424342269</c:v>
                </c:pt>
                <c:pt idx="6454">
                  <c:v>506037.00882263621</c:v>
                </c:pt>
                <c:pt idx="6455">
                  <c:v>506115.40340184962</c:v>
                </c:pt>
                <c:pt idx="6456">
                  <c:v>506193.79798106302</c:v>
                </c:pt>
                <c:pt idx="6457">
                  <c:v>506272.19256027648</c:v>
                </c:pt>
                <c:pt idx="6458">
                  <c:v>506350.58713948989</c:v>
                </c:pt>
                <c:pt idx="6459">
                  <c:v>506428.98171870329</c:v>
                </c:pt>
                <c:pt idx="6460">
                  <c:v>506507.37629791669</c:v>
                </c:pt>
                <c:pt idx="6461">
                  <c:v>506585.77087713015</c:v>
                </c:pt>
                <c:pt idx="6462">
                  <c:v>506664.16545634356</c:v>
                </c:pt>
                <c:pt idx="6463">
                  <c:v>506742.56003555696</c:v>
                </c:pt>
                <c:pt idx="6464">
                  <c:v>506820.95461477042</c:v>
                </c:pt>
                <c:pt idx="6465">
                  <c:v>506899.34919398383</c:v>
                </c:pt>
                <c:pt idx="6466">
                  <c:v>506977.74377319717</c:v>
                </c:pt>
                <c:pt idx="6467">
                  <c:v>507056.13835241069</c:v>
                </c:pt>
                <c:pt idx="6468">
                  <c:v>507134.5329316241</c:v>
                </c:pt>
                <c:pt idx="6469">
                  <c:v>507212.9275108375</c:v>
                </c:pt>
                <c:pt idx="6470">
                  <c:v>507291.32209005085</c:v>
                </c:pt>
                <c:pt idx="6471">
                  <c:v>507369.71666926437</c:v>
                </c:pt>
                <c:pt idx="6472">
                  <c:v>507448.11124847777</c:v>
                </c:pt>
                <c:pt idx="6473">
                  <c:v>507526.50582769117</c:v>
                </c:pt>
                <c:pt idx="6474">
                  <c:v>507604.90040690469</c:v>
                </c:pt>
                <c:pt idx="6475">
                  <c:v>507683.29498611804</c:v>
                </c:pt>
                <c:pt idx="6476">
                  <c:v>507761.68956533144</c:v>
                </c:pt>
                <c:pt idx="6477">
                  <c:v>507840.0841445449</c:v>
                </c:pt>
                <c:pt idx="6478">
                  <c:v>507918.47872375837</c:v>
                </c:pt>
                <c:pt idx="6479">
                  <c:v>507996.87330297171</c:v>
                </c:pt>
                <c:pt idx="6480">
                  <c:v>508075.26788218512</c:v>
                </c:pt>
                <c:pt idx="6481">
                  <c:v>508153.66246139858</c:v>
                </c:pt>
                <c:pt idx="6482">
                  <c:v>508232.05704061198</c:v>
                </c:pt>
                <c:pt idx="6483">
                  <c:v>508310.45161982538</c:v>
                </c:pt>
                <c:pt idx="6484">
                  <c:v>508388.84619903885</c:v>
                </c:pt>
                <c:pt idx="6485">
                  <c:v>508467.24077825225</c:v>
                </c:pt>
                <c:pt idx="6486">
                  <c:v>508545.63535746565</c:v>
                </c:pt>
                <c:pt idx="6487">
                  <c:v>508624.02993667912</c:v>
                </c:pt>
                <c:pt idx="6488">
                  <c:v>508702.42451589252</c:v>
                </c:pt>
                <c:pt idx="6489">
                  <c:v>508780.81909510592</c:v>
                </c:pt>
                <c:pt idx="6490">
                  <c:v>508859.21367431933</c:v>
                </c:pt>
                <c:pt idx="6491">
                  <c:v>508937.60825353285</c:v>
                </c:pt>
                <c:pt idx="6492">
                  <c:v>509016.00283274619</c:v>
                </c:pt>
                <c:pt idx="6493">
                  <c:v>509094.3974119596</c:v>
                </c:pt>
                <c:pt idx="6494">
                  <c:v>509172.79199117306</c:v>
                </c:pt>
                <c:pt idx="6495">
                  <c:v>509251.18657038652</c:v>
                </c:pt>
                <c:pt idx="6496">
                  <c:v>509329.58114959986</c:v>
                </c:pt>
                <c:pt idx="6497">
                  <c:v>509407.97572881333</c:v>
                </c:pt>
                <c:pt idx="6498">
                  <c:v>509486.37030802673</c:v>
                </c:pt>
                <c:pt idx="6499">
                  <c:v>509564.76488724025</c:v>
                </c:pt>
                <c:pt idx="6500">
                  <c:v>509643.15946645354</c:v>
                </c:pt>
                <c:pt idx="6501">
                  <c:v>509721.554045667</c:v>
                </c:pt>
                <c:pt idx="6502">
                  <c:v>509799.9486248804</c:v>
                </c:pt>
                <c:pt idx="6503">
                  <c:v>509878.34320409392</c:v>
                </c:pt>
                <c:pt idx="6504">
                  <c:v>509956.73778330727</c:v>
                </c:pt>
                <c:pt idx="6505">
                  <c:v>510035.13236252067</c:v>
                </c:pt>
                <c:pt idx="6506">
                  <c:v>510113.52694173408</c:v>
                </c:pt>
                <c:pt idx="6507">
                  <c:v>510191.92152094754</c:v>
                </c:pt>
                <c:pt idx="6508">
                  <c:v>510270.316100161</c:v>
                </c:pt>
                <c:pt idx="6509">
                  <c:v>510348.71067937434</c:v>
                </c:pt>
                <c:pt idx="6510">
                  <c:v>510427.10525858775</c:v>
                </c:pt>
                <c:pt idx="6511">
                  <c:v>510505.49983780121</c:v>
                </c:pt>
                <c:pt idx="6512">
                  <c:v>510583.89441701467</c:v>
                </c:pt>
                <c:pt idx="6513">
                  <c:v>510662.28899622802</c:v>
                </c:pt>
                <c:pt idx="6514">
                  <c:v>510740.68357544148</c:v>
                </c:pt>
                <c:pt idx="6515">
                  <c:v>510819.07815465488</c:v>
                </c:pt>
                <c:pt idx="6516">
                  <c:v>510897.4727338684</c:v>
                </c:pt>
                <c:pt idx="6517">
                  <c:v>510975.86731308175</c:v>
                </c:pt>
                <c:pt idx="6518">
                  <c:v>511054.26189229515</c:v>
                </c:pt>
                <c:pt idx="6519">
                  <c:v>511132.65647150856</c:v>
                </c:pt>
                <c:pt idx="6520">
                  <c:v>511211.05105072208</c:v>
                </c:pt>
                <c:pt idx="6521">
                  <c:v>511289.44562993542</c:v>
                </c:pt>
                <c:pt idx="6522">
                  <c:v>511367.84020914882</c:v>
                </c:pt>
                <c:pt idx="6523">
                  <c:v>511446.23478836223</c:v>
                </c:pt>
                <c:pt idx="6524">
                  <c:v>511524.62936757575</c:v>
                </c:pt>
                <c:pt idx="6525">
                  <c:v>511603.02394678915</c:v>
                </c:pt>
                <c:pt idx="6526">
                  <c:v>511681.4185260025</c:v>
                </c:pt>
                <c:pt idx="6527">
                  <c:v>511759.81310521596</c:v>
                </c:pt>
                <c:pt idx="6528">
                  <c:v>511838.20768442942</c:v>
                </c:pt>
                <c:pt idx="6529">
                  <c:v>511916.60226364288</c:v>
                </c:pt>
                <c:pt idx="6530">
                  <c:v>511994.99684285617</c:v>
                </c:pt>
                <c:pt idx="6531">
                  <c:v>512073.39142206963</c:v>
                </c:pt>
                <c:pt idx="6532">
                  <c:v>512151.78600128304</c:v>
                </c:pt>
                <c:pt idx="6533">
                  <c:v>512230.18058049656</c:v>
                </c:pt>
                <c:pt idx="6534">
                  <c:v>512308.5751597099</c:v>
                </c:pt>
                <c:pt idx="6535">
                  <c:v>512386.9697389233</c:v>
                </c:pt>
                <c:pt idx="6536">
                  <c:v>512465.36431813671</c:v>
                </c:pt>
                <c:pt idx="6537">
                  <c:v>512543.75889735023</c:v>
                </c:pt>
                <c:pt idx="6538">
                  <c:v>512622.15347656357</c:v>
                </c:pt>
                <c:pt idx="6539">
                  <c:v>512700.54805577698</c:v>
                </c:pt>
                <c:pt idx="6540">
                  <c:v>512778.94263499038</c:v>
                </c:pt>
                <c:pt idx="6541">
                  <c:v>512857.3372142039</c:v>
                </c:pt>
                <c:pt idx="6542">
                  <c:v>512935.7317934173</c:v>
                </c:pt>
                <c:pt idx="6543">
                  <c:v>513014.12637263065</c:v>
                </c:pt>
                <c:pt idx="6544">
                  <c:v>513092.52095184411</c:v>
                </c:pt>
                <c:pt idx="6545">
                  <c:v>513170.91553105757</c:v>
                </c:pt>
                <c:pt idx="6546">
                  <c:v>513249.31011027104</c:v>
                </c:pt>
                <c:pt idx="6547">
                  <c:v>513327.70468948438</c:v>
                </c:pt>
                <c:pt idx="6548">
                  <c:v>513406.09926869778</c:v>
                </c:pt>
                <c:pt idx="6549">
                  <c:v>513484.4938479113</c:v>
                </c:pt>
                <c:pt idx="6550">
                  <c:v>513562.88842712471</c:v>
                </c:pt>
                <c:pt idx="6551">
                  <c:v>513641.28300633805</c:v>
                </c:pt>
                <c:pt idx="6552">
                  <c:v>513719.67758555146</c:v>
                </c:pt>
                <c:pt idx="6553">
                  <c:v>513798.07216476498</c:v>
                </c:pt>
                <c:pt idx="6554">
                  <c:v>513876.46674397838</c:v>
                </c:pt>
                <c:pt idx="6555">
                  <c:v>513954.86132319173</c:v>
                </c:pt>
                <c:pt idx="6556">
                  <c:v>514033.25590240513</c:v>
                </c:pt>
                <c:pt idx="6557">
                  <c:v>514111.65048161859</c:v>
                </c:pt>
                <c:pt idx="6558">
                  <c:v>514190.04506083205</c:v>
                </c:pt>
                <c:pt idx="6559">
                  <c:v>514268.43964004552</c:v>
                </c:pt>
                <c:pt idx="6560">
                  <c:v>514346.83421925886</c:v>
                </c:pt>
                <c:pt idx="6561">
                  <c:v>514425.22879847226</c:v>
                </c:pt>
                <c:pt idx="6562">
                  <c:v>514503.62337768578</c:v>
                </c:pt>
                <c:pt idx="6563">
                  <c:v>514582.01795689919</c:v>
                </c:pt>
                <c:pt idx="6564">
                  <c:v>514660.41253611253</c:v>
                </c:pt>
                <c:pt idx="6565">
                  <c:v>514738.80711532594</c:v>
                </c:pt>
                <c:pt idx="6566">
                  <c:v>514817.20169453946</c:v>
                </c:pt>
                <c:pt idx="6567">
                  <c:v>514895.59627375286</c:v>
                </c:pt>
                <c:pt idx="6568">
                  <c:v>514973.99085296621</c:v>
                </c:pt>
                <c:pt idx="6569">
                  <c:v>515052.38543217961</c:v>
                </c:pt>
                <c:pt idx="6570">
                  <c:v>515130.78001139313</c:v>
                </c:pt>
                <c:pt idx="6571">
                  <c:v>515209.17459060653</c:v>
                </c:pt>
                <c:pt idx="6572">
                  <c:v>515287.56916981988</c:v>
                </c:pt>
                <c:pt idx="6573">
                  <c:v>515365.96374903328</c:v>
                </c:pt>
                <c:pt idx="6574">
                  <c:v>515444.3583282468</c:v>
                </c:pt>
                <c:pt idx="6575">
                  <c:v>515522.75290746021</c:v>
                </c:pt>
                <c:pt idx="6576">
                  <c:v>515601.14748667367</c:v>
                </c:pt>
                <c:pt idx="6577">
                  <c:v>515679.54206588701</c:v>
                </c:pt>
                <c:pt idx="6578">
                  <c:v>515757.93664510048</c:v>
                </c:pt>
                <c:pt idx="6579">
                  <c:v>515836.33122431394</c:v>
                </c:pt>
                <c:pt idx="6580">
                  <c:v>515914.72580352734</c:v>
                </c:pt>
                <c:pt idx="6581">
                  <c:v>515993.12038274069</c:v>
                </c:pt>
                <c:pt idx="6582">
                  <c:v>516071.51496195409</c:v>
                </c:pt>
                <c:pt idx="6583">
                  <c:v>516149.90954116761</c:v>
                </c:pt>
                <c:pt idx="6584">
                  <c:v>516228.30412038101</c:v>
                </c:pt>
                <c:pt idx="6585">
                  <c:v>516306.69869959436</c:v>
                </c:pt>
                <c:pt idx="6586">
                  <c:v>516385.09327880776</c:v>
                </c:pt>
                <c:pt idx="6587">
                  <c:v>516463.48785802128</c:v>
                </c:pt>
                <c:pt idx="6588">
                  <c:v>516541.88243723469</c:v>
                </c:pt>
                <c:pt idx="6589">
                  <c:v>516620.27701644803</c:v>
                </c:pt>
                <c:pt idx="6590">
                  <c:v>516698.67159566149</c:v>
                </c:pt>
                <c:pt idx="6591">
                  <c:v>516777.06617487496</c:v>
                </c:pt>
                <c:pt idx="6592">
                  <c:v>516855.46075408842</c:v>
                </c:pt>
                <c:pt idx="6593">
                  <c:v>516933.85533330182</c:v>
                </c:pt>
                <c:pt idx="6594">
                  <c:v>517012.24991251517</c:v>
                </c:pt>
                <c:pt idx="6595">
                  <c:v>517090.64449172863</c:v>
                </c:pt>
                <c:pt idx="6596">
                  <c:v>517169.03907094209</c:v>
                </c:pt>
                <c:pt idx="6597">
                  <c:v>517247.43365015549</c:v>
                </c:pt>
                <c:pt idx="6598">
                  <c:v>517325.82822936884</c:v>
                </c:pt>
                <c:pt idx="6599">
                  <c:v>517404.22280858236</c:v>
                </c:pt>
                <c:pt idx="6600">
                  <c:v>517482.61738779576</c:v>
                </c:pt>
                <c:pt idx="6601">
                  <c:v>517561.01196700917</c:v>
                </c:pt>
                <c:pt idx="6602">
                  <c:v>517639.40654622251</c:v>
                </c:pt>
                <c:pt idx="6603">
                  <c:v>517717.80112543603</c:v>
                </c:pt>
                <c:pt idx="6604">
                  <c:v>517796.19570464944</c:v>
                </c:pt>
                <c:pt idx="6605">
                  <c:v>517874.59028386284</c:v>
                </c:pt>
                <c:pt idx="6606">
                  <c:v>517952.98486307618</c:v>
                </c:pt>
                <c:pt idx="6607">
                  <c:v>518031.37944228965</c:v>
                </c:pt>
                <c:pt idx="6608">
                  <c:v>518109.77402150311</c:v>
                </c:pt>
                <c:pt idx="6609">
                  <c:v>518188.16860071657</c:v>
                </c:pt>
                <c:pt idx="6610">
                  <c:v>518266.56317992997</c:v>
                </c:pt>
                <c:pt idx="6611">
                  <c:v>518344.95775914332</c:v>
                </c:pt>
                <c:pt idx="6612">
                  <c:v>518423.35233835684</c:v>
                </c:pt>
                <c:pt idx="6613">
                  <c:v>518501.74691757024</c:v>
                </c:pt>
                <c:pt idx="6614">
                  <c:v>518580.14149678365</c:v>
                </c:pt>
                <c:pt idx="6615">
                  <c:v>518658.53607599699</c:v>
                </c:pt>
                <c:pt idx="6616">
                  <c:v>518736.93065521051</c:v>
                </c:pt>
                <c:pt idx="6617">
                  <c:v>518815.32523442392</c:v>
                </c:pt>
                <c:pt idx="6618">
                  <c:v>518893.71981363732</c:v>
                </c:pt>
                <c:pt idx="6619">
                  <c:v>518972.11439285066</c:v>
                </c:pt>
                <c:pt idx="6620">
                  <c:v>519050.50897206418</c:v>
                </c:pt>
                <c:pt idx="6621">
                  <c:v>519128.90355127759</c:v>
                </c:pt>
                <c:pt idx="6622">
                  <c:v>519207.29813049105</c:v>
                </c:pt>
                <c:pt idx="6623">
                  <c:v>519285.69270970434</c:v>
                </c:pt>
                <c:pt idx="6624">
                  <c:v>519364.08728891786</c:v>
                </c:pt>
                <c:pt idx="6625">
                  <c:v>519442.48186813126</c:v>
                </c:pt>
                <c:pt idx="6626">
                  <c:v>519520.87644734472</c:v>
                </c:pt>
                <c:pt idx="6627">
                  <c:v>519599.27102655813</c:v>
                </c:pt>
                <c:pt idx="6628">
                  <c:v>519677.66560577153</c:v>
                </c:pt>
                <c:pt idx="6629">
                  <c:v>519756.06018498499</c:v>
                </c:pt>
                <c:pt idx="6630">
                  <c:v>519834.4547641984</c:v>
                </c:pt>
                <c:pt idx="6631">
                  <c:v>519912.8493434118</c:v>
                </c:pt>
                <c:pt idx="6632">
                  <c:v>519991.24392262514</c:v>
                </c:pt>
                <c:pt idx="6633">
                  <c:v>520069.63850183866</c:v>
                </c:pt>
                <c:pt idx="6634">
                  <c:v>520148.03308105207</c:v>
                </c:pt>
                <c:pt idx="6635">
                  <c:v>520226.42766026547</c:v>
                </c:pt>
                <c:pt idx="6636">
                  <c:v>520304.82223947882</c:v>
                </c:pt>
                <c:pt idx="6637">
                  <c:v>520383.21681869234</c:v>
                </c:pt>
                <c:pt idx="6638">
                  <c:v>520461.61139790574</c:v>
                </c:pt>
                <c:pt idx="6639">
                  <c:v>520540.0059771192</c:v>
                </c:pt>
                <c:pt idx="6640">
                  <c:v>520618.40055633255</c:v>
                </c:pt>
                <c:pt idx="6641">
                  <c:v>520696.79513554601</c:v>
                </c:pt>
                <c:pt idx="6642">
                  <c:v>520775.18971475947</c:v>
                </c:pt>
                <c:pt idx="6643">
                  <c:v>520853.58429397288</c:v>
                </c:pt>
                <c:pt idx="6644">
                  <c:v>520931.9788731864</c:v>
                </c:pt>
                <c:pt idx="6645">
                  <c:v>521010.37345239968</c:v>
                </c:pt>
                <c:pt idx="6646">
                  <c:v>521088.76803161314</c:v>
                </c:pt>
                <c:pt idx="6647">
                  <c:v>521167.16261082655</c:v>
                </c:pt>
                <c:pt idx="6648">
                  <c:v>521245.55719003995</c:v>
                </c:pt>
                <c:pt idx="6649">
                  <c:v>521323.95176925341</c:v>
                </c:pt>
                <c:pt idx="6650">
                  <c:v>521402.34634846682</c:v>
                </c:pt>
                <c:pt idx="6651">
                  <c:v>521480.74092768022</c:v>
                </c:pt>
                <c:pt idx="6652">
                  <c:v>521559.13550689368</c:v>
                </c:pt>
                <c:pt idx="6653">
                  <c:v>521637.53008610709</c:v>
                </c:pt>
                <c:pt idx="6654">
                  <c:v>521715.92466532049</c:v>
                </c:pt>
                <c:pt idx="6655">
                  <c:v>521794.31924453389</c:v>
                </c:pt>
                <c:pt idx="6656">
                  <c:v>521872.71382374736</c:v>
                </c:pt>
                <c:pt idx="6657">
                  <c:v>521951.1084029607</c:v>
                </c:pt>
                <c:pt idx="6658">
                  <c:v>522029.50298217416</c:v>
                </c:pt>
                <c:pt idx="6659">
                  <c:v>522107.89756138762</c:v>
                </c:pt>
                <c:pt idx="6660">
                  <c:v>522186.29214060103</c:v>
                </c:pt>
                <c:pt idx="6661">
                  <c:v>522264.68671981455</c:v>
                </c:pt>
                <c:pt idx="6662">
                  <c:v>522343.08129902789</c:v>
                </c:pt>
                <c:pt idx="6663">
                  <c:v>522421.4758782413</c:v>
                </c:pt>
                <c:pt idx="6664">
                  <c:v>522499.8704574547</c:v>
                </c:pt>
                <c:pt idx="6665">
                  <c:v>522578.26503666822</c:v>
                </c:pt>
                <c:pt idx="6666">
                  <c:v>522656.65961588157</c:v>
                </c:pt>
                <c:pt idx="6667">
                  <c:v>522735.05419509497</c:v>
                </c:pt>
                <c:pt idx="6668">
                  <c:v>522813.44877430837</c:v>
                </c:pt>
                <c:pt idx="6669">
                  <c:v>522891.84335352189</c:v>
                </c:pt>
                <c:pt idx="6670">
                  <c:v>522970.23793273524</c:v>
                </c:pt>
                <c:pt idx="6671">
                  <c:v>523048.63251194864</c:v>
                </c:pt>
                <c:pt idx="6672">
                  <c:v>523127.0270911621</c:v>
                </c:pt>
                <c:pt idx="6673">
                  <c:v>523205.42167037551</c:v>
                </c:pt>
                <c:pt idx="6674">
                  <c:v>523283.81624958891</c:v>
                </c:pt>
                <c:pt idx="6675">
                  <c:v>523362.21082880232</c:v>
                </c:pt>
                <c:pt idx="6676">
                  <c:v>523440.60540801578</c:v>
                </c:pt>
                <c:pt idx="6677">
                  <c:v>523518.99998722918</c:v>
                </c:pt>
                <c:pt idx="6678">
                  <c:v>523597.3945664427</c:v>
                </c:pt>
                <c:pt idx="6679">
                  <c:v>523675.78914565605</c:v>
                </c:pt>
                <c:pt idx="6680">
                  <c:v>523754.18372486945</c:v>
                </c:pt>
                <c:pt idx="6681">
                  <c:v>523832.57830408285</c:v>
                </c:pt>
                <c:pt idx="6682">
                  <c:v>523910.97288329637</c:v>
                </c:pt>
                <c:pt idx="6683">
                  <c:v>523989.36746250972</c:v>
                </c:pt>
                <c:pt idx="6684">
                  <c:v>524067.76204172312</c:v>
                </c:pt>
                <c:pt idx="6685">
                  <c:v>524146.15662093653</c:v>
                </c:pt>
                <c:pt idx="6686">
                  <c:v>524224.55120015005</c:v>
                </c:pt>
                <c:pt idx="6687">
                  <c:v>524302.94577936339</c:v>
                </c:pt>
                <c:pt idx="6688">
                  <c:v>524381.34035857685</c:v>
                </c:pt>
                <c:pt idx="6689">
                  <c:v>524459.7349377902</c:v>
                </c:pt>
                <c:pt idx="6690">
                  <c:v>524538.12951700378</c:v>
                </c:pt>
                <c:pt idx="6691">
                  <c:v>524616.52409621712</c:v>
                </c:pt>
                <c:pt idx="6692">
                  <c:v>524694.91867543047</c:v>
                </c:pt>
                <c:pt idx="6693">
                  <c:v>524773.31325464393</c:v>
                </c:pt>
                <c:pt idx="6694">
                  <c:v>524851.70783385739</c:v>
                </c:pt>
                <c:pt idx="6695">
                  <c:v>524930.10241307085</c:v>
                </c:pt>
                <c:pt idx="6696">
                  <c:v>525008.4969922842</c:v>
                </c:pt>
                <c:pt idx="6697">
                  <c:v>525086.89157149766</c:v>
                </c:pt>
                <c:pt idx="6698">
                  <c:v>525165.28615071101</c:v>
                </c:pt>
                <c:pt idx="6699">
                  <c:v>525243.68072992458</c:v>
                </c:pt>
                <c:pt idx="6700">
                  <c:v>525322.07530913781</c:v>
                </c:pt>
                <c:pt idx="6701">
                  <c:v>525400.46988835128</c:v>
                </c:pt>
                <c:pt idx="6702">
                  <c:v>525478.86446756474</c:v>
                </c:pt>
                <c:pt idx="6703">
                  <c:v>525557.2590467782</c:v>
                </c:pt>
                <c:pt idx="6704">
                  <c:v>525635.65362599154</c:v>
                </c:pt>
                <c:pt idx="6705">
                  <c:v>525714.04820520501</c:v>
                </c:pt>
                <c:pt idx="6706">
                  <c:v>525792.44278441835</c:v>
                </c:pt>
                <c:pt idx="6707">
                  <c:v>525870.83736363193</c:v>
                </c:pt>
                <c:pt idx="6708">
                  <c:v>525949.23194284528</c:v>
                </c:pt>
                <c:pt idx="6709">
                  <c:v>526027.62652205862</c:v>
                </c:pt>
                <c:pt idx="6710">
                  <c:v>526106.02110127208</c:v>
                </c:pt>
                <c:pt idx="6711">
                  <c:v>526184.41568048554</c:v>
                </c:pt>
                <c:pt idx="6712">
                  <c:v>526262.81025969901</c:v>
                </c:pt>
                <c:pt idx="6713">
                  <c:v>526341.20483891235</c:v>
                </c:pt>
                <c:pt idx="6714">
                  <c:v>526419.59941812581</c:v>
                </c:pt>
                <c:pt idx="6715">
                  <c:v>526497.99399733928</c:v>
                </c:pt>
                <c:pt idx="6716">
                  <c:v>526576.38857655274</c:v>
                </c:pt>
                <c:pt idx="6717">
                  <c:v>526654.78315576608</c:v>
                </c:pt>
                <c:pt idx="6718">
                  <c:v>526733.17773497943</c:v>
                </c:pt>
                <c:pt idx="6719">
                  <c:v>526811.57231419301</c:v>
                </c:pt>
                <c:pt idx="6720">
                  <c:v>526889.96689340635</c:v>
                </c:pt>
                <c:pt idx="6721">
                  <c:v>526968.3614726197</c:v>
                </c:pt>
                <c:pt idx="6722">
                  <c:v>527046.75605183316</c:v>
                </c:pt>
                <c:pt idx="6723">
                  <c:v>527125.1506310465</c:v>
                </c:pt>
                <c:pt idx="6724">
                  <c:v>527203.54521026008</c:v>
                </c:pt>
                <c:pt idx="6725">
                  <c:v>527281.93978947343</c:v>
                </c:pt>
                <c:pt idx="6726">
                  <c:v>527360.33436868677</c:v>
                </c:pt>
                <c:pt idx="6727">
                  <c:v>527438.72894790024</c:v>
                </c:pt>
                <c:pt idx="6728">
                  <c:v>527517.1235271137</c:v>
                </c:pt>
                <c:pt idx="6729">
                  <c:v>527595.51810632716</c:v>
                </c:pt>
                <c:pt idx="6730">
                  <c:v>527673.9126855405</c:v>
                </c:pt>
                <c:pt idx="6731">
                  <c:v>527752.30726475397</c:v>
                </c:pt>
                <c:pt idx="6732">
                  <c:v>527830.70184396743</c:v>
                </c:pt>
                <c:pt idx="6733">
                  <c:v>527909.09642318089</c:v>
                </c:pt>
                <c:pt idx="6734">
                  <c:v>527987.49100239424</c:v>
                </c:pt>
                <c:pt idx="6735">
                  <c:v>528065.88558160758</c:v>
                </c:pt>
                <c:pt idx="6736">
                  <c:v>528144.28016082116</c:v>
                </c:pt>
                <c:pt idx="6737">
                  <c:v>528222.6747400345</c:v>
                </c:pt>
                <c:pt idx="6738">
                  <c:v>528301.06931924785</c:v>
                </c:pt>
                <c:pt idx="6739">
                  <c:v>528379.46389846131</c:v>
                </c:pt>
                <c:pt idx="6740">
                  <c:v>528457.85847767477</c:v>
                </c:pt>
                <c:pt idx="6741">
                  <c:v>528536.25305688824</c:v>
                </c:pt>
                <c:pt idx="6742">
                  <c:v>528614.64763610158</c:v>
                </c:pt>
                <c:pt idx="6743">
                  <c:v>528693.04221531493</c:v>
                </c:pt>
                <c:pt idx="6744">
                  <c:v>528771.4367945285</c:v>
                </c:pt>
                <c:pt idx="6745">
                  <c:v>528849.83137374185</c:v>
                </c:pt>
                <c:pt idx="6746">
                  <c:v>528928.22595295531</c:v>
                </c:pt>
                <c:pt idx="6747">
                  <c:v>529006.62053216866</c:v>
                </c:pt>
                <c:pt idx="6748">
                  <c:v>529085.01511138212</c:v>
                </c:pt>
                <c:pt idx="6749">
                  <c:v>529163.40969059558</c:v>
                </c:pt>
                <c:pt idx="6750">
                  <c:v>529241.80426980904</c:v>
                </c:pt>
                <c:pt idx="6751">
                  <c:v>529320.19884902239</c:v>
                </c:pt>
                <c:pt idx="6752">
                  <c:v>529398.59342823573</c:v>
                </c:pt>
                <c:pt idx="6753">
                  <c:v>529476.98800744931</c:v>
                </c:pt>
                <c:pt idx="6754">
                  <c:v>529555.38258666266</c:v>
                </c:pt>
                <c:pt idx="6755">
                  <c:v>529633.777165876</c:v>
                </c:pt>
                <c:pt idx="6756">
                  <c:v>529712.17174508946</c:v>
                </c:pt>
                <c:pt idx="6757">
                  <c:v>529790.56632430293</c:v>
                </c:pt>
                <c:pt idx="6758">
                  <c:v>529868.96090351639</c:v>
                </c:pt>
                <c:pt idx="6759">
                  <c:v>529947.35548272973</c:v>
                </c:pt>
                <c:pt idx="6760">
                  <c:v>530025.7500619432</c:v>
                </c:pt>
                <c:pt idx="6761">
                  <c:v>530104.14464115666</c:v>
                </c:pt>
                <c:pt idx="6762">
                  <c:v>530182.53922037012</c:v>
                </c:pt>
                <c:pt idx="6763">
                  <c:v>530260.93379958346</c:v>
                </c:pt>
                <c:pt idx="6764">
                  <c:v>530339.32837879681</c:v>
                </c:pt>
                <c:pt idx="6765">
                  <c:v>530417.72295801027</c:v>
                </c:pt>
                <c:pt idx="6766">
                  <c:v>530496.11753722373</c:v>
                </c:pt>
                <c:pt idx="6767">
                  <c:v>530574.5121164372</c:v>
                </c:pt>
                <c:pt idx="6768">
                  <c:v>530652.90669565054</c:v>
                </c:pt>
                <c:pt idx="6769">
                  <c:v>530731.30127486389</c:v>
                </c:pt>
                <c:pt idx="6770">
                  <c:v>530809.69585407746</c:v>
                </c:pt>
                <c:pt idx="6771">
                  <c:v>530888.09043329081</c:v>
                </c:pt>
                <c:pt idx="6772">
                  <c:v>530966.48501250416</c:v>
                </c:pt>
                <c:pt idx="6773">
                  <c:v>531044.87959171762</c:v>
                </c:pt>
                <c:pt idx="6774">
                  <c:v>531123.27417093108</c:v>
                </c:pt>
                <c:pt idx="6775">
                  <c:v>531201.66875014454</c:v>
                </c:pt>
                <c:pt idx="6776">
                  <c:v>531280.06332935789</c:v>
                </c:pt>
                <c:pt idx="6777">
                  <c:v>531358.45790857135</c:v>
                </c:pt>
                <c:pt idx="6778">
                  <c:v>531436.85248778481</c:v>
                </c:pt>
                <c:pt idx="6779">
                  <c:v>531515.24706699827</c:v>
                </c:pt>
                <c:pt idx="6780">
                  <c:v>531593.64164621162</c:v>
                </c:pt>
                <c:pt idx="6781">
                  <c:v>531672.03622542496</c:v>
                </c:pt>
                <c:pt idx="6782">
                  <c:v>531750.43080463854</c:v>
                </c:pt>
                <c:pt idx="6783">
                  <c:v>531828.82538385189</c:v>
                </c:pt>
                <c:pt idx="6784">
                  <c:v>531907.21996306535</c:v>
                </c:pt>
                <c:pt idx="6785">
                  <c:v>531985.61454227869</c:v>
                </c:pt>
                <c:pt idx="6786">
                  <c:v>532064.00912149216</c:v>
                </c:pt>
                <c:pt idx="6787">
                  <c:v>532142.40370070562</c:v>
                </c:pt>
                <c:pt idx="6788">
                  <c:v>532220.79827991896</c:v>
                </c:pt>
                <c:pt idx="6789">
                  <c:v>532299.19285913231</c:v>
                </c:pt>
                <c:pt idx="6790">
                  <c:v>532377.58743834589</c:v>
                </c:pt>
                <c:pt idx="6791">
                  <c:v>532455.98201755923</c:v>
                </c:pt>
                <c:pt idx="6792">
                  <c:v>532534.37659677269</c:v>
                </c:pt>
                <c:pt idx="6793">
                  <c:v>532612.77117598604</c:v>
                </c:pt>
                <c:pt idx="6794">
                  <c:v>532691.1657551995</c:v>
                </c:pt>
                <c:pt idx="6795">
                  <c:v>532769.56033441296</c:v>
                </c:pt>
                <c:pt idx="6796">
                  <c:v>532847.95491362642</c:v>
                </c:pt>
                <c:pt idx="6797">
                  <c:v>532926.34949283977</c:v>
                </c:pt>
                <c:pt idx="6798">
                  <c:v>533004.74407205312</c:v>
                </c:pt>
                <c:pt idx="6799">
                  <c:v>533083.13865126669</c:v>
                </c:pt>
                <c:pt idx="6800">
                  <c:v>533161.53323048004</c:v>
                </c:pt>
                <c:pt idx="6801">
                  <c:v>533239.9278096935</c:v>
                </c:pt>
                <c:pt idx="6802">
                  <c:v>533318.32238890685</c:v>
                </c:pt>
                <c:pt idx="6803">
                  <c:v>533396.71696812031</c:v>
                </c:pt>
                <c:pt idx="6804">
                  <c:v>533475.11154733377</c:v>
                </c:pt>
                <c:pt idx="6805">
                  <c:v>533553.50612654712</c:v>
                </c:pt>
                <c:pt idx="6806">
                  <c:v>533631.90070576046</c:v>
                </c:pt>
                <c:pt idx="6807">
                  <c:v>533710.29528497404</c:v>
                </c:pt>
                <c:pt idx="6808">
                  <c:v>533788.68986418738</c:v>
                </c:pt>
                <c:pt idx="6809">
                  <c:v>533867.08444340085</c:v>
                </c:pt>
                <c:pt idx="6810">
                  <c:v>533945.47902261419</c:v>
                </c:pt>
                <c:pt idx="6811">
                  <c:v>534023.87360182765</c:v>
                </c:pt>
                <c:pt idx="6812">
                  <c:v>534102.26818104112</c:v>
                </c:pt>
                <c:pt idx="6813">
                  <c:v>534180.66276025458</c:v>
                </c:pt>
                <c:pt idx="6814">
                  <c:v>534259.05733946792</c:v>
                </c:pt>
                <c:pt idx="6815">
                  <c:v>534337.45191868138</c:v>
                </c:pt>
                <c:pt idx="6816">
                  <c:v>534415.84649789485</c:v>
                </c:pt>
                <c:pt idx="6817">
                  <c:v>534494.24107710819</c:v>
                </c:pt>
                <c:pt idx="6818">
                  <c:v>534572.63565632165</c:v>
                </c:pt>
                <c:pt idx="6819">
                  <c:v>534651.030235535</c:v>
                </c:pt>
                <c:pt idx="6820">
                  <c:v>534729.42481474846</c:v>
                </c:pt>
                <c:pt idx="6821">
                  <c:v>534807.81939396192</c:v>
                </c:pt>
                <c:pt idx="6822">
                  <c:v>534886.21397317539</c:v>
                </c:pt>
                <c:pt idx="6823">
                  <c:v>534964.60855238861</c:v>
                </c:pt>
                <c:pt idx="6824">
                  <c:v>535043.00313160219</c:v>
                </c:pt>
                <c:pt idx="6825">
                  <c:v>535121.39771081554</c:v>
                </c:pt>
                <c:pt idx="6826">
                  <c:v>535199.792290029</c:v>
                </c:pt>
                <c:pt idx="6827">
                  <c:v>535278.18686924234</c:v>
                </c:pt>
                <c:pt idx="6828">
                  <c:v>535356.58144845581</c:v>
                </c:pt>
                <c:pt idx="6829">
                  <c:v>535434.97602766927</c:v>
                </c:pt>
                <c:pt idx="6830">
                  <c:v>535513.37060688273</c:v>
                </c:pt>
                <c:pt idx="6831">
                  <c:v>535591.76518609619</c:v>
                </c:pt>
                <c:pt idx="6832">
                  <c:v>535670.15976530954</c:v>
                </c:pt>
                <c:pt idx="6833">
                  <c:v>535748.554344523</c:v>
                </c:pt>
                <c:pt idx="6834">
                  <c:v>535826.94892373635</c:v>
                </c:pt>
                <c:pt idx="6835">
                  <c:v>535905.34350294981</c:v>
                </c:pt>
                <c:pt idx="6836">
                  <c:v>535983.73808216327</c:v>
                </c:pt>
                <c:pt idx="6837">
                  <c:v>536062.13266137661</c:v>
                </c:pt>
                <c:pt idx="6838">
                  <c:v>536140.52724059008</c:v>
                </c:pt>
                <c:pt idx="6839">
                  <c:v>536218.92181980354</c:v>
                </c:pt>
                <c:pt idx="6840">
                  <c:v>536297.31639901688</c:v>
                </c:pt>
                <c:pt idx="6841">
                  <c:v>536375.71097823035</c:v>
                </c:pt>
                <c:pt idx="6842">
                  <c:v>536454.10555744381</c:v>
                </c:pt>
                <c:pt idx="6843">
                  <c:v>536532.50013665715</c:v>
                </c:pt>
                <c:pt idx="6844">
                  <c:v>536610.8947158705</c:v>
                </c:pt>
                <c:pt idx="6845">
                  <c:v>536689.28929508396</c:v>
                </c:pt>
                <c:pt idx="6846">
                  <c:v>536767.68387429742</c:v>
                </c:pt>
                <c:pt idx="6847">
                  <c:v>536846.07845351088</c:v>
                </c:pt>
                <c:pt idx="6848">
                  <c:v>536924.47303272435</c:v>
                </c:pt>
                <c:pt idx="6849">
                  <c:v>537002.86761193769</c:v>
                </c:pt>
                <c:pt idx="6850">
                  <c:v>537081.26219115115</c:v>
                </c:pt>
                <c:pt idx="6851">
                  <c:v>537159.6567703645</c:v>
                </c:pt>
                <c:pt idx="6852">
                  <c:v>537238.05134957808</c:v>
                </c:pt>
                <c:pt idx="6853">
                  <c:v>537316.44592879142</c:v>
                </c:pt>
                <c:pt idx="6854">
                  <c:v>537394.84050800477</c:v>
                </c:pt>
                <c:pt idx="6855">
                  <c:v>537473.23508721823</c:v>
                </c:pt>
                <c:pt idx="6856">
                  <c:v>537551.62966643169</c:v>
                </c:pt>
                <c:pt idx="6857">
                  <c:v>537630.02424564504</c:v>
                </c:pt>
                <c:pt idx="6858">
                  <c:v>537708.4188248585</c:v>
                </c:pt>
                <c:pt idx="6859">
                  <c:v>537786.81340407196</c:v>
                </c:pt>
                <c:pt idx="6860">
                  <c:v>537865.20798328531</c:v>
                </c:pt>
                <c:pt idx="6861">
                  <c:v>537943.60256249877</c:v>
                </c:pt>
                <c:pt idx="6862">
                  <c:v>538021.99714171223</c:v>
                </c:pt>
                <c:pt idx="6863">
                  <c:v>538100.39172092557</c:v>
                </c:pt>
                <c:pt idx="6864">
                  <c:v>538178.78630013904</c:v>
                </c:pt>
                <c:pt idx="6865">
                  <c:v>538257.1808793525</c:v>
                </c:pt>
                <c:pt idx="6866">
                  <c:v>538335.57545856584</c:v>
                </c:pt>
                <c:pt idx="6867">
                  <c:v>538413.97003777931</c:v>
                </c:pt>
                <c:pt idx="6868">
                  <c:v>538492.36461699265</c:v>
                </c:pt>
                <c:pt idx="6869">
                  <c:v>538570.75919620623</c:v>
                </c:pt>
                <c:pt idx="6870">
                  <c:v>538649.15377541957</c:v>
                </c:pt>
                <c:pt idx="6871">
                  <c:v>538727.54835463292</c:v>
                </c:pt>
                <c:pt idx="6872">
                  <c:v>538805.94293384638</c:v>
                </c:pt>
                <c:pt idx="6873">
                  <c:v>538884.33751305984</c:v>
                </c:pt>
                <c:pt idx="6874">
                  <c:v>538962.73209227319</c:v>
                </c:pt>
                <c:pt idx="6875">
                  <c:v>539041.12667148665</c:v>
                </c:pt>
                <c:pt idx="6876">
                  <c:v>539119.52125070011</c:v>
                </c:pt>
                <c:pt idx="6877">
                  <c:v>539197.91582991357</c:v>
                </c:pt>
                <c:pt idx="6878">
                  <c:v>539276.31040912692</c:v>
                </c:pt>
                <c:pt idx="6879">
                  <c:v>539354.70498834038</c:v>
                </c:pt>
                <c:pt idx="6880">
                  <c:v>539433.09956755373</c:v>
                </c:pt>
                <c:pt idx="6881">
                  <c:v>539511.49414676731</c:v>
                </c:pt>
                <c:pt idx="6882">
                  <c:v>539589.88872598065</c:v>
                </c:pt>
                <c:pt idx="6883">
                  <c:v>539668.283305194</c:v>
                </c:pt>
                <c:pt idx="6884">
                  <c:v>539746.67788440746</c:v>
                </c:pt>
                <c:pt idx="6885">
                  <c:v>539825.0724636208</c:v>
                </c:pt>
                <c:pt idx="6886">
                  <c:v>539903.46704283438</c:v>
                </c:pt>
                <c:pt idx="6887">
                  <c:v>539981.86162204773</c:v>
                </c:pt>
                <c:pt idx="6888">
                  <c:v>540060.25620126107</c:v>
                </c:pt>
                <c:pt idx="6889">
                  <c:v>540138.65078047453</c:v>
                </c:pt>
                <c:pt idx="6890">
                  <c:v>540217.045359688</c:v>
                </c:pt>
                <c:pt idx="6891">
                  <c:v>540295.43993890134</c:v>
                </c:pt>
                <c:pt idx="6892">
                  <c:v>540373.8345181148</c:v>
                </c:pt>
                <c:pt idx="6893">
                  <c:v>540452.22909732827</c:v>
                </c:pt>
                <c:pt idx="6894">
                  <c:v>540530.62367654173</c:v>
                </c:pt>
                <c:pt idx="6895">
                  <c:v>540609.01825575507</c:v>
                </c:pt>
                <c:pt idx="6896">
                  <c:v>540687.41283496853</c:v>
                </c:pt>
                <c:pt idx="6897">
                  <c:v>540765.80741418188</c:v>
                </c:pt>
                <c:pt idx="6898">
                  <c:v>540844.20199339546</c:v>
                </c:pt>
                <c:pt idx="6899">
                  <c:v>540922.5965726088</c:v>
                </c:pt>
                <c:pt idx="6900">
                  <c:v>541000.99115182215</c:v>
                </c:pt>
                <c:pt idx="6901">
                  <c:v>541079.38573103561</c:v>
                </c:pt>
                <c:pt idx="6902">
                  <c:v>541157.78031024907</c:v>
                </c:pt>
                <c:pt idx="6903">
                  <c:v>541236.17488946253</c:v>
                </c:pt>
                <c:pt idx="6904">
                  <c:v>541314.56946867588</c:v>
                </c:pt>
                <c:pt idx="6905">
                  <c:v>541392.96404788923</c:v>
                </c:pt>
                <c:pt idx="6906">
                  <c:v>541471.3586271028</c:v>
                </c:pt>
                <c:pt idx="6907">
                  <c:v>541549.75320631615</c:v>
                </c:pt>
                <c:pt idx="6908">
                  <c:v>541628.14778552949</c:v>
                </c:pt>
                <c:pt idx="6909">
                  <c:v>541706.54236474296</c:v>
                </c:pt>
                <c:pt idx="6910">
                  <c:v>541784.93694395642</c:v>
                </c:pt>
                <c:pt idx="6911">
                  <c:v>541863.33152316988</c:v>
                </c:pt>
                <c:pt idx="6912">
                  <c:v>541941.72610238323</c:v>
                </c:pt>
                <c:pt idx="6913">
                  <c:v>542020.12068159669</c:v>
                </c:pt>
                <c:pt idx="6914">
                  <c:v>542098.51526081003</c:v>
                </c:pt>
                <c:pt idx="6915">
                  <c:v>542176.90984002361</c:v>
                </c:pt>
                <c:pt idx="6916">
                  <c:v>542255.30441923696</c:v>
                </c:pt>
                <c:pt idx="6917">
                  <c:v>542333.6989984503</c:v>
                </c:pt>
                <c:pt idx="6918">
                  <c:v>542412.09357766376</c:v>
                </c:pt>
                <c:pt idx="6919">
                  <c:v>542490.48815687723</c:v>
                </c:pt>
                <c:pt idx="6920">
                  <c:v>542568.88273609069</c:v>
                </c:pt>
                <c:pt idx="6921">
                  <c:v>542647.27731530403</c:v>
                </c:pt>
                <c:pt idx="6922">
                  <c:v>542725.67189451749</c:v>
                </c:pt>
                <c:pt idx="6923">
                  <c:v>542804.06647373096</c:v>
                </c:pt>
                <c:pt idx="6924">
                  <c:v>542882.46105294442</c:v>
                </c:pt>
                <c:pt idx="6925">
                  <c:v>542960.85563215765</c:v>
                </c:pt>
                <c:pt idx="6926">
                  <c:v>543039.25021137111</c:v>
                </c:pt>
                <c:pt idx="6927">
                  <c:v>543117.64479058457</c:v>
                </c:pt>
                <c:pt idx="6928">
                  <c:v>543196.03936979803</c:v>
                </c:pt>
                <c:pt idx="6929">
                  <c:v>543274.43394901138</c:v>
                </c:pt>
                <c:pt idx="6930">
                  <c:v>543352.82852822484</c:v>
                </c:pt>
                <c:pt idx="6931">
                  <c:v>543431.2231074383</c:v>
                </c:pt>
                <c:pt idx="6932">
                  <c:v>543509.61768665176</c:v>
                </c:pt>
                <c:pt idx="6933">
                  <c:v>543588.01226586511</c:v>
                </c:pt>
                <c:pt idx="6934">
                  <c:v>543666.40684507845</c:v>
                </c:pt>
                <c:pt idx="6935">
                  <c:v>543744.80142429192</c:v>
                </c:pt>
                <c:pt idx="6936">
                  <c:v>543823.19600350538</c:v>
                </c:pt>
                <c:pt idx="6937">
                  <c:v>543901.59058271884</c:v>
                </c:pt>
                <c:pt idx="6938">
                  <c:v>543979.98516193219</c:v>
                </c:pt>
                <c:pt idx="6939">
                  <c:v>544058.37974114565</c:v>
                </c:pt>
                <c:pt idx="6940">
                  <c:v>544136.77432035911</c:v>
                </c:pt>
                <c:pt idx="6941">
                  <c:v>544215.16889957257</c:v>
                </c:pt>
                <c:pt idx="6942">
                  <c:v>544293.56347878592</c:v>
                </c:pt>
                <c:pt idx="6943">
                  <c:v>544371.95805799926</c:v>
                </c:pt>
                <c:pt idx="6944">
                  <c:v>544450.35263721284</c:v>
                </c:pt>
                <c:pt idx="6945">
                  <c:v>544528.74721642619</c:v>
                </c:pt>
                <c:pt idx="6946">
                  <c:v>544607.14179563953</c:v>
                </c:pt>
                <c:pt idx="6947">
                  <c:v>544685.53637485299</c:v>
                </c:pt>
                <c:pt idx="6948">
                  <c:v>544763.93095406645</c:v>
                </c:pt>
                <c:pt idx="6949">
                  <c:v>544842.32553327992</c:v>
                </c:pt>
                <c:pt idx="6950">
                  <c:v>544920.72011249326</c:v>
                </c:pt>
                <c:pt idx="6951">
                  <c:v>544999.11469170661</c:v>
                </c:pt>
                <c:pt idx="6952">
                  <c:v>545077.50927092019</c:v>
                </c:pt>
                <c:pt idx="6953">
                  <c:v>545155.90385013353</c:v>
                </c:pt>
                <c:pt idx="6954">
                  <c:v>545234.29842934699</c:v>
                </c:pt>
                <c:pt idx="6955">
                  <c:v>545312.69300856034</c:v>
                </c:pt>
                <c:pt idx="6956">
                  <c:v>545391.0875877738</c:v>
                </c:pt>
                <c:pt idx="6957">
                  <c:v>545469.48216698726</c:v>
                </c:pt>
                <c:pt idx="6958">
                  <c:v>545547.87674620072</c:v>
                </c:pt>
                <c:pt idx="6959">
                  <c:v>545626.27132541407</c:v>
                </c:pt>
                <c:pt idx="6960">
                  <c:v>545704.66590462741</c:v>
                </c:pt>
                <c:pt idx="6961">
                  <c:v>545783.06048384099</c:v>
                </c:pt>
                <c:pt idx="6962">
                  <c:v>545861.45506305434</c:v>
                </c:pt>
                <c:pt idx="6963">
                  <c:v>545939.84964226768</c:v>
                </c:pt>
                <c:pt idx="6964">
                  <c:v>546018.24422148115</c:v>
                </c:pt>
                <c:pt idx="6965">
                  <c:v>546096.63880069461</c:v>
                </c:pt>
                <c:pt idx="6966">
                  <c:v>546175.03337990807</c:v>
                </c:pt>
                <c:pt idx="6967">
                  <c:v>546253.42795912153</c:v>
                </c:pt>
                <c:pt idx="6968">
                  <c:v>546331.82253833476</c:v>
                </c:pt>
                <c:pt idx="6969">
                  <c:v>546410.21711754834</c:v>
                </c:pt>
                <c:pt idx="6970">
                  <c:v>546488.61169676168</c:v>
                </c:pt>
                <c:pt idx="6971">
                  <c:v>546567.00627597515</c:v>
                </c:pt>
                <c:pt idx="6972">
                  <c:v>546645.40085518849</c:v>
                </c:pt>
                <c:pt idx="6973">
                  <c:v>546723.79543440195</c:v>
                </c:pt>
                <c:pt idx="6974">
                  <c:v>546802.19001361541</c:v>
                </c:pt>
                <c:pt idx="6975">
                  <c:v>546880.58459282888</c:v>
                </c:pt>
                <c:pt idx="6976">
                  <c:v>546958.97917204222</c:v>
                </c:pt>
                <c:pt idx="6977">
                  <c:v>547037.37375125568</c:v>
                </c:pt>
                <c:pt idx="6978">
                  <c:v>547115.76833046915</c:v>
                </c:pt>
                <c:pt idx="6979">
                  <c:v>547194.16290968249</c:v>
                </c:pt>
                <c:pt idx="6980">
                  <c:v>547272.55748889584</c:v>
                </c:pt>
                <c:pt idx="6981">
                  <c:v>547350.95206810941</c:v>
                </c:pt>
                <c:pt idx="6982">
                  <c:v>547429.34664732276</c:v>
                </c:pt>
                <c:pt idx="6983">
                  <c:v>547507.74122653622</c:v>
                </c:pt>
                <c:pt idx="6984">
                  <c:v>547586.13580574968</c:v>
                </c:pt>
                <c:pt idx="6985">
                  <c:v>547664.53038496303</c:v>
                </c:pt>
                <c:pt idx="6986">
                  <c:v>547742.92496417649</c:v>
                </c:pt>
                <c:pt idx="6987">
                  <c:v>547821.31954338995</c:v>
                </c:pt>
                <c:pt idx="6988">
                  <c:v>547899.7141226033</c:v>
                </c:pt>
                <c:pt idx="6989">
                  <c:v>547978.10870181664</c:v>
                </c:pt>
                <c:pt idx="6990">
                  <c:v>548056.50328103011</c:v>
                </c:pt>
                <c:pt idx="6991">
                  <c:v>548134.89786024357</c:v>
                </c:pt>
                <c:pt idx="6992">
                  <c:v>548213.29243945703</c:v>
                </c:pt>
                <c:pt idx="6993">
                  <c:v>548291.68701867037</c:v>
                </c:pt>
                <c:pt idx="6994">
                  <c:v>548370.08159788384</c:v>
                </c:pt>
                <c:pt idx="6995">
                  <c:v>548448.4761770973</c:v>
                </c:pt>
                <c:pt idx="6996">
                  <c:v>548526.87075631064</c:v>
                </c:pt>
                <c:pt idx="6997">
                  <c:v>548605.26533552399</c:v>
                </c:pt>
                <c:pt idx="6998">
                  <c:v>548683.65991473757</c:v>
                </c:pt>
                <c:pt idx="6999">
                  <c:v>548762.05449395091</c:v>
                </c:pt>
                <c:pt idx="7000">
                  <c:v>548840.44907316437</c:v>
                </c:pt>
                <c:pt idx="7001">
                  <c:v>548918.84365237784</c:v>
                </c:pt>
                <c:pt idx="7002">
                  <c:v>548997.23823159118</c:v>
                </c:pt>
                <c:pt idx="7003">
                  <c:v>549075.63281080464</c:v>
                </c:pt>
                <c:pt idx="7004">
                  <c:v>549154.02739001811</c:v>
                </c:pt>
                <c:pt idx="7005">
                  <c:v>549232.42196923145</c:v>
                </c:pt>
                <c:pt idx="7006">
                  <c:v>549310.81654844491</c:v>
                </c:pt>
                <c:pt idx="7007">
                  <c:v>549389.21112765837</c:v>
                </c:pt>
                <c:pt idx="7008">
                  <c:v>549467.60570687172</c:v>
                </c:pt>
                <c:pt idx="7009">
                  <c:v>549546.00028608518</c:v>
                </c:pt>
                <c:pt idx="7010">
                  <c:v>549624.39486529853</c:v>
                </c:pt>
                <c:pt idx="7011">
                  <c:v>549702.78944451199</c:v>
                </c:pt>
                <c:pt idx="7012">
                  <c:v>549781.18402372545</c:v>
                </c:pt>
                <c:pt idx="7013">
                  <c:v>549859.5786029388</c:v>
                </c:pt>
                <c:pt idx="7014">
                  <c:v>549937.97318215214</c:v>
                </c:pt>
                <c:pt idx="7015">
                  <c:v>550016.36776136572</c:v>
                </c:pt>
                <c:pt idx="7016">
                  <c:v>550094.76234057907</c:v>
                </c:pt>
                <c:pt idx="7017">
                  <c:v>550173.15691979253</c:v>
                </c:pt>
                <c:pt idx="7018">
                  <c:v>550251.55149900599</c:v>
                </c:pt>
                <c:pt idx="7019">
                  <c:v>550329.94607821933</c:v>
                </c:pt>
                <c:pt idx="7020">
                  <c:v>550408.3406574328</c:v>
                </c:pt>
                <c:pt idx="7021">
                  <c:v>550486.73523664626</c:v>
                </c:pt>
                <c:pt idx="7022">
                  <c:v>550565.12981585972</c:v>
                </c:pt>
                <c:pt idx="7023">
                  <c:v>550643.52439507307</c:v>
                </c:pt>
                <c:pt idx="7024">
                  <c:v>550721.91897428653</c:v>
                </c:pt>
                <c:pt idx="7025">
                  <c:v>550800.31355349987</c:v>
                </c:pt>
                <c:pt idx="7026">
                  <c:v>550878.70813271333</c:v>
                </c:pt>
                <c:pt idx="7027">
                  <c:v>550957.1027119268</c:v>
                </c:pt>
                <c:pt idx="7028">
                  <c:v>551035.49729114014</c:v>
                </c:pt>
                <c:pt idx="7029">
                  <c:v>551113.8918703536</c:v>
                </c:pt>
                <c:pt idx="7030">
                  <c:v>551192.28644956695</c:v>
                </c:pt>
                <c:pt idx="7031">
                  <c:v>551270.68102878041</c:v>
                </c:pt>
                <c:pt idx="7032">
                  <c:v>551349.07560799387</c:v>
                </c:pt>
                <c:pt idx="7033">
                  <c:v>551427.47018720722</c:v>
                </c:pt>
                <c:pt idx="7034">
                  <c:v>551505.86476642068</c:v>
                </c:pt>
                <c:pt idx="7035">
                  <c:v>551584.25934563414</c:v>
                </c:pt>
                <c:pt idx="7036">
                  <c:v>551662.65392484749</c:v>
                </c:pt>
                <c:pt idx="7037">
                  <c:v>551741.04850406095</c:v>
                </c:pt>
                <c:pt idx="7038">
                  <c:v>551819.44308327441</c:v>
                </c:pt>
                <c:pt idx="7039">
                  <c:v>551897.83766248787</c:v>
                </c:pt>
                <c:pt idx="7040">
                  <c:v>551976.23224170122</c:v>
                </c:pt>
                <c:pt idx="7041">
                  <c:v>552054.62682091468</c:v>
                </c:pt>
                <c:pt idx="7042">
                  <c:v>552133.02140012803</c:v>
                </c:pt>
                <c:pt idx="7043">
                  <c:v>552211.4159793416</c:v>
                </c:pt>
                <c:pt idx="7044">
                  <c:v>552289.81055855495</c:v>
                </c:pt>
                <c:pt idx="7045">
                  <c:v>552368.20513776829</c:v>
                </c:pt>
                <c:pt idx="7046">
                  <c:v>552446.59971698176</c:v>
                </c:pt>
                <c:pt idx="7047">
                  <c:v>552524.99429619522</c:v>
                </c:pt>
                <c:pt idx="7048">
                  <c:v>552603.38887540856</c:v>
                </c:pt>
                <c:pt idx="7049">
                  <c:v>552681.78345462203</c:v>
                </c:pt>
                <c:pt idx="7050">
                  <c:v>552760.17803383537</c:v>
                </c:pt>
                <c:pt idx="7051">
                  <c:v>552838.57261304883</c:v>
                </c:pt>
                <c:pt idx="7052">
                  <c:v>552916.96719226229</c:v>
                </c:pt>
                <c:pt idx="7053">
                  <c:v>552995.36177147564</c:v>
                </c:pt>
                <c:pt idx="7054">
                  <c:v>553073.7563506891</c:v>
                </c:pt>
                <c:pt idx="7055">
                  <c:v>553152.15092990256</c:v>
                </c:pt>
                <c:pt idx="7056">
                  <c:v>553230.54550911603</c:v>
                </c:pt>
                <c:pt idx="7057">
                  <c:v>553308.94008832937</c:v>
                </c:pt>
                <c:pt idx="7058">
                  <c:v>553387.33466754283</c:v>
                </c:pt>
                <c:pt idx="7059">
                  <c:v>553465.72924675618</c:v>
                </c:pt>
                <c:pt idx="7060">
                  <c:v>553544.12382596976</c:v>
                </c:pt>
                <c:pt idx="7061">
                  <c:v>553622.5184051831</c:v>
                </c:pt>
                <c:pt idx="7062">
                  <c:v>553700.91298439645</c:v>
                </c:pt>
                <c:pt idx="7063">
                  <c:v>553779.30756360991</c:v>
                </c:pt>
                <c:pt idx="7064">
                  <c:v>553857.70214282337</c:v>
                </c:pt>
                <c:pt idx="7065">
                  <c:v>553936.09672203672</c:v>
                </c:pt>
                <c:pt idx="7066">
                  <c:v>554014.49130125018</c:v>
                </c:pt>
                <c:pt idx="7067">
                  <c:v>554092.88588046364</c:v>
                </c:pt>
                <c:pt idx="7068">
                  <c:v>554171.2804596771</c:v>
                </c:pt>
                <c:pt idx="7069">
                  <c:v>554249.67503889056</c:v>
                </c:pt>
                <c:pt idx="7070">
                  <c:v>554328.06961810379</c:v>
                </c:pt>
                <c:pt idx="7071">
                  <c:v>554406.46419731725</c:v>
                </c:pt>
                <c:pt idx="7072">
                  <c:v>554484.85877653072</c:v>
                </c:pt>
                <c:pt idx="7073">
                  <c:v>554563.25335574418</c:v>
                </c:pt>
                <c:pt idx="7074">
                  <c:v>554641.64793495752</c:v>
                </c:pt>
                <c:pt idx="7075">
                  <c:v>554720.04251417099</c:v>
                </c:pt>
                <c:pt idx="7076">
                  <c:v>554798.43709338433</c:v>
                </c:pt>
                <c:pt idx="7077">
                  <c:v>554876.83167259791</c:v>
                </c:pt>
                <c:pt idx="7078">
                  <c:v>554955.22625181125</c:v>
                </c:pt>
                <c:pt idx="7079">
                  <c:v>555033.6208310246</c:v>
                </c:pt>
                <c:pt idx="7080">
                  <c:v>555112.01541023806</c:v>
                </c:pt>
                <c:pt idx="7081">
                  <c:v>555190.40998945152</c:v>
                </c:pt>
                <c:pt idx="7082">
                  <c:v>555268.80456866487</c:v>
                </c:pt>
                <c:pt idx="7083">
                  <c:v>555347.19914787833</c:v>
                </c:pt>
                <c:pt idx="7084">
                  <c:v>555425.59372709179</c:v>
                </c:pt>
                <c:pt idx="7085">
                  <c:v>555503.98830630525</c:v>
                </c:pt>
                <c:pt idx="7086">
                  <c:v>555582.38288551872</c:v>
                </c:pt>
                <c:pt idx="7087">
                  <c:v>555660.77746473206</c:v>
                </c:pt>
                <c:pt idx="7088">
                  <c:v>555739.17204394541</c:v>
                </c:pt>
                <c:pt idx="7089">
                  <c:v>555817.56662315899</c:v>
                </c:pt>
                <c:pt idx="7090">
                  <c:v>555895.96120237233</c:v>
                </c:pt>
                <c:pt idx="7091">
                  <c:v>555974.35578158568</c:v>
                </c:pt>
                <c:pt idx="7092">
                  <c:v>556052.75036079914</c:v>
                </c:pt>
                <c:pt idx="7093">
                  <c:v>556131.14494001248</c:v>
                </c:pt>
                <c:pt idx="7094">
                  <c:v>556209.53951922583</c:v>
                </c:pt>
                <c:pt idx="7095">
                  <c:v>556287.93409843917</c:v>
                </c:pt>
                <c:pt idx="7096">
                  <c:v>556366.32867765264</c:v>
                </c:pt>
                <c:pt idx="7097">
                  <c:v>556444.72325686598</c:v>
                </c:pt>
                <c:pt idx="7098">
                  <c:v>556523.11783607933</c:v>
                </c:pt>
                <c:pt idx="7099">
                  <c:v>556601.51241529267</c:v>
                </c:pt>
                <c:pt idx="7100">
                  <c:v>556679.90699450602</c:v>
                </c:pt>
                <c:pt idx="7101">
                  <c:v>556758.30157371936</c:v>
                </c:pt>
                <c:pt idx="7102">
                  <c:v>556836.69615293271</c:v>
                </c:pt>
                <c:pt idx="7103">
                  <c:v>556915.09073214617</c:v>
                </c:pt>
                <c:pt idx="7104">
                  <c:v>556993.48531135952</c:v>
                </c:pt>
                <c:pt idx="7105">
                  <c:v>557071.87989057286</c:v>
                </c:pt>
                <c:pt idx="7106">
                  <c:v>557150.27446978621</c:v>
                </c:pt>
                <c:pt idx="7107">
                  <c:v>557228.66904899955</c:v>
                </c:pt>
                <c:pt idx="7108">
                  <c:v>557307.0636282129</c:v>
                </c:pt>
                <c:pt idx="7109">
                  <c:v>557385.45820742624</c:v>
                </c:pt>
                <c:pt idx="7110">
                  <c:v>557463.85278663959</c:v>
                </c:pt>
                <c:pt idx="7111">
                  <c:v>557542.24736585305</c:v>
                </c:pt>
                <c:pt idx="7112">
                  <c:v>557620.6419450664</c:v>
                </c:pt>
                <c:pt idx="7113">
                  <c:v>557699.03652427974</c:v>
                </c:pt>
                <c:pt idx="7114">
                  <c:v>557777.43110349309</c:v>
                </c:pt>
                <c:pt idx="7115">
                  <c:v>557855.82568270643</c:v>
                </c:pt>
                <c:pt idx="7116">
                  <c:v>557934.22026191978</c:v>
                </c:pt>
                <c:pt idx="7117">
                  <c:v>558012.61484113312</c:v>
                </c:pt>
                <c:pt idx="7118">
                  <c:v>558091.00942034647</c:v>
                </c:pt>
                <c:pt idx="7119">
                  <c:v>558169.40399955993</c:v>
                </c:pt>
                <c:pt idx="7120">
                  <c:v>558247.79857877328</c:v>
                </c:pt>
                <c:pt idx="7121">
                  <c:v>558326.19315798662</c:v>
                </c:pt>
                <c:pt idx="7122">
                  <c:v>558404.58773719997</c:v>
                </c:pt>
                <c:pt idx="7123">
                  <c:v>558482.98231641331</c:v>
                </c:pt>
                <c:pt idx="7124">
                  <c:v>558561.37689562666</c:v>
                </c:pt>
                <c:pt idx="7125">
                  <c:v>558639.77147484</c:v>
                </c:pt>
                <c:pt idx="7126">
                  <c:v>558718.16605405335</c:v>
                </c:pt>
                <c:pt idx="7127">
                  <c:v>558796.56063326681</c:v>
                </c:pt>
                <c:pt idx="7128">
                  <c:v>558874.95521248016</c:v>
                </c:pt>
                <c:pt idx="7129">
                  <c:v>558953.3497916935</c:v>
                </c:pt>
                <c:pt idx="7130">
                  <c:v>559031.74437090685</c:v>
                </c:pt>
                <c:pt idx="7131">
                  <c:v>559110.13895012019</c:v>
                </c:pt>
                <c:pt idx="7132">
                  <c:v>559188.53352933354</c:v>
                </c:pt>
                <c:pt idx="7133">
                  <c:v>559266.92810854688</c:v>
                </c:pt>
                <c:pt idx="7134">
                  <c:v>559345.32268776023</c:v>
                </c:pt>
                <c:pt idx="7135">
                  <c:v>559423.71726697369</c:v>
                </c:pt>
                <c:pt idx="7136">
                  <c:v>559502.11184618704</c:v>
                </c:pt>
                <c:pt idx="7137">
                  <c:v>559580.50642540038</c:v>
                </c:pt>
                <c:pt idx="7138">
                  <c:v>559658.90100461373</c:v>
                </c:pt>
                <c:pt idx="7139">
                  <c:v>559737.29558382707</c:v>
                </c:pt>
                <c:pt idx="7140">
                  <c:v>559815.69016304042</c:v>
                </c:pt>
                <c:pt idx="7141">
                  <c:v>559894.08474225376</c:v>
                </c:pt>
                <c:pt idx="7142">
                  <c:v>559972.47932146711</c:v>
                </c:pt>
                <c:pt idx="7143">
                  <c:v>560050.87390068045</c:v>
                </c:pt>
                <c:pt idx="7144">
                  <c:v>560129.26847989392</c:v>
                </c:pt>
                <c:pt idx="7145">
                  <c:v>560207.66305910726</c:v>
                </c:pt>
                <c:pt idx="7146">
                  <c:v>560286.05763832061</c:v>
                </c:pt>
                <c:pt idx="7147">
                  <c:v>560364.45221753395</c:v>
                </c:pt>
                <c:pt idx="7148">
                  <c:v>560442.8467967473</c:v>
                </c:pt>
                <c:pt idx="7149">
                  <c:v>560521.24137596064</c:v>
                </c:pt>
                <c:pt idx="7150">
                  <c:v>560599.63595517399</c:v>
                </c:pt>
                <c:pt idx="7151">
                  <c:v>560678.03053438733</c:v>
                </c:pt>
                <c:pt idx="7152">
                  <c:v>560756.4251136008</c:v>
                </c:pt>
                <c:pt idx="7153">
                  <c:v>560834.81969281414</c:v>
                </c:pt>
                <c:pt idx="7154">
                  <c:v>560913.21427202749</c:v>
                </c:pt>
                <c:pt idx="7155">
                  <c:v>560991.60885124083</c:v>
                </c:pt>
                <c:pt idx="7156">
                  <c:v>561070.00343045418</c:v>
                </c:pt>
                <c:pt idx="7157">
                  <c:v>561148.39800966752</c:v>
                </c:pt>
                <c:pt idx="7158">
                  <c:v>561226.79258888087</c:v>
                </c:pt>
                <c:pt idx="7159">
                  <c:v>561305.18716809421</c:v>
                </c:pt>
                <c:pt idx="7160">
                  <c:v>561383.58174730756</c:v>
                </c:pt>
                <c:pt idx="7161">
                  <c:v>561461.97632652102</c:v>
                </c:pt>
                <c:pt idx="7162">
                  <c:v>561540.37090573437</c:v>
                </c:pt>
                <c:pt idx="7163">
                  <c:v>561618.76548494771</c:v>
                </c:pt>
                <c:pt idx="7164">
                  <c:v>561697.16006416106</c:v>
                </c:pt>
                <c:pt idx="7165">
                  <c:v>561775.5546433744</c:v>
                </c:pt>
                <c:pt idx="7166">
                  <c:v>561853.94922258775</c:v>
                </c:pt>
                <c:pt idx="7167">
                  <c:v>561932.34380180109</c:v>
                </c:pt>
                <c:pt idx="7168">
                  <c:v>562010.73838101444</c:v>
                </c:pt>
                <c:pt idx="7169">
                  <c:v>562089.1329602279</c:v>
                </c:pt>
                <c:pt idx="7170">
                  <c:v>562167.52753944125</c:v>
                </c:pt>
                <c:pt idx="7171">
                  <c:v>562245.92211865459</c:v>
                </c:pt>
                <c:pt idx="7172">
                  <c:v>562324.31669786794</c:v>
                </c:pt>
                <c:pt idx="7173">
                  <c:v>562402.71127708128</c:v>
                </c:pt>
                <c:pt idx="7174">
                  <c:v>562481.10585629463</c:v>
                </c:pt>
                <c:pt idx="7175">
                  <c:v>562559.50043550797</c:v>
                </c:pt>
                <c:pt idx="7176">
                  <c:v>562637.89501472132</c:v>
                </c:pt>
                <c:pt idx="7177">
                  <c:v>562716.28959393466</c:v>
                </c:pt>
                <c:pt idx="7178">
                  <c:v>562794.68417314813</c:v>
                </c:pt>
                <c:pt idx="7179">
                  <c:v>562873.07875236147</c:v>
                </c:pt>
                <c:pt idx="7180">
                  <c:v>562951.47333157482</c:v>
                </c:pt>
                <c:pt idx="7181">
                  <c:v>563029.86791078816</c:v>
                </c:pt>
                <c:pt idx="7182">
                  <c:v>563108.26249000151</c:v>
                </c:pt>
                <c:pt idx="7183">
                  <c:v>563186.65706921485</c:v>
                </c:pt>
                <c:pt idx="7184">
                  <c:v>563265.0516484282</c:v>
                </c:pt>
                <c:pt idx="7185">
                  <c:v>563343.44622764154</c:v>
                </c:pt>
                <c:pt idx="7186">
                  <c:v>563421.84080685501</c:v>
                </c:pt>
                <c:pt idx="7187">
                  <c:v>563500.23538606835</c:v>
                </c:pt>
                <c:pt idx="7188">
                  <c:v>563578.6299652817</c:v>
                </c:pt>
                <c:pt idx="7189">
                  <c:v>563657.02454449504</c:v>
                </c:pt>
                <c:pt idx="7190">
                  <c:v>563735.41912370839</c:v>
                </c:pt>
                <c:pt idx="7191">
                  <c:v>563813.81370292173</c:v>
                </c:pt>
                <c:pt idx="7192">
                  <c:v>563892.20828213508</c:v>
                </c:pt>
                <c:pt idx="7193">
                  <c:v>563970.60286134842</c:v>
                </c:pt>
                <c:pt idx="7194">
                  <c:v>564048.99744056177</c:v>
                </c:pt>
                <c:pt idx="7195">
                  <c:v>564127.39201977523</c:v>
                </c:pt>
                <c:pt idx="7196">
                  <c:v>564205.78659898858</c:v>
                </c:pt>
                <c:pt idx="7197">
                  <c:v>564284.18117820192</c:v>
                </c:pt>
                <c:pt idx="7198">
                  <c:v>564362.57575741527</c:v>
                </c:pt>
                <c:pt idx="7199">
                  <c:v>564440.97033662861</c:v>
                </c:pt>
                <c:pt idx="7200">
                  <c:v>564519.36491584196</c:v>
                </c:pt>
                <c:pt idx="7201">
                  <c:v>564597.7594950553</c:v>
                </c:pt>
                <c:pt idx="7202">
                  <c:v>564676.15407426865</c:v>
                </c:pt>
                <c:pt idx="7203">
                  <c:v>564754.54865348211</c:v>
                </c:pt>
                <c:pt idx="7204">
                  <c:v>564832.94323269546</c:v>
                </c:pt>
                <c:pt idx="7205">
                  <c:v>564911.3378119088</c:v>
                </c:pt>
                <c:pt idx="7206">
                  <c:v>564989.73239112215</c:v>
                </c:pt>
                <c:pt idx="7207">
                  <c:v>565068.12697033549</c:v>
                </c:pt>
                <c:pt idx="7208">
                  <c:v>565146.52154954884</c:v>
                </c:pt>
                <c:pt idx="7209">
                  <c:v>565224.91612876218</c:v>
                </c:pt>
                <c:pt idx="7210">
                  <c:v>565303.31070797553</c:v>
                </c:pt>
                <c:pt idx="7211">
                  <c:v>565381.70528718887</c:v>
                </c:pt>
                <c:pt idx="7212">
                  <c:v>565460.09986640234</c:v>
                </c:pt>
                <c:pt idx="7213">
                  <c:v>565538.49444561568</c:v>
                </c:pt>
                <c:pt idx="7214">
                  <c:v>565616.88902482903</c:v>
                </c:pt>
                <c:pt idx="7215">
                  <c:v>565695.28360404237</c:v>
                </c:pt>
                <c:pt idx="7216">
                  <c:v>565773.67818325572</c:v>
                </c:pt>
                <c:pt idx="7217">
                  <c:v>565852.07276246906</c:v>
                </c:pt>
                <c:pt idx="7218">
                  <c:v>565930.46734168241</c:v>
                </c:pt>
                <c:pt idx="7219">
                  <c:v>566008.86192089587</c:v>
                </c:pt>
                <c:pt idx="7220">
                  <c:v>566087.25650010922</c:v>
                </c:pt>
                <c:pt idx="7221">
                  <c:v>566165.65107932256</c:v>
                </c:pt>
                <c:pt idx="7222">
                  <c:v>566244.04565853591</c:v>
                </c:pt>
                <c:pt idx="7223">
                  <c:v>566322.44023774925</c:v>
                </c:pt>
                <c:pt idx="7224">
                  <c:v>566400.8348169626</c:v>
                </c:pt>
                <c:pt idx="7225">
                  <c:v>566479.22939617594</c:v>
                </c:pt>
                <c:pt idx="7226">
                  <c:v>566557.62397538929</c:v>
                </c:pt>
                <c:pt idx="7227">
                  <c:v>566636.01855460275</c:v>
                </c:pt>
                <c:pt idx="7228">
                  <c:v>566714.4131338161</c:v>
                </c:pt>
                <c:pt idx="7229">
                  <c:v>566792.80771302944</c:v>
                </c:pt>
                <c:pt idx="7230">
                  <c:v>566871.20229224279</c:v>
                </c:pt>
                <c:pt idx="7231">
                  <c:v>566949.59687145613</c:v>
                </c:pt>
                <c:pt idx="7232">
                  <c:v>567027.99145066948</c:v>
                </c:pt>
                <c:pt idx="7233">
                  <c:v>567106.38602988282</c:v>
                </c:pt>
                <c:pt idx="7234">
                  <c:v>567184.78060909617</c:v>
                </c:pt>
                <c:pt idx="7235">
                  <c:v>567263.17518830963</c:v>
                </c:pt>
                <c:pt idx="7236">
                  <c:v>567341.56976752297</c:v>
                </c:pt>
                <c:pt idx="7237">
                  <c:v>567419.96434673632</c:v>
                </c:pt>
                <c:pt idx="7238">
                  <c:v>567498.35892594967</c:v>
                </c:pt>
                <c:pt idx="7239">
                  <c:v>567576.75350516301</c:v>
                </c:pt>
                <c:pt idx="7240">
                  <c:v>567655.14808437636</c:v>
                </c:pt>
                <c:pt idx="7241">
                  <c:v>567733.5426635897</c:v>
                </c:pt>
                <c:pt idx="7242">
                  <c:v>567811.93724280305</c:v>
                </c:pt>
                <c:pt idx="7243">
                  <c:v>567890.33182201651</c:v>
                </c:pt>
                <c:pt idx="7244">
                  <c:v>567968.72640122985</c:v>
                </c:pt>
                <c:pt idx="7245">
                  <c:v>568047.1209804432</c:v>
                </c:pt>
                <c:pt idx="7246">
                  <c:v>568125.51555965655</c:v>
                </c:pt>
                <c:pt idx="7247">
                  <c:v>568203.91013886989</c:v>
                </c:pt>
                <c:pt idx="7248">
                  <c:v>568282.30471808324</c:v>
                </c:pt>
                <c:pt idx="7249">
                  <c:v>568360.69929729658</c:v>
                </c:pt>
                <c:pt idx="7250">
                  <c:v>568439.09387651004</c:v>
                </c:pt>
                <c:pt idx="7251">
                  <c:v>568517.48845572339</c:v>
                </c:pt>
                <c:pt idx="7252">
                  <c:v>568595.88303493673</c:v>
                </c:pt>
                <c:pt idx="7253">
                  <c:v>568674.27761415008</c:v>
                </c:pt>
                <c:pt idx="7254">
                  <c:v>568752.67219336343</c:v>
                </c:pt>
                <c:pt idx="7255">
                  <c:v>568831.06677257677</c:v>
                </c:pt>
                <c:pt idx="7256">
                  <c:v>568909.46135179012</c:v>
                </c:pt>
                <c:pt idx="7257">
                  <c:v>568987.85593100346</c:v>
                </c:pt>
                <c:pt idx="7258">
                  <c:v>569066.25051021692</c:v>
                </c:pt>
                <c:pt idx="7259">
                  <c:v>569144.64508943027</c:v>
                </c:pt>
                <c:pt idx="7260">
                  <c:v>569223.03966864361</c:v>
                </c:pt>
                <c:pt idx="7261">
                  <c:v>569301.43424785696</c:v>
                </c:pt>
                <c:pt idx="7262">
                  <c:v>569379.82882707031</c:v>
                </c:pt>
                <c:pt idx="7263">
                  <c:v>569458.22340628365</c:v>
                </c:pt>
                <c:pt idx="7264">
                  <c:v>569536.617985497</c:v>
                </c:pt>
                <c:pt idx="7265">
                  <c:v>569615.01256471034</c:v>
                </c:pt>
                <c:pt idx="7266">
                  <c:v>569693.4071439238</c:v>
                </c:pt>
                <c:pt idx="7267">
                  <c:v>569771.80172313715</c:v>
                </c:pt>
                <c:pt idx="7268">
                  <c:v>569850.19630235049</c:v>
                </c:pt>
                <c:pt idx="7269">
                  <c:v>569928.59088156384</c:v>
                </c:pt>
                <c:pt idx="7270">
                  <c:v>570006.98546077718</c:v>
                </c:pt>
                <c:pt idx="7271">
                  <c:v>570085.38003999053</c:v>
                </c:pt>
                <c:pt idx="7272">
                  <c:v>570163.77461920388</c:v>
                </c:pt>
                <c:pt idx="7273">
                  <c:v>570242.16919841734</c:v>
                </c:pt>
                <c:pt idx="7274">
                  <c:v>570320.56377763068</c:v>
                </c:pt>
                <c:pt idx="7275">
                  <c:v>570398.95835684403</c:v>
                </c:pt>
                <c:pt idx="7276">
                  <c:v>570477.35293605737</c:v>
                </c:pt>
                <c:pt idx="7277">
                  <c:v>570555.74751527072</c:v>
                </c:pt>
                <c:pt idx="7278">
                  <c:v>570634.14209448406</c:v>
                </c:pt>
                <c:pt idx="7279">
                  <c:v>570712.53667369741</c:v>
                </c:pt>
                <c:pt idx="7280">
                  <c:v>570790.93125291076</c:v>
                </c:pt>
                <c:pt idx="7281">
                  <c:v>570869.32583212422</c:v>
                </c:pt>
                <c:pt idx="7282">
                  <c:v>570947.72041133756</c:v>
                </c:pt>
                <c:pt idx="7283">
                  <c:v>571026.11499055091</c:v>
                </c:pt>
                <c:pt idx="7284">
                  <c:v>571104.50956976425</c:v>
                </c:pt>
                <c:pt idx="7285">
                  <c:v>571182.9041489776</c:v>
                </c:pt>
                <c:pt idx="7286">
                  <c:v>571261.29872819094</c:v>
                </c:pt>
                <c:pt idx="7287">
                  <c:v>571339.69330740429</c:v>
                </c:pt>
                <c:pt idx="7288">
                  <c:v>571418.08788661764</c:v>
                </c:pt>
                <c:pt idx="7289">
                  <c:v>571496.4824658311</c:v>
                </c:pt>
                <c:pt idx="7290">
                  <c:v>571574.87704504444</c:v>
                </c:pt>
                <c:pt idx="7291">
                  <c:v>571653.27162425779</c:v>
                </c:pt>
                <c:pt idx="7292">
                  <c:v>571731.66620347113</c:v>
                </c:pt>
                <c:pt idx="7293">
                  <c:v>571810.06078268448</c:v>
                </c:pt>
                <c:pt idx="7294">
                  <c:v>571888.45536189782</c:v>
                </c:pt>
                <c:pt idx="7295">
                  <c:v>571966.84994111117</c:v>
                </c:pt>
                <c:pt idx="7296">
                  <c:v>572045.24452032452</c:v>
                </c:pt>
                <c:pt idx="7297">
                  <c:v>572123.63909953798</c:v>
                </c:pt>
                <c:pt idx="7298">
                  <c:v>572202.03367875132</c:v>
                </c:pt>
                <c:pt idx="7299">
                  <c:v>572280.42825796467</c:v>
                </c:pt>
                <c:pt idx="7300">
                  <c:v>572358.82283717801</c:v>
                </c:pt>
                <c:pt idx="7301">
                  <c:v>572437.21741639136</c:v>
                </c:pt>
                <c:pt idx="7302">
                  <c:v>572515.6119956047</c:v>
                </c:pt>
                <c:pt idx="7303">
                  <c:v>572594.00657481805</c:v>
                </c:pt>
                <c:pt idx="7304">
                  <c:v>572672.40115403151</c:v>
                </c:pt>
                <c:pt idx="7305">
                  <c:v>572750.79573324486</c:v>
                </c:pt>
                <c:pt idx="7306">
                  <c:v>572829.1903124582</c:v>
                </c:pt>
                <c:pt idx="7307">
                  <c:v>572907.58489167155</c:v>
                </c:pt>
                <c:pt idx="7308">
                  <c:v>572985.97947088489</c:v>
                </c:pt>
                <c:pt idx="7309">
                  <c:v>573064.37405009824</c:v>
                </c:pt>
                <c:pt idx="7310">
                  <c:v>573142.76862931158</c:v>
                </c:pt>
                <c:pt idx="7311">
                  <c:v>573221.16320852493</c:v>
                </c:pt>
                <c:pt idx="7312">
                  <c:v>573299.55778773839</c:v>
                </c:pt>
                <c:pt idx="7313">
                  <c:v>573377.95236695174</c:v>
                </c:pt>
                <c:pt idx="7314">
                  <c:v>573456.34694616508</c:v>
                </c:pt>
                <c:pt idx="7315">
                  <c:v>573534.74152537843</c:v>
                </c:pt>
                <c:pt idx="7316">
                  <c:v>573613.13610459177</c:v>
                </c:pt>
                <c:pt idx="7317">
                  <c:v>573691.53068380512</c:v>
                </c:pt>
                <c:pt idx="7318">
                  <c:v>573769.92526301846</c:v>
                </c:pt>
                <c:pt idx="7319">
                  <c:v>573848.31984223181</c:v>
                </c:pt>
                <c:pt idx="7320">
                  <c:v>573926.71442144527</c:v>
                </c:pt>
                <c:pt idx="7321">
                  <c:v>574005.10900065862</c:v>
                </c:pt>
                <c:pt idx="7322">
                  <c:v>574083.50357987196</c:v>
                </c:pt>
                <c:pt idx="7323">
                  <c:v>574161.89815908531</c:v>
                </c:pt>
                <c:pt idx="7324">
                  <c:v>574240.29273829865</c:v>
                </c:pt>
                <c:pt idx="7325">
                  <c:v>574318.687317512</c:v>
                </c:pt>
                <c:pt idx="7326">
                  <c:v>574397.08189672534</c:v>
                </c:pt>
                <c:pt idx="7327">
                  <c:v>574475.47647593869</c:v>
                </c:pt>
                <c:pt idx="7328">
                  <c:v>574553.87105515215</c:v>
                </c:pt>
                <c:pt idx="7329">
                  <c:v>574632.2656343655</c:v>
                </c:pt>
                <c:pt idx="7330">
                  <c:v>574710.66021357884</c:v>
                </c:pt>
                <c:pt idx="7331">
                  <c:v>574789.05479279219</c:v>
                </c:pt>
                <c:pt idx="7332">
                  <c:v>574867.44937200553</c:v>
                </c:pt>
                <c:pt idx="7333">
                  <c:v>574945.84395121888</c:v>
                </c:pt>
                <c:pt idx="7334">
                  <c:v>575024.23853043222</c:v>
                </c:pt>
                <c:pt idx="7335">
                  <c:v>575102.63310964557</c:v>
                </c:pt>
                <c:pt idx="7336">
                  <c:v>575181.02768885903</c:v>
                </c:pt>
                <c:pt idx="7337">
                  <c:v>575259.42226807238</c:v>
                </c:pt>
                <c:pt idx="7338">
                  <c:v>575337.81684728572</c:v>
                </c:pt>
                <c:pt idx="7339">
                  <c:v>575416.21142649907</c:v>
                </c:pt>
                <c:pt idx="7340">
                  <c:v>575494.60600571241</c:v>
                </c:pt>
                <c:pt idx="7341">
                  <c:v>575573.00058492576</c:v>
                </c:pt>
                <c:pt idx="7342">
                  <c:v>575651.3951641391</c:v>
                </c:pt>
                <c:pt idx="7343">
                  <c:v>575729.78974335245</c:v>
                </c:pt>
                <c:pt idx="7344">
                  <c:v>575808.18432256591</c:v>
                </c:pt>
                <c:pt idx="7345">
                  <c:v>575886.57890177926</c:v>
                </c:pt>
                <c:pt idx="7346">
                  <c:v>575964.9734809926</c:v>
                </c:pt>
                <c:pt idx="7347">
                  <c:v>576043.36806020595</c:v>
                </c:pt>
                <c:pt idx="7348">
                  <c:v>576121.76263941929</c:v>
                </c:pt>
                <c:pt idx="7349">
                  <c:v>576200.15721863264</c:v>
                </c:pt>
                <c:pt idx="7350">
                  <c:v>576278.55179784598</c:v>
                </c:pt>
                <c:pt idx="7351">
                  <c:v>576356.94637705933</c:v>
                </c:pt>
                <c:pt idx="7352">
                  <c:v>576435.34095627267</c:v>
                </c:pt>
                <c:pt idx="7353">
                  <c:v>576513.73553548614</c:v>
                </c:pt>
                <c:pt idx="7354">
                  <c:v>576592.13011469948</c:v>
                </c:pt>
                <c:pt idx="7355">
                  <c:v>576670.52469391283</c:v>
                </c:pt>
                <c:pt idx="7356">
                  <c:v>576748.91927312617</c:v>
                </c:pt>
                <c:pt idx="7357">
                  <c:v>576827.31385233952</c:v>
                </c:pt>
                <c:pt idx="7358">
                  <c:v>576905.70843155286</c:v>
                </c:pt>
                <c:pt idx="7359">
                  <c:v>576984.10301076621</c:v>
                </c:pt>
                <c:pt idx="7360">
                  <c:v>577062.49758997955</c:v>
                </c:pt>
                <c:pt idx="7361">
                  <c:v>577140.89216919302</c:v>
                </c:pt>
                <c:pt idx="7362">
                  <c:v>577219.28674840636</c:v>
                </c:pt>
                <c:pt idx="7363">
                  <c:v>577297.68132761971</c:v>
                </c:pt>
                <c:pt idx="7364">
                  <c:v>577376.07590683305</c:v>
                </c:pt>
                <c:pt idx="7365">
                  <c:v>577454.4704860464</c:v>
                </c:pt>
                <c:pt idx="7366">
                  <c:v>577532.86506525974</c:v>
                </c:pt>
                <c:pt idx="7367">
                  <c:v>577611.25964447309</c:v>
                </c:pt>
                <c:pt idx="7368">
                  <c:v>577689.65422368643</c:v>
                </c:pt>
                <c:pt idx="7369">
                  <c:v>577768.04880289978</c:v>
                </c:pt>
                <c:pt idx="7370">
                  <c:v>577846.44338211324</c:v>
                </c:pt>
                <c:pt idx="7371">
                  <c:v>577924.83796132659</c:v>
                </c:pt>
                <c:pt idx="7372">
                  <c:v>578003.23254053993</c:v>
                </c:pt>
                <c:pt idx="7373">
                  <c:v>578081.62711975328</c:v>
                </c:pt>
                <c:pt idx="7374">
                  <c:v>578160.02169896662</c:v>
                </c:pt>
                <c:pt idx="7375">
                  <c:v>578238.41627817997</c:v>
                </c:pt>
                <c:pt idx="7376">
                  <c:v>578316.81085739331</c:v>
                </c:pt>
                <c:pt idx="7377">
                  <c:v>578395.20543660666</c:v>
                </c:pt>
                <c:pt idx="7378">
                  <c:v>578473.60001582012</c:v>
                </c:pt>
                <c:pt idx="7379">
                  <c:v>578551.99459503347</c:v>
                </c:pt>
                <c:pt idx="7380">
                  <c:v>578630.38917424681</c:v>
                </c:pt>
                <c:pt idx="7381">
                  <c:v>578708.78375346016</c:v>
                </c:pt>
                <c:pt idx="7382">
                  <c:v>578787.1783326735</c:v>
                </c:pt>
                <c:pt idx="7383">
                  <c:v>578865.57291188685</c:v>
                </c:pt>
                <c:pt idx="7384">
                  <c:v>578943.96749110019</c:v>
                </c:pt>
                <c:pt idx="7385">
                  <c:v>579022.36207031354</c:v>
                </c:pt>
                <c:pt idx="7386">
                  <c:v>579100.75664952688</c:v>
                </c:pt>
                <c:pt idx="7387">
                  <c:v>579179.15122874035</c:v>
                </c:pt>
                <c:pt idx="7388">
                  <c:v>579257.54580795369</c:v>
                </c:pt>
                <c:pt idx="7389">
                  <c:v>579335.94038716704</c:v>
                </c:pt>
                <c:pt idx="7390">
                  <c:v>579414.33496638038</c:v>
                </c:pt>
                <c:pt idx="7391">
                  <c:v>579492.72954559373</c:v>
                </c:pt>
                <c:pt idx="7392">
                  <c:v>579571.12412480707</c:v>
                </c:pt>
                <c:pt idx="7393">
                  <c:v>579649.51870402042</c:v>
                </c:pt>
                <c:pt idx="7394">
                  <c:v>579727.91328323376</c:v>
                </c:pt>
                <c:pt idx="7395">
                  <c:v>579806.30786244711</c:v>
                </c:pt>
                <c:pt idx="7396">
                  <c:v>579884.70244166057</c:v>
                </c:pt>
                <c:pt idx="7397">
                  <c:v>579963.09702087392</c:v>
                </c:pt>
                <c:pt idx="7398">
                  <c:v>580041.49160008726</c:v>
                </c:pt>
                <c:pt idx="7399">
                  <c:v>580119.88617930061</c:v>
                </c:pt>
                <c:pt idx="7400">
                  <c:v>580198.28075851395</c:v>
                </c:pt>
                <c:pt idx="7401">
                  <c:v>580276.6753377273</c:v>
                </c:pt>
                <c:pt idx="7402">
                  <c:v>580355.06991694064</c:v>
                </c:pt>
                <c:pt idx="7403">
                  <c:v>580433.46449615399</c:v>
                </c:pt>
                <c:pt idx="7404">
                  <c:v>580511.85907536745</c:v>
                </c:pt>
                <c:pt idx="7405">
                  <c:v>580590.2536545808</c:v>
                </c:pt>
                <c:pt idx="7406">
                  <c:v>580668.64823379414</c:v>
                </c:pt>
                <c:pt idx="7407">
                  <c:v>580747.04281300749</c:v>
                </c:pt>
                <c:pt idx="7408">
                  <c:v>580825.43739222083</c:v>
                </c:pt>
                <c:pt idx="7409">
                  <c:v>580903.83197143418</c:v>
                </c:pt>
                <c:pt idx="7410">
                  <c:v>580982.22655064752</c:v>
                </c:pt>
                <c:pt idx="7411">
                  <c:v>581060.62112986087</c:v>
                </c:pt>
                <c:pt idx="7412">
                  <c:v>581139.01570907421</c:v>
                </c:pt>
                <c:pt idx="7413">
                  <c:v>581217.41028828768</c:v>
                </c:pt>
                <c:pt idx="7414">
                  <c:v>581295.80486750102</c:v>
                </c:pt>
                <c:pt idx="7415">
                  <c:v>581374.19944671437</c:v>
                </c:pt>
                <c:pt idx="7416">
                  <c:v>581452.59402592771</c:v>
                </c:pt>
                <c:pt idx="7417">
                  <c:v>581530.98860514106</c:v>
                </c:pt>
                <c:pt idx="7418">
                  <c:v>581609.3831843544</c:v>
                </c:pt>
                <c:pt idx="7419">
                  <c:v>581687.77776356775</c:v>
                </c:pt>
                <c:pt idx="7420">
                  <c:v>581766.17234278121</c:v>
                </c:pt>
                <c:pt idx="7421">
                  <c:v>581844.56692199456</c:v>
                </c:pt>
                <c:pt idx="7422">
                  <c:v>581922.9615012079</c:v>
                </c:pt>
                <c:pt idx="7423">
                  <c:v>582001.35608042125</c:v>
                </c:pt>
                <c:pt idx="7424">
                  <c:v>582079.75065963459</c:v>
                </c:pt>
                <c:pt idx="7425">
                  <c:v>582158.14523884794</c:v>
                </c:pt>
                <c:pt idx="7426">
                  <c:v>582236.53981806128</c:v>
                </c:pt>
                <c:pt idx="7427">
                  <c:v>582314.93439727463</c:v>
                </c:pt>
                <c:pt idx="7428">
                  <c:v>582393.32897648809</c:v>
                </c:pt>
                <c:pt idx="7429">
                  <c:v>582471.72355570144</c:v>
                </c:pt>
                <c:pt idx="7430">
                  <c:v>582550.11813491478</c:v>
                </c:pt>
                <c:pt idx="7431">
                  <c:v>582628.51271412813</c:v>
                </c:pt>
                <c:pt idx="7432">
                  <c:v>582706.90729334147</c:v>
                </c:pt>
                <c:pt idx="7433">
                  <c:v>582785.30187255482</c:v>
                </c:pt>
                <c:pt idx="7434">
                  <c:v>582863.69645176816</c:v>
                </c:pt>
                <c:pt idx="7435">
                  <c:v>582942.09103098151</c:v>
                </c:pt>
                <c:pt idx="7436">
                  <c:v>583020.48561019497</c:v>
                </c:pt>
                <c:pt idx="7437">
                  <c:v>583098.88018940832</c:v>
                </c:pt>
                <c:pt idx="7438">
                  <c:v>583177.27476862166</c:v>
                </c:pt>
                <c:pt idx="7439">
                  <c:v>583255.66934783501</c:v>
                </c:pt>
                <c:pt idx="7440">
                  <c:v>583334.06392704835</c:v>
                </c:pt>
                <c:pt idx="7441">
                  <c:v>583412.4585062617</c:v>
                </c:pt>
                <c:pt idx="7442">
                  <c:v>583490.85308547504</c:v>
                </c:pt>
                <c:pt idx="7443">
                  <c:v>583569.2476646885</c:v>
                </c:pt>
                <c:pt idx="7444">
                  <c:v>583647.64224390185</c:v>
                </c:pt>
                <c:pt idx="7445">
                  <c:v>583726.0368231152</c:v>
                </c:pt>
                <c:pt idx="7446">
                  <c:v>583804.43140232854</c:v>
                </c:pt>
                <c:pt idx="7447">
                  <c:v>583882.82598154189</c:v>
                </c:pt>
                <c:pt idx="7448">
                  <c:v>583961.22056075523</c:v>
                </c:pt>
                <c:pt idx="7449">
                  <c:v>584039.61513996858</c:v>
                </c:pt>
                <c:pt idx="7450">
                  <c:v>584118.00971918192</c:v>
                </c:pt>
                <c:pt idx="7451">
                  <c:v>584196.40429839538</c:v>
                </c:pt>
                <c:pt idx="7452">
                  <c:v>584274.79887760873</c:v>
                </c:pt>
                <c:pt idx="7453">
                  <c:v>584353.19345682207</c:v>
                </c:pt>
                <c:pt idx="7454">
                  <c:v>584431.58803603542</c:v>
                </c:pt>
                <c:pt idx="7455">
                  <c:v>584509.98261524877</c:v>
                </c:pt>
                <c:pt idx="7456">
                  <c:v>584588.37719446211</c:v>
                </c:pt>
                <c:pt idx="7457">
                  <c:v>584666.77177367546</c:v>
                </c:pt>
                <c:pt idx="7458">
                  <c:v>584745.1663528888</c:v>
                </c:pt>
                <c:pt idx="7459">
                  <c:v>584823.56093210226</c:v>
                </c:pt>
                <c:pt idx="7460">
                  <c:v>584901.95551131561</c:v>
                </c:pt>
                <c:pt idx="7461">
                  <c:v>584980.35009052895</c:v>
                </c:pt>
                <c:pt idx="7462">
                  <c:v>585058.7446697423</c:v>
                </c:pt>
                <c:pt idx="7463">
                  <c:v>585137.13924895565</c:v>
                </c:pt>
                <c:pt idx="7464">
                  <c:v>585215.53382816899</c:v>
                </c:pt>
                <c:pt idx="7465">
                  <c:v>585293.92840738234</c:v>
                </c:pt>
                <c:pt idx="7466">
                  <c:v>585372.32298659568</c:v>
                </c:pt>
                <c:pt idx="7467">
                  <c:v>585450.71756580914</c:v>
                </c:pt>
                <c:pt idx="7468">
                  <c:v>585529.11214502249</c:v>
                </c:pt>
                <c:pt idx="7469">
                  <c:v>585607.50672423583</c:v>
                </c:pt>
                <c:pt idx="7470">
                  <c:v>585685.90130344918</c:v>
                </c:pt>
                <c:pt idx="7471">
                  <c:v>585764.29588266253</c:v>
                </c:pt>
                <c:pt idx="7472">
                  <c:v>585842.69046187587</c:v>
                </c:pt>
                <c:pt idx="7473">
                  <c:v>585921.08504108922</c:v>
                </c:pt>
                <c:pt idx="7474">
                  <c:v>585999.47962030268</c:v>
                </c:pt>
                <c:pt idx="7475">
                  <c:v>586077.87419951602</c:v>
                </c:pt>
                <c:pt idx="7476">
                  <c:v>586156.26877872937</c:v>
                </c:pt>
                <c:pt idx="7477">
                  <c:v>586234.66335794271</c:v>
                </c:pt>
                <c:pt idx="7478">
                  <c:v>586313.05793715606</c:v>
                </c:pt>
                <c:pt idx="7479">
                  <c:v>586391.45251636941</c:v>
                </c:pt>
                <c:pt idx="7480">
                  <c:v>586469.84709558275</c:v>
                </c:pt>
                <c:pt idx="7481">
                  <c:v>586548.2416747961</c:v>
                </c:pt>
                <c:pt idx="7482">
                  <c:v>586626.63625400956</c:v>
                </c:pt>
                <c:pt idx="7483">
                  <c:v>586705.0308332229</c:v>
                </c:pt>
                <c:pt idx="7484">
                  <c:v>586783.42541243625</c:v>
                </c:pt>
                <c:pt idx="7485">
                  <c:v>586861.81999164959</c:v>
                </c:pt>
                <c:pt idx="7486">
                  <c:v>586940.21457086294</c:v>
                </c:pt>
                <c:pt idx="7487">
                  <c:v>587018.60915007629</c:v>
                </c:pt>
                <c:pt idx="7488">
                  <c:v>587097.00372928963</c:v>
                </c:pt>
                <c:pt idx="7489">
                  <c:v>587175.39830850298</c:v>
                </c:pt>
                <c:pt idx="7490">
                  <c:v>587253.79288771644</c:v>
                </c:pt>
                <c:pt idx="7491">
                  <c:v>587332.18746692978</c:v>
                </c:pt>
                <c:pt idx="7492">
                  <c:v>587410.58204614313</c:v>
                </c:pt>
                <c:pt idx="7493">
                  <c:v>587488.97662535647</c:v>
                </c:pt>
                <c:pt idx="7494">
                  <c:v>587567.37120456982</c:v>
                </c:pt>
                <c:pt idx="7495">
                  <c:v>587645.76578378305</c:v>
                </c:pt>
                <c:pt idx="7496">
                  <c:v>587724.16036299651</c:v>
                </c:pt>
                <c:pt idx="7497">
                  <c:v>587802.55494220986</c:v>
                </c:pt>
                <c:pt idx="7498">
                  <c:v>587880.94952142332</c:v>
                </c:pt>
                <c:pt idx="7499">
                  <c:v>587959.34410063666</c:v>
                </c:pt>
                <c:pt idx="7500">
                  <c:v>588037.73867985001</c:v>
                </c:pt>
                <c:pt idx="7501">
                  <c:v>588116.13325906335</c:v>
                </c:pt>
                <c:pt idx="7502">
                  <c:v>588194.5278382767</c:v>
                </c:pt>
                <c:pt idx="7503">
                  <c:v>588272.92241748993</c:v>
                </c:pt>
                <c:pt idx="7504">
                  <c:v>588351.31699670339</c:v>
                </c:pt>
                <c:pt idx="7505">
                  <c:v>588429.71157591685</c:v>
                </c:pt>
                <c:pt idx="7506">
                  <c:v>588508.1061551302</c:v>
                </c:pt>
                <c:pt idx="7507">
                  <c:v>588586.50073434354</c:v>
                </c:pt>
                <c:pt idx="7508">
                  <c:v>588664.89531355689</c:v>
                </c:pt>
                <c:pt idx="7509">
                  <c:v>588743.28989277023</c:v>
                </c:pt>
                <c:pt idx="7510">
                  <c:v>588821.68447198358</c:v>
                </c:pt>
                <c:pt idx="7511">
                  <c:v>588900.07905119681</c:v>
                </c:pt>
                <c:pt idx="7512">
                  <c:v>588978.47363041015</c:v>
                </c:pt>
                <c:pt idx="7513">
                  <c:v>589056.86820962373</c:v>
                </c:pt>
                <c:pt idx="7514">
                  <c:v>589135.26278883708</c:v>
                </c:pt>
                <c:pt idx="7515">
                  <c:v>589213.65736805042</c:v>
                </c:pt>
                <c:pt idx="7516">
                  <c:v>589292.05194726377</c:v>
                </c:pt>
                <c:pt idx="7517">
                  <c:v>589370.44652647711</c:v>
                </c:pt>
                <c:pt idx="7518">
                  <c:v>589448.84110569046</c:v>
                </c:pt>
                <c:pt idx="7519">
                  <c:v>589527.23568490369</c:v>
                </c:pt>
                <c:pt idx="7520">
                  <c:v>589605.63026411703</c:v>
                </c:pt>
                <c:pt idx="7521">
                  <c:v>589684.02484333061</c:v>
                </c:pt>
                <c:pt idx="7522">
                  <c:v>589762.41942254396</c:v>
                </c:pt>
                <c:pt idx="7523">
                  <c:v>589840.8140017573</c:v>
                </c:pt>
                <c:pt idx="7524">
                  <c:v>589919.20858097065</c:v>
                </c:pt>
                <c:pt idx="7525">
                  <c:v>589997.60316018399</c:v>
                </c:pt>
                <c:pt idx="7526">
                  <c:v>590075.99773939722</c:v>
                </c:pt>
                <c:pt idx="7527">
                  <c:v>590154.39231861057</c:v>
                </c:pt>
                <c:pt idx="7528">
                  <c:v>590232.78689782391</c:v>
                </c:pt>
                <c:pt idx="7529">
                  <c:v>590311.18147703749</c:v>
                </c:pt>
                <c:pt idx="7530">
                  <c:v>590389.57605625084</c:v>
                </c:pt>
                <c:pt idx="7531">
                  <c:v>590467.97063546418</c:v>
                </c:pt>
                <c:pt idx="7532">
                  <c:v>590546.36521467753</c:v>
                </c:pt>
                <c:pt idx="7533">
                  <c:v>590624.75979389087</c:v>
                </c:pt>
                <c:pt idx="7534">
                  <c:v>590703.1543731041</c:v>
                </c:pt>
                <c:pt idx="7535">
                  <c:v>590781.54895231745</c:v>
                </c:pt>
                <c:pt idx="7536">
                  <c:v>590859.94353153103</c:v>
                </c:pt>
                <c:pt idx="7537">
                  <c:v>590938.33811074437</c:v>
                </c:pt>
                <c:pt idx="7538">
                  <c:v>591016.73268995772</c:v>
                </c:pt>
                <c:pt idx="7539">
                  <c:v>591095.12726917106</c:v>
                </c:pt>
                <c:pt idx="7540">
                  <c:v>591173.52184838441</c:v>
                </c:pt>
                <c:pt idx="7541">
                  <c:v>591251.91642759775</c:v>
                </c:pt>
                <c:pt idx="7542">
                  <c:v>591330.31100681098</c:v>
                </c:pt>
                <c:pt idx="7543">
                  <c:v>591408.70558602433</c:v>
                </c:pt>
                <c:pt idx="7544">
                  <c:v>591487.10016523779</c:v>
                </c:pt>
                <c:pt idx="7545">
                  <c:v>591565.49474445125</c:v>
                </c:pt>
                <c:pt idx="7546">
                  <c:v>591643.8893236646</c:v>
                </c:pt>
                <c:pt idx="7547">
                  <c:v>591722.28390287794</c:v>
                </c:pt>
                <c:pt idx="7548">
                  <c:v>591800.67848209129</c:v>
                </c:pt>
                <c:pt idx="7549">
                  <c:v>591879.07306130463</c:v>
                </c:pt>
                <c:pt idx="7550">
                  <c:v>591957.46764051786</c:v>
                </c:pt>
                <c:pt idx="7551">
                  <c:v>592035.86221973121</c:v>
                </c:pt>
                <c:pt idx="7552">
                  <c:v>592114.25679894467</c:v>
                </c:pt>
                <c:pt idx="7553">
                  <c:v>592192.65137815801</c:v>
                </c:pt>
                <c:pt idx="7554">
                  <c:v>592271.04595737148</c:v>
                </c:pt>
                <c:pt idx="7555">
                  <c:v>592349.44053658482</c:v>
                </c:pt>
                <c:pt idx="7556">
                  <c:v>592427.83511579817</c:v>
                </c:pt>
                <c:pt idx="7557">
                  <c:v>592506.22969501151</c:v>
                </c:pt>
                <c:pt idx="7558">
                  <c:v>592584.62427422474</c:v>
                </c:pt>
                <c:pt idx="7559">
                  <c:v>592663.0188534382</c:v>
                </c:pt>
                <c:pt idx="7560">
                  <c:v>592741.41343265155</c:v>
                </c:pt>
                <c:pt idx="7561">
                  <c:v>592819.80801186489</c:v>
                </c:pt>
                <c:pt idx="7562">
                  <c:v>592898.20259107836</c:v>
                </c:pt>
                <c:pt idx="7563">
                  <c:v>592976.5971702917</c:v>
                </c:pt>
                <c:pt idx="7564">
                  <c:v>593054.99174950505</c:v>
                </c:pt>
                <c:pt idx="7565">
                  <c:v>593133.38632871839</c:v>
                </c:pt>
                <c:pt idx="7566">
                  <c:v>593211.78090793162</c:v>
                </c:pt>
                <c:pt idx="7567">
                  <c:v>593290.17548714508</c:v>
                </c:pt>
                <c:pt idx="7568">
                  <c:v>593368.57006635843</c:v>
                </c:pt>
                <c:pt idx="7569">
                  <c:v>593446.96464557177</c:v>
                </c:pt>
                <c:pt idx="7570">
                  <c:v>593525.35922478512</c:v>
                </c:pt>
                <c:pt idx="7571">
                  <c:v>593603.75380399858</c:v>
                </c:pt>
                <c:pt idx="7572">
                  <c:v>593682.14838321193</c:v>
                </c:pt>
                <c:pt idx="7573">
                  <c:v>593760.54296242527</c:v>
                </c:pt>
                <c:pt idx="7574">
                  <c:v>593838.9375416385</c:v>
                </c:pt>
                <c:pt idx="7575">
                  <c:v>593917.33212085196</c:v>
                </c:pt>
                <c:pt idx="7576">
                  <c:v>593995.72670006531</c:v>
                </c:pt>
                <c:pt idx="7577">
                  <c:v>594074.12127927865</c:v>
                </c:pt>
                <c:pt idx="7578">
                  <c:v>594152.515858492</c:v>
                </c:pt>
                <c:pt idx="7579">
                  <c:v>594230.91043770546</c:v>
                </c:pt>
                <c:pt idx="7580">
                  <c:v>594309.30501691881</c:v>
                </c:pt>
                <c:pt idx="7581">
                  <c:v>594387.69959613215</c:v>
                </c:pt>
                <c:pt idx="7582">
                  <c:v>594466.09417534538</c:v>
                </c:pt>
                <c:pt idx="7583">
                  <c:v>594544.48875455884</c:v>
                </c:pt>
                <c:pt idx="7584">
                  <c:v>594622.88333377219</c:v>
                </c:pt>
                <c:pt idx="7585">
                  <c:v>594701.27791298553</c:v>
                </c:pt>
                <c:pt idx="7586">
                  <c:v>594779.67249219888</c:v>
                </c:pt>
                <c:pt idx="7587">
                  <c:v>594858.06707141222</c:v>
                </c:pt>
                <c:pt idx="7588">
                  <c:v>594936.46165062569</c:v>
                </c:pt>
                <c:pt idx="7589">
                  <c:v>595014.85622983903</c:v>
                </c:pt>
                <c:pt idx="7590">
                  <c:v>595093.25080905238</c:v>
                </c:pt>
                <c:pt idx="7591">
                  <c:v>595171.64538826572</c:v>
                </c:pt>
                <c:pt idx="7592">
                  <c:v>595250.03996747907</c:v>
                </c:pt>
                <c:pt idx="7593">
                  <c:v>595328.43454669241</c:v>
                </c:pt>
                <c:pt idx="7594">
                  <c:v>595406.82912590576</c:v>
                </c:pt>
                <c:pt idx="7595">
                  <c:v>595485.2237051191</c:v>
                </c:pt>
                <c:pt idx="7596">
                  <c:v>595563.61828433257</c:v>
                </c:pt>
                <c:pt idx="7597">
                  <c:v>595642.01286354591</c:v>
                </c:pt>
                <c:pt idx="7598">
                  <c:v>595720.40744275926</c:v>
                </c:pt>
                <c:pt idx="7599">
                  <c:v>595798.8020219726</c:v>
                </c:pt>
                <c:pt idx="7600">
                  <c:v>595877.19660118595</c:v>
                </c:pt>
                <c:pt idx="7601">
                  <c:v>595955.59118039929</c:v>
                </c:pt>
                <c:pt idx="7602">
                  <c:v>596033.98575961264</c:v>
                </c:pt>
                <c:pt idx="7603">
                  <c:v>596112.38033882598</c:v>
                </c:pt>
                <c:pt idx="7604">
                  <c:v>596190.77491803933</c:v>
                </c:pt>
                <c:pt idx="7605">
                  <c:v>596269.16949725279</c:v>
                </c:pt>
                <c:pt idx="7606">
                  <c:v>596347.56407646614</c:v>
                </c:pt>
                <c:pt idx="7607">
                  <c:v>596425.95865567948</c:v>
                </c:pt>
                <c:pt idx="7608">
                  <c:v>596504.35323489283</c:v>
                </c:pt>
                <c:pt idx="7609">
                  <c:v>596582.74781410617</c:v>
                </c:pt>
                <c:pt idx="7610">
                  <c:v>596661.14239331952</c:v>
                </c:pt>
                <c:pt idx="7611">
                  <c:v>596739.53697253286</c:v>
                </c:pt>
                <c:pt idx="7612">
                  <c:v>596817.93155174621</c:v>
                </c:pt>
                <c:pt idx="7613">
                  <c:v>596896.32613095967</c:v>
                </c:pt>
                <c:pt idx="7614">
                  <c:v>596974.72071017302</c:v>
                </c:pt>
                <c:pt idx="7615">
                  <c:v>597053.11528938636</c:v>
                </c:pt>
                <c:pt idx="7616">
                  <c:v>597131.50986859971</c:v>
                </c:pt>
                <c:pt idx="7617">
                  <c:v>597209.90444781305</c:v>
                </c:pt>
                <c:pt idx="7618">
                  <c:v>597288.2990270264</c:v>
                </c:pt>
                <c:pt idx="7619">
                  <c:v>597366.69360623974</c:v>
                </c:pt>
                <c:pt idx="7620">
                  <c:v>597445.08818545309</c:v>
                </c:pt>
                <c:pt idx="7621">
                  <c:v>597523.48276466655</c:v>
                </c:pt>
                <c:pt idx="7622">
                  <c:v>597601.8773438799</c:v>
                </c:pt>
                <c:pt idx="7623">
                  <c:v>597680.27192309324</c:v>
                </c:pt>
                <c:pt idx="7624">
                  <c:v>597758.66650230659</c:v>
                </c:pt>
                <c:pt idx="7625">
                  <c:v>597837.06108151993</c:v>
                </c:pt>
                <c:pt idx="7626">
                  <c:v>597915.45566073328</c:v>
                </c:pt>
                <c:pt idx="7627">
                  <c:v>597993.85023994662</c:v>
                </c:pt>
                <c:pt idx="7628">
                  <c:v>598072.24481915997</c:v>
                </c:pt>
                <c:pt idx="7629">
                  <c:v>598150.63939837343</c:v>
                </c:pt>
                <c:pt idx="7630">
                  <c:v>598229.03397758678</c:v>
                </c:pt>
                <c:pt idx="7631">
                  <c:v>598307.42855680012</c:v>
                </c:pt>
                <c:pt idx="7632">
                  <c:v>598385.82313601347</c:v>
                </c:pt>
                <c:pt idx="7633">
                  <c:v>598464.21771522681</c:v>
                </c:pt>
                <c:pt idx="7634">
                  <c:v>598542.61229444016</c:v>
                </c:pt>
                <c:pt idx="7635">
                  <c:v>598621.0068736535</c:v>
                </c:pt>
                <c:pt idx="7636">
                  <c:v>598699.40145286685</c:v>
                </c:pt>
                <c:pt idx="7637">
                  <c:v>598777.79603208031</c:v>
                </c:pt>
                <c:pt idx="7638">
                  <c:v>598856.19061129366</c:v>
                </c:pt>
                <c:pt idx="7639">
                  <c:v>598934.585190507</c:v>
                </c:pt>
                <c:pt idx="7640">
                  <c:v>599012.97976972035</c:v>
                </c:pt>
                <c:pt idx="7641">
                  <c:v>599091.37434893369</c:v>
                </c:pt>
                <c:pt idx="7642">
                  <c:v>599169.76892814704</c:v>
                </c:pt>
                <c:pt idx="7643">
                  <c:v>599248.16350736038</c:v>
                </c:pt>
                <c:pt idx="7644">
                  <c:v>599326.55808657384</c:v>
                </c:pt>
                <c:pt idx="7645">
                  <c:v>599404.95266578719</c:v>
                </c:pt>
                <c:pt idx="7646">
                  <c:v>599483.34724500054</c:v>
                </c:pt>
                <c:pt idx="7647">
                  <c:v>599561.74182421388</c:v>
                </c:pt>
                <c:pt idx="7648">
                  <c:v>599640.13640342723</c:v>
                </c:pt>
                <c:pt idx="7649">
                  <c:v>599718.53098264057</c:v>
                </c:pt>
                <c:pt idx="7650">
                  <c:v>599796.92556185392</c:v>
                </c:pt>
                <c:pt idx="7651">
                  <c:v>599875.32014106726</c:v>
                </c:pt>
                <c:pt idx="7652">
                  <c:v>599953.71472028072</c:v>
                </c:pt>
                <c:pt idx="7653">
                  <c:v>600032.10929949395</c:v>
                </c:pt>
                <c:pt idx="7654">
                  <c:v>600110.50387870742</c:v>
                </c:pt>
                <c:pt idx="7655">
                  <c:v>600188.89845792076</c:v>
                </c:pt>
                <c:pt idx="7656">
                  <c:v>600267.29303713411</c:v>
                </c:pt>
                <c:pt idx="7657">
                  <c:v>600345.68761634745</c:v>
                </c:pt>
                <c:pt idx="7658">
                  <c:v>600424.0821955608</c:v>
                </c:pt>
                <c:pt idx="7659">
                  <c:v>600502.47677477414</c:v>
                </c:pt>
                <c:pt idx="7660">
                  <c:v>600580.8713539876</c:v>
                </c:pt>
                <c:pt idx="7661">
                  <c:v>600659.26593320083</c:v>
                </c:pt>
                <c:pt idx="7662">
                  <c:v>600737.6605124143</c:v>
                </c:pt>
                <c:pt idx="7663">
                  <c:v>600816.05509162764</c:v>
                </c:pt>
                <c:pt idx="7664">
                  <c:v>600894.44967084099</c:v>
                </c:pt>
                <c:pt idx="7665">
                  <c:v>600972.84425005433</c:v>
                </c:pt>
                <c:pt idx="7666">
                  <c:v>601051.23882926768</c:v>
                </c:pt>
                <c:pt idx="7667">
                  <c:v>601129.63340848102</c:v>
                </c:pt>
                <c:pt idx="7668">
                  <c:v>601208.02798769448</c:v>
                </c:pt>
                <c:pt idx="7669">
                  <c:v>601286.42256690771</c:v>
                </c:pt>
                <c:pt idx="7670">
                  <c:v>601364.81714612106</c:v>
                </c:pt>
                <c:pt idx="7671">
                  <c:v>601443.21172533452</c:v>
                </c:pt>
                <c:pt idx="7672">
                  <c:v>601521.60630454787</c:v>
                </c:pt>
                <c:pt idx="7673">
                  <c:v>601600.00088376121</c:v>
                </c:pt>
                <c:pt idx="7674">
                  <c:v>601678.39546297456</c:v>
                </c:pt>
                <c:pt idx="7675">
                  <c:v>601756.79004218802</c:v>
                </c:pt>
                <c:pt idx="7676">
                  <c:v>601835.18462140136</c:v>
                </c:pt>
                <c:pt idx="7677">
                  <c:v>601913.57920061459</c:v>
                </c:pt>
                <c:pt idx="7678">
                  <c:v>601991.97377982794</c:v>
                </c:pt>
                <c:pt idx="7679">
                  <c:v>602070.3683590414</c:v>
                </c:pt>
                <c:pt idx="7680">
                  <c:v>602148.76293825475</c:v>
                </c:pt>
                <c:pt idx="7681">
                  <c:v>602227.15751746809</c:v>
                </c:pt>
                <c:pt idx="7682">
                  <c:v>602305.55209668144</c:v>
                </c:pt>
                <c:pt idx="7683">
                  <c:v>602383.9466758949</c:v>
                </c:pt>
                <c:pt idx="7684">
                  <c:v>602462.34125510824</c:v>
                </c:pt>
                <c:pt idx="7685">
                  <c:v>602540.73583432147</c:v>
                </c:pt>
                <c:pt idx="7686">
                  <c:v>602619.13041353482</c:v>
                </c:pt>
                <c:pt idx="7687">
                  <c:v>602697.52499274816</c:v>
                </c:pt>
                <c:pt idx="7688">
                  <c:v>602775.91957196163</c:v>
                </c:pt>
                <c:pt idx="7689">
                  <c:v>602854.31415117497</c:v>
                </c:pt>
                <c:pt idx="7690">
                  <c:v>602932.70873038832</c:v>
                </c:pt>
                <c:pt idx="7691">
                  <c:v>603011.10330960178</c:v>
                </c:pt>
                <c:pt idx="7692">
                  <c:v>603089.49788881512</c:v>
                </c:pt>
                <c:pt idx="7693">
                  <c:v>603167.89246802835</c:v>
                </c:pt>
                <c:pt idx="7694">
                  <c:v>603246.2870472417</c:v>
                </c:pt>
                <c:pt idx="7695">
                  <c:v>603324.68162645504</c:v>
                </c:pt>
                <c:pt idx="7696">
                  <c:v>603403.07620566851</c:v>
                </c:pt>
                <c:pt idx="7697">
                  <c:v>603481.47078488185</c:v>
                </c:pt>
                <c:pt idx="7698">
                  <c:v>603559.8653640952</c:v>
                </c:pt>
                <c:pt idx="7699">
                  <c:v>603638.25994330866</c:v>
                </c:pt>
                <c:pt idx="7700">
                  <c:v>603716.654522522</c:v>
                </c:pt>
                <c:pt idx="7701">
                  <c:v>603795.04910173523</c:v>
                </c:pt>
                <c:pt idx="7702">
                  <c:v>603873.44368094858</c:v>
                </c:pt>
                <c:pt idx="7703">
                  <c:v>603951.83826016192</c:v>
                </c:pt>
                <c:pt idx="7704">
                  <c:v>604030.23283937527</c:v>
                </c:pt>
                <c:pt idx="7705">
                  <c:v>604108.62741858873</c:v>
                </c:pt>
                <c:pt idx="7706">
                  <c:v>604187.02199780219</c:v>
                </c:pt>
                <c:pt idx="7707">
                  <c:v>604265.41657701554</c:v>
                </c:pt>
                <c:pt idx="7708">
                  <c:v>604343.81115622888</c:v>
                </c:pt>
                <c:pt idx="7709">
                  <c:v>604422.20573544211</c:v>
                </c:pt>
                <c:pt idx="7710">
                  <c:v>604500.60031465546</c:v>
                </c:pt>
                <c:pt idx="7711">
                  <c:v>604578.9948938688</c:v>
                </c:pt>
                <c:pt idx="7712">
                  <c:v>604657.38947308215</c:v>
                </c:pt>
                <c:pt idx="7713">
                  <c:v>604735.78405229549</c:v>
                </c:pt>
                <c:pt idx="7714">
                  <c:v>604814.17863150907</c:v>
                </c:pt>
                <c:pt idx="7715">
                  <c:v>604892.57321072242</c:v>
                </c:pt>
                <c:pt idx="7716">
                  <c:v>604970.96778993576</c:v>
                </c:pt>
                <c:pt idx="7717">
                  <c:v>605049.36236914899</c:v>
                </c:pt>
                <c:pt idx="7718">
                  <c:v>605127.75694836234</c:v>
                </c:pt>
                <c:pt idx="7719">
                  <c:v>605206.15152757568</c:v>
                </c:pt>
                <c:pt idx="7720">
                  <c:v>605284.54610678903</c:v>
                </c:pt>
                <c:pt idx="7721">
                  <c:v>605362.94068600237</c:v>
                </c:pt>
                <c:pt idx="7722">
                  <c:v>605441.33526521595</c:v>
                </c:pt>
                <c:pt idx="7723">
                  <c:v>605519.7298444293</c:v>
                </c:pt>
                <c:pt idx="7724">
                  <c:v>605598.12442364264</c:v>
                </c:pt>
                <c:pt idx="7725">
                  <c:v>605676.51900285587</c:v>
                </c:pt>
                <c:pt idx="7726">
                  <c:v>605754.91358206922</c:v>
                </c:pt>
                <c:pt idx="7727">
                  <c:v>605833.30816128256</c:v>
                </c:pt>
                <c:pt idx="7728">
                  <c:v>605911.70274049591</c:v>
                </c:pt>
                <c:pt idx="7729">
                  <c:v>605990.09731970949</c:v>
                </c:pt>
                <c:pt idx="7730">
                  <c:v>606068.49189892283</c:v>
                </c:pt>
                <c:pt idx="7731">
                  <c:v>606146.88647813618</c:v>
                </c:pt>
                <c:pt idx="7732">
                  <c:v>606225.28105734952</c:v>
                </c:pt>
                <c:pt idx="7733">
                  <c:v>606303.67563656275</c:v>
                </c:pt>
                <c:pt idx="7734">
                  <c:v>606382.0702157761</c:v>
                </c:pt>
                <c:pt idx="7735">
                  <c:v>606460.46479498944</c:v>
                </c:pt>
                <c:pt idx="7736">
                  <c:v>606538.85937420279</c:v>
                </c:pt>
                <c:pt idx="7737">
                  <c:v>606617.25395341637</c:v>
                </c:pt>
                <c:pt idx="7738">
                  <c:v>606695.64853262971</c:v>
                </c:pt>
                <c:pt idx="7739">
                  <c:v>606774.04311184306</c:v>
                </c:pt>
                <c:pt idx="7740">
                  <c:v>606852.4376910564</c:v>
                </c:pt>
                <c:pt idx="7741">
                  <c:v>606930.83227026963</c:v>
                </c:pt>
                <c:pt idx="7742">
                  <c:v>607009.22684948298</c:v>
                </c:pt>
                <c:pt idx="7743">
                  <c:v>607087.62142869632</c:v>
                </c:pt>
                <c:pt idx="7744">
                  <c:v>607166.01600790967</c:v>
                </c:pt>
                <c:pt idx="7745">
                  <c:v>607244.41058712313</c:v>
                </c:pt>
                <c:pt idx="7746">
                  <c:v>607322.80516633659</c:v>
                </c:pt>
                <c:pt idx="7747">
                  <c:v>607401.19974554994</c:v>
                </c:pt>
                <c:pt idx="7748">
                  <c:v>607479.59432476328</c:v>
                </c:pt>
                <c:pt idx="7749">
                  <c:v>607557.98890397651</c:v>
                </c:pt>
                <c:pt idx="7750">
                  <c:v>607636.38348318986</c:v>
                </c:pt>
                <c:pt idx="7751">
                  <c:v>607714.7780624032</c:v>
                </c:pt>
                <c:pt idx="7752">
                  <c:v>607793.17264161655</c:v>
                </c:pt>
                <c:pt idx="7753">
                  <c:v>607871.56722083001</c:v>
                </c:pt>
                <c:pt idx="7754">
                  <c:v>607949.96180004347</c:v>
                </c:pt>
                <c:pt idx="7755">
                  <c:v>608028.35637925682</c:v>
                </c:pt>
                <c:pt idx="7756">
                  <c:v>608106.75095847005</c:v>
                </c:pt>
                <c:pt idx="7757">
                  <c:v>608185.14553768339</c:v>
                </c:pt>
                <c:pt idx="7758">
                  <c:v>608263.54011689674</c:v>
                </c:pt>
                <c:pt idx="7759">
                  <c:v>608341.93469611008</c:v>
                </c:pt>
                <c:pt idx="7760">
                  <c:v>608420.32927532354</c:v>
                </c:pt>
                <c:pt idx="7761">
                  <c:v>608498.72385453689</c:v>
                </c:pt>
                <c:pt idx="7762">
                  <c:v>608577.11843375023</c:v>
                </c:pt>
                <c:pt idx="7763">
                  <c:v>608655.5130129637</c:v>
                </c:pt>
                <c:pt idx="7764">
                  <c:v>608733.90759217693</c:v>
                </c:pt>
                <c:pt idx="7765">
                  <c:v>608812.30217139027</c:v>
                </c:pt>
                <c:pt idx="7766">
                  <c:v>608890.69675060362</c:v>
                </c:pt>
                <c:pt idx="7767">
                  <c:v>608969.09132981696</c:v>
                </c:pt>
                <c:pt idx="7768">
                  <c:v>609047.48590903042</c:v>
                </c:pt>
                <c:pt idx="7769">
                  <c:v>609125.88048824377</c:v>
                </c:pt>
                <c:pt idx="7770">
                  <c:v>609204.27506745711</c:v>
                </c:pt>
                <c:pt idx="7771">
                  <c:v>609282.66964667058</c:v>
                </c:pt>
                <c:pt idx="7772">
                  <c:v>609361.06422588381</c:v>
                </c:pt>
                <c:pt idx="7773">
                  <c:v>609439.45880509715</c:v>
                </c:pt>
                <c:pt idx="7774">
                  <c:v>609517.8533843105</c:v>
                </c:pt>
                <c:pt idx="7775">
                  <c:v>609596.24796352384</c:v>
                </c:pt>
                <c:pt idx="7776">
                  <c:v>609674.6425427373</c:v>
                </c:pt>
                <c:pt idx="7777">
                  <c:v>609753.03712195065</c:v>
                </c:pt>
                <c:pt idx="7778">
                  <c:v>609831.43170116399</c:v>
                </c:pt>
                <c:pt idx="7779">
                  <c:v>609909.82628037734</c:v>
                </c:pt>
                <c:pt idx="7780">
                  <c:v>609988.22085959068</c:v>
                </c:pt>
                <c:pt idx="7781">
                  <c:v>610066.61543880403</c:v>
                </c:pt>
                <c:pt idx="7782">
                  <c:v>610145.01001801738</c:v>
                </c:pt>
                <c:pt idx="7783">
                  <c:v>610223.40459723072</c:v>
                </c:pt>
                <c:pt idx="7784">
                  <c:v>610301.79917644418</c:v>
                </c:pt>
                <c:pt idx="7785">
                  <c:v>610380.19375565753</c:v>
                </c:pt>
                <c:pt idx="7786">
                  <c:v>610458.58833487087</c:v>
                </c:pt>
                <c:pt idx="7787">
                  <c:v>610536.98291408422</c:v>
                </c:pt>
                <c:pt idx="7788">
                  <c:v>610615.37749329756</c:v>
                </c:pt>
                <c:pt idx="7789">
                  <c:v>610693.77207251091</c:v>
                </c:pt>
                <c:pt idx="7790">
                  <c:v>610772.16665172426</c:v>
                </c:pt>
                <c:pt idx="7791">
                  <c:v>610850.56123093772</c:v>
                </c:pt>
                <c:pt idx="7792">
                  <c:v>610928.95581015106</c:v>
                </c:pt>
                <c:pt idx="7793">
                  <c:v>611007.35038936441</c:v>
                </c:pt>
                <c:pt idx="7794">
                  <c:v>611085.74496857775</c:v>
                </c:pt>
                <c:pt idx="7795">
                  <c:v>611164.1395477911</c:v>
                </c:pt>
                <c:pt idx="7796">
                  <c:v>611242.53412700444</c:v>
                </c:pt>
                <c:pt idx="7797">
                  <c:v>611320.92870621779</c:v>
                </c:pt>
                <c:pt idx="7798">
                  <c:v>611399.32328543114</c:v>
                </c:pt>
                <c:pt idx="7799">
                  <c:v>611477.7178646446</c:v>
                </c:pt>
                <c:pt idx="7800">
                  <c:v>611556.11244385794</c:v>
                </c:pt>
                <c:pt idx="7801">
                  <c:v>611634.50702307129</c:v>
                </c:pt>
                <c:pt idx="7802">
                  <c:v>611712.90160228463</c:v>
                </c:pt>
                <c:pt idx="7803">
                  <c:v>611791.29618149798</c:v>
                </c:pt>
                <c:pt idx="7804">
                  <c:v>611869.69076071132</c:v>
                </c:pt>
                <c:pt idx="7805">
                  <c:v>611948.08533992467</c:v>
                </c:pt>
                <c:pt idx="7806">
                  <c:v>612026.47991913802</c:v>
                </c:pt>
                <c:pt idx="7807">
                  <c:v>612104.87449835148</c:v>
                </c:pt>
                <c:pt idx="7808">
                  <c:v>612183.26907756482</c:v>
                </c:pt>
                <c:pt idx="7809">
                  <c:v>612261.66365677817</c:v>
                </c:pt>
                <c:pt idx="7810">
                  <c:v>612340.05823599151</c:v>
                </c:pt>
                <c:pt idx="7811">
                  <c:v>612418.45281520486</c:v>
                </c:pt>
                <c:pt idx="7812">
                  <c:v>612496.8473944182</c:v>
                </c:pt>
                <c:pt idx="7813">
                  <c:v>612575.24197363155</c:v>
                </c:pt>
                <c:pt idx="7814">
                  <c:v>612653.6365528449</c:v>
                </c:pt>
                <c:pt idx="7815">
                  <c:v>612732.03113205836</c:v>
                </c:pt>
                <c:pt idx="7816">
                  <c:v>612810.4257112717</c:v>
                </c:pt>
                <c:pt idx="7817">
                  <c:v>612888.82029048505</c:v>
                </c:pt>
                <c:pt idx="7818">
                  <c:v>612967.21486969839</c:v>
                </c:pt>
                <c:pt idx="7819">
                  <c:v>613045.60944891174</c:v>
                </c:pt>
                <c:pt idx="7820">
                  <c:v>613124.00402812508</c:v>
                </c:pt>
                <c:pt idx="7821">
                  <c:v>613202.39860733843</c:v>
                </c:pt>
                <c:pt idx="7822">
                  <c:v>613280.79318655189</c:v>
                </c:pt>
                <c:pt idx="7823">
                  <c:v>613359.18776576524</c:v>
                </c:pt>
                <c:pt idx="7824">
                  <c:v>613437.58234497858</c:v>
                </c:pt>
                <c:pt idx="7825">
                  <c:v>613515.97692419193</c:v>
                </c:pt>
                <c:pt idx="7826">
                  <c:v>613594.37150340527</c:v>
                </c:pt>
                <c:pt idx="7827">
                  <c:v>613672.76608261862</c:v>
                </c:pt>
                <c:pt idx="7828">
                  <c:v>613751.16066183196</c:v>
                </c:pt>
                <c:pt idx="7829">
                  <c:v>613829.55524104531</c:v>
                </c:pt>
                <c:pt idx="7830">
                  <c:v>613907.94982025877</c:v>
                </c:pt>
                <c:pt idx="7831">
                  <c:v>613986.34439947212</c:v>
                </c:pt>
                <c:pt idx="7832">
                  <c:v>614064.73897868546</c:v>
                </c:pt>
                <c:pt idx="7833">
                  <c:v>614143.13355789881</c:v>
                </c:pt>
                <c:pt idx="7834">
                  <c:v>614221.52813711215</c:v>
                </c:pt>
                <c:pt idx="7835">
                  <c:v>614299.9227163255</c:v>
                </c:pt>
                <c:pt idx="7836">
                  <c:v>614378.31729553884</c:v>
                </c:pt>
                <c:pt idx="7837">
                  <c:v>614456.71187475219</c:v>
                </c:pt>
                <c:pt idx="7838">
                  <c:v>614535.10645396565</c:v>
                </c:pt>
                <c:pt idx="7839">
                  <c:v>614613.501033179</c:v>
                </c:pt>
                <c:pt idx="7840">
                  <c:v>614691.89561239234</c:v>
                </c:pt>
                <c:pt idx="7841">
                  <c:v>614770.29019160569</c:v>
                </c:pt>
                <c:pt idx="7842">
                  <c:v>614848.68477081903</c:v>
                </c:pt>
                <c:pt idx="7843">
                  <c:v>614927.07935003238</c:v>
                </c:pt>
                <c:pt idx="7844">
                  <c:v>615005.47392924572</c:v>
                </c:pt>
                <c:pt idx="7845">
                  <c:v>615083.86850845907</c:v>
                </c:pt>
                <c:pt idx="7846">
                  <c:v>615162.26308767253</c:v>
                </c:pt>
                <c:pt idx="7847">
                  <c:v>615240.65766688588</c:v>
                </c:pt>
                <c:pt idx="7848">
                  <c:v>615319.05224609922</c:v>
                </c:pt>
                <c:pt idx="7849">
                  <c:v>615397.44682531257</c:v>
                </c:pt>
                <c:pt idx="7850">
                  <c:v>615475.84140452591</c:v>
                </c:pt>
                <c:pt idx="7851">
                  <c:v>615554.23598373926</c:v>
                </c:pt>
                <c:pt idx="7852">
                  <c:v>615632.6305629526</c:v>
                </c:pt>
                <c:pt idx="7853">
                  <c:v>615711.02514216595</c:v>
                </c:pt>
                <c:pt idx="7854">
                  <c:v>615789.41972137941</c:v>
                </c:pt>
                <c:pt idx="7855">
                  <c:v>615867.81430059276</c:v>
                </c:pt>
                <c:pt idx="7856">
                  <c:v>615946.2088798061</c:v>
                </c:pt>
                <c:pt idx="7857">
                  <c:v>616024.60345901945</c:v>
                </c:pt>
                <c:pt idx="7858">
                  <c:v>616102.99803823279</c:v>
                </c:pt>
                <c:pt idx="7859">
                  <c:v>616181.39261744614</c:v>
                </c:pt>
                <c:pt idx="7860">
                  <c:v>616259.78719665948</c:v>
                </c:pt>
                <c:pt idx="7861">
                  <c:v>616338.18177587283</c:v>
                </c:pt>
                <c:pt idx="7862">
                  <c:v>616416.57635508617</c:v>
                </c:pt>
                <c:pt idx="7863">
                  <c:v>616494.97093429964</c:v>
                </c:pt>
                <c:pt idx="7864">
                  <c:v>616573.36551351298</c:v>
                </c:pt>
                <c:pt idx="7865">
                  <c:v>616651.76009272633</c:v>
                </c:pt>
                <c:pt idx="7866">
                  <c:v>616730.15467193967</c:v>
                </c:pt>
                <c:pt idx="7867">
                  <c:v>616808.54925115302</c:v>
                </c:pt>
                <c:pt idx="7868">
                  <c:v>616886.94383036636</c:v>
                </c:pt>
                <c:pt idx="7869">
                  <c:v>616965.33840957971</c:v>
                </c:pt>
                <c:pt idx="7870">
                  <c:v>617043.73298879305</c:v>
                </c:pt>
                <c:pt idx="7871">
                  <c:v>617122.12756800652</c:v>
                </c:pt>
                <c:pt idx="7872">
                  <c:v>617200.52214721986</c:v>
                </c:pt>
                <c:pt idx="7873">
                  <c:v>617278.91672643321</c:v>
                </c:pt>
                <c:pt idx="7874">
                  <c:v>617357.31130564655</c:v>
                </c:pt>
                <c:pt idx="7875">
                  <c:v>617435.7058848599</c:v>
                </c:pt>
                <c:pt idx="7876">
                  <c:v>617514.10046407324</c:v>
                </c:pt>
                <c:pt idx="7877">
                  <c:v>617592.49504328659</c:v>
                </c:pt>
                <c:pt idx="7878">
                  <c:v>617670.88962249993</c:v>
                </c:pt>
                <c:pt idx="7879">
                  <c:v>617749.28420171328</c:v>
                </c:pt>
                <c:pt idx="7880">
                  <c:v>617827.67878092674</c:v>
                </c:pt>
                <c:pt idx="7881">
                  <c:v>617906.07336014009</c:v>
                </c:pt>
                <c:pt idx="7882">
                  <c:v>617984.46793935343</c:v>
                </c:pt>
                <c:pt idx="7883">
                  <c:v>618062.86251856678</c:v>
                </c:pt>
                <c:pt idx="7884">
                  <c:v>618141.25709778012</c:v>
                </c:pt>
                <c:pt idx="7885">
                  <c:v>618219.65167699347</c:v>
                </c:pt>
                <c:pt idx="7886">
                  <c:v>618298.04625620681</c:v>
                </c:pt>
                <c:pt idx="7887">
                  <c:v>618376.44083542016</c:v>
                </c:pt>
                <c:pt idx="7888">
                  <c:v>618454.8354146335</c:v>
                </c:pt>
                <c:pt idx="7889">
                  <c:v>618533.22999384697</c:v>
                </c:pt>
                <c:pt idx="7890">
                  <c:v>618611.62457306031</c:v>
                </c:pt>
                <c:pt idx="7891">
                  <c:v>618690.01915227366</c:v>
                </c:pt>
                <c:pt idx="7892">
                  <c:v>618768.413731487</c:v>
                </c:pt>
                <c:pt idx="7893">
                  <c:v>618846.80831070035</c:v>
                </c:pt>
                <c:pt idx="7894">
                  <c:v>618925.20288991369</c:v>
                </c:pt>
                <c:pt idx="7895">
                  <c:v>619003.59746912704</c:v>
                </c:pt>
                <c:pt idx="7896">
                  <c:v>619081.99204834038</c:v>
                </c:pt>
                <c:pt idx="7897">
                  <c:v>619160.38662755385</c:v>
                </c:pt>
                <c:pt idx="7898">
                  <c:v>619238.78120676719</c:v>
                </c:pt>
                <c:pt idx="7899">
                  <c:v>619317.17578598054</c:v>
                </c:pt>
                <c:pt idx="7900">
                  <c:v>619395.57036519388</c:v>
                </c:pt>
                <c:pt idx="7901">
                  <c:v>619473.96494440723</c:v>
                </c:pt>
                <c:pt idx="7902">
                  <c:v>619552.35952362057</c:v>
                </c:pt>
                <c:pt idx="7903">
                  <c:v>619630.75410283392</c:v>
                </c:pt>
                <c:pt idx="7904">
                  <c:v>619709.14868204726</c:v>
                </c:pt>
                <c:pt idx="7905">
                  <c:v>619787.54326126061</c:v>
                </c:pt>
                <c:pt idx="7906">
                  <c:v>619865.93784047407</c:v>
                </c:pt>
                <c:pt idx="7907">
                  <c:v>619944.33241968742</c:v>
                </c:pt>
                <c:pt idx="7908">
                  <c:v>620022.72699890076</c:v>
                </c:pt>
                <c:pt idx="7909">
                  <c:v>620101.12157811411</c:v>
                </c:pt>
                <c:pt idx="7910">
                  <c:v>620179.51615732745</c:v>
                </c:pt>
                <c:pt idx="7911">
                  <c:v>620257.9107365408</c:v>
                </c:pt>
                <c:pt idx="7912">
                  <c:v>620336.30531575414</c:v>
                </c:pt>
                <c:pt idx="7913">
                  <c:v>620414.69989496749</c:v>
                </c:pt>
                <c:pt idx="7914">
                  <c:v>620493.09447418095</c:v>
                </c:pt>
                <c:pt idx="7915">
                  <c:v>620571.4890533943</c:v>
                </c:pt>
                <c:pt idx="7916">
                  <c:v>620649.88363260764</c:v>
                </c:pt>
                <c:pt idx="7917">
                  <c:v>620728.27821182099</c:v>
                </c:pt>
                <c:pt idx="7918">
                  <c:v>620806.67279103433</c:v>
                </c:pt>
                <c:pt idx="7919">
                  <c:v>620885.06737024768</c:v>
                </c:pt>
                <c:pt idx="7920">
                  <c:v>620963.46194946102</c:v>
                </c:pt>
                <c:pt idx="7921">
                  <c:v>621041.85652867437</c:v>
                </c:pt>
                <c:pt idx="7922">
                  <c:v>621120.25110788771</c:v>
                </c:pt>
                <c:pt idx="7923">
                  <c:v>621198.64568710118</c:v>
                </c:pt>
                <c:pt idx="7924">
                  <c:v>621277.04026631452</c:v>
                </c:pt>
                <c:pt idx="7925">
                  <c:v>621355.43484552787</c:v>
                </c:pt>
                <c:pt idx="7926">
                  <c:v>621433.82942474121</c:v>
                </c:pt>
                <c:pt idx="7927">
                  <c:v>621512.22400395456</c:v>
                </c:pt>
                <c:pt idx="7928">
                  <c:v>621590.6185831679</c:v>
                </c:pt>
                <c:pt idx="7929">
                  <c:v>621669.01316238125</c:v>
                </c:pt>
                <c:pt idx="7930">
                  <c:v>621747.40774159483</c:v>
                </c:pt>
                <c:pt idx="7931">
                  <c:v>621825.80232080806</c:v>
                </c:pt>
                <c:pt idx="7932">
                  <c:v>621904.1969000214</c:v>
                </c:pt>
                <c:pt idx="7933">
                  <c:v>621982.59147923475</c:v>
                </c:pt>
                <c:pt idx="7934">
                  <c:v>622060.98605844809</c:v>
                </c:pt>
                <c:pt idx="7935">
                  <c:v>622139.38063766144</c:v>
                </c:pt>
                <c:pt idx="7936">
                  <c:v>622217.77521687478</c:v>
                </c:pt>
                <c:pt idx="7937">
                  <c:v>622296.16979608813</c:v>
                </c:pt>
                <c:pt idx="7938">
                  <c:v>622374.56437530171</c:v>
                </c:pt>
                <c:pt idx="7939">
                  <c:v>622452.95895451494</c:v>
                </c:pt>
                <c:pt idx="7940">
                  <c:v>622531.35353372828</c:v>
                </c:pt>
                <c:pt idx="7941">
                  <c:v>622609.74811294163</c:v>
                </c:pt>
                <c:pt idx="7942">
                  <c:v>622688.14269215497</c:v>
                </c:pt>
                <c:pt idx="7943">
                  <c:v>622766.53727136832</c:v>
                </c:pt>
                <c:pt idx="7944">
                  <c:v>622844.93185058166</c:v>
                </c:pt>
                <c:pt idx="7945">
                  <c:v>622923.32642979501</c:v>
                </c:pt>
                <c:pt idx="7946">
                  <c:v>623001.72100900859</c:v>
                </c:pt>
                <c:pt idx="7947">
                  <c:v>623080.11558822182</c:v>
                </c:pt>
                <c:pt idx="7948">
                  <c:v>623158.51016743516</c:v>
                </c:pt>
                <c:pt idx="7949">
                  <c:v>623236.90474664851</c:v>
                </c:pt>
                <c:pt idx="7950">
                  <c:v>623315.29932586185</c:v>
                </c:pt>
                <c:pt idx="7951">
                  <c:v>623393.6939050752</c:v>
                </c:pt>
                <c:pt idx="7952">
                  <c:v>623472.08848428854</c:v>
                </c:pt>
                <c:pt idx="7953">
                  <c:v>623550.48306350189</c:v>
                </c:pt>
                <c:pt idx="7954">
                  <c:v>623628.87764271535</c:v>
                </c:pt>
                <c:pt idx="7955">
                  <c:v>623707.2722219287</c:v>
                </c:pt>
                <c:pt idx="7956">
                  <c:v>623785.66680114204</c:v>
                </c:pt>
                <c:pt idx="7957">
                  <c:v>623864.06138035539</c:v>
                </c:pt>
                <c:pt idx="7958">
                  <c:v>623942.45595956873</c:v>
                </c:pt>
                <c:pt idx="7959">
                  <c:v>624020.85053878208</c:v>
                </c:pt>
                <c:pt idx="7960">
                  <c:v>624099.24511799542</c:v>
                </c:pt>
                <c:pt idx="7961">
                  <c:v>624177.63969720888</c:v>
                </c:pt>
                <c:pt idx="7962">
                  <c:v>624256.03427642223</c:v>
                </c:pt>
                <c:pt idx="7963">
                  <c:v>624334.42885563558</c:v>
                </c:pt>
                <c:pt idx="7964">
                  <c:v>624412.82343484892</c:v>
                </c:pt>
                <c:pt idx="7965">
                  <c:v>624491.21801406227</c:v>
                </c:pt>
                <c:pt idx="7966">
                  <c:v>624569.61259327561</c:v>
                </c:pt>
                <c:pt idx="7967">
                  <c:v>624648.00717248896</c:v>
                </c:pt>
                <c:pt idx="7968">
                  <c:v>624726.4017517023</c:v>
                </c:pt>
                <c:pt idx="7969">
                  <c:v>624804.79633091576</c:v>
                </c:pt>
                <c:pt idx="7970">
                  <c:v>624883.19091012911</c:v>
                </c:pt>
                <c:pt idx="7971">
                  <c:v>624961.58548934245</c:v>
                </c:pt>
                <c:pt idx="7972">
                  <c:v>625039.9800685558</c:v>
                </c:pt>
                <c:pt idx="7973">
                  <c:v>625118.37464776915</c:v>
                </c:pt>
                <c:pt idx="7974">
                  <c:v>625196.76922698249</c:v>
                </c:pt>
                <c:pt idx="7975">
                  <c:v>625275.16380619584</c:v>
                </c:pt>
                <c:pt idx="7976">
                  <c:v>625353.55838540918</c:v>
                </c:pt>
                <c:pt idx="7977">
                  <c:v>625431.95296462264</c:v>
                </c:pt>
                <c:pt idx="7978">
                  <c:v>625510.34754383599</c:v>
                </c:pt>
                <c:pt idx="7979">
                  <c:v>625588.74212304933</c:v>
                </c:pt>
                <c:pt idx="7980">
                  <c:v>625667.13670226268</c:v>
                </c:pt>
                <c:pt idx="7981">
                  <c:v>625745.53128147603</c:v>
                </c:pt>
                <c:pt idx="7982">
                  <c:v>625823.92586068937</c:v>
                </c:pt>
                <c:pt idx="7983">
                  <c:v>625902.32043990272</c:v>
                </c:pt>
                <c:pt idx="7984">
                  <c:v>625980.71501911606</c:v>
                </c:pt>
                <c:pt idx="7985">
                  <c:v>626059.10959832952</c:v>
                </c:pt>
                <c:pt idx="7986">
                  <c:v>626137.50417754287</c:v>
                </c:pt>
                <c:pt idx="7987">
                  <c:v>626215.89875675621</c:v>
                </c:pt>
                <c:pt idx="7988">
                  <c:v>626294.29333596956</c:v>
                </c:pt>
                <c:pt idx="7989">
                  <c:v>626372.68791518291</c:v>
                </c:pt>
                <c:pt idx="7990">
                  <c:v>626451.08249439625</c:v>
                </c:pt>
                <c:pt idx="7991">
                  <c:v>626529.4770736096</c:v>
                </c:pt>
                <c:pt idx="7992">
                  <c:v>626607.87165282306</c:v>
                </c:pt>
                <c:pt idx="7993">
                  <c:v>626686.2662320364</c:v>
                </c:pt>
                <c:pt idx="7994">
                  <c:v>626764.66081124975</c:v>
                </c:pt>
                <c:pt idx="7995">
                  <c:v>626843.05539046309</c:v>
                </c:pt>
                <c:pt idx="7996">
                  <c:v>626921.44996967644</c:v>
                </c:pt>
                <c:pt idx="7997">
                  <c:v>626999.84454888979</c:v>
                </c:pt>
                <c:pt idx="7998">
                  <c:v>627078.23912810313</c:v>
                </c:pt>
                <c:pt idx="7999">
                  <c:v>627156.63370731648</c:v>
                </c:pt>
                <c:pt idx="8000">
                  <c:v>627235.02828652994</c:v>
                </c:pt>
                <c:pt idx="8001">
                  <c:v>627313.42286574328</c:v>
                </c:pt>
                <c:pt idx="8002">
                  <c:v>627391.81744495663</c:v>
                </c:pt>
                <c:pt idx="8003">
                  <c:v>627470.21202416997</c:v>
                </c:pt>
                <c:pt idx="8004">
                  <c:v>627548.60660338332</c:v>
                </c:pt>
                <c:pt idx="8005">
                  <c:v>627627.00118259666</c:v>
                </c:pt>
                <c:pt idx="8006">
                  <c:v>627705.39576181001</c:v>
                </c:pt>
                <c:pt idx="8007">
                  <c:v>627783.79034102336</c:v>
                </c:pt>
                <c:pt idx="8008">
                  <c:v>627862.18492023682</c:v>
                </c:pt>
                <c:pt idx="8009">
                  <c:v>627940.57949945016</c:v>
                </c:pt>
                <c:pt idx="8010">
                  <c:v>628018.97407866351</c:v>
                </c:pt>
                <c:pt idx="8011">
                  <c:v>628097.36865787685</c:v>
                </c:pt>
                <c:pt idx="8012">
                  <c:v>628175.7632370902</c:v>
                </c:pt>
                <c:pt idx="8013">
                  <c:v>628254.15781630354</c:v>
                </c:pt>
                <c:pt idx="8014">
                  <c:v>628332.55239551689</c:v>
                </c:pt>
                <c:pt idx="8015">
                  <c:v>628410.94697473024</c:v>
                </c:pt>
                <c:pt idx="8016">
                  <c:v>628489.3415539437</c:v>
                </c:pt>
                <c:pt idx="8017">
                  <c:v>628567.73613315704</c:v>
                </c:pt>
                <c:pt idx="8018">
                  <c:v>628646.13071237039</c:v>
                </c:pt>
                <c:pt idx="8019">
                  <c:v>628724.52529158373</c:v>
                </c:pt>
                <c:pt idx="8020">
                  <c:v>628802.91987079708</c:v>
                </c:pt>
                <c:pt idx="8021">
                  <c:v>628881.31445001042</c:v>
                </c:pt>
                <c:pt idx="8022">
                  <c:v>628959.70902922377</c:v>
                </c:pt>
                <c:pt idx="8023">
                  <c:v>629038.10360843723</c:v>
                </c:pt>
                <c:pt idx="8024">
                  <c:v>629116.49818765058</c:v>
                </c:pt>
                <c:pt idx="8025">
                  <c:v>629194.89276686392</c:v>
                </c:pt>
                <c:pt idx="8026">
                  <c:v>629273.28734607727</c:v>
                </c:pt>
                <c:pt idx="8027">
                  <c:v>629351.68192529061</c:v>
                </c:pt>
                <c:pt idx="8028">
                  <c:v>629430.07650450396</c:v>
                </c:pt>
                <c:pt idx="8029">
                  <c:v>629508.4710837173</c:v>
                </c:pt>
                <c:pt idx="8030">
                  <c:v>629586.86566293065</c:v>
                </c:pt>
                <c:pt idx="8031">
                  <c:v>629665.26024214411</c:v>
                </c:pt>
                <c:pt idx="8032">
                  <c:v>629743.65482135746</c:v>
                </c:pt>
                <c:pt idx="8033">
                  <c:v>629822.0494005708</c:v>
                </c:pt>
                <c:pt idx="8034">
                  <c:v>629900.44397978415</c:v>
                </c:pt>
                <c:pt idx="8035">
                  <c:v>629978.83855899749</c:v>
                </c:pt>
                <c:pt idx="8036">
                  <c:v>630057.23313821084</c:v>
                </c:pt>
                <c:pt idx="8037">
                  <c:v>630135.62771742418</c:v>
                </c:pt>
                <c:pt idx="8038">
                  <c:v>630214.02229663753</c:v>
                </c:pt>
                <c:pt idx="8039">
                  <c:v>630292.41687585099</c:v>
                </c:pt>
                <c:pt idx="8040">
                  <c:v>630370.81145506434</c:v>
                </c:pt>
                <c:pt idx="8041">
                  <c:v>630449.20603427768</c:v>
                </c:pt>
                <c:pt idx="8042">
                  <c:v>630527.60061349103</c:v>
                </c:pt>
                <c:pt idx="8043">
                  <c:v>630605.99519270437</c:v>
                </c:pt>
                <c:pt idx="8044">
                  <c:v>630684.38977191772</c:v>
                </c:pt>
                <c:pt idx="8045">
                  <c:v>630762.78435113106</c:v>
                </c:pt>
                <c:pt idx="8046">
                  <c:v>630841.17893034441</c:v>
                </c:pt>
                <c:pt idx="8047">
                  <c:v>630919.57350955787</c:v>
                </c:pt>
                <c:pt idx="8048">
                  <c:v>630997.96808877122</c:v>
                </c:pt>
                <c:pt idx="8049">
                  <c:v>631076.36266798456</c:v>
                </c:pt>
                <c:pt idx="8050">
                  <c:v>631154.75724719791</c:v>
                </c:pt>
                <c:pt idx="8051">
                  <c:v>631233.15182641125</c:v>
                </c:pt>
                <c:pt idx="8052">
                  <c:v>631311.5464056246</c:v>
                </c:pt>
                <c:pt idx="8053">
                  <c:v>631389.94098483794</c:v>
                </c:pt>
                <c:pt idx="8054">
                  <c:v>631468.33556405129</c:v>
                </c:pt>
                <c:pt idx="8055">
                  <c:v>631546.73014326475</c:v>
                </c:pt>
                <c:pt idx="8056">
                  <c:v>631625.1247224781</c:v>
                </c:pt>
                <c:pt idx="8057">
                  <c:v>631703.51930169144</c:v>
                </c:pt>
                <c:pt idx="8058">
                  <c:v>631781.91388090479</c:v>
                </c:pt>
                <c:pt idx="8059">
                  <c:v>631860.30846011813</c:v>
                </c:pt>
                <c:pt idx="8060">
                  <c:v>631938.70303933148</c:v>
                </c:pt>
                <c:pt idx="8061">
                  <c:v>632017.09761854482</c:v>
                </c:pt>
                <c:pt idx="8062">
                  <c:v>632095.49219775817</c:v>
                </c:pt>
                <c:pt idx="8063">
                  <c:v>632173.88677697151</c:v>
                </c:pt>
                <c:pt idx="8064">
                  <c:v>632252.28135618498</c:v>
                </c:pt>
                <c:pt idx="8065">
                  <c:v>632330.67593539832</c:v>
                </c:pt>
                <c:pt idx="8066">
                  <c:v>632409.07051461167</c:v>
                </c:pt>
                <c:pt idx="8067">
                  <c:v>632487.46509382501</c:v>
                </c:pt>
                <c:pt idx="8068">
                  <c:v>632565.85967303836</c:v>
                </c:pt>
                <c:pt idx="8069">
                  <c:v>632644.2542522517</c:v>
                </c:pt>
                <c:pt idx="8070">
                  <c:v>632722.64883146505</c:v>
                </c:pt>
                <c:pt idx="8071">
                  <c:v>632801.04341067839</c:v>
                </c:pt>
                <c:pt idx="8072">
                  <c:v>632879.43798989186</c:v>
                </c:pt>
                <c:pt idx="8073">
                  <c:v>632957.8325691052</c:v>
                </c:pt>
                <c:pt idx="8074">
                  <c:v>633036.22714831855</c:v>
                </c:pt>
                <c:pt idx="8075">
                  <c:v>633114.62172753189</c:v>
                </c:pt>
                <c:pt idx="8076">
                  <c:v>633193.01630674524</c:v>
                </c:pt>
                <c:pt idx="8077">
                  <c:v>633271.41088595858</c:v>
                </c:pt>
                <c:pt idx="8078">
                  <c:v>633349.80546517193</c:v>
                </c:pt>
                <c:pt idx="8079">
                  <c:v>633428.20004438527</c:v>
                </c:pt>
                <c:pt idx="8080">
                  <c:v>633506.59462359862</c:v>
                </c:pt>
                <c:pt idx="8081">
                  <c:v>633584.98920281208</c:v>
                </c:pt>
                <c:pt idx="8082">
                  <c:v>633663.38378202543</c:v>
                </c:pt>
                <c:pt idx="8083">
                  <c:v>633741.77836123877</c:v>
                </c:pt>
                <c:pt idx="8084">
                  <c:v>633820.17294045212</c:v>
                </c:pt>
                <c:pt idx="8085">
                  <c:v>633898.56751966546</c:v>
                </c:pt>
                <c:pt idx="8086">
                  <c:v>633976.96209887881</c:v>
                </c:pt>
                <c:pt idx="8087">
                  <c:v>634055.35667809215</c:v>
                </c:pt>
                <c:pt idx="8088">
                  <c:v>634133.7512573055</c:v>
                </c:pt>
                <c:pt idx="8089">
                  <c:v>634212.14583651896</c:v>
                </c:pt>
                <c:pt idx="8090">
                  <c:v>634290.54041573231</c:v>
                </c:pt>
                <c:pt idx="8091">
                  <c:v>634368.93499494565</c:v>
                </c:pt>
                <c:pt idx="8092">
                  <c:v>634447.329574159</c:v>
                </c:pt>
                <c:pt idx="8093">
                  <c:v>634525.72415337234</c:v>
                </c:pt>
                <c:pt idx="8094">
                  <c:v>634604.11873258569</c:v>
                </c:pt>
                <c:pt idx="8095">
                  <c:v>634682.51331179903</c:v>
                </c:pt>
                <c:pt idx="8096">
                  <c:v>634760.90789101238</c:v>
                </c:pt>
                <c:pt idx="8097">
                  <c:v>634839.30247022572</c:v>
                </c:pt>
                <c:pt idx="8098">
                  <c:v>634917.69704943919</c:v>
                </c:pt>
                <c:pt idx="8099">
                  <c:v>634996.09162865253</c:v>
                </c:pt>
                <c:pt idx="8100">
                  <c:v>635074.48620786588</c:v>
                </c:pt>
                <c:pt idx="8101">
                  <c:v>635152.88078707922</c:v>
                </c:pt>
                <c:pt idx="8102">
                  <c:v>635231.27536629257</c:v>
                </c:pt>
                <c:pt idx="8103">
                  <c:v>635309.66994550591</c:v>
                </c:pt>
                <c:pt idx="8104">
                  <c:v>635388.06452471926</c:v>
                </c:pt>
                <c:pt idx="8105">
                  <c:v>635466.4591039326</c:v>
                </c:pt>
                <c:pt idx="8106">
                  <c:v>635544.85368314607</c:v>
                </c:pt>
                <c:pt idx="8107">
                  <c:v>635623.24826235941</c:v>
                </c:pt>
                <c:pt idx="8108">
                  <c:v>635701.64284157276</c:v>
                </c:pt>
                <c:pt idx="8109">
                  <c:v>635780.0374207861</c:v>
                </c:pt>
                <c:pt idx="8110">
                  <c:v>635858.43199999945</c:v>
                </c:pt>
                <c:pt idx="8111">
                  <c:v>635936.82657921279</c:v>
                </c:pt>
                <c:pt idx="8112">
                  <c:v>636015.22115842614</c:v>
                </c:pt>
                <c:pt idx="8113">
                  <c:v>636093.61573763948</c:v>
                </c:pt>
                <c:pt idx="8114">
                  <c:v>636172.01031685283</c:v>
                </c:pt>
                <c:pt idx="8115">
                  <c:v>636250.40489606629</c:v>
                </c:pt>
                <c:pt idx="8116">
                  <c:v>636328.79947527964</c:v>
                </c:pt>
                <c:pt idx="8117">
                  <c:v>636407.19405449298</c:v>
                </c:pt>
                <c:pt idx="8118">
                  <c:v>636485.58863370633</c:v>
                </c:pt>
                <c:pt idx="8119">
                  <c:v>636563.98321291967</c:v>
                </c:pt>
                <c:pt idx="8120">
                  <c:v>636642.37779213302</c:v>
                </c:pt>
                <c:pt idx="8121">
                  <c:v>636720.77237134636</c:v>
                </c:pt>
                <c:pt idx="8122">
                  <c:v>636799.16695055971</c:v>
                </c:pt>
                <c:pt idx="8123">
                  <c:v>636877.56152977317</c:v>
                </c:pt>
                <c:pt idx="8124">
                  <c:v>636955.95610898652</c:v>
                </c:pt>
                <c:pt idx="8125">
                  <c:v>637034.35068819986</c:v>
                </c:pt>
                <c:pt idx="8126">
                  <c:v>637112.74526741321</c:v>
                </c:pt>
                <c:pt idx="8127">
                  <c:v>637191.13984662655</c:v>
                </c:pt>
                <c:pt idx="8128">
                  <c:v>637269.5344258399</c:v>
                </c:pt>
                <c:pt idx="8129">
                  <c:v>637347.92900505324</c:v>
                </c:pt>
                <c:pt idx="8130">
                  <c:v>637426.32358426659</c:v>
                </c:pt>
                <c:pt idx="8131">
                  <c:v>637504.71816348005</c:v>
                </c:pt>
                <c:pt idx="8132">
                  <c:v>637583.1127426934</c:v>
                </c:pt>
                <c:pt idx="8133">
                  <c:v>637661.50732190674</c:v>
                </c:pt>
                <c:pt idx="8134">
                  <c:v>637739.90190112009</c:v>
                </c:pt>
                <c:pt idx="8135">
                  <c:v>637818.29648033343</c:v>
                </c:pt>
                <c:pt idx="8136">
                  <c:v>637896.69105954678</c:v>
                </c:pt>
                <c:pt idx="8137">
                  <c:v>637975.08563876012</c:v>
                </c:pt>
                <c:pt idx="8138">
                  <c:v>638053.48021797347</c:v>
                </c:pt>
                <c:pt idx="8139">
                  <c:v>638131.87479718693</c:v>
                </c:pt>
                <c:pt idx="8140">
                  <c:v>638210.26937640028</c:v>
                </c:pt>
                <c:pt idx="8141">
                  <c:v>638288.66395561362</c:v>
                </c:pt>
                <c:pt idx="8142">
                  <c:v>638367.05853482697</c:v>
                </c:pt>
                <c:pt idx="8143">
                  <c:v>638445.45311404031</c:v>
                </c:pt>
                <c:pt idx="8144">
                  <c:v>638523.84769325366</c:v>
                </c:pt>
                <c:pt idx="8145">
                  <c:v>638602.242272467</c:v>
                </c:pt>
                <c:pt idx="8146">
                  <c:v>638680.63685168035</c:v>
                </c:pt>
                <c:pt idx="8147">
                  <c:v>638759.03143089381</c:v>
                </c:pt>
                <c:pt idx="8148">
                  <c:v>638837.42601010716</c:v>
                </c:pt>
                <c:pt idx="8149">
                  <c:v>638915.8205893205</c:v>
                </c:pt>
                <c:pt idx="8150">
                  <c:v>638994.21516853385</c:v>
                </c:pt>
                <c:pt idx="8151">
                  <c:v>639072.60974774719</c:v>
                </c:pt>
                <c:pt idx="8152">
                  <c:v>639151.00432696054</c:v>
                </c:pt>
                <c:pt idx="8153">
                  <c:v>639229.39890617388</c:v>
                </c:pt>
                <c:pt idx="8154">
                  <c:v>639307.79348538723</c:v>
                </c:pt>
                <c:pt idx="8155">
                  <c:v>639386.18806460069</c:v>
                </c:pt>
                <c:pt idx="8156">
                  <c:v>639464.58264381404</c:v>
                </c:pt>
                <c:pt idx="8157">
                  <c:v>639542.97722302738</c:v>
                </c:pt>
                <c:pt idx="8158">
                  <c:v>639621.37180224073</c:v>
                </c:pt>
                <c:pt idx="8159">
                  <c:v>639699.76638145407</c:v>
                </c:pt>
                <c:pt idx="8160">
                  <c:v>639778.16096066742</c:v>
                </c:pt>
                <c:pt idx="8161">
                  <c:v>639856.55553988076</c:v>
                </c:pt>
                <c:pt idx="8162">
                  <c:v>639934.95011909422</c:v>
                </c:pt>
                <c:pt idx="8163">
                  <c:v>640013.34469830757</c:v>
                </c:pt>
                <c:pt idx="8164">
                  <c:v>640091.73927752092</c:v>
                </c:pt>
                <c:pt idx="8165">
                  <c:v>640170.13385673426</c:v>
                </c:pt>
                <c:pt idx="8166">
                  <c:v>640248.52843594761</c:v>
                </c:pt>
                <c:pt idx="8167">
                  <c:v>640326.92301516095</c:v>
                </c:pt>
                <c:pt idx="8168">
                  <c:v>640405.3175943743</c:v>
                </c:pt>
                <c:pt idx="8169">
                  <c:v>640483.71217358764</c:v>
                </c:pt>
                <c:pt idx="8170">
                  <c:v>640562.1067528011</c:v>
                </c:pt>
                <c:pt idx="8171">
                  <c:v>640640.50133201445</c:v>
                </c:pt>
                <c:pt idx="8172">
                  <c:v>640718.8959112278</c:v>
                </c:pt>
                <c:pt idx="8173">
                  <c:v>640797.29049044114</c:v>
                </c:pt>
                <c:pt idx="8174">
                  <c:v>640875.68506965449</c:v>
                </c:pt>
                <c:pt idx="8175">
                  <c:v>640954.07964886783</c:v>
                </c:pt>
                <c:pt idx="8176">
                  <c:v>641032.47422808118</c:v>
                </c:pt>
                <c:pt idx="8177">
                  <c:v>641110.86880729452</c:v>
                </c:pt>
                <c:pt idx="8178">
                  <c:v>641189.26338650798</c:v>
                </c:pt>
                <c:pt idx="8179">
                  <c:v>641267.65796572133</c:v>
                </c:pt>
                <c:pt idx="8180">
                  <c:v>641346.05254493468</c:v>
                </c:pt>
                <c:pt idx="8181">
                  <c:v>641424.44712414802</c:v>
                </c:pt>
                <c:pt idx="8182">
                  <c:v>641502.84170336137</c:v>
                </c:pt>
                <c:pt idx="8183">
                  <c:v>641581.23628257471</c:v>
                </c:pt>
                <c:pt idx="8184">
                  <c:v>641659.63086178806</c:v>
                </c:pt>
                <c:pt idx="8185">
                  <c:v>641738.0254410014</c:v>
                </c:pt>
                <c:pt idx="8186">
                  <c:v>641816.42002021486</c:v>
                </c:pt>
                <c:pt idx="8187">
                  <c:v>641894.81459942821</c:v>
                </c:pt>
                <c:pt idx="8188">
                  <c:v>641973.20917864155</c:v>
                </c:pt>
                <c:pt idx="8189">
                  <c:v>642051.6037578549</c:v>
                </c:pt>
                <c:pt idx="8190">
                  <c:v>642129.99833706825</c:v>
                </c:pt>
                <c:pt idx="8191">
                  <c:v>642208.39291628159</c:v>
                </c:pt>
                <c:pt idx="8192">
                  <c:v>642286.78749549494</c:v>
                </c:pt>
                <c:pt idx="8193">
                  <c:v>642365.1820747084</c:v>
                </c:pt>
                <c:pt idx="8194">
                  <c:v>642443.57665392174</c:v>
                </c:pt>
                <c:pt idx="8195">
                  <c:v>642521.97123313509</c:v>
                </c:pt>
                <c:pt idx="8196">
                  <c:v>642600.36581234843</c:v>
                </c:pt>
                <c:pt idx="8197">
                  <c:v>642678.76039156178</c:v>
                </c:pt>
                <c:pt idx="8198">
                  <c:v>642757.15497077513</c:v>
                </c:pt>
                <c:pt idx="8199">
                  <c:v>642835.54954998847</c:v>
                </c:pt>
                <c:pt idx="8200">
                  <c:v>642913.94412920182</c:v>
                </c:pt>
                <c:pt idx="8201">
                  <c:v>642992.33870841528</c:v>
                </c:pt>
                <c:pt idx="8202">
                  <c:v>643070.73328762862</c:v>
                </c:pt>
                <c:pt idx="8203">
                  <c:v>643149.12786684197</c:v>
                </c:pt>
                <c:pt idx="8204">
                  <c:v>643227.52244605531</c:v>
                </c:pt>
                <c:pt idx="8205">
                  <c:v>643305.91702526866</c:v>
                </c:pt>
                <c:pt idx="8206">
                  <c:v>643384.31160448201</c:v>
                </c:pt>
                <c:pt idx="8207">
                  <c:v>643462.70618369535</c:v>
                </c:pt>
                <c:pt idx="8208">
                  <c:v>643541.1007629087</c:v>
                </c:pt>
                <c:pt idx="8209">
                  <c:v>643619.49534212216</c:v>
                </c:pt>
                <c:pt idx="8210">
                  <c:v>643697.8899213355</c:v>
                </c:pt>
                <c:pt idx="8211">
                  <c:v>643776.28450054885</c:v>
                </c:pt>
                <c:pt idx="8212">
                  <c:v>643854.67907976219</c:v>
                </c:pt>
                <c:pt idx="8213">
                  <c:v>643933.07365897554</c:v>
                </c:pt>
                <c:pt idx="8214">
                  <c:v>644011.46823818889</c:v>
                </c:pt>
                <c:pt idx="8215">
                  <c:v>644089.86281740223</c:v>
                </c:pt>
                <c:pt idx="8216">
                  <c:v>644168.25739661569</c:v>
                </c:pt>
                <c:pt idx="8217">
                  <c:v>644246.65197582904</c:v>
                </c:pt>
                <c:pt idx="8218">
                  <c:v>644325.04655504238</c:v>
                </c:pt>
                <c:pt idx="8219">
                  <c:v>644403.44113425573</c:v>
                </c:pt>
                <c:pt idx="8220">
                  <c:v>644481.83571346907</c:v>
                </c:pt>
                <c:pt idx="8221">
                  <c:v>644560.23029268242</c:v>
                </c:pt>
                <c:pt idx="8222">
                  <c:v>644638.62487189565</c:v>
                </c:pt>
                <c:pt idx="8223">
                  <c:v>644717.01945110899</c:v>
                </c:pt>
                <c:pt idx="8224">
                  <c:v>644795.41403032257</c:v>
                </c:pt>
                <c:pt idx="8225">
                  <c:v>644873.80860953592</c:v>
                </c:pt>
                <c:pt idx="8226">
                  <c:v>644952.20318874926</c:v>
                </c:pt>
                <c:pt idx="8227">
                  <c:v>645030.59776796261</c:v>
                </c:pt>
                <c:pt idx="8228">
                  <c:v>645108.99234717595</c:v>
                </c:pt>
                <c:pt idx="8229">
                  <c:v>645187.3869263893</c:v>
                </c:pt>
                <c:pt idx="8230">
                  <c:v>645265.78150560253</c:v>
                </c:pt>
                <c:pt idx="8231">
                  <c:v>645344.17608481587</c:v>
                </c:pt>
                <c:pt idx="8232">
                  <c:v>645422.57066402945</c:v>
                </c:pt>
                <c:pt idx="8233">
                  <c:v>645500.9652432428</c:v>
                </c:pt>
                <c:pt idx="8234">
                  <c:v>645579.35982245614</c:v>
                </c:pt>
                <c:pt idx="8235">
                  <c:v>645657.75440166949</c:v>
                </c:pt>
                <c:pt idx="8236">
                  <c:v>645736.14898088283</c:v>
                </c:pt>
                <c:pt idx="8237">
                  <c:v>645814.54356009618</c:v>
                </c:pt>
                <c:pt idx="8238">
                  <c:v>645892.93813930941</c:v>
                </c:pt>
                <c:pt idx="8239">
                  <c:v>645971.33271852275</c:v>
                </c:pt>
                <c:pt idx="8240">
                  <c:v>646049.72729773633</c:v>
                </c:pt>
                <c:pt idx="8241">
                  <c:v>646128.12187694968</c:v>
                </c:pt>
                <c:pt idx="8242">
                  <c:v>646206.51645616302</c:v>
                </c:pt>
                <c:pt idx="8243">
                  <c:v>646284.91103537637</c:v>
                </c:pt>
                <c:pt idx="8244">
                  <c:v>646363.30561458971</c:v>
                </c:pt>
                <c:pt idx="8245">
                  <c:v>646441.70019380306</c:v>
                </c:pt>
                <c:pt idx="8246">
                  <c:v>646520.09477301629</c:v>
                </c:pt>
                <c:pt idx="8247">
                  <c:v>646598.48935222987</c:v>
                </c:pt>
                <c:pt idx="8248">
                  <c:v>646676.88393144321</c:v>
                </c:pt>
                <c:pt idx="8249">
                  <c:v>646755.27851065656</c:v>
                </c:pt>
                <c:pt idx="8250">
                  <c:v>646833.6730898699</c:v>
                </c:pt>
                <c:pt idx="8251">
                  <c:v>646912.06766908325</c:v>
                </c:pt>
                <c:pt idx="8252">
                  <c:v>646990.46224829659</c:v>
                </c:pt>
                <c:pt idx="8253">
                  <c:v>647068.85682750994</c:v>
                </c:pt>
                <c:pt idx="8254">
                  <c:v>647147.25140672317</c:v>
                </c:pt>
                <c:pt idx="8255">
                  <c:v>647225.64598593663</c:v>
                </c:pt>
                <c:pt idx="8256">
                  <c:v>647304.04056515009</c:v>
                </c:pt>
                <c:pt idx="8257">
                  <c:v>647382.43514436344</c:v>
                </c:pt>
                <c:pt idx="8258">
                  <c:v>647460.82972357678</c:v>
                </c:pt>
                <c:pt idx="8259">
                  <c:v>647539.22430279013</c:v>
                </c:pt>
                <c:pt idx="8260">
                  <c:v>647617.61888200347</c:v>
                </c:pt>
                <c:pt idx="8261">
                  <c:v>647696.01346121682</c:v>
                </c:pt>
                <c:pt idx="8262">
                  <c:v>647774.40804043005</c:v>
                </c:pt>
                <c:pt idx="8263">
                  <c:v>647852.80261964351</c:v>
                </c:pt>
                <c:pt idx="8264">
                  <c:v>647931.19719885697</c:v>
                </c:pt>
                <c:pt idx="8265">
                  <c:v>648009.59177807032</c:v>
                </c:pt>
                <c:pt idx="8266">
                  <c:v>648087.98635728366</c:v>
                </c:pt>
                <c:pt idx="8267">
                  <c:v>648166.38093649701</c:v>
                </c:pt>
                <c:pt idx="8268">
                  <c:v>648244.77551571035</c:v>
                </c:pt>
                <c:pt idx="8269">
                  <c:v>648323.1700949237</c:v>
                </c:pt>
                <c:pt idx="8270">
                  <c:v>648401.56467413693</c:v>
                </c:pt>
                <c:pt idx="8271">
                  <c:v>648479.95925335039</c:v>
                </c:pt>
                <c:pt idx="8272">
                  <c:v>648558.35383256373</c:v>
                </c:pt>
                <c:pt idx="8273">
                  <c:v>648636.7484117772</c:v>
                </c:pt>
                <c:pt idx="8274">
                  <c:v>648715.14299099054</c:v>
                </c:pt>
                <c:pt idx="8275">
                  <c:v>648793.53757020389</c:v>
                </c:pt>
                <c:pt idx="8276">
                  <c:v>648871.93214941723</c:v>
                </c:pt>
                <c:pt idx="8277">
                  <c:v>648950.32672863058</c:v>
                </c:pt>
                <c:pt idx="8278">
                  <c:v>649028.72130784392</c:v>
                </c:pt>
                <c:pt idx="8279">
                  <c:v>649107.11588705727</c:v>
                </c:pt>
                <c:pt idx="8280">
                  <c:v>649185.51046627061</c:v>
                </c:pt>
                <c:pt idx="8281">
                  <c:v>649263.90504548408</c:v>
                </c:pt>
                <c:pt idx="8282">
                  <c:v>649342.29962469742</c:v>
                </c:pt>
                <c:pt idx="8283">
                  <c:v>649420.69420391077</c:v>
                </c:pt>
                <c:pt idx="8284">
                  <c:v>649499.08878312411</c:v>
                </c:pt>
                <c:pt idx="8285">
                  <c:v>649577.48336233746</c:v>
                </c:pt>
                <c:pt idx="8286">
                  <c:v>649655.8779415508</c:v>
                </c:pt>
                <c:pt idx="8287">
                  <c:v>649734.27252076415</c:v>
                </c:pt>
                <c:pt idx="8288">
                  <c:v>649812.66709997749</c:v>
                </c:pt>
                <c:pt idx="8289">
                  <c:v>649891.06167919084</c:v>
                </c:pt>
                <c:pt idx="8290">
                  <c:v>649969.4562584043</c:v>
                </c:pt>
                <c:pt idx="8291">
                  <c:v>650047.85083761765</c:v>
                </c:pt>
                <c:pt idx="8292">
                  <c:v>650126.24541683099</c:v>
                </c:pt>
                <c:pt idx="8293">
                  <c:v>650204.63999604434</c:v>
                </c:pt>
                <c:pt idx="8294">
                  <c:v>650283.03457525768</c:v>
                </c:pt>
                <c:pt idx="8295">
                  <c:v>650361.42915447103</c:v>
                </c:pt>
              </c:numCache>
            </c:numRef>
          </c:yVal>
          <c:smooth val="0"/>
          <c:extLst>
            <c:ext xmlns:c16="http://schemas.microsoft.com/office/drawing/2014/chart" uri="{C3380CC4-5D6E-409C-BE32-E72D297353CC}">
              <c16:uniqueId val="{00000003-9018-48C8-96B9-DB01E90B4EF9}"/>
            </c:ext>
          </c:extLst>
        </c:ser>
        <c:ser>
          <c:idx val="2"/>
          <c:order val="2"/>
          <c:tx>
            <c:strRef>
              <c:f>theModel!$I$30</c:f>
              <c:strCache>
                <c:ptCount val="1"/>
                <c:pt idx="0">
                  <c:v>Total undiscounted QALYs lost due to post-COVID illness</c:v>
                </c:pt>
              </c:strCache>
            </c:strRef>
          </c:tx>
          <c:spPr>
            <a:ln w="19050" cap="rnd">
              <a:solidFill>
                <a:schemeClr val="accent3"/>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theModel!$I$31:$I$8326</c:f>
              <c:numCache>
                <c:formatCode>0.00</c:formatCode>
                <c:ptCount val="8296"/>
                <c:pt idx="0">
                  <c:v>5146.4029721277575</c:v>
                </c:pt>
                <c:pt idx="1">
                  <c:v>10198.133219920232</c:v>
                </c:pt>
                <c:pt idx="2">
                  <c:v>15156.959273347817</c:v>
                </c:pt>
                <c:pt idx="3">
                  <c:v>20024.616625428822</c:v>
                </c:pt>
                <c:pt idx="4">
                  <c:v>24802.808349374958</c:v>
                </c:pt>
                <c:pt idx="5">
                  <c:v>29493.20570420814</c:v>
                </c:pt>
                <c:pt idx="6">
                  <c:v>34097.448729064236</c:v>
                </c:pt>
                <c:pt idx="7">
                  <c:v>38617.146826394819</c:v>
                </c:pt>
                <c:pt idx="8">
                  <c:v>43053.879334274548</c:v>
                </c:pt>
                <c:pt idx="9">
                  <c:v>47409.196088017503</c:v>
                </c:pt>
                <c:pt idx="10">
                  <c:v>51684.617971302308</c:v>
                </c:pt>
                <c:pt idx="11">
                  <c:v>55881.637457001983</c:v>
                </c:pt>
                <c:pt idx="12">
                  <c:v>60001.71913791087</c:v>
                </c:pt>
                <c:pt idx="13">
                  <c:v>64046.300247557221</c:v>
                </c:pt>
                <c:pt idx="14">
                  <c:v>68016.791171286968</c:v>
                </c:pt>
                <c:pt idx="15">
                  <c:v>71914.575947799996</c:v>
                </c:pt>
                <c:pt idx="16">
                  <c:v>75741.012761317659</c:v>
                </c:pt>
                <c:pt idx="17">
                  <c:v>79497.434424556297</c:v>
                </c:pt>
                <c:pt idx="18">
                  <c:v>83185.148852678583</c:v>
                </c:pt>
                <c:pt idx="19">
                  <c:v>86805.43952839126</c:v>
                </c:pt>
                <c:pt idx="20">
                  <c:v>90359.56595835468</c:v>
                </c:pt>
                <c:pt idx="21">
                  <c:v>93848.764121066342</c:v>
                </c:pt>
                <c:pt idx="22">
                  <c:v>97274.246906377695</c:v>
                </c:pt>
                <c:pt idx="23">
                  <c:v>100637.20454680081</c:v>
                </c:pt>
                <c:pt idx="24">
                  <c:v>103938.80504075778</c:v>
                </c:pt>
                <c:pt idx="25">
                  <c:v>107180.19456792374</c:v>
                </c:pt>
                <c:pt idx="26">
                  <c:v>110362.49789681108</c:v>
                </c:pt>
                <c:pt idx="27">
                  <c:v>113486.81878473979</c:v>
                </c:pt>
                <c:pt idx="28">
                  <c:v>116554.24037033635</c:v>
                </c:pt>
                <c:pt idx="29">
                  <c:v>119565.82555870007</c:v>
                </c:pt>
                <c:pt idx="30">
                  <c:v>122522.61739937495</c:v>
                </c:pt>
                <c:pt idx="31">
                  <c:v>125425.63945726046</c:v>
                </c:pt>
                <c:pt idx="32">
                  <c:v>128275.89617659363</c:v>
                </c:pt>
                <c:pt idx="33">
                  <c:v>131074.37323813184</c:v>
                </c:pt>
                <c:pt idx="34">
                  <c:v>133822.03790966328</c:v>
                </c:pt>
                <c:pt idx="35">
                  <c:v>136519.83938996962</c:v>
                </c:pt>
                <c:pt idx="36">
                  <c:v>139168.70914636328</c:v>
                </c:pt>
                <c:pt idx="37">
                  <c:v>141769.56124591961</c:v>
                </c:pt>
                <c:pt idx="38">
                  <c:v>144323.29268052106</c:v>
                </c:pt>
                <c:pt idx="39">
                  <c:v>146830.78368582984</c:v>
                </c:pt>
                <c:pt idx="40">
                  <c:v>149292.8980543018</c:v>
                </c:pt>
                <c:pt idx="41">
                  <c:v>151710.48344235276</c:v>
                </c:pt>
                <c:pt idx="42">
                  <c:v>154084.37167178773</c:v>
                </c:pt>
                <c:pt idx="43">
                  <c:v>156415.37902559814</c:v>
                </c:pt>
                <c:pt idx="44">
                  <c:v>158704.30653823426</c:v>
                </c:pt>
                <c:pt idx="45">
                  <c:v>160951.94028045514</c:v>
                </c:pt>
                <c:pt idx="46">
                  <c:v>163159.05163885668</c:v>
                </c:pt>
                <c:pt idx="47">
                  <c:v>165326.39759017929</c:v>
                </c:pt>
                <c:pt idx="48">
                  <c:v>167454.72097048999</c:v>
                </c:pt>
                <c:pt idx="49">
                  <c:v>169544.75073933692</c:v>
                </c:pt>
                <c:pt idx="50">
                  <c:v>171597.20223896918</c:v>
                </c:pt>
                <c:pt idx="51">
                  <c:v>173612.77744871398</c:v>
                </c:pt>
                <c:pt idx="52">
                  <c:v>175592.16523460246</c:v>
                </c:pt>
                <c:pt idx="53">
                  <c:v>177536.04159433182</c:v>
                </c:pt>
                <c:pt idx="54">
                  <c:v>179445.06989765182</c:v>
                </c:pt>
                <c:pt idx="55">
                  <c:v>181319.90112226069</c:v>
                </c:pt>
                <c:pt idx="56">
                  <c:v>183161.17408529422</c:v>
                </c:pt>
                <c:pt idx="57">
                  <c:v>184969.5156704908</c:v>
                </c:pt>
                <c:pt idx="58">
                  <c:v>186745.54105111264</c:v>
                </c:pt>
                <c:pt idx="59">
                  <c:v>188489.85390870273</c:v>
                </c:pt>
                <c:pt idx="60">
                  <c:v>190203.04664775589</c:v>
                </c:pt>
                <c:pt idx="61">
                  <c:v>191885.70060637878</c:v>
                </c:pt>
                <c:pt idx="62">
                  <c:v>193538.3862630151</c:v>
                </c:pt>
                <c:pt idx="63">
                  <c:v>195161.66343930937</c:v>
                </c:pt>
                <c:pt idx="64">
                  <c:v>196756.08149918064</c:v>
                </c:pt>
                <c:pt idx="65">
                  <c:v>198322.17954417769</c:v>
                </c:pt>
                <c:pt idx="66">
                  <c:v>199860.48660518471</c:v>
                </c:pt>
                <c:pt idx="67">
                  <c:v>201371.521830546</c:v>
                </c:pt>
                <c:pt idx="68">
                  <c:v>202855.79467067652</c:v>
                </c:pt>
                <c:pt idx="69">
                  <c:v>204313.80505922332</c:v>
                </c:pt>
                <c:pt idx="70">
                  <c:v>205746.04359084336</c:v>
                </c:pt>
                <c:pt idx="71">
                  <c:v>207152.9916956602</c:v>
                </c:pt>
                <c:pt idx="72">
                  <c:v>208535.12181046145</c:v>
                </c:pt>
                <c:pt idx="73">
                  <c:v>209892.89754669869</c:v>
                </c:pt>
                <c:pt idx="74">
                  <c:v>211226.7738553485</c:v>
                </c:pt>
                <c:pt idx="75">
                  <c:v>212537.19718869444</c:v>
                </c:pt>
                <c:pt idx="76">
                  <c:v>213824.60565908629</c:v>
                </c:pt>
                <c:pt idx="77">
                  <c:v>215089.42919473391</c:v>
                </c:pt>
                <c:pt idx="78">
                  <c:v>216332.08969259085</c:v>
                </c:pt>
                <c:pt idx="79">
                  <c:v>217553.00116838166</c:v>
                </c:pt>
                <c:pt idx="80">
                  <c:v>218752.56990382707</c:v>
                </c:pt>
                <c:pt idx="81">
                  <c:v>219931.19459111881</c:v>
                </c:pt>
                <c:pt idx="82">
                  <c:v>221089.26647469515</c:v>
                </c:pt>
                <c:pt idx="83">
                  <c:v>222227.16949036863</c:v>
                </c:pt>
                <c:pt idx="84">
                  <c:v>223345.2804018546</c:v>
                </c:pt>
                <c:pt idx="85">
                  <c:v>224443.96893474902</c:v>
                </c:pt>
                <c:pt idx="86">
                  <c:v>225523.5979080041</c:v>
                </c:pt>
                <c:pt idx="87">
                  <c:v>226584.52336294719</c:v>
                </c:pt>
                <c:pt idx="88">
                  <c:v>227627.09468989019</c:v>
                </c:pt>
                <c:pt idx="89">
                  <c:v>228651.65475237364</c:v>
                </c:pt>
                <c:pt idx="90">
                  <c:v>229658.54000908945</c:v>
                </c:pt>
                <c:pt idx="91">
                  <c:v>230648.0806335269</c:v>
                </c:pt>
                <c:pt idx="92">
                  <c:v>231620.60063138267</c:v>
                </c:pt>
                <c:pt idx="93">
                  <c:v>232576.41795577816</c:v>
                </c:pt>
                <c:pt idx="94">
                  <c:v>233515.84462032479</c:v>
                </c:pt>
                <c:pt idx="95">
                  <c:v>234439.18681007589</c:v>
                </c:pt>
                <c:pt idx="96">
                  <c:v>235346.74499040795</c:v>
                </c:pt>
                <c:pt idx="97">
                  <c:v>236238.81401386572</c:v>
                </c:pt>
                <c:pt idx="98">
                  <c:v>237115.6832250134</c:v>
                </c:pt>
                <c:pt idx="99">
                  <c:v>237977.63656332556</c:v>
                </c:pt>
                <c:pt idx="100">
                  <c:v>238824.9526641572</c:v>
                </c:pt>
                <c:pt idx="101">
                  <c:v>239657.90495782669</c:v>
                </c:pt>
                <c:pt idx="102">
                  <c:v>240476.76176684874</c:v>
                </c:pt>
                <c:pt idx="103">
                  <c:v>241281.78640134999</c:v>
                </c:pt>
                <c:pt idx="104">
                  <c:v>242073.23725270323</c:v>
                </c:pt>
                <c:pt idx="105">
                  <c:v>242851.36788541157</c:v>
                </c:pt>
                <c:pt idx="106">
                  <c:v>243616.42712727669</c:v>
                </c:pt>
                <c:pt idx="107">
                  <c:v>244368.65915788297</c:v>
                </c:pt>
                <c:pt idx="108">
                  <c:v>245108.30359542766</c:v>
                </c:pt>
                <c:pt idx="109">
                  <c:v>245835.59558193025</c:v>
                </c:pt>
                <c:pt idx="110">
                  <c:v>246550.76586684922</c:v>
                </c:pt>
                <c:pt idx="111">
                  <c:v>247254.04088913719</c:v>
                </c:pt>
                <c:pt idx="112">
                  <c:v>247945.64285776328</c:v>
                </c:pt>
                <c:pt idx="113">
                  <c:v>248625.78983073082</c:v>
                </c:pt>
                <c:pt idx="114">
                  <c:v>249294.69579261952</c:v>
                </c:pt>
                <c:pt idx="115">
                  <c:v>249952.57073067906</c:v>
                </c:pt>
                <c:pt idx="116">
                  <c:v>250599.62070950065</c:v>
                </c:pt>
                <c:pt idx="117">
                  <c:v>251236.04794429446</c:v>
                </c:pt>
                <c:pt idx="118">
                  <c:v>251862.05087279747</c:v>
                </c:pt>
                <c:pt idx="119">
                  <c:v>252477.82422583882</c:v>
                </c:pt>
                <c:pt idx="120">
                  <c:v>253083.55909658613</c:v>
                </c:pt>
                <c:pt idx="121">
                  <c:v>253679.44300849887</c:v>
                </c:pt>
                <c:pt idx="122">
                  <c:v>254265.65998201253</c:v>
                </c:pt>
                <c:pt idx="123">
                  <c:v>254842.39059997586</c:v>
                </c:pt>
                <c:pt idx="124">
                  <c:v>255409.81207186729</c:v>
                </c:pt>
                <c:pt idx="125">
                  <c:v>255968.09829681099</c:v>
                </c:pt>
                <c:pt idx="126">
                  <c:v>256517.41992541531</c:v>
                </c:pt>
                <c:pt idx="127">
                  <c:v>257057.94442045692</c:v>
                </c:pt>
                <c:pt idx="128">
                  <c:v>257589.83611643111</c:v>
                </c:pt>
                <c:pt idx="129">
                  <c:v>258113.25627798913</c:v>
                </c:pt>
                <c:pt idx="130">
                  <c:v>258628.36315728456</c:v>
                </c:pt>
                <c:pt idx="131">
                  <c:v>259135.31205024809</c:v>
                </c:pt>
                <c:pt idx="132">
                  <c:v>259634.25535181104</c:v>
                </c:pt>
                <c:pt idx="133">
                  <c:v>260125.34261009743</c:v>
                </c:pt>
                <c:pt idx="134">
                  <c:v>260608.72057960375</c:v>
                </c:pt>
                <c:pt idx="135">
                  <c:v>261084.53327338488</c:v>
                </c:pt>
                <c:pt idx="136">
                  <c:v>261552.92201426596</c:v>
                </c:pt>
                <c:pt idx="137">
                  <c:v>262014.02548509664</c:v>
                </c:pt>
                <c:pt idx="138">
                  <c:v>262467.97977806738</c:v>
                </c:pt>
                <c:pt idx="139">
                  <c:v>262914.9184431039</c:v>
                </c:pt>
                <c:pt idx="140">
                  <c:v>263354.97253535816</c:v>
                </c:pt>
                <c:pt idx="141">
                  <c:v>263788.27066181146</c:v>
                </c:pt>
                <c:pt idx="142">
                  <c:v>264214.93902700767</c:v>
                </c:pt>
                <c:pt idx="143">
                  <c:v>264635.10147793207</c:v>
                </c:pt>
                <c:pt idx="144">
                  <c:v>265048.8795480511</c:v>
                </c:pt>
                <c:pt idx="145">
                  <c:v>265456.39250053035</c:v>
                </c:pt>
                <c:pt idx="146">
                  <c:v>265857.75737064454</c:v>
                </c:pt>
                <c:pt idx="147">
                  <c:v>266253.08900739613</c:v>
                </c:pt>
                <c:pt idx="148">
                  <c:v>266642.50011435495</c:v>
                </c:pt>
                <c:pt idx="149">
                  <c:v>267026.10128973663</c:v>
                </c:pt>
                <c:pt idx="150">
                  <c:v>267404.0010657314</c:v>
                </c:pt>
                <c:pt idx="151">
                  <c:v>267776.30594709824</c:v>
                </c:pt>
                <c:pt idx="152">
                  <c:v>268143.12044903834</c:v>
                </c:pt>
                <c:pt idx="153">
                  <c:v>268504.54713436088</c:v>
                </c:pt>
                <c:pt idx="154">
                  <c:v>268860.68664995476</c:v>
                </c:pt>
                <c:pt idx="155">
                  <c:v>269211.63776257867</c:v>
                </c:pt>
                <c:pt idx="156">
                  <c:v>269557.49739398307</c:v>
                </c:pt>
                <c:pt idx="157">
                  <c:v>269898.36065537523</c:v>
                </c:pt>
                <c:pt idx="158">
                  <c:v>270234.32088124187</c:v>
                </c:pt>
                <c:pt idx="159">
                  <c:v>270565.46966253826</c:v>
                </c:pt>
                <c:pt idx="160">
                  <c:v>270891.89687925874</c:v>
                </c:pt>
                <c:pt idx="161">
                  <c:v>271213.69073239807</c:v>
                </c:pt>
                <c:pt idx="162">
                  <c:v>271530.93777531583</c:v>
                </c:pt>
                <c:pt idx="163">
                  <c:v>271843.72294451518</c:v>
                </c:pt>
                <c:pt idx="164">
                  <c:v>272152.12958984636</c:v>
                </c:pt>
                <c:pt idx="165">
                  <c:v>272456.2395041461</c:v>
                </c:pt>
                <c:pt idx="166">
                  <c:v>272756.13295232342</c:v>
                </c:pt>
                <c:pt idx="167">
                  <c:v>273051.88869990193</c:v>
                </c:pt>
                <c:pt idx="168">
                  <c:v>273343.58404102927</c:v>
                </c:pt>
                <c:pt idx="169">
                  <c:v>273631.29482596257</c:v>
                </c:pt>
                <c:pt idx="170">
                  <c:v>273915.09548804146</c:v>
                </c:pt>
                <c:pt idx="171">
                  <c:v>274195.05907015671</c:v>
                </c:pt>
                <c:pt idx="172">
                  <c:v>274471.25725072442</c:v>
                </c:pt>
                <c:pt idx="173">
                  <c:v>274743.76036917465</c:v>
                </c:pt>
                <c:pt idx="174">
                  <c:v>275012.63745096477</c:v>
                </c:pt>
                <c:pt idx="175">
                  <c:v>275277.95623212488</c:v>
                </c:pt>
                <c:pt idx="176">
                  <c:v>275539.78318334511</c:v>
                </c:pt>
                <c:pt idx="177">
                  <c:v>275798.18353361223</c:v>
                </c:pt>
                <c:pt idx="178">
                  <c:v>276053.22129340586</c:v>
                </c:pt>
                <c:pt idx="179">
                  <c:v>276304.95927746041</c:v>
                </c:pt>
                <c:pt idx="180">
                  <c:v>276553.45912710187</c:v>
                </c:pt>
                <c:pt idx="181">
                  <c:v>276798.78133216867</c:v>
                </c:pt>
                <c:pt idx="182">
                  <c:v>277040.98525252054</c:v>
                </c:pt>
                <c:pt idx="183">
                  <c:v>277280.12913914811</c:v>
                </c:pt>
                <c:pt idx="184">
                  <c:v>277516.27015488682</c:v>
                </c:pt>
                <c:pt idx="185">
                  <c:v>277749.46439474385</c:v>
                </c:pt>
                <c:pt idx="186">
                  <c:v>277979.76690584619</c:v>
                </c:pt>
                <c:pt idx="187">
                  <c:v>278207.2317070149</c:v>
                </c:pt>
                <c:pt idx="188">
                  <c:v>278431.9118079748</c:v>
                </c:pt>
                <c:pt idx="189">
                  <c:v>278653.85922820476</c:v>
                </c:pt>
                <c:pt idx="190">
                  <c:v>278873.12501543591</c:v>
                </c:pt>
                <c:pt idx="191">
                  <c:v>279089.75926380407</c:v>
                </c:pt>
                <c:pt idx="192">
                  <c:v>279303.8111316638</c:v>
                </c:pt>
                <c:pt idx="193">
                  <c:v>279515.32885906921</c:v>
                </c:pt>
                <c:pt idx="194">
                  <c:v>279724.35978492757</c:v>
                </c:pt>
                <c:pt idx="195">
                  <c:v>279930.95036383404</c:v>
                </c:pt>
                <c:pt idx="196">
                  <c:v>280135.14618259034</c:v>
                </c:pt>
                <c:pt idx="197">
                  <c:v>280336.99197641603</c:v>
                </c:pt>
                <c:pt idx="198">
                  <c:v>280536.53164485592</c:v>
                </c:pt>
                <c:pt idx="199">
                  <c:v>280733.80826739146</c:v>
                </c:pt>
                <c:pt idx="200">
                  <c:v>280928.86411875958</c:v>
                </c:pt>
                <c:pt idx="201">
                  <c:v>281121.74068398535</c:v>
                </c:pt>
                <c:pt idx="202">
                  <c:v>281312.47867313493</c:v>
                </c:pt>
                <c:pt idx="203">
                  <c:v>281501.11803579162</c:v>
                </c:pt>
                <c:pt idx="204">
                  <c:v>281687.69797526207</c:v>
                </c:pt>
                <c:pt idx="205">
                  <c:v>281872.25696251716</c:v>
                </c:pt>
                <c:pt idx="206">
                  <c:v>282054.83274987258</c:v>
                </c:pt>
                <c:pt idx="207">
                  <c:v>282235.46238441323</c:v>
                </c:pt>
                <c:pt idx="208">
                  <c:v>282414.18222116743</c:v>
                </c:pt>
                <c:pt idx="209">
                  <c:v>282591.02793603489</c:v>
                </c:pt>
                <c:pt idx="210">
                  <c:v>282766.03453847335</c:v>
                </c:pt>
                <c:pt idx="211">
                  <c:v>282939.23638394749</c:v>
                </c:pt>
                <c:pt idx="212">
                  <c:v>283110.66718614619</c:v>
                </c:pt>
                <c:pt idx="213">
                  <c:v>283280.36002897139</c:v>
                </c:pt>
                <c:pt idx="214">
                  <c:v>283448.34737830225</c:v>
                </c:pt>
                <c:pt idx="215">
                  <c:v>283614.66109354049</c:v>
                </c:pt>
                <c:pt idx="216">
                  <c:v>283779.33243893972</c:v>
                </c:pt>
                <c:pt idx="217">
                  <c:v>283942.39209472283</c:v>
                </c:pt>
                <c:pt idx="218">
                  <c:v>284103.87016799184</c:v>
                </c:pt>
                <c:pt idx="219">
                  <c:v>284263.79620343458</c:v>
                </c:pt>
                <c:pt idx="220">
                  <c:v>284422.1991938306</c:v>
                </c:pt>
                <c:pt idx="221">
                  <c:v>284579.10759036063</c:v>
                </c:pt>
                <c:pt idx="222">
                  <c:v>284734.54931272462</c:v>
                </c:pt>
                <c:pt idx="223">
                  <c:v>284888.55175906955</c:v>
                </c:pt>
                <c:pt idx="224">
                  <c:v>285041.14181573241</c:v>
                </c:pt>
                <c:pt idx="225">
                  <c:v>285192.34586680128</c:v>
                </c:pt>
                <c:pt idx="226">
                  <c:v>285342.18980349705</c:v>
                </c:pt>
                <c:pt idx="227">
                  <c:v>285490.69903338089</c:v>
                </c:pt>
                <c:pt idx="228">
                  <c:v>285637.89848938899</c:v>
                </c:pt>
                <c:pt idx="229">
                  <c:v>285783.8126386989</c:v>
                </c:pt>
                <c:pt idx="230">
                  <c:v>285928.46549143025</c:v>
                </c:pt>
                <c:pt idx="231">
                  <c:v>286071.88060918218</c:v>
                </c:pt>
                <c:pt idx="232">
                  <c:v>286214.08111341245</c:v>
                </c:pt>
                <c:pt idx="233">
                  <c:v>286355.08969365974</c:v>
                </c:pt>
                <c:pt idx="234">
                  <c:v>286494.9286156114</c:v>
                </c:pt>
                <c:pt idx="235">
                  <c:v>286633.61972902139</c:v>
                </c:pt>
                <c:pt idx="236">
                  <c:v>286771.18447548064</c:v>
                </c:pt>
                <c:pt idx="237">
                  <c:v>286907.64389604091</c:v>
                </c:pt>
                <c:pt idx="238">
                  <c:v>287043.01863869774</c:v>
                </c:pt>
                <c:pt idx="239">
                  <c:v>287177.32896573254</c:v>
                </c:pt>
                <c:pt idx="240">
                  <c:v>287310.59476091783</c:v>
                </c:pt>
                <c:pt idx="241">
                  <c:v>287442.83553658839</c:v>
                </c:pt>
                <c:pt idx="242">
                  <c:v>287574.0704405795</c:v>
                </c:pt>
                <c:pt idx="243">
                  <c:v>287704.31826303614</c:v>
                </c:pt>
                <c:pt idx="244">
                  <c:v>287833.59744309459</c:v>
                </c:pt>
                <c:pt idx="245">
                  <c:v>287961.92607543973</c:v>
                </c:pt>
                <c:pt idx="246">
                  <c:v>288089.32191673951</c:v>
                </c:pt>
                <c:pt idx="247">
                  <c:v>288215.80239195895</c:v>
                </c:pt>
                <c:pt idx="248">
                  <c:v>288341.38460055686</c:v>
                </c:pt>
                <c:pt idx="249">
                  <c:v>288466.08532256633</c:v>
                </c:pt>
                <c:pt idx="250">
                  <c:v>288589.92102456157</c:v>
                </c:pt>
                <c:pt idx="251">
                  <c:v>288712.9078655137</c:v>
                </c:pt>
                <c:pt idx="252">
                  <c:v>288835.061702537</c:v>
                </c:pt>
                <c:pt idx="253">
                  <c:v>288956.39809652732</c:v>
                </c:pt>
                <c:pt idx="254">
                  <c:v>289076.93231769593</c:v>
                </c:pt>
                <c:pt idx="255">
                  <c:v>289196.67935099965</c:v>
                </c:pt>
                <c:pt idx="256">
                  <c:v>289315.6539014692</c:v>
                </c:pt>
                <c:pt idx="257">
                  <c:v>289433.87039943878</c:v>
                </c:pt>
                <c:pt idx="258">
                  <c:v>289551.34300567716</c:v>
                </c:pt>
                <c:pt idx="259">
                  <c:v>289668.08561642363</c:v>
                </c:pt>
                <c:pt idx="260">
                  <c:v>289784.11186832917</c:v>
                </c:pt>
                <c:pt idx="261">
                  <c:v>289899.4351433058</c:v>
                </c:pt>
                <c:pt idx="262">
                  <c:v>290014.06857328571</c:v>
                </c:pt>
                <c:pt idx="263">
                  <c:v>290128.02504489006</c:v>
                </c:pt>
                <c:pt idx="264">
                  <c:v>290241.31720401219</c:v>
                </c:pt>
                <c:pt idx="265">
                  <c:v>290353.95746031444</c:v>
                </c:pt>
                <c:pt idx="266">
                  <c:v>290465.95799164084</c:v>
                </c:pt>
                <c:pt idx="267">
                  <c:v>290577.33074834774</c:v>
                </c:pt>
                <c:pt idx="268">
                  <c:v>290688.08745755343</c:v>
                </c:pt>
                <c:pt idx="269">
                  <c:v>290798.23962730804</c:v>
                </c:pt>
                <c:pt idx="270">
                  <c:v>290907.79855068616</c:v>
                </c:pt>
                <c:pt idx="271">
                  <c:v>291016.77530980267</c:v>
                </c:pt>
                <c:pt idx="272">
                  <c:v>291125.18077975325</c:v>
                </c:pt>
                <c:pt idx="273">
                  <c:v>291233.02563248196</c:v>
                </c:pt>
                <c:pt idx="274">
                  <c:v>291340.32034057588</c:v>
                </c:pt>
                <c:pt idx="275">
                  <c:v>291447.07518098963</c:v>
                </c:pt>
                <c:pt idx="276">
                  <c:v>291553.30023869919</c:v>
                </c:pt>
                <c:pt idx="277">
                  <c:v>291659.00541028893</c:v>
                </c:pt>
                <c:pt idx="278">
                  <c:v>291764.20040747034</c:v>
                </c:pt>
                <c:pt idx="279">
                  <c:v>291868.89476053556</c:v>
                </c:pt>
                <c:pt idx="280">
                  <c:v>291973.09782174672</c:v>
                </c:pt>
                <c:pt idx="281">
                  <c:v>292076.81876866124</c:v>
                </c:pt>
                <c:pt idx="282">
                  <c:v>292180.06660739554</c:v>
                </c:pt>
                <c:pt idx="283">
                  <c:v>292282.85017582786</c:v>
                </c:pt>
                <c:pt idx="284">
                  <c:v>292385.17814674054</c:v>
                </c:pt>
                <c:pt idx="285">
                  <c:v>292487.05903090455</c:v>
                </c:pt>
                <c:pt idx="286">
                  <c:v>292588.50118010561</c:v>
                </c:pt>
                <c:pt idx="287">
                  <c:v>292689.51279011444</c:v>
                </c:pt>
                <c:pt idx="288">
                  <c:v>292790.10190360079</c:v>
                </c:pt>
                <c:pt idx="289">
                  <c:v>292890.27641299379</c:v>
                </c:pt>
                <c:pt idx="290">
                  <c:v>292990.04406328819</c:v>
                </c:pt>
                <c:pt idx="291">
                  <c:v>293089.41245479905</c:v>
                </c:pt>
                <c:pt idx="292">
                  <c:v>293188.38904586365</c:v>
                </c:pt>
                <c:pt idx="293">
                  <c:v>293286.98115549411</c:v>
                </c:pt>
                <c:pt idx="294">
                  <c:v>293385.19596598059</c:v>
                </c:pt>
                <c:pt idx="295">
                  <c:v>293483.04052544403</c:v>
                </c:pt>
                <c:pt idx="296">
                  <c:v>293580.52175034373</c:v>
                </c:pt>
                <c:pt idx="297">
                  <c:v>293677.64642793627</c:v>
                </c:pt>
                <c:pt idx="298">
                  <c:v>293774.42121868895</c:v>
                </c:pt>
                <c:pt idx="299">
                  <c:v>293870.85265864874</c:v>
                </c:pt>
                <c:pt idx="300">
                  <c:v>293966.94716176612</c:v>
                </c:pt>
                <c:pt idx="301">
                  <c:v>294062.71102217596</c:v>
                </c:pt>
                <c:pt idx="302">
                  <c:v>294158.15041643602</c:v>
                </c:pt>
                <c:pt idx="303">
                  <c:v>294253.27140572289</c:v>
                </c:pt>
                <c:pt idx="304">
                  <c:v>294348.07993798779</c:v>
                </c:pt>
                <c:pt idx="305">
                  <c:v>294442.58185007132</c:v>
                </c:pt>
                <c:pt idx="306">
                  <c:v>294536.78286977927</c:v>
                </c:pt>
                <c:pt idx="307">
                  <c:v>294630.68861791946</c:v>
                </c:pt>
                <c:pt idx="308">
                  <c:v>294724.30461030046</c:v>
                </c:pt>
                <c:pt idx="309">
                  <c:v>294817.63625969272</c:v>
                </c:pt>
                <c:pt idx="310">
                  <c:v>294910.68887775403</c:v>
                </c:pt>
                <c:pt idx="311">
                  <c:v>295003.46767691779</c:v>
                </c:pt>
                <c:pt idx="312">
                  <c:v>295095.97777224664</c:v>
                </c:pt>
                <c:pt idx="313">
                  <c:v>295188.22418325167</c:v>
                </c:pt>
                <c:pt idx="314">
                  <c:v>295280.21183567733</c:v>
                </c:pt>
                <c:pt idx="315">
                  <c:v>295371.94556325249</c:v>
                </c:pt>
                <c:pt idx="316">
                  <c:v>295463.43010941002</c:v>
                </c:pt>
                <c:pt idx="317">
                  <c:v>295554.67012897332</c:v>
                </c:pt>
                <c:pt idx="318">
                  <c:v>295645.67018981144</c:v>
                </c:pt>
                <c:pt idx="319">
                  <c:v>295736.43477446353</c:v>
                </c:pt>
                <c:pt idx="320">
                  <c:v>295826.96828173299</c:v>
                </c:pt>
                <c:pt idx="321">
                  <c:v>295917.27502825134</c:v>
                </c:pt>
                <c:pt idx="322">
                  <c:v>296007.35925001354</c:v>
                </c:pt>
                <c:pt idx="323">
                  <c:v>296097.22510388435</c:v>
                </c:pt>
                <c:pt idx="324">
                  <c:v>296186.87666907627</c:v>
                </c:pt>
                <c:pt idx="325">
                  <c:v>296276.3179486001</c:v>
                </c:pt>
                <c:pt idx="326">
                  <c:v>296365.55287068884</c:v>
                </c:pt>
                <c:pt idx="327">
                  <c:v>296454.58529019402</c:v>
                </c:pt>
                <c:pt idx="328">
                  <c:v>296543.41898995696</c:v>
                </c:pt>
                <c:pt idx="329">
                  <c:v>296632.05768215377</c:v>
                </c:pt>
                <c:pt idx="330">
                  <c:v>296720.50500961527</c:v>
                </c:pt>
                <c:pt idx="331">
                  <c:v>296808.76454712264</c:v>
                </c:pt>
                <c:pt idx="332">
                  <c:v>296896.83980267844</c:v>
                </c:pt>
                <c:pt idx="333">
                  <c:v>296984.73421875422</c:v>
                </c:pt>
                <c:pt idx="334">
                  <c:v>297072.45117351442</c:v>
                </c:pt>
                <c:pt idx="335">
                  <c:v>297159.99398201791</c:v>
                </c:pt>
                <c:pt idx="336">
                  <c:v>297247.36589739687</c:v>
                </c:pt>
                <c:pt idx="337">
                  <c:v>297334.57011201337</c:v>
                </c:pt>
                <c:pt idx="338">
                  <c:v>297421.60975859448</c:v>
                </c:pt>
                <c:pt idx="339">
                  <c:v>297508.48791134689</c:v>
                </c:pt>
                <c:pt idx="340">
                  <c:v>297595.20758704928</c:v>
                </c:pt>
                <c:pt idx="341">
                  <c:v>297681.77174612589</c:v>
                </c:pt>
                <c:pt idx="342">
                  <c:v>297768.18329369865</c:v>
                </c:pt>
                <c:pt idx="343">
                  <c:v>297854.44508062064</c:v>
                </c:pt>
                <c:pt idx="344">
                  <c:v>297940.55990448938</c:v>
                </c:pt>
                <c:pt idx="345">
                  <c:v>298026.53051064233</c:v>
                </c:pt>
                <c:pt idx="346">
                  <c:v>298112.35959313274</c:v>
                </c:pt>
                <c:pt idx="347">
                  <c:v>298198.04979568749</c:v>
                </c:pt>
                <c:pt idx="348">
                  <c:v>298283.60371264763</c:v>
                </c:pt>
                <c:pt idx="349">
                  <c:v>298369.02388989052</c:v>
                </c:pt>
                <c:pt idx="350">
                  <c:v>298454.31282573572</c:v>
                </c:pt>
                <c:pt idx="351">
                  <c:v>298539.47297183261</c:v>
                </c:pt>
                <c:pt idx="352">
                  <c:v>298624.50673403294</c:v>
                </c:pt>
                <c:pt idx="353">
                  <c:v>298709.41647324606</c:v>
                </c:pt>
                <c:pt idx="354">
                  <c:v>298794.2045062781</c:v>
                </c:pt>
                <c:pt idx="355">
                  <c:v>298878.87310665654</c:v>
                </c:pt>
                <c:pt idx="356">
                  <c:v>298963.42450543825</c:v>
                </c:pt>
                <c:pt idx="357">
                  <c:v>299047.86089200282</c:v>
                </c:pt>
                <c:pt idx="358">
                  <c:v>299132.18441483116</c:v>
                </c:pt>
                <c:pt idx="359">
                  <c:v>299216.39718226989</c:v>
                </c:pt>
                <c:pt idx="360">
                  <c:v>299300.50126328052</c:v>
                </c:pt>
                <c:pt idx="361">
                  <c:v>299384.4986881754</c:v>
                </c:pt>
                <c:pt idx="362">
                  <c:v>299468.39144933963</c:v>
                </c:pt>
                <c:pt idx="363">
                  <c:v>299552.18150194007</c:v>
                </c:pt>
                <c:pt idx="364">
                  <c:v>299635.87076461967</c:v>
                </c:pt>
                <c:pt idx="365">
                  <c:v>299719.46112018038</c:v>
                </c:pt>
                <c:pt idx="366">
                  <c:v>299802.95441625279</c:v>
                </c:pt>
                <c:pt idx="367">
                  <c:v>299886.35246595251</c:v>
                </c:pt>
                <c:pt idx="368">
                  <c:v>299969.6570485257</c:v>
                </c:pt>
                <c:pt idx="369">
                  <c:v>300052.86990998109</c:v>
                </c:pt>
                <c:pt idx="370">
                  <c:v>300135.99276371137</c:v>
                </c:pt>
                <c:pt idx="371">
                  <c:v>300219.0272911021</c:v>
                </c:pt>
                <c:pt idx="372">
                  <c:v>300301.97514212999</c:v>
                </c:pt>
                <c:pt idx="373">
                  <c:v>300384.83793594915</c:v>
                </c:pt>
                <c:pt idx="374">
                  <c:v>300467.61726146744</c:v>
                </c:pt>
                <c:pt idx="375">
                  <c:v>300550.31467791094</c:v>
                </c:pt>
                <c:pt idx="376">
                  <c:v>300632.93171537895</c:v>
                </c:pt>
                <c:pt idx="377">
                  <c:v>300715.46987538744</c:v>
                </c:pt>
                <c:pt idx="378">
                  <c:v>300797.93063140375</c:v>
                </c:pt>
                <c:pt idx="379">
                  <c:v>300880.31542936992</c:v>
                </c:pt>
                <c:pt idx="380">
                  <c:v>300962.62568821717</c:v>
                </c:pt>
                <c:pt idx="381">
                  <c:v>301044.86280037055</c:v>
                </c:pt>
                <c:pt idx="382">
                  <c:v>301127.02813224396</c:v>
                </c:pt>
                <c:pt idx="383">
                  <c:v>301209.12302472576</c:v>
                </c:pt>
                <c:pt idx="384">
                  <c:v>301291.14879365632</c:v>
                </c:pt>
                <c:pt idx="385">
                  <c:v>301373.1067302954</c:v>
                </c:pt>
                <c:pt idx="386">
                  <c:v>301454.99810178118</c:v>
                </c:pt>
                <c:pt idx="387">
                  <c:v>301536.82415158133</c:v>
                </c:pt>
                <c:pt idx="388">
                  <c:v>301618.586099935</c:v>
                </c:pt>
                <c:pt idx="389">
                  <c:v>301700.28514428658</c:v>
                </c:pt>
                <c:pt idx="390">
                  <c:v>301781.92245971173</c:v>
                </c:pt>
                <c:pt idx="391">
                  <c:v>301863.49919933523</c:v>
                </c:pt>
                <c:pt idx="392">
                  <c:v>301945.01649474085</c:v>
                </c:pt>
                <c:pt idx="393">
                  <c:v>302026.47545637377</c:v>
                </c:pt>
                <c:pt idx="394">
                  <c:v>302107.87717393576</c:v>
                </c:pt>
                <c:pt idx="395">
                  <c:v>302189.2227167724</c:v>
                </c:pt>
                <c:pt idx="396">
                  <c:v>302270.51313425315</c:v>
                </c:pt>
                <c:pt idx="397">
                  <c:v>302351.74945614522</c:v>
                </c:pt>
                <c:pt idx="398">
                  <c:v>302432.93269297894</c:v>
                </c:pt>
                <c:pt idx="399">
                  <c:v>302514.0638364075</c:v>
                </c:pt>
                <c:pt idx="400">
                  <c:v>302595.14385955979</c:v>
                </c:pt>
                <c:pt idx="401">
                  <c:v>302676.17371738591</c:v>
                </c:pt>
                <c:pt idx="402">
                  <c:v>302757.15434699727</c:v>
                </c:pt>
                <c:pt idx="403">
                  <c:v>302838.08666799957</c:v>
                </c:pt>
                <c:pt idx="404">
                  <c:v>302918.97158281971</c:v>
                </c:pt>
                <c:pt idx="405">
                  <c:v>302999.80997702706</c:v>
                </c:pt>
                <c:pt idx="406">
                  <c:v>303080.60271964793</c:v>
                </c:pt>
                <c:pt idx="407">
                  <c:v>303161.35066347494</c:v>
                </c:pt>
                <c:pt idx="408">
                  <c:v>303242.05464537017</c:v>
                </c:pt>
                <c:pt idx="409">
                  <c:v>303322.71548656264</c:v>
                </c:pt>
                <c:pt idx="410">
                  <c:v>303403.33399294049</c:v>
                </c:pt>
                <c:pt idx="411">
                  <c:v>303483.91095533769</c:v>
                </c:pt>
                <c:pt idx="412">
                  <c:v>303564.44714981463</c:v>
                </c:pt>
                <c:pt idx="413">
                  <c:v>303644.94333793479</c:v>
                </c:pt>
                <c:pt idx="414">
                  <c:v>303725.40026703553</c:v>
                </c:pt>
                <c:pt idx="415">
                  <c:v>303805.81867049314</c:v>
                </c:pt>
                <c:pt idx="416">
                  <c:v>303886.19926798443</c:v>
                </c:pt>
                <c:pt idx="417">
                  <c:v>303966.54276574211</c:v>
                </c:pt>
                <c:pt idx="418">
                  <c:v>304046.8498568064</c:v>
                </c:pt>
                <c:pt idx="419">
                  <c:v>304127.12122127094</c:v>
                </c:pt>
                <c:pt idx="420">
                  <c:v>304207.35752652498</c:v>
                </c:pt>
                <c:pt idx="421">
                  <c:v>304287.55942749087</c:v>
                </c:pt>
                <c:pt idx="422">
                  <c:v>304367.72756685631</c:v>
                </c:pt>
                <c:pt idx="423">
                  <c:v>304447.86257530359</c:v>
                </c:pt>
                <c:pt idx="424">
                  <c:v>304527.96507173346</c:v>
                </c:pt>
                <c:pt idx="425">
                  <c:v>304608.03566348535</c:v>
                </c:pt>
                <c:pt idx="426">
                  <c:v>304688.07494655327</c:v>
                </c:pt>
                <c:pt idx="427">
                  <c:v>304768.0835057979</c:v>
                </c:pt>
                <c:pt idx="428">
                  <c:v>304848.06191515428</c:v>
                </c:pt>
                <c:pt idx="429">
                  <c:v>304928.01073783613</c:v>
                </c:pt>
                <c:pt idx="430">
                  <c:v>305007.93052653619</c:v>
                </c:pt>
                <c:pt idx="431">
                  <c:v>305087.82182362262</c:v>
                </c:pt>
                <c:pt idx="432">
                  <c:v>305167.68516133173</c:v>
                </c:pt>
                <c:pt idx="433">
                  <c:v>305247.52106195758</c:v>
                </c:pt>
                <c:pt idx="434">
                  <c:v>305327.33003803762</c:v>
                </c:pt>
                <c:pt idx="435">
                  <c:v>305407.11259253451</c:v>
                </c:pt>
                <c:pt idx="436">
                  <c:v>305486.86921901564</c:v>
                </c:pt>
                <c:pt idx="437">
                  <c:v>305566.60040182841</c:v>
                </c:pt>
                <c:pt idx="438">
                  <c:v>305646.30661627196</c:v>
                </c:pt>
                <c:pt idx="439">
                  <c:v>305725.98832876707</c:v>
                </c:pt>
                <c:pt idx="440">
                  <c:v>305805.64599702141</c:v>
                </c:pt>
                <c:pt idx="441">
                  <c:v>305885.28007019224</c:v>
                </c:pt>
                <c:pt idx="442">
                  <c:v>305964.89098904672</c:v>
                </c:pt>
                <c:pt idx="443">
                  <c:v>306044.47918611806</c:v>
                </c:pt>
                <c:pt idx="444">
                  <c:v>306124.04508585972</c:v>
                </c:pt>
                <c:pt idx="445">
                  <c:v>306203.58910479594</c:v>
                </c:pt>
                <c:pt idx="446">
                  <c:v>306283.11165167025</c:v>
                </c:pt>
                <c:pt idx="447">
                  <c:v>306362.61312759056</c:v>
                </c:pt>
                <c:pt idx="448">
                  <c:v>306442.09392617206</c:v>
                </c:pt>
                <c:pt idx="449">
                  <c:v>306521.55443367688</c:v>
                </c:pt>
                <c:pt idx="450">
                  <c:v>306600.99502915173</c:v>
                </c:pt>
                <c:pt idx="451">
                  <c:v>306680.41608456237</c:v>
                </c:pt>
                <c:pt idx="452">
                  <c:v>306759.81796492625</c:v>
                </c:pt>
                <c:pt idx="453">
                  <c:v>306839.20102844201</c:v>
                </c:pt>
                <c:pt idx="454">
                  <c:v>306918.56562661706</c:v>
                </c:pt>
                <c:pt idx="455">
                  <c:v>306997.91210439231</c:v>
                </c:pt>
                <c:pt idx="456">
                  <c:v>307077.24080026528</c:v>
                </c:pt>
                <c:pt idx="457">
                  <c:v>307156.55204641016</c:v>
                </c:pt>
                <c:pt idx="458">
                  <c:v>307235.8461687956</c:v>
                </c:pt>
                <c:pt idx="459">
                  <c:v>307315.12348730158</c:v>
                </c:pt>
                <c:pt idx="460">
                  <c:v>307394.38431583217</c:v>
                </c:pt>
                <c:pt idx="461">
                  <c:v>307473.62896242767</c:v>
                </c:pt>
                <c:pt idx="462">
                  <c:v>307552.85772937397</c:v>
                </c:pt>
                <c:pt idx="463">
                  <c:v>307632.0709133104</c:v>
                </c:pt>
                <c:pt idx="464">
                  <c:v>307711.26880533464</c:v>
                </c:pt>
                <c:pt idx="465">
                  <c:v>307790.4516911066</c:v>
                </c:pt>
                <c:pt idx="466">
                  <c:v>307869.61985095002</c:v>
                </c:pt>
                <c:pt idx="467">
                  <c:v>307948.7735599521</c:v>
                </c:pt>
                <c:pt idx="468">
                  <c:v>308027.91308806092</c:v>
                </c:pt>
                <c:pt idx="469">
                  <c:v>308107.03870018228</c:v>
                </c:pt>
                <c:pt idx="470">
                  <c:v>308186.1506562733</c:v>
                </c:pt>
                <c:pt idx="471">
                  <c:v>308265.24921143462</c:v>
                </c:pt>
                <c:pt idx="472">
                  <c:v>308344.33461600204</c:v>
                </c:pt>
                <c:pt idx="473">
                  <c:v>308423.40711563459</c:v>
                </c:pt>
                <c:pt idx="474">
                  <c:v>308502.46695140225</c:v>
                </c:pt>
                <c:pt idx="475">
                  <c:v>308581.51435987203</c:v>
                </c:pt>
                <c:pt idx="476">
                  <c:v>308660.5495731915</c:v>
                </c:pt>
                <c:pt idx="477">
                  <c:v>308739.57281917159</c:v>
                </c:pt>
                <c:pt idx="478">
                  <c:v>308818.58432136779</c:v>
                </c:pt>
                <c:pt idx="479">
                  <c:v>308897.58429915935</c:v>
                </c:pt>
                <c:pt idx="480">
                  <c:v>308976.57296782738</c:v>
                </c:pt>
                <c:pt idx="481">
                  <c:v>309055.55053863156</c:v>
                </c:pt>
                <c:pt idx="482">
                  <c:v>309134.51721888513</c:v>
                </c:pt>
                <c:pt idx="483">
                  <c:v>309213.4732120285</c:v>
                </c:pt>
                <c:pt idx="484">
                  <c:v>309292.4187177018</c:v>
                </c:pt>
                <c:pt idx="485">
                  <c:v>309371.35393181577</c:v>
                </c:pt>
                <c:pt idx="486">
                  <c:v>309450.27904662164</c:v>
                </c:pt>
                <c:pt idx="487">
                  <c:v>309529.19425077888</c:v>
                </c:pt>
                <c:pt idx="488">
                  <c:v>309608.09972942306</c:v>
                </c:pt>
                <c:pt idx="489">
                  <c:v>309686.99566423125</c:v>
                </c:pt>
                <c:pt idx="490">
                  <c:v>309765.88223348674</c:v>
                </c:pt>
                <c:pt idx="491">
                  <c:v>309844.75961214217</c:v>
                </c:pt>
                <c:pt idx="492">
                  <c:v>309923.62797188235</c:v>
                </c:pt>
                <c:pt idx="493">
                  <c:v>310002.48748118471</c:v>
                </c:pt>
                <c:pt idx="494">
                  <c:v>310081.3383053795</c:v>
                </c:pt>
                <c:pt idx="495">
                  <c:v>310160.18060670851</c:v>
                </c:pt>
                <c:pt idx="496">
                  <c:v>310239.01454438275</c:v>
                </c:pt>
                <c:pt idx="497">
                  <c:v>310317.84027463914</c:v>
                </c:pt>
                <c:pt idx="498">
                  <c:v>310396.65795079601</c:v>
                </c:pt>
                <c:pt idx="499">
                  <c:v>310475.46772330778</c:v>
                </c:pt>
                <c:pt idx="500">
                  <c:v>310554.26973981789</c:v>
                </c:pt>
                <c:pt idx="501">
                  <c:v>310633.06414521229</c:v>
                </c:pt>
                <c:pt idx="502">
                  <c:v>310711.85108167003</c:v>
                </c:pt>
                <c:pt idx="503">
                  <c:v>310790.63068871415</c:v>
                </c:pt>
                <c:pt idx="504">
                  <c:v>310869.4031032616</c:v>
                </c:pt>
                <c:pt idx="505">
                  <c:v>310948.16845967155</c:v>
                </c:pt>
                <c:pt idx="506">
                  <c:v>311026.92688979307</c:v>
                </c:pt>
                <c:pt idx="507">
                  <c:v>311105.67852301267</c:v>
                </c:pt>
                <c:pt idx="508">
                  <c:v>311184.42348629935</c:v>
                </c:pt>
                <c:pt idx="509">
                  <c:v>311263.16190425068</c:v>
                </c:pt>
                <c:pt idx="510">
                  <c:v>311341.8938991364</c:v>
                </c:pt>
                <c:pt idx="511">
                  <c:v>311420.6195909424</c:v>
                </c:pt>
                <c:pt idx="512">
                  <c:v>311499.33909741318</c:v>
                </c:pt>
                <c:pt idx="513">
                  <c:v>311578.0525340935</c:v>
                </c:pt>
                <c:pt idx="514">
                  <c:v>311656.76001436991</c:v>
                </c:pt>
                <c:pt idx="515">
                  <c:v>311735.46164951078</c:v>
                </c:pt>
                <c:pt idx="516">
                  <c:v>311814.15754870587</c:v>
                </c:pt>
                <c:pt idx="517">
                  <c:v>311892.84781910531</c:v>
                </c:pt>
                <c:pt idx="518">
                  <c:v>311971.53256585763</c:v>
                </c:pt>
                <c:pt idx="519">
                  <c:v>312050.21189214708</c:v>
                </c:pt>
                <c:pt idx="520">
                  <c:v>312128.88589923031</c:v>
                </c:pt>
                <c:pt idx="521">
                  <c:v>312207.55468647263</c:v>
                </c:pt>
                <c:pt idx="522">
                  <c:v>312286.21835138305</c:v>
                </c:pt>
                <c:pt idx="523">
                  <c:v>312364.87698964908</c:v>
                </c:pt>
                <c:pt idx="524">
                  <c:v>312443.53069517069</c:v>
                </c:pt>
                <c:pt idx="525">
                  <c:v>312522.17956009391</c:v>
                </c:pt>
                <c:pt idx="526">
                  <c:v>312600.82367484324</c:v>
                </c:pt>
                <c:pt idx="527">
                  <c:v>312679.46312815411</c:v>
                </c:pt>
                <c:pt idx="528">
                  <c:v>312758.09800710453</c:v>
                </c:pt>
                <c:pt idx="529">
                  <c:v>312836.7283971454</c:v>
                </c:pt>
                <c:pt idx="530">
                  <c:v>312915.35438213171</c:v>
                </c:pt>
                <c:pt idx="531">
                  <c:v>312993.97604435199</c:v>
                </c:pt>
                <c:pt idx="532">
                  <c:v>313072.59346455731</c:v>
                </c:pt>
                <c:pt idx="533">
                  <c:v>313151.20672199054</c:v>
                </c:pt>
                <c:pt idx="534">
                  <c:v>313229.81589441432</c:v>
                </c:pt>
                <c:pt idx="535">
                  <c:v>313308.42105813825</c:v>
                </c:pt>
                <c:pt idx="536">
                  <c:v>313387.02228804689</c:v>
                </c:pt>
                <c:pt idx="537">
                  <c:v>313465.61965762556</c:v>
                </c:pt>
                <c:pt idx="538">
                  <c:v>313544.21323898708</c:v>
                </c:pt>
                <c:pt idx="539">
                  <c:v>313622.80310289713</c:v>
                </c:pt>
                <c:pt idx="540">
                  <c:v>313701.38931879931</c:v>
                </c:pt>
                <c:pt idx="541">
                  <c:v>313779.97195484018</c:v>
                </c:pt>
                <c:pt idx="542">
                  <c:v>313858.55107789318</c:v>
                </c:pt>
                <c:pt idx="543">
                  <c:v>313937.12675358244</c:v>
                </c:pt>
                <c:pt idx="544">
                  <c:v>314015.69904630643</c:v>
                </c:pt>
                <c:pt idx="545">
                  <c:v>314094.26801926037</c:v>
                </c:pt>
                <c:pt idx="546">
                  <c:v>314172.83373445907</c:v>
                </c:pt>
                <c:pt idx="547">
                  <c:v>314251.39625275903</c:v>
                </c:pt>
                <c:pt idx="548">
                  <c:v>314329.95563387981</c:v>
                </c:pt>
                <c:pt idx="549">
                  <c:v>314408.51193642517</c:v>
                </c:pt>
                <c:pt idx="550">
                  <c:v>314487.06521790446</c:v>
                </c:pt>
                <c:pt idx="551">
                  <c:v>314565.61553475261</c:v>
                </c:pt>
                <c:pt idx="552">
                  <c:v>314644.16294235009</c:v>
                </c:pt>
                <c:pt idx="553">
                  <c:v>314722.70749504317</c:v>
                </c:pt>
                <c:pt idx="554">
                  <c:v>314801.24924616289</c:v>
                </c:pt>
                <c:pt idx="555">
                  <c:v>314879.78824804368</c:v>
                </c:pt>
                <c:pt idx="556">
                  <c:v>314958.32455204276</c:v>
                </c:pt>
                <c:pt idx="557">
                  <c:v>315036.85820855777</c:v>
                </c:pt>
                <c:pt idx="558">
                  <c:v>315115.3892670449</c:v>
                </c:pt>
                <c:pt idx="559">
                  <c:v>315193.91777603648</c:v>
                </c:pt>
                <c:pt idx="560">
                  <c:v>315272.44378315844</c:v>
                </c:pt>
                <c:pt idx="561">
                  <c:v>315350.9673351465</c:v>
                </c:pt>
                <c:pt idx="562">
                  <c:v>315429.48847786401</c:v>
                </c:pt>
                <c:pt idx="563">
                  <c:v>315508.00725631713</c:v>
                </c:pt>
                <c:pt idx="564">
                  <c:v>315586.52371467144</c:v>
                </c:pt>
                <c:pt idx="565">
                  <c:v>315665.03789626737</c:v>
                </c:pt>
                <c:pt idx="566">
                  <c:v>315743.54984363588</c:v>
                </c:pt>
                <c:pt idx="567">
                  <c:v>315822.05959851341</c:v>
                </c:pt>
                <c:pt idx="568">
                  <c:v>315900.56720185658</c:v>
                </c:pt>
                <c:pt idx="569">
                  <c:v>315979.07269385707</c:v>
                </c:pt>
                <c:pt idx="570">
                  <c:v>316057.57611395582</c:v>
                </c:pt>
                <c:pt idx="571">
                  <c:v>316136.07750085689</c:v>
                </c:pt>
                <c:pt idx="572">
                  <c:v>316214.57689254114</c:v>
                </c:pt>
                <c:pt idx="573">
                  <c:v>316293.07432628039</c:v>
                </c:pt>
                <c:pt idx="574">
                  <c:v>316371.56983864994</c:v>
                </c:pt>
                <c:pt idx="575">
                  <c:v>316450.06346554164</c:v>
                </c:pt>
                <c:pt idx="576">
                  <c:v>316528.55524217733</c:v>
                </c:pt>
                <c:pt idx="577">
                  <c:v>316607.04520312051</c:v>
                </c:pt>
                <c:pt idx="578">
                  <c:v>316685.53338228911</c:v>
                </c:pt>
                <c:pt idx="579">
                  <c:v>316764.01981296757</c:v>
                </c:pt>
                <c:pt idx="580">
                  <c:v>316842.50452781853</c:v>
                </c:pt>
                <c:pt idx="581">
                  <c:v>316920.98755889438</c:v>
                </c:pt>
                <c:pt idx="582">
                  <c:v>316999.46893764875</c:v>
                </c:pt>
                <c:pt idx="583">
                  <c:v>317077.94869494793</c:v>
                </c:pt>
                <c:pt idx="584">
                  <c:v>317156.42686108127</c:v>
                </c:pt>
                <c:pt idx="585">
                  <c:v>317234.90346577251</c:v>
                </c:pt>
                <c:pt idx="586">
                  <c:v>317313.37853819033</c:v>
                </c:pt>
                <c:pt idx="587">
                  <c:v>317391.85210695799</c:v>
                </c:pt>
                <c:pt idx="588">
                  <c:v>317470.32420016453</c:v>
                </c:pt>
                <c:pt idx="589">
                  <c:v>317548.79484537407</c:v>
                </c:pt>
                <c:pt idx="590">
                  <c:v>317627.26406963589</c:v>
                </c:pt>
                <c:pt idx="591">
                  <c:v>317705.7318994939</c:v>
                </c:pt>
                <c:pt idx="592">
                  <c:v>317784.1983609962</c:v>
                </c:pt>
                <c:pt idx="593">
                  <c:v>317862.66347970441</c:v>
                </c:pt>
                <c:pt idx="594">
                  <c:v>317941.12728070235</c:v>
                </c:pt>
                <c:pt idx="595">
                  <c:v>318019.58978860569</c:v>
                </c:pt>
                <c:pt idx="596">
                  <c:v>318098.05102756992</c:v>
                </c:pt>
                <c:pt idx="597">
                  <c:v>318176.51102129923</c:v>
                </c:pt>
                <c:pt idx="598">
                  <c:v>318254.96979305538</c:v>
                </c:pt>
                <c:pt idx="599">
                  <c:v>318333.42736566544</c:v>
                </c:pt>
                <c:pt idx="600">
                  <c:v>318411.88376152993</c:v>
                </c:pt>
                <c:pt idx="601">
                  <c:v>318490.33900263085</c:v>
                </c:pt>
                <c:pt idx="602">
                  <c:v>318568.79311054002</c:v>
                </c:pt>
                <c:pt idx="603">
                  <c:v>318647.24610642571</c:v>
                </c:pt>
                <c:pt idx="604">
                  <c:v>318725.69801106118</c:v>
                </c:pt>
                <c:pt idx="605">
                  <c:v>318804.14884483139</c:v>
                </c:pt>
                <c:pt idx="606">
                  <c:v>318882.59862774069</c:v>
                </c:pt>
                <c:pt idx="607">
                  <c:v>318961.04737941962</c:v>
                </c:pt>
                <c:pt idx="608">
                  <c:v>319039.49511913199</c:v>
                </c:pt>
                <c:pt idx="609">
                  <c:v>319117.94186578179</c:v>
                </c:pt>
                <c:pt idx="610">
                  <c:v>319196.38763791992</c:v>
                </c:pt>
                <c:pt idx="611">
                  <c:v>319274.83245375071</c:v>
                </c:pt>
                <c:pt idx="612">
                  <c:v>319353.27633113845</c:v>
                </c:pt>
                <c:pt idx="613">
                  <c:v>319431.71928761364</c:v>
                </c:pt>
                <c:pt idx="614">
                  <c:v>319510.16134037933</c:v>
                </c:pt>
                <c:pt idx="615">
                  <c:v>319588.60250631731</c:v>
                </c:pt>
                <c:pt idx="616">
                  <c:v>319667.04280199384</c:v>
                </c:pt>
                <c:pt idx="617">
                  <c:v>319745.4822436659</c:v>
                </c:pt>
                <c:pt idx="618">
                  <c:v>319823.92084728653</c:v>
                </c:pt>
                <c:pt idx="619">
                  <c:v>319902.35862851114</c:v>
                </c:pt>
                <c:pt idx="620">
                  <c:v>319980.79560270224</c:v>
                </c:pt>
                <c:pt idx="621">
                  <c:v>320059.23178493575</c:v>
                </c:pt>
                <c:pt idx="622">
                  <c:v>320137.66719000577</c:v>
                </c:pt>
                <c:pt idx="623">
                  <c:v>320216.10183242994</c:v>
                </c:pt>
                <c:pt idx="624">
                  <c:v>320294.53572645498</c:v>
                </c:pt>
                <c:pt idx="625">
                  <c:v>320372.96888606122</c:v>
                </c:pt>
                <c:pt idx="626">
                  <c:v>320451.40132496809</c:v>
                </c:pt>
                <c:pt idx="627">
                  <c:v>320529.83305663848</c:v>
                </c:pt>
                <c:pt idx="628">
                  <c:v>320608.26409428392</c:v>
                </c:pt>
                <c:pt idx="629">
                  <c:v>320686.69445086905</c:v>
                </c:pt>
                <c:pt idx="630">
                  <c:v>320765.12413911649</c:v>
                </c:pt>
                <c:pt idx="631">
                  <c:v>320843.55317151098</c:v>
                </c:pt>
                <c:pt idx="632">
                  <c:v>320921.98156030435</c:v>
                </c:pt>
                <c:pt idx="633">
                  <c:v>321000.40931751917</c:v>
                </c:pt>
                <c:pt idx="634">
                  <c:v>321078.83645495365</c:v>
                </c:pt>
                <c:pt idx="635">
                  <c:v>321157.26298418571</c:v>
                </c:pt>
                <c:pt idx="636">
                  <c:v>321235.68891657668</c:v>
                </c:pt>
                <c:pt idx="637">
                  <c:v>321314.11426327587</c:v>
                </c:pt>
                <c:pt idx="638">
                  <c:v>321392.53903522436</c:v>
                </c:pt>
                <c:pt idx="639">
                  <c:v>321470.96324315865</c:v>
                </c:pt>
                <c:pt idx="640">
                  <c:v>321549.38689761487</c:v>
                </c:pt>
                <c:pt idx="641">
                  <c:v>321627.81000893214</c:v>
                </c:pt>
                <c:pt idx="642">
                  <c:v>321706.23258725664</c:v>
                </c:pt>
                <c:pt idx="643">
                  <c:v>321784.65464254486</c:v>
                </c:pt>
                <c:pt idx="644">
                  <c:v>321863.07618456741</c:v>
                </c:pt>
                <c:pt idx="645">
                  <c:v>321941.49722291232</c:v>
                </c:pt>
                <c:pt idx="646">
                  <c:v>322019.91776698845</c:v>
                </c:pt>
                <c:pt idx="647">
                  <c:v>322098.33782602905</c:v>
                </c:pt>
                <c:pt idx="648">
                  <c:v>322176.75740909477</c:v>
                </c:pt>
                <c:pt idx="649">
                  <c:v>322255.17652507708</c:v>
                </c:pt>
                <c:pt idx="650">
                  <c:v>322333.59518270125</c:v>
                </c:pt>
                <c:pt idx="651">
                  <c:v>322412.01339052955</c:v>
                </c:pt>
                <c:pt idx="652">
                  <c:v>322490.43115696457</c:v>
                </c:pt>
                <c:pt idx="653">
                  <c:v>322568.84849025169</c:v>
                </c:pt>
                <c:pt idx="654">
                  <c:v>322647.26539848221</c:v>
                </c:pt>
                <c:pt idx="655">
                  <c:v>322725.68188959645</c:v>
                </c:pt>
                <c:pt idx="656">
                  <c:v>322804.09797138628</c:v>
                </c:pt>
                <c:pt idx="657">
                  <c:v>322882.51365149813</c:v>
                </c:pt>
                <c:pt idx="658">
                  <c:v>322960.9289374355</c:v>
                </c:pt>
                <c:pt idx="659">
                  <c:v>323039.34383656178</c:v>
                </c:pt>
                <c:pt idx="660">
                  <c:v>323117.75835610274</c:v>
                </c:pt>
                <c:pt idx="661">
                  <c:v>323196.17250314925</c:v>
                </c:pt>
                <c:pt idx="662">
                  <c:v>323274.58628465963</c:v>
                </c:pt>
                <c:pt idx="663">
                  <c:v>323352.99970746227</c:v>
                </c:pt>
                <c:pt idx="664">
                  <c:v>323431.41277825797</c:v>
                </c:pt>
                <c:pt idx="665">
                  <c:v>323509.82550362253</c:v>
                </c:pt>
                <c:pt idx="666">
                  <c:v>323588.23789000855</c:v>
                </c:pt>
                <c:pt idx="667">
                  <c:v>323666.64994374849</c:v>
                </c:pt>
                <c:pt idx="668">
                  <c:v>323745.0616710562</c:v>
                </c:pt>
                <c:pt idx="669">
                  <c:v>323823.4730780297</c:v>
                </c:pt>
                <c:pt idx="670">
                  <c:v>323901.88417065283</c:v>
                </c:pt>
                <c:pt idx="671">
                  <c:v>323980.29495479789</c:v>
                </c:pt>
                <c:pt idx="672">
                  <c:v>324058.70543622738</c:v>
                </c:pt>
                <c:pt idx="673">
                  <c:v>324137.11562059616</c:v>
                </c:pt>
                <c:pt idx="674">
                  <c:v>324215.52551345353</c:v>
                </c:pt>
                <c:pt idx="675">
                  <c:v>324293.93512024498</c:v>
                </c:pt>
                <c:pt idx="676">
                  <c:v>324372.34444631438</c:v>
                </c:pt>
                <c:pt idx="677">
                  <c:v>324450.75349690573</c:v>
                </c:pt>
                <c:pt idx="678">
                  <c:v>324529.16227716504</c:v>
                </c:pt>
                <c:pt idx="679">
                  <c:v>324607.5707921423</c:v>
                </c:pt>
                <c:pt idx="680">
                  <c:v>324685.97904679319</c:v>
                </c:pt>
                <c:pt idx="681">
                  <c:v>324764.38704598055</c:v>
                </c:pt>
                <c:pt idx="682">
                  <c:v>324842.79479447665</c:v>
                </c:pt>
                <c:pt idx="683">
                  <c:v>324921.20229696447</c:v>
                </c:pt>
                <c:pt idx="684">
                  <c:v>324999.60955803964</c:v>
                </c:pt>
                <c:pt idx="685">
                  <c:v>325078.01658221177</c:v>
                </c:pt>
                <c:pt idx="686">
                  <c:v>325156.42337390635</c:v>
                </c:pt>
                <c:pt idx="687">
                  <c:v>325234.82993746625</c:v>
                </c:pt>
                <c:pt idx="688">
                  <c:v>325313.23627715302</c:v>
                </c:pt>
                <c:pt idx="689">
                  <c:v>325391.64239714871</c:v>
                </c:pt>
                <c:pt idx="690">
                  <c:v>325470.04830155731</c:v>
                </c:pt>
                <c:pt idx="691">
                  <c:v>325548.45399440604</c:v>
                </c:pt>
                <c:pt idx="692">
                  <c:v>325626.85947964696</c:v>
                </c:pt>
                <c:pt idx="693">
                  <c:v>325705.26476115827</c:v>
                </c:pt>
                <c:pt idx="694">
                  <c:v>325783.66984274582</c:v>
                </c:pt>
                <c:pt idx="695">
                  <c:v>325862.07472814416</c:v>
                </c:pt>
                <c:pt idx="696">
                  <c:v>325940.47942101816</c:v>
                </c:pt>
                <c:pt idx="697">
                  <c:v>326018.88392496441</c:v>
                </c:pt>
                <c:pt idx="698">
                  <c:v>326097.2882435121</c:v>
                </c:pt>
                <c:pt idx="699">
                  <c:v>326175.69238012447</c:v>
                </c:pt>
                <c:pt idx="700">
                  <c:v>326254.09633820038</c:v>
                </c:pt>
                <c:pt idx="701">
                  <c:v>326332.50012107473</c:v>
                </c:pt>
                <c:pt idx="702">
                  <c:v>326410.90373202047</c:v>
                </c:pt>
                <c:pt idx="703">
                  <c:v>326489.30717424932</c:v>
                </c:pt>
                <c:pt idx="704">
                  <c:v>326567.71045091294</c:v>
                </c:pt>
                <c:pt idx="705">
                  <c:v>326646.11356510426</c:v>
                </c:pt>
                <c:pt idx="706">
                  <c:v>326724.51651985815</c:v>
                </c:pt>
                <c:pt idx="707">
                  <c:v>326802.91931815329</c:v>
                </c:pt>
                <c:pt idx="708">
                  <c:v>326881.32196291204</c:v>
                </c:pt>
                <c:pt idx="709">
                  <c:v>326959.72445700277</c:v>
                </c:pt>
                <c:pt idx="710">
                  <c:v>327038.12680323998</c:v>
                </c:pt>
                <c:pt idx="711">
                  <c:v>327116.52900438558</c:v>
                </c:pt>
                <c:pt idx="712">
                  <c:v>327194.93106314994</c:v>
                </c:pt>
                <c:pt idx="713">
                  <c:v>327273.33298219298</c:v>
                </c:pt>
                <c:pt idx="714">
                  <c:v>327351.73476412456</c:v>
                </c:pt>
                <c:pt idx="715">
                  <c:v>327430.13641150604</c:v>
                </c:pt>
                <c:pt idx="716">
                  <c:v>327508.53792685096</c:v>
                </c:pt>
                <c:pt idx="717">
                  <c:v>327586.93931262568</c:v>
                </c:pt>
                <c:pt idx="718">
                  <c:v>327665.34057125071</c:v>
                </c:pt>
                <c:pt idx="719">
                  <c:v>327743.74170510133</c:v>
                </c:pt>
                <c:pt idx="720">
                  <c:v>327822.1427165083</c:v>
                </c:pt>
                <c:pt idx="721">
                  <c:v>327900.54360775894</c:v>
                </c:pt>
                <c:pt idx="722">
                  <c:v>327978.9443810978</c:v>
                </c:pt>
                <c:pt idx="723">
                  <c:v>328057.34503872757</c:v>
                </c:pt>
                <c:pt idx="724">
                  <c:v>328135.74558280961</c:v>
                </c:pt>
                <c:pt idx="725">
                  <c:v>328214.14601546526</c:v>
                </c:pt>
                <c:pt idx="726">
                  <c:v>328292.54633877601</c:v>
                </c:pt>
                <c:pt idx="727">
                  <c:v>328370.94655478431</c:v>
                </c:pt>
                <c:pt idx="728">
                  <c:v>328449.34666549461</c:v>
                </c:pt>
                <c:pt idx="729">
                  <c:v>328527.74667287414</c:v>
                </c:pt>
                <c:pt idx="730">
                  <c:v>328606.14657885296</c:v>
                </c:pt>
                <c:pt idx="731">
                  <c:v>328684.54638532538</c:v>
                </c:pt>
                <c:pt idx="732">
                  <c:v>328762.94609415019</c:v>
                </c:pt>
                <c:pt idx="733">
                  <c:v>328841.34570715151</c:v>
                </c:pt>
                <c:pt idx="734">
                  <c:v>328919.74522611941</c:v>
                </c:pt>
                <c:pt idx="735">
                  <c:v>328998.1446528103</c:v>
                </c:pt>
                <c:pt idx="736">
                  <c:v>329076.54398894822</c:v>
                </c:pt>
                <c:pt idx="737">
                  <c:v>329154.94323622459</c:v>
                </c:pt>
                <c:pt idx="738">
                  <c:v>329233.34239629935</c:v>
                </c:pt>
                <c:pt idx="739">
                  <c:v>329311.74147080147</c:v>
                </c:pt>
                <c:pt idx="740">
                  <c:v>329390.1404613296</c:v>
                </c:pt>
                <c:pt idx="741">
                  <c:v>329468.53936945234</c:v>
                </c:pt>
                <c:pt idx="742">
                  <c:v>329546.93819670903</c:v>
                </c:pt>
                <c:pt idx="743">
                  <c:v>329625.3369446104</c:v>
                </c:pt>
                <c:pt idx="744">
                  <c:v>329703.73561463872</c:v>
                </c:pt>
                <c:pt idx="745">
                  <c:v>329782.1342082487</c:v>
                </c:pt>
                <c:pt idx="746">
                  <c:v>329860.53272686794</c:v>
                </c:pt>
                <c:pt idx="747">
                  <c:v>329938.93117189727</c:v>
                </c:pt>
                <c:pt idx="748">
                  <c:v>330017.32954471139</c:v>
                </c:pt>
                <c:pt idx="749">
                  <c:v>330095.72784665931</c:v>
                </c:pt>
                <c:pt idx="750">
                  <c:v>330174.12607906485</c:v>
                </c:pt>
                <c:pt idx="751">
                  <c:v>330252.52424322709</c:v>
                </c:pt>
                <c:pt idx="752">
                  <c:v>330330.92234042083</c:v>
                </c:pt>
                <c:pt idx="753">
                  <c:v>330409.32037189708</c:v>
                </c:pt>
                <c:pt idx="754">
                  <c:v>330487.71833888348</c:v>
                </c:pt>
                <c:pt idx="755">
                  <c:v>330566.11624258466</c:v>
                </c:pt>
                <c:pt idx="756">
                  <c:v>330644.51408418291</c:v>
                </c:pt>
                <c:pt idx="757">
                  <c:v>330722.91186483833</c:v>
                </c:pt>
                <c:pt idx="758">
                  <c:v>330801.30958568933</c:v>
                </c:pt>
                <c:pt idx="759">
                  <c:v>330879.7072478531</c:v>
                </c:pt>
                <c:pt idx="760">
                  <c:v>330958.10485242598</c:v>
                </c:pt>
                <c:pt idx="761">
                  <c:v>331036.5024004837</c:v>
                </c:pt>
                <c:pt idx="762">
                  <c:v>331114.89989308221</c:v>
                </c:pt>
                <c:pt idx="763">
                  <c:v>331193.29733125708</c:v>
                </c:pt>
                <c:pt idx="764">
                  <c:v>331271.69471602538</c:v>
                </c:pt>
                <c:pt idx="765">
                  <c:v>331350.09204838471</c:v>
                </c:pt>
                <c:pt idx="766">
                  <c:v>331428.48932931386</c:v>
                </c:pt>
                <c:pt idx="767">
                  <c:v>331506.88655977376</c:v>
                </c:pt>
                <c:pt idx="768">
                  <c:v>331585.28374070721</c:v>
                </c:pt>
                <c:pt idx="769">
                  <c:v>331663.68087303929</c:v>
                </c:pt>
                <c:pt idx="770">
                  <c:v>331742.07795767789</c:v>
                </c:pt>
                <c:pt idx="771">
                  <c:v>331820.4749955142</c:v>
                </c:pt>
                <c:pt idx="772">
                  <c:v>331898.87198742211</c:v>
                </c:pt>
                <c:pt idx="773">
                  <c:v>331977.26893425983</c:v>
                </c:pt>
                <c:pt idx="774">
                  <c:v>332055.66583686916</c:v>
                </c:pt>
                <c:pt idx="775">
                  <c:v>332134.06269607652</c:v>
                </c:pt>
                <c:pt idx="776">
                  <c:v>332212.45951269247</c:v>
                </c:pt>
                <c:pt idx="777">
                  <c:v>332290.85628751275</c:v>
                </c:pt>
                <c:pt idx="778">
                  <c:v>332369.25302131812</c:v>
                </c:pt>
                <c:pt idx="779">
                  <c:v>332447.64971487469</c:v>
                </c:pt>
                <c:pt idx="780">
                  <c:v>332526.04636893433</c:v>
                </c:pt>
                <c:pt idx="781">
                  <c:v>332604.44298423489</c:v>
                </c:pt>
                <c:pt idx="782">
                  <c:v>332682.83956150041</c:v>
                </c:pt>
                <c:pt idx="783">
                  <c:v>332761.23610144143</c:v>
                </c:pt>
                <c:pt idx="784">
                  <c:v>332839.63260475523</c:v>
                </c:pt>
                <c:pt idx="785">
                  <c:v>332918.02907212579</c:v>
                </c:pt>
                <c:pt idx="786">
                  <c:v>332996.42550422478</c:v>
                </c:pt>
                <c:pt idx="787">
                  <c:v>333074.82190171094</c:v>
                </c:pt>
                <c:pt idx="788">
                  <c:v>333153.21826523112</c:v>
                </c:pt>
                <c:pt idx="789">
                  <c:v>333231.61459541944</c:v>
                </c:pt>
                <c:pt idx="790">
                  <c:v>333310.01089289889</c:v>
                </c:pt>
                <c:pt idx="791">
                  <c:v>333388.40715828026</c:v>
                </c:pt>
                <c:pt idx="792">
                  <c:v>333466.80339216325</c:v>
                </c:pt>
                <c:pt idx="793">
                  <c:v>333545.19959513616</c:v>
                </c:pt>
                <c:pt idx="794">
                  <c:v>333623.5957677766</c:v>
                </c:pt>
                <c:pt idx="795">
                  <c:v>333701.99191065115</c:v>
                </c:pt>
                <c:pt idx="796">
                  <c:v>333780.3880243157</c:v>
                </c:pt>
                <c:pt idx="797">
                  <c:v>333858.78410931601</c:v>
                </c:pt>
                <c:pt idx="798">
                  <c:v>333937.18016618764</c:v>
                </c:pt>
                <c:pt idx="799">
                  <c:v>334015.57619545574</c:v>
                </c:pt>
                <c:pt idx="800">
                  <c:v>334093.97219763626</c:v>
                </c:pt>
                <c:pt idx="801">
                  <c:v>334172.3681732351</c:v>
                </c:pt>
                <c:pt idx="802">
                  <c:v>334250.76412274886</c:v>
                </c:pt>
                <c:pt idx="803">
                  <c:v>334329.16004666465</c:v>
                </c:pt>
                <c:pt idx="804">
                  <c:v>334407.55594546086</c:v>
                </c:pt>
                <c:pt idx="805">
                  <c:v>334485.95181960671</c:v>
                </c:pt>
                <c:pt idx="806">
                  <c:v>334564.34766956256</c:v>
                </c:pt>
                <c:pt idx="807">
                  <c:v>334642.74349578039</c:v>
                </c:pt>
                <c:pt idx="808">
                  <c:v>334721.13929870364</c:v>
                </c:pt>
                <c:pt idx="809">
                  <c:v>334799.53507876734</c:v>
                </c:pt>
                <c:pt idx="810">
                  <c:v>334877.93083639862</c:v>
                </c:pt>
                <c:pt idx="811">
                  <c:v>334956.32657201652</c:v>
                </c:pt>
                <c:pt idx="812">
                  <c:v>335034.72228603234</c:v>
                </c:pt>
                <c:pt idx="813">
                  <c:v>335113.11797884945</c:v>
                </c:pt>
                <c:pt idx="814">
                  <c:v>335191.51365086396</c:v>
                </c:pt>
                <c:pt idx="815">
                  <c:v>335269.9093024644</c:v>
                </c:pt>
                <c:pt idx="816">
                  <c:v>335348.30493403226</c:v>
                </c:pt>
                <c:pt idx="817">
                  <c:v>335426.70054594154</c:v>
                </c:pt>
                <c:pt idx="818">
                  <c:v>335505.09613855957</c:v>
                </c:pt>
                <c:pt idx="819">
                  <c:v>335583.49171224673</c:v>
                </c:pt>
                <c:pt idx="820">
                  <c:v>335661.8872673568</c:v>
                </c:pt>
                <c:pt idx="821">
                  <c:v>335740.28280423651</c:v>
                </c:pt>
                <c:pt idx="822">
                  <c:v>335818.67832322669</c:v>
                </c:pt>
                <c:pt idx="823">
                  <c:v>335897.07382466132</c:v>
                </c:pt>
                <c:pt idx="824">
                  <c:v>335975.46930886852</c:v>
                </c:pt>
                <c:pt idx="825">
                  <c:v>336053.86477617</c:v>
                </c:pt>
                <c:pt idx="826">
                  <c:v>336132.2602268816</c:v>
                </c:pt>
                <c:pt idx="827">
                  <c:v>336210.65566131321</c:v>
                </c:pt>
                <c:pt idx="828">
                  <c:v>336289.05107976892</c:v>
                </c:pt>
                <c:pt idx="829">
                  <c:v>336367.44648254721</c:v>
                </c:pt>
                <c:pt idx="830">
                  <c:v>336445.84186994092</c:v>
                </c:pt>
                <c:pt idx="831">
                  <c:v>336524.23724223749</c:v>
                </c:pt>
                <c:pt idx="832">
                  <c:v>336602.63259971887</c:v>
                </c:pt>
                <c:pt idx="833">
                  <c:v>336681.02794266189</c:v>
                </c:pt>
                <c:pt idx="834">
                  <c:v>336759.42327133811</c:v>
                </c:pt>
                <c:pt idx="835">
                  <c:v>336837.81858601392</c:v>
                </c:pt>
                <c:pt idx="836">
                  <c:v>336916.2138869511</c:v>
                </c:pt>
                <c:pt idx="837">
                  <c:v>336994.60917440598</c:v>
                </c:pt>
                <c:pt idx="838">
                  <c:v>337073.00444863067</c:v>
                </c:pt>
                <c:pt idx="839">
                  <c:v>337151.39970987232</c:v>
                </c:pt>
                <c:pt idx="840">
                  <c:v>337229.79495837318</c:v>
                </c:pt>
                <c:pt idx="841">
                  <c:v>337308.19019437151</c:v>
                </c:pt>
                <c:pt idx="842">
                  <c:v>337386.58541810082</c:v>
                </c:pt>
                <c:pt idx="843">
                  <c:v>337464.98062979034</c:v>
                </c:pt>
                <c:pt idx="844">
                  <c:v>337543.37582966482</c:v>
                </c:pt>
                <c:pt idx="845">
                  <c:v>337621.77101794502</c:v>
                </c:pt>
                <c:pt idx="846">
                  <c:v>337700.16619484767</c:v>
                </c:pt>
                <c:pt idx="847">
                  <c:v>337778.56136058521</c:v>
                </c:pt>
                <c:pt idx="848">
                  <c:v>337856.95651536621</c:v>
                </c:pt>
                <c:pt idx="849">
                  <c:v>337935.35165939527</c:v>
                </c:pt>
                <c:pt idx="850">
                  <c:v>338013.74679287337</c:v>
                </c:pt>
                <c:pt idx="851">
                  <c:v>338092.14191599749</c:v>
                </c:pt>
                <c:pt idx="852">
                  <c:v>338170.53702896112</c:v>
                </c:pt>
                <c:pt idx="853">
                  <c:v>338248.93213195418</c:v>
                </c:pt>
                <c:pt idx="854">
                  <c:v>338327.32722516271</c:v>
                </c:pt>
                <c:pt idx="855">
                  <c:v>338405.72230876953</c:v>
                </c:pt>
                <c:pt idx="856">
                  <c:v>338484.11738295417</c:v>
                </c:pt>
                <c:pt idx="857">
                  <c:v>338562.51244789234</c:v>
                </c:pt>
                <c:pt idx="858">
                  <c:v>338640.90750375716</c:v>
                </c:pt>
                <c:pt idx="859">
                  <c:v>338719.30255071778</c:v>
                </c:pt>
                <c:pt idx="860">
                  <c:v>338797.69758894073</c:v>
                </c:pt>
                <c:pt idx="861">
                  <c:v>338876.09261858911</c:v>
                </c:pt>
                <c:pt idx="862">
                  <c:v>338954.48763982311</c:v>
                </c:pt>
                <c:pt idx="863">
                  <c:v>339032.88265280012</c:v>
                </c:pt>
                <c:pt idx="864">
                  <c:v>339111.2776576741</c:v>
                </c:pt>
                <c:pt idx="865">
                  <c:v>339189.67265459662</c:v>
                </c:pt>
                <c:pt idx="866">
                  <c:v>339268.06764371612</c:v>
                </c:pt>
                <c:pt idx="867">
                  <c:v>339346.46262517833</c:v>
                </c:pt>
                <c:pt idx="868">
                  <c:v>339424.85759912641</c:v>
                </c:pt>
                <c:pt idx="869">
                  <c:v>339503.25256570068</c:v>
                </c:pt>
                <c:pt idx="870">
                  <c:v>339581.64752503886</c:v>
                </c:pt>
                <c:pt idx="871">
                  <c:v>339660.04247727606</c:v>
                </c:pt>
                <c:pt idx="872">
                  <c:v>339738.43742254516</c:v>
                </c:pt>
                <c:pt idx="873">
                  <c:v>339816.83236097603</c:v>
                </c:pt>
                <c:pt idx="874">
                  <c:v>339895.2272926966</c:v>
                </c:pt>
                <c:pt idx="875">
                  <c:v>339973.62221783225</c:v>
                </c:pt>
                <c:pt idx="876">
                  <c:v>340052.0171365058</c:v>
                </c:pt>
                <c:pt idx="877">
                  <c:v>340130.4120488381</c:v>
                </c:pt>
                <c:pt idx="878">
                  <c:v>340208.80695494765</c:v>
                </c:pt>
                <c:pt idx="879">
                  <c:v>340287.20185495052</c:v>
                </c:pt>
                <c:pt idx="880">
                  <c:v>340365.59674896096</c:v>
                </c:pt>
                <c:pt idx="881">
                  <c:v>340443.9916370908</c:v>
                </c:pt>
                <c:pt idx="882">
                  <c:v>340522.38651945005</c:v>
                </c:pt>
                <c:pt idx="883">
                  <c:v>340600.78139614634</c:v>
                </c:pt>
                <c:pt idx="884">
                  <c:v>340679.17626728548</c:v>
                </c:pt>
                <c:pt idx="885">
                  <c:v>340757.57113297138</c:v>
                </c:pt>
                <c:pt idx="886">
                  <c:v>340835.96599330578</c:v>
                </c:pt>
                <c:pt idx="887">
                  <c:v>340914.36084838875</c:v>
                </c:pt>
                <c:pt idx="888">
                  <c:v>340992.75569831836</c:v>
                </c:pt>
                <c:pt idx="889">
                  <c:v>341071.15054319083</c:v>
                </c:pt>
                <c:pt idx="890">
                  <c:v>341149.54538310063</c:v>
                </c:pt>
                <c:pt idx="891">
                  <c:v>341227.94021814055</c:v>
                </c:pt>
                <c:pt idx="892">
                  <c:v>341306.33504840155</c:v>
                </c:pt>
                <c:pt idx="893">
                  <c:v>341384.72987397277</c:v>
                </c:pt>
                <c:pt idx="894">
                  <c:v>341463.12469494197</c:v>
                </c:pt>
                <c:pt idx="895">
                  <c:v>341541.51951139513</c:v>
                </c:pt>
                <c:pt idx="896">
                  <c:v>341619.91432341642</c:v>
                </c:pt>
                <c:pt idx="897">
                  <c:v>341698.30913108878</c:v>
                </c:pt>
                <c:pt idx="898">
                  <c:v>341776.70393449347</c:v>
                </c:pt>
                <c:pt idx="899">
                  <c:v>341855.09873371013</c:v>
                </c:pt>
                <c:pt idx="900">
                  <c:v>341933.49352881702</c:v>
                </c:pt>
                <c:pt idx="901">
                  <c:v>342011.88831989095</c:v>
                </c:pt>
                <c:pt idx="902">
                  <c:v>342090.28310700721</c:v>
                </c:pt>
                <c:pt idx="903">
                  <c:v>342168.67789023975</c:v>
                </c:pt>
                <c:pt idx="904">
                  <c:v>342247.07266966114</c:v>
                </c:pt>
                <c:pt idx="905">
                  <c:v>342325.46744534257</c:v>
                </c:pt>
                <c:pt idx="906">
                  <c:v>342403.86221735383</c:v>
                </c:pt>
                <c:pt idx="907">
                  <c:v>342482.25698576355</c:v>
                </c:pt>
                <c:pt idx="908">
                  <c:v>342560.65175063908</c:v>
                </c:pt>
                <c:pt idx="909">
                  <c:v>342639.04651204619</c:v>
                </c:pt>
                <c:pt idx="910">
                  <c:v>342717.44127004995</c:v>
                </c:pt>
                <c:pt idx="911">
                  <c:v>342795.83602471382</c:v>
                </c:pt>
                <c:pt idx="912">
                  <c:v>342874.23077610019</c:v>
                </c:pt>
                <c:pt idx="913">
                  <c:v>342952.62552427029</c:v>
                </c:pt>
                <c:pt idx="914">
                  <c:v>343031.02026928414</c:v>
                </c:pt>
                <c:pt idx="915">
                  <c:v>343109.41501120088</c:v>
                </c:pt>
                <c:pt idx="916">
                  <c:v>343187.80975007819</c:v>
                </c:pt>
                <c:pt idx="917">
                  <c:v>343266.20448597294</c:v>
                </c:pt>
                <c:pt idx="918">
                  <c:v>343344.59921894071</c:v>
                </c:pt>
                <c:pt idx="919">
                  <c:v>343422.9939490364</c:v>
                </c:pt>
                <c:pt idx="920">
                  <c:v>343501.38867631351</c:v>
                </c:pt>
                <c:pt idx="921">
                  <c:v>343579.78340082464</c:v>
                </c:pt>
                <c:pt idx="922">
                  <c:v>343658.17812262161</c:v>
                </c:pt>
                <c:pt idx="923">
                  <c:v>343736.57284175506</c:v>
                </c:pt>
                <c:pt idx="924">
                  <c:v>343814.96755827474</c:v>
                </c:pt>
                <c:pt idx="925">
                  <c:v>343893.36227222945</c:v>
                </c:pt>
                <c:pt idx="926">
                  <c:v>343971.7569836672</c:v>
                </c:pt>
                <c:pt idx="927">
                  <c:v>344050.1516926348</c:v>
                </c:pt>
                <c:pt idx="928">
                  <c:v>344128.54639917862</c:v>
                </c:pt>
                <c:pt idx="929">
                  <c:v>344206.94110334385</c:v>
                </c:pt>
                <c:pt idx="930">
                  <c:v>344285.33580517489</c:v>
                </c:pt>
                <c:pt idx="931">
                  <c:v>344363.73050471541</c:v>
                </c:pt>
                <c:pt idx="932">
                  <c:v>344442.12520200817</c:v>
                </c:pt>
                <c:pt idx="933">
                  <c:v>344520.51989709516</c:v>
                </c:pt>
                <c:pt idx="934">
                  <c:v>344598.91459001764</c:v>
                </c:pt>
                <c:pt idx="935">
                  <c:v>344677.30928081583</c:v>
                </c:pt>
                <c:pt idx="936">
                  <c:v>344755.7039695296</c:v>
                </c:pt>
                <c:pt idx="937">
                  <c:v>344834.09865619789</c:v>
                </c:pt>
                <c:pt idx="938">
                  <c:v>344912.4933408589</c:v>
                </c:pt>
                <c:pt idx="939">
                  <c:v>344990.8880235501</c:v>
                </c:pt>
                <c:pt idx="940">
                  <c:v>345069.28270430816</c:v>
                </c:pt>
                <c:pt idx="941">
                  <c:v>345147.67738316947</c:v>
                </c:pt>
                <c:pt idx="942">
                  <c:v>345226.07206016924</c:v>
                </c:pt>
                <c:pt idx="943">
                  <c:v>345304.46673534228</c:v>
                </c:pt>
                <c:pt idx="944">
                  <c:v>345382.86140872282</c:v>
                </c:pt>
                <c:pt idx="945">
                  <c:v>345461.25608034432</c:v>
                </c:pt>
                <c:pt idx="946">
                  <c:v>345539.6507502395</c:v>
                </c:pt>
                <c:pt idx="947">
                  <c:v>345618.04541844077</c:v>
                </c:pt>
                <c:pt idx="948">
                  <c:v>345696.44008497969</c:v>
                </c:pt>
                <c:pt idx="949">
                  <c:v>345774.83474988729</c:v>
                </c:pt>
                <c:pt idx="950">
                  <c:v>345853.22941319412</c:v>
                </c:pt>
                <c:pt idx="951">
                  <c:v>345931.62407492998</c:v>
                </c:pt>
                <c:pt idx="952">
                  <c:v>346010.01873512438</c:v>
                </c:pt>
                <c:pt idx="953">
                  <c:v>346088.41339380597</c:v>
                </c:pt>
                <c:pt idx="954">
                  <c:v>346166.80805100314</c:v>
                </c:pt>
                <c:pt idx="955">
                  <c:v>346245.20270674344</c:v>
                </c:pt>
                <c:pt idx="956">
                  <c:v>346323.59736105416</c:v>
                </c:pt>
                <c:pt idx="957">
                  <c:v>346401.99201396212</c:v>
                </c:pt>
                <c:pt idx="958">
                  <c:v>346480.38666549337</c:v>
                </c:pt>
                <c:pt idx="959">
                  <c:v>346558.78131567367</c:v>
                </c:pt>
                <c:pt idx="960">
                  <c:v>346637.17596452835</c:v>
                </c:pt>
                <c:pt idx="961">
                  <c:v>346715.57061208203</c:v>
                </c:pt>
                <c:pt idx="962">
                  <c:v>346793.96525835909</c:v>
                </c:pt>
                <c:pt idx="963">
                  <c:v>346872.35990338342</c:v>
                </c:pt>
                <c:pt idx="964">
                  <c:v>346950.7545471784</c:v>
                </c:pt>
                <c:pt idx="965">
                  <c:v>347029.14918976685</c:v>
                </c:pt>
                <c:pt idx="966">
                  <c:v>347107.54383117147</c:v>
                </c:pt>
                <c:pt idx="967">
                  <c:v>347185.93847141438</c:v>
                </c:pt>
                <c:pt idx="968">
                  <c:v>347264.33311051718</c:v>
                </c:pt>
                <c:pt idx="969">
                  <c:v>347342.72774850123</c:v>
                </c:pt>
                <c:pt idx="970">
                  <c:v>347421.12238538743</c:v>
                </c:pt>
                <c:pt idx="971">
                  <c:v>347499.51702119631</c:v>
                </c:pt>
                <c:pt idx="972">
                  <c:v>347577.91165594792</c:v>
                </c:pt>
                <c:pt idx="973">
                  <c:v>347656.30628966202</c:v>
                </c:pt>
                <c:pt idx="974">
                  <c:v>347734.70092235808</c:v>
                </c:pt>
                <c:pt idx="975">
                  <c:v>347813.09555405501</c:v>
                </c:pt>
                <c:pt idx="976">
                  <c:v>347891.4901847716</c:v>
                </c:pt>
                <c:pt idx="977">
                  <c:v>347969.88481452601</c:v>
                </c:pt>
                <c:pt idx="978">
                  <c:v>348048.2794433363</c:v>
                </c:pt>
                <c:pt idx="979">
                  <c:v>348126.6740712201</c:v>
                </c:pt>
                <c:pt idx="980">
                  <c:v>348205.06869819481</c:v>
                </c:pt>
                <c:pt idx="981">
                  <c:v>348283.4633242772</c:v>
                </c:pt>
                <c:pt idx="982">
                  <c:v>348361.85794948402</c:v>
                </c:pt>
                <c:pt idx="983">
                  <c:v>348440.25257383182</c:v>
                </c:pt>
                <c:pt idx="984">
                  <c:v>348518.64719733637</c:v>
                </c:pt>
                <c:pt idx="985">
                  <c:v>348597.04182001349</c:v>
                </c:pt>
                <c:pt idx="986">
                  <c:v>348675.43644187879</c:v>
                </c:pt>
                <c:pt idx="987">
                  <c:v>348753.8310629474</c:v>
                </c:pt>
                <c:pt idx="988">
                  <c:v>348832.22568323399</c:v>
                </c:pt>
                <c:pt idx="989">
                  <c:v>348910.62030275346</c:v>
                </c:pt>
                <c:pt idx="990">
                  <c:v>348989.01492151991</c:v>
                </c:pt>
                <c:pt idx="991">
                  <c:v>349067.40953954752</c:v>
                </c:pt>
                <c:pt idx="992">
                  <c:v>349145.80415684998</c:v>
                </c:pt>
                <c:pt idx="993">
                  <c:v>349224.19877344102</c:v>
                </c:pt>
                <c:pt idx="994">
                  <c:v>349302.59338933375</c:v>
                </c:pt>
                <c:pt idx="995">
                  <c:v>349380.98800454137</c:v>
                </c:pt>
                <c:pt idx="996">
                  <c:v>349459.38261907664</c:v>
                </c:pt>
                <c:pt idx="997">
                  <c:v>349537.77723295195</c:v>
                </c:pt>
                <c:pt idx="998">
                  <c:v>349616.17184617987</c:v>
                </c:pt>
                <c:pt idx="999">
                  <c:v>349694.56645877229</c:v>
                </c:pt>
                <c:pt idx="1000">
                  <c:v>349772.96107074124</c:v>
                </c:pt>
                <c:pt idx="1001">
                  <c:v>349851.35568209825</c:v>
                </c:pt>
                <c:pt idx="1002">
                  <c:v>349929.75029285485</c:v>
                </c:pt>
                <c:pt idx="1003">
                  <c:v>350008.14490302216</c:v>
                </c:pt>
                <c:pt idx="1004">
                  <c:v>350086.53951261129</c:v>
                </c:pt>
                <c:pt idx="1005">
                  <c:v>350164.93412163295</c:v>
                </c:pt>
                <c:pt idx="1006">
                  <c:v>350243.3287300978</c:v>
                </c:pt>
                <c:pt idx="1007">
                  <c:v>350321.72333801619</c:v>
                </c:pt>
                <c:pt idx="1008">
                  <c:v>350400.11794539832</c:v>
                </c:pt>
                <c:pt idx="1009">
                  <c:v>350478.51255225437</c:v>
                </c:pt>
                <c:pt idx="1010">
                  <c:v>350556.90715859394</c:v>
                </c:pt>
                <c:pt idx="1011">
                  <c:v>350635.30176442675</c:v>
                </c:pt>
                <c:pt idx="1012">
                  <c:v>350713.69636976242</c:v>
                </c:pt>
                <c:pt idx="1013">
                  <c:v>350792.09097461007</c:v>
                </c:pt>
                <c:pt idx="1014">
                  <c:v>350870.48557897884</c:v>
                </c:pt>
                <c:pt idx="1015">
                  <c:v>350948.88018287771</c:v>
                </c:pt>
                <c:pt idx="1016">
                  <c:v>351027.27478631545</c:v>
                </c:pt>
                <c:pt idx="1017">
                  <c:v>351105.66938930063</c:v>
                </c:pt>
                <c:pt idx="1018">
                  <c:v>351184.06399184174</c:v>
                </c:pt>
                <c:pt idx="1019">
                  <c:v>351262.45859394711</c:v>
                </c:pt>
                <c:pt idx="1020">
                  <c:v>351340.85319562483</c:v>
                </c:pt>
                <c:pt idx="1021">
                  <c:v>351419.24779688299</c:v>
                </c:pt>
                <c:pt idx="1022">
                  <c:v>351497.64239772927</c:v>
                </c:pt>
                <c:pt idx="1023">
                  <c:v>351576.03699817142</c:v>
                </c:pt>
                <c:pt idx="1024">
                  <c:v>351654.43159821699</c:v>
                </c:pt>
                <c:pt idx="1025">
                  <c:v>351732.82619787345</c:v>
                </c:pt>
                <c:pt idx="1026">
                  <c:v>351811.22079714801</c:v>
                </c:pt>
                <c:pt idx="1027">
                  <c:v>351889.61539604783</c:v>
                </c:pt>
                <c:pt idx="1028">
                  <c:v>351968.00999457994</c:v>
                </c:pt>
                <c:pt idx="1029">
                  <c:v>352046.40459275112</c:v>
                </c:pt>
                <c:pt idx="1030">
                  <c:v>352124.79919056816</c:v>
                </c:pt>
                <c:pt idx="1031">
                  <c:v>352203.19378803764</c:v>
                </c:pt>
                <c:pt idx="1032">
                  <c:v>352281.58838516619</c:v>
                </c:pt>
                <c:pt idx="1033">
                  <c:v>352359.98298196006</c:v>
                </c:pt>
                <c:pt idx="1034">
                  <c:v>352438.37757842545</c:v>
                </c:pt>
                <c:pt idx="1035">
                  <c:v>352516.77217456861</c:v>
                </c:pt>
                <c:pt idx="1036">
                  <c:v>352595.16677039547</c:v>
                </c:pt>
                <c:pt idx="1037">
                  <c:v>352673.56136591209</c:v>
                </c:pt>
                <c:pt idx="1038">
                  <c:v>352751.9559611241</c:v>
                </c:pt>
                <c:pt idx="1039">
                  <c:v>352830.35055603721</c:v>
                </c:pt>
                <c:pt idx="1040">
                  <c:v>352908.74515065702</c:v>
                </c:pt>
                <c:pt idx="1041">
                  <c:v>352987.13974498911</c:v>
                </c:pt>
                <c:pt idx="1042">
                  <c:v>353065.53433903871</c:v>
                </c:pt>
                <c:pt idx="1043">
                  <c:v>353143.92893281119</c:v>
                </c:pt>
                <c:pt idx="1044">
                  <c:v>353222.32352631167</c:v>
                </c:pt>
                <c:pt idx="1045">
                  <c:v>353300.71811954537</c:v>
                </c:pt>
                <c:pt idx="1046">
                  <c:v>353379.11271251703</c:v>
                </c:pt>
                <c:pt idx="1047">
                  <c:v>353457.50730523176</c:v>
                </c:pt>
                <c:pt idx="1048">
                  <c:v>353535.90189769428</c:v>
                </c:pt>
                <c:pt idx="1049">
                  <c:v>353614.29648990929</c:v>
                </c:pt>
                <c:pt idx="1050">
                  <c:v>353692.69108188141</c:v>
                </c:pt>
                <c:pt idx="1051">
                  <c:v>353771.08567361522</c:v>
                </c:pt>
                <c:pt idx="1052">
                  <c:v>353849.4802651151</c:v>
                </c:pt>
                <c:pt idx="1053">
                  <c:v>353927.87485638546</c:v>
                </c:pt>
                <c:pt idx="1054">
                  <c:v>354006.26944743062</c:v>
                </c:pt>
                <c:pt idx="1055">
                  <c:v>354084.66403825476</c:v>
                </c:pt>
                <c:pt idx="1056">
                  <c:v>354163.05862886197</c:v>
                </c:pt>
                <c:pt idx="1057">
                  <c:v>354241.45321925636</c:v>
                </c:pt>
                <c:pt idx="1058">
                  <c:v>354319.84780944191</c:v>
                </c:pt>
                <c:pt idx="1059">
                  <c:v>354398.24239942251</c:v>
                </c:pt>
                <c:pt idx="1060">
                  <c:v>354476.63698920188</c:v>
                </c:pt>
                <c:pt idx="1061">
                  <c:v>354555.03157878405</c:v>
                </c:pt>
                <c:pt idx="1062">
                  <c:v>354633.42616817239</c:v>
                </c:pt>
                <c:pt idx="1063">
                  <c:v>354711.82075737067</c:v>
                </c:pt>
                <c:pt idx="1064">
                  <c:v>354790.21534638247</c:v>
                </c:pt>
                <c:pt idx="1065">
                  <c:v>354868.60993521113</c:v>
                </c:pt>
                <c:pt idx="1066">
                  <c:v>354947.00452386029</c:v>
                </c:pt>
                <c:pt idx="1067">
                  <c:v>355025.39911233319</c:v>
                </c:pt>
                <c:pt idx="1068">
                  <c:v>355103.79370063305</c:v>
                </c:pt>
                <c:pt idx="1069">
                  <c:v>355182.18828876317</c:v>
                </c:pt>
                <c:pt idx="1070">
                  <c:v>355260.58287672675</c:v>
                </c:pt>
                <c:pt idx="1071">
                  <c:v>355338.97746452689</c:v>
                </c:pt>
                <c:pt idx="1072">
                  <c:v>355417.37205216655</c:v>
                </c:pt>
                <c:pt idx="1073">
                  <c:v>355495.76663964882</c:v>
                </c:pt>
                <c:pt idx="1074">
                  <c:v>355574.16122697678</c:v>
                </c:pt>
                <c:pt idx="1075">
                  <c:v>355652.55581415299</c:v>
                </c:pt>
                <c:pt idx="1076">
                  <c:v>355730.95040118054</c:v>
                </c:pt>
                <c:pt idx="1077">
                  <c:v>355809.34498806205</c:v>
                </c:pt>
                <c:pt idx="1078">
                  <c:v>355887.7395748003</c:v>
                </c:pt>
                <c:pt idx="1079">
                  <c:v>355966.13416139805</c:v>
                </c:pt>
                <c:pt idx="1080">
                  <c:v>356044.5287478579</c:v>
                </c:pt>
                <c:pt idx="1081">
                  <c:v>356122.92333418224</c:v>
                </c:pt>
                <c:pt idx="1082">
                  <c:v>356201.31792037381</c:v>
                </c:pt>
                <c:pt idx="1083">
                  <c:v>356279.712506435</c:v>
                </c:pt>
                <c:pt idx="1084">
                  <c:v>356358.10709236836</c:v>
                </c:pt>
                <c:pt idx="1085">
                  <c:v>356436.50167817611</c:v>
                </c:pt>
                <c:pt idx="1086">
                  <c:v>356514.89626386075</c:v>
                </c:pt>
                <c:pt idx="1087">
                  <c:v>356593.29084942437</c:v>
                </c:pt>
                <c:pt idx="1088">
                  <c:v>356671.68543486949</c:v>
                </c:pt>
                <c:pt idx="1089">
                  <c:v>356750.08002019825</c:v>
                </c:pt>
                <c:pt idx="1090">
                  <c:v>356828.47460541263</c:v>
                </c:pt>
                <c:pt idx="1091">
                  <c:v>356906.8691905149</c:v>
                </c:pt>
                <c:pt idx="1092">
                  <c:v>356985.26377550722</c:v>
                </c:pt>
                <c:pt idx="1093">
                  <c:v>357063.65836039168</c:v>
                </c:pt>
                <c:pt idx="1094">
                  <c:v>357142.05294517009</c:v>
                </c:pt>
                <c:pt idx="1095">
                  <c:v>357220.44752984453</c:v>
                </c:pt>
                <c:pt idx="1096">
                  <c:v>357298.842114417</c:v>
                </c:pt>
                <c:pt idx="1097">
                  <c:v>357377.23669888941</c:v>
                </c:pt>
                <c:pt idx="1098">
                  <c:v>357455.6312832635</c:v>
                </c:pt>
                <c:pt idx="1099">
                  <c:v>357534.0258675412</c:v>
                </c:pt>
                <c:pt idx="1100">
                  <c:v>357612.42045172432</c:v>
                </c:pt>
                <c:pt idx="1101">
                  <c:v>357690.81503581454</c:v>
                </c:pt>
                <c:pt idx="1102">
                  <c:v>357769.20961981372</c:v>
                </c:pt>
                <c:pt idx="1103">
                  <c:v>357847.60420372349</c:v>
                </c:pt>
                <c:pt idx="1104">
                  <c:v>357925.99878754548</c:v>
                </c:pt>
                <c:pt idx="1105">
                  <c:v>358004.39337128156</c:v>
                </c:pt>
                <c:pt idx="1106">
                  <c:v>358082.78795493295</c:v>
                </c:pt>
                <c:pt idx="1107">
                  <c:v>358161.18253850151</c:v>
                </c:pt>
                <c:pt idx="1108">
                  <c:v>358239.57712198864</c:v>
                </c:pt>
                <c:pt idx="1109">
                  <c:v>358317.97170539608</c:v>
                </c:pt>
                <c:pt idx="1110">
                  <c:v>358396.36628872511</c:v>
                </c:pt>
                <c:pt idx="1111">
                  <c:v>358474.76087197725</c:v>
                </c:pt>
                <c:pt idx="1112">
                  <c:v>358553.1554551539</c:v>
                </c:pt>
                <c:pt idx="1113">
                  <c:v>358631.55003825662</c:v>
                </c:pt>
                <c:pt idx="1114">
                  <c:v>358709.94462128659</c:v>
                </c:pt>
                <c:pt idx="1115">
                  <c:v>358788.33920424536</c:v>
                </c:pt>
                <c:pt idx="1116">
                  <c:v>358866.73378713406</c:v>
                </c:pt>
                <c:pt idx="1117">
                  <c:v>358945.12836995412</c:v>
                </c:pt>
                <c:pt idx="1118">
                  <c:v>359023.5229527069</c:v>
                </c:pt>
                <c:pt idx="1119">
                  <c:v>359101.91753539356</c:v>
                </c:pt>
                <c:pt idx="1120">
                  <c:v>359180.31211801519</c:v>
                </c:pt>
                <c:pt idx="1121">
                  <c:v>359258.70670057327</c:v>
                </c:pt>
                <c:pt idx="1122">
                  <c:v>359337.10128306889</c:v>
                </c:pt>
                <c:pt idx="1123">
                  <c:v>359415.49586550309</c:v>
                </c:pt>
                <c:pt idx="1124">
                  <c:v>359493.89044787723</c:v>
                </c:pt>
                <c:pt idx="1125">
                  <c:v>359572.28503019235</c:v>
                </c:pt>
                <c:pt idx="1126">
                  <c:v>359650.67961244943</c:v>
                </c:pt>
                <c:pt idx="1127">
                  <c:v>359729.07419464958</c:v>
                </c:pt>
                <c:pt idx="1128">
                  <c:v>359807.46877679415</c:v>
                </c:pt>
                <c:pt idx="1129">
                  <c:v>359885.86335888377</c:v>
                </c:pt>
                <c:pt idx="1130">
                  <c:v>359964.25794091978</c:v>
                </c:pt>
                <c:pt idx="1131">
                  <c:v>360042.65252290305</c:v>
                </c:pt>
                <c:pt idx="1132">
                  <c:v>360121.04710483452</c:v>
                </c:pt>
                <c:pt idx="1133">
                  <c:v>360199.44168671523</c:v>
                </c:pt>
                <c:pt idx="1134">
                  <c:v>360277.83626854618</c:v>
                </c:pt>
                <c:pt idx="1135">
                  <c:v>360356.23085032817</c:v>
                </c:pt>
                <c:pt idx="1136">
                  <c:v>360434.62543206214</c:v>
                </c:pt>
                <c:pt idx="1137">
                  <c:v>360513.02001374908</c:v>
                </c:pt>
                <c:pt idx="1138">
                  <c:v>360591.41459538986</c:v>
                </c:pt>
                <c:pt idx="1139">
                  <c:v>360669.80917698523</c:v>
                </c:pt>
                <c:pt idx="1140">
                  <c:v>360748.20375853614</c:v>
                </c:pt>
                <c:pt idx="1141">
                  <c:v>360826.59834004333</c:v>
                </c:pt>
                <c:pt idx="1142">
                  <c:v>360904.9929215078</c:v>
                </c:pt>
                <c:pt idx="1143">
                  <c:v>360983.38750293007</c:v>
                </c:pt>
                <c:pt idx="1144">
                  <c:v>361061.78208431113</c:v>
                </c:pt>
                <c:pt idx="1145">
                  <c:v>361140.17666565173</c:v>
                </c:pt>
                <c:pt idx="1146">
                  <c:v>361218.57124695258</c:v>
                </c:pt>
                <c:pt idx="1147">
                  <c:v>361296.96582821442</c:v>
                </c:pt>
                <c:pt idx="1148">
                  <c:v>361375.36040943803</c:v>
                </c:pt>
                <c:pt idx="1149">
                  <c:v>361453.75499062403</c:v>
                </c:pt>
                <c:pt idx="1150">
                  <c:v>361532.14957177319</c:v>
                </c:pt>
                <c:pt idx="1151">
                  <c:v>361610.54415288626</c:v>
                </c:pt>
                <c:pt idx="1152">
                  <c:v>361688.9387339637</c:v>
                </c:pt>
                <c:pt idx="1153">
                  <c:v>361767.33331500646</c:v>
                </c:pt>
                <c:pt idx="1154">
                  <c:v>361845.72789601493</c:v>
                </c:pt>
                <c:pt idx="1155">
                  <c:v>361924.12247699004</c:v>
                </c:pt>
                <c:pt idx="1156">
                  <c:v>362002.5170579321</c:v>
                </c:pt>
                <c:pt idx="1157">
                  <c:v>362080.91163884191</c:v>
                </c:pt>
                <c:pt idx="1158">
                  <c:v>362159.30621972005</c:v>
                </c:pt>
                <c:pt idx="1159">
                  <c:v>362237.70080056705</c:v>
                </c:pt>
                <c:pt idx="1160">
                  <c:v>362316.09538138355</c:v>
                </c:pt>
                <c:pt idx="1161">
                  <c:v>362394.48996217013</c:v>
                </c:pt>
                <c:pt idx="1162">
                  <c:v>362472.88454292726</c:v>
                </c:pt>
                <c:pt idx="1163">
                  <c:v>362551.27912365564</c:v>
                </c:pt>
                <c:pt idx="1164">
                  <c:v>362629.67370435561</c:v>
                </c:pt>
                <c:pt idx="1165">
                  <c:v>362708.06828502787</c:v>
                </c:pt>
                <c:pt idx="1166">
                  <c:v>362786.46286567289</c:v>
                </c:pt>
                <c:pt idx="1167">
                  <c:v>362864.85744629119</c:v>
                </c:pt>
                <c:pt idx="1168">
                  <c:v>362943.25202688324</c:v>
                </c:pt>
                <c:pt idx="1169">
                  <c:v>363021.64660744945</c:v>
                </c:pt>
                <c:pt idx="1170">
                  <c:v>363100.04118799046</c:v>
                </c:pt>
                <c:pt idx="1171">
                  <c:v>363178.43576850672</c:v>
                </c:pt>
                <c:pt idx="1172">
                  <c:v>363256.83034899854</c:v>
                </c:pt>
                <c:pt idx="1173">
                  <c:v>363335.22492946649</c:v>
                </c:pt>
                <c:pt idx="1174">
                  <c:v>363413.61950991105</c:v>
                </c:pt>
                <c:pt idx="1175">
                  <c:v>363492.01409033261</c:v>
                </c:pt>
                <c:pt idx="1176">
                  <c:v>363570.40867073159</c:v>
                </c:pt>
                <c:pt idx="1177">
                  <c:v>363648.80325110845</c:v>
                </c:pt>
                <c:pt idx="1178">
                  <c:v>363727.19783146353</c:v>
                </c:pt>
                <c:pt idx="1179">
                  <c:v>363805.59241179732</c:v>
                </c:pt>
                <c:pt idx="1180">
                  <c:v>363883.98699211021</c:v>
                </c:pt>
                <c:pt idx="1181">
                  <c:v>363962.38157240249</c:v>
                </c:pt>
                <c:pt idx="1182">
                  <c:v>364040.77615267469</c:v>
                </c:pt>
                <c:pt idx="1183">
                  <c:v>364119.17073292704</c:v>
                </c:pt>
                <c:pt idx="1184">
                  <c:v>364197.56531315995</c:v>
                </c:pt>
                <c:pt idx="1185">
                  <c:v>364275.95989337389</c:v>
                </c:pt>
                <c:pt idx="1186">
                  <c:v>364354.3544735692</c:v>
                </c:pt>
                <c:pt idx="1187">
                  <c:v>364432.74905374605</c:v>
                </c:pt>
                <c:pt idx="1188">
                  <c:v>364511.14363390493</c:v>
                </c:pt>
                <c:pt idx="1189">
                  <c:v>364589.53821404616</c:v>
                </c:pt>
                <c:pt idx="1190">
                  <c:v>364667.9327941701</c:v>
                </c:pt>
                <c:pt idx="1191">
                  <c:v>364746.32737427694</c:v>
                </c:pt>
                <c:pt idx="1192">
                  <c:v>364824.72195436712</c:v>
                </c:pt>
                <c:pt idx="1193">
                  <c:v>364903.11653444101</c:v>
                </c:pt>
                <c:pt idx="1194">
                  <c:v>364981.51111449877</c:v>
                </c:pt>
                <c:pt idx="1195">
                  <c:v>365059.90569454071</c:v>
                </c:pt>
                <c:pt idx="1196">
                  <c:v>365138.30027456721</c:v>
                </c:pt>
                <c:pt idx="1197">
                  <c:v>365216.69485457859</c:v>
                </c:pt>
                <c:pt idx="1198">
                  <c:v>365295.08943457494</c:v>
                </c:pt>
                <c:pt idx="1199">
                  <c:v>365373.48401455668</c:v>
                </c:pt>
                <c:pt idx="1200">
                  <c:v>365451.87859452417</c:v>
                </c:pt>
                <c:pt idx="1201">
                  <c:v>365530.27317447751</c:v>
                </c:pt>
                <c:pt idx="1202">
                  <c:v>365608.66775441699</c:v>
                </c:pt>
                <c:pt idx="1203">
                  <c:v>365687.06233434298</c:v>
                </c:pt>
                <c:pt idx="1204">
                  <c:v>365765.45691425563</c:v>
                </c:pt>
                <c:pt idx="1205">
                  <c:v>365843.85149415518</c:v>
                </c:pt>
                <c:pt idx="1206">
                  <c:v>365922.24607404193</c:v>
                </c:pt>
                <c:pt idx="1207">
                  <c:v>366000.64065391617</c:v>
                </c:pt>
                <c:pt idx="1208">
                  <c:v>366079.03523377801</c:v>
                </c:pt>
                <c:pt idx="1209">
                  <c:v>366157.42981362779</c:v>
                </c:pt>
                <c:pt idx="1210">
                  <c:v>366235.82439346565</c:v>
                </c:pt>
                <c:pt idx="1211">
                  <c:v>366314.21897329181</c:v>
                </c:pt>
                <c:pt idx="1212">
                  <c:v>366392.61355310649</c:v>
                </c:pt>
                <c:pt idx="1213">
                  <c:v>366471.00813291001</c:v>
                </c:pt>
                <c:pt idx="1214">
                  <c:v>366549.40271270252</c:v>
                </c:pt>
                <c:pt idx="1215">
                  <c:v>366627.79729248415</c:v>
                </c:pt>
                <c:pt idx="1216">
                  <c:v>366706.19187225518</c:v>
                </c:pt>
                <c:pt idx="1217">
                  <c:v>366784.58645201585</c:v>
                </c:pt>
                <c:pt idx="1218">
                  <c:v>366862.98103176622</c:v>
                </c:pt>
                <c:pt idx="1219">
                  <c:v>366941.37561150658</c:v>
                </c:pt>
                <c:pt idx="1220">
                  <c:v>367019.7701912371</c:v>
                </c:pt>
                <c:pt idx="1221">
                  <c:v>367098.16477095796</c:v>
                </c:pt>
                <c:pt idx="1222">
                  <c:v>367176.55935066938</c:v>
                </c:pt>
                <c:pt idx="1223">
                  <c:v>367254.95393037144</c:v>
                </c:pt>
                <c:pt idx="1224">
                  <c:v>367333.34851006448</c:v>
                </c:pt>
                <c:pt idx="1225">
                  <c:v>367411.74308974843</c:v>
                </c:pt>
                <c:pt idx="1226">
                  <c:v>367490.1376694236</c:v>
                </c:pt>
                <c:pt idx="1227">
                  <c:v>367568.53224909026</c:v>
                </c:pt>
                <c:pt idx="1228">
                  <c:v>367646.92682874831</c:v>
                </c:pt>
                <c:pt idx="1229">
                  <c:v>367725.32140839822</c:v>
                </c:pt>
                <c:pt idx="1230">
                  <c:v>367803.7159880398</c:v>
                </c:pt>
                <c:pt idx="1231">
                  <c:v>367882.11056767346</c:v>
                </c:pt>
                <c:pt idx="1232">
                  <c:v>367960.50514729926</c:v>
                </c:pt>
                <c:pt idx="1233">
                  <c:v>368038.89972691739</c:v>
                </c:pt>
                <c:pt idx="1234">
                  <c:v>368117.29430652794</c:v>
                </c:pt>
                <c:pt idx="1235">
                  <c:v>368195.68888613104</c:v>
                </c:pt>
                <c:pt idx="1236">
                  <c:v>368274.08346572699</c:v>
                </c:pt>
                <c:pt idx="1237">
                  <c:v>368352.47804531566</c:v>
                </c:pt>
                <c:pt idx="1238">
                  <c:v>368430.87262489728</c:v>
                </c:pt>
                <c:pt idx="1239">
                  <c:v>368509.26720447221</c:v>
                </c:pt>
                <c:pt idx="1240">
                  <c:v>368587.66178404022</c:v>
                </c:pt>
                <c:pt idx="1241">
                  <c:v>368666.05636360159</c:v>
                </c:pt>
                <c:pt idx="1242">
                  <c:v>368744.45094315649</c:v>
                </c:pt>
                <c:pt idx="1243">
                  <c:v>368822.84552270512</c:v>
                </c:pt>
                <c:pt idx="1244">
                  <c:v>368901.24010224739</c:v>
                </c:pt>
                <c:pt idx="1245">
                  <c:v>368979.63468178362</c:v>
                </c:pt>
                <c:pt idx="1246">
                  <c:v>369058.02926131373</c:v>
                </c:pt>
                <c:pt idx="1247">
                  <c:v>369136.4238408379</c:v>
                </c:pt>
                <c:pt idx="1248">
                  <c:v>369214.81842035626</c:v>
                </c:pt>
                <c:pt idx="1249">
                  <c:v>369293.21299986908</c:v>
                </c:pt>
                <c:pt idx="1250">
                  <c:v>369371.6075793762</c:v>
                </c:pt>
                <c:pt idx="1251">
                  <c:v>369450.00215887779</c:v>
                </c:pt>
                <c:pt idx="1252">
                  <c:v>369528.39673837402</c:v>
                </c:pt>
                <c:pt idx="1253">
                  <c:v>369606.79131786508</c:v>
                </c:pt>
                <c:pt idx="1254">
                  <c:v>369685.18589735084</c:v>
                </c:pt>
                <c:pt idx="1255">
                  <c:v>369763.58047683153</c:v>
                </c:pt>
                <c:pt idx="1256">
                  <c:v>369841.97505630722</c:v>
                </c:pt>
                <c:pt idx="1257">
                  <c:v>369920.36963577801</c:v>
                </c:pt>
                <c:pt idx="1258">
                  <c:v>369998.76421524398</c:v>
                </c:pt>
                <c:pt idx="1259">
                  <c:v>370077.15879470529</c:v>
                </c:pt>
                <c:pt idx="1260">
                  <c:v>370155.55337416189</c:v>
                </c:pt>
                <c:pt idx="1261">
                  <c:v>370233.947953614</c:v>
                </c:pt>
                <c:pt idx="1262">
                  <c:v>370312.34253306169</c:v>
                </c:pt>
                <c:pt idx="1263">
                  <c:v>370390.73711250495</c:v>
                </c:pt>
                <c:pt idx="1264">
                  <c:v>370469.13169194397</c:v>
                </c:pt>
                <c:pt idx="1265">
                  <c:v>370547.52627137862</c:v>
                </c:pt>
                <c:pt idx="1266">
                  <c:v>370625.92085080926</c:v>
                </c:pt>
                <c:pt idx="1267">
                  <c:v>370704.31543023587</c:v>
                </c:pt>
                <c:pt idx="1268">
                  <c:v>370782.71000965848</c:v>
                </c:pt>
                <c:pt idx="1269">
                  <c:v>370861.10458907706</c:v>
                </c:pt>
                <c:pt idx="1270">
                  <c:v>370939.49916849192</c:v>
                </c:pt>
                <c:pt idx="1271">
                  <c:v>371017.89374790306</c:v>
                </c:pt>
                <c:pt idx="1272">
                  <c:v>371096.28832731041</c:v>
                </c:pt>
                <c:pt idx="1273">
                  <c:v>371174.68290671409</c:v>
                </c:pt>
                <c:pt idx="1274">
                  <c:v>371253.07748611434</c:v>
                </c:pt>
                <c:pt idx="1275">
                  <c:v>371331.47206551104</c:v>
                </c:pt>
                <c:pt idx="1276">
                  <c:v>371409.86664490431</c:v>
                </c:pt>
                <c:pt idx="1277">
                  <c:v>371488.26122429431</c:v>
                </c:pt>
                <c:pt idx="1278">
                  <c:v>371566.65580368089</c:v>
                </c:pt>
                <c:pt idx="1279">
                  <c:v>371645.05038306431</c:v>
                </c:pt>
                <c:pt idx="1280">
                  <c:v>371723.4449624446</c:v>
                </c:pt>
                <c:pt idx="1281">
                  <c:v>371801.83954182162</c:v>
                </c:pt>
                <c:pt idx="1282">
                  <c:v>371880.23412119568</c:v>
                </c:pt>
                <c:pt idx="1283">
                  <c:v>371958.62870056671</c:v>
                </c:pt>
                <c:pt idx="1284">
                  <c:v>372037.02327993477</c:v>
                </c:pt>
                <c:pt idx="1285">
                  <c:v>372115.4178593001</c:v>
                </c:pt>
                <c:pt idx="1286">
                  <c:v>372193.8124386624</c:v>
                </c:pt>
                <c:pt idx="1287">
                  <c:v>372272.20701802208</c:v>
                </c:pt>
                <c:pt idx="1288">
                  <c:v>372350.6015973789</c:v>
                </c:pt>
                <c:pt idx="1289">
                  <c:v>372428.99617673305</c:v>
                </c:pt>
                <c:pt idx="1290">
                  <c:v>372507.39075608458</c:v>
                </c:pt>
                <c:pt idx="1291">
                  <c:v>372585.78533543361</c:v>
                </c:pt>
                <c:pt idx="1292">
                  <c:v>372664.17991478002</c:v>
                </c:pt>
                <c:pt idx="1293">
                  <c:v>372742.57449412398</c:v>
                </c:pt>
                <c:pt idx="1294">
                  <c:v>372820.96907346556</c:v>
                </c:pt>
                <c:pt idx="1295">
                  <c:v>372899.36365280469</c:v>
                </c:pt>
                <c:pt idx="1296">
                  <c:v>372977.75823214144</c:v>
                </c:pt>
                <c:pt idx="1297">
                  <c:v>373056.15281147591</c:v>
                </c:pt>
                <c:pt idx="1298">
                  <c:v>373134.54739080818</c:v>
                </c:pt>
                <c:pt idx="1299">
                  <c:v>373212.94197013817</c:v>
                </c:pt>
                <c:pt idx="1300">
                  <c:v>373291.33654946601</c:v>
                </c:pt>
                <c:pt idx="1301">
                  <c:v>373369.73112879164</c:v>
                </c:pt>
                <c:pt idx="1302">
                  <c:v>373448.12570811517</c:v>
                </c:pt>
                <c:pt idx="1303">
                  <c:v>373526.52028743672</c:v>
                </c:pt>
                <c:pt idx="1304">
                  <c:v>373604.9148667563</c:v>
                </c:pt>
                <c:pt idx="1305">
                  <c:v>373683.30944607378</c:v>
                </c:pt>
                <c:pt idx="1306">
                  <c:v>373761.70402538939</c:v>
                </c:pt>
                <c:pt idx="1307">
                  <c:v>373840.09860470309</c:v>
                </c:pt>
                <c:pt idx="1308">
                  <c:v>373918.49318401492</c:v>
                </c:pt>
                <c:pt idx="1309">
                  <c:v>373996.88776332483</c:v>
                </c:pt>
                <c:pt idx="1310">
                  <c:v>374075.282342633</c:v>
                </c:pt>
                <c:pt idx="1311">
                  <c:v>374153.67692193942</c:v>
                </c:pt>
                <c:pt idx="1312">
                  <c:v>374232.07150124403</c:v>
                </c:pt>
                <c:pt idx="1313">
                  <c:v>374310.46608054702</c:v>
                </c:pt>
                <c:pt idx="1314">
                  <c:v>374388.86065984826</c:v>
                </c:pt>
                <c:pt idx="1315">
                  <c:v>374467.25523914793</c:v>
                </c:pt>
                <c:pt idx="1316">
                  <c:v>374545.64981844591</c:v>
                </c:pt>
                <c:pt idx="1317">
                  <c:v>374624.04439774237</c:v>
                </c:pt>
                <c:pt idx="1318">
                  <c:v>374702.43897703721</c:v>
                </c:pt>
                <c:pt idx="1319">
                  <c:v>374780.83355633059</c:v>
                </c:pt>
                <c:pt idx="1320">
                  <c:v>374859.22813562246</c:v>
                </c:pt>
                <c:pt idx="1321">
                  <c:v>374937.62271491287</c:v>
                </c:pt>
                <c:pt idx="1322">
                  <c:v>375016.01729420183</c:v>
                </c:pt>
                <c:pt idx="1323">
                  <c:v>375094.41187348939</c:v>
                </c:pt>
                <c:pt idx="1324">
                  <c:v>375172.80645277561</c:v>
                </c:pt>
                <c:pt idx="1325">
                  <c:v>375251.20103206037</c:v>
                </c:pt>
                <c:pt idx="1326">
                  <c:v>375329.59561134386</c:v>
                </c:pt>
                <c:pt idx="1327">
                  <c:v>375407.99019062612</c:v>
                </c:pt>
                <c:pt idx="1328">
                  <c:v>375486.38476990693</c:v>
                </c:pt>
                <c:pt idx="1329">
                  <c:v>375564.77934918657</c:v>
                </c:pt>
                <c:pt idx="1330">
                  <c:v>375643.173928465</c:v>
                </c:pt>
                <c:pt idx="1331">
                  <c:v>375721.56850774214</c:v>
                </c:pt>
                <c:pt idx="1332">
                  <c:v>375799.96308701811</c:v>
                </c:pt>
                <c:pt idx="1333">
                  <c:v>375878.35766629298</c:v>
                </c:pt>
                <c:pt idx="1334">
                  <c:v>375956.75224556663</c:v>
                </c:pt>
                <c:pt idx="1335">
                  <c:v>376035.14682483918</c:v>
                </c:pt>
                <c:pt idx="1336">
                  <c:v>376113.54140411061</c:v>
                </c:pt>
                <c:pt idx="1337">
                  <c:v>376191.935983381</c:v>
                </c:pt>
                <c:pt idx="1338">
                  <c:v>376270.33056265028</c:v>
                </c:pt>
                <c:pt idx="1339">
                  <c:v>376348.72514191852</c:v>
                </c:pt>
                <c:pt idx="1340">
                  <c:v>376427.11972118582</c:v>
                </c:pt>
                <c:pt idx="1341">
                  <c:v>376505.51430045202</c:v>
                </c:pt>
                <c:pt idx="1342">
                  <c:v>376583.90887971723</c:v>
                </c:pt>
                <c:pt idx="1343">
                  <c:v>376662.30345898151</c:v>
                </c:pt>
                <c:pt idx="1344">
                  <c:v>376740.69803824479</c:v>
                </c:pt>
                <c:pt idx="1345">
                  <c:v>376819.09261750721</c:v>
                </c:pt>
                <c:pt idx="1346">
                  <c:v>376897.48719676875</c:v>
                </c:pt>
                <c:pt idx="1347">
                  <c:v>376975.88177602924</c:v>
                </c:pt>
                <c:pt idx="1348">
                  <c:v>377054.27635528892</c:v>
                </c:pt>
                <c:pt idx="1349">
                  <c:v>377132.67093454779</c:v>
                </c:pt>
                <c:pt idx="1350">
                  <c:v>377211.06551380572</c:v>
                </c:pt>
                <c:pt idx="1351">
                  <c:v>377289.46009306289</c:v>
                </c:pt>
                <c:pt idx="1352">
                  <c:v>377367.8546723192</c:v>
                </c:pt>
                <c:pt idx="1353">
                  <c:v>377446.24925157474</c:v>
                </c:pt>
                <c:pt idx="1354">
                  <c:v>377524.64383082942</c:v>
                </c:pt>
                <c:pt idx="1355">
                  <c:v>377603.03841008339</c:v>
                </c:pt>
                <c:pt idx="1356">
                  <c:v>377681.43298933667</c:v>
                </c:pt>
                <c:pt idx="1357">
                  <c:v>377759.82756858913</c:v>
                </c:pt>
                <c:pt idx="1358">
                  <c:v>377838.22214784089</c:v>
                </c:pt>
                <c:pt idx="1359">
                  <c:v>377916.61672709195</c:v>
                </c:pt>
                <c:pt idx="1360">
                  <c:v>377995.0113063422</c:v>
                </c:pt>
                <c:pt idx="1361">
                  <c:v>378073.40588559187</c:v>
                </c:pt>
                <c:pt idx="1362">
                  <c:v>378151.80046484084</c:v>
                </c:pt>
                <c:pt idx="1363">
                  <c:v>378230.19504408917</c:v>
                </c:pt>
                <c:pt idx="1364">
                  <c:v>378308.58962333674</c:v>
                </c:pt>
                <c:pt idx="1365">
                  <c:v>378386.98420258379</c:v>
                </c:pt>
                <c:pt idx="1366">
                  <c:v>378465.37878183014</c:v>
                </c:pt>
                <c:pt idx="1367">
                  <c:v>378543.7733610759</c:v>
                </c:pt>
                <c:pt idx="1368">
                  <c:v>378622.16794032103</c:v>
                </c:pt>
                <c:pt idx="1369">
                  <c:v>378700.56251956563</c:v>
                </c:pt>
                <c:pt idx="1370">
                  <c:v>378778.95709880959</c:v>
                </c:pt>
                <c:pt idx="1371">
                  <c:v>378857.35167805303</c:v>
                </c:pt>
                <c:pt idx="1372">
                  <c:v>378935.74625729589</c:v>
                </c:pt>
                <c:pt idx="1373">
                  <c:v>379014.14083653822</c:v>
                </c:pt>
                <c:pt idx="1374">
                  <c:v>379092.53541577992</c:v>
                </c:pt>
                <c:pt idx="1375">
                  <c:v>379170.9299950212</c:v>
                </c:pt>
                <c:pt idx="1376">
                  <c:v>379249.3245742619</c:v>
                </c:pt>
                <c:pt idx="1377">
                  <c:v>379327.71915350214</c:v>
                </c:pt>
                <c:pt idx="1378">
                  <c:v>379406.1137327418</c:v>
                </c:pt>
                <c:pt idx="1379">
                  <c:v>379484.50831198099</c:v>
                </c:pt>
                <c:pt idx="1380">
                  <c:v>379562.90289121971</c:v>
                </c:pt>
                <c:pt idx="1381">
                  <c:v>379641.29747045808</c:v>
                </c:pt>
                <c:pt idx="1382">
                  <c:v>379719.69204969582</c:v>
                </c:pt>
                <c:pt idx="1383">
                  <c:v>379798.08662893309</c:v>
                </c:pt>
                <c:pt idx="1384">
                  <c:v>379876.48120816995</c:v>
                </c:pt>
                <c:pt idx="1385">
                  <c:v>379954.87578740646</c:v>
                </c:pt>
                <c:pt idx="1386">
                  <c:v>380033.27036664251</c:v>
                </c:pt>
                <c:pt idx="1387">
                  <c:v>380111.66494587809</c:v>
                </c:pt>
                <c:pt idx="1388">
                  <c:v>380190.05952511332</c:v>
                </c:pt>
                <c:pt idx="1389">
                  <c:v>380268.45410434809</c:v>
                </c:pt>
                <c:pt idx="1390">
                  <c:v>380346.84868358244</c:v>
                </c:pt>
                <c:pt idx="1391">
                  <c:v>380425.24326281645</c:v>
                </c:pt>
                <c:pt idx="1392">
                  <c:v>380503.63784205006</c:v>
                </c:pt>
                <c:pt idx="1393">
                  <c:v>380582.03242128325</c:v>
                </c:pt>
                <c:pt idx="1394">
                  <c:v>380660.42700051609</c:v>
                </c:pt>
                <c:pt idx="1395">
                  <c:v>380738.82157974865</c:v>
                </c:pt>
                <c:pt idx="1396">
                  <c:v>380817.21615898079</c:v>
                </c:pt>
                <c:pt idx="1397">
                  <c:v>380895.61073821259</c:v>
                </c:pt>
                <c:pt idx="1398">
                  <c:v>380974.00531744398</c:v>
                </c:pt>
                <c:pt idx="1399">
                  <c:v>381052.39989667514</c:v>
                </c:pt>
                <c:pt idx="1400">
                  <c:v>381130.79447590583</c:v>
                </c:pt>
                <c:pt idx="1401">
                  <c:v>381209.18905513635</c:v>
                </c:pt>
                <c:pt idx="1402">
                  <c:v>381287.58363436646</c:v>
                </c:pt>
                <c:pt idx="1403">
                  <c:v>381365.97821359627</c:v>
                </c:pt>
                <c:pt idx="1404">
                  <c:v>381444.3727928258</c:v>
                </c:pt>
                <c:pt idx="1405">
                  <c:v>381522.76737205504</c:v>
                </c:pt>
                <c:pt idx="1406">
                  <c:v>381601.16195128392</c:v>
                </c:pt>
                <c:pt idx="1407">
                  <c:v>381679.55653051252</c:v>
                </c:pt>
                <c:pt idx="1408">
                  <c:v>381757.95110974088</c:v>
                </c:pt>
                <c:pt idx="1409">
                  <c:v>381836.34568896896</c:v>
                </c:pt>
                <c:pt idx="1410">
                  <c:v>381914.74026819674</c:v>
                </c:pt>
                <c:pt idx="1411">
                  <c:v>381993.13484742428</c:v>
                </c:pt>
                <c:pt idx="1412">
                  <c:v>382071.52942665154</c:v>
                </c:pt>
                <c:pt idx="1413">
                  <c:v>382149.92400587851</c:v>
                </c:pt>
                <c:pt idx="1414">
                  <c:v>382228.3185851053</c:v>
                </c:pt>
                <c:pt idx="1415">
                  <c:v>382306.7131643318</c:v>
                </c:pt>
                <c:pt idx="1416">
                  <c:v>382385.10774355801</c:v>
                </c:pt>
                <c:pt idx="1417">
                  <c:v>382463.50232278404</c:v>
                </c:pt>
                <c:pt idx="1418">
                  <c:v>382541.89690200984</c:v>
                </c:pt>
                <c:pt idx="1419">
                  <c:v>382620.29148123536</c:v>
                </c:pt>
                <c:pt idx="1420">
                  <c:v>382698.68606046063</c:v>
                </c:pt>
                <c:pt idx="1421">
                  <c:v>382777.0806396858</c:v>
                </c:pt>
                <c:pt idx="1422">
                  <c:v>382855.47521891067</c:v>
                </c:pt>
                <c:pt idx="1423">
                  <c:v>382933.86979813536</c:v>
                </c:pt>
                <c:pt idx="1424">
                  <c:v>383012.26437735982</c:v>
                </c:pt>
                <c:pt idx="1425">
                  <c:v>383090.65895658411</c:v>
                </c:pt>
                <c:pt idx="1426">
                  <c:v>383169.05353580805</c:v>
                </c:pt>
                <c:pt idx="1427">
                  <c:v>383247.44811503193</c:v>
                </c:pt>
                <c:pt idx="1428">
                  <c:v>383325.84269425564</c:v>
                </c:pt>
                <c:pt idx="1429">
                  <c:v>383404.23727347911</c:v>
                </c:pt>
                <c:pt idx="1430">
                  <c:v>383482.63185270241</c:v>
                </c:pt>
                <c:pt idx="1431">
                  <c:v>383561.02643192548</c:v>
                </c:pt>
                <c:pt idx="1432">
                  <c:v>383639.42101114831</c:v>
                </c:pt>
                <c:pt idx="1433">
                  <c:v>383717.81559037103</c:v>
                </c:pt>
                <c:pt idx="1434">
                  <c:v>383796.21016959363</c:v>
                </c:pt>
                <c:pt idx="1435">
                  <c:v>383874.60474881605</c:v>
                </c:pt>
                <c:pt idx="1436">
                  <c:v>383952.99932803825</c:v>
                </c:pt>
                <c:pt idx="1437">
                  <c:v>384031.39390726027</c:v>
                </c:pt>
                <c:pt idx="1438">
                  <c:v>384109.78848648228</c:v>
                </c:pt>
                <c:pt idx="1439">
                  <c:v>384188.18306570395</c:v>
                </c:pt>
                <c:pt idx="1440">
                  <c:v>384266.57764492556</c:v>
                </c:pt>
                <c:pt idx="1441">
                  <c:v>384344.97222414706</c:v>
                </c:pt>
                <c:pt idx="1442">
                  <c:v>384423.36680336832</c:v>
                </c:pt>
                <c:pt idx="1443">
                  <c:v>384501.76138258947</c:v>
                </c:pt>
                <c:pt idx="1444">
                  <c:v>384580.15596181044</c:v>
                </c:pt>
                <c:pt idx="1445">
                  <c:v>384658.55054103123</c:v>
                </c:pt>
                <c:pt idx="1446">
                  <c:v>384736.94512025203</c:v>
                </c:pt>
                <c:pt idx="1447">
                  <c:v>384815.33969947259</c:v>
                </c:pt>
                <c:pt idx="1448">
                  <c:v>384893.73427869298</c:v>
                </c:pt>
                <c:pt idx="1449">
                  <c:v>384972.12885791331</c:v>
                </c:pt>
                <c:pt idx="1450">
                  <c:v>385050.52343713352</c:v>
                </c:pt>
                <c:pt idx="1451">
                  <c:v>385128.91801635356</c:v>
                </c:pt>
                <c:pt idx="1452">
                  <c:v>385207.31259557349</c:v>
                </c:pt>
                <c:pt idx="1453">
                  <c:v>385285.70717479329</c:v>
                </c:pt>
                <c:pt idx="1454">
                  <c:v>385364.10175401298</c:v>
                </c:pt>
                <c:pt idx="1455">
                  <c:v>385442.49633323256</c:v>
                </c:pt>
                <c:pt idx="1456">
                  <c:v>385520.89091245196</c:v>
                </c:pt>
                <c:pt idx="1457">
                  <c:v>385599.2854916713</c:v>
                </c:pt>
                <c:pt idx="1458">
                  <c:v>385677.68007089058</c:v>
                </c:pt>
                <c:pt idx="1459">
                  <c:v>385756.07465010969</c:v>
                </c:pt>
                <c:pt idx="1460">
                  <c:v>385834.46922932868</c:v>
                </c:pt>
                <c:pt idx="1461">
                  <c:v>385912.86380854761</c:v>
                </c:pt>
                <c:pt idx="1462">
                  <c:v>385991.25838776643</c:v>
                </c:pt>
                <c:pt idx="1463">
                  <c:v>386069.65296698519</c:v>
                </c:pt>
                <c:pt idx="1464">
                  <c:v>386148.04754620377</c:v>
                </c:pt>
                <c:pt idx="1465">
                  <c:v>386226.44212542224</c:v>
                </c:pt>
                <c:pt idx="1466">
                  <c:v>386304.83670464071</c:v>
                </c:pt>
                <c:pt idx="1467">
                  <c:v>386383.231283859</c:v>
                </c:pt>
                <c:pt idx="1468">
                  <c:v>386461.62586307724</c:v>
                </c:pt>
                <c:pt idx="1469">
                  <c:v>386540.02044229535</c:v>
                </c:pt>
                <c:pt idx="1470">
                  <c:v>386618.41502151347</c:v>
                </c:pt>
                <c:pt idx="1471">
                  <c:v>386696.80960073142</c:v>
                </c:pt>
                <c:pt idx="1472">
                  <c:v>386775.20417994936</c:v>
                </c:pt>
                <c:pt idx="1473">
                  <c:v>386853.59875916719</c:v>
                </c:pt>
                <c:pt idx="1474">
                  <c:v>386931.99333838484</c:v>
                </c:pt>
                <c:pt idx="1475">
                  <c:v>387010.38791760243</c:v>
                </c:pt>
                <c:pt idx="1476">
                  <c:v>387088.78249682009</c:v>
                </c:pt>
                <c:pt idx="1477">
                  <c:v>387167.17707603745</c:v>
                </c:pt>
                <c:pt idx="1478">
                  <c:v>387245.57165525487</c:v>
                </c:pt>
                <c:pt idx="1479">
                  <c:v>387323.96623447223</c:v>
                </c:pt>
                <c:pt idx="1480">
                  <c:v>387402.36081368953</c:v>
                </c:pt>
                <c:pt idx="1481">
                  <c:v>387480.75539290672</c:v>
                </c:pt>
                <c:pt idx="1482">
                  <c:v>387559.14997212385</c:v>
                </c:pt>
                <c:pt idx="1483">
                  <c:v>387637.54455134086</c:v>
                </c:pt>
                <c:pt idx="1484">
                  <c:v>387715.93913055782</c:v>
                </c:pt>
                <c:pt idx="1485">
                  <c:v>387794.33370977477</c:v>
                </c:pt>
                <c:pt idx="1486">
                  <c:v>387872.72828899155</c:v>
                </c:pt>
                <c:pt idx="1487">
                  <c:v>387951.12286820839</c:v>
                </c:pt>
                <c:pt idx="1488">
                  <c:v>388029.51744742505</c:v>
                </c:pt>
                <c:pt idx="1489">
                  <c:v>388107.91202664177</c:v>
                </c:pt>
                <c:pt idx="1490">
                  <c:v>388186.30660585838</c:v>
                </c:pt>
                <c:pt idx="1491">
                  <c:v>388264.70118507487</c:v>
                </c:pt>
                <c:pt idx="1492">
                  <c:v>388343.09576429136</c:v>
                </c:pt>
                <c:pt idx="1493">
                  <c:v>388421.49034350784</c:v>
                </c:pt>
                <c:pt idx="1494">
                  <c:v>388499.88492272416</c:v>
                </c:pt>
                <c:pt idx="1495">
                  <c:v>388578.27950194047</c:v>
                </c:pt>
                <c:pt idx="1496">
                  <c:v>388656.67408115679</c:v>
                </c:pt>
                <c:pt idx="1497">
                  <c:v>388735.06866037298</c:v>
                </c:pt>
                <c:pt idx="1498">
                  <c:v>388813.46323958918</c:v>
                </c:pt>
                <c:pt idx="1499">
                  <c:v>388891.85781880526</c:v>
                </c:pt>
                <c:pt idx="1500">
                  <c:v>388970.25239802134</c:v>
                </c:pt>
                <c:pt idx="1501">
                  <c:v>389048.64697723731</c:v>
                </c:pt>
                <c:pt idx="1502">
                  <c:v>389127.04155645327</c:v>
                </c:pt>
                <c:pt idx="1503">
                  <c:v>389205.43613566918</c:v>
                </c:pt>
                <c:pt idx="1504">
                  <c:v>389283.83071488503</c:v>
                </c:pt>
                <c:pt idx="1505">
                  <c:v>389362.22529410088</c:v>
                </c:pt>
                <c:pt idx="1506">
                  <c:v>389440.61987331667</c:v>
                </c:pt>
                <c:pt idx="1507">
                  <c:v>389519.01445253234</c:v>
                </c:pt>
                <c:pt idx="1508">
                  <c:v>389597.40903174801</c:v>
                </c:pt>
                <c:pt idx="1509">
                  <c:v>389675.80361096369</c:v>
                </c:pt>
                <c:pt idx="1510">
                  <c:v>389754.19819017925</c:v>
                </c:pt>
                <c:pt idx="1511">
                  <c:v>389832.5927693948</c:v>
                </c:pt>
                <c:pt idx="1512">
                  <c:v>389910.98734861042</c:v>
                </c:pt>
                <c:pt idx="1513">
                  <c:v>389989.38192782586</c:v>
                </c:pt>
                <c:pt idx="1514">
                  <c:v>390067.7765070413</c:v>
                </c:pt>
                <c:pt idx="1515">
                  <c:v>390146.17108625668</c:v>
                </c:pt>
                <c:pt idx="1516">
                  <c:v>390224.56566547207</c:v>
                </c:pt>
                <c:pt idx="1517">
                  <c:v>390302.96024468739</c:v>
                </c:pt>
                <c:pt idx="1518">
                  <c:v>390381.35482390271</c:v>
                </c:pt>
                <c:pt idx="1519">
                  <c:v>390459.74940311792</c:v>
                </c:pt>
                <c:pt idx="1520">
                  <c:v>390538.14398233313</c:v>
                </c:pt>
                <c:pt idx="1521">
                  <c:v>390616.53856154834</c:v>
                </c:pt>
                <c:pt idx="1522">
                  <c:v>390694.93314076355</c:v>
                </c:pt>
                <c:pt idx="1523">
                  <c:v>390773.3277199787</c:v>
                </c:pt>
                <c:pt idx="1524">
                  <c:v>390851.72229919373</c:v>
                </c:pt>
                <c:pt idx="1525">
                  <c:v>390930.11687840882</c:v>
                </c:pt>
                <c:pt idx="1526">
                  <c:v>391008.51145762386</c:v>
                </c:pt>
                <c:pt idx="1527">
                  <c:v>391086.90603683883</c:v>
                </c:pt>
                <c:pt idx="1528">
                  <c:v>391165.30061605386</c:v>
                </c:pt>
                <c:pt idx="1529">
                  <c:v>391243.69519526878</c:v>
                </c:pt>
                <c:pt idx="1530">
                  <c:v>391322.0897744837</c:v>
                </c:pt>
                <c:pt idx="1531">
                  <c:v>391400.48435369862</c:v>
                </c:pt>
                <c:pt idx="1532">
                  <c:v>391478.87893291342</c:v>
                </c:pt>
                <c:pt idx="1533">
                  <c:v>391557.27351212827</c:v>
                </c:pt>
                <c:pt idx="1534">
                  <c:v>391635.66809134313</c:v>
                </c:pt>
                <c:pt idx="1535">
                  <c:v>391714.06267055788</c:v>
                </c:pt>
                <c:pt idx="1536">
                  <c:v>391792.45724977262</c:v>
                </c:pt>
                <c:pt idx="1537">
                  <c:v>391870.85182898736</c:v>
                </c:pt>
                <c:pt idx="1538">
                  <c:v>391949.24640820205</c:v>
                </c:pt>
                <c:pt idx="1539">
                  <c:v>392027.64098741673</c:v>
                </c:pt>
                <c:pt idx="1540">
                  <c:v>392106.03556663141</c:v>
                </c:pt>
                <c:pt idx="1541">
                  <c:v>392184.4301458461</c:v>
                </c:pt>
                <c:pt idx="1542">
                  <c:v>392262.82472506067</c:v>
                </c:pt>
                <c:pt idx="1543">
                  <c:v>392341.21930427523</c:v>
                </c:pt>
                <c:pt idx="1544">
                  <c:v>392419.61388348986</c:v>
                </c:pt>
                <c:pt idx="1545">
                  <c:v>392498.00846270437</c:v>
                </c:pt>
                <c:pt idx="1546">
                  <c:v>392576.40304191882</c:v>
                </c:pt>
                <c:pt idx="1547">
                  <c:v>392654.79762113345</c:v>
                </c:pt>
                <c:pt idx="1548">
                  <c:v>392733.1922003479</c:v>
                </c:pt>
                <c:pt idx="1549">
                  <c:v>392811.58677956229</c:v>
                </c:pt>
                <c:pt idx="1550">
                  <c:v>392889.9813587768</c:v>
                </c:pt>
                <c:pt idx="1551">
                  <c:v>392968.37593799119</c:v>
                </c:pt>
                <c:pt idx="1552">
                  <c:v>393046.77051720559</c:v>
                </c:pt>
                <c:pt idx="1553">
                  <c:v>393125.16509641998</c:v>
                </c:pt>
                <c:pt idx="1554">
                  <c:v>393203.55967563437</c:v>
                </c:pt>
                <c:pt idx="1555">
                  <c:v>393281.95425484871</c:v>
                </c:pt>
                <c:pt idx="1556">
                  <c:v>393360.34883406304</c:v>
                </c:pt>
                <c:pt idx="1557">
                  <c:v>393438.74341327738</c:v>
                </c:pt>
                <c:pt idx="1558">
                  <c:v>393517.13799249171</c:v>
                </c:pt>
                <c:pt idx="1559">
                  <c:v>393595.53257170593</c:v>
                </c:pt>
                <c:pt idx="1560">
                  <c:v>393673.92715092015</c:v>
                </c:pt>
                <c:pt idx="1561">
                  <c:v>393752.32173013448</c:v>
                </c:pt>
                <c:pt idx="1562">
                  <c:v>393830.71630934876</c:v>
                </c:pt>
                <c:pt idx="1563">
                  <c:v>393909.11088856298</c:v>
                </c:pt>
                <c:pt idx="1564">
                  <c:v>393987.50546777714</c:v>
                </c:pt>
                <c:pt idx="1565">
                  <c:v>394065.90004699142</c:v>
                </c:pt>
                <c:pt idx="1566">
                  <c:v>394144.29462620552</c:v>
                </c:pt>
                <c:pt idx="1567">
                  <c:v>394222.68920541974</c:v>
                </c:pt>
                <c:pt idx="1568">
                  <c:v>394301.08378463384</c:v>
                </c:pt>
                <c:pt idx="1569">
                  <c:v>394379.47836384794</c:v>
                </c:pt>
                <c:pt idx="1570">
                  <c:v>394457.8729430621</c:v>
                </c:pt>
                <c:pt idx="1571">
                  <c:v>394536.2675222762</c:v>
                </c:pt>
                <c:pt idx="1572">
                  <c:v>394614.66210149031</c:v>
                </c:pt>
                <c:pt idx="1573">
                  <c:v>394693.05668070447</c:v>
                </c:pt>
                <c:pt idx="1574">
                  <c:v>394771.45125991845</c:v>
                </c:pt>
                <c:pt idx="1575">
                  <c:v>394849.84583913255</c:v>
                </c:pt>
                <c:pt idx="1576">
                  <c:v>394928.2404183466</c:v>
                </c:pt>
                <c:pt idx="1577">
                  <c:v>395006.63499756064</c:v>
                </c:pt>
                <c:pt idx="1578">
                  <c:v>395085.02957677463</c:v>
                </c:pt>
                <c:pt idx="1579">
                  <c:v>395163.42415598861</c:v>
                </c:pt>
                <c:pt idx="1580">
                  <c:v>395241.81873520266</c:v>
                </c:pt>
                <c:pt idx="1581">
                  <c:v>395320.21331441664</c:v>
                </c:pt>
                <c:pt idx="1582">
                  <c:v>395398.60789363063</c:v>
                </c:pt>
                <c:pt idx="1583">
                  <c:v>395477.00247284462</c:v>
                </c:pt>
                <c:pt idx="1584">
                  <c:v>395555.39705205854</c:v>
                </c:pt>
                <c:pt idx="1585">
                  <c:v>395633.79163127253</c:v>
                </c:pt>
                <c:pt idx="1586">
                  <c:v>395712.18621048651</c:v>
                </c:pt>
                <c:pt idx="1587">
                  <c:v>395790.58078970038</c:v>
                </c:pt>
                <c:pt idx="1588">
                  <c:v>395868.97536891431</c:v>
                </c:pt>
                <c:pt idx="1589">
                  <c:v>395947.36994812824</c:v>
                </c:pt>
                <c:pt idx="1590">
                  <c:v>396025.76452734211</c:v>
                </c:pt>
                <c:pt idx="1591">
                  <c:v>396104.15910655604</c:v>
                </c:pt>
                <c:pt idx="1592">
                  <c:v>396182.5536857699</c:v>
                </c:pt>
                <c:pt idx="1593">
                  <c:v>396260.94826498383</c:v>
                </c:pt>
                <c:pt idx="1594">
                  <c:v>396339.34284419764</c:v>
                </c:pt>
                <c:pt idx="1595">
                  <c:v>396417.73742341145</c:v>
                </c:pt>
                <c:pt idx="1596">
                  <c:v>396496.13200262538</c:v>
                </c:pt>
                <c:pt idx="1597">
                  <c:v>396574.52658183919</c:v>
                </c:pt>
                <c:pt idx="1598">
                  <c:v>396652.921161053</c:v>
                </c:pt>
                <c:pt idx="1599">
                  <c:v>396731.31574026681</c:v>
                </c:pt>
                <c:pt idx="1600">
                  <c:v>396809.71031948063</c:v>
                </c:pt>
                <c:pt idx="1601">
                  <c:v>396888.1048986945</c:v>
                </c:pt>
                <c:pt idx="1602">
                  <c:v>396966.49947790825</c:v>
                </c:pt>
                <c:pt idx="1603">
                  <c:v>397044.89405712218</c:v>
                </c:pt>
                <c:pt idx="1604">
                  <c:v>397123.28863633587</c:v>
                </c:pt>
                <c:pt idx="1605">
                  <c:v>397201.68321554968</c:v>
                </c:pt>
                <c:pt idx="1606">
                  <c:v>397280.07779476349</c:v>
                </c:pt>
                <c:pt idx="1607">
                  <c:v>397358.47237397719</c:v>
                </c:pt>
                <c:pt idx="1608">
                  <c:v>397436.866953191</c:v>
                </c:pt>
                <c:pt idx="1609">
                  <c:v>397515.26153240475</c:v>
                </c:pt>
                <c:pt idx="1610">
                  <c:v>397593.6561116185</c:v>
                </c:pt>
                <c:pt idx="1611">
                  <c:v>397672.0506908322</c:v>
                </c:pt>
                <c:pt idx="1612">
                  <c:v>397750.44527004601</c:v>
                </c:pt>
                <c:pt idx="1613">
                  <c:v>397828.8398492597</c:v>
                </c:pt>
                <c:pt idx="1614">
                  <c:v>397907.23442847346</c:v>
                </c:pt>
                <c:pt idx="1615">
                  <c:v>397985.62900768709</c:v>
                </c:pt>
                <c:pt idx="1616">
                  <c:v>398064.0235869009</c:v>
                </c:pt>
                <c:pt idx="1617">
                  <c:v>398142.4181661146</c:v>
                </c:pt>
                <c:pt idx="1618">
                  <c:v>398220.81274532835</c:v>
                </c:pt>
                <c:pt idx="1619">
                  <c:v>398299.20732454199</c:v>
                </c:pt>
                <c:pt idx="1620">
                  <c:v>398377.60190375568</c:v>
                </c:pt>
                <c:pt idx="1621">
                  <c:v>398455.99648296944</c:v>
                </c:pt>
                <c:pt idx="1622">
                  <c:v>398534.39106218307</c:v>
                </c:pt>
                <c:pt idx="1623">
                  <c:v>398612.78564139677</c:v>
                </c:pt>
                <c:pt idx="1624">
                  <c:v>398691.1802206104</c:v>
                </c:pt>
                <c:pt idx="1625">
                  <c:v>398769.57479982404</c:v>
                </c:pt>
                <c:pt idx="1626">
                  <c:v>398847.96937903779</c:v>
                </c:pt>
                <c:pt idx="1627">
                  <c:v>398926.36395825143</c:v>
                </c:pt>
                <c:pt idx="1628">
                  <c:v>399004.75853746512</c:v>
                </c:pt>
                <c:pt idx="1629">
                  <c:v>399083.15311667876</c:v>
                </c:pt>
                <c:pt idx="1630">
                  <c:v>399161.5476958924</c:v>
                </c:pt>
                <c:pt idx="1631">
                  <c:v>399239.94227510603</c:v>
                </c:pt>
                <c:pt idx="1632">
                  <c:v>399318.33685431967</c:v>
                </c:pt>
                <c:pt idx="1633">
                  <c:v>399396.73143353331</c:v>
                </c:pt>
                <c:pt idx="1634">
                  <c:v>399475.12601274694</c:v>
                </c:pt>
                <c:pt idx="1635">
                  <c:v>399553.52059196058</c:v>
                </c:pt>
                <c:pt idx="1636">
                  <c:v>399631.91517117422</c:v>
                </c:pt>
                <c:pt idx="1637">
                  <c:v>399710.30975038791</c:v>
                </c:pt>
                <c:pt idx="1638">
                  <c:v>399788.70432960149</c:v>
                </c:pt>
                <c:pt idx="1639">
                  <c:v>399867.09890881507</c:v>
                </c:pt>
                <c:pt idx="1640">
                  <c:v>399945.4934880287</c:v>
                </c:pt>
                <c:pt idx="1641">
                  <c:v>400023.88806724234</c:v>
                </c:pt>
                <c:pt idx="1642">
                  <c:v>400102.28264645592</c:v>
                </c:pt>
                <c:pt idx="1643">
                  <c:v>400180.6772256695</c:v>
                </c:pt>
                <c:pt idx="1644">
                  <c:v>400259.07180488307</c:v>
                </c:pt>
                <c:pt idx="1645">
                  <c:v>400337.46638409665</c:v>
                </c:pt>
                <c:pt idx="1646">
                  <c:v>400415.86096331023</c:v>
                </c:pt>
                <c:pt idx="1647">
                  <c:v>400494.25554252375</c:v>
                </c:pt>
                <c:pt idx="1648">
                  <c:v>400572.65012173739</c:v>
                </c:pt>
                <c:pt idx="1649">
                  <c:v>400651.04470095097</c:v>
                </c:pt>
                <c:pt idx="1650">
                  <c:v>400729.4392801646</c:v>
                </c:pt>
                <c:pt idx="1651">
                  <c:v>400807.83385937812</c:v>
                </c:pt>
                <c:pt idx="1652">
                  <c:v>400886.22843859176</c:v>
                </c:pt>
                <c:pt idx="1653">
                  <c:v>400964.62301780528</c:v>
                </c:pt>
                <c:pt idx="1654">
                  <c:v>401043.01759701886</c:v>
                </c:pt>
                <c:pt idx="1655">
                  <c:v>401121.41217623249</c:v>
                </c:pt>
                <c:pt idx="1656">
                  <c:v>401199.80675544601</c:v>
                </c:pt>
                <c:pt idx="1657">
                  <c:v>401278.20133465959</c:v>
                </c:pt>
                <c:pt idx="1658">
                  <c:v>401356.59591387317</c:v>
                </c:pt>
                <c:pt idx="1659">
                  <c:v>401434.99049308669</c:v>
                </c:pt>
                <c:pt idx="1660">
                  <c:v>401513.38507230021</c:v>
                </c:pt>
                <c:pt idx="1661">
                  <c:v>401591.77965151373</c:v>
                </c:pt>
                <c:pt idx="1662">
                  <c:v>401670.17423072731</c:v>
                </c:pt>
                <c:pt idx="1663">
                  <c:v>401748.56880994077</c:v>
                </c:pt>
                <c:pt idx="1664">
                  <c:v>401826.96338915441</c:v>
                </c:pt>
                <c:pt idx="1665">
                  <c:v>401905.35796836793</c:v>
                </c:pt>
                <c:pt idx="1666">
                  <c:v>401983.75254758145</c:v>
                </c:pt>
                <c:pt idx="1667">
                  <c:v>402062.14712679503</c:v>
                </c:pt>
                <c:pt idx="1668">
                  <c:v>402140.54170600855</c:v>
                </c:pt>
                <c:pt idx="1669">
                  <c:v>402218.93628522207</c:v>
                </c:pt>
                <c:pt idx="1670">
                  <c:v>402297.33086443564</c:v>
                </c:pt>
                <c:pt idx="1671">
                  <c:v>402375.72544364916</c:v>
                </c:pt>
                <c:pt idx="1672">
                  <c:v>402454.12002286268</c:v>
                </c:pt>
                <c:pt idx="1673">
                  <c:v>402532.51460207626</c:v>
                </c:pt>
                <c:pt idx="1674">
                  <c:v>402610.90918128972</c:v>
                </c:pt>
                <c:pt idx="1675">
                  <c:v>402689.30376050324</c:v>
                </c:pt>
                <c:pt idx="1676">
                  <c:v>402767.69833971671</c:v>
                </c:pt>
                <c:pt idx="1677">
                  <c:v>402846.09291893023</c:v>
                </c:pt>
                <c:pt idx="1678">
                  <c:v>402924.48749814375</c:v>
                </c:pt>
                <c:pt idx="1679">
                  <c:v>403002.88207735721</c:v>
                </c:pt>
                <c:pt idx="1680">
                  <c:v>403081.27665657073</c:v>
                </c:pt>
                <c:pt idx="1681">
                  <c:v>403159.67123578431</c:v>
                </c:pt>
                <c:pt idx="1682">
                  <c:v>403238.06581499771</c:v>
                </c:pt>
                <c:pt idx="1683">
                  <c:v>403316.46039421123</c:v>
                </c:pt>
                <c:pt idx="1684">
                  <c:v>403394.85497342469</c:v>
                </c:pt>
                <c:pt idx="1685">
                  <c:v>403473.24955263827</c:v>
                </c:pt>
                <c:pt idx="1686">
                  <c:v>403551.64413185173</c:v>
                </c:pt>
                <c:pt idx="1687">
                  <c:v>403630.03871106525</c:v>
                </c:pt>
                <c:pt idx="1688">
                  <c:v>403708.43329027877</c:v>
                </c:pt>
                <c:pt idx="1689">
                  <c:v>403786.82786949223</c:v>
                </c:pt>
                <c:pt idx="1690">
                  <c:v>403865.2224487057</c:v>
                </c:pt>
                <c:pt idx="1691">
                  <c:v>403943.61702791927</c:v>
                </c:pt>
                <c:pt idx="1692">
                  <c:v>404022.01160713274</c:v>
                </c:pt>
                <c:pt idx="1693">
                  <c:v>404100.4061863462</c:v>
                </c:pt>
                <c:pt idx="1694">
                  <c:v>404178.80076555978</c:v>
                </c:pt>
                <c:pt idx="1695">
                  <c:v>404257.19534477324</c:v>
                </c:pt>
                <c:pt idx="1696">
                  <c:v>404335.5899239867</c:v>
                </c:pt>
                <c:pt idx="1697">
                  <c:v>404413.98450320028</c:v>
                </c:pt>
                <c:pt idx="1698">
                  <c:v>404492.37908241374</c:v>
                </c:pt>
                <c:pt idx="1699">
                  <c:v>404570.7736616272</c:v>
                </c:pt>
                <c:pt idx="1700">
                  <c:v>404649.16824084078</c:v>
                </c:pt>
                <c:pt idx="1701">
                  <c:v>404727.56282005424</c:v>
                </c:pt>
                <c:pt idx="1702">
                  <c:v>404805.9573992677</c:v>
                </c:pt>
                <c:pt idx="1703">
                  <c:v>404884.35197848117</c:v>
                </c:pt>
                <c:pt idx="1704">
                  <c:v>404962.74655769463</c:v>
                </c:pt>
                <c:pt idx="1705">
                  <c:v>405041.14113690803</c:v>
                </c:pt>
                <c:pt idx="1706">
                  <c:v>405119.53571612143</c:v>
                </c:pt>
                <c:pt idx="1707">
                  <c:v>405197.93029533501</c:v>
                </c:pt>
                <c:pt idx="1708">
                  <c:v>405276.32487454842</c:v>
                </c:pt>
                <c:pt idx="1709">
                  <c:v>405354.71945376194</c:v>
                </c:pt>
                <c:pt idx="1710">
                  <c:v>405433.1140329754</c:v>
                </c:pt>
                <c:pt idx="1711">
                  <c:v>405511.50861218886</c:v>
                </c:pt>
                <c:pt idx="1712">
                  <c:v>405589.90319140232</c:v>
                </c:pt>
                <c:pt idx="1713">
                  <c:v>405668.29777061567</c:v>
                </c:pt>
                <c:pt idx="1714">
                  <c:v>405746.69234982925</c:v>
                </c:pt>
                <c:pt idx="1715">
                  <c:v>405825.08692904265</c:v>
                </c:pt>
                <c:pt idx="1716">
                  <c:v>405903.48150825617</c:v>
                </c:pt>
                <c:pt idx="1717">
                  <c:v>405981.87608746957</c:v>
                </c:pt>
                <c:pt idx="1718">
                  <c:v>406060.27066668309</c:v>
                </c:pt>
                <c:pt idx="1719">
                  <c:v>406138.6652458965</c:v>
                </c:pt>
                <c:pt idx="1720">
                  <c:v>406217.05982511002</c:v>
                </c:pt>
                <c:pt idx="1721">
                  <c:v>406295.45440432348</c:v>
                </c:pt>
                <c:pt idx="1722">
                  <c:v>406373.84898353694</c:v>
                </c:pt>
                <c:pt idx="1723">
                  <c:v>406452.24356275034</c:v>
                </c:pt>
                <c:pt idx="1724">
                  <c:v>406530.63814196386</c:v>
                </c:pt>
                <c:pt idx="1725">
                  <c:v>406609.03272117733</c:v>
                </c:pt>
                <c:pt idx="1726">
                  <c:v>406687.42730039079</c:v>
                </c:pt>
                <c:pt idx="1727">
                  <c:v>406765.82187960425</c:v>
                </c:pt>
                <c:pt idx="1728">
                  <c:v>406844.21645881771</c:v>
                </c:pt>
                <c:pt idx="1729">
                  <c:v>406922.61103803106</c:v>
                </c:pt>
                <c:pt idx="1730">
                  <c:v>407001.00561724452</c:v>
                </c:pt>
                <c:pt idx="1731">
                  <c:v>407079.40019645804</c:v>
                </c:pt>
                <c:pt idx="1732">
                  <c:v>407157.79477567156</c:v>
                </c:pt>
                <c:pt idx="1733">
                  <c:v>407236.18935488502</c:v>
                </c:pt>
                <c:pt idx="1734">
                  <c:v>407314.58393409842</c:v>
                </c:pt>
                <c:pt idx="1735">
                  <c:v>407392.97851331194</c:v>
                </c:pt>
                <c:pt idx="1736">
                  <c:v>407471.37309252535</c:v>
                </c:pt>
                <c:pt idx="1737">
                  <c:v>407549.76767173881</c:v>
                </c:pt>
                <c:pt idx="1738">
                  <c:v>407628.16225095233</c:v>
                </c:pt>
                <c:pt idx="1739">
                  <c:v>407706.55683016579</c:v>
                </c:pt>
                <c:pt idx="1740">
                  <c:v>407784.95140937919</c:v>
                </c:pt>
                <c:pt idx="1741">
                  <c:v>407863.34598859272</c:v>
                </c:pt>
                <c:pt idx="1742">
                  <c:v>407941.74056780618</c:v>
                </c:pt>
                <c:pt idx="1743">
                  <c:v>408020.13514701958</c:v>
                </c:pt>
                <c:pt idx="1744">
                  <c:v>408098.52972623298</c:v>
                </c:pt>
                <c:pt idx="1745">
                  <c:v>408176.92430544645</c:v>
                </c:pt>
                <c:pt idx="1746">
                  <c:v>408255.31888465997</c:v>
                </c:pt>
                <c:pt idx="1747">
                  <c:v>408333.71346387343</c:v>
                </c:pt>
                <c:pt idx="1748">
                  <c:v>408412.10804308695</c:v>
                </c:pt>
                <c:pt idx="1749">
                  <c:v>408490.50262230041</c:v>
                </c:pt>
                <c:pt idx="1750">
                  <c:v>408568.89720151381</c:v>
                </c:pt>
                <c:pt idx="1751">
                  <c:v>408647.29178072722</c:v>
                </c:pt>
                <c:pt idx="1752">
                  <c:v>408725.6863599408</c:v>
                </c:pt>
                <c:pt idx="1753">
                  <c:v>408804.08093915426</c:v>
                </c:pt>
                <c:pt idx="1754">
                  <c:v>408882.47551836772</c:v>
                </c:pt>
                <c:pt idx="1755">
                  <c:v>408960.87009758112</c:v>
                </c:pt>
                <c:pt idx="1756">
                  <c:v>409039.26467679464</c:v>
                </c:pt>
                <c:pt idx="1757">
                  <c:v>409117.65925600799</c:v>
                </c:pt>
                <c:pt idx="1758">
                  <c:v>409196.05383522157</c:v>
                </c:pt>
                <c:pt idx="1759">
                  <c:v>409274.44841443503</c:v>
                </c:pt>
                <c:pt idx="1760">
                  <c:v>409352.84299364843</c:v>
                </c:pt>
                <c:pt idx="1761">
                  <c:v>409431.23757286184</c:v>
                </c:pt>
                <c:pt idx="1762">
                  <c:v>409509.6321520753</c:v>
                </c:pt>
                <c:pt idx="1763">
                  <c:v>409588.0267312887</c:v>
                </c:pt>
                <c:pt idx="1764">
                  <c:v>409666.4213105021</c:v>
                </c:pt>
                <c:pt idx="1765">
                  <c:v>409744.81588971557</c:v>
                </c:pt>
                <c:pt idx="1766">
                  <c:v>409823.21046892897</c:v>
                </c:pt>
                <c:pt idx="1767">
                  <c:v>409901.60504814237</c:v>
                </c:pt>
                <c:pt idx="1768">
                  <c:v>409979.99962735584</c:v>
                </c:pt>
                <c:pt idx="1769">
                  <c:v>410058.39420656924</c:v>
                </c:pt>
                <c:pt idx="1770">
                  <c:v>410136.78878578264</c:v>
                </c:pt>
                <c:pt idx="1771">
                  <c:v>410215.1833649961</c:v>
                </c:pt>
                <c:pt idx="1772">
                  <c:v>410293.57794420951</c:v>
                </c:pt>
                <c:pt idx="1773">
                  <c:v>410371.97252342291</c:v>
                </c:pt>
                <c:pt idx="1774">
                  <c:v>410450.36710263637</c:v>
                </c:pt>
                <c:pt idx="1775">
                  <c:v>410528.76168184978</c:v>
                </c:pt>
                <c:pt idx="1776">
                  <c:v>410607.15626106318</c:v>
                </c:pt>
                <c:pt idx="1777">
                  <c:v>410685.55084027664</c:v>
                </c:pt>
                <c:pt idx="1778">
                  <c:v>410763.94541949005</c:v>
                </c:pt>
                <c:pt idx="1779">
                  <c:v>410842.33999870345</c:v>
                </c:pt>
                <c:pt idx="1780">
                  <c:v>410920.73457791691</c:v>
                </c:pt>
                <c:pt idx="1781">
                  <c:v>410999.12915713032</c:v>
                </c:pt>
                <c:pt idx="1782">
                  <c:v>411077.52373634372</c:v>
                </c:pt>
                <c:pt idx="1783">
                  <c:v>411155.91831555712</c:v>
                </c:pt>
                <c:pt idx="1784">
                  <c:v>411234.31289477053</c:v>
                </c:pt>
                <c:pt idx="1785">
                  <c:v>411312.70747398399</c:v>
                </c:pt>
                <c:pt idx="1786">
                  <c:v>411391.10205319745</c:v>
                </c:pt>
                <c:pt idx="1787">
                  <c:v>411469.4966324108</c:v>
                </c:pt>
                <c:pt idx="1788">
                  <c:v>411547.89121162426</c:v>
                </c:pt>
                <c:pt idx="1789">
                  <c:v>411626.28579083766</c:v>
                </c:pt>
                <c:pt idx="1790">
                  <c:v>411704.68037005106</c:v>
                </c:pt>
                <c:pt idx="1791">
                  <c:v>411783.07494926453</c:v>
                </c:pt>
                <c:pt idx="1792">
                  <c:v>411861.46952847793</c:v>
                </c:pt>
                <c:pt idx="1793">
                  <c:v>411939.86410769133</c:v>
                </c:pt>
                <c:pt idx="1794">
                  <c:v>412018.2586869048</c:v>
                </c:pt>
                <c:pt idx="1795">
                  <c:v>412096.6532661182</c:v>
                </c:pt>
                <c:pt idx="1796">
                  <c:v>412175.0478453316</c:v>
                </c:pt>
                <c:pt idx="1797">
                  <c:v>412253.44242454506</c:v>
                </c:pt>
                <c:pt idx="1798">
                  <c:v>412331.83700375847</c:v>
                </c:pt>
                <c:pt idx="1799">
                  <c:v>412410.23158297187</c:v>
                </c:pt>
                <c:pt idx="1800">
                  <c:v>412488.62616218533</c:v>
                </c:pt>
                <c:pt idx="1801">
                  <c:v>412567.02074139874</c:v>
                </c:pt>
                <c:pt idx="1802">
                  <c:v>412645.41532061214</c:v>
                </c:pt>
                <c:pt idx="1803">
                  <c:v>412723.8098998256</c:v>
                </c:pt>
                <c:pt idx="1804">
                  <c:v>412802.20447903901</c:v>
                </c:pt>
                <c:pt idx="1805">
                  <c:v>412880.59905825241</c:v>
                </c:pt>
                <c:pt idx="1806">
                  <c:v>412958.99363746587</c:v>
                </c:pt>
                <c:pt idx="1807">
                  <c:v>413037.38821667928</c:v>
                </c:pt>
                <c:pt idx="1808">
                  <c:v>413115.78279589268</c:v>
                </c:pt>
                <c:pt idx="1809">
                  <c:v>413194.17737510614</c:v>
                </c:pt>
                <c:pt idx="1810">
                  <c:v>413272.57195431954</c:v>
                </c:pt>
                <c:pt idx="1811">
                  <c:v>413350.96653353295</c:v>
                </c:pt>
                <c:pt idx="1812">
                  <c:v>413429.36111274635</c:v>
                </c:pt>
                <c:pt idx="1813">
                  <c:v>413507.75569195976</c:v>
                </c:pt>
                <c:pt idx="1814">
                  <c:v>413586.15027117322</c:v>
                </c:pt>
                <c:pt idx="1815">
                  <c:v>413664.54485038662</c:v>
                </c:pt>
                <c:pt idx="1816">
                  <c:v>413742.93942960002</c:v>
                </c:pt>
                <c:pt idx="1817">
                  <c:v>413821.33400881349</c:v>
                </c:pt>
                <c:pt idx="1818">
                  <c:v>413899.72858802689</c:v>
                </c:pt>
                <c:pt idx="1819">
                  <c:v>413978.12316724029</c:v>
                </c:pt>
                <c:pt idx="1820">
                  <c:v>414056.51774645376</c:v>
                </c:pt>
                <c:pt idx="1821">
                  <c:v>414134.91232566716</c:v>
                </c:pt>
                <c:pt idx="1822">
                  <c:v>414213.30690488056</c:v>
                </c:pt>
                <c:pt idx="1823">
                  <c:v>414291.70148409402</c:v>
                </c:pt>
                <c:pt idx="1824">
                  <c:v>414370.09606330743</c:v>
                </c:pt>
                <c:pt idx="1825">
                  <c:v>414448.49064252083</c:v>
                </c:pt>
                <c:pt idx="1826">
                  <c:v>414526.88522173429</c:v>
                </c:pt>
                <c:pt idx="1827">
                  <c:v>414605.2798009477</c:v>
                </c:pt>
                <c:pt idx="1828">
                  <c:v>414683.6743801611</c:v>
                </c:pt>
                <c:pt idx="1829">
                  <c:v>414762.06895937456</c:v>
                </c:pt>
                <c:pt idx="1830">
                  <c:v>414840.46353858797</c:v>
                </c:pt>
                <c:pt idx="1831">
                  <c:v>414918.85811780137</c:v>
                </c:pt>
                <c:pt idx="1832">
                  <c:v>414997.25269701483</c:v>
                </c:pt>
                <c:pt idx="1833">
                  <c:v>415075.64727622818</c:v>
                </c:pt>
                <c:pt idx="1834">
                  <c:v>415154.04185544164</c:v>
                </c:pt>
                <c:pt idx="1835">
                  <c:v>415232.4364346551</c:v>
                </c:pt>
                <c:pt idx="1836">
                  <c:v>415310.83101386845</c:v>
                </c:pt>
                <c:pt idx="1837">
                  <c:v>415389.22559308191</c:v>
                </c:pt>
                <c:pt idx="1838">
                  <c:v>415467.62017229537</c:v>
                </c:pt>
                <c:pt idx="1839">
                  <c:v>415546.01475150877</c:v>
                </c:pt>
                <c:pt idx="1840">
                  <c:v>415624.40933072218</c:v>
                </c:pt>
                <c:pt idx="1841">
                  <c:v>415702.80390993558</c:v>
                </c:pt>
                <c:pt idx="1842">
                  <c:v>415781.19848914898</c:v>
                </c:pt>
                <c:pt idx="1843">
                  <c:v>415859.59306836245</c:v>
                </c:pt>
                <c:pt idx="1844">
                  <c:v>415937.98764757585</c:v>
                </c:pt>
                <c:pt idx="1845">
                  <c:v>416016.38222678925</c:v>
                </c:pt>
                <c:pt idx="1846">
                  <c:v>416094.77680600272</c:v>
                </c:pt>
                <c:pt idx="1847">
                  <c:v>416173.17138521612</c:v>
                </c:pt>
                <c:pt idx="1848">
                  <c:v>416251.56596442952</c:v>
                </c:pt>
                <c:pt idx="1849">
                  <c:v>416329.96054364298</c:v>
                </c:pt>
                <c:pt idx="1850">
                  <c:v>416408.35512285639</c:v>
                </c:pt>
                <c:pt idx="1851">
                  <c:v>416486.74970206979</c:v>
                </c:pt>
                <c:pt idx="1852">
                  <c:v>416565.14428128325</c:v>
                </c:pt>
                <c:pt idx="1853">
                  <c:v>416643.53886049666</c:v>
                </c:pt>
                <c:pt idx="1854">
                  <c:v>416721.93343971006</c:v>
                </c:pt>
                <c:pt idx="1855">
                  <c:v>416800.32801892352</c:v>
                </c:pt>
                <c:pt idx="1856">
                  <c:v>416878.72259813693</c:v>
                </c:pt>
                <c:pt idx="1857">
                  <c:v>416957.11717735033</c:v>
                </c:pt>
                <c:pt idx="1858">
                  <c:v>417035.51175656379</c:v>
                </c:pt>
                <c:pt idx="1859">
                  <c:v>417113.9063357772</c:v>
                </c:pt>
                <c:pt idx="1860">
                  <c:v>417192.3009149906</c:v>
                </c:pt>
                <c:pt idx="1861">
                  <c:v>417270.69549420406</c:v>
                </c:pt>
                <c:pt idx="1862">
                  <c:v>417349.09007341746</c:v>
                </c:pt>
                <c:pt idx="1863">
                  <c:v>417427.48465263087</c:v>
                </c:pt>
                <c:pt idx="1864">
                  <c:v>417505.87923184433</c:v>
                </c:pt>
                <c:pt idx="1865">
                  <c:v>417584.27381105768</c:v>
                </c:pt>
                <c:pt idx="1866">
                  <c:v>417662.66839027114</c:v>
                </c:pt>
                <c:pt idx="1867">
                  <c:v>417741.06296948454</c:v>
                </c:pt>
                <c:pt idx="1868">
                  <c:v>417819.45754869794</c:v>
                </c:pt>
                <c:pt idx="1869">
                  <c:v>417897.85212791141</c:v>
                </c:pt>
                <c:pt idx="1870">
                  <c:v>417976.24670712481</c:v>
                </c:pt>
                <c:pt idx="1871">
                  <c:v>418054.64128633821</c:v>
                </c:pt>
                <c:pt idx="1872">
                  <c:v>418133.03586555168</c:v>
                </c:pt>
                <c:pt idx="1873">
                  <c:v>418211.43044476508</c:v>
                </c:pt>
                <c:pt idx="1874">
                  <c:v>418289.82502397848</c:v>
                </c:pt>
                <c:pt idx="1875">
                  <c:v>418368.21960319194</c:v>
                </c:pt>
                <c:pt idx="1876">
                  <c:v>418446.61418240535</c:v>
                </c:pt>
                <c:pt idx="1877">
                  <c:v>418525.00876161875</c:v>
                </c:pt>
                <c:pt idx="1878">
                  <c:v>418603.40334083221</c:v>
                </c:pt>
                <c:pt idx="1879">
                  <c:v>418681.79792004562</c:v>
                </c:pt>
                <c:pt idx="1880">
                  <c:v>418760.19249925902</c:v>
                </c:pt>
                <c:pt idx="1881">
                  <c:v>418838.58707847248</c:v>
                </c:pt>
                <c:pt idx="1882">
                  <c:v>418916.98165768589</c:v>
                </c:pt>
                <c:pt idx="1883">
                  <c:v>418995.37623689929</c:v>
                </c:pt>
                <c:pt idx="1884">
                  <c:v>419073.77081611275</c:v>
                </c:pt>
                <c:pt idx="1885">
                  <c:v>419152.1653953261</c:v>
                </c:pt>
                <c:pt idx="1886">
                  <c:v>419230.55997453956</c:v>
                </c:pt>
                <c:pt idx="1887">
                  <c:v>419308.95455375302</c:v>
                </c:pt>
                <c:pt idx="1888">
                  <c:v>419387.34913296637</c:v>
                </c:pt>
                <c:pt idx="1889">
                  <c:v>419465.74371217983</c:v>
                </c:pt>
                <c:pt idx="1890">
                  <c:v>419544.13829139329</c:v>
                </c:pt>
                <c:pt idx="1891">
                  <c:v>419622.53287060669</c:v>
                </c:pt>
                <c:pt idx="1892">
                  <c:v>419700.9274498201</c:v>
                </c:pt>
                <c:pt idx="1893">
                  <c:v>419779.32202903356</c:v>
                </c:pt>
                <c:pt idx="1894">
                  <c:v>419857.71660824696</c:v>
                </c:pt>
                <c:pt idx="1895">
                  <c:v>419936.11118746037</c:v>
                </c:pt>
                <c:pt idx="1896">
                  <c:v>420014.50576667377</c:v>
                </c:pt>
                <c:pt idx="1897">
                  <c:v>420092.90034588717</c:v>
                </c:pt>
                <c:pt idx="1898">
                  <c:v>420171.29492510064</c:v>
                </c:pt>
                <c:pt idx="1899">
                  <c:v>420249.68950431404</c:v>
                </c:pt>
                <c:pt idx="1900">
                  <c:v>420328.08408352744</c:v>
                </c:pt>
                <c:pt idx="1901">
                  <c:v>420406.4786627409</c:v>
                </c:pt>
                <c:pt idx="1902">
                  <c:v>420484.87324195431</c:v>
                </c:pt>
                <c:pt idx="1903">
                  <c:v>420563.26782116771</c:v>
                </c:pt>
                <c:pt idx="1904">
                  <c:v>420641.66240038117</c:v>
                </c:pt>
                <c:pt idx="1905">
                  <c:v>420720.05697959452</c:v>
                </c:pt>
                <c:pt idx="1906">
                  <c:v>420798.45155880798</c:v>
                </c:pt>
                <c:pt idx="1907">
                  <c:v>420876.84613802144</c:v>
                </c:pt>
                <c:pt idx="1908">
                  <c:v>420955.24071723485</c:v>
                </c:pt>
                <c:pt idx="1909">
                  <c:v>421033.63529644825</c:v>
                </c:pt>
                <c:pt idx="1910">
                  <c:v>421112.02987566171</c:v>
                </c:pt>
                <c:pt idx="1911">
                  <c:v>421190.42445487512</c:v>
                </c:pt>
                <c:pt idx="1912">
                  <c:v>421268.81903408852</c:v>
                </c:pt>
                <c:pt idx="1913">
                  <c:v>421347.21361330198</c:v>
                </c:pt>
                <c:pt idx="1914">
                  <c:v>421425.60819251538</c:v>
                </c:pt>
                <c:pt idx="1915">
                  <c:v>421504.00277172879</c:v>
                </c:pt>
                <c:pt idx="1916">
                  <c:v>421582.39735094225</c:v>
                </c:pt>
                <c:pt idx="1917">
                  <c:v>421660.7919301556</c:v>
                </c:pt>
                <c:pt idx="1918">
                  <c:v>421739.18650936906</c:v>
                </c:pt>
                <c:pt idx="1919">
                  <c:v>421817.58108858252</c:v>
                </c:pt>
                <c:pt idx="1920">
                  <c:v>421895.97566779586</c:v>
                </c:pt>
                <c:pt idx="1921">
                  <c:v>421974.37024700933</c:v>
                </c:pt>
                <c:pt idx="1922">
                  <c:v>422052.76482622273</c:v>
                </c:pt>
                <c:pt idx="1923">
                  <c:v>422131.15940543619</c:v>
                </c:pt>
                <c:pt idx="1924">
                  <c:v>422209.5539846496</c:v>
                </c:pt>
                <c:pt idx="1925">
                  <c:v>422287.948563863</c:v>
                </c:pt>
                <c:pt idx="1926">
                  <c:v>422366.3431430764</c:v>
                </c:pt>
                <c:pt idx="1927">
                  <c:v>422444.73772228986</c:v>
                </c:pt>
                <c:pt idx="1928">
                  <c:v>422523.13230150327</c:v>
                </c:pt>
                <c:pt idx="1929">
                  <c:v>422601.52688071667</c:v>
                </c:pt>
                <c:pt idx="1930">
                  <c:v>422679.92145993013</c:v>
                </c:pt>
                <c:pt idx="1931">
                  <c:v>422758.31603914354</c:v>
                </c:pt>
                <c:pt idx="1932">
                  <c:v>422836.71061835694</c:v>
                </c:pt>
                <c:pt idx="1933">
                  <c:v>422915.1051975704</c:v>
                </c:pt>
                <c:pt idx="1934">
                  <c:v>422993.49977678381</c:v>
                </c:pt>
                <c:pt idx="1935">
                  <c:v>423071.89435599721</c:v>
                </c:pt>
                <c:pt idx="1936">
                  <c:v>423150.28893521067</c:v>
                </c:pt>
                <c:pt idx="1937">
                  <c:v>423228.68351442402</c:v>
                </c:pt>
                <c:pt idx="1938">
                  <c:v>423307.07809363748</c:v>
                </c:pt>
                <c:pt idx="1939">
                  <c:v>423385.47267285094</c:v>
                </c:pt>
                <c:pt idx="1940">
                  <c:v>423463.86725206434</c:v>
                </c:pt>
                <c:pt idx="1941">
                  <c:v>423542.26183127775</c:v>
                </c:pt>
                <c:pt idx="1942">
                  <c:v>423620.65641049121</c:v>
                </c:pt>
                <c:pt idx="1943">
                  <c:v>423699.05098970461</c:v>
                </c:pt>
                <c:pt idx="1944">
                  <c:v>423777.44556891802</c:v>
                </c:pt>
                <c:pt idx="1945">
                  <c:v>423855.84014813148</c:v>
                </c:pt>
                <c:pt idx="1946">
                  <c:v>423934.23472734488</c:v>
                </c:pt>
                <c:pt idx="1947">
                  <c:v>424012.62930655829</c:v>
                </c:pt>
                <c:pt idx="1948">
                  <c:v>424091.02388577175</c:v>
                </c:pt>
                <c:pt idx="1949">
                  <c:v>424169.41846498509</c:v>
                </c:pt>
                <c:pt idx="1950">
                  <c:v>424247.81304419856</c:v>
                </c:pt>
                <c:pt idx="1951">
                  <c:v>424326.20762341196</c:v>
                </c:pt>
                <c:pt idx="1952">
                  <c:v>424404.60220262536</c:v>
                </c:pt>
                <c:pt idx="1953">
                  <c:v>424482.99678183882</c:v>
                </c:pt>
                <c:pt idx="1954">
                  <c:v>424561.39136105223</c:v>
                </c:pt>
                <c:pt idx="1955">
                  <c:v>424639.78594026563</c:v>
                </c:pt>
                <c:pt idx="1956">
                  <c:v>424718.18051947909</c:v>
                </c:pt>
                <c:pt idx="1957">
                  <c:v>424796.5750986925</c:v>
                </c:pt>
                <c:pt idx="1958">
                  <c:v>424874.9696779059</c:v>
                </c:pt>
                <c:pt idx="1959">
                  <c:v>424953.36425711936</c:v>
                </c:pt>
                <c:pt idx="1960">
                  <c:v>425031.75883633277</c:v>
                </c:pt>
                <c:pt idx="1961">
                  <c:v>425110.15341554617</c:v>
                </c:pt>
                <c:pt idx="1962">
                  <c:v>425188.54799475963</c:v>
                </c:pt>
                <c:pt idx="1963">
                  <c:v>425266.94257397304</c:v>
                </c:pt>
                <c:pt idx="1964">
                  <c:v>425345.33715318644</c:v>
                </c:pt>
                <c:pt idx="1965">
                  <c:v>425423.7317323999</c:v>
                </c:pt>
                <c:pt idx="1966">
                  <c:v>425502.12631161331</c:v>
                </c:pt>
                <c:pt idx="1967">
                  <c:v>425580.52089082671</c:v>
                </c:pt>
                <c:pt idx="1968">
                  <c:v>425658.91547004017</c:v>
                </c:pt>
                <c:pt idx="1969">
                  <c:v>425737.31004925352</c:v>
                </c:pt>
                <c:pt idx="1970">
                  <c:v>425815.70462846698</c:v>
                </c:pt>
                <c:pt idx="1971">
                  <c:v>425894.09920768044</c:v>
                </c:pt>
                <c:pt idx="1972">
                  <c:v>425972.49378689378</c:v>
                </c:pt>
                <c:pt idx="1973">
                  <c:v>426050.88836610725</c:v>
                </c:pt>
                <c:pt idx="1974">
                  <c:v>426129.28294532071</c:v>
                </c:pt>
                <c:pt idx="1975">
                  <c:v>426207.67752453411</c:v>
                </c:pt>
                <c:pt idx="1976">
                  <c:v>426286.07210374752</c:v>
                </c:pt>
                <c:pt idx="1977">
                  <c:v>426364.46668296098</c:v>
                </c:pt>
                <c:pt idx="1978">
                  <c:v>426442.86126217432</c:v>
                </c:pt>
                <c:pt idx="1979">
                  <c:v>426521.25584138779</c:v>
                </c:pt>
                <c:pt idx="1980">
                  <c:v>426599.65042060119</c:v>
                </c:pt>
                <c:pt idx="1981">
                  <c:v>426678.04499981459</c:v>
                </c:pt>
                <c:pt idx="1982">
                  <c:v>426756.43957902805</c:v>
                </c:pt>
                <c:pt idx="1983">
                  <c:v>426834.83415824146</c:v>
                </c:pt>
                <c:pt idx="1984">
                  <c:v>426913.22873745486</c:v>
                </c:pt>
                <c:pt idx="1985">
                  <c:v>426991.62331666832</c:v>
                </c:pt>
                <c:pt idx="1986">
                  <c:v>427070.01789588173</c:v>
                </c:pt>
                <c:pt idx="1987">
                  <c:v>427148.41247509513</c:v>
                </c:pt>
                <c:pt idx="1988">
                  <c:v>427226.80705430859</c:v>
                </c:pt>
                <c:pt idx="1989">
                  <c:v>427305.20163352194</c:v>
                </c:pt>
                <c:pt idx="1990">
                  <c:v>427383.5962127354</c:v>
                </c:pt>
                <c:pt idx="1991">
                  <c:v>427461.99079194886</c:v>
                </c:pt>
                <c:pt idx="1992">
                  <c:v>427540.38537116227</c:v>
                </c:pt>
                <c:pt idx="1993">
                  <c:v>427618.77995037567</c:v>
                </c:pt>
                <c:pt idx="1994">
                  <c:v>427697.17452958913</c:v>
                </c:pt>
                <c:pt idx="1995">
                  <c:v>427775.56910880253</c:v>
                </c:pt>
                <c:pt idx="1996">
                  <c:v>427853.96368801594</c:v>
                </c:pt>
                <c:pt idx="1997">
                  <c:v>427932.3582672294</c:v>
                </c:pt>
                <c:pt idx="1998">
                  <c:v>428010.75284644275</c:v>
                </c:pt>
                <c:pt idx="1999">
                  <c:v>428089.14742565621</c:v>
                </c:pt>
                <c:pt idx="2000">
                  <c:v>428167.54200486967</c:v>
                </c:pt>
                <c:pt idx="2001">
                  <c:v>428245.93658408301</c:v>
                </c:pt>
                <c:pt idx="2002">
                  <c:v>428324.33116329648</c:v>
                </c:pt>
                <c:pt idx="2003">
                  <c:v>428402.72574250988</c:v>
                </c:pt>
                <c:pt idx="2004">
                  <c:v>428481.12032172328</c:v>
                </c:pt>
                <c:pt idx="2005">
                  <c:v>428559.51490093675</c:v>
                </c:pt>
                <c:pt idx="2006">
                  <c:v>428637.90948015015</c:v>
                </c:pt>
                <c:pt idx="2007">
                  <c:v>428716.30405936355</c:v>
                </c:pt>
                <c:pt idx="2008">
                  <c:v>428794.69863857701</c:v>
                </c:pt>
                <c:pt idx="2009">
                  <c:v>428873.09321779042</c:v>
                </c:pt>
                <c:pt idx="2010">
                  <c:v>428951.48779700382</c:v>
                </c:pt>
                <c:pt idx="2011">
                  <c:v>429029.88237621728</c:v>
                </c:pt>
                <c:pt idx="2012">
                  <c:v>429108.27695543069</c:v>
                </c:pt>
                <c:pt idx="2013">
                  <c:v>429186.67153464409</c:v>
                </c:pt>
                <c:pt idx="2014">
                  <c:v>429265.06611385755</c:v>
                </c:pt>
                <c:pt idx="2015">
                  <c:v>429343.46069307096</c:v>
                </c:pt>
                <c:pt idx="2016">
                  <c:v>429421.85527228436</c:v>
                </c:pt>
                <c:pt idx="2017">
                  <c:v>429500.24985149782</c:v>
                </c:pt>
                <c:pt idx="2018">
                  <c:v>429578.64443071117</c:v>
                </c:pt>
                <c:pt idx="2019">
                  <c:v>429657.03900992463</c:v>
                </c:pt>
                <c:pt idx="2020">
                  <c:v>429735.43358913809</c:v>
                </c:pt>
                <c:pt idx="2021">
                  <c:v>429813.82816835144</c:v>
                </c:pt>
                <c:pt idx="2022">
                  <c:v>429892.2227475649</c:v>
                </c:pt>
                <c:pt idx="2023">
                  <c:v>429970.6173267783</c:v>
                </c:pt>
                <c:pt idx="2024">
                  <c:v>430049.01190599171</c:v>
                </c:pt>
                <c:pt idx="2025">
                  <c:v>430127.40648520517</c:v>
                </c:pt>
                <c:pt idx="2026">
                  <c:v>430205.80106441863</c:v>
                </c:pt>
                <c:pt idx="2027">
                  <c:v>430284.19564363203</c:v>
                </c:pt>
                <c:pt idx="2028">
                  <c:v>430362.59022284544</c:v>
                </c:pt>
                <c:pt idx="2029">
                  <c:v>430440.9848020589</c:v>
                </c:pt>
                <c:pt idx="2030">
                  <c:v>430519.37938127224</c:v>
                </c:pt>
                <c:pt idx="2031">
                  <c:v>430597.77396048571</c:v>
                </c:pt>
                <c:pt idx="2032">
                  <c:v>430676.16853969911</c:v>
                </c:pt>
                <c:pt idx="2033">
                  <c:v>430754.56311891251</c:v>
                </c:pt>
                <c:pt idx="2034">
                  <c:v>430832.95769812597</c:v>
                </c:pt>
                <c:pt idx="2035">
                  <c:v>430911.35227733938</c:v>
                </c:pt>
                <c:pt idx="2036">
                  <c:v>430989.74685655278</c:v>
                </c:pt>
                <c:pt idx="2037">
                  <c:v>431068.14143576624</c:v>
                </c:pt>
                <c:pt idx="2038">
                  <c:v>431146.53601497959</c:v>
                </c:pt>
                <c:pt idx="2039">
                  <c:v>431224.93059419305</c:v>
                </c:pt>
                <c:pt idx="2040">
                  <c:v>431303.32517340651</c:v>
                </c:pt>
                <c:pt idx="2041">
                  <c:v>431381.71975261986</c:v>
                </c:pt>
                <c:pt idx="2042">
                  <c:v>431460.11433183332</c:v>
                </c:pt>
                <c:pt idx="2043">
                  <c:v>431538.50891104678</c:v>
                </c:pt>
                <c:pt idx="2044">
                  <c:v>431616.90349026019</c:v>
                </c:pt>
                <c:pt idx="2045">
                  <c:v>431695.29806947359</c:v>
                </c:pt>
                <c:pt idx="2046">
                  <c:v>431773.69264868705</c:v>
                </c:pt>
                <c:pt idx="2047">
                  <c:v>431852.08722790045</c:v>
                </c:pt>
                <c:pt idx="2048">
                  <c:v>431930.48180711386</c:v>
                </c:pt>
                <c:pt idx="2049">
                  <c:v>432008.87638632732</c:v>
                </c:pt>
                <c:pt idx="2050">
                  <c:v>432087.27096554067</c:v>
                </c:pt>
                <c:pt idx="2051">
                  <c:v>432165.66554475413</c:v>
                </c:pt>
                <c:pt idx="2052">
                  <c:v>432244.06012396759</c:v>
                </c:pt>
                <c:pt idx="2053">
                  <c:v>432322.45470318093</c:v>
                </c:pt>
                <c:pt idx="2054">
                  <c:v>432400.8492823944</c:v>
                </c:pt>
                <c:pt idx="2055">
                  <c:v>432479.2438616078</c:v>
                </c:pt>
                <c:pt idx="2056">
                  <c:v>432557.6384408212</c:v>
                </c:pt>
                <c:pt idx="2057">
                  <c:v>432636.03302003467</c:v>
                </c:pt>
                <c:pt idx="2058">
                  <c:v>432714.42759924807</c:v>
                </c:pt>
                <c:pt idx="2059">
                  <c:v>432792.82217846153</c:v>
                </c:pt>
                <c:pt idx="2060">
                  <c:v>432871.21675767493</c:v>
                </c:pt>
                <c:pt idx="2061">
                  <c:v>432949.61133688834</c:v>
                </c:pt>
                <c:pt idx="2062">
                  <c:v>433028.00591610174</c:v>
                </c:pt>
                <c:pt idx="2063">
                  <c:v>433106.4004953152</c:v>
                </c:pt>
                <c:pt idx="2064">
                  <c:v>433184.79507452861</c:v>
                </c:pt>
                <c:pt idx="2065">
                  <c:v>433263.18965374201</c:v>
                </c:pt>
                <c:pt idx="2066">
                  <c:v>433341.58423295547</c:v>
                </c:pt>
                <c:pt idx="2067">
                  <c:v>433419.97881216888</c:v>
                </c:pt>
                <c:pt idx="2068">
                  <c:v>433498.37339138228</c:v>
                </c:pt>
                <c:pt idx="2069">
                  <c:v>433576.76797059574</c:v>
                </c:pt>
                <c:pt idx="2070">
                  <c:v>433655.16254980909</c:v>
                </c:pt>
                <c:pt idx="2071">
                  <c:v>433733.55712902255</c:v>
                </c:pt>
                <c:pt idx="2072">
                  <c:v>433811.95170823601</c:v>
                </c:pt>
                <c:pt idx="2073">
                  <c:v>433890.34628744936</c:v>
                </c:pt>
                <c:pt idx="2074">
                  <c:v>433968.74086666282</c:v>
                </c:pt>
                <c:pt idx="2075">
                  <c:v>434047.13544587622</c:v>
                </c:pt>
                <c:pt idx="2076">
                  <c:v>434125.53002508968</c:v>
                </c:pt>
                <c:pt idx="2077">
                  <c:v>434203.92460430309</c:v>
                </c:pt>
                <c:pt idx="2078">
                  <c:v>434282.31918351655</c:v>
                </c:pt>
                <c:pt idx="2079">
                  <c:v>434360.71376272995</c:v>
                </c:pt>
                <c:pt idx="2080">
                  <c:v>434439.10834194336</c:v>
                </c:pt>
                <c:pt idx="2081">
                  <c:v>434517.50292115682</c:v>
                </c:pt>
                <c:pt idx="2082">
                  <c:v>434595.89750037016</c:v>
                </c:pt>
                <c:pt idx="2083">
                  <c:v>434674.29207958363</c:v>
                </c:pt>
                <c:pt idx="2084">
                  <c:v>434752.68665879709</c:v>
                </c:pt>
                <c:pt idx="2085">
                  <c:v>434831.08123801043</c:v>
                </c:pt>
                <c:pt idx="2086">
                  <c:v>434909.47581722389</c:v>
                </c:pt>
                <c:pt idx="2087">
                  <c:v>434987.8703964373</c:v>
                </c:pt>
                <c:pt idx="2088">
                  <c:v>435066.2649756507</c:v>
                </c:pt>
                <c:pt idx="2089">
                  <c:v>435144.65955486416</c:v>
                </c:pt>
                <c:pt idx="2090">
                  <c:v>435223.05413407751</c:v>
                </c:pt>
                <c:pt idx="2091">
                  <c:v>435301.44871329097</c:v>
                </c:pt>
                <c:pt idx="2092">
                  <c:v>435379.84329250443</c:v>
                </c:pt>
                <c:pt idx="2093">
                  <c:v>435458.23787171784</c:v>
                </c:pt>
                <c:pt idx="2094">
                  <c:v>435536.63245093124</c:v>
                </c:pt>
                <c:pt idx="2095">
                  <c:v>435615.0270301447</c:v>
                </c:pt>
                <c:pt idx="2096">
                  <c:v>435693.42160935811</c:v>
                </c:pt>
                <c:pt idx="2097">
                  <c:v>435771.81618857151</c:v>
                </c:pt>
                <c:pt idx="2098">
                  <c:v>435850.21076778497</c:v>
                </c:pt>
                <c:pt idx="2099">
                  <c:v>435928.60534699837</c:v>
                </c:pt>
                <c:pt idx="2100">
                  <c:v>436006.99992621178</c:v>
                </c:pt>
                <c:pt idx="2101">
                  <c:v>436085.39450542524</c:v>
                </c:pt>
                <c:pt idx="2102">
                  <c:v>436163.78908463859</c:v>
                </c:pt>
                <c:pt idx="2103">
                  <c:v>436242.18366385205</c:v>
                </c:pt>
                <c:pt idx="2104">
                  <c:v>436320.57824306551</c:v>
                </c:pt>
                <c:pt idx="2105">
                  <c:v>436398.97282227885</c:v>
                </c:pt>
                <c:pt idx="2106">
                  <c:v>436477.36740149232</c:v>
                </c:pt>
                <c:pt idx="2107">
                  <c:v>436555.76198070572</c:v>
                </c:pt>
                <c:pt idx="2108">
                  <c:v>436634.15655991912</c:v>
                </c:pt>
                <c:pt idx="2109">
                  <c:v>436712.55113913259</c:v>
                </c:pt>
                <c:pt idx="2110">
                  <c:v>436790.94571834605</c:v>
                </c:pt>
                <c:pt idx="2111">
                  <c:v>436869.34029755939</c:v>
                </c:pt>
                <c:pt idx="2112">
                  <c:v>436947.73487677285</c:v>
                </c:pt>
                <c:pt idx="2113">
                  <c:v>437026.12945598632</c:v>
                </c:pt>
                <c:pt idx="2114">
                  <c:v>437104.52403519966</c:v>
                </c:pt>
                <c:pt idx="2115">
                  <c:v>437182.91861441312</c:v>
                </c:pt>
                <c:pt idx="2116">
                  <c:v>437261.31319362653</c:v>
                </c:pt>
                <c:pt idx="2117">
                  <c:v>437339.70777283993</c:v>
                </c:pt>
                <c:pt idx="2118">
                  <c:v>437418.10235205339</c:v>
                </c:pt>
                <c:pt idx="2119">
                  <c:v>437496.4969312668</c:v>
                </c:pt>
                <c:pt idx="2120">
                  <c:v>437574.8915104802</c:v>
                </c:pt>
                <c:pt idx="2121">
                  <c:v>437653.28608969366</c:v>
                </c:pt>
                <c:pt idx="2122">
                  <c:v>437731.68066890701</c:v>
                </c:pt>
                <c:pt idx="2123">
                  <c:v>437810.07524812047</c:v>
                </c:pt>
                <c:pt idx="2124">
                  <c:v>437888.46982733393</c:v>
                </c:pt>
                <c:pt idx="2125">
                  <c:v>437966.86440654728</c:v>
                </c:pt>
                <c:pt idx="2126">
                  <c:v>438045.25898576074</c:v>
                </c:pt>
                <c:pt idx="2127">
                  <c:v>438123.6535649742</c:v>
                </c:pt>
                <c:pt idx="2128">
                  <c:v>438202.0481441876</c:v>
                </c:pt>
                <c:pt idx="2129">
                  <c:v>438280.44272340101</c:v>
                </c:pt>
                <c:pt idx="2130">
                  <c:v>438358.83730261447</c:v>
                </c:pt>
                <c:pt idx="2131">
                  <c:v>438437.23188182781</c:v>
                </c:pt>
                <c:pt idx="2132">
                  <c:v>438515.62646104128</c:v>
                </c:pt>
                <c:pt idx="2133">
                  <c:v>438594.02104025474</c:v>
                </c:pt>
                <c:pt idx="2134">
                  <c:v>438672.41561946808</c:v>
                </c:pt>
                <c:pt idx="2135">
                  <c:v>438750.81019868155</c:v>
                </c:pt>
                <c:pt idx="2136">
                  <c:v>438829.20477789495</c:v>
                </c:pt>
                <c:pt idx="2137">
                  <c:v>438907.59935710835</c:v>
                </c:pt>
                <c:pt idx="2138">
                  <c:v>438985.99393632181</c:v>
                </c:pt>
                <c:pt idx="2139">
                  <c:v>439064.38851553522</c:v>
                </c:pt>
                <c:pt idx="2140">
                  <c:v>439142.78309474862</c:v>
                </c:pt>
                <c:pt idx="2141">
                  <c:v>439221.17767396208</c:v>
                </c:pt>
                <c:pt idx="2142">
                  <c:v>439299.57225317543</c:v>
                </c:pt>
                <c:pt idx="2143">
                  <c:v>439377.96683238889</c:v>
                </c:pt>
                <c:pt idx="2144">
                  <c:v>439456.36141160235</c:v>
                </c:pt>
                <c:pt idx="2145">
                  <c:v>439534.75599081576</c:v>
                </c:pt>
                <c:pt idx="2146">
                  <c:v>439613.15057002916</c:v>
                </c:pt>
                <c:pt idx="2147">
                  <c:v>439691.54514924262</c:v>
                </c:pt>
                <c:pt idx="2148">
                  <c:v>439769.93972845603</c:v>
                </c:pt>
                <c:pt idx="2149">
                  <c:v>439848.33430766943</c:v>
                </c:pt>
                <c:pt idx="2150">
                  <c:v>439926.72888688289</c:v>
                </c:pt>
                <c:pt idx="2151">
                  <c:v>440005.12346609629</c:v>
                </c:pt>
                <c:pt idx="2152">
                  <c:v>440083.5180453097</c:v>
                </c:pt>
                <c:pt idx="2153">
                  <c:v>440161.91262452316</c:v>
                </c:pt>
                <c:pt idx="2154">
                  <c:v>440240.30720373651</c:v>
                </c:pt>
                <c:pt idx="2155">
                  <c:v>440318.70178294997</c:v>
                </c:pt>
                <c:pt idx="2156">
                  <c:v>440397.09636216343</c:v>
                </c:pt>
                <c:pt idx="2157">
                  <c:v>440475.49094137677</c:v>
                </c:pt>
                <c:pt idx="2158">
                  <c:v>440553.88552059024</c:v>
                </c:pt>
                <c:pt idx="2159">
                  <c:v>440632.28009980364</c:v>
                </c:pt>
                <c:pt idx="2160">
                  <c:v>440710.67467901704</c:v>
                </c:pt>
                <c:pt idx="2161">
                  <c:v>440789.06925823051</c:v>
                </c:pt>
                <c:pt idx="2162">
                  <c:v>440867.46383744397</c:v>
                </c:pt>
                <c:pt idx="2163">
                  <c:v>440945.85841665731</c:v>
                </c:pt>
                <c:pt idx="2164">
                  <c:v>441024.25299587077</c:v>
                </c:pt>
                <c:pt idx="2165">
                  <c:v>441102.64757508424</c:v>
                </c:pt>
                <c:pt idx="2166">
                  <c:v>441181.04215429758</c:v>
                </c:pt>
                <c:pt idx="2167">
                  <c:v>441259.43673351104</c:v>
                </c:pt>
                <c:pt idx="2168">
                  <c:v>441337.83131272445</c:v>
                </c:pt>
                <c:pt idx="2169">
                  <c:v>441416.22589193785</c:v>
                </c:pt>
                <c:pt idx="2170">
                  <c:v>441494.62047115131</c:v>
                </c:pt>
                <c:pt idx="2171">
                  <c:v>441573.01505036472</c:v>
                </c:pt>
                <c:pt idx="2172">
                  <c:v>441651.40962957812</c:v>
                </c:pt>
                <c:pt idx="2173">
                  <c:v>441729.80420879158</c:v>
                </c:pt>
                <c:pt idx="2174">
                  <c:v>441808.19878800493</c:v>
                </c:pt>
                <c:pt idx="2175">
                  <c:v>441886.59336721839</c:v>
                </c:pt>
                <c:pt idx="2176">
                  <c:v>441964.98794643185</c:v>
                </c:pt>
                <c:pt idx="2177">
                  <c:v>442043.3825256452</c:v>
                </c:pt>
                <c:pt idx="2178">
                  <c:v>442121.77710485866</c:v>
                </c:pt>
                <c:pt idx="2179">
                  <c:v>442200.17168407212</c:v>
                </c:pt>
                <c:pt idx="2180">
                  <c:v>442278.56626328552</c:v>
                </c:pt>
                <c:pt idx="2181">
                  <c:v>442356.96084249893</c:v>
                </c:pt>
                <c:pt idx="2182">
                  <c:v>442435.35542171239</c:v>
                </c:pt>
                <c:pt idx="2183">
                  <c:v>442513.75000092573</c:v>
                </c:pt>
                <c:pt idx="2184">
                  <c:v>442592.1445801392</c:v>
                </c:pt>
                <c:pt idx="2185">
                  <c:v>442670.53915935266</c:v>
                </c:pt>
                <c:pt idx="2186">
                  <c:v>442748.933738566</c:v>
                </c:pt>
                <c:pt idx="2187">
                  <c:v>442827.32831777947</c:v>
                </c:pt>
                <c:pt idx="2188">
                  <c:v>442905.72289699287</c:v>
                </c:pt>
                <c:pt idx="2189">
                  <c:v>442984.11747620627</c:v>
                </c:pt>
                <c:pt idx="2190">
                  <c:v>443062.51205541973</c:v>
                </c:pt>
                <c:pt idx="2191">
                  <c:v>443140.90663463314</c:v>
                </c:pt>
                <c:pt idx="2192">
                  <c:v>443219.30121384654</c:v>
                </c:pt>
                <c:pt idx="2193">
                  <c:v>443297.69579306</c:v>
                </c:pt>
                <c:pt idx="2194">
                  <c:v>443376.09037227335</c:v>
                </c:pt>
                <c:pt idx="2195">
                  <c:v>443454.48495148681</c:v>
                </c:pt>
                <c:pt idx="2196">
                  <c:v>443532.87953070027</c:v>
                </c:pt>
                <c:pt idx="2197">
                  <c:v>443611.27410991368</c:v>
                </c:pt>
                <c:pt idx="2198">
                  <c:v>443689.66868912708</c:v>
                </c:pt>
                <c:pt idx="2199">
                  <c:v>443768.06326834054</c:v>
                </c:pt>
                <c:pt idx="2200">
                  <c:v>443846.45784755395</c:v>
                </c:pt>
                <c:pt idx="2201">
                  <c:v>443924.85242676735</c:v>
                </c:pt>
                <c:pt idx="2202">
                  <c:v>444003.24700598081</c:v>
                </c:pt>
                <c:pt idx="2203">
                  <c:v>444081.64158519416</c:v>
                </c:pt>
                <c:pt idx="2204">
                  <c:v>444160.03616440762</c:v>
                </c:pt>
                <c:pt idx="2205">
                  <c:v>444238.43074362108</c:v>
                </c:pt>
                <c:pt idx="2206">
                  <c:v>444316.82532283443</c:v>
                </c:pt>
                <c:pt idx="2207">
                  <c:v>444395.21990204789</c:v>
                </c:pt>
                <c:pt idx="2208">
                  <c:v>444473.61448126129</c:v>
                </c:pt>
                <c:pt idx="2209">
                  <c:v>444552.00906047469</c:v>
                </c:pt>
                <c:pt idx="2210">
                  <c:v>444630.40363968816</c:v>
                </c:pt>
                <c:pt idx="2211">
                  <c:v>444708.79821890156</c:v>
                </c:pt>
                <c:pt idx="2212">
                  <c:v>444787.19279811496</c:v>
                </c:pt>
                <c:pt idx="2213">
                  <c:v>444865.58737732843</c:v>
                </c:pt>
                <c:pt idx="2214">
                  <c:v>444943.98195654189</c:v>
                </c:pt>
                <c:pt idx="2215">
                  <c:v>445022.37653575523</c:v>
                </c:pt>
                <c:pt idx="2216">
                  <c:v>445100.77111496869</c:v>
                </c:pt>
                <c:pt idx="2217">
                  <c:v>445179.16569418216</c:v>
                </c:pt>
                <c:pt idx="2218">
                  <c:v>445257.5602733955</c:v>
                </c:pt>
                <c:pt idx="2219">
                  <c:v>445335.95485260896</c:v>
                </c:pt>
                <c:pt idx="2220">
                  <c:v>445414.34943182237</c:v>
                </c:pt>
                <c:pt idx="2221">
                  <c:v>445492.74401103577</c:v>
                </c:pt>
                <c:pt idx="2222">
                  <c:v>445571.13859024923</c:v>
                </c:pt>
                <c:pt idx="2223">
                  <c:v>445649.53316946258</c:v>
                </c:pt>
                <c:pt idx="2224">
                  <c:v>445727.92774867604</c:v>
                </c:pt>
                <c:pt idx="2225">
                  <c:v>445806.3223278895</c:v>
                </c:pt>
                <c:pt idx="2226">
                  <c:v>445884.71690710285</c:v>
                </c:pt>
                <c:pt idx="2227">
                  <c:v>445963.11148631631</c:v>
                </c:pt>
                <c:pt idx="2228">
                  <c:v>446041.50606552971</c:v>
                </c:pt>
                <c:pt idx="2229">
                  <c:v>446119.90064474312</c:v>
                </c:pt>
                <c:pt idx="2230">
                  <c:v>446198.29522395658</c:v>
                </c:pt>
                <c:pt idx="2231">
                  <c:v>446276.68980317004</c:v>
                </c:pt>
                <c:pt idx="2232">
                  <c:v>446355.08438238344</c:v>
                </c:pt>
                <c:pt idx="2233">
                  <c:v>446433.47896159685</c:v>
                </c:pt>
                <c:pt idx="2234">
                  <c:v>446511.87354081031</c:v>
                </c:pt>
                <c:pt idx="2235">
                  <c:v>446590.26812002365</c:v>
                </c:pt>
                <c:pt idx="2236">
                  <c:v>446668.66269923712</c:v>
                </c:pt>
                <c:pt idx="2237">
                  <c:v>446747.05727845058</c:v>
                </c:pt>
                <c:pt idx="2238">
                  <c:v>446825.45185766392</c:v>
                </c:pt>
                <c:pt idx="2239">
                  <c:v>446903.84643687739</c:v>
                </c:pt>
                <c:pt idx="2240">
                  <c:v>446982.24101609079</c:v>
                </c:pt>
                <c:pt idx="2241">
                  <c:v>447060.63559530419</c:v>
                </c:pt>
                <c:pt idx="2242">
                  <c:v>447139.03017451765</c:v>
                </c:pt>
                <c:pt idx="2243">
                  <c:v>447217.42475373106</c:v>
                </c:pt>
                <c:pt idx="2244">
                  <c:v>447295.81933294446</c:v>
                </c:pt>
                <c:pt idx="2245">
                  <c:v>447374.21391215792</c:v>
                </c:pt>
                <c:pt idx="2246">
                  <c:v>447452.60849137133</c:v>
                </c:pt>
                <c:pt idx="2247">
                  <c:v>447531.00307058473</c:v>
                </c:pt>
                <c:pt idx="2248">
                  <c:v>447609.39764979819</c:v>
                </c:pt>
                <c:pt idx="2249">
                  <c:v>447687.7922290116</c:v>
                </c:pt>
                <c:pt idx="2250">
                  <c:v>447766.186808225</c:v>
                </c:pt>
                <c:pt idx="2251">
                  <c:v>447844.58138743846</c:v>
                </c:pt>
                <c:pt idx="2252">
                  <c:v>447922.97596665187</c:v>
                </c:pt>
                <c:pt idx="2253">
                  <c:v>448001.37054586527</c:v>
                </c:pt>
                <c:pt idx="2254">
                  <c:v>448079.76512507873</c:v>
                </c:pt>
                <c:pt idx="2255">
                  <c:v>448158.15970429208</c:v>
                </c:pt>
                <c:pt idx="2256">
                  <c:v>448236.55428350554</c:v>
                </c:pt>
                <c:pt idx="2257">
                  <c:v>448314.948862719</c:v>
                </c:pt>
                <c:pt idx="2258">
                  <c:v>448393.34344193235</c:v>
                </c:pt>
                <c:pt idx="2259">
                  <c:v>448471.73802114581</c:v>
                </c:pt>
                <c:pt idx="2260">
                  <c:v>448550.13260035921</c:v>
                </c:pt>
                <c:pt idx="2261">
                  <c:v>448628.52717957261</c:v>
                </c:pt>
                <c:pt idx="2262">
                  <c:v>448706.92175878608</c:v>
                </c:pt>
                <c:pt idx="2263">
                  <c:v>448785.31633799948</c:v>
                </c:pt>
                <c:pt idx="2264">
                  <c:v>448863.71091721294</c:v>
                </c:pt>
                <c:pt idx="2265">
                  <c:v>448942.10549642635</c:v>
                </c:pt>
                <c:pt idx="2266">
                  <c:v>449020.50007563981</c:v>
                </c:pt>
                <c:pt idx="2267">
                  <c:v>449098.89465485315</c:v>
                </c:pt>
                <c:pt idx="2268">
                  <c:v>449177.28923406661</c:v>
                </c:pt>
                <c:pt idx="2269">
                  <c:v>449255.68381328008</c:v>
                </c:pt>
                <c:pt idx="2270">
                  <c:v>449334.07839249342</c:v>
                </c:pt>
                <c:pt idx="2271">
                  <c:v>449412.47297170688</c:v>
                </c:pt>
                <c:pt idx="2272">
                  <c:v>449490.86755092029</c:v>
                </c:pt>
                <c:pt idx="2273">
                  <c:v>449569.26213013369</c:v>
                </c:pt>
                <c:pt idx="2274">
                  <c:v>449647.65670934715</c:v>
                </c:pt>
                <c:pt idx="2275">
                  <c:v>449726.05128856056</c:v>
                </c:pt>
                <c:pt idx="2276">
                  <c:v>449804.44586777396</c:v>
                </c:pt>
                <c:pt idx="2277">
                  <c:v>449882.84044698742</c:v>
                </c:pt>
                <c:pt idx="2278">
                  <c:v>449961.23502620077</c:v>
                </c:pt>
                <c:pt idx="2279">
                  <c:v>450039.62960541423</c:v>
                </c:pt>
                <c:pt idx="2280">
                  <c:v>450118.02418462763</c:v>
                </c:pt>
                <c:pt idx="2281">
                  <c:v>450196.41876384109</c:v>
                </c:pt>
                <c:pt idx="2282">
                  <c:v>450274.8133430545</c:v>
                </c:pt>
                <c:pt idx="2283">
                  <c:v>450353.20792226796</c:v>
                </c:pt>
                <c:pt idx="2284">
                  <c:v>450431.60250148136</c:v>
                </c:pt>
                <c:pt idx="2285">
                  <c:v>450509.99708069477</c:v>
                </c:pt>
                <c:pt idx="2286">
                  <c:v>450588.39165990823</c:v>
                </c:pt>
                <c:pt idx="2287">
                  <c:v>450666.78623912157</c:v>
                </c:pt>
                <c:pt idx="2288">
                  <c:v>450745.18081833504</c:v>
                </c:pt>
                <c:pt idx="2289">
                  <c:v>450823.5753975485</c:v>
                </c:pt>
                <c:pt idx="2290">
                  <c:v>450901.96997676184</c:v>
                </c:pt>
                <c:pt idx="2291">
                  <c:v>450980.36455597531</c:v>
                </c:pt>
                <c:pt idx="2292">
                  <c:v>451058.75913518871</c:v>
                </c:pt>
                <c:pt idx="2293">
                  <c:v>451137.15371440211</c:v>
                </c:pt>
                <c:pt idx="2294">
                  <c:v>451215.54829361557</c:v>
                </c:pt>
                <c:pt idx="2295">
                  <c:v>451293.94287282898</c:v>
                </c:pt>
                <c:pt idx="2296">
                  <c:v>451372.33745204238</c:v>
                </c:pt>
                <c:pt idx="2297">
                  <c:v>451450.73203125584</c:v>
                </c:pt>
                <c:pt idx="2298">
                  <c:v>451529.12661046931</c:v>
                </c:pt>
                <c:pt idx="2299">
                  <c:v>451607.52118968265</c:v>
                </c:pt>
                <c:pt idx="2300">
                  <c:v>451685.91576889611</c:v>
                </c:pt>
                <c:pt idx="2301">
                  <c:v>451764.31034810952</c:v>
                </c:pt>
                <c:pt idx="2302">
                  <c:v>451842.70492732292</c:v>
                </c:pt>
                <c:pt idx="2303">
                  <c:v>451921.09950653638</c:v>
                </c:pt>
                <c:pt idx="2304">
                  <c:v>451999.49408574979</c:v>
                </c:pt>
                <c:pt idx="2305">
                  <c:v>452077.88866496319</c:v>
                </c:pt>
                <c:pt idx="2306">
                  <c:v>452156.28324417665</c:v>
                </c:pt>
                <c:pt idx="2307">
                  <c:v>452234.67782339</c:v>
                </c:pt>
                <c:pt idx="2308">
                  <c:v>452313.07240260346</c:v>
                </c:pt>
                <c:pt idx="2309">
                  <c:v>452391.46698181692</c:v>
                </c:pt>
                <c:pt idx="2310">
                  <c:v>452469.86156103027</c:v>
                </c:pt>
                <c:pt idx="2311">
                  <c:v>452548.25614024373</c:v>
                </c:pt>
                <c:pt idx="2312">
                  <c:v>452626.65071945713</c:v>
                </c:pt>
                <c:pt idx="2313">
                  <c:v>452705.04529867053</c:v>
                </c:pt>
                <c:pt idx="2314">
                  <c:v>452783.439877884</c:v>
                </c:pt>
                <c:pt idx="2315">
                  <c:v>452861.83445709746</c:v>
                </c:pt>
                <c:pt idx="2316">
                  <c:v>452940.2290363108</c:v>
                </c:pt>
                <c:pt idx="2317">
                  <c:v>453018.62361552427</c:v>
                </c:pt>
                <c:pt idx="2318">
                  <c:v>453097.01819473773</c:v>
                </c:pt>
                <c:pt idx="2319">
                  <c:v>453175.41277395107</c:v>
                </c:pt>
                <c:pt idx="2320">
                  <c:v>453253.80735316454</c:v>
                </c:pt>
                <c:pt idx="2321">
                  <c:v>453332.20193237794</c:v>
                </c:pt>
                <c:pt idx="2322">
                  <c:v>453410.59651159134</c:v>
                </c:pt>
                <c:pt idx="2323">
                  <c:v>453488.9910908048</c:v>
                </c:pt>
                <c:pt idx="2324">
                  <c:v>453567.38567001821</c:v>
                </c:pt>
                <c:pt idx="2325">
                  <c:v>453645.78024923161</c:v>
                </c:pt>
                <c:pt idx="2326">
                  <c:v>453724.17482844507</c:v>
                </c:pt>
                <c:pt idx="2327">
                  <c:v>453802.56940765848</c:v>
                </c:pt>
                <c:pt idx="2328">
                  <c:v>453880.96398687188</c:v>
                </c:pt>
                <c:pt idx="2329">
                  <c:v>453959.35856608534</c:v>
                </c:pt>
                <c:pt idx="2330">
                  <c:v>454037.75314529869</c:v>
                </c:pt>
                <c:pt idx="2331">
                  <c:v>454116.14772451215</c:v>
                </c:pt>
                <c:pt idx="2332">
                  <c:v>454194.54230372561</c:v>
                </c:pt>
                <c:pt idx="2333">
                  <c:v>454272.93688293902</c:v>
                </c:pt>
                <c:pt idx="2334">
                  <c:v>454351.33146215242</c:v>
                </c:pt>
                <c:pt idx="2335">
                  <c:v>454429.72604136588</c:v>
                </c:pt>
                <c:pt idx="2336">
                  <c:v>454508.12062057923</c:v>
                </c:pt>
                <c:pt idx="2337">
                  <c:v>454586.51519979269</c:v>
                </c:pt>
                <c:pt idx="2338">
                  <c:v>454664.90977900615</c:v>
                </c:pt>
                <c:pt idx="2339">
                  <c:v>454743.3043582195</c:v>
                </c:pt>
                <c:pt idx="2340">
                  <c:v>454821.69893743296</c:v>
                </c:pt>
                <c:pt idx="2341">
                  <c:v>454900.09351664636</c:v>
                </c:pt>
                <c:pt idx="2342">
                  <c:v>454978.48809585976</c:v>
                </c:pt>
                <c:pt idx="2343">
                  <c:v>455056.88267507323</c:v>
                </c:pt>
                <c:pt idx="2344">
                  <c:v>455135.27725428663</c:v>
                </c:pt>
                <c:pt idx="2345">
                  <c:v>455213.67183350003</c:v>
                </c:pt>
                <c:pt idx="2346">
                  <c:v>455292.0664127135</c:v>
                </c:pt>
                <c:pt idx="2347">
                  <c:v>455370.4609919269</c:v>
                </c:pt>
                <c:pt idx="2348">
                  <c:v>455448.8555711403</c:v>
                </c:pt>
                <c:pt idx="2349">
                  <c:v>455527.25015035376</c:v>
                </c:pt>
                <c:pt idx="2350">
                  <c:v>455605.64472956717</c:v>
                </c:pt>
                <c:pt idx="2351">
                  <c:v>455684.03930878057</c:v>
                </c:pt>
                <c:pt idx="2352">
                  <c:v>455762.43388799403</c:v>
                </c:pt>
                <c:pt idx="2353">
                  <c:v>455840.82846720744</c:v>
                </c:pt>
                <c:pt idx="2354">
                  <c:v>455919.22304642084</c:v>
                </c:pt>
                <c:pt idx="2355">
                  <c:v>455997.6176256343</c:v>
                </c:pt>
                <c:pt idx="2356">
                  <c:v>456076.01220484771</c:v>
                </c:pt>
                <c:pt idx="2357">
                  <c:v>456154.40678406111</c:v>
                </c:pt>
                <c:pt idx="2358">
                  <c:v>456232.80136327457</c:v>
                </c:pt>
                <c:pt idx="2359">
                  <c:v>456311.19594248792</c:v>
                </c:pt>
                <c:pt idx="2360">
                  <c:v>456389.59052170138</c:v>
                </c:pt>
                <c:pt idx="2361">
                  <c:v>456467.98510091484</c:v>
                </c:pt>
                <c:pt idx="2362">
                  <c:v>456546.37968012819</c:v>
                </c:pt>
                <c:pt idx="2363">
                  <c:v>456624.77425934165</c:v>
                </c:pt>
                <c:pt idx="2364">
                  <c:v>456703.16883855505</c:v>
                </c:pt>
                <c:pt idx="2365">
                  <c:v>456781.56341776846</c:v>
                </c:pt>
                <c:pt idx="2366">
                  <c:v>456859.95799698192</c:v>
                </c:pt>
                <c:pt idx="2367">
                  <c:v>456938.35257619538</c:v>
                </c:pt>
                <c:pt idx="2368">
                  <c:v>457016.74715540878</c:v>
                </c:pt>
                <c:pt idx="2369">
                  <c:v>457095.14173462219</c:v>
                </c:pt>
                <c:pt idx="2370">
                  <c:v>457173.53631383565</c:v>
                </c:pt>
                <c:pt idx="2371">
                  <c:v>457251.93089304905</c:v>
                </c:pt>
                <c:pt idx="2372">
                  <c:v>457330.32547226246</c:v>
                </c:pt>
                <c:pt idx="2373">
                  <c:v>457408.72005147592</c:v>
                </c:pt>
                <c:pt idx="2374">
                  <c:v>457487.11463068926</c:v>
                </c:pt>
                <c:pt idx="2375">
                  <c:v>457565.50920990272</c:v>
                </c:pt>
                <c:pt idx="2376">
                  <c:v>457643.90378911613</c:v>
                </c:pt>
                <c:pt idx="2377">
                  <c:v>457722.29836832953</c:v>
                </c:pt>
                <c:pt idx="2378">
                  <c:v>457800.69294754299</c:v>
                </c:pt>
                <c:pt idx="2379">
                  <c:v>457879.08752675634</c:v>
                </c:pt>
                <c:pt idx="2380">
                  <c:v>457957.4821059698</c:v>
                </c:pt>
                <c:pt idx="2381">
                  <c:v>458035.87668518326</c:v>
                </c:pt>
                <c:pt idx="2382">
                  <c:v>458114.27126439661</c:v>
                </c:pt>
                <c:pt idx="2383">
                  <c:v>458192.66584361007</c:v>
                </c:pt>
                <c:pt idx="2384">
                  <c:v>458271.06042282353</c:v>
                </c:pt>
                <c:pt idx="2385">
                  <c:v>458349.45500203694</c:v>
                </c:pt>
                <c:pt idx="2386">
                  <c:v>458427.84958125034</c:v>
                </c:pt>
                <c:pt idx="2387">
                  <c:v>458506.2441604638</c:v>
                </c:pt>
                <c:pt idx="2388">
                  <c:v>458584.6387396772</c:v>
                </c:pt>
                <c:pt idx="2389">
                  <c:v>458663.03331889061</c:v>
                </c:pt>
                <c:pt idx="2390">
                  <c:v>458741.42789810407</c:v>
                </c:pt>
                <c:pt idx="2391">
                  <c:v>458819.82247731747</c:v>
                </c:pt>
                <c:pt idx="2392">
                  <c:v>458898.21705653088</c:v>
                </c:pt>
                <c:pt idx="2393">
                  <c:v>458976.61163574434</c:v>
                </c:pt>
                <c:pt idx="2394">
                  <c:v>459055.00621495774</c:v>
                </c:pt>
                <c:pt idx="2395">
                  <c:v>459133.40079417115</c:v>
                </c:pt>
                <c:pt idx="2396">
                  <c:v>459211.79537338461</c:v>
                </c:pt>
                <c:pt idx="2397">
                  <c:v>459290.18995259801</c:v>
                </c:pt>
                <c:pt idx="2398">
                  <c:v>459368.58453181142</c:v>
                </c:pt>
                <c:pt idx="2399">
                  <c:v>459446.97911102476</c:v>
                </c:pt>
                <c:pt idx="2400">
                  <c:v>459525.37369023822</c:v>
                </c:pt>
                <c:pt idx="2401">
                  <c:v>459603.76826945168</c:v>
                </c:pt>
                <c:pt idx="2402">
                  <c:v>459682.16284866515</c:v>
                </c:pt>
                <c:pt idx="2403">
                  <c:v>459760.55742787849</c:v>
                </c:pt>
                <c:pt idx="2404">
                  <c:v>459838.95200709195</c:v>
                </c:pt>
                <c:pt idx="2405">
                  <c:v>459917.34658630536</c:v>
                </c:pt>
                <c:pt idx="2406">
                  <c:v>459995.74116551876</c:v>
                </c:pt>
                <c:pt idx="2407">
                  <c:v>460074.13574473222</c:v>
                </c:pt>
                <c:pt idx="2408">
                  <c:v>460152.53032394563</c:v>
                </c:pt>
                <c:pt idx="2409">
                  <c:v>460230.92490315903</c:v>
                </c:pt>
                <c:pt idx="2410">
                  <c:v>460309.31948237249</c:v>
                </c:pt>
                <c:pt idx="2411">
                  <c:v>460387.7140615859</c:v>
                </c:pt>
                <c:pt idx="2412">
                  <c:v>460466.1086407993</c:v>
                </c:pt>
                <c:pt idx="2413">
                  <c:v>460544.50322001276</c:v>
                </c:pt>
                <c:pt idx="2414">
                  <c:v>460622.89779922616</c:v>
                </c:pt>
                <c:pt idx="2415">
                  <c:v>460701.29237843957</c:v>
                </c:pt>
                <c:pt idx="2416">
                  <c:v>460779.68695765303</c:v>
                </c:pt>
                <c:pt idx="2417">
                  <c:v>460858.08153686643</c:v>
                </c:pt>
                <c:pt idx="2418">
                  <c:v>460936.47611607984</c:v>
                </c:pt>
                <c:pt idx="2419">
                  <c:v>461014.8706952933</c:v>
                </c:pt>
                <c:pt idx="2420">
                  <c:v>461093.26527450664</c:v>
                </c:pt>
                <c:pt idx="2421">
                  <c:v>461171.65985372011</c:v>
                </c:pt>
                <c:pt idx="2422">
                  <c:v>461250.05443293357</c:v>
                </c:pt>
                <c:pt idx="2423">
                  <c:v>461328.44901214691</c:v>
                </c:pt>
                <c:pt idx="2424">
                  <c:v>461406.84359136038</c:v>
                </c:pt>
                <c:pt idx="2425">
                  <c:v>461485.23817057378</c:v>
                </c:pt>
                <c:pt idx="2426">
                  <c:v>461563.63274978718</c:v>
                </c:pt>
                <c:pt idx="2427">
                  <c:v>461642.02732900064</c:v>
                </c:pt>
                <c:pt idx="2428">
                  <c:v>461720.42190821405</c:v>
                </c:pt>
                <c:pt idx="2429">
                  <c:v>461798.81648742745</c:v>
                </c:pt>
                <c:pt idx="2430">
                  <c:v>461877.21106664091</c:v>
                </c:pt>
                <c:pt idx="2431">
                  <c:v>461955.60564585432</c:v>
                </c:pt>
                <c:pt idx="2432">
                  <c:v>462034.00022506772</c:v>
                </c:pt>
                <c:pt idx="2433">
                  <c:v>462112.39480428118</c:v>
                </c:pt>
                <c:pt idx="2434">
                  <c:v>462190.78938349459</c:v>
                </c:pt>
                <c:pt idx="2435">
                  <c:v>462269.18396270799</c:v>
                </c:pt>
                <c:pt idx="2436">
                  <c:v>462347.57854192145</c:v>
                </c:pt>
                <c:pt idx="2437">
                  <c:v>462425.97312113486</c:v>
                </c:pt>
                <c:pt idx="2438">
                  <c:v>462504.36770034826</c:v>
                </c:pt>
                <c:pt idx="2439">
                  <c:v>462582.76227956172</c:v>
                </c:pt>
                <c:pt idx="2440">
                  <c:v>462661.15685877507</c:v>
                </c:pt>
                <c:pt idx="2441">
                  <c:v>462739.55143798853</c:v>
                </c:pt>
                <c:pt idx="2442">
                  <c:v>462817.94601720199</c:v>
                </c:pt>
                <c:pt idx="2443">
                  <c:v>462896.34059641534</c:v>
                </c:pt>
                <c:pt idx="2444">
                  <c:v>462974.7351756288</c:v>
                </c:pt>
                <c:pt idx="2445">
                  <c:v>463053.1297548422</c:v>
                </c:pt>
                <c:pt idx="2446">
                  <c:v>463131.5243340556</c:v>
                </c:pt>
                <c:pt idx="2447">
                  <c:v>463209.91891326907</c:v>
                </c:pt>
                <c:pt idx="2448">
                  <c:v>463288.31349248247</c:v>
                </c:pt>
                <c:pt idx="2449">
                  <c:v>463366.70807169587</c:v>
                </c:pt>
                <c:pt idx="2450">
                  <c:v>463445.10265090934</c:v>
                </c:pt>
                <c:pt idx="2451">
                  <c:v>463523.4972301228</c:v>
                </c:pt>
                <c:pt idx="2452">
                  <c:v>463601.8918093362</c:v>
                </c:pt>
                <c:pt idx="2453">
                  <c:v>463680.2863885496</c:v>
                </c:pt>
                <c:pt idx="2454">
                  <c:v>463758.68096776307</c:v>
                </c:pt>
                <c:pt idx="2455">
                  <c:v>463837.07554697647</c:v>
                </c:pt>
                <c:pt idx="2456">
                  <c:v>463915.47012618987</c:v>
                </c:pt>
                <c:pt idx="2457">
                  <c:v>463993.86470540328</c:v>
                </c:pt>
                <c:pt idx="2458">
                  <c:v>464072.25928461668</c:v>
                </c:pt>
                <c:pt idx="2459">
                  <c:v>464150.65386383014</c:v>
                </c:pt>
                <c:pt idx="2460">
                  <c:v>464229.04844304349</c:v>
                </c:pt>
                <c:pt idx="2461">
                  <c:v>464307.44302225695</c:v>
                </c:pt>
                <c:pt idx="2462">
                  <c:v>464385.83760147041</c:v>
                </c:pt>
                <c:pt idx="2463">
                  <c:v>464464.23218068376</c:v>
                </c:pt>
                <c:pt idx="2464">
                  <c:v>464542.62675989722</c:v>
                </c:pt>
                <c:pt idx="2465">
                  <c:v>464621.02133911062</c:v>
                </c:pt>
                <c:pt idx="2466">
                  <c:v>464699.41591832403</c:v>
                </c:pt>
                <c:pt idx="2467">
                  <c:v>464777.81049753749</c:v>
                </c:pt>
                <c:pt idx="2468">
                  <c:v>464856.20507675095</c:v>
                </c:pt>
                <c:pt idx="2469">
                  <c:v>464934.59965596435</c:v>
                </c:pt>
                <c:pt idx="2470">
                  <c:v>465012.99423517776</c:v>
                </c:pt>
                <c:pt idx="2471">
                  <c:v>465091.38881439122</c:v>
                </c:pt>
                <c:pt idx="2472">
                  <c:v>465169.78339360462</c:v>
                </c:pt>
                <c:pt idx="2473">
                  <c:v>465248.17797281803</c:v>
                </c:pt>
                <c:pt idx="2474">
                  <c:v>465326.57255203149</c:v>
                </c:pt>
                <c:pt idx="2475">
                  <c:v>465404.96713124489</c:v>
                </c:pt>
                <c:pt idx="2476">
                  <c:v>465483.3617104583</c:v>
                </c:pt>
                <c:pt idx="2477">
                  <c:v>465561.75628967176</c:v>
                </c:pt>
                <c:pt idx="2478">
                  <c:v>465640.15086888516</c:v>
                </c:pt>
                <c:pt idx="2479">
                  <c:v>465718.54544809856</c:v>
                </c:pt>
                <c:pt idx="2480">
                  <c:v>465796.94002731203</c:v>
                </c:pt>
                <c:pt idx="2481">
                  <c:v>465875.33460652537</c:v>
                </c:pt>
                <c:pt idx="2482">
                  <c:v>465953.72918573883</c:v>
                </c:pt>
                <c:pt idx="2483">
                  <c:v>466032.12376495218</c:v>
                </c:pt>
                <c:pt idx="2484">
                  <c:v>466110.51834416564</c:v>
                </c:pt>
                <c:pt idx="2485">
                  <c:v>466188.9129233791</c:v>
                </c:pt>
                <c:pt idx="2486">
                  <c:v>466267.30750259251</c:v>
                </c:pt>
                <c:pt idx="2487">
                  <c:v>466345.70208180591</c:v>
                </c:pt>
                <c:pt idx="2488">
                  <c:v>466424.09666101937</c:v>
                </c:pt>
                <c:pt idx="2489">
                  <c:v>466502.49124023278</c:v>
                </c:pt>
                <c:pt idx="2490">
                  <c:v>466580.88581944618</c:v>
                </c:pt>
                <c:pt idx="2491">
                  <c:v>466659.28039865964</c:v>
                </c:pt>
                <c:pt idx="2492">
                  <c:v>466737.67497787304</c:v>
                </c:pt>
                <c:pt idx="2493">
                  <c:v>466816.06955708645</c:v>
                </c:pt>
                <c:pt idx="2494">
                  <c:v>466894.46413629991</c:v>
                </c:pt>
                <c:pt idx="2495">
                  <c:v>466972.85871551331</c:v>
                </c:pt>
                <c:pt idx="2496">
                  <c:v>467051.25329472672</c:v>
                </c:pt>
                <c:pt idx="2497">
                  <c:v>467129.64787394018</c:v>
                </c:pt>
                <c:pt idx="2498">
                  <c:v>467208.04245315358</c:v>
                </c:pt>
                <c:pt idx="2499">
                  <c:v>467286.43703236699</c:v>
                </c:pt>
                <c:pt idx="2500">
                  <c:v>467364.83161158045</c:v>
                </c:pt>
                <c:pt idx="2501">
                  <c:v>467443.22619079379</c:v>
                </c:pt>
                <c:pt idx="2502">
                  <c:v>467521.62077000726</c:v>
                </c:pt>
                <c:pt idx="2503">
                  <c:v>467600.01534922072</c:v>
                </c:pt>
                <c:pt idx="2504">
                  <c:v>467678.40992843406</c:v>
                </c:pt>
                <c:pt idx="2505">
                  <c:v>467756.80450764752</c:v>
                </c:pt>
                <c:pt idx="2506">
                  <c:v>467835.19908686093</c:v>
                </c:pt>
                <c:pt idx="2507">
                  <c:v>467913.59366607433</c:v>
                </c:pt>
                <c:pt idx="2508">
                  <c:v>467991.98824528779</c:v>
                </c:pt>
                <c:pt idx="2509">
                  <c:v>468070.3828245012</c:v>
                </c:pt>
                <c:pt idx="2510">
                  <c:v>468148.7774037146</c:v>
                </c:pt>
                <c:pt idx="2511">
                  <c:v>468227.17198292806</c:v>
                </c:pt>
                <c:pt idx="2512">
                  <c:v>468305.56656214147</c:v>
                </c:pt>
                <c:pt idx="2513">
                  <c:v>468383.96114135487</c:v>
                </c:pt>
                <c:pt idx="2514">
                  <c:v>468462.35572056833</c:v>
                </c:pt>
                <c:pt idx="2515">
                  <c:v>468540.75029978174</c:v>
                </c:pt>
                <c:pt idx="2516">
                  <c:v>468619.14487899514</c:v>
                </c:pt>
                <c:pt idx="2517">
                  <c:v>468697.5394582086</c:v>
                </c:pt>
                <c:pt idx="2518">
                  <c:v>468775.934037422</c:v>
                </c:pt>
                <c:pt idx="2519">
                  <c:v>468854.32861663541</c:v>
                </c:pt>
                <c:pt idx="2520">
                  <c:v>468932.72319584887</c:v>
                </c:pt>
                <c:pt idx="2521">
                  <c:v>469011.11777506222</c:v>
                </c:pt>
                <c:pt idx="2522">
                  <c:v>469089.51235427568</c:v>
                </c:pt>
                <c:pt idx="2523">
                  <c:v>469167.90693348914</c:v>
                </c:pt>
                <c:pt idx="2524">
                  <c:v>469246.30151270248</c:v>
                </c:pt>
                <c:pt idx="2525">
                  <c:v>469324.69609191595</c:v>
                </c:pt>
                <c:pt idx="2526">
                  <c:v>469403.09067112935</c:v>
                </c:pt>
                <c:pt idx="2527">
                  <c:v>469481.48525034275</c:v>
                </c:pt>
                <c:pt idx="2528">
                  <c:v>469559.87982955622</c:v>
                </c:pt>
                <c:pt idx="2529">
                  <c:v>469638.27440876962</c:v>
                </c:pt>
                <c:pt idx="2530">
                  <c:v>469716.66898798302</c:v>
                </c:pt>
                <c:pt idx="2531">
                  <c:v>469795.06356719648</c:v>
                </c:pt>
                <c:pt idx="2532">
                  <c:v>469873.45814640989</c:v>
                </c:pt>
                <c:pt idx="2533">
                  <c:v>469951.85272562329</c:v>
                </c:pt>
                <c:pt idx="2534">
                  <c:v>470030.24730483675</c:v>
                </c:pt>
                <c:pt idx="2535">
                  <c:v>470108.64188405016</c:v>
                </c:pt>
                <c:pt idx="2536">
                  <c:v>470187.03646326356</c:v>
                </c:pt>
                <c:pt idx="2537">
                  <c:v>470265.43104247702</c:v>
                </c:pt>
                <c:pt idx="2538">
                  <c:v>470343.82562169048</c:v>
                </c:pt>
                <c:pt idx="2539">
                  <c:v>470422.22020090383</c:v>
                </c:pt>
                <c:pt idx="2540">
                  <c:v>470500.61478011729</c:v>
                </c:pt>
                <c:pt idx="2541">
                  <c:v>470579.00935933064</c:v>
                </c:pt>
                <c:pt idx="2542">
                  <c:v>470657.4039385441</c:v>
                </c:pt>
                <c:pt idx="2543">
                  <c:v>470735.79851775756</c:v>
                </c:pt>
                <c:pt idx="2544">
                  <c:v>470814.19309697091</c:v>
                </c:pt>
                <c:pt idx="2545">
                  <c:v>470892.58767618437</c:v>
                </c:pt>
                <c:pt idx="2546">
                  <c:v>470970.98225539777</c:v>
                </c:pt>
                <c:pt idx="2547">
                  <c:v>471049.37683461118</c:v>
                </c:pt>
                <c:pt idx="2548">
                  <c:v>471127.77141382464</c:v>
                </c:pt>
                <c:pt idx="2549">
                  <c:v>471206.16599303804</c:v>
                </c:pt>
                <c:pt idx="2550">
                  <c:v>471284.56057225144</c:v>
                </c:pt>
                <c:pt idx="2551">
                  <c:v>471362.95515146491</c:v>
                </c:pt>
                <c:pt idx="2552">
                  <c:v>471441.34973067831</c:v>
                </c:pt>
                <c:pt idx="2553">
                  <c:v>471519.74430989171</c:v>
                </c:pt>
                <c:pt idx="2554">
                  <c:v>471598.13888910518</c:v>
                </c:pt>
                <c:pt idx="2555">
                  <c:v>471676.53346831864</c:v>
                </c:pt>
                <c:pt idx="2556">
                  <c:v>471754.92804753204</c:v>
                </c:pt>
                <c:pt idx="2557">
                  <c:v>471833.32262674544</c:v>
                </c:pt>
                <c:pt idx="2558">
                  <c:v>471911.71720595891</c:v>
                </c:pt>
                <c:pt idx="2559">
                  <c:v>471990.11178517231</c:v>
                </c:pt>
                <c:pt idx="2560">
                  <c:v>472068.50636438571</c:v>
                </c:pt>
                <c:pt idx="2561">
                  <c:v>472146.90094359918</c:v>
                </c:pt>
                <c:pt idx="2562">
                  <c:v>472225.29552281258</c:v>
                </c:pt>
                <c:pt idx="2563">
                  <c:v>472303.69010202598</c:v>
                </c:pt>
                <c:pt idx="2564">
                  <c:v>472382.08468123933</c:v>
                </c:pt>
                <c:pt idx="2565">
                  <c:v>472460.47926045279</c:v>
                </c:pt>
                <c:pt idx="2566">
                  <c:v>472538.87383966625</c:v>
                </c:pt>
                <c:pt idx="2567">
                  <c:v>472617.2684188796</c:v>
                </c:pt>
                <c:pt idx="2568">
                  <c:v>472695.66299809306</c:v>
                </c:pt>
                <c:pt idx="2569">
                  <c:v>472774.05757730646</c:v>
                </c:pt>
                <c:pt idx="2570">
                  <c:v>472852.45215651987</c:v>
                </c:pt>
                <c:pt idx="2571">
                  <c:v>472930.84673573333</c:v>
                </c:pt>
                <c:pt idx="2572">
                  <c:v>473009.24131494679</c:v>
                </c:pt>
                <c:pt idx="2573">
                  <c:v>473087.63589416019</c:v>
                </c:pt>
                <c:pt idx="2574">
                  <c:v>473166.0304733736</c:v>
                </c:pt>
                <c:pt idx="2575">
                  <c:v>473244.42505258706</c:v>
                </c:pt>
                <c:pt idx="2576">
                  <c:v>473322.81963180046</c:v>
                </c:pt>
                <c:pt idx="2577">
                  <c:v>473401.21421101387</c:v>
                </c:pt>
                <c:pt idx="2578">
                  <c:v>473479.60879022733</c:v>
                </c:pt>
                <c:pt idx="2579">
                  <c:v>473558.00336944073</c:v>
                </c:pt>
                <c:pt idx="2580">
                  <c:v>473636.39794865414</c:v>
                </c:pt>
                <c:pt idx="2581">
                  <c:v>473714.7925278676</c:v>
                </c:pt>
                <c:pt idx="2582">
                  <c:v>473793.187107081</c:v>
                </c:pt>
                <c:pt idx="2583">
                  <c:v>473871.5816862944</c:v>
                </c:pt>
                <c:pt idx="2584">
                  <c:v>473949.97626550787</c:v>
                </c:pt>
                <c:pt idx="2585">
                  <c:v>474028.37084472121</c:v>
                </c:pt>
                <c:pt idx="2586">
                  <c:v>474106.76542393467</c:v>
                </c:pt>
                <c:pt idx="2587">
                  <c:v>474185.16000314814</c:v>
                </c:pt>
                <c:pt idx="2588">
                  <c:v>474263.55458236148</c:v>
                </c:pt>
                <c:pt idx="2589">
                  <c:v>474341.94916157494</c:v>
                </c:pt>
                <c:pt idx="2590">
                  <c:v>474420.34374078835</c:v>
                </c:pt>
                <c:pt idx="2591">
                  <c:v>474498.73832000175</c:v>
                </c:pt>
                <c:pt idx="2592">
                  <c:v>474577.13289921521</c:v>
                </c:pt>
                <c:pt idx="2593">
                  <c:v>474655.52747842862</c:v>
                </c:pt>
                <c:pt idx="2594">
                  <c:v>474733.92205764202</c:v>
                </c:pt>
                <c:pt idx="2595">
                  <c:v>474812.31663685548</c:v>
                </c:pt>
                <c:pt idx="2596">
                  <c:v>474890.71121606888</c:v>
                </c:pt>
                <c:pt idx="2597">
                  <c:v>474969.10579528229</c:v>
                </c:pt>
                <c:pt idx="2598">
                  <c:v>475047.50037449575</c:v>
                </c:pt>
                <c:pt idx="2599">
                  <c:v>475125.89495370915</c:v>
                </c:pt>
                <c:pt idx="2600">
                  <c:v>475204.28953292256</c:v>
                </c:pt>
                <c:pt idx="2601">
                  <c:v>475282.68411213602</c:v>
                </c:pt>
                <c:pt idx="2602">
                  <c:v>475361.07869134942</c:v>
                </c:pt>
                <c:pt idx="2603">
                  <c:v>475439.47327056283</c:v>
                </c:pt>
                <c:pt idx="2604">
                  <c:v>475517.86784977629</c:v>
                </c:pt>
                <c:pt idx="2605">
                  <c:v>475596.26242898963</c:v>
                </c:pt>
                <c:pt idx="2606">
                  <c:v>475674.6570082031</c:v>
                </c:pt>
                <c:pt idx="2607">
                  <c:v>475753.05158741656</c:v>
                </c:pt>
                <c:pt idx="2608">
                  <c:v>475831.4461666299</c:v>
                </c:pt>
                <c:pt idx="2609">
                  <c:v>475909.84074584336</c:v>
                </c:pt>
                <c:pt idx="2610">
                  <c:v>475988.23532505677</c:v>
                </c:pt>
                <c:pt idx="2611">
                  <c:v>476066.62990427017</c:v>
                </c:pt>
                <c:pt idx="2612">
                  <c:v>476145.02448348363</c:v>
                </c:pt>
                <c:pt idx="2613">
                  <c:v>476223.41906269704</c:v>
                </c:pt>
                <c:pt idx="2614">
                  <c:v>476301.81364191044</c:v>
                </c:pt>
                <c:pt idx="2615">
                  <c:v>476380.2082211239</c:v>
                </c:pt>
                <c:pt idx="2616">
                  <c:v>476458.60280033731</c:v>
                </c:pt>
                <c:pt idx="2617">
                  <c:v>476536.99737955071</c:v>
                </c:pt>
                <c:pt idx="2618">
                  <c:v>476615.39195876417</c:v>
                </c:pt>
                <c:pt idx="2619">
                  <c:v>476693.78653797758</c:v>
                </c:pt>
                <c:pt idx="2620">
                  <c:v>476772.18111719098</c:v>
                </c:pt>
                <c:pt idx="2621">
                  <c:v>476850.57569640444</c:v>
                </c:pt>
                <c:pt idx="2622">
                  <c:v>476928.97027561784</c:v>
                </c:pt>
                <c:pt idx="2623">
                  <c:v>477007.36485483125</c:v>
                </c:pt>
                <c:pt idx="2624">
                  <c:v>477085.75943404471</c:v>
                </c:pt>
                <c:pt idx="2625">
                  <c:v>477164.15401325806</c:v>
                </c:pt>
                <c:pt idx="2626">
                  <c:v>477242.54859247152</c:v>
                </c:pt>
                <c:pt idx="2627">
                  <c:v>477320.94317168498</c:v>
                </c:pt>
                <c:pt idx="2628">
                  <c:v>477399.33775089832</c:v>
                </c:pt>
                <c:pt idx="2629">
                  <c:v>477477.73233011179</c:v>
                </c:pt>
                <c:pt idx="2630">
                  <c:v>477556.12690932519</c:v>
                </c:pt>
                <c:pt idx="2631">
                  <c:v>477634.52148853859</c:v>
                </c:pt>
                <c:pt idx="2632">
                  <c:v>477712.91606775206</c:v>
                </c:pt>
                <c:pt idx="2633">
                  <c:v>477791.31064696546</c:v>
                </c:pt>
                <c:pt idx="2634">
                  <c:v>477869.70522617886</c:v>
                </c:pt>
                <c:pt idx="2635">
                  <c:v>477948.09980539232</c:v>
                </c:pt>
                <c:pt idx="2636">
                  <c:v>478026.49438460573</c:v>
                </c:pt>
                <c:pt idx="2637">
                  <c:v>478104.88896381913</c:v>
                </c:pt>
                <c:pt idx="2638">
                  <c:v>478183.28354303259</c:v>
                </c:pt>
                <c:pt idx="2639">
                  <c:v>478261.67812224606</c:v>
                </c:pt>
                <c:pt idx="2640">
                  <c:v>478340.07270145946</c:v>
                </c:pt>
                <c:pt idx="2641">
                  <c:v>478418.46728067286</c:v>
                </c:pt>
                <c:pt idx="2642">
                  <c:v>478496.86185988632</c:v>
                </c:pt>
                <c:pt idx="2643">
                  <c:v>478575.25643909973</c:v>
                </c:pt>
                <c:pt idx="2644">
                  <c:v>478653.65101831313</c:v>
                </c:pt>
                <c:pt idx="2645">
                  <c:v>478732.04559752659</c:v>
                </c:pt>
                <c:pt idx="2646">
                  <c:v>478810.44017673994</c:v>
                </c:pt>
                <c:pt idx="2647">
                  <c:v>478888.8347559534</c:v>
                </c:pt>
                <c:pt idx="2648">
                  <c:v>478967.22933516675</c:v>
                </c:pt>
                <c:pt idx="2649">
                  <c:v>479045.62391438021</c:v>
                </c:pt>
                <c:pt idx="2650">
                  <c:v>479124.01849359361</c:v>
                </c:pt>
                <c:pt idx="2651">
                  <c:v>479202.41307280702</c:v>
                </c:pt>
                <c:pt idx="2652">
                  <c:v>479280.80765202048</c:v>
                </c:pt>
                <c:pt idx="2653">
                  <c:v>479359.20223123388</c:v>
                </c:pt>
                <c:pt idx="2654">
                  <c:v>479437.59681044728</c:v>
                </c:pt>
                <c:pt idx="2655">
                  <c:v>479515.99138966075</c:v>
                </c:pt>
                <c:pt idx="2656">
                  <c:v>479594.38596887421</c:v>
                </c:pt>
                <c:pt idx="2657">
                  <c:v>479672.78054808761</c:v>
                </c:pt>
                <c:pt idx="2658">
                  <c:v>479751.17512730102</c:v>
                </c:pt>
                <c:pt idx="2659">
                  <c:v>479829.56970651448</c:v>
                </c:pt>
                <c:pt idx="2660">
                  <c:v>479907.96428572788</c:v>
                </c:pt>
                <c:pt idx="2661">
                  <c:v>479986.35886494128</c:v>
                </c:pt>
                <c:pt idx="2662">
                  <c:v>480064.75344415475</c:v>
                </c:pt>
                <c:pt idx="2663">
                  <c:v>480143.14802336815</c:v>
                </c:pt>
                <c:pt idx="2664">
                  <c:v>480221.54260258155</c:v>
                </c:pt>
                <c:pt idx="2665">
                  <c:v>480299.93718179502</c:v>
                </c:pt>
                <c:pt idx="2666">
                  <c:v>480378.33176100836</c:v>
                </c:pt>
                <c:pt idx="2667">
                  <c:v>480456.72634022182</c:v>
                </c:pt>
                <c:pt idx="2668">
                  <c:v>480535.12091943529</c:v>
                </c:pt>
                <c:pt idx="2669">
                  <c:v>480613.51549864863</c:v>
                </c:pt>
                <c:pt idx="2670">
                  <c:v>480691.91007786209</c:v>
                </c:pt>
                <c:pt idx="2671">
                  <c:v>480770.3046570755</c:v>
                </c:pt>
                <c:pt idx="2672">
                  <c:v>480848.6992362889</c:v>
                </c:pt>
                <c:pt idx="2673">
                  <c:v>480927.09381550236</c:v>
                </c:pt>
                <c:pt idx="2674">
                  <c:v>481005.48839471577</c:v>
                </c:pt>
                <c:pt idx="2675">
                  <c:v>481083.88297392917</c:v>
                </c:pt>
                <c:pt idx="2676">
                  <c:v>481162.27755314263</c:v>
                </c:pt>
                <c:pt idx="2677">
                  <c:v>481240.67213235603</c:v>
                </c:pt>
                <c:pt idx="2678">
                  <c:v>481319.06671156944</c:v>
                </c:pt>
                <c:pt idx="2679">
                  <c:v>481397.4612907829</c:v>
                </c:pt>
                <c:pt idx="2680">
                  <c:v>481475.8558699963</c:v>
                </c:pt>
                <c:pt idx="2681">
                  <c:v>481554.25044920971</c:v>
                </c:pt>
                <c:pt idx="2682">
                  <c:v>481632.64502842317</c:v>
                </c:pt>
                <c:pt idx="2683">
                  <c:v>481711.03960763657</c:v>
                </c:pt>
                <c:pt idx="2684">
                  <c:v>481789.43418684998</c:v>
                </c:pt>
                <c:pt idx="2685">
                  <c:v>481867.82876606344</c:v>
                </c:pt>
                <c:pt idx="2686">
                  <c:v>481946.22334527678</c:v>
                </c:pt>
                <c:pt idx="2687">
                  <c:v>482024.61792449025</c:v>
                </c:pt>
                <c:pt idx="2688">
                  <c:v>482103.01250370371</c:v>
                </c:pt>
                <c:pt idx="2689">
                  <c:v>482181.40708291705</c:v>
                </c:pt>
                <c:pt idx="2690">
                  <c:v>482259.80166213051</c:v>
                </c:pt>
                <c:pt idx="2691">
                  <c:v>482338.19624134392</c:v>
                </c:pt>
                <c:pt idx="2692">
                  <c:v>482416.59082055732</c:v>
                </c:pt>
                <c:pt idx="2693">
                  <c:v>482494.98539977078</c:v>
                </c:pt>
                <c:pt idx="2694">
                  <c:v>482573.37997898419</c:v>
                </c:pt>
                <c:pt idx="2695">
                  <c:v>482651.77455819759</c:v>
                </c:pt>
                <c:pt idx="2696">
                  <c:v>482730.16913741105</c:v>
                </c:pt>
                <c:pt idx="2697">
                  <c:v>482808.56371662446</c:v>
                </c:pt>
                <c:pt idx="2698">
                  <c:v>482886.95829583786</c:v>
                </c:pt>
                <c:pt idx="2699">
                  <c:v>482965.35287505132</c:v>
                </c:pt>
                <c:pt idx="2700">
                  <c:v>483043.74745426473</c:v>
                </c:pt>
                <c:pt idx="2701">
                  <c:v>483122.14203347813</c:v>
                </c:pt>
                <c:pt idx="2702">
                  <c:v>483200.53661269159</c:v>
                </c:pt>
                <c:pt idx="2703">
                  <c:v>483278.93119190499</c:v>
                </c:pt>
                <c:pt idx="2704">
                  <c:v>483357.3257711184</c:v>
                </c:pt>
                <c:pt idx="2705">
                  <c:v>483435.72035033186</c:v>
                </c:pt>
                <c:pt idx="2706">
                  <c:v>483514.11492954521</c:v>
                </c:pt>
                <c:pt idx="2707">
                  <c:v>483592.50950875867</c:v>
                </c:pt>
                <c:pt idx="2708">
                  <c:v>483670.90408797213</c:v>
                </c:pt>
                <c:pt idx="2709">
                  <c:v>483749.29866718547</c:v>
                </c:pt>
                <c:pt idx="2710">
                  <c:v>483827.69324639894</c:v>
                </c:pt>
                <c:pt idx="2711">
                  <c:v>483906.08782561234</c:v>
                </c:pt>
                <c:pt idx="2712">
                  <c:v>483984.48240482574</c:v>
                </c:pt>
                <c:pt idx="2713">
                  <c:v>484062.87698403921</c:v>
                </c:pt>
                <c:pt idx="2714">
                  <c:v>484141.27156325261</c:v>
                </c:pt>
                <c:pt idx="2715">
                  <c:v>484219.66614246601</c:v>
                </c:pt>
                <c:pt idx="2716">
                  <c:v>484298.06072167947</c:v>
                </c:pt>
                <c:pt idx="2717">
                  <c:v>484376.45530089288</c:v>
                </c:pt>
                <c:pt idx="2718">
                  <c:v>484454.84988010628</c:v>
                </c:pt>
                <c:pt idx="2719">
                  <c:v>484533.24445931974</c:v>
                </c:pt>
                <c:pt idx="2720">
                  <c:v>484611.63903853315</c:v>
                </c:pt>
                <c:pt idx="2721">
                  <c:v>484690.03361774655</c:v>
                </c:pt>
                <c:pt idx="2722">
                  <c:v>484768.42819696001</c:v>
                </c:pt>
                <c:pt idx="2723">
                  <c:v>484846.82277617342</c:v>
                </c:pt>
                <c:pt idx="2724">
                  <c:v>484925.21735538688</c:v>
                </c:pt>
                <c:pt idx="2725">
                  <c:v>485003.61193460028</c:v>
                </c:pt>
                <c:pt idx="2726">
                  <c:v>485082.00651381374</c:v>
                </c:pt>
                <c:pt idx="2727">
                  <c:v>485160.40109302709</c:v>
                </c:pt>
                <c:pt idx="2728">
                  <c:v>485238.79567224055</c:v>
                </c:pt>
                <c:pt idx="2729">
                  <c:v>485317.19025145401</c:v>
                </c:pt>
                <c:pt idx="2730">
                  <c:v>485395.58483066736</c:v>
                </c:pt>
                <c:pt idx="2731">
                  <c:v>485473.97940988076</c:v>
                </c:pt>
                <c:pt idx="2732">
                  <c:v>485552.37398909417</c:v>
                </c:pt>
                <c:pt idx="2733">
                  <c:v>485630.76856830763</c:v>
                </c:pt>
                <c:pt idx="2734">
                  <c:v>485709.16314752103</c:v>
                </c:pt>
                <c:pt idx="2735">
                  <c:v>485787.55772673443</c:v>
                </c:pt>
                <c:pt idx="2736">
                  <c:v>485865.9523059479</c:v>
                </c:pt>
                <c:pt idx="2737">
                  <c:v>485944.3468851613</c:v>
                </c:pt>
                <c:pt idx="2738">
                  <c:v>486022.7414643747</c:v>
                </c:pt>
                <c:pt idx="2739">
                  <c:v>486101.13604358817</c:v>
                </c:pt>
                <c:pt idx="2740">
                  <c:v>486179.53062280157</c:v>
                </c:pt>
                <c:pt idx="2741">
                  <c:v>486257.92520201503</c:v>
                </c:pt>
                <c:pt idx="2742">
                  <c:v>486336.31978122843</c:v>
                </c:pt>
                <c:pt idx="2743">
                  <c:v>486414.7143604419</c:v>
                </c:pt>
                <c:pt idx="2744">
                  <c:v>486493.1089396553</c:v>
                </c:pt>
                <c:pt idx="2745">
                  <c:v>486571.5035188687</c:v>
                </c:pt>
                <c:pt idx="2746">
                  <c:v>486649.89809808217</c:v>
                </c:pt>
                <c:pt idx="2747">
                  <c:v>486728.29267729551</c:v>
                </c:pt>
                <c:pt idx="2748">
                  <c:v>486806.68725650897</c:v>
                </c:pt>
                <c:pt idx="2749">
                  <c:v>486885.08183572243</c:v>
                </c:pt>
                <c:pt idx="2750">
                  <c:v>486963.47641493578</c:v>
                </c:pt>
                <c:pt idx="2751">
                  <c:v>487041.87099414924</c:v>
                </c:pt>
                <c:pt idx="2752">
                  <c:v>487120.26557336265</c:v>
                </c:pt>
                <c:pt idx="2753">
                  <c:v>487198.66015257605</c:v>
                </c:pt>
                <c:pt idx="2754">
                  <c:v>487277.05473178951</c:v>
                </c:pt>
                <c:pt idx="2755">
                  <c:v>487355.44931100286</c:v>
                </c:pt>
                <c:pt idx="2756">
                  <c:v>487433.84389021632</c:v>
                </c:pt>
                <c:pt idx="2757">
                  <c:v>487512.23846942972</c:v>
                </c:pt>
                <c:pt idx="2758">
                  <c:v>487590.63304864318</c:v>
                </c:pt>
                <c:pt idx="2759">
                  <c:v>487669.02762785659</c:v>
                </c:pt>
                <c:pt idx="2760">
                  <c:v>487747.42220707005</c:v>
                </c:pt>
                <c:pt idx="2761">
                  <c:v>487825.81678628345</c:v>
                </c:pt>
                <c:pt idx="2762">
                  <c:v>487904.21136549686</c:v>
                </c:pt>
                <c:pt idx="2763">
                  <c:v>487982.60594471032</c:v>
                </c:pt>
                <c:pt idx="2764">
                  <c:v>488061.00052392372</c:v>
                </c:pt>
                <c:pt idx="2765">
                  <c:v>488139.39510313713</c:v>
                </c:pt>
                <c:pt idx="2766">
                  <c:v>488217.78968235059</c:v>
                </c:pt>
                <c:pt idx="2767">
                  <c:v>488296.18426156399</c:v>
                </c:pt>
                <c:pt idx="2768">
                  <c:v>488374.57884077739</c:v>
                </c:pt>
                <c:pt idx="2769">
                  <c:v>488452.97341999086</c:v>
                </c:pt>
                <c:pt idx="2770">
                  <c:v>488531.3679992042</c:v>
                </c:pt>
                <c:pt idx="2771">
                  <c:v>488609.76257841766</c:v>
                </c:pt>
                <c:pt idx="2772">
                  <c:v>488688.15715763113</c:v>
                </c:pt>
                <c:pt idx="2773">
                  <c:v>488766.55173684447</c:v>
                </c:pt>
                <c:pt idx="2774">
                  <c:v>488844.94631605793</c:v>
                </c:pt>
                <c:pt idx="2775">
                  <c:v>488923.34089527134</c:v>
                </c:pt>
                <c:pt idx="2776">
                  <c:v>489001.73547448474</c:v>
                </c:pt>
                <c:pt idx="2777">
                  <c:v>489080.1300536982</c:v>
                </c:pt>
                <c:pt idx="2778">
                  <c:v>489158.52463291161</c:v>
                </c:pt>
                <c:pt idx="2779">
                  <c:v>489236.91921212501</c:v>
                </c:pt>
                <c:pt idx="2780">
                  <c:v>489315.31379133847</c:v>
                </c:pt>
                <c:pt idx="2781">
                  <c:v>489393.70837055187</c:v>
                </c:pt>
                <c:pt idx="2782">
                  <c:v>489472.10294976528</c:v>
                </c:pt>
                <c:pt idx="2783">
                  <c:v>489550.49752897874</c:v>
                </c:pt>
                <c:pt idx="2784">
                  <c:v>489628.89210819214</c:v>
                </c:pt>
                <c:pt idx="2785">
                  <c:v>489707.28668740555</c:v>
                </c:pt>
                <c:pt idx="2786">
                  <c:v>489785.68126661901</c:v>
                </c:pt>
                <c:pt idx="2787">
                  <c:v>489864.07584583241</c:v>
                </c:pt>
                <c:pt idx="2788">
                  <c:v>489942.47042504582</c:v>
                </c:pt>
                <c:pt idx="2789">
                  <c:v>490020.86500425928</c:v>
                </c:pt>
                <c:pt idx="2790">
                  <c:v>490099.25958347262</c:v>
                </c:pt>
                <c:pt idx="2791">
                  <c:v>490177.65416268609</c:v>
                </c:pt>
                <c:pt idx="2792">
                  <c:v>490256.04874189955</c:v>
                </c:pt>
                <c:pt idx="2793">
                  <c:v>490334.44332111289</c:v>
                </c:pt>
                <c:pt idx="2794">
                  <c:v>490412.83790032635</c:v>
                </c:pt>
                <c:pt idx="2795">
                  <c:v>490491.23247953976</c:v>
                </c:pt>
                <c:pt idx="2796">
                  <c:v>490569.62705875316</c:v>
                </c:pt>
                <c:pt idx="2797">
                  <c:v>490648.02163796662</c:v>
                </c:pt>
                <c:pt idx="2798">
                  <c:v>490726.41621718003</c:v>
                </c:pt>
                <c:pt idx="2799">
                  <c:v>490804.81079639343</c:v>
                </c:pt>
                <c:pt idx="2800">
                  <c:v>490883.20537560689</c:v>
                </c:pt>
                <c:pt idx="2801">
                  <c:v>490961.59995482035</c:v>
                </c:pt>
                <c:pt idx="2802">
                  <c:v>491039.9945340337</c:v>
                </c:pt>
                <c:pt idx="2803">
                  <c:v>491118.38911324716</c:v>
                </c:pt>
                <c:pt idx="2804">
                  <c:v>491196.78369246057</c:v>
                </c:pt>
                <c:pt idx="2805">
                  <c:v>491275.17827167403</c:v>
                </c:pt>
                <c:pt idx="2806">
                  <c:v>491353.57285088743</c:v>
                </c:pt>
                <c:pt idx="2807">
                  <c:v>491431.96743010089</c:v>
                </c:pt>
                <c:pt idx="2808">
                  <c:v>491510.36200931424</c:v>
                </c:pt>
                <c:pt idx="2809">
                  <c:v>491588.7565885277</c:v>
                </c:pt>
                <c:pt idx="2810">
                  <c:v>491667.15116774105</c:v>
                </c:pt>
                <c:pt idx="2811">
                  <c:v>491745.54574695451</c:v>
                </c:pt>
                <c:pt idx="2812">
                  <c:v>491823.94032616797</c:v>
                </c:pt>
                <c:pt idx="2813">
                  <c:v>491902.33490538131</c:v>
                </c:pt>
                <c:pt idx="2814">
                  <c:v>491980.72948459478</c:v>
                </c:pt>
                <c:pt idx="2815">
                  <c:v>492059.12406380818</c:v>
                </c:pt>
                <c:pt idx="2816">
                  <c:v>492137.51864302158</c:v>
                </c:pt>
                <c:pt idx="2817">
                  <c:v>492215.91322223505</c:v>
                </c:pt>
                <c:pt idx="2818">
                  <c:v>492294.30780144851</c:v>
                </c:pt>
                <c:pt idx="2819">
                  <c:v>492372.70238066185</c:v>
                </c:pt>
                <c:pt idx="2820">
                  <c:v>492451.09695987531</c:v>
                </c:pt>
                <c:pt idx="2821">
                  <c:v>492529.49153908872</c:v>
                </c:pt>
                <c:pt idx="2822">
                  <c:v>492607.88611830218</c:v>
                </c:pt>
                <c:pt idx="2823">
                  <c:v>492686.28069751558</c:v>
                </c:pt>
                <c:pt idx="2824">
                  <c:v>492764.67527672905</c:v>
                </c:pt>
                <c:pt idx="2825">
                  <c:v>492843.06985594239</c:v>
                </c:pt>
                <c:pt idx="2826">
                  <c:v>492921.46443515585</c:v>
                </c:pt>
                <c:pt idx="2827">
                  <c:v>492999.85901436926</c:v>
                </c:pt>
                <c:pt idx="2828">
                  <c:v>493078.25359358272</c:v>
                </c:pt>
                <c:pt idx="2829">
                  <c:v>493156.64817279612</c:v>
                </c:pt>
                <c:pt idx="2830">
                  <c:v>493235.04275200958</c:v>
                </c:pt>
                <c:pt idx="2831">
                  <c:v>493313.43733122293</c:v>
                </c:pt>
                <c:pt idx="2832">
                  <c:v>493391.83191043639</c:v>
                </c:pt>
                <c:pt idx="2833">
                  <c:v>493470.22648964974</c:v>
                </c:pt>
                <c:pt idx="2834">
                  <c:v>493548.6210688632</c:v>
                </c:pt>
                <c:pt idx="2835">
                  <c:v>493627.01564807666</c:v>
                </c:pt>
                <c:pt idx="2836">
                  <c:v>493705.41022729006</c:v>
                </c:pt>
                <c:pt idx="2837">
                  <c:v>493783.80480650347</c:v>
                </c:pt>
                <c:pt idx="2838">
                  <c:v>493862.19938571687</c:v>
                </c:pt>
                <c:pt idx="2839">
                  <c:v>493940.59396493033</c:v>
                </c:pt>
                <c:pt idx="2840">
                  <c:v>494018.98854414374</c:v>
                </c:pt>
                <c:pt idx="2841">
                  <c:v>494097.3831233572</c:v>
                </c:pt>
                <c:pt idx="2842">
                  <c:v>494175.77770257054</c:v>
                </c:pt>
                <c:pt idx="2843">
                  <c:v>494254.17228178401</c:v>
                </c:pt>
                <c:pt idx="2844">
                  <c:v>494332.56686099741</c:v>
                </c:pt>
                <c:pt idx="2845">
                  <c:v>494410.96144021087</c:v>
                </c:pt>
                <c:pt idx="2846">
                  <c:v>494489.35601942427</c:v>
                </c:pt>
                <c:pt idx="2847">
                  <c:v>494567.75059863774</c:v>
                </c:pt>
                <c:pt idx="2848">
                  <c:v>494646.14517785108</c:v>
                </c:pt>
                <c:pt idx="2849">
                  <c:v>494724.53975706454</c:v>
                </c:pt>
                <c:pt idx="2850">
                  <c:v>494802.93433627789</c:v>
                </c:pt>
                <c:pt idx="2851">
                  <c:v>494881.32891549135</c:v>
                </c:pt>
                <c:pt idx="2852">
                  <c:v>494959.72349470481</c:v>
                </c:pt>
                <c:pt idx="2853">
                  <c:v>495038.11807391827</c:v>
                </c:pt>
                <c:pt idx="2854">
                  <c:v>495116.51265313162</c:v>
                </c:pt>
                <c:pt idx="2855">
                  <c:v>495194.90723234508</c:v>
                </c:pt>
                <c:pt idx="2856">
                  <c:v>495273.30181155849</c:v>
                </c:pt>
                <c:pt idx="2857">
                  <c:v>495351.69639077189</c:v>
                </c:pt>
                <c:pt idx="2858">
                  <c:v>495430.09096998535</c:v>
                </c:pt>
                <c:pt idx="2859">
                  <c:v>495508.48554919875</c:v>
                </c:pt>
                <c:pt idx="2860">
                  <c:v>495586.88012841216</c:v>
                </c:pt>
                <c:pt idx="2861">
                  <c:v>495665.27470762562</c:v>
                </c:pt>
                <c:pt idx="2862">
                  <c:v>495743.66928683902</c:v>
                </c:pt>
                <c:pt idx="2863">
                  <c:v>495822.06386605243</c:v>
                </c:pt>
                <c:pt idx="2864">
                  <c:v>495900.45844526589</c:v>
                </c:pt>
                <c:pt idx="2865">
                  <c:v>495978.85302447923</c:v>
                </c:pt>
                <c:pt idx="2866">
                  <c:v>496057.2476036927</c:v>
                </c:pt>
                <c:pt idx="2867">
                  <c:v>496135.6421829061</c:v>
                </c:pt>
                <c:pt idx="2868">
                  <c:v>496214.03676211956</c:v>
                </c:pt>
                <c:pt idx="2869">
                  <c:v>496292.43134133302</c:v>
                </c:pt>
                <c:pt idx="2870">
                  <c:v>496370.82592054643</c:v>
                </c:pt>
                <c:pt idx="2871">
                  <c:v>496449.22049975977</c:v>
                </c:pt>
                <c:pt idx="2872">
                  <c:v>496527.61507897323</c:v>
                </c:pt>
                <c:pt idx="2873">
                  <c:v>496606.0096581867</c:v>
                </c:pt>
                <c:pt idx="2874">
                  <c:v>496684.40423740004</c:v>
                </c:pt>
                <c:pt idx="2875">
                  <c:v>496762.7988166135</c:v>
                </c:pt>
                <c:pt idx="2876">
                  <c:v>496841.19339582691</c:v>
                </c:pt>
                <c:pt idx="2877">
                  <c:v>496919.58797504031</c:v>
                </c:pt>
                <c:pt idx="2878">
                  <c:v>496997.98255425377</c:v>
                </c:pt>
                <c:pt idx="2879">
                  <c:v>497076.37713346718</c:v>
                </c:pt>
                <c:pt idx="2880">
                  <c:v>497154.77171268058</c:v>
                </c:pt>
                <c:pt idx="2881">
                  <c:v>497233.16629189404</c:v>
                </c:pt>
                <c:pt idx="2882">
                  <c:v>497311.56087110745</c:v>
                </c:pt>
                <c:pt idx="2883">
                  <c:v>497389.95545032085</c:v>
                </c:pt>
                <c:pt idx="2884">
                  <c:v>497468.35002953431</c:v>
                </c:pt>
                <c:pt idx="2885">
                  <c:v>497546.74460874771</c:v>
                </c:pt>
                <c:pt idx="2886">
                  <c:v>497625.13918796118</c:v>
                </c:pt>
                <c:pt idx="2887">
                  <c:v>497703.53376717458</c:v>
                </c:pt>
                <c:pt idx="2888">
                  <c:v>497781.92834638804</c:v>
                </c:pt>
                <c:pt idx="2889">
                  <c:v>497860.32292560139</c:v>
                </c:pt>
                <c:pt idx="2890">
                  <c:v>497938.71750481485</c:v>
                </c:pt>
                <c:pt idx="2891">
                  <c:v>498017.11208402819</c:v>
                </c:pt>
                <c:pt idx="2892">
                  <c:v>498095.50666324166</c:v>
                </c:pt>
                <c:pt idx="2893">
                  <c:v>498173.90124245512</c:v>
                </c:pt>
                <c:pt idx="2894">
                  <c:v>498252.29582166858</c:v>
                </c:pt>
                <c:pt idx="2895">
                  <c:v>498330.69040088193</c:v>
                </c:pt>
                <c:pt idx="2896">
                  <c:v>498409.08498009533</c:v>
                </c:pt>
                <c:pt idx="2897">
                  <c:v>498487.47955930873</c:v>
                </c:pt>
                <c:pt idx="2898">
                  <c:v>498565.87413852219</c:v>
                </c:pt>
                <c:pt idx="2899">
                  <c:v>498644.2687177356</c:v>
                </c:pt>
                <c:pt idx="2900">
                  <c:v>498722.663296949</c:v>
                </c:pt>
                <c:pt idx="2901">
                  <c:v>498801.05787616246</c:v>
                </c:pt>
                <c:pt idx="2902">
                  <c:v>498879.45245537587</c:v>
                </c:pt>
                <c:pt idx="2903">
                  <c:v>498957.84703458933</c:v>
                </c:pt>
                <c:pt idx="2904">
                  <c:v>499036.24161380273</c:v>
                </c:pt>
                <c:pt idx="2905">
                  <c:v>499114.63619301619</c:v>
                </c:pt>
                <c:pt idx="2906">
                  <c:v>499193.03077222954</c:v>
                </c:pt>
                <c:pt idx="2907">
                  <c:v>499271.425351443</c:v>
                </c:pt>
                <c:pt idx="2908">
                  <c:v>499349.81993065641</c:v>
                </c:pt>
                <c:pt idx="2909">
                  <c:v>499428.21450986987</c:v>
                </c:pt>
                <c:pt idx="2910">
                  <c:v>499506.60908908327</c:v>
                </c:pt>
                <c:pt idx="2911">
                  <c:v>499585.00366829673</c:v>
                </c:pt>
                <c:pt idx="2912">
                  <c:v>499663.39824751008</c:v>
                </c:pt>
                <c:pt idx="2913">
                  <c:v>499741.79282672354</c:v>
                </c:pt>
                <c:pt idx="2914">
                  <c:v>499820.18740593689</c:v>
                </c:pt>
                <c:pt idx="2915">
                  <c:v>499898.58198515035</c:v>
                </c:pt>
                <c:pt idx="2916">
                  <c:v>499976.97656436375</c:v>
                </c:pt>
                <c:pt idx="2917">
                  <c:v>500055.37114357721</c:v>
                </c:pt>
                <c:pt idx="2918">
                  <c:v>500133.76572279062</c:v>
                </c:pt>
                <c:pt idx="2919">
                  <c:v>500212.16030200408</c:v>
                </c:pt>
                <c:pt idx="2920">
                  <c:v>500290.55488121748</c:v>
                </c:pt>
                <c:pt idx="2921">
                  <c:v>500368.94946043089</c:v>
                </c:pt>
                <c:pt idx="2922">
                  <c:v>500447.34403964435</c:v>
                </c:pt>
                <c:pt idx="2923">
                  <c:v>500525.73861885769</c:v>
                </c:pt>
                <c:pt idx="2924">
                  <c:v>500604.13319807115</c:v>
                </c:pt>
                <c:pt idx="2925">
                  <c:v>500682.52777728456</c:v>
                </c:pt>
                <c:pt idx="2926">
                  <c:v>500760.92235649802</c:v>
                </c:pt>
                <c:pt idx="2927">
                  <c:v>500839.31693571142</c:v>
                </c:pt>
                <c:pt idx="2928">
                  <c:v>500917.71151492489</c:v>
                </c:pt>
                <c:pt idx="2929">
                  <c:v>500996.10609413823</c:v>
                </c:pt>
                <c:pt idx="2930">
                  <c:v>501074.50067335169</c:v>
                </c:pt>
                <c:pt idx="2931">
                  <c:v>501152.89525256504</c:v>
                </c:pt>
                <c:pt idx="2932">
                  <c:v>501231.2898317785</c:v>
                </c:pt>
                <c:pt idx="2933">
                  <c:v>501309.68441099196</c:v>
                </c:pt>
                <c:pt idx="2934">
                  <c:v>501388.07899020542</c:v>
                </c:pt>
                <c:pt idx="2935">
                  <c:v>501466.47356941877</c:v>
                </c:pt>
                <c:pt idx="2936">
                  <c:v>501544.86814863223</c:v>
                </c:pt>
                <c:pt idx="2937">
                  <c:v>501623.26272784563</c:v>
                </c:pt>
                <c:pt idx="2938">
                  <c:v>501701.65730705904</c:v>
                </c:pt>
                <c:pt idx="2939">
                  <c:v>501780.0518862725</c:v>
                </c:pt>
                <c:pt idx="2940">
                  <c:v>501858.4464654859</c:v>
                </c:pt>
                <c:pt idx="2941">
                  <c:v>501936.84104469931</c:v>
                </c:pt>
                <c:pt idx="2942">
                  <c:v>502015.23562391277</c:v>
                </c:pt>
                <c:pt idx="2943">
                  <c:v>502093.63020312617</c:v>
                </c:pt>
                <c:pt idx="2944">
                  <c:v>502172.02478233958</c:v>
                </c:pt>
                <c:pt idx="2945">
                  <c:v>502250.41936155304</c:v>
                </c:pt>
                <c:pt idx="2946">
                  <c:v>502328.81394076638</c:v>
                </c:pt>
                <c:pt idx="2947">
                  <c:v>502407.20851997985</c:v>
                </c:pt>
                <c:pt idx="2948">
                  <c:v>502485.60309919325</c:v>
                </c:pt>
                <c:pt idx="2949">
                  <c:v>502563.99767840671</c:v>
                </c:pt>
                <c:pt idx="2950">
                  <c:v>502642.39225762011</c:v>
                </c:pt>
                <c:pt idx="2951">
                  <c:v>502720.78683683358</c:v>
                </c:pt>
                <c:pt idx="2952">
                  <c:v>502799.18141604692</c:v>
                </c:pt>
                <c:pt idx="2953">
                  <c:v>502877.57599526038</c:v>
                </c:pt>
                <c:pt idx="2954">
                  <c:v>502955.97057447385</c:v>
                </c:pt>
                <c:pt idx="2955">
                  <c:v>503034.36515368719</c:v>
                </c:pt>
                <c:pt idx="2956">
                  <c:v>503112.75973290065</c:v>
                </c:pt>
                <c:pt idx="2957">
                  <c:v>503191.15431211406</c:v>
                </c:pt>
                <c:pt idx="2958">
                  <c:v>503269.54889132746</c:v>
                </c:pt>
                <c:pt idx="2959">
                  <c:v>503347.94347054092</c:v>
                </c:pt>
                <c:pt idx="2960">
                  <c:v>503426.33804975433</c:v>
                </c:pt>
                <c:pt idx="2961">
                  <c:v>503504.73262896773</c:v>
                </c:pt>
                <c:pt idx="2962">
                  <c:v>503583.12720818119</c:v>
                </c:pt>
                <c:pt idx="2963">
                  <c:v>503661.52178739459</c:v>
                </c:pt>
                <c:pt idx="2964">
                  <c:v>503739.916366608</c:v>
                </c:pt>
                <c:pt idx="2965">
                  <c:v>503818.31094582146</c:v>
                </c:pt>
                <c:pt idx="2966">
                  <c:v>503896.70552503486</c:v>
                </c:pt>
                <c:pt idx="2967">
                  <c:v>503975.10010424827</c:v>
                </c:pt>
                <c:pt idx="2968">
                  <c:v>504053.49468346173</c:v>
                </c:pt>
                <c:pt idx="2969">
                  <c:v>504131.88926267513</c:v>
                </c:pt>
                <c:pt idx="2970">
                  <c:v>504210.28384188854</c:v>
                </c:pt>
                <c:pt idx="2971">
                  <c:v>504288.678421102</c:v>
                </c:pt>
                <c:pt idx="2972">
                  <c:v>504367.0730003154</c:v>
                </c:pt>
                <c:pt idx="2973">
                  <c:v>504445.46757952886</c:v>
                </c:pt>
                <c:pt idx="2974">
                  <c:v>504523.86215874227</c:v>
                </c:pt>
                <c:pt idx="2975">
                  <c:v>504602.25673795573</c:v>
                </c:pt>
                <c:pt idx="2976">
                  <c:v>504680.65131716907</c:v>
                </c:pt>
                <c:pt idx="2977">
                  <c:v>504759.04589638254</c:v>
                </c:pt>
                <c:pt idx="2978">
                  <c:v>504837.44047559588</c:v>
                </c:pt>
                <c:pt idx="2979">
                  <c:v>504915.83505480934</c:v>
                </c:pt>
                <c:pt idx="2980">
                  <c:v>504994.22963402275</c:v>
                </c:pt>
                <c:pt idx="2981">
                  <c:v>505072.62421323615</c:v>
                </c:pt>
                <c:pt idx="2982">
                  <c:v>505151.01879244961</c:v>
                </c:pt>
                <c:pt idx="2983">
                  <c:v>505229.41337166302</c:v>
                </c:pt>
                <c:pt idx="2984">
                  <c:v>505307.80795087642</c:v>
                </c:pt>
                <c:pt idx="2985">
                  <c:v>505386.20253008988</c:v>
                </c:pt>
                <c:pt idx="2986">
                  <c:v>505464.59710930329</c:v>
                </c:pt>
                <c:pt idx="2987">
                  <c:v>505542.99168851669</c:v>
                </c:pt>
                <c:pt idx="2988">
                  <c:v>505621.38626773015</c:v>
                </c:pt>
                <c:pt idx="2989">
                  <c:v>505699.78084694355</c:v>
                </c:pt>
                <c:pt idx="2990">
                  <c:v>505778.17542615702</c:v>
                </c:pt>
                <c:pt idx="2991">
                  <c:v>505856.57000537042</c:v>
                </c:pt>
                <c:pt idx="2992">
                  <c:v>505934.96458458388</c:v>
                </c:pt>
                <c:pt idx="2993">
                  <c:v>506013.35916379723</c:v>
                </c:pt>
                <c:pt idx="2994">
                  <c:v>506091.75374301069</c:v>
                </c:pt>
                <c:pt idx="2995">
                  <c:v>506170.14832222403</c:v>
                </c:pt>
                <c:pt idx="2996">
                  <c:v>506248.5429014375</c:v>
                </c:pt>
                <c:pt idx="2997">
                  <c:v>506326.93748065096</c:v>
                </c:pt>
                <c:pt idx="2998">
                  <c:v>506405.33205986442</c:v>
                </c:pt>
                <c:pt idx="2999">
                  <c:v>506483.72663907777</c:v>
                </c:pt>
                <c:pt idx="3000">
                  <c:v>506562.12121829123</c:v>
                </c:pt>
                <c:pt idx="3001">
                  <c:v>506640.51579750457</c:v>
                </c:pt>
                <c:pt idx="3002">
                  <c:v>506718.91037671803</c:v>
                </c:pt>
                <c:pt idx="3003">
                  <c:v>506797.30495593144</c:v>
                </c:pt>
                <c:pt idx="3004">
                  <c:v>506875.69953514484</c:v>
                </c:pt>
                <c:pt idx="3005">
                  <c:v>506954.0941143583</c:v>
                </c:pt>
                <c:pt idx="3006">
                  <c:v>507032.48869357171</c:v>
                </c:pt>
                <c:pt idx="3007">
                  <c:v>507110.88327278517</c:v>
                </c:pt>
                <c:pt idx="3008">
                  <c:v>507189.27785199857</c:v>
                </c:pt>
                <c:pt idx="3009">
                  <c:v>507267.67243121204</c:v>
                </c:pt>
                <c:pt idx="3010">
                  <c:v>507346.06701042538</c:v>
                </c:pt>
                <c:pt idx="3011">
                  <c:v>507424.46158963884</c:v>
                </c:pt>
                <c:pt idx="3012">
                  <c:v>507502.85616885225</c:v>
                </c:pt>
                <c:pt idx="3013">
                  <c:v>507581.25074806571</c:v>
                </c:pt>
                <c:pt idx="3014">
                  <c:v>507659.64532727911</c:v>
                </c:pt>
                <c:pt idx="3015">
                  <c:v>507738.03990649257</c:v>
                </c:pt>
                <c:pt idx="3016">
                  <c:v>507816.43448570592</c:v>
                </c:pt>
                <c:pt idx="3017">
                  <c:v>507894.82906491938</c:v>
                </c:pt>
                <c:pt idx="3018">
                  <c:v>507973.22364413273</c:v>
                </c:pt>
                <c:pt idx="3019">
                  <c:v>508051.61822334619</c:v>
                </c:pt>
                <c:pt idx="3020">
                  <c:v>508130.01280255959</c:v>
                </c:pt>
                <c:pt idx="3021">
                  <c:v>508208.40738177305</c:v>
                </c:pt>
                <c:pt idx="3022">
                  <c:v>508286.80196098646</c:v>
                </c:pt>
                <c:pt idx="3023">
                  <c:v>508365.19654019992</c:v>
                </c:pt>
                <c:pt idx="3024">
                  <c:v>508443.59111941332</c:v>
                </c:pt>
                <c:pt idx="3025">
                  <c:v>508521.98569862673</c:v>
                </c:pt>
                <c:pt idx="3026">
                  <c:v>508600.38027784019</c:v>
                </c:pt>
                <c:pt idx="3027">
                  <c:v>508678.77485705359</c:v>
                </c:pt>
                <c:pt idx="3028">
                  <c:v>508757.169436267</c:v>
                </c:pt>
                <c:pt idx="3029">
                  <c:v>508835.5640154804</c:v>
                </c:pt>
                <c:pt idx="3030">
                  <c:v>508913.95859469386</c:v>
                </c:pt>
                <c:pt idx="3031">
                  <c:v>508992.35317390726</c:v>
                </c:pt>
                <c:pt idx="3032">
                  <c:v>509070.74775312073</c:v>
                </c:pt>
                <c:pt idx="3033">
                  <c:v>509149.14233233407</c:v>
                </c:pt>
                <c:pt idx="3034">
                  <c:v>509227.53691154753</c:v>
                </c:pt>
                <c:pt idx="3035">
                  <c:v>509305.93149076088</c:v>
                </c:pt>
                <c:pt idx="3036">
                  <c:v>509384.32606997434</c:v>
                </c:pt>
                <c:pt idx="3037">
                  <c:v>509462.7206491878</c:v>
                </c:pt>
                <c:pt idx="3038">
                  <c:v>509541.11522840126</c:v>
                </c:pt>
                <c:pt idx="3039">
                  <c:v>509619.50980761461</c:v>
                </c:pt>
                <c:pt idx="3040">
                  <c:v>509697.90438682807</c:v>
                </c:pt>
                <c:pt idx="3041">
                  <c:v>509776.29896604148</c:v>
                </c:pt>
                <c:pt idx="3042">
                  <c:v>509854.69354525488</c:v>
                </c:pt>
                <c:pt idx="3043">
                  <c:v>509933.08812446834</c:v>
                </c:pt>
                <c:pt idx="3044">
                  <c:v>510011.48270368174</c:v>
                </c:pt>
                <c:pt idx="3045">
                  <c:v>510089.87728289515</c:v>
                </c:pt>
                <c:pt idx="3046">
                  <c:v>510168.27186210861</c:v>
                </c:pt>
                <c:pt idx="3047">
                  <c:v>510246.66644132201</c:v>
                </c:pt>
                <c:pt idx="3048">
                  <c:v>510325.06102053542</c:v>
                </c:pt>
                <c:pt idx="3049">
                  <c:v>510403.45559974888</c:v>
                </c:pt>
                <c:pt idx="3050">
                  <c:v>510481.85017896228</c:v>
                </c:pt>
                <c:pt idx="3051">
                  <c:v>510560.24475817569</c:v>
                </c:pt>
                <c:pt idx="3052">
                  <c:v>510638.63933738915</c:v>
                </c:pt>
                <c:pt idx="3053">
                  <c:v>510717.03391660255</c:v>
                </c:pt>
                <c:pt idx="3054">
                  <c:v>510795.42849581596</c:v>
                </c:pt>
                <c:pt idx="3055">
                  <c:v>510873.82307502942</c:v>
                </c:pt>
                <c:pt idx="3056">
                  <c:v>510952.21765424276</c:v>
                </c:pt>
                <c:pt idx="3057">
                  <c:v>511030.61223345622</c:v>
                </c:pt>
                <c:pt idx="3058">
                  <c:v>511109.00681266969</c:v>
                </c:pt>
                <c:pt idx="3059">
                  <c:v>511187.40139188303</c:v>
                </c:pt>
                <c:pt idx="3060">
                  <c:v>511265.79597109649</c:v>
                </c:pt>
                <c:pt idx="3061">
                  <c:v>511344.1905503099</c:v>
                </c:pt>
                <c:pt idx="3062">
                  <c:v>511422.5851295233</c:v>
                </c:pt>
                <c:pt idx="3063">
                  <c:v>511500.97970873676</c:v>
                </c:pt>
                <c:pt idx="3064">
                  <c:v>511579.37428795017</c:v>
                </c:pt>
                <c:pt idx="3065">
                  <c:v>511657.76886716357</c:v>
                </c:pt>
                <c:pt idx="3066">
                  <c:v>511736.16344637703</c:v>
                </c:pt>
                <c:pt idx="3067">
                  <c:v>511814.55802559044</c:v>
                </c:pt>
                <c:pt idx="3068">
                  <c:v>511892.95260480384</c:v>
                </c:pt>
                <c:pt idx="3069">
                  <c:v>511971.3471840173</c:v>
                </c:pt>
                <c:pt idx="3070">
                  <c:v>512049.7417632307</c:v>
                </c:pt>
                <c:pt idx="3071">
                  <c:v>512128.13634244411</c:v>
                </c:pt>
                <c:pt idx="3072">
                  <c:v>512206.53092165757</c:v>
                </c:pt>
                <c:pt idx="3073">
                  <c:v>512284.92550087097</c:v>
                </c:pt>
                <c:pt idx="3074">
                  <c:v>512363.32008008438</c:v>
                </c:pt>
                <c:pt idx="3075">
                  <c:v>512441.71465929784</c:v>
                </c:pt>
                <c:pt idx="3076">
                  <c:v>512520.10923851118</c:v>
                </c:pt>
                <c:pt idx="3077">
                  <c:v>512598.50381772465</c:v>
                </c:pt>
                <c:pt idx="3078">
                  <c:v>512676.89839693811</c:v>
                </c:pt>
                <c:pt idx="3079">
                  <c:v>512755.29297615157</c:v>
                </c:pt>
                <c:pt idx="3080">
                  <c:v>512833.68755536492</c:v>
                </c:pt>
                <c:pt idx="3081">
                  <c:v>512912.08213457838</c:v>
                </c:pt>
                <c:pt idx="3082">
                  <c:v>512990.47671379172</c:v>
                </c:pt>
                <c:pt idx="3083">
                  <c:v>513068.87129300518</c:v>
                </c:pt>
                <c:pt idx="3084">
                  <c:v>513147.26587221859</c:v>
                </c:pt>
                <c:pt idx="3085">
                  <c:v>513225.66045143205</c:v>
                </c:pt>
                <c:pt idx="3086">
                  <c:v>513304.05503064545</c:v>
                </c:pt>
                <c:pt idx="3087">
                  <c:v>513382.44960985886</c:v>
                </c:pt>
                <c:pt idx="3088">
                  <c:v>513460.84418907226</c:v>
                </c:pt>
                <c:pt idx="3089">
                  <c:v>513539.23876828572</c:v>
                </c:pt>
                <c:pt idx="3090">
                  <c:v>513617.63334749913</c:v>
                </c:pt>
                <c:pt idx="3091">
                  <c:v>513696.02792671253</c:v>
                </c:pt>
                <c:pt idx="3092">
                  <c:v>513774.42250592599</c:v>
                </c:pt>
                <c:pt idx="3093">
                  <c:v>513852.8170851394</c:v>
                </c:pt>
                <c:pt idx="3094">
                  <c:v>513931.21166435286</c:v>
                </c:pt>
                <c:pt idx="3095">
                  <c:v>514009.60624356626</c:v>
                </c:pt>
                <c:pt idx="3096">
                  <c:v>514088.00082277972</c:v>
                </c:pt>
                <c:pt idx="3097">
                  <c:v>514166.39540199307</c:v>
                </c:pt>
                <c:pt idx="3098">
                  <c:v>514244.78998120653</c:v>
                </c:pt>
                <c:pt idx="3099">
                  <c:v>514323.18456041988</c:v>
                </c:pt>
                <c:pt idx="3100">
                  <c:v>514401.57913963334</c:v>
                </c:pt>
                <c:pt idx="3101">
                  <c:v>514479.97371884674</c:v>
                </c:pt>
                <c:pt idx="3102">
                  <c:v>514558.3682980602</c:v>
                </c:pt>
                <c:pt idx="3103">
                  <c:v>514636.76287727361</c:v>
                </c:pt>
                <c:pt idx="3104">
                  <c:v>514715.15745648707</c:v>
                </c:pt>
                <c:pt idx="3105">
                  <c:v>514793.55203570041</c:v>
                </c:pt>
                <c:pt idx="3106">
                  <c:v>514871.94661491388</c:v>
                </c:pt>
                <c:pt idx="3107">
                  <c:v>514950.34119412728</c:v>
                </c:pt>
                <c:pt idx="3108">
                  <c:v>515028.73577334074</c:v>
                </c:pt>
                <c:pt idx="3109">
                  <c:v>515107.13035255414</c:v>
                </c:pt>
                <c:pt idx="3110">
                  <c:v>515185.52493176761</c:v>
                </c:pt>
                <c:pt idx="3111">
                  <c:v>515263.91951098101</c:v>
                </c:pt>
                <c:pt idx="3112">
                  <c:v>515342.31409019441</c:v>
                </c:pt>
                <c:pt idx="3113">
                  <c:v>515420.70866940788</c:v>
                </c:pt>
                <c:pt idx="3114">
                  <c:v>515499.10324862122</c:v>
                </c:pt>
                <c:pt idx="3115">
                  <c:v>515577.49782783468</c:v>
                </c:pt>
                <c:pt idx="3116">
                  <c:v>515655.89240704803</c:v>
                </c:pt>
                <c:pt idx="3117">
                  <c:v>515734.28698626149</c:v>
                </c:pt>
                <c:pt idx="3118">
                  <c:v>515812.68156547495</c:v>
                </c:pt>
                <c:pt idx="3119">
                  <c:v>515891.07614468841</c:v>
                </c:pt>
                <c:pt idx="3120">
                  <c:v>515969.47072390176</c:v>
                </c:pt>
                <c:pt idx="3121">
                  <c:v>516047.86530311522</c:v>
                </c:pt>
                <c:pt idx="3122">
                  <c:v>516126.25988232857</c:v>
                </c:pt>
                <c:pt idx="3123">
                  <c:v>516204.65446154203</c:v>
                </c:pt>
                <c:pt idx="3124">
                  <c:v>516283.04904075543</c:v>
                </c:pt>
                <c:pt idx="3125">
                  <c:v>516361.44361996889</c:v>
                </c:pt>
                <c:pt idx="3126">
                  <c:v>516439.8381991823</c:v>
                </c:pt>
                <c:pt idx="3127">
                  <c:v>516518.23277839576</c:v>
                </c:pt>
                <c:pt idx="3128">
                  <c:v>516596.62735760916</c:v>
                </c:pt>
                <c:pt idx="3129">
                  <c:v>516675.02193682257</c:v>
                </c:pt>
                <c:pt idx="3130">
                  <c:v>516753.41651603603</c:v>
                </c:pt>
                <c:pt idx="3131">
                  <c:v>516831.81109524943</c:v>
                </c:pt>
                <c:pt idx="3132">
                  <c:v>516910.20567446284</c:v>
                </c:pt>
                <c:pt idx="3133">
                  <c:v>516988.6002536763</c:v>
                </c:pt>
                <c:pt idx="3134">
                  <c:v>517066.9948328897</c:v>
                </c:pt>
                <c:pt idx="3135">
                  <c:v>517145.3894121031</c:v>
                </c:pt>
                <c:pt idx="3136">
                  <c:v>517223.78399131657</c:v>
                </c:pt>
                <c:pt idx="3137">
                  <c:v>517302.17857052991</c:v>
                </c:pt>
                <c:pt idx="3138">
                  <c:v>517380.57314974337</c:v>
                </c:pt>
                <c:pt idx="3139">
                  <c:v>517458.96772895672</c:v>
                </c:pt>
                <c:pt idx="3140">
                  <c:v>517537.36230817018</c:v>
                </c:pt>
                <c:pt idx="3141">
                  <c:v>517615.75688738358</c:v>
                </c:pt>
                <c:pt idx="3142">
                  <c:v>517694.15146659705</c:v>
                </c:pt>
                <c:pt idx="3143">
                  <c:v>517772.54604581051</c:v>
                </c:pt>
                <c:pt idx="3144">
                  <c:v>517850.94062502391</c:v>
                </c:pt>
                <c:pt idx="3145">
                  <c:v>517929.33520423732</c:v>
                </c:pt>
                <c:pt idx="3146">
                  <c:v>518007.72978345072</c:v>
                </c:pt>
                <c:pt idx="3147">
                  <c:v>518086.12436266418</c:v>
                </c:pt>
                <c:pt idx="3148">
                  <c:v>518164.51894187758</c:v>
                </c:pt>
                <c:pt idx="3149">
                  <c:v>518242.91352109099</c:v>
                </c:pt>
                <c:pt idx="3150">
                  <c:v>518321.30810030445</c:v>
                </c:pt>
                <c:pt idx="3151">
                  <c:v>518399.70267951785</c:v>
                </c:pt>
                <c:pt idx="3152">
                  <c:v>518478.09725873126</c:v>
                </c:pt>
                <c:pt idx="3153">
                  <c:v>518556.49183794472</c:v>
                </c:pt>
                <c:pt idx="3154">
                  <c:v>518634.88641715812</c:v>
                </c:pt>
                <c:pt idx="3155">
                  <c:v>518713.28099637153</c:v>
                </c:pt>
                <c:pt idx="3156">
                  <c:v>518791.67557558499</c:v>
                </c:pt>
                <c:pt idx="3157">
                  <c:v>518870.07015479833</c:v>
                </c:pt>
                <c:pt idx="3158">
                  <c:v>518948.4647340118</c:v>
                </c:pt>
                <c:pt idx="3159">
                  <c:v>519026.85931322526</c:v>
                </c:pt>
                <c:pt idx="3160">
                  <c:v>519105.25389243872</c:v>
                </c:pt>
                <c:pt idx="3161">
                  <c:v>519183.64847165206</c:v>
                </c:pt>
                <c:pt idx="3162">
                  <c:v>519262.04305086553</c:v>
                </c:pt>
                <c:pt idx="3163">
                  <c:v>519340.43763007887</c:v>
                </c:pt>
                <c:pt idx="3164">
                  <c:v>519418.83220929233</c:v>
                </c:pt>
                <c:pt idx="3165">
                  <c:v>519497.22678850574</c:v>
                </c:pt>
                <c:pt idx="3166">
                  <c:v>519575.6213677192</c:v>
                </c:pt>
                <c:pt idx="3167">
                  <c:v>519654.0159469326</c:v>
                </c:pt>
                <c:pt idx="3168">
                  <c:v>519732.41052614606</c:v>
                </c:pt>
                <c:pt idx="3169">
                  <c:v>519810.80510535941</c:v>
                </c:pt>
                <c:pt idx="3170">
                  <c:v>519889.19968457287</c:v>
                </c:pt>
                <c:pt idx="3171">
                  <c:v>519967.59426378628</c:v>
                </c:pt>
                <c:pt idx="3172">
                  <c:v>520045.98884299968</c:v>
                </c:pt>
                <c:pt idx="3173">
                  <c:v>520124.38342221314</c:v>
                </c:pt>
                <c:pt idx="3174">
                  <c:v>520202.77800142654</c:v>
                </c:pt>
                <c:pt idx="3175">
                  <c:v>520281.17258063995</c:v>
                </c:pt>
                <c:pt idx="3176">
                  <c:v>520359.56715985341</c:v>
                </c:pt>
                <c:pt idx="3177">
                  <c:v>520437.96173906687</c:v>
                </c:pt>
                <c:pt idx="3178">
                  <c:v>520516.35631828022</c:v>
                </c:pt>
                <c:pt idx="3179">
                  <c:v>520594.75089749368</c:v>
                </c:pt>
                <c:pt idx="3180">
                  <c:v>520673.14547670702</c:v>
                </c:pt>
                <c:pt idx="3181">
                  <c:v>520751.54005592049</c:v>
                </c:pt>
                <c:pt idx="3182">
                  <c:v>520829.93463513395</c:v>
                </c:pt>
                <c:pt idx="3183">
                  <c:v>520908.32921434741</c:v>
                </c:pt>
                <c:pt idx="3184">
                  <c:v>520986.72379356076</c:v>
                </c:pt>
                <c:pt idx="3185">
                  <c:v>521065.11837277422</c:v>
                </c:pt>
                <c:pt idx="3186">
                  <c:v>521143.51295198756</c:v>
                </c:pt>
                <c:pt idx="3187">
                  <c:v>521221.90753120102</c:v>
                </c:pt>
                <c:pt idx="3188">
                  <c:v>521300.30211041443</c:v>
                </c:pt>
                <c:pt idx="3189">
                  <c:v>521378.69668962789</c:v>
                </c:pt>
                <c:pt idx="3190">
                  <c:v>521457.09126884129</c:v>
                </c:pt>
                <c:pt idx="3191">
                  <c:v>521535.48584805476</c:v>
                </c:pt>
                <c:pt idx="3192">
                  <c:v>521613.8804272681</c:v>
                </c:pt>
                <c:pt idx="3193">
                  <c:v>521692.27500648156</c:v>
                </c:pt>
                <c:pt idx="3194">
                  <c:v>521770.66958569502</c:v>
                </c:pt>
                <c:pt idx="3195">
                  <c:v>521849.06416490837</c:v>
                </c:pt>
                <c:pt idx="3196">
                  <c:v>521927.45874412183</c:v>
                </c:pt>
                <c:pt idx="3197">
                  <c:v>522005.85332333524</c:v>
                </c:pt>
                <c:pt idx="3198">
                  <c:v>522084.2479025487</c:v>
                </c:pt>
                <c:pt idx="3199">
                  <c:v>522162.6424817621</c:v>
                </c:pt>
                <c:pt idx="3200">
                  <c:v>522241.03706097556</c:v>
                </c:pt>
                <c:pt idx="3201">
                  <c:v>522319.43164018891</c:v>
                </c:pt>
                <c:pt idx="3202">
                  <c:v>522397.82621940237</c:v>
                </c:pt>
                <c:pt idx="3203">
                  <c:v>522476.22079861572</c:v>
                </c:pt>
                <c:pt idx="3204">
                  <c:v>522554.61537782918</c:v>
                </c:pt>
                <c:pt idx="3205">
                  <c:v>522633.00995704258</c:v>
                </c:pt>
                <c:pt idx="3206">
                  <c:v>522711.40453625604</c:v>
                </c:pt>
                <c:pt idx="3207">
                  <c:v>522789.79911546945</c:v>
                </c:pt>
                <c:pt idx="3208">
                  <c:v>522868.19369468291</c:v>
                </c:pt>
                <c:pt idx="3209">
                  <c:v>522946.58827389625</c:v>
                </c:pt>
                <c:pt idx="3210">
                  <c:v>523024.98285310972</c:v>
                </c:pt>
                <c:pt idx="3211">
                  <c:v>523103.37743232318</c:v>
                </c:pt>
                <c:pt idx="3212">
                  <c:v>523181.77201153658</c:v>
                </c:pt>
                <c:pt idx="3213">
                  <c:v>523260.16659074998</c:v>
                </c:pt>
                <c:pt idx="3214">
                  <c:v>523338.56116996345</c:v>
                </c:pt>
                <c:pt idx="3215">
                  <c:v>523416.95574917685</c:v>
                </c:pt>
                <c:pt idx="3216">
                  <c:v>523495.35032839025</c:v>
                </c:pt>
                <c:pt idx="3217">
                  <c:v>523573.74490760372</c:v>
                </c:pt>
                <c:pt idx="3218">
                  <c:v>523652.13948681712</c:v>
                </c:pt>
                <c:pt idx="3219">
                  <c:v>523730.53406603052</c:v>
                </c:pt>
                <c:pt idx="3220">
                  <c:v>523808.92864524387</c:v>
                </c:pt>
                <c:pt idx="3221">
                  <c:v>523887.32322445733</c:v>
                </c:pt>
                <c:pt idx="3222">
                  <c:v>523965.71780367079</c:v>
                </c:pt>
                <c:pt idx="3223">
                  <c:v>524044.11238288425</c:v>
                </c:pt>
                <c:pt idx="3224">
                  <c:v>524122.5069620976</c:v>
                </c:pt>
                <c:pt idx="3225">
                  <c:v>524200.90154131106</c:v>
                </c:pt>
                <c:pt idx="3226">
                  <c:v>524279.29612052441</c:v>
                </c:pt>
                <c:pt idx="3227">
                  <c:v>524357.69069973787</c:v>
                </c:pt>
                <c:pt idx="3228">
                  <c:v>524436.08527895133</c:v>
                </c:pt>
                <c:pt idx="3229">
                  <c:v>524514.47985816468</c:v>
                </c:pt>
                <c:pt idx="3230">
                  <c:v>524592.87443737814</c:v>
                </c:pt>
                <c:pt idx="3231">
                  <c:v>524671.2690165916</c:v>
                </c:pt>
                <c:pt idx="3232">
                  <c:v>524749.66359580494</c:v>
                </c:pt>
                <c:pt idx="3233">
                  <c:v>524828.05817501841</c:v>
                </c:pt>
                <c:pt idx="3234">
                  <c:v>524906.45275423187</c:v>
                </c:pt>
                <c:pt idx="3235">
                  <c:v>524984.84733344521</c:v>
                </c:pt>
                <c:pt idx="3236">
                  <c:v>525063.24191265868</c:v>
                </c:pt>
                <c:pt idx="3237">
                  <c:v>525141.63649187214</c:v>
                </c:pt>
                <c:pt idx="3238">
                  <c:v>525220.03107108548</c:v>
                </c:pt>
                <c:pt idx="3239">
                  <c:v>525298.42565029894</c:v>
                </c:pt>
                <c:pt idx="3240">
                  <c:v>525376.82022951241</c:v>
                </c:pt>
                <c:pt idx="3241">
                  <c:v>525455.21480872575</c:v>
                </c:pt>
                <c:pt idx="3242">
                  <c:v>525533.60938793921</c:v>
                </c:pt>
                <c:pt idx="3243">
                  <c:v>525612.00396715268</c:v>
                </c:pt>
                <c:pt idx="3244">
                  <c:v>525690.39854636602</c:v>
                </c:pt>
                <c:pt idx="3245">
                  <c:v>525768.79312557948</c:v>
                </c:pt>
                <c:pt idx="3246">
                  <c:v>525847.18770479294</c:v>
                </c:pt>
                <c:pt idx="3247">
                  <c:v>525925.58228400629</c:v>
                </c:pt>
                <c:pt idx="3248">
                  <c:v>526003.97686321975</c:v>
                </c:pt>
                <c:pt idx="3249">
                  <c:v>526082.37144243321</c:v>
                </c:pt>
                <c:pt idx="3250">
                  <c:v>526160.76602164656</c:v>
                </c:pt>
                <c:pt idx="3251">
                  <c:v>526239.16060086002</c:v>
                </c:pt>
                <c:pt idx="3252">
                  <c:v>526317.55518007348</c:v>
                </c:pt>
                <c:pt idx="3253">
                  <c:v>526395.94975928683</c:v>
                </c:pt>
                <c:pt idx="3254">
                  <c:v>526474.34433850029</c:v>
                </c:pt>
                <c:pt idx="3255">
                  <c:v>526552.73891771375</c:v>
                </c:pt>
                <c:pt idx="3256">
                  <c:v>526631.1334969271</c:v>
                </c:pt>
                <c:pt idx="3257">
                  <c:v>526709.52807614056</c:v>
                </c:pt>
                <c:pt idx="3258">
                  <c:v>526787.92265535402</c:v>
                </c:pt>
                <c:pt idx="3259">
                  <c:v>526866.31723456737</c:v>
                </c:pt>
                <c:pt idx="3260">
                  <c:v>526944.71181378083</c:v>
                </c:pt>
                <c:pt idx="3261">
                  <c:v>527023.10639299417</c:v>
                </c:pt>
                <c:pt idx="3262">
                  <c:v>527101.50097220764</c:v>
                </c:pt>
                <c:pt idx="3263">
                  <c:v>527179.8955514211</c:v>
                </c:pt>
                <c:pt idx="3264">
                  <c:v>527258.29013063456</c:v>
                </c:pt>
                <c:pt idx="3265">
                  <c:v>527336.6847098479</c:v>
                </c:pt>
                <c:pt idx="3266">
                  <c:v>527415.07928906137</c:v>
                </c:pt>
                <c:pt idx="3267">
                  <c:v>527493.47386827471</c:v>
                </c:pt>
                <c:pt idx="3268">
                  <c:v>527571.86844748817</c:v>
                </c:pt>
                <c:pt idx="3269">
                  <c:v>527650.26302670152</c:v>
                </c:pt>
                <c:pt idx="3270">
                  <c:v>527728.6576059151</c:v>
                </c:pt>
                <c:pt idx="3271">
                  <c:v>527807.05218512844</c:v>
                </c:pt>
                <c:pt idx="3272">
                  <c:v>527885.4467643419</c:v>
                </c:pt>
                <c:pt idx="3273">
                  <c:v>527963.84134355525</c:v>
                </c:pt>
                <c:pt idx="3274">
                  <c:v>528042.23592276871</c:v>
                </c:pt>
                <c:pt idx="3275">
                  <c:v>528120.63050198206</c:v>
                </c:pt>
                <c:pt idx="3276">
                  <c:v>528199.02508119564</c:v>
                </c:pt>
                <c:pt idx="3277">
                  <c:v>528277.41966040898</c:v>
                </c:pt>
                <c:pt idx="3278">
                  <c:v>528355.81423962233</c:v>
                </c:pt>
                <c:pt idx="3279">
                  <c:v>528434.2088188359</c:v>
                </c:pt>
                <c:pt idx="3280">
                  <c:v>528512.60339804925</c:v>
                </c:pt>
                <c:pt idx="3281">
                  <c:v>528590.99797726271</c:v>
                </c:pt>
                <c:pt idx="3282">
                  <c:v>528669.39255647606</c:v>
                </c:pt>
                <c:pt idx="3283">
                  <c:v>528747.78713568952</c:v>
                </c:pt>
                <c:pt idx="3284">
                  <c:v>528826.18171490286</c:v>
                </c:pt>
                <c:pt idx="3285">
                  <c:v>528904.57629411633</c:v>
                </c:pt>
                <c:pt idx="3286">
                  <c:v>528982.97087332979</c:v>
                </c:pt>
                <c:pt idx="3287">
                  <c:v>529061.36545254313</c:v>
                </c:pt>
                <c:pt idx="3288">
                  <c:v>529139.7600317566</c:v>
                </c:pt>
                <c:pt idx="3289">
                  <c:v>529218.15461097006</c:v>
                </c:pt>
                <c:pt idx="3290">
                  <c:v>529296.5491901834</c:v>
                </c:pt>
                <c:pt idx="3291">
                  <c:v>529374.94376939686</c:v>
                </c:pt>
                <c:pt idx="3292">
                  <c:v>529453.33834861033</c:v>
                </c:pt>
                <c:pt idx="3293">
                  <c:v>529531.73292782367</c:v>
                </c:pt>
                <c:pt idx="3294">
                  <c:v>529610.12750703713</c:v>
                </c:pt>
                <c:pt idx="3295">
                  <c:v>529688.5220862506</c:v>
                </c:pt>
                <c:pt idx="3296">
                  <c:v>529766.91666546394</c:v>
                </c:pt>
                <c:pt idx="3297">
                  <c:v>529845.3112446774</c:v>
                </c:pt>
                <c:pt idx="3298">
                  <c:v>529923.70582389086</c:v>
                </c:pt>
                <c:pt idx="3299">
                  <c:v>530002.10040310421</c:v>
                </c:pt>
                <c:pt idx="3300">
                  <c:v>530080.49498231767</c:v>
                </c:pt>
                <c:pt idx="3301">
                  <c:v>530158.88956153113</c:v>
                </c:pt>
                <c:pt idx="3302">
                  <c:v>530237.28414074448</c:v>
                </c:pt>
                <c:pt idx="3303">
                  <c:v>530315.67871995794</c:v>
                </c:pt>
                <c:pt idx="3304">
                  <c:v>530394.0732991714</c:v>
                </c:pt>
                <c:pt idx="3305">
                  <c:v>530472.46787838475</c:v>
                </c:pt>
                <c:pt idx="3306">
                  <c:v>530550.86245759821</c:v>
                </c:pt>
                <c:pt idx="3307">
                  <c:v>530629.25703681156</c:v>
                </c:pt>
                <c:pt idx="3308">
                  <c:v>530707.65161602502</c:v>
                </c:pt>
                <c:pt idx="3309">
                  <c:v>530786.04619523836</c:v>
                </c:pt>
                <c:pt idx="3310">
                  <c:v>530864.44077445194</c:v>
                </c:pt>
                <c:pt idx="3311">
                  <c:v>530942.83535366529</c:v>
                </c:pt>
                <c:pt idx="3312">
                  <c:v>531021.22993287875</c:v>
                </c:pt>
                <c:pt idx="3313">
                  <c:v>531099.62451209221</c:v>
                </c:pt>
                <c:pt idx="3314">
                  <c:v>531178.01909130556</c:v>
                </c:pt>
                <c:pt idx="3315">
                  <c:v>531256.41367051902</c:v>
                </c:pt>
                <c:pt idx="3316">
                  <c:v>531334.80824973248</c:v>
                </c:pt>
                <c:pt idx="3317">
                  <c:v>531413.20282894582</c:v>
                </c:pt>
                <c:pt idx="3318">
                  <c:v>531491.59740815929</c:v>
                </c:pt>
                <c:pt idx="3319">
                  <c:v>531569.99198737275</c:v>
                </c:pt>
                <c:pt idx="3320">
                  <c:v>531648.38656658609</c:v>
                </c:pt>
                <c:pt idx="3321">
                  <c:v>531726.78114579956</c:v>
                </c:pt>
                <c:pt idx="3322">
                  <c:v>531805.1757250129</c:v>
                </c:pt>
                <c:pt idx="3323">
                  <c:v>531883.57030422636</c:v>
                </c:pt>
                <c:pt idx="3324">
                  <c:v>531961.96488343982</c:v>
                </c:pt>
                <c:pt idx="3325">
                  <c:v>532040.35946265317</c:v>
                </c:pt>
                <c:pt idx="3326">
                  <c:v>532118.75404186663</c:v>
                </c:pt>
                <c:pt idx="3327">
                  <c:v>532197.14862107998</c:v>
                </c:pt>
                <c:pt idx="3328">
                  <c:v>532275.54320029344</c:v>
                </c:pt>
                <c:pt idx="3329">
                  <c:v>532353.9377795069</c:v>
                </c:pt>
                <c:pt idx="3330">
                  <c:v>532432.33235872036</c:v>
                </c:pt>
                <c:pt idx="3331">
                  <c:v>532510.72693793371</c:v>
                </c:pt>
                <c:pt idx="3332">
                  <c:v>532589.12151714717</c:v>
                </c:pt>
                <c:pt idx="3333">
                  <c:v>532667.51609636052</c:v>
                </c:pt>
                <c:pt idx="3334">
                  <c:v>532745.91067557409</c:v>
                </c:pt>
                <c:pt idx="3335">
                  <c:v>532824.30525478744</c:v>
                </c:pt>
                <c:pt idx="3336">
                  <c:v>532902.69983400078</c:v>
                </c:pt>
                <c:pt idx="3337">
                  <c:v>532981.09441321425</c:v>
                </c:pt>
                <c:pt idx="3338">
                  <c:v>533059.48899242771</c:v>
                </c:pt>
                <c:pt idx="3339">
                  <c:v>533137.88357164105</c:v>
                </c:pt>
                <c:pt idx="3340">
                  <c:v>533216.27815085452</c:v>
                </c:pt>
                <c:pt idx="3341">
                  <c:v>533294.67273006798</c:v>
                </c:pt>
                <c:pt idx="3342">
                  <c:v>533373.06730928132</c:v>
                </c:pt>
                <c:pt idx="3343">
                  <c:v>533451.46188849478</c:v>
                </c:pt>
                <c:pt idx="3344">
                  <c:v>533529.85646770825</c:v>
                </c:pt>
                <c:pt idx="3345">
                  <c:v>533608.25104692159</c:v>
                </c:pt>
                <c:pt idx="3346">
                  <c:v>533686.64562613505</c:v>
                </c:pt>
                <c:pt idx="3347">
                  <c:v>533765.04020534852</c:v>
                </c:pt>
                <c:pt idx="3348">
                  <c:v>533843.43478456186</c:v>
                </c:pt>
                <c:pt idx="3349">
                  <c:v>533921.82936377544</c:v>
                </c:pt>
                <c:pt idx="3350">
                  <c:v>534000.22394298878</c:v>
                </c:pt>
                <c:pt idx="3351">
                  <c:v>534078.61852220213</c:v>
                </c:pt>
                <c:pt idx="3352">
                  <c:v>534157.01310141559</c:v>
                </c:pt>
                <c:pt idx="3353">
                  <c:v>534235.40768062905</c:v>
                </c:pt>
                <c:pt idx="3354">
                  <c:v>534313.8022598424</c:v>
                </c:pt>
                <c:pt idx="3355">
                  <c:v>534392.19683905586</c:v>
                </c:pt>
                <c:pt idx="3356">
                  <c:v>534470.59141826932</c:v>
                </c:pt>
                <c:pt idx="3357">
                  <c:v>534548.98599748267</c:v>
                </c:pt>
                <c:pt idx="3358">
                  <c:v>534627.38057669613</c:v>
                </c:pt>
                <c:pt idx="3359">
                  <c:v>534705.77515590959</c:v>
                </c:pt>
                <c:pt idx="3360">
                  <c:v>534784.16973512294</c:v>
                </c:pt>
                <c:pt idx="3361">
                  <c:v>534862.56431433628</c:v>
                </c:pt>
                <c:pt idx="3362">
                  <c:v>534940.95889354986</c:v>
                </c:pt>
                <c:pt idx="3363">
                  <c:v>535019.35347276321</c:v>
                </c:pt>
                <c:pt idx="3364">
                  <c:v>535097.74805197667</c:v>
                </c:pt>
                <c:pt idx="3365">
                  <c:v>535176.14263119013</c:v>
                </c:pt>
                <c:pt idx="3366">
                  <c:v>535254.53721040348</c:v>
                </c:pt>
                <c:pt idx="3367">
                  <c:v>535332.93178961682</c:v>
                </c:pt>
                <c:pt idx="3368">
                  <c:v>535411.3263688304</c:v>
                </c:pt>
                <c:pt idx="3369">
                  <c:v>535489.72094804375</c:v>
                </c:pt>
                <c:pt idx="3370">
                  <c:v>535568.11552725721</c:v>
                </c:pt>
                <c:pt idx="3371">
                  <c:v>535646.51010647055</c:v>
                </c:pt>
                <c:pt idx="3372">
                  <c:v>535724.90468568401</c:v>
                </c:pt>
                <c:pt idx="3373">
                  <c:v>535803.29926489736</c:v>
                </c:pt>
                <c:pt idx="3374">
                  <c:v>535881.69384411094</c:v>
                </c:pt>
                <c:pt idx="3375">
                  <c:v>535960.08842332428</c:v>
                </c:pt>
                <c:pt idx="3376">
                  <c:v>536038.48300253775</c:v>
                </c:pt>
                <c:pt idx="3377">
                  <c:v>536116.87758175109</c:v>
                </c:pt>
                <c:pt idx="3378">
                  <c:v>536195.27216096455</c:v>
                </c:pt>
                <c:pt idx="3379">
                  <c:v>536273.6667401779</c:v>
                </c:pt>
                <c:pt idx="3380">
                  <c:v>536352.06131939148</c:v>
                </c:pt>
                <c:pt idx="3381">
                  <c:v>536430.45589860482</c:v>
                </c:pt>
                <c:pt idx="3382">
                  <c:v>536508.85047781817</c:v>
                </c:pt>
                <c:pt idx="3383">
                  <c:v>536587.24505703175</c:v>
                </c:pt>
                <c:pt idx="3384">
                  <c:v>536665.63963624509</c:v>
                </c:pt>
                <c:pt idx="3385">
                  <c:v>536744.03421545844</c:v>
                </c:pt>
                <c:pt idx="3386">
                  <c:v>536822.4287946719</c:v>
                </c:pt>
                <c:pt idx="3387">
                  <c:v>536900.82337388536</c:v>
                </c:pt>
                <c:pt idx="3388">
                  <c:v>536979.21795309871</c:v>
                </c:pt>
                <c:pt idx="3389">
                  <c:v>537057.61253231228</c:v>
                </c:pt>
                <c:pt idx="3390">
                  <c:v>537136.00711152563</c:v>
                </c:pt>
                <c:pt idx="3391">
                  <c:v>537214.40169073897</c:v>
                </c:pt>
                <c:pt idx="3392">
                  <c:v>537292.79626995244</c:v>
                </c:pt>
                <c:pt idx="3393">
                  <c:v>537371.1908491659</c:v>
                </c:pt>
                <c:pt idx="3394">
                  <c:v>537449.58542837924</c:v>
                </c:pt>
                <c:pt idx="3395">
                  <c:v>537527.98000759271</c:v>
                </c:pt>
                <c:pt idx="3396">
                  <c:v>537606.37458680617</c:v>
                </c:pt>
                <c:pt idx="3397">
                  <c:v>537684.76916601951</c:v>
                </c:pt>
                <c:pt idx="3398">
                  <c:v>537763.16374523297</c:v>
                </c:pt>
                <c:pt idx="3399">
                  <c:v>537841.55832444644</c:v>
                </c:pt>
                <c:pt idx="3400">
                  <c:v>537919.95290365978</c:v>
                </c:pt>
                <c:pt idx="3401">
                  <c:v>537998.34748287324</c:v>
                </c:pt>
                <c:pt idx="3402">
                  <c:v>538076.74206208671</c:v>
                </c:pt>
                <c:pt idx="3403">
                  <c:v>538155.13664130005</c:v>
                </c:pt>
                <c:pt idx="3404">
                  <c:v>538233.53122051351</c:v>
                </c:pt>
                <c:pt idx="3405">
                  <c:v>538311.92579972697</c:v>
                </c:pt>
                <c:pt idx="3406">
                  <c:v>538390.32037894032</c:v>
                </c:pt>
                <c:pt idx="3407">
                  <c:v>538468.71495815378</c:v>
                </c:pt>
                <c:pt idx="3408">
                  <c:v>538547.10953736724</c:v>
                </c:pt>
                <c:pt idx="3409">
                  <c:v>538625.50411658059</c:v>
                </c:pt>
                <c:pt idx="3410">
                  <c:v>538703.89869579405</c:v>
                </c:pt>
                <c:pt idx="3411">
                  <c:v>538782.2932750074</c:v>
                </c:pt>
                <c:pt idx="3412">
                  <c:v>538860.68785422086</c:v>
                </c:pt>
                <c:pt idx="3413">
                  <c:v>538939.0824334342</c:v>
                </c:pt>
                <c:pt idx="3414">
                  <c:v>539017.47701264778</c:v>
                </c:pt>
                <c:pt idx="3415">
                  <c:v>539095.87159186113</c:v>
                </c:pt>
                <c:pt idx="3416">
                  <c:v>539174.26617107459</c:v>
                </c:pt>
                <c:pt idx="3417">
                  <c:v>539252.66075028805</c:v>
                </c:pt>
                <c:pt idx="3418">
                  <c:v>539331.0553295014</c:v>
                </c:pt>
                <c:pt idx="3419">
                  <c:v>539409.44990871486</c:v>
                </c:pt>
                <c:pt idx="3420">
                  <c:v>539487.84448792832</c:v>
                </c:pt>
                <c:pt idx="3421">
                  <c:v>539566.23906714167</c:v>
                </c:pt>
                <c:pt idx="3422">
                  <c:v>539644.63364635501</c:v>
                </c:pt>
                <c:pt idx="3423">
                  <c:v>539723.02822556859</c:v>
                </c:pt>
                <c:pt idx="3424">
                  <c:v>539801.42280478193</c:v>
                </c:pt>
                <c:pt idx="3425">
                  <c:v>539879.81738399528</c:v>
                </c:pt>
                <c:pt idx="3426">
                  <c:v>539958.21196320886</c:v>
                </c:pt>
                <c:pt idx="3427">
                  <c:v>540036.6065424222</c:v>
                </c:pt>
                <c:pt idx="3428">
                  <c:v>540115.00112163555</c:v>
                </c:pt>
                <c:pt idx="3429">
                  <c:v>540193.39570084913</c:v>
                </c:pt>
                <c:pt idx="3430">
                  <c:v>540271.79028006247</c:v>
                </c:pt>
                <c:pt idx="3431">
                  <c:v>540350.18485927582</c:v>
                </c:pt>
                <c:pt idx="3432">
                  <c:v>540428.5794384894</c:v>
                </c:pt>
                <c:pt idx="3433">
                  <c:v>540506.97401770274</c:v>
                </c:pt>
                <c:pt idx="3434">
                  <c:v>540585.3685969162</c:v>
                </c:pt>
                <c:pt idx="3435">
                  <c:v>540663.76317612955</c:v>
                </c:pt>
                <c:pt idx="3436">
                  <c:v>540742.15775534301</c:v>
                </c:pt>
                <c:pt idx="3437">
                  <c:v>540820.55233455636</c:v>
                </c:pt>
                <c:pt idx="3438">
                  <c:v>540898.94691376993</c:v>
                </c:pt>
                <c:pt idx="3439">
                  <c:v>540977.34149298328</c:v>
                </c:pt>
                <c:pt idx="3440">
                  <c:v>541055.73607219674</c:v>
                </c:pt>
                <c:pt idx="3441">
                  <c:v>541134.13065141009</c:v>
                </c:pt>
                <c:pt idx="3442">
                  <c:v>541212.52523062355</c:v>
                </c:pt>
                <c:pt idx="3443">
                  <c:v>541290.91980983689</c:v>
                </c:pt>
                <c:pt idx="3444">
                  <c:v>541369.31438905036</c:v>
                </c:pt>
                <c:pt idx="3445">
                  <c:v>541447.70896826382</c:v>
                </c:pt>
                <c:pt idx="3446">
                  <c:v>541526.10354747716</c:v>
                </c:pt>
                <c:pt idx="3447">
                  <c:v>541604.49812669063</c:v>
                </c:pt>
                <c:pt idx="3448">
                  <c:v>541682.89270590409</c:v>
                </c:pt>
                <c:pt idx="3449">
                  <c:v>541761.28728511743</c:v>
                </c:pt>
                <c:pt idx="3450">
                  <c:v>541839.68186433089</c:v>
                </c:pt>
                <c:pt idx="3451">
                  <c:v>541918.07644354436</c:v>
                </c:pt>
                <c:pt idx="3452">
                  <c:v>541996.4710227577</c:v>
                </c:pt>
                <c:pt idx="3453">
                  <c:v>542074.86560197116</c:v>
                </c:pt>
                <c:pt idx="3454">
                  <c:v>542153.26018118463</c:v>
                </c:pt>
                <c:pt idx="3455">
                  <c:v>542231.65476039797</c:v>
                </c:pt>
                <c:pt idx="3456">
                  <c:v>542310.04933961143</c:v>
                </c:pt>
                <c:pt idx="3457">
                  <c:v>542388.44391882489</c:v>
                </c:pt>
                <c:pt idx="3458">
                  <c:v>542466.83849803824</c:v>
                </c:pt>
                <c:pt idx="3459">
                  <c:v>542545.2330772517</c:v>
                </c:pt>
                <c:pt idx="3460">
                  <c:v>542623.62765646516</c:v>
                </c:pt>
                <c:pt idx="3461">
                  <c:v>542702.02223567851</c:v>
                </c:pt>
                <c:pt idx="3462">
                  <c:v>542780.41681489185</c:v>
                </c:pt>
                <c:pt idx="3463">
                  <c:v>542858.81139410543</c:v>
                </c:pt>
                <c:pt idx="3464">
                  <c:v>542937.20597331878</c:v>
                </c:pt>
                <c:pt idx="3465">
                  <c:v>543015.60055253224</c:v>
                </c:pt>
                <c:pt idx="3466">
                  <c:v>543093.9951317457</c:v>
                </c:pt>
                <c:pt idx="3467">
                  <c:v>543172.38971095905</c:v>
                </c:pt>
                <c:pt idx="3468">
                  <c:v>543250.78429017251</c:v>
                </c:pt>
                <c:pt idx="3469">
                  <c:v>543329.17886938597</c:v>
                </c:pt>
                <c:pt idx="3470">
                  <c:v>543407.57344859932</c:v>
                </c:pt>
                <c:pt idx="3471">
                  <c:v>543485.96802781266</c:v>
                </c:pt>
                <c:pt idx="3472">
                  <c:v>543564.36260702624</c:v>
                </c:pt>
                <c:pt idx="3473">
                  <c:v>543642.75718623959</c:v>
                </c:pt>
                <c:pt idx="3474">
                  <c:v>543721.15176545305</c:v>
                </c:pt>
                <c:pt idx="3475">
                  <c:v>543799.54634466639</c:v>
                </c:pt>
                <c:pt idx="3476">
                  <c:v>543877.94092387985</c:v>
                </c:pt>
                <c:pt idx="3477">
                  <c:v>543956.3355030932</c:v>
                </c:pt>
                <c:pt idx="3478">
                  <c:v>544034.73008230678</c:v>
                </c:pt>
                <c:pt idx="3479">
                  <c:v>544113.12466152012</c:v>
                </c:pt>
                <c:pt idx="3480">
                  <c:v>544191.51924073359</c:v>
                </c:pt>
                <c:pt idx="3481">
                  <c:v>544269.91381994693</c:v>
                </c:pt>
                <c:pt idx="3482">
                  <c:v>544348.30839916039</c:v>
                </c:pt>
                <c:pt idx="3483">
                  <c:v>544426.70297837385</c:v>
                </c:pt>
                <c:pt idx="3484">
                  <c:v>544505.09755758732</c:v>
                </c:pt>
                <c:pt idx="3485">
                  <c:v>544583.49213680066</c:v>
                </c:pt>
                <c:pt idx="3486">
                  <c:v>544661.88671601401</c:v>
                </c:pt>
                <c:pt idx="3487">
                  <c:v>544740.28129522759</c:v>
                </c:pt>
                <c:pt idx="3488">
                  <c:v>544818.67587444093</c:v>
                </c:pt>
                <c:pt idx="3489">
                  <c:v>544897.07045365428</c:v>
                </c:pt>
                <c:pt idx="3490">
                  <c:v>544975.46503286785</c:v>
                </c:pt>
                <c:pt idx="3491">
                  <c:v>545053.8596120812</c:v>
                </c:pt>
                <c:pt idx="3492">
                  <c:v>545132.25419129455</c:v>
                </c:pt>
                <c:pt idx="3493">
                  <c:v>545210.64877050812</c:v>
                </c:pt>
                <c:pt idx="3494">
                  <c:v>545289.04334972147</c:v>
                </c:pt>
                <c:pt idx="3495">
                  <c:v>545367.43792893481</c:v>
                </c:pt>
                <c:pt idx="3496">
                  <c:v>545445.83250814828</c:v>
                </c:pt>
                <c:pt idx="3497">
                  <c:v>545524.22708736174</c:v>
                </c:pt>
                <c:pt idx="3498">
                  <c:v>545602.62166657508</c:v>
                </c:pt>
                <c:pt idx="3499">
                  <c:v>545681.01624578855</c:v>
                </c:pt>
                <c:pt idx="3500">
                  <c:v>545759.41082500201</c:v>
                </c:pt>
                <c:pt idx="3501">
                  <c:v>545837.80540421535</c:v>
                </c:pt>
                <c:pt idx="3502">
                  <c:v>545916.19998342881</c:v>
                </c:pt>
                <c:pt idx="3503">
                  <c:v>545994.59456264228</c:v>
                </c:pt>
                <c:pt idx="3504">
                  <c:v>546072.98914185562</c:v>
                </c:pt>
                <c:pt idx="3505">
                  <c:v>546151.38372106908</c:v>
                </c:pt>
                <c:pt idx="3506">
                  <c:v>546229.77830028255</c:v>
                </c:pt>
                <c:pt idx="3507">
                  <c:v>546308.17287949589</c:v>
                </c:pt>
                <c:pt idx="3508">
                  <c:v>546386.56745870935</c:v>
                </c:pt>
                <c:pt idx="3509">
                  <c:v>546464.96203792281</c:v>
                </c:pt>
                <c:pt idx="3510">
                  <c:v>546543.35661713616</c:v>
                </c:pt>
                <c:pt idx="3511">
                  <c:v>546621.75119634962</c:v>
                </c:pt>
                <c:pt idx="3512">
                  <c:v>546700.14577556308</c:v>
                </c:pt>
                <c:pt idx="3513">
                  <c:v>546778.54035477643</c:v>
                </c:pt>
                <c:pt idx="3514">
                  <c:v>546856.93493398989</c:v>
                </c:pt>
                <c:pt idx="3515">
                  <c:v>546935.32951320335</c:v>
                </c:pt>
                <c:pt idx="3516">
                  <c:v>547013.7240924167</c:v>
                </c:pt>
                <c:pt idx="3517">
                  <c:v>547092.11867163016</c:v>
                </c:pt>
                <c:pt idx="3518">
                  <c:v>547170.51325084362</c:v>
                </c:pt>
                <c:pt idx="3519">
                  <c:v>547248.90783005697</c:v>
                </c:pt>
                <c:pt idx="3520">
                  <c:v>547327.30240927043</c:v>
                </c:pt>
                <c:pt idx="3521">
                  <c:v>547405.69698848389</c:v>
                </c:pt>
                <c:pt idx="3522">
                  <c:v>547484.09156769724</c:v>
                </c:pt>
                <c:pt idx="3523">
                  <c:v>547562.4861469107</c:v>
                </c:pt>
                <c:pt idx="3524">
                  <c:v>547640.88072612416</c:v>
                </c:pt>
                <c:pt idx="3525">
                  <c:v>547719.27530533751</c:v>
                </c:pt>
                <c:pt idx="3526">
                  <c:v>547797.66988455085</c:v>
                </c:pt>
                <c:pt idx="3527">
                  <c:v>547876.06446376443</c:v>
                </c:pt>
                <c:pt idx="3528">
                  <c:v>547954.45904297777</c:v>
                </c:pt>
                <c:pt idx="3529">
                  <c:v>548032.85362219112</c:v>
                </c:pt>
                <c:pt idx="3530">
                  <c:v>548111.2482014047</c:v>
                </c:pt>
                <c:pt idx="3531">
                  <c:v>548189.64278061804</c:v>
                </c:pt>
                <c:pt idx="3532">
                  <c:v>548268.03735983139</c:v>
                </c:pt>
                <c:pt idx="3533">
                  <c:v>548346.43193904497</c:v>
                </c:pt>
                <c:pt idx="3534">
                  <c:v>548424.82651825831</c:v>
                </c:pt>
                <c:pt idx="3535">
                  <c:v>548503.22109747166</c:v>
                </c:pt>
                <c:pt idx="3536">
                  <c:v>548581.61567668524</c:v>
                </c:pt>
                <c:pt idx="3537">
                  <c:v>548660.01025589858</c:v>
                </c:pt>
                <c:pt idx="3538">
                  <c:v>548738.40483511204</c:v>
                </c:pt>
                <c:pt idx="3539">
                  <c:v>548816.79941432539</c:v>
                </c:pt>
                <c:pt idx="3540">
                  <c:v>548895.19399353885</c:v>
                </c:pt>
                <c:pt idx="3541">
                  <c:v>548973.5885727522</c:v>
                </c:pt>
                <c:pt idx="3542">
                  <c:v>549051.98315196577</c:v>
                </c:pt>
                <c:pt idx="3543">
                  <c:v>549130.37773117912</c:v>
                </c:pt>
                <c:pt idx="3544">
                  <c:v>549208.77231039258</c:v>
                </c:pt>
                <c:pt idx="3545">
                  <c:v>549287.16688960593</c:v>
                </c:pt>
                <c:pt idx="3546">
                  <c:v>549365.56146881939</c:v>
                </c:pt>
                <c:pt idx="3547">
                  <c:v>549443.95604803273</c:v>
                </c:pt>
                <c:pt idx="3548">
                  <c:v>549522.35062724608</c:v>
                </c:pt>
                <c:pt idx="3549">
                  <c:v>549600.74520645966</c:v>
                </c:pt>
                <c:pt idx="3550">
                  <c:v>549679.139785673</c:v>
                </c:pt>
                <c:pt idx="3551">
                  <c:v>549757.53436488647</c:v>
                </c:pt>
                <c:pt idx="3552">
                  <c:v>549835.92894409993</c:v>
                </c:pt>
                <c:pt idx="3553">
                  <c:v>549914.32352331327</c:v>
                </c:pt>
                <c:pt idx="3554">
                  <c:v>549992.71810252662</c:v>
                </c:pt>
                <c:pt idx="3555">
                  <c:v>550071.1126817402</c:v>
                </c:pt>
                <c:pt idx="3556">
                  <c:v>550149.50726095354</c:v>
                </c:pt>
                <c:pt idx="3557">
                  <c:v>550227.901840167</c:v>
                </c:pt>
                <c:pt idx="3558">
                  <c:v>550306.29641938047</c:v>
                </c:pt>
                <c:pt idx="3559">
                  <c:v>550384.69099859381</c:v>
                </c:pt>
                <c:pt idx="3560">
                  <c:v>550463.08557780727</c:v>
                </c:pt>
                <c:pt idx="3561">
                  <c:v>550541.48015702073</c:v>
                </c:pt>
                <c:pt idx="3562">
                  <c:v>550619.87473623408</c:v>
                </c:pt>
                <c:pt idx="3563">
                  <c:v>550698.26931544754</c:v>
                </c:pt>
                <c:pt idx="3564">
                  <c:v>550776.663894661</c:v>
                </c:pt>
                <c:pt idx="3565">
                  <c:v>550855.05847387435</c:v>
                </c:pt>
                <c:pt idx="3566">
                  <c:v>550933.45305308769</c:v>
                </c:pt>
                <c:pt idx="3567">
                  <c:v>551011.84763230116</c:v>
                </c:pt>
                <c:pt idx="3568">
                  <c:v>551090.24221151462</c:v>
                </c:pt>
                <c:pt idx="3569">
                  <c:v>551168.63679072796</c:v>
                </c:pt>
                <c:pt idx="3570">
                  <c:v>551247.03136994154</c:v>
                </c:pt>
                <c:pt idx="3571">
                  <c:v>551325.42594915489</c:v>
                </c:pt>
                <c:pt idx="3572">
                  <c:v>551403.82052836823</c:v>
                </c:pt>
                <c:pt idx="3573">
                  <c:v>551482.21510758181</c:v>
                </c:pt>
                <c:pt idx="3574">
                  <c:v>551560.60968679516</c:v>
                </c:pt>
                <c:pt idx="3575">
                  <c:v>551639.0042660085</c:v>
                </c:pt>
                <c:pt idx="3576">
                  <c:v>551717.39884522196</c:v>
                </c:pt>
                <c:pt idx="3577">
                  <c:v>551795.79342443543</c:v>
                </c:pt>
                <c:pt idx="3578">
                  <c:v>551874.18800364877</c:v>
                </c:pt>
                <c:pt idx="3579">
                  <c:v>551952.58258286223</c:v>
                </c:pt>
                <c:pt idx="3580">
                  <c:v>552030.97716207569</c:v>
                </c:pt>
                <c:pt idx="3581">
                  <c:v>552109.37174128904</c:v>
                </c:pt>
                <c:pt idx="3582">
                  <c:v>552187.7663205025</c:v>
                </c:pt>
                <c:pt idx="3583">
                  <c:v>552266.16089971596</c:v>
                </c:pt>
                <c:pt idx="3584">
                  <c:v>552344.55547892931</c:v>
                </c:pt>
                <c:pt idx="3585">
                  <c:v>552422.95005814277</c:v>
                </c:pt>
                <c:pt idx="3586">
                  <c:v>552501.34463735623</c:v>
                </c:pt>
                <c:pt idx="3587">
                  <c:v>552579.73921656958</c:v>
                </c:pt>
                <c:pt idx="3588">
                  <c:v>552658.13379578304</c:v>
                </c:pt>
                <c:pt idx="3589">
                  <c:v>552736.5283749965</c:v>
                </c:pt>
                <c:pt idx="3590">
                  <c:v>552814.92295420985</c:v>
                </c:pt>
                <c:pt idx="3591">
                  <c:v>552893.31753342331</c:v>
                </c:pt>
                <c:pt idx="3592">
                  <c:v>552971.71211263677</c:v>
                </c:pt>
                <c:pt idx="3593">
                  <c:v>553050.10669185012</c:v>
                </c:pt>
                <c:pt idx="3594">
                  <c:v>553128.50127106369</c:v>
                </c:pt>
                <c:pt idx="3595">
                  <c:v>553206.89585027704</c:v>
                </c:pt>
                <c:pt idx="3596">
                  <c:v>553285.29042949039</c:v>
                </c:pt>
                <c:pt idx="3597">
                  <c:v>553363.68500870385</c:v>
                </c:pt>
                <c:pt idx="3598">
                  <c:v>553442.07958791731</c:v>
                </c:pt>
                <c:pt idx="3599">
                  <c:v>553520.47416713065</c:v>
                </c:pt>
                <c:pt idx="3600">
                  <c:v>553598.86874634412</c:v>
                </c:pt>
                <c:pt idx="3601">
                  <c:v>553677.26332555758</c:v>
                </c:pt>
                <c:pt idx="3602">
                  <c:v>553755.65790477092</c:v>
                </c:pt>
                <c:pt idx="3603">
                  <c:v>553834.05248398439</c:v>
                </c:pt>
                <c:pt idx="3604">
                  <c:v>553912.44706319785</c:v>
                </c:pt>
                <c:pt idx="3605">
                  <c:v>553990.84164241119</c:v>
                </c:pt>
                <c:pt idx="3606">
                  <c:v>554069.23622162454</c:v>
                </c:pt>
                <c:pt idx="3607">
                  <c:v>554147.63080083812</c:v>
                </c:pt>
                <c:pt idx="3608">
                  <c:v>554226.02538005146</c:v>
                </c:pt>
                <c:pt idx="3609">
                  <c:v>554304.41995926492</c:v>
                </c:pt>
                <c:pt idx="3610">
                  <c:v>554382.81453847839</c:v>
                </c:pt>
                <c:pt idx="3611">
                  <c:v>554461.20911769173</c:v>
                </c:pt>
                <c:pt idx="3612">
                  <c:v>554539.60369690508</c:v>
                </c:pt>
                <c:pt idx="3613">
                  <c:v>554617.99827611865</c:v>
                </c:pt>
                <c:pt idx="3614">
                  <c:v>554696.392855332</c:v>
                </c:pt>
                <c:pt idx="3615">
                  <c:v>554774.78743454546</c:v>
                </c:pt>
                <c:pt idx="3616">
                  <c:v>554853.18201375881</c:v>
                </c:pt>
                <c:pt idx="3617">
                  <c:v>554931.57659297227</c:v>
                </c:pt>
                <c:pt idx="3618">
                  <c:v>555009.97117218561</c:v>
                </c:pt>
                <c:pt idx="3619">
                  <c:v>555088.36575139919</c:v>
                </c:pt>
                <c:pt idx="3620">
                  <c:v>555166.76033061254</c:v>
                </c:pt>
                <c:pt idx="3621">
                  <c:v>555245.154909826</c:v>
                </c:pt>
                <c:pt idx="3622">
                  <c:v>555323.54948903935</c:v>
                </c:pt>
                <c:pt idx="3623">
                  <c:v>555401.94406825281</c:v>
                </c:pt>
                <c:pt idx="3624">
                  <c:v>555480.33864746627</c:v>
                </c:pt>
                <c:pt idx="3625">
                  <c:v>555558.73322667961</c:v>
                </c:pt>
                <c:pt idx="3626">
                  <c:v>555637.12780589308</c:v>
                </c:pt>
                <c:pt idx="3627">
                  <c:v>555715.52238510642</c:v>
                </c:pt>
                <c:pt idx="3628">
                  <c:v>555793.91696432</c:v>
                </c:pt>
                <c:pt idx="3629">
                  <c:v>555872.31154353335</c:v>
                </c:pt>
                <c:pt idx="3630">
                  <c:v>555950.70612274669</c:v>
                </c:pt>
                <c:pt idx="3631">
                  <c:v>556029.10070196015</c:v>
                </c:pt>
                <c:pt idx="3632">
                  <c:v>556107.49528117361</c:v>
                </c:pt>
                <c:pt idx="3633">
                  <c:v>556185.88986038696</c:v>
                </c:pt>
                <c:pt idx="3634">
                  <c:v>556264.28443960054</c:v>
                </c:pt>
                <c:pt idx="3635">
                  <c:v>556342.67901881388</c:v>
                </c:pt>
                <c:pt idx="3636">
                  <c:v>556421.07359802723</c:v>
                </c:pt>
                <c:pt idx="3637">
                  <c:v>556499.46817724069</c:v>
                </c:pt>
                <c:pt idx="3638">
                  <c:v>556577.86275645415</c:v>
                </c:pt>
                <c:pt idx="3639">
                  <c:v>556656.2573356675</c:v>
                </c:pt>
                <c:pt idx="3640">
                  <c:v>556734.65191488096</c:v>
                </c:pt>
                <c:pt idx="3641">
                  <c:v>556813.04649409442</c:v>
                </c:pt>
                <c:pt idx="3642">
                  <c:v>556891.44107330777</c:v>
                </c:pt>
                <c:pt idx="3643">
                  <c:v>556969.83565252123</c:v>
                </c:pt>
                <c:pt idx="3644">
                  <c:v>557048.23023173469</c:v>
                </c:pt>
                <c:pt idx="3645">
                  <c:v>557126.62481094804</c:v>
                </c:pt>
                <c:pt idx="3646">
                  <c:v>557205.0193901615</c:v>
                </c:pt>
                <c:pt idx="3647">
                  <c:v>557283.41396937496</c:v>
                </c:pt>
                <c:pt idx="3648">
                  <c:v>557361.80854858831</c:v>
                </c:pt>
                <c:pt idx="3649">
                  <c:v>557440.20312780177</c:v>
                </c:pt>
                <c:pt idx="3650">
                  <c:v>557518.59770701523</c:v>
                </c:pt>
                <c:pt idx="3651">
                  <c:v>557596.99228622857</c:v>
                </c:pt>
                <c:pt idx="3652">
                  <c:v>557675.38686544192</c:v>
                </c:pt>
                <c:pt idx="3653">
                  <c:v>557753.7814446555</c:v>
                </c:pt>
                <c:pt idx="3654">
                  <c:v>557832.17602386884</c:v>
                </c:pt>
                <c:pt idx="3655">
                  <c:v>557910.57060308231</c:v>
                </c:pt>
                <c:pt idx="3656">
                  <c:v>557988.96518229565</c:v>
                </c:pt>
                <c:pt idx="3657">
                  <c:v>558067.35976150911</c:v>
                </c:pt>
                <c:pt idx="3658">
                  <c:v>558145.75434072257</c:v>
                </c:pt>
                <c:pt idx="3659">
                  <c:v>558224.14891993604</c:v>
                </c:pt>
                <c:pt idx="3660">
                  <c:v>558302.54349914938</c:v>
                </c:pt>
                <c:pt idx="3661">
                  <c:v>558380.93807836284</c:v>
                </c:pt>
                <c:pt idx="3662">
                  <c:v>558459.33265757631</c:v>
                </c:pt>
                <c:pt idx="3663">
                  <c:v>558537.72723678965</c:v>
                </c:pt>
                <c:pt idx="3664">
                  <c:v>558616.12181600311</c:v>
                </c:pt>
                <c:pt idx="3665">
                  <c:v>558694.51639521657</c:v>
                </c:pt>
                <c:pt idx="3666">
                  <c:v>558772.91097442992</c:v>
                </c:pt>
                <c:pt idx="3667">
                  <c:v>558851.30555364327</c:v>
                </c:pt>
                <c:pt idx="3668">
                  <c:v>558929.70013285684</c:v>
                </c:pt>
                <c:pt idx="3669">
                  <c:v>559008.09471207019</c:v>
                </c:pt>
                <c:pt idx="3670">
                  <c:v>559086.48929128353</c:v>
                </c:pt>
                <c:pt idx="3671">
                  <c:v>559164.88387049711</c:v>
                </c:pt>
                <c:pt idx="3672">
                  <c:v>559243.27844971046</c:v>
                </c:pt>
                <c:pt idx="3673">
                  <c:v>559321.6730289238</c:v>
                </c:pt>
                <c:pt idx="3674">
                  <c:v>559400.06760813738</c:v>
                </c:pt>
                <c:pt idx="3675">
                  <c:v>559478.46218735073</c:v>
                </c:pt>
                <c:pt idx="3676">
                  <c:v>559556.85676656407</c:v>
                </c:pt>
                <c:pt idx="3677">
                  <c:v>559635.25134577765</c:v>
                </c:pt>
                <c:pt idx="3678">
                  <c:v>559713.645924991</c:v>
                </c:pt>
                <c:pt idx="3679">
                  <c:v>559792.04050420446</c:v>
                </c:pt>
                <c:pt idx="3680">
                  <c:v>559870.4350834178</c:v>
                </c:pt>
                <c:pt idx="3681">
                  <c:v>559948.82966263127</c:v>
                </c:pt>
                <c:pt idx="3682">
                  <c:v>560027.22424184461</c:v>
                </c:pt>
                <c:pt idx="3683">
                  <c:v>560105.61882105807</c:v>
                </c:pt>
                <c:pt idx="3684">
                  <c:v>560184.01340027153</c:v>
                </c:pt>
                <c:pt idx="3685">
                  <c:v>560262.40797948488</c:v>
                </c:pt>
                <c:pt idx="3686">
                  <c:v>560340.80255869834</c:v>
                </c:pt>
                <c:pt idx="3687">
                  <c:v>560419.1971379118</c:v>
                </c:pt>
                <c:pt idx="3688">
                  <c:v>560497.59171712515</c:v>
                </c:pt>
                <c:pt idx="3689">
                  <c:v>560575.98629633861</c:v>
                </c:pt>
                <c:pt idx="3690">
                  <c:v>560654.38087555207</c:v>
                </c:pt>
                <c:pt idx="3691">
                  <c:v>560732.77545476542</c:v>
                </c:pt>
                <c:pt idx="3692">
                  <c:v>560811.170033979</c:v>
                </c:pt>
                <c:pt idx="3693">
                  <c:v>560889.56461319234</c:v>
                </c:pt>
                <c:pt idx="3694">
                  <c:v>560967.95919240569</c:v>
                </c:pt>
                <c:pt idx="3695">
                  <c:v>561046.35377161915</c:v>
                </c:pt>
                <c:pt idx="3696">
                  <c:v>561124.74835083261</c:v>
                </c:pt>
                <c:pt idx="3697">
                  <c:v>561203.14293004596</c:v>
                </c:pt>
                <c:pt idx="3698">
                  <c:v>561281.53750925953</c:v>
                </c:pt>
                <c:pt idx="3699">
                  <c:v>561359.93208847288</c:v>
                </c:pt>
                <c:pt idx="3700">
                  <c:v>561438.32666768623</c:v>
                </c:pt>
                <c:pt idx="3701">
                  <c:v>561516.72124689969</c:v>
                </c:pt>
                <c:pt idx="3702">
                  <c:v>561595.11582611315</c:v>
                </c:pt>
                <c:pt idx="3703">
                  <c:v>561673.51040532649</c:v>
                </c:pt>
                <c:pt idx="3704">
                  <c:v>561751.90498453996</c:v>
                </c:pt>
                <c:pt idx="3705">
                  <c:v>561830.29956375342</c:v>
                </c:pt>
                <c:pt idx="3706">
                  <c:v>561908.69414296676</c:v>
                </c:pt>
                <c:pt idx="3707">
                  <c:v>561987.08872218023</c:v>
                </c:pt>
                <c:pt idx="3708">
                  <c:v>562065.48330139369</c:v>
                </c:pt>
                <c:pt idx="3709">
                  <c:v>562143.87788060703</c:v>
                </c:pt>
                <c:pt idx="3710">
                  <c:v>562222.27245982038</c:v>
                </c:pt>
                <c:pt idx="3711">
                  <c:v>562300.66703903396</c:v>
                </c:pt>
                <c:pt idx="3712">
                  <c:v>562379.0616182473</c:v>
                </c:pt>
                <c:pt idx="3713">
                  <c:v>562457.45619746076</c:v>
                </c:pt>
                <c:pt idx="3714">
                  <c:v>562535.85077667423</c:v>
                </c:pt>
                <c:pt idx="3715">
                  <c:v>562614.24535588757</c:v>
                </c:pt>
                <c:pt idx="3716">
                  <c:v>562692.63993510092</c:v>
                </c:pt>
                <c:pt idx="3717">
                  <c:v>562771.0345143145</c:v>
                </c:pt>
                <c:pt idx="3718">
                  <c:v>562849.42909352784</c:v>
                </c:pt>
                <c:pt idx="3719">
                  <c:v>562927.8236727413</c:v>
                </c:pt>
                <c:pt idx="3720">
                  <c:v>563006.21825195465</c:v>
                </c:pt>
                <c:pt idx="3721">
                  <c:v>563084.61283116811</c:v>
                </c:pt>
                <c:pt idx="3722">
                  <c:v>563163.00741038145</c:v>
                </c:pt>
                <c:pt idx="3723">
                  <c:v>563241.40198959503</c:v>
                </c:pt>
                <c:pt idx="3724">
                  <c:v>563319.79656880838</c:v>
                </c:pt>
                <c:pt idx="3725">
                  <c:v>563398.19114802184</c:v>
                </c:pt>
                <c:pt idx="3726">
                  <c:v>563476.5857272353</c:v>
                </c:pt>
                <c:pt idx="3727">
                  <c:v>563554.98030644865</c:v>
                </c:pt>
                <c:pt idx="3728">
                  <c:v>563633.37488566211</c:v>
                </c:pt>
                <c:pt idx="3729">
                  <c:v>563711.76946487557</c:v>
                </c:pt>
                <c:pt idx="3730">
                  <c:v>563790.16404408892</c:v>
                </c:pt>
                <c:pt idx="3731">
                  <c:v>563868.55862330226</c:v>
                </c:pt>
                <c:pt idx="3732">
                  <c:v>563946.95320251584</c:v>
                </c:pt>
                <c:pt idx="3733">
                  <c:v>564025.34778172919</c:v>
                </c:pt>
                <c:pt idx="3734">
                  <c:v>564103.74236094253</c:v>
                </c:pt>
                <c:pt idx="3735">
                  <c:v>564182.13694015599</c:v>
                </c:pt>
                <c:pt idx="3736">
                  <c:v>564260.53151936946</c:v>
                </c:pt>
                <c:pt idx="3737">
                  <c:v>564338.9260985828</c:v>
                </c:pt>
                <c:pt idx="3738">
                  <c:v>564417.32067779638</c:v>
                </c:pt>
                <c:pt idx="3739">
                  <c:v>564495.71525700972</c:v>
                </c:pt>
                <c:pt idx="3740">
                  <c:v>564574.10983622307</c:v>
                </c:pt>
                <c:pt idx="3741">
                  <c:v>564652.50441543653</c:v>
                </c:pt>
                <c:pt idx="3742">
                  <c:v>564730.89899464999</c:v>
                </c:pt>
                <c:pt idx="3743">
                  <c:v>564809.29357386334</c:v>
                </c:pt>
                <c:pt idx="3744">
                  <c:v>564887.6881530768</c:v>
                </c:pt>
                <c:pt idx="3745">
                  <c:v>564966.08273229026</c:v>
                </c:pt>
                <c:pt idx="3746">
                  <c:v>565044.47731150361</c:v>
                </c:pt>
                <c:pt idx="3747">
                  <c:v>565122.87189071707</c:v>
                </c:pt>
                <c:pt idx="3748">
                  <c:v>565201.26646993053</c:v>
                </c:pt>
                <c:pt idx="3749">
                  <c:v>565279.66104914388</c:v>
                </c:pt>
                <c:pt idx="3750">
                  <c:v>565358.05562835734</c:v>
                </c:pt>
                <c:pt idx="3751">
                  <c:v>565436.4502075708</c:v>
                </c:pt>
                <c:pt idx="3752">
                  <c:v>565514.84478678415</c:v>
                </c:pt>
                <c:pt idx="3753">
                  <c:v>565593.23936599761</c:v>
                </c:pt>
                <c:pt idx="3754">
                  <c:v>565671.63394521107</c:v>
                </c:pt>
                <c:pt idx="3755">
                  <c:v>565750.02852442442</c:v>
                </c:pt>
                <c:pt idx="3756">
                  <c:v>565828.42310363788</c:v>
                </c:pt>
                <c:pt idx="3757">
                  <c:v>565906.81768285134</c:v>
                </c:pt>
                <c:pt idx="3758">
                  <c:v>565985.21226206468</c:v>
                </c:pt>
                <c:pt idx="3759">
                  <c:v>566063.60684127815</c:v>
                </c:pt>
                <c:pt idx="3760">
                  <c:v>566142.00142049149</c:v>
                </c:pt>
                <c:pt idx="3761">
                  <c:v>566220.39599970495</c:v>
                </c:pt>
                <c:pt idx="3762">
                  <c:v>566298.79057891842</c:v>
                </c:pt>
                <c:pt idx="3763">
                  <c:v>566377.18515813188</c:v>
                </c:pt>
                <c:pt idx="3764">
                  <c:v>566455.57973734522</c:v>
                </c:pt>
                <c:pt idx="3765">
                  <c:v>566533.97431655868</c:v>
                </c:pt>
                <c:pt idx="3766">
                  <c:v>566612.36889577215</c:v>
                </c:pt>
                <c:pt idx="3767">
                  <c:v>566690.76347498549</c:v>
                </c:pt>
                <c:pt idx="3768">
                  <c:v>566769.15805419895</c:v>
                </c:pt>
                <c:pt idx="3769">
                  <c:v>566847.55263341242</c:v>
                </c:pt>
                <c:pt idx="3770">
                  <c:v>566925.94721262576</c:v>
                </c:pt>
                <c:pt idx="3771">
                  <c:v>567004.34179183911</c:v>
                </c:pt>
                <c:pt idx="3772">
                  <c:v>567082.73637105268</c:v>
                </c:pt>
                <c:pt idx="3773">
                  <c:v>567161.13095026603</c:v>
                </c:pt>
                <c:pt idx="3774">
                  <c:v>567239.52552947938</c:v>
                </c:pt>
                <c:pt idx="3775">
                  <c:v>567317.92010869295</c:v>
                </c:pt>
                <c:pt idx="3776">
                  <c:v>567396.3146879063</c:v>
                </c:pt>
                <c:pt idx="3777">
                  <c:v>567474.70926711964</c:v>
                </c:pt>
                <c:pt idx="3778">
                  <c:v>567553.10384633322</c:v>
                </c:pt>
                <c:pt idx="3779">
                  <c:v>567631.49842554657</c:v>
                </c:pt>
                <c:pt idx="3780">
                  <c:v>567709.89300475991</c:v>
                </c:pt>
                <c:pt idx="3781">
                  <c:v>567788.28758397349</c:v>
                </c:pt>
                <c:pt idx="3782">
                  <c:v>567866.68216318684</c:v>
                </c:pt>
                <c:pt idx="3783">
                  <c:v>567945.0767424003</c:v>
                </c:pt>
                <c:pt idx="3784">
                  <c:v>568023.47132161364</c:v>
                </c:pt>
                <c:pt idx="3785">
                  <c:v>568101.86590082711</c:v>
                </c:pt>
                <c:pt idx="3786">
                  <c:v>568180.26048004045</c:v>
                </c:pt>
                <c:pt idx="3787">
                  <c:v>568258.65505925403</c:v>
                </c:pt>
                <c:pt idx="3788">
                  <c:v>568337.04963846738</c:v>
                </c:pt>
                <c:pt idx="3789">
                  <c:v>568415.44421768084</c:v>
                </c:pt>
                <c:pt idx="3790">
                  <c:v>568493.83879689418</c:v>
                </c:pt>
                <c:pt idx="3791">
                  <c:v>568572.23337610764</c:v>
                </c:pt>
                <c:pt idx="3792">
                  <c:v>568650.62795532099</c:v>
                </c:pt>
                <c:pt idx="3793">
                  <c:v>568729.02253453445</c:v>
                </c:pt>
                <c:pt idx="3794">
                  <c:v>568807.41711374791</c:v>
                </c:pt>
                <c:pt idx="3795">
                  <c:v>568885.81169296126</c:v>
                </c:pt>
                <c:pt idx="3796">
                  <c:v>568964.20627217484</c:v>
                </c:pt>
                <c:pt idx="3797">
                  <c:v>569042.60085138818</c:v>
                </c:pt>
                <c:pt idx="3798">
                  <c:v>569120.99543060153</c:v>
                </c:pt>
                <c:pt idx="3799">
                  <c:v>569199.39000981499</c:v>
                </c:pt>
                <c:pt idx="3800">
                  <c:v>569277.78458902845</c:v>
                </c:pt>
                <c:pt idx="3801">
                  <c:v>569356.1791682418</c:v>
                </c:pt>
                <c:pt idx="3802">
                  <c:v>569434.57374745526</c:v>
                </c:pt>
                <c:pt idx="3803">
                  <c:v>569512.96832666872</c:v>
                </c:pt>
                <c:pt idx="3804">
                  <c:v>569591.36290588207</c:v>
                </c:pt>
                <c:pt idx="3805">
                  <c:v>569669.75748509553</c:v>
                </c:pt>
                <c:pt idx="3806">
                  <c:v>569748.15206430899</c:v>
                </c:pt>
                <c:pt idx="3807">
                  <c:v>569826.54664352234</c:v>
                </c:pt>
                <c:pt idx="3808">
                  <c:v>569904.9412227358</c:v>
                </c:pt>
                <c:pt idx="3809">
                  <c:v>569983.33580194926</c:v>
                </c:pt>
                <c:pt idx="3810">
                  <c:v>570061.7303811626</c:v>
                </c:pt>
                <c:pt idx="3811">
                  <c:v>570140.12496037595</c:v>
                </c:pt>
                <c:pt idx="3812">
                  <c:v>570218.51953958953</c:v>
                </c:pt>
                <c:pt idx="3813">
                  <c:v>570296.91411880287</c:v>
                </c:pt>
                <c:pt idx="3814">
                  <c:v>570375.30869801634</c:v>
                </c:pt>
                <c:pt idx="3815">
                  <c:v>570453.7032772298</c:v>
                </c:pt>
                <c:pt idx="3816">
                  <c:v>570532.09785644314</c:v>
                </c:pt>
                <c:pt idx="3817">
                  <c:v>570610.4924356566</c:v>
                </c:pt>
                <c:pt idx="3818">
                  <c:v>570688.88701487007</c:v>
                </c:pt>
                <c:pt idx="3819">
                  <c:v>570767.28159408341</c:v>
                </c:pt>
                <c:pt idx="3820">
                  <c:v>570845.67617329676</c:v>
                </c:pt>
                <c:pt idx="3821">
                  <c:v>570924.07075251034</c:v>
                </c:pt>
                <c:pt idx="3822">
                  <c:v>571002.46533172368</c:v>
                </c:pt>
                <c:pt idx="3823">
                  <c:v>571080.85991093714</c:v>
                </c:pt>
                <c:pt idx="3824">
                  <c:v>571159.25449015049</c:v>
                </c:pt>
                <c:pt idx="3825">
                  <c:v>571237.64906936395</c:v>
                </c:pt>
                <c:pt idx="3826">
                  <c:v>571316.0436485773</c:v>
                </c:pt>
                <c:pt idx="3827">
                  <c:v>571394.43822779087</c:v>
                </c:pt>
                <c:pt idx="3828">
                  <c:v>571472.83280700422</c:v>
                </c:pt>
                <c:pt idx="3829">
                  <c:v>571551.22738621768</c:v>
                </c:pt>
                <c:pt idx="3830">
                  <c:v>571629.62196543114</c:v>
                </c:pt>
                <c:pt idx="3831">
                  <c:v>571708.01654464449</c:v>
                </c:pt>
                <c:pt idx="3832">
                  <c:v>571786.41112385783</c:v>
                </c:pt>
                <c:pt idx="3833">
                  <c:v>571864.80570307141</c:v>
                </c:pt>
                <c:pt idx="3834">
                  <c:v>571943.20028228476</c:v>
                </c:pt>
                <c:pt idx="3835">
                  <c:v>572021.5948614981</c:v>
                </c:pt>
                <c:pt idx="3836">
                  <c:v>572099.98944071168</c:v>
                </c:pt>
                <c:pt idx="3837">
                  <c:v>572178.38401992503</c:v>
                </c:pt>
                <c:pt idx="3838">
                  <c:v>572256.77859913837</c:v>
                </c:pt>
                <c:pt idx="3839">
                  <c:v>572335.17317835195</c:v>
                </c:pt>
                <c:pt idx="3840">
                  <c:v>572413.5677575653</c:v>
                </c:pt>
                <c:pt idx="3841">
                  <c:v>572491.96233677864</c:v>
                </c:pt>
                <c:pt idx="3842">
                  <c:v>572570.3569159921</c:v>
                </c:pt>
                <c:pt idx="3843">
                  <c:v>572648.75149520556</c:v>
                </c:pt>
                <c:pt idx="3844">
                  <c:v>572727.14607441891</c:v>
                </c:pt>
                <c:pt idx="3845">
                  <c:v>572805.54065363237</c:v>
                </c:pt>
                <c:pt idx="3846">
                  <c:v>572883.93523284583</c:v>
                </c:pt>
                <c:pt idx="3847">
                  <c:v>572962.3298120593</c:v>
                </c:pt>
                <c:pt idx="3848">
                  <c:v>573040.72439127264</c:v>
                </c:pt>
                <c:pt idx="3849">
                  <c:v>573119.1189704861</c:v>
                </c:pt>
                <c:pt idx="3850">
                  <c:v>573197.51354969945</c:v>
                </c:pt>
                <c:pt idx="3851">
                  <c:v>573275.90812891291</c:v>
                </c:pt>
                <c:pt idx="3852">
                  <c:v>573354.30270812637</c:v>
                </c:pt>
                <c:pt idx="3853">
                  <c:v>573432.69728733972</c:v>
                </c:pt>
                <c:pt idx="3854">
                  <c:v>573511.09186655318</c:v>
                </c:pt>
                <c:pt idx="3855">
                  <c:v>573589.48644576664</c:v>
                </c:pt>
                <c:pt idx="3856">
                  <c:v>573667.88102497999</c:v>
                </c:pt>
                <c:pt idx="3857">
                  <c:v>573746.27560419345</c:v>
                </c:pt>
                <c:pt idx="3858">
                  <c:v>573824.67018340691</c:v>
                </c:pt>
                <c:pt idx="3859">
                  <c:v>573903.06476262026</c:v>
                </c:pt>
                <c:pt idx="3860">
                  <c:v>573981.45934183372</c:v>
                </c:pt>
                <c:pt idx="3861">
                  <c:v>574059.85392104718</c:v>
                </c:pt>
                <c:pt idx="3862">
                  <c:v>574138.24850026052</c:v>
                </c:pt>
                <c:pt idx="3863">
                  <c:v>574216.64307947399</c:v>
                </c:pt>
                <c:pt idx="3864">
                  <c:v>574295.03765868745</c:v>
                </c:pt>
                <c:pt idx="3865">
                  <c:v>574373.43223790079</c:v>
                </c:pt>
                <c:pt idx="3866">
                  <c:v>574451.82681711426</c:v>
                </c:pt>
                <c:pt idx="3867">
                  <c:v>574530.22139632772</c:v>
                </c:pt>
                <c:pt idx="3868">
                  <c:v>574608.61597554106</c:v>
                </c:pt>
                <c:pt idx="3869">
                  <c:v>574687.01055475452</c:v>
                </c:pt>
                <c:pt idx="3870">
                  <c:v>574765.40513396799</c:v>
                </c:pt>
                <c:pt idx="3871">
                  <c:v>574843.79971318133</c:v>
                </c:pt>
                <c:pt idx="3872">
                  <c:v>574922.19429239479</c:v>
                </c:pt>
                <c:pt idx="3873">
                  <c:v>575000.58887160826</c:v>
                </c:pt>
                <c:pt idx="3874">
                  <c:v>575078.9834508216</c:v>
                </c:pt>
                <c:pt idx="3875">
                  <c:v>575157.37803003495</c:v>
                </c:pt>
                <c:pt idx="3876">
                  <c:v>575235.77260924852</c:v>
                </c:pt>
                <c:pt idx="3877">
                  <c:v>575314.16718846187</c:v>
                </c:pt>
                <c:pt idx="3878">
                  <c:v>575392.56176767522</c:v>
                </c:pt>
                <c:pt idx="3879">
                  <c:v>575470.95634688879</c:v>
                </c:pt>
                <c:pt idx="3880">
                  <c:v>575549.35092610214</c:v>
                </c:pt>
                <c:pt idx="3881">
                  <c:v>575627.7455053156</c:v>
                </c:pt>
                <c:pt idx="3882">
                  <c:v>575706.14008452895</c:v>
                </c:pt>
                <c:pt idx="3883">
                  <c:v>575784.53466374241</c:v>
                </c:pt>
                <c:pt idx="3884">
                  <c:v>575862.92924295575</c:v>
                </c:pt>
                <c:pt idx="3885">
                  <c:v>575941.32382216933</c:v>
                </c:pt>
                <c:pt idx="3886">
                  <c:v>576019.71840138268</c:v>
                </c:pt>
                <c:pt idx="3887">
                  <c:v>576098.11298059614</c:v>
                </c:pt>
                <c:pt idx="3888">
                  <c:v>576176.50755980948</c:v>
                </c:pt>
                <c:pt idx="3889">
                  <c:v>576254.90213902295</c:v>
                </c:pt>
                <c:pt idx="3890">
                  <c:v>576333.29671823629</c:v>
                </c:pt>
                <c:pt idx="3891">
                  <c:v>576411.69129744987</c:v>
                </c:pt>
                <c:pt idx="3892">
                  <c:v>576490.08587666322</c:v>
                </c:pt>
                <c:pt idx="3893">
                  <c:v>576568.48045587668</c:v>
                </c:pt>
                <c:pt idx="3894">
                  <c:v>576646.87503509002</c:v>
                </c:pt>
                <c:pt idx="3895">
                  <c:v>576725.26961430348</c:v>
                </c:pt>
                <c:pt idx="3896">
                  <c:v>576803.66419351683</c:v>
                </c:pt>
                <c:pt idx="3897">
                  <c:v>576882.05877273041</c:v>
                </c:pt>
                <c:pt idx="3898">
                  <c:v>576960.45335194375</c:v>
                </c:pt>
                <c:pt idx="3899">
                  <c:v>577038.8479311571</c:v>
                </c:pt>
                <c:pt idx="3900">
                  <c:v>577117.24251037068</c:v>
                </c:pt>
                <c:pt idx="3901">
                  <c:v>577195.63708958402</c:v>
                </c:pt>
                <c:pt idx="3902">
                  <c:v>577274.03166879737</c:v>
                </c:pt>
                <c:pt idx="3903">
                  <c:v>577352.42624801083</c:v>
                </c:pt>
                <c:pt idx="3904">
                  <c:v>577430.82082722429</c:v>
                </c:pt>
                <c:pt idx="3905">
                  <c:v>577509.21540643764</c:v>
                </c:pt>
                <c:pt idx="3906">
                  <c:v>577587.6099856511</c:v>
                </c:pt>
                <c:pt idx="3907">
                  <c:v>577666.00456486456</c:v>
                </c:pt>
                <c:pt idx="3908">
                  <c:v>577744.39914407791</c:v>
                </c:pt>
                <c:pt idx="3909">
                  <c:v>577822.79372329137</c:v>
                </c:pt>
                <c:pt idx="3910">
                  <c:v>577901.18830250483</c:v>
                </c:pt>
                <c:pt idx="3911">
                  <c:v>577979.58288171818</c:v>
                </c:pt>
                <c:pt idx="3912">
                  <c:v>578057.97746093164</c:v>
                </c:pt>
                <c:pt idx="3913">
                  <c:v>578136.3720401451</c:v>
                </c:pt>
                <c:pt idx="3914">
                  <c:v>578214.76661935844</c:v>
                </c:pt>
                <c:pt idx="3915">
                  <c:v>578293.16119857191</c:v>
                </c:pt>
                <c:pt idx="3916">
                  <c:v>578371.55577778537</c:v>
                </c:pt>
                <c:pt idx="3917">
                  <c:v>578449.95035699871</c:v>
                </c:pt>
                <c:pt idx="3918">
                  <c:v>578528.34493621218</c:v>
                </c:pt>
                <c:pt idx="3919">
                  <c:v>578606.73951542564</c:v>
                </c:pt>
                <c:pt idx="3920">
                  <c:v>578685.13409463898</c:v>
                </c:pt>
                <c:pt idx="3921">
                  <c:v>578763.52867385244</c:v>
                </c:pt>
                <c:pt idx="3922">
                  <c:v>578841.92325306591</c:v>
                </c:pt>
                <c:pt idx="3923">
                  <c:v>578920.31783227925</c:v>
                </c:pt>
                <c:pt idx="3924">
                  <c:v>578998.7124114926</c:v>
                </c:pt>
                <c:pt idx="3925">
                  <c:v>579077.10699070618</c:v>
                </c:pt>
                <c:pt idx="3926">
                  <c:v>579155.50156991952</c:v>
                </c:pt>
                <c:pt idx="3927">
                  <c:v>579233.89614913298</c:v>
                </c:pt>
                <c:pt idx="3928">
                  <c:v>579312.29072834633</c:v>
                </c:pt>
                <c:pt idx="3929">
                  <c:v>579390.68530755979</c:v>
                </c:pt>
                <c:pt idx="3930">
                  <c:v>579469.07988677314</c:v>
                </c:pt>
                <c:pt idx="3931">
                  <c:v>579547.47446598671</c:v>
                </c:pt>
                <c:pt idx="3932">
                  <c:v>579625.86904520006</c:v>
                </c:pt>
                <c:pt idx="3933">
                  <c:v>579704.26362441352</c:v>
                </c:pt>
                <c:pt idx="3934">
                  <c:v>579782.65820362698</c:v>
                </c:pt>
                <c:pt idx="3935">
                  <c:v>579861.05278284033</c:v>
                </c:pt>
                <c:pt idx="3936">
                  <c:v>579939.44736205367</c:v>
                </c:pt>
                <c:pt idx="3937">
                  <c:v>580017.84194126725</c:v>
                </c:pt>
                <c:pt idx="3938">
                  <c:v>580096.2365204806</c:v>
                </c:pt>
                <c:pt idx="3939">
                  <c:v>580174.63109969394</c:v>
                </c:pt>
                <c:pt idx="3940">
                  <c:v>580253.02567890752</c:v>
                </c:pt>
                <c:pt idx="3941">
                  <c:v>580331.42025812087</c:v>
                </c:pt>
                <c:pt idx="3942">
                  <c:v>580409.81483733421</c:v>
                </c:pt>
                <c:pt idx="3943">
                  <c:v>580488.20941654779</c:v>
                </c:pt>
                <c:pt idx="3944">
                  <c:v>580566.60399576114</c:v>
                </c:pt>
                <c:pt idx="3945">
                  <c:v>580644.99857497448</c:v>
                </c:pt>
                <c:pt idx="3946">
                  <c:v>580723.39315418794</c:v>
                </c:pt>
                <c:pt idx="3947">
                  <c:v>580801.7877334014</c:v>
                </c:pt>
                <c:pt idx="3948">
                  <c:v>580880.18231261475</c:v>
                </c:pt>
                <c:pt idx="3949">
                  <c:v>580958.57689182833</c:v>
                </c:pt>
                <c:pt idx="3950">
                  <c:v>581036.97147104167</c:v>
                </c:pt>
                <c:pt idx="3951">
                  <c:v>581115.36605025514</c:v>
                </c:pt>
                <c:pt idx="3952">
                  <c:v>581193.76062946848</c:v>
                </c:pt>
                <c:pt idx="3953">
                  <c:v>581272.15520868194</c:v>
                </c:pt>
                <c:pt idx="3954">
                  <c:v>581350.54978789529</c:v>
                </c:pt>
                <c:pt idx="3955">
                  <c:v>581428.94436710887</c:v>
                </c:pt>
                <c:pt idx="3956">
                  <c:v>581507.33894632221</c:v>
                </c:pt>
                <c:pt idx="3957">
                  <c:v>581585.73352553556</c:v>
                </c:pt>
                <c:pt idx="3958">
                  <c:v>581664.12810474902</c:v>
                </c:pt>
                <c:pt idx="3959">
                  <c:v>581742.52268396248</c:v>
                </c:pt>
                <c:pt idx="3960">
                  <c:v>581820.91726317583</c:v>
                </c:pt>
                <c:pt idx="3961">
                  <c:v>581899.31184238929</c:v>
                </c:pt>
                <c:pt idx="3962">
                  <c:v>581977.70642160275</c:v>
                </c:pt>
                <c:pt idx="3963">
                  <c:v>582056.1010008161</c:v>
                </c:pt>
                <c:pt idx="3964">
                  <c:v>582134.49558002956</c:v>
                </c:pt>
                <c:pt idx="3965">
                  <c:v>582212.89015924302</c:v>
                </c:pt>
                <c:pt idx="3966">
                  <c:v>582291.28473845636</c:v>
                </c:pt>
                <c:pt idx="3967">
                  <c:v>582369.67931766983</c:v>
                </c:pt>
                <c:pt idx="3968">
                  <c:v>582448.07389688329</c:v>
                </c:pt>
                <c:pt idx="3969">
                  <c:v>582526.46847609663</c:v>
                </c:pt>
                <c:pt idx="3970">
                  <c:v>582604.8630553101</c:v>
                </c:pt>
                <c:pt idx="3971">
                  <c:v>582683.25763452356</c:v>
                </c:pt>
                <c:pt idx="3972">
                  <c:v>582761.6522137369</c:v>
                </c:pt>
                <c:pt idx="3973">
                  <c:v>582840.04679295036</c:v>
                </c:pt>
                <c:pt idx="3974">
                  <c:v>582918.44137216383</c:v>
                </c:pt>
                <c:pt idx="3975">
                  <c:v>582996.83595137717</c:v>
                </c:pt>
                <c:pt idx="3976">
                  <c:v>583075.23053059063</c:v>
                </c:pt>
                <c:pt idx="3977">
                  <c:v>583153.6251098041</c:v>
                </c:pt>
                <c:pt idx="3978">
                  <c:v>583232.01968901744</c:v>
                </c:pt>
                <c:pt idx="3979">
                  <c:v>583310.41426823079</c:v>
                </c:pt>
                <c:pt idx="3980">
                  <c:v>583388.80884744436</c:v>
                </c:pt>
                <c:pt idx="3981">
                  <c:v>583467.20342665771</c:v>
                </c:pt>
                <c:pt idx="3982">
                  <c:v>583545.59800587106</c:v>
                </c:pt>
                <c:pt idx="3983">
                  <c:v>583623.99258508463</c:v>
                </c:pt>
                <c:pt idx="3984">
                  <c:v>583702.38716429798</c:v>
                </c:pt>
                <c:pt idx="3985">
                  <c:v>583780.78174351144</c:v>
                </c:pt>
                <c:pt idx="3986">
                  <c:v>583859.17632272479</c:v>
                </c:pt>
                <c:pt idx="3987">
                  <c:v>583937.57090193825</c:v>
                </c:pt>
                <c:pt idx="3988">
                  <c:v>584015.96548115159</c:v>
                </c:pt>
                <c:pt idx="3989">
                  <c:v>584094.36006036517</c:v>
                </c:pt>
                <c:pt idx="3990">
                  <c:v>584172.75463957852</c:v>
                </c:pt>
                <c:pt idx="3991">
                  <c:v>584251.14921879198</c:v>
                </c:pt>
                <c:pt idx="3992">
                  <c:v>584329.54379800532</c:v>
                </c:pt>
                <c:pt idx="3993">
                  <c:v>584407.93837721879</c:v>
                </c:pt>
                <c:pt idx="3994">
                  <c:v>584486.33295643213</c:v>
                </c:pt>
                <c:pt idx="3995">
                  <c:v>584564.72753564571</c:v>
                </c:pt>
                <c:pt idx="3996">
                  <c:v>584643.12211485906</c:v>
                </c:pt>
                <c:pt idx="3997">
                  <c:v>584721.5166940724</c:v>
                </c:pt>
                <c:pt idx="3998">
                  <c:v>584799.91127328586</c:v>
                </c:pt>
                <c:pt idx="3999">
                  <c:v>584878.30585249932</c:v>
                </c:pt>
                <c:pt idx="4000">
                  <c:v>584956.70043171267</c:v>
                </c:pt>
                <c:pt idx="4001">
                  <c:v>585035.09501092625</c:v>
                </c:pt>
                <c:pt idx="4002">
                  <c:v>585113.48959013959</c:v>
                </c:pt>
                <c:pt idx="4003">
                  <c:v>585191.88416935294</c:v>
                </c:pt>
                <c:pt idx="4004">
                  <c:v>585270.27874856652</c:v>
                </c:pt>
                <c:pt idx="4005">
                  <c:v>585348.67332777986</c:v>
                </c:pt>
                <c:pt idx="4006">
                  <c:v>585427.06790699321</c:v>
                </c:pt>
                <c:pt idx="4007">
                  <c:v>585505.46248620667</c:v>
                </c:pt>
                <c:pt idx="4008">
                  <c:v>585583.85706542013</c:v>
                </c:pt>
                <c:pt idx="4009">
                  <c:v>585662.25164463348</c:v>
                </c:pt>
                <c:pt idx="4010">
                  <c:v>585740.64622384694</c:v>
                </c:pt>
                <c:pt idx="4011">
                  <c:v>585819.0408030604</c:v>
                </c:pt>
                <c:pt idx="4012">
                  <c:v>585897.43538227375</c:v>
                </c:pt>
                <c:pt idx="4013">
                  <c:v>585975.82996148721</c:v>
                </c:pt>
                <c:pt idx="4014">
                  <c:v>586054.22454070067</c:v>
                </c:pt>
                <c:pt idx="4015">
                  <c:v>586132.61911991402</c:v>
                </c:pt>
                <c:pt idx="4016">
                  <c:v>586211.01369912748</c:v>
                </c:pt>
                <c:pt idx="4017">
                  <c:v>586289.40827834094</c:v>
                </c:pt>
                <c:pt idx="4018">
                  <c:v>586367.80285755428</c:v>
                </c:pt>
                <c:pt idx="4019">
                  <c:v>586446.19743676775</c:v>
                </c:pt>
                <c:pt idx="4020">
                  <c:v>586524.59201598121</c:v>
                </c:pt>
                <c:pt idx="4021">
                  <c:v>586602.98659519455</c:v>
                </c:pt>
                <c:pt idx="4022">
                  <c:v>586681.38117440802</c:v>
                </c:pt>
                <c:pt idx="4023">
                  <c:v>586759.77575362148</c:v>
                </c:pt>
                <c:pt idx="4024">
                  <c:v>586838.17033283482</c:v>
                </c:pt>
                <c:pt idx="4025">
                  <c:v>586916.56491204828</c:v>
                </c:pt>
                <c:pt idx="4026">
                  <c:v>586994.95949126175</c:v>
                </c:pt>
                <c:pt idx="4027">
                  <c:v>587073.35407047509</c:v>
                </c:pt>
                <c:pt idx="4028">
                  <c:v>587151.74864968855</c:v>
                </c:pt>
                <c:pt idx="4029">
                  <c:v>587230.14322890202</c:v>
                </c:pt>
                <c:pt idx="4030">
                  <c:v>587308.53780811536</c:v>
                </c:pt>
                <c:pt idx="4031">
                  <c:v>587386.93238732882</c:v>
                </c:pt>
                <c:pt idx="4032">
                  <c:v>587465.32696654217</c:v>
                </c:pt>
                <c:pt idx="4033">
                  <c:v>587543.72154575563</c:v>
                </c:pt>
                <c:pt idx="4034">
                  <c:v>587622.11612496909</c:v>
                </c:pt>
                <c:pt idx="4035">
                  <c:v>587700.51070418255</c:v>
                </c:pt>
                <c:pt idx="4036">
                  <c:v>587778.9052833959</c:v>
                </c:pt>
                <c:pt idx="4037">
                  <c:v>587857.29986260924</c:v>
                </c:pt>
                <c:pt idx="4038">
                  <c:v>587935.69444182282</c:v>
                </c:pt>
                <c:pt idx="4039">
                  <c:v>588014.08902103617</c:v>
                </c:pt>
                <c:pt idx="4040">
                  <c:v>588092.48360024951</c:v>
                </c:pt>
                <c:pt idx="4041">
                  <c:v>588170.87817946309</c:v>
                </c:pt>
                <c:pt idx="4042">
                  <c:v>588249.27275867644</c:v>
                </c:pt>
                <c:pt idx="4043">
                  <c:v>588327.66733788978</c:v>
                </c:pt>
                <c:pt idx="4044">
                  <c:v>588406.06191710336</c:v>
                </c:pt>
                <c:pt idx="4045">
                  <c:v>588484.45649631671</c:v>
                </c:pt>
                <c:pt idx="4046">
                  <c:v>588562.85107553005</c:v>
                </c:pt>
                <c:pt idx="4047">
                  <c:v>588641.24565474351</c:v>
                </c:pt>
                <c:pt idx="4048">
                  <c:v>588719.64023395698</c:v>
                </c:pt>
                <c:pt idx="4049">
                  <c:v>588798.03481317032</c:v>
                </c:pt>
                <c:pt idx="4050">
                  <c:v>588876.42939238378</c:v>
                </c:pt>
                <c:pt idx="4051">
                  <c:v>588954.82397159724</c:v>
                </c:pt>
                <c:pt idx="4052">
                  <c:v>589033.21855081059</c:v>
                </c:pt>
                <c:pt idx="4053">
                  <c:v>589111.61313002417</c:v>
                </c:pt>
                <c:pt idx="4054">
                  <c:v>589190.00770923751</c:v>
                </c:pt>
                <c:pt idx="4055">
                  <c:v>589268.40228845098</c:v>
                </c:pt>
                <c:pt idx="4056">
                  <c:v>589346.79686766432</c:v>
                </c:pt>
                <c:pt idx="4057">
                  <c:v>589425.19144687778</c:v>
                </c:pt>
                <c:pt idx="4058">
                  <c:v>589503.58602609113</c:v>
                </c:pt>
                <c:pt idx="4059">
                  <c:v>589581.98060530471</c:v>
                </c:pt>
                <c:pt idx="4060">
                  <c:v>589660.37518451805</c:v>
                </c:pt>
                <c:pt idx="4061">
                  <c:v>589738.7697637314</c:v>
                </c:pt>
                <c:pt idx="4062">
                  <c:v>589817.16434294486</c:v>
                </c:pt>
                <c:pt idx="4063">
                  <c:v>589895.55892215832</c:v>
                </c:pt>
                <c:pt idx="4064">
                  <c:v>589973.95350137167</c:v>
                </c:pt>
                <c:pt idx="4065">
                  <c:v>590052.34808058513</c:v>
                </c:pt>
                <c:pt idx="4066">
                  <c:v>590130.74265979859</c:v>
                </c:pt>
                <c:pt idx="4067">
                  <c:v>590209.13723901194</c:v>
                </c:pt>
                <c:pt idx="4068">
                  <c:v>590287.5318182254</c:v>
                </c:pt>
                <c:pt idx="4069">
                  <c:v>590365.92639743886</c:v>
                </c:pt>
                <c:pt idx="4070">
                  <c:v>590444.3209766522</c:v>
                </c:pt>
                <c:pt idx="4071">
                  <c:v>590522.71555586567</c:v>
                </c:pt>
                <c:pt idx="4072">
                  <c:v>590601.11013507913</c:v>
                </c:pt>
                <c:pt idx="4073">
                  <c:v>590679.50471429247</c:v>
                </c:pt>
                <c:pt idx="4074">
                  <c:v>590757.89929350594</c:v>
                </c:pt>
                <c:pt idx="4075">
                  <c:v>590836.2938727194</c:v>
                </c:pt>
                <c:pt idx="4076">
                  <c:v>590914.68845193274</c:v>
                </c:pt>
                <c:pt idx="4077">
                  <c:v>590993.08303114609</c:v>
                </c:pt>
                <c:pt idx="4078">
                  <c:v>591071.47761035967</c:v>
                </c:pt>
                <c:pt idx="4079">
                  <c:v>591149.87218957301</c:v>
                </c:pt>
                <c:pt idx="4080">
                  <c:v>591228.26676878647</c:v>
                </c:pt>
                <c:pt idx="4081">
                  <c:v>591306.66134799994</c:v>
                </c:pt>
                <c:pt idx="4082">
                  <c:v>591385.05592721328</c:v>
                </c:pt>
                <c:pt idx="4083">
                  <c:v>591463.45050642663</c:v>
                </c:pt>
                <c:pt idx="4084">
                  <c:v>591541.84508564021</c:v>
                </c:pt>
                <c:pt idx="4085">
                  <c:v>591620.23966485355</c:v>
                </c:pt>
                <c:pt idx="4086">
                  <c:v>591698.63424406701</c:v>
                </c:pt>
                <c:pt idx="4087">
                  <c:v>591777.02882328047</c:v>
                </c:pt>
                <c:pt idx="4088">
                  <c:v>591855.42340249382</c:v>
                </c:pt>
                <c:pt idx="4089">
                  <c:v>591933.81798170728</c:v>
                </c:pt>
                <c:pt idx="4090">
                  <c:v>592012.21256092063</c:v>
                </c:pt>
                <c:pt idx="4091">
                  <c:v>592090.60714013409</c:v>
                </c:pt>
                <c:pt idx="4092">
                  <c:v>592169.00171934743</c:v>
                </c:pt>
                <c:pt idx="4093">
                  <c:v>592247.39629856101</c:v>
                </c:pt>
                <c:pt idx="4094">
                  <c:v>592325.79087777436</c:v>
                </c:pt>
                <c:pt idx="4095">
                  <c:v>592404.18545698782</c:v>
                </c:pt>
                <c:pt idx="4096">
                  <c:v>592482.58003620117</c:v>
                </c:pt>
                <c:pt idx="4097">
                  <c:v>592560.97461541463</c:v>
                </c:pt>
                <c:pt idx="4098">
                  <c:v>592639.36919462797</c:v>
                </c:pt>
                <c:pt idx="4099">
                  <c:v>592717.76377384155</c:v>
                </c:pt>
                <c:pt idx="4100">
                  <c:v>592796.1583530549</c:v>
                </c:pt>
                <c:pt idx="4101">
                  <c:v>592874.55293226824</c:v>
                </c:pt>
                <c:pt idx="4102">
                  <c:v>592952.94751148182</c:v>
                </c:pt>
                <c:pt idx="4103">
                  <c:v>593031.34209069517</c:v>
                </c:pt>
                <c:pt idx="4104">
                  <c:v>593109.73666990851</c:v>
                </c:pt>
                <c:pt idx="4105">
                  <c:v>593188.13124912209</c:v>
                </c:pt>
                <c:pt idx="4106">
                  <c:v>593266.52582833543</c:v>
                </c:pt>
                <c:pt idx="4107">
                  <c:v>593344.92040754878</c:v>
                </c:pt>
                <c:pt idx="4108">
                  <c:v>593423.31498676236</c:v>
                </c:pt>
                <c:pt idx="4109">
                  <c:v>593501.7095659757</c:v>
                </c:pt>
                <c:pt idx="4110">
                  <c:v>593580.10414518905</c:v>
                </c:pt>
                <c:pt idx="4111">
                  <c:v>593658.49872440251</c:v>
                </c:pt>
                <c:pt idx="4112">
                  <c:v>593736.89330361597</c:v>
                </c:pt>
                <c:pt idx="4113">
                  <c:v>593815.28788282932</c:v>
                </c:pt>
                <c:pt idx="4114">
                  <c:v>593893.68246204278</c:v>
                </c:pt>
                <c:pt idx="4115">
                  <c:v>593972.07704125624</c:v>
                </c:pt>
                <c:pt idx="4116">
                  <c:v>594050.47162046959</c:v>
                </c:pt>
                <c:pt idx="4117">
                  <c:v>594128.86619968305</c:v>
                </c:pt>
                <c:pt idx="4118">
                  <c:v>594207.26077889651</c:v>
                </c:pt>
                <c:pt idx="4119">
                  <c:v>594285.65535810997</c:v>
                </c:pt>
                <c:pt idx="4120">
                  <c:v>594364.04993732332</c:v>
                </c:pt>
                <c:pt idx="4121">
                  <c:v>594442.44451653678</c:v>
                </c:pt>
                <c:pt idx="4122">
                  <c:v>594520.83909575013</c:v>
                </c:pt>
                <c:pt idx="4123">
                  <c:v>594599.23367496359</c:v>
                </c:pt>
                <c:pt idx="4124">
                  <c:v>594677.62825417705</c:v>
                </c:pt>
                <c:pt idx="4125">
                  <c:v>594756.02283339039</c:v>
                </c:pt>
                <c:pt idx="4126">
                  <c:v>594834.41741260386</c:v>
                </c:pt>
                <c:pt idx="4127">
                  <c:v>594912.81199181732</c:v>
                </c:pt>
                <c:pt idx="4128">
                  <c:v>594991.20657103066</c:v>
                </c:pt>
                <c:pt idx="4129">
                  <c:v>595069.60115024413</c:v>
                </c:pt>
                <c:pt idx="4130">
                  <c:v>595147.99572945759</c:v>
                </c:pt>
                <c:pt idx="4131">
                  <c:v>595226.39030867093</c:v>
                </c:pt>
                <c:pt idx="4132">
                  <c:v>595304.78488788439</c:v>
                </c:pt>
                <c:pt idx="4133">
                  <c:v>595383.17946709786</c:v>
                </c:pt>
                <c:pt idx="4134">
                  <c:v>595461.5740463112</c:v>
                </c:pt>
                <c:pt idx="4135">
                  <c:v>595539.96862552466</c:v>
                </c:pt>
                <c:pt idx="4136">
                  <c:v>595618.36320473813</c:v>
                </c:pt>
                <c:pt idx="4137">
                  <c:v>595696.75778395147</c:v>
                </c:pt>
                <c:pt idx="4138">
                  <c:v>595775.15236316493</c:v>
                </c:pt>
                <c:pt idx="4139">
                  <c:v>595853.54694237839</c:v>
                </c:pt>
                <c:pt idx="4140">
                  <c:v>595931.94152159174</c:v>
                </c:pt>
                <c:pt idx="4141">
                  <c:v>596010.33610080509</c:v>
                </c:pt>
                <c:pt idx="4142">
                  <c:v>596088.73068001866</c:v>
                </c:pt>
                <c:pt idx="4143">
                  <c:v>596167.12525923201</c:v>
                </c:pt>
                <c:pt idx="4144">
                  <c:v>596245.51983844547</c:v>
                </c:pt>
                <c:pt idx="4145">
                  <c:v>596323.91441765893</c:v>
                </c:pt>
                <c:pt idx="4146">
                  <c:v>596402.30899687228</c:v>
                </c:pt>
                <c:pt idx="4147">
                  <c:v>596480.70357608562</c:v>
                </c:pt>
                <c:pt idx="4148">
                  <c:v>596559.0981552992</c:v>
                </c:pt>
                <c:pt idx="4149">
                  <c:v>596637.49273451255</c:v>
                </c:pt>
                <c:pt idx="4150">
                  <c:v>596715.88731372589</c:v>
                </c:pt>
                <c:pt idx="4151">
                  <c:v>596794.28189293935</c:v>
                </c:pt>
                <c:pt idx="4152">
                  <c:v>596872.67647215282</c:v>
                </c:pt>
                <c:pt idx="4153">
                  <c:v>596951.07105136628</c:v>
                </c:pt>
                <c:pt idx="4154">
                  <c:v>597029.46563057962</c:v>
                </c:pt>
                <c:pt idx="4155">
                  <c:v>597107.86020979309</c:v>
                </c:pt>
                <c:pt idx="4156">
                  <c:v>597186.25478900643</c:v>
                </c:pt>
                <c:pt idx="4157">
                  <c:v>597264.64936822001</c:v>
                </c:pt>
                <c:pt idx="4158">
                  <c:v>597343.04394743335</c:v>
                </c:pt>
                <c:pt idx="4159">
                  <c:v>597421.43852664682</c:v>
                </c:pt>
                <c:pt idx="4160">
                  <c:v>597499.83310586016</c:v>
                </c:pt>
                <c:pt idx="4161">
                  <c:v>597578.22768507362</c:v>
                </c:pt>
                <c:pt idx="4162">
                  <c:v>597656.62226428697</c:v>
                </c:pt>
                <c:pt idx="4163">
                  <c:v>597735.01684350055</c:v>
                </c:pt>
                <c:pt idx="4164">
                  <c:v>597813.41142271389</c:v>
                </c:pt>
                <c:pt idx="4165">
                  <c:v>597891.80600192724</c:v>
                </c:pt>
                <c:pt idx="4166">
                  <c:v>597970.2005811407</c:v>
                </c:pt>
                <c:pt idx="4167">
                  <c:v>598048.59516035416</c:v>
                </c:pt>
                <c:pt idx="4168">
                  <c:v>598126.98973956751</c:v>
                </c:pt>
                <c:pt idx="4169">
                  <c:v>598205.38431878109</c:v>
                </c:pt>
                <c:pt idx="4170">
                  <c:v>598283.77889799443</c:v>
                </c:pt>
                <c:pt idx="4171">
                  <c:v>598362.17347720778</c:v>
                </c:pt>
                <c:pt idx="4172">
                  <c:v>598440.56805642124</c:v>
                </c:pt>
                <c:pt idx="4173">
                  <c:v>598518.9626356347</c:v>
                </c:pt>
                <c:pt idx="4174">
                  <c:v>598597.35721484805</c:v>
                </c:pt>
                <c:pt idx="4175">
                  <c:v>598675.75179406151</c:v>
                </c:pt>
                <c:pt idx="4176">
                  <c:v>598754.14637327497</c:v>
                </c:pt>
                <c:pt idx="4177">
                  <c:v>598832.54095248831</c:v>
                </c:pt>
                <c:pt idx="4178">
                  <c:v>598910.93553170178</c:v>
                </c:pt>
                <c:pt idx="4179">
                  <c:v>598989.33011091524</c:v>
                </c:pt>
                <c:pt idx="4180">
                  <c:v>599067.72469012858</c:v>
                </c:pt>
                <c:pt idx="4181">
                  <c:v>599146.11926934193</c:v>
                </c:pt>
                <c:pt idx="4182">
                  <c:v>599224.51384855551</c:v>
                </c:pt>
                <c:pt idx="4183">
                  <c:v>599302.90842776885</c:v>
                </c:pt>
                <c:pt idx="4184">
                  <c:v>599381.30300698231</c:v>
                </c:pt>
                <c:pt idx="4185">
                  <c:v>599459.69758619578</c:v>
                </c:pt>
                <c:pt idx="4186">
                  <c:v>599538.09216540912</c:v>
                </c:pt>
                <c:pt idx="4187">
                  <c:v>599616.48674462258</c:v>
                </c:pt>
                <c:pt idx="4188">
                  <c:v>599694.88132383605</c:v>
                </c:pt>
                <c:pt idx="4189">
                  <c:v>599773.27590304939</c:v>
                </c:pt>
                <c:pt idx="4190">
                  <c:v>599851.67048226285</c:v>
                </c:pt>
                <c:pt idx="4191">
                  <c:v>599930.06506147631</c:v>
                </c:pt>
                <c:pt idx="4192">
                  <c:v>600008.45964068966</c:v>
                </c:pt>
                <c:pt idx="4193">
                  <c:v>600086.85421990312</c:v>
                </c:pt>
                <c:pt idx="4194">
                  <c:v>600165.24879911658</c:v>
                </c:pt>
                <c:pt idx="4195">
                  <c:v>600243.64337832993</c:v>
                </c:pt>
                <c:pt idx="4196">
                  <c:v>600322.03795754339</c:v>
                </c:pt>
                <c:pt idx="4197">
                  <c:v>600400.43253675685</c:v>
                </c:pt>
                <c:pt idx="4198">
                  <c:v>600478.8271159702</c:v>
                </c:pt>
                <c:pt idx="4199">
                  <c:v>600557.22169518366</c:v>
                </c:pt>
                <c:pt idx="4200">
                  <c:v>600635.61627439701</c:v>
                </c:pt>
                <c:pt idx="4201">
                  <c:v>600714.01085361047</c:v>
                </c:pt>
                <c:pt idx="4202">
                  <c:v>600792.40543282381</c:v>
                </c:pt>
                <c:pt idx="4203">
                  <c:v>600870.80001203739</c:v>
                </c:pt>
                <c:pt idx="4204">
                  <c:v>600949.19459125074</c:v>
                </c:pt>
                <c:pt idx="4205">
                  <c:v>601027.58917046408</c:v>
                </c:pt>
                <c:pt idx="4206">
                  <c:v>601105.98374967766</c:v>
                </c:pt>
                <c:pt idx="4207">
                  <c:v>601184.37832889101</c:v>
                </c:pt>
                <c:pt idx="4208">
                  <c:v>601262.77290810435</c:v>
                </c:pt>
                <c:pt idx="4209">
                  <c:v>601341.16748731793</c:v>
                </c:pt>
                <c:pt idx="4210">
                  <c:v>601419.56206653127</c:v>
                </c:pt>
                <c:pt idx="4211">
                  <c:v>601497.95664574462</c:v>
                </c:pt>
                <c:pt idx="4212">
                  <c:v>601576.35122495808</c:v>
                </c:pt>
                <c:pt idx="4213">
                  <c:v>601654.74580417154</c:v>
                </c:pt>
                <c:pt idx="4214">
                  <c:v>601733.14038338489</c:v>
                </c:pt>
                <c:pt idx="4215">
                  <c:v>601811.53496259835</c:v>
                </c:pt>
                <c:pt idx="4216">
                  <c:v>601889.92954181181</c:v>
                </c:pt>
                <c:pt idx="4217">
                  <c:v>601968.32412102516</c:v>
                </c:pt>
                <c:pt idx="4218">
                  <c:v>602046.71870023862</c:v>
                </c:pt>
                <c:pt idx="4219">
                  <c:v>602125.11327945208</c:v>
                </c:pt>
                <c:pt idx="4220">
                  <c:v>602203.50785866543</c:v>
                </c:pt>
                <c:pt idx="4221">
                  <c:v>602281.90243787901</c:v>
                </c:pt>
                <c:pt idx="4222">
                  <c:v>602360.29701709235</c:v>
                </c:pt>
                <c:pt idx="4223">
                  <c:v>602438.6915963057</c:v>
                </c:pt>
                <c:pt idx="4224">
                  <c:v>602517.08617551916</c:v>
                </c:pt>
                <c:pt idx="4225">
                  <c:v>602595.48075473262</c:v>
                </c:pt>
                <c:pt idx="4226">
                  <c:v>602673.87533394597</c:v>
                </c:pt>
                <c:pt idx="4227">
                  <c:v>602752.26991315954</c:v>
                </c:pt>
                <c:pt idx="4228">
                  <c:v>602830.66449237289</c:v>
                </c:pt>
                <c:pt idx="4229">
                  <c:v>602909.05907158623</c:v>
                </c:pt>
                <c:pt idx="4230">
                  <c:v>602987.4536507997</c:v>
                </c:pt>
                <c:pt idx="4231">
                  <c:v>603065.84823001316</c:v>
                </c:pt>
                <c:pt idx="4232">
                  <c:v>603144.2428092265</c:v>
                </c:pt>
                <c:pt idx="4233">
                  <c:v>603222.63738843997</c:v>
                </c:pt>
                <c:pt idx="4234">
                  <c:v>603301.03196765343</c:v>
                </c:pt>
                <c:pt idx="4235">
                  <c:v>603379.42654686677</c:v>
                </c:pt>
                <c:pt idx="4236">
                  <c:v>603457.82112608023</c:v>
                </c:pt>
                <c:pt idx="4237">
                  <c:v>603536.2157052937</c:v>
                </c:pt>
                <c:pt idx="4238">
                  <c:v>603614.61028450704</c:v>
                </c:pt>
                <c:pt idx="4239">
                  <c:v>603693.0048637205</c:v>
                </c:pt>
                <c:pt idx="4240">
                  <c:v>603771.39944293397</c:v>
                </c:pt>
                <c:pt idx="4241">
                  <c:v>603849.79402214731</c:v>
                </c:pt>
                <c:pt idx="4242">
                  <c:v>603928.18860136077</c:v>
                </c:pt>
                <c:pt idx="4243">
                  <c:v>604006.58318057423</c:v>
                </c:pt>
                <c:pt idx="4244">
                  <c:v>604084.97775978758</c:v>
                </c:pt>
                <c:pt idx="4245">
                  <c:v>604163.37233900093</c:v>
                </c:pt>
                <c:pt idx="4246">
                  <c:v>604241.7669182145</c:v>
                </c:pt>
                <c:pt idx="4247">
                  <c:v>604320.16149742785</c:v>
                </c:pt>
                <c:pt idx="4248">
                  <c:v>604398.55607664131</c:v>
                </c:pt>
                <c:pt idx="4249">
                  <c:v>604476.95065585477</c:v>
                </c:pt>
                <c:pt idx="4250">
                  <c:v>604555.34523506812</c:v>
                </c:pt>
                <c:pt idx="4251">
                  <c:v>604633.73981428146</c:v>
                </c:pt>
                <c:pt idx="4252">
                  <c:v>604712.13439349504</c:v>
                </c:pt>
                <c:pt idx="4253">
                  <c:v>604790.52897270839</c:v>
                </c:pt>
                <c:pt idx="4254">
                  <c:v>604868.92355192185</c:v>
                </c:pt>
                <c:pt idx="4255">
                  <c:v>604947.31813113531</c:v>
                </c:pt>
                <c:pt idx="4256">
                  <c:v>605025.71271034866</c:v>
                </c:pt>
                <c:pt idx="4257">
                  <c:v>605104.10728956212</c:v>
                </c:pt>
                <c:pt idx="4258">
                  <c:v>605182.50186877546</c:v>
                </c:pt>
                <c:pt idx="4259">
                  <c:v>605260.89644798893</c:v>
                </c:pt>
                <c:pt idx="4260">
                  <c:v>605339.29102720227</c:v>
                </c:pt>
                <c:pt idx="4261">
                  <c:v>605417.68560641585</c:v>
                </c:pt>
                <c:pt idx="4262">
                  <c:v>605496.08018562919</c:v>
                </c:pt>
                <c:pt idx="4263">
                  <c:v>605574.47476484254</c:v>
                </c:pt>
                <c:pt idx="4264">
                  <c:v>605652.869344056</c:v>
                </c:pt>
                <c:pt idx="4265">
                  <c:v>605731.26392326946</c:v>
                </c:pt>
                <c:pt idx="4266">
                  <c:v>605809.65850248281</c:v>
                </c:pt>
                <c:pt idx="4267">
                  <c:v>605888.05308169639</c:v>
                </c:pt>
                <c:pt idx="4268">
                  <c:v>605966.44766090973</c:v>
                </c:pt>
                <c:pt idx="4269">
                  <c:v>606044.84224012308</c:v>
                </c:pt>
                <c:pt idx="4270">
                  <c:v>606123.23681933654</c:v>
                </c:pt>
                <c:pt idx="4271">
                  <c:v>606201.63139855</c:v>
                </c:pt>
                <c:pt idx="4272">
                  <c:v>606280.02597776335</c:v>
                </c:pt>
                <c:pt idx="4273">
                  <c:v>606358.42055697681</c:v>
                </c:pt>
                <c:pt idx="4274">
                  <c:v>606436.81513619027</c:v>
                </c:pt>
                <c:pt idx="4275">
                  <c:v>606515.20971540362</c:v>
                </c:pt>
                <c:pt idx="4276">
                  <c:v>606593.60429461708</c:v>
                </c:pt>
                <c:pt idx="4277">
                  <c:v>606671.99887383054</c:v>
                </c:pt>
                <c:pt idx="4278">
                  <c:v>606750.39345304389</c:v>
                </c:pt>
                <c:pt idx="4279">
                  <c:v>606828.78803225735</c:v>
                </c:pt>
                <c:pt idx="4280">
                  <c:v>606907.18261147081</c:v>
                </c:pt>
                <c:pt idx="4281">
                  <c:v>606985.57719068415</c:v>
                </c:pt>
                <c:pt idx="4282">
                  <c:v>607063.97176989762</c:v>
                </c:pt>
                <c:pt idx="4283">
                  <c:v>607142.36634911108</c:v>
                </c:pt>
                <c:pt idx="4284">
                  <c:v>607220.76092832442</c:v>
                </c:pt>
                <c:pt idx="4285">
                  <c:v>607299.15550753777</c:v>
                </c:pt>
                <c:pt idx="4286">
                  <c:v>607377.55008675135</c:v>
                </c:pt>
                <c:pt idx="4287">
                  <c:v>607455.94466596469</c:v>
                </c:pt>
                <c:pt idx="4288">
                  <c:v>607534.33924517815</c:v>
                </c:pt>
                <c:pt idx="4289">
                  <c:v>607612.73382439162</c:v>
                </c:pt>
                <c:pt idx="4290">
                  <c:v>607691.12840360496</c:v>
                </c:pt>
                <c:pt idx="4291">
                  <c:v>607769.52298281842</c:v>
                </c:pt>
                <c:pt idx="4292">
                  <c:v>607847.91756203189</c:v>
                </c:pt>
                <c:pt idx="4293">
                  <c:v>607926.31214124523</c:v>
                </c:pt>
                <c:pt idx="4294">
                  <c:v>608004.70672045869</c:v>
                </c:pt>
                <c:pt idx="4295">
                  <c:v>608083.10129967215</c:v>
                </c:pt>
                <c:pt idx="4296">
                  <c:v>608161.4958788855</c:v>
                </c:pt>
                <c:pt idx="4297">
                  <c:v>608239.89045809896</c:v>
                </c:pt>
                <c:pt idx="4298">
                  <c:v>608318.28503731242</c:v>
                </c:pt>
                <c:pt idx="4299">
                  <c:v>608396.67961652577</c:v>
                </c:pt>
                <c:pt idx="4300">
                  <c:v>608475.07419573923</c:v>
                </c:pt>
                <c:pt idx="4301">
                  <c:v>608553.46877495269</c:v>
                </c:pt>
                <c:pt idx="4302">
                  <c:v>608631.86335416604</c:v>
                </c:pt>
                <c:pt idx="4303">
                  <c:v>608710.2579333795</c:v>
                </c:pt>
                <c:pt idx="4304">
                  <c:v>608788.65251259296</c:v>
                </c:pt>
                <c:pt idx="4305">
                  <c:v>608867.04709180631</c:v>
                </c:pt>
                <c:pt idx="4306">
                  <c:v>608945.44167101977</c:v>
                </c:pt>
                <c:pt idx="4307">
                  <c:v>609023.83625023323</c:v>
                </c:pt>
                <c:pt idx="4308">
                  <c:v>609102.23082944658</c:v>
                </c:pt>
                <c:pt idx="4309">
                  <c:v>609180.62540865992</c:v>
                </c:pt>
                <c:pt idx="4310">
                  <c:v>609259.0199878735</c:v>
                </c:pt>
                <c:pt idx="4311">
                  <c:v>609337.41456708685</c:v>
                </c:pt>
                <c:pt idx="4312">
                  <c:v>609415.80914630031</c:v>
                </c:pt>
                <c:pt idx="4313">
                  <c:v>609494.20372551377</c:v>
                </c:pt>
                <c:pt idx="4314">
                  <c:v>609572.59830472711</c:v>
                </c:pt>
                <c:pt idx="4315">
                  <c:v>609650.99288394046</c:v>
                </c:pt>
                <c:pt idx="4316">
                  <c:v>609729.38746315392</c:v>
                </c:pt>
                <c:pt idx="4317">
                  <c:v>609807.78204236738</c:v>
                </c:pt>
                <c:pt idx="4318">
                  <c:v>609886.17662158073</c:v>
                </c:pt>
                <c:pt idx="4319">
                  <c:v>609964.57120079419</c:v>
                </c:pt>
                <c:pt idx="4320">
                  <c:v>610042.96578000765</c:v>
                </c:pt>
                <c:pt idx="4321">
                  <c:v>610121.360359221</c:v>
                </c:pt>
                <c:pt idx="4322">
                  <c:v>610199.75493843446</c:v>
                </c:pt>
                <c:pt idx="4323">
                  <c:v>610278.14951764792</c:v>
                </c:pt>
                <c:pt idx="4324">
                  <c:v>610356.54409686127</c:v>
                </c:pt>
                <c:pt idx="4325">
                  <c:v>610434.93867607485</c:v>
                </c:pt>
                <c:pt idx="4326">
                  <c:v>610513.33325528819</c:v>
                </c:pt>
                <c:pt idx="4327">
                  <c:v>610591.72783450154</c:v>
                </c:pt>
                <c:pt idx="4328">
                  <c:v>610670.122413715</c:v>
                </c:pt>
                <c:pt idx="4329">
                  <c:v>610748.51699292846</c:v>
                </c:pt>
                <c:pt idx="4330">
                  <c:v>610826.91157214181</c:v>
                </c:pt>
                <c:pt idx="4331">
                  <c:v>610905.30615135538</c:v>
                </c:pt>
                <c:pt idx="4332">
                  <c:v>610983.70073056873</c:v>
                </c:pt>
                <c:pt idx="4333">
                  <c:v>611062.09530978207</c:v>
                </c:pt>
                <c:pt idx="4334">
                  <c:v>611140.48988899554</c:v>
                </c:pt>
                <c:pt idx="4335">
                  <c:v>611218.884468209</c:v>
                </c:pt>
                <c:pt idx="4336">
                  <c:v>611297.27904742234</c:v>
                </c:pt>
                <c:pt idx="4337">
                  <c:v>611375.67362663581</c:v>
                </c:pt>
                <c:pt idx="4338">
                  <c:v>611454.06820584927</c:v>
                </c:pt>
                <c:pt idx="4339">
                  <c:v>611532.46278506261</c:v>
                </c:pt>
                <c:pt idx="4340">
                  <c:v>611610.85736427607</c:v>
                </c:pt>
                <c:pt idx="4341">
                  <c:v>611689.25194348954</c:v>
                </c:pt>
                <c:pt idx="4342">
                  <c:v>611767.64652270288</c:v>
                </c:pt>
                <c:pt idx="4343">
                  <c:v>611846.04110191634</c:v>
                </c:pt>
                <c:pt idx="4344">
                  <c:v>611924.43568112981</c:v>
                </c:pt>
                <c:pt idx="4345">
                  <c:v>612002.83026034315</c:v>
                </c:pt>
                <c:pt idx="4346">
                  <c:v>612081.22483955661</c:v>
                </c:pt>
                <c:pt idx="4347">
                  <c:v>612159.61941877007</c:v>
                </c:pt>
                <c:pt idx="4348">
                  <c:v>612238.01399798342</c:v>
                </c:pt>
                <c:pt idx="4349">
                  <c:v>612316.40857719677</c:v>
                </c:pt>
                <c:pt idx="4350">
                  <c:v>612394.80315641034</c:v>
                </c:pt>
                <c:pt idx="4351">
                  <c:v>612473.19773562369</c:v>
                </c:pt>
                <c:pt idx="4352">
                  <c:v>612551.59231483715</c:v>
                </c:pt>
                <c:pt idx="4353">
                  <c:v>612629.98689405061</c:v>
                </c:pt>
                <c:pt idx="4354">
                  <c:v>612708.38147326396</c:v>
                </c:pt>
                <c:pt idx="4355">
                  <c:v>612786.7760524773</c:v>
                </c:pt>
                <c:pt idx="4356">
                  <c:v>612865.17063169088</c:v>
                </c:pt>
                <c:pt idx="4357">
                  <c:v>612943.56521090423</c:v>
                </c:pt>
                <c:pt idx="4358">
                  <c:v>613021.95979011769</c:v>
                </c:pt>
                <c:pt idx="4359">
                  <c:v>613100.35436933115</c:v>
                </c:pt>
                <c:pt idx="4360">
                  <c:v>613178.7489485445</c:v>
                </c:pt>
                <c:pt idx="4361">
                  <c:v>613257.14352775796</c:v>
                </c:pt>
                <c:pt idx="4362">
                  <c:v>613335.5381069713</c:v>
                </c:pt>
                <c:pt idx="4363">
                  <c:v>613413.93268618477</c:v>
                </c:pt>
                <c:pt idx="4364">
                  <c:v>613492.32726539811</c:v>
                </c:pt>
                <c:pt idx="4365">
                  <c:v>613570.72184461169</c:v>
                </c:pt>
                <c:pt idx="4366">
                  <c:v>613649.11642382503</c:v>
                </c:pt>
                <c:pt idx="4367">
                  <c:v>613727.51100303838</c:v>
                </c:pt>
                <c:pt idx="4368">
                  <c:v>613805.90558225184</c:v>
                </c:pt>
                <c:pt idx="4369">
                  <c:v>613884.3001614653</c:v>
                </c:pt>
                <c:pt idx="4370">
                  <c:v>613962.69474067865</c:v>
                </c:pt>
                <c:pt idx="4371">
                  <c:v>614041.08931989223</c:v>
                </c:pt>
                <c:pt idx="4372">
                  <c:v>614119.48389910557</c:v>
                </c:pt>
                <c:pt idx="4373">
                  <c:v>614197.87847831892</c:v>
                </c:pt>
                <c:pt idx="4374">
                  <c:v>614276.27305753238</c:v>
                </c:pt>
                <c:pt idx="4375">
                  <c:v>614354.66763674584</c:v>
                </c:pt>
                <c:pt idx="4376">
                  <c:v>614433.06221595919</c:v>
                </c:pt>
                <c:pt idx="4377">
                  <c:v>614511.45679517265</c:v>
                </c:pt>
                <c:pt idx="4378">
                  <c:v>614589.85137438611</c:v>
                </c:pt>
                <c:pt idx="4379">
                  <c:v>614668.24595359946</c:v>
                </c:pt>
                <c:pt idx="4380">
                  <c:v>614746.64053281292</c:v>
                </c:pt>
                <c:pt idx="4381">
                  <c:v>614825.03511202638</c:v>
                </c:pt>
                <c:pt idx="4382">
                  <c:v>614903.42969123973</c:v>
                </c:pt>
                <c:pt idx="4383">
                  <c:v>614981.82427045319</c:v>
                </c:pt>
                <c:pt idx="4384">
                  <c:v>615060.21884966665</c:v>
                </c:pt>
                <c:pt idx="4385">
                  <c:v>615138.61342887999</c:v>
                </c:pt>
                <c:pt idx="4386">
                  <c:v>615217.00800809346</c:v>
                </c:pt>
                <c:pt idx="4387">
                  <c:v>615295.40258730692</c:v>
                </c:pt>
                <c:pt idx="4388">
                  <c:v>615373.79716652026</c:v>
                </c:pt>
                <c:pt idx="4389">
                  <c:v>615452.19174573361</c:v>
                </c:pt>
                <c:pt idx="4390">
                  <c:v>615530.58632494719</c:v>
                </c:pt>
                <c:pt idx="4391">
                  <c:v>615608.98090416053</c:v>
                </c:pt>
                <c:pt idx="4392">
                  <c:v>615687.37548337399</c:v>
                </c:pt>
                <c:pt idx="4393">
                  <c:v>615765.77006258746</c:v>
                </c:pt>
                <c:pt idx="4394">
                  <c:v>615844.1646418008</c:v>
                </c:pt>
                <c:pt idx="4395">
                  <c:v>615922.55922101426</c:v>
                </c:pt>
                <c:pt idx="4396">
                  <c:v>616000.95380022773</c:v>
                </c:pt>
                <c:pt idx="4397">
                  <c:v>616079.34837944107</c:v>
                </c:pt>
                <c:pt idx="4398">
                  <c:v>616157.74295865453</c:v>
                </c:pt>
                <c:pt idx="4399">
                  <c:v>616236.13753786799</c:v>
                </c:pt>
                <c:pt idx="4400">
                  <c:v>616314.53211708134</c:v>
                </c:pt>
                <c:pt idx="4401">
                  <c:v>616392.9266962948</c:v>
                </c:pt>
                <c:pt idx="4402">
                  <c:v>616471.32127550826</c:v>
                </c:pt>
                <c:pt idx="4403">
                  <c:v>616549.71585472161</c:v>
                </c:pt>
                <c:pt idx="4404">
                  <c:v>616628.11043393507</c:v>
                </c:pt>
                <c:pt idx="4405">
                  <c:v>616706.50501314853</c:v>
                </c:pt>
                <c:pt idx="4406">
                  <c:v>616784.89959236188</c:v>
                </c:pt>
                <c:pt idx="4407">
                  <c:v>616863.29417157522</c:v>
                </c:pt>
                <c:pt idx="4408">
                  <c:v>616941.6887507888</c:v>
                </c:pt>
                <c:pt idx="4409">
                  <c:v>617020.08333000215</c:v>
                </c:pt>
                <c:pt idx="4410">
                  <c:v>617098.47790921561</c:v>
                </c:pt>
                <c:pt idx="4411">
                  <c:v>617176.87248842907</c:v>
                </c:pt>
                <c:pt idx="4412">
                  <c:v>617255.26706764242</c:v>
                </c:pt>
                <c:pt idx="4413">
                  <c:v>617333.66164685576</c:v>
                </c:pt>
                <c:pt idx="4414">
                  <c:v>617412.05622606934</c:v>
                </c:pt>
                <c:pt idx="4415">
                  <c:v>617490.45080528269</c:v>
                </c:pt>
                <c:pt idx="4416">
                  <c:v>617568.84538449615</c:v>
                </c:pt>
                <c:pt idx="4417">
                  <c:v>617647.23996370949</c:v>
                </c:pt>
                <c:pt idx="4418">
                  <c:v>617725.63454292296</c:v>
                </c:pt>
                <c:pt idx="4419">
                  <c:v>617804.0291221363</c:v>
                </c:pt>
                <c:pt idx="4420">
                  <c:v>617882.42370134976</c:v>
                </c:pt>
                <c:pt idx="4421">
                  <c:v>617960.81828056322</c:v>
                </c:pt>
                <c:pt idx="4422">
                  <c:v>618039.21285977657</c:v>
                </c:pt>
                <c:pt idx="4423">
                  <c:v>618117.60743899003</c:v>
                </c:pt>
                <c:pt idx="4424">
                  <c:v>618196.00201820349</c:v>
                </c:pt>
                <c:pt idx="4425">
                  <c:v>618274.39659741684</c:v>
                </c:pt>
                <c:pt idx="4426">
                  <c:v>618352.7911766303</c:v>
                </c:pt>
                <c:pt idx="4427">
                  <c:v>618431.18575584376</c:v>
                </c:pt>
                <c:pt idx="4428">
                  <c:v>618509.58033505711</c:v>
                </c:pt>
                <c:pt idx="4429">
                  <c:v>618587.97491427069</c:v>
                </c:pt>
                <c:pt idx="4430">
                  <c:v>618666.36949348403</c:v>
                </c:pt>
                <c:pt idx="4431">
                  <c:v>618744.76407269738</c:v>
                </c:pt>
                <c:pt idx="4432">
                  <c:v>618823.15865191084</c:v>
                </c:pt>
                <c:pt idx="4433">
                  <c:v>618901.5532311243</c:v>
                </c:pt>
                <c:pt idx="4434">
                  <c:v>618979.94781033765</c:v>
                </c:pt>
                <c:pt idx="4435">
                  <c:v>619058.34238955122</c:v>
                </c:pt>
                <c:pt idx="4436">
                  <c:v>619136.73696876457</c:v>
                </c:pt>
                <c:pt idx="4437">
                  <c:v>619215.13154797792</c:v>
                </c:pt>
                <c:pt idx="4438">
                  <c:v>619293.52612719138</c:v>
                </c:pt>
                <c:pt idx="4439">
                  <c:v>619371.92070640484</c:v>
                </c:pt>
                <c:pt idx="4440">
                  <c:v>619450.31528561818</c:v>
                </c:pt>
                <c:pt idx="4441">
                  <c:v>619528.70986483165</c:v>
                </c:pt>
                <c:pt idx="4442">
                  <c:v>619607.10444404511</c:v>
                </c:pt>
                <c:pt idx="4443">
                  <c:v>619685.49902325845</c:v>
                </c:pt>
                <c:pt idx="4444">
                  <c:v>619763.89360247192</c:v>
                </c:pt>
                <c:pt idx="4445">
                  <c:v>619842.28818168538</c:v>
                </c:pt>
                <c:pt idx="4446">
                  <c:v>619920.68276089872</c:v>
                </c:pt>
                <c:pt idx="4447">
                  <c:v>619999.07734011207</c:v>
                </c:pt>
                <c:pt idx="4448">
                  <c:v>620077.47191932565</c:v>
                </c:pt>
                <c:pt idx="4449">
                  <c:v>620155.86649853899</c:v>
                </c:pt>
                <c:pt idx="4450">
                  <c:v>620234.26107775245</c:v>
                </c:pt>
                <c:pt idx="4451">
                  <c:v>620312.65565696592</c:v>
                </c:pt>
                <c:pt idx="4452">
                  <c:v>620391.05023617926</c:v>
                </c:pt>
                <c:pt idx="4453">
                  <c:v>620469.44481539261</c:v>
                </c:pt>
                <c:pt idx="4454">
                  <c:v>620547.83939460618</c:v>
                </c:pt>
                <c:pt idx="4455">
                  <c:v>620626.23397381953</c:v>
                </c:pt>
                <c:pt idx="4456">
                  <c:v>620704.62855303299</c:v>
                </c:pt>
                <c:pt idx="4457">
                  <c:v>620783.02313224634</c:v>
                </c:pt>
                <c:pt idx="4458">
                  <c:v>620861.4177114598</c:v>
                </c:pt>
                <c:pt idx="4459">
                  <c:v>620939.81229067314</c:v>
                </c:pt>
                <c:pt idx="4460">
                  <c:v>621018.20686988672</c:v>
                </c:pt>
                <c:pt idx="4461">
                  <c:v>621096.60144910007</c:v>
                </c:pt>
                <c:pt idx="4462">
                  <c:v>621174.99602831353</c:v>
                </c:pt>
                <c:pt idx="4463">
                  <c:v>621253.39060752699</c:v>
                </c:pt>
                <c:pt idx="4464">
                  <c:v>621331.78518674034</c:v>
                </c:pt>
                <c:pt idx="4465">
                  <c:v>621410.1797659538</c:v>
                </c:pt>
                <c:pt idx="4466">
                  <c:v>621488.57434516726</c:v>
                </c:pt>
                <c:pt idx="4467">
                  <c:v>621566.96892438061</c:v>
                </c:pt>
                <c:pt idx="4468">
                  <c:v>621645.36350359395</c:v>
                </c:pt>
                <c:pt idx="4469">
                  <c:v>621723.75808280753</c:v>
                </c:pt>
                <c:pt idx="4470">
                  <c:v>621802.15266202088</c:v>
                </c:pt>
                <c:pt idx="4471">
                  <c:v>621880.54724123422</c:v>
                </c:pt>
                <c:pt idx="4472">
                  <c:v>621958.94182044768</c:v>
                </c:pt>
                <c:pt idx="4473">
                  <c:v>622037.33639966114</c:v>
                </c:pt>
                <c:pt idx="4474">
                  <c:v>622115.73097887449</c:v>
                </c:pt>
                <c:pt idx="4475">
                  <c:v>622194.12555808807</c:v>
                </c:pt>
                <c:pt idx="4476">
                  <c:v>622272.52013730141</c:v>
                </c:pt>
                <c:pt idx="4477">
                  <c:v>622350.91471651476</c:v>
                </c:pt>
                <c:pt idx="4478">
                  <c:v>622429.30929572822</c:v>
                </c:pt>
                <c:pt idx="4479">
                  <c:v>622507.70387494168</c:v>
                </c:pt>
                <c:pt idx="4480">
                  <c:v>622586.09845415503</c:v>
                </c:pt>
                <c:pt idx="4481">
                  <c:v>622664.49303336849</c:v>
                </c:pt>
                <c:pt idx="4482">
                  <c:v>622742.88761258195</c:v>
                </c:pt>
                <c:pt idx="4483">
                  <c:v>622821.2821917953</c:v>
                </c:pt>
                <c:pt idx="4484">
                  <c:v>622899.67677100876</c:v>
                </c:pt>
                <c:pt idx="4485">
                  <c:v>622978.07135022222</c:v>
                </c:pt>
                <c:pt idx="4486">
                  <c:v>623056.46592943557</c:v>
                </c:pt>
                <c:pt idx="4487">
                  <c:v>623134.86050864903</c:v>
                </c:pt>
                <c:pt idx="4488">
                  <c:v>623213.25508786249</c:v>
                </c:pt>
                <c:pt idx="4489">
                  <c:v>623291.64966707584</c:v>
                </c:pt>
                <c:pt idx="4490">
                  <c:v>623370.0442462893</c:v>
                </c:pt>
                <c:pt idx="4491">
                  <c:v>623448.43882550276</c:v>
                </c:pt>
                <c:pt idx="4492">
                  <c:v>623526.8334047161</c:v>
                </c:pt>
                <c:pt idx="4493">
                  <c:v>623605.22798392957</c:v>
                </c:pt>
                <c:pt idx="4494">
                  <c:v>623683.62256314303</c:v>
                </c:pt>
                <c:pt idx="4495">
                  <c:v>623762.01714235637</c:v>
                </c:pt>
                <c:pt idx="4496">
                  <c:v>623840.41172156984</c:v>
                </c:pt>
                <c:pt idx="4497">
                  <c:v>623918.8063007833</c:v>
                </c:pt>
                <c:pt idx="4498">
                  <c:v>623997.20087999664</c:v>
                </c:pt>
                <c:pt idx="4499">
                  <c:v>624075.5954592101</c:v>
                </c:pt>
                <c:pt idx="4500">
                  <c:v>624153.99003842357</c:v>
                </c:pt>
                <c:pt idx="4501">
                  <c:v>624232.38461763691</c:v>
                </c:pt>
                <c:pt idx="4502">
                  <c:v>624310.77919685037</c:v>
                </c:pt>
                <c:pt idx="4503">
                  <c:v>624389.17377606384</c:v>
                </c:pt>
                <c:pt idx="4504">
                  <c:v>624467.56835527718</c:v>
                </c:pt>
                <c:pt idx="4505">
                  <c:v>624545.96293449064</c:v>
                </c:pt>
                <c:pt idx="4506">
                  <c:v>624624.3575137041</c:v>
                </c:pt>
                <c:pt idx="4507">
                  <c:v>624702.75209291745</c:v>
                </c:pt>
                <c:pt idx="4508">
                  <c:v>624781.14667213091</c:v>
                </c:pt>
                <c:pt idx="4509">
                  <c:v>624859.54125134437</c:v>
                </c:pt>
                <c:pt idx="4510">
                  <c:v>624937.93583055772</c:v>
                </c:pt>
                <c:pt idx="4511">
                  <c:v>625016.33040977106</c:v>
                </c:pt>
                <c:pt idx="4512">
                  <c:v>625094.72498898464</c:v>
                </c:pt>
                <c:pt idx="4513">
                  <c:v>625173.11956819799</c:v>
                </c:pt>
                <c:pt idx="4514">
                  <c:v>625251.51414741145</c:v>
                </c:pt>
                <c:pt idx="4515">
                  <c:v>625329.90872662491</c:v>
                </c:pt>
                <c:pt idx="4516">
                  <c:v>625408.30330583826</c:v>
                </c:pt>
                <c:pt idx="4517">
                  <c:v>625486.6978850516</c:v>
                </c:pt>
                <c:pt idx="4518">
                  <c:v>625565.09246426518</c:v>
                </c:pt>
                <c:pt idx="4519">
                  <c:v>625643.48704347853</c:v>
                </c:pt>
                <c:pt idx="4520">
                  <c:v>625721.88162269199</c:v>
                </c:pt>
                <c:pt idx="4521">
                  <c:v>625800.27620190533</c:v>
                </c:pt>
                <c:pt idx="4522">
                  <c:v>625878.6707811188</c:v>
                </c:pt>
                <c:pt idx="4523">
                  <c:v>625957.06536033214</c:v>
                </c:pt>
                <c:pt idx="4524">
                  <c:v>626035.45993954572</c:v>
                </c:pt>
                <c:pt idx="4525">
                  <c:v>626113.85451875906</c:v>
                </c:pt>
                <c:pt idx="4526">
                  <c:v>626192.24909797253</c:v>
                </c:pt>
                <c:pt idx="4527">
                  <c:v>626270.64367718587</c:v>
                </c:pt>
                <c:pt idx="4528">
                  <c:v>626349.03825639933</c:v>
                </c:pt>
                <c:pt idx="4529">
                  <c:v>626427.4328356128</c:v>
                </c:pt>
                <c:pt idx="4530">
                  <c:v>626505.82741482614</c:v>
                </c:pt>
                <c:pt idx="4531">
                  <c:v>626584.2219940396</c:v>
                </c:pt>
                <c:pt idx="4532">
                  <c:v>626662.61657325295</c:v>
                </c:pt>
                <c:pt idx="4533">
                  <c:v>626741.01115246653</c:v>
                </c:pt>
                <c:pt idx="4534">
                  <c:v>626819.40573167987</c:v>
                </c:pt>
                <c:pt idx="4535">
                  <c:v>626897.80031089322</c:v>
                </c:pt>
                <c:pt idx="4536">
                  <c:v>626976.19489010668</c:v>
                </c:pt>
                <c:pt idx="4537">
                  <c:v>627054.58946932014</c:v>
                </c:pt>
                <c:pt idx="4538">
                  <c:v>627132.98404853349</c:v>
                </c:pt>
                <c:pt idx="4539">
                  <c:v>627211.37862774706</c:v>
                </c:pt>
                <c:pt idx="4540">
                  <c:v>627289.77320696041</c:v>
                </c:pt>
                <c:pt idx="4541">
                  <c:v>627368.16778617376</c:v>
                </c:pt>
                <c:pt idx="4542">
                  <c:v>627446.56236538722</c:v>
                </c:pt>
                <c:pt idx="4543">
                  <c:v>627524.95694460068</c:v>
                </c:pt>
                <c:pt idx="4544">
                  <c:v>627603.35152381402</c:v>
                </c:pt>
                <c:pt idx="4545">
                  <c:v>627681.74610302749</c:v>
                </c:pt>
                <c:pt idx="4546">
                  <c:v>627760.14068224095</c:v>
                </c:pt>
                <c:pt idx="4547">
                  <c:v>627838.53526145429</c:v>
                </c:pt>
                <c:pt idx="4548">
                  <c:v>627916.92984066776</c:v>
                </c:pt>
                <c:pt idx="4549">
                  <c:v>627995.32441988122</c:v>
                </c:pt>
                <c:pt idx="4550">
                  <c:v>628073.71899909456</c:v>
                </c:pt>
                <c:pt idx="4551">
                  <c:v>628152.11357830802</c:v>
                </c:pt>
                <c:pt idx="4552">
                  <c:v>628230.50815752149</c:v>
                </c:pt>
                <c:pt idx="4553">
                  <c:v>628308.90273673483</c:v>
                </c:pt>
                <c:pt idx="4554">
                  <c:v>628387.29731594829</c:v>
                </c:pt>
                <c:pt idx="4555">
                  <c:v>628465.69189516176</c:v>
                </c:pt>
                <c:pt idx="4556">
                  <c:v>628544.0864743751</c:v>
                </c:pt>
                <c:pt idx="4557">
                  <c:v>628622.48105358845</c:v>
                </c:pt>
                <c:pt idx="4558">
                  <c:v>628700.87563280202</c:v>
                </c:pt>
                <c:pt idx="4559">
                  <c:v>628779.27021201537</c:v>
                </c:pt>
                <c:pt idx="4560">
                  <c:v>628857.66479122883</c:v>
                </c:pt>
                <c:pt idx="4561">
                  <c:v>628936.05937044218</c:v>
                </c:pt>
                <c:pt idx="4562">
                  <c:v>629014.45394965564</c:v>
                </c:pt>
                <c:pt idx="4563">
                  <c:v>629092.8485288691</c:v>
                </c:pt>
                <c:pt idx="4564">
                  <c:v>629171.24310808256</c:v>
                </c:pt>
                <c:pt idx="4565">
                  <c:v>629249.63768729591</c:v>
                </c:pt>
                <c:pt idx="4566">
                  <c:v>629328.03226650937</c:v>
                </c:pt>
                <c:pt idx="4567">
                  <c:v>629406.42684572283</c:v>
                </c:pt>
                <c:pt idx="4568">
                  <c:v>629484.82142493618</c:v>
                </c:pt>
                <c:pt idx="4569">
                  <c:v>629563.21600414964</c:v>
                </c:pt>
                <c:pt idx="4570">
                  <c:v>629641.6105833631</c:v>
                </c:pt>
                <c:pt idx="4571">
                  <c:v>629720.00516257645</c:v>
                </c:pt>
                <c:pt idx="4572">
                  <c:v>629798.39974178979</c:v>
                </c:pt>
                <c:pt idx="4573">
                  <c:v>629876.79432100337</c:v>
                </c:pt>
                <c:pt idx="4574">
                  <c:v>629955.18890021672</c:v>
                </c:pt>
                <c:pt idx="4575">
                  <c:v>630033.58347943006</c:v>
                </c:pt>
                <c:pt idx="4576">
                  <c:v>630111.97805864364</c:v>
                </c:pt>
                <c:pt idx="4577">
                  <c:v>630190.37263785698</c:v>
                </c:pt>
                <c:pt idx="4578">
                  <c:v>630268.76721707033</c:v>
                </c:pt>
                <c:pt idx="4579">
                  <c:v>630347.16179628391</c:v>
                </c:pt>
                <c:pt idx="4580">
                  <c:v>630425.55637549725</c:v>
                </c:pt>
                <c:pt idx="4581">
                  <c:v>630503.9509547106</c:v>
                </c:pt>
                <c:pt idx="4582">
                  <c:v>630582.34553392418</c:v>
                </c:pt>
                <c:pt idx="4583">
                  <c:v>630660.74011313752</c:v>
                </c:pt>
                <c:pt idx="4584">
                  <c:v>630739.13469235098</c:v>
                </c:pt>
                <c:pt idx="4585">
                  <c:v>630817.52927156433</c:v>
                </c:pt>
                <c:pt idx="4586">
                  <c:v>630895.92385077779</c:v>
                </c:pt>
                <c:pt idx="4587">
                  <c:v>630974.31842999114</c:v>
                </c:pt>
                <c:pt idx="4588">
                  <c:v>631052.7130092046</c:v>
                </c:pt>
                <c:pt idx="4589">
                  <c:v>631131.10758841806</c:v>
                </c:pt>
                <c:pt idx="4590">
                  <c:v>631209.50216763141</c:v>
                </c:pt>
                <c:pt idx="4591">
                  <c:v>631287.89674684487</c:v>
                </c:pt>
                <c:pt idx="4592">
                  <c:v>631366.29132605833</c:v>
                </c:pt>
                <c:pt idx="4593">
                  <c:v>631444.68590527168</c:v>
                </c:pt>
                <c:pt idx="4594">
                  <c:v>631523.08048448514</c:v>
                </c:pt>
                <c:pt idx="4595">
                  <c:v>631601.4750636986</c:v>
                </c:pt>
                <c:pt idx="4596">
                  <c:v>631679.86964291194</c:v>
                </c:pt>
                <c:pt idx="4597">
                  <c:v>631758.26422212552</c:v>
                </c:pt>
                <c:pt idx="4598">
                  <c:v>631836.65880133887</c:v>
                </c:pt>
                <c:pt idx="4599">
                  <c:v>631915.05338055221</c:v>
                </c:pt>
                <c:pt idx="4600">
                  <c:v>631993.44795976568</c:v>
                </c:pt>
                <c:pt idx="4601">
                  <c:v>632071.84253897914</c:v>
                </c:pt>
                <c:pt idx="4602">
                  <c:v>632150.23711819248</c:v>
                </c:pt>
                <c:pt idx="4603">
                  <c:v>632228.63169740594</c:v>
                </c:pt>
                <c:pt idx="4604">
                  <c:v>632307.02627661941</c:v>
                </c:pt>
                <c:pt idx="4605">
                  <c:v>632385.42085583275</c:v>
                </c:pt>
                <c:pt idx="4606">
                  <c:v>632463.81543504621</c:v>
                </c:pt>
                <c:pt idx="4607">
                  <c:v>632542.21001425968</c:v>
                </c:pt>
                <c:pt idx="4608">
                  <c:v>632620.60459347302</c:v>
                </c:pt>
                <c:pt idx="4609">
                  <c:v>632698.99917268648</c:v>
                </c:pt>
                <c:pt idx="4610">
                  <c:v>632777.39375189994</c:v>
                </c:pt>
                <c:pt idx="4611">
                  <c:v>632855.78833111329</c:v>
                </c:pt>
                <c:pt idx="4612">
                  <c:v>632934.18291032664</c:v>
                </c:pt>
                <c:pt idx="4613">
                  <c:v>633012.57748954021</c:v>
                </c:pt>
                <c:pt idx="4614">
                  <c:v>633090.97206875356</c:v>
                </c:pt>
                <c:pt idx="4615">
                  <c:v>633169.3666479669</c:v>
                </c:pt>
                <c:pt idx="4616">
                  <c:v>633247.76122718048</c:v>
                </c:pt>
                <c:pt idx="4617">
                  <c:v>633326.15580639383</c:v>
                </c:pt>
                <c:pt idx="4618">
                  <c:v>633404.55038560729</c:v>
                </c:pt>
                <c:pt idx="4619">
                  <c:v>633482.94496482075</c:v>
                </c:pt>
                <c:pt idx="4620">
                  <c:v>633561.3395440341</c:v>
                </c:pt>
                <c:pt idx="4621">
                  <c:v>633639.73412324744</c:v>
                </c:pt>
                <c:pt idx="4622">
                  <c:v>633718.12870246102</c:v>
                </c:pt>
                <c:pt idx="4623">
                  <c:v>633796.52328167437</c:v>
                </c:pt>
                <c:pt idx="4624">
                  <c:v>633874.91786088783</c:v>
                </c:pt>
                <c:pt idx="4625">
                  <c:v>633953.31244010117</c:v>
                </c:pt>
                <c:pt idx="4626">
                  <c:v>634031.70701931464</c:v>
                </c:pt>
                <c:pt idx="4627">
                  <c:v>634110.10159852798</c:v>
                </c:pt>
                <c:pt idx="4628">
                  <c:v>634188.49617774156</c:v>
                </c:pt>
                <c:pt idx="4629">
                  <c:v>634266.8907569549</c:v>
                </c:pt>
                <c:pt idx="4630">
                  <c:v>634345.28533616837</c:v>
                </c:pt>
                <c:pt idx="4631">
                  <c:v>634423.67991538183</c:v>
                </c:pt>
                <c:pt idx="4632">
                  <c:v>634502.07449459517</c:v>
                </c:pt>
                <c:pt idx="4633">
                  <c:v>634580.46907380852</c:v>
                </c:pt>
                <c:pt idx="4634">
                  <c:v>634658.8636530221</c:v>
                </c:pt>
                <c:pt idx="4635">
                  <c:v>634737.25823223544</c:v>
                </c:pt>
                <c:pt idx="4636">
                  <c:v>634815.65281144879</c:v>
                </c:pt>
                <c:pt idx="4637">
                  <c:v>634894.04739066237</c:v>
                </c:pt>
                <c:pt idx="4638">
                  <c:v>634972.44196987571</c:v>
                </c:pt>
                <c:pt idx="4639">
                  <c:v>635050.83654908906</c:v>
                </c:pt>
                <c:pt idx="4640">
                  <c:v>635129.23112830252</c:v>
                </c:pt>
                <c:pt idx="4641">
                  <c:v>635207.62570751598</c:v>
                </c:pt>
                <c:pt idx="4642">
                  <c:v>635286.02028672933</c:v>
                </c:pt>
                <c:pt idx="4643">
                  <c:v>635364.41486594279</c:v>
                </c:pt>
                <c:pt idx="4644">
                  <c:v>635442.80944515625</c:v>
                </c:pt>
                <c:pt idx="4645">
                  <c:v>635521.2040243696</c:v>
                </c:pt>
                <c:pt idx="4646">
                  <c:v>635599.59860358306</c:v>
                </c:pt>
                <c:pt idx="4647">
                  <c:v>635677.99318279652</c:v>
                </c:pt>
                <c:pt idx="4648">
                  <c:v>635756.38776200986</c:v>
                </c:pt>
                <c:pt idx="4649">
                  <c:v>635834.78234122333</c:v>
                </c:pt>
                <c:pt idx="4650">
                  <c:v>635913.17692043679</c:v>
                </c:pt>
                <c:pt idx="4651">
                  <c:v>635991.57149965013</c:v>
                </c:pt>
                <c:pt idx="4652">
                  <c:v>636069.9660788636</c:v>
                </c:pt>
                <c:pt idx="4653">
                  <c:v>636148.36065807706</c:v>
                </c:pt>
                <c:pt idx="4654">
                  <c:v>636226.7552372904</c:v>
                </c:pt>
                <c:pt idx="4655">
                  <c:v>636305.14981650386</c:v>
                </c:pt>
                <c:pt idx="4656">
                  <c:v>636383.54439571733</c:v>
                </c:pt>
                <c:pt idx="4657">
                  <c:v>636461.93897493067</c:v>
                </c:pt>
                <c:pt idx="4658">
                  <c:v>636540.33355414413</c:v>
                </c:pt>
                <c:pt idx="4659">
                  <c:v>636618.7281333576</c:v>
                </c:pt>
                <c:pt idx="4660">
                  <c:v>636697.12271257094</c:v>
                </c:pt>
                <c:pt idx="4661">
                  <c:v>636775.51729178429</c:v>
                </c:pt>
                <c:pt idx="4662">
                  <c:v>636853.91187099786</c:v>
                </c:pt>
                <c:pt idx="4663">
                  <c:v>636932.30645021121</c:v>
                </c:pt>
                <c:pt idx="4664">
                  <c:v>637010.70102942467</c:v>
                </c:pt>
                <c:pt idx="4665">
                  <c:v>637089.09560863813</c:v>
                </c:pt>
                <c:pt idx="4666">
                  <c:v>637167.49018785148</c:v>
                </c:pt>
                <c:pt idx="4667">
                  <c:v>637245.88476706494</c:v>
                </c:pt>
                <c:pt idx="4668">
                  <c:v>637324.2793462784</c:v>
                </c:pt>
                <c:pt idx="4669">
                  <c:v>637402.67392549175</c:v>
                </c:pt>
                <c:pt idx="4670">
                  <c:v>637481.06850470521</c:v>
                </c:pt>
                <c:pt idx="4671">
                  <c:v>637559.46308391867</c:v>
                </c:pt>
                <c:pt idx="4672">
                  <c:v>637637.85766313202</c:v>
                </c:pt>
                <c:pt idx="4673">
                  <c:v>637716.25224234536</c:v>
                </c:pt>
                <c:pt idx="4674">
                  <c:v>637794.64682155894</c:v>
                </c:pt>
                <c:pt idx="4675">
                  <c:v>637873.04140077229</c:v>
                </c:pt>
                <c:pt idx="4676">
                  <c:v>637951.43597998563</c:v>
                </c:pt>
                <c:pt idx="4677">
                  <c:v>638029.83055919921</c:v>
                </c:pt>
                <c:pt idx="4678">
                  <c:v>638108.22513841256</c:v>
                </c:pt>
                <c:pt idx="4679">
                  <c:v>638186.6197176259</c:v>
                </c:pt>
                <c:pt idx="4680">
                  <c:v>638265.01429683948</c:v>
                </c:pt>
                <c:pt idx="4681">
                  <c:v>638343.40887605282</c:v>
                </c:pt>
                <c:pt idx="4682">
                  <c:v>638421.80345526629</c:v>
                </c:pt>
                <c:pt idx="4683">
                  <c:v>638500.19803447963</c:v>
                </c:pt>
                <c:pt idx="4684">
                  <c:v>638578.59261369309</c:v>
                </c:pt>
                <c:pt idx="4685">
                  <c:v>638656.98719290644</c:v>
                </c:pt>
                <c:pt idx="4686">
                  <c:v>638735.38177212002</c:v>
                </c:pt>
                <c:pt idx="4687">
                  <c:v>638813.77635133336</c:v>
                </c:pt>
                <c:pt idx="4688">
                  <c:v>638892.17093054671</c:v>
                </c:pt>
                <c:pt idx="4689">
                  <c:v>638970.56550976017</c:v>
                </c:pt>
                <c:pt idx="4690">
                  <c:v>639048.96008897363</c:v>
                </c:pt>
                <c:pt idx="4691">
                  <c:v>639127.35466818698</c:v>
                </c:pt>
                <c:pt idx="4692">
                  <c:v>639205.74924740044</c:v>
                </c:pt>
                <c:pt idx="4693">
                  <c:v>639284.1438266139</c:v>
                </c:pt>
                <c:pt idx="4694">
                  <c:v>639362.53840582725</c:v>
                </c:pt>
                <c:pt idx="4695">
                  <c:v>639440.93298504071</c:v>
                </c:pt>
                <c:pt idx="4696">
                  <c:v>639519.32756425417</c:v>
                </c:pt>
                <c:pt idx="4697">
                  <c:v>639597.72214346752</c:v>
                </c:pt>
                <c:pt idx="4698">
                  <c:v>639676.11672268098</c:v>
                </c:pt>
                <c:pt idx="4699">
                  <c:v>639754.51130189444</c:v>
                </c:pt>
                <c:pt idx="4700">
                  <c:v>639832.90588110778</c:v>
                </c:pt>
                <c:pt idx="4701">
                  <c:v>639911.30046032125</c:v>
                </c:pt>
                <c:pt idx="4702">
                  <c:v>639989.69503953471</c:v>
                </c:pt>
                <c:pt idx="4703">
                  <c:v>640068.08961874805</c:v>
                </c:pt>
                <c:pt idx="4704">
                  <c:v>640146.48419796152</c:v>
                </c:pt>
                <c:pt idx="4705">
                  <c:v>640224.87877717498</c:v>
                </c:pt>
                <c:pt idx="4706">
                  <c:v>640303.27335638832</c:v>
                </c:pt>
                <c:pt idx="4707">
                  <c:v>640381.66793560178</c:v>
                </c:pt>
                <c:pt idx="4708">
                  <c:v>640460.06251481525</c:v>
                </c:pt>
                <c:pt idx="4709">
                  <c:v>640538.45709402859</c:v>
                </c:pt>
                <c:pt idx="4710">
                  <c:v>640616.85167324205</c:v>
                </c:pt>
                <c:pt idx="4711">
                  <c:v>640695.24625245552</c:v>
                </c:pt>
                <c:pt idx="4712">
                  <c:v>640773.64083166886</c:v>
                </c:pt>
                <c:pt idx="4713">
                  <c:v>640852.03541088232</c:v>
                </c:pt>
                <c:pt idx="4714">
                  <c:v>640930.42999009578</c:v>
                </c:pt>
                <c:pt idx="4715">
                  <c:v>641008.82456930913</c:v>
                </c:pt>
                <c:pt idx="4716">
                  <c:v>641087.21914852271</c:v>
                </c:pt>
                <c:pt idx="4717">
                  <c:v>641165.61372773605</c:v>
                </c:pt>
                <c:pt idx="4718">
                  <c:v>641244.0083069494</c:v>
                </c:pt>
                <c:pt idx="4719">
                  <c:v>641322.40288616274</c:v>
                </c:pt>
                <c:pt idx="4720">
                  <c:v>641400.79746537632</c:v>
                </c:pt>
                <c:pt idx="4721">
                  <c:v>641479.19204458967</c:v>
                </c:pt>
                <c:pt idx="4722">
                  <c:v>641557.58662380325</c:v>
                </c:pt>
                <c:pt idx="4723">
                  <c:v>641635.98120301659</c:v>
                </c:pt>
                <c:pt idx="4724">
                  <c:v>641714.37578222994</c:v>
                </c:pt>
                <c:pt idx="4725">
                  <c:v>641792.77036144328</c:v>
                </c:pt>
                <c:pt idx="4726">
                  <c:v>641871.16494065674</c:v>
                </c:pt>
                <c:pt idx="4727">
                  <c:v>641949.55951987021</c:v>
                </c:pt>
                <c:pt idx="4728">
                  <c:v>642027.95409908355</c:v>
                </c:pt>
                <c:pt idx="4729">
                  <c:v>642106.34867829701</c:v>
                </c:pt>
                <c:pt idx="4730">
                  <c:v>642184.74325751048</c:v>
                </c:pt>
                <c:pt idx="4731">
                  <c:v>642263.13783672382</c:v>
                </c:pt>
                <c:pt idx="4732">
                  <c:v>642341.53241593728</c:v>
                </c:pt>
                <c:pt idx="4733">
                  <c:v>642419.92699515074</c:v>
                </c:pt>
                <c:pt idx="4734">
                  <c:v>642498.32157436409</c:v>
                </c:pt>
                <c:pt idx="4735">
                  <c:v>642576.71615357767</c:v>
                </c:pt>
                <c:pt idx="4736">
                  <c:v>642655.11073279101</c:v>
                </c:pt>
                <c:pt idx="4737">
                  <c:v>642733.50531200448</c:v>
                </c:pt>
                <c:pt idx="4738">
                  <c:v>642811.89989121782</c:v>
                </c:pt>
                <c:pt idx="4739">
                  <c:v>642890.29447043128</c:v>
                </c:pt>
                <c:pt idx="4740">
                  <c:v>642968.68904964463</c:v>
                </c:pt>
                <c:pt idx="4741">
                  <c:v>643047.08362885821</c:v>
                </c:pt>
                <c:pt idx="4742">
                  <c:v>643125.47820807155</c:v>
                </c:pt>
                <c:pt idx="4743">
                  <c:v>643203.87278728501</c:v>
                </c:pt>
                <c:pt idx="4744">
                  <c:v>643282.26736649836</c:v>
                </c:pt>
                <c:pt idx="4745">
                  <c:v>643360.66194571182</c:v>
                </c:pt>
                <c:pt idx="4746">
                  <c:v>643439.05652492517</c:v>
                </c:pt>
                <c:pt idx="4747">
                  <c:v>643517.45110413874</c:v>
                </c:pt>
                <c:pt idx="4748">
                  <c:v>643595.84568335209</c:v>
                </c:pt>
                <c:pt idx="4749">
                  <c:v>643674.24026256544</c:v>
                </c:pt>
                <c:pt idx="4750">
                  <c:v>643752.63484177901</c:v>
                </c:pt>
                <c:pt idx="4751">
                  <c:v>643831.02942099236</c:v>
                </c:pt>
                <c:pt idx="4752">
                  <c:v>643909.42400020582</c:v>
                </c:pt>
                <c:pt idx="4753">
                  <c:v>643987.81857941917</c:v>
                </c:pt>
                <c:pt idx="4754">
                  <c:v>644066.21315863263</c:v>
                </c:pt>
                <c:pt idx="4755">
                  <c:v>644144.60773784597</c:v>
                </c:pt>
                <c:pt idx="4756">
                  <c:v>644223.00231705955</c:v>
                </c:pt>
                <c:pt idx="4757">
                  <c:v>644301.3968962729</c:v>
                </c:pt>
                <c:pt idx="4758">
                  <c:v>644379.79147548624</c:v>
                </c:pt>
                <c:pt idx="4759">
                  <c:v>644458.18605469959</c:v>
                </c:pt>
                <c:pt idx="4760">
                  <c:v>644536.58063391317</c:v>
                </c:pt>
                <c:pt idx="4761">
                  <c:v>644614.97521312651</c:v>
                </c:pt>
                <c:pt idx="4762">
                  <c:v>644693.36979234009</c:v>
                </c:pt>
                <c:pt idx="4763">
                  <c:v>644771.76437155344</c:v>
                </c:pt>
                <c:pt idx="4764">
                  <c:v>644850.15895076678</c:v>
                </c:pt>
                <c:pt idx="4765">
                  <c:v>644928.55352998013</c:v>
                </c:pt>
                <c:pt idx="4766">
                  <c:v>645006.94810919371</c:v>
                </c:pt>
                <c:pt idx="4767">
                  <c:v>645085.34268840705</c:v>
                </c:pt>
                <c:pt idx="4768">
                  <c:v>645163.73726762051</c:v>
                </c:pt>
                <c:pt idx="4769">
                  <c:v>645242.13184683397</c:v>
                </c:pt>
                <c:pt idx="4770">
                  <c:v>645320.52642604732</c:v>
                </c:pt>
                <c:pt idx="4771">
                  <c:v>645398.92100526078</c:v>
                </c:pt>
                <c:pt idx="4772">
                  <c:v>645477.31558447424</c:v>
                </c:pt>
                <c:pt idx="4773">
                  <c:v>645555.71016368759</c:v>
                </c:pt>
                <c:pt idx="4774">
                  <c:v>645634.10474290093</c:v>
                </c:pt>
                <c:pt idx="4775">
                  <c:v>645712.49932211451</c:v>
                </c:pt>
                <c:pt idx="4776">
                  <c:v>645790.89390132786</c:v>
                </c:pt>
                <c:pt idx="4777">
                  <c:v>645869.28848054132</c:v>
                </c:pt>
                <c:pt idx="4778">
                  <c:v>645947.68305975467</c:v>
                </c:pt>
                <c:pt idx="4779">
                  <c:v>646026.07763896813</c:v>
                </c:pt>
                <c:pt idx="4780">
                  <c:v>646104.47221818147</c:v>
                </c:pt>
                <c:pt idx="4781">
                  <c:v>646182.86679739505</c:v>
                </c:pt>
                <c:pt idx="4782">
                  <c:v>646261.2613766084</c:v>
                </c:pt>
                <c:pt idx="4783">
                  <c:v>646339.65595582186</c:v>
                </c:pt>
                <c:pt idx="4784">
                  <c:v>646418.05053503532</c:v>
                </c:pt>
                <c:pt idx="4785">
                  <c:v>646496.44511424867</c:v>
                </c:pt>
                <c:pt idx="4786">
                  <c:v>646574.83969346213</c:v>
                </c:pt>
                <c:pt idx="4787">
                  <c:v>646653.23427267559</c:v>
                </c:pt>
                <c:pt idx="4788">
                  <c:v>646731.62885188893</c:v>
                </c:pt>
                <c:pt idx="4789">
                  <c:v>646810.0234311024</c:v>
                </c:pt>
                <c:pt idx="4790">
                  <c:v>646888.41801031586</c:v>
                </c:pt>
                <c:pt idx="4791">
                  <c:v>646966.8125895292</c:v>
                </c:pt>
                <c:pt idx="4792">
                  <c:v>647045.20716874267</c:v>
                </c:pt>
                <c:pt idx="4793">
                  <c:v>647123.60174795613</c:v>
                </c:pt>
                <c:pt idx="4794">
                  <c:v>647201.99632716947</c:v>
                </c:pt>
                <c:pt idx="4795">
                  <c:v>647280.39090638293</c:v>
                </c:pt>
                <c:pt idx="4796">
                  <c:v>647358.7854855964</c:v>
                </c:pt>
                <c:pt idx="4797">
                  <c:v>647437.18006480974</c:v>
                </c:pt>
                <c:pt idx="4798">
                  <c:v>647515.57464402309</c:v>
                </c:pt>
                <c:pt idx="4799">
                  <c:v>647593.96922323643</c:v>
                </c:pt>
                <c:pt idx="4800">
                  <c:v>647672.36380245001</c:v>
                </c:pt>
                <c:pt idx="4801">
                  <c:v>647750.75838166336</c:v>
                </c:pt>
                <c:pt idx="4802">
                  <c:v>647829.15296087693</c:v>
                </c:pt>
                <c:pt idx="4803">
                  <c:v>647907.54754009028</c:v>
                </c:pt>
                <c:pt idx="4804">
                  <c:v>647985.94211930363</c:v>
                </c:pt>
                <c:pt idx="4805">
                  <c:v>648064.3366985172</c:v>
                </c:pt>
                <c:pt idx="4806">
                  <c:v>648142.73127773055</c:v>
                </c:pt>
                <c:pt idx="4807">
                  <c:v>648221.12585694389</c:v>
                </c:pt>
                <c:pt idx="4808">
                  <c:v>648299.52043615736</c:v>
                </c:pt>
                <c:pt idx="4809">
                  <c:v>648377.91501537082</c:v>
                </c:pt>
                <c:pt idx="4810">
                  <c:v>648456.30959458416</c:v>
                </c:pt>
                <c:pt idx="4811">
                  <c:v>648534.70417379763</c:v>
                </c:pt>
                <c:pt idx="4812">
                  <c:v>648613.09875301109</c:v>
                </c:pt>
                <c:pt idx="4813">
                  <c:v>648691.49333222443</c:v>
                </c:pt>
                <c:pt idx="4814">
                  <c:v>648769.88791143789</c:v>
                </c:pt>
                <c:pt idx="4815">
                  <c:v>648848.28249065136</c:v>
                </c:pt>
                <c:pt idx="4816">
                  <c:v>648926.6770698647</c:v>
                </c:pt>
                <c:pt idx="4817">
                  <c:v>649005.07164907816</c:v>
                </c:pt>
                <c:pt idx="4818">
                  <c:v>649083.46622829163</c:v>
                </c:pt>
                <c:pt idx="4819">
                  <c:v>649161.86080750497</c:v>
                </c:pt>
                <c:pt idx="4820">
                  <c:v>649240.25538671843</c:v>
                </c:pt>
                <c:pt idx="4821">
                  <c:v>649318.64996593189</c:v>
                </c:pt>
                <c:pt idx="4822">
                  <c:v>649397.04454514524</c:v>
                </c:pt>
                <c:pt idx="4823">
                  <c:v>649475.4391243587</c:v>
                </c:pt>
                <c:pt idx="4824">
                  <c:v>649553.83370357216</c:v>
                </c:pt>
                <c:pt idx="4825">
                  <c:v>649632.22828278551</c:v>
                </c:pt>
                <c:pt idx="4826">
                  <c:v>649710.62286199897</c:v>
                </c:pt>
                <c:pt idx="4827">
                  <c:v>649789.01744121243</c:v>
                </c:pt>
                <c:pt idx="4828">
                  <c:v>649867.41202042578</c:v>
                </c:pt>
                <c:pt idx="4829">
                  <c:v>649945.80659963924</c:v>
                </c:pt>
                <c:pt idx="4830">
                  <c:v>650024.2011788527</c:v>
                </c:pt>
                <c:pt idx="4831">
                  <c:v>650102.59575806605</c:v>
                </c:pt>
                <c:pt idx="4832">
                  <c:v>650180.99033727951</c:v>
                </c:pt>
                <c:pt idx="4833">
                  <c:v>650259.38491649297</c:v>
                </c:pt>
                <c:pt idx="4834">
                  <c:v>650337.77949570632</c:v>
                </c:pt>
                <c:pt idx="4835">
                  <c:v>650416.17407491978</c:v>
                </c:pt>
                <c:pt idx="4836">
                  <c:v>650494.56865413324</c:v>
                </c:pt>
                <c:pt idx="4837">
                  <c:v>650572.96323334659</c:v>
                </c:pt>
                <c:pt idx="4838">
                  <c:v>650651.35781255993</c:v>
                </c:pt>
                <c:pt idx="4839">
                  <c:v>650729.75239177351</c:v>
                </c:pt>
                <c:pt idx="4840">
                  <c:v>650808.14697098685</c:v>
                </c:pt>
                <c:pt idx="4841">
                  <c:v>650886.5415502002</c:v>
                </c:pt>
                <c:pt idx="4842">
                  <c:v>650964.93612941378</c:v>
                </c:pt>
                <c:pt idx="4843">
                  <c:v>651043.33070862712</c:v>
                </c:pt>
                <c:pt idx="4844">
                  <c:v>651121.72528784047</c:v>
                </c:pt>
                <c:pt idx="4845">
                  <c:v>651200.11986705405</c:v>
                </c:pt>
                <c:pt idx="4846">
                  <c:v>651278.51444626739</c:v>
                </c:pt>
                <c:pt idx="4847">
                  <c:v>651356.90902548074</c:v>
                </c:pt>
                <c:pt idx="4848">
                  <c:v>651435.3036046942</c:v>
                </c:pt>
                <c:pt idx="4849">
                  <c:v>651513.69818390766</c:v>
                </c:pt>
                <c:pt idx="4850">
                  <c:v>651592.09276312101</c:v>
                </c:pt>
                <c:pt idx="4851">
                  <c:v>651670.48734233447</c:v>
                </c:pt>
                <c:pt idx="4852">
                  <c:v>651748.88192154793</c:v>
                </c:pt>
                <c:pt idx="4853">
                  <c:v>651827.27650076128</c:v>
                </c:pt>
                <c:pt idx="4854">
                  <c:v>651905.67107997474</c:v>
                </c:pt>
                <c:pt idx="4855">
                  <c:v>651984.0656591882</c:v>
                </c:pt>
                <c:pt idx="4856">
                  <c:v>652062.46023840155</c:v>
                </c:pt>
                <c:pt idx="4857">
                  <c:v>652140.85481761501</c:v>
                </c:pt>
                <c:pt idx="4858">
                  <c:v>652219.24939682847</c:v>
                </c:pt>
                <c:pt idx="4859">
                  <c:v>652297.64397604181</c:v>
                </c:pt>
                <c:pt idx="4860">
                  <c:v>652376.03855525528</c:v>
                </c:pt>
                <c:pt idx="4861">
                  <c:v>652454.43313446874</c:v>
                </c:pt>
                <c:pt idx="4862">
                  <c:v>652532.82771368208</c:v>
                </c:pt>
                <c:pt idx="4863">
                  <c:v>652611.22229289555</c:v>
                </c:pt>
                <c:pt idx="4864">
                  <c:v>652689.61687210901</c:v>
                </c:pt>
                <c:pt idx="4865">
                  <c:v>652768.01145132235</c:v>
                </c:pt>
                <c:pt idx="4866">
                  <c:v>652846.40603053581</c:v>
                </c:pt>
                <c:pt idx="4867">
                  <c:v>652924.80060974928</c:v>
                </c:pt>
                <c:pt idx="4868">
                  <c:v>653003.19518896262</c:v>
                </c:pt>
                <c:pt idx="4869">
                  <c:v>653081.58976817608</c:v>
                </c:pt>
                <c:pt idx="4870">
                  <c:v>653159.98434738955</c:v>
                </c:pt>
                <c:pt idx="4871">
                  <c:v>653238.37892660289</c:v>
                </c:pt>
                <c:pt idx="4872">
                  <c:v>653316.77350581635</c:v>
                </c:pt>
                <c:pt idx="4873">
                  <c:v>653395.16808502981</c:v>
                </c:pt>
                <c:pt idx="4874">
                  <c:v>653473.56266424316</c:v>
                </c:pt>
                <c:pt idx="4875">
                  <c:v>653551.95724345662</c:v>
                </c:pt>
                <c:pt idx="4876">
                  <c:v>653630.35182267008</c:v>
                </c:pt>
                <c:pt idx="4877">
                  <c:v>653708.74640188343</c:v>
                </c:pt>
                <c:pt idx="4878">
                  <c:v>653787.14098109677</c:v>
                </c:pt>
                <c:pt idx="4879">
                  <c:v>653865.53556031035</c:v>
                </c:pt>
                <c:pt idx="4880">
                  <c:v>653943.9301395237</c:v>
                </c:pt>
                <c:pt idx="4881">
                  <c:v>654022.32471873704</c:v>
                </c:pt>
                <c:pt idx="4882">
                  <c:v>654100.71929795062</c:v>
                </c:pt>
                <c:pt idx="4883">
                  <c:v>654179.11387716397</c:v>
                </c:pt>
                <c:pt idx="4884">
                  <c:v>654257.50845637731</c:v>
                </c:pt>
                <c:pt idx="4885">
                  <c:v>654335.90303559089</c:v>
                </c:pt>
                <c:pt idx="4886">
                  <c:v>654414.29761480424</c:v>
                </c:pt>
                <c:pt idx="4887">
                  <c:v>654492.69219401758</c:v>
                </c:pt>
                <c:pt idx="4888">
                  <c:v>654571.08677323104</c:v>
                </c:pt>
                <c:pt idx="4889">
                  <c:v>654649.48135244451</c:v>
                </c:pt>
                <c:pt idx="4890">
                  <c:v>654727.87593165785</c:v>
                </c:pt>
                <c:pt idx="4891">
                  <c:v>654806.27051087131</c:v>
                </c:pt>
                <c:pt idx="4892">
                  <c:v>654884.66509008477</c:v>
                </c:pt>
                <c:pt idx="4893">
                  <c:v>654963.05966929812</c:v>
                </c:pt>
                <c:pt idx="4894">
                  <c:v>655041.45424851158</c:v>
                </c:pt>
                <c:pt idx="4895">
                  <c:v>655119.84882772504</c:v>
                </c:pt>
                <c:pt idx="4896">
                  <c:v>655198.24340693839</c:v>
                </c:pt>
                <c:pt idx="4897">
                  <c:v>655276.63798615185</c:v>
                </c:pt>
                <c:pt idx="4898">
                  <c:v>655355.03256536531</c:v>
                </c:pt>
                <c:pt idx="4899">
                  <c:v>655433.42714457866</c:v>
                </c:pt>
                <c:pt idx="4900">
                  <c:v>655511.82172379212</c:v>
                </c:pt>
                <c:pt idx="4901">
                  <c:v>655590.21630300558</c:v>
                </c:pt>
                <c:pt idx="4902">
                  <c:v>655668.61088221893</c:v>
                </c:pt>
                <c:pt idx="4903">
                  <c:v>655747.00546143251</c:v>
                </c:pt>
                <c:pt idx="4904">
                  <c:v>655825.40004064585</c:v>
                </c:pt>
                <c:pt idx="4905">
                  <c:v>655903.79461985931</c:v>
                </c:pt>
                <c:pt idx="4906">
                  <c:v>655982.18919907266</c:v>
                </c:pt>
                <c:pt idx="4907">
                  <c:v>656060.58377828612</c:v>
                </c:pt>
                <c:pt idx="4908">
                  <c:v>656138.97835749947</c:v>
                </c:pt>
                <c:pt idx="4909">
                  <c:v>656217.37293671304</c:v>
                </c:pt>
                <c:pt idx="4910">
                  <c:v>656295.76751592639</c:v>
                </c:pt>
                <c:pt idx="4911">
                  <c:v>656374.16209513985</c:v>
                </c:pt>
                <c:pt idx="4912">
                  <c:v>656452.5566743532</c:v>
                </c:pt>
                <c:pt idx="4913">
                  <c:v>656530.95125356666</c:v>
                </c:pt>
                <c:pt idx="4914">
                  <c:v>656609.34583278</c:v>
                </c:pt>
                <c:pt idx="4915">
                  <c:v>656687.74041199347</c:v>
                </c:pt>
                <c:pt idx="4916">
                  <c:v>656766.13499120693</c:v>
                </c:pt>
                <c:pt idx="4917">
                  <c:v>656844.52957042027</c:v>
                </c:pt>
                <c:pt idx="4918">
                  <c:v>656922.92414963373</c:v>
                </c:pt>
                <c:pt idx="4919">
                  <c:v>657001.3187288472</c:v>
                </c:pt>
                <c:pt idx="4920">
                  <c:v>657079.71330806066</c:v>
                </c:pt>
                <c:pt idx="4921">
                  <c:v>657158.10788727389</c:v>
                </c:pt>
                <c:pt idx="4922">
                  <c:v>657236.50246648747</c:v>
                </c:pt>
                <c:pt idx="4923">
                  <c:v>657314.89704570081</c:v>
                </c:pt>
                <c:pt idx="4924">
                  <c:v>657393.29162491439</c:v>
                </c:pt>
                <c:pt idx="4925">
                  <c:v>657471.68620412773</c:v>
                </c:pt>
                <c:pt idx="4926">
                  <c:v>657550.08078334108</c:v>
                </c:pt>
                <c:pt idx="4927">
                  <c:v>657628.47536255443</c:v>
                </c:pt>
                <c:pt idx="4928">
                  <c:v>657706.869941768</c:v>
                </c:pt>
                <c:pt idx="4929">
                  <c:v>657785.26452098135</c:v>
                </c:pt>
                <c:pt idx="4930">
                  <c:v>657863.65910019493</c:v>
                </c:pt>
                <c:pt idx="4931">
                  <c:v>657942.05367940816</c:v>
                </c:pt>
                <c:pt idx="4932">
                  <c:v>658020.44825862162</c:v>
                </c:pt>
                <c:pt idx="4933">
                  <c:v>658098.84283783496</c:v>
                </c:pt>
                <c:pt idx="4934">
                  <c:v>658177.23741704854</c:v>
                </c:pt>
                <c:pt idx="4935">
                  <c:v>658255.63199626189</c:v>
                </c:pt>
                <c:pt idx="4936">
                  <c:v>658334.02657547535</c:v>
                </c:pt>
                <c:pt idx="4937">
                  <c:v>658412.42115468881</c:v>
                </c:pt>
                <c:pt idx="4938">
                  <c:v>658490.81573390216</c:v>
                </c:pt>
                <c:pt idx="4939">
                  <c:v>658569.21031311562</c:v>
                </c:pt>
                <c:pt idx="4940">
                  <c:v>658647.60489232896</c:v>
                </c:pt>
                <c:pt idx="4941">
                  <c:v>658725.99947154243</c:v>
                </c:pt>
                <c:pt idx="4942">
                  <c:v>658804.39405075577</c:v>
                </c:pt>
                <c:pt idx="4943">
                  <c:v>658882.78862996935</c:v>
                </c:pt>
                <c:pt idx="4944">
                  <c:v>658961.18320918269</c:v>
                </c:pt>
                <c:pt idx="4945">
                  <c:v>659039.57778839616</c:v>
                </c:pt>
                <c:pt idx="4946">
                  <c:v>659117.9723676095</c:v>
                </c:pt>
                <c:pt idx="4947">
                  <c:v>659196.36694682296</c:v>
                </c:pt>
                <c:pt idx="4948">
                  <c:v>659274.76152603631</c:v>
                </c:pt>
                <c:pt idx="4949">
                  <c:v>659353.15610524989</c:v>
                </c:pt>
                <c:pt idx="4950">
                  <c:v>659431.55068446323</c:v>
                </c:pt>
                <c:pt idx="4951">
                  <c:v>659509.94526367669</c:v>
                </c:pt>
                <c:pt idx="4952">
                  <c:v>659588.33984289004</c:v>
                </c:pt>
                <c:pt idx="4953">
                  <c:v>659666.7344221035</c:v>
                </c:pt>
                <c:pt idx="4954">
                  <c:v>659745.12900131696</c:v>
                </c:pt>
                <c:pt idx="4955">
                  <c:v>659823.52358053043</c:v>
                </c:pt>
                <c:pt idx="4956">
                  <c:v>659901.91815974377</c:v>
                </c:pt>
                <c:pt idx="4957">
                  <c:v>659980.31273895723</c:v>
                </c:pt>
                <c:pt idx="4958">
                  <c:v>660058.70731817069</c:v>
                </c:pt>
                <c:pt idx="4959">
                  <c:v>660137.10189738404</c:v>
                </c:pt>
                <c:pt idx="4960">
                  <c:v>660215.4964765975</c:v>
                </c:pt>
                <c:pt idx="4961">
                  <c:v>660293.89105581096</c:v>
                </c:pt>
                <c:pt idx="4962">
                  <c:v>660372.28563502431</c:v>
                </c:pt>
                <c:pt idx="4963">
                  <c:v>660450.68021423765</c:v>
                </c:pt>
                <c:pt idx="4964">
                  <c:v>660529.07479345123</c:v>
                </c:pt>
                <c:pt idx="4965">
                  <c:v>660607.46937266458</c:v>
                </c:pt>
                <c:pt idx="4966">
                  <c:v>660685.86395187792</c:v>
                </c:pt>
                <c:pt idx="4967">
                  <c:v>660764.25853109127</c:v>
                </c:pt>
                <c:pt idx="4968">
                  <c:v>660842.65311030485</c:v>
                </c:pt>
                <c:pt idx="4969">
                  <c:v>660921.04768951819</c:v>
                </c:pt>
                <c:pt idx="4970">
                  <c:v>660999.44226873177</c:v>
                </c:pt>
                <c:pt idx="4971">
                  <c:v>661077.83684794512</c:v>
                </c:pt>
                <c:pt idx="4972">
                  <c:v>661156.23142715846</c:v>
                </c:pt>
                <c:pt idx="4973">
                  <c:v>661234.62600637192</c:v>
                </c:pt>
                <c:pt idx="4974">
                  <c:v>661313.02058558539</c:v>
                </c:pt>
                <c:pt idx="4975">
                  <c:v>661391.41516479873</c:v>
                </c:pt>
                <c:pt idx="4976">
                  <c:v>661469.80974401219</c:v>
                </c:pt>
                <c:pt idx="4977">
                  <c:v>661548.20432322565</c:v>
                </c:pt>
                <c:pt idx="4978">
                  <c:v>661626.598902439</c:v>
                </c:pt>
                <c:pt idx="4979">
                  <c:v>661704.99348165246</c:v>
                </c:pt>
                <c:pt idx="4980">
                  <c:v>661783.38806086592</c:v>
                </c:pt>
                <c:pt idx="4981">
                  <c:v>661861.78264007927</c:v>
                </c:pt>
                <c:pt idx="4982">
                  <c:v>661940.17721929273</c:v>
                </c:pt>
                <c:pt idx="4983">
                  <c:v>662018.57179850619</c:v>
                </c:pt>
                <c:pt idx="4984">
                  <c:v>662096.96637771954</c:v>
                </c:pt>
                <c:pt idx="4985">
                  <c:v>662175.360956933</c:v>
                </c:pt>
                <c:pt idx="4986">
                  <c:v>662253.75553614646</c:v>
                </c:pt>
                <c:pt idx="4987">
                  <c:v>662332.15011535981</c:v>
                </c:pt>
                <c:pt idx="4988">
                  <c:v>662410.54469457327</c:v>
                </c:pt>
                <c:pt idx="4989">
                  <c:v>662488.93927378673</c:v>
                </c:pt>
                <c:pt idx="4990">
                  <c:v>662567.33385300008</c:v>
                </c:pt>
                <c:pt idx="4991">
                  <c:v>662645.72843221354</c:v>
                </c:pt>
                <c:pt idx="4992">
                  <c:v>662724.123011427</c:v>
                </c:pt>
                <c:pt idx="4993">
                  <c:v>662802.51759064035</c:v>
                </c:pt>
                <c:pt idx="4994">
                  <c:v>662880.91216985381</c:v>
                </c:pt>
                <c:pt idx="4995">
                  <c:v>662959.30674906727</c:v>
                </c:pt>
                <c:pt idx="4996">
                  <c:v>663037.70132828061</c:v>
                </c:pt>
                <c:pt idx="4997">
                  <c:v>663116.09590749408</c:v>
                </c:pt>
                <c:pt idx="4998">
                  <c:v>663194.49048670754</c:v>
                </c:pt>
                <c:pt idx="4999">
                  <c:v>663272.88506592088</c:v>
                </c:pt>
                <c:pt idx="5000">
                  <c:v>663351.27964513435</c:v>
                </c:pt>
                <c:pt idx="5001">
                  <c:v>663429.67422434781</c:v>
                </c:pt>
                <c:pt idx="5002">
                  <c:v>663508.06880356115</c:v>
                </c:pt>
                <c:pt idx="5003">
                  <c:v>663586.4633827745</c:v>
                </c:pt>
                <c:pt idx="5004">
                  <c:v>663664.85796198808</c:v>
                </c:pt>
                <c:pt idx="5005">
                  <c:v>663743.25254120142</c:v>
                </c:pt>
                <c:pt idx="5006">
                  <c:v>663821.64712041477</c:v>
                </c:pt>
                <c:pt idx="5007">
                  <c:v>663900.04169962835</c:v>
                </c:pt>
                <c:pt idx="5008">
                  <c:v>663978.43627884169</c:v>
                </c:pt>
                <c:pt idx="5009">
                  <c:v>664056.83085805504</c:v>
                </c:pt>
                <c:pt idx="5010">
                  <c:v>664135.22543726861</c:v>
                </c:pt>
                <c:pt idx="5011">
                  <c:v>664213.62001648196</c:v>
                </c:pt>
                <c:pt idx="5012">
                  <c:v>664292.01459569531</c:v>
                </c:pt>
                <c:pt idx="5013">
                  <c:v>664370.40917490877</c:v>
                </c:pt>
                <c:pt idx="5014">
                  <c:v>664448.80375412223</c:v>
                </c:pt>
                <c:pt idx="5015">
                  <c:v>664527.19833333557</c:v>
                </c:pt>
                <c:pt idx="5016">
                  <c:v>664605.59291254904</c:v>
                </c:pt>
                <c:pt idx="5017">
                  <c:v>664683.9874917625</c:v>
                </c:pt>
                <c:pt idx="5018">
                  <c:v>664762.38207097584</c:v>
                </c:pt>
                <c:pt idx="5019">
                  <c:v>664840.77665018931</c:v>
                </c:pt>
                <c:pt idx="5020">
                  <c:v>664919.17122940277</c:v>
                </c:pt>
                <c:pt idx="5021">
                  <c:v>664997.56580861611</c:v>
                </c:pt>
                <c:pt idx="5022">
                  <c:v>665075.96038782957</c:v>
                </c:pt>
                <c:pt idx="5023">
                  <c:v>665154.35496704304</c:v>
                </c:pt>
                <c:pt idx="5024">
                  <c:v>665232.74954625638</c:v>
                </c:pt>
                <c:pt idx="5025">
                  <c:v>665311.14412546984</c:v>
                </c:pt>
                <c:pt idx="5026">
                  <c:v>665389.53870468331</c:v>
                </c:pt>
                <c:pt idx="5027">
                  <c:v>665467.93328389665</c:v>
                </c:pt>
                <c:pt idx="5028">
                  <c:v>665546.32786311011</c:v>
                </c:pt>
                <c:pt idx="5029">
                  <c:v>665624.72244232357</c:v>
                </c:pt>
                <c:pt idx="5030">
                  <c:v>665703.11702153692</c:v>
                </c:pt>
                <c:pt idx="5031">
                  <c:v>665781.51160075038</c:v>
                </c:pt>
                <c:pt idx="5032">
                  <c:v>665859.90617996384</c:v>
                </c:pt>
                <c:pt idx="5033">
                  <c:v>665938.30075917719</c:v>
                </c:pt>
                <c:pt idx="5034">
                  <c:v>666016.69533839065</c:v>
                </c:pt>
                <c:pt idx="5035">
                  <c:v>666095.08991760411</c:v>
                </c:pt>
                <c:pt idx="5036">
                  <c:v>666173.48449681746</c:v>
                </c:pt>
                <c:pt idx="5037">
                  <c:v>666251.87907603092</c:v>
                </c:pt>
                <c:pt idx="5038">
                  <c:v>666330.27365524438</c:v>
                </c:pt>
                <c:pt idx="5039">
                  <c:v>666408.66823445773</c:v>
                </c:pt>
                <c:pt idx="5040">
                  <c:v>666487.06281367119</c:v>
                </c:pt>
                <c:pt idx="5041">
                  <c:v>666565.45739288465</c:v>
                </c:pt>
                <c:pt idx="5042">
                  <c:v>666643.851972098</c:v>
                </c:pt>
                <c:pt idx="5043">
                  <c:v>666722.24655131134</c:v>
                </c:pt>
                <c:pt idx="5044">
                  <c:v>666800.64113052492</c:v>
                </c:pt>
                <c:pt idx="5045">
                  <c:v>666879.03570973827</c:v>
                </c:pt>
                <c:pt idx="5046">
                  <c:v>666957.43028895161</c:v>
                </c:pt>
                <c:pt idx="5047">
                  <c:v>667035.82486816519</c:v>
                </c:pt>
                <c:pt idx="5048">
                  <c:v>667114.21944737853</c:v>
                </c:pt>
                <c:pt idx="5049">
                  <c:v>667192.61402659188</c:v>
                </c:pt>
                <c:pt idx="5050">
                  <c:v>667271.00860580546</c:v>
                </c:pt>
                <c:pt idx="5051">
                  <c:v>667349.4031850188</c:v>
                </c:pt>
                <c:pt idx="5052">
                  <c:v>667427.79776423215</c:v>
                </c:pt>
                <c:pt idx="5053">
                  <c:v>667506.19234344561</c:v>
                </c:pt>
                <c:pt idx="5054">
                  <c:v>667584.58692265907</c:v>
                </c:pt>
                <c:pt idx="5055">
                  <c:v>667662.98150187242</c:v>
                </c:pt>
                <c:pt idx="5056">
                  <c:v>667741.37608108588</c:v>
                </c:pt>
                <c:pt idx="5057">
                  <c:v>667819.77066029934</c:v>
                </c:pt>
                <c:pt idx="5058">
                  <c:v>667898.16523951269</c:v>
                </c:pt>
                <c:pt idx="5059">
                  <c:v>667976.55981872615</c:v>
                </c:pt>
                <c:pt idx="5060">
                  <c:v>668054.95439793961</c:v>
                </c:pt>
                <c:pt idx="5061">
                  <c:v>668133.34897715296</c:v>
                </c:pt>
                <c:pt idx="5062">
                  <c:v>668211.74355636642</c:v>
                </c:pt>
                <c:pt idx="5063">
                  <c:v>668290.13813557988</c:v>
                </c:pt>
                <c:pt idx="5064">
                  <c:v>668368.53271479323</c:v>
                </c:pt>
                <c:pt idx="5065">
                  <c:v>668446.92729400669</c:v>
                </c:pt>
                <c:pt idx="5066">
                  <c:v>668525.32187322015</c:v>
                </c:pt>
                <c:pt idx="5067">
                  <c:v>668603.71645243349</c:v>
                </c:pt>
                <c:pt idx="5068">
                  <c:v>668682.11103164696</c:v>
                </c:pt>
                <c:pt idx="5069">
                  <c:v>668760.50561086042</c:v>
                </c:pt>
                <c:pt idx="5070">
                  <c:v>668838.90019007376</c:v>
                </c:pt>
                <c:pt idx="5071">
                  <c:v>668917.29476928723</c:v>
                </c:pt>
                <c:pt idx="5072">
                  <c:v>668995.68934850069</c:v>
                </c:pt>
                <c:pt idx="5073">
                  <c:v>669074.08392771403</c:v>
                </c:pt>
                <c:pt idx="5074">
                  <c:v>669152.47850692749</c:v>
                </c:pt>
                <c:pt idx="5075">
                  <c:v>669230.87308614096</c:v>
                </c:pt>
                <c:pt idx="5076">
                  <c:v>669309.2676653543</c:v>
                </c:pt>
                <c:pt idx="5077">
                  <c:v>669387.66224456788</c:v>
                </c:pt>
                <c:pt idx="5078">
                  <c:v>669466.05682378123</c:v>
                </c:pt>
                <c:pt idx="5079">
                  <c:v>669544.45140299457</c:v>
                </c:pt>
                <c:pt idx="5080">
                  <c:v>669622.84598220803</c:v>
                </c:pt>
                <c:pt idx="5081">
                  <c:v>669701.24056142149</c:v>
                </c:pt>
                <c:pt idx="5082">
                  <c:v>669779.63514063484</c:v>
                </c:pt>
                <c:pt idx="5083">
                  <c:v>669858.02971984819</c:v>
                </c:pt>
                <c:pt idx="5084">
                  <c:v>669936.42429906176</c:v>
                </c:pt>
                <c:pt idx="5085">
                  <c:v>670014.81887827511</c:v>
                </c:pt>
                <c:pt idx="5086">
                  <c:v>670093.21345748845</c:v>
                </c:pt>
                <c:pt idx="5087">
                  <c:v>670171.60803670203</c:v>
                </c:pt>
                <c:pt idx="5088">
                  <c:v>670250.00261591538</c:v>
                </c:pt>
                <c:pt idx="5089">
                  <c:v>670328.39719512872</c:v>
                </c:pt>
                <c:pt idx="5090">
                  <c:v>670406.7917743423</c:v>
                </c:pt>
                <c:pt idx="5091">
                  <c:v>670485.18635355565</c:v>
                </c:pt>
                <c:pt idx="5092">
                  <c:v>670563.58093276923</c:v>
                </c:pt>
                <c:pt idx="5093">
                  <c:v>670641.97551198245</c:v>
                </c:pt>
                <c:pt idx="5094">
                  <c:v>670720.37009119592</c:v>
                </c:pt>
                <c:pt idx="5095">
                  <c:v>670798.76467040926</c:v>
                </c:pt>
                <c:pt idx="5096">
                  <c:v>670877.15924962284</c:v>
                </c:pt>
                <c:pt idx="5097">
                  <c:v>670955.55382883619</c:v>
                </c:pt>
                <c:pt idx="5098">
                  <c:v>671033.94840804965</c:v>
                </c:pt>
                <c:pt idx="5099">
                  <c:v>671112.34298726299</c:v>
                </c:pt>
                <c:pt idx="5100">
                  <c:v>671190.73756647645</c:v>
                </c:pt>
                <c:pt idx="5101">
                  <c:v>671269.1321456898</c:v>
                </c:pt>
                <c:pt idx="5102">
                  <c:v>671347.52672490338</c:v>
                </c:pt>
                <c:pt idx="5103">
                  <c:v>671425.92130411672</c:v>
                </c:pt>
                <c:pt idx="5104">
                  <c:v>671504.31588333007</c:v>
                </c:pt>
                <c:pt idx="5105">
                  <c:v>671582.71046254353</c:v>
                </c:pt>
                <c:pt idx="5106">
                  <c:v>671661.10504175699</c:v>
                </c:pt>
                <c:pt idx="5107">
                  <c:v>671739.49962097034</c:v>
                </c:pt>
                <c:pt idx="5108">
                  <c:v>671817.8942001838</c:v>
                </c:pt>
                <c:pt idx="5109">
                  <c:v>671896.28877939726</c:v>
                </c:pt>
                <c:pt idx="5110">
                  <c:v>671974.68335861061</c:v>
                </c:pt>
                <c:pt idx="5111">
                  <c:v>672053.07793782419</c:v>
                </c:pt>
                <c:pt idx="5112">
                  <c:v>672131.47251703753</c:v>
                </c:pt>
                <c:pt idx="5113">
                  <c:v>672209.86709625099</c:v>
                </c:pt>
                <c:pt idx="5114">
                  <c:v>672288.26167546434</c:v>
                </c:pt>
                <c:pt idx="5115">
                  <c:v>672366.6562546778</c:v>
                </c:pt>
                <c:pt idx="5116">
                  <c:v>672445.05083389115</c:v>
                </c:pt>
                <c:pt idx="5117">
                  <c:v>672523.44541310472</c:v>
                </c:pt>
                <c:pt idx="5118">
                  <c:v>672601.83999231807</c:v>
                </c:pt>
                <c:pt idx="5119">
                  <c:v>672680.23457153153</c:v>
                </c:pt>
                <c:pt idx="5120">
                  <c:v>672758.62915074488</c:v>
                </c:pt>
                <c:pt idx="5121">
                  <c:v>672837.02372995834</c:v>
                </c:pt>
                <c:pt idx="5122">
                  <c:v>672915.41830917168</c:v>
                </c:pt>
                <c:pt idx="5123">
                  <c:v>672993.81288838526</c:v>
                </c:pt>
                <c:pt idx="5124">
                  <c:v>673072.20746759861</c:v>
                </c:pt>
                <c:pt idx="5125">
                  <c:v>673150.60204681207</c:v>
                </c:pt>
                <c:pt idx="5126">
                  <c:v>673228.99662602553</c:v>
                </c:pt>
                <c:pt idx="5127">
                  <c:v>673307.39120523888</c:v>
                </c:pt>
                <c:pt idx="5128">
                  <c:v>673385.78578445222</c:v>
                </c:pt>
                <c:pt idx="5129">
                  <c:v>673464.18036366557</c:v>
                </c:pt>
                <c:pt idx="5130">
                  <c:v>673542.57494287915</c:v>
                </c:pt>
                <c:pt idx="5131">
                  <c:v>673620.96952209249</c:v>
                </c:pt>
                <c:pt idx="5132">
                  <c:v>673699.36410130607</c:v>
                </c:pt>
                <c:pt idx="5133">
                  <c:v>673777.75868051942</c:v>
                </c:pt>
                <c:pt idx="5134">
                  <c:v>673856.15325973276</c:v>
                </c:pt>
                <c:pt idx="5135">
                  <c:v>673934.54783894611</c:v>
                </c:pt>
                <c:pt idx="5136">
                  <c:v>674012.94241815968</c:v>
                </c:pt>
                <c:pt idx="5137">
                  <c:v>674091.33699737303</c:v>
                </c:pt>
                <c:pt idx="5138">
                  <c:v>674169.73157658649</c:v>
                </c:pt>
                <c:pt idx="5139">
                  <c:v>674248.12615579984</c:v>
                </c:pt>
                <c:pt idx="5140">
                  <c:v>674326.5207350133</c:v>
                </c:pt>
                <c:pt idx="5141">
                  <c:v>674404.91531422664</c:v>
                </c:pt>
                <c:pt idx="5142">
                  <c:v>674483.30989344022</c:v>
                </c:pt>
                <c:pt idx="5143">
                  <c:v>674561.70447265357</c:v>
                </c:pt>
                <c:pt idx="5144">
                  <c:v>674640.09905186703</c:v>
                </c:pt>
                <c:pt idx="5145">
                  <c:v>674718.49363108049</c:v>
                </c:pt>
                <c:pt idx="5146">
                  <c:v>674796.88821029384</c:v>
                </c:pt>
                <c:pt idx="5147">
                  <c:v>674875.2827895073</c:v>
                </c:pt>
                <c:pt idx="5148">
                  <c:v>674953.67736872076</c:v>
                </c:pt>
                <c:pt idx="5149">
                  <c:v>675032.07194793411</c:v>
                </c:pt>
                <c:pt idx="5150">
                  <c:v>675110.46652714757</c:v>
                </c:pt>
                <c:pt idx="5151">
                  <c:v>675188.86110636103</c:v>
                </c:pt>
                <c:pt idx="5152">
                  <c:v>675267.25568557438</c:v>
                </c:pt>
                <c:pt idx="5153">
                  <c:v>675345.65026478784</c:v>
                </c:pt>
                <c:pt idx="5154">
                  <c:v>675424.04484400118</c:v>
                </c:pt>
                <c:pt idx="5155">
                  <c:v>675502.43942321464</c:v>
                </c:pt>
                <c:pt idx="5156">
                  <c:v>675580.83400242799</c:v>
                </c:pt>
                <c:pt idx="5157">
                  <c:v>675659.22858164157</c:v>
                </c:pt>
                <c:pt idx="5158">
                  <c:v>675737.62316085491</c:v>
                </c:pt>
                <c:pt idx="5159">
                  <c:v>675816.01774006838</c:v>
                </c:pt>
                <c:pt idx="5160">
                  <c:v>675894.41231928184</c:v>
                </c:pt>
                <c:pt idx="5161">
                  <c:v>675972.80689849518</c:v>
                </c:pt>
                <c:pt idx="5162">
                  <c:v>676051.20147770864</c:v>
                </c:pt>
                <c:pt idx="5163">
                  <c:v>676129.59605692211</c:v>
                </c:pt>
                <c:pt idx="5164">
                  <c:v>676207.99063613545</c:v>
                </c:pt>
                <c:pt idx="5165">
                  <c:v>676286.38521534891</c:v>
                </c:pt>
                <c:pt idx="5166">
                  <c:v>676364.77979456238</c:v>
                </c:pt>
                <c:pt idx="5167">
                  <c:v>676443.17437377572</c:v>
                </c:pt>
                <c:pt idx="5168">
                  <c:v>676521.56895298907</c:v>
                </c:pt>
                <c:pt idx="5169">
                  <c:v>676599.96353220264</c:v>
                </c:pt>
                <c:pt idx="5170">
                  <c:v>676678.35811141599</c:v>
                </c:pt>
                <c:pt idx="5171">
                  <c:v>676756.75269062934</c:v>
                </c:pt>
                <c:pt idx="5172">
                  <c:v>676835.14726984291</c:v>
                </c:pt>
                <c:pt idx="5173">
                  <c:v>676913.54184905626</c:v>
                </c:pt>
                <c:pt idx="5174">
                  <c:v>676991.9364282696</c:v>
                </c:pt>
                <c:pt idx="5175">
                  <c:v>677070.33100748318</c:v>
                </c:pt>
                <c:pt idx="5176">
                  <c:v>677148.72558669653</c:v>
                </c:pt>
                <c:pt idx="5177">
                  <c:v>677227.12016590987</c:v>
                </c:pt>
                <c:pt idx="5178">
                  <c:v>677305.51474512334</c:v>
                </c:pt>
                <c:pt idx="5179">
                  <c:v>677383.9093243368</c:v>
                </c:pt>
                <c:pt idx="5180">
                  <c:v>677462.30390355014</c:v>
                </c:pt>
                <c:pt idx="5181">
                  <c:v>677540.6984827636</c:v>
                </c:pt>
                <c:pt idx="5182">
                  <c:v>677619.09306197707</c:v>
                </c:pt>
                <c:pt idx="5183">
                  <c:v>677697.48764119041</c:v>
                </c:pt>
                <c:pt idx="5184">
                  <c:v>677775.88222040387</c:v>
                </c:pt>
                <c:pt idx="5185">
                  <c:v>677854.27679961734</c:v>
                </c:pt>
                <c:pt idx="5186">
                  <c:v>677932.67137883068</c:v>
                </c:pt>
                <c:pt idx="5187">
                  <c:v>678011.06595804414</c:v>
                </c:pt>
                <c:pt idx="5188">
                  <c:v>678089.4605372576</c:v>
                </c:pt>
                <c:pt idx="5189">
                  <c:v>678167.85511647095</c:v>
                </c:pt>
                <c:pt idx="5190">
                  <c:v>678246.24969568441</c:v>
                </c:pt>
                <c:pt idx="5191">
                  <c:v>678324.64427489787</c:v>
                </c:pt>
                <c:pt idx="5192">
                  <c:v>678403.03885411122</c:v>
                </c:pt>
                <c:pt idx="5193">
                  <c:v>678481.43343332468</c:v>
                </c:pt>
                <c:pt idx="5194">
                  <c:v>678559.82801253814</c:v>
                </c:pt>
                <c:pt idx="5195">
                  <c:v>678638.22259175149</c:v>
                </c:pt>
                <c:pt idx="5196">
                  <c:v>678716.61717096495</c:v>
                </c:pt>
                <c:pt idx="5197">
                  <c:v>678795.01175017841</c:v>
                </c:pt>
                <c:pt idx="5198">
                  <c:v>678873.40632939176</c:v>
                </c:pt>
                <c:pt idx="5199">
                  <c:v>678951.80090860522</c:v>
                </c:pt>
                <c:pt idx="5200">
                  <c:v>679030.19548781868</c:v>
                </c:pt>
                <c:pt idx="5201">
                  <c:v>679108.59006703203</c:v>
                </c:pt>
                <c:pt idx="5202">
                  <c:v>679186.98464624549</c:v>
                </c:pt>
                <c:pt idx="5203">
                  <c:v>679265.37922545895</c:v>
                </c:pt>
                <c:pt idx="5204">
                  <c:v>679343.7738046723</c:v>
                </c:pt>
                <c:pt idx="5205">
                  <c:v>679422.16838388576</c:v>
                </c:pt>
                <c:pt idx="5206">
                  <c:v>679500.56296309922</c:v>
                </c:pt>
                <c:pt idx="5207">
                  <c:v>679578.95754231256</c:v>
                </c:pt>
                <c:pt idx="5208">
                  <c:v>679657.35212152591</c:v>
                </c:pt>
                <c:pt idx="5209">
                  <c:v>679735.74670073949</c:v>
                </c:pt>
                <c:pt idx="5210">
                  <c:v>679814.14127995283</c:v>
                </c:pt>
                <c:pt idx="5211">
                  <c:v>679892.53585916618</c:v>
                </c:pt>
                <c:pt idx="5212">
                  <c:v>679970.93043837976</c:v>
                </c:pt>
                <c:pt idx="5213">
                  <c:v>680049.3250175931</c:v>
                </c:pt>
                <c:pt idx="5214">
                  <c:v>680127.71959680645</c:v>
                </c:pt>
                <c:pt idx="5215">
                  <c:v>680206.11417602003</c:v>
                </c:pt>
                <c:pt idx="5216">
                  <c:v>680284.50875523337</c:v>
                </c:pt>
                <c:pt idx="5217">
                  <c:v>680362.90333444672</c:v>
                </c:pt>
                <c:pt idx="5218">
                  <c:v>680441.29791366018</c:v>
                </c:pt>
                <c:pt idx="5219">
                  <c:v>680519.69249287364</c:v>
                </c:pt>
                <c:pt idx="5220">
                  <c:v>680598.08707208699</c:v>
                </c:pt>
                <c:pt idx="5221">
                  <c:v>680676.48165130045</c:v>
                </c:pt>
                <c:pt idx="5222">
                  <c:v>680754.87623051391</c:v>
                </c:pt>
                <c:pt idx="5223">
                  <c:v>680833.27080972726</c:v>
                </c:pt>
                <c:pt idx="5224">
                  <c:v>680911.66538894072</c:v>
                </c:pt>
                <c:pt idx="5225">
                  <c:v>680990.05996815418</c:v>
                </c:pt>
                <c:pt idx="5226">
                  <c:v>681068.45454736752</c:v>
                </c:pt>
                <c:pt idx="5227">
                  <c:v>681146.84912658099</c:v>
                </c:pt>
                <c:pt idx="5228">
                  <c:v>681225.24370579445</c:v>
                </c:pt>
                <c:pt idx="5229">
                  <c:v>681303.63828500779</c:v>
                </c:pt>
                <c:pt idx="5230">
                  <c:v>681382.03286422126</c:v>
                </c:pt>
                <c:pt idx="5231">
                  <c:v>681460.42744343472</c:v>
                </c:pt>
                <c:pt idx="5232">
                  <c:v>681538.82202264806</c:v>
                </c:pt>
                <c:pt idx="5233">
                  <c:v>681617.21660186152</c:v>
                </c:pt>
                <c:pt idx="5234">
                  <c:v>681695.61118107499</c:v>
                </c:pt>
                <c:pt idx="5235">
                  <c:v>681774.00576028833</c:v>
                </c:pt>
                <c:pt idx="5236">
                  <c:v>681852.40033950179</c:v>
                </c:pt>
                <c:pt idx="5237">
                  <c:v>681930.79491871526</c:v>
                </c:pt>
                <c:pt idx="5238">
                  <c:v>682009.1894979286</c:v>
                </c:pt>
                <c:pt idx="5239">
                  <c:v>682087.58407714206</c:v>
                </c:pt>
                <c:pt idx="5240">
                  <c:v>682165.97865635552</c:v>
                </c:pt>
                <c:pt idx="5241">
                  <c:v>682244.37323556887</c:v>
                </c:pt>
                <c:pt idx="5242">
                  <c:v>682322.76781478233</c:v>
                </c:pt>
                <c:pt idx="5243">
                  <c:v>682401.16239399579</c:v>
                </c:pt>
                <c:pt idx="5244">
                  <c:v>682479.55697320914</c:v>
                </c:pt>
                <c:pt idx="5245">
                  <c:v>682557.9515524226</c:v>
                </c:pt>
                <c:pt idx="5246">
                  <c:v>682636.34613163606</c:v>
                </c:pt>
                <c:pt idx="5247">
                  <c:v>682714.74071084941</c:v>
                </c:pt>
                <c:pt idx="5248">
                  <c:v>682793.13529006275</c:v>
                </c:pt>
                <c:pt idx="5249">
                  <c:v>682871.52986927633</c:v>
                </c:pt>
                <c:pt idx="5250">
                  <c:v>682949.92444848968</c:v>
                </c:pt>
                <c:pt idx="5251">
                  <c:v>683028.31902770302</c:v>
                </c:pt>
                <c:pt idx="5252">
                  <c:v>683106.7136069166</c:v>
                </c:pt>
                <c:pt idx="5253">
                  <c:v>683185.10818612995</c:v>
                </c:pt>
                <c:pt idx="5254">
                  <c:v>683263.50276534329</c:v>
                </c:pt>
                <c:pt idx="5255">
                  <c:v>683341.89734455687</c:v>
                </c:pt>
                <c:pt idx="5256">
                  <c:v>683420.29192377022</c:v>
                </c:pt>
                <c:pt idx="5257">
                  <c:v>683498.68650298356</c:v>
                </c:pt>
                <c:pt idx="5258">
                  <c:v>683577.08108219702</c:v>
                </c:pt>
                <c:pt idx="5259">
                  <c:v>683655.47566141048</c:v>
                </c:pt>
                <c:pt idx="5260">
                  <c:v>683733.87024062383</c:v>
                </c:pt>
                <c:pt idx="5261">
                  <c:v>683812.26481983729</c:v>
                </c:pt>
                <c:pt idx="5262">
                  <c:v>683890.65939905075</c:v>
                </c:pt>
                <c:pt idx="5263">
                  <c:v>683969.0539782641</c:v>
                </c:pt>
                <c:pt idx="5264">
                  <c:v>684047.44855747768</c:v>
                </c:pt>
                <c:pt idx="5265">
                  <c:v>684125.84313669102</c:v>
                </c:pt>
                <c:pt idx="5266">
                  <c:v>684204.23771590448</c:v>
                </c:pt>
                <c:pt idx="5267">
                  <c:v>684282.63229511783</c:v>
                </c:pt>
                <c:pt idx="5268">
                  <c:v>684361.02687433129</c:v>
                </c:pt>
                <c:pt idx="5269">
                  <c:v>684439.42145354464</c:v>
                </c:pt>
                <c:pt idx="5270">
                  <c:v>684517.8160327581</c:v>
                </c:pt>
                <c:pt idx="5271">
                  <c:v>684596.21061197156</c:v>
                </c:pt>
                <c:pt idx="5272">
                  <c:v>684674.60519118491</c:v>
                </c:pt>
                <c:pt idx="5273">
                  <c:v>684752.99977039837</c:v>
                </c:pt>
                <c:pt idx="5274">
                  <c:v>684831.39434961183</c:v>
                </c:pt>
                <c:pt idx="5275">
                  <c:v>684909.78892882518</c:v>
                </c:pt>
                <c:pt idx="5276">
                  <c:v>684988.18350803864</c:v>
                </c:pt>
                <c:pt idx="5277">
                  <c:v>685066.5780872521</c:v>
                </c:pt>
                <c:pt idx="5278">
                  <c:v>685144.97266646544</c:v>
                </c:pt>
                <c:pt idx="5279">
                  <c:v>685223.36724567902</c:v>
                </c:pt>
                <c:pt idx="5280">
                  <c:v>685301.76182489237</c:v>
                </c:pt>
                <c:pt idx="5281">
                  <c:v>685380.15640410583</c:v>
                </c:pt>
                <c:pt idx="5282">
                  <c:v>685458.55098331918</c:v>
                </c:pt>
                <c:pt idx="5283">
                  <c:v>685536.94556253264</c:v>
                </c:pt>
                <c:pt idx="5284">
                  <c:v>685615.34014174598</c:v>
                </c:pt>
                <c:pt idx="5285">
                  <c:v>685693.73472095956</c:v>
                </c:pt>
                <c:pt idx="5286">
                  <c:v>685772.12930017291</c:v>
                </c:pt>
                <c:pt idx="5287">
                  <c:v>685850.52387938637</c:v>
                </c:pt>
                <c:pt idx="5288">
                  <c:v>685928.9184585996</c:v>
                </c:pt>
                <c:pt idx="5289">
                  <c:v>686007.31303781318</c:v>
                </c:pt>
                <c:pt idx="5290">
                  <c:v>686085.70761702652</c:v>
                </c:pt>
                <c:pt idx="5291">
                  <c:v>686164.1021962401</c:v>
                </c:pt>
                <c:pt idx="5292">
                  <c:v>686242.49677545344</c:v>
                </c:pt>
                <c:pt idx="5293">
                  <c:v>686320.89135466679</c:v>
                </c:pt>
                <c:pt idx="5294">
                  <c:v>686399.28593388014</c:v>
                </c:pt>
                <c:pt idx="5295">
                  <c:v>686477.68051309371</c:v>
                </c:pt>
                <c:pt idx="5296">
                  <c:v>686556.07509230706</c:v>
                </c:pt>
                <c:pt idx="5297">
                  <c:v>686634.4696715204</c:v>
                </c:pt>
                <c:pt idx="5298">
                  <c:v>686712.86425073398</c:v>
                </c:pt>
                <c:pt idx="5299">
                  <c:v>686791.25882994733</c:v>
                </c:pt>
                <c:pt idx="5300">
                  <c:v>686869.65340916079</c:v>
                </c:pt>
                <c:pt idx="5301">
                  <c:v>686948.04798837414</c:v>
                </c:pt>
                <c:pt idx="5302">
                  <c:v>687026.4425675876</c:v>
                </c:pt>
                <c:pt idx="5303">
                  <c:v>687104.83714680094</c:v>
                </c:pt>
                <c:pt idx="5304">
                  <c:v>687183.23172601452</c:v>
                </c:pt>
                <c:pt idx="5305">
                  <c:v>687261.62630522787</c:v>
                </c:pt>
                <c:pt idx="5306">
                  <c:v>687340.02088444133</c:v>
                </c:pt>
                <c:pt idx="5307">
                  <c:v>687418.41546365467</c:v>
                </c:pt>
                <c:pt idx="5308">
                  <c:v>687496.81004286814</c:v>
                </c:pt>
                <c:pt idx="5309">
                  <c:v>687575.20462208148</c:v>
                </c:pt>
                <c:pt idx="5310">
                  <c:v>687653.59920129506</c:v>
                </c:pt>
                <c:pt idx="5311">
                  <c:v>687731.9937805084</c:v>
                </c:pt>
                <c:pt idx="5312">
                  <c:v>687810.38835972187</c:v>
                </c:pt>
                <c:pt idx="5313">
                  <c:v>687888.78293893533</c:v>
                </c:pt>
                <c:pt idx="5314">
                  <c:v>687967.17751814867</c:v>
                </c:pt>
                <c:pt idx="5315">
                  <c:v>688045.57209736214</c:v>
                </c:pt>
                <c:pt idx="5316">
                  <c:v>688123.9666765756</c:v>
                </c:pt>
                <c:pt idx="5317">
                  <c:v>688202.36125578894</c:v>
                </c:pt>
                <c:pt idx="5318">
                  <c:v>688280.7558350024</c:v>
                </c:pt>
                <c:pt idx="5319">
                  <c:v>688359.15041421587</c:v>
                </c:pt>
                <c:pt idx="5320">
                  <c:v>688437.54499342921</c:v>
                </c:pt>
                <c:pt idx="5321">
                  <c:v>688515.93957264267</c:v>
                </c:pt>
                <c:pt idx="5322">
                  <c:v>688594.33415185602</c:v>
                </c:pt>
                <c:pt idx="5323">
                  <c:v>688672.72873106948</c:v>
                </c:pt>
                <c:pt idx="5324">
                  <c:v>688751.12331028283</c:v>
                </c:pt>
                <c:pt idx="5325">
                  <c:v>688829.5178894964</c:v>
                </c:pt>
                <c:pt idx="5326">
                  <c:v>688907.91246870975</c:v>
                </c:pt>
                <c:pt idx="5327">
                  <c:v>688986.30704792321</c:v>
                </c:pt>
                <c:pt idx="5328">
                  <c:v>689064.70162713656</c:v>
                </c:pt>
                <c:pt idx="5329">
                  <c:v>689143.09620635002</c:v>
                </c:pt>
                <c:pt idx="5330">
                  <c:v>689221.49078556348</c:v>
                </c:pt>
                <c:pt idx="5331">
                  <c:v>689299.88536477694</c:v>
                </c:pt>
                <c:pt idx="5332">
                  <c:v>689378.27994399029</c:v>
                </c:pt>
                <c:pt idx="5333">
                  <c:v>689456.67452320363</c:v>
                </c:pt>
                <c:pt idx="5334">
                  <c:v>689535.06910241721</c:v>
                </c:pt>
                <c:pt idx="5335">
                  <c:v>689613.46368163056</c:v>
                </c:pt>
                <c:pt idx="5336">
                  <c:v>689691.8582608439</c:v>
                </c:pt>
                <c:pt idx="5337">
                  <c:v>689770.25284005748</c:v>
                </c:pt>
                <c:pt idx="5338">
                  <c:v>689848.64741927083</c:v>
                </c:pt>
                <c:pt idx="5339">
                  <c:v>689927.04199848417</c:v>
                </c:pt>
                <c:pt idx="5340">
                  <c:v>690005.43657769775</c:v>
                </c:pt>
                <c:pt idx="5341">
                  <c:v>690083.8311569111</c:v>
                </c:pt>
                <c:pt idx="5342">
                  <c:v>690162.22573612444</c:v>
                </c:pt>
                <c:pt idx="5343">
                  <c:v>690240.6203153379</c:v>
                </c:pt>
                <c:pt idx="5344">
                  <c:v>690319.01489455136</c:v>
                </c:pt>
                <c:pt idx="5345">
                  <c:v>690397.40947376471</c:v>
                </c:pt>
                <c:pt idx="5346">
                  <c:v>690475.80405297817</c:v>
                </c:pt>
                <c:pt idx="5347">
                  <c:v>690554.19863219163</c:v>
                </c:pt>
                <c:pt idx="5348">
                  <c:v>690632.59321140498</c:v>
                </c:pt>
                <c:pt idx="5349">
                  <c:v>690710.98779061844</c:v>
                </c:pt>
                <c:pt idx="5350">
                  <c:v>690789.3823698319</c:v>
                </c:pt>
                <c:pt idx="5351">
                  <c:v>690867.77694904525</c:v>
                </c:pt>
                <c:pt idx="5352">
                  <c:v>690946.17152825871</c:v>
                </c:pt>
                <c:pt idx="5353">
                  <c:v>691024.56610747217</c:v>
                </c:pt>
                <c:pt idx="5354">
                  <c:v>691102.96068668552</c:v>
                </c:pt>
                <c:pt idx="5355">
                  <c:v>691181.35526589898</c:v>
                </c:pt>
                <c:pt idx="5356">
                  <c:v>691259.74984511244</c:v>
                </c:pt>
                <c:pt idx="5357">
                  <c:v>691338.14442432579</c:v>
                </c:pt>
                <c:pt idx="5358">
                  <c:v>691416.53900353925</c:v>
                </c:pt>
                <c:pt idx="5359">
                  <c:v>691494.93358275271</c:v>
                </c:pt>
                <c:pt idx="5360">
                  <c:v>691573.32816196606</c:v>
                </c:pt>
                <c:pt idx="5361">
                  <c:v>691651.72274117952</c:v>
                </c:pt>
                <c:pt idx="5362">
                  <c:v>691730.11732039298</c:v>
                </c:pt>
                <c:pt idx="5363">
                  <c:v>691808.51189960632</c:v>
                </c:pt>
                <c:pt idx="5364">
                  <c:v>691886.90647881979</c:v>
                </c:pt>
                <c:pt idx="5365">
                  <c:v>691965.30105803325</c:v>
                </c:pt>
                <c:pt idx="5366">
                  <c:v>692043.69563724659</c:v>
                </c:pt>
                <c:pt idx="5367">
                  <c:v>692122.09021646006</c:v>
                </c:pt>
                <c:pt idx="5368">
                  <c:v>692200.48479567352</c:v>
                </c:pt>
                <c:pt idx="5369">
                  <c:v>692278.87937488686</c:v>
                </c:pt>
                <c:pt idx="5370">
                  <c:v>692357.27395410032</c:v>
                </c:pt>
                <c:pt idx="5371">
                  <c:v>692435.66853331379</c:v>
                </c:pt>
                <c:pt idx="5372">
                  <c:v>692514.06311252713</c:v>
                </c:pt>
                <c:pt idx="5373">
                  <c:v>692592.45769174048</c:v>
                </c:pt>
                <c:pt idx="5374">
                  <c:v>692670.85227095406</c:v>
                </c:pt>
                <c:pt idx="5375">
                  <c:v>692749.2468501674</c:v>
                </c:pt>
                <c:pt idx="5376">
                  <c:v>692827.64142938075</c:v>
                </c:pt>
                <c:pt idx="5377">
                  <c:v>692906.03600859432</c:v>
                </c:pt>
                <c:pt idx="5378">
                  <c:v>692984.43058780767</c:v>
                </c:pt>
                <c:pt idx="5379">
                  <c:v>693062.82516702102</c:v>
                </c:pt>
                <c:pt idx="5380">
                  <c:v>693141.21974623459</c:v>
                </c:pt>
                <c:pt idx="5381">
                  <c:v>693219.61432544794</c:v>
                </c:pt>
                <c:pt idx="5382">
                  <c:v>693298.00890466128</c:v>
                </c:pt>
                <c:pt idx="5383">
                  <c:v>693376.40348387475</c:v>
                </c:pt>
                <c:pt idx="5384">
                  <c:v>693454.79806308821</c:v>
                </c:pt>
                <c:pt idx="5385">
                  <c:v>693533.19264230155</c:v>
                </c:pt>
                <c:pt idx="5386">
                  <c:v>693611.58722151502</c:v>
                </c:pt>
                <c:pt idx="5387">
                  <c:v>693689.98180072848</c:v>
                </c:pt>
                <c:pt idx="5388">
                  <c:v>693768.37637994182</c:v>
                </c:pt>
                <c:pt idx="5389">
                  <c:v>693846.77095915528</c:v>
                </c:pt>
                <c:pt idx="5390">
                  <c:v>693925.16553836875</c:v>
                </c:pt>
                <c:pt idx="5391">
                  <c:v>694003.56011758209</c:v>
                </c:pt>
                <c:pt idx="5392">
                  <c:v>694081.95469679555</c:v>
                </c:pt>
                <c:pt idx="5393">
                  <c:v>694160.34927600902</c:v>
                </c:pt>
                <c:pt idx="5394">
                  <c:v>694238.74385522236</c:v>
                </c:pt>
                <c:pt idx="5395">
                  <c:v>694317.13843443582</c:v>
                </c:pt>
                <c:pt idx="5396">
                  <c:v>694395.53301364928</c:v>
                </c:pt>
                <c:pt idx="5397">
                  <c:v>694473.92759286263</c:v>
                </c:pt>
                <c:pt idx="5398">
                  <c:v>694552.32217207609</c:v>
                </c:pt>
                <c:pt idx="5399">
                  <c:v>694630.71675128955</c:v>
                </c:pt>
                <c:pt idx="5400">
                  <c:v>694709.1113305029</c:v>
                </c:pt>
                <c:pt idx="5401">
                  <c:v>694787.50590971636</c:v>
                </c:pt>
                <c:pt idx="5402">
                  <c:v>694865.90048892982</c:v>
                </c:pt>
                <c:pt idx="5403">
                  <c:v>694944.29506814317</c:v>
                </c:pt>
                <c:pt idx="5404">
                  <c:v>695022.68964735663</c:v>
                </c:pt>
                <c:pt idx="5405">
                  <c:v>695101.08422657009</c:v>
                </c:pt>
                <c:pt idx="5406">
                  <c:v>695179.47880578344</c:v>
                </c:pt>
                <c:pt idx="5407">
                  <c:v>695257.8733849969</c:v>
                </c:pt>
                <c:pt idx="5408">
                  <c:v>695336.26796421036</c:v>
                </c:pt>
                <c:pt idx="5409">
                  <c:v>695414.66254342371</c:v>
                </c:pt>
                <c:pt idx="5410">
                  <c:v>695493.05712263717</c:v>
                </c:pt>
                <c:pt idx="5411">
                  <c:v>695571.45170185063</c:v>
                </c:pt>
                <c:pt idx="5412">
                  <c:v>695649.84628106398</c:v>
                </c:pt>
                <c:pt idx="5413">
                  <c:v>695728.24086027732</c:v>
                </c:pt>
                <c:pt idx="5414">
                  <c:v>695806.6354394909</c:v>
                </c:pt>
                <c:pt idx="5415">
                  <c:v>695885.03001870424</c:v>
                </c:pt>
                <c:pt idx="5416">
                  <c:v>695963.42459791759</c:v>
                </c:pt>
                <c:pt idx="5417">
                  <c:v>696041.81917713117</c:v>
                </c:pt>
                <c:pt idx="5418">
                  <c:v>696120.21375634451</c:v>
                </c:pt>
                <c:pt idx="5419">
                  <c:v>696198.60833555786</c:v>
                </c:pt>
                <c:pt idx="5420">
                  <c:v>696277.00291477144</c:v>
                </c:pt>
                <c:pt idx="5421">
                  <c:v>696355.39749398478</c:v>
                </c:pt>
                <c:pt idx="5422">
                  <c:v>696433.79207319813</c:v>
                </c:pt>
                <c:pt idx="5423">
                  <c:v>696512.18665241159</c:v>
                </c:pt>
                <c:pt idx="5424">
                  <c:v>696590.58123162505</c:v>
                </c:pt>
                <c:pt idx="5425">
                  <c:v>696668.9758108384</c:v>
                </c:pt>
                <c:pt idx="5426">
                  <c:v>696747.37039005186</c:v>
                </c:pt>
                <c:pt idx="5427">
                  <c:v>696825.76496926532</c:v>
                </c:pt>
                <c:pt idx="5428">
                  <c:v>696904.15954847867</c:v>
                </c:pt>
                <c:pt idx="5429">
                  <c:v>696982.55412769213</c:v>
                </c:pt>
                <c:pt idx="5430">
                  <c:v>697060.94870690559</c:v>
                </c:pt>
                <c:pt idx="5431">
                  <c:v>697139.34328611894</c:v>
                </c:pt>
                <c:pt idx="5432">
                  <c:v>697217.73786533251</c:v>
                </c:pt>
                <c:pt idx="5433">
                  <c:v>697296.13244454586</c:v>
                </c:pt>
                <c:pt idx="5434">
                  <c:v>697374.52702375932</c:v>
                </c:pt>
                <c:pt idx="5435">
                  <c:v>697452.92160297267</c:v>
                </c:pt>
                <c:pt idx="5436">
                  <c:v>697531.31618218613</c:v>
                </c:pt>
                <c:pt idx="5437">
                  <c:v>697609.71076139947</c:v>
                </c:pt>
                <c:pt idx="5438">
                  <c:v>697688.10534061294</c:v>
                </c:pt>
                <c:pt idx="5439">
                  <c:v>697766.4999198264</c:v>
                </c:pt>
                <c:pt idx="5440">
                  <c:v>697844.89449903974</c:v>
                </c:pt>
                <c:pt idx="5441">
                  <c:v>697923.2890782532</c:v>
                </c:pt>
                <c:pt idx="5442">
                  <c:v>698001.68365746667</c:v>
                </c:pt>
                <c:pt idx="5443">
                  <c:v>698080.07823668001</c:v>
                </c:pt>
                <c:pt idx="5444">
                  <c:v>698158.47281589347</c:v>
                </c:pt>
                <c:pt idx="5445">
                  <c:v>698236.86739510694</c:v>
                </c:pt>
                <c:pt idx="5446">
                  <c:v>698315.26197432028</c:v>
                </c:pt>
                <c:pt idx="5447">
                  <c:v>698393.65655353374</c:v>
                </c:pt>
                <c:pt idx="5448">
                  <c:v>698472.0511327472</c:v>
                </c:pt>
                <c:pt idx="5449">
                  <c:v>698550.44571196067</c:v>
                </c:pt>
                <c:pt idx="5450">
                  <c:v>698628.84029117401</c:v>
                </c:pt>
                <c:pt idx="5451">
                  <c:v>698707.23487038747</c:v>
                </c:pt>
                <c:pt idx="5452">
                  <c:v>698785.62944960082</c:v>
                </c:pt>
                <c:pt idx="5453">
                  <c:v>698864.0240288144</c:v>
                </c:pt>
                <c:pt idx="5454">
                  <c:v>698942.41860802774</c:v>
                </c:pt>
                <c:pt idx="5455">
                  <c:v>699020.81318724109</c:v>
                </c:pt>
                <c:pt idx="5456">
                  <c:v>699099.20776645443</c:v>
                </c:pt>
                <c:pt idx="5457">
                  <c:v>699177.60234566801</c:v>
                </c:pt>
                <c:pt idx="5458">
                  <c:v>699255.99692488136</c:v>
                </c:pt>
                <c:pt idx="5459">
                  <c:v>699334.39150409494</c:v>
                </c:pt>
                <c:pt idx="5460">
                  <c:v>699412.78608330828</c:v>
                </c:pt>
                <c:pt idx="5461">
                  <c:v>699491.18066252163</c:v>
                </c:pt>
                <c:pt idx="5462">
                  <c:v>699569.57524173497</c:v>
                </c:pt>
                <c:pt idx="5463">
                  <c:v>699647.96982094843</c:v>
                </c:pt>
                <c:pt idx="5464">
                  <c:v>699726.3644001619</c:v>
                </c:pt>
                <c:pt idx="5465">
                  <c:v>699804.75897937524</c:v>
                </c:pt>
                <c:pt idx="5466">
                  <c:v>699883.15355858882</c:v>
                </c:pt>
                <c:pt idx="5467">
                  <c:v>699961.54813780217</c:v>
                </c:pt>
                <c:pt idx="5468">
                  <c:v>700039.94271701563</c:v>
                </c:pt>
                <c:pt idx="5469">
                  <c:v>700118.33729622897</c:v>
                </c:pt>
                <c:pt idx="5470">
                  <c:v>700196.73187544243</c:v>
                </c:pt>
                <c:pt idx="5471">
                  <c:v>700275.12645465578</c:v>
                </c:pt>
                <c:pt idx="5472">
                  <c:v>700353.52103386936</c:v>
                </c:pt>
                <c:pt idx="5473">
                  <c:v>700431.9156130827</c:v>
                </c:pt>
                <c:pt idx="5474">
                  <c:v>700510.31019229617</c:v>
                </c:pt>
                <c:pt idx="5475">
                  <c:v>700588.70477150951</c:v>
                </c:pt>
                <c:pt idx="5476">
                  <c:v>700667.09935072297</c:v>
                </c:pt>
                <c:pt idx="5477">
                  <c:v>700745.49392993632</c:v>
                </c:pt>
                <c:pt idx="5478">
                  <c:v>700823.8885091499</c:v>
                </c:pt>
                <c:pt idx="5479">
                  <c:v>700902.28308836324</c:v>
                </c:pt>
                <c:pt idx="5480">
                  <c:v>700980.6776675767</c:v>
                </c:pt>
                <c:pt idx="5481">
                  <c:v>701059.07224679005</c:v>
                </c:pt>
                <c:pt idx="5482">
                  <c:v>701137.46682600351</c:v>
                </c:pt>
                <c:pt idx="5483">
                  <c:v>701215.86140521697</c:v>
                </c:pt>
                <c:pt idx="5484">
                  <c:v>701294.25598443043</c:v>
                </c:pt>
                <c:pt idx="5485">
                  <c:v>701372.65056364378</c:v>
                </c:pt>
                <c:pt idx="5486">
                  <c:v>701451.04514285713</c:v>
                </c:pt>
                <c:pt idx="5487">
                  <c:v>701529.4397220707</c:v>
                </c:pt>
                <c:pt idx="5488">
                  <c:v>701607.83430128405</c:v>
                </c:pt>
                <c:pt idx="5489">
                  <c:v>701686.22888049751</c:v>
                </c:pt>
                <c:pt idx="5490">
                  <c:v>701764.62345971086</c:v>
                </c:pt>
                <c:pt idx="5491">
                  <c:v>701843.01803892432</c:v>
                </c:pt>
                <c:pt idx="5492">
                  <c:v>701921.41261813766</c:v>
                </c:pt>
                <c:pt idx="5493">
                  <c:v>701999.80719735124</c:v>
                </c:pt>
                <c:pt idx="5494">
                  <c:v>702078.20177656459</c:v>
                </c:pt>
                <c:pt idx="5495">
                  <c:v>702156.59635577793</c:v>
                </c:pt>
                <c:pt idx="5496">
                  <c:v>702234.99093499128</c:v>
                </c:pt>
                <c:pt idx="5497">
                  <c:v>702313.38551420486</c:v>
                </c:pt>
                <c:pt idx="5498">
                  <c:v>702391.7800934182</c:v>
                </c:pt>
                <c:pt idx="5499">
                  <c:v>702470.17467263178</c:v>
                </c:pt>
                <c:pt idx="5500">
                  <c:v>702548.56925184513</c:v>
                </c:pt>
                <c:pt idx="5501">
                  <c:v>702626.96383105847</c:v>
                </c:pt>
                <c:pt idx="5502">
                  <c:v>702705.35841027205</c:v>
                </c:pt>
                <c:pt idx="5503">
                  <c:v>702783.75298948539</c:v>
                </c:pt>
                <c:pt idx="5504">
                  <c:v>702862.14756869874</c:v>
                </c:pt>
                <c:pt idx="5505">
                  <c:v>702940.5421479122</c:v>
                </c:pt>
                <c:pt idx="5506">
                  <c:v>703018.93672712566</c:v>
                </c:pt>
                <c:pt idx="5507">
                  <c:v>703097.33130633901</c:v>
                </c:pt>
                <c:pt idx="5508">
                  <c:v>703175.72588555247</c:v>
                </c:pt>
                <c:pt idx="5509">
                  <c:v>703254.12046476593</c:v>
                </c:pt>
                <c:pt idx="5510">
                  <c:v>703332.51504397928</c:v>
                </c:pt>
                <c:pt idx="5511">
                  <c:v>703410.90962319262</c:v>
                </c:pt>
                <c:pt idx="5512">
                  <c:v>703489.3042024062</c:v>
                </c:pt>
                <c:pt idx="5513">
                  <c:v>703567.69878161955</c:v>
                </c:pt>
                <c:pt idx="5514">
                  <c:v>703646.09336083301</c:v>
                </c:pt>
                <c:pt idx="5515">
                  <c:v>703724.48794004635</c:v>
                </c:pt>
                <c:pt idx="5516">
                  <c:v>703802.88251925982</c:v>
                </c:pt>
                <c:pt idx="5517">
                  <c:v>703881.27709847328</c:v>
                </c:pt>
                <c:pt idx="5518">
                  <c:v>703959.67167768674</c:v>
                </c:pt>
                <c:pt idx="5519">
                  <c:v>704038.06625690009</c:v>
                </c:pt>
                <c:pt idx="5520">
                  <c:v>704116.46083611355</c:v>
                </c:pt>
                <c:pt idx="5521">
                  <c:v>704194.85541532701</c:v>
                </c:pt>
                <c:pt idx="5522">
                  <c:v>704273.24999454035</c:v>
                </c:pt>
                <c:pt idx="5523">
                  <c:v>704351.64457375382</c:v>
                </c:pt>
                <c:pt idx="5524">
                  <c:v>704430.03915296728</c:v>
                </c:pt>
                <c:pt idx="5525">
                  <c:v>704508.43373218062</c:v>
                </c:pt>
                <c:pt idx="5526">
                  <c:v>704586.82831139409</c:v>
                </c:pt>
                <c:pt idx="5527">
                  <c:v>704665.22289060755</c:v>
                </c:pt>
                <c:pt idx="5528">
                  <c:v>704743.61746982089</c:v>
                </c:pt>
                <c:pt idx="5529">
                  <c:v>704822.01204903435</c:v>
                </c:pt>
                <c:pt idx="5530">
                  <c:v>704900.40662824782</c:v>
                </c:pt>
                <c:pt idx="5531">
                  <c:v>704978.80120746116</c:v>
                </c:pt>
                <c:pt idx="5532">
                  <c:v>705057.19578667462</c:v>
                </c:pt>
                <c:pt idx="5533">
                  <c:v>705135.59036588809</c:v>
                </c:pt>
                <c:pt idx="5534">
                  <c:v>705213.98494510143</c:v>
                </c:pt>
                <c:pt idx="5535">
                  <c:v>705292.37952431489</c:v>
                </c:pt>
                <c:pt idx="5536">
                  <c:v>705370.77410352835</c:v>
                </c:pt>
                <c:pt idx="5537">
                  <c:v>705449.1686827417</c:v>
                </c:pt>
                <c:pt idx="5538">
                  <c:v>705527.56326195505</c:v>
                </c:pt>
                <c:pt idx="5539">
                  <c:v>705605.95784116862</c:v>
                </c:pt>
                <c:pt idx="5540">
                  <c:v>705684.35242038197</c:v>
                </c:pt>
                <c:pt idx="5541">
                  <c:v>705762.74699959531</c:v>
                </c:pt>
                <c:pt idx="5542">
                  <c:v>705841.14157880889</c:v>
                </c:pt>
                <c:pt idx="5543">
                  <c:v>705919.53615802224</c:v>
                </c:pt>
                <c:pt idx="5544">
                  <c:v>705997.93073723558</c:v>
                </c:pt>
                <c:pt idx="5545">
                  <c:v>706076.32531644916</c:v>
                </c:pt>
                <c:pt idx="5546">
                  <c:v>706154.71989566251</c:v>
                </c:pt>
                <c:pt idx="5547">
                  <c:v>706233.11447487585</c:v>
                </c:pt>
                <c:pt idx="5548">
                  <c:v>706311.50905408931</c:v>
                </c:pt>
                <c:pt idx="5549">
                  <c:v>706389.90363330278</c:v>
                </c:pt>
                <c:pt idx="5550">
                  <c:v>706468.29821251612</c:v>
                </c:pt>
                <c:pt idx="5551">
                  <c:v>706546.69279172958</c:v>
                </c:pt>
                <c:pt idx="5552">
                  <c:v>706625.08737094305</c:v>
                </c:pt>
                <c:pt idx="5553">
                  <c:v>706703.48195015639</c:v>
                </c:pt>
                <c:pt idx="5554">
                  <c:v>706781.87652936985</c:v>
                </c:pt>
                <c:pt idx="5555">
                  <c:v>706860.27110858331</c:v>
                </c:pt>
                <c:pt idx="5556">
                  <c:v>706938.66568779666</c:v>
                </c:pt>
                <c:pt idx="5557">
                  <c:v>707017.06026701012</c:v>
                </c:pt>
                <c:pt idx="5558">
                  <c:v>707095.45484622358</c:v>
                </c:pt>
                <c:pt idx="5559">
                  <c:v>707173.84942543693</c:v>
                </c:pt>
                <c:pt idx="5560">
                  <c:v>707252.24400465039</c:v>
                </c:pt>
                <c:pt idx="5561">
                  <c:v>707330.63858386385</c:v>
                </c:pt>
                <c:pt idx="5562">
                  <c:v>707409.0331630772</c:v>
                </c:pt>
                <c:pt idx="5563">
                  <c:v>707487.42774229066</c:v>
                </c:pt>
                <c:pt idx="5564">
                  <c:v>707565.82232150412</c:v>
                </c:pt>
                <c:pt idx="5565">
                  <c:v>707644.21690071747</c:v>
                </c:pt>
                <c:pt idx="5566">
                  <c:v>707722.61147993093</c:v>
                </c:pt>
                <c:pt idx="5567">
                  <c:v>707801.00605914439</c:v>
                </c:pt>
                <c:pt idx="5568">
                  <c:v>707879.40063835774</c:v>
                </c:pt>
                <c:pt idx="5569">
                  <c:v>707957.7952175712</c:v>
                </c:pt>
                <c:pt idx="5570">
                  <c:v>708036.18979678466</c:v>
                </c:pt>
                <c:pt idx="5571">
                  <c:v>708114.58437599801</c:v>
                </c:pt>
                <c:pt idx="5572">
                  <c:v>708192.97895521147</c:v>
                </c:pt>
                <c:pt idx="5573">
                  <c:v>708271.37353442493</c:v>
                </c:pt>
                <c:pt idx="5574">
                  <c:v>708349.76811363827</c:v>
                </c:pt>
                <c:pt idx="5575">
                  <c:v>708428.16269285174</c:v>
                </c:pt>
                <c:pt idx="5576">
                  <c:v>708506.5572720652</c:v>
                </c:pt>
                <c:pt idx="5577">
                  <c:v>708584.95185127854</c:v>
                </c:pt>
                <c:pt idx="5578">
                  <c:v>708663.34643049189</c:v>
                </c:pt>
                <c:pt idx="5579">
                  <c:v>708741.74100970547</c:v>
                </c:pt>
                <c:pt idx="5580">
                  <c:v>708820.13558891881</c:v>
                </c:pt>
                <c:pt idx="5581">
                  <c:v>708898.53016813216</c:v>
                </c:pt>
                <c:pt idx="5582">
                  <c:v>708976.92474734574</c:v>
                </c:pt>
                <c:pt idx="5583">
                  <c:v>709055.31932655908</c:v>
                </c:pt>
                <c:pt idx="5584">
                  <c:v>709133.71390577243</c:v>
                </c:pt>
                <c:pt idx="5585">
                  <c:v>709212.10848498601</c:v>
                </c:pt>
                <c:pt idx="5586">
                  <c:v>709290.50306419935</c:v>
                </c:pt>
                <c:pt idx="5587">
                  <c:v>709368.8976434127</c:v>
                </c:pt>
                <c:pt idx="5588">
                  <c:v>709447.29222262616</c:v>
                </c:pt>
                <c:pt idx="5589">
                  <c:v>709525.68680183962</c:v>
                </c:pt>
                <c:pt idx="5590">
                  <c:v>709604.08138105308</c:v>
                </c:pt>
                <c:pt idx="5591">
                  <c:v>709682.47596026643</c:v>
                </c:pt>
                <c:pt idx="5592">
                  <c:v>709760.87053947989</c:v>
                </c:pt>
                <c:pt idx="5593">
                  <c:v>709839.26511869323</c:v>
                </c:pt>
                <c:pt idx="5594">
                  <c:v>709917.65969790681</c:v>
                </c:pt>
                <c:pt idx="5595">
                  <c:v>709996.05427712016</c:v>
                </c:pt>
                <c:pt idx="5596">
                  <c:v>710074.4488563335</c:v>
                </c:pt>
                <c:pt idx="5597">
                  <c:v>710152.84343554697</c:v>
                </c:pt>
                <c:pt idx="5598">
                  <c:v>710231.23801476043</c:v>
                </c:pt>
                <c:pt idx="5599">
                  <c:v>710309.63259397377</c:v>
                </c:pt>
                <c:pt idx="5600">
                  <c:v>710388.02717318723</c:v>
                </c:pt>
                <c:pt idx="5601">
                  <c:v>710466.4217524007</c:v>
                </c:pt>
                <c:pt idx="5602">
                  <c:v>710544.81633161404</c:v>
                </c:pt>
                <c:pt idx="5603">
                  <c:v>710623.21091082762</c:v>
                </c:pt>
                <c:pt idx="5604">
                  <c:v>710701.60549004097</c:v>
                </c:pt>
                <c:pt idx="5605">
                  <c:v>710780.00006925431</c:v>
                </c:pt>
                <c:pt idx="5606">
                  <c:v>710858.39464846777</c:v>
                </c:pt>
                <c:pt idx="5607">
                  <c:v>710936.78922768123</c:v>
                </c:pt>
                <c:pt idx="5608">
                  <c:v>711015.18380689458</c:v>
                </c:pt>
                <c:pt idx="5609">
                  <c:v>711093.57838610804</c:v>
                </c:pt>
                <c:pt idx="5610">
                  <c:v>711171.9729653215</c:v>
                </c:pt>
                <c:pt idx="5611">
                  <c:v>711250.36754453497</c:v>
                </c:pt>
                <c:pt idx="5612">
                  <c:v>711328.76212374831</c:v>
                </c:pt>
                <c:pt idx="5613">
                  <c:v>711407.15670296177</c:v>
                </c:pt>
                <c:pt idx="5614">
                  <c:v>711485.55128217512</c:v>
                </c:pt>
                <c:pt idx="5615">
                  <c:v>711563.9458613887</c:v>
                </c:pt>
                <c:pt idx="5616">
                  <c:v>711642.34044060204</c:v>
                </c:pt>
                <c:pt idx="5617">
                  <c:v>711720.73501981539</c:v>
                </c:pt>
                <c:pt idx="5618">
                  <c:v>711799.12959902873</c:v>
                </c:pt>
                <c:pt idx="5619">
                  <c:v>711877.52417824231</c:v>
                </c:pt>
                <c:pt idx="5620">
                  <c:v>711955.91875745566</c:v>
                </c:pt>
                <c:pt idx="5621">
                  <c:v>712034.313336669</c:v>
                </c:pt>
                <c:pt idx="5622">
                  <c:v>712112.70791588258</c:v>
                </c:pt>
                <c:pt idx="5623">
                  <c:v>712191.10249509593</c:v>
                </c:pt>
                <c:pt idx="5624">
                  <c:v>712269.4970743095</c:v>
                </c:pt>
                <c:pt idx="5625">
                  <c:v>712347.89165352285</c:v>
                </c:pt>
                <c:pt idx="5626">
                  <c:v>712426.28623273619</c:v>
                </c:pt>
                <c:pt idx="5627">
                  <c:v>712504.68081194954</c:v>
                </c:pt>
                <c:pt idx="5628">
                  <c:v>712583.07539116312</c:v>
                </c:pt>
                <c:pt idx="5629">
                  <c:v>712661.46997037646</c:v>
                </c:pt>
                <c:pt idx="5630">
                  <c:v>712739.86454958981</c:v>
                </c:pt>
                <c:pt idx="5631">
                  <c:v>712818.25912880327</c:v>
                </c:pt>
                <c:pt idx="5632">
                  <c:v>712896.65370801673</c:v>
                </c:pt>
                <c:pt idx="5633">
                  <c:v>712975.04828723008</c:v>
                </c:pt>
                <c:pt idx="5634">
                  <c:v>713053.44286644354</c:v>
                </c:pt>
                <c:pt idx="5635">
                  <c:v>713131.837445657</c:v>
                </c:pt>
                <c:pt idx="5636">
                  <c:v>713210.23202487046</c:v>
                </c:pt>
                <c:pt idx="5637">
                  <c:v>713288.62660408393</c:v>
                </c:pt>
                <c:pt idx="5638">
                  <c:v>713367.02118329727</c:v>
                </c:pt>
                <c:pt idx="5639">
                  <c:v>713445.41576251062</c:v>
                </c:pt>
                <c:pt idx="5640">
                  <c:v>713523.81034172419</c:v>
                </c:pt>
                <c:pt idx="5641">
                  <c:v>713602.20492093754</c:v>
                </c:pt>
                <c:pt idx="5642">
                  <c:v>713680.59950015089</c:v>
                </c:pt>
                <c:pt idx="5643">
                  <c:v>713758.99407936435</c:v>
                </c:pt>
                <c:pt idx="5644">
                  <c:v>713837.38865857781</c:v>
                </c:pt>
                <c:pt idx="5645">
                  <c:v>713915.78323779127</c:v>
                </c:pt>
                <c:pt idx="5646">
                  <c:v>713994.17781700462</c:v>
                </c:pt>
                <c:pt idx="5647">
                  <c:v>714072.57239621808</c:v>
                </c:pt>
                <c:pt idx="5648">
                  <c:v>714150.96697543154</c:v>
                </c:pt>
                <c:pt idx="5649">
                  <c:v>714229.361554645</c:v>
                </c:pt>
                <c:pt idx="5650">
                  <c:v>714307.75613385835</c:v>
                </c:pt>
                <c:pt idx="5651">
                  <c:v>714386.15071307169</c:v>
                </c:pt>
                <c:pt idx="5652">
                  <c:v>714464.54529228515</c:v>
                </c:pt>
                <c:pt idx="5653">
                  <c:v>714542.93987149862</c:v>
                </c:pt>
                <c:pt idx="5654">
                  <c:v>714621.33445071208</c:v>
                </c:pt>
                <c:pt idx="5655">
                  <c:v>714699.72902992542</c:v>
                </c:pt>
                <c:pt idx="5656">
                  <c:v>714778.12360913889</c:v>
                </c:pt>
                <c:pt idx="5657">
                  <c:v>714856.51818835235</c:v>
                </c:pt>
                <c:pt idx="5658">
                  <c:v>714934.91276756581</c:v>
                </c:pt>
                <c:pt idx="5659">
                  <c:v>715013.30734677915</c:v>
                </c:pt>
                <c:pt idx="5660">
                  <c:v>715091.7019259925</c:v>
                </c:pt>
                <c:pt idx="5661">
                  <c:v>715170.09650520608</c:v>
                </c:pt>
                <c:pt idx="5662">
                  <c:v>715248.49108441942</c:v>
                </c:pt>
                <c:pt idx="5663">
                  <c:v>715326.88566363277</c:v>
                </c:pt>
                <c:pt idx="5664">
                  <c:v>715405.28024284611</c:v>
                </c:pt>
                <c:pt idx="5665">
                  <c:v>715483.67482205969</c:v>
                </c:pt>
                <c:pt idx="5666">
                  <c:v>715562.06940127304</c:v>
                </c:pt>
                <c:pt idx="5667">
                  <c:v>715640.46398048638</c:v>
                </c:pt>
                <c:pt idx="5668">
                  <c:v>715718.85855969985</c:v>
                </c:pt>
                <c:pt idx="5669">
                  <c:v>715797.25313891331</c:v>
                </c:pt>
                <c:pt idx="5670">
                  <c:v>715875.64771812677</c:v>
                </c:pt>
                <c:pt idx="5671">
                  <c:v>715954.04229734023</c:v>
                </c:pt>
                <c:pt idx="5672">
                  <c:v>716032.43687655358</c:v>
                </c:pt>
                <c:pt idx="5673">
                  <c:v>716110.83145576704</c:v>
                </c:pt>
                <c:pt idx="5674">
                  <c:v>716189.2260349805</c:v>
                </c:pt>
                <c:pt idx="5675">
                  <c:v>716267.62061419385</c:v>
                </c:pt>
                <c:pt idx="5676">
                  <c:v>716346.01519340719</c:v>
                </c:pt>
                <c:pt idx="5677">
                  <c:v>716424.40977262065</c:v>
                </c:pt>
                <c:pt idx="5678">
                  <c:v>716502.80435183411</c:v>
                </c:pt>
                <c:pt idx="5679">
                  <c:v>716581.19893104758</c:v>
                </c:pt>
                <c:pt idx="5680">
                  <c:v>716659.59351026092</c:v>
                </c:pt>
                <c:pt idx="5681">
                  <c:v>716737.98808947438</c:v>
                </c:pt>
                <c:pt idx="5682">
                  <c:v>716816.38266868785</c:v>
                </c:pt>
                <c:pt idx="5683">
                  <c:v>716894.77724790131</c:v>
                </c:pt>
                <c:pt idx="5684">
                  <c:v>716973.17182711465</c:v>
                </c:pt>
                <c:pt idx="5685">
                  <c:v>717051.566406328</c:v>
                </c:pt>
                <c:pt idx="5686">
                  <c:v>717129.96098554158</c:v>
                </c:pt>
                <c:pt idx="5687">
                  <c:v>717208.35556475492</c:v>
                </c:pt>
                <c:pt idx="5688">
                  <c:v>717286.75014396838</c:v>
                </c:pt>
                <c:pt idx="5689">
                  <c:v>717365.14472318173</c:v>
                </c:pt>
                <c:pt idx="5690">
                  <c:v>717443.53930239519</c:v>
                </c:pt>
                <c:pt idx="5691">
                  <c:v>717521.93388160865</c:v>
                </c:pt>
                <c:pt idx="5692">
                  <c:v>717600.32846082211</c:v>
                </c:pt>
                <c:pt idx="5693">
                  <c:v>717678.72304003546</c:v>
                </c:pt>
                <c:pt idx="5694">
                  <c:v>717757.11761924892</c:v>
                </c:pt>
                <c:pt idx="5695">
                  <c:v>717835.51219846238</c:v>
                </c:pt>
                <c:pt idx="5696">
                  <c:v>717913.90677767573</c:v>
                </c:pt>
                <c:pt idx="5697">
                  <c:v>717992.30135688907</c:v>
                </c:pt>
                <c:pt idx="5698">
                  <c:v>718070.69593610265</c:v>
                </c:pt>
                <c:pt idx="5699">
                  <c:v>718149.090515316</c:v>
                </c:pt>
                <c:pt idx="5700">
                  <c:v>718227.48509452934</c:v>
                </c:pt>
                <c:pt idx="5701">
                  <c:v>718305.87967374269</c:v>
                </c:pt>
                <c:pt idx="5702">
                  <c:v>718384.27425295627</c:v>
                </c:pt>
                <c:pt idx="5703">
                  <c:v>718462.66883216961</c:v>
                </c:pt>
                <c:pt idx="5704">
                  <c:v>718541.06341138319</c:v>
                </c:pt>
                <c:pt idx="5705">
                  <c:v>718619.45799059654</c:v>
                </c:pt>
                <c:pt idx="5706">
                  <c:v>718697.85256980988</c:v>
                </c:pt>
                <c:pt idx="5707">
                  <c:v>718776.24714902346</c:v>
                </c:pt>
                <c:pt idx="5708">
                  <c:v>718854.64172823681</c:v>
                </c:pt>
                <c:pt idx="5709">
                  <c:v>718933.03630745015</c:v>
                </c:pt>
                <c:pt idx="5710">
                  <c:v>719011.4308866635</c:v>
                </c:pt>
                <c:pt idx="5711">
                  <c:v>719089.82546587707</c:v>
                </c:pt>
                <c:pt idx="5712">
                  <c:v>719168.22004509042</c:v>
                </c:pt>
                <c:pt idx="5713">
                  <c:v>719246.61462430388</c:v>
                </c:pt>
                <c:pt idx="5714">
                  <c:v>719325.00920351723</c:v>
                </c:pt>
                <c:pt idx="5715">
                  <c:v>719403.40378273069</c:v>
                </c:pt>
                <c:pt idx="5716">
                  <c:v>719481.79836194415</c:v>
                </c:pt>
                <c:pt idx="5717">
                  <c:v>719560.19294115761</c:v>
                </c:pt>
                <c:pt idx="5718">
                  <c:v>719638.58752037096</c:v>
                </c:pt>
                <c:pt idx="5719">
                  <c:v>719716.98209958442</c:v>
                </c:pt>
                <c:pt idx="5720">
                  <c:v>719795.37667879788</c:v>
                </c:pt>
                <c:pt idx="5721">
                  <c:v>719873.77125801123</c:v>
                </c:pt>
                <c:pt idx="5722">
                  <c:v>719952.16583722469</c:v>
                </c:pt>
                <c:pt idx="5723">
                  <c:v>720030.56041643815</c:v>
                </c:pt>
                <c:pt idx="5724">
                  <c:v>720108.9549956515</c:v>
                </c:pt>
                <c:pt idx="5725">
                  <c:v>720187.34957486496</c:v>
                </c:pt>
                <c:pt idx="5726">
                  <c:v>720265.74415407842</c:v>
                </c:pt>
                <c:pt idx="5727">
                  <c:v>720344.13873329177</c:v>
                </c:pt>
                <c:pt idx="5728">
                  <c:v>720422.53331250523</c:v>
                </c:pt>
                <c:pt idx="5729">
                  <c:v>720500.92789171869</c:v>
                </c:pt>
                <c:pt idx="5730">
                  <c:v>720579.32247093203</c:v>
                </c:pt>
                <c:pt idx="5731">
                  <c:v>720657.71705014538</c:v>
                </c:pt>
                <c:pt idx="5732">
                  <c:v>720736.11162935896</c:v>
                </c:pt>
                <c:pt idx="5733">
                  <c:v>720814.5062085723</c:v>
                </c:pt>
                <c:pt idx="5734">
                  <c:v>720892.90078778577</c:v>
                </c:pt>
                <c:pt idx="5735">
                  <c:v>720971.29536699911</c:v>
                </c:pt>
                <c:pt idx="5736">
                  <c:v>721049.68994621257</c:v>
                </c:pt>
                <c:pt idx="5737">
                  <c:v>721128.08452542603</c:v>
                </c:pt>
                <c:pt idx="5738">
                  <c:v>721206.4791046395</c:v>
                </c:pt>
                <c:pt idx="5739">
                  <c:v>721284.87368385296</c:v>
                </c:pt>
                <c:pt idx="5740">
                  <c:v>721363.2682630663</c:v>
                </c:pt>
                <c:pt idx="5741">
                  <c:v>721441.66284227977</c:v>
                </c:pt>
                <c:pt idx="5742">
                  <c:v>721520.05742149311</c:v>
                </c:pt>
                <c:pt idx="5743">
                  <c:v>721598.45200070646</c:v>
                </c:pt>
                <c:pt idx="5744">
                  <c:v>721676.84657992003</c:v>
                </c:pt>
                <c:pt idx="5745">
                  <c:v>721755.24115913338</c:v>
                </c:pt>
                <c:pt idx="5746">
                  <c:v>721833.63573834673</c:v>
                </c:pt>
                <c:pt idx="5747">
                  <c:v>721912.0303175603</c:v>
                </c:pt>
                <c:pt idx="5748">
                  <c:v>721990.42489677365</c:v>
                </c:pt>
                <c:pt idx="5749">
                  <c:v>722068.81947598699</c:v>
                </c:pt>
                <c:pt idx="5750">
                  <c:v>722147.21405520057</c:v>
                </c:pt>
                <c:pt idx="5751">
                  <c:v>722225.60863441392</c:v>
                </c:pt>
                <c:pt idx="5752">
                  <c:v>722304.00321362726</c:v>
                </c:pt>
                <c:pt idx="5753">
                  <c:v>722382.39779284073</c:v>
                </c:pt>
                <c:pt idx="5754">
                  <c:v>722460.79237205419</c:v>
                </c:pt>
                <c:pt idx="5755">
                  <c:v>722539.18695126753</c:v>
                </c:pt>
                <c:pt idx="5756">
                  <c:v>722617.58153048111</c:v>
                </c:pt>
                <c:pt idx="5757">
                  <c:v>722695.97610969446</c:v>
                </c:pt>
                <c:pt idx="5758">
                  <c:v>722774.3706889078</c:v>
                </c:pt>
                <c:pt idx="5759">
                  <c:v>722852.76526812126</c:v>
                </c:pt>
                <c:pt idx="5760">
                  <c:v>722931.15984733473</c:v>
                </c:pt>
                <c:pt idx="5761">
                  <c:v>723009.55442654807</c:v>
                </c:pt>
                <c:pt idx="5762">
                  <c:v>723087.94900576153</c:v>
                </c:pt>
                <c:pt idx="5763">
                  <c:v>723166.34358497499</c:v>
                </c:pt>
                <c:pt idx="5764">
                  <c:v>723244.73816418846</c:v>
                </c:pt>
                <c:pt idx="5765">
                  <c:v>723323.1327434018</c:v>
                </c:pt>
                <c:pt idx="5766">
                  <c:v>723401.52732261526</c:v>
                </c:pt>
                <c:pt idx="5767">
                  <c:v>723479.92190182861</c:v>
                </c:pt>
                <c:pt idx="5768">
                  <c:v>723558.31648104207</c:v>
                </c:pt>
                <c:pt idx="5769">
                  <c:v>723636.71106025553</c:v>
                </c:pt>
                <c:pt idx="5770">
                  <c:v>723715.10563946888</c:v>
                </c:pt>
                <c:pt idx="5771">
                  <c:v>723793.50021868234</c:v>
                </c:pt>
                <c:pt idx="5772">
                  <c:v>723871.8947978958</c:v>
                </c:pt>
                <c:pt idx="5773">
                  <c:v>723950.28937710926</c:v>
                </c:pt>
                <c:pt idx="5774">
                  <c:v>724028.68395632261</c:v>
                </c:pt>
                <c:pt idx="5775">
                  <c:v>724107.07853553607</c:v>
                </c:pt>
                <c:pt idx="5776">
                  <c:v>724185.47311474942</c:v>
                </c:pt>
                <c:pt idx="5777">
                  <c:v>724263.86769396299</c:v>
                </c:pt>
                <c:pt idx="5778">
                  <c:v>724342.26227317634</c:v>
                </c:pt>
                <c:pt idx="5779">
                  <c:v>724420.65685238969</c:v>
                </c:pt>
                <c:pt idx="5780">
                  <c:v>724499.05143160315</c:v>
                </c:pt>
                <c:pt idx="5781">
                  <c:v>724577.44601081661</c:v>
                </c:pt>
                <c:pt idx="5782">
                  <c:v>724655.84059002995</c:v>
                </c:pt>
                <c:pt idx="5783">
                  <c:v>724734.2351692433</c:v>
                </c:pt>
                <c:pt idx="5784">
                  <c:v>724812.62974845688</c:v>
                </c:pt>
                <c:pt idx="5785">
                  <c:v>724891.02432767022</c:v>
                </c:pt>
                <c:pt idx="5786">
                  <c:v>724969.41890688357</c:v>
                </c:pt>
                <c:pt idx="5787">
                  <c:v>725047.81348609715</c:v>
                </c:pt>
                <c:pt idx="5788">
                  <c:v>725126.20806531049</c:v>
                </c:pt>
                <c:pt idx="5789">
                  <c:v>725204.60264452407</c:v>
                </c:pt>
                <c:pt idx="5790">
                  <c:v>725282.99722373742</c:v>
                </c:pt>
                <c:pt idx="5791">
                  <c:v>725361.39180295076</c:v>
                </c:pt>
                <c:pt idx="5792">
                  <c:v>725439.78638216411</c:v>
                </c:pt>
                <c:pt idx="5793">
                  <c:v>725518.18096137757</c:v>
                </c:pt>
                <c:pt idx="5794">
                  <c:v>725596.57554059103</c:v>
                </c:pt>
                <c:pt idx="5795">
                  <c:v>725674.97011980438</c:v>
                </c:pt>
                <c:pt idx="5796">
                  <c:v>725753.36469901784</c:v>
                </c:pt>
                <c:pt idx="5797">
                  <c:v>725831.7592782313</c:v>
                </c:pt>
                <c:pt idx="5798">
                  <c:v>725910.15385744476</c:v>
                </c:pt>
                <c:pt idx="5799">
                  <c:v>725988.54843665811</c:v>
                </c:pt>
                <c:pt idx="5800">
                  <c:v>726066.94301587157</c:v>
                </c:pt>
                <c:pt idx="5801">
                  <c:v>726145.33759508491</c:v>
                </c:pt>
                <c:pt idx="5802">
                  <c:v>726223.73217429849</c:v>
                </c:pt>
                <c:pt idx="5803">
                  <c:v>726302.12675351184</c:v>
                </c:pt>
                <c:pt idx="5804">
                  <c:v>726380.52133272518</c:v>
                </c:pt>
                <c:pt idx="5805">
                  <c:v>726458.91591193865</c:v>
                </c:pt>
                <c:pt idx="5806">
                  <c:v>726537.31049115211</c:v>
                </c:pt>
                <c:pt idx="5807">
                  <c:v>726615.70507036557</c:v>
                </c:pt>
                <c:pt idx="5808">
                  <c:v>726694.09964957891</c:v>
                </c:pt>
                <c:pt idx="5809">
                  <c:v>726772.49422879238</c:v>
                </c:pt>
                <c:pt idx="5810">
                  <c:v>726850.88880800584</c:v>
                </c:pt>
                <c:pt idx="5811">
                  <c:v>726929.2833872193</c:v>
                </c:pt>
                <c:pt idx="5812">
                  <c:v>727007.67796643265</c:v>
                </c:pt>
                <c:pt idx="5813">
                  <c:v>727086.07254564599</c:v>
                </c:pt>
                <c:pt idx="5814">
                  <c:v>727164.46712485957</c:v>
                </c:pt>
                <c:pt idx="5815">
                  <c:v>727242.86170407292</c:v>
                </c:pt>
                <c:pt idx="5816">
                  <c:v>727321.25628328626</c:v>
                </c:pt>
                <c:pt idx="5817">
                  <c:v>727399.65086249972</c:v>
                </c:pt>
                <c:pt idx="5818">
                  <c:v>727478.04544171318</c:v>
                </c:pt>
                <c:pt idx="5819">
                  <c:v>727556.44002092665</c:v>
                </c:pt>
                <c:pt idx="5820">
                  <c:v>727634.83460013999</c:v>
                </c:pt>
                <c:pt idx="5821">
                  <c:v>727713.22917935345</c:v>
                </c:pt>
                <c:pt idx="5822">
                  <c:v>727791.6237585668</c:v>
                </c:pt>
                <c:pt idx="5823">
                  <c:v>727870.01833778038</c:v>
                </c:pt>
                <c:pt idx="5824">
                  <c:v>727948.41291699372</c:v>
                </c:pt>
                <c:pt idx="5825">
                  <c:v>728026.80749620707</c:v>
                </c:pt>
                <c:pt idx="5826">
                  <c:v>728105.20207542041</c:v>
                </c:pt>
                <c:pt idx="5827">
                  <c:v>728183.59665463399</c:v>
                </c:pt>
                <c:pt idx="5828">
                  <c:v>728261.99123384734</c:v>
                </c:pt>
                <c:pt idx="5829">
                  <c:v>728340.38581306068</c:v>
                </c:pt>
                <c:pt idx="5830">
                  <c:v>728418.78039227426</c:v>
                </c:pt>
                <c:pt idx="5831">
                  <c:v>728497.17497148761</c:v>
                </c:pt>
                <c:pt idx="5832">
                  <c:v>728575.56955070118</c:v>
                </c:pt>
                <c:pt idx="5833">
                  <c:v>728653.96412991441</c:v>
                </c:pt>
                <c:pt idx="5834">
                  <c:v>728732.35870912788</c:v>
                </c:pt>
                <c:pt idx="5835">
                  <c:v>728810.75328834134</c:v>
                </c:pt>
                <c:pt idx="5836">
                  <c:v>728889.1478675548</c:v>
                </c:pt>
                <c:pt idx="5837">
                  <c:v>728967.54244676814</c:v>
                </c:pt>
                <c:pt idx="5838">
                  <c:v>729045.93702598149</c:v>
                </c:pt>
                <c:pt idx="5839">
                  <c:v>729124.33160519507</c:v>
                </c:pt>
                <c:pt idx="5840">
                  <c:v>729202.72618440841</c:v>
                </c:pt>
                <c:pt idx="5841">
                  <c:v>729281.12076362188</c:v>
                </c:pt>
                <c:pt idx="5842">
                  <c:v>729359.51534283522</c:v>
                </c:pt>
                <c:pt idx="5843">
                  <c:v>729437.90992204868</c:v>
                </c:pt>
                <c:pt idx="5844">
                  <c:v>729516.30450126214</c:v>
                </c:pt>
                <c:pt idx="5845">
                  <c:v>729594.69908047561</c:v>
                </c:pt>
                <c:pt idx="5846">
                  <c:v>729673.09365968895</c:v>
                </c:pt>
                <c:pt idx="5847">
                  <c:v>729751.4882389023</c:v>
                </c:pt>
                <c:pt idx="5848">
                  <c:v>729829.88281811588</c:v>
                </c:pt>
                <c:pt idx="5849">
                  <c:v>729908.27739732922</c:v>
                </c:pt>
                <c:pt idx="5850">
                  <c:v>729986.67197654257</c:v>
                </c:pt>
                <c:pt idx="5851">
                  <c:v>730065.06655575603</c:v>
                </c:pt>
                <c:pt idx="5852">
                  <c:v>730143.46113496949</c:v>
                </c:pt>
                <c:pt idx="5853">
                  <c:v>730221.85571418295</c:v>
                </c:pt>
                <c:pt idx="5854">
                  <c:v>730300.2502933963</c:v>
                </c:pt>
                <c:pt idx="5855">
                  <c:v>730378.64487260976</c:v>
                </c:pt>
                <c:pt idx="5856">
                  <c:v>730457.03945182322</c:v>
                </c:pt>
                <c:pt idx="5857">
                  <c:v>730535.43403103668</c:v>
                </c:pt>
                <c:pt idx="5858">
                  <c:v>730613.82861025003</c:v>
                </c:pt>
                <c:pt idx="5859">
                  <c:v>730692.22318946337</c:v>
                </c:pt>
                <c:pt idx="5860">
                  <c:v>730770.61776867695</c:v>
                </c:pt>
                <c:pt idx="5861">
                  <c:v>730849.0123478903</c:v>
                </c:pt>
                <c:pt idx="5862">
                  <c:v>730927.40692710376</c:v>
                </c:pt>
                <c:pt idx="5863">
                  <c:v>731005.80150631699</c:v>
                </c:pt>
                <c:pt idx="5864">
                  <c:v>731084.19608553057</c:v>
                </c:pt>
                <c:pt idx="5865">
                  <c:v>731162.59066474391</c:v>
                </c:pt>
                <c:pt idx="5866">
                  <c:v>731240.98524395749</c:v>
                </c:pt>
                <c:pt idx="5867">
                  <c:v>731319.37982317084</c:v>
                </c:pt>
                <c:pt idx="5868">
                  <c:v>731397.77440238418</c:v>
                </c:pt>
                <c:pt idx="5869">
                  <c:v>731476.16898159776</c:v>
                </c:pt>
                <c:pt idx="5870">
                  <c:v>731554.5635608111</c:v>
                </c:pt>
                <c:pt idx="5871">
                  <c:v>731632.95814002445</c:v>
                </c:pt>
                <c:pt idx="5872">
                  <c:v>731711.3527192378</c:v>
                </c:pt>
                <c:pt idx="5873">
                  <c:v>731789.74729845137</c:v>
                </c:pt>
                <c:pt idx="5874">
                  <c:v>731868.14187766472</c:v>
                </c:pt>
                <c:pt idx="5875">
                  <c:v>731946.53645687818</c:v>
                </c:pt>
                <c:pt idx="5876">
                  <c:v>732024.93103609153</c:v>
                </c:pt>
                <c:pt idx="5877">
                  <c:v>732103.32561530499</c:v>
                </c:pt>
                <c:pt idx="5878">
                  <c:v>732181.72019451845</c:v>
                </c:pt>
                <c:pt idx="5879">
                  <c:v>732260.11477373191</c:v>
                </c:pt>
                <c:pt idx="5880">
                  <c:v>732338.50935294526</c:v>
                </c:pt>
                <c:pt idx="5881">
                  <c:v>732416.90393215872</c:v>
                </c:pt>
                <c:pt idx="5882">
                  <c:v>732495.29851137218</c:v>
                </c:pt>
                <c:pt idx="5883">
                  <c:v>732573.69309058553</c:v>
                </c:pt>
                <c:pt idx="5884">
                  <c:v>732652.08766979887</c:v>
                </c:pt>
                <c:pt idx="5885">
                  <c:v>732730.48224901245</c:v>
                </c:pt>
                <c:pt idx="5886">
                  <c:v>732808.8768282258</c:v>
                </c:pt>
                <c:pt idx="5887">
                  <c:v>732887.27140743926</c:v>
                </c:pt>
                <c:pt idx="5888">
                  <c:v>732965.6659866526</c:v>
                </c:pt>
                <c:pt idx="5889">
                  <c:v>733044.06056586606</c:v>
                </c:pt>
                <c:pt idx="5890">
                  <c:v>733122.45514507953</c:v>
                </c:pt>
                <c:pt idx="5891">
                  <c:v>733200.84972429299</c:v>
                </c:pt>
                <c:pt idx="5892">
                  <c:v>733279.24430350633</c:v>
                </c:pt>
                <c:pt idx="5893">
                  <c:v>733357.63888271968</c:v>
                </c:pt>
                <c:pt idx="5894">
                  <c:v>733436.03346193326</c:v>
                </c:pt>
                <c:pt idx="5895">
                  <c:v>733514.4280411466</c:v>
                </c:pt>
                <c:pt idx="5896">
                  <c:v>733592.82262036006</c:v>
                </c:pt>
                <c:pt idx="5897">
                  <c:v>733671.21719957341</c:v>
                </c:pt>
                <c:pt idx="5898">
                  <c:v>733749.61177878687</c:v>
                </c:pt>
                <c:pt idx="5899">
                  <c:v>733828.00635800033</c:v>
                </c:pt>
                <c:pt idx="5900">
                  <c:v>733906.4009372138</c:v>
                </c:pt>
                <c:pt idx="5901">
                  <c:v>733984.79551642714</c:v>
                </c:pt>
                <c:pt idx="5902">
                  <c:v>734063.1900956406</c:v>
                </c:pt>
                <c:pt idx="5903">
                  <c:v>734141.58467485406</c:v>
                </c:pt>
                <c:pt idx="5904">
                  <c:v>734219.97925406741</c:v>
                </c:pt>
                <c:pt idx="5905">
                  <c:v>734298.37383328076</c:v>
                </c:pt>
                <c:pt idx="5906">
                  <c:v>734376.76841249433</c:v>
                </c:pt>
                <c:pt idx="5907">
                  <c:v>734455.16299170768</c:v>
                </c:pt>
                <c:pt idx="5908">
                  <c:v>734533.55757092102</c:v>
                </c:pt>
                <c:pt idx="5909">
                  <c:v>734611.9521501346</c:v>
                </c:pt>
                <c:pt idx="5910">
                  <c:v>734690.34672934795</c:v>
                </c:pt>
                <c:pt idx="5911">
                  <c:v>734768.74130856129</c:v>
                </c:pt>
                <c:pt idx="5912">
                  <c:v>734847.13588777487</c:v>
                </c:pt>
                <c:pt idx="5913">
                  <c:v>734925.53046698822</c:v>
                </c:pt>
                <c:pt idx="5914">
                  <c:v>735003.92504620156</c:v>
                </c:pt>
                <c:pt idx="5915">
                  <c:v>735082.31962541502</c:v>
                </c:pt>
                <c:pt idx="5916">
                  <c:v>735160.71420462849</c:v>
                </c:pt>
                <c:pt idx="5917">
                  <c:v>735239.10878384183</c:v>
                </c:pt>
                <c:pt idx="5918">
                  <c:v>735317.50336305518</c:v>
                </c:pt>
                <c:pt idx="5919">
                  <c:v>735395.89794226876</c:v>
                </c:pt>
                <c:pt idx="5920">
                  <c:v>735474.2925214821</c:v>
                </c:pt>
                <c:pt idx="5921">
                  <c:v>735552.68710069556</c:v>
                </c:pt>
                <c:pt idx="5922">
                  <c:v>735631.08167990891</c:v>
                </c:pt>
                <c:pt idx="5923">
                  <c:v>735709.47625912237</c:v>
                </c:pt>
                <c:pt idx="5924">
                  <c:v>735787.87083833583</c:v>
                </c:pt>
                <c:pt idx="5925">
                  <c:v>735866.26541754929</c:v>
                </c:pt>
                <c:pt idx="5926">
                  <c:v>735944.65999676276</c:v>
                </c:pt>
                <c:pt idx="5927">
                  <c:v>736023.0545759761</c:v>
                </c:pt>
                <c:pt idx="5928">
                  <c:v>736101.44915518956</c:v>
                </c:pt>
                <c:pt idx="5929">
                  <c:v>736179.84373440291</c:v>
                </c:pt>
                <c:pt idx="5930">
                  <c:v>736258.23831361649</c:v>
                </c:pt>
                <c:pt idx="5931">
                  <c:v>736336.63289282983</c:v>
                </c:pt>
                <c:pt idx="5932">
                  <c:v>736415.02747204318</c:v>
                </c:pt>
                <c:pt idx="5933">
                  <c:v>736493.42205125664</c:v>
                </c:pt>
                <c:pt idx="5934">
                  <c:v>736571.8166304701</c:v>
                </c:pt>
                <c:pt idx="5935">
                  <c:v>736650.21120968345</c:v>
                </c:pt>
                <c:pt idx="5936">
                  <c:v>736728.60578889691</c:v>
                </c:pt>
                <c:pt idx="5937">
                  <c:v>736807.00036811037</c:v>
                </c:pt>
                <c:pt idx="5938">
                  <c:v>736885.39494732372</c:v>
                </c:pt>
                <c:pt idx="5939">
                  <c:v>736963.78952653718</c:v>
                </c:pt>
                <c:pt idx="5940">
                  <c:v>737042.18410575064</c:v>
                </c:pt>
                <c:pt idx="5941">
                  <c:v>737120.57868496398</c:v>
                </c:pt>
                <c:pt idx="5942">
                  <c:v>737198.97326417745</c:v>
                </c:pt>
                <c:pt idx="5943">
                  <c:v>737277.36784339091</c:v>
                </c:pt>
                <c:pt idx="5944">
                  <c:v>737355.76242260425</c:v>
                </c:pt>
                <c:pt idx="5945">
                  <c:v>737434.15700181772</c:v>
                </c:pt>
                <c:pt idx="5946">
                  <c:v>737512.55158103118</c:v>
                </c:pt>
                <c:pt idx="5947">
                  <c:v>737590.94616024464</c:v>
                </c:pt>
                <c:pt idx="5948">
                  <c:v>737669.34073945787</c:v>
                </c:pt>
                <c:pt idx="5949">
                  <c:v>737747.73531867145</c:v>
                </c:pt>
                <c:pt idx="5950">
                  <c:v>737826.12989788479</c:v>
                </c:pt>
                <c:pt idx="5951">
                  <c:v>737904.52447709837</c:v>
                </c:pt>
                <c:pt idx="5952">
                  <c:v>737982.91905631172</c:v>
                </c:pt>
                <c:pt idx="5953">
                  <c:v>738061.31363552506</c:v>
                </c:pt>
                <c:pt idx="5954">
                  <c:v>738139.70821473841</c:v>
                </c:pt>
                <c:pt idx="5955">
                  <c:v>738218.10279395198</c:v>
                </c:pt>
                <c:pt idx="5956">
                  <c:v>738296.49737316533</c:v>
                </c:pt>
                <c:pt idx="5957">
                  <c:v>738374.89195237868</c:v>
                </c:pt>
                <c:pt idx="5958">
                  <c:v>738453.28653159214</c:v>
                </c:pt>
                <c:pt idx="5959">
                  <c:v>738531.6811108056</c:v>
                </c:pt>
                <c:pt idx="5960">
                  <c:v>738610.07569001894</c:v>
                </c:pt>
                <c:pt idx="5961">
                  <c:v>738688.47026923241</c:v>
                </c:pt>
                <c:pt idx="5962">
                  <c:v>738766.86484844587</c:v>
                </c:pt>
                <c:pt idx="5963">
                  <c:v>738845.25942765921</c:v>
                </c:pt>
                <c:pt idx="5964">
                  <c:v>738923.65400687279</c:v>
                </c:pt>
                <c:pt idx="5965">
                  <c:v>739002.04858608614</c:v>
                </c:pt>
                <c:pt idx="5966">
                  <c:v>739080.44316529948</c:v>
                </c:pt>
                <c:pt idx="5967">
                  <c:v>739158.83774451294</c:v>
                </c:pt>
                <c:pt idx="5968">
                  <c:v>739237.23232372641</c:v>
                </c:pt>
                <c:pt idx="5969">
                  <c:v>739315.62690293975</c:v>
                </c:pt>
                <c:pt idx="5970">
                  <c:v>739394.02148215321</c:v>
                </c:pt>
                <c:pt idx="5971">
                  <c:v>739472.41606136668</c:v>
                </c:pt>
                <c:pt idx="5972">
                  <c:v>739550.81064058014</c:v>
                </c:pt>
                <c:pt idx="5973">
                  <c:v>739629.20521979348</c:v>
                </c:pt>
                <c:pt idx="5974">
                  <c:v>739707.59979900694</c:v>
                </c:pt>
                <c:pt idx="5975">
                  <c:v>739785.99437822029</c:v>
                </c:pt>
                <c:pt idx="5976">
                  <c:v>739864.38895743387</c:v>
                </c:pt>
                <c:pt idx="5977">
                  <c:v>739942.78353664721</c:v>
                </c:pt>
                <c:pt idx="5978">
                  <c:v>740021.17811586056</c:v>
                </c:pt>
                <c:pt idx="5979">
                  <c:v>740099.57269507402</c:v>
                </c:pt>
                <c:pt idx="5980">
                  <c:v>740177.96727428748</c:v>
                </c:pt>
                <c:pt idx="5981">
                  <c:v>740256.36185350094</c:v>
                </c:pt>
                <c:pt idx="5982">
                  <c:v>740334.75643271429</c:v>
                </c:pt>
                <c:pt idx="5983">
                  <c:v>740413.15101192775</c:v>
                </c:pt>
                <c:pt idx="5984">
                  <c:v>740491.5455911411</c:v>
                </c:pt>
                <c:pt idx="5985">
                  <c:v>740569.94017035468</c:v>
                </c:pt>
                <c:pt idx="5986">
                  <c:v>740648.33474956802</c:v>
                </c:pt>
                <c:pt idx="5987">
                  <c:v>740726.72932878137</c:v>
                </c:pt>
                <c:pt idx="5988">
                  <c:v>740805.12390799471</c:v>
                </c:pt>
                <c:pt idx="5989">
                  <c:v>740883.51848720829</c:v>
                </c:pt>
                <c:pt idx="5990">
                  <c:v>740961.91306642164</c:v>
                </c:pt>
                <c:pt idx="5991">
                  <c:v>741040.30764563498</c:v>
                </c:pt>
                <c:pt idx="5992">
                  <c:v>741118.70222484856</c:v>
                </c:pt>
                <c:pt idx="5993">
                  <c:v>741197.0968040619</c:v>
                </c:pt>
                <c:pt idx="5994">
                  <c:v>741275.49138327525</c:v>
                </c:pt>
                <c:pt idx="5995">
                  <c:v>741353.88596248883</c:v>
                </c:pt>
                <c:pt idx="5996">
                  <c:v>741432.28054170217</c:v>
                </c:pt>
                <c:pt idx="5997">
                  <c:v>741510.67512091575</c:v>
                </c:pt>
                <c:pt idx="5998">
                  <c:v>741589.0697001291</c:v>
                </c:pt>
                <c:pt idx="5999">
                  <c:v>741667.46427934244</c:v>
                </c:pt>
                <c:pt idx="6000">
                  <c:v>741745.85885855579</c:v>
                </c:pt>
                <c:pt idx="6001">
                  <c:v>741824.25343776937</c:v>
                </c:pt>
                <c:pt idx="6002">
                  <c:v>741902.64801698271</c:v>
                </c:pt>
                <c:pt idx="6003">
                  <c:v>741981.04259619606</c:v>
                </c:pt>
                <c:pt idx="6004">
                  <c:v>742059.43717540952</c:v>
                </c:pt>
                <c:pt idx="6005">
                  <c:v>742137.83175462298</c:v>
                </c:pt>
                <c:pt idx="6006">
                  <c:v>742216.22633383644</c:v>
                </c:pt>
                <c:pt idx="6007">
                  <c:v>742294.62091304979</c:v>
                </c:pt>
                <c:pt idx="6008">
                  <c:v>742373.01549226325</c:v>
                </c:pt>
                <c:pt idx="6009">
                  <c:v>742451.4100714766</c:v>
                </c:pt>
                <c:pt idx="6010">
                  <c:v>742529.80465069017</c:v>
                </c:pt>
                <c:pt idx="6011">
                  <c:v>742608.19922990352</c:v>
                </c:pt>
                <c:pt idx="6012">
                  <c:v>742686.59380911686</c:v>
                </c:pt>
                <c:pt idx="6013">
                  <c:v>742764.98838833033</c:v>
                </c:pt>
                <c:pt idx="6014">
                  <c:v>742843.38296754379</c:v>
                </c:pt>
                <c:pt idx="6015">
                  <c:v>742921.77754675725</c:v>
                </c:pt>
                <c:pt idx="6016">
                  <c:v>743000.1721259706</c:v>
                </c:pt>
                <c:pt idx="6017">
                  <c:v>743078.56670518406</c:v>
                </c:pt>
                <c:pt idx="6018">
                  <c:v>743156.96128439752</c:v>
                </c:pt>
                <c:pt idx="6019">
                  <c:v>743235.35586361098</c:v>
                </c:pt>
                <c:pt idx="6020">
                  <c:v>743313.75044282433</c:v>
                </c:pt>
                <c:pt idx="6021">
                  <c:v>743392.14502203767</c:v>
                </c:pt>
                <c:pt idx="6022">
                  <c:v>743470.53960125125</c:v>
                </c:pt>
                <c:pt idx="6023">
                  <c:v>743548.9341804646</c:v>
                </c:pt>
                <c:pt idx="6024">
                  <c:v>743627.32875967794</c:v>
                </c:pt>
                <c:pt idx="6025">
                  <c:v>743705.7233388914</c:v>
                </c:pt>
                <c:pt idx="6026">
                  <c:v>743784.11791810486</c:v>
                </c:pt>
                <c:pt idx="6027">
                  <c:v>743862.51249731833</c:v>
                </c:pt>
                <c:pt idx="6028">
                  <c:v>743940.90707653156</c:v>
                </c:pt>
                <c:pt idx="6029">
                  <c:v>744019.30165574513</c:v>
                </c:pt>
                <c:pt idx="6030">
                  <c:v>744097.69623495848</c:v>
                </c:pt>
                <c:pt idx="6031">
                  <c:v>744176.09081417206</c:v>
                </c:pt>
                <c:pt idx="6032">
                  <c:v>744254.4853933854</c:v>
                </c:pt>
                <c:pt idx="6033">
                  <c:v>744332.87997259875</c:v>
                </c:pt>
                <c:pt idx="6034">
                  <c:v>744411.27455181209</c:v>
                </c:pt>
                <c:pt idx="6035">
                  <c:v>744489.66913102567</c:v>
                </c:pt>
                <c:pt idx="6036">
                  <c:v>744568.06371023902</c:v>
                </c:pt>
                <c:pt idx="6037">
                  <c:v>744646.45828945236</c:v>
                </c:pt>
                <c:pt idx="6038">
                  <c:v>744724.85286866582</c:v>
                </c:pt>
                <c:pt idx="6039">
                  <c:v>744803.24744787929</c:v>
                </c:pt>
                <c:pt idx="6040">
                  <c:v>744881.64202709275</c:v>
                </c:pt>
                <c:pt idx="6041">
                  <c:v>744960.03660630609</c:v>
                </c:pt>
                <c:pt idx="6042">
                  <c:v>745038.43118551956</c:v>
                </c:pt>
                <c:pt idx="6043">
                  <c:v>745116.82576473302</c:v>
                </c:pt>
                <c:pt idx="6044">
                  <c:v>745195.22034394648</c:v>
                </c:pt>
                <c:pt idx="6045">
                  <c:v>745273.61492315982</c:v>
                </c:pt>
                <c:pt idx="6046">
                  <c:v>745352.00950237317</c:v>
                </c:pt>
                <c:pt idx="6047">
                  <c:v>745430.40408158675</c:v>
                </c:pt>
                <c:pt idx="6048">
                  <c:v>745508.79866080009</c:v>
                </c:pt>
                <c:pt idx="6049">
                  <c:v>745587.19324001356</c:v>
                </c:pt>
                <c:pt idx="6050">
                  <c:v>745665.5878192269</c:v>
                </c:pt>
                <c:pt idx="6051">
                  <c:v>745743.98239844036</c:v>
                </c:pt>
                <c:pt idx="6052">
                  <c:v>745822.37697765382</c:v>
                </c:pt>
                <c:pt idx="6053">
                  <c:v>745900.77155686729</c:v>
                </c:pt>
                <c:pt idx="6054">
                  <c:v>745979.16613608063</c:v>
                </c:pt>
                <c:pt idx="6055">
                  <c:v>746057.56071529409</c:v>
                </c:pt>
                <c:pt idx="6056">
                  <c:v>746135.95529450756</c:v>
                </c:pt>
                <c:pt idx="6057">
                  <c:v>746214.3498737209</c:v>
                </c:pt>
                <c:pt idx="6058">
                  <c:v>746292.74445293425</c:v>
                </c:pt>
                <c:pt idx="6059">
                  <c:v>746371.13903214771</c:v>
                </c:pt>
                <c:pt idx="6060">
                  <c:v>746449.53361136117</c:v>
                </c:pt>
                <c:pt idx="6061">
                  <c:v>746527.92819057463</c:v>
                </c:pt>
                <c:pt idx="6062">
                  <c:v>746606.32276978798</c:v>
                </c:pt>
                <c:pt idx="6063">
                  <c:v>746684.71734900144</c:v>
                </c:pt>
                <c:pt idx="6064">
                  <c:v>746763.1119282149</c:v>
                </c:pt>
                <c:pt idx="6065">
                  <c:v>746841.50650742836</c:v>
                </c:pt>
                <c:pt idx="6066">
                  <c:v>746919.90108664171</c:v>
                </c:pt>
                <c:pt idx="6067">
                  <c:v>746998.29566585505</c:v>
                </c:pt>
                <c:pt idx="6068">
                  <c:v>747076.69024506863</c:v>
                </c:pt>
                <c:pt idx="6069">
                  <c:v>747155.08482428198</c:v>
                </c:pt>
                <c:pt idx="6070">
                  <c:v>747233.47940349532</c:v>
                </c:pt>
                <c:pt idx="6071">
                  <c:v>747311.87398270867</c:v>
                </c:pt>
                <c:pt idx="6072">
                  <c:v>747390.26856192225</c:v>
                </c:pt>
                <c:pt idx="6073">
                  <c:v>747468.66314113559</c:v>
                </c:pt>
                <c:pt idx="6074">
                  <c:v>747547.05772034917</c:v>
                </c:pt>
                <c:pt idx="6075">
                  <c:v>747625.45229956252</c:v>
                </c:pt>
                <c:pt idx="6076">
                  <c:v>747703.84687877586</c:v>
                </c:pt>
                <c:pt idx="6077">
                  <c:v>747782.24145798944</c:v>
                </c:pt>
                <c:pt idx="6078">
                  <c:v>747860.63603720278</c:v>
                </c:pt>
                <c:pt idx="6079">
                  <c:v>747939.03061641613</c:v>
                </c:pt>
                <c:pt idx="6080">
                  <c:v>748017.42519562959</c:v>
                </c:pt>
                <c:pt idx="6081">
                  <c:v>748095.81977484305</c:v>
                </c:pt>
                <c:pt idx="6082">
                  <c:v>748174.2143540564</c:v>
                </c:pt>
                <c:pt idx="6083">
                  <c:v>748252.60893326986</c:v>
                </c:pt>
                <c:pt idx="6084">
                  <c:v>748331.00351248321</c:v>
                </c:pt>
                <c:pt idx="6085">
                  <c:v>748409.39809169667</c:v>
                </c:pt>
                <c:pt idx="6086">
                  <c:v>748487.79267091013</c:v>
                </c:pt>
                <c:pt idx="6087">
                  <c:v>748566.18725012359</c:v>
                </c:pt>
                <c:pt idx="6088">
                  <c:v>748644.58182933694</c:v>
                </c:pt>
                <c:pt idx="6089">
                  <c:v>748722.9764085504</c:v>
                </c:pt>
                <c:pt idx="6090">
                  <c:v>748801.37098776386</c:v>
                </c:pt>
                <c:pt idx="6091">
                  <c:v>748879.76556697721</c:v>
                </c:pt>
                <c:pt idx="6092">
                  <c:v>748958.16014619055</c:v>
                </c:pt>
                <c:pt idx="6093">
                  <c:v>749036.55472540413</c:v>
                </c:pt>
                <c:pt idx="6094">
                  <c:v>749114.94930461748</c:v>
                </c:pt>
                <c:pt idx="6095">
                  <c:v>749193.34388383094</c:v>
                </c:pt>
                <c:pt idx="6096">
                  <c:v>749271.73846304428</c:v>
                </c:pt>
                <c:pt idx="6097">
                  <c:v>749350.13304225774</c:v>
                </c:pt>
                <c:pt idx="6098">
                  <c:v>749428.52762147121</c:v>
                </c:pt>
                <c:pt idx="6099">
                  <c:v>749506.92220068467</c:v>
                </c:pt>
                <c:pt idx="6100">
                  <c:v>749585.31677989801</c:v>
                </c:pt>
                <c:pt idx="6101">
                  <c:v>749663.71135911148</c:v>
                </c:pt>
                <c:pt idx="6102">
                  <c:v>749742.10593832494</c:v>
                </c:pt>
                <c:pt idx="6103">
                  <c:v>749820.50051753828</c:v>
                </c:pt>
                <c:pt idx="6104">
                  <c:v>749898.89509675174</c:v>
                </c:pt>
                <c:pt idx="6105">
                  <c:v>749977.28967596521</c:v>
                </c:pt>
                <c:pt idx="6106">
                  <c:v>750055.68425517855</c:v>
                </c:pt>
                <c:pt idx="6107">
                  <c:v>750134.07883439201</c:v>
                </c:pt>
                <c:pt idx="6108">
                  <c:v>750212.47341360548</c:v>
                </c:pt>
                <c:pt idx="6109">
                  <c:v>750290.86799281882</c:v>
                </c:pt>
                <c:pt idx="6110">
                  <c:v>750369.26257203217</c:v>
                </c:pt>
                <c:pt idx="6111">
                  <c:v>750447.65715124574</c:v>
                </c:pt>
                <c:pt idx="6112">
                  <c:v>750526.05173045909</c:v>
                </c:pt>
                <c:pt idx="6113">
                  <c:v>750604.44630967244</c:v>
                </c:pt>
                <c:pt idx="6114">
                  <c:v>750682.84088888601</c:v>
                </c:pt>
                <c:pt idx="6115">
                  <c:v>750761.23546809936</c:v>
                </c:pt>
                <c:pt idx="6116">
                  <c:v>750839.6300473127</c:v>
                </c:pt>
                <c:pt idx="6117">
                  <c:v>750918.02462652628</c:v>
                </c:pt>
                <c:pt idx="6118">
                  <c:v>750996.41920573963</c:v>
                </c:pt>
                <c:pt idx="6119">
                  <c:v>751074.81378495297</c:v>
                </c:pt>
                <c:pt idx="6120">
                  <c:v>751153.20836416644</c:v>
                </c:pt>
                <c:pt idx="6121">
                  <c:v>751231.6029433799</c:v>
                </c:pt>
                <c:pt idx="6122">
                  <c:v>751309.99752259324</c:v>
                </c:pt>
                <c:pt idx="6123">
                  <c:v>751388.3921018067</c:v>
                </c:pt>
                <c:pt idx="6124">
                  <c:v>751466.78668102017</c:v>
                </c:pt>
                <c:pt idx="6125">
                  <c:v>751545.18126023351</c:v>
                </c:pt>
                <c:pt idx="6126">
                  <c:v>751623.57583944697</c:v>
                </c:pt>
                <c:pt idx="6127">
                  <c:v>751701.97041866044</c:v>
                </c:pt>
                <c:pt idx="6128">
                  <c:v>751780.36499787378</c:v>
                </c:pt>
                <c:pt idx="6129">
                  <c:v>751858.75957708724</c:v>
                </c:pt>
                <c:pt idx="6130">
                  <c:v>751937.1541563007</c:v>
                </c:pt>
                <c:pt idx="6131">
                  <c:v>752015.54873551405</c:v>
                </c:pt>
                <c:pt idx="6132">
                  <c:v>752093.94331472751</c:v>
                </c:pt>
                <c:pt idx="6133">
                  <c:v>752172.33789394097</c:v>
                </c:pt>
                <c:pt idx="6134">
                  <c:v>752250.73247315444</c:v>
                </c:pt>
                <c:pt idx="6135">
                  <c:v>752329.12705236778</c:v>
                </c:pt>
                <c:pt idx="6136">
                  <c:v>752407.52163158124</c:v>
                </c:pt>
                <c:pt idx="6137">
                  <c:v>752485.91621079459</c:v>
                </c:pt>
                <c:pt idx="6138">
                  <c:v>752564.31079000817</c:v>
                </c:pt>
                <c:pt idx="6139">
                  <c:v>752642.70536922151</c:v>
                </c:pt>
                <c:pt idx="6140">
                  <c:v>752721.09994843486</c:v>
                </c:pt>
                <c:pt idx="6141">
                  <c:v>752799.49452764832</c:v>
                </c:pt>
                <c:pt idx="6142">
                  <c:v>752877.88910686178</c:v>
                </c:pt>
                <c:pt idx="6143">
                  <c:v>752956.28368607513</c:v>
                </c:pt>
                <c:pt idx="6144">
                  <c:v>753034.67826528859</c:v>
                </c:pt>
                <c:pt idx="6145">
                  <c:v>753113.07284450205</c:v>
                </c:pt>
                <c:pt idx="6146">
                  <c:v>753191.46742371551</c:v>
                </c:pt>
                <c:pt idx="6147">
                  <c:v>753269.86200292886</c:v>
                </c:pt>
                <c:pt idx="6148">
                  <c:v>753348.25658214232</c:v>
                </c:pt>
                <c:pt idx="6149">
                  <c:v>753426.65116135566</c:v>
                </c:pt>
                <c:pt idx="6150">
                  <c:v>753505.04574056913</c:v>
                </c:pt>
                <c:pt idx="6151">
                  <c:v>753583.44031978259</c:v>
                </c:pt>
                <c:pt idx="6152">
                  <c:v>753661.83489899593</c:v>
                </c:pt>
                <c:pt idx="6153">
                  <c:v>753740.22947820928</c:v>
                </c:pt>
                <c:pt idx="6154">
                  <c:v>753818.62405742286</c:v>
                </c:pt>
                <c:pt idx="6155">
                  <c:v>753897.0186366362</c:v>
                </c:pt>
                <c:pt idx="6156">
                  <c:v>753975.41321584955</c:v>
                </c:pt>
                <c:pt idx="6157">
                  <c:v>754053.80779506313</c:v>
                </c:pt>
                <c:pt idx="6158">
                  <c:v>754132.20237427647</c:v>
                </c:pt>
                <c:pt idx="6159">
                  <c:v>754210.59695349005</c:v>
                </c:pt>
                <c:pt idx="6160">
                  <c:v>754288.9915327034</c:v>
                </c:pt>
                <c:pt idx="6161">
                  <c:v>754367.38611191674</c:v>
                </c:pt>
                <c:pt idx="6162">
                  <c:v>754445.78069113009</c:v>
                </c:pt>
                <c:pt idx="6163">
                  <c:v>754524.17527034367</c:v>
                </c:pt>
                <c:pt idx="6164">
                  <c:v>754602.56984955701</c:v>
                </c:pt>
                <c:pt idx="6165">
                  <c:v>754680.96442877036</c:v>
                </c:pt>
                <c:pt idx="6166">
                  <c:v>754759.35900798382</c:v>
                </c:pt>
                <c:pt idx="6167">
                  <c:v>754837.75358719728</c:v>
                </c:pt>
                <c:pt idx="6168">
                  <c:v>754916.14816641074</c:v>
                </c:pt>
                <c:pt idx="6169">
                  <c:v>754994.54274562409</c:v>
                </c:pt>
                <c:pt idx="6170">
                  <c:v>755072.93732483755</c:v>
                </c:pt>
                <c:pt idx="6171">
                  <c:v>755151.33190405101</c:v>
                </c:pt>
                <c:pt idx="6172">
                  <c:v>755229.72648326447</c:v>
                </c:pt>
                <c:pt idx="6173">
                  <c:v>755308.12106247782</c:v>
                </c:pt>
                <c:pt idx="6174">
                  <c:v>755386.51564169116</c:v>
                </c:pt>
                <c:pt idx="6175">
                  <c:v>755464.91022090463</c:v>
                </c:pt>
                <c:pt idx="6176">
                  <c:v>755543.30480011809</c:v>
                </c:pt>
                <c:pt idx="6177">
                  <c:v>755621.69937933143</c:v>
                </c:pt>
                <c:pt idx="6178">
                  <c:v>755700.09395854489</c:v>
                </c:pt>
                <c:pt idx="6179">
                  <c:v>755778.48853775836</c:v>
                </c:pt>
                <c:pt idx="6180">
                  <c:v>755856.88311697182</c:v>
                </c:pt>
                <c:pt idx="6181">
                  <c:v>755935.27769618516</c:v>
                </c:pt>
                <c:pt idx="6182">
                  <c:v>756013.67227539863</c:v>
                </c:pt>
                <c:pt idx="6183">
                  <c:v>756092.06685461197</c:v>
                </c:pt>
                <c:pt idx="6184">
                  <c:v>756170.46143382555</c:v>
                </c:pt>
                <c:pt idx="6185">
                  <c:v>756248.85601303889</c:v>
                </c:pt>
                <c:pt idx="6186">
                  <c:v>756327.25059225224</c:v>
                </c:pt>
                <c:pt idx="6187">
                  <c:v>756405.6451714657</c:v>
                </c:pt>
                <c:pt idx="6188">
                  <c:v>756484.03975067916</c:v>
                </c:pt>
                <c:pt idx="6189">
                  <c:v>756562.43432989263</c:v>
                </c:pt>
                <c:pt idx="6190">
                  <c:v>756640.82890910597</c:v>
                </c:pt>
                <c:pt idx="6191">
                  <c:v>756719.22348831943</c:v>
                </c:pt>
                <c:pt idx="6192">
                  <c:v>756797.61806753289</c:v>
                </c:pt>
                <c:pt idx="6193">
                  <c:v>756876.01264674636</c:v>
                </c:pt>
                <c:pt idx="6194">
                  <c:v>756954.4072259597</c:v>
                </c:pt>
                <c:pt idx="6195">
                  <c:v>757032.80180517305</c:v>
                </c:pt>
                <c:pt idx="6196">
                  <c:v>757111.19638438663</c:v>
                </c:pt>
                <c:pt idx="6197">
                  <c:v>757189.59096359997</c:v>
                </c:pt>
                <c:pt idx="6198">
                  <c:v>757267.98554281332</c:v>
                </c:pt>
                <c:pt idx="6199">
                  <c:v>757346.38012202666</c:v>
                </c:pt>
                <c:pt idx="6200">
                  <c:v>757424.77470124024</c:v>
                </c:pt>
                <c:pt idx="6201">
                  <c:v>757503.16928045359</c:v>
                </c:pt>
                <c:pt idx="6202">
                  <c:v>757581.56385966716</c:v>
                </c:pt>
                <c:pt idx="6203">
                  <c:v>757659.95843888039</c:v>
                </c:pt>
                <c:pt idx="6204">
                  <c:v>757738.35301809385</c:v>
                </c:pt>
                <c:pt idx="6205">
                  <c:v>757816.74759730732</c:v>
                </c:pt>
                <c:pt idx="6206">
                  <c:v>757895.14217652078</c:v>
                </c:pt>
                <c:pt idx="6207">
                  <c:v>757973.53675573412</c:v>
                </c:pt>
                <c:pt idx="6208">
                  <c:v>758051.93133494747</c:v>
                </c:pt>
                <c:pt idx="6209">
                  <c:v>758130.32591416105</c:v>
                </c:pt>
                <c:pt idx="6210">
                  <c:v>758208.72049337439</c:v>
                </c:pt>
                <c:pt idx="6211">
                  <c:v>758287.11507258774</c:v>
                </c:pt>
                <c:pt idx="6212">
                  <c:v>758365.5096518012</c:v>
                </c:pt>
                <c:pt idx="6213">
                  <c:v>758443.90423101466</c:v>
                </c:pt>
                <c:pt idx="6214">
                  <c:v>758522.29881022812</c:v>
                </c:pt>
                <c:pt idx="6215">
                  <c:v>758600.69338944147</c:v>
                </c:pt>
                <c:pt idx="6216">
                  <c:v>758679.08796865493</c:v>
                </c:pt>
                <c:pt idx="6217">
                  <c:v>758757.48254786839</c:v>
                </c:pt>
                <c:pt idx="6218">
                  <c:v>758835.87712708185</c:v>
                </c:pt>
                <c:pt idx="6219">
                  <c:v>758914.2717062952</c:v>
                </c:pt>
                <c:pt idx="6220">
                  <c:v>758992.66628550855</c:v>
                </c:pt>
                <c:pt idx="6221">
                  <c:v>759071.06086472212</c:v>
                </c:pt>
                <c:pt idx="6222">
                  <c:v>759149.45544393547</c:v>
                </c:pt>
                <c:pt idx="6223">
                  <c:v>759227.85002314893</c:v>
                </c:pt>
                <c:pt idx="6224">
                  <c:v>759306.24460236228</c:v>
                </c:pt>
                <c:pt idx="6225">
                  <c:v>759384.63918157574</c:v>
                </c:pt>
                <c:pt idx="6226">
                  <c:v>759463.0337607892</c:v>
                </c:pt>
                <c:pt idx="6227">
                  <c:v>759541.42834000266</c:v>
                </c:pt>
                <c:pt idx="6228">
                  <c:v>759619.82291921601</c:v>
                </c:pt>
                <c:pt idx="6229">
                  <c:v>759698.21749842935</c:v>
                </c:pt>
                <c:pt idx="6230">
                  <c:v>759776.61207764293</c:v>
                </c:pt>
                <c:pt idx="6231">
                  <c:v>759855.00665685628</c:v>
                </c:pt>
                <c:pt idx="6232">
                  <c:v>759933.40123606962</c:v>
                </c:pt>
                <c:pt idx="6233">
                  <c:v>760011.79581528297</c:v>
                </c:pt>
                <c:pt idx="6234">
                  <c:v>760090.19039449655</c:v>
                </c:pt>
                <c:pt idx="6235">
                  <c:v>760168.58497370989</c:v>
                </c:pt>
                <c:pt idx="6236">
                  <c:v>760246.97955292347</c:v>
                </c:pt>
                <c:pt idx="6237">
                  <c:v>760325.37413213681</c:v>
                </c:pt>
                <c:pt idx="6238">
                  <c:v>760403.76871135016</c:v>
                </c:pt>
                <c:pt idx="6239">
                  <c:v>760482.16329056374</c:v>
                </c:pt>
                <c:pt idx="6240">
                  <c:v>760560.55786977708</c:v>
                </c:pt>
                <c:pt idx="6241">
                  <c:v>760638.95244899043</c:v>
                </c:pt>
                <c:pt idx="6242">
                  <c:v>760717.34702820401</c:v>
                </c:pt>
                <c:pt idx="6243">
                  <c:v>760795.74160741735</c:v>
                </c:pt>
                <c:pt idx="6244">
                  <c:v>760874.1361866307</c:v>
                </c:pt>
                <c:pt idx="6245">
                  <c:v>760952.53076584404</c:v>
                </c:pt>
                <c:pt idx="6246">
                  <c:v>761030.92534505762</c:v>
                </c:pt>
                <c:pt idx="6247">
                  <c:v>761109.31992427097</c:v>
                </c:pt>
                <c:pt idx="6248">
                  <c:v>761187.71450348443</c:v>
                </c:pt>
                <c:pt idx="6249">
                  <c:v>761266.10908269777</c:v>
                </c:pt>
                <c:pt idx="6250">
                  <c:v>761344.50366191124</c:v>
                </c:pt>
                <c:pt idx="6251">
                  <c:v>761422.8982411247</c:v>
                </c:pt>
                <c:pt idx="6252">
                  <c:v>761501.29282033816</c:v>
                </c:pt>
                <c:pt idx="6253">
                  <c:v>761579.68739955151</c:v>
                </c:pt>
                <c:pt idx="6254">
                  <c:v>761658.08197876485</c:v>
                </c:pt>
                <c:pt idx="6255">
                  <c:v>761736.47655797843</c:v>
                </c:pt>
                <c:pt idx="6256">
                  <c:v>761814.87113719177</c:v>
                </c:pt>
                <c:pt idx="6257">
                  <c:v>761893.26571640524</c:v>
                </c:pt>
                <c:pt idx="6258">
                  <c:v>761971.66029561858</c:v>
                </c:pt>
                <c:pt idx="6259">
                  <c:v>762050.05487483204</c:v>
                </c:pt>
                <c:pt idx="6260">
                  <c:v>762128.44945404551</c:v>
                </c:pt>
                <c:pt idx="6261">
                  <c:v>762206.84403325897</c:v>
                </c:pt>
                <c:pt idx="6262">
                  <c:v>762285.23861247231</c:v>
                </c:pt>
                <c:pt idx="6263">
                  <c:v>762363.63319168577</c:v>
                </c:pt>
                <c:pt idx="6264">
                  <c:v>762442.02777089924</c:v>
                </c:pt>
                <c:pt idx="6265">
                  <c:v>762520.42235011258</c:v>
                </c:pt>
                <c:pt idx="6266">
                  <c:v>762598.81692932593</c:v>
                </c:pt>
                <c:pt idx="6267">
                  <c:v>762677.21150853951</c:v>
                </c:pt>
                <c:pt idx="6268">
                  <c:v>762755.60608775285</c:v>
                </c:pt>
                <c:pt idx="6269">
                  <c:v>762834.00066696631</c:v>
                </c:pt>
                <c:pt idx="6270">
                  <c:v>762912.39524617977</c:v>
                </c:pt>
                <c:pt idx="6271">
                  <c:v>762990.78982539312</c:v>
                </c:pt>
                <c:pt idx="6272">
                  <c:v>763069.18440460658</c:v>
                </c:pt>
                <c:pt idx="6273">
                  <c:v>763147.57898382004</c:v>
                </c:pt>
                <c:pt idx="6274">
                  <c:v>763225.97356303339</c:v>
                </c:pt>
                <c:pt idx="6275">
                  <c:v>763304.36814224673</c:v>
                </c:pt>
                <c:pt idx="6276">
                  <c:v>763382.76272146031</c:v>
                </c:pt>
                <c:pt idx="6277">
                  <c:v>763461.15730067366</c:v>
                </c:pt>
                <c:pt idx="6278">
                  <c:v>763539.551879887</c:v>
                </c:pt>
                <c:pt idx="6279">
                  <c:v>763617.94645910035</c:v>
                </c:pt>
                <c:pt idx="6280">
                  <c:v>763696.34103831393</c:v>
                </c:pt>
                <c:pt idx="6281">
                  <c:v>763774.73561752727</c:v>
                </c:pt>
                <c:pt idx="6282">
                  <c:v>763853.13019674085</c:v>
                </c:pt>
                <c:pt idx="6283">
                  <c:v>763931.52477595408</c:v>
                </c:pt>
                <c:pt idx="6284">
                  <c:v>764009.91935516754</c:v>
                </c:pt>
                <c:pt idx="6285">
                  <c:v>764088.313934381</c:v>
                </c:pt>
                <c:pt idx="6286">
                  <c:v>764166.70851359447</c:v>
                </c:pt>
                <c:pt idx="6287">
                  <c:v>764245.10309280793</c:v>
                </c:pt>
                <c:pt idx="6288">
                  <c:v>764323.49767202127</c:v>
                </c:pt>
                <c:pt idx="6289">
                  <c:v>764401.89225123473</c:v>
                </c:pt>
                <c:pt idx="6290">
                  <c:v>764480.28683044808</c:v>
                </c:pt>
                <c:pt idx="6291">
                  <c:v>764558.68140966154</c:v>
                </c:pt>
                <c:pt idx="6292">
                  <c:v>764637.075988875</c:v>
                </c:pt>
                <c:pt idx="6293">
                  <c:v>764715.47056808835</c:v>
                </c:pt>
                <c:pt idx="6294">
                  <c:v>764793.86514730181</c:v>
                </c:pt>
                <c:pt idx="6295">
                  <c:v>764872.25972651527</c:v>
                </c:pt>
                <c:pt idx="6296">
                  <c:v>764950.65430572862</c:v>
                </c:pt>
                <c:pt idx="6297">
                  <c:v>765029.04888494208</c:v>
                </c:pt>
                <c:pt idx="6298">
                  <c:v>765107.44346415554</c:v>
                </c:pt>
                <c:pt idx="6299">
                  <c:v>765185.83804336889</c:v>
                </c:pt>
                <c:pt idx="6300">
                  <c:v>765264.23262258223</c:v>
                </c:pt>
                <c:pt idx="6301">
                  <c:v>765342.62720179581</c:v>
                </c:pt>
                <c:pt idx="6302">
                  <c:v>765421.02178100916</c:v>
                </c:pt>
                <c:pt idx="6303">
                  <c:v>765499.41636022262</c:v>
                </c:pt>
                <c:pt idx="6304">
                  <c:v>765577.81093943608</c:v>
                </c:pt>
                <c:pt idx="6305">
                  <c:v>765656.20551864943</c:v>
                </c:pt>
                <c:pt idx="6306">
                  <c:v>765734.60009786289</c:v>
                </c:pt>
                <c:pt idx="6307">
                  <c:v>765812.99467707635</c:v>
                </c:pt>
                <c:pt idx="6308">
                  <c:v>765891.38925628981</c:v>
                </c:pt>
                <c:pt idx="6309">
                  <c:v>765969.78383550316</c:v>
                </c:pt>
                <c:pt idx="6310">
                  <c:v>766048.17841471662</c:v>
                </c:pt>
                <c:pt idx="6311">
                  <c:v>766126.57299392996</c:v>
                </c:pt>
                <c:pt idx="6312">
                  <c:v>766204.96757314354</c:v>
                </c:pt>
                <c:pt idx="6313">
                  <c:v>766283.36215235689</c:v>
                </c:pt>
                <c:pt idx="6314">
                  <c:v>766361.75673157023</c:v>
                </c:pt>
                <c:pt idx="6315">
                  <c:v>766440.15131078358</c:v>
                </c:pt>
                <c:pt idx="6316">
                  <c:v>766518.54588999716</c:v>
                </c:pt>
                <c:pt idx="6317">
                  <c:v>766596.9404692105</c:v>
                </c:pt>
                <c:pt idx="6318">
                  <c:v>766675.33504842385</c:v>
                </c:pt>
                <c:pt idx="6319">
                  <c:v>766753.72962763743</c:v>
                </c:pt>
                <c:pt idx="6320">
                  <c:v>766832.12420685077</c:v>
                </c:pt>
                <c:pt idx="6321">
                  <c:v>766910.51878606435</c:v>
                </c:pt>
                <c:pt idx="6322">
                  <c:v>766988.91336527769</c:v>
                </c:pt>
                <c:pt idx="6323">
                  <c:v>767067.30794449104</c:v>
                </c:pt>
                <c:pt idx="6324">
                  <c:v>767145.70252370439</c:v>
                </c:pt>
                <c:pt idx="6325">
                  <c:v>767224.09710291796</c:v>
                </c:pt>
                <c:pt idx="6326">
                  <c:v>767302.49168213131</c:v>
                </c:pt>
                <c:pt idx="6327">
                  <c:v>767380.88626134465</c:v>
                </c:pt>
                <c:pt idx="6328">
                  <c:v>767459.28084055812</c:v>
                </c:pt>
                <c:pt idx="6329">
                  <c:v>767537.67541977158</c:v>
                </c:pt>
                <c:pt idx="6330">
                  <c:v>767616.06999898492</c:v>
                </c:pt>
                <c:pt idx="6331">
                  <c:v>767694.46457819839</c:v>
                </c:pt>
                <c:pt idx="6332">
                  <c:v>767772.85915741185</c:v>
                </c:pt>
                <c:pt idx="6333">
                  <c:v>767851.25373662531</c:v>
                </c:pt>
                <c:pt idx="6334">
                  <c:v>767929.64831583865</c:v>
                </c:pt>
                <c:pt idx="6335">
                  <c:v>768008.04289505212</c:v>
                </c:pt>
                <c:pt idx="6336">
                  <c:v>768086.43747426546</c:v>
                </c:pt>
                <c:pt idx="6337">
                  <c:v>768164.83205347904</c:v>
                </c:pt>
                <c:pt idx="6338">
                  <c:v>768243.22663269239</c:v>
                </c:pt>
                <c:pt idx="6339">
                  <c:v>768321.62121190573</c:v>
                </c:pt>
                <c:pt idx="6340">
                  <c:v>768400.01579111919</c:v>
                </c:pt>
                <c:pt idx="6341">
                  <c:v>768478.41037033265</c:v>
                </c:pt>
                <c:pt idx="6342">
                  <c:v>768556.80494954612</c:v>
                </c:pt>
                <c:pt idx="6343">
                  <c:v>768635.19952875946</c:v>
                </c:pt>
                <c:pt idx="6344">
                  <c:v>768713.59410797292</c:v>
                </c:pt>
                <c:pt idx="6345">
                  <c:v>768791.98868718627</c:v>
                </c:pt>
                <c:pt idx="6346">
                  <c:v>768870.38326639985</c:v>
                </c:pt>
                <c:pt idx="6347">
                  <c:v>768948.77784561319</c:v>
                </c:pt>
                <c:pt idx="6348">
                  <c:v>769027.17242482654</c:v>
                </c:pt>
                <c:pt idx="6349">
                  <c:v>769105.56700404</c:v>
                </c:pt>
                <c:pt idx="6350">
                  <c:v>769183.96158325346</c:v>
                </c:pt>
                <c:pt idx="6351">
                  <c:v>769262.35616246681</c:v>
                </c:pt>
                <c:pt idx="6352">
                  <c:v>769340.75074168027</c:v>
                </c:pt>
                <c:pt idx="6353">
                  <c:v>769419.14532089373</c:v>
                </c:pt>
                <c:pt idx="6354">
                  <c:v>769497.53990010719</c:v>
                </c:pt>
                <c:pt idx="6355">
                  <c:v>769575.93447932065</c:v>
                </c:pt>
                <c:pt idx="6356">
                  <c:v>769654.329058534</c:v>
                </c:pt>
                <c:pt idx="6357">
                  <c:v>769732.72363774735</c:v>
                </c:pt>
                <c:pt idx="6358">
                  <c:v>769811.11821696092</c:v>
                </c:pt>
                <c:pt idx="6359">
                  <c:v>769889.51279617427</c:v>
                </c:pt>
                <c:pt idx="6360">
                  <c:v>769967.90737538761</c:v>
                </c:pt>
                <c:pt idx="6361">
                  <c:v>770046.30195460096</c:v>
                </c:pt>
                <c:pt idx="6362">
                  <c:v>770124.69653381454</c:v>
                </c:pt>
                <c:pt idx="6363">
                  <c:v>770203.09111302788</c:v>
                </c:pt>
                <c:pt idx="6364">
                  <c:v>770281.48569224123</c:v>
                </c:pt>
                <c:pt idx="6365">
                  <c:v>770359.88027145481</c:v>
                </c:pt>
                <c:pt idx="6366">
                  <c:v>770438.27485066815</c:v>
                </c:pt>
                <c:pt idx="6367">
                  <c:v>770516.66942988173</c:v>
                </c:pt>
                <c:pt idx="6368">
                  <c:v>770595.06400909496</c:v>
                </c:pt>
                <c:pt idx="6369">
                  <c:v>770673.45858830842</c:v>
                </c:pt>
                <c:pt idx="6370">
                  <c:v>770751.85316752177</c:v>
                </c:pt>
                <c:pt idx="6371">
                  <c:v>770830.24774673535</c:v>
                </c:pt>
                <c:pt idx="6372">
                  <c:v>770908.64232594869</c:v>
                </c:pt>
                <c:pt idx="6373">
                  <c:v>770987.03690516204</c:v>
                </c:pt>
                <c:pt idx="6374">
                  <c:v>771065.4314843755</c:v>
                </c:pt>
                <c:pt idx="6375">
                  <c:v>771143.82606358896</c:v>
                </c:pt>
                <c:pt idx="6376">
                  <c:v>771222.22064280242</c:v>
                </c:pt>
                <c:pt idx="6377">
                  <c:v>771300.61522201577</c:v>
                </c:pt>
                <c:pt idx="6378">
                  <c:v>771379.00980122923</c:v>
                </c:pt>
                <c:pt idx="6379">
                  <c:v>771457.40438044269</c:v>
                </c:pt>
                <c:pt idx="6380">
                  <c:v>771535.79895965615</c:v>
                </c:pt>
                <c:pt idx="6381">
                  <c:v>771614.1935388695</c:v>
                </c:pt>
                <c:pt idx="6382">
                  <c:v>771692.58811808284</c:v>
                </c:pt>
                <c:pt idx="6383">
                  <c:v>771770.98269729642</c:v>
                </c:pt>
                <c:pt idx="6384">
                  <c:v>771849.37727650977</c:v>
                </c:pt>
                <c:pt idx="6385">
                  <c:v>771927.77185572311</c:v>
                </c:pt>
                <c:pt idx="6386">
                  <c:v>772006.16643493657</c:v>
                </c:pt>
                <c:pt idx="6387">
                  <c:v>772084.56101415004</c:v>
                </c:pt>
                <c:pt idx="6388">
                  <c:v>772162.9555933635</c:v>
                </c:pt>
                <c:pt idx="6389">
                  <c:v>772241.35017257696</c:v>
                </c:pt>
                <c:pt idx="6390">
                  <c:v>772319.74475179031</c:v>
                </c:pt>
                <c:pt idx="6391">
                  <c:v>772398.13933100365</c:v>
                </c:pt>
                <c:pt idx="6392">
                  <c:v>772476.53391021723</c:v>
                </c:pt>
                <c:pt idx="6393">
                  <c:v>772554.92848943057</c:v>
                </c:pt>
                <c:pt idx="6394">
                  <c:v>772633.32306864392</c:v>
                </c:pt>
                <c:pt idx="6395">
                  <c:v>772711.71764785738</c:v>
                </c:pt>
                <c:pt idx="6396">
                  <c:v>772790.11222707084</c:v>
                </c:pt>
                <c:pt idx="6397">
                  <c:v>772868.50680628431</c:v>
                </c:pt>
                <c:pt idx="6398">
                  <c:v>772946.90138549753</c:v>
                </c:pt>
                <c:pt idx="6399">
                  <c:v>773025.29596471111</c:v>
                </c:pt>
                <c:pt idx="6400">
                  <c:v>773103.69054392446</c:v>
                </c:pt>
                <c:pt idx="6401">
                  <c:v>773182.08512313804</c:v>
                </c:pt>
                <c:pt idx="6402">
                  <c:v>773260.47970235138</c:v>
                </c:pt>
                <c:pt idx="6403">
                  <c:v>773338.87428156473</c:v>
                </c:pt>
                <c:pt idx="6404">
                  <c:v>773417.26886077831</c:v>
                </c:pt>
                <c:pt idx="6405">
                  <c:v>773495.66343999165</c:v>
                </c:pt>
                <c:pt idx="6406">
                  <c:v>773574.058019205</c:v>
                </c:pt>
                <c:pt idx="6407">
                  <c:v>773652.45259841834</c:v>
                </c:pt>
                <c:pt idx="6408">
                  <c:v>773730.84717763192</c:v>
                </c:pt>
                <c:pt idx="6409">
                  <c:v>773809.24175684527</c:v>
                </c:pt>
                <c:pt idx="6410">
                  <c:v>773887.63633605873</c:v>
                </c:pt>
                <c:pt idx="6411">
                  <c:v>773966.03091527207</c:v>
                </c:pt>
                <c:pt idx="6412">
                  <c:v>774044.42549448553</c:v>
                </c:pt>
                <c:pt idx="6413">
                  <c:v>774122.820073699</c:v>
                </c:pt>
                <c:pt idx="6414">
                  <c:v>774201.21465291246</c:v>
                </c:pt>
                <c:pt idx="6415">
                  <c:v>774279.6092321258</c:v>
                </c:pt>
                <c:pt idx="6416">
                  <c:v>774358.00381133915</c:v>
                </c:pt>
                <c:pt idx="6417">
                  <c:v>774436.39839055273</c:v>
                </c:pt>
                <c:pt idx="6418">
                  <c:v>774514.79296976607</c:v>
                </c:pt>
                <c:pt idx="6419">
                  <c:v>774593.18754897942</c:v>
                </c:pt>
                <c:pt idx="6420">
                  <c:v>774671.58212819288</c:v>
                </c:pt>
                <c:pt idx="6421">
                  <c:v>774749.97670740634</c:v>
                </c:pt>
                <c:pt idx="6422">
                  <c:v>774828.3712866198</c:v>
                </c:pt>
                <c:pt idx="6423">
                  <c:v>774906.76586583327</c:v>
                </c:pt>
                <c:pt idx="6424">
                  <c:v>774985.16044504661</c:v>
                </c:pt>
                <c:pt idx="6425">
                  <c:v>775063.55502426007</c:v>
                </c:pt>
                <c:pt idx="6426">
                  <c:v>775141.94960347353</c:v>
                </c:pt>
                <c:pt idx="6427">
                  <c:v>775220.34418268688</c:v>
                </c:pt>
                <c:pt idx="6428">
                  <c:v>775298.73876190023</c:v>
                </c:pt>
                <c:pt idx="6429">
                  <c:v>775377.1333411138</c:v>
                </c:pt>
                <c:pt idx="6430">
                  <c:v>775455.52792032715</c:v>
                </c:pt>
                <c:pt idx="6431">
                  <c:v>775533.92249954061</c:v>
                </c:pt>
                <c:pt idx="6432">
                  <c:v>775612.31707875396</c:v>
                </c:pt>
                <c:pt idx="6433">
                  <c:v>775690.71165796742</c:v>
                </c:pt>
                <c:pt idx="6434">
                  <c:v>775769.10623718088</c:v>
                </c:pt>
                <c:pt idx="6435">
                  <c:v>775847.50081639434</c:v>
                </c:pt>
                <c:pt idx="6436">
                  <c:v>775925.89539560769</c:v>
                </c:pt>
                <c:pt idx="6437">
                  <c:v>776004.28997482115</c:v>
                </c:pt>
                <c:pt idx="6438">
                  <c:v>776082.68455403461</c:v>
                </c:pt>
                <c:pt idx="6439">
                  <c:v>776161.07913324796</c:v>
                </c:pt>
                <c:pt idx="6440">
                  <c:v>776239.4737124613</c:v>
                </c:pt>
                <c:pt idx="6441">
                  <c:v>776317.86829167465</c:v>
                </c:pt>
                <c:pt idx="6442">
                  <c:v>776396.26287088823</c:v>
                </c:pt>
                <c:pt idx="6443">
                  <c:v>776474.65745010157</c:v>
                </c:pt>
                <c:pt idx="6444">
                  <c:v>776553.05202931515</c:v>
                </c:pt>
                <c:pt idx="6445">
                  <c:v>776631.44660852849</c:v>
                </c:pt>
                <c:pt idx="6446">
                  <c:v>776709.84118774184</c:v>
                </c:pt>
                <c:pt idx="6447">
                  <c:v>776788.23576695542</c:v>
                </c:pt>
                <c:pt idx="6448">
                  <c:v>776866.63034616876</c:v>
                </c:pt>
                <c:pt idx="6449">
                  <c:v>776945.02492538211</c:v>
                </c:pt>
                <c:pt idx="6450">
                  <c:v>777023.41950459557</c:v>
                </c:pt>
                <c:pt idx="6451">
                  <c:v>777101.81408380903</c:v>
                </c:pt>
                <c:pt idx="6452">
                  <c:v>777180.20866302238</c:v>
                </c:pt>
                <c:pt idx="6453">
                  <c:v>777258.60324223572</c:v>
                </c:pt>
                <c:pt idx="6454">
                  <c:v>777336.9978214493</c:v>
                </c:pt>
                <c:pt idx="6455">
                  <c:v>777415.39240066265</c:v>
                </c:pt>
                <c:pt idx="6456">
                  <c:v>777493.78697987611</c:v>
                </c:pt>
                <c:pt idx="6457">
                  <c:v>777572.18155908957</c:v>
                </c:pt>
                <c:pt idx="6458">
                  <c:v>777650.57613830292</c:v>
                </c:pt>
                <c:pt idx="6459">
                  <c:v>777728.97071751638</c:v>
                </c:pt>
                <c:pt idx="6460">
                  <c:v>777807.36529672984</c:v>
                </c:pt>
                <c:pt idx="6461">
                  <c:v>777885.75987594319</c:v>
                </c:pt>
                <c:pt idx="6462">
                  <c:v>777964.15445515665</c:v>
                </c:pt>
                <c:pt idx="6463">
                  <c:v>778042.54903437011</c:v>
                </c:pt>
                <c:pt idx="6464">
                  <c:v>778120.94361358345</c:v>
                </c:pt>
                <c:pt idx="6465">
                  <c:v>778199.33819279692</c:v>
                </c:pt>
                <c:pt idx="6466">
                  <c:v>778277.73277201026</c:v>
                </c:pt>
                <c:pt idx="6467">
                  <c:v>778356.12735122372</c:v>
                </c:pt>
                <c:pt idx="6468">
                  <c:v>778434.52193043719</c:v>
                </c:pt>
                <c:pt idx="6469">
                  <c:v>778512.91650965065</c:v>
                </c:pt>
                <c:pt idx="6470">
                  <c:v>778591.31108886399</c:v>
                </c:pt>
                <c:pt idx="6471">
                  <c:v>778669.70566807745</c:v>
                </c:pt>
                <c:pt idx="6472">
                  <c:v>778748.10024729092</c:v>
                </c:pt>
                <c:pt idx="6473">
                  <c:v>778826.49482650426</c:v>
                </c:pt>
                <c:pt idx="6474">
                  <c:v>778904.88940571784</c:v>
                </c:pt>
                <c:pt idx="6475">
                  <c:v>778983.28398493119</c:v>
                </c:pt>
                <c:pt idx="6476">
                  <c:v>779061.67856414453</c:v>
                </c:pt>
                <c:pt idx="6477">
                  <c:v>779140.07314335799</c:v>
                </c:pt>
                <c:pt idx="6478">
                  <c:v>779218.46772257145</c:v>
                </c:pt>
                <c:pt idx="6479">
                  <c:v>779296.8623017848</c:v>
                </c:pt>
                <c:pt idx="6480">
                  <c:v>779375.25688099815</c:v>
                </c:pt>
                <c:pt idx="6481">
                  <c:v>779453.65146021172</c:v>
                </c:pt>
                <c:pt idx="6482">
                  <c:v>779532.04603942507</c:v>
                </c:pt>
                <c:pt idx="6483">
                  <c:v>779610.44061863841</c:v>
                </c:pt>
                <c:pt idx="6484">
                  <c:v>779688.83519785199</c:v>
                </c:pt>
                <c:pt idx="6485">
                  <c:v>779767.22977706534</c:v>
                </c:pt>
                <c:pt idx="6486">
                  <c:v>779845.62435627868</c:v>
                </c:pt>
                <c:pt idx="6487">
                  <c:v>779924.01893549226</c:v>
                </c:pt>
                <c:pt idx="6488">
                  <c:v>780002.41351470561</c:v>
                </c:pt>
                <c:pt idx="6489">
                  <c:v>780080.80809391895</c:v>
                </c:pt>
                <c:pt idx="6490">
                  <c:v>780159.20267313241</c:v>
                </c:pt>
                <c:pt idx="6491">
                  <c:v>780237.59725234588</c:v>
                </c:pt>
                <c:pt idx="6492">
                  <c:v>780315.99183155922</c:v>
                </c:pt>
                <c:pt idx="6493">
                  <c:v>780394.38641077268</c:v>
                </c:pt>
                <c:pt idx="6494">
                  <c:v>780472.78098998615</c:v>
                </c:pt>
                <c:pt idx="6495">
                  <c:v>780551.17556919961</c:v>
                </c:pt>
                <c:pt idx="6496">
                  <c:v>780629.57014841295</c:v>
                </c:pt>
                <c:pt idx="6497">
                  <c:v>780707.96472762641</c:v>
                </c:pt>
                <c:pt idx="6498">
                  <c:v>780786.35930683976</c:v>
                </c:pt>
                <c:pt idx="6499">
                  <c:v>780864.75388605334</c:v>
                </c:pt>
                <c:pt idx="6500">
                  <c:v>780943.14846526668</c:v>
                </c:pt>
                <c:pt idx="6501">
                  <c:v>781021.54304448003</c:v>
                </c:pt>
                <c:pt idx="6502">
                  <c:v>781099.93762369349</c:v>
                </c:pt>
                <c:pt idx="6503">
                  <c:v>781178.33220290695</c:v>
                </c:pt>
                <c:pt idx="6504">
                  <c:v>781256.7267821203</c:v>
                </c:pt>
                <c:pt idx="6505">
                  <c:v>781335.12136133376</c:v>
                </c:pt>
                <c:pt idx="6506">
                  <c:v>781413.51594054722</c:v>
                </c:pt>
                <c:pt idx="6507">
                  <c:v>781491.91051976057</c:v>
                </c:pt>
                <c:pt idx="6508">
                  <c:v>781570.30509897415</c:v>
                </c:pt>
                <c:pt idx="6509">
                  <c:v>781648.69967818749</c:v>
                </c:pt>
                <c:pt idx="6510">
                  <c:v>781727.09425740084</c:v>
                </c:pt>
                <c:pt idx="6511">
                  <c:v>781805.4888366143</c:v>
                </c:pt>
                <c:pt idx="6512">
                  <c:v>781883.88341582776</c:v>
                </c:pt>
                <c:pt idx="6513">
                  <c:v>781962.27799504111</c:v>
                </c:pt>
                <c:pt idx="6514">
                  <c:v>782040.67257425457</c:v>
                </c:pt>
                <c:pt idx="6515">
                  <c:v>782119.06715346803</c:v>
                </c:pt>
                <c:pt idx="6516">
                  <c:v>782197.46173268149</c:v>
                </c:pt>
                <c:pt idx="6517">
                  <c:v>782275.85631189484</c:v>
                </c:pt>
                <c:pt idx="6518">
                  <c:v>782354.2508911083</c:v>
                </c:pt>
                <c:pt idx="6519">
                  <c:v>782432.64547032164</c:v>
                </c:pt>
                <c:pt idx="6520">
                  <c:v>782511.04004953522</c:v>
                </c:pt>
                <c:pt idx="6521">
                  <c:v>782589.43462874857</c:v>
                </c:pt>
                <c:pt idx="6522">
                  <c:v>782667.82920796191</c:v>
                </c:pt>
                <c:pt idx="6523">
                  <c:v>782746.22378717526</c:v>
                </c:pt>
                <c:pt idx="6524">
                  <c:v>782824.61836638884</c:v>
                </c:pt>
                <c:pt idx="6525">
                  <c:v>782903.01294560218</c:v>
                </c:pt>
                <c:pt idx="6526">
                  <c:v>782981.40752481553</c:v>
                </c:pt>
                <c:pt idx="6527">
                  <c:v>783059.80210402911</c:v>
                </c:pt>
                <c:pt idx="6528">
                  <c:v>783138.19668324245</c:v>
                </c:pt>
                <c:pt idx="6529">
                  <c:v>783216.59126245603</c:v>
                </c:pt>
                <c:pt idx="6530">
                  <c:v>783294.98584166926</c:v>
                </c:pt>
                <c:pt idx="6531">
                  <c:v>783373.38042088272</c:v>
                </c:pt>
                <c:pt idx="6532">
                  <c:v>783451.77500009607</c:v>
                </c:pt>
                <c:pt idx="6533">
                  <c:v>783530.16957930964</c:v>
                </c:pt>
                <c:pt idx="6534">
                  <c:v>783608.56415852299</c:v>
                </c:pt>
                <c:pt idx="6535">
                  <c:v>783686.95873773634</c:v>
                </c:pt>
                <c:pt idx="6536">
                  <c:v>783765.3533169498</c:v>
                </c:pt>
                <c:pt idx="6537">
                  <c:v>783843.74789616326</c:v>
                </c:pt>
                <c:pt idx="6538">
                  <c:v>783922.1424753766</c:v>
                </c:pt>
                <c:pt idx="6539">
                  <c:v>784000.53705459007</c:v>
                </c:pt>
                <c:pt idx="6540">
                  <c:v>784078.93163380353</c:v>
                </c:pt>
                <c:pt idx="6541">
                  <c:v>784157.32621301699</c:v>
                </c:pt>
                <c:pt idx="6542">
                  <c:v>784235.72079223045</c:v>
                </c:pt>
                <c:pt idx="6543">
                  <c:v>784314.1153714438</c:v>
                </c:pt>
                <c:pt idx="6544">
                  <c:v>784392.50995065714</c:v>
                </c:pt>
                <c:pt idx="6545">
                  <c:v>784470.90452987072</c:v>
                </c:pt>
                <c:pt idx="6546">
                  <c:v>784549.29910908407</c:v>
                </c:pt>
                <c:pt idx="6547">
                  <c:v>784627.69368829741</c:v>
                </c:pt>
                <c:pt idx="6548">
                  <c:v>784706.08826751087</c:v>
                </c:pt>
                <c:pt idx="6549">
                  <c:v>784784.48284672434</c:v>
                </c:pt>
                <c:pt idx="6550">
                  <c:v>784862.8774259378</c:v>
                </c:pt>
                <c:pt idx="6551">
                  <c:v>784941.27200515114</c:v>
                </c:pt>
                <c:pt idx="6552">
                  <c:v>785019.6665843646</c:v>
                </c:pt>
                <c:pt idx="6553">
                  <c:v>785098.06116357807</c:v>
                </c:pt>
                <c:pt idx="6554">
                  <c:v>785176.45574279153</c:v>
                </c:pt>
                <c:pt idx="6555">
                  <c:v>785254.85032200487</c:v>
                </c:pt>
                <c:pt idx="6556">
                  <c:v>785333.24490121822</c:v>
                </c:pt>
                <c:pt idx="6557">
                  <c:v>785411.63948043168</c:v>
                </c:pt>
                <c:pt idx="6558">
                  <c:v>785490.03405964514</c:v>
                </c:pt>
                <c:pt idx="6559">
                  <c:v>785568.4286388586</c:v>
                </c:pt>
                <c:pt idx="6560">
                  <c:v>785646.82321807195</c:v>
                </c:pt>
                <c:pt idx="6561">
                  <c:v>785725.21779728541</c:v>
                </c:pt>
                <c:pt idx="6562">
                  <c:v>785803.61237649887</c:v>
                </c:pt>
                <c:pt idx="6563">
                  <c:v>785882.00695571234</c:v>
                </c:pt>
                <c:pt idx="6564">
                  <c:v>785960.40153492568</c:v>
                </c:pt>
                <c:pt idx="6565">
                  <c:v>786038.79611413903</c:v>
                </c:pt>
                <c:pt idx="6566">
                  <c:v>786117.1906933526</c:v>
                </c:pt>
                <c:pt idx="6567">
                  <c:v>786195.58527256595</c:v>
                </c:pt>
                <c:pt idx="6568">
                  <c:v>786273.9798517793</c:v>
                </c:pt>
                <c:pt idx="6569">
                  <c:v>786352.37443099264</c:v>
                </c:pt>
                <c:pt idx="6570">
                  <c:v>786430.76901020622</c:v>
                </c:pt>
                <c:pt idx="6571">
                  <c:v>786509.16358941956</c:v>
                </c:pt>
                <c:pt idx="6572">
                  <c:v>786587.55816863291</c:v>
                </c:pt>
                <c:pt idx="6573">
                  <c:v>786665.95274784637</c:v>
                </c:pt>
                <c:pt idx="6574">
                  <c:v>786744.34732705983</c:v>
                </c:pt>
                <c:pt idx="6575">
                  <c:v>786822.7419062733</c:v>
                </c:pt>
                <c:pt idx="6576">
                  <c:v>786901.13648548676</c:v>
                </c:pt>
                <c:pt idx="6577">
                  <c:v>786979.5310647001</c:v>
                </c:pt>
                <c:pt idx="6578">
                  <c:v>787057.92564391356</c:v>
                </c:pt>
                <c:pt idx="6579">
                  <c:v>787136.32022312703</c:v>
                </c:pt>
                <c:pt idx="6580">
                  <c:v>787214.71480234037</c:v>
                </c:pt>
                <c:pt idx="6581">
                  <c:v>787293.10938155372</c:v>
                </c:pt>
                <c:pt idx="6582">
                  <c:v>787371.50396076718</c:v>
                </c:pt>
                <c:pt idx="6583">
                  <c:v>787449.89853998064</c:v>
                </c:pt>
                <c:pt idx="6584">
                  <c:v>787528.2931191941</c:v>
                </c:pt>
                <c:pt idx="6585">
                  <c:v>787606.68769840745</c:v>
                </c:pt>
                <c:pt idx="6586">
                  <c:v>787685.08227762091</c:v>
                </c:pt>
                <c:pt idx="6587">
                  <c:v>787763.47685683437</c:v>
                </c:pt>
                <c:pt idx="6588">
                  <c:v>787841.87143604783</c:v>
                </c:pt>
                <c:pt idx="6589">
                  <c:v>787920.26601526118</c:v>
                </c:pt>
                <c:pt idx="6590">
                  <c:v>787998.66059447452</c:v>
                </c:pt>
                <c:pt idx="6591">
                  <c:v>788077.0551736881</c:v>
                </c:pt>
                <c:pt idx="6592">
                  <c:v>788155.44975290145</c:v>
                </c:pt>
                <c:pt idx="6593">
                  <c:v>788233.84433211491</c:v>
                </c:pt>
                <c:pt idx="6594">
                  <c:v>788312.23891132826</c:v>
                </c:pt>
                <c:pt idx="6595">
                  <c:v>788390.63349054172</c:v>
                </c:pt>
                <c:pt idx="6596">
                  <c:v>788469.02806975518</c:v>
                </c:pt>
                <c:pt idx="6597">
                  <c:v>788547.42264896864</c:v>
                </c:pt>
                <c:pt idx="6598">
                  <c:v>788625.81722818199</c:v>
                </c:pt>
                <c:pt idx="6599">
                  <c:v>788704.21180739545</c:v>
                </c:pt>
                <c:pt idx="6600">
                  <c:v>788782.60638660891</c:v>
                </c:pt>
                <c:pt idx="6601">
                  <c:v>788861.00096582226</c:v>
                </c:pt>
                <c:pt idx="6602">
                  <c:v>788939.3955450356</c:v>
                </c:pt>
                <c:pt idx="6603">
                  <c:v>789017.79012424918</c:v>
                </c:pt>
                <c:pt idx="6604">
                  <c:v>789096.18470346252</c:v>
                </c:pt>
                <c:pt idx="6605">
                  <c:v>789174.57928267587</c:v>
                </c:pt>
                <c:pt idx="6606">
                  <c:v>789252.97386188922</c:v>
                </c:pt>
                <c:pt idx="6607">
                  <c:v>789331.36844110279</c:v>
                </c:pt>
                <c:pt idx="6608">
                  <c:v>789409.76302031614</c:v>
                </c:pt>
                <c:pt idx="6609">
                  <c:v>789488.15759952972</c:v>
                </c:pt>
                <c:pt idx="6610">
                  <c:v>789566.55217874306</c:v>
                </c:pt>
                <c:pt idx="6611">
                  <c:v>789644.94675795641</c:v>
                </c:pt>
                <c:pt idx="6612">
                  <c:v>789723.34133716999</c:v>
                </c:pt>
                <c:pt idx="6613">
                  <c:v>789801.73591638333</c:v>
                </c:pt>
                <c:pt idx="6614">
                  <c:v>789880.13049559668</c:v>
                </c:pt>
                <c:pt idx="6615">
                  <c:v>789958.52507481002</c:v>
                </c:pt>
                <c:pt idx="6616">
                  <c:v>790036.9196540236</c:v>
                </c:pt>
                <c:pt idx="6617">
                  <c:v>790115.31423323695</c:v>
                </c:pt>
                <c:pt idx="6618">
                  <c:v>790193.70881245041</c:v>
                </c:pt>
                <c:pt idx="6619">
                  <c:v>790272.10339166375</c:v>
                </c:pt>
                <c:pt idx="6620">
                  <c:v>790350.49797087722</c:v>
                </c:pt>
                <c:pt idx="6621">
                  <c:v>790428.89255009068</c:v>
                </c:pt>
                <c:pt idx="6622">
                  <c:v>790507.28712930414</c:v>
                </c:pt>
                <c:pt idx="6623">
                  <c:v>790585.68170851748</c:v>
                </c:pt>
                <c:pt idx="6624">
                  <c:v>790664.07628773095</c:v>
                </c:pt>
                <c:pt idx="6625">
                  <c:v>790742.47086694441</c:v>
                </c:pt>
                <c:pt idx="6626">
                  <c:v>790820.86544615775</c:v>
                </c:pt>
                <c:pt idx="6627">
                  <c:v>790899.26002537122</c:v>
                </c:pt>
                <c:pt idx="6628">
                  <c:v>790977.65460458468</c:v>
                </c:pt>
                <c:pt idx="6629">
                  <c:v>791056.04918379802</c:v>
                </c:pt>
                <c:pt idx="6630">
                  <c:v>791134.44376301148</c:v>
                </c:pt>
                <c:pt idx="6631">
                  <c:v>791212.83834222495</c:v>
                </c:pt>
                <c:pt idx="6632">
                  <c:v>791291.23292143829</c:v>
                </c:pt>
                <c:pt idx="6633">
                  <c:v>791369.62750065175</c:v>
                </c:pt>
                <c:pt idx="6634">
                  <c:v>791448.02207986522</c:v>
                </c:pt>
                <c:pt idx="6635">
                  <c:v>791526.41665907856</c:v>
                </c:pt>
                <c:pt idx="6636">
                  <c:v>791604.81123829191</c:v>
                </c:pt>
                <c:pt idx="6637">
                  <c:v>791683.20581750548</c:v>
                </c:pt>
                <c:pt idx="6638">
                  <c:v>791761.60039671883</c:v>
                </c:pt>
                <c:pt idx="6639">
                  <c:v>791839.99497593229</c:v>
                </c:pt>
                <c:pt idx="6640">
                  <c:v>791918.38955514564</c:v>
                </c:pt>
                <c:pt idx="6641">
                  <c:v>791996.7841343591</c:v>
                </c:pt>
                <c:pt idx="6642">
                  <c:v>792075.17871357256</c:v>
                </c:pt>
                <c:pt idx="6643">
                  <c:v>792153.57329278602</c:v>
                </c:pt>
                <c:pt idx="6644">
                  <c:v>792231.96787199948</c:v>
                </c:pt>
                <c:pt idx="6645">
                  <c:v>792310.36245121271</c:v>
                </c:pt>
                <c:pt idx="6646">
                  <c:v>792388.75703042629</c:v>
                </c:pt>
                <c:pt idx="6647">
                  <c:v>792467.15160963964</c:v>
                </c:pt>
                <c:pt idx="6648">
                  <c:v>792545.54618885298</c:v>
                </c:pt>
                <c:pt idx="6649">
                  <c:v>792623.94076806656</c:v>
                </c:pt>
                <c:pt idx="6650">
                  <c:v>792702.33534727991</c:v>
                </c:pt>
                <c:pt idx="6651">
                  <c:v>792780.72992649325</c:v>
                </c:pt>
                <c:pt idx="6652">
                  <c:v>792859.12450570683</c:v>
                </c:pt>
                <c:pt idx="6653">
                  <c:v>792937.51908492018</c:v>
                </c:pt>
                <c:pt idx="6654">
                  <c:v>793015.91366413352</c:v>
                </c:pt>
                <c:pt idx="6655">
                  <c:v>793094.30824334698</c:v>
                </c:pt>
                <c:pt idx="6656">
                  <c:v>793172.70282256044</c:v>
                </c:pt>
                <c:pt idx="6657">
                  <c:v>793251.09740177379</c:v>
                </c:pt>
                <c:pt idx="6658">
                  <c:v>793329.49198098725</c:v>
                </c:pt>
                <c:pt idx="6659">
                  <c:v>793407.88656020071</c:v>
                </c:pt>
                <c:pt idx="6660">
                  <c:v>793486.28113941406</c:v>
                </c:pt>
                <c:pt idx="6661">
                  <c:v>793564.67571862764</c:v>
                </c:pt>
                <c:pt idx="6662">
                  <c:v>793643.07029784098</c:v>
                </c:pt>
                <c:pt idx="6663">
                  <c:v>793721.46487705433</c:v>
                </c:pt>
                <c:pt idx="6664">
                  <c:v>793799.85945626779</c:v>
                </c:pt>
                <c:pt idx="6665">
                  <c:v>793878.25403548125</c:v>
                </c:pt>
                <c:pt idx="6666">
                  <c:v>793956.6486146946</c:v>
                </c:pt>
                <c:pt idx="6667">
                  <c:v>794035.04319390806</c:v>
                </c:pt>
                <c:pt idx="6668">
                  <c:v>794113.43777312152</c:v>
                </c:pt>
                <c:pt idx="6669">
                  <c:v>794191.83235233498</c:v>
                </c:pt>
                <c:pt idx="6670">
                  <c:v>794270.22693154833</c:v>
                </c:pt>
                <c:pt idx="6671">
                  <c:v>794348.62151076179</c:v>
                </c:pt>
                <c:pt idx="6672">
                  <c:v>794427.01608997514</c:v>
                </c:pt>
                <c:pt idx="6673">
                  <c:v>794505.4106691886</c:v>
                </c:pt>
                <c:pt idx="6674">
                  <c:v>794583.80524840206</c:v>
                </c:pt>
                <c:pt idx="6675">
                  <c:v>794662.1998276154</c:v>
                </c:pt>
                <c:pt idx="6676">
                  <c:v>794740.59440682887</c:v>
                </c:pt>
                <c:pt idx="6677">
                  <c:v>794818.98898604233</c:v>
                </c:pt>
                <c:pt idx="6678">
                  <c:v>794897.38356525579</c:v>
                </c:pt>
                <c:pt idx="6679">
                  <c:v>794975.77814446914</c:v>
                </c:pt>
                <c:pt idx="6680">
                  <c:v>795054.1727236826</c:v>
                </c:pt>
                <c:pt idx="6681">
                  <c:v>795132.56730289594</c:v>
                </c:pt>
                <c:pt idx="6682">
                  <c:v>795210.96188210952</c:v>
                </c:pt>
                <c:pt idx="6683">
                  <c:v>795289.35646132287</c:v>
                </c:pt>
                <c:pt idx="6684">
                  <c:v>795367.75104053621</c:v>
                </c:pt>
                <c:pt idx="6685">
                  <c:v>795446.14561974956</c:v>
                </c:pt>
                <c:pt idx="6686">
                  <c:v>795524.54019896314</c:v>
                </c:pt>
                <c:pt idx="6687">
                  <c:v>795602.93477817648</c:v>
                </c:pt>
                <c:pt idx="6688">
                  <c:v>795681.32935738994</c:v>
                </c:pt>
                <c:pt idx="6689">
                  <c:v>795759.72393660329</c:v>
                </c:pt>
                <c:pt idx="6690">
                  <c:v>795838.11851581687</c:v>
                </c:pt>
                <c:pt idx="6691">
                  <c:v>795916.51309503021</c:v>
                </c:pt>
                <c:pt idx="6692">
                  <c:v>795994.90767424356</c:v>
                </c:pt>
                <c:pt idx="6693">
                  <c:v>796073.30225345702</c:v>
                </c:pt>
                <c:pt idx="6694">
                  <c:v>796151.69683267048</c:v>
                </c:pt>
                <c:pt idx="6695">
                  <c:v>796230.09141188394</c:v>
                </c:pt>
                <c:pt idx="6696">
                  <c:v>796308.48599109729</c:v>
                </c:pt>
                <c:pt idx="6697">
                  <c:v>796386.88057031075</c:v>
                </c:pt>
                <c:pt idx="6698">
                  <c:v>796465.2751495241</c:v>
                </c:pt>
                <c:pt idx="6699">
                  <c:v>796543.66972873767</c:v>
                </c:pt>
                <c:pt idx="6700">
                  <c:v>796622.0643079509</c:v>
                </c:pt>
                <c:pt idx="6701">
                  <c:v>796700.45888716436</c:v>
                </c:pt>
                <c:pt idx="6702">
                  <c:v>796778.85346637783</c:v>
                </c:pt>
                <c:pt idx="6703">
                  <c:v>796857.24804559129</c:v>
                </c:pt>
                <c:pt idx="6704">
                  <c:v>796935.64262480463</c:v>
                </c:pt>
                <c:pt idx="6705">
                  <c:v>797014.0372040181</c:v>
                </c:pt>
                <c:pt idx="6706">
                  <c:v>797092.43178323144</c:v>
                </c:pt>
                <c:pt idx="6707">
                  <c:v>797170.82636244502</c:v>
                </c:pt>
                <c:pt idx="6708">
                  <c:v>797249.22094165836</c:v>
                </c:pt>
                <c:pt idx="6709">
                  <c:v>797327.61552087171</c:v>
                </c:pt>
                <c:pt idx="6710">
                  <c:v>797406.01010008517</c:v>
                </c:pt>
                <c:pt idx="6711">
                  <c:v>797484.40467929863</c:v>
                </c:pt>
                <c:pt idx="6712">
                  <c:v>797562.7992585121</c:v>
                </c:pt>
                <c:pt idx="6713">
                  <c:v>797641.19383772544</c:v>
                </c:pt>
                <c:pt idx="6714">
                  <c:v>797719.5884169389</c:v>
                </c:pt>
                <c:pt idx="6715">
                  <c:v>797797.98299615236</c:v>
                </c:pt>
                <c:pt idx="6716">
                  <c:v>797876.37757536583</c:v>
                </c:pt>
                <c:pt idx="6717">
                  <c:v>797954.77215457917</c:v>
                </c:pt>
                <c:pt idx="6718">
                  <c:v>798033.16673379252</c:v>
                </c:pt>
                <c:pt idx="6719">
                  <c:v>798111.5613130061</c:v>
                </c:pt>
                <c:pt idx="6720">
                  <c:v>798189.95589221944</c:v>
                </c:pt>
                <c:pt idx="6721">
                  <c:v>798268.35047143279</c:v>
                </c:pt>
                <c:pt idx="6722">
                  <c:v>798346.74505064625</c:v>
                </c:pt>
                <c:pt idx="6723">
                  <c:v>798425.13962985959</c:v>
                </c:pt>
                <c:pt idx="6724">
                  <c:v>798503.53420907317</c:v>
                </c:pt>
                <c:pt idx="6725">
                  <c:v>798581.92878828652</c:v>
                </c:pt>
                <c:pt idx="6726">
                  <c:v>798660.32336749986</c:v>
                </c:pt>
                <c:pt idx="6727">
                  <c:v>798738.71794671332</c:v>
                </c:pt>
                <c:pt idx="6728">
                  <c:v>798817.11252592679</c:v>
                </c:pt>
                <c:pt idx="6729">
                  <c:v>798895.50710514025</c:v>
                </c:pt>
                <c:pt idx="6730">
                  <c:v>798973.90168435359</c:v>
                </c:pt>
                <c:pt idx="6731">
                  <c:v>799052.29626356706</c:v>
                </c:pt>
                <c:pt idx="6732">
                  <c:v>799130.69084278052</c:v>
                </c:pt>
                <c:pt idx="6733">
                  <c:v>799209.08542199398</c:v>
                </c:pt>
                <c:pt idx="6734">
                  <c:v>799287.48000120732</c:v>
                </c:pt>
                <c:pt idx="6735">
                  <c:v>799365.87458042067</c:v>
                </c:pt>
                <c:pt idx="6736">
                  <c:v>799444.26915963425</c:v>
                </c:pt>
                <c:pt idx="6737">
                  <c:v>799522.66373884759</c:v>
                </c:pt>
                <c:pt idx="6738">
                  <c:v>799601.05831806094</c:v>
                </c:pt>
                <c:pt idx="6739">
                  <c:v>799679.4528972744</c:v>
                </c:pt>
                <c:pt idx="6740">
                  <c:v>799757.84747648786</c:v>
                </c:pt>
                <c:pt idx="6741">
                  <c:v>799836.24205570132</c:v>
                </c:pt>
                <c:pt idx="6742">
                  <c:v>799914.63663491467</c:v>
                </c:pt>
                <c:pt idx="6743">
                  <c:v>799993.03121412802</c:v>
                </c:pt>
                <c:pt idx="6744">
                  <c:v>800071.42579334159</c:v>
                </c:pt>
                <c:pt idx="6745">
                  <c:v>800149.82037255494</c:v>
                </c:pt>
                <c:pt idx="6746">
                  <c:v>800228.2149517684</c:v>
                </c:pt>
                <c:pt idx="6747">
                  <c:v>800306.60953098175</c:v>
                </c:pt>
                <c:pt idx="6748">
                  <c:v>800385.00411019521</c:v>
                </c:pt>
                <c:pt idx="6749">
                  <c:v>800463.39868940867</c:v>
                </c:pt>
                <c:pt idx="6750">
                  <c:v>800541.79326862213</c:v>
                </c:pt>
                <c:pt idx="6751">
                  <c:v>800620.18784783548</c:v>
                </c:pt>
                <c:pt idx="6752">
                  <c:v>800698.58242704882</c:v>
                </c:pt>
                <c:pt idx="6753">
                  <c:v>800776.9770062624</c:v>
                </c:pt>
                <c:pt idx="6754">
                  <c:v>800855.37158547575</c:v>
                </c:pt>
                <c:pt idx="6755">
                  <c:v>800933.76616468909</c:v>
                </c:pt>
                <c:pt idx="6756">
                  <c:v>801012.16074390255</c:v>
                </c:pt>
                <c:pt idx="6757">
                  <c:v>801090.55532311602</c:v>
                </c:pt>
                <c:pt idx="6758">
                  <c:v>801168.94990232948</c:v>
                </c:pt>
                <c:pt idx="6759">
                  <c:v>801247.34448154282</c:v>
                </c:pt>
                <c:pt idx="6760">
                  <c:v>801325.73906075628</c:v>
                </c:pt>
                <c:pt idx="6761">
                  <c:v>801404.13363996975</c:v>
                </c:pt>
                <c:pt idx="6762">
                  <c:v>801482.52821918321</c:v>
                </c:pt>
                <c:pt idx="6763">
                  <c:v>801560.92279839655</c:v>
                </c:pt>
                <c:pt idx="6764">
                  <c:v>801639.3173776099</c:v>
                </c:pt>
                <c:pt idx="6765">
                  <c:v>801717.71195682336</c:v>
                </c:pt>
                <c:pt idx="6766">
                  <c:v>801796.10653603682</c:v>
                </c:pt>
                <c:pt idx="6767">
                  <c:v>801874.50111525028</c:v>
                </c:pt>
                <c:pt idx="6768">
                  <c:v>801952.89569446363</c:v>
                </c:pt>
                <c:pt idx="6769">
                  <c:v>802031.29027367698</c:v>
                </c:pt>
                <c:pt idx="6770">
                  <c:v>802109.68485289055</c:v>
                </c:pt>
                <c:pt idx="6771">
                  <c:v>802188.0794321039</c:v>
                </c:pt>
                <c:pt idx="6772">
                  <c:v>802266.47401131724</c:v>
                </c:pt>
                <c:pt idx="6773">
                  <c:v>802344.86859053071</c:v>
                </c:pt>
                <c:pt idx="6774">
                  <c:v>802423.26316974417</c:v>
                </c:pt>
                <c:pt idx="6775">
                  <c:v>802501.65774895763</c:v>
                </c:pt>
                <c:pt idx="6776">
                  <c:v>802580.05232817098</c:v>
                </c:pt>
                <c:pt idx="6777">
                  <c:v>802658.44690738444</c:v>
                </c:pt>
                <c:pt idx="6778">
                  <c:v>802736.8414865979</c:v>
                </c:pt>
                <c:pt idx="6779">
                  <c:v>802815.23606581136</c:v>
                </c:pt>
                <c:pt idx="6780">
                  <c:v>802893.63064502471</c:v>
                </c:pt>
                <c:pt idx="6781">
                  <c:v>802972.02522423805</c:v>
                </c:pt>
                <c:pt idx="6782">
                  <c:v>803050.41980345163</c:v>
                </c:pt>
                <c:pt idx="6783">
                  <c:v>803128.81438266498</c:v>
                </c:pt>
                <c:pt idx="6784">
                  <c:v>803207.20896187844</c:v>
                </c:pt>
                <c:pt idx="6785">
                  <c:v>803285.60354109178</c:v>
                </c:pt>
                <c:pt idx="6786">
                  <c:v>803363.99812030524</c:v>
                </c:pt>
                <c:pt idx="6787">
                  <c:v>803442.39269951871</c:v>
                </c:pt>
                <c:pt idx="6788">
                  <c:v>803520.78727873205</c:v>
                </c:pt>
                <c:pt idx="6789">
                  <c:v>803599.1818579454</c:v>
                </c:pt>
                <c:pt idx="6790">
                  <c:v>803677.57643715898</c:v>
                </c:pt>
                <c:pt idx="6791">
                  <c:v>803755.97101637232</c:v>
                </c:pt>
                <c:pt idx="6792">
                  <c:v>803834.36559558578</c:v>
                </c:pt>
                <c:pt idx="6793">
                  <c:v>803912.76017479913</c:v>
                </c:pt>
                <c:pt idx="6794">
                  <c:v>803991.15475401259</c:v>
                </c:pt>
                <c:pt idx="6795">
                  <c:v>804069.54933322605</c:v>
                </c:pt>
                <c:pt idx="6796">
                  <c:v>804147.94391243951</c:v>
                </c:pt>
                <c:pt idx="6797">
                  <c:v>804226.33849165286</c:v>
                </c:pt>
                <c:pt idx="6798">
                  <c:v>804304.7330708662</c:v>
                </c:pt>
                <c:pt idx="6799">
                  <c:v>804383.12765007978</c:v>
                </c:pt>
                <c:pt idx="6800">
                  <c:v>804461.52222929313</c:v>
                </c:pt>
                <c:pt idx="6801">
                  <c:v>804539.91680850659</c:v>
                </c:pt>
                <c:pt idx="6802">
                  <c:v>804618.31138771994</c:v>
                </c:pt>
                <c:pt idx="6803">
                  <c:v>804696.7059669334</c:v>
                </c:pt>
                <c:pt idx="6804">
                  <c:v>804775.10054614686</c:v>
                </c:pt>
                <c:pt idx="6805">
                  <c:v>804853.4951253602</c:v>
                </c:pt>
                <c:pt idx="6806">
                  <c:v>804931.88970457355</c:v>
                </c:pt>
                <c:pt idx="6807">
                  <c:v>805010.28428378713</c:v>
                </c:pt>
                <c:pt idx="6808">
                  <c:v>805088.67886300047</c:v>
                </c:pt>
                <c:pt idx="6809">
                  <c:v>805167.07344221394</c:v>
                </c:pt>
                <c:pt idx="6810">
                  <c:v>805245.46802142728</c:v>
                </c:pt>
                <c:pt idx="6811">
                  <c:v>805323.86260064074</c:v>
                </c:pt>
                <c:pt idx="6812">
                  <c:v>805402.2571798542</c:v>
                </c:pt>
                <c:pt idx="6813">
                  <c:v>805480.65175906767</c:v>
                </c:pt>
                <c:pt idx="6814">
                  <c:v>805559.04633828101</c:v>
                </c:pt>
                <c:pt idx="6815">
                  <c:v>805637.44091749447</c:v>
                </c:pt>
                <c:pt idx="6816">
                  <c:v>805715.83549670794</c:v>
                </c:pt>
                <c:pt idx="6817">
                  <c:v>805794.23007592128</c:v>
                </c:pt>
                <c:pt idx="6818">
                  <c:v>805872.62465513474</c:v>
                </c:pt>
                <c:pt idx="6819">
                  <c:v>805951.01923434809</c:v>
                </c:pt>
                <c:pt idx="6820">
                  <c:v>806029.41381356155</c:v>
                </c:pt>
                <c:pt idx="6821">
                  <c:v>806107.80839277501</c:v>
                </c:pt>
                <c:pt idx="6822">
                  <c:v>806186.20297198847</c:v>
                </c:pt>
                <c:pt idx="6823">
                  <c:v>806264.5975512017</c:v>
                </c:pt>
                <c:pt idx="6824">
                  <c:v>806342.99213041528</c:v>
                </c:pt>
                <c:pt idx="6825">
                  <c:v>806421.38670962863</c:v>
                </c:pt>
                <c:pt idx="6826">
                  <c:v>806499.78128884209</c:v>
                </c:pt>
                <c:pt idx="6827">
                  <c:v>806578.17586805543</c:v>
                </c:pt>
                <c:pt idx="6828">
                  <c:v>806656.5704472689</c:v>
                </c:pt>
                <c:pt idx="6829">
                  <c:v>806734.96502648236</c:v>
                </c:pt>
                <c:pt idx="6830">
                  <c:v>806813.35960569582</c:v>
                </c:pt>
                <c:pt idx="6831">
                  <c:v>806891.75418490928</c:v>
                </c:pt>
                <c:pt idx="6832">
                  <c:v>806970.14876412263</c:v>
                </c:pt>
                <c:pt idx="6833">
                  <c:v>807048.54334333609</c:v>
                </c:pt>
                <c:pt idx="6834">
                  <c:v>807126.93792254943</c:v>
                </c:pt>
                <c:pt idx="6835">
                  <c:v>807205.3325017629</c:v>
                </c:pt>
                <c:pt idx="6836">
                  <c:v>807283.72708097636</c:v>
                </c:pt>
                <c:pt idx="6837">
                  <c:v>807362.1216601897</c:v>
                </c:pt>
                <c:pt idx="6838">
                  <c:v>807440.51623940316</c:v>
                </c:pt>
                <c:pt idx="6839">
                  <c:v>807518.91081861663</c:v>
                </c:pt>
                <c:pt idx="6840">
                  <c:v>807597.30539782997</c:v>
                </c:pt>
                <c:pt idx="6841">
                  <c:v>807675.69997704343</c:v>
                </c:pt>
                <c:pt idx="6842">
                  <c:v>807754.0945562569</c:v>
                </c:pt>
                <c:pt idx="6843">
                  <c:v>807832.48913547024</c:v>
                </c:pt>
                <c:pt idx="6844">
                  <c:v>807910.88371468359</c:v>
                </c:pt>
                <c:pt idx="6845">
                  <c:v>807989.27829389705</c:v>
                </c:pt>
                <c:pt idx="6846">
                  <c:v>808067.67287311051</c:v>
                </c:pt>
                <c:pt idx="6847">
                  <c:v>808146.06745232397</c:v>
                </c:pt>
                <c:pt idx="6848">
                  <c:v>808224.46203153743</c:v>
                </c:pt>
                <c:pt idx="6849">
                  <c:v>808302.85661075078</c:v>
                </c:pt>
                <c:pt idx="6850">
                  <c:v>808381.25118996424</c:v>
                </c:pt>
                <c:pt idx="6851">
                  <c:v>808459.64576917759</c:v>
                </c:pt>
                <c:pt idx="6852">
                  <c:v>808538.04034839117</c:v>
                </c:pt>
                <c:pt idx="6853">
                  <c:v>808616.43492760451</c:v>
                </c:pt>
                <c:pt idx="6854">
                  <c:v>808694.82950681786</c:v>
                </c:pt>
                <c:pt idx="6855">
                  <c:v>808773.22408603132</c:v>
                </c:pt>
                <c:pt idx="6856">
                  <c:v>808851.61866524478</c:v>
                </c:pt>
                <c:pt idx="6857">
                  <c:v>808930.01324445812</c:v>
                </c:pt>
                <c:pt idx="6858">
                  <c:v>809008.40782367159</c:v>
                </c:pt>
                <c:pt idx="6859">
                  <c:v>809086.80240288505</c:v>
                </c:pt>
                <c:pt idx="6860">
                  <c:v>809165.19698209839</c:v>
                </c:pt>
                <c:pt idx="6861">
                  <c:v>809243.59156131186</c:v>
                </c:pt>
                <c:pt idx="6862">
                  <c:v>809321.98614052532</c:v>
                </c:pt>
                <c:pt idx="6863">
                  <c:v>809400.38071973866</c:v>
                </c:pt>
                <c:pt idx="6864">
                  <c:v>809478.77529895213</c:v>
                </c:pt>
                <c:pt idx="6865">
                  <c:v>809557.16987816559</c:v>
                </c:pt>
                <c:pt idx="6866">
                  <c:v>809635.56445737893</c:v>
                </c:pt>
                <c:pt idx="6867">
                  <c:v>809713.95903659239</c:v>
                </c:pt>
                <c:pt idx="6868">
                  <c:v>809792.35361580574</c:v>
                </c:pt>
                <c:pt idx="6869">
                  <c:v>809870.74819501932</c:v>
                </c:pt>
                <c:pt idx="6870">
                  <c:v>809949.14277423266</c:v>
                </c:pt>
                <c:pt idx="6871">
                  <c:v>810027.53735344601</c:v>
                </c:pt>
                <c:pt idx="6872">
                  <c:v>810105.93193265947</c:v>
                </c:pt>
                <c:pt idx="6873">
                  <c:v>810184.32651187293</c:v>
                </c:pt>
                <c:pt idx="6874">
                  <c:v>810262.72109108628</c:v>
                </c:pt>
                <c:pt idx="6875">
                  <c:v>810341.11567029974</c:v>
                </c:pt>
                <c:pt idx="6876">
                  <c:v>810419.5102495132</c:v>
                </c:pt>
                <c:pt idx="6877">
                  <c:v>810497.90482872666</c:v>
                </c:pt>
                <c:pt idx="6878">
                  <c:v>810576.29940794001</c:v>
                </c:pt>
                <c:pt idx="6879">
                  <c:v>810654.69398715347</c:v>
                </c:pt>
                <c:pt idx="6880">
                  <c:v>810733.08856636682</c:v>
                </c:pt>
                <c:pt idx="6881">
                  <c:v>810811.48314558039</c:v>
                </c:pt>
                <c:pt idx="6882">
                  <c:v>810889.87772479374</c:v>
                </c:pt>
                <c:pt idx="6883">
                  <c:v>810968.27230400709</c:v>
                </c:pt>
                <c:pt idx="6884">
                  <c:v>811046.66688322055</c:v>
                </c:pt>
                <c:pt idx="6885">
                  <c:v>811125.06146243389</c:v>
                </c:pt>
                <c:pt idx="6886">
                  <c:v>811203.45604164747</c:v>
                </c:pt>
                <c:pt idx="6887">
                  <c:v>811281.85062086082</c:v>
                </c:pt>
                <c:pt idx="6888">
                  <c:v>811360.24520007416</c:v>
                </c:pt>
                <c:pt idx="6889">
                  <c:v>811438.63977928762</c:v>
                </c:pt>
                <c:pt idx="6890">
                  <c:v>811517.03435850109</c:v>
                </c:pt>
                <c:pt idx="6891">
                  <c:v>811595.42893771443</c:v>
                </c:pt>
                <c:pt idx="6892">
                  <c:v>811673.82351692789</c:v>
                </c:pt>
                <c:pt idx="6893">
                  <c:v>811752.21809614135</c:v>
                </c:pt>
                <c:pt idx="6894">
                  <c:v>811830.61267535482</c:v>
                </c:pt>
                <c:pt idx="6895">
                  <c:v>811909.00725456816</c:v>
                </c:pt>
                <c:pt idx="6896">
                  <c:v>811987.40183378162</c:v>
                </c:pt>
                <c:pt idx="6897">
                  <c:v>812065.79641299497</c:v>
                </c:pt>
                <c:pt idx="6898">
                  <c:v>812144.19099220855</c:v>
                </c:pt>
                <c:pt idx="6899">
                  <c:v>812222.58557142189</c:v>
                </c:pt>
                <c:pt idx="6900">
                  <c:v>812300.98015063524</c:v>
                </c:pt>
                <c:pt idx="6901">
                  <c:v>812379.3747298487</c:v>
                </c:pt>
                <c:pt idx="6902">
                  <c:v>812457.76930906216</c:v>
                </c:pt>
                <c:pt idx="6903">
                  <c:v>812536.16388827562</c:v>
                </c:pt>
                <c:pt idx="6904">
                  <c:v>812614.55846748897</c:v>
                </c:pt>
                <c:pt idx="6905">
                  <c:v>812692.95304670231</c:v>
                </c:pt>
                <c:pt idx="6906">
                  <c:v>812771.34762591589</c:v>
                </c:pt>
                <c:pt idx="6907">
                  <c:v>812849.74220512924</c:v>
                </c:pt>
                <c:pt idx="6908">
                  <c:v>812928.13678434258</c:v>
                </c:pt>
                <c:pt idx="6909">
                  <c:v>813006.53136355605</c:v>
                </c:pt>
                <c:pt idx="6910">
                  <c:v>813084.92594276951</c:v>
                </c:pt>
                <c:pt idx="6911">
                  <c:v>813163.32052198297</c:v>
                </c:pt>
                <c:pt idx="6912">
                  <c:v>813241.71510119631</c:v>
                </c:pt>
                <c:pt idx="6913">
                  <c:v>813320.10968040978</c:v>
                </c:pt>
                <c:pt idx="6914">
                  <c:v>813398.50425962312</c:v>
                </c:pt>
                <c:pt idx="6915">
                  <c:v>813476.8988388367</c:v>
                </c:pt>
                <c:pt idx="6916">
                  <c:v>813555.29341805005</c:v>
                </c:pt>
                <c:pt idx="6917">
                  <c:v>813633.68799726339</c:v>
                </c:pt>
                <c:pt idx="6918">
                  <c:v>813712.08257647685</c:v>
                </c:pt>
                <c:pt idx="6919">
                  <c:v>813790.47715569031</c:v>
                </c:pt>
                <c:pt idx="6920">
                  <c:v>813868.87173490378</c:v>
                </c:pt>
                <c:pt idx="6921">
                  <c:v>813947.26631411712</c:v>
                </c:pt>
                <c:pt idx="6922">
                  <c:v>814025.66089333058</c:v>
                </c:pt>
                <c:pt idx="6923">
                  <c:v>814104.05547254405</c:v>
                </c:pt>
                <c:pt idx="6924">
                  <c:v>814182.45005175751</c:v>
                </c:pt>
                <c:pt idx="6925">
                  <c:v>814260.84463097074</c:v>
                </c:pt>
                <c:pt idx="6926">
                  <c:v>814339.2392101842</c:v>
                </c:pt>
                <c:pt idx="6927">
                  <c:v>814417.63378939766</c:v>
                </c:pt>
                <c:pt idx="6928">
                  <c:v>814496.02836861112</c:v>
                </c:pt>
                <c:pt idx="6929">
                  <c:v>814574.42294782447</c:v>
                </c:pt>
                <c:pt idx="6930">
                  <c:v>814652.81752703793</c:v>
                </c:pt>
                <c:pt idx="6931">
                  <c:v>814731.21210625139</c:v>
                </c:pt>
                <c:pt idx="6932">
                  <c:v>814809.60668546485</c:v>
                </c:pt>
                <c:pt idx="6933">
                  <c:v>814888.0012646782</c:v>
                </c:pt>
                <c:pt idx="6934">
                  <c:v>814966.39584389154</c:v>
                </c:pt>
                <c:pt idx="6935">
                  <c:v>815044.79042310501</c:v>
                </c:pt>
                <c:pt idx="6936">
                  <c:v>815123.18500231847</c:v>
                </c:pt>
                <c:pt idx="6937">
                  <c:v>815201.57958153193</c:v>
                </c:pt>
                <c:pt idx="6938">
                  <c:v>815279.97416074527</c:v>
                </c:pt>
                <c:pt idx="6939">
                  <c:v>815358.36873995874</c:v>
                </c:pt>
                <c:pt idx="6940">
                  <c:v>815436.7633191722</c:v>
                </c:pt>
                <c:pt idx="6941">
                  <c:v>815515.15789838566</c:v>
                </c:pt>
                <c:pt idx="6942">
                  <c:v>815593.55247759901</c:v>
                </c:pt>
                <c:pt idx="6943">
                  <c:v>815671.94705681235</c:v>
                </c:pt>
                <c:pt idx="6944">
                  <c:v>815750.34163602593</c:v>
                </c:pt>
                <c:pt idx="6945">
                  <c:v>815828.73621523927</c:v>
                </c:pt>
                <c:pt idx="6946">
                  <c:v>815907.13079445262</c:v>
                </c:pt>
                <c:pt idx="6947">
                  <c:v>815985.52537366608</c:v>
                </c:pt>
                <c:pt idx="6948">
                  <c:v>816063.91995287954</c:v>
                </c:pt>
                <c:pt idx="6949">
                  <c:v>816142.31453209301</c:v>
                </c:pt>
                <c:pt idx="6950">
                  <c:v>816220.70911130635</c:v>
                </c:pt>
                <c:pt idx="6951">
                  <c:v>816299.1036905197</c:v>
                </c:pt>
                <c:pt idx="6952">
                  <c:v>816377.49826973327</c:v>
                </c:pt>
                <c:pt idx="6953">
                  <c:v>816455.89284894662</c:v>
                </c:pt>
                <c:pt idx="6954">
                  <c:v>816534.28742816008</c:v>
                </c:pt>
                <c:pt idx="6955">
                  <c:v>816612.68200737343</c:v>
                </c:pt>
                <c:pt idx="6956">
                  <c:v>816691.07658658689</c:v>
                </c:pt>
                <c:pt idx="6957">
                  <c:v>816769.47116580035</c:v>
                </c:pt>
                <c:pt idx="6958">
                  <c:v>816847.86574501381</c:v>
                </c:pt>
                <c:pt idx="6959">
                  <c:v>816926.26032422716</c:v>
                </c:pt>
                <c:pt idx="6960">
                  <c:v>817004.6549034405</c:v>
                </c:pt>
                <c:pt idx="6961">
                  <c:v>817083.04948265408</c:v>
                </c:pt>
                <c:pt idx="6962">
                  <c:v>817161.44406186743</c:v>
                </c:pt>
                <c:pt idx="6963">
                  <c:v>817239.83864108077</c:v>
                </c:pt>
                <c:pt idx="6964">
                  <c:v>817318.23322029423</c:v>
                </c:pt>
                <c:pt idx="6965">
                  <c:v>817396.6277995077</c:v>
                </c:pt>
                <c:pt idx="6966">
                  <c:v>817475.02237872116</c:v>
                </c:pt>
                <c:pt idx="6967">
                  <c:v>817553.41695793462</c:v>
                </c:pt>
                <c:pt idx="6968">
                  <c:v>817631.81153714785</c:v>
                </c:pt>
                <c:pt idx="6969">
                  <c:v>817710.20611636143</c:v>
                </c:pt>
                <c:pt idx="6970">
                  <c:v>817788.60069557477</c:v>
                </c:pt>
                <c:pt idx="6971">
                  <c:v>817866.99527478823</c:v>
                </c:pt>
                <c:pt idx="6972">
                  <c:v>817945.38985400158</c:v>
                </c:pt>
                <c:pt idx="6973">
                  <c:v>818023.78443321504</c:v>
                </c:pt>
                <c:pt idx="6974">
                  <c:v>818102.1790124285</c:v>
                </c:pt>
                <c:pt idx="6975">
                  <c:v>818180.57359164197</c:v>
                </c:pt>
                <c:pt idx="6976">
                  <c:v>818258.96817085531</c:v>
                </c:pt>
                <c:pt idx="6977">
                  <c:v>818337.36275006877</c:v>
                </c:pt>
                <c:pt idx="6978">
                  <c:v>818415.75732928223</c:v>
                </c:pt>
                <c:pt idx="6979">
                  <c:v>818494.15190849558</c:v>
                </c:pt>
                <c:pt idx="6980">
                  <c:v>818572.54648770893</c:v>
                </c:pt>
                <c:pt idx="6981">
                  <c:v>818650.9410669225</c:v>
                </c:pt>
                <c:pt idx="6982">
                  <c:v>818729.33564613585</c:v>
                </c:pt>
                <c:pt idx="6983">
                  <c:v>818807.73022534931</c:v>
                </c:pt>
                <c:pt idx="6984">
                  <c:v>818886.12480456277</c:v>
                </c:pt>
                <c:pt idx="6985">
                  <c:v>818964.51938377612</c:v>
                </c:pt>
                <c:pt idx="6986">
                  <c:v>819042.91396298958</c:v>
                </c:pt>
                <c:pt idx="6987">
                  <c:v>819121.30854220304</c:v>
                </c:pt>
                <c:pt idx="6988">
                  <c:v>819199.70312141639</c:v>
                </c:pt>
                <c:pt idx="6989">
                  <c:v>819278.09770062973</c:v>
                </c:pt>
                <c:pt idx="6990">
                  <c:v>819356.49227984319</c:v>
                </c:pt>
                <c:pt idx="6991">
                  <c:v>819434.88685905666</c:v>
                </c:pt>
                <c:pt idx="6992">
                  <c:v>819513.28143827012</c:v>
                </c:pt>
                <c:pt idx="6993">
                  <c:v>819591.67601748346</c:v>
                </c:pt>
                <c:pt idx="6994">
                  <c:v>819670.07059669693</c:v>
                </c:pt>
                <c:pt idx="6995">
                  <c:v>819748.46517591039</c:v>
                </c:pt>
                <c:pt idx="6996">
                  <c:v>819826.85975512373</c:v>
                </c:pt>
                <c:pt idx="6997">
                  <c:v>819905.25433433708</c:v>
                </c:pt>
                <c:pt idx="6998">
                  <c:v>819983.64891355066</c:v>
                </c:pt>
                <c:pt idx="6999">
                  <c:v>820062.043492764</c:v>
                </c:pt>
                <c:pt idx="7000">
                  <c:v>820140.43807197746</c:v>
                </c:pt>
                <c:pt idx="7001">
                  <c:v>820218.83265119093</c:v>
                </c:pt>
                <c:pt idx="7002">
                  <c:v>820297.22723040427</c:v>
                </c:pt>
                <c:pt idx="7003">
                  <c:v>820375.62180961773</c:v>
                </c:pt>
                <c:pt idx="7004">
                  <c:v>820454.01638883119</c:v>
                </c:pt>
                <c:pt idx="7005">
                  <c:v>820532.41096804454</c:v>
                </c:pt>
                <c:pt idx="7006">
                  <c:v>820610.805547258</c:v>
                </c:pt>
                <c:pt idx="7007">
                  <c:v>820689.20012647146</c:v>
                </c:pt>
                <c:pt idx="7008">
                  <c:v>820767.59470568481</c:v>
                </c:pt>
                <c:pt idx="7009">
                  <c:v>820845.98928489827</c:v>
                </c:pt>
                <c:pt idx="7010">
                  <c:v>820924.38386411162</c:v>
                </c:pt>
                <c:pt idx="7011">
                  <c:v>821002.77844332508</c:v>
                </c:pt>
                <c:pt idx="7012">
                  <c:v>821081.17302253854</c:v>
                </c:pt>
                <c:pt idx="7013">
                  <c:v>821159.56760175189</c:v>
                </c:pt>
                <c:pt idx="7014">
                  <c:v>821237.96218096523</c:v>
                </c:pt>
                <c:pt idx="7015">
                  <c:v>821316.35676017881</c:v>
                </c:pt>
                <c:pt idx="7016">
                  <c:v>821394.75133939215</c:v>
                </c:pt>
                <c:pt idx="7017">
                  <c:v>821473.14591860562</c:v>
                </c:pt>
                <c:pt idx="7018">
                  <c:v>821551.54049781908</c:v>
                </c:pt>
                <c:pt idx="7019">
                  <c:v>821629.93507703242</c:v>
                </c:pt>
                <c:pt idx="7020">
                  <c:v>821708.32965624589</c:v>
                </c:pt>
                <c:pt idx="7021">
                  <c:v>821786.72423545935</c:v>
                </c:pt>
                <c:pt idx="7022">
                  <c:v>821865.11881467281</c:v>
                </c:pt>
                <c:pt idx="7023">
                  <c:v>821943.51339388615</c:v>
                </c:pt>
                <c:pt idx="7024">
                  <c:v>822021.90797309962</c:v>
                </c:pt>
                <c:pt idx="7025">
                  <c:v>822100.30255231296</c:v>
                </c:pt>
                <c:pt idx="7026">
                  <c:v>822178.69713152642</c:v>
                </c:pt>
                <c:pt idx="7027">
                  <c:v>822257.09171073989</c:v>
                </c:pt>
                <c:pt idx="7028">
                  <c:v>822335.48628995323</c:v>
                </c:pt>
                <c:pt idx="7029">
                  <c:v>822413.88086916669</c:v>
                </c:pt>
                <c:pt idx="7030">
                  <c:v>822492.27544838004</c:v>
                </c:pt>
                <c:pt idx="7031">
                  <c:v>822570.6700275935</c:v>
                </c:pt>
                <c:pt idx="7032">
                  <c:v>822649.06460680696</c:v>
                </c:pt>
                <c:pt idx="7033">
                  <c:v>822727.45918602031</c:v>
                </c:pt>
                <c:pt idx="7034">
                  <c:v>822805.85376523377</c:v>
                </c:pt>
                <c:pt idx="7035">
                  <c:v>822884.24834444723</c:v>
                </c:pt>
                <c:pt idx="7036">
                  <c:v>822962.64292366058</c:v>
                </c:pt>
                <c:pt idx="7037">
                  <c:v>823041.03750287404</c:v>
                </c:pt>
                <c:pt idx="7038">
                  <c:v>823119.4320820875</c:v>
                </c:pt>
                <c:pt idx="7039">
                  <c:v>823197.82666130096</c:v>
                </c:pt>
                <c:pt idx="7040">
                  <c:v>823276.22124051431</c:v>
                </c:pt>
                <c:pt idx="7041">
                  <c:v>823354.61581972777</c:v>
                </c:pt>
                <c:pt idx="7042">
                  <c:v>823433.01039894111</c:v>
                </c:pt>
                <c:pt idx="7043">
                  <c:v>823511.40497815469</c:v>
                </c:pt>
                <c:pt idx="7044">
                  <c:v>823589.79955736804</c:v>
                </c:pt>
                <c:pt idx="7045">
                  <c:v>823668.19413658138</c:v>
                </c:pt>
                <c:pt idx="7046">
                  <c:v>823746.58871579485</c:v>
                </c:pt>
                <c:pt idx="7047">
                  <c:v>823824.98329500831</c:v>
                </c:pt>
                <c:pt idx="7048">
                  <c:v>823903.37787422165</c:v>
                </c:pt>
                <c:pt idx="7049">
                  <c:v>823981.77245343511</c:v>
                </c:pt>
                <c:pt idx="7050">
                  <c:v>824060.16703264846</c:v>
                </c:pt>
                <c:pt idx="7051">
                  <c:v>824138.56161186192</c:v>
                </c:pt>
                <c:pt idx="7052">
                  <c:v>824216.95619107538</c:v>
                </c:pt>
                <c:pt idx="7053">
                  <c:v>824295.35077028873</c:v>
                </c:pt>
                <c:pt idx="7054">
                  <c:v>824373.74534950219</c:v>
                </c:pt>
                <c:pt idx="7055">
                  <c:v>824452.13992871565</c:v>
                </c:pt>
                <c:pt idx="7056">
                  <c:v>824530.53450792911</c:v>
                </c:pt>
                <c:pt idx="7057">
                  <c:v>824608.92908714246</c:v>
                </c:pt>
                <c:pt idx="7058">
                  <c:v>824687.32366635592</c:v>
                </c:pt>
                <c:pt idx="7059">
                  <c:v>824765.71824556927</c:v>
                </c:pt>
                <c:pt idx="7060">
                  <c:v>824844.11282478285</c:v>
                </c:pt>
                <c:pt idx="7061">
                  <c:v>824922.50740399619</c:v>
                </c:pt>
                <c:pt idx="7062">
                  <c:v>825000.90198320954</c:v>
                </c:pt>
                <c:pt idx="7063">
                  <c:v>825079.296562423</c:v>
                </c:pt>
                <c:pt idx="7064">
                  <c:v>825157.69114163646</c:v>
                </c:pt>
                <c:pt idx="7065">
                  <c:v>825236.08572084981</c:v>
                </c:pt>
                <c:pt idx="7066">
                  <c:v>825314.48030006327</c:v>
                </c:pt>
                <c:pt idx="7067">
                  <c:v>825392.87487927673</c:v>
                </c:pt>
                <c:pt idx="7068">
                  <c:v>825471.26945849019</c:v>
                </c:pt>
                <c:pt idx="7069">
                  <c:v>825549.66403770365</c:v>
                </c:pt>
                <c:pt idx="7070">
                  <c:v>825628.05861691688</c:v>
                </c:pt>
                <c:pt idx="7071">
                  <c:v>825706.45319613034</c:v>
                </c:pt>
                <c:pt idx="7072">
                  <c:v>825784.84777534381</c:v>
                </c:pt>
                <c:pt idx="7073">
                  <c:v>825863.24235455727</c:v>
                </c:pt>
                <c:pt idx="7074">
                  <c:v>825941.63693377061</c:v>
                </c:pt>
                <c:pt idx="7075">
                  <c:v>826020.03151298407</c:v>
                </c:pt>
                <c:pt idx="7076">
                  <c:v>826098.42609219742</c:v>
                </c:pt>
                <c:pt idx="7077">
                  <c:v>826176.820671411</c:v>
                </c:pt>
                <c:pt idx="7078">
                  <c:v>826255.21525062434</c:v>
                </c:pt>
                <c:pt idx="7079">
                  <c:v>826333.60982983769</c:v>
                </c:pt>
                <c:pt idx="7080">
                  <c:v>826412.00440905115</c:v>
                </c:pt>
                <c:pt idx="7081">
                  <c:v>826490.39898826461</c:v>
                </c:pt>
                <c:pt idx="7082">
                  <c:v>826568.79356747796</c:v>
                </c:pt>
                <c:pt idx="7083">
                  <c:v>826647.18814669142</c:v>
                </c:pt>
                <c:pt idx="7084">
                  <c:v>826725.58272590488</c:v>
                </c:pt>
                <c:pt idx="7085">
                  <c:v>826803.97730511834</c:v>
                </c:pt>
                <c:pt idx="7086">
                  <c:v>826882.37188433181</c:v>
                </c:pt>
                <c:pt idx="7087">
                  <c:v>826960.76646354515</c:v>
                </c:pt>
                <c:pt idx="7088">
                  <c:v>827039.1610427585</c:v>
                </c:pt>
                <c:pt idx="7089">
                  <c:v>827117.55562197207</c:v>
                </c:pt>
                <c:pt idx="7090">
                  <c:v>827195.95020118542</c:v>
                </c:pt>
                <c:pt idx="7091">
                  <c:v>827274.34478039877</c:v>
                </c:pt>
                <c:pt idx="7092">
                  <c:v>827352.73935961223</c:v>
                </c:pt>
                <c:pt idx="7093">
                  <c:v>827431.13393882557</c:v>
                </c:pt>
                <c:pt idx="7094">
                  <c:v>827509.52851803892</c:v>
                </c:pt>
                <c:pt idx="7095">
                  <c:v>827587.92309725226</c:v>
                </c:pt>
                <c:pt idx="7096">
                  <c:v>827666.31767646573</c:v>
                </c:pt>
                <c:pt idx="7097">
                  <c:v>827744.71225567907</c:v>
                </c:pt>
                <c:pt idx="7098">
                  <c:v>827823.10683489242</c:v>
                </c:pt>
                <c:pt idx="7099">
                  <c:v>827901.50141410576</c:v>
                </c:pt>
                <c:pt idx="7100">
                  <c:v>827979.89599331911</c:v>
                </c:pt>
                <c:pt idx="7101">
                  <c:v>828058.29057253245</c:v>
                </c:pt>
                <c:pt idx="7102">
                  <c:v>828136.6851517458</c:v>
                </c:pt>
                <c:pt idx="7103">
                  <c:v>828215.07973095926</c:v>
                </c:pt>
                <c:pt idx="7104">
                  <c:v>828293.47431017261</c:v>
                </c:pt>
                <c:pt idx="7105">
                  <c:v>828371.86888938595</c:v>
                </c:pt>
                <c:pt idx="7106">
                  <c:v>828450.2634685993</c:v>
                </c:pt>
                <c:pt idx="7107">
                  <c:v>828528.65804781264</c:v>
                </c:pt>
                <c:pt idx="7108">
                  <c:v>828607.05262702599</c:v>
                </c:pt>
                <c:pt idx="7109">
                  <c:v>828685.44720623933</c:v>
                </c:pt>
                <c:pt idx="7110">
                  <c:v>828763.84178545268</c:v>
                </c:pt>
                <c:pt idx="7111">
                  <c:v>828842.23636466614</c:v>
                </c:pt>
                <c:pt idx="7112">
                  <c:v>828920.63094387949</c:v>
                </c:pt>
                <c:pt idx="7113">
                  <c:v>828999.02552309283</c:v>
                </c:pt>
                <c:pt idx="7114">
                  <c:v>829077.42010230618</c:v>
                </c:pt>
                <c:pt idx="7115">
                  <c:v>829155.81468151952</c:v>
                </c:pt>
                <c:pt idx="7116">
                  <c:v>829234.20926073287</c:v>
                </c:pt>
                <c:pt idx="7117">
                  <c:v>829312.60383994621</c:v>
                </c:pt>
                <c:pt idx="7118">
                  <c:v>829390.99841915956</c:v>
                </c:pt>
                <c:pt idx="7119">
                  <c:v>829469.39299837302</c:v>
                </c:pt>
                <c:pt idx="7120">
                  <c:v>829547.78757758636</c:v>
                </c:pt>
                <c:pt idx="7121">
                  <c:v>829626.18215679971</c:v>
                </c:pt>
                <c:pt idx="7122">
                  <c:v>829704.57673601306</c:v>
                </c:pt>
                <c:pt idx="7123">
                  <c:v>829782.9713152264</c:v>
                </c:pt>
                <c:pt idx="7124">
                  <c:v>829861.36589443975</c:v>
                </c:pt>
                <c:pt idx="7125">
                  <c:v>829939.76047365309</c:v>
                </c:pt>
                <c:pt idx="7126">
                  <c:v>830018.15505286644</c:v>
                </c:pt>
                <c:pt idx="7127">
                  <c:v>830096.5496320799</c:v>
                </c:pt>
                <c:pt idx="7128">
                  <c:v>830174.94421129324</c:v>
                </c:pt>
                <c:pt idx="7129">
                  <c:v>830253.33879050659</c:v>
                </c:pt>
                <c:pt idx="7130">
                  <c:v>830331.73336971994</c:v>
                </c:pt>
                <c:pt idx="7131">
                  <c:v>830410.12794893328</c:v>
                </c:pt>
                <c:pt idx="7132">
                  <c:v>830488.52252814663</c:v>
                </c:pt>
                <c:pt idx="7133">
                  <c:v>830566.91710735997</c:v>
                </c:pt>
                <c:pt idx="7134">
                  <c:v>830645.31168657332</c:v>
                </c:pt>
                <c:pt idx="7135">
                  <c:v>830723.70626578678</c:v>
                </c:pt>
                <c:pt idx="7136">
                  <c:v>830802.10084500012</c:v>
                </c:pt>
                <c:pt idx="7137">
                  <c:v>830880.49542421347</c:v>
                </c:pt>
                <c:pt idx="7138">
                  <c:v>830958.89000342682</c:v>
                </c:pt>
                <c:pt idx="7139">
                  <c:v>831037.28458264016</c:v>
                </c:pt>
                <c:pt idx="7140">
                  <c:v>831115.67916185351</c:v>
                </c:pt>
                <c:pt idx="7141">
                  <c:v>831194.07374106685</c:v>
                </c:pt>
                <c:pt idx="7142">
                  <c:v>831272.4683202802</c:v>
                </c:pt>
                <c:pt idx="7143">
                  <c:v>831350.86289949354</c:v>
                </c:pt>
                <c:pt idx="7144">
                  <c:v>831429.257478707</c:v>
                </c:pt>
                <c:pt idx="7145">
                  <c:v>831507.65205792035</c:v>
                </c:pt>
                <c:pt idx="7146">
                  <c:v>831586.0466371337</c:v>
                </c:pt>
                <c:pt idx="7147">
                  <c:v>831664.44121634704</c:v>
                </c:pt>
                <c:pt idx="7148">
                  <c:v>831742.83579556039</c:v>
                </c:pt>
                <c:pt idx="7149">
                  <c:v>831821.23037477373</c:v>
                </c:pt>
                <c:pt idx="7150">
                  <c:v>831899.62495398708</c:v>
                </c:pt>
                <c:pt idx="7151">
                  <c:v>831978.01953320042</c:v>
                </c:pt>
                <c:pt idx="7152">
                  <c:v>832056.41411241388</c:v>
                </c:pt>
                <c:pt idx="7153">
                  <c:v>832134.80869162723</c:v>
                </c:pt>
                <c:pt idx="7154">
                  <c:v>832213.20327084057</c:v>
                </c:pt>
                <c:pt idx="7155">
                  <c:v>832291.59785005392</c:v>
                </c:pt>
                <c:pt idx="7156">
                  <c:v>832369.99242926727</c:v>
                </c:pt>
                <c:pt idx="7157">
                  <c:v>832448.38700848061</c:v>
                </c:pt>
                <c:pt idx="7158">
                  <c:v>832526.78158769396</c:v>
                </c:pt>
                <c:pt idx="7159">
                  <c:v>832605.1761669073</c:v>
                </c:pt>
                <c:pt idx="7160">
                  <c:v>832683.57074612065</c:v>
                </c:pt>
                <c:pt idx="7161">
                  <c:v>832761.96532533411</c:v>
                </c:pt>
                <c:pt idx="7162">
                  <c:v>832840.35990454745</c:v>
                </c:pt>
                <c:pt idx="7163">
                  <c:v>832918.7544837608</c:v>
                </c:pt>
                <c:pt idx="7164">
                  <c:v>832997.14906297415</c:v>
                </c:pt>
                <c:pt idx="7165">
                  <c:v>833075.54364218749</c:v>
                </c:pt>
                <c:pt idx="7166">
                  <c:v>833153.93822140084</c:v>
                </c:pt>
                <c:pt idx="7167">
                  <c:v>833232.33280061418</c:v>
                </c:pt>
                <c:pt idx="7168">
                  <c:v>833310.72737982753</c:v>
                </c:pt>
                <c:pt idx="7169">
                  <c:v>833389.12195904099</c:v>
                </c:pt>
                <c:pt idx="7170">
                  <c:v>833467.51653825433</c:v>
                </c:pt>
                <c:pt idx="7171">
                  <c:v>833545.91111746768</c:v>
                </c:pt>
                <c:pt idx="7172">
                  <c:v>833624.30569668103</c:v>
                </c:pt>
                <c:pt idx="7173">
                  <c:v>833702.70027589437</c:v>
                </c:pt>
                <c:pt idx="7174">
                  <c:v>833781.09485510772</c:v>
                </c:pt>
                <c:pt idx="7175">
                  <c:v>833859.48943432106</c:v>
                </c:pt>
                <c:pt idx="7176">
                  <c:v>833937.88401353441</c:v>
                </c:pt>
                <c:pt idx="7177">
                  <c:v>834016.27859274775</c:v>
                </c:pt>
                <c:pt idx="7178">
                  <c:v>834094.67317196121</c:v>
                </c:pt>
                <c:pt idx="7179">
                  <c:v>834173.06775117456</c:v>
                </c:pt>
                <c:pt idx="7180">
                  <c:v>834251.46233038791</c:v>
                </c:pt>
                <c:pt idx="7181">
                  <c:v>834329.85690960125</c:v>
                </c:pt>
                <c:pt idx="7182">
                  <c:v>834408.2514888146</c:v>
                </c:pt>
                <c:pt idx="7183">
                  <c:v>834486.64606802794</c:v>
                </c:pt>
                <c:pt idx="7184">
                  <c:v>834565.04064724129</c:v>
                </c:pt>
                <c:pt idx="7185">
                  <c:v>834643.43522645463</c:v>
                </c:pt>
                <c:pt idx="7186">
                  <c:v>834721.82980566809</c:v>
                </c:pt>
                <c:pt idx="7187">
                  <c:v>834800.22438488144</c:v>
                </c:pt>
                <c:pt idx="7188">
                  <c:v>834878.61896409479</c:v>
                </c:pt>
                <c:pt idx="7189">
                  <c:v>834957.01354330813</c:v>
                </c:pt>
                <c:pt idx="7190">
                  <c:v>835035.40812252148</c:v>
                </c:pt>
                <c:pt idx="7191">
                  <c:v>835113.80270173482</c:v>
                </c:pt>
                <c:pt idx="7192">
                  <c:v>835192.19728094817</c:v>
                </c:pt>
                <c:pt idx="7193">
                  <c:v>835270.59186016151</c:v>
                </c:pt>
                <c:pt idx="7194">
                  <c:v>835348.98643937486</c:v>
                </c:pt>
                <c:pt idx="7195">
                  <c:v>835427.38101858832</c:v>
                </c:pt>
                <c:pt idx="7196">
                  <c:v>835505.77559780166</c:v>
                </c:pt>
                <c:pt idx="7197">
                  <c:v>835584.17017701501</c:v>
                </c:pt>
                <c:pt idx="7198">
                  <c:v>835662.56475622836</c:v>
                </c:pt>
                <c:pt idx="7199">
                  <c:v>835740.9593354417</c:v>
                </c:pt>
                <c:pt idx="7200">
                  <c:v>835819.35391465505</c:v>
                </c:pt>
                <c:pt idx="7201">
                  <c:v>835897.74849386839</c:v>
                </c:pt>
                <c:pt idx="7202">
                  <c:v>835976.14307308174</c:v>
                </c:pt>
                <c:pt idx="7203">
                  <c:v>836054.5376522952</c:v>
                </c:pt>
                <c:pt idx="7204">
                  <c:v>836132.93223150854</c:v>
                </c:pt>
                <c:pt idx="7205">
                  <c:v>836211.32681072189</c:v>
                </c:pt>
                <c:pt idx="7206">
                  <c:v>836289.72138993524</c:v>
                </c:pt>
                <c:pt idx="7207">
                  <c:v>836368.11596914858</c:v>
                </c:pt>
                <c:pt idx="7208">
                  <c:v>836446.51054836193</c:v>
                </c:pt>
                <c:pt idx="7209">
                  <c:v>836524.90512757527</c:v>
                </c:pt>
                <c:pt idx="7210">
                  <c:v>836603.29970678862</c:v>
                </c:pt>
                <c:pt idx="7211">
                  <c:v>836681.69428600196</c:v>
                </c:pt>
                <c:pt idx="7212">
                  <c:v>836760.08886521542</c:v>
                </c:pt>
                <c:pt idx="7213">
                  <c:v>836838.48344442877</c:v>
                </c:pt>
                <c:pt idx="7214">
                  <c:v>836916.87802364212</c:v>
                </c:pt>
                <c:pt idx="7215">
                  <c:v>836995.27260285546</c:v>
                </c:pt>
                <c:pt idx="7216">
                  <c:v>837073.66718206881</c:v>
                </c:pt>
                <c:pt idx="7217">
                  <c:v>837152.06176128215</c:v>
                </c:pt>
                <c:pt idx="7218">
                  <c:v>837230.4563404955</c:v>
                </c:pt>
                <c:pt idx="7219">
                  <c:v>837308.85091970896</c:v>
                </c:pt>
                <c:pt idx="7220">
                  <c:v>837387.2454989223</c:v>
                </c:pt>
                <c:pt idx="7221">
                  <c:v>837465.64007813565</c:v>
                </c:pt>
                <c:pt idx="7222">
                  <c:v>837544.034657349</c:v>
                </c:pt>
                <c:pt idx="7223">
                  <c:v>837622.42923656234</c:v>
                </c:pt>
                <c:pt idx="7224">
                  <c:v>837700.82381577569</c:v>
                </c:pt>
                <c:pt idx="7225">
                  <c:v>837779.21839498903</c:v>
                </c:pt>
                <c:pt idx="7226">
                  <c:v>837857.61297420238</c:v>
                </c:pt>
                <c:pt idx="7227">
                  <c:v>837936.00755341584</c:v>
                </c:pt>
                <c:pt idx="7228">
                  <c:v>838014.40213262918</c:v>
                </c:pt>
                <c:pt idx="7229">
                  <c:v>838092.79671184253</c:v>
                </c:pt>
                <c:pt idx="7230">
                  <c:v>838171.19129105587</c:v>
                </c:pt>
                <c:pt idx="7231">
                  <c:v>838249.58587026922</c:v>
                </c:pt>
                <c:pt idx="7232">
                  <c:v>838327.98044948257</c:v>
                </c:pt>
                <c:pt idx="7233">
                  <c:v>838406.37502869591</c:v>
                </c:pt>
                <c:pt idx="7234">
                  <c:v>838484.76960790926</c:v>
                </c:pt>
                <c:pt idx="7235">
                  <c:v>838563.16418712272</c:v>
                </c:pt>
                <c:pt idx="7236">
                  <c:v>838641.55876633606</c:v>
                </c:pt>
                <c:pt idx="7237">
                  <c:v>838719.95334554941</c:v>
                </c:pt>
                <c:pt idx="7238">
                  <c:v>838798.34792476275</c:v>
                </c:pt>
                <c:pt idx="7239">
                  <c:v>838876.7425039761</c:v>
                </c:pt>
                <c:pt idx="7240">
                  <c:v>838955.13708318945</c:v>
                </c:pt>
                <c:pt idx="7241">
                  <c:v>839033.53166240279</c:v>
                </c:pt>
                <c:pt idx="7242">
                  <c:v>839111.92624161614</c:v>
                </c:pt>
                <c:pt idx="7243">
                  <c:v>839190.3208208296</c:v>
                </c:pt>
                <c:pt idx="7244">
                  <c:v>839268.71540004294</c:v>
                </c:pt>
                <c:pt idx="7245">
                  <c:v>839347.10997925629</c:v>
                </c:pt>
                <c:pt idx="7246">
                  <c:v>839425.50455846963</c:v>
                </c:pt>
                <c:pt idx="7247">
                  <c:v>839503.89913768298</c:v>
                </c:pt>
                <c:pt idx="7248">
                  <c:v>839582.29371689633</c:v>
                </c:pt>
                <c:pt idx="7249">
                  <c:v>839660.68829610967</c:v>
                </c:pt>
                <c:pt idx="7250">
                  <c:v>839739.08287532313</c:v>
                </c:pt>
                <c:pt idx="7251">
                  <c:v>839817.47745453648</c:v>
                </c:pt>
                <c:pt idx="7252">
                  <c:v>839895.87203374982</c:v>
                </c:pt>
                <c:pt idx="7253">
                  <c:v>839974.26661296317</c:v>
                </c:pt>
                <c:pt idx="7254">
                  <c:v>840052.66119217651</c:v>
                </c:pt>
                <c:pt idx="7255">
                  <c:v>840131.05577138986</c:v>
                </c:pt>
                <c:pt idx="7256">
                  <c:v>840209.45035060321</c:v>
                </c:pt>
                <c:pt idx="7257">
                  <c:v>840287.84492981655</c:v>
                </c:pt>
                <c:pt idx="7258">
                  <c:v>840366.23950903001</c:v>
                </c:pt>
                <c:pt idx="7259">
                  <c:v>840444.63408824336</c:v>
                </c:pt>
                <c:pt idx="7260">
                  <c:v>840523.0286674567</c:v>
                </c:pt>
                <c:pt idx="7261">
                  <c:v>840601.42324667005</c:v>
                </c:pt>
                <c:pt idx="7262">
                  <c:v>840679.81782588339</c:v>
                </c:pt>
                <c:pt idx="7263">
                  <c:v>840758.21240509674</c:v>
                </c:pt>
                <c:pt idx="7264">
                  <c:v>840836.60698431008</c:v>
                </c:pt>
                <c:pt idx="7265">
                  <c:v>840915.00156352343</c:v>
                </c:pt>
                <c:pt idx="7266">
                  <c:v>840993.39614273689</c:v>
                </c:pt>
                <c:pt idx="7267">
                  <c:v>841071.79072195024</c:v>
                </c:pt>
                <c:pt idx="7268">
                  <c:v>841150.18530116358</c:v>
                </c:pt>
                <c:pt idx="7269">
                  <c:v>841228.57988037693</c:v>
                </c:pt>
                <c:pt idx="7270">
                  <c:v>841306.97445959027</c:v>
                </c:pt>
                <c:pt idx="7271">
                  <c:v>841385.36903880362</c:v>
                </c:pt>
                <c:pt idx="7272">
                  <c:v>841463.76361801696</c:v>
                </c:pt>
                <c:pt idx="7273">
                  <c:v>841542.15819723043</c:v>
                </c:pt>
                <c:pt idx="7274">
                  <c:v>841620.55277644377</c:v>
                </c:pt>
                <c:pt idx="7275">
                  <c:v>841698.94735565712</c:v>
                </c:pt>
                <c:pt idx="7276">
                  <c:v>841777.34193487046</c:v>
                </c:pt>
                <c:pt idx="7277">
                  <c:v>841855.73651408381</c:v>
                </c:pt>
                <c:pt idx="7278">
                  <c:v>841934.13109329715</c:v>
                </c:pt>
                <c:pt idx="7279">
                  <c:v>842012.5256725105</c:v>
                </c:pt>
                <c:pt idx="7280">
                  <c:v>842090.92025172384</c:v>
                </c:pt>
                <c:pt idx="7281">
                  <c:v>842169.31483093731</c:v>
                </c:pt>
                <c:pt idx="7282">
                  <c:v>842247.70941015065</c:v>
                </c:pt>
                <c:pt idx="7283">
                  <c:v>842326.103989364</c:v>
                </c:pt>
                <c:pt idx="7284">
                  <c:v>842404.49856857734</c:v>
                </c:pt>
                <c:pt idx="7285">
                  <c:v>842482.89314779069</c:v>
                </c:pt>
                <c:pt idx="7286">
                  <c:v>842561.28772700403</c:v>
                </c:pt>
                <c:pt idx="7287">
                  <c:v>842639.68230621738</c:v>
                </c:pt>
                <c:pt idx="7288">
                  <c:v>842718.07688543072</c:v>
                </c:pt>
                <c:pt idx="7289">
                  <c:v>842796.47146464419</c:v>
                </c:pt>
                <c:pt idx="7290">
                  <c:v>842874.86604385753</c:v>
                </c:pt>
                <c:pt idx="7291">
                  <c:v>842953.26062307088</c:v>
                </c:pt>
                <c:pt idx="7292">
                  <c:v>843031.65520228422</c:v>
                </c:pt>
                <c:pt idx="7293">
                  <c:v>843110.04978149757</c:v>
                </c:pt>
                <c:pt idx="7294">
                  <c:v>843188.44436071091</c:v>
                </c:pt>
                <c:pt idx="7295">
                  <c:v>843266.83893992426</c:v>
                </c:pt>
                <c:pt idx="7296">
                  <c:v>843345.2335191376</c:v>
                </c:pt>
                <c:pt idx="7297">
                  <c:v>843423.62809835107</c:v>
                </c:pt>
                <c:pt idx="7298">
                  <c:v>843502.02267756441</c:v>
                </c:pt>
                <c:pt idx="7299">
                  <c:v>843580.41725677776</c:v>
                </c:pt>
                <c:pt idx="7300">
                  <c:v>843658.8118359911</c:v>
                </c:pt>
                <c:pt idx="7301">
                  <c:v>843737.20641520445</c:v>
                </c:pt>
                <c:pt idx="7302">
                  <c:v>843815.60099441779</c:v>
                </c:pt>
                <c:pt idx="7303">
                  <c:v>843893.99557363114</c:v>
                </c:pt>
                <c:pt idx="7304">
                  <c:v>843972.3901528446</c:v>
                </c:pt>
                <c:pt idx="7305">
                  <c:v>844050.78473205795</c:v>
                </c:pt>
                <c:pt idx="7306">
                  <c:v>844129.17931127129</c:v>
                </c:pt>
                <c:pt idx="7307">
                  <c:v>844207.57389048464</c:v>
                </c:pt>
                <c:pt idx="7308">
                  <c:v>844285.96846969798</c:v>
                </c:pt>
                <c:pt idx="7309">
                  <c:v>844364.36304891133</c:v>
                </c:pt>
                <c:pt idx="7310">
                  <c:v>844442.75762812467</c:v>
                </c:pt>
                <c:pt idx="7311">
                  <c:v>844521.15220733802</c:v>
                </c:pt>
                <c:pt idx="7312">
                  <c:v>844599.54678655148</c:v>
                </c:pt>
                <c:pt idx="7313">
                  <c:v>844677.94136576483</c:v>
                </c:pt>
                <c:pt idx="7314">
                  <c:v>844756.33594497817</c:v>
                </c:pt>
                <c:pt idx="7315">
                  <c:v>844834.73052419152</c:v>
                </c:pt>
                <c:pt idx="7316">
                  <c:v>844913.12510340486</c:v>
                </c:pt>
                <c:pt idx="7317">
                  <c:v>844991.51968261821</c:v>
                </c:pt>
                <c:pt idx="7318">
                  <c:v>845069.91426183155</c:v>
                </c:pt>
                <c:pt idx="7319">
                  <c:v>845148.3088410449</c:v>
                </c:pt>
                <c:pt idx="7320">
                  <c:v>845226.70342025836</c:v>
                </c:pt>
                <c:pt idx="7321">
                  <c:v>845305.09799947171</c:v>
                </c:pt>
                <c:pt idx="7322">
                  <c:v>845383.49257868505</c:v>
                </c:pt>
                <c:pt idx="7323">
                  <c:v>845461.8871578984</c:v>
                </c:pt>
                <c:pt idx="7324">
                  <c:v>845540.28173711174</c:v>
                </c:pt>
                <c:pt idx="7325">
                  <c:v>845618.67631632509</c:v>
                </c:pt>
                <c:pt idx="7326">
                  <c:v>845697.07089553843</c:v>
                </c:pt>
                <c:pt idx="7327">
                  <c:v>845775.46547475178</c:v>
                </c:pt>
                <c:pt idx="7328">
                  <c:v>845853.86005396524</c:v>
                </c:pt>
                <c:pt idx="7329">
                  <c:v>845932.25463317859</c:v>
                </c:pt>
                <c:pt idx="7330">
                  <c:v>846010.64921239193</c:v>
                </c:pt>
                <c:pt idx="7331">
                  <c:v>846089.04379160528</c:v>
                </c:pt>
                <c:pt idx="7332">
                  <c:v>846167.43837081862</c:v>
                </c:pt>
                <c:pt idx="7333">
                  <c:v>846245.83295003197</c:v>
                </c:pt>
                <c:pt idx="7334">
                  <c:v>846324.22752924531</c:v>
                </c:pt>
                <c:pt idx="7335">
                  <c:v>846402.62210845866</c:v>
                </c:pt>
                <c:pt idx="7336">
                  <c:v>846481.01668767212</c:v>
                </c:pt>
                <c:pt idx="7337">
                  <c:v>846559.41126688547</c:v>
                </c:pt>
                <c:pt idx="7338">
                  <c:v>846637.80584609881</c:v>
                </c:pt>
                <c:pt idx="7339">
                  <c:v>846716.20042531216</c:v>
                </c:pt>
                <c:pt idx="7340">
                  <c:v>846794.5950045255</c:v>
                </c:pt>
                <c:pt idx="7341">
                  <c:v>846872.98958373885</c:v>
                </c:pt>
                <c:pt idx="7342">
                  <c:v>846951.38416295219</c:v>
                </c:pt>
                <c:pt idx="7343">
                  <c:v>847029.77874216554</c:v>
                </c:pt>
                <c:pt idx="7344">
                  <c:v>847108.173321379</c:v>
                </c:pt>
                <c:pt idx="7345">
                  <c:v>847186.56790059234</c:v>
                </c:pt>
                <c:pt idx="7346">
                  <c:v>847264.96247980569</c:v>
                </c:pt>
                <c:pt idx="7347">
                  <c:v>847343.35705901904</c:v>
                </c:pt>
                <c:pt idx="7348">
                  <c:v>847421.75163823238</c:v>
                </c:pt>
                <c:pt idx="7349">
                  <c:v>847500.14621744573</c:v>
                </c:pt>
                <c:pt idx="7350">
                  <c:v>847578.54079665907</c:v>
                </c:pt>
                <c:pt idx="7351">
                  <c:v>847656.93537587242</c:v>
                </c:pt>
                <c:pt idx="7352">
                  <c:v>847735.32995508576</c:v>
                </c:pt>
                <c:pt idx="7353">
                  <c:v>847813.72453429922</c:v>
                </c:pt>
                <c:pt idx="7354">
                  <c:v>847892.11911351257</c:v>
                </c:pt>
                <c:pt idx="7355">
                  <c:v>847970.51369272592</c:v>
                </c:pt>
                <c:pt idx="7356">
                  <c:v>848048.90827193926</c:v>
                </c:pt>
                <c:pt idx="7357">
                  <c:v>848127.30285115261</c:v>
                </c:pt>
                <c:pt idx="7358">
                  <c:v>848205.69743036595</c:v>
                </c:pt>
                <c:pt idx="7359">
                  <c:v>848284.0920095793</c:v>
                </c:pt>
                <c:pt idx="7360">
                  <c:v>848362.48658879264</c:v>
                </c:pt>
                <c:pt idx="7361">
                  <c:v>848440.8811680061</c:v>
                </c:pt>
                <c:pt idx="7362">
                  <c:v>848519.27574721945</c:v>
                </c:pt>
                <c:pt idx="7363">
                  <c:v>848597.6703264328</c:v>
                </c:pt>
                <c:pt idx="7364">
                  <c:v>848676.06490564614</c:v>
                </c:pt>
                <c:pt idx="7365">
                  <c:v>848754.45948485949</c:v>
                </c:pt>
                <c:pt idx="7366">
                  <c:v>848832.85406407283</c:v>
                </c:pt>
                <c:pt idx="7367">
                  <c:v>848911.24864328618</c:v>
                </c:pt>
                <c:pt idx="7368">
                  <c:v>848989.64322249952</c:v>
                </c:pt>
                <c:pt idx="7369">
                  <c:v>849068.03780171287</c:v>
                </c:pt>
                <c:pt idx="7370">
                  <c:v>849146.43238092633</c:v>
                </c:pt>
                <c:pt idx="7371">
                  <c:v>849224.82696013968</c:v>
                </c:pt>
                <c:pt idx="7372">
                  <c:v>849303.22153935302</c:v>
                </c:pt>
                <c:pt idx="7373">
                  <c:v>849381.61611856637</c:v>
                </c:pt>
                <c:pt idx="7374">
                  <c:v>849460.01069777971</c:v>
                </c:pt>
                <c:pt idx="7375">
                  <c:v>849538.40527699306</c:v>
                </c:pt>
                <c:pt idx="7376">
                  <c:v>849616.7998562064</c:v>
                </c:pt>
                <c:pt idx="7377">
                  <c:v>849695.19443541975</c:v>
                </c:pt>
                <c:pt idx="7378">
                  <c:v>849773.58901463321</c:v>
                </c:pt>
                <c:pt idx="7379">
                  <c:v>849851.98359384655</c:v>
                </c:pt>
                <c:pt idx="7380">
                  <c:v>849930.3781730599</c:v>
                </c:pt>
                <c:pt idx="7381">
                  <c:v>850008.77275227325</c:v>
                </c:pt>
                <c:pt idx="7382">
                  <c:v>850087.16733148659</c:v>
                </c:pt>
                <c:pt idx="7383">
                  <c:v>850165.56191069994</c:v>
                </c:pt>
                <c:pt idx="7384">
                  <c:v>850243.95648991328</c:v>
                </c:pt>
                <c:pt idx="7385">
                  <c:v>850322.35106912663</c:v>
                </c:pt>
                <c:pt idx="7386">
                  <c:v>850400.74564833997</c:v>
                </c:pt>
                <c:pt idx="7387">
                  <c:v>850479.14022755343</c:v>
                </c:pt>
                <c:pt idx="7388">
                  <c:v>850557.53480676678</c:v>
                </c:pt>
                <c:pt idx="7389">
                  <c:v>850635.92938598013</c:v>
                </c:pt>
                <c:pt idx="7390">
                  <c:v>850714.32396519347</c:v>
                </c:pt>
                <c:pt idx="7391">
                  <c:v>850792.71854440682</c:v>
                </c:pt>
                <c:pt idx="7392">
                  <c:v>850871.11312362016</c:v>
                </c:pt>
                <c:pt idx="7393">
                  <c:v>850949.50770283351</c:v>
                </c:pt>
                <c:pt idx="7394">
                  <c:v>851027.90228204685</c:v>
                </c:pt>
                <c:pt idx="7395">
                  <c:v>851106.2968612602</c:v>
                </c:pt>
                <c:pt idx="7396">
                  <c:v>851184.69144047366</c:v>
                </c:pt>
                <c:pt idx="7397">
                  <c:v>851263.08601968701</c:v>
                </c:pt>
                <c:pt idx="7398">
                  <c:v>851341.48059890035</c:v>
                </c:pt>
                <c:pt idx="7399">
                  <c:v>851419.8751781137</c:v>
                </c:pt>
                <c:pt idx="7400">
                  <c:v>851498.26975732704</c:v>
                </c:pt>
                <c:pt idx="7401">
                  <c:v>851576.66433654039</c:v>
                </c:pt>
                <c:pt idx="7402">
                  <c:v>851655.05891575373</c:v>
                </c:pt>
                <c:pt idx="7403">
                  <c:v>851733.45349496708</c:v>
                </c:pt>
                <c:pt idx="7404">
                  <c:v>851811.84807418054</c:v>
                </c:pt>
                <c:pt idx="7405">
                  <c:v>851890.24265339389</c:v>
                </c:pt>
                <c:pt idx="7406">
                  <c:v>851968.63723260723</c:v>
                </c:pt>
                <c:pt idx="7407">
                  <c:v>852047.03181182058</c:v>
                </c:pt>
                <c:pt idx="7408">
                  <c:v>852125.42639103392</c:v>
                </c:pt>
                <c:pt idx="7409">
                  <c:v>852203.82097024727</c:v>
                </c:pt>
                <c:pt idx="7410">
                  <c:v>852282.21554946061</c:v>
                </c:pt>
                <c:pt idx="7411">
                  <c:v>852360.61012867396</c:v>
                </c:pt>
                <c:pt idx="7412">
                  <c:v>852439.0047078873</c:v>
                </c:pt>
                <c:pt idx="7413">
                  <c:v>852517.39928710076</c:v>
                </c:pt>
                <c:pt idx="7414">
                  <c:v>852595.79386631411</c:v>
                </c:pt>
                <c:pt idx="7415">
                  <c:v>852674.18844552746</c:v>
                </c:pt>
                <c:pt idx="7416">
                  <c:v>852752.5830247408</c:v>
                </c:pt>
                <c:pt idx="7417">
                  <c:v>852830.97760395415</c:v>
                </c:pt>
                <c:pt idx="7418">
                  <c:v>852909.37218316749</c:v>
                </c:pt>
                <c:pt idx="7419">
                  <c:v>852987.76676238084</c:v>
                </c:pt>
                <c:pt idx="7420">
                  <c:v>853066.1613415943</c:v>
                </c:pt>
                <c:pt idx="7421">
                  <c:v>853144.55592080764</c:v>
                </c:pt>
                <c:pt idx="7422">
                  <c:v>853222.95050002099</c:v>
                </c:pt>
                <c:pt idx="7423">
                  <c:v>853301.34507923434</c:v>
                </c:pt>
                <c:pt idx="7424">
                  <c:v>853379.73965844768</c:v>
                </c:pt>
                <c:pt idx="7425">
                  <c:v>853458.13423766103</c:v>
                </c:pt>
                <c:pt idx="7426">
                  <c:v>853536.52881687437</c:v>
                </c:pt>
                <c:pt idx="7427">
                  <c:v>853614.92339608772</c:v>
                </c:pt>
                <c:pt idx="7428">
                  <c:v>853693.31797530118</c:v>
                </c:pt>
                <c:pt idx="7429">
                  <c:v>853771.71255451452</c:v>
                </c:pt>
                <c:pt idx="7430">
                  <c:v>853850.10713372787</c:v>
                </c:pt>
                <c:pt idx="7431">
                  <c:v>853928.50171294122</c:v>
                </c:pt>
                <c:pt idx="7432">
                  <c:v>854006.89629215456</c:v>
                </c:pt>
                <c:pt idx="7433">
                  <c:v>854085.29087136791</c:v>
                </c:pt>
                <c:pt idx="7434">
                  <c:v>854163.68545058125</c:v>
                </c:pt>
                <c:pt idx="7435">
                  <c:v>854242.0800297946</c:v>
                </c:pt>
                <c:pt idx="7436">
                  <c:v>854320.47460900806</c:v>
                </c:pt>
                <c:pt idx="7437">
                  <c:v>854398.8691882214</c:v>
                </c:pt>
                <c:pt idx="7438">
                  <c:v>854477.26376743475</c:v>
                </c:pt>
                <c:pt idx="7439">
                  <c:v>854555.6583466481</c:v>
                </c:pt>
                <c:pt idx="7440">
                  <c:v>854634.05292586144</c:v>
                </c:pt>
                <c:pt idx="7441">
                  <c:v>854712.44750507479</c:v>
                </c:pt>
                <c:pt idx="7442">
                  <c:v>854790.84208428813</c:v>
                </c:pt>
                <c:pt idx="7443">
                  <c:v>854869.23666350159</c:v>
                </c:pt>
                <c:pt idx="7444">
                  <c:v>854947.63124271494</c:v>
                </c:pt>
                <c:pt idx="7445">
                  <c:v>855026.02582192828</c:v>
                </c:pt>
                <c:pt idx="7446">
                  <c:v>855104.42040114163</c:v>
                </c:pt>
                <c:pt idx="7447">
                  <c:v>855182.81498035497</c:v>
                </c:pt>
                <c:pt idx="7448">
                  <c:v>855261.20955956832</c:v>
                </c:pt>
                <c:pt idx="7449">
                  <c:v>855339.60413878167</c:v>
                </c:pt>
                <c:pt idx="7450">
                  <c:v>855417.99871799501</c:v>
                </c:pt>
                <c:pt idx="7451">
                  <c:v>855496.39329720847</c:v>
                </c:pt>
                <c:pt idx="7452">
                  <c:v>855574.78787642182</c:v>
                </c:pt>
                <c:pt idx="7453">
                  <c:v>855653.18245563516</c:v>
                </c:pt>
                <c:pt idx="7454">
                  <c:v>855731.57703484851</c:v>
                </c:pt>
                <c:pt idx="7455">
                  <c:v>855809.97161406185</c:v>
                </c:pt>
                <c:pt idx="7456">
                  <c:v>855888.3661932752</c:v>
                </c:pt>
                <c:pt idx="7457">
                  <c:v>855966.76077248855</c:v>
                </c:pt>
                <c:pt idx="7458">
                  <c:v>856045.15535170189</c:v>
                </c:pt>
                <c:pt idx="7459">
                  <c:v>856123.54993091535</c:v>
                </c:pt>
                <c:pt idx="7460">
                  <c:v>856201.9445101287</c:v>
                </c:pt>
                <c:pt idx="7461">
                  <c:v>856280.33908934204</c:v>
                </c:pt>
                <c:pt idx="7462">
                  <c:v>856358.73366855539</c:v>
                </c:pt>
                <c:pt idx="7463">
                  <c:v>856437.12824776873</c:v>
                </c:pt>
                <c:pt idx="7464">
                  <c:v>856515.52282698208</c:v>
                </c:pt>
                <c:pt idx="7465">
                  <c:v>856593.91740619543</c:v>
                </c:pt>
                <c:pt idx="7466">
                  <c:v>856672.31198540877</c:v>
                </c:pt>
                <c:pt idx="7467">
                  <c:v>856750.70656462223</c:v>
                </c:pt>
                <c:pt idx="7468">
                  <c:v>856829.10114383558</c:v>
                </c:pt>
                <c:pt idx="7469">
                  <c:v>856907.49572304892</c:v>
                </c:pt>
                <c:pt idx="7470">
                  <c:v>856985.89030226227</c:v>
                </c:pt>
                <c:pt idx="7471">
                  <c:v>857064.28488147561</c:v>
                </c:pt>
                <c:pt idx="7472">
                  <c:v>857142.67946068896</c:v>
                </c:pt>
                <c:pt idx="7473">
                  <c:v>857221.07403990231</c:v>
                </c:pt>
                <c:pt idx="7474">
                  <c:v>857299.46861911577</c:v>
                </c:pt>
                <c:pt idx="7475">
                  <c:v>857377.86319832911</c:v>
                </c:pt>
                <c:pt idx="7476">
                  <c:v>857456.25777754246</c:v>
                </c:pt>
                <c:pt idx="7477">
                  <c:v>857534.6523567558</c:v>
                </c:pt>
                <c:pt idx="7478">
                  <c:v>857613.04693596915</c:v>
                </c:pt>
                <c:pt idx="7479">
                  <c:v>857691.44151518249</c:v>
                </c:pt>
                <c:pt idx="7480">
                  <c:v>857769.83609439584</c:v>
                </c:pt>
                <c:pt idx="7481">
                  <c:v>857848.23067360919</c:v>
                </c:pt>
                <c:pt idx="7482">
                  <c:v>857926.62525282265</c:v>
                </c:pt>
                <c:pt idx="7483">
                  <c:v>858005.01983203599</c:v>
                </c:pt>
                <c:pt idx="7484">
                  <c:v>858083.41441124934</c:v>
                </c:pt>
                <c:pt idx="7485">
                  <c:v>858161.80899046268</c:v>
                </c:pt>
                <c:pt idx="7486">
                  <c:v>858240.20356967603</c:v>
                </c:pt>
                <c:pt idx="7487">
                  <c:v>858318.59814888937</c:v>
                </c:pt>
                <c:pt idx="7488">
                  <c:v>858396.99272810272</c:v>
                </c:pt>
                <c:pt idx="7489">
                  <c:v>858475.38730731606</c:v>
                </c:pt>
                <c:pt idx="7490">
                  <c:v>858553.78188652953</c:v>
                </c:pt>
                <c:pt idx="7491">
                  <c:v>858632.17646574287</c:v>
                </c:pt>
                <c:pt idx="7492">
                  <c:v>858710.57104495622</c:v>
                </c:pt>
                <c:pt idx="7493">
                  <c:v>858788.96562416956</c:v>
                </c:pt>
                <c:pt idx="7494">
                  <c:v>858867.36020338291</c:v>
                </c:pt>
                <c:pt idx="7495">
                  <c:v>858945.75478259614</c:v>
                </c:pt>
                <c:pt idx="7496">
                  <c:v>859024.1493618096</c:v>
                </c:pt>
                <c:pt idx="7497">
                  <c:v>859102.54394102294</c:v>
                </c:pt>
                <c:pt idx="7498">
                  <c:v>859180.93852023641</c:v>
                </c:pt>
                <c:pt idx="7499">
                  <c:v>859259.33309944975</c:v>
                </c:pt>
                <c:pt idx="7500">
                  <c:v>859337.7276786631</c:v>
                </c:pt>
                <c:pt idx="7501">
                  <c:v>859416.12225787644</c:v>
                </c:pt>
                <c:pt idx="7502">
                  <c:v>859494.51683708979</c:v>
                </c:pt>
                <c:pt idx="7503">
                  <c:v>859572.91141630302</c:v>
                </c:pt>
                <c:pt idx="7504">
                  <c:v>859651.30599551648</c:v>
                </c:pt>
                <c:pt idx="7505">
                  <c:v>859729.70057472994</c:v>
                </c:pt>
                <c:pt idx="7506">
                  <c:v>859808.09515394329</c:v>
                </c:pt>
                <c:pt idx="7507">
                  <c:v>859886.48973315663</c:v>
                </c:pt>
                <c:pt idx="7508">
                  <c:v>859964.88431236998</c:v>
                </c:pt>
                <c:pt idx="7509">
                  <c:v>860043.27889158332</c:v>
                </c:pt>
                <c:pt idx="7510">
                  <c:v>860121.67347079667</c:v>
                </c:pt>
                <c:pt idx="7511">
                  <c:v>860200.0680500099</c:v>
                </c:pt>
                <c:pt idx="7512">
                  <c:v>860278.46262922324</c:v>
                </c:pt>
                <c:pt idx="7513">
                  <c:v>860356.85720843682</c:v>
                </c:pt>
                <c:pt idx="7514">
                  <c:v>860435.25178765017</c:v>
                </c:pt>
                <c:pt idx="7515">
                  <c:v>860513.64636686351</c:v>
                </c:pt>
                <c:pt idx="7516">
                  <c:v>860592.04094607686</c:v>
                </c:pt>
                <c:pt idx="7517">
                  <c:v>860670.4355252902</c:v>
                </c:pt>
                <c:pt idx="7518">
                  <c:v>860748.83010450355</c:v>
                </c:pt>
                <c:pt idx="7519">
                  <c:v>860827.22468371678</c:v>
                </c:pt>
                <c:pt idx="7520">
                  <c:v>860905.61926293012</c:v>
                </c:pt>
                <c:pt idx="7521">
                  <c:v>860984.0138421437</c:v>
                </c:pt>
                <c:pt idx="7522">
                  <c:v>861062.40842135705</c:v>
                </c:pt>
                <c:pt idx="7523">
                  <c:v>861140.80300057039</c:v>
                </c:pt>
                <c:pt idx="7524">
                  <c:v>861219.19757978374</c:v>
                </c:pt>
                <c:pt idx="7525">
                  <c:v>861297.59215899708</c:v>
                </c:pt>
                <c:pt idx="7526">
                  <c:v>861375.98673821031</c:v>
                </c:pt>
                <c:pt idx="7527">
                  <c:v>861454.38131742366</c:v>
                </c:pt>
                <c:pt idx="7528">
                  <c:v>861532.775896637</c:v>
                </c:pt>
                <c:pt idx="7529">
                  <c:v>861611.17047585058</c:v>
                </c:pt>
                <c:pt idx="7530">
                  <c:v>861689.56505506393</c:v>
                </c:pt>
                <c:pt idx="7531">
                  <c:v>861767.95963427727</c:v>
                </c:pt>
                <c:pt idx="7532">
                  <c:v>861846.35421349062</c:v>
                </c:pt>
                <c:pt idx="7533">
                  <c:v>861924.74879270396</c:v>
                </c:pt>
                <c:pt idx="7534">
                  <c:v>862003.14337191719</c:v>
                </c:pt>
                <c:pt idx="7535">
                  <c:v>862081.53795113054</c:v>
                </c:pt>
                <c:pt idx="7536">
                  <c:v>862159.93253034411</c:v>
                </c:pt>
                <c:pt idx="7537">
                  <c:v>862238.32710955746</c:v>
                </c:pt>
                <c:pt idx="7538">
                  <c:v>862316.72168877081</c:v>
                </c:pt>
                <c:pt idx="7539">
                  <c:v>862395.11626798415</c:v>
                </c:pt>
                <c:pt idx="7540">
                  <c:v>862473.5108471975</c:v>
                </c:pt>
                <c:pt idx="7541">
                  <c:v>862551.90542641084</c:v>
                </c:pt>
                <c:pt idx="7542">
                  <c:v>862630.30000562407</c:v>
                </c:pt>
                <c:pt idx="7543">
                  <c:v>862708.69458483742</c:v>
                </c:pt>
                <c:pt idx="7544">
                  <c:v>862787.08916405088</c:v>
                </c:pt>
                <c:pt idx="7545">
                  <c:v>862865.48374326434</c:v>
                </c:pt>
                <c:pt idx="7546">
                  <c:v>862943.87832247769</c:v>
                </c:pt>
                <c:pt idx="7547">
                  <c:v>863022.27290169103</c:v>
                </c:pt>
                <c:pt idx="7548">
                  <c:v>863100.66748090438</c:v>
                </c:pt>
                <c:pt idx="7549">
                  <c:v>863179.06206011772</c:v>
                </c:pt>
                <c:pt idx="7550">
                  <c:v>863257.45663933095</c:v>
                </c:pt>
                <c:pt idx="7551">
                  <c:v>863335.8512185443</c:v>
                </c:pt>
                <c:pt idx="7552">
                  <c:v>863414.24579775776</c:v>
                </c:pt>
                <c:pt idx="7553">
                  <c:v>863492.6403769711</c:v>
                </c:pt>
                <c:pt idx="7554">
                  <c:v>863571.03495618457</c:v>
                </c:pt>
                <c:pt idx="7555">
                  <c:v>863649.42953539791</c:v>
                </c:pt>
                <c:pt idx="7556">
                  <c:v>863727.82411461126</c:v>
                </c:pt>
                <c:pt idx="7557">
                  <c:v>863806.2186938246</c:v>
                </c:pt>
                <c:pt idx="7558">
                  <c:v>863884.61327303783</c:v>
                </c:pt>
                <c:pt idx="7559">
                  <c:v>863963.00785225129</c:v>
                </c:pt>
                <c:pt idx="7560">
                  <c:v>864041.40243146464</c:v>
                </c:pt>
                <c:pt idx="7561">
                  <c:v>864119.79701067798</c:v>
                </c:pt>
                <c:pt idx="7562">
                  <c:v>864198.19158989144</c:v>
                </c:pt>
                <c:pt idx="7563">
                  <c:v>864276.58616910479</c:v>
                </c:pt>
                <c:pt idx="7564">
                  <c:v>864354.98074831814</c:v>
                </c:pt>
                <c:pt idx="7565">
                  <c:v>864433.37532753148</c:v>
                </c:pt>
                <c:pt idx="7566">
                  <c:v>864511.76990674471</c:v>
                </c:pt>
                <c:pt idx="7567">
                  <c:v>864590.16448595817</c:v>
                </c:pt>
                <c:pt idx="7568">
                  <c:v>864668.55906517152</c:v>
                </c:pt>
                <c:pt idx="7569">
                  <c:v>864746.95364438486</c:v>
                </c:pt>
                <c:pt idx="7570">
                  <c:v>864825.34822359821</c:v>
                </c:pt>
                <c:pt idx="7571">
                  <c:v>864903.74280281167</c:v>
                </c:pt>
                <c:pt idx="7572">
                  <c:v>864982.13738202502</c:v>
                </c:pt>
                <c:pt idx="7573">
                  <c:v>865060.53196123836</c:v>
                </c:pt>
                <c:pt idx="7574">
                  <c:v>865138.92654045159</c:v>
                </c:pt>
                <c:pt idx="7575">
                  <c:v>865217.32111966505</c:v>
                </c:pt>
                <c:pt idx="7576">
                  <c:v>865295.7156988784</c:v>
                </c:pt>
                <c:pt idx="7577">
                  <c:v>865374.11027809174</c:v>
                </c:pt>
                <c:pt idx="7578">
                  <c:v>865452.50485730509</c:v>
                </c:pt>
                <c:pt idx="7579">
                  <c:v>865530.89943651855</c:v>
                </c:pt>
                <c:pt idx="7580">
                  <c:v>865609.2940157319</c:v>
                </c:pt>
                <c:pt idx="7581">
                  <c:v>865687.68859494524</c:v>
                </c:pt>
                <c:pt idx="7582">
                  <c:v>865766.08317415847</c:v>
                </c:pt>
                <c:pt idx="7583">
                  <c:v>865844.47775337193</c:v>
                </c:pt>
                <c:pt idx="7584">
                  <c:v>865922.87233258528</c:v>
                </c:pt>
                <c:pt idx="7585">
                  <c:v>866001.26691179862</c:v>
                </c:pt>
                <c:pt idx="7586">
                  <c:v>866079.66149101197</c:v>
                </c:pt>
                <c:pt idx="7587">
                  <c:v>866158.05607022531</c:v>
                </c:pt>
                <c:pt idx="7588">
                  <c:v>866236.45064943878</c:v>
                </c:pt>
                <c:pt idx="7589">
                  <c:v>866314.84522865212</c:v>
                </c:pt>
                <c:pt idx="7590">
                  <c:v>866393.23980786547</c:v>
                </c:pt>
                <c:pt idx="7591">
                  <c:v>866471.63438707881</c:v>
                </c:pt>
                <c:pt idx="7592">
                  <c:v>866550.02896629216</c:v>
                </c:pt>
                <c:pt idx="7593">
                  <c:v>866628.4235455055</c:v>
                </c:pt>
                <c:pt idx="7594">
                  <c:v>866706.81812471885</c:v>
                </c:pt>
                <c:pt idx="7595">
                  <c:v>866785.21270393219</c:v>
                </c:pt>
                <c:pt idx="7596">
                  <c:v>866863.60728314565</c:v>
                </c:pt>
                <c:pt idx="7597">
                  <c:v>866942.001862359</c:v>
                </c:pt>
                <c:pt idx="7598">
                  <c:v>867020.39644157235</c:v>
                </c:pt>
                <c:pt idx="7599">
                  <c:v>867098.79102078569</c:v>
                </c:pt>
                <c:pt idx="7600">
                  <c:v>867177.18559999904</c:v>
                </c:pt>
                <c:pt idx="7601">
                  <c:v>867255.58017921238</c:v>
                </c:pt>
                <c:pt idx="7602">
                  <c:v>867333.97475842573</c:v>
                </c:pt>
                <c:pt idx="7603">
                  <c:v>867412.36933763907</c:v>
                </c:pt>
                <c:pt idx="7604">
                  <c:v>867490.76391685242</c:v>
                </c:pt>
                <c:pt idx="7605">
                  <c:v>867569.15849606588</c:v>
                </c:pt>
                <c:pt idx="7606">
                  <c:v>867647.55307527923</c:v>
                </c:pt>
                <c:pt idx="7607">
                  <c:v>867725.94765449257</c:v>
                </c:pt>
                <c:pt idx="7608">
                  <c:v>867804.34223370592</c:v>
                </c:pt>
                <c:pt idx="7609">
                  <c:v>867882.73681291926</c:v>
                </c:pt>
                <c:pt idx="7610">
                  <c:v>867961.13139213261</c:v>
                </c:pt>
                <c:pt idx="7611">
                  <c:v>868039.52597134595</c:v>
                </c:pt>
                <c:pt idx="7612">
                  <c:v>868117.9205505593</c:v>
                </c:pt>
                <c:pt idx="7613">
                  <c:v>868196.31512977276</c:v>
                </c:pt>
                <c:pt idx="7614">
                  <c:v>868274.70970898611</c:v>
                </c:pt>
                <c:pt idx="7615">
                  <c:v>868353.10428819945</c:v>
                </c:pt>
                <c:pt idx="7616">
                  <c:v>868431.4988674128</c:v>
                </c:pt>
                <c:pt idx="7617">
                  <c:v>868509.89344662614</c:v>
                </c:pt>
                <c:pt idx="7618">
                  <c:v>868588.28802583949</c:v>
                </c:pt>
                <c:pt idx="7619">
                  <c:v>868666.68260505283</c:v>
                </c:pt>
                <c:pt idx="7620">
                  <c:v>868745.07718426618</c:v>
                </c:pt>
                <c:pt idx="7621">
                  <c:v>868823.47176347964</c:v>
                </c:pt>
                <c:pt idx="7622">
                  <c:v>868901.86634269299</c:v>
                </c:pt>
                <c:pt idx="7623">
                  <c:v>868980.26092190633</c:v>
                </c:pt>
                <c:pt idx="7624">
                  <c:v>869058.65550111968</c:v>
                </c:pt>
                <c:pt idx="7625">
                  <c:v>869137.05008033302</c:v>
                </c:pt>
                <c:pt idx="7626">
                  <c:v>869215.44465954637</c:v>
                </c:pt>
                <c:pt idx="7627">
                  <c:v>869293.83923875971</c:v>
                </c:pt>
                <c:pt idx="7628">
                  <c:v>869372.23381797306</c:v>
                </c:pt>
                <c:pt idx="7629">
                  <c:v>869450.62839718652</c:v>
                </c:pt>
                <c:pt idx="7630">
                  <c:v>869529.02297639987</c:v>
                </c:pt>
                <c:pt idx="7631">
                  <c:v>869607.41755561321</c:v>
                </c:pt>
                <c:pt idx="7632">
                  <c:v>869685.81213482656</c:v>
                </c:pt>
                <c:pt idx="7633">
                  <c:v>869764.2067140399</c:v>
                </c:pt>
                <c:pt idx="7634">
                  <c:v>869842.60129325325</c:v>
                </c:pt>
                <c:pt idx="7635">
                  <c:v>869920.99587246659</c:v>
                </c:pt>
                <c:pt idx="7636">
                  <c:v>869999.39045167994</c:v>
                </c:pt>
                <c:pt idx="7637">
                  <c:v>870077.7850308934</c:v>
                </c:pt>
                <c:pt idx="7638">
                  <c:v>870156.17961010674</c:v>
                </c:pt>
                <c:pt idx="7639">
                  <c:v>870234.57418932009</c:v>
                </c:pt>
                <c:pt idx="7640">
                  <c:v>870312.96876853344</c:v>
                </c:pt>
                <c:pt idx="7641">
                  <c:v>870391.36334774678</c:v>
                </c:pt>
                <c:pt idx="7642">
                  <c:v>870469.75792696013</c:v>
                </c:pt>
                <c:pt idx="7643">
                  <c:v>870548.15250617347</c:v>
                </c:pt>
                <c:pt idx="7644">
                  <c:v>870626.54708538693</c:v>
                </c:pt>
                <c:pt idx="7645">
                  <c:v>870704.94166460028</c:v>
                </c:pt>
                <c:pt idx="7646">
                  <c:v>870783.33624381362</c:v>
                </c:pt>
                <c:pt idx="7647">
                  <c:v>870861.73082302697</c:v>
                </c:pt>
                <c:pt idx="7648">
                  <c:v>870940.12540224032</c:v>
                </c:pt>
                <c:pt idx="7649">
                  <c:v>871018.51998145366</c:v>
                </c:pt>
                <c:pt idx="7650">
                  <c:v>871096.91456066701</c:v>
                </c:pt>
                <c:pt idx="7651">
                  <c:v>871175.30913988035</c:v>
                </c:pt>
                <c:pt idx="7652">
                  <c:v>871253.70371909381</c:v>
                </c:pt>
                <c:pt idx="7653">
                  <c:v>871332.09829830704</c:v>
                </c:pt>
                <c:pt idx="7654">
                  <c:v>871410.4928775205</c:v>
                </c:pt>
                <c:pt idx="7655">
                  <c:v>871488.88745673385</c:v>
                </c:pt>
                <c:pt idx="7656">
                  <c:v>871567.2820359472</c:v>
                </c:pt>
                <c:pt idx="7657">
                  <c:v>871645.67661516054</c:v>
                </c:pt>
                <c:pt idx="7658">
                  <c:v>871724.07119437389</c:v>
                </c:pt>
                <c:pt idx="7659">
                  <c:v>871802.46577358723</c:v>
                </c:pt>
                <c:pt idx="7660">
                  <c:v>871880.86035280069</c:v>
                </c:pt>
                <c:pt idx="7661">
                  <c:v>871959.25493201392</c:v>
                </c:pt>
                <c:pt idx="7662">
                  <c:v>872037.64951122738</c:v>
                </c:pt>
                <c:pt idx="7663">
                  <c:v>872116.04409044073</c:v>
                </c:pt>
                <c:pt idx="7664">
                  <c:v>872194.43866965408</c:v>
                </c:pt>
                <c:pt idx="7665">
                  <c:v>872272.83324886742</c:v>
                </c:pt>
                <c:pt idx="7666">
                  <c:v>872351.22782808077</c:v>
                </c:pt>
                <c:pt idx="7667">
                  <c:v>872429.62240729411</c:v>
                </c:pt>
                <c:pt idx="7668">
                  <c:v>872508.01698650757</c:v>
                </c:pt>
                <c:pt idx="7669">
                  <c:v>872586.4115657208</c:v>
                </c:pt>
                <c:pt idx="7670">
                  <c:v>872664.80614493415</c:v>
                </c:pt>
                <c:pt idx="7671">
                  <c:v>872743.20072414761</c:v>
                </c:pt>
                <c:pt idx="7672">
                  <c:v>872821.59530336095</c:v>
                </c:pt>
                <c:pt idx="7673">
                  <c:v>872899.9898825743</c:v>
                </c:pt>
                <c:pt idx="7674">
                  <c:v>872978.38446178765</c:v>
                </c:pt>
                <c:pt idx="7675">
                  <c:v>873056.77904100111</c:v>
                </c:pt>
                <c:pt idx="7676">
                  <c:v>873135.17362021445</c:v>
                </c:pt>
                <c:pt idx="7677">
                  <c:v>873213.56819942768</c:v>
                </c:pt>
                <c:pt idx="7678">
                  <c:v>873291.96277864103</c:v>
                </c:pt>
                <c:pt idx="7679">
                  <c:v>873370.35735785449</c:v>
                </c:pt>
                <c:pt idx="7680">
                  <c:v>873448.75193706783</c:v>
                </c:pt>
                <c:pt idx="7681">
                  <c:v>873527.14651628118</c:v>
                </c:pt>
                <c:pt idx="7682">
                  <c:v>873605.54109549453</c:v>
                </c:pt>
                <c:pt idx="7683">
                  <c:v>873683.93567470799</c:v>
                </c:pt>
                <c:pt idx="7684">
                  <c:v>873762.33025392133</c:v>
                </c:pt>
                <c:pt idx="7685">
                  <c:v>873840.72483313456</c:v>
                </c:pt>
                <c:pt idx="7686">
                  <c:v>873919.11941234791</c:v>
                </c:pt>
                <c:pt idx="7687">
                  <c:v>873997.51399156125</c:v>
                </c:pt>
                <c:pt idx="7688">
                  <c:v>874075.90857077471</c:v>
                </c:pt>
                <c:pt idx="7689">
                  <c:v>874154.30314998806</c:v>
                </c:pt>
                <c:pt idx="7690">
                  <c:v>874232.69772920141</c:v>
                </c:pt>
                <c:pt idx="7691">
                  <c:v>874311.09230841487</c:v>
                </c:pt>
                <c:pt idx="7692">
                  <c:v>874389.48688762821</c:v>
                </c:pt>
                <c:pt idx="7693">
                  <c:v>874467.88146684144</c:v>
                </c:pt>
                <c:pt idx="7694">
                  <c:v>874546.27604605479</c:v>
                </c:pt>
                <c:pt idx="7695">
                  <c:v>874624.67062526813</c:v>
                </c:pt>
                <c:pt idx="7696">
                  <c:v>874703.06520448159</c:v>
                </c:pt>
                <c:pt idx="7697">
                  <c:v>874781.45978369494</c:v>
                </c:pt>
                <c:pt idx="7698">
                  <c:v>874859.85436290829</c:v>
                </c:pt>
                <c:pt idx="7699">
                  <c:v>874938.24894212175</c:v>
                </c:pt>
                <c:pt idx="7700">
                  <c:v>875016.64352133509</c:v>
                </c:pt>
                <c:pt idx="7701">
                  <c:v>875095.03810054832</c:v>
                </c:pt>
                <c:pt idx="7702">
                  <c:v>875173.43267976167</c:v>
                </c:pt>
                <c:pt idx="7703">
                  <c:v>875251.82725897501</c:v>
                </c:pt>
                <c:pt idx="7704">
                  <c:v>875330.22183818836</c:v>
                </c:pt>
                <c:pt idx="7705">
                  <c:v>875408.61641740182</c:v>
                </c:pt>
                <c:pt idx="7706">
                  <c:v>875487.01099661528</c:v>
                </c:pt>
                <c:pt idx="7707">
                  <c:v>875565.40557582863</c:v>
                </c:pt>
                <c:pt idx="7708">
                  <c:v>875643.80015504197</c:v>
                </c:pt>
                <c:pt idx="7709">
                  <c:v>875722.1947342552</c:v>
                </c:pt>
                <c:pt idx="7710">
                  <c:v>875800.58931346855</c:v>
                </c:pt>
                <c:pt idx="7711">
                  <c:v>875878.98389268189</c:v>
                </c:pt>
                <c:pt idx="7712">
                  <c:v>875957.37847189524</c:v>
                </c:pt>
                <c:pt idx="7713">
                  <c:v>876035.77305110858</c:v>
                </c:pt>
                <c:pt idx="7714">
                  <c:v>876114.16763032216</c:v>
                </c:pt>
                <c:pt idx="7715">
                  <c:v>876192.56220953551</c:v>
                </c:pt>
                <c:pt idx="7716">
                  <c:v>876270.95678874885</c:v>
                </c:pt>
                <c:pt idx="7717">
                  <c:v>876349.35136796208</c:v>
                </c:pt>
                <c:pt idx="7718">
                  <c:v>876427.74594717543</c:v>
                </c:pt>
                <c:pt idx="7719">
                  <c:v>876506.14052638877</c:v>
                </c:pt>
                <c:pt idx="7720">
                  <c:v>876584.53510560212</c:v>
                </c:pt>
                <c:pt idx="7721">
                  <c:v>876662.92968481546</c:v>
                </c:pt>
                <c:pt idx="7722">
                  <c:v>876741.32426402904</c:v>
                </c:pt>
                <c:pt idx="7723">
                  <c:v>876819.71884324239</c:v>
                </c:pt>
                <c:pt idx="7724">
                  <c:v>876898.11342245573</c:v>
                </c:pt>
                <c:pt idx="7725">
                  <c:v>876976.50800166896</c:v>
                </c:pt>
                <c:pt idx="7726">
                  <c:v>877054.90258088231</c:v>
                </c:pt>
                <c:pt idx="7727">
                  <c:v>877133.29716009565</c:v>
                </c:pt>
                <c:pt idx="7728">
                  <c:v>877211.691739309</c:v>
                </c:pt>
                <c:pt idx="7729">
                  <c:v>877290.08631852258</c:v>
                </c:pt>
                <c:pt idx="7730">
                  <c:v>877368.48089773592</c:v>
                </c:pt>
                <c:pt idx="7731">
                  <c:v>877446.87547694927</c:v>
                </c:pt>
                <c:pt idx="7732">
                  <c:v>877525.27005616261</c:v>
                </c:pt>
                <c:pt idx="7733">
                  <c:v>877603.66463537584</c:v>
                </c:pt>
                <c:pt idx="7734">
                  <c:v>877682.05921458919</c:v>
                </c:pt>
                <c:pt idx="7735">
                  <c:v>877760.45379380253</c:v>
                </c:pt>
                <c:pt idx="7736">
                  <c:v>877838.84837301588</c:v>
                </c:pt>
                <c:pt idx="7737">
                  <c:v>877917.24295222946</c:v>
                </c:pt>
                <c:pt idx="7738">
                  <c:v>877995.6375314428</c:v>
                </c:pt>
                <c:pt idx="7739">
                  <c:v>878074.03211065615</c:v>
                </c:pt>
                <c:pt idx="7740">
                  <c:v>878152.42668986949</c:v>
                </c:pt>
                <c:pt idx="7741">
                  <c:v>878230.82126908272</c:v>
                </c:pt>
                <c:pt idx="7742">
                  <c:v>878309.21584829607</c:v>
                </c:pt>
                <c:pt idx="7743">
                  <c:v>878387.61042750941</c:v>
                </c:pt>
                <c:pt idx="7744">
                  <c:v>878466.00500672276</c:v>
                </c:pt>
                <c:pt idx="7745">
                  <c:v>878544.39958593622</c:v>
                </c:pt>
                <c:pt idx="7746">
                  <c:v>878622.79416514968</c:v>
                </c:pt>
                <c:pt idx="7747">
                  <c:v>878701.18874436303</c:v>
                </c:pt>
                <c:pt idx="7748">
                  <c:v>878779.58332357637</c:v>
                </c:pt>
                <c:pt idx="7749">
                  <c:v>878857.9779027896</c:v>
                </c:pt>
                <c:pt idx="7750">
                  <c:v>878936.37248200295</c:v>
                </c:pt>
                <c:pt idx="7751">
                  <c:v>879014.76706121629</c:v>
                </c:pt>
                <c:pt idx="7752">
                  <c:v>879093.16164042964</c:v>
                </c:pt>
                <c:pt idx="7753">
                  <c:v>879171.5562196431</c:v>
                </c:pt>
                <c:pt idx="7754">
                  <c:v>879249.95079885656</c:v>
                </c:pt>
                <c:pt idx="7755">
                  <c:v>879328.34537806991</c:v>
                </c:pt>
                <c:pt idx="7756">
                  <c:v>879406.73995728313</c:v>
                </c:pt>
                <c:pt idx="7757">
                  <c:v>879485.13453649648</c:v>
                </c:pt>
                <c:pt idx="7758">
                  <c:v>879563.52911570983</c:v>
                </c:pt>
                <c:pt idx="7759">
                  <c:v>879641.92369492317</c:v>
                </c:pt>
                <c:pt idx="7760">
                  <c:v>879720.31827413663</c:v>
                </c:pt>
                <c:pt idx="7761">
                  <c:v>879798.71285334998</c:v>
                </c:pt>
                <c:pt idx="7762">
                  <c:v>879877.10743256332</c:v>
                </c:pt>
                <c:pt idx="7763">
                  <c:v>879955.50201177679</c:v>
                </c:pt>
                <c:pt idx="7764">
                  <c:v>880033.89659099001</c:v>
                </c:pt>
                <c:pt idx="7765">
                  <c:v>880112.29117020336</c:v>
                </c:pt>
                <c:pt idx="7766">
                  <c:v>880190.68574941671</c:v>
                </c:pt>
                <c:pt idx="7767">
                  <c:v>880269.08032863005</c:v>
                </c:pt>
                <c:pt idx="7768">
                  <c:v>880347.47490784351</c:v>
                </c:pt>
                <c:pt idx="7769">
                  <c:v>880425.86948705686</c:v>
                </c:pt>
                <c:pt idx="7770">
                  <c:v>880504.2640662702</c:v>
                </c:pt>
                <c:pt idx="7771">
                  <c:v>880582.65864548367</c:v>
                </c:pt>
                <c:pt idx="7772">
                  <c:v>880661.05322469689</c:v>
                </c:pt>
                <c:pt idx="7773">
                  <c:v>880739.44780391024</c:v>
                </c:pt>
                <c:pt idx="7774">
                  <c:v>880817.84238312359</c:v>
                </c:pt>
                <c:pt idx="7775">
                  <c:v>880896.23696233693</c:v>
                </c:pt>
                <c:pt idx="7776">
                  <c:v>880974.63154155039</c:v>
                </c:pt>
                <c:pt idx="7777">
                  <c:v>881053.02612076374</c:v>
                </c:pt>
                <c:pt idx="7778">
                  <c:v>881131.42069997708</c:v>
                </c:pt>
                <c:pt idx="7779">
                  <c:v>881209.81527919043</c:v>
                </c:pt>
                <c:pt idx="7780">
                  <c:v>881288.20985840377</c:v>
                </c:pt>
                <c:pt idx="7781">
                  <c:v>881366.60443761712</c:v>
                </c:pt>
                <c:pt idx="7782">
                  <c:v>881444.99901683046</c:v>
                </c:pt>
                <c:pt idx="7783">
                  <c:v>881523.39359604381</c:v>
                </c:pt>
                <c:pt idx="7784">
                  <c:v>881601.78817525727</c:v>
                </c:pt>
                <c:pt idx="7785">
                  <c:v>881680.18275447062</c:v>
                </c:pt>
                <c:pt idx="7786">
                  <c:v>881758.57733368396</c:v>
                </c:pt>
                <c:pt idx="7787">
                  <c:v>881836.97191289731</c:v>
                </c:pt>
                <c:pt idx="7788">
                  <c:v>881915.36649211065</c:v>
                </c:pt>
                <c:pt idx="7789">
                  <c:v>881993.761071324</c:v>
                </c:pt>
                <c:pt idx="7790">
                  <c:v>882072.15565053734</c:v>
                </c:pt>
                <c:pt idx="7791">
                  <c:v>882150.55022975081</c:v>
                </c:pt>
                <c:pt idx="7792">
                  <c:v>882228.94480896415</c:v>
                </c:pt>
                <c:pt idx="7793">
                  <c:v>882307.3393881775</c:v>
                </c:pt>
                <c:pt idx="7794">
                  <c:v>882385.73396739084</c:v>
                </c:pt>
                <c:pt idx="7795">
                  <c:v>882464.12854660419</c:v>
                </c:pt>
                <c:pt idx="7796">
                  <c:v>882542.52312581753</c:v>
                </c:pt>
                <c:pt idx="7797">
                  <c:v>882620.91770503088</c:v>
                </c:pt>
                <c:pt idx="7798">
                  <c:v>882699.31228424422</c:v>
                </c:pt>
                <c:pt idx="7799">
                  <c:v>882777.70686345769</c:v>
                </c:pt>
                <c:pt idx="7800">
                  <c:v>882856.10144267103</c:v>
                </c:pt>
                <c:pt idx="7801">
                  <c:v>882934.49602188438</c:v>
                </c:pt>
                <c:pt idx="7802">
                  <c:v>883012.89060109772</c:v>
                </c:pt>
                <c:pt idx="7803">
                  <c:v>883091.28518031107</c:v>
                </c:pt>
                <c:pt idx="7804">
                  <c:v>883169.67975952441</c:v>
                </c:pt>
                <c:pt idx="7805">
                  <c:v>883248.07433873776</c:v>
                </c:pt>
                <c:pt idx="7806">
                  <c:v>883326.4689179511</c:v>
                </c:pt>
                <c:pt idx="7807">
                  <c:v>883404.86349716457</c:v>
                </c:pt>
                <c:pt idx="7808">
                  <c:v>883483.25807637791</c:v>
                </c:pt>
                <c:pt idx="7809">
                  <c:v>883561.65265559126</c:v>
                </c:pt>
                <c:pt idx="7810">
                  <c:v>883640.0472348046</c:v>
                </c:pt>
                <c:pt idx="7811">
                  <c:v>883718.44181401795</c:v>
                </c:pt>
                <c:pt idx="7812">
                  <c:v>883796.83639323129</c:v>
                </c:pt>
                <c:pt idx="7813">
                  <c:v>883875.23097244464</c:v>
                </c:pt>
                <c:pt idx="7814">
                  <c:v>883953.62555165798</c:v>
                </c:pt>
                <c:pt idx="7815">
                  <c:v>884032.02013087145</c:v>
                </c:pt>
                <c:pt idx="7816">
                  <c:v>884110.41471008479</c:v>
                </c:pt>
                <c:pt idx="7817">
                  <c:v>884188.80928929814</c:v>
                </c:pt>
                <c:pt idx="7818">
                  <c:v>884267.20386851148</c:v>
                </c:pt>
                <c:pt idx="7819">
                  <c:v>884345.59844772483</c:v>
                </c:pt>
                <c:pt idx="7820">
                  <c:v>884423.99302693817</c:v>
                </c:pt>
                <c:pt idx="7821">
                  <c:v>884502.38760615152</c:v>
                </c:pt>
                <c:pt idx="7822">
                  <c:v>884580.78218536498</c:v>
                </c:pt>
                <c:pt idx="7823">
                  <c:v>884659.17676457833</c:v>
                </c:pt>
                <c:pt idx="7824">
                  <c:v>884737.57134379167</c:v>
                </c:pt>
                <c:pt idx="7825">
                  <c:v>884815.96592300502</c:v>
                </c:pt>
                <c:pt idx="7826">
                  <c:v>884894.36050221836</c:v>
                </c:pt>
                <c:pt idx="7827">
                  <c:v>884972.75508143171</c:v>
                </c:pt>
                <c:pt idx="7828">
                  <c:v>885051.14966064505</c:v>
                </c:pt>
                <c:pt idx="7829">
                  <c:v>885129.5442398584</c:v>
                </c:pt>
                <c:pt idx="7830">
                  <c:v>885207.93881907186</c:v>
                </c:pt>
                <c:pt idx="7831">
                  <c:v>885286.33339828521</c:v>
                </c:pt>
                <c:pt idx="7832">
                  <c:v>885364.72797749855</c:v>
                </c:pt>
                <c:pt idx="7833">
                  <c:v>885443.1225567119</c:v>
                </c:pt>
                <c:pt idx="7834">
                  <c:v>885521.51713592524</c:v>
                </c:pt>
                <c:pt idx="7835">
                  <c:v>885599.91171513859</c:v>
                </c:pt>
                <c:pt idx="7836">
                  <c:v>885678.30629435193</c:v>
                </c:pt>
                <c:pt idx="7837">
                  <c:v>885756.70087356528</c:v>
                </c:pt>
                <c:pt idx="7838">
                  <c:v>885835.09545277874</c:v>
                </c:pt>
                <c:pt idx="7839">
                  <c:v>885913.49003199209</c:v>
                </c:pt>
                <c:pt idx="7840">
                  <c:v>885991.88461120543</c:v>
                </c:pt>
                <c:pt idx="7841">
                  <c:v>886070.27919041878</c:v>
                </c:pt>
                <c:pt idx="7842">
                  <c:v>886148.67376963212</c:v>
                </c:pt>
                <c:pt idx="7843">
                  <c:v>886227.06834884547</c:v>
                </c:pt>
                <c:pt idx="7844">
                  <c:v>886305.46292805881</c:v>
                </c:pt>
                <c:pt idx="7845">
                  <c:v>886383.85750727216</c:v>
                </c:pt>
                <c:pt idx="7846">
                  <c:v>886462.25208648562</c:v>
                </c:pt>
                <c:pt idx="7847">
                  <c:v>886540.64666569897</c:v>
                </c:pt>
                <c:pt idx="7848">
                  <c:v>886619.04124491231</c:v>
                </c:pt>
                <c:pt idx="7849">
                  <c:v>886697.43582412566</c:v>
                </c:pt>
                <c:pt idx="7850">
                  <c:v>886775.830403339</c:v>
                </c:pt>
                <c:pt idx="7851">
                  <c:v>886854.22498255235</c:v>
                </c:pt>
                <c:pt idx="7852">
                  <c:v>886932.61956176569</c:v>
                </c:pt>
                <c:pt idx="7853">
                  <c:v>887011.01414097904</c:v>
                </c:pt>
                <c:pt idx="7854">
                  <c:v>887089.4087201925</c:v>
                </c:pt>
                <c:pt idx="7855">
                  <c:v>887167.80329940584</c:v>
                </c:pt>
                <c:pt idx="7856">
                  <c:v>887246.19787861919</c:v>
                </c:pt>
                <c:pt idx="7857">
                  <c:v>887324.59245783254</c:v>
                </c:pt>
                <c:pt idx="7858">
                  <c:v>887402.98703704588</c:v>
                </c:pt>
                <c:pt idx="7859">
                  <c:v>887481.38161625923</c:v>
                </c:pt>
                <c:pt idx="7860">
                  <c:v>887559.77619547257</c:v>
                </c:pt>
                <c:pt idx="7861">
                  <c:v>887638.17077468592</c:v>
                </c:pt>
                <c:pt idx="7862">
                  <c:v>887716.56535389926</c:v>
                </c:pt>
                <c:pt idx="7863">
                  <c:v>887794.95993311272</c:v>
                </c:pt>
                <c:pt idx="7864">
                  <c:v>887873.35451232607</c:v>
                </c:pt>
                <c:pt idx="7865">
                  <c:v>887951.74909153942</c:v>
                </c:pt>
                <c:pt idx="7866">
                  <c:v>888030.14367075276</c:v>
                </c:pt>
                <c:pt idx="7867">
                  <c:v>888108.53824996611</c:v>
                </c:pt>
                <c:pt idx="7868">
                  <c:v>888186.93282917945</c:v>
                </c:pt>
                <c:pt idx="7869">
                  <c:v>888265.3274083928</c:v>
                </c:pt>
                <c:pt idx="7870">
                  <c:v>888343.72198760614</c:v>
                </c:pt>
                <c:pt idx="7871">
                  <c:v>888422.1165668196</c:v>
                </c:pt>
                <c:pt idx="7872">
                  <c:v>888500.51114603295</c:v>
                </c:pt>
                <c:pt idx="7873">
                  <c:v>888578.9057252463</c:v>
                </c:pt>
                <c:pt idx="7874">
                  <c:v>888657.30030445964</c:v>
                </c:pt>
                <c:pt idx="7875">
                  <c:v>888735.69488367299</c:v>
                </c:pt>
                <c:pt idx="7876">
                  <c:v>888814.08946288633</c:v>
                </c:pt>
                <c:pt idx="7877">
                  <c:v>888892.48404209968</c:v>
                </c:pt>
                <c:pt idx="7878">
                  <c:v>888970.87862131302</c:v>
                </c:pt>
                <c:pt idx="7879">
                  <c:v>889049.27320052637</c:v>
                </c:pt>
                <c:pt idx="7880">
                  <c:v>889127.66777973983</c:v>
                </c:pt>
                <c:pt idx="7881">
                  <c:v>889206.06235895318</c:v>
                </c:pt>
                <c:pt idx="7882">
                  <c:v>889284.45693816652</c:v>
                </c:pt>
                <c:pt idx="7883">
                  <c:v>889362.85151737987</c:v>
                </c:pt>
                <c:pt idx="7884">
                  <c:v>889441.24609659321</c:v>
                </c:pt>
                <c:pt idx="7885">
                  <c:v>889519.64067580656</c:v>
                </c:pt>
                <c:pt idx="7886">
                  <c:v>889598.0352550199</c:v>
                </c:pt>
                <c:pt idx="7887">
                  <c:v>889676.42983423325</c:v>
                </c:pt>
                <c:pt idx="7888">
                  <c:v>889754.82441344659</c:v>
                </c:pt>
                <c:pt idx="7889">
                  <c:v>889833.21899266005</c:v>
                </c:pt>
                <c:pt idx="7890">
                  <c:v>889911.6135718734</c:v>
                </c:pt>
                <c:pt idx="7891">
                  <c:v>889990.00815108675</c:v>
                </c:pt>
                <c:pt idx="7892">
                  <c:v>890068.40273030009</c:v>
                </c:pt>
                <c:pt idx="7893">
                  <c:v>890146.79730951344</c:v>
                </c:pt>
                <c:pt idx="7894">
                  <c:v>890225.19188872678</c:v>
                </c:pt>
                <c:pt idx="7895">
                  <c:v>890303.58646794013</c:v>
                </c:pt>
                <c:pt idx="7896">
                  <c:v>890381.98104715347</c:v>
                </c:pt>
                <c:pt idx="7897">
                  <c:v>890460.37562636693</c:v>
                </c:pt>
                <c:pt idx="7898">
                  <c:v>890538.77020558028</c:v>
                </c:pt>
                <c:pt idx="7899">
                  <c:v>890617.16478479363</c:v>
                </c:pt>
                <c:pt idx="7900">
                  <c:v>890695.55936400697</c:v>
                </c:pt>
                <c:pt idx="7901">
                  <c:v>890773.95394322032</c:v>
                </c:pt>
                <c:pt idx="7902">
                  <c:v>890852.34852243366</c:v>
                </c:pt>
                <c:pt idx="7903">
                  <c:v>890930.74310164701</c:v>
                </c:pt>
                <c:pt idx="7904">
                  <c:v>891009.13768086035</c:v>
                </c:pt>
                <c:pt idx="7905">
                  <c:v>891087.5322600737</c:v>
                </c:pt>
                <c:pt idx="7906">
                  <c:v>891165.92683928716</c:v>
                </c:pt>
                <c:pt idx="7907">
                  <c:v>891244.32141850051</c:v>
                </c:pt>
                <c:pt idx="7908">
                  <c:v>891322.71599771385</c:v>
                </c:pt>
                <c:pt idx="7909">
                  <c:v>891401.1105769272</c:v>
                </c:pt>
                <c:pt idx="7910">
                  <c:v>891479.50515614054</c:v>
                </c:pt>
                <c:pt idx="7911">
                  <c:v>891557.89973535389</c:v>
                </c:pt>
                <c:pt idx="7912">
                  <c:v>891636.29431456723</c:v>
                </c:pt>
                <c:pt idx="7913">
                  <c:v>891714.68889378058</c:v>
                </c:pt>
                <c:pt idx="7914">
                  <c:v>891793.08347299404</c:v>
                </c:pt>
                <c:pt idx="7915">
                  <c:v>891871.47805220739</c:v>
                </c:pt>
                <c:pt idx="7916">
                  <c:v>891949.87263142073</c:v>
                </c:pt>
                <c:pt idx="7917">
                  <c:v>892028.26721063408</c:v>
                </c:pt>
                <c:pt idx="7918">
                  <c:v>892106.66178984742</c:v>
                </c:pt>
                <c:pt idx="7919">
                  <c:v>892185.05636906077</c:v>
                </c:pt>
                <c:pt idx="7920">
                  <c:v>892263.45094827411</c:v>
                </c:pt>
                <c:pt idx="7921">
                  <c:v>892341.84552748746</c:v>
                </c:pt>
                <c:pt idx="7922">
                  <c:v>892420.2401067008</c:v>
                </c:pt>
                <c:pt idx="7923">
                  <c:v>892498.63468591426</c:v>
                </c:pt>
                <c:pt idx="7924">
                  <c:v>892577.02926512761</c:v>
                </c:pt>
                <c:pt idx="7925">
                  <c:v>892655.42384434096</c:v>
                </c:pt>
                <c:pt idx="7926">
                  <c:v>892733.8184235543</c:v>
                </c:pt>
                <c:pt idx="7927">
                  <c:v>892812.21300276765</c:v>
                </c:pt>
                <c:pt idx="7928">
                  <c:v>892890.60758198099</c:v>
                </c:pt>
                <c:pt idx="7929">
                  <c:v>892969.00216119434</c:v>
                </c:pt>
                <c:pt idx="7930">
                  <c:v>893047.39674040792</c:v>
                </c:pt>
                <c:pt idx="7931">
                  <c:v>893125.79131962114</c:v>
                </c:pt>
                <c:pt idx="7932">
                  <c:v>893204.18589883449</c:v>
                </c:pt>
                <c:pt idx="7933">
                  <c:v>893282.58047804784</c:v>
                </c:pt>
                <c:pt idx="7934">
                  <c:v>893360.97505726118</c:v>
                </c:pt>
                <c:pt idx="7935">
                  <c:v>893439.36963647453</c:v>
                </c:pt>
                <c:pt idx="7936">
                  <c:v>893517.76421568787</c:v>
                </c:pt>
                <c:pt idx="7937">
                  <c:v>893596.15879490122</c:v>
                </c:pt>
                <c:pt idx="7938">
                  <c:v>893674.5533741148</c:v>
                </c:pt>
                <c:pt idx="7939">
                  <c:v>893752.94795332802</c:v>
                </c:pt>
                <c:pt idx="7940">
                  <c:v>893831.34253254137</c:v>
                </c:pt>
                <c:pt idx="7941">
                  <c:v>893909.73711175472</c:v>
                </c:pt>
                <c:pt idx="7942">
                  <c:v>893988.13169096806</c:v>
                </c:pt>
                <c:pt idx="7943">
                  <c:v>894066.52627018141</c:v>
                </c:pt>
                <c:pt idx="7944">
                  <c:v>894144.92084939475</c:v>
                </c:pt>
                <c:pt idx="7945">
                  <c:v>894223.3154286081</c:v>
                </c:pt>
                <c:pt idx="7946">
                  <c:v>894301.71000782168</c:v>
                </c:pt>
                <c:pt idx="7947">
                  <c:v>894380.1045870349</c:v>
                </c:pt>
                <c:pt idx="7948">
                  <c:v>894458.49916624825</c:v>
                </c:pt>
                <c:pt idx="7949">
                  <c:v>894536.8937454616</c:v>
                </c:pt>
                <c:pt idx="7950">
                  <c:v>894615.28832467494</c:v>
                </c:pt>
                <c:pt idx="7951">
                  <c:v>894693.68290388829</c:v>
                </c:pt>
                <c:pt idx="7952">
                  <c:v>894772.07748310163</c:v>
                </c:pt>
                <c:pt idx="7953">
                  <c:v>894850.47206231498</c:v>
                </c:pt>
                <c:pt idx="7954">
                  <c:v>894928.86664152844</c:v>
                </c:pt>
                <c:pt idx="7955">
                  <c:v>895007.26122074178</c:v>
                </c:pt>
                <c:pt idx="7956">
                  <c:v>895085.65579995513</c:v>
                </c:pt>
                <c:pt idx="7957">
                  <c:v>895164.05037916848</c:v>
                </c:pt>
                <c:pt idx="7958">
                  <c:v>895242.44495838182</c:v>
                </c:pt>
                <c:pt idx="7959">
                  <c:v>895320.83953759517</c:v>
                </c:pt>
                <c:pt idx="7960">
                  <c:v>895399.23411680851</c:v>
                </c:pt>
                <c:pt idx="7961">
                  <c:v>895477.62869602197</c:v>
                </c:pt>
                <c:pt idx="7962">
                  <c:v>895556.02327523532</c:v>
                </c:pt>
                <c:pt idx="7963">
                  <c:v>895634.41785444866</c:v>
                </c:pt>
                <c:pt idx="7964">
                  <c:v>895712.81243366201</c:v>
                </c:pt>
                <c:pt idx="7965">
                  <c:v>895791.20701287535</c:v>
                </c:pt>
                <c:pt idx="7966">
                  <c:v>895869.6015920887</c:v>
                </c:pt>
                <c:pt idx="7967">
                  <c:v>895947.99617130205</c:v>
                </c:pt>
                <c:pt idx="7968">
                  <c:v>896026.39075051539</c:v>
                </c:pt>
                <c:pt idx="7969">
                  <c:v>896104.78532972885</c:v>
                </c:pt>
                <c:pt idx="7970">
                  <c:v>896183.1799089422</c:v>
                </c:pt>
                <c:pt idx="7971">
                  <c:v>896261.57448815554</c:v>
                </c:pt>
                <c:pt idx="7972">
                  <c:v>896339.96906736889</c:v>
                </c:pt>
                <c:pt idx="7973">
                  <c:v>896418.36364658223</c:v>
                </c:pt>
                <c:pt idx="7974">
                  <c:v>896496.75822579558</c:v>
                </c:pt>
                <c:pt idx="7975">
                  <c:v>896575.15280500893</c:v>
                </c:pt>
                <c:pt idx="7976">
                  <c:v>896653.54738422227</c:v>
                </c:pt>
                <c:pt idx="7977">
                  <c:v>896731.94196343573</c:v>
                </c:pt>
                <c:pt idx="7978">
                  <c:v>896810.33654264908</c:v>
                </c:pt>
                <c:pt idx="7979">
                  <c:v>896888.73112186242</c:v>
                </c:pt>
                <c:pt idx="7980">
                  <c:v>896967.12570107577</c:v>
                </c:pt>
                <c:pt idx="7981">
                  <c:v>897045.52028028911</c:v>
                </c:pt>
                <c:pt idx="7982">
                  <c:v>897123.91485950246</c:v>
                </c:pt>
                <c:pt idx="7983">
                  <c:v>897202.30943871581</c:v>
                </c:pt>
                <c:pt idx="7984">
                  <c:v>897280.70401792915</c:v>
                </c:pt>
                <c:pt idx="7985">
                  <c:v>897359.09859714261</c:v>
                </c:pt>
                <c:pt idx="7986">
                  <c:v>897437.49317635596</c:v>
                </c:pt>
                <c:pt idx="7987">
                  <c:v>897515.8877555693</c:v>
                </c:pt>
                <c:pt idx="7988">
                  <c:v>897594.28233478265</c:v>
                </c:pt>
                <c:pt idx="7989">
                  <c:v>897672.67691399599</c:v>
                </c:pt>
                <c:pt idx="7990">
                  <c:v>897751.07149320934</c:v>
                </c:pt>
                <c:pt idx="7991">
                  <c:v>897829.46607242269</c:v>
                </c:pt>
                <c:pt idx="7992">
                  <c:v>897907.86065163615</c:v>
                </c:pt>
                <c:pt idx="7993">
                  <c:v>897986.25523084949</c:v>
                </c:pt>
                <c:pt idx="7994">
                  <c:v>898064.64981006284</c:v>
                </c:pt>
                <c:pt idx="7995">
                  <c:v>898143.04438927618</c:v>
                </c:pt>
                <c:pt idx="7996">
                  <c:v>898221.43896848953</c:v>
                </c:pt>
                <c:pt idx="7997">
                  <c:v>898299.83354770287</c:v>
                </c:pt>
                <c:pt idx="7998">
                  <c:v>898378.22812691622</c:v>
                </c:pt>
                <c:pt idx="7999">
                  <c:v>898456.62270612956</c:v>
                </c:pt>
                <c:pt idx="8000">
                  <c:v>898535.01728534303</c:v>
                </c:pt>
                <c:pt idx="8001">
                  <c:v>898613.41186455637</c:v>
                </c:pt>
                <c:pt idx="8002">
                  <c:v>898691.80644376972</c:v>
                </c:pt>
                <c:pt idx="8003">
                  <c:v>898770.20102298306</c:v>
                </c:pt>
                <c:pt idx="8004">
                  <c:v>898848.59560219641</c:v>
                </c:pt>
                <c:pt idx="8005">
                  <c:v>898926.99018140975</c:v>
                </c:pt>
                <c:pt idx="8006">
                  <c:v>899005.3847606231</c:v>
                </c:pt>
                <c:pt idx="8007">
                  <c:v>899083.77933983644</c:v>
                </c:pt>
                <c:pt idx="8008">
                  <c:v>899162.17391904991</c:v>
                </c:pt>
                <c:pt idx="8009">
                  <c:v>899240.56849826325</c:v>
                </c:pt>
                <c:pt idx="8010">
                  <c:v>899318.9630774766</c:v>
                </c:pt>
                <c:pt idx="8011">
                  <c:v>899397.35765668994</c:v>
                </c:pt>
                <c:pt idx="8012">
                  <c:v>899475.75223590329</c:v>
                </c:pt>
                <c:pt idx="8013">
                  <c:v>899554.14681511663</c:v>
                </c:pt>
                <c:pt idx="8014">
                  <c:v>899632.54139432998</c:v>
                </c:pt>
                <c:pt idx="8015">
                  <c:v>899710.93597354332</c:v>
                </c:pt>
                <c:pt idx="8016">
                  <c:v>899789.33055275679</c:v>
                </c:pt>
                <c:pt idx="8017">
                  <c:v>899867.72513197013</c:v>
                </c:pt>
                <c:pt idx="8018">
                  <c:v>899946.11971118348</c:v>
                </c:pt>
                <c:pt idx="8019">
                  <c:v>900024.51429039682</c:v>
                </c:pt>
                <c:pt idx="8020">
                  <c:v>900102.90886961017</c:v>
                </c:pt>
                <c:pt idx="8021">
                  <c:v>900181.30344882351</c:v>
                </c:pt>
                <c:pt idx="8022">
                  <c:v>900259.69802803686</c:v>
                </c:pt>
                <c:pt idx="8023">
                  <c:v>900338.09260725032</c:v>
                </c:pt>
                <c:pt idx="8024">
                  <c:v>900416.48718646367</c:v>
                </c:pt>
                <c:pt idx="8025">
                  <c:v>900494.88176567701</c:v>
                </c:pt>
                <c:pt idx="8026">
                  <c:v>900573.27634489036</c:v>
                </c:pt>
                <c:pt idx="8027">
                  <c:v>900651.6709241037</c:v>
                </c:pt>
                <c:pt idx="8028">
                  <c:v>900730.06550331705</c:v>
                </c:pt>
                <c:pt idx="8029">
                  <c:v>900808.46008253039</c:v>
                </c:pt>
                <c:pt idx="8030">
                  <c:v>900886.85466174374</c:v>
                </c:pt>
                <c:pt idx="8031">
                  <c:v>900965.2492409572</c:v>
                </c:pt>
                <c:pt idx="8032">
                  <c:v>901043.64382017055</c:v>
                </c:pt>
                <c:pt idx="8033">
                  <c:v>901122.03839938389</c:v>
                </c:pt>
                <c:pt idx="8034">
                  <c:v>901200.43297859724</c:v>
                </c:pt>
                <c:pt idx="8035">
                  <c:v>901278.82755781058</c:v>
                </c:pt>
                <c:pt idx="8036">
                  <c:v>901357.22213702393</c:v>
                </c:pt>
                <c:pt idx="8037">
                  <c:v>901435.61671623727</c:v>
                </c:pt>
                <c:pt idx="8038">
                  <c:v>901514.01129545062</c:v>
                </c:pt>
                <c:pt idx="8039">
                  <c:v>901592.40587466408</c:v>
                </c:pt>
                <c:pt idx="8040">
                  <c:v>901670.80045387743</c:v>
                </c:pt>
                <c:pt idx="8041">
                  <c:v>901749.19503309077</c:v>
                </c:pt>
                <c:pt idx="8042">
                  <c:v>901827.58961230412</c:v>
                </c:pt>
                <c:pt idx="8043">
                  <c:v>901905.98419151746</c:v>
                </c:pt>
                <c:pt idx="8044">
                  <c:v>901984.37877073081</c:v>
                </c:pt>
                <c:pt idx="8045">
                  <c:v>902062.77334994415</c:v>
                </c:pt>
                <c:pt idx="8046">
                  <c:v>902141.1679291575</c:v>
                </c:pt>
                <c:pt idx="8047">
                  <c:v>902219.56250837096</c:v>
                </c:pt>
                <c:pt idx="8048">
                  <c:v>902297.95708758431</c:v>
                </c:pt>
                <c:pt idx="8049">
                  <c:v>902376.35166679765</c:v>
                </c:pt>
                <c:pt idx="8050">
                  <c:v>902454.746246011</c:v>
                </c:pt>
                <c:pt idx="8051">
                  <c:v>902533.14082522434</c:v>
                </c:pt>
                <c:pt idx="8052">
                  <c:v>902611.53540443769</c:v>
                </c:pt>
                <c:pt idx="8053">
                  <c:v>902689.92998365103</c:v>
                </c:pt>
                <c:pt idx="8054">
                  <c:v>902768.32456286438</c:v>
                </c:pt>
                <c:pt idx="8055">
                  <c:v>902846.71914207784</c:v>
                </c:pt>
                <c:pt idx="8056">
                  <c:v>902925.11372129119</c:v>
                </c:pt>
                <c:pt idx="8057">
                  <c:v>903003.50830050453</c:v>
                </c:pt>
                <c:pt idx="8058">
                  <c:v>903081.90287971788</c:v>
                </c:pt>
                <c:pt idx="8059">
                  <c:v>903160.29745893122</c:v>
                </c:pt>
                <c:pt idx="8060">
                  <c:v>903238.69203814457</c:v>
                </c:pt>
                <c:pt idx="8061">
                  <c:v>903317.08661735791</c:v>
                </c:pt>
                <c:pt idx="8062">
                  <c:v>903395.48119657126</c:v>
                </c:pt>
                <c:pt idx="8063">
                  <c:v>903473.8757757846</c:v>
                </c:pt>
                <c:pt idx="8064">
                  <c:v>903552.27035499807</c:v>
                </c:pt>
                <c:pt idx="8065">
                  <c:v>903630.66493421141</c:v>
                </c:pt>
                <c:pt idx="8066">
                  <c:v>903709.05951342476</c:v>
                </c:pt>
                <c:pt idx="8067">
                  <c:v>903787.4540926381</c:v>
                </c:pt>
                <c:pt idx="8068">
                  <c:v>903865.84867185145</c:v>
                </c:pt>
                <c:pt idx="8069">
                  <c:v>903944.24325106479</c:v>
                </c:pt>
                <c:pt idx="8070">
                  <c:v>904022.63783027814</c:v>
                </c:pt>
                <c:pt idx="8071">
                  <c:v>904101.03240949148</c:v>
                </c:pt>
                <c:pt idx="8072">
                  <c:v>904179.42698870494</c:v>
                </c:pt>
                <c:pt idx="8073">
                  <c:v>904257.82156791829</c:v>
                </c:pt>
                <c:pt idx="8074">
                  <c:v>904336.21614713164</c:v>
                </c:pt>
                <c:pt idx="8075">
                  <c:v>904414.61072634498</c:v>
                </c:pt>
                <c:pt idx="8076">
                  <c:v>904493.00530555833</c:v>
                </c:pt>
                <c:pt idx="8077">
                  <c:v>904571.39988477167</c:v>
                </c:pt>
                <c:pt idx="8078">
                  <c:v>904649.79446398502</c:v>
                </c:pt>
                <c:pt idx="8079">
                  <c:v>904728.18904319836</c:v>
                </c:pt>
                <c:pt idx="8080">
                  <c:v>904806.58362241171</c:v>
                </c:pt>
                <c:pt idx="8081">
                  <c:v>904884.97820162517</c:v>
                </c:pt>
                <c:pt idx="8082">
                  <c:v>904963.37278083852</c:v>
                </c:pt>
                <c:pt idx="8083">
                  <c:v>905041.76736005186</c:v>
                </c:pt>
                <c:pt idx="8084">
                  <c:v>905120.16193926521</c:v>
                </c:pt>
                <c:pt idx="8085">
                  <c:v>905198.55651847855</c:v>
                </c:pt>
                <c:pt idx="8086">
                  <c:v>905276.9510976919</c:v>
                </c:pt>
                <c:pt idx="8087">
                  <c:v>905355.34567690524</c:v>
                </c:pt>
                <c:pt idx="8088">
                  <c:v>905433.74025611859</c:v>
                </c:pt>
                <c:pt idx="8089">
                  <c:v>905512.13483533205</c:v>
                </c:pt>
                <c:pt idx="8090">
                  <c:v>905590.5294145454</c:v>
                </c:pt>
                <c:pt idx="8091">
                  <c:v>905668.92399375874</c:v>
                </c:pt>
                <c:pt idx="8092">
                  <c:v>905747.31857297209</c:v>
                </c:pt>
                <c:pt idx="8093">
                  <c:v>905825.71315218543</c:v>
                </c:pt>
                <c:pt idx="8094">
                  <c:v>905904.10773139878</c:v>
                </c:pt>
                <c:pt idx="8095">
                  <c:v>905982.50231061212</c:v>
                </c:pt>
                <c:pt idx="8096">
                  <c:v>906060.89688982547</c:v>
                </c:pt>
                <c:pt idx="8097">
                  <c:v>906139.29146903881</c:v>
                </c:pt>
                <c:pt idx="8098">
                  <c:v>906217.68604825228</c:v>
                </c:pt>
                <c:pt idx="8099">
                  <c:v>906296.08062746562</c:v>
                </c:pt>
                <c:pt idx="8100">
                  <c:v>906374.47520667897</c:v>
                </c:pt>
                <c:pt idx="8101">
                  <c:v>906452.86978589231</c:v>
                </c:pt>
                <c:pt idx="8102">
                  <c:v>906531.26436510566</c:v>
                </c:pt>
                <c:pt idx="8103">
                  <c:v>906609.658944319</c:v>
                </c:pt>
                <c:pt idx="8104">
                  <c:v>906688.05352353235</c:v>
                </c:pt>
                <c:pt idx="8105">
                  <c:v>906766.44810274569</c:v>
                </c:pt>
                <c:pt idx="8106">
                  <c:v>906844.84268195916</c:v>
                </c:pt>
                <c:pt idx="8107">
                  <c:v>906923.2372611725</c:v>
                </c:pt>
                <c:pt idx="8108">
                  <c:v>907001.63184038585</c:v>
                </c:pt>
                <c:pt idx="8109">
                  <c:v>907080.02641959919</c:v>
                </c:pt>
                <c:pt idx="8110">
                  <c:v>907158.42099881254</c:v>
                </c:pt>
                <c:pt idx="8111">
                  <c:v>907236.81557802588</c:v>
                </c:pt>
                <c:pt idx="8112">
                  <c:v>907315.21015723923</c:v>
                </c:pt>
                <c:pt idx="8113">
                  <c:v>907393.60473645257</c:v>
                </c:pt>
                <c:pt idx="8114">
                  <c:v>907471.99931566592</c:v>
                </c:pt>
                <c:pt idx="8115">
                  <c:v>907550.39389487938</c:v>
                </c:pt>
                <c:pt idx="8116">
                  <c:v>907628.78847409273</c:v>
                </c:pt>
                <c:pt idx="8117">
                  <c:v>907707.18305330607</c:v>
                </c:pt>
                <c:pt idx="8118">
                  <c:v>907785.57763251942</c:v>
                </c:pt>
                <c:pt idx="8119">
                  <c:v>907863.97221173276</c:v>
                </c:pt>
                <c:pt idx="8120">
                  <c:v>907942.36679094611</c:v>
                </c:pt>
                <c:pt idx="8121">
                  <c:v>908020.76137015945</c:v>
                </c:pt>
                <c:pt idx="8122">
                  <c:v>908099.1559493728</c:v>
                </c:pt>
                <c:pt idx="8123">
                  <c:v>908177.55052858626</c:v>
                </c:pt>
                <c:pt idx="8124">
                  <c:v>908255.94510779961</c:v>
                </c:pt>
                <c:pt idx="8125">
                  <c:v>908334.33968701295</c:v>
                </c:pt>
                <c:pt idx="8126">
                  <c:v>908412.7342662263</c:v>
                </c:pt>
                <c:pt idx="8127">
                  <c:v>908491.12884543964</c:v>
                </c:pt>
                <c:pt idx="8128">
                  <c:v>908569.52342465299</c:v>
                </c:pt>
                <c:pt idx="8129">
                  <c:v>908647.91800386633</c:v>
                </c:pt>
                <c:pt idx="8130">
                  <c:v>908726.31258307968</c:v>
                </c:pt>
                <c:pt idx="8131">
                  <c:v>908804.70716229314</c:v>
                </c:pt>
                <c:pt idx="8132">
                  <c:v>908883.10174150649</c:v>
                </c:pt>
                <c:pt idx="8133">
                  <c:v>908961.49632071983</c:v>
                </c:pt>
                <c:pt idx="8134">
                  <c:v>909039.89089993318</c:v>
                </c:pt>
                <c:pt idx="8135">
                  <c:v>909118.28547914652</c:v>
                </c:pt>
                <c:pt idx="8136">
                  <c:v>909196.68005835987</c:v>
                </c:pt>
                <c:pt idx="8137">
                  <c:v>909275.07463757321</c:v>
                </c:pt>
                <c:pt idx="8138">
                  <c:v>909353.46921678656</c:v>
                </c:pt>
                <c:pt idx="8139">
                  <c:v>909431.86379600002</c:v>
                </c:pt>
                <c:pt idx="8140">
                  <c:v>909510.25837521337</c:v>
                </c:pt>
                <c:pt idx="8141">
                  <c:v>909588.65295442671</c:v>
                </c:pt>
                <c:pt idx="8142">
                  <c:v>909667.04753364006</c:v>
                </c:pt>
                <c:pt idx="8143">
                  <c:v>909745.4421128534</c:v>
                </c:pt>
                <c:pt idx="8144">
                  <c:v>909823.83669206675</c:v>
                </c:pt>
                <c:pt idx="8145">
                  <c:v>909902.23127128009</c:v>
                </c:pt>
                <c:pt idx="8146">
                  <c:v>909980.62585049344</c:v>
                </c:pt>
                <c:pt idx="8147">
                  <c:v>910059.0204297069</c:v>
                </c:pt>
                <c:pt idx="8148">
                  <c:v>910137.41500892024</c:v>
                </c:pt>
                <c:pt idx="8149">
                  <c:v>910215.80958813359</c:v>
                </c:pt>
                <c:pt idx="8150">
                  <c:v>910294.20416734694</c:v>
                </c:pt>
                <c:pt idx="8151">
                  <c:v>910372.59874656028</c:v>
                </c:pt>
                <c:pt idx="8152">
                  <c:v>910450.99332577363</c:v>
                </c:pt>
                <c:pt idx="8153">
                  <c:v>910529.38790498697</c:v>
                </c:pt>
                <c:pt idx="8154">
                  <c:v>910607.78248420032</c:v>
                </c:pt>
                <c:pt idx="8155">
                  <c:v>910686.17706341378</c:v>
                </c:pt>
                <c:pt idx="8156">
                  <c:v>910764.57164262712</c:v>
                </c:pt>
                <c:pt idx="8157">
                  <c:v>910842.96622184047</c:v>
                </c:pt>
                <c:pt idx="8158">
                  <c:v>910921.36080105382</c:v>
                </c:pt>
                <c:pt idx="8159">
                  <c:v>910999.75538026716</c:v>
                </c:pt>
                <c:pt idx="8160">
                  <c:v>911078.14995948051</c:v>
                </c:pt>
                <c:pt idx="8161">
                  <c:v>911156.54453869385</c:v>
                </c:pt>
                <c:pt idx="8162">
                  <c:v>911234.93911790731</c:v>
                </c:pt>
                <c:pt idx="8163">
                  <c:v>911313.33369712066</c:v>
                </c:pt>
                <c:pt idx="8164">
                  <c:v>911391.728276334</c:v>
                </c:pt>
                <c:pt idx="8165">
                  <c:v>911470.12285554735</c:v>
                </c:pt>
                <c:pt idx="8166">
                  <c:v>911548.5174347607</c:v>
                </c:pt>
                <c:pt idx="8167">
                  <c:v>911626.91201397404</c:v>
                </c:pt>
                <c:pt idx="8168">
                  <c:v>911705.30659318739</c:v>
                </c:pt>
                <c:pt idx="8169">
                  <c:v>911783.70117240073</c:v>
                </c:pt>
                <c:pt idx="8170">
                  <c:v>911862.09575161419</c:v>
                </c:pt>
                <c:pt idx="8171">
                  <c:v>911940.49033082754</c:v>
                </c:pt>
                <c:pt idx="8172">
                  <c:v>912018.88491004088</c:v>
                </c:pt>
                <c:pt idx="8173">
                  <c:v>912097.27948925423</c:v>
                </c:pt>
                <c:pt idx="8174">
                  <c:v>912175.67406846758</c:v>
                </c:pt>
                <c:pt idx="8175">
                  <c:v>912254.06864768092</c:v>
                </c:pt>
                <c:pt idx="8176">
                  <c:v>912332.46322689427</c:v>
                </c:pt>
                <c:pt idx="8177">
                  <c:v>912410.85780610761</c:v>
                </c:pt>
                <c:pt idx="8178">
                  <c:v>912489.25238532107</c:v>
                </c:pt>
                <c:pt idx="8179">
                  <c:v>912567.64696453442</c:v>
                </c:pt>
                <c:pt idx="8180">
                  <c:v>912646.04154374776</c:v>
                </c:pt>
                <c:pt idx="8181">
                  <c:v>912724.43612296111</c:v>
                </c:pt>
                <c:pt idx="8182">
                  <c:v>912802.83070217445</c:v>
                </c:pt>
                <c:pt idx="8183">
                  <c:v>912881.2252813878</c:v>
                </c:pt>
                <c:pt idx="8184">
                  <c:v>912959.61986060115</c:v>
                </c:pt>
                <c:pt idx="8185">
                  <c:v>913038.01443981449</c:v>
                </c:pt>
                <c:pt idx="8186">
                  <c:v>913116.40901902795</c:v>
                </c:pt>
                <c:pt idx="8187">
                  <c:v>913194.8035982413</c:v>
                </c:pt>
                <c:pt idx="8188">
                  <c:v>913273.19817745464</c:v>
                </c:pt>
                <c:pt idx="8189">
                  <c:v>913351.59275666799</c:v>
                </c:pt>
                <c:pt idx="8190">
                  <c:v>913429.98733588133</c:v>
                </c:pt>
                <c:pt idx="8191">
                  <c:v>913508.38191509468</c:v>
                </c:pt>
                <c:pt idx="8192">
                  <c:v>913586.77649430803</c:v>
                </c:pt>
                <c:pt idx="8193">
                  <c:v>913665.17107352149</c:v>
                </c:pt>
                <c:pt idx="8194">
                  <c:v>913743.56565273483</c:v>
                </c:pt>
                <c:pt idx="8195">
                  <c:v>913821.96023194818</c:v>
                </c:pt>
                <c:pt idx="8196">
                  <c:v>913900.35481116152</c:v>
                </c:pt>
                <c:pt idx="8197">
                  <c:v>913978.74939037487</c:v>
                </c:pt>
                <c:pt idx="8198">
                  <c:v>914057.14396958821</c:v>
                </c:pt>
                <c:pt idx="8199">
                  <c:v>914135.53854880156</c:v>
                </c:pt>
                <c:pt idx="8200">
                  <c:v>914213.93312801491</c:v>
                </c:pt>
                <c:pt idx="8201">
                  <c:v>914292.32770722837</c:v>
                </c:pt>
                <c:pt idx="8202">
                  <c:v>914370.72228644171</c:v>
                </c:pt>
                <c:pt idx="8203">
                  <c:v>914449.11686565506</c:v>
                </c:pt>
                <c:pt idx="8204">
                  <c:v>914527.5114448684</c:v>
                </c:pt>
                <c:pt idx="8205">
                  <c:v>914605.90602408175</c:v>
                </c:pt>
                <c:pt idx="8206">
                  <c:v>914684.30060329509</c:v>
                </c:pt>
                <c:pt idx="8207">
                  <c:v>914762.69518250844</c:v>
                </c:pt>
                <c:pt idx="8208">
                  <c:v>914841.08976172179</c:v>
                </c:pt>
                <c:pt idx="8209">
                  <c:v>914919.48434093525</c:v>
                </c:pt>
                <c:pt idx="8210">
                  <c:v>914997.87892014859</c:v>
                </c:pt>
                <c:pt idx="8211">
                  <c:v>915076.27349936194</c:v>
                </c:pt>
                <c:pt idx="8212">
                  <c:v>915154.66807857528</c:v>
                </c:pt>
                <c:pt idx="8213">
                  <c:v>915233.06265778863</c:v>
                </c:pt>
                <c:pt idx="8214">
                  <c:v>915311.45723700197</c:v>
                </c:pt>
                <c:pt idx="8215">
                  <c:v>915389.85181621532</c:v>
                </c:pt>
                <c:pt idx="8216">
                  <c:v>915468.24639542878</c:v>
                </c:pt>
                <c:pt idx="8217">
                  <c:v>915546.64097464213</c:v>
                </c:pt>
                <c:pt idx="8218">
                  <c:v>915625.03555385547</c:v>
                </c:pt>
                <c:pt idx="8219">
                  <c:v>915703.43013306882</c:v>
                </c:pt>
                <c:pt idx="8220">
                  <c:v>915781.82471228216</c:v>
                </c:pt>
                <c:pt idx="8221">
                  <c:v>915860.21929149551</c:v>
                </c:pt>
                <c:pt idx="8222">
                  <c:v>915938.61387070874</c:v>
                </c:pt>
                <c:pt idx="8223">
                  <c:v>916017.00844992208</c:v>
                </c:pt>
                <c:pt idx="8224">
                  <c:v>916095.40302913566</c:v>
                </c:pt>
                <c:pt idx="8225">
                  <c:v>916173.79760834901</c:v>
                </c:pt>
                <c:pt idx="8226">
                  <c:v>916252.19218756235</c:v>
                </c:pt>
                <c:pt idx="8227">
                  <c:v>916330.5867667757</c:v>
                </c:pt>
                <c:pt idx="8228">
                  <c:v>916408.98134598904</c:v>
                </c:pt>
                <c:pt idx="8229">
                  <c:v>916487.37592520239</c:v>
                </c:pt>
                <c:pt idx="8230">
                  <c:v>916565.77050441562</c:v>
                </c:pt>
                <c:pt idx="8231">
                  <c:v>916644.16508362896</c:v>
                </c:pt>
                <c:pt idx="8232">
                  <c:v>916722.55966284254</c:v>
                </c:pt>
                <c:pt idx="8233">
                  <c:v>916800.95424205589</c:v>
                </c:pt>
                <c:pt idx="8234">
                  <c:v>916879.34882126923</c:v>
                </c:pt>
                <c:pt idx="8235">
                  <c:v>916957.74340048258</c:v>
                </c:pt>
                <c:pt idx="8236">
                  <c:v>917036.13797969592</c:v>
                </c:pt>
                <c:pt idx="8237">
                  <c:v>917114.53255890927</c:v>
                </c:pt>
                <c:pt idx="8238">
                  <c:v>917192.9271381225</c:v>
                </c:pt>
                <c:pt idx="8239">
                  <c:v>917271.32171733584</c:v>
                </c:pt>
                <c:pt idx="8240">
                  <c:v>917349.71629654942</c:v>
                </c:pt>
                <c:pt idx="8241">
                  <c:v>917428.11087576277</c:v>
                </c:pt>
                <c:pt idx="8242">
                  <c:v>917506.50545497611</c:v>
                </c:pt>
                <c:pt idx="8243">
                  <c:v>917584.90003418946</c:v>
                </c:pt>
                <c:pt idx="8244">
                  <c:v>917663.2946134028</c:v>
                </c:pt>
                <c:pt idx="8245">
                  <c:v>917741.68919261615</c:v>
                </c:pt>
                <c:pt idx="8246">
                  <c:v>917820.08377182938</c:v>
                </c:pt>
                <c:pt idx="8247">
                  <c:v>917898.47835104296</c:v>
                </c:pt>
                <c:pt idx="8248">
                  <c:v>917976.8729302563</c:v>
                </c:pt>
                <c:pt idx="8249">
                  <c:v>918055.26750946965</c:v>
                </c:pt>
                <c:pt idx="8250">
                  <c:v>918133.66208868299</c:v>
                </c:pt>
                <c:pt idx="8251">
                  <c:v>918212.05666789634</c:v>
                </c:pt>
                <c:pt idx="8252">
                  <c:v>918290.45124710968</c:v>
                </c:pt>
                <c:pt idx="8253">
                  <c:v>918368.84582632303</c:v>
                </c:pt>
                <c:pt idx="8254">
                  <c:v>918447.24040553626</c:v>
                </c:pt>
                <c:pt idx="8255">
                  <c:v>918525.63498474972</c:v>
                </c:pt>
                <c:pt idx="8256">
                  <c:v>918604.02956396318</c:v>
                </c:pt>
                <c:pt idx="8257">
                  <c:v>918682.42414317653</c:v>
                </c:pt>
                <c:pt idx="8258">
                  <c:v>918760.81872238987</c:v>
                </c:pt>
                <c:pt idx="8259">
                  <c:v>918839.21330160322</c:v>
                </c:pt>
                <c:pt idx="8260">
                  <c:v>918917.60788081656</c:v>
                </c:pt>
                <c:pt idx="8261">
                  <c:v>918996.00246002991</c:v>
                </c:pt>
                <c:pt idx="8262">
                  <c:v>919074.39703924314</c:v>
                </c:pt>
                <c:pt idx="8263">
                  <c:v>919152.7916184566</c:v>
                </c:pt>
                <c:pt idx="8264">
                  <c:v>919231.18619767006</c:v>
                </c:pt>
                <c:pt idx="8265">
                  <c:v>919309.58077688341</c:v>
                </c:pt>
                <c:pt idx="8266">
                  <c:v>919387.97535609675</c:v>
                </c:pt>
                <c:pt idx="8267">
                  <c:v>919466.3699353101</c:v>
                </c:pt>
                <c:pt idx="8268">
                  <c:v>919544.76451452344</c:v>
                </c:pt>
                <c:pt idx="8269">
                  <c:v>919623.15909373679</c:v>
                </c:pt>
                <c:pt idx="8270">
                  <c:v>919701.55367295002</c:v>
                </c:pt>
                <c:pt idx="8271">
                  <c:v>919779.94825216348</c:v>
                </c:pt>
                <c:pt idx="8272">
                  <c:v>919858.34283137682</c:v>
                </c:pt>
                <c:pt idx="8273">
                  <c:v>919936.73741059029</c:v>
                </c:pt>
                <c:pt idx="8274">
                  <c:v>920015.13198980363</c:v>
                </c:pt>
                <c:pt idx="8275">
                  <c:v>920093.52656901698</c:v>
                </c:pt>
                <c:pt idx="8276">
                  <c:v>920171.92114823032</c:v>
                </c:pt>
                <c:pt idx="8277">
                  <c:v>920250.31572744367</c:v>
                </c:pt>
                <c:pt idx="8278">
                  <c:v>920328.71030665701</c:v>
                </c:pt>
                <c:pt idx="8279">
                  <c:v>920407.10488587036</c:v>
                </c:pt>
                <c:pt idx="8280">
                  <c:v>920485.4994650837</c:v>
                </c:pt>
                <c:pt idx="8281">
                  <c:v>920563.89404429717</c:v>
                </c:pt>
                <c:pt idx="8282">
                  <c:v>920642.28862351051</c:v>
                </c:pt>
                <c:pt idx="8283">
                  <c:v>920720.68320272386</c:v>
                </c:pt>
                <c:pt idx="8284">
                  <c:v>920799.0777819372</c:v>
                </c:pt>
                <c:pt idx="8285">
                  <c:v>920877.47236115055</c:v>
                </c:pt>
                <c:pt idx="8286">
                  <c:v>920955.86694036389</c:v>
                </c:pt>
                <c:pt idx="8287">
                  <c:v>921034.26151957724</c:v>
                </c:pt>
                <c:pt idx="8288">
                  <c:v>921112.65609879058</c:v>
                </c:pt>
                <c:pt idx="8289">
                  <c:v>921191.05067800393</c:v>
                </c:pt>
                <c:pt idx="8290">
                  <c:v>921269.44525721739</c:v>
                </c:pt>
                <c:pt idx="8291">
                  <c:v>921347.83983643074</c:v>
                </c:pt>
                <c:pt idx="8292">
                  <c:v>921426.23441564408</c:v>
                </c:pt>
                <c:pt idx="8293">
                  <c:v>921504.62899485743</c:v>
                </c:pt>
                <c:pt idx="8294">
                  <c:v>921583.02357407077</c:v>
                </c:pt>
                <c:pt idx="8295">
                  <c:v>921661.41815328412</c:v>
                </c:pt>
              </c:numCache>
            </c:numRef>
          </c:yVal>
          <c:smooth val="0"/>
          <c:extLst>
            <c:ext xmlns:c16="http://schemas.microsoft.com/office/drawing/2014/chart" uri="{C3380CC4-5D6E-409C-BE32-E72D297353CC}">
              <c16:uniqueId val="{00000004-9018-48C8-96B9-DB01E90B4EF9}"/>
            </c:ext>
          </c:extLst>
        </c:ser>
        <c:ser>
          <c:idx val="3"/>
          <c:order val="3"/>
          <c:tx>
            <c:strRef>
              <c:f>theModel!$J$30</c:f>
              <c:strCache>
                <c:ptCount val="1"/>
                <c:pt idx="0">
                  <c:v>Total discounted QALYs lost due to post-COVID illness</c:v>
                </c:pt>
              </c:strCache>
            </c:strRef>
          </c:tx>
          <c:spPr>
            <a:ln w="19050" cap="rnd">
              <a:solidFill>
                <a:schemeClr val="tx1"/>
              </a:solidFill>
              <a:round/>
            </a:ln>
            <a:effectLst/>
          </c:spPr>
          <c:marker>
            <c:symbol val="none"/>
          </c:marker>
          <c:xVal>
            <c:numRef>
              <c:f>theModel!$A$31:$A$8326</c:f>
              <c:numCache>
                <c:formatCode>General</c:formatCode>
                <c:ptCount val="829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numCache>
            </c:numRef>
          </c:xVal>
          <c:yVal>
            <c:numRef>
              <c:f>theModel!$J$31:$J$8326</c:f>
              <c:numCache>
                <c:formatCode>0.00</c:formatCode>
                <c:ptCount val="8296"/>
                <c:pt idx="0">
                  <c:v>5146.4029721277575</c:v>
                </c:pt>
                <c:pt idx="1">
                  <c:v>10197.927301450274</c:v>
                </c:pt>
                <c:pt idx="2">
                  <c:v>15156.349100092939</c:v>
                </c:pt>
                <c:pt idx="3">
                  <c:v>20023.411230547947</c:v>
                </c:pt>
                <c:pt idx="4">
                  <c:v>24800.823928122772</c:v>
                </c:pt>
                <c:pt idx="5">
                  <c:v>29490.265411735996</c:v>
                </c:pt>
                <c:pt idx="6">
                  <c:v>34093.382483278889</c:v>
                </c:pt>
                <c:pt idx="7">
                  <c:v>38611.791115756561</c:v>
                </c:pt>
                <c:pt idx="8">
                  <c:v>43047.077030418935</c:v>
                </c:pt>
                <c:pt idx="9">
                  <c:v>47400.796263087454</c:v>
                </c:pt>
                <c:pt idx="10">
                  <c:v>51674.47571988</c:v>
                </c:pt>
                <c:pt idx="11">
                  <c:v>55869.613722532296</c:v>
                </c:pt>
                <c:pt idx="12">
                  <c:v>59987.680543510753</c:v>
                </c:pt>
                <c:pt idx="13">
                  <c:v>64030.118931107572</c:v>
                </c:pt>
                <c:pt idx="14">
                  <c:v>67998.344624706078</c:v>
                </c:pt>
                <c:pt idx="15">
                  <c:v>71893.746860399784</c:v>
                </c:pt>
                <c:pt idx="16">
                  <c:v>75717.688867146251</c:v>
                </c:pt>
                <c:pt idx="17">
                  <c:v>79471.508353632598</c:v>
                </c:pt>
                <c:pt idx="18">
                  <c:v>83156.517986026694</c:v>
                </c:pt>
                <c:pt idx="19">
                  <c:v>86774.005856784628</c:v>
                </c:pt>
                <c:pt idx="20">
                  <c:v>90325.235944681932</c:v>
                </c:pt>
                <c:pt idx="21">
                  <c:v>93811.448566232735</c:v>
                </c:pt>
                <c:pt idx="22">
                  <c:v>97233.860818658126</c:v>
                </c:pt>
                <c:pt idx="23">
                  <c:v>100593.6670145621</c:v>
                </c:pt>
                <c:pt idx="24">
                  <c:v>103892.03910847002</c:v>
                </c:pt>
                <c:pt idx="25">
                  <c:v>107130.12711538211</c:v>
                </c:pt>
                <c:pt idx="26">
                  <c:v>110309.05952149145</c:v>
                </c:pt>
                <c:pt idx="27">
                  <c:v>113429.9436872131</c:v>
                </c:pt>
                <c:pt idx="28">
                  <c:v>116493.86624266865</c:v>
                </c:pt>
                <c:pt idx="29">
                  <c:v>119501.8934757664</c:v>
                </c:pt>
                <c:pt idx="30">
                  <c:v>122455.07171301727</c:v>
                </c:pt>
                <c:pt idx="31">
                  <c:v>125354.42769322128</c:v>
                </c:pt>
                <c:pt idx="32">
                  <c:v>128200.96893415842</c:v>
                </c:pt>
                <c:pt idx="33">
                  <c:v>130995.68409241503</c:v>
                </c:pt>
                <c:pt idx="34">
                  <c:v>133739.54331647404</c:v>
                </c:pt>
                <c:pt idx="35">
                  <c:v>136433.4985931952</c:v>
                </c:pt>
                <c:pt idx="36">
                  <c:v>139078.48408780884</c:v>
                </c:pt>
                <c:pt idx="37">
                  <c:v>141675.41647754528</c:v>
                </c:pt>
                <c:pt idx="38">
                  <c:v>144225.19527901782</c:v>
                </c:pt>
                <c:pt idx="39">
                  <c:v>146728.70316947778</c:v>
                </c:pt>
                <c:pt idx="40">
                  <c:v>149186.80630205496</c:v>
                </c:pt>
                <c:pt idx="41">
                  <c:v>151600.3546150965</c:v>
                </c:pt>
                <c:pt idx="42">
                  <c:v>153970.18213571567</c:v>
                </c:pt>
                <c:pt idx="43">
                  <c:v>156297.10727765693</c:v>
                </c:pt>
                <c:pt idx="44">
                  <c:v>158581.93313358555</c:v>
                </c:pt>
                <c:pt idx="45">
                  <c:v>160825.4477619055</c:v>
                </c:pt>
                <c:pt idx="46">
                  <c:v>163028.42446820717</c:v>
                </c:pt>
                <c:pt idx="47">
                  <c:v>165191.6220814476</c:v>
                </c:pt>
                <c:pt idx="48">
                  <c:v>167315.78522495899</c:v>
                </c:pt>
                <c:pt idx="49">
                  <c:v>169401.64458238491</c:v>
                </c:pt>
                <c:pt idx="50">
                  <c:v>171449.91715863766</c:v>
                </c:pt>
                <c:pt idx="51">
                  <c:v>173461.30653597019</c:v>
                </c:pt>
                <c:pt idx="52">
                  <c:v>175436.50312525479</c:v>
                </c:pt>
                <c:pt idx="53">
                  <c:v>177376.18441255711</c:v>
                </c:pt>
                <c:pt idx="54">
                  <c:v>179281.01520109456</c:v>
                </c:pt>
                <c:pt idx="55">
                  <c:v>181151.64784866519</c:v>
                </c:pt>
                <c:pt idx="56">
                  <c:v>182988.72250063141</c:v>
                </c:pt>
                <c:pt idx="57">
                  <c:v>184792.86731854273</c:v>
                </c:pt>
                <c:pt idx="58">
                  <c:v>186564.69870447795</c:v>
                </c:pt>
                <c:pt idx="59">
                  <c:v>188304.82152118784</c:v>
                </c:pt>
                <c:pt idx="60">
                  <c:v>190013.8293081171</c:v>
                </c:pt>
                <c:pt idx="61">
                  <c:v>191692.30449338141</c:v>
                </c:pt>
                <c:pt idx="62">
                  <c:v>193340.81860177664</c:v>
                </c:pt>
                <c:pt idx="63">
                  <c:v>194959.93245889433</c:v>
                </c:pt>
                <c:pt idx="64">
                  <c:v>196550.19639141537</c:v>
                </c:pt>
                <c:pt idx="65">
                  <c:v>198112.15042365473</c:v>
                </c:pt>
                <c:pt idx="66">
                  <c:v>199646.32447042619</c:v>
                </c:pt>
                <c:pt idx="67">
                  <c:v>201153.23852629701</c:v>
                </c:pt>
                <c:pt idx="68">
                  <c:v>202633.40285129967</c:v>
                </c:pt>
                <c:pt idx="69">
                  <c:v>204087.31815316647</c:v>
                </c:pt>
                <c:pt idx="70">
                  <c:v>205515.47576615319</c:v>
                </c:pt>
                <c:pt idx="71">
                  <c:v>206918.35782651498</c:v>
                </c:pt>
                <c:pt idx="72">
                  <c:v>208296.43744469693</c:v>
                </c:pt>
                <c:pt idx="73">
                  <c:v>209650.17887430158</c:v>
                </c:pt>
                <c:pt idx="74">
                  <c:v>210980.03767789286</c:v>
                </c:pt>
                <c:pt idx="75">
                  <c:v>212286.46088969667</c:v>
                </c:pt>
                <c:pt idx="76">
                  <c:v>213569.88717525496</c:v>
                </c:pt>
                <c:pt idx="77">
                  <c:v>214830.7469880915</c:v>
                </c:pt>
                <c:pt idx="78">
                  <c:v>216069.46272344465</c:v>
                </c:pt>
                <c:pt idx="79">
                  <c:v>217286.44886912202</c:v>
                </c:pt>
                <c:pt idx="80">
                  <c:v>218482.11215353134</c:v>
                </c:pt>
                <c:pt idx="81">
                  <c:v>219656.85169094015</c:v>
                </c:pt>
                <c:pt idx="82">
                  <c:v>220811.05912401556</c:v>
                </c:pt>
                <c:pt idx="83">
                  <c:v>221945.11876369637</c:v>
                </c:pt>
                <c:pt idx="84">
                  <c:v>223059.40772644649</c:v>
                </c:pt>
                <c:pt idx="85">
                  <c:v>224154.29606893848</c:v>
                </c:pt>
                <c:pt idx="86">
                  <c:v>225230.14692021644</c:v>
                </c:pt>
                <c:pt idx="87">
                  <c:v>226287.31661138407</c:v>
                </c:pt>
                <c:pt idx="88">
                  <c:v>227326.15480286541</c:v>
                </c:pt>
                <c:pt idx="89">
                  <c:v>228347.00460928318</c:v>
                </c:pt>
                <c:pt idx="90">
                  <c:v>229350.20272199879</c:v>
                </c:pt>
                <c:pt idx="91">
                  <c:v>230336.07952935927</c:v>
                </c:pt>
                <c:pt idx="92">
                  <c:v>231304.95923469207</c:v>
                </c:pt>
                <c:pt idx="93">
                  <c:v>232257.1599720917</c:v>
                </c:pt>
                <c:pt idx="94">
                  <c:v>233192.99392003892</c:v>
                </c:pt>
                <c:pt idx="95">
                  <c:v>234112.76741289167</c:v>
                </c:pt>
                <c:pt idx="96">
                  <c:v>235016.78105029088</c:v>
                </c:pt>
                <c:pt idx="97">
                  <c:v>235905.32980451587</c:v>
                </c:pt>
                <c:pt idx="98">
                  <c:v>236778.70312583214</c:v>
                </c:pt>
                <c:pt idx="99">
                  <c:v>237637.18504586525</c:v>
                </c:pt>
                <c:pt idx="100">
                  <c:v>238481.05427904075</c:v>
                </c:pt>
                <c:pt idx="101">
                  <c:v>239310.58432212425</c:v>
                </c:pt>
                <c:pt idx="102">
                  <c:v>240126.04355189882</c:v>
                </c:pt>
                <c:pt idx="103">
                  <c:v>240927.69532101293</c:v>
                </c:pt>
                <c:pt idx="104">
                  <c:v>241715.79805203498</c:v>
                </c:pt>
                <c:pt idx="105">
                  <c:v>242490.60532974641</c:v>
                </c:pt>
                <c:pt idx="106">
                  <c:v>243252.36599170731</c:v>
                </c:pt>
                <c:pt idx="107">
                  <c:v>244001.32421712694</c:v>
                </c:pt>
                <c:pt idx="108">
                  <c:v>244737.71961406959</c:v>
                </c:pt>
                <c:pt idx="109">
                  <c:v>245461.78730502902</c:v>
                </c:pt>
                <c:pt idx="110">
                  <c:v>246173.7580109002</c:v>
                </c:pt>
                <c:pt idx="111">
                  <c:v>246873.85813337922</c:v>
                </c:pt>
                <c:pt idx="112">
                  <c:v>247562.3098358209</c:v>
                </c:pt>
                <c:pt idx="113">
                  <c:v>248239.33112258214</c:v>
                </c:pt>
                <c:pt idx="114">
                  <c:v>248905.13591688051</c:v>
                </c:pt>
                <c:pt idx="115">
                  <c:v>249559.93413719517</c:v>
                </c:pt>
                <c:pt idx="116">
                  <c:v>250203.93177223712</c:v>
                </c:pt>
                <c:pt idx="117">
                  <c:v>250837.33095451645</c:v>
                </c:pt>
                <c:pt idx="118">
                  <c:v>251460.33003253205</c:v>
                </c:pt>
                <c:pt idx="119">
                  <c:v>252073.12364161032</c:v>
                </c:pt>
                <c:pt idx="120">
                  <c:v>252675.9027734171</c:v>
                </c:pt>
                <c:pt idx="121">
                  <c:v>253268.85484416882</c:v>
                </c:pt>
                <c:pt idx="122">
                  <c:v>253852.16376156695</c:v>
                </c:pt>
                <c:pt idx="123">
                  <c:v>254426.0099904782</c:v>
                </c:pt>
                <c:pt idx="124">
                  <c:v>254990.57061738658</c:v>
                </c:pt>
                <c:pt idx="125">
                  <c:v>255546.01941363837</c:v>
                </c:pt>
                <c:pt idx="126">
                  <c:v>256092.52689750242</c:v>
                </c:pt>
                <c:pt idx="127">
                  <c:v>256630.26039506972</c:v>
                </c:pt>
                <c:pt idx="128">
                  <c:v>257159.38410001245</c:v>
                </c:pt>
                <c:pt idx="129">
                  <c:v>257680.05913222401</c:v>
                </c:pt>
                <c:pt idx="130">
                  <c:v>258192.44359536181</c:v>
                </c:pt>
                <c:pt idx="131">
                  <c:v>258696.69263331252</c:v>
                </c:pt>
                <c:pt idx="132">
                  <c:v>259192.95848560033</c:v>
                </c:pt>
                <c:pt idx="133">
                  <c:v>259681.39054175795</c:v>
                </c:pt>
                <c:pt idx="134">
                  <c:v>260162.13539467982</c:v>
                </c:pt>
                <c:pt idx="135">
                  <c:v>260635.33689297631</c:v>
                </c:pt>
                <c:pt idx="136">
                  <c:v>261101.13619234823</c:v>
                </c:pt>
                <c:pt idx="137">
                  <c:v>261559.67180599907</c:v>
                </c:pt>
                <c:pt idx="138">
                  <c:v>262011.07965410396</c:v>
                </c:pt>
                <c:pt idx="139">
                  <c:v>262455.49311235221</c:v>
                </c:pt>
                <c:pt idx="140">
                  <c:v>262893.04305958143</c:v>
                </c:pt>
                <c:pt idx="141">
                  <c:v>263323.85792451951</c:v>
                </c:pt>
                <c:pt idx="142">
                  <c:v>263748.06373165187</c:v>
                </c:pt>
                <c:pt idx="143">
                  <c:v>264165.78414623038</c:v>
                </c:pt>
                <c:pt idx="144">
                  <c:v>264577.14051843859</c:v>
                </c:pt>
                <c:pt idx="145">
                  <c:v>264982.25192673138</c:v>
                </c:pt>
                <c:pt idx="146">
                  <c:v>265381.23522036249</c:v>
                </c:pt>
                <c:pt idx="147">
                  <c:v>265774.20506111678</c:v>
                </c:pt>
                <c:pt idx="148">
                  <c:v>266161.2739642596</c:v>
                </c:pt>
                <c:pt idx="149">
                  <c:v>266542.55233872146</c:v>
                </c:pt>
                <c:pt idx="150">
                  <c:v>266918.14852652949</c:v>
                </c:pt>
                <c:pt idx="151">
                  <c:v>267288.16884150053</c:v>
                </c:pt>
                <c:pt idx="152">
                  <c:v>267652.71760721033</c:v>
                </c:pt>
                <c:pt idx="153">
                  <c:v>268011.89719425171</c:v>
                </c:pt>
                <c:pt idx="154">
                  <c:v>268365.80805679545</c:v>
                </c:pt>
                <c:pt idx="155">
                  <c:v>268714.54876846634</c:v>
                </c:pt>
                <c:pt idx="156">
                  <c:v>269058.2160575483</c:v>
                </c:pt>
                <c:pt idx="157">
                  <c:v>269396.90484152921</c:v>
                </c:pt>
                <c:pt idx="158">
                  <c:v>269730.70826100087</c:v>
                </c:pt>
                <c:pt idx="159">
                  <c:v>270059.71771292249</c:v>
                </c:pt>
                <c:pt idx="160">
                  <c:v>270384.02288326272</c:v>
                </c:pt>
                <c:pt idx="161">
                  <c:v>270703.71177903004</c:v>
                </c:pt>
                <c:pt idx="162">
                  <c:v>271018.87075970368</c:v>
                </c:pt>
                <c:pt idx="163">
                  <c:v>271329.58456807607</c:v>
                </c:pt>
                <c:pt idx="164">
                  <c:v>271635.93636051816</c:v>
                </c:pt>
                <c:pt idx="165">
                  <c:v>271938.00773667765</c:v>
                </c:pt>
                <c:pt idx="166">
                  <c:v>272235.87876862183</c:v>
                </c:pt>
                <c:pt idx="167">
                  <c:v>272529.62802943448</c:v>
                </c:pt>
                <c:pt idx="168">
                  <c:v>272819.33262127766</c:v>
                </c:pt>
                <c:pt idx="169">
                  <c:v>273105.06820292765</c:v>
                </c:pt>
                <c:pt idx="170">
                  <c:v>273386.90901679615</c:v>
                </c:pt>
                <c:pt idx="171">
                  <c:v>273664.92791544535</c:v>
                </c:pt>
                <c:pt idx="172">
                  <c:v>273939.1963876065</c:v>
                </c:pt>
                <c:pt idx="173">
                  <c:v>274209.78458371095</c:v>
                </c:pt>
                <c:pt idx="174">
                  <c:v>274476.76134094439</c:v>
                </c:pt>
                <c:pt idx="175">
                  <c:v>274740.19420783105</c:v>
                </c:pt>
                <c:pt idx="176">
                  <c:v>275000.14946835837</c:v>
                </c:pt>
                <c:pt idx="177">
                  <c:v>275256.69216564915</c:v>
                </c:pt>
                <c:pt idx="178">
                  <c:v>275509.88612519176</c:v>
                </c:pt>
                <c:pt idx="179">
                  <c:v>275759.79397763434</c:v>
                </c:pt>
                <c:pt idx="180">
                  <c:v>276006.47718115273</c:v>
                </c:pt>
                <c:pt idx="181">
                  <c:v>276249.99604340043</c:v>
                </c:pt>
                <c:pt idx="182">
                  <c:v>276490.40974304575</c:v>
                </c:pt>
                <c:pt idx="183">
                  <c:v>276727.77635090781</c:v>
                </c:pt>
                <c:pt idx="184">
                  <c:v>276962.15285069577</c:v>
                </c:pt>
                <c:pt idx="185">
                  <c:v>277193.59515935974</c:v>
                </c:pt>
                <c:pt idx="186">
                  <c:v>277422.15814706165</c:v>
                </c:pt>
                <c:pt idx="187">
                  <c:v>277647.89565677068</c:v>
                </c:pt>
                <c:pt idx="188">
                  <c:v>277870.86052349355</c:v>
                </c:pt>
                <c:pt idx="189">
                  <c:v>278091.1045931438</c:v>
                </c:pt>
                <c:pt idx="190">
                  <c:v>278308.67874105804</c:v>
                </c:pt>
                <c:pt idx="191">
                  <c:v>278523.63289016538</c:v>
                </c:pt>
                <c:pt idx="192">
                  <c:v>278736.01602881734</c:v>
                </c:pt>
                <c:pt idx="193">
                  <c:v>278945.87622828363</c:v>
                </c:pt>
                <c:pt idx="194">
                  <c:v>279153.26065991959</c:v>
                </c:pt>
                <c:pt idx="195">
                  <c:v>279358.21561201394</c:v>
                </c:pt>
                <c:pt idx="196">
                  <c:v>279560.78650631953</c:v>
                </c:pt>
                <c:pt idx="197">
                  <c:v>279761.0179142757</c:v>
                </c:pt>
                <c:pt idx="198">
                  <c:v>279958.95357292605</c:v>
                </c:pt>
                <c:pt idx="199">
                  <c:v>280154.63640053943</c:v>
                </c:pt>
                <c:pt idx="200">
                  <c:v>280348.10851193726</c:v>
                </c:pt>
                <c:pt idx="201">
                  <c:v>280539.41123353422</c:v>
                </c:pt>
                <c:pt idx="202">
                  <c:v>280728.58511809836</c:v>
                </c:pt>
                <c:pt idx="203">
                  <c:v>280915.66995923349</c:v>
                </c:pt>
                <c:pt idx="204">
                  <c:v>281100.70480559132</c:v>
                </c:pt>
                <c:pt idx="205">
                  <c:v>281283.7279748171</c:v>
                </c:pt>
                <c:pt idx="206">
                  <c:v>281464.77706723486</c:v>
                </c:pt>
                <c:pt idx="207">
                  <c:v>281643.88897927542</c:v>
                </c:pt>
                <c:pt idx="208">
                  <c:v>281821.09991665394</c:v>
                </c:pt>
                <c:pt idx="209">
                  <c:v>281996.44540730037</c:v>
                </c:pt>
                <c:pt idx="210">
                  <c:v>282169.96031404805</c:v>
                </c:pt>
                <c:pt idx="211">
                  <c:v>282341.67884708417</c:v>
                </c:pt>
                <c:pt idx="212">
                  <c:v>282511.63457616797</c:v>
                </c:pt>
                <c:pt idx="213">
                  <c:v>282679.86044262</c:v>
                </c:pt>
                <c:pt idx="214">
                  <c:v>282846.38877108629</c:v>
                </c:pt>
                <c:pt idx="215">
                  <c:v>283011.2512810831</c:v>
                </c:pt>
                <c:pt idx="216">
                  <c:v>283174.47909832536</c:v>
                </c:pt>
                <c:pt idx="217">
                  <c:v>283336.10276584263</c:v>
                </c:pt>
                <c:pt idx="218">
                  <c:v>283496.1522548871</c:v>
                </c:pt>
                <c:pt idx="219">
                  <c:v>283654.65697563795</c:v>
                </c:pt>
                <c:pt idx="220">
                  <c:v>283811.64578770491</c:v>
                </c:pt>
                <c:pt idx="221">
                  <c:v>283967.14701043448</c:v>
                </c:pt>
                <c:pt idx="222">
                  <c:v>284121.18843302474</c:v>
                </c:pt>
                <c:pt idx="223">
                  <c:v>284273.79732444946</c:v>
                </c:pt>
                <c:pt idx="224">
                  <c:v>284425.00044319709</c:v>
                </c:pt>
                <c:pt idx="225">
                  <c:v>284574.8240468275</c:v>
                </c:pt>
                <c:pt idx="226">
                  <c:v>284723.29390134913</c:v>
                </c:pt>
                <c:pt idx="227">
                  <c:v>284870.43529042136</c:v>
                </c:pt>
                <c:pt idx="228">
                  <c:v>285016.27302438422</c:v>
                </c:pt>
                <c:pt idx="229">
                  <c:v>285160.83144911926</c:v>
                </c:pt>
                <c:pt idx="230">
                  <c:v>285304.13445474458</c:v>
                </c:pt>
                <c:pt idx="231">
                  <c:v>285446.20548414619</c:v>
                </c:pt>
                <c:pt idx="232">
                  <c:v>285587.06754135108</c:v>
                </c:pt>
                <c:pt idx="233">
                  <c:v>285726.74319974298</c:v>
                </c:pt>
                <c:pt idx="234">
                  <c:v>285865.25461012364</c:v>
                </c:pt>
                <c:pt idx="235">
                  <c:v>286002.62350862392</c:v>
                </c:pt>
                <c:pt idx="236">
                  <c:v>286138.87122446712</c:v>
                </c:pt>
                <c:pt idx="237">
                  <c:v>286274.01868758566</c:v>
                </c:pt>
                <c:pt idx="238">
                  <c:v>286408.0864360967</c:v>
                </c:pt>
                <c:pt idx="239">
                  <c:v>286541.09462363669</c:v>
                </c:pt>
                <c:pt idx="240">
                  <c:v>286673.06302655907</c:v>
                </c:pt>
                <c:pt idx="241">
                  <c:v>286804.01105099748</c:v>
                </c:pt>
                <c:pt idx="242">
                  <c:v>286933.95773979608</c:v>
                </c:pt>
                <c:pt idx="243">
                  <c:v>287062.92177931074</c:v>
                </c:pt>
                <c:pt idx="244">
                  <c:v>287190.92150608241</c:v>
                </c:pt>
                <c:pt idx="245">
                  <c:v>287317.97491338599</c:v>
                </c:pt>
                <c:pt idx="246">
                  <c:v>287444.09965765668</c:v>
                </c:pt>
                <c:pt idx="247">
                  <c:v>287569.3130647951</c:v>
                </c:pt>
                <c:pt idx="248">
                  <c:v>287693.63213635579</c:v>
                </c:pt>
                <c:pt idx="249">
                  <c:v>287817.07355561864</c:v>
                </c:pt>
                <c:pt idx="250">
                  <c:v>287939.65369354718</c:v>
                </c:pt>
                <c:pt idx="251">
                  <c:v>288061.38861463551</c:v>
                </c:pt>
                <c:pt idx="252">
                  <c:v>288182.2940826455</c:v>
                </c:pt>
                <c:pt idx="253">
                  <c:v>288302.38556623639</c:v>
                </c:pt>
                <c:pt idx="254">
                  <c:v>288421.67824448948</c:v>
                </c:pt>
                <c:pt idx="255">
                  <c:v>288540.18701232917</c:v>
                </c:pt>
                <c:pt idx="256">
                  <c:v>288657.92648584227</c:v>
                </c:pt>
                <c:pt idx="257">
                  <c:v>288774.91100749827</c:v>
                </c:pt>
                <c:pt idx="258">
                  <c:v>288891.15465127141</c:v>
                </c:pt>
                <c:pt idx="259">
                  <c:v>289006.67122766713</c:v>
                </c:pt>
                <c:pt idx="260">
                  <c:v>289121.47428865411</c:v>
                </c:pt>
                <c:pt idx="261">
                  <c:v>289235.57713250432</c:v>
                </c:pt>
                <c:pt idx="262">
                  <c:v>289348.9928085428</c:v>
                </c:pt>
                <c:pt idx="263">
                  <c:v>289461.73412180715</c:v>
                </c:pt>
                <c:pt idx="264">
                  <c:v>289573.81363762135</c:v>
                </c:pt>
                <c:pt idx="265">
                  <c:v>289685.24368608324</c:v>
                </c:pt>
                <c:pt idx="266">
                  <c:v>289796.03636646777</c:v>
                </c:pt>
                <c:pt idx="267">
                  <c:v>289906.20355154847</c:v>
                </c:pt>
                <c:pt idx="268">
                  <c:v>290015.75689183758</c:v>
                </c:pt>
                <c:pt idx="269">
                  <c:v>290124.70781974652</c:v>
                </c:pt>
                <c:pt idx="270">
                  <c:v>290233.06755366921</c:v>
                </c:pt>
                <c:pt idx="271">
                  <c:v>290340.84710198874</c:v>
                </c:pt>
                <c:pt idx="272">
                  <c:v>290448.05726700829</c:v>
                </c:pt>
                <c:pt idx="273">
                  <c:v>290554.70864880952</c:v>
                </c:pt>
                <c:pt idx="274">
                  <c:v>290660.81164903805</c:v>
                </c:pt>
                <c:pt idx="275">
                  <c:v>290766.37647461845</c:v>
                </c:pt>
                <c:pt idx="276">
                  <c:v>290871.41314139904</c:v>
                </c:pt>
                <c:pt idx="277">
                  <c:v>290975.93147772964</c:v>
                </c:pt>
                <c:pt idx="278">
                  <c:v>291079.94112797111</c:v>
                </c:pt>
                <c:pt idx="279">
                  <c:v>291183.45155593968</c:v>
                </c:pt>
                <c:pt idx="280">
                  <c:v>291286.47204828728</c:v>
                </c:pt>
                <c:pt idx="281">
                  <c:v>291389.01171781769</c:v>
                </c:pt>
                <c:pt idx="282">
                  <c:v>291491.07950674114</c:v>
                </c:pt>
                <c:pt idx="283">
                  <c:v>291592.68418986822</c:v>
                </c:pt>
                <c:pt idx="284">
                  <c:v>291693.83437774319</c:v>
                </c:pt>
                <c:pt idx="285">
                  <c:v>291794.53851971956</c:v>
                </c:pt>
                <c:pt idx="286">
                  <c:v>291894.80490697722</c:v>
                </c:pt>
                <c:pt idx="287">
                  <c:v>291994.64167548413</c:v>
                </c:pt>
                <c:pt idx="288">
                  <c:v>292094.05680890125</c:v>
                </c:pt>
                <c:pt idx="289">
                  <c:v>292193.05814143433</c:v>
                </c:pt>
                <c:pt idx="290">
                  <c:v>292291.65336063143</c:v>
                </c:pt>
                <c:pt idx="291">
                  <c:v>292389.85001012887</c:v>
                </c:pt>
                <c:pt idx="292">
                  <c:v>292487.65549234475</c:v>
                </c:pt>
                <c:pt idx="293">
                  <c:v>292585.07707112288</c:v>
                </c:pt>
                <c:pt idx="294">
                  <c:v>292682.12187432742</c:v>
                </c:pt>
                <c:pt idx="295">
                  <c:v>292778.79689638742</c:v>
                </c:pt>
                <c:pt idx="296">
                  <c:v>292875.10900079581</c:v>
                </c:pt>
                <c:pt idx="297">
                  <c:v>292971.06492256024</c:v>
                </c:pt>
                <c:pt idx="298">
                  <c:v>293066.67127060791</c:v>
                </c:pt>
                <c:pt idx="299">
                  <c:v>293161.93453014671</c:v>
                </c:pt>
                <c:pt idx="300">
                  <c:v>293256.86106498062</c:v>
                </c:pt>
                <c:pt idx="301">
                  <c:v>293351.45711978269</c:v>
                </c:pt>
                <c:pt idx="302">
                  <c:v>293445.72882232536</c:v>
                </c:pt>
                <c:pt idx="303">
                  <c:v>293539.68218566861</c:v>
                </c:pt>
                <c:pt idx="304">
                  <c:v>293633.32311030768</c:v>
                </c:pt>
                <c:pt idx="305">
                  <c:v>293726.65738628019</c:v>
                </c:pt>
                <c:pt idx="306">
                  <c:v>293819.69069523393</c:v>
                </c:pt>
                <c:pt idx="307">
                  <c:v>293912.42861245613</c:v>
                </c:pt>
                <c:pt idx="308">
                  <c:v>294004.87660886458</c:v>
                </c:pt>
                <c:pt idx="309">
                  <c:v>294097.04005296098</c:v>
                </c:pt>
                <c:pt idx="310">
                  <c:v>294188.92421274912</c:v>
                </c:pt>
                <c:pt idx="311">
                  <c:v>294280.53425761545</c:v>
                </c:pt>
                <c:pt idx="312">
                  <c:v>294371.87526017544</c:v>
                </c:pt>
                <c:pt idx="313">
                  <c:v>294462.95219808549</c:v>
                </c:pt>
                <c:pt idx="314">
                  <c:v>294553.76995582046</c:v>
                </c:pt>
                <c:pt idx="315">
                  <c:v>294644.33332641766</c:v>
                </c:pt>
                <c:pt idx="316">
                  <c:v>294734.6470131891</c:v>
                </c:pt>
                <c:pt idx="317">
                  <c:v>294824.71563140117</c:v>
                </c:pt>
                <c:pt idx="318">
                  <c:v>294914.54370992264</c:v>
                </c:pt>
                <c:pt idx="319">
                  <c:v>295004.13569284207</c:v>
                </c:pt>
                <c:pt idx="320">
                  <c:v>295093.49594105524</c:v>
                </c:pt>
                <c:pt idx="321">
                  <c:v>295182.6287338222</c:v>
                </c:pt>
                <c:pt idx="322">
                  <c:v>295271.53827029571</c:v>
                </c:pt>
                <c:pt idx="323">
                  <c:v>295360.228671021</c:v>
                </c:pt>
                <c:pt idx="324">
                  <c:v>295448.70397940709</c:v>
                </c:pt>
                <c:pt idx="325">
                  <c:v>295536.96816317085</c:v>
                </c:pt>
                <c:pt idx="326">
                  <c:v>295625.02511575422</c:v>
                </c:pt>
                <c:pt idx="327">
                  <c:v>295712.87865771441</c:v>
                </c:pt>
                <c:pt idx="328">
                  <c:v>295800.53253808845</c:v>
                </c:pt>
                <c:pt idx="329">
                  <c:v>295887.99043573218</c:v>
                </c:pt>
                <c:pt idx="330">
                  <c:v>295975.25596063386</c:v>
                </c:pt>
                <c:pt idx="331">
                  <c:v>296062.33265520359</c:v>
                </c:pt>
                <c:pt idx="332">
                  <c:v>296149.2239955382</c:v>
                </c:pt>
                <c:pt idx="333">
                  <c:v>296235.93339266296</c:v>
                </c:pt>
                <c:pt idx="334">
                  <c:v>296322.46419374936</c:v>
                </c:pt>
                <c:pt idx="335">
                  <c:v>296408.81968331087</c:v>
                </c:pt>
                <c:pt idx="336">
                  <c:v>296495.00308437581</c:v>
                </c:pt>
                <c:pt idx="337">
                  <c:v>296581.01755963831</c:v>
                </c:pt>
                <c:pt idx="338">
                  <c:v>296666.86621258745</c:v>
                </c:pt>
                <c:pt idx="339">
                  <c:v>296752.55208861653</c:v>
                </c:pt>
                <c:pt idx="340">
                  <c:v>296838.07817610959</c:v>
                </c:pt>
                <c:pt idx="341">
                  <c:v>296923.44740750955</c:v>
                </c:pt>
                <c:pt idx="342">
                  <c:v>297008.66266036482</c:v>
                </c:pt>
                <c:pt idx="343">
                  <c:v>297093.72675835725</c:v>
                </c:pt>
                <c:pt idx="344">
                  <c:v>297178.64247231028</c:v>
                </c:pt>
                <c:pt idx="345">
                  <c:v>297263.41252117901</c:v>
                </c:pt>
                <c:pt idx="346">
                  <c:v>297348.03957302065</c:v>
                </c:pt>
                <c:pt idx="347">
                  <c:v>297432.52624594752</c:v>
                </c:pt>
                <c:pt idx="348">
                  <c:v>297516.87510906218</c:v>
                </c:pt>
                <c:pt idx="349">
                  <c:v>297601.08868337458</c:v>
                </c:pt>
                <c:pt idx="350">
                  <c:v>297685.16944270296</c:v>
                </c:pt>
                <c:pt idx="351">
                  <c:v>297769.11981455662</c:v>
                </c:pt>
                <c:pt idx="352">
                  <c:v>297852.9421810034</c:v>
                </c:pt>
                <c:pt idx="353">
                  <c:v>297936.63887952012</c:v>
                </c:pt>
                <c:pt idx="354">
                  <c:v>298020.2122038271</c:v>
                </c:pt>
                <c:pt idx="355">
                  <c:v>298103.66440470784</c:v>
                </c:pt>
                <c:pt idx="356">
                  <c:v>298186.99769081245</c:v>
                </c:pt>
                <c:pt idx="357">
                  <c:v>298270.21422944643</c:v>
                </c:pt>
                <c:pt idx="358">
                  <c:v>298353.31614734465</c:v>
                </c:pt>
                <c:pt idx="359">
                  <c:v>298436.30553143122</c:v>
                </c:pt>
                <c:pt idx="360">
                  <c:v>298519.18442956428</c:v>
                </c:pt>
                <c:pt idx="361">
                  <c:v>298601.95485126745</c:v>
                </c:pt>
                <c:pt idx="362">
                  <c:v>298684.61876844754</c:v>
                </c:pt>
                <c:pt idx="363">
                  <c:v>298767.17811609915</c:v>
                </c:pt>
                <c:pt idx="364">
                  <c:v>298849.63479299477</c:v>
                </c:pt>
                <c:pt idx="365">
                  <c:v>298931.99066236353</c:v>
                </c:pt>
                <c:pt idx="366">
                  <c:v>299014.24755255668</c:v>
                </c:pt>
                <c:pt idx="367">
                  <c:v>299096.40725769999</c:v>
                </c:pt>
                <c:pt idx="368">
                  <c:v>299178.47153833503</c:v>
                </c:pt>
                <c:pt idx="369">
                  <c:v>299260.44212204742</c:v>
                </c:pt>
                <c:pt idx="370">
                  <c:v>299342.32070408418</c:v>
                </c:pt>
                <c:pt idx="371">
                  <c:v>299424.10894795868</c:v>
                </c:pt>
                <c:pt idx="372">
                  <c:v>299505.80848604522</c:v>
                </c:pt>
                <c:pt idx="373">
                  <c:v>299587.42092016136</c:v>
                </c:pt>
                <c:pt idx="374">
                  <c:v>299668.94782214065</c:v>
                </c:pt>
                <c:pt idx="375">
                  <c:v>299750.39073439332</c:v>
                </c:pt>
                <c:pt idx="376">
                  <c:v>299831.75117045769</c:v>
                </c:pt>
                <c:pt idx="377">
                  <c:v>299913.03061553987</c:v>
                </c:pt>
                <c:pt idx="378">
                  <c:v>299994.23052704509</c:v>
                </c:pt>
                <c:pt idx="379">
                  <c:v>300075.35233509733</c:v>
                </c:pt>
                <c:pt idx="380">
                  <c:v>300156.39744305058</c:v>
                </c:pt>
                <c:pt idx="381">
                  <c:v>300237.36722798977</c:v>
                </c:pt>
                <c:pt idx="382">
                  <c:v>300318.26304122258</c:v>
                </c:pt>
                <c:pt idx="383">
                  <c:v>300399.08620876179</c:v>
                </c:pt>
                <c:pt idx="384">
                  <c:v>300479.8380317993</c:v>
                </c:pt>
                <c:pt idx="385">
                  <c:v>300560.51978717046</c:v>
                </c:pt>
                <c:pt idx="386">
                  <c:v>300641.13272780977</c:v>
                </c:pt>
                <c:pt idx="387">
                  <c:v>300721.67808319884</c:v>
                </c:pt>
                <c:pt idx="388">
                  <c:v>300802.15705980529</c:v>
                </c:pt>
                <c:pt idx="389">
                  <c:v>300882.57084151334</c:v>
                </c:pt>
                <c:pt idx="390">
                  <c:v>300962.92059004679</c:v>
                </c:pt>
                <c:pt idx="391">
                  <c:v>301043.20744538395</c:v>
                </c:pt>
                <c:pt idx="392">
                  <c:v>301123.43252616446</c:v>
                </c:pt>
                <c:pt idx="393">
                  <c:v>301203.59693008888</c:v>
                </c:pt>
                <c:pt idx="394">
                  <c:v>301283.70173431089</c:v>
                </c:pt>
                <c:pt idx="395">
                  <c:v>301363.7479958217</c:v>
                </c:pt>
                <c:pt idx="396">
                  <c:v>301443.73675182724</c:v>
                </c:pt>
                <c:pt idx="397">
                  <c:v>301523.66902011941</c:v>
                </c:pt>
                <c:pt idx="398">
                  <c:v>301603.54579943855</c:v>
                </c:pt>
                <c:pt idx="399">
                  <c:v>301683.36806983058</c:v>
                </c:pt>
                <c:pt idx="400">
                  <c:v>301763.13679299713</c:v>
                </c:pt>
                <c:pt idx="401">
                  <c:v>301842.85291263845</c:v>
                </c:pt>
                <c:pt idx="402">
                  <c:v>301922.51735479082</c:v>
                </c:pt>
                <c:pt idx="403">
                  <c:v>302002.13102815719</c:v>
                </c:pt>
                <c:pt idx="404">
                  <c:v>302081.69482443127</c:v>
                </c:pt>
                <c:pt idx="405">
                  <c:v>302161.20961861662</c:v>
                </c:pt>
                <c:pt idx="406">
                  <c:v>302240.67626933835</c:v>
                </c:pt>
                <c:pt idx="407">
                  <c:v>302320.09561915032</c:v>
                </c:pt>
                <c:pt idx="408">
                  <c:v>302399.46849483583</c:v>
                </c:pt>
                <c:pt idx="409">
                  <c:v>302478.79570770264</c:v>
                </c:pt>
                <c:pt idx="410">
                  <c:v>302558.07805387297</c:v>
                </c:pt>
                <c:pt idx="411">
                  <c:v>302637.31631456775</c:v>
                </c:pt>
                <c:pt idx="412">
                  <c:v>302716.51125638519</c:v>
                </c:pt>
                <c:pt idx="413">
                  <c:v>302795.66363157501</c:v>
                </c:pt>
                <c:pt idx="414">
                  <c:v>302874.77417830704</c:v>
                </c:pt>
                <c:pt idx="415">
                  <c:v>302953.84362093429</c:v>
                </c:pt>
                <c:pt idx="416">
                  <c:v>303032.87267025211</c:v>
                </c:pt>
                <c:pt idx="417">
                  <c:v>303111.86202375178</c:v>
                </c:pt>
                <c:pt idx="418">
                  <c:v>303190.8123658697</c:v>
                </c:pt>
                <c:pt idx="419">
                  <c:v>303269.7243682316</c:v>
                </c:pt>
                <c:pt idx="420">
                  <c:v>303348.59868989245</c:v>
                </c:pt>
                <c:pt idx="421">
                  <c:v>303427.43597757199</c:v>
                </c:pt>
                <c:pt idx="422">
                  <c:v>303506.23686588515</c:v>
                </c:pt>
                <c:pt idx="423">
                  <c:v>303585.00197756925</c:v>
                </c:pt>
                <c:pt idx="424">
                  <c:v>303663.7319237059</c:v>
                </c:pt>
                <c:pt idx="425">
                  <c:v>303742.42730393948</c:v>
                </c:pt>
                <c:pt idx="426">
                  <c:v>303821.08870669105</c:v>
                </c:pt>
                <c:pt idx="427">
                  <c:v>303899.71670936869</c:v>
                </c:pt>
                <c:pt idx="428">
                  <c:v>303978.31187857332</c:v>
                </c:pt>
                <c:pt idx="429">
                  <c:v>304056.87477030128</c:v>
                </c:pt>
                <c:pt idx="430">
                  <c:v>304135.40593014297</c:v>
                </c:pt>
                <c:pt idx="431">
                  <c:v>304213.90589347732</c:v>
                </c:pt>
                <c:pt idx="432">
                  <c:v>304292.37518566311</c:v>
                </c:pt>
                <c:pt idx="433">
                  <c:v>304370.81432222662</c:v>
                </c:pt>
                <c:pt idx="434">
                  <c:v>304449.22380904568</c:v>
                </c:pt>
                <c:pt idx="435">
                  <c:v>304527.60414253001</c:v>
                </c:pt>
                <c:pt idx="436">
                  <c:v>304605.95580979891</c:v>
                </c:pt>
                <c:pt idx="437">
                  <c:v>304684.27928885509</c:v>
                </c:pt>
                <c:pt idx="438">
                  <c:v>304762.57504875475</c:v>
                </c:pt>
                <c:pt idx="439">
                  <c:v>304840.84354977601</c:v>
                </c:pt>
                <c:pt idx="440">
                  <c:v>304919.08524358267</c:v>
                </c:pt>
                <c:pt idx="441">
                  <c:v>304997.3005733852</c:v>
                </c:pt>
                <c:pt idx="442">
                  <c:v>305075.48997409985</c:v>
                </c:pt>
                <c:pt idx="443">
                  <c:v>305153.65387250314</c:v>
                </c:pt>
                <c:pt idx="444">
                  <c:v>305231.79268738476</c:v>
                </c:pt>
                <c:pt idx="445">
                  <c:v>305309.90682969656</c:v>
                </c:pt>
                <c:pt idx="446">
                  <c:v>305387.99670269969</c:v>
                </c:pt>
                <c:pt idx="447">
                  <c:v>305466.06270210847</c:v>
                </c:pt>
                <c:pt idx="448">
                  <c:v>305544.10521623172</c:v>
                </c:pt>
                <c:pt idx="449">
                  <c:v>305622.12462611118</c:v>
                </c:pt>
                <c:pt idx="450">
                  <c:v>305700.1213056579</c:v>
                </c:pt>
                <c:pt idx="451">
                  <c:v>305778.09562178532</c:v>
                </c:pt>
                <c:pt idx="452">
                  <c:v>305856.04793454072</c:v>
                </c:pt>
                <c:pt idx="453">
                  <c:v>305933.97859723325</c:v>
                </c:pt>
                <c:pt idx="454">
                  <c:v>306011.88795656059</c:v>
                </c:pt>
                <c:pt idx="455">
                  <c:v>306089.77635273215</c:v>
                </c:pt>
                <c:pt idx="456">
                  <c:v>306167.64411959122</c:v>
                </c:pt>
                <c:pt idx="457">
                  <c:v>306245.49158473371</c:v>
                </c:pt>
                <c:pt idx="458">
                  <c:v>306323.31906962476</c:v>
                </c:pt>
                <c:pt idx="459">
                  <c:v>306401.12688971456</c:v>
                </c:pt>
                <c:pt idx="460">
                  <c:v>306478.91535454983</c:v>
                </c:pt>
                <c:pt idx="461">
                  <c:v>306556.68476788502</c:v>
                </c:pt>
                <c:pt idx="462">
                  <c:v>306634.43542779039</c:v>
                </c:pt>
                <c:pt idx="463">
                  <c:v>306712.16762675886</c:v>
                </c:pt>
                <c:pt idx="464">
                  <c:v>306789.8816518099</c:v>
                </c:pt>
                <c:pt idx="465">
                  <c:v>306867.57778459229</c:v>
                </c:pt>
                <c:pt idx="466">
                  <c:v>306945.25630148465</c:v>
                </c:pt>
                <c:pt idx="467">
                  <c:v>307022.91747369408</c:v>
                </c:pt>
                <c:pt idx="468">
                  <c:v>307100.56156735268</c:v>
                </c:pt>
                <c:pt idx="469">
                  <c:v>307178.18884361314</c:v>
                </c:pt>
                <c:pt idx="470">
                  <c:v>307255.79955874168</c:v>
                </c:pt>
                <c:pt idx="471">
                  <c:v>307333.39396420901</c:v>
                </c:pt>
                <c:pt idx="472">
                  <c:v>307410.97230678116</c:v>
                </c:pt>
                <c:pt idx="473">
                  <c:v>307488.53482860664</c:v>
                </c:pt>
                <c:pt idx="474">
                  <c:v>307566.08176730317</c:v>
                </c:pt>
                <c:pt idx="475">
                  <c:v>307643.61335604283</c:v>
                </c:pt>
                <c:pt idx="476">
                  <c:v>307721.12982363481</c:v>
                </c:pt>
                <c:pt idx="477">
                  <c:v>307798.63139460719</c:v>
                </c:pt>
                <c:pt idx="478">
                  <c:v>307876.11828928732</c:v>
                </c:pt>
                <c:pt idx="479">
                  <c:v>307953.59072388028</c:v>
                </c:pt>
                <c:pt idx="480">
                  <c:v>308031.048910546</c:v>
                </c:pt>
                <c:pt idx="481">
                  <c:v>308108.49305747519</c:v>
                </c:pt>
                <c:pt idx="482">
                  <c:v>308185.92336896347</c:v>
                </c:pt>
                <c:pt idx="483">
                  <c:v>308263.34004548425</c:v>
                </c:pt>
                <c:pt idx="484">
                  <c:v>308340.74328376044</c:v>
                </c:pt>
                <c:pt idx="485">
                  <c:v>308418.13327683456</c:v>
                </c:pt>
                <c:pt idx="486">
                  <c:v>308495.5102141379</c:v>
                </c:pt>
                <c:pt idx="487">
                  <c:v>308572.87428155745</c:v>
                </c:pt>
                <c:pt idx="488">
                  <c:v>308650.22566150303</c:v>
                </c:pt>
                <c:pt idx="489">
                  <c:v>308727.564532972</c:v>
                </c:pt>
                <c:pt idx="490">
                  <c:v>308804.89107161324</c:v>
                </c:pt>
                <c:pt idx="491">
                  <c:v>308882.20544978947</c:v>
                </c:pt>
                <c:pt idx="492">
                  <c:v>308959.50783663947</c:v>
                </c:pt>
                <c:pt idx="493">
                  <c:v>309036.79839813791</c:v>
                </c:pt>
                <c:pt idx="494">
                  <c:v>309114.0772971547</c:v>
                </c:pt>
                <c:pt idx="495">
                  <c:v>309191.34469351312</c:v>
                </c:pt>
                <c:pt idx="496">
                  <c:v>309268.60074404691</c:v>
                </c:pt>
                <c:pt idx="497">
                  <c:v>309345.84560265613</c:v>
                </c:pt>
                <c:pt idx="498">
                  <c:v>309423.07942036225</c:v>
                </c:pt>
                <c:pt idx="499">
                  <c:v>309500.30234536197</c:v>
                </c:pt>
                <c:pt idx="500">
                  <c:v>309577.51452307974</c:v>
                </c:pt>
                <c:pt idx="501">
                  <c:v>309654.71609622042</c:v>
                </c:pt>
                <c:pt idx="502">
                  <c:v>309731.90720481949</c:v>
                </c:pt>
                <c:pt idx="503">
                  <c:v>309809.08798629325</c:v>
                </c:pt>
                <c:pt idx="504">
                  <c:v>309886.25857548811</c:v>
                </c:pt>
                <c:pt idx="505">
                  <c:v>309963.41910472838</c:v>
                </c:pt>
                <c:pt idx="506">
                  <c:v>310040.56970386335</c:v>
                </c:pt>
                <c:pt idx="507">
                  <c:v>310117.71050031431</c:v>
                </c:pt>
                <c:pt idx="508">
                  <c:v>310194.84161911905</c:v>
                </c:pt>
                <c:pt idx="509">
                  <c:v>310271.9631829774</c:v>
                </c:pt>
                <c:pt idx="510">
                  <c:v>310349.07531229424</c:v>
                </c:pt>
                <c:pt idx="511">
                  <c:v>310426.17812522309</c:v>
                </c:pt>
                <c:pt idx="512">
                  <c:v>310503.27173770784</c:v>
                </c:pt>
                <c:pt idx="513">
                  <c:v>310580.3562635241</c:v>
                </c:pt>
                <c:pt idx="514">
                  <c:v>310657.43181432015</c:v>
                </c:pt>
                <c:pt idx="515">
                  <c:v>310734.4984996565</c:v>
                </c:pt>
                <c:pt idx="516">
                  <c:v>310811.55642704491</c:v>
                </c:pt>
                <c:pt idx="517">
                  <c:v>310888.60570198693</c:v>
                </c:pt>
                <c:pt idx="518">
                  <c:v>310965.64642801147</c:v>
                </c:pt>
                <c:pt idx="519">
                  <c:v>311042.67870671168</c:v>
                </c:pt>
                <c:pt idx="520">
                  <c:v>311119.70263778121</c:v>
                </c:pt>
                <c:pt idx="521">
                  <c:v>311196.71831904986</c:v>
                </c:pt>
                <c:pt idx="522">
                  <c:v>311273.7258465183</c:v>
                </c:pt>
                <c:pt idx="523">
                  <c:v>311350.72531439248</c:v>
                </c:pt>
                <c:pt idx="524">
                  <c:v>311427.71681511699</c:v>
                </c:pt>
                <c:pt idx="525">
                  <c:v>311504.70043940848</c:v>
                </c:pt>
                <c:pt idx="526">
                  <c:v>311581.67627628747</c:v>
                </c:pt>
                <c:pt idx="527">
                  <c:v>311658.64441311045</c:v>
                </c:pt>
                <c:pt idx="528">
                  <c:v>311735.60493560112</c:v>
                </c:pt>
                <c:pt idx="529">
                  <c:v>311812.55792788032</c:v>
                </c:pt>
                <c:pt idx="530">
                  <c:v>311889.50347249693</c:v>
                </c:pt>
                <c:pt idx="531">
                  <c:v>311966.44165045675</c:v>
                </c:pt>
                <c:pt idx="532">
                  <c:v>312043.37254125124</c:v>
                </c:pt>
                <c:pt idx="533">
                  <c:v>312120.29622288642</c:v>
                </c:pt>
                <c:pt idx="534">
                  <c:v>312197.21277191042</c:v>
                </c:pt>
                <c:pt idx="535">
                  <c:v>312274.1222634404</c:v>
                </c:pt>
                <c:pt idx="536">
                  <c:v>312351.02477119002</c:v>
                </c:pt>
                <c:pt idx="537">
                  <c:v>312427.9203674951</c:v>
                </c:pt>
                <c:pt idx="538">
                  <c:v>312504.80912333989</c:v>
                </c:pt>
                <c:pt idx="539">
                  <c:v>312581.69110838207</c:v>
                </c:pt>
                <c:pt idx="540">
                  <c:v>312658.56639097765</c:v>
                </c:pt>
                <c:pt idx="541">
                  <c:v>312735.43503820541</c:v>
                </c:pt>
                <c:pt idx="542">
                  <c:v>312812.29711589083</c:v>
                </c:pt>
                <c:pt idx="543">
                  <c:v>312889.15268862928</c:v>
                </c:pt>
                <c:pt idx="544">
                  <c:v>312966.00181980949</c:v>
                </c:pt>
                <c:pt idx="545">
                  <c:v>313042.84457163571</c:v>
                </c:pt>
                <c:pt idx="546">
                  <c:v>313119.68100515008</c:v>
                </c:pt>
                <c:pt idx="547">
                  <c:v>313196.51118025469</c:v>
                </c:pt>
                <c:pt idx="548">
                  <c:v>313273.33515573235</c:v>
                </c:pt>
                <c:pt idx="549">
                  <c:v>313350.15298926772</c:v>
                </c:pt>
                <c:pt idx="550">
                  <c:v>313426.96473746817</c:v>
                </c:pt>
                <c:pt idx="551">
                  <c:v>313503.7704558837</c:v>
                </c:pt>
                <c:pt idx="552">
                  <c:v>313580.57019902655</c:v>
                </c:pt>
                <c:pt idx="553">
                  <c:v>313657.36402039113</c:v>
                </c:pt>
                <c:pt idx="554">
                  <c:v>313734.15197247278</c:v>
                </c:pt>
                <c:pt idx="555">
                  <c:v>313810.93410678615</c:v>
                </c:pt>
                <c:pt idx="556">
                  <c:v>313887.71047388425</c:v>
                </c:pt>
                <c:pt idx="557">
                  <c:v>313964.48112337594</c:v>
                </c:pt>
                <c:pt idx="558">
                  <c:v>314041.24610394379</c:v>
                </c:pt>
                <c:pt idx="559">
                  <c:v>314118.00546336133</c:v>
                </c:pt>
                <c:pt idx="560">
                  <c:v>314194.75924851029</c:v>
                </c:pt>
                <c:pt idx="561">
                  <c:v>314271.50750539673</c:v>
                </c:pt>
                <c:pt idx="562">
                  <c:v>314348.25027916842</c:v>
                </c:pt>
                <c:pt idx="563">
                  <c:v>314424.9876141299</c:v>
                </c:pt>
                <c:pt idx="564">
                  <c:v>314501.71955375886</c:v>
                </c:pt>
                <c:pt idx="565">
                  <c:v>314578.44614072127</c:v>
                </c:pt>
                <c:pt idx="566">
                  <c:v>314655.16741688695</c:v>
                </c:pt>
                <c:pt idx="567">
                  <c:v>314731.88342334423</c:v>
                </c:pt>
                <c:pt idx="568">
                  <c:v>314808.59420041449</c:v>
                </c:pt>
                <c:pt idx="569">
                  <c:v>314885.29978766682</c:v>
                </c:pt>
                <c:pt idx="570">
                  <c:v>314962.00022393191</c:v>
                </c:pt>
                <c:pt idx="571">
                  <c:v>315038.69554731587</c:v>
                </c:pt>
                <c:pt idx="572">
                  <c:v>315115.38579521357</c:v>
                </c:pt>
                <c:pt idx="573">
                  <c:v>315192.07100432273</c:v>
                </c:pt>
                <c:pt idx="574">
                  <c:v>315268.75121065619</c:v>
                </c:pt>
                <c:pt idx="575">
                  <c:v>315345.42644955468</c:v>
                </c:pt>
                <c:pt idx="576">
                  <c:v>315422.0967557003</c:v>
                </c:pt>
                <c:pt idx="577">
                  <c:v>315498.76216312783</c:v>
                </c:pt>
                <c:pt idx="578">
                  <c:v>315575.4227052374</c:v>
                </c:pt>
                <c:pt idx="579">
                  <c:v>315652.07841480628</c:v>
                </c:pt>
                <c:pt idx="580">
                  <c:v>315728.72932400054</c:v>
                </c:pt>
                <c:pt idx="581">
                  <c:v>315805.37546438642</c:v>
                </c:pt>
                <c:pt idx="582">
                  <c:v>315882.01686694153</c:v>
                </c:pt>
                <c:pt idx="583">
                  <c:v>315958.65356206615</c:v>
                </c:pt>
                <c:pt idx="584">
                  <c:v>316035.2855795935</c:v>
                </c:pt>
                <c:pt idx="585">
                  <c:v>316111.91294880095</c:v>
                </c:pt>
                <c:pt idx="586">
                  <c:v>316188.53569842025</c:v>
                </c:pt>
                <c:pt idx="587">
                  <c:v>316265.15385664726</c:v>
                </c:pt>
                <c:pt idx="588">
                  <c:v>316341.76745115273</c:v>
                </c:pt>
                <c:pt idx="589">
                  <c:v>316418.37650909158</c:v>
                </c:pt>
                <c:pt idx="590">
                  <c:v>316494.98105711292</c:v>
                </c:pt>
                <c:pt idx="591">
                  <c:v>316571.58112136921</c:v>
                </c:pt>
                <c:pt idx="592">
                  <c:v>316648.17672752572</c:v>
                </c:pt>
                <c:pt idx="593">
                  <c:v>316724.76790076972</c:v>
                </c:pt>
                <c:pt idx="594">
                  <c:v>316801.35466581915</c:v>
                </c:pt>
                <c:pt idx="595">
                  <c:v>316877.93704693194</c:v>
                </c:pt>
                <c:pt idx="596">
                  <c:v>316954.51506791392</c:v>
                </c:pt>
                <c:pt idx="597">
                  <c:v>317031.0887521276</c:v>
                </c:pt>
                <c:pt idx="598">
                  <c:v>317107.65812250093</c:v>
                </c:pt>
                <c:pt idx="599">
                  <c:v>317184.22320153477</c:v>
                </c:pt>
                <c:pt idx="600">
                  <c:v>317260.78401131107</c:v>
                </c:pt>
                <c:pt idx="601">
                  <c:v>317337.34057350067</c:v>
                </c:pt>
                <c:pt idx="602">
                  <c:v>317413.89290937153</c:v>
                </c:pt>
                <c:pt idx="603">
                  <c:v>317490.44103979529</c:v>
                </c:pt>
                <c:pt idx="604">
                  <c:v>317566.98498525569</c:v>
                </c:pt>
                <c:pt idx="605">
                  <c:v>317643.52476585505</c:v>
                </c:pt>
                <c:pt idx="606">
                  <c:v>317720.06040132203</c:v>
                </c:pt>
                <c:pt idx="607">
                  <c:v>317796.59191101813</c:v>
                </c:pt>
                <c:pt idx="608">
                  <c:v>317873.11931394477</c:v>
                </c:pt>
                <c:pt idx="609">
                  <c:v>317949.64262875012</c:v>
                </c:pt>
                <c:pt idx="610">
                  <c:v>318026.1618737356</c:v>
                </c:pt>
                <c:pt idx="611">
                  <c:v>318102.67706686235</c:v>
                </c:pt>
                <c:pt idx="612">
                  <c:v>318179.18822575774</c:v>
                </c:pt>
                <c:pt idx="613">
                  <c:v>318255.69536772138</c:v>
                </c:pt>
                <c:pt idx="614">
                  <c:v>318332.19850973145</c:v>
                </c:pt>
                <c:pt idx="615">
                  <c:v>318408.69766845077</c:v>
                </c:pt>
                <c:pt idx="616">
                  <c:v>318485.19286023243</c:v>
                </c:pt>
                <c:pt idx="617">
                  <c:v>318561.68410112592</c:v>
                </c:pt>
                <c:pt idx="618">
                  <c:v>318638.17140688241</c:v>
                </c:pt>
                <c:pt idx="619">
                  <c:v>318714.65479296097</c:v>
                </c:pt>
                <c:pt idx="620">
                  <c:v>318791.13427453319</c:v>
                </c:pt>
                <c:pt idx="621">
                  <c:v>318867.60986648931</c:v>
                </c:pt>
                <c:pt idx="622">
                  <c:v>318944.08158344316</c:v>
                </c:pt>
                <c:pt idx="623">
                  <c:v>319020.54943973711</c:v>
                </c:pt>
                <c:pt idx="624">
                  <c:v>319097.01344944781</c:v>
                </c:pt>
                <c:pt idx="625">
                  <c:v>319173.47362639039</c:v>
                </c:pt>
                <c:pt idx="626">
                  <c:v>319249.92998412409</c:v>
                </c:pt>
                <c:pt idx="627">
                  <c:v>319326.38253595633</c:v>
                </c:pt>
                <c:pt idx="628">
                  <c:v>319402.831294948</c:v>
                </c:pt>
                <c:pt idx="629">
                  <c:v>319479.27627391776</c:v>
                </c:pt>
                <c:pt idx="630">
                  <c:v>319555.71748544677</c:v>
                </c:pt>
                <c:pt idx="631">
                  <c:v>319632.15494188288</c:v>
                </c:pt>
                <c:pt idx="632">
                  <c:v>319708.58865534537</c:v>
                </c:pt>
                <c:pt idx="633">
                  <c:v>319785.01863772876</c:v>
                </c:pt>
                <c:pt idx="634">
                  <c:v>319861.44490070746</c:v>
                </c:pt>
                <c:pt idx="635">
                  <c:v>319937.86745573976</c:v>
                </c:pt>
                <c:pt idx="636">
                  <c:v>320014.28631407151</c:v>
                </c:pt>
                <c:pt idx="637">
                  <c:v>320090.70148674061</c:v>
                </c:pt>
                <c:pt idx="638">
                  <c:v>320167.1129845808</c:v>
                </c:pt>
                <c:pt idx="639">
                  <c:v>320243.52081822517</c:v>
                </c:pt>
                <c:pt idx="640">
                  <c:v>320319.92499811028</c:v>
                </c:pt>
                <c:pt idx="641">
                  <c:v>320396.32553447946</c:v>
                </c:pt>
                <c:pt idx="642">
                  <c:v>320472.72243738698</c:v>
                </c:pt>
                <c:pt idx="643">
                  <c:v>320549.11571670097</c:v>
                </c:pt>
                <c:pt idx="644">
                  <c:v>320625.5053821074</c:v>
                </c:pt>
                <c:pt idx="645">
                  <c:v>320701.89144311316</c:v>
                </c:pt>
                <c:pt idx="646">
                  <c:v>320778.27390904952</c:v>
                </c:pt>
                <c:pt idx="647">
                  <c:v>320854.65278907551</c:v>
                </c:pt>
                <c:pt idx="648">
                  <c:v>320931.02809218108</c:v>
                </c:pt>
                <c:pt idx="649">
                  <c:v>321007.39982719021</c:v>
                </c:pt>
                <c:pt idx="650">
                  <c:v>321083.76800276403</c:v>
                </c:pt>
                <c:pt idx="651">
                  <c:v>321160.13262740389</c:v>
                </c:pt>
                <c:pt idx="652">
                  <c:v>321236.49370945455</c:v>
                </c:pt>
                <c:pt idx="653">
                  <c:v>321312.85125710681</c:v>
                </c:pt>
                <c:pt idx="654">
                  <c:v>321389.20527840033</c:v>
                </c:pt>
                <c:pt idx="655">
                  <c:v>321465.55578122684</c:v>
                </c:pt>
                <c:pt idx="656">
                  <c:v>321541.90277333255</c:v>
                </c:pt>
                <c:pt idx="657">
                  <c:v>321618.24626232125</c:v>
                </c:pt>
                <c:pt idx="658">
                  <c:v>321694.58625565656</c:v>
                </c:pt>
                <c:pt idx="659">
                  <c:v>321770.92276066478</c:v>
                </c:pt>
                <c:pt idx="660">
                  <c:v>321847.25578453747</c:v>
                </c:pt>
                <c:pt idx="661">
                  <c:v>321923.58533433394</c:v>
                </c:pt>
                <c:pt idx="662">
                  <c:v>321999.91141698364</c:v>
                </c:pt>
                <c:pt idx="663">
                  <c:v>322076.23403928877</c:v>
                </c:pt>
                <c:pt idx="664">
                  <c:v>322152.55320792645</c:v>
                </c:pt>
                <c:pt idx="665">
                  <c:v>322228.86892945133</c:v>
                </c:pt>
                <c:pt idx="666">
                  <c:v>322305.18121029739</c:v>
                </c:pt>
                <c:pt idx="667">
                  <c:v>322381.49005678098</c:v>
                </c:pt>
                <c:pt idx="668">
                  <c:v>322457.7954751022</c:v>
                </c:pt>
                <c:pt idx="669">
                  <c:v>322534.09747134772</c:v>
                </c:pt>
                <c:pt idx="670">
                  <c:v>322610.39605149237</c:v>
                </c:pt>
                <c:pt idx="671">
                  <c:v>322686.69122140174</c:v>
                </c:pt>
                <c:pt idx="672">
                  <c:v>322762.98298683384</c:v>
                </c:pt>
                <c:pt idx="673">
                  <c:v>322839.27135344129</c:v>
                </c:pt>
                <c:pt idx="674">
                  <c:v>322915.55632677331</c:v>
                </c:pt>
                <c:pt idx="675">
                  <c:v>322991.83791227749</c:v>
                </c:pt>
                <c:pt idx="676">
                  <c:v>323068.11611530191</c:v>
                </c:pt>
                <c:pt idx="677">
                  <c:v>323144.39094109682</c:v>
                </c:pt>
                <c:pt idx="678">
                  <c:v>323220.66239481658</c:v>
                </c:pt>
                <c:pt idx="679">
                  <c:v>323296.93048152141</c:v>
                </c:pt>
                <c:pt idx="680">
                  <c:v>323373.19520617934</c:v>
                </c:pt>
                <c:pt idx="681">
                  <c:v>323449.45657366747</c:v>
                </c:pt>
                <c:pt idx="682">
                  <c:v>323525.71458877414</c:v>
                </c:pt>
                <c:pt idx="683">
                  <c:v>323601.96925620036</c:v>
                </c:pt>
                <c:pt idx="684">
                  <c:v>323678.22058056161</c:v>
                </c:pt>
                <c:pt idx="685">
                  <c:v>323754.46856638917</c:v>
                </c:pt>
                <c:pt idx="686">
                  <c:v>323830.71321813192</c:v>
                </c:pt>
                <c:pt idx="687">
                  <c:v>323906.95454015798</c:v>
                </c:pt>
                <c:pt idx="688">
                  <c:v>323983.19253675581</c:v>
                </c:pt>
                <c:pt idx="689">
                  <c:v>324059.42721213604</c:v>
                </c:pt>
                <c:pt idx="690">
                  <c:v>324135.65857043292</c:v>
                </c:pt>
                <c:pt idx="691">
                  <c:v>324211.88661570556</c:v>
                </c:pt>
                <c:pt idx="692">
                  <c:v>324288.11135193956</c:v>
                </c:pt>
                <c:pt idx="693">
                  <c:v>324364.33278304816</c:v>
                </c:pt>
                <c:pt idx="694">
                  <c:v>324440.55091287394</c:v>
                </c:pt>
                <c:pt idx="695">
                  <c:v>324516.76574518951</c:v>
                </c:pt>
                <c:pt idx="696">
                  <c:v>324592.9772836995</c:v>
                </c:pt>
                <c:pt idx="697">
                  <c:v>324669.18553204159</c:v>
                </c:pt>
                <c:pt idx="698">
                  <c:v>324745.39049378759</c:v>
                </c:pt>
                <c:pt idx="699">
                  <c:v>324821.5921724448</c:v>
                </c:pt>
                <c:pt idx="700">
                  <c:v>324897.79057145747</c:v>
                </c:pt>
                <c:pt idx="701">
                  <c:v>324973.98569420731</c:v>
                </c:pt>
                <c:pt idx="702">
                  <c:v>325050.1775440154</c:v>
                </c:pt>
                <c:pt idx="703">
                  <c:v>325126.36612414301</c:v>
                </c:pt>
                <c:pt idx="704">
                  <c:v>325202.5514377926</c:v>
                </c:pt>
                <c:pt idx="705">
                  <c:v>325278.73348810914</c:v>
                </c:pt>
                <c:pt idx="706">
                  <c:v>325354.91227818088</c:v>
                </c:pt>
                <c:pt idx="707">
                  <c:v>325431.0878110411</c:v>
                </c:pt>
                <c:pt idx="708">
                  <c:v>325507.26008966798</c:v>
                </c:pt>
                <c:pt idx="709">
                  <c:v>325583.42911698692</c:v>
                </c:pt>
                <c:pt idx="710">
                  <c:v>325659.59489587066</c:v>
                </c:pt>
                <c:pt idx="711">
                  <c:v>325735.75742914039</c:v>
                </c:pt>
                <c:pt idx="712">
                  <c:v>325811.91671956709</c:v>
                </c:pt>
                <c:pt idx="713">
                  <c:v>325888.07276987226</c:v>
                </c:pt>
                <c:pt idx="714">
                  <c:v>325964.22558272851</c:v>
                </c:pt>
                <c:pt idx="715">
                  <c:v>326040.375160761</c:v>
                </c:pt>
                <c:pt idx="716">
                  <c:v>326116.52150654816</c:v>
                </c:pt>
                <c:pt idx="717">
                  <c:v>326192.66462262231</c:v>
                </c:pt>
                <c:pt idx="718">
                  <c:v>326268.80451147089</c:v>
                </c:pt>
                <c:pt idx="719">
                  <c:v>326344.94117553718</c:v>
                </c:pt>
                <c:pt idx="720">
                  <c:v>326421.0746172209</c:v>
                </c:pt>
                <c:pt idx="721">
                  <c:v>326497.20483887935</c:v>
                </c:pt>
                <c:pt idx="722">
                  <c:v>326573.33184282796</c:v>
                </c:pt>
                <c:pt idx="723">
                  <c:v>326649.45563134126</c:v>
                </c:pt>
                <c:pt idx="724">
                  <c:v>326725.57620665344</c:v>
                </c:pt>
                <c:pt idx="725">
                  <c:v>326801.69357095956</c:v>
                </c:pt>
                <c:pt idx="726">
                  <c:v>326877.80772641569</c:v>
                </c:pt>
                <c:pt idx="727">
                  <c:v>326953.91867513972</c:v>
                </c:pt>
                <c:pt idx="728">
                  <c:v>327030.02641921252</c:v>
                </c:pt>
                <c:pt idx="729">
                  <c:v>327106.13096067845</c:v>
                </c:pt>
                <c:pt idx="730">
                  <c:v>327182.23230154568</c:v>
                </c:pt>
                <c:pt idx="731">
                  <c:v>327258.33044378733</c:v>
                </c:pt>
                <c:pt idx="732">
                  <c:v>327334.42538934189</c:v>
                </c:pt>
                <c:pt idx="733">
                  <c:v>327410.51714011398</c:v>
                </c:pt>
                <c:pt idx="734">
                  <c:v>327486.60569797485</c:v>
                </c:pt>
                <c:pt idx="735">
                  <c:v>327562.691064763</c:v>
                </c:pt>
                <c:pt idx="736">
                  <c:v>327638.77324228518</c:v>
                </c:pt>
                <c:pt idx="737">
                  <c:v>327714.85223231639</c:v>
                </c:pt>
                <c:pt idx="738">
                  <c:v>327790.92803660082</c:v>
                </c:pt>
                <c:pt idx="739">
                  <c:v>327867.00065685238</c:v>
                </c:pt>
                <c:pt idx="740">
                  <c:v>327943.07009475539</c:v>
                </c:pt>
                <c:pt idx="741">
                  <c:v>328019.13635196479</c:v>
                </c:pt>
                <c:pt idx="742">
                  <c:v>328095.19943010702</c:v>
                </c:pt>
                <c:pt idx="743">
                  <c:v>328171.25933078054</c:v>
                </c:pt>
                <c:pt idx="744">
                  <c:v>328247.31605555594</c:v>
                </c:pt>
                <c:pt idx="745">
                  <c:v>328323.36960597697</c:v>
                </c:pt>
                <c:pt idx="746">
                  <c:v>328399.41998356092</c:v>
                </c:pt>
                <c:pt idx="747">
                  <c:v>328475.46718979889</c:v>
                </c:pt>
                <c:pt idx="748">
                  <c:v>328551.51122615644</c:v>
                </c:pt>
                <c:pt idx="749">
                  <c:v>328627.55209407414</c:v>
                </c:pt>
                <c:pt idx="750">
                  <c:v>328703.58979496785</c:v>
                </c:pt>
                <c:pt idx="751">
                  <c:v>328779.62433022936</c:v>
                </c:pt>
                <c:pt idx="752">
                  <c:v>328855.65570122673</c:v>
                </c:pt>
                <c:pt idx="753">
                  <c:v>328931.68390930473</c:v>
                </c:pt>
                <c:pt idx="754">
                  <c:v>329007.70895578543</c:v>
                </c:pt>
                <c:pt idx="755">
                  <c:v>329083.73084196832</c:v>
                </c:pt>
                <c:pt idx="756">
                  <c:v>329159.74956913118</c:v>
                </c:pt>
                <c:pt idx="757">
                  <c:v>329235.76513853006</c:v>
                </c:pt>
                <c:pt idx="758">
                  <c:v>329311.77755139983</c:v>
                </c:pt>
                <c:pt idx="759">
                  <c:v>329387.78680895473</c:v>
                </c:pt>
                <c:pt idx="760">
                  <c:v>329463.79291238851</c:v>
                </c:pt>
                <c:pt idx="761">
                  <c:v>329539.79586287495</c:v>
                </c:pt>
                <c:pt idx="762">
                  <c:v>329615.79566156847</c:v>
                </c:pt>
                <c:pt idx="763">
                  <c:v>329691.7923096036</c:v>
                </c:pt>
                <c:pt idx="764">
                  <c:v>329767.78580809676</c:v>
                </c:pt>
                <c:pt idx="765">
                  <c:v>329843.7761581454</c:v>
                </c:pt>
                <c:pt idx="766">
                  <c:v>329919.76336082863</c:v>
                </c:pt>
                <c:pt idx="767">
                  <c:v>329995.74741720816</c:v>
                </c:pt>
                <c:pt idx="768">
                  <c:v>330071.728328328</c:v>
                </c:pt>
                <c:pt idx="769">
                  <c:v>330147.70609521482</c:v>
                </c:pt>
                <c:pt idx="770">
                  <c:v>330223.68071887852</c:v>
                </c:pt>
                <c:pt idx="771">
                  <c:v>330299.6522003127</c:v>
                </c:pt>
                <c:pt idx="772">
                  <c:v>330375.62054049416</c:v>
                </c:pt>
                <c:pt idx="773">
                  <c:v>330451.58574038435</c:v>
                </c:pt>
                <c:pt idx="774">
                  <c:v>330527.5478009287</c:v>
                </c:pt>
                <c:pt idx="775">
                  <c:v>330603.50672305765</c:v>
                </c:pt>
                <c:pt idx="776">
                  <c:v>330679.46250768611</c:v>
                </c:pt>
                <c:pt idx="777">
                  <c:v>330755.41515571467</c:v>
                </c:pt>
                <c:pt idx="778">
                  <c:v>330831.36466802913</c:v>
                </c:pt>
                <c:pt idx="779">
                  <c:v>330907.31104550115</c:v>
                </c:pt>
                <c:pt idx="780">
                  <c:v>330983.25428898848</c:v>
                </c:pt>
                <c:pt idx="781">
                  <c:v>331059.19439933507</c:v>
                </c:pt>
                <c:pt idx="782">
                  <c:v>331135.13137737155</c:v>
                </c:pt>
                <c:pt idx="783">
                  <c:v>331211.06522391527</c:v>
                </c:pt>
                <c:pt idx="784">
                  <c:v>331286.99593977071</c:v>
                </c:pt>
                <c:pt idx="785">
                  <c:v>331362.92352572945</c:v>
                </c:pt>
                <c:pt idx="786">
                  <c:v>331438.84798257088</c:v>
                </c:pt>
                <c:pt idx="787">
                  <c:v>331514.76931106189</c:v>
                </c:pt>
                <c:pt idx="788">
                  <c:v>331590.68751195783</c:v>
                </c:pt>
                <c:pt idx="789">
                  <c:v>331666.60258600157</c:v>
                </c:pt>
                <c:pt idx="790">
                  <c:v>331742.5145339251</c:v>
                </c:pt>
                <c:pt idx="791">
                  <c:v>331818.42335644853</c:v>
                </c:pt>
                <c:pt idx="792">
                  <c:v>331894.32905428117</c:v>
                </c:pt>
                <c:pt idx="793">
                  <c:v>331970.23162812128</c:v>
                </c:pt>
                <c:pt idx="794">
                  <c:v>332046.13107865659</c:v>
                </c:pt>
                <c:pt idx="795">
                  <c:v>332122.02740656416</c:v>
                </c:pt>
                <c:pt idx="796">
                  <c:v>332197.92061251053</c:v>
                </c:pt>
                <c:pt idx="797">
                  <c:v>332273.81069715245</c:v>
                </c:pt>
                <c:pt idx="798">
                  <c:v>332349.69766113674</c:v>
                </c:pt>
                <c:pt idx="799">
                  <c:v>332425.58150509995</c:v>
                </c:pt>
                <c:pt idx="800">
                  <c:v>332501.46222966985</c:v>
                </c:pt>
                <c:pt idx="801">
                  <c:v>332577.3398354642</c:v>
                </c:pt>
                <c:pt idx="802">
                  <c:v>332653.2143230919</c:v>
                </c:pt>
                <c:pt idx="803">
                  <c:v>332729.08569315245</c:v>
                </c:pt>
                <c:pt idx="804">
                  <c:v>332804.95394623693</c:v>
                </c:pt>
                <c:pt idx="805">
                  <c:v>332880.81908292742</c:v>
                </c:pt>
                <c:pt idx="806">
                  <c:v>332956.68110379745</c:v>
                </c:pt>
                <c:pt idx="807">
                  <c:v>333032.54000941233</c:v>
                </c:pt>
                <c:pt idx="808">
                  <c:v>333108.39580032905</c:v>
                </c:pt>
                <c:pt idx="809">
                  <c:v>333184.24847709638</c:v>
                </c:pt>
                <c:pt idx="810">
                  <c:v>333260.09804025543</c:v>
                </c:pt>
                <c:pt idx="811">
                  <c:v>333335.94449033943</c:v>
                </c:pt>
                <c:pt idx="812">
                  <c:v>333411.78782787401</c:v>
                </c:pt>
                <c:pt idx="813">
                  <c:v>333487.62805337715</c:v>
                </c:pt>
                <c:pt idx="814">
                  <c:v>333563.46516735974</c:v>
                </c:pt>
                <c:pt idx="815">
                  <c:v>333639.29917032522</c:v>
                </c:pt>
                <c:pt idx="816">
                  <c:v>333715.13006277027</c:v>
                </c:pt>
                <c:pt idx="817">
                  <c:v>333790.9578451842</c:v>
                </c:pt>
                <c:pt idx="818">
                  <c:v>333866.78251804982</c:v>
                </c:pt>
                <c:pt idx="819">
                  <c:v>333942.60408184322</c:v>
                </c:pt>
                <c:pt idx="820">
                  <c:v>334018.42253703397</c:v>
                </c:pt>
                <c:pt idx="821">
                  <c:v>334094.23788408493</c:v>
                </c:pt>
                <c:pt idx="822">
                  <c:v>334170.05012345302</c:v>
                </c:pt>
                <c:pt idx="823">
                  <c:v>334245.85925558861</c:v>
                </c:pt>
                <c:pt idx="824">
                  <c:v>334321.66528093634</c:v>
                </c:pt>
                <c:pt idx="825">
                  <c:v>334397.46819993458</c:v>
                </c:pt>
                <c:pt idx="826">
                  <c:v>334473.26801301603</c:v>
                </c:pt>
                <c:pt idx="827">
                  <c:v>334549.06472060754</c:v>
                </c:pt>
                <c:pt idx="828">
                  <c:v>334624.85832313035</c:v>
                </c:pt>
                <c:pt idx="829">
                  <c:v>334700.64882100024</c:v>
                </c:pt>
                <c:pt idx="830">
                  <c:v>334776.43621462747</c:v>
                </c:pt>
                <c:pt idx="831">
                  <c:v>334852.22050441703</c:v>
                </c:pt>
                <c:pt idx="832">
                  <c:v>334928.00169076858</c:v>
                </c:pt>
                <c:pt idx="833">
                  <c:v>335003.77977407677</c:v>
                </c:pt>
                <c:pt idx="834">
                  <c:v>335079.55475473119</c:v>
                </c:pt>
                <c:pt idx="835">
                  <c:v>335155.32663311629</c:v>
                </c:pt>
                <c:pt idx="836">
                  <c:v>335231.09540961211</c:v>
                </c:pt>
                <c:pt idx="837">
                  <c:v>335306.8610845934</c:v>
                </c:pt>
                <c:pt idx="838">
                  <c:v>335382.62365843076</c:v>
                </c:pt>
                <c:pt idx="839">
                  <c:v>335458.38313148991</c:v>
                </c:pt>
                <c:pt idx="840">
                  <c:v>335534.13950413186</c:v>
                </c:pt>
                <c:pt idx="841">
                  <c:v>335609.89277671376</c:v>
                </c:pt>
                <c:pt idx="842">
                  <c:v>335685.64294958807</c:v>
                </c:pt>
                <c:pt idx="843">
                  <c:v>335761.3900231031</c:v>
                </c:pt>
                <c:pt idx="844">
                  <c:v>335837.13399760285</c:v>
                </c:pt>
                <c:pt idx="845">
                  <c:v>335912.87487342738</c:v>
                </c:pt>
                <c:pt idx="846">
                  <c:v>335988.61265091278</c:v>
                </c:pt>
                <c:pt idx="847">
                  <c:v>336064.34733039112</c:v>
                </c:pt>
                <c:pt idx="848">
                  <c:v>336140.07891219051</c:v>
                </c:pt>
                <c:pt idx="849">
                  <c:v>336215.80739663535</c:v>
                </c:pt>
                <c:pt idx="850">
                  <c:v>336291.53278404643</c:v>
                </c:pt>
                <c:pt idx="851">
                  <c:v>336367.25507474068</c:v>
                </c:pt>
                <c:pt idx="852">
                  <c:v>336442.97426903161</c:v>
                </c:pt>
                <c:pt idx="853">
                  <c:v>336518.69036722928</c:v>
                </c:pt>
                <c:pt idx="854">
                  <c:v>336594.40336963994</c:v>
                </c:pt>
                <c:pt idx="855">
                  <c:v>336670.11327656673</c:v>
                </c:pt>
                <c:pt idx="856">
                  <c:v>336745.82008830959</c:v>
                </c:pt>
                <c:pt idx="857">
                  <c:v>336821.52380516473</c:v>
                </c:pt>
                <c:pt idx="858">
                  <c:v>336897.22442742583</c:v>
                </c:pt>
                <c:pt idx="859">
                  <c:v>336972.92195538274</c:v>
                </c:pt>
                <c:pt idx="860">
                  <c:v>337048.61638932273</c:v>
                </c:pt>
                <c:pt idx="861">
                  <c:v>337124.30772952974</c:v>
                </c:pt>
                <c:pt idx="862">
                  <c:v>337199.99597628484</c:v>
                </c:pt>
                <c:pt idx="863">
                  <c:v>337275.68112986645</c:v>
                </c:pt>
                <c:pt idx="864">
                  <c:v>337351.36319054954</c:v>
                </c:pt>
                <c:pt idx="865">
                  <c:v>337427.04215860687</c:v>
                </c:pt>
                <c:pt idx="866">
                  <c:v>337502.71803430811</c:v>
                </c:pt>
                <c:pt idx="867">
                  <c:v>337578.39081792033</c:v>
                </c:pt>
                <c:pt idx="868">
                  <c:v>337654.06050970795</c:v>
                </c:pt>
                <c:pt idx="869">
                  <c:v>337729.72710993281</c:v>
                </c:pt>
                <c:pt idx="870">
                  <c:v>337805.39061885409</c:v>
                </c:pt>
                <c:pt idx="871">
                  <c:v>337881.05103672855</c:v>
                </c:pt>
                <c:pt idx="872">
                  <c:v>337956.70836381061</c:v>
                </c:pt>
                <c:pt idx="873">
                  <c:v>338032.36260035192</c:v>
                </c:pt>
                <c:pt idx="874">
                  <c:v>338108.01374660217</c:v>
                </c:pt>
                <c:pt idx="875">
                  <c:v>338183.66180280858</c:v>
                </c:pt>
                <c:pt idx="876">
                  <c:v>338259.30676921591</c:v>
                </c:pt>
                <c:pt idx="877">
                  <c:v>338334.94864606688</c:v>
                </c:pt>
                <c:pt idx="878">
                  <c:v>338410.58743360208</c:v>
                </c:pt>
                <c:pt idx="879">
                  <c:v>338486.22313205962</c:v>
                </c:pt>
                <c:pt idx="880">
                  <c:v>338561.85574167594</c:v>
                </c:pt>
                <c:pt idx="881">
                  <c:v>338637.48526268505</c:v>
                </c:pt>
                <c:pt idx="882">
                  <c:v>338713.11169531918</c:v>
                </c:pt>
                <c:pt idx="883">
                  <c:v>338788.73503980826</c:v>
                </c:pt>
                <c:pt idx="884">
                  <c:v>338864.35529638047</c:v>
                </c:pt>
                <c:pt idx="885">
                  <c:v>338939.97246526217</c:v>
                </c:pt>
                <c:pt idx="886">
                  <c:v>339015.58654667751</c:v>
                </c:pt>
                <c:pt idx="887">
                  <c:v>339091.1975408491</c:v>
                </c:pt>
                <c:pt idx="888">
                  <c:v>339166.80544799753</c:v>
                </c:pt>
                <c:pt idx="889">
                  <c:v>339242.41026834166</c:v>
                </c:pt>
                <c:pt idx="890">
                  <c:v>339318.01200209861</c:v>
                </c:pt>
                <c:pt idx="891">
                  <c:v>339393.61064948392</c:v>
                </c:pt>
                <c:pt idx="892">
                  <c:v>339469.20621071127</c:v>
                </c:pt>
                <c:pt idx="893">
                  <c:v>339544.79868599254</c:v>
                </c:pt>
                <c:pt idx="894">
                  <c:v>339620.38807553839</c:v>
                </c:pt>
                <c:pt idx="895">
                  <c:v>339695.97437955765</c:v>
                </c:pt>
                <c:pt idx="896">
                  <c:v>339771.55759825744</c:v>
                </c:pt>
                <c:pt idx="897">
                  <c:v>339847.13773184363</c:v>
                </c:pt>
                <c:pt idx="898">
                  <c:v>339922.71478052053</c:v>
                </c:pt>
                <c:pt idx="899">
                  <c:v>339998.28874449083</c:v>
                </c:pt>
                <c:pt idx="900">
                  <c:v>340073.85962395585</c:v>
                </c:pt>
                <c:pt idx="901">
                  <c:v>340149.4274191155</c:v>
                </c:pt>
                <c:pt idx="902">
                  <c:v>340224.99213016825</c:v>
                </c:pt>
                <c:pt idx="903">
                  <c:v>340300.55375731125</c:v>
                </c:pt>
                <c:pt idx="904">
                  <c:v>340376.11230074032</c:v>
                </c:pt>
                <c:pt idx="905">
                  <c:v>340451.66776064993</c:v>
                </c:pt>
                <c:pt idx="906">
                  <c:v>340527.22013723315</c:v>
                </c:pt>
                <c:pt idx="907">
                  <c:v>340602.76943068195</c:v>
                </c:pt>
                <c:pt idx="908">
                  <c:v>340678.31564118701</c:v>
                </c:pt>
                <c:pt idx="909">
                  <c:v>340753.85876893759</c:v>
                </c:pt>
                <c:pt idx="910">
                  <c:v>340829.39881412213</c:v>
                </c:pt>
                <c:pt idx="911">
                  <c:v>340904.93577692757</c:v>
                </c:pt>
                <c:pt idx="912">
                  <c:v>340980.4696575398</c:v>
                </c:pt>
                <c:pt idx="913">
                  <c:v>341056.00045614358</c:v>
                </c:pt>
                <c:pt idx="914">
                  <c:v>341131.5281729225</c:v>
                </c:pt>
                <c:pt idx="915">
                  <c:v>341207.05280805926</c:v>
                </c:pt>
                <c:pt idx="916">
                  <c:v>341282.5743617352</c:v>
                </c:pt>
                <c:pt idx="917">
                  <c:v>341358.0928341308</c:v>
                </c:pt>
                <c:pt idx="918">
                  <c:v>341433.60822542536</c:v>
                </c:pt>
                <c:pt idx="919">
                  <c:v>341509.12053579738</c:v>
                </c:pt>
                <c:pt idx="920">
                  <c:v>341584.62976542418</c:v>
                </c:pt>
                <c:pt idx="921">
                  <c:v>341660.13591448206</c:v>
                </c:pt>
                <c:pt idx="922">
                  <c:v>341735.63898314658</c:v>
                </c:pt>
                <c:pt idx="923">
                  <c:v>341811.13897159224</c:v>
                </c:pt>
                <c:pt idx="924">
                  <c:v>341886.63587999257</c:v>
                </c:pt>
                <c:pt idx="925">
                  <c:v>341962.12970852025</c:v>
                </c:pt>
                <c:pt idx="926">
                  <c:v>342037.62045734713</c:v>
                </c:pt>
                <c:pt idx="927">
                  <c:v>342113.10812664393</c:v>
                </c:pt>
                <c:pt idx="928">
                  <c:v>342188.5927165809</c:v>
                </c:pt>
                <c:pt idx="929">
                  <c:v>342264.07422732719</c:v>
                </c:pt>
                <c:pt idx="930">
                  <c:v>342339.55265905114</c:v>
                </c:pt>
                <c:pt idx="931">
                  <c:v>342415.0280119204</c:v>
                </c:pt>
                <c:pt idx="932">
                  <c:v>342490.50028610171</c:v>
                </c:pt>
                <c:pt idx="933">
                  <c:v>342565.9694817611</c:v>
                </c:pt>
                <c:pt idx="934">
                  <c:v>342641.43559906387</c:v>
                </c:pt>
                <c:pt idx="935">
                  <c:v>342716.89863817429</c:v>
                </c:pt>
                <c:pt idx="936">
                  <c:v>342792.35859925626</c:v>
                </c:pt>
                <c:pt idx="937">
                  <c:v>342867.81548247283</c:v>
                </c:pt>
                <c:pt idx="938">
                  <c:v>342943.26928798633</c:v>
                </c:pt>
                <c:pt idx="939">
                  <c:v>343018.72001595836</c:v>
                </c:pt>
                <c:pt idx="940">
                  <c:v>343094.16766654968</c:v>
                </c:pt>
                <c:pt idx="941">
                  <c:v>343169.61223992088</c:v>
                </c:pt>
                <c:pt idx="942">
                  <c:v>343245.05373623129</c:v>
                </c:pt>
                <c:pt idx="943">
                  <c:v>343320.49215563998</c:v>
                </c:pt>
                <c:pt idx="944">
                  <c:v>343395.92749830533</c:v>
                </c:pt>
                <c:pt idx="945">
                  <c:v>343471.35976438504</c:v>
                </c:pt>
                <c:pt idx="946">
                  <c:v>343546.78895403608</c:v>
                </c:pt>
                <c:pt idx="947">
                  <c:v>343622.21506741509</c:v>
                </c:pt>
                <c:pt idx="948">
                  <c:v>343697.6381046779</c:v>
                </c:pt>
                <c:pt idx="949">
                  <c:v>343773.0580659798</c:v>
                </c:pt>
                <c:pt idx="950">
                  <c:v>343848.47495147563</c:v>
                </c:pt>
                <c:pt idx="951">
                  <c:v>343923.88876131951</c:v>
                </c:pt>
                <c:pt idx="952">
                  <c:v>343999.29949566524</c:v>
                </c:pt>
                <c:pt idx="953">
                  <c:v>344074.70715466584</c:v>
                </c:pt>
                <c:pt idx="954">
                  <c:v>344150.11173847399</c:v>
                </c:pt>
                <c:pt idx="955">
                  <c:v>344225.51324724162</c:v>
                </c:pt>
                <c:pt idx="956">
                  <c:v>344300.91168112034</c:v>
                </c:pt>
                <c:pt idx="957">
                  <c:v>344376.3070402614</c:v>
                </c:pt>
                <c:pt idx="958">
                  <c:v>344451.69932481518</c:v>
                </c:pt>
                <c:pt idx="959">
                  <c:v>344527.08853493189</c:v>
                </c:pt>
                <c:pt idx="960">
                  <c:v>344602.47467076121</c:v>
                </c:pt>
                <c:pt idx="961">
                  <c:v>344677.85773245222</c:v>
                </c:pt>
                <c:pt idx="962">
                  <c:v>344753.2377201537</c:v>
                </c:pt>
                <c:pt idx="963">
                  <c:v>344828.61463401397</c:v>
                </c:pt>
                <c:pt idx="964">
                  <c:v>344903.98847418086</c:v>
                </c:pt>
                <c:pt idx="965">
                  <c:v>344979.35924080166</c:v>
                </c:pt>
                <c:pt idx="966">
                  <c:v>345054.72693402355</c:v>
                </c:pt>
                <c:pt idx="967">
                  <c:v>345130.09155399306</c:v>
                </c:pt>
                <c:pt idx="968">
                  <c:v>345205.45310085628</c:v>
                </c:pt>
                <c:pt idx="969">
                  <c:v>345280.81157475908</c:v>
                </c:pt>
                <c:pt idx="970">
                  <c:v>345356.16697584686</c:v>
                </c:pt>
                <c:pt idx="971">
                  <c:v>345431.51930426463</c:v>
                </c:pt>
                <c:pt idx="972">
                  <c:v>345506.8685601569</c:v>
                </c:pt>
                <c:pt idx="973">
                  <c:v>345582.21474366804</c:v>
                </c:pt>
                <c:pt idx="974">
                  <c:v>345657.55785494199</c:v>
                </c:pt>
                <c:pt idx="975">
                  <c:v>345732.89789412217</c:v>
                </c:pt>
                <c:pt idx="976">
                  <c:v>345808.23486135196</c:v>
                </c:pt>
                <c:pt idx="977">
                  <c:v>345883.56875677407</c:v>
                </c:pt>
                <c:pt idx="978">
                  <c:v>345958.89958053106</c:v>
                </c:pt>
                <c:pt idx="979">
                  <c:v>346034.22733276512</c:v>
                </c:pt>
                <c:pt idx="980">
                  <c:v>346109.55201361823</c:v>
                </c:pt>
                <c:pt idx="981">
                  <c:v>346184.87362323172</c:v>
                </c:pt>
                <c:pt idx="982">
                  <c:v>346260.19216174691</c:v>
                </c:pt>
                <c:pt idx="983">
                  <c:v>346335.50762930489</c:v>
                </c:pt>
                <c:pt idx="984">
                  <c:v>346410.82002604607</c:v>
                </c:pt>
                <c:pt idx="985">
                  <c:v>346486.12935211085</c:v>
                </c:pt>
                <c:pt idx="986">
                  <c:v>346561.43560763937</c:v>
                </c:pt>
                <c:pt idx="987">
                  <c:v>346636.73879277142</c:v>
                </c:pt>
                <c:pt idx="988">
                  <c:v>346712.0389076462</c:v>
                </c:pt>
                <c:pt idx="989">
                  <c:v>346787.33595240326</c:v>
                </c:pt>
                <c:pt idx="990">
                  <c:v>346862.62992718129</c:v>
                </c:pt>
                <c:pt idx="991">
                  <c:v>346937.92083211913</c:v>
                </c:pt>
                <c:pt idx="992">
                  <c:v>347013.20866735501</c:v>
                </c:pt>
                <c:pt idx="993">
                  <c:v>347088.49343302735</c:v>
                </c:pt>
                <c:pt idx="994">
                  <c:v>347163.77512927382</c:v>
                </c:pt>
                <c:pt idx="995">
                  <c:v>347239.05375623232</c:v>
                </c:pt>
                <c:pt idx="996">
                  <c:v>347314.32931404014</c:v>
                </c:pt>
                <c:pt idx="997">
                  <c:v>347389.60180283437</c:v>
                </c:pt>
                <c:pt idx="998">
                  <c:v>347464.8712227522</c:v>
                </c:pt>
                <c:pt idx="999">
                  <c:v>347540.13757393014</c:v>
                </c:pt>
                <c:pt idx="1000">
                  <c:v>347615.40085650486</c:v>
                </c:pt>
                <c:pt idx="1001">
                  <c:v>347690.66107061255</c:v>
                </c:pt>
                <c:pt idx="1002">
                  <c:v>347765.91821638937</c:v>
                </c:pt>
                <c:pt idx="1003">
                  <c:v>347841.17229397112</c:v>
                </c:pt>
                <c:pt idx="1004">
                  <c:v>347916.42330349353</c:v>
                </c:pt>
                <c:pt idx="1005">
                  <c:v>347991.67124509194</c:v>
                </c:pt>
                <c:pt idx="1006">
                  <c:v>348066.91611890169</c:v>
                </c:pt>
                <c:pt idx="1007">
                  <c:v>348142.15792505775</c:v>
                </c:pt>
                <c:pt idx="1008">
                  <c:v>348217.39666369499</c:v>
                </c:pt>
                <c:pt idx="1009">
                  <c:v>348292.63233494823</c:v>
                </c:pt>
                <c:pt idx="1010">
                  <c:v>348367.86493895174</c:v>
                </c:pt>
                <c:pt idx="1011">
                  <c:v>348443.09447583993</c:v>
                </c:pt>
                <c:pt idx="1012">
                  <c:v>348518.32094574702</c:v>
                </c:pt>
                <c:pt idx="1013">
                  <c:v>348593.54434880684</c:v>
                </c:pt>
                <c:pt idx="1014">
                  <c:v>348668.7646851532</c:v>
                </c:pt>
                <c:pt idx="1015">
                  <c:v>348743.9819549197</c:v>
                </c:pt>
                <c:pt idx="1016">
                  <c:v>348819.19615823979</c:v>
                </c:pt>
                <c:pt idx="1017">
                  <c:v>348894.40729524672</c:v>
                </c:pt>
                <c:pt idx="1018">
                  <c:v>348969.61536607362</c:v>
                </c:pt>
                <c:pt idx="1019">
                  <c:v>349044.82037085347</c:v>
                </c:pt>
                <c:pt idx="1020">
                  <c:v>349120.022309719</c:v>
                </c:pt>
                <c:pt idx="1021">
                  <c:v>349195.22118280304</c:v>
                </c:pt>
                <c:pt idx="1022">
                  <c:v>349270.41699023789</c:v>
                </c:pt>
                <c:pt idx="1023">
                  <c:v>349345.60973215598</c:v>
                </c:pt>
                <c:pt idx="1024">
                  <c:v>349420.79940868949</c:v>
                </c:pt>
                <c:pt idx="1025">
                  <c:v>349495.98601997062</c:v>
                </c:pt>
                <c:pt idx="1026">
                  <c:v>349571.16956613114</c:v>
                </c:pt>
                <c:pt idx="1027">
                  <c:v>349646.35004730296</c:v>
                </c:pt>
                <c:pt idx="1028">
                  <c:v>349721.52746361773</c:v>
                </c:pt>
                <c:pt idx="1029">
                  <c:v>349796.70181520691</c:v>
                </c:pt>
                <c:pt idx="1030">
                  <c:v>349871.87310220196</c:v>
                </c:pt>
                <c:pt idx="1031">
                  <c:v>349947.04132473411</c:v>
                </c:pt>
                <c:pt idx="1032">
                  <c:v>350022.20648293465</c:v>
                </c:pt>
                <c:pt idx="1033">
                  <c:v>350097.3685769345</c:v>
                </c:pt>
                <c:pt idx="1034">
                  <c:v>350172.52760686452</c:v>
                </c:pt>
                <c:pt idx="1035">
                  <c:v>350247.6835728556</c:v>
                </c:pt>
                <c:pt idx="1036">
                  <c:v>350322.83647503832</c:v>
                </c:pt>
                <c:pt idx="1037">
                  <c:v>350397.9863135434</c:v>
                </c:pt>
                <c:pt idx="1038">
                  <c:v>350473.13308850111</c:v>
                </c:pt>
                <c:pt idx="1039">
                  <c:v>350548.27680004184</c:v>
                </c:pt>
                <c:pt idx="1040">
                  <c:v>350623.4174482958</c:v>
                </c:pt>
                <c:pt idx="1041">
                  <c:v>350698.55503339326</c:v>
                </c:pt>
                <c:pt idx="1042">
                  <c:v>350773.68955546414</c:v>
                </c:pt>
                <c:pt idx="1043">
                  <c:v>350848.82101463835</c:v>
                </c:pt>
                <c:pt idx="1044">
                  <c:v>350923.9494110457</c:v>
                </c:pt>
                <c:pt idx="1045">
                  <c:v>350999.07474481611</c:v>
                </c:pt>
                <c:pt idx="1046">
                  <c:v>351074.19701607892</c:v>
                </c:pt>
                <c:pt idx="1047">
                  <c:v>351149.31622496381</c:v>
                </c:pt>
                <c:pt idx="1048">
                  <c:v>351224.43237160024</c:v>
                </c:pt>
                <c:pt idx="1049">
                  <c:v>351299.54545611748</c:v>
                </c:pt>
                <c:pt idx="1050">
                  <c:v>351374.65547864483</c:v>
                </c:pt>
                <c:pt idx="1051">
                  <c:v>351449.76243931148</c:v>
                </c:pt>
                <c:pt idx="1052">
                  <c:v>351524.86633824644</c:v>
                </c:pt>
                <c:pt idx="1053">
                  <c:v>351599.96717557876</c:v>
                </c:pt>
                <c:pt idx="1054">
                  <c:v>351675.06495143735</c:v>
                </c:pt>
                <c:pt idx="1055">
                  <c:v>351750.15966595104</c:v>
                </c:pt>
                <c:pt idx="1056">
                  <c:v>351825.25131924858</c:v>
                </c:pt>
                <c:pt idx="1057">
                  <c:v>351900.33991145866</c:v>
                </c:pt>
                <c:pt idx="1058">
                  <c:v>351975.42544270988</c:v>
                </c:pt>
                <c:pt idx="1059">
                  <c:v>352050.50791313068</c:v>
                </c:pt>
                <c:pt idx="1060">
                  <c:v>352125.58732284949</c:v>
                </c:pt>
                <c:pt idx="1061">
                  <c:v>352200.66367199487</c:v>
                </c:pt>
                <c:pt idx="1062">
                  <c:v>352275.73696069489</c:v>
                </c:pt>
                <c:pt idx="1063">
                  <c:v>352350.80718907784</c:v>
                </c:pt>
                <c:pt idx="1064">
                  <c:v>352425.87435727194</c:v>
                </c:pt>
                <c:pt idx="1065">
                  <c:v>352500.93846540514</c:v>
                </c:pt>
                <c:pt idx="1066">
                  <c:v>352575.99951360561</c:v>
                </c:pt>
                <c:pt idx="1067">
                  <c:v>352651.05750200123</c:v>
                </c:pt>
                <c:pt idx="1068">
                  <c:v>352726.11243071983</c:v>
                </c:pt>
                <c:pt idx="1069">
                  <c:v>352801.16429988929</c:v>
                </c:pt>
                <c:pt idx="1070">
                  <c:v>352876.21310963738</c:v>
                </c:pt>
                <c:pt idx="1071">
                  <c:v>352951.2588600918</c:v>
                </c:pt>
                <c:pt idx="1072">
                  <c:v>353026.30155138002</c:v>
                </c:pt>
                <c:pt idx="1073">
                  <c:v>353101.34118362976</c:v>
                </c:pt>
                <c:pt idx="1074">
                  <c:v>353176.37775696866</c:v>
                </c:pt>
                <c:pt idx="1075">
                  <c:v>353251.41127152392</c:v>
                </c:pt>
                <c:pt idx="1076">
                  <c:v>353326.44172742311</c:v>
                </c:pt>
                <c:pt idx="1077">
                  <c:v>353401.46912479342</c:v>
                </c:pt>
                <c:pt idx="1078">
                  <c:v>353476.49346376222</c:v>
                </c:pt>
                <c:pt idx="1079">
                  <c:v>353551.5147444568</c:v>
                </c:pt>
                <c:pt idx="1080">
                  <c:v>353626.53296700434</c:v>
                </c:pt>
                <c:pt idx="1081">
                  <c:v>353701.5481315318</c:v>
                </c:pt>
                <c:pt idx="1082">
                  <c:v>353776.56023816642</c:v>
                </c:pt>
                <c:pt idx="1083">
                  <c:v>353851.56928703515</c:v>
                </c:pt>
                <c:pt idx="1084">
                  <c:v>353926.57527826505</c:v>
                </c:pt>
                <c:pt idx="1085">
                  <c:v>354001.57821198297</c:v>
                </c:pt>
                <c:pt idx="1086">
                  <c:v>354076.57808831584</c:v>
                </c:pt>
                <c:pt idx="1087">
                  <c:v>354151.57490739034</c:v>
                </c:pt>
                <c:pt idx="1088">
                  <c:v>354226.56866933347</c:v>
                </c:pt>
                <c:pt idx="1089">
                  <c:v>354301.55937427195</c:v>
                </c:pt>
                <c:pt idx="1090">
                  <c:v>354376.54702233226</c:v>
                </c:pt>
                <c:pt idx="1091">
                  <c:v>354451.53161364119</c:v>
                </c:pt>
                <c:pt idx="1092">
                  <c:v>354526.51314832538</c:v>
                </c:pt>
                <c:pt idx="1093">
                  <c:v>354601.49162651144</c:v>
                </c:pt>
                <c:pt idx="1094">
                  <c:v>354676.46704832569</c:v>
                </c:pt>
                <c:pt idx="1095">
                  <c:v>354751.43941389472</c:v>
                </c:pt>
                <c:pt idx="1096">
                  <c:v>354826.40872334503</c:v>
                </c:pt>
                <c:pt idx="1097">
                  <c:v>354901.37497680302</c:v>
                </c:pt>
                <c:pt idx="1098">
                  <c:v>354976.33817439491</c:v>
                </c:pt>
                <c:pt idx="1099">
                  <c:v>355051.29831624712</c:v>
                </c:pt>
                <c:pt idx="1100">
                  <c:v>355126.25540248596</c:v>
                </c:pt>
                <c:pt idx="1101">
                  <c:v>355201.20943323756</c:v>
                </c:pt>
                <c:pt idx="1102">
                  <c:v>355276.16040862829</c:v>
                </c:pt>
                <c:pt idx="1103">
                  <c:v>355351.10832878423</c:v>
                </c:pt>
                <c:pt idx="1104">
                  <c:v>355426.05319383147</c:v>
                </c:pt>
                <c:pt idx="1105">
                  <c:v>355500.99500389636</c:v>
                </c:pt>
                <c:pt idx="1106">
                  <c:v>355575.93375910458</c:v>
                </c:pt>
                <c:pt idx="1107">
                  <c:v>355650.86945958243</c:v>
                </c:pt>
                <c:pt idx="1108">
                  <c:v>355725.80210545578</c:v>
                </c:pt>
                <c:pt idx="1109">
                  <c:v>355800.73169685079</c:v>
                </c:pt>
                <c:pt idx="1110">
                  <c:v>355875.65823389322</c:v>
                </c:pt>
                <c:pt idx="1111">
                  <c:v>355950.58171670901</c:v>
                </c:pt>
                <c:pt idx="1112">
                  <c:v>356025.50214542396</c:v>
                </c:pt>
                <c:pt idx="1113">
                  <c:v>356100.41952016408</c:v>
                </c:pt>
                <c:pt idx="1114">
                  <c:v>356175.33384105499</c:v>
                </c:pt>
                <c:pt idx="1115">
                  <c:v>356250.24510822271</c:v>
                </c:pt>
                <c:pt idx="1116">
                  <c:v>356325.15332179272</c:v>
                </c:pt>
                <c:pt idx="1117">
                  <c:v>356400.05848189094</c:v>
                </c:pt>
                <c:pt idx="1118">
                  <c:v>356474.96058864304</c:v>
                </c:pt>
                <c:pt idx="1119">
                  <c:v>356549.85964217468</c:v>
                </c:pt>
                <c:pt idx="1120">
                  <c:v>356624.7556426113</c:v>
                </c:pt>
                <c:pt idx="1121">
                  <c:v>356699.64859007881</c:v>
                </c:pt>
                <c:pt idx="1122">
                  <c:v>356774.53848470264</c:v>
                </c:pt>
                <c:pt idx="1123">
                  <c:v>356849.4253266083</c:v>
                </c:pt>
                <c:pt idx="1124">
                  <c:v>356924.30911592144</c:v>
                </c:pt>
                <c:pt idx="1125">
                  <c:v>356999.18985276757</c:v>
                </c:pt>
                <c:pt idx="1126">
                  <c:v>357074.067537272</c:v>
                </c:pt>
                <c:pt idx="1127">
                  <c:v>357148.94216956024</c:v>
                </c:pt>
                <c:pt idx="1128">
                  <c:v>357223.813749758</c:v>
                </c:pt>
                <c:pt idx="1129">
                  <c:v>357298.68227799027</c:v>
                </c:pt>
                <c:pt idx="1130">
                  <c:v>357373.54775438271</c:v>
                </c:pt>
                <c:pt idx="1131">
                  <c:v>357448.41017906059</c:v>
                </c:pt>
                <c:pt idx="1132">
                  <c:v>357523.26955214923</c:v>
                </c:pt>
                <c:pt idx="1133">
                  <c:v>357598.12587377394</c:v>
                </c:pt>
                <c:pt idx="1134">
                  <c:v>357672.97914406011</c:v>
                </c:pt>
                <c:pt idx="1135">
                  <c:v>357747.82936313289</c:v>
                </c:pt>
                <c:pt idx="1136">
                  <c:v>357822.67653111753</c:v>
                </c:pt>
                <c:pt idx="1137">
                  <c:v>357897.52064813935</c:v>
                </c:pt>
                <c:pt idx="1138">
                  <c:v>357972.36171432358</c:v>
                </c:pt>
                <c:pt idx="1139">
                  <c:v>358047.19972979528</c:v>
                </c:pt>
                <c:pt idx="1140">
                  <c:v>358122.03469467966</c:v>
                </c:pt>
                <c:pt idx="1141">
                  <c:v>358196.86660910182</c:v>
                </c:pt>
                <c:pt idx="1142">
                  <c:v>358271.69547318708</c:v>
                </c:pt>
                <c:pt idx="1143">
                  <c:v>358346.52128706023</c:v>
                </c:pt>
                <c:pt idx="1144">
                  <c:v>358421.34405084659</c:v>
                </c:pt>
                <c:pt idx="1145">
                  <c:v>358496.16376467119</c:v>
                </c:pt>
                <c:pt idx="1146">
                  <c:v>358570.98042865901</c:v>
                </c:pt>
                <c:pt idx="1147">
                  <c:v>358645.79404293507</c:v>
                </c:pt>
                <c:pt idx="1148">
                  <c:v>358720.60460762447</c:v>
                </c:pt>
                <c:pt idx="1149">
                  <c:v>358795.41212285211</c:v>
                </c:pt>
                <c:pt idx="1150">
                  <c:v>358870.21658874297</c:v>
                </c:pt>
                <c:pt idx="1151">
                  <c:v>358945.01800542214</c:v>
                </c:pt>
                <c:pt idx="1152">
                  <c:v>359019.8163730143</c:v>
                </c:pt>
                <c:pt idx="1153">
                  <c:v>359094.61169164465</c:v>
                </c:pt>
                <c:pt idx="1154">
                  <c:v>359169.40396143787</c:v>
                </c:pt>
                <c:pt idx="1155">
                  <c:v>359244.19318251911</c:v>
                </c:pt>
                <c:pt idx="1156">
                  <c:v>359318.97935501288</c:v>
                </c:pt>
                <c:pt idx="1157">
                  <c:v>359393.76247904432</c:v>
                </c:pt>
                <c:pt idx="1158">
                  <c:v>359468.54255473817</c:v>
                </c:pt>
                <c:pt idx="1159">
                  <c:v>359543.31958221924</c:v>
                </c:pt>
                <c:pt idx="1160">
                  <c:v>359618.09356161236</c:v>
                </c:pt>
                <c:pt idx="1161">
                  <c:v>359692.86449304235</c:v>
                </c:pt>
                <c:pt idx="1162">
                  <c:v>359767.63237663388</c:v>
                </c:pt>
                <c:pt idx="1163">
                  <c:v>359842.39721251186</c:v>
                </c:pt>
                <c:pt idx="1164">
                  <c:v>359917.15900080086</c:v>
                </c:pt>
                <c:pt idx="1165">
                  <c:v>359991.91774162574</c:v>
                </c:pt>
                <c:pt idx="1166">
                  <c:v>360066.67343511118</c:v>
                </c:pt>
                <c:pt idx="1167">
                  <c:v>360141.42608138191</c:v>
                </c:pt>
                <c:pt idx="1168">
                  <c:v>360216.17568056262</c:v>
                </c:pt>
                <c:pt idx="1169">
                  <c:v>360290.92223277787</c:v>
                </c:pt>
                <c:pt idx="1170">
                  <c:v>360365.66573815246</c:v>
                </c:pt>
                <c:pt idx="1171">
                  <c:v>360440.40619681106</c:v>
                </c:pt>
                <c:pt idx="1172">
                  <c:v>360515.14360887813</c:v>
                </c:pt>
                <c:pt idx="1173">
                  <c:v>360589.87797447835</c:v>
                </c:pt>
                <c:pt idx="1174">
                  <c:v>360664.6092937364</c:v>
                </c:pt>
                <c:pt idx="1175">
                  <c:v>360739.33756677684</c:v>
                </c:pt>
                <c:pt idx="1176">
                  <c:v>360814.06279372424</c:v>
                </c:pt>
                <c:pt idx="1177">
                  <c:v>360888.78497470322</c:v>
                </c:pt>
                <c:pt idx="1178">
                  <c:v>360963.50410983822</c:v>
                </c:pt>
                <c:pt idx="1179">
                  <c:v>361038.22019925388</c:v>
                </c:pt>
                <c:pt idx="1180">
                  <c:v>361112.93324307475</c:v>
                </c:pt>
                <c:pt idx="1181">
                  <c:v>361187.64324142522</c:v>
                </c:pt>
                <c:pt idx="1182">
                  <c:v>361262.35019442998</c:v>
                </c:pt>
                <c:pt idx="1183">
                  <c:v>361337.05410221335</c:v>
                </c:pt>
                <c:pt idx="1184">
                  <c:v>361411.75496489985</c:v>
                </c:pt>
                <c:pt idx="1185">
                  <c:v>361486.45278261404</c:v>
                </c:pt>
                <c:pt idx="1186">
                  <c:v>361561.14755548036</c:v>
                </c:pt>
                <c:pt idx="1187">
                  <c:v>361635.83928362309</c:v>
                </c:pt>
                <c:pt idx="1188">
                  <c:v>361710.52796716685</c:v>
                </c:pt>
                <c:pt idx="1189">
                  <c:v>361785.21360623604</c:v>
                </c:pt>
                <c:pt idx="1190">
                  <c:v>361859.89620095503</c:v>
                </c:pt>
                <c:pt idx="1191">
                  <c:v>361934.57575144817</c:v>
                </c:pt>
                <c:pt idx="1192">
                  <c:v>362009.25225783995</c:v>
                </c:pt>
                <c:pt idx="1193">
                  <c:v>362083.92572025477</c:v>
                </c:pt>
                <c:pt idx="1194">
                  <c:v>362158.59613881691</c:v>
                </c:pt>
                <c:pt idx="1195">
                  <c:v>362233.26351365069</c:v>
                </c:pt>
                <c:pt idx="1196">
                  <c:v>362307.92784488061</c:v>
                </c:pt>
                <c:pt idx="1197">
                  <c:v>362382.58913263096</c:v>
                </c:pt>
                <c:pt idx="1198">
                  <c:v>362457.24737702595</c:v>
                </c:pt>
                <c:pt idx="1199">
                  <c:v>362531.90257819003</c:v>
                </c:pt>
                <c:pt idx="1200">
                  <c:v>362606.55473624758</c:v>
                </c:pt>
                <c:pt idx="1201">
                  <c:v>362681.2038513227</c:v>
                </c:pt>
                <c:pt idx="1202">
                  <c:v>362755.84992353973</c:v>
                </c:pt>
                <c:pt idx="1203">
                  <c:v>362830.49295302306</c:v>
                </c:pt>
                <c:pt idx="1204">
                  <c:v>362905.1329398969</c:v>
                </c:pt>
                <c:pt idx="1205">
                  <c:v>362979.76988428546</c:v>
                </c:pt>
                <c:pt idx="1206">
                  <c:v>363054.40378631302</c:v>
                </c:pt>
                <c:pt idx="1207">
                  <c:v>363129.03464610392</c:v>
                </c:pt>
                <c:pt idx="1208">
                  <c:v>363203.66246378224</c:v>
                </c:pt>
                <c:pt idx="1209">
                  <c:v>363278.28723947232</c:v>
                </c:pt>
                <c:pt idx="1210">
                  <c:v>363352.90897329827</c:v>
                </c:pt>
                <c:pt idx="1211">
                  <c:v>363427.52766538429</c:v>
                </c:pt>
                <c:pt idx="1212">
                  <c:v>363502.14331585466</c:v>
                </c:pt>
                <c:pt idx="1213">
                  <c:v>363576.75592483353</c:v>
                </c:pt>
                <c:pt idx="1214">
                  <c:v>363651.36549244513</c:v>
                </c:pt>
                <c:pt idx="1215">
                  <c:v>363725.97201881354</c:v>
                </c:pt>
                <c:pt idx="1216">
                  <c:v>363800.57550406293</c:v>
                </c:pt>
                <c:pt idx="1217">
                  <c:v>363875.17594831757</c:v>
                </c:pt>
                <c:pt idx="1218">
                  <c:v>363949.77335170144</c:v>
                </c:pt>
                <c:pt idx="1219">
                  <c:v>364024.36771433876</c:v>
                </c:pt>
                <c:pt idx="1220">
                  <c:v>364098.95903635363</c:v>
                </c:pt>
                <c:pt idx="1221">
                  <c:v>364173.54731787019</c:v>
                </c:pt>
                <c:pt idx="1222">
                  <c:v>364248.13255901256</c:v>
                </c:pt>
                <c:pt idx="1223">
                  <c:v>364322.71475990477</c:v>
                </c:pt>
                <c:pt idx="1224">
                  <c:v>364397.2939206711</c:v>
                </c:pt>
                <c:pt idx="1225">
                  <c:v>364471.87004143535</c:v>
                </c:pt>
                <c:pt idx="1226">
                  <c:v>364546.44312232174</c:v>
                </c:pt>
                <c:pt idx="1227">
                  <c:v>364621.01316345448</c:v>
                </c:pt>
                <c:pt idx="1228">
                  <c:v>364695.58016495733</c:v>
                </c:pt>
                <c:pt idx="1229">
                  <c:v>364770.14412695466</c:v>
                </c:pt>
                <c:pt idx="1230">
                  <c:v>364844.70504957018</c:v>
                </c:pt>
                <c:pt idx="1231">
                  <c:v>364919.26293292822</c:v>
                </c:pt>
                <c:pt idx="1232">
                  <c:v>364993.81777715264</c:v>
                </c:pt>
                <c:pt idx="1233">
                  <c:v>365068.36958236754</c:v>
                </c:pt>
                <c:pt idx="1234">
                  <c:v>365142.9183486969</c:v>
                </c:pt>
                <c:pt idx="1235">
                  <c:v>365217.4640762647</c:v>
                </c:pt>
                <c:pt idx="1236">
                  <c:v>365292.00676519511</c:v>
                </c:pt>
                <c:pt idx="1237">
                  <c:v>365366.54641561181</c:v>
                </c:pt>
                <c:pt idx="1238">
                  <c:v>365441.08302763896</c:v>
                </c:pt>
                <c:pt idx="1239">
                  <c:v>365515.61660140066</c:v>
                </c:pt>
                <c:pt idx="1240">
                  <c:v>365590.1471370206</c:v>
                </c:pt>
                <c:pt idx="1241">
                  <c:v>365664.67463462288</c:v>
                </c:pt>
                <c:pt idx="1242">
                  <c:v>365739.19909433147</c:v>
                </c:pt>
                <c:pt idx="1243">
                  <c:v>365813.72051627043</c:v>
                </c:pt>
                <c:pt idx="1244">
                  <c:v>365888.23890056351</c:v>
                </c:pt>
                <c:pt idx="1245">
                  <c:v>365962.75424733479</c:v>
                </c:pt>
                <c:pt idx="1246">
                  <c:v>366037.26655670803</c:v>
                </c:pt>
                <c:pt idx="1247">
                  <c:v>366111.77582880721</c:v>
                </c:pt>
                <c:pt idx="1248">
                  <c:v>366186.2820637562</c:v>
                </c:pt>
                <c:pt idx="1249">
                  <c:v>366260.78526167915</c:v>
                </c:pt>
                <c:pt idx="1250">
                  <c:v>366335.28542269964</c:v>
                </c:pt>
                <c:pt idx="1251">
                  <c:v>366409.78254694166</c:v>
                </c:pt>
                <c:pt idx="1252">
                  <c:v>366484.27663452917</c:v>
                </c:pt>
                <c:pt idx="1253">
                  <c:v>366558.76768558606</c:v>
                </c:pt>
                <c:pt idx="1254">
                  <c:v>366633.25570023607</c:v>
                </c:pt>
                <c:pt idx="1255">
                  <c:v>366707.74067860312</c:v>
                </c:pt>
                <c:pt idx="1256">
                  <c:v>366782.22262081108</c:v>
                </c:pt>
                <c:pt idx="1257">
                  <c:v>366856.70152698382</c:v>
                </c:pt>
                <c:pt idx="1258">
                  <c:v>366931.17739724508</c:v>
                </c:pt>
                <c:pt idx="1259">
                  <c:v>367005.65023171884</c:v>
                </c:pt>
                <c:pt idx="1260">
                  <c:v>367080.12003052881</c:v>
                </c:pt>
                <c:pt idx="1261">
                  <c:v>367154.5867937989</c:v>
                </c:pt>
                <c:pt idx="1262">
                  <c:v>367229.05052165291</c:v>
                </c:pt>
                <c:pt idx="1263">
                  <c:v>367303.51121421461</c:v>
                </c:pt>
                <c:pt idx="1264">
                  <c:v>367377.96887160785</c:v>
                </c:pt>
                <c:pt idx="1265">
                  <c:v>367452.42349395622</c:v>
                </c:pt>
                <c:pt idx="1266">
                  <c:v>367526.8750813838</c:v>
                </c:pt>
                <c:pt idx="1267">
                  <c:v>367601.32363401429</c:v>
                </c:pt>
                <c:pt idx="1268">
                  <c:v>367675.76915197138</c:v>
                </c:pt>
                <c:pt idx="1269">
                  <c:v>367750.21163537883</c:v>
                </c:pt>
                <c:pt idx="1270">
                  <c:v>367824.65108436055</c:v>
                </c:pt>
                <c:pt idx="1271">
                  <c:v>367899.08749904024</c:v>
                </c:pt>
                <c:pt idx="1272">
                  <c:v>367973.52087954152</c:v>
                </c:pt>
                <c:pt idx="1273">
                  <c:v>368047.95122598822</c:v>
                </c:pt>
                <c:pt idx="1274">
                  <c:v>368122.37853850418</c:v>
                </c:pt>
                <c:pt idx="1275">
                  <c:v>368196.80281721306</c:v>
                </c:pt>
                <c:pt idx="1276">
                  <c:v>368271.22406223853</c:v>
                </c:pt>
                <c:pt idx="1277">
                  <c:v>368345.64227370446</c:v>
                </c:pt>
                <c:pt idx="1278">
                  <c:v>368420.05745173432</c:v>
                </c:pt>
                <c:pt idx="1279">
                  <c:v>368494.46959645202</c:v>
                </c:pt>
                <c:pt idx="1280">
                  <c:v>368568.87870798126</c:v>
                </c:pt>
                <c:pt idx="1281">
                  <c:v>368643.2847864455</c:v>
                </c:pt>
                <c:pt idx="1282">
                  <c:v>368717.68783196871</c:v>
                </c:pt>
                <c:pt idx="1283">
                  <c:v>368792.08784467442</c:v>
                </c:pt>
                <c:pt idx="1284">
                  <c:v>368866.48482468637</c:v>
                </c:pt>
                <c:pt idx="1285">
                  <c:v>368940.87877212832</c:v>
                </c:pt>
                <c:pt idx="1286">
                  <c:v>369015.26968712365</c:v>
                </c:pt>
                <c:pt idx="1287">
                  <c:v>369089.65756979637</c:v>
                </c:pt>
                <c:pt idx="1288">
                  <c:v>369164.04242026981</c:v>
                </c:pt>
                <c:pt idx="1289">
                  <c:v>369238.42423866777</c:v>
                </c:pt>
                <c:pt idx="1290">
                  <c:v>369312.80302511388</c:v>
                </c:pt>
                <c:pt idx="1291">
                  <c:v>369387.17877973191</c:v>
                </c:pt>
                <c:pt idx="1292">
                  <c:v>369461.55150264525</c:v>
                </c:pt>
                <c:pt idx="1293">
                  <c:v>369535.9211939777</c:v>
                </c:pt>
                <c:pt idx="1294">
                  <c:v>369610.28785385285</c:v>
                </c:pt>
                <c:pt idx="1295">
                  <c:v>369684.6514823942</c:v>
                </c:pt>
                <c:pt idx="1296">
                  <c:v>369759.01207972539</c:v>
                </c:pt>
                <c:pt idx="1297">
                  <c:v>369833.36964597012</c:v>
                </c:pt>
                <c:pt idx="1298">
                  <c:v>369907.72418125195</c:v>
                </c:pt>
                <c:pt idx="1299">
                  <c:v>369982.07568569441</c:v>
                </c:pt>
                <c:pt idx="1300">
                  <c:v>370056.42415942112</c:v>
                </c:pt>
                <c:pt idx="1301">
                  <c:v>370130.76960255555</c:v>
                </c:pt>
                <c:pt idx="1302">
                  <c:v>370205.11201522138</c:v>
                </c:pt>
                <c:pt idx="1303">
                  <c:v>370279.45139754226</c:v>
                </c:pt>
                <c:pt idx="1304">
                  <c:v>370353.78774964169</c:v>
                </c:pt>
                <c:pt idx="1305">
                  <c:v>370428.12107164308</c:v>
                </c:pt>
                <c:pt idx="1306">
                  <c:v>370502.45136367017</c:v>
                </c:pt>
                <c:pt idx="1307">
                  <c:v>370576.77862584637</c:v>
                </c:pt>
                <c:pt idx="1308">
                  <c:v>370651.10285829531</c:v>
                </c:pt>
                <c:pt idx="1309">
                  <c:v>370725.42406114039</c:v>
                </c:pt>
                <c:pt idx="1310">
                  <c:v>370799.74223450525</c:v>
                </c:pt>
                <c:pt idx="1311">
                  <c:v>370874.05737851339</c:v>
                </c:pt>
                <c:pt idx="1312">
                  <c:v>370948.36949328828</c:v>
                </c:pt>
                <c:pt idx="1313">
                  <c:v>371022.67857895355</c:v>
                </c:pt>
                <c:pt idx="1314">
                  <c:v>371096.98463563254</c:v>
                </c:pt>
                <c:pt idx="1315">
                  <c:v>371171.28766344889</c:v>
                </c:pt>
                <c:pt idx="1316">
                  <c:v>371245.58766252594</c:v>
                </c:pt>
                <c:pt idx="1317">
                  <c:v>371319.88463298732</c:v>
                </c:pt>
                <c:pt idx="1318">
                  <c:v>371394.17857495637</c:v>
                </c:pt>
                <c:pt idx="1319">
                  <c:v>371468.46948855673</c:v>
                </c:pt>
                <c:pt idx="1320">
                  <c:v>371542.75737391174</c:v>
                </c:pt>
                <c:pt idx="1321">
                  <c:v>371617.04223114491</c:v>
                </c:pt>
                <c:pt idx="1322">
                  <c:v>371691.3240603797</c:v>
                </c:pt>
                <c:pt idx="1323">
                  <c:v>371765.60286173958</c:v>
                </c:pt>
                <c:pt idx="1324">
                  <c:v>371839.878635348</c:v>
                </c:pt>
                <c:pt idx="1325">
                  <c:v>371914.15138132829</c:v>
                </c:pt>
                <c:pt idx="1326">
                  <c:v>371988.42109980405</c:v>
                </c:pt>
                <c:pt idx="1327">
                  <c:v>372062.68779089872</c:v>
                </c:pt>
                <c:pt idx="1328">
                  <c:v>372136.95145473548</c:v>
                </c:pt>
                <c:pt idx="1329">
                  <c:v>372211.21209143795</c:v>
                </c:pt>
                <c:pt idx="1330">
                  <c:v>372285.46970112954</c:v>
                </c:pt>
                <c:pt idx="1331">
                  <c:v>372359.72428393358</c:v>
                </c:pt>
                <c:pt idx="1332">
                  <c:v>372433.97583997354</c:v>
                </c:pt>
                <c:pt idx="1333">
                  <c:v>372508.22436937282</c:v>
                </c:pt>
                <c:pt idx="1334">
                  <c:v>372582.4698722547</c:v>
                </c:pt>
                <c:pt idx="1335">
                  <c:v>372656.7123487427</c:v>
                </c:pt>
                <c:pt idx="1336">
                  <c:v>372730.95179896016</c:v>
                </c:pt>
                <c:pt idx="1337">
                  <c:v>372805.18822303048</c:v>
                </c:pt>
                <c:pt idx="1338">
                  <c:v>372879.42162107694</c:v>
                </c:pt>
                <c:pt idx="1339">
                  <c:v>372953.651993223</c:v>
                </c:pt>
                <c:pt idx="1340">
                  <c:v>373027.87933959207</c:v>
                </c:pt>
                <c:pt idx="1341">
                  <c:v>373102.1036603073</c:v>
                </c:pt>
                <c:pt idx="1342">
                  <c:v>373176.32495549216</c:v>
                </c:pt>
                <c:pt idx="1343">
                  <c:v>373250.54322527006</c:v>
                </c:pt>
                <c:pt idx="1344">
                  <c:v>373324.7584697642</c:v>
                </c:pt>
                <c:pt idx="1345">
                  <c:v>373398.97068909806</c:v>
                </c:pt>
                <c:pt idx="1346">
                  <c:v>373473.17988339497</c:v>
                </c:pt>
                <c:pt idx="1347">
                  <c:v>373547.38605277805</c:v>
                </c:pt>
                <c:pt idx="1348">
                  <c:v>373621.58919737075</c:v>
                </c:pt>
                <c:pt idx="1349">
                  <c:v>373695.78931729647</c:v>
                </c:pt>
                <c:pt idx="1350">
                  <c:v>373769.98641267832</c:v>
                </c:pt>
                <c:pt idx="1351">
                  <c:v>373844.18048363976</c:v>
                </c:pt>
                <c:pt idx="1352">
                  <c:v>373918.37153030402</c:v>
                </c:pt>
                <c:pt idx="1353">
                  <c:v>373992.55955279444</c:v>
                </c:pt>
                <c:pt idx="1354">
                  <c:v>374066.74455123418</c:v>
                </c:pt>
                <c:pt idx="1355">
                  <c:v>374140.92652574671</c:v>
                </c:pt>
                <c:pt idx="1356">
                  <c:v>374215.10547645524</c:v>
                </c:pt>
                <c:pt idx="1357">
                  <c:v>374289.28140348295</c:v>
                </c:pt>
                <c:pt idx="1358">
                  <c:v>374363.45430695318</c:v>
                </c:pt>
                <c:pt idx="1359">
                  <c:v>374437.62418698915</c:v>
                </c:pt>
                <c:pt idx="1360">
                  <c:v>374511.79104371404</c:v>
                </c:pt>
                <c:pt idx="1361">
                  <c:v>374585.95487725129</c:v>
                </c:pt>
                <c:pt idx="1362">
                  <c:v>374660.11568772403</c:v>
                </c:pt>
                <c:pt idx="1363">
                  <c:v>374734.27347525553</c:v>
                </c:pt>
                <c:pt idx="1364">
                  <c:v>374808.4282399689</c:v>
                </c:pt>
                <c:pt idx="1365">
                  <c:v>374882.5799819876</c:v>
                </c:pt>
                <c:pt idx="1366">
                  <c:v>374956.72870143462</c:v>
                </c:pt>
                <c:pt idx="1367">
                  <c:v>375030.87439843331</c:v>
                </c:pt>
                <c:pt idx="1368">
                  <c:v>375105.01707310684</c:v>
                </c:pt>
                <c:pt idx="1369">
                  <c:v>375179.15672557848</c:v>
                </c:pt>
                <c:pt idx="1370">
                  <c:v>375253.29335597134</c:v>
                </c:pt>
                <c:pt idx="1371">
                  <c:v>375327.42696440872</c:v>
                </c:pt>
                <c:pt idx="1372">
                  <c:v>375401.55755101371</c:v>
                </c:pt>
                <c:pt idx="1373">
                  <c:v>375475.68511590955</c:v>
                </c:pt>
                <c:pt idx="1374">
                  <c:v>375549.80965921935</c:v>
                </c:pt>
                <c:pt idx="1375">
                  <c:v>375623.93118106644</c:v>
                </c:pt>
                <c:pt idx="1376">
                  <c:v>375698.04968157382</c:v>
                </c:pt>
                <c:pt idx="1377">
                  <c:v>375772.16516086477</c:v>
                </c:pt>
                <c:pt idx="1378">
                  <c:v>375846.27761906228</c:v>
                </c:pt>
                <c:pt idx="1379">
                  <c:v>375920.38705628971</c:v>
                </c:pt>
                <c:pt idx="1380">
                  <c:v>375994.49347267009</c:v>
                </c:pt>
                <c:pt idx="1381">
                  <c:v>376068.59686832677</c:v>
                </c:pt>
                <c:pt idx="1382">
                  <c:v>376142.69724338251</c:v>
                </c:pt>
                <c:pt idx="1383">
                  <c:v>376216.79459796066</c:v>
                </c:pt>
                <c:pt idx="1384">
                  <c:v>376290.88893218437</c:v>
                </c:pt>
                <c:pt idx="1385">
                  <c:v>376364.98024617683</c:v>
                </c:pt>
                <c:pt idx="1386">
                  <c:v>376439.06854006107</c:v>
                </c:pt>
                <c:pt idx="1387">
                  <c:v>376513.15381396015</c:v>
                </c:pt>
                <c:pt idx="1388">
                  <c:v>376587.23606799729</c:v>
                </c:pt>
                <c:pt idx="1389">
                  <c:v>376661.31530229544</c:v>
                </c:pt>
                <c:pt idx="1390">
                  <c:v>376735.3915169778</c:v>
                </c:pt>
                <c:pt idx="1391">
                  <c:v>376809.46471216751</c:v>
                </c:pt>
                <c:pt idx="1392">
                  <c:v>376883.53488798754</c:v>
                </c:pt>
                <c:pt idx="1393">
                  <c:v>376957.602044561</c:v>
                </c:pt>
                <c:pt idx="1394">
                  <c:v>377031.66618201102</c:v>
                </c:pt>
                <c:pt idx="1395">
                  <c:v>377105.72730046074</c:v>
                </c:pt>
                <c:pt idx="1396">
                  <c:v>377179.78540003306</c:v>
                </c:pt>
                <c:pt idx="1397">
                  <c:v>377253.84048085113</c:v>
                </c:pt>
                <c:pt idx="1398">
                  <c:v>377327.89254303795</c:v>
                </c:pt>
                <c:pt idx="1399">
                  <c:v>377401.94158671668</c:v>
                </c:pt>
                <c:pt idx="1400">
                  <c:v>377475.98761201021</c:v>
                </c:pt>
                <c:pt idx="1401">
                  <c:v>377550.03061904182</c:v>
                </c:pt>
                <c:pt idx="1402">
                  <c:v>377624.07060793426</c:v>
                </c:pt>
                <c:pt idx="1403">
                  <c:v>377698.10757881077</c:v>
                </c:pt>
                <c:pt idx="1404">
                  <c:v>377772.14153179427</c:v>
                </c:pt>
                <c:pt idx="1405">
                  <c:v>377846.17246700783</c:v>
                </c:pt>
                <c:pt idx="1406">
                  <c:v>377920.20038457442</c:v>
                </c:pt>
                <c:pt idx="1407">
                  <c:v>377994.2252846171</c:v>
                </c:pt>
                <c:pt idx="1408">
                  <c:v>378068.24716725887</c:v>
                </c:pt>
                <c:pt idx="1409">
                  <c:v>378142.26603262272</c:v>
                </c:pt>
                <c:pt idx="1410">
                  <c:v>378216.28188083164</c:v>
                </c:pt>
                <c:pt idx="1411">
                  <c:v>378290.29471200862</c:v>
                </c:pt>
                <c:pt idx="1412">
                  <c:v>378364.30452627665</c:v>
                </c:pt>
                <c:pt idx="1413">
                  <c:v>378438.31132375868</c:v>
                </c:pt>
                <c:pt idx="1414">
                  <c:v>378512.31510457781</c:v>
                </c:pt>
                <c:pt idx="1415">
                  <c:v>378586.31586885685</c:v>
                </c:pt>
                <c:pt idx="1416">
                  <c:v>378660.31361671875</c:v>
                </c:pt>
                <c:pt idx="1417">
                  <c:v>378734.30834828661</c:v>
                </c:pt>
                <c:pt idx="1418">
                  <c:v>378808.30006368336</c:v>
                </c:pt>
                <c:pt idx="1419">
                  <c:v>378882.28876303183</c:v>
                </c:pt>
                <c:pt idx="1420">
                  <c:v>378956.27444645506</c:v>
                </c:pt>
                <c:pt idx="1421">
                  <c:v>379030.25711407606</c:v>
                </c:pt>
                <c:pt idx="1422">
                  <c:v>379104.23676601762</c:v>
                </c:pt>
                <c:pt idx="1423">
                  <c:v>379178.21340240276</c:v>
                </c:pt>
                <c:pt idx="1424">
                  <c:v>379252.18702335435</c:v>
                </c:pt>
                <c:pt idx="1425">
                  <c:v>379326.15762899531</c:v>
                </c:pt>
                <c:pt idx="1426">
                  <c:v>379400.12521944847</c:v>
                </c:pt>
                <c:pt idx="1427">
                  <c:v>379474.08979483694</c:v>
                </c:pt>
                <c:pt idx="1428">
                  <c:v>379548.05135528359</c:v>
                </c:pt>
                <c:pt idx="1429">
                  <c:v>379622.00990091119</c:v>
                </c:pt>
                <c:pt idx="1430">
                  <c:v>379695.96543184272</c:v>
                </c:pt>
                <c:pt idx="1431">
                  <c:v>379769.91794820101</c:v>
                </c:pt>
                <c:pt idx="1432">
                  <c:v>379843.86745010893</c:v>
                </c:pt>
                <c:pt idx="1433">
                  <c:v>379917.81393768941</c:v>
                </c:pt>
                <c:pt idx="1434">
                  <c:v>379991.75741106539</c:v>
                </c:pt>
                <c:pt idx="1435">
                  <c:v>380065.6978703597</c:v>
                </c:pt>
                <c:pt idx="1436">
                  <c:v>380139.63531569508</c:v>
                </c:pt>
                <c:pt idx="1437">
                  <c:v>380213.56974719447</c:v>
                </c:pt>
                <c:pt idx="1438">
                  <c:v>380287.50116498087</c:v>
                </c:pt>
                <c:pt idx="1439">
                  <c:v>380361.42956917681</c:v>
                </c:pt>
                <c:pt idx="1440">
                  <c:v>380435.35495990538</c:v>
                </c:pt>
                <c:pt idx="1441">
                  <c:v>380509.27733728942</c:v>
                </c:pt>
                <c:pt idx="1442">
                  <c:v>380583.19670145161</c:v>
                </c:pt>
                <c:pt idx="1443">
                  <c:v>380657.11305251485</c:v>
                </c:pt>
                <c:pt idx="1444">
                  <c:v>380731.02639060194</c:v>
                </c:pt>
                <c:pt idx="1445">
                  <c:v>380804.93671583571</c:v>
                </c:pt>
                <c:pt idx="1446">
                  <c:v>380878.84402833914</c:v>
                </c:pt>
                <c:pt idx="1447">
                  <c:v>380952.74832823477</c:v>
                </c:pt>
                <c:pt idx="1448">
                  <c:v>381026.64961564547</c:v>
                </c:pt>
                <c:pt idx="1449">
                  <c:v>381100.54789069417</c:v>
                </c:pt>
                <c:pt idx="1450">
                  <c:v>381174.44315350358</c:v>
                </c:pt>
                <c:pt idx="1451">
                  <c:v>381248.33540419646</c:v>
                </c:pt>
                <c:pt idx="1452">
                  <c:v>381322.22464289563</c:v>
                </c:pt>
                <c:pt idx="1453">
                  <c:v>381396.11086972384</c:v>
                </c:pt>
                <c:pt idx="1454">
                  <c:v>381469.99408480391</c:v>
                </c:pt>
                <c:pt idx="1455">
                  <c:v>381543.87428825855</c:v>
                </c:pt>
                <c:pt idx="1456">
                  <c:v>381617.75148021051</c:v>
                </c:pt>
                <c:pt idx="1457">
                  <c:v>381691.62566078262</c:v>
                </c:pt>
                <c:pt idx="1458">
                  <c:v>381765.49683009763</c:v>
                </c:pt>
                <c:pt idx="1459">
                  <c:v>381839.36498827819</c:v>
                </c:pt>
                <c:pt idx="1460">
                  <c:v>381913.23013544711</c:v>
                </c:pt>
                <c:pt idx="1461">
                  <c:v>381987.09227172716</c:v>
                </c:pt>
                <c:pt idx="1462">
                  <c:v>382060.95139724104</c:v>
                </c:pt>
                <c:pt idx="1463">
                  <c:v>382134.8075121115</c:v>
                </c:pt>
                <c:pt idx="1464">
                  <c:v>382208.66061646113</c:v>
                </c:pt>
                <c:pt idx="1465">
                  <c:v>382282.51071041275</c:v>
                </c:pt>
                <c:pt idx="1466">
                  <c:v>382356.35779408913</c:v>
                </c:pt>
                <c:pt idx="1467">
                  <c:v>382430.20186761284</c:v>
                </c:pt>
                <c:pt idx="1468">
                  <c:v>382504.0429311067</c:v>
                </c:pt>
                <c:pt idx="1469">
                  <c:v>382577.8809846933</c:v>
                </c:pt>
                <c:pt idx="1470">
                  <c:v>382651.71602849552</c:v>
                </c:pt>
                <c:pt idx="1471">
                  <c:v>382725.54806263582</c:v>
                </c:pt>
                <c:pt idx="1472">
                  <c:v>382799.37708723708</c:v>
                </c:pt>
                <c:pt idx="1473">
                  <c:v>382873.20310242183</c:v>
                </c:pt>
                <c:pt idx="1474">
                  <c:v>382947.02610831271</c:v>
                </c:pt>
                <c:pt idx="1475">
                  <c:v>383020.84610503248</c:v>
                </c:pt>
                <c:pt idx="1476">
                  <c:v>383094.66309270391</c:v>
                </c:pt>
                <c:pt idx="1477">
                  <c:v>383168.47707144934</c:v>
                </c:pt>
                <c:pt idx="1478">
                  <c:v>383242.2880413917</c:v>
                </c:pt>
                <c:pt idx="1479">
                  <c:v>383316.09600265359</c:v>
                </c:pt>
                <c:pt idx="1480">
                  <c:v>383389.90095535759</c:v>
                </c:pt>
                <c:pt idx="1481">
                  <c:v>383463.70289962634</c:v>
                </c:pt>
                <c:pt idx="1482">
                  <c:v>383537.50183558249</c:v>
                </c:pt>
                <c:pt idx="1483">
                  <c:v>383611.29776334862</c:v>
                </c:pt>
                <c:pt idx="1484">
                  <c:v>383685.09068304737</c:v>
                </c:pt>
                <c:pt idx="1485">
                  <c:v>383758.88059480145</c:v>
                </c:pt>
                <c:pt idx="1486">
                  <c:v>383832.66749873332</c:v>
                </c:pt>
                <c:pt idx="1487">
                  <c:v>383906.45139496576</c:v>
                </c:pt>
                <c:pt idx="1488">
                  <c:v>383980.23228362121</c:v>
                </c:pt>
                <c:pt idx="1489">
                  <c:v>384054.01016482245</c:v>
                </c:pt>
                <c:pt idx="1490">
                  <c:v>384127.78503869189</c:v>
                </c:pt>
                <c:pt idx="1491">
                  <c:v>384201.5569053521</c:v>
                </c:pt>
                <c:pt idx="1492">
                  <c:v>384275.3257649258</c:v>
                </c:pt>
                <c:pt idx="1493">
                  <c:v>384349.09161753557</c:v>
                </c:pt>
                <c:pt idx="1494">
                  <c:v>384422.85446330381</c:v>
                </c:pt>
                <c:pt idx="1495">
                  <c:v>384496.61430235323</c:v>
                </c:pt>
                <c:pt idx="1496">
                  <c:v>384570.37113480642</c:v>
                </c:pt>
                <c:pt idx="1497">
                  <c:v>384644.12496078579</c:v>
                </c:pt>
                <c:pt idx="1498">
                  <c:v>384717.87578041403</c:v>
                </c:pt>
                <c:pt idx="1499">
                  <c:v>384791.62359381357</c:v>
                </c:pt>
                <c:pt idx="1500">
                  <c:v>384865.36840110703</c:v>
                </c:pt>
                <c:pt idx="1501">
                  <c:v>384939.11020241684</c:v>
                </c:pt>
                <c:pt idx="1502">
                  <c:v>385012.84899786569</c:v>
                </c:pt>
                <c:pt idx="1503">
                  <c:v>385086.58478757599</c:v>
                </c:pt>
                <c:pt idx="1504">
                  <c:v>385160.31757167028</c:v>
                </c:pt>
                <c:pt idx="1505">
                  <c:v>385234.04735027114</c:v>
                </c:pt>
                <c:pt idx="1506">
                  <c:v>385307.77412350103</c:v>
                </c:pt>
                <c:pt idx="1507">
                  <c:v>385381.49789148243</c:v>
                </c:pt>
                <c:pt idx="1508">
                  <c:v>385455.21865433786</c:v>
                </c:pt>
                <c:pt idx="1509">
                  <c:v>385528.93641218991</c:v>
                </c:pt>
                <c:pt idx="1510">
                  <c:v>385602.65116516087</c:v>
                </c:pt>
                <c:pt idx="1511">
                  <c:v>385676.36291337339</c:v>
                </c:pt>
                <c:pt idx="1512">
                  <c:v>385750.07165694999</c:v>
                </c:pt>
                <c:pt idx="1513">
                  <c:v>385823.77739601297</c:v>
                </c:pt>
                <c:pt idx="1514">
                  <c:v>385897.48013068491</c:v>
                </c:pt>
                <c:pt idx="1515">
                  <c:v>385971.17986108823</c:v>
                </c:pt>
                <c:pt idx="1516">
                  <c:v>386044.87658734544</c:v>
                </c:pt>
                <c:pt idx="1517">
                  <c:v>386118.57030957896</c:v>
                </c:pt>
                <c:pt idx="1518">
                  <c:v>386192.26102791127</c:v>
                </c:pt>
                <c:pt idx="1519">
                  <c:v>386265.94874246477</c:v>
                </c:pt>
                <c:pt idx="1520">
                  <c:v>386339.63345336192</c:v>
                </c:pt>
                <c:pt idx="1521">
                  <c:v>386413.31516072521</c:v>
                </c:pt>
                <c:pt idx="1522">
                  <c:v>386486.99386467703</c:v>
                </c:pt>
                <c:pt idx="1523">
                  <c:v>386560.66956533981</c:v>
                </c:pt>
                <c:pt idx="1524">
                  <c:v>386634.34226283588</c:v>
                </c:pt>
                <c:pt idx="1525">
                  <c:v>386708.01195728779</c:v>
                </c:pt>
                <c:pt idx="1526">
                  <c:v>386781.67864881788</c:v>
                </c:pt>
                <c:pt idx="1527">
                  <c:v>386855.34233754856</c:v>
                </c:pt>
                <c:pt idx="1528">
                  <c:v>386929.0030236023</c:v>
                </c:pt>
                <c:pt idx="1529">
                  <c:v>387002.6607071014</c:v>
                </c:pt>
                <c:pt idx="1530">
                  <c:v>387076.31538816827</c:v>
                </c:pt>
                <c:pt idx="1531">
                  <c:v>387149.96706692537</c:v>
                </c:pt>
                <c:pt idx="1532">
                  <c:v>387223.61574349494</c:v>
                </c:pt>
                <c:pt idx="1533">
                  <c:v>387297.26141799951</c:v>
                </c:pt>
                <c:pt idx="1534">
                  <c:v>387370.90409056138</c:v>
                </c:pt>
                <c:pt idx="1535">
                  <c:v>387444.54376130283</c:v>
                </c:pt>
                <c:pt idx="1536">
                  <c:v>387518.18043034634</c:v>
                </c:pt>
                <c:pt idx="1537">
                  <c:v>387591.81409781426</c:v>
                </c:pt>
                <c:pt idx="1538">
                  <c:v>387665.44476382888</c:v>
                </c:pt>
                <c:pt idx="1539">
                  <c:v>387739.07242851262</c:v>
                </c:pt>
                <c:pt idx="1540">
                  <c:v>387812.69709198782</c:v>
                </c:pt>
                <c:pt idx="1541">
                  <c:v>387886.31875437679</c:v>
                </c:pt>
                <c:pt idx="1542">
                  <c:v>387959.93741580175</c:v>
                </c:pt>
                <c:pt idx="1543">
                  <c:v>388033.55307638511</c:v>
                </c:pt>
                <c:pt idx="1544">
                  <c:v>388107.1657362493</c:v>
                </c:pt>
                <c:pt idx="1545">
                  <c:v>388180.77539551642</c:v>
                </c:pt>
                <c:pt idx="1546">
                  <c:v>388254.3820543089</c:v>
                </c:pt>
                <c:pt idx="1547">
                  <c:v>388327.98571274919</c:v>
                </c:pt>
                <c:pt idx="1548">
                  <c:v>388401.5863709593</c:v>
                </c:pt>
                <c:pt idx="1549">
                  <c:v>388475.18402906164</c:v>
                </c:pt>
                <c:pt idx="1550">
                  <c:v>388548.77868717868</c:v>
                </c:pt>
                <c:pt idx="1551">
                  <c:v>388622.37034543243</c:v>
                </c:pt>
                <c:pt idx="1552">
                  <c:v>388695.95900394535</c:v>
                </c:pt>
                <c:pt idx="1553">
                  <c:v>388769.54466283967</c:v>
                </c:pt>
                <c:pt idx="1554">
                  <c:v>388843.12732223765</c:v>
                </c:pt>
                <c:pt idx="1555">
                  <c:v>388916.70698226156</c:v>
                </c:pt>
                <c:pt idx="1556">
                  <c:v>388990.28364303365</c:v>
                </c:pt>
                <c:pt idx="1557">
                  <c:v>389063.8573046762</c:v>
                </c:pt>
                <c:pt idx="1558">
                  <c:v>389137.42796731147</c:v>
                </c:pt>
                <c:pt idx="1559">
                  <c:v>389210.99563106155</c:v>
                </c:pt>
                <c:pt idx="1560">
                  <c:v>389284.56029604888</c:v>
                </c:pt>
                <c:pt idx="1561">
                  <c:v>389358.12196239573</c:v>
                </c:pt>
                <c:pt idx="1562">
                  <c:v>389431.68063022417</c:v>
                </c:pt>
                <c:pt idx="1563">
                  <c:v>389505.23629965645</c:v>
                </c:pt>
                <c:pt idx="1564">
                  <c:v>389578.78897081478</c:v>
                </c:pt>
                <c:pt idx="1565">
                  <c:v>389652.33864382154</c:v>
                </c:pt>
                <c:pt idx="1566">
                  <c:v>389725.88531879871</c:v>
                </c:pt>
                <c:pt idx="1567">
                  <c:v>389799.42899586871</c:v>
                </c:pt>
                <c:pt idx="1568">
                  <c:v>389872.96967515355</c:v>
                </c:pt>
                <c:pt idx="1569">
                  <c:v>389946.50735677552</c:v>
                </c:pt>
                <c:pt idx="1570">
                  <c:v>390020.04204085685</c:v>
                </c:pt>
                <c:pt idx="1571">
                  <c:v>390093.57372751966</c:v>
                </c:pt>
                <c:pt idx="1572">
                  <c:v>390167.10241688619</c:v>
                </c:pt>
                <c:pt idx="1573">
                  <c:v>390240.62810907862</c:v>
                </c:pt>
                <c:pt idx="1574">
                  <c:v>390314.15080421895</c:v>
                </c:pt>
                <c:pt idx="1575">
                  <c:v>390387.6705024296</c:v>
                </c:pt>
                <c:pt idx="1576">
                  <c:v>390461.18720383255</c:v>
                </c:pt>
                <c:pt idx="1577">
                  <c:v>390534.70090855</c:v>
                </c:pt>
                <c:pt idx="1578">
                  <c:v>390608.21161670407</c:v>
                </c:pt>
                <c:pt idx="1579">
                  <c:v>390681.71932841698</c:v>
                </c:pt>
                <c:pt idx="1580">
                  <c:v>390755.22404381091</c:v>
                </c:pt>
                <c:pt idx="1581">
                  <c:v>390828.72576300788</c:v>
                </c:pt>
                <c:pt idx="1582">
                  <c:v>390902.22448613006</c:v>
                </c:pt>
                <c:pt idx="1583">
                  <c:v>390975.72021329956</c:v>
                </c:pt>
                <c:pt idx="1584">
                  <c:v>391049.21294463851</c:v>
                </c:pt>
                <c:pt idx="1585">
                  <c:v>391122.70268026908</c:v>
                </c:pt>
                <c:pt idx="1586">
                  <c:v>391196.1894203134</c:v>
                </c:pt>
                <c:pt idx="1587">
                  <c:v>391269.67316489341</c:v>
                </c:pt>
                <c:pt idx="1588">
                  <c:v>391343.15391413134</c:v>
                </c:pt>
                <c:pt idx="1589">
                  <c:v>391416.63166814932</c:v>
                </c:pt>
                <c:pt idx="1590">
                  <c:v>391490.10642706935</c:v>
                </c:pt>
                <c:pt idx="1591">
                  <c:v>391563.5781910136</c:v>
                </c:pt>
                <c:pt idx="1592">
                  <c:v>391637.04696010402</c:v>
                </c:pt>
                <c:pt idx="1593">
                  <c:v>391710.51273446286</c:v>
                </c:pt>
                <c:pt idx="1594">
                  <c:v>391783.97551421198</c:v>
                </c:pt>
                <c:pt idx="1595">
                  <c:v>391857.43529947358</c:v>
                </c:pt>
                <c:pt idx="1596">
                  <c:v>391930.89209036983</c:v>
                </c:pt>
                <c:pt idx="1597">
                  <c:v>392004.34588702256</c:v>
                </c:pt>
                <c:pt idx="1598">
                  <c:v>392077.79668955394</c:v>
                </c:pt>
                <c:pt idx="1599">
                  <c:v>392151.24449808599</c:v>
                </c:pt>
                <c:pt idx="1600">
                  <c:v>392224.68931274081</c:v>
                </c:pt>
                <c:pt idx="1601">
                  <c:v>392298.13113364042</c:v>
                </c:pt>
                <c:pt idx="1602">
                  <c:v>392371.56996090675</c:v>
                </c:pt>
                <c:pt idx="1603">
                  <c:v>392445.00579466205</c:v>
                </c:pt>
                <c:pt idx="1604">
                  <c:v>392518.43863502797</c:v>
                </c:pt>
                <c:pt idx="1605">
                  <c:v>392591.86848212685</c:v>
                </c:pt>
                <c:pt idx="1606">
                  <c:v>392665.29533608066</c:v>
                </c:pt>
                <c:pt idx="1607">
                  <c:v>392738.7191970112</c:v>
                </c:pt>
                <c:pt idx="1608">
                  <c:v>392812.14006504073</c:v>
                </c:pt>
                <c:pt idx="1609">
                  <c:v>392885.55794029112</c:v>
                </c:pt>
                <c:pt idx="1610">
                  <c:v>392958.97282288439</c:v>
                </c:pt>
                <c:pt idx="1611">
                  <c:v>393032.38471294241</c:v>
                </c:pt>
                <c:pt idx="1612">
                  <c:v>393105.79361058743</c:v>
                </c:pt>
                <c:pt idx="1613">
                  <c:v>393179.19951594115</c:v>
                </c:pt>
                <c:pt idx="1614">
                  <c:v>393252.60242912569</c:v>
                </c:pt>
                <c:pt idx="1615">
                  <c:v>393326.00235026289</c:v>
                </c:pt>
                <c:pt idx="1616">
                  <c:v>393399.39927947498</c:v>
                </c:pt>
                <c:pt idx="1617">
                  <c:v>393472.79321688361</c:v>
                </c:pt>
                <c:pt idx="1618">
                  <c:v>393546.18416261091</c:v>
                </c:pt>
                <c:pt idx="1619">
                  <c:v>393619.5721167787</c:v>
                </c:pt>
                <c:pt idx="1620">
                  <c:v>393692.95707950904</c:v>
                </c:pt>
                <c:pt idx="1621">
                  <c:v>393766.33905092388</c:v>
                </c:pt>
                <c:pt idx="1622">
                  <c:v>393839.71803114499</c:v>
                </c:pt>
                <c:pt idx="1623">
                  <c:v>393913.09402029449</c:v>
                </c:pt>
                <c:pt idx="1624">
                  <c:v>393986.46701849415</c:v>
                </c:pt>
                <c:pt idx="1625">
                  <c:v>394059.83702586597</c:v>
                </c:pt>
                <c:pt idx="1626">
                  <c:v>394133.20404253196</c:v>
                </c:pt>
                <c:pt idx="1627">
                  <c:v>394206.56806861382</c:v>
                </c:pt>
                <c:pt idx="1628">
                  <c:v>394279.92910423357</c:v>
                </c:pt>
                <c:pt idx="1629">
                  <c:v>394353.28714951302</c:v>
                </c:pt>
                <c:pt idx="1630">
                  <c:v>394426.64220457413</c:v>
                </c:pt>
                <c:pt idx="1631">
                  <c:v>394499.99426953879</c:v>
                </c:pt>
                <c:pt idx="1632">
                  <c:v>394573.34334452887</c:v>
                </c:pt>
                <c:pt idx="1633">
                  <c:v>394646.68942966626</c:v>
                </c:pt>
                <c:pt idx="1634">
                  <c:v>394720.03252507286</c:v>
                </c:pt>
                <c:pt idx="1635">
                  <c:v>394793.37263087049</c:v>
                </c:pt>
                <c:pt idx="1636">
                  <c:v>394866.70974718104</c:v>
                </c:pt>
                <c:pt idx="1637">
                  <c:v>394940.04387412639</c:v>
                </c:pt>
                <c:pt idx="1638">
                  <c:v>395013.37501182826</c:v>
                </c:pt>
                <c:pt idx="1639">
                  <c:v>395086.70316040859</c:v>
                </c:pt>
                <c:pt idx="1640">
                  <c:v>395160.02831998927</c:v>
                </c:pt>
                <c:pt idx="1641">
                  <c:v>395233.35049069213</c:v>
                </c:pt>
                <c:pt idx="1642">
                  <c:v>395306.66967263888</c:v>
                </c:pt>
                <c:pt idx="1643">
                  <c:v>395379.98586595146</c:v>
                </c:pt>
                <c:pt idx="1644">
                  <c:v>395453.29907075164</c:v>
                </c:pt>
                <c:pt idx="1645">
                  <c:v>395526.60928716126</c:v>
                </c:pt>
                <c:pt idx="1646">
                  <c:v>395599.91651530215</c:v>
                </c:pt>
                <c:pt idx="1647">
                  <c:v>395673.22075529606</c:v>
                </c:pt>
                <c:pt idx="1648">
                  <c:v>395746.52200726495</c:v>
                </c:pt>
                <c:pt idx="1649">
                  <c:v>395819.82027133042</c:v>
                </c:pt>
                <c:pt idx="1650">
                  <c:v>395893.1155476144</c:v>
                </c:pt>
                <c:pt idx="1651">
                  <c:v>395966.40783623856</c:v>
                </c:pt>
                <c:pt idx="1652">
                  <c:v>396039.69713732484</c:v>
                </c:pt>
                <c:pt idx="1653">
                  <c:v>396112.98345099483</c:v>
                </c:pt>
                <c:pt idx="1654">
                  <c:v>396186.26677737042</c:v>
                </c:pt>
                <c:pt idx="1655">
                  <c:v>396259.54711657343</c:v>
                </c:pt>
                <c:pt idx="1656">
                  <c:v>396332.82446872548</c:v>
                </c:pt>
                <c:pt idx="1657">
                  <c:v>396406.09883394843</c:v>
                </c:pt>
                <c:pt idx="1658">
                  <c:v>396479.37021236401</c:v>
                </c:pt>
                <c:pt idx="1659">
                  <c:v>396552.63860409387</c:v>
                </c:pt>
                <c:pt idx="1660">
                  <c:v>396625.90400925989</c:v>
                </c:pt>
                <c:pt idx="1661">
                  <c:v>396699.16642798373</c:v>
                </c:pt>
                <c:pt idx="1662">
                  <c:v>396772.42586038721</c:v>
                </c:pt>
                <c:pt idx="1663">
                  <c:v>396845.68230659189</c:v>
                </c:pt>
                <c:pt idx="1664">
                  <c:v>396918.93576671981</c:v>
                </c:pt>
                <c:pt idx="1665">
                  <c:v>396992.18624089233</c:v>
                </c:pt>
                <c:pt idx="1666">
                  <c:v>397065.43372923136</c:v>
                </c:pt>
                <c:pt idx="1667">
                  <c:v>397138.67823185859</c:v>
                </c:pt>
                <c:pt idx="1668">
                  <c:v>397211.91974889563</c:v>
                </c:pt>
                <c:pt idx="1669">
                  <c:v>397285.1582804643</c:v>
                </c:pt>
                <c:pt idx="1670">
                  <c:v>397358.39382668625</c:v>
                </c:pt>
                <c:pt idx="1671">
                  <c:v>397431.62638768315</c:v>
                </c:pt>
                <c:pt idx="1672">
                  <c:v>397504.8559635767</c:v>
                </c:pt>
                <c:pt idx="1673">
                  <c:v>397578.08255448862</c:v>
                </c:pt>
                <c:pt idx="1674">
                  <c:v>397651.30616054038</c:v>
                </c:pt>
                <c:pt idx="1675">
                  <c:v>397724.52678185387</c:v>
                </c:pt>
                <c:pt idx="1676">
                  <c:v>397797.74441855063</c:v>
                </c:pt>
                <c:pt idx="1677">
                  <c:v>397870.95907075243</c:v>
                </c:pt>
                <c:pt idx="1678">
                  <c:v>397944.17073858093</c:v>
                </c:pt>
                <c:pt idx="1679">
                  <c:v>398017.37942215765</c:v>
                </c:pt>
                <c:pt idx="1680">
                  <c:v>398090.58512160432</c:v>
                </c:pt>
                <c:pt idx="1681">
                  <c:v>398163.78783704265</c:v>
                </c:pt>
                <c:pt idx="1682">
                  <c:v>398236.98756859399</c:v>
                </c:pt>
                <c:pt idx="1683">
                  <c:v>398310.1843163803</c:v>
                </c:pt>
                <c:pt idx="1684">
                  <c:v>398383.37808052305</c:v>
                </c:pt>
                <c:pt idx="1685">
                  <c:v>398456.56886114395</c:v>
                </c:pt>
                <c:pt idx="1686">
                  <c:v>398529.75665836444</c:v>
                </c:pt>
                <c:pt idx="1687">
                  <c:v>398602.94147230632</c:v>
                </c:pt>
                <c:pt idx="1688">
                  <c:v>398676.1233030911</c:v>
                </c:pt>
                <c:pt idx="1689">
                  <c:v>398749.30215084035</c:v>
                </c:pt>
                <c:pt idx="1690">
                  <c:v>398822.47801567568</c:v>
                </c:pt>
                <c:pt idx="1691">
                  <c:v>398895.65089771879</c:v>
                </c:pt>
                <c:pt idx="1692">
                  <c:v>398968.82079709106</c:v>
                </c:pt>
                <c:pt idx="1693">
                  <c:v>399041.98771391419</c:v>
                </c:pt>
                <c:pt idx="1694">
                  <c:v>399115.1516483099</c:v>
                </c:pt>
                <c:pt idx="1695">
                  <c:v>399188.31260039948</c:v>
                </c:pt>
                <c:pt idx="1696">
                  <c:v>399261.47057030461</c:v>
                </c:pt>
                <c:pt idx="1697">
                  <c:v>399334.62555814697</c:v>
                </c:pt>
                <c:pt idx="1698">
                  <c:v>399407.77756404795</c:v>
                </c:pt>
                <c:pt idx="1699">
                  <c:v>399480.92658812914</c:v>
                </c:pt>
                <c:pt idx="1700">
                  <c:v>399554.07263051218</c:v>
                </c:pt>
                <c:pt idx="1701">
                  <c:v>399627.21569131844</c:v>
                </c:pt>
                <c:pt idx="1702">
                  <c:v>399700.35577066959</c:v>
                </c:pt>
                <c:pt idx="1703">
                  <c:v>399773.49286868708</c:v>
                </c:pt>
                <c:pt idx="1704">
                  <c:v>399846.62698549248</c:v>
                </c:pt>
                <c:pt idx="1705">
                  <c:v>399919.75812120724</c:v>
                </c:pt>
                <c:pt idx="1706">
                  <c:v>399992.88627595297</c:v>
                </c:pt>
                <c:pt idx="1707">
                  <c:v>400066.01144985127</c:v>
                </c:pt>
                <c:pt idx="1708">
                  <c:v>400139.13364302338</c:v>
                </c:pt>
                <c:pt idx="1709">
                  <c:v>400212.25285559107</c:v>
                </c:pt>
                <c:pt idx="1710">
                  <c:v>400285.36908767564</c:v>
                </c:pt>
                <c:pt idx="1711">
                  <c:v>400358.48233939864</c:v>
                </c:pt>
                <c:pt idx="1712">
                  <c:v>400431.59261088161</c:v>
                </c:pt>
                <c:pt idx="1713">
                  <c:v>400504.69990224583</c:v>
                </c:pt>
                <c:pt idx="1714">
                  <c:v>400577.80421361316</c:v>
                </c:pt>
                <c:pt idx="1715">
                  <c:v>400650.9055451047</c:v>
                </c:pt>
                <c:pt idx="1716">
                  <c:v>400724.00389684213</c:v>
                </c:pt>
                <c:pt idx="1717">
                  <c:v>400797.09926894674</c:v>
                </c:pt>
                <c:pt idx="1718">
                  <c:v>400870.19166154019</c:v>
                </c:pt>
                <c:pt idx="1719">
                  <c:v>400943.28107474372</c:v>
                </c:pt>
                <c:pt idx="1720">
                  <c:v>401016.36750867899</c:v>
                </c:pt>
                <c:pt idx="1721">
                  <c:v>401089.4509634673</c:v>
                </c:pt>
                <c:pt idx="1722">
                  <c:v>401162.53143923008</c:v>
                </c:pt>
                <c:pt idx="1723">
                  <c:v>401235.60893608874</c:v>
                </c:pt>
                <c:pt idx="1724">
                  <c:v>401308.68345416489</c:v>
                </c:pt>
                <c:pt idx="1725">
                  <c:v>401381.75499357976</c:v>
                </c:pt>
                <c:pt idx="1726">
                  <c:v>401454.82355445484</c:v>
                </c:pt>
                <c:pt idx="1727">
                  <c:v>401527.88913691154</c:v>
                </c:pt>
                <c:pt idx="1728">
                  <c:v>401600.95174107124</c:v>
                </c:pt>
                <c:pt idx="1729">
                  <c:v>401674.0113670553</c:v>
                </c:pt>
                <c:pt idx="1730">
                  <c:v>401747.06801498524</c:v>
                </c:pt>
                <c:pt idx="1731">
                  <c:v>401820.12168498244</c:v>
                </c:pt>
                <c:pt idx="1732">
                  <c:v>401893.17237716826</c:v>
                </c:pt>
                <c:pt idx="1733">
                  <c:v>401966.220091664</c:v>
                </c:pt>
                <c:pt idx="1734">
                  <c:v>402039.26482859103</c:v>
                </c:pt>
                <c:pt idx="1735">
                  <c:v>402112.30658807087</c:v>
                </c:pt>
                <c:pt idx="1736">
                  <c:v>402185.34537022474</c:v>
                </c:pt>
                <c:pt idx="1737">
                  <c:v>402258.38117517409</c:v>
                </c:pt>
                <c:pt idx="1738">
                  <c:v>402331.41400304029</c:v>
                </c:pt>
                <c:pt idx="1739">
                  <c:v>402404.4438539446</c:v>
                </c:pt>
                <c:pt idx="1740">
                  <c:v>402477.47072800837</c:v>
                </c:pt>
                <c:pt idx="1741">
                  <c:v>402550.49462535308</c:v>
                </c:pt>
                <c:pt idx="1742">
                  <c:v>402623.51554609992</c:v>
                </c:pt>
                <c:pt idx="1743">
                  <c:v>402696.53349037026</c:v>
                </c:pt>
                <c:pt idx="1744">
                  <c:v>402769.54845828546</c:v>
                </c:pt>
                <c:pt idx="1745">
                  <c:v>402842.56044996687</c:v>
                </c:pt>
                <c:pt idx="1746">
                  <c:v>402915.56946553581</c:v>
                </c:pt>
                <c:pt idx="1747">
                  <c:v>402988.57550511352</c:v>
                </c:pt>
                <c:pt idx="1748">
                  <c:v>403061.57856882137</c:v>
                </c:pt>
                <c:pt idx="1749">
                  <c:v>403134.57865678053</c:v>
                </c:pt>
                <c:pt idx="1750">
                  <c:v>403207.57576911239</c:v>
                </c:pt>
                <c:pt idx="1751">
                  <c:v>403280.56990593823</c:v>
                </c:pt>
                <c:pt idx="1752">
                  <c:v>403353.56106737955</c:v>
                </c:pt>
                <c:pt idx="1753">
                  <c:v>403426.54925355728</c:v>
                </c:pt>
                <c:pt idx="1754">
                  <c:v>403499.53446459287</c:v>
                </c:pt>
                <c:pt idx="1755">
                  <c:v>403572.51670060749</c:v>
                </c:pt>
                <c:pt idx="1756">
                  <c:v>403645.49596172263</c:v>
                </c:pt>
                <c:pt idx="1757">
                  <c:v>403718.47224805923</c:v>
                </c:pt>
                <c:pt idx="1758">
                  <c:v>403791.44555973896</c:v>
                </c:pt>
                <c:pt idx="1759">
                  <c:v>403864.41589688277</c:v>
                </c:pt>
                <c:pt idx="1760">
                  <c:v>403937.3832596119</c:v>
                </c:pt>
                <c:pt idx="1761">
                  <c:v>404010.34764804773</c:v>
                </c:pt>
                <c:pt idx="1762">
                  <c:v>404083.30906231148</c:v>
                </c:pt>
                <c:pt idx="1763">
                  <c:v>404156.26750252431</c:v>
                </c:pt>
                <c:pt idx="1764">
                  <c:v>404229.22296880744</c:v>
                </c:pt>
                <c:pt idx="1765">
                  <c:v>404302.1754612822</c:v>
                </c:pt>
                <c:pt idx="1766">
                  <c:v>404375.1249800697</c:v>
                </c:pt>
                <c:pt idx="1767">
                  <c:v>404448.07152529119</c:v>
                </c:pt>
                <c:pt idx="1768">
                  <c:v>404521.01509706798</c:v>
                </c:pt>
                <c:pt idx="1769">
                  <c:v>404593.95569552114</c:v>
                </c:pt>
                <c:pt idx="1770">
                  <c:v>404666.89332077192</c:v>
                </c:pt>
                <c:pt idx="1771">
                  <c:v>404739.82797294151</c:v>
                </c:pt>
                <c:pt idx="1772">
                  <c:v>404812.75965215109</c:v>
                </c:pt>
                <c:pt idx="1773">
                  <c:v>404885.68835852185</c:v>
                </c:pt>
                <c:pt idx="1774">
                  <c:v>404958.61409217498</c:v>
                </c:pt>
                <c:pt idx="1775">
                  <c:v>405031.53685323161</c:v>
                </c:pt>
                <c:pt idx="1776">
                  <c:v>405104.45664181293</c:v>
                </c:pt>
                <c:pt idx="1777">
                  <c:v>405177.37345804018</c:v>
                </c:pt>
                <c:pt idx="1778">
                  <c:v>405250.28730203438</c:v>
                </c:pt>
                <c:pt idx="1779">
                  <c:v>405323.19817391678</c:v>
                </c:pt>
                <c:pt idx="1780">
                  <c:v>405396.10607380857</c:v>
                </c:pt>
                <c:pt idx="1781">
                  <c:v>405469.01100183075</c:v>
                </c:pt>
                <c:pt idx="1782">
                  <c:v>405541.91295810451</c:v>
                </c:pt>
                <c:pt idx="1783">
                  <c:v>405614.81194275105</c:v>
                </c:pt>
                <c:pt idx="1784">
                  <c:v>405687.70795589144</c:v>
                </c:pt>
                <c:pt idx="1785">
                  <c:v>405760.60099764692</c:v>
                </c:pt>
                <c:pt idx="1786">
                  <c:v>405833.49106813851</c:v>
                </c:pt>
                <c:pt idx="1787">
                  <c:v>405906.37816748722</c:v>
                </c:pt>
                <c:pt idx="1788">
                  <c:v>405979.26229581435</c:v>
                </c:pt>
                <c:pt idx="1789">
                  <c:v>406052.14345324092</c:v>
                </c:pt>
                <c:pt idx="1790">
                  <c:v>406125.021639888</c:v>
                </c:pt>
                <c:pt idx="1791">
                  <c:v>406197.89685587678</c:v>
                </c:pt>
                <c:pt idx="1792">
                  <c:v>406270.76910132827</c:v>
                </c:pt>
                <c:pt idx="1793">
                  <c:v>406343.63837636355</c:v>
                </c:pt>
                <c:pt idx="1794">
                  <c:v>406416.5046811038</c:v>
                </c:pt>
                <c:pt idx="1795">
                  <c:v>406489.36801566993</c:v>
                </c:pt>
                <c:pt idx="1796">
                  <c:v>406562.22838018311</c:v>
                </c:pt>
                <c:pt idx="1797">
                  <c:v>406635.08577476448</c:v>
                </c:pt>
                <c:pt idx="1798">
                  <c:v>406707.94019953493</c:v>
                </c:pt>
                <c:pt idx="1799">
                  <c:v>406780.7916546156</c:v>
                </c:pt>
                <c:pt idx="1800">
                  <c:v>406853.64014012762</c:v>
                </c:pt>
                <c:pt idx="1801">
                  <c:v>406926.48565619189</c:v>
                </c:pt>
                <c:pt idx="1802">
                  <c:v>406999.32820292952</c:v>
                </c:pt>
                <c:pt idx="1803">
                  <c:v>407072.1677804616</c:v>
                </c:pt>
                <c:pt idx="1804">
                  <c:v>407145.00438890903</c:v>
                </c:pt>
                <c:pt idx="1805">
                  <c:v>407217.83802839293</c:v>
                </c:pt>
                <c:pt idx="1806">
                  <c:v>407290.66869903437</c:v>
                </c:pt>
                <c:pt idx="1807">
                  <c:v>407363.49640095426</c:v>
                </c:pt>
                <c:pt idx="1808">
                  <c:v>407436.3211342736</c:v>
                </c:pt>
                <c:pt idx="1809">
                  <c:v>407509.14289911353</c:v>
                </c:pt>
                <c:pt idx="1810">
                  <c:v>407581.96169559489</c:v>
                </c:pt>
                <c:pt idx="1811">
                  <c:v>407654.77752383874</c:v>
                </c:pt>
                <c:pt idx="1812">
                  <c:v>407727.5903839661</c:v>
                </c:pt>
                <c:pt idx="1813">
                  <c:v>407800.40027609793</c:v>
                </c:pt>
                <c:pt idx="1814">
                  <c:v>407873.2072003553</c:v>
                </c:pt>
                <c:pt idx="1815">
                  <c:v>407946.01115685905</c:v>
                </c:pt>
                <c:pt idx="1816">
                  <c:v>408018.81214573019</c:v>
                </c:pt>
                <c:pt idx="1817">
                  <c:v>408091.61016708973</c:v>
                </c:pt>
                <c:pt idx="1818">
                  <c:v>408164.40522105858</c:v>
                </c:pt>
                <c:pt idx="1819">
                  <c:v>408237.19730775774</c:v>
                </c:pt>
                <c:pt idx="1820">
                  <c:v>408309.98642730818</c:v>
                </c:pt>
                <c:pt idx="1821">
                  <c:v>408382.77257983078</c:v>
                </c:pt>
                <c:pt idx="1822">
                  <c:v>408455.55576544651</c:v>
                </c:pt>
                <c:pt idx="1823">
                  <c:v>408528.33598427637</c:v>
                </c:pt>
                <c:pt idx="1824">
                  <c:v>408601.11323644116</c:v>
                </c:pt>
                <c:pt idx="1825">
                  <c:v>408673.88752206188</c:v>
                </c:pt>
                <c:pt idx="1826">
                  <c:v>408746.65884125949</c:v>
                </c:pt>
                <c:pt idx="1827">
                  <c:v>408819.42719415482</c:v>
                </c:pt>
                <c:pt idx="1828">
                  <c:v>408892.19258086884</c:v>
                </c:pt>
                <c:pt idx="1829">
                  <c:v>408964.9550015225</c:v>
                </c:pt>
                <c:pt idx="1830">
                  <c:v>409037.71445623657</c:v>
                </c:pt>
                <c:pt idx="1831">
                  <c:v>409110.47094513208</c:v>
                </c:pt>
                <c:pt idx="1832">
                  <c:v>409183.22446832992</c:v>
                </c:pt>
                <c:pt idx="1833">
                  <c:v>409255.97502595081</c:v>
                </c:pt>
                <c:pt idx="1834">
                  <c:v>409328.72261811583</c:v>
                </c:pt>
                <c:pt idx="1835">
                  <c:v>409401.46724494582</c:v>
                </c:pt>
                <c:pt idx="1836">
                  <c:v>409474.20890656149</c:v>
                </c:pt>
                <c:pt idx="1837">
                  <c:v>409546.94760308391</c:v>
                </c:pt>
                <c:pt idx="1838">
                  <c:v>409619.68333463388</c:v>
                </c:pt>
                <c:pt idx="1839">
                  <c:v>409692.41610133217</c:v>
                </c:pt>
                <c:pt idx="1840">
                  <c:v>409765.14590329974</c:v>
                </c:pt>
                <c:pt idx="1841">
                  <c:v>409837.87274065736</c:v>
                </c:pt>
                <c:pt idx="1842">
                  <c:v>409910.59661352594</c:v>
                </c:pt>
                <c:pt idx="1843">
                  <c:v>409983.31752202637</c:v>
                </c:pt>
                <c:pt idx="1844">
                  <c:v>410056.03546627931</c:v>
                </c:pt>
                <c:pt idx="1845">
                  <c:v>410128.75044640573</c:v>
                </c:pt>
                <c:pt idx="1846">
                  <c:v>410201.46246252646</c:v>
                </c:pt>
                <c:pt idx="1847">
                  <c:v>410274.17151476222</c:v>
                </c:pt>
                <c:pt idx="1848">
                  <c:v>410346.87760323385</c:v>
                </c:pt>
                <c:pt idx="1849">
                  <c:v>410419.58072806225</c:v>
                </c:pt>
                <c:pt idx="1850">
                  <c:v>410492.28088936809</c:v>
                </c:pt>
                <c:pt idx="1851">
                  <c:v>410564.97808727226</c:v>
                </c:pt>
                <c:pt idx="1852">
                  <c:v>410637.67232189554</c:v>
                </c:pt>
                <c:pt idx="1853">
                  <c:v>410710.36359335866</c:v>
                </c:pt>
                <c:pt idx="1854">
                  <c:v>410783.05190178246</c:v>
                </c:pt>
                <c:pt idx="1855">
                  <c:v>410855.73724728776</c:v>
                </c:pt>
                <c:pt idx="1856">
                  <c:v>410928.41962999525</c:v>
                </c:pt>
                <c:pt idx="1857">
                  <c:v>411001.09905002575</c:v>
                </c:pt>
                <c:pt idx="1858">
                  <c:v>411073.77550750005</c:v>
                </c:pt>
                <c:pt idx="1859">
                  <c:v>411146.44900253881</c:v>
                </c:pt>
                <c:pt idx="1860">
                  <c:v>411219.11953526281</c:v>
                </c:pt>
                <c:pt idx="1861">
                  <c:v>411291.7871057929</c:v>
                </c:pt>
                <c:pt idx="1862">
                  <c:v>411364.45171424974</c:v>
                </c:pt>
                <c:pt idx="1863">
                  <c:v>411437.1133607541</c:v>
                </c:pt>
                <c:pt idx="1864">
                  <c:v>411509.77204542671</c:v>
                </c:pt>
                <c:pt idx="1865">
                  <c:v>411582.42776838818</c:v>
                </c:pt>
                <c:pt idx="1866">
                  <c:v>411655.08052975946</c:v>
                </c:pt>
                <c:pt idx="1867">
                  <c:v>411727.73032966111</c:v>
                </c:pt>
                <c:pt idx="1868">
                  <c:v>411800.37716821389</c:v>
                </c:pt>
                <c:pt idx="1869">
                  <c:v>411873.0210455386</c:v>
                </c:pt>
                <c:pt idx="1870">
                  <c:v>411945.66196175577</c:v>
                </c:pt>
                <c:pt idx="1871">
                  <c:v>412018.2999169862</c:v>
                </c:pt>
                <c:pt idx="1872">
                  <c:v>412090.93491135066</c:v>
                </c:pt>
                <c:pt idx="1873">
                  <c:v>412163.5669449697</c:v>
                </c:pt>
                <c:pt idx="1874">
                  <c:v>412236.19601796404</c:v>
                </c:pt>
                <c:pt idx="1875">
                  <c:v>412308.82213045447</c:v>
                </c:pt>
                <c:pt idx="1876">
                  <c:v>412381.44528256153</c:v>
                </c:pt>
                <c:pt idx="1877">
                  <c:v>412454.06547440594</c:v>
                </c:pt>
                <c:pt idx="1878">
                  <c:v>412526.68270610843</c:v>
                </c:pt>
                <c:pt idx="1879">
                  <c:v>412599.29697778955</c:v>
                </c:pt>
                <c:pt idx="1880">
                  <c:v>412671.90828956995</c:v>
                </c:pt>
                <c:pt idx="1881">
                  <c:v>412744.51664157043</c:v>
                </c:pt>
                <c:pt idx="1882">
                  <c:v>412817.12203391147</c:v>
                </c:pt>
                <c:pt idx="1883">
                  <c:v>412889.72446671379</c:v>
                </c:pt>
                <c:pt idx="1884">
                  <c:v>412962.32394009805</c:v>
                </c:pt>
                <c:pt idx="1885">
                  <c:v>413034.92045418476</c:v>
                </c:pt>
                <c:pt idx="1886">
                  <c:v>413107.51400909474</c:v>
                </c:pt>
                <c:pt idx="1887">
                  <c:v>413180.10460494854</c:v>
                </c:pt>
                <c:pt idx="1888">
                  <c:v>413252.69224186661</c:v>
                </c:pt>
                <c:pt idx="1889">
                  <c:v>413325.27691996982</c:v>
                </c:pt>
                <c:pt idx="1890">
                  <c:v>413397.85863937868</c:v>
                </c:pt>
                <c:pt idx="1891">
                  <c:v>413470.43740021368</c:v>
                </c:pt>
                <c:pt idx="1892">
                  <c:v>413543.01320259552</c:v>
                </c:pt>
                <c:pt idx="1893">
                  <c:v>413615.58604664484</c:v>
                </c:pt>
                <c:pt idx="1894">
                  <c:v>413688.1559324821</c:v>
                </c:pt>
                <c:pt idx="1895">
                  <c:v>413760.72286022798</c:v>
                </c:pt>
                <c:pt idx="1896">
                  <c:v>413833.28683000302</c:v>
                </c:pt>
                <c:pt idx="1897">
                  <c:v>413905.84784192778</c:v>
                </c:pt>
                <c:pt idx="1898">
                  <c:v>413978.40589612292</c:v>
                </c:pt>
                <c:pt idx="1899">
                  <c:v>414050.96099270886</c:v>
                </c:pt>
                <c:pt idx="1900">
                  <c:v>414123.51313180622</c:v>
                </c:pt>
                <c:pt idx="1901">
                  <c:v>414196.0623135356</c:v>
                </c:pt>
                <c:pt idx="1902">
                  <c:v>414268.60853801749</c:v>
                </c:pt>
                <c:pt idx="1903">
                  <c:v>414341.15180537244</c:v>
                </c:pt>
                <c:pt idx="1904">
                  <c:v>414413.69211572106</c:v>
                </c:pt>
                <c:pt idx="1905">
                  <c:v>414486.22946918372</c:v>
                </c:pt>
                <c:pt idx="1906">
                  <c:v>414558.76386588113</c:v>
                </c:pt>
                <c:pt idx="1907">
                  <c:v>414631.29530593375</c:v>
                </c:pt>
                <c:pt idx="1908">
                  <c:v>414703.82378946204</c:v>
                </c:pt>
                <c:pt idx="1909">
                  <c:v>414776.34931658657</c:v>
                </c:pt>
                <c:pt idx="1910">
                  <c:v>414848.87188742787</c:v>
                </c:pt>
                <c:pt idx="1911">
                  <c:v>414921.39150210639</c:v>
                </c:pt>
                <c:pt idx="1912">
                  <c:v>414993.90816074261</c:v>
                </c:pt>
                <c:pt idx="1913">
                  <c:v>415066.42186345713</c:v>
                </c:pt>
                <c:pt idx="1914">
                  <c:v>415138.93261037034</c:v>
                </c:pt>
                <c:pt idx="1915">
                  <c:v>415211.44040160271</c:v>
                </c:pt>
                <c:pt idx="1916">
                  <c:v>415283.94523727486</c:v>
                </c:pt>
                <c:pt idx="1917">
                  <c:v>415356.44711750705</c:v>
                </c:pt>
                <c:pt idx="1918">
                  <c:v>415428.94604241999</c:v>
                </c:pt>
                <c:pt idx="1919">
                  <c:v>415501.44201213401</c:v>
                </c:pt>
                <c:pt idx="1920">
                  <c:v>415573.93502676947</c:v>
                </c:pt>
                <c:pt idx="1921">
                  <c:v>415646.42508644704</c:v>
                </c:pt>
                <c:pt idx="1922">
                  <c:v>415718.91219128703</c:v>
                </c:pt>
                <c:pt idx="1923">
                  <c:v>415791.39634141</c:v>
                </c:pt>
                <c:pt idx="1924">
                  <c:v>415863.87753693626</c:v>
                </c:pt>
                <c:pt idx="1925">
                  <c:v>415936.35577798629</c:v>
                </c:pt>
                <c:pt idx="1926">
                  <c:v>416008.83106468053</c:v>
                </c:pt>
                <c:pt idx="1927">
                  <c:v>416081.30339713948</c:v>
                </c:pt>
                <c:pt idx="1928">
                  <c:v>416153.77277548343</c:v>
                </c:pt>
                <c:pt idx="1929">
                  <c:v>416226.23919983284</c:v>
                </c:pt>
                <c:pt idx="1930">
                  <c:v>416298.70267030818</c:v>
                </c:pt>
                <c:pt idx="1931">
                  <c:v>416371.16318702977</c:v>
                </c:pt>
                <c:pt idx="1932">
                  <c:v>416443.62075011805</c:v>
                </c:pt>
                <c:pt idx="1933">
                  <c:v>416516.07535969344</c:v>
                </c:pt>
                <c:pt idx="1934">
                  <c:v>416588.52701587626</c:v>
                </c:pt>
                <c:pt idx="1935">
                  <c:v>416660.97571878694</c:v>
                </c:pt>
                <c:pt idx="1936">
                  <c:v>416733.42146854592</c:v>
                </c:pt>
                <c:pt idx="1937">
                  <c:v>416805.86426527344</c:v>
                </c:pt>
                <c:pt idx="1938">
                  <c:v>416878.30410909007</c:v>
                </c:pt>
                <c:pt idx="1939">
                  <c:v>416950.74100011605</c:v>
                </c:pt>
                <c:pt idx="1940">
                  <c:v>417023.1749384717</c:v>
                </c:pt>
                <c:pt idx="1941">
                  <c:v>417095.60592427739</c:v>
                </c:pt>
                <c:pt idx="1942">
                  <c:v>417168.03395765356</c:v>
                </c:pt>
                <c:pt idx="1943">
                  <c:v>417240.45903872047</c:v>
                </c:pt>
                <c:pt idx="1944">
                  <c:v>417312.88116759848</c:v>
                </c:pt>
                <c:pt idx="1945">
                  <c:v>417385.30034440802</c:v>
                </c:pt>
                <c:pt idx="1946">
                  <c:v>417457.71656926931</c:v>
                </c:pt>
                <c:pt idx="1947">
                  <c:v>417530.1298423027</c:v>
                </c:pt>
                <c:pt idx="1948">
                  <c:v>417602.54016362858</c:v>
                </c:pt>
                <c:pt idx="1949">
                  <c:v>417674.94753336709</c:v>
                </c:pt>
                <c:pt idx="1950">
                  <c:v>417747.35195163876</c:v>
                </c:pt>
                <c:pt idx="1951">
                  <c:v>417819.75341856375</c:v>
                </c:pt>
                <c:pt idx="1952">
                  <c:v>417892.15193426242</c:v>
                </c:pt>
                <c:pt idx="1953">
                  <c:v>417964.5474988551</c:v>
                </c:pt>
                <c:pt idx="1954">
                  <c:v>418036.94011246203</c:v>
                </c:pt>
                <c:pt idx="1955">
                  <c:v>418109.32977520349</c:v>
                </c:pt>
                <c:pt idx="1956">
                  <c:v>418181.71648719982</c:v>
                </c:pt>
                <c:pt idx="1957">
                  <c:v>418254.10024857125</c:v>
                </c:pt>
                <c:pt idx="1958">
                  <c:v>418326.48105943808</c:v>
                </c:pt>
                <c:pt idx="1959">
                  <c:v>418398.85891992063</c:v>
                </c:pt>
                <c:pt idx="1960">
                  <c:v>418471.23383013904</c:v>
                </c:pt>
                <c:pt idx="1961">
                  <c:v>418543.60579021362</c:v>
                </c:pt>
                <c:pt idx="1962">
                  <c:v>418615.9748002647</c:v>
                </c:pt>
                <c:pt idx="1963">
                  <c:v>418688.3408604124</c:v>
                </c:pt>
                <c:pt idx="1964">
                  <c:v>418760.70397077699</c:v>
                </c:pt>
                <c:pt idx="1965">
                  <c:v>418833.06413147884</c:v>
                </c:pt>
                <c:pt idx="1966">
                  <c:v>418905.42134263803</c:v>
                </c:pt>
                <c:pt idx="1967">
                  <c:v>418977.77560437482</c:v>
                </c:pt>
                <c:pt idx="1968">
                  <c:v>419050.12691680953</c:v>
                </c:pt>
                <c:pt idx="1969">
                  <c:v>419122.47528006218</c:v>
                </c:pt>
                <c:pt idx="1970">
                  <c:v>419194.82069425326</c:v>
                </c:pt>
                <c:pt idx="1971">
                  <c:v>419267.16315950279</c:v>
                </c:pt>
                <c:pt idx="1972">
                  <c:v>419339.50267593091</c:v>
                </c:pt>
                <c:pt idx="1973">
                  <c:v>419411.83924365806</c:v>
                </c:pt>
                <c:pt idx="1974">
                  <c:v>419484.17286280432</c:v>
                </c:pt>
                <c:pt idx="1975">
                  <c:v>419556.50353348983</c:v>
                </c:pt>
                <c:pt idx="1976">
                  <c:v>419628.83125583478</c:v>
                </c:pt>
                <c:pt idx="1977">
                  <c:v>419701.15602995944</c:v>
                </c:pt>
                <c:pt idx="1978">
                  <c:v>419773.47785598383</c:v>
                </c:pt>
                <c:pt idx="1979">
                  <c:v>419845.79673402832</c:v>
                </c:pt>
                <c:pt idx="1980">
                  <c:v>419918.11266421288</c:v>
                </c:pt>
                <c:pt idx="1981">
                  <c:v>419990.42564665776</c:v>
                </c:pt>
                <c:pt idx="1982">
                  <c:v>420062.73568148317</c:v>
                </c:pt>
                <c:pt idx="1983">
                  <c:v>420135.04276880919</c:v>
                </c:pt>
                <c:pt idx="1984">
                  <c:v>420207.34690875595</c:v>
                </c:pt>
                <c:pt idx="1985">
                  <c:v>420279.64810144372</c:v>
                </c:pt>
                <c:pt idx="1986">
                  <c:v>420351.94634699245</c:v>
                </c:pt>
                <c:pt idx="1987">
                  <c:v>420424.24164552236</c:v>
                </c:pt>
                <c:pt idx="1988">
                  <c:v>420496.53399715363</c:v>
                </c:pt>
                <c:pt idx="1989">
                  <c:v>420568.82340200624</c:v>
                </c:pt>
                <c:pt idx="1990">
                  <c:v>420641.10986020049</c:v>
                </c:pt>
                <c:pt idx="1991">
                  <c:v>420713.39337185642</c:v>
                </c:pt>
                <c:pt idx="1992">
                  <c:v>420785.67393709405</c:v>
                </c:pt>
                <c:pt idx="1993">
                  <c:v>420857.95155603357</c:v>
                </c:pt>
                <c:pt idx="1994">
                  <c:v>420930.22622879507</c:v>
                </c:pt>
                <c:pt idx="1995">
                  <c:v>421002.49795549858</c:v>
                </c:pt>
                <c:pt idx="1996">
                  <c:v>421074.76673626422</c:v>
                </c:pt>
                <c:pt idx="1997">
                  <c:v>421147.03257121216</c:v>
                </c:pt>
                <c:pt idx="1998">
                  <c:v>421219.29546046228</c:v>
                </c:pt>
                <c:pt idx="1999">
                  <c:v>421291.55540413491</c:v>
                </c:pt>
                <c:pt idx="2000">
                  <c:v>421363.81240234995</c:v>
                </c:pt>
                <c:pt idx="2001">
                  <c:v>421436.06645522738</c:v>
                </c:pt>
                <c:pt idx="2002">
                  <c:v>421508.3175628875</c:v>
                </c:pt>
                <c:pt idx="2003">
                  <c:v>421580.56572545017</c:v>
                </c:pt>
                <c:pt idx="2004">
                  <c:v>421652.81094303553</c:v>
                </c:pt>
                <c:pt idx="2005">
                  <c:v>421725.05321576365</c:v>
                </c:pt>
                <c:pt idx="2006">
                  <c:v>421797.29254375445</c:v>
                </c:pt>
                <c:pt idx="2007">
                  <c:v>421869.52892712801</c:v>
                </c:pt>
                <c:pt idx="2008">
                  <c:v>421941.76236600446</c:v>
                </c:pt>
                <c:pt idx="2009">
                  <c:v>422013.99286050367</c:v>
                </c:pt>
                <c:pt idx="2010">
                  <c:v>422086.22041074571</c:v>
                </c:pt>
                <c:pt idx="2011">
                  <c:v>422158.44501685066</c:v>
                </c:pt>
                <c:pt idx="2012">
                  <c:v>422230.66667893843</c:v>
                </c:pt>
                <c:pt idx="2013">
                  <c:v>422302.88539712911</c:v>
                </c:pt>
                <c:pt idx="2014">
                  <c:v>422375.10117154272</c:v>
                </c:pt>
                <c:pt idx="2015">
                  <c:v>422447.3140022991</c:v>
                </c:pt>
                <c:pt idx="2016">
                  <c:v>422519.52388951834</c:v>
                </c:pt>
                <c:pt idx="2017">
                  <c:v>422591.73083332053</c:v>
                </c:pt>
                <c:pt idx="2018">
                  <c:v>422663.93483382539</c:v>
                </c:pt>
                <c:pt idx="2019">
                  <c:v>422736.13589115319</c:v>
                </c:pt>
                <c:pt idx="2020">
                  <c:v>422808.33400542371</c:v>
                </c:pt>
                <c:pt idx="2021">
                  <c:v>422880.52917675686</c:v>
                </c:pt>
                <c:pt idx="2022">
                  <c:v>422952.72140527284</c:v>
                </c:pt>
                <c:pt idx="2023">
                  <c:v>423024.91069109138</c:v>
                </c:pt>
                <c:pt idx="2024">
                  <c:v>423097.09703433252</c:v>
                </c:pt>
                <c:pt idx="2025">
                  <c:v>423169.28043511626</c:v>
                </c:pt>
                <c:pt idx="2026">
                  <c:v>423241.46089356247</c:v>
                </c:pt>
                <c:pt idx="2027">
                  <c:v>423313.63840979105</c:v>
                </c:pt>
                <c:pt idx="2028">
                  <c:v>423385.81298392196</c:v>
                </c:pt>
                <c:pt idx="2029">
                  <c:v>423457.98461607523</c:v>
                </c:pt>
                <c:pt idx="2030">
                  <c:v>423530.1533063706</c:v>
                </c:pt>
                <c:pt idx="2031">
                  <c:v>423602.31905492814</c:v>
                </c:pt>
                <c:pt idx="2032">
                  <c:v>423674.48186186765</c:v>
                </c:pt>
                <c:pt idx="2033">
                  <c:v>423746.64172730909</c:v>
                </c:pt>
                <c:pt idx="2034">
                  <c:v>423818.79865137243</c:v>
                </c:pt>
                <c:pt idx="2035">
                  <c:v>423890.95263417746</c:v>
                </c:pt>
                <c:pt idx="2036">
                  <c:v>423963.10367584409</c:v>
                </c:pt>
                <c:pt idx="2037">
                  <c:v>424035.25177649228</c:v>
                </c:pt>
                <c:pt idx="2038">
                  <c:v>424107.39693624171</c:v>
                </c:pt>
                <c:pt idx="2039">
                  <c:v>424179.53915521252</c:v>
                </c:pt>
                <c:pt idx="2040">
                  <c:v>424251.6784335245</c:v>
                </c:pt>
                <c:pt idx="2041">
                  <c:v>424323.81477129733</c:v>
                </c:pt>
                <c:pt idx="2042">
                  <c:v>424395.94816865114</c:v>
                </c:pt>
                <c:pt idx="2043">
                  <c:v>424468.07862570568</c:v>
                </c:pt>
                <c:pt idx="2044">
                  <c:v>424540.20614258072</c:v>
                </c:pt>
                <c:pt idx="2045">
                  <c:v>424612.33071939618</c:v>
                </c:pt>
                <c:pt idx="2046">
                  <c:v>424684.45235627197</c:v>
                </c:pt>
                <c:pt idx="2047">
                  <c:v>424756.57105332782</c:v>
                </c:pt>
                <c:pt idx="2048">
                  <c:v>424828.68681068358</c:v>
                </c:pt>
                <c:pt idx="2049">
                  <c:v>424900.79962845915</c:v>
                </c:pt>
                <c:pt idx="2050">
                  <c:v>424972.90950677422</c:v>
                </c:pt>
                <c:pt idx="2051">
                  <c:v>425045.0164457488</c:v>
                </c:pt>
                <c:pt idx="2052">
                  <c:v>425117.12044550257</c:v>
                </c:pt>
                <c:pt idx="2053">
                  <c:v>425189.22150615527</c:v>
                </c:pt>
                <c:pt idx="2054">
                  <c:v>425261.31962782692</c:v>
                </c:pt>
                <c:pt idx="2055">
                  <c:v>425333.41481063713</c:v>
                </c:pt>
                <c:pt idx="2056">
                  <c:v>425405.50705470575</c:v>
                </c:pt>
                <c:pt idx="2057">
                  <c:v>425477.59636015265</c:v>
                </c:pt>
                <c:pt idx="2058">
                  <c:v>425549.68272709748</c:v>
                </c:pt>
                <c:pt idx="2059">
                  <c:v>425621.76615566009</c:v>
                </c:pt>
                <c:pt idx="2060">
                  <c:v>425693.84664596024</c:v>
                </c:pt>
                <c:pt idx="2061">
                  <c:v>425765.92419811769</c:v>
                </c:pt>
                <c:pt idx="2062">
                  <c:v>425837.99881225219</c:v>
                </c:pt>
                <c:pt idx="2063">
                  <c:v>425910.07048848359</c:v>
                </c:pt>
                <c:pt idx="2064">
                  <c:v>425982.13922693155</c:v>
                </c:pt>
                <c:pt idx="2065">
                  <c:v>426054.20502771583</c:v>
                </c:pt>
                <c:pt idx="2066">
                  <c:v>426126.26789095625</c:v>
                </c:pt>
                <c:pt idx="2067">
                  <c:v>426198.32781677245</c:v>
                </c:pt>
                <c:pt idx="2068">
                  <c:v>426270.38480528421</c:v>
                </c:pt>
                <c:pt idx="2069">
                  <c:v>426342.43885661132</c:v>
                </c:pt>
                <c:pt idx="2070">
                  <c:v>426414.48997087334</c:v>
                </c:pt>
                <c:pt idx="2071">
                  <c:v>426486.53814819024</c:v>
                </c:pt>
                <c:pt idx="2072">
                  <c:v>426558.58338868158</c:v>
                </c:pt>
                <c:pt idx="2073">
                  <c:v>426630.62569246697</c:v>
                </c:pt>
                <c:pt idx="2074">
                  <c:v>426702.66505966632</c:v>
                </c:pt>
                <c:pt idx="2075">
                  <c:v>426774.70149039919</c:v>
                </c:pt>
                <c:pt idx="2076">
                  <c:v>426846.73498478543</c:v>
                </c:pt>
                <c:pt idx="2077">
                  <c:v>426918.76554294454</c:v>
                </c:pt>
                <c:pt idx="2078">
                  <c:v>426990.79316499637</c:v>
                </c:pt>
                <c:pt idx="2079">
                  <c:v>427062.81785106048</c:v>
                </c:pt>
                <c:pt idx="2080">
                  <c:v>427134.83960125659</c:v>
                </c:pt>
                <c:pt idx="2081">
                  <c:v>427206.85841570445</c:v>
                </c:pt>
                <c:pt idx="2082">
                  <c:v>427278.87429452356</c:v>
                </c:pt>
                <c:pt idx="2083">
                  <c:v>427350.88723783375</c:v>
                </c:pt>
                <c:pt idx="2084">
                  <c:v>427422.8972457546</c:v>
                </c:pt>
                <c:pt idx="2085">
                  <c:v>427494.90431840566</c:v>
                </c:pt>
                <c:pt idx="2086">
                  <c:v>427566.90845590679</c:v>
                </c:pt>
                <c:pt idx="2087">
                  <c:v>427638.90965837747</c:v>
                </c:pt>
                <c:pt idx="2088">
                  <c:v>427710.90792593738</c:v>
                </c:pt>
                <c:pt idx="2089">
                  <c:v>427782.90325870621</c:v>
                </c:pt>
                <c:pt idx="2090">
                  <c:v>427854.89565680345</c:v>
                </c:pt>
                <c:pt idx="2091">
                  <c:v>427926.88512034895</c:v>
                </c:pt>
                <c:pt idx="2092">
                  <c:v>427998.87164946215</c:v>
                </c:pt>
                <c:pt idx="2093">
                  <c:v>428070.85524426267</c:v>
                </c:pt>
                <c:pt idx="2094">
                  <c:v>428142.83590487018</c:v>
                </c:pt>
                <c:pt idx="2095">
                  <c:v>428214.81363140431</c:v>
                </c:pt>
                <c:pt idx="2096">
                  <c:v>428286.78842398454</c:v>
                </c:pt>
                <c:pt idx="2097">
                  <c:v>428358.76028273057</c:v>
                </c:pt>
                <c:pt idx="2098">
                  <c:v>428430.72920776199</c:v>
                </c:pt>
                <c:pt idx="2099">
                  <c:v>428502.69519919826</c:v>
                </c:pt>
                <c:pt idx="2100">
                  <c:v>428574.65825715906</c:v>
                </c:pt>
                <c:pt idx="2101">
                  <c:v>428646.61838176398</c:v>
                </c:pt>
                <c:pt idx="2102">
                  <c:v>428718.57557313249</c:v>
                </c:pt>
                <c:pt idx="2103">
                  <c:v>428790.52983138431</c:v>
                </c:pt>
                <c:pt idx="2104">
                  <c:v>428862.48115663888</c:v>
                </c:pt>
                <c:pt idx="2105">
                  <c:v>428934.42954901571</c:v>
                </c:pt>
                <c:pt idx="2106">
                  <c:v>429006.37500863452</c:v>
                </c:pt>
                <c:pt idx="2107">
                  <c:v>429078.31753561471</c:v>
                </c:pt>
                <c:pt idx="2108">
                  <c:v>429150.25713007589</c:v>
                </c:pt>
                <c:pt idx="2109">
                  <c:v>429222.19379213761</c:v>
                </c:pt>
                <c:pt idx="2110">
                  <c:v>429294.12752191938</c:v>
                </c:pt>
                <c:pt idx="2111">
                  <c:v>429366.05831954058</c:v>
                </c:pt>
                <c:pt idx="2112">
                  <c:v>429437.986185121</c:v>
                </c:pt>
                <c:pt idx="2113">
                  <c:v>429509.91111878003</c:v>
                </c:pt>
                <c:pt idx="2114">
                  <c:v>429581.83312063705</c:v>
                </c:pt>
                <c:pt idx="2115">
                  <c:v>429653.75219081179</c:v>
                </c:pt>
                <c:pt idx="2116">
                  <c:v>429725.66832942358</c:v>
                </c:pt>
                <c:pt idx="2117">
                  <c:v>429797.58153659198</c:v>
                </c:pt>
                <c:pt idx="2118">
                  <c:v>429869.49181243655</c:v>
                </c:pt>
                <c:pt idx="2119">
                  <c:v>429941.39915707667</c:v>
                </c:pt>
                <c:pt idx="2120">
                  <c:v>430013.30357063183</c:v>
                </c:pt>
                <c:pt idx="2121">
                  <c:v>430085.20505322161</c:v>
                </c:pt>
                <c:pt idx="2122">
                  <c:v>430157.10360496532</c:v>
                </c:pt>
                <c:pt idx="2123">
                  <c:v>430228.99922598258</c:v>
                </c:pt>
                <c:pt idx="2124">
                  <c:v>430300.89191639284</c:v>
                </c:pt>
                <c:pt idx="2125">
                  <c:v>430372.78167631535</c:v>
                </c:pt>
                <c:pt idx="2126">
                  <c:v>430444.66850586986</c:v>
                </c:pt>
                <c:pt idx="2127">
                  <c:v>430516.55240517569</c:v>
                </c:pt>
                <c:pt idx="2128">
                  <c:v>430588.43337435223</c:v>
                </c:pt>
                <c:pt idx="2129">
                  <c:v>430660.31141351891</c:v>
                </c:pt>
                <c:pt idx="2130">
                  <c:v>430732.18652279529</c:v>
                </c:pt>
                <c:pt idx="2131">
                  <c:v>430804.05870230059</c:v>
                </c:pt>
                <c:pt idx="2132">
                  <c:v>430875.92795215448</c:v>
                </c:pt>
                <c:pt idx="2133">
                  <c:v>430947.79427247628</c:v>
                </c:pt>
                <c:pt idx="2134">
                  <c:v>431019.65766338527</c:v>
                </c:pt>
                <c:pt idx="2135">
                  <c:v>431091.51812500105</c:v>
                </c:pt>
                <c:pt idx="2136">
                  <c:v>431163.3756574429</c:v>
                </c:pt>
                <c:pt idx="2137">
                  <c:v>431235.23026083026</c:v>
                </c:pt>
                <c:pt idx="2138">
                  <c:v>431307.08193528262</c:v>
                </c:pt>
                <c:pt idx="2139">
                  <c:v>431378.93068091921</c:v>
                </c:pt>
                <c:pt idx="2140">
                  <c:v>431450.77649785951</c:v>
                </c:pt>
                <c:pt idx="2141">
                  <c:v>431522.61938622291</c:v>
                </c:pt>
                <c:pt idx="2142">
                  <c:v>431594.45934612863</c:v>
                </c:pt>
                <c:pt idx="2143">
                  <c:v>431666.29637769627</c:v>
                </c:pt>
                <c:pt idx="2144">
                  <c:v>431738.13048104505</c:v>
                </c:pt>
                <c:pt idx="2145">
                  <c:v>431809.96165629436</c:v>
                </c:pt>
                <c:pt idx="2146">
                  <c:v>431881.78990356351</c:v>
                </c:pt>
                <c:pt idx="2147">
                  <c:v>431953.61522297194</c:v>
                </c:pt>
                <c:pt idx="2148">
                  <c:v>432025.43761463894</c:v>
                </c:pt>
                <c:pt idx="2149">
                  <c:v>432097.25707868388</c:v>
                </c:pt>
                <c:pt idx="2150">
                  <c:v>432169.07361522608</c:v>
                </c:pt>
                <c:pt idx="2151">
                  <c:v>432240.88722438482</c:v>
                </c:pt>
                <c:pt idx="2152">
                  <c:v>432312.69790627947</c:v>
                </c:pt>
                <c:pt idx="2153">
                  <c:v>432384.50566102943</c:v>
                </c:pt>
                <c:pt idx="2154">
                  <c:v>432456.31048875384</c:v>
                </c:pt>
                <c:pt idx="2155">
                  <c:v>432528.1123895722</c:v>
                </c:pt>
                <c:pt idx="2156">
                  <c:v>432599.91136360378</c:v>
                </c:pt>
                <c:pt idx="2157">
                  <c:v>432671.70741096768</c:v>
                </c:pt>
                <c:pt idx="2158">
                  <c:v>432743.50053178344</c:v>
                </c:pt>
                <c:pt idx="2159">
                  <c:v>432815.29072617023</c:v>
                </c:pt>
                <c:pt idx="2160">
                  <c:v>432887.07799424737</c:v>
                </c:pt>
                <c:pt idx="2161">
                  <c:v>432958.86233613419</c:v>
                </c:pt>
                <c:pt idx="2162">
                  <c:v>433030.64375194994</c:v>
                </c:pt>
                <c:pt idx="2163">
                  <c:v>433102.42224181374</c:v>
                </c:pt>
                <c:pt idx="2164">
                  <c:v>433174.19780584512</c:v>
                </c:pt>
                <c:pt idx="2165">
                  <c:v>433245.97044416319</c:v>
                </c:pt>
                <c:pt idx="2166">
                  <c:v>433317.7401568871</c:v>
                </c:pt>
                <c:pt idx="2167">
                  <c:v>433389.50694413634</c:v>
                </c:pt>
                <c:pt idx="2168">
                  <c:v>433461.27080603002</c:v>
                </c:pt>
                <c:pt idx="2169">
                  <c:v>433533.0317426874</c:v>
                </c:pt>
                <c:pt idx="2170">
                  <c:v>433604.78975422779</c:v>
                </c:pt>
                <c:pt idx="2171">
                  <c:v>433676.54484077031</c:v>
                </c:pt>
                <c:pt idx="2172">
                  <c:v>433748.29700243426</c:v>
                </c:pt>
                <c:pt idx="2173">
                  <c:v>433820.04623933887</c:v>
                </c:pt>
                <c:pt idx="2174">
                  <c:v>433891.79255160323</c:v>
                </c:pt>
                <c:pt idx="2175">
                  <c:v>433963.53593934677</c:v>
                </c:pt>
                <c:pt idx="2176">
                  <c:v>434035.27640268859</c:v>
                </c:pt>
                <c:pt idx="2177">
                  <c:v>434107.01394174778</c:v>
                </c:pt>
                <c:pt idx="2178">
                  <c:v>434178.74855664378</c:v>
                </c:pt>
                <c:pt idx="2179">
                  <c:v>434250.48024749564</c:v>
                </c:pt>
                <c:pt idx="2180">
                  <c:v>434322.20901442249</c:v>
                </c:pt>
                <c:pt idx="2181">
                  <c:v>434393.93485754362</c:v>
                </c:pt>
                <c:pt idx="2182">
                  <c:v>434465.65777697822</c:v>
                </c:pt>
                <c:pt idx="2183">
                  <c:v>434537.37777284533</c:v>
                </c:pt>
                <c:pt idx="2184">
                  <c:v>434609.09484526434</c:v>
                </c:pt>
                <c:pt idx="2185">
                  <c:v>434680.80899435427</c:v>
                </c:pt>
                <c:pt idx="2186">
                  <c:v>434752.52022023423</c:v>
                </c:pt>
                <c:pt idx="2187">
                  <c:v>434824.22852302354</c:v>
                </c:pt>
                <c:pt idx="2188">
                  <c:v>434895.93390284124</c:v>
                </c:pt>
                <c:pt idx="2189">
                  <c:v>434967.63635980646</c:v>
                </c:pt>
                <c:pt idx="2190">
                  <c:v>435039.33589403844</c:v>
                </c:pt>
                <c:pt idx="2191">
                  <c:v>435111.03250565619</c:v>
                </c:pt>
                <c:pt idx="2192">
                  <c:v>435182.72619477892</c:v>
                </c:pt>
                <c:pt idx="2193">
                  <c:v>435254.4169615258</c:v>
                </c:pt>
                <c:pt idx="2194">
                  <c:v>435326.10480601579</c:v>
                </c:pt>
                <c:pt idx="2195">
                  <c:v>435397.78972836823</c:v>
                </c:pt>
                <c:pt idx="2196">
                  <c:v>435469.47172870208</c:v>
                </c:pt>
                <c:pt idx="2197">
                  <c:v>435541.15080713644</c:v>
                </c:pt>
                <c:pt idx="2198">
                  <c:v>435612.82696379046</c:v>
                </c:pt>
                <c:pt idx="2199">
                  <c:v>435684.50019878324</c:v>
                </c:pt>
                <c:pt idx="2200">
                  <c:v>435756.1705122338</c:v>
                </c:pt>
                <c:pt idx="2201">
                  <c:v>435827.83790426131</c:v>
                </c:pt>
                <c:pt idx="2202">
                  <c:v>435899.50237498491</c:v>
                </c:pt>
                <c:pt idx="2203">
                  <c:v>435971.16392452345</c:v>
                </c:pt>
                <c:pt idx="2204">
                  <c:v>436042.82255299628</c:v>
                </c:pt>
                <c:pt idx="2205">
                  <c:v>436114.47826052236</c:v>
                </c:pt>
                <c:pt idx="2206">
                  <c:v>436186.13104722061</c:v>
                </c:pt>
                <c:pt idx="2207">
                  <c:v>436257.78091321036</c:v>
                </c:pt>
                <c:pt idx="2208">
                  <c:v>436329.42785861046</c:v>
                </c:pt>
                <c:pt idx="2209">
                  <c:v>436401.07188354002</c:v>
                </c:pt>
                <c:pt idx="2210">
                  <c:v>436472.71298811812</c:v>
                </c:pt>
                <c:pt idx="2211">
                  <c:v>436544.35117246374</c:v>
                </c:pt>
                <c:pt idx="2212">
                  <c:v>436615.98643669591</c:v>
                </c:pt>
                <c:pt idx="2213">
                  <c:v>436687.61878093373</c:v>
                </c:pt>
                <c:pt idx="2214">
                  <c:v>436759.24820529617</c:v>
                </c:pt>
                <c:pt idx="2215">
                  <c:v>436830.87470990216</c:v>
                </c:pt>
                <c:pt idx="2216">
                  <c:v>436902.49829487095</c:v>
                </c:pt>
                <c:pt idx="2217">
                  <c:v>436974.11896032142</c:v>
                </c:pt>
                <c:pt idx="2218">
                  <c:v>437045.73670637241</c:v>
                </c:pt>
                <c:pt idx="2219">
                  <c:v>437117.3515331432</c:v>
                </c:pt>
                <c:pt idx="2220">
                  <c:v>437188.96344075265</c:v>
                </c:pt>
                <c:pt idx="2221">
                  <c:v>437260.57242931973</c:v>
                </c:pt>
                <c:pt idx="2222">
                  <c:v>437332.17849896353</c:v>
                </c:pt>
                <c:pt idx="2223">
                  <c:v>437403.78164980287</c:v>
                </c:pt>
                <c:pt idx="2224">
                  <c:v>437475.38188195694</c:v>
                </c:pt>
                <c:pt idx="2225">
                  <c:v>437546.97919554455</c:v>
                </c:pt>
                <c:pt idx="2226">
                  <c:v>437618.57359068462</c:v>
                </c:pt>
                <c:pt idx="2227">
                  <c:v>437690.1650674963</c:v>
                </c:pt>
                <c:pt idx="2228">
                  <c:v>437761.75362609839</c:v>
                </c:pt>
                <c:pt idx="2229">
                  <c:v>437833.33926660992</c:v>
                </c:pt>
                <c:pt idx="2230">
                  <c:v>437904.92198914988</c:v>
                </c:pt>
                <c:pt idx="2231">
                  <c:v>437976.50179383712</c:v>
                </c:pt>
                <c:pt idx="2232">
                  <c:v>438048.07868079055</c:v>
                </c:pt>
                <c:pt idx="2233">
                  <c:v>438119.65265012917</c:v>
                </c:pt>
                <c:pt idx="2234">
                  <c:v>438191.22370197193</c:v>
                </c:pt>
                <c:pt idx="2235">
                  <c:v>438262.79183643765</c:v>
                </c:pt>
                <c:pt idx="2236">
                  <c:v>438334.35705364542</c:v>
                </c:pt>
                <c:pt idx="2237">
                  <c:v>438405.91935371404</c:v>
                </c:pt>
                <c:pt idx="2238">
                  <c:v>438477.47873676231</c:v>
                </c:pt>
                <c:pt idx="2239">
                  <c:v>438549.03520290938</c:v>
                </c:pt>
                <c:pt idx="2240">
                  <c:v>438620.58875227394</c:v>
                </c:pt>
                <c:pt idx="2241">
                  <c:v>438692.13938497496</c:v>
                </c:pt>
                <c:pt idx="2242">
                  <c:v>438763.68710113142</c:v>
                </c:pt>
                <c:pt idx="2243">
                  <c:v>438835.23190086207</c:v>
                </c:pt>
                <c:pt idx="2244">
                  <c:v>438906.77378428582</c:v>
                </c:pt>
                <c:pt idx="2245">
                  <c:v>438978.31275152159</c:v>
                </c:pt>
                <c:pt idx="2246">
                  <c:v>439049.84880268818</c:v>
                </c:pt>
                <c:pt idx="2247">
                  <c:v>439121.38193790452</c:v>
                </c:pt>
                <c:pt idx="2248">
                  <c:v>439192.91215728951</c:v>
                </c:pt>
                <c:pt idx="2249">
                  <c:v>439264.43946096185</c:v>
                </c:pt>
                <c:pt idx="2250">
                  <c:v>439335.96384904051</c:v>
                </c:pt>
                <c:pt idx="2251">
                  <c:v>439407.48532164434</c:v>
                </c:pt>
                <c:pt idx="2252">
                  <c:v>439479.00387889211</c:v>
                </c:pt>
                <c:pt idx="2253">
                  <c:v>439550.51952090266</c:v>
                </c:pt>
                <c:pt idx="2254">
                  <c:v>439622.03224779491</c:v>
                </c:pt>
                <c:pt idx="2255">
                  <c:v>439693.54205968755</c:v>
                </c:pt>
                <c:pt idx="2256">
                  <c:v>439765.04895669955</c:v>
                </c:pt>
                <c:pt idx="2257">
                  <c:v>439836.55293894967</c:v>
                </c:pt>
                <c:pt idx="2258">
                  <c:v>439908.05400655663</c:v>
                </c:pt>
                <c:pt idx="2259">
                  <c:v>439979.55215963942</c:v>
                </c:pt>
                <c:pt idx="2260">
                  <c:v>440051.04739831667</c:v>
                </c:pt>
                <c:pt idx="2261">
                  <c:v>440122.53972270724</c:v>
                </c:pt>
                <c:pt idx="2262">
                  <c:v>440194.02913292998</c:v>
                </c:pt>
                <c:pt idx="2263">
                  <c:v>440265.51562910358</c:v>
                </c:pt>
                <c:pt idx="2264">
                  <c:v>440336.99921134691</c:v>
                </c:pt>
                <c:pt idx="2265">
                  <c:v>440408.47987977864</c:v>
                </c:pt>
                <c:pt idx="2266">
                  <c:v>440479.95763451763</c:v>
                </c:pt>
                <c:pt idx="2267">
                  <c:v>440551.43247568252</c:v>
                </c:pt>
                <c:pt idx="2268">
                  <c:v>440622.90440339228</c:v>
                </c:pt>
                <c:pt idx="2269">
                  <c:v>440694.3734177656</c:v>
                </c:pt>
                <c:pt idx="2270">
                  <c:v>440765.8395189211</c:v>
                </c:pt>
                <c:pt idx="2271">
                  <c:v>440837.3027069777</c:v>
                </c:pt>
                <c:pt idx="2272">
                  <c:v>440908.76298205403</c:v>
                </c:pt>
                <c:pt idx="2273">
                  <c:v>440980.22034426889</c:v>
                </c:pt>
                <c:pt idx="2274">
                  <c:v>441051.67479374103</c:v>
                </c:pt>
                <c:pt idx="2275">
                  <c:v>441123.12633058906</c:v>
                </c:pt>
                <c:pt idx="2276">
                  <c:v>441194.5749549318</c:v>
                </c:pt>
                <c:pt idx="2277">
                  <c:v>441266.02066688798</c:v>
                </c:pt>
                <c:pt idx="2278">
                  <c:v>441337.46346657624</c:v>
                </c:pt>
                <c:pt idx="2279">
                  <c:v>441408.90335411543</c:v>
                </c:pt>
                <c:pt idx="2280">
                  <c:v>441480.34032962413</c:v>
                </c:pt>
                <c:pt idx="2281">
                  <c:v>441551.77439322107</c:v>
                </c:pt>
                <c:pt idx="2282">
                  <c:v>441623.20554502495</c:v>
                </c:pt>
                <c:pt idx="2283">
                  <c:v>441694.6337851545</c:v>
                </c:pt>
                <c:pt idx="2284">
                  <c:v>441766.05911372829</c:v>
                </c:pt>
                <c:pt idx="2285">
                  <c:v>441837.48153086507</c:v>
                </c:pt>
                <c:pt idx="2286">
                  <c:v>441908.90103668359</c:v>
                </c:pt>
                <c:pt idx="2287">
                  <c:v>441980.31763130234</c:v>
                </c:pt>
                <c:pt idx="2288">
                  <c:v>442051.7313148402</c:v>
                </c:pt>
                <c:pt idx="2289">
                  <c:v>442123.14208741573</c:v>
                </c:pt>
                <c:pt idx="2290">
                  <c:v>442194.54994914751</c:v>
                </c:pt>
                <c:pt idx="2291">
                  <c:v>442265.95490015438</c:v>
                </c:pt>
                <c:pt idx="2292">
                  <c:v>442337.3569405548</c:v>
                </c:pt>
                <c:pt idx="2293">
                  <c:v>442408.75607046753</c:v>
                </c:pt>
                <c:pt idx="2294">
                  <c:v>442480.15229001117</c:v>
                </c:pt>
                <c:pt idx="2295">
                  <c:v>442551.54559930431</c:v>
                </c:pt>
                <c:pt idx="2296">
                  <c:v>442622.93599846563</c:v>
                </c:pt>
                <c:pt idx="2297">
                  <c:v>442694.32348761376</c:v>
                </c:pt>
                <c:pt idx="2298">
                  <c:v>442765.70806686732</c:v>
                </c:pt>
                <c:pt idx="2299">
                  <c:v>442837.08973634476</c:v>
                </c:pt>
                <c:pt idx="2300">
                  <c:v>442908.46849616495</c:v>
                </c:pt>
                <c:pt idx="2301">
                  <c:v>442979.84434644633</c:v>
                </c:pt>
                <c:pt idx="2302">
                  <c:v>443051.21728730755</c:v>
                </c:pt>
                <c:pt idx="2303">
                  <c:v>443122.58731886721</c:v>
                </c:pt>
                <c:pt idx="2304">
                  <c:v>443193.95444124384</c:v>
                </c:pt>
                <c:pt idx="2305">
                  <c:v>443265.31865455606</c:v>
                </c:pt>
                <c:pt idx="2306">
                  <c:v>443336.6799589225</c:v>
                </c:pt>
                <c:pt idx="2307">
                  <c:v>443408.03835446161</c:v>
                </c:pt>
                <c:pt idx="2308">
                  <c:v>443479.39384129213</c:v>
                </c:pt>
                <c:pt idx="2309">
                  <c:v>443550.74641953252</c:v>
                </c:pt>
                <c:pt idx="2310">
                  <c:v>443622.09608930128</c:v>
                </c:pt>
                <c:pt idx="2311">
                  <c:v>443693.44285071711</c:v>
                </c:pt>
                <c:pt idx="2312">
                  <c:v>443764.78670389846</c:v>
                </c:pt>
                <c:pt idx="2313">
                  <c:v>443836.12764896388</c:v>
                </c:pt>
                <c:pt idx="2314">
                  <c:v>443907.46568603202</c:v>
                </c:pt>
                <c:pt idx="2315">
                  <c:v>443978.80081522133</c:v>
                </c:pt>
                <c:pt idx="2316">
                  <c:v>444050.13303665025</c:v>
                </c:pt>
                <c:pt idx="2317">
                  <c:v>444121.46235043748</c:v>
                </c:pt>
                <c:pt idx="2318">
                  <c:v>444192.78875670145</c:v>
                </c:pt>
                <c:pt idx="2319">
                  <c:v>444264.11225556058</c:v>
                </c:pt>
                <c:pt idx="2320">
                  <c:v>444335.4328471336</c:v>
                </c:pt>
                <c:pt idx="2321">
                  <c:v>444406.75053153886</c:v>
                </c:pt>
                <c:pt idx="2322">
                  <c:v>444478.0653088949</c:v>
                </c:pt>
                <c:pt idx="2323">
                  <c:v>444549.37717932026</c:v>
                </c:pt>
                <c:pt idx="2324">
                  <c:v>444620.68614293332</c:v>
                </c:pt>
                <c:pt idx="2325">
                  <c:v>444691.99219985266</c:v>
                </c:pt>
                <c:pt idx="2326">
                  <c:v>444763.29535019677</c:v>
                </c:pt>
                <c:pt idx="2327">
                  <c:v>444834.59559408406</c:v>
                </c:pt>
                <c:pt idx="2328">
                  <c:v>444905.89293163305</c:v>
                </c:pt>
                <c:pt idx="2329">
                  <c:v>444977.18736296229</c:v>
                </c:pt>
                <c:pt idx="2330">
                  <c:v>445048.47888819</c:v>
                </c:pt>
                <c:pt idx="2331">
                  <c:v>445119.76750743494</c:v>
                </c:pt>
                <c:pt idx="2332">
                  <c:v>445191.05322081543</c:v>
                </c:pt>
                <c:pt idx="2333">
                  <c:v>445262.33602844982</c:v>
                </c:pt>
                <c:pt idx="2334">
                  <c:v>445333.61593045667</c:v>
                </c:pt>
                <c:pt idx="2335">
                  <c:v>445404.89292695443</c:v>
                </c:pt>
                <c:pt idx="2336">
                  <c:v>445476.16701806139</c:v>
                </c:pt>
                <c:pt idx="2337">
                  <c:v>445547.43820389616</c:v>
                </c:pt>
                <c:pt idx="2338">
                  <c:v>445618.70648457709</c:v>
                </c:pt>
                <c:pt idx="2339">
                  <c:v>445689.97186022252</c:v>
                </c:pt>
                <c:pt idx="2340">
                  <c:v>445761.23433095106</c:v>
                </c:pt>
                <c:pt idx="2341">
                  <c:v>445832.49389688094</c:v>
                </c:pt>
                <c:pt idx="2342">
                  <c:v>445903.75055813062</c:v>
                </c:pt>
                <c:pt idx="2343">
                  <c:v>445975.00431481854</c:v>
                </c:pt>
                <c:pt idx="2344">
                  <c:v>446046.25516706303</c:v>
                </c:pt>
                <c:pt idx="2345">
                  <c:v>446117.50311498251</c:v>
                </c:pt>
                <c:pt idx="2346">
                  <c:v>446188.74815869541</c:v>
                </c:pt>
                <c:pt idx="2347">
                  <c:v>446259.99029832002</c:v>
                </c:pt>
                <c:pt idx="2348">
                  <c:v>446331.22953397478</c:v>
                </c:pt>
                <c:pt idx="2349">
                  <c:v>446402.4658657781</c:v>
                </c:pt>
                <c:pt idx="2350">
                  <c:v>446473.69929384824</c:v>
                </c:pt>
                <c:pt idx="2351">
                  <c:v>446544.92981830362</c:v>
                </c:pt>
                <c:pt idx="2352">
                  <c:v>446616.15743926266</c:v>
                </c:pt>
                <c:pt idx="2353">
                  <c:v>446687.38215684361</c:v>
                </c:pt>
                <c:pt idx="2354">
                  <c:v>446758.60397116485</c:v>
                </c:pt>
                <c:pt idx="2355">
                  <c:v>446829.82288234477</c:v>
                </c:pt>
                <c:pt idx="2356">
                  <c:v>446901.0388905016</c:v>
                </c:pt>
                <c:pt idx="2357">
                  <c:v>446972.25199575373</c:v>
                </c:pt>
                <c:pt idx="2358">
                  <c:v>447043.46219821955</c:v>
                </c:pt>
                <c:pt idx="2359">
                  <c:v>447114.66949801723</c:v>
                </c:pt>
                <c:pt idx="2360">
                  <c:v>447185.87389526534</c:v>
                </c:pt>
                <c:pt idx="2361">
                  <c:v>447257.07539008203</c:v>
                </c:pt>
                <c:pt idx="2362">
                  <c:v>447328.27398258552</c:v>
                </c:pt>
                <c:pt idx="2363">
                  <c:v>447399.46967289428</c:v>
                </c:pt>
                <c:pt idx="2364">
                  <c:v>447470.66246112651</c:v>
                </c:pt>
                <c:pt idx="2365">
                  <c:v>447541.85234740056</c:v>
                </c:pt>
                <c:pt idx="2366">
                  <c:v>447613.03933183471</c:v>
                </c:pt>
                <c:pt idx="2367">
                  <c:v>447684.22341454728</c:v>
                </c:pt>
                <c:pt idx="2368">
                  <c:v>447755.40459565644</c:v>
                </c:pt>
                <c:pt idx="2369">
                  <c:v>447826.58287528052</c:v>
                </c:pt>
                <c:pt idx="2370">
                  <c:v>447897.75825353782</c:v>
                </c:pt>
                <c:pt idx="2371">
                  <c:v>447968.93073054653</c:v>
                </c:pt>
                <c:pt idx="2372">
                  <c:v>448040.10030642501</c:v>
                </c:pt>
                <c:pt idx="2373">
                  <c:v>448111.26698129147</c:v>
                </c:pt>
                <c:pt idx="2374">
                  <c:v>448182.43075526407</c:v>
                </c:pt>
                <c:pt idx="2375">
                  <c:v>448253.59162846126</c:v>
                </c:pt>
                <c:pt idx="2376">
                  <c:v>448324.74960100109</c:v>
                </c:pt>
                <c:pt idx="2377">
                  <c:v>448395.9046730019</c:v>
                </c:pt>
                <c:pt idx="2378">
                  <c:v>448467.05684458197</c:v>
                </c:pt>
                <c:pt idx="2379">
                  <c:v>448538.20611585933</c:v>
                </c:pt>
                <c:pt idx="2380">
                  <c:v>448609.35248695244</c:v>
                </c:pt>
                <c:pt idx="2381">
                  <c:v>448680.49595797941</c:v>
                </c:pt>
                <c:pt idx="2382">
                  <c:v>448751.63652905833</c:v>
                </c:pt>
                <c:pt idx="2383">
                  <c:v>448822.77420030761</c:v>
                </c:pt>
                <c:pt idx="2384">
                  <c:v>448893.90897184541</c:v>
                </c:pt>
                <c:pt idx="2385">
                  <c:v>448965.04084378981</c:v>
                </c:pt>
                <c:pt idx="2386">
                  <c:v>449036.16981625906</c:v>
                </c:pt>
                <c:pt idx="2387">
                  <c:v>449107.29588937142</c:v>
                </c:pt>
                <c:pt idx="2388">
                  <c:v>449178.41906324495</c:v>
                </c:pt>
                <c:pt idx="2389">
                  <c:v>449249.53933799791</c:v>
                </c:pt>
                <c:pt idx="2390">
                  <c:v>449320.65671374853</c:v>
                </c:pt>
                <c:pt idx="2391">
                  <c:v>449391.77119061485</c:v>
                </c:pt>
                <c:pt idx="2392">
                  <c:v>449462.88276871509</c:v>
                </c:pt>
                <c:pt idx="2393">
                  <c:v>449533.99144816748</c:v>
                </c:pt>
                <c:pt idx="2394">
                  <c:v>449605.09722909005</c:v>
                </c:pt>
                <c:pt idx="2395">
                  <c:v>449676.20011160098</c:v>
                </c:pt>
                <c:pt idx="2396">
                  <c:v>449747.30009581853</c:v>
                </c:pt>
                <c:pt idx="2397">
                  <c:v>449818.3971818607</c:v>
                </c:pt>
                <c:pt idx="2398">
                  <c:v>449889.49136984564</c:v>
                </c:pt>
                <c:pt idx="2399">
                  <c:v>449960.58265989146</c:v>
                </c:pt>
                <c:pt idx="2400">
                  <c:v>450031.67105211649</c:v>
                </c:pt>
                <c:pt idx="2401">
                  <c:v>450102.75654663867</c:v>
                </c:pt>
                <c:pt idx="2402">
                  <c:v>450173.83914357616</c:v>
                </c:pt>
                <c:pt idx="2403">
                  <c:v>450244.91884304699</c:v>
                </c:pt>
                <c:pt idx="2404">
                  <c:v>450315.9956451694</c:v>
                </c:pt>
                <c:pt idx="2405">
                  <c:v>450387.06955006142</c:v>
                </c:pt>
                <c:pt idx="2406">
                  <c:v>450458.14055784116</c:v>
                </c:pt>
                <c:pt idx="2407">
                  <c:v>450529.20866862673</c:v>
                </c:pt>
                <c:pt idx="2408">
                  <c:v>450600.27388253616</c:v>
                </c:pt>
                <c:pt idx="2409">
                  <c:v>450671.33619968756</c:v>
                </c:pt>
                <c:pt idx="2410">
                  <c:v>450742.39562019909</c:v>
                </c:pt>
                <c:pt idx="2411">
                  <c:v>450813.45214418869</c:v>
                </c:pt>
                <c:pt idx="2412">
                  <c:v>450884.50577177445</c:v>
                </c:pt>
                <c:pt idx="2413">
                  <c:v>450955.55650307453</c:v>
                </c:pt>
                <c:pt idx="2414">
                  <c:v>451026.60433820687</c:v>
                </c:pt>
                <c:pt idx="2415">
                  <c:v>451097.64927728963</c:v>
                </c:pt>
                <c:pt idx="2416">
                  <c:v>451168.69132044085</c:v>
                </c:pt>
                <c:pt idx="2417">
                  <c:v>451239.73046777846</c:v>
                </c:pt>
                <c:pt idx="2418">
                  <c:v>451310.76671942056</c:v>
                </c:pt>
                <c:pt idx="2419">
                  <c:v>451381.80007548525</c:v>
                </c:pt>
                <c:pt idx="2420">
                  <c:v>451452.83053609042</c:v>
                </c:pt>
                <c:pt idx="2421">
                  <c:v>451523.85810135427</c:v>
                </c:pt>
                <c:pt idx="2422">
                  <c:v>451594.88277139474</c:v>
                </c:pt>
                <c:pt idx="2423">
                  <c:v>451665.90454632975</c:v>
                </c:pt>
                <c:pt idx="2424">
                  <c:v>451736.92342627753</c:v>
                </c:pt>
                <c:pt idx="2425">
                  <c:v>451807.93941135588</c:v>
                </c:pt>
                <c:pt idx="2426">
                  <c:v>451878.95250168286</c:v>
                </c:pt>
                <c:pt idx="2427">
                  <c:v>451949.96269737656</c:v>
                </c:pt>
                <c:pt idx="2428">
                  <c:v>452020.96999855479</c:v>
                </c:pt>
                <c:pt idx="2429">
                  <c:v>452091.97440533567</c:v>
                </c:pt>
                <c:pt idx="2430">
                  <c:v>452162.97591783718</c:v>
                </c:pt>
                <c:pt idx="2431">
                  <c:v>452233.97453617724</c:v>
                </c:pt>
                <c:pt idx="2432">
                  <c:v>452304.97026047384</c:v>
                </c:pt>
                <c:pt idx="2433">
                  <c:v>452375.96309084498</c:v>
                </c:pt>
                <c:pt idx="2434">
                  <c:v>452446.95302740857</c:v>
                </c:pt>
                <c:pt idx="2435">
                  <c:v>452517.94007028255</c:v>
                </c:pt>
                <c:pt idx="2436">
                  <c:v>452588.92421958497</c:v>
                </c:pt>
                <c:pt idx="2437">
                  <c:v>452659.90547543368</c:v>
                </c:pt>
                <c:pt idx="2438">
                  <c:v>452730.88383794669</c:v>
                </c:pt>
                <c:pt idx="2439">
                  <c:v>452801.85930724198</c:v>
                </c:pt>
                <c:pt idx="2440">
                  <c:v>452872.83188343729</c:v>
                </c:pt>
                <c:pt idx="2441">
                  <c:v>452943.8015666508</c:v>
                </c:pt>
                <c:pt idx="2442">
                  <c:v>453014.76835700026</c:v>
                </c:pt>
                <c:pt idx="2443">
                  <c:v>453085.73225460353</c:v>
                </c:pt>
                <c:pt idx="2444">
                  <c:v>453156.69325957878</c:v>
                </c:pt>
                <c:pt idx="2445">
                  <c:v>453227.65137204371</c:v>
                </c:pt>
                <c:pt idx="2446">
                  <c:v>453298.6065921163</c:v>
                </c:pt>
                <c:pt idx="2447">
                  <c:v>453369.55891991447</c:v>
                </c:pt>
                <c:pt idx="2448">
                  <c:v>453440.508355556</c:v>
                </c:pt>
                <c:pt idx="2449">
                  <c:v>453511.45489915885</c:v>
                </c:pt>
                <c:pt idx="2450">
                  <c:v>453582.39855084097</c:v>
                </c:pt>
                <c:pt idx="2451">
                  <c:v>453653.33931072021</c:v>
                </c:pt>
                <c:pt idx="2452">
                  <c:v>453724.27717891434</c:v>
                </c:pt>
                <c:pt idx="2453">
                  <c:v>453795.21215554135</c:v>
                </c:pt>
                <c:pt idx="2454">
                  <c:v>453866.14424071909</c:v>
                </c:pt>
                <c:pt idx="2455">
                  <c:v>453937.07343456533</c:v>
                </c:pt>
                <c:pt idx="2456">
                  <c:v>454007.999737198</c:v>
                </c:pt>
                <c:pt idx="2457">
                  <c:v>454078.92314873496</c:v>
                </c:pt>
                <c:pt idx="2458">
                  <c:v>454149.84366929403</c:v>
                </c:pt>
                <c:pt idx="2459">
                  <c:v>454220.76129899314</c:v>
                </c:pt>
                <c:pt idx="2460">
                  <c:v>454291.67603794992</c:v>
                </c:pt>
                <c:pt idx="2461">
                  <c:v>454362.58788628248</c:v>
                </c:pt>
                <c:pt idx="2462">
                  <c:v>454433.49684410851</c:v>
                </c:pt>
                <c:pt idx="2463">
                  <c:v>454504.40291154571</c:v>
                </c:pt>
                <c:pt idx="2464">
                  <c:v>454575.30608871212</c:v>
                </c:pt>
                <c:pt idx="2465">
                  <c:v>454646.20637572539</c:v>
                </c:pt>
                <c:pt idx="2466">
                  <c:v>454717.10377270338</c:v>
                </c:pt>
                <c:pt idx="2467">
                  <c:v>454787.99827976397</c:v>
                </c:pt>
                <c:pt idx="2468">
                  <c:v>454858.88989702484</c:v>
                </c:pt>
                <c:pt idx="2469">
                  <c:v>454929.77862460382</c:v>
                </c:pt>
                <c:pt idx="2470">
                  <c:v>455000.6644626187</c:v>
                </c:pt>
                <c:pt idx="2471">
                  <c:v>455071.54741118732</c:v>
                </c:pt>
                <c:pt idx="2472">
                  <c:v>455142.42747042736</c:v>
                </c:pt>
                <c:pt idx="2473">
                  <c:v>455213.30464045663</c:v>
                </c:pt>
                <c:pt idx="2474">
                  <c:v>455284.178921393</c:v>
                </c:pt>
                <c:pt idx="2475">
                  <c:v>455355.05031335406</c:v>
                </c:pt>
                <c:pt idx="2476">
                  <c:v>455425.91881645768</c:v>
                </c:pt>
                <c:pt idx="2477">
                  <c:v>455496.78443082166</c:v>
                </c:pt>
                <c:pt idx="2478">
                  <c:v>455567.64715656365</c:v>
                </c:pt>
                <c:pt idx="2479">
                  <c:v>455638.50699380139</c:v>
                </c:pt>
                <c:pt idx="2480">
                  <c:v>455709.36394265277</c:v>
                </c:pt>
                <c:pt idx="2481">
                  <c:v>455780.21800323529</c:v>
                </c:pt>
                <c:pt idx="2482">
                  <c:v>455851.0691756669</c:v>
                </c:pt>
                <c:pt idx="2483">
                  <c:v>455921.91746006516</c:v>
                </c:pt>
                <c:pt idx="2484">
                  <c:v>455992.76285654795</c:v>
                </c:pt>
                <c:pt idx="2485">
                  <c:v>456063.60536523291</c:v>
                </c:pt>
                <c:pt idx="2486">
                  <c:v>456134.44498623774</c:v>
                </c:pt>
                <c:pt idx="2487">
                  <c:v>456205.28171968012</c:v>
                </c:pt>
                <c:pt idx="2488">
                  <c:v>456276.11556567787</c:v>
                </c:pt>
                <c:pt idx="2489">
                  <c:v>456346.94652434858</c:v>
                </c:pt>
                <c:pt idx="2490">
                  <c:v>456417.77459580993</c:v>
                </c:pt>
                <c:pt idx="2491">
                  <c:v>456488.59978017973</c:v>
                </c:pt>
                <c:pt idx="2492">
                  <c:v>456559.42207757552</c:v>
                </c:pt>
                <c:pt idx="2493">
                  <c:v>456630.24148811505</c:v>
                </c:pt>
                <c:pt idx="2494">
                  <c:v>456701.05801191606</c:v>
                </c:pt>
                <c:pt idx="2495">
                  <c:v>456771.87164909608</c:v>
                </c:pt>
                <c:pt idx="2496">
                  <c:v>456842.68239977286</c:v>
                </c:pt>
                <c:pt idx="2497">
                  <c:v>456913.49026406405</c:v>
                </c:pt>
                <c:pt idx="2498">
                  <c:v>456984.29524208728</c:v>
                </c:pt>
                <c:pt idx="2499">
                  <c:v>457055.09733396018</c:v>
                </c:pt>
                <c:pt idx="2500">
                  <c:v>457125.89653980051</c:v>
                </c:pt>
                <c:pt idx="2501">
                  <c:v>457196.69285972574</c:v>
                </c:pt>
                <c:pt idx="2502">
                  <c:v>457267.48629385367</c:v>
                </c:pt>
                <c:pt idx="2503">
                  <c:v>457338.27684230189</c:v>
                </c:pt>
                <c:pt idx="2504">
                  <c:v>457409.06450518785</c:v>
                </c:pt>
                <c:pt idx="2505">
                  <c:v>457479.84928262944</c:v>
                </c:pt>
                <c:pt idx="2506">
                  <c:v>457550.63117474411</c:v>
                </c:pt>
                <c:pt idx="2507">
                  <c:v>457621.41018164949</c:v>
                </c:pt>
                <c:pt idx="2508">
                  <c:v>457692.1863034633</c:v>
                </c:pt>
                <c:pt idx="2509">
                  <c:v>457762.95954030298</c:v>
                </c:pt>
                <c:pt idx="2510">
                  <c:v>457833.72989228618</c:v>
                </c:pt>
                <c:pt idx="2511">
                  <c:v>457904.49735953059</c:v>
                </c:pt>
                <c:pt idx="2512">
                  <c:v>457975.26194215368</c:v>
                </c:pt>
                <c:pt idx="2513">
                  <c:v>458046.02364027302</c:v>
                </c:pt>
                <c:pt idx="2514">
                  <c:v>458116.78245400632</c:v>
                </c:pt>
                <c:pt idx="2515">
                  <c:v>458187.53838347102</c:v>
                </c:pt>
                <c:pt idx="2516">
                  <c:v>458258.29142878472</c:v>
                </c:pt>
                <c:pt idx="2517">
                  <c:v>458329.04159006511</c:v>
                </c:pt>
                <c:pt idx="2518">
                  <c:v>458399.78886742954</c:v>
                </c:pt>
                <c:pt idx="2519">
                  <c:v>458470.5332609957</c:v>
                </c:pt>
                <c:pt idx="2520">
                  <c:v>458541.27477088117</c:v>
                </c:pt>
                <c:pt idx="2521">
                  <c:v>458612.01339720329</c:v>
                </c:pt>
                <c:pt idx="2522">
                  <c:v>458682.74914007989</c:v>
                </c:pt>
                <c:pt idx="2523">
                  <c:v>458753.4819996283</c:v>
                </c:pt>
                <c:pt idx="2524">
                  <c:v>458824.21197596606</c:v>
                </c:pt>
                <c:pt idx="2525">
                  <c:v>458894.93906921084</c:v>
                </c:pt>
                <c:pt idx="2526">
                  <c:v>458965.66327948001</c:v>
                </c:pt>
                <c:pt idx="2527">
                  <c:v>459036.38460689114</c:v>
                </c:pt>
                <c:pt idx="2528">
                  <c:v>459107.10305156175</c:v>
                </c:pt>
                <c:pt idx="2529">
                  <c:v>459177.8186136093</c:v>
                </c:pt>
                <c:pt idx="2530">
                  <c:v>459248.53129315132</c:v>
                </c:pt>
                <c:pt idx="2531">
                  <c:v>459319.24109030538</c:v>
                </c:pt>
                <c:pt idx="2532">
                  <c:v>459389.94800518884</c:v>
                </c:pt>
                <c:pt idx="2533">
                  <c:v>459460.65203791927</c:v>
                </c:pt>
                <c:pt idx="2534">
                  <c:v>459531.35318861419</c:v>
                </c:pt>
                <c:pt idx="2535">
                  <c:v>459602.05145739095</c:v>
                </c:pt>
                <c:pt idx="2536">
                  <c:v>459672.74684436712</c:v>
                </c:pt>
                <c:pt idx="2537">
                  <c:v>459743.43934966018</c:v>
                </c:pt>
                <c:pt idx="2538">
                  <c:v>459814.12897338759</c:v>
                </c:pt>
                <c:pt idx="2539">
                  <c:v>459884.81571566663</c:v>
                </c:pt>
                <c:pt idx="2540">
                  <c:v>459955.499576615</c:v>
                </c:pt>
                <c:pt idx="2541">
                  <c:v>460026.18055634992</c:v>
                </c:pt>
                <c:pt idx="2542">
                  <c:v>460096.8586549891</c:v>
                </c:pt>
                <c:pt idx="2543">
                  <c:v>460167.53387264983</c:v>
                </c:pt>
                <c:pt idx="2544">
                  <c:v>460238.20620944945</c:v>
                </c:pt>
                <c:pt idx="2545">
                  <c:v>460308.87566550559</c:v>
                </c:pt>
                <c:pt idx="2546">
                  <c:v>460379.54224093555</c:v>
                </c:pt>
                <c:pt idx="2547">
                  <c:v>460450.20593585679</c:v>
                </c:pt>
                <c:pt idx="2548">
                  <c:v>460520.86675038678</c:v>
                </c:pt>
                <c:pt idx="2549">
                  <c:v>460591.52468464279</c:v>
                </c:pt>
                <c:pt idx="2550">
                  <c:v>460662.1797387423</c:v>
                </c:pt>
                <c:pt idx="2551">
                  <c:v>460732.83191280277</c:v>
                </c:pt>
                <c:pt idx="2552">
                  <c:v>460803.48120694148</c:v>
                </c:pt>
                <c:pt idx="2553">
                  <c:v>460874.12762127584</c:v>
                </c:pt>
                <c:pt idx="2554">
                  <c:v>460944.77115592337</c:v>
                </c:pt>
                <c:pt idx="2555">
                  <c:v>461015.41181100131</c:v>
                </c:pt>
                <c:pt idx="2556">
                  <c:v>461086.04958662705</c:v>
                </c:pt>
                <c:pt idx="2557">
                  <c:v>461156.684482918</c:v>
                </c:pt>
                <c:pt idx="2558">
                  <c:v>461227.31649999158</c:v>
                </c:pt>
                <c:pt idx="2559">
                  <c:v>461297.94563796505</c:v>
                </c:pt>
                <c:pt idx="2560">
                  <c:v>461368.57189695578</c:v>
                </c:pt>
                <c:pt idx="2561">
                  <c:v>461439.19527708122</c:v>
                </c:pt>
                <c:pt idx="2562">
                  <c:v>461509.81577845861</c:v>
                </c:pt>
                <c:pt idx="2563">
                  <c:v>461580.43340120534</c:v>
                </c:pt>
                <c:pt idx="2564">
                  <c:v>461651.04814543872</c:v>
                </c:pt>
                <c:pt idx="2565">
                  <c:v>461721.6600112762</c:v>
                </c:pt>
                <c:pt idx="2566">
                  <c:v>461792.268998835</c:v>
                </c:pt>
                <c:pt idx="2567">
                  <c:v>461862.87510823237</c:v>
                </c:pt>
                <c:pt idx="2568">
                  <c:v>461933.47833958582</c:v>
                </c:pt>
                <c:pt idx="2569">
                  <c:v>462004.07869301253</c:v>
                </c:pt>
                <c:pt idx="2570">
                  <c:v>462074.67616862984</c:v>
                </c:pt>
                <c:pt idx="2571">
                  <c:v>462145.2707665551</c:v>
                </c:pt>
                <c:pt idx="2572">
                  <c:v>462215.86248690559</c:v>
                </c:pt>
                <c:pt idx="2573">
                  <c:v>462286.45132979855</c:v>
                </c:pt>
                <c:pt idx="2574">
                  <c:v>462357.03729535127</c:v>
                </c:pt>
                <c:pt idx="2575">
                  <c:v>462427.62038368115</c:v>
                </c:pt>
                <c:pt idx="2576">
                  <c:v>462498.20059490536</c:v>
                </c:pt>
                <c:pt idx="2577">
                  <c:v>462568.77792914119</c:v>
                </c:pt>
                <c:pt idx="2578">
                  <c:v>462639.35238650598</c:v>
                </c:pt>
                <c:pt idx="2579">
                  <c:v>462709.92396711692</c:v>
                </c:pt>
                <c:pt idx="2580">
                  <c:v>462780.49267109128</c:v>
                </c:pt>
                <c:pt idx="2581">
                  <c:v>462851.05849854642</c:v>
                </c:pt>
                <c:pt idx="2582">
                  <c:v>462921.62144959945</c:v>
                </c:pt>
                <c:pt idx="2583">
                  <c:v>462992.18152436765</c:v>
                </c:pt>
                <c:pt idx="2584">
                  <c:v>463062.73872296838</c:v>
                </c:pt>
                <c:pt idx="2585">
                  <c:v>463133.29304551869</c:v>
                </c:pt>
                <c:pt idx="2586">
                  <c:v>463203.84449213604</c:v>
                </c:pt>
                <c:pt idx="2587">
                  <c:v>463274.39306293748</c:v>
                </c:pt>
                <c:pt idx="2588">
                  <c:v>463344.9387580402</c:v>
                </c:pt>
                <c:pt idx="2589">
                  <c:v>463415.48157756164</c:v>
                </c:pt>
                <c:pt idx="2590">
                  <c:v>463486.02152161882</c:v>
                </c:pt>
                <c:pt idx="2591">
                  <c:v>463556.55859032902</c:v>
                </c:pt>
                <c:pt idx="2592">
                  <c:v>463627.09278380946</c:v>
                </c:pt>
                <c:pt idx="2593">
                  <c:v>463697.62410217727</c:v>
                </c:pt>
                <c:pt idx="2594">
                  <c:v>463768.15254554973</c:v>
                </c:pt>
                <c:pt idx="2595">
                  <c:v>463838.67811404401</c:v>
                </c:pt>
                <c:pt idx="2596">
                  <c:v>463909.20080777723</c:v>
                </c:pt>
                <c:pt idx="2597">
                  <c:v>463979.72062686662</c:v>
                </c:pt>
                <c:pt idx="2598">
                  <c:v>464050.2375714294</c:v>
                </c:pt>
                <c:pt idx="2599">
                  <c:v>464120.75164158264</c:v>
                </c:pt>
                <c:pt idx="2600">
                  <c:v>464191.26283744356</c:v>
                </c:pt>
                <c:pt idx="2601">
                  <c:v>464261.77115912939</c:v>
                </c:pt>
                <c:pt idx="2602">
                  <c:v>464332.27660675719</c:v>
                </c:pt>
                <c:pt idx="2603">
                  <c:v>464402.77918044414</c:v>
                </c:pt>
                <c:pt idx="2604">
                  <c:v>464473.27888030745</c:v>
                </c:pt>
                <c:pt idx="2605">
                  <c:v>464543.77570646408</c:v>
                </c:pt>
                <c:pt idx="2606">
                  <c:v>464614.26965903142</c:v>
                </c:pt>
                <c:pt idx="2607">
                  <c:v>464684.76073812647</c:v>
                </c:pt>
                <c:pt idx="2608">
                  <c:v>464755.24894386623</c:v>
                </c:pt>
                <c:pt idx="2609">
                  <c:v>464825.73427636811</c:v>
                </c:pt>
                <c:pt idx="2610">
                  <c:v>464896.21673574898</c:v>
                </c:pt>
                <c:pt idx="2611">
                  <c:v>464966.69632212608</c:v>
                </c:pt>
                <c:pt idx="2612">
                  <c:v>465037.17303561652</c:v>
                </c:pt>
                <c:pt idx="2613">
                  <c:v>465107.64687633736</c:v>
                </c:pt>
                <c:pt idx="2614">
                  <c:v>465178.1178444057</c:v>
                </c:pt>
                <c:pt idx="2615">
                  <c:v>465248.58593993867</c:v>
                </c:pt>
                <c:pt idx="2616">
                  <c:v>465319.05116305331</c:v>
                </c:pt>
                <c:pt idx="2617">
                  <c:v>465389.51351386675</c:v>
                </c:pt>
                <c:pt idx="2618">
                  <c:v>465459.9729924961</c:v>
                </c:pt>
                <c:pt idx="2619">
                  <c:v>465530.42959905835</c:v>
                </c:pt>
                <c:pt idx="2620">
                  <c:v>465600.88333367062</c:v>
                </c:pt>
                <c:pt idx="2621">
                  <c:v>465671.33419645001</c:v>
                </c:pt>
                <c:pt idx="2622">
                  <c:v>465741.78218751348</c:v>
                </c:pt>
                <c:pt idx="2623">
                  <c:v>465812.22730697814</c:v>
                </c:pt>
                <c:pt idx="2624">
                  <c:v>465882.66955496109</c:v>
                </c:pt>
                <c:pt idx="2625">
                  <c:v>465953.10893157922</c:v>
                </c:pt>
                <c:pt idx="2626">
                  <c:v>466023.54543694982</c:v>
                </c:pt>
                <c:pt idx="2627">
                  <c:v>466093.97907118977</c:v>
                </c:pt>
                <c:pt idx="2628">
                  <c:v>466164.40983441606</c:v>
                </c:pt>
                <c:pt idx="2629">
                  <c:v>466234.83772674587</c:v>
                </c:pt>
                <c:pt idx="2630">
                  <c:v>466305.26274829608</c:v>
                </c:pt>
                <c:pt idx="2631">
                  <c:v>466375.68489918381</c:v>
                </c:pt>
                <c:pt idx="2632">
                  <c:v>466446.10417952604</c:v>
                </c:pt>
                <c:pt idx="2633">
                  <c:v>466516.52058943972</c:v>
                </c:pt>
                <c:pt idx="2634">
                  <c:v>466586.93412904191</c:v>
                </c:pt>
                <c:pt idx="2635">
                  <c:v>466657.34479844966</c:v>
                </c:pt>
                <c:pt idx="2636">
                  <c:v>466727.75259777985</c:v>
                </c:pt>
                <c:pt idx="2637">
                  <c:v>466798.15752714954</c:v>
                </c:pt>
                <c:pt idx="2638">
                  <c:v>466868.55958667578</c:v>
                </c:pt>
                <c:pt idx="2639">
                  <c:v>466938.95877647545</c:v>
                </c:pt>
                <c:pt idx="2640">
                  <c:v>467009.3550966655</c:v>
                </c:pt>
                <c:pt idx="2641">
                  <c:v>467079.74854736298</c:v>
                </c:pt>
                <c:pt idx="2642">
                  <c:v>467150.13912868488</c:v>
                </c:pt>
                <c:pt idx="2643">
                  <c:v>467220.52684074809</c:v>
                </c:pt>
                <c:pt idx="2644">
                  <c:v>467290.91168366955</c:v>
                </c:pt>
                <c:pt idx="2645">
                  <c:v>467361.2936575663</c:v>
                </c:pt>
                <c:pt idx="2646">
                  <c:v>467431.67276255513</c:v>
                </c:pt>
                <c:pt idx="2647">
                  <c:v>467502.04899875319</c:v>
                </c:pt>
                <c:pt idx="2648">
                  <c:v>467572.42236627726</c:v>
                </c:pt>
                <c:pt idx="2649">
                  <c:v>467642.79286524438</c:v>
                </c:pt>
                <c:pt idx="2650">
                  <c:v>467713.16049577139</c:v>
                </c:pt>
                <c:pt idx="2651">
                  <c:v>467783.52525797527</c:v>
                </c:pt>
                <c:pt idx="2652">
                  <c:v>467853.88715197297</c:v>
                </c:pt>
                <c:pt idx="2653">
                  <c:v>467924.24617788132</c:v>
                </c:pt>
                <c:pt idx="2654">
                  <c:v>467994.60233581724</c:v>
                </c:pt>
                <c:pt idx="2655">
                  <c:v>468064.95562589768</c:v>
                </c:pt>
                <c:pt idx="2656">
                  <c:v>468135.30604823952</c:v>
                </c:pt>
                <c:pt idx="2657">
                  <c:v>468205.65360295965</c:v>
                </c:pt>
                <c:pt idx="2658">
                  <c:v>468275.99829017493</c:v>
                </c:pt>
                <c:pt idx="2659">
                  <c:v>468346.34011000232</c:v>
                </c:pt>
                <c:pt idx="2660">
                  <c:v>468416.67906255863</c:v>
                </c:pt>
                <c:pt idx="2661">
                  <c:v>468487.01514796074</c:v>
                </c:pt>
                <c:pt idx="2662">
                  <c:v>468557.3483663256</c:v>
                </c:pt>
                <c:pt idx="2663">
                  <c:v>468627.67871776997</c:v>
                </c:pt>
                <c:pt idx="2664">
                  <c:v>468698.00620241073</c:v>
                </c:pt>
                <c:pt idx="2665">
                  <c:v>468768.33082036482</c:v>
                </c:pt>
                <c:pt idx="2666">
                  <c:v>468838.65257174894</c:v>
                </c:pt>
                <c:pt idx="2667">
                  <c:v>468908.97145668016</c:v>
                </c:pt>
                <c:pt idx="2668">
                  <c:v>468979.28747527517</c:v>
                </c:pt>
                <c:pt idx="2669">
                  <c:v>469049.60062765074</c:v>
                </c:pt>
                <c:pt idx="2670">
                  <c:v>469119.91091392393</c:v>
                </c:pt>
                <c:pt idx="2671">
                  <c:v>469190.21833421139</c:v>
                </c:pt>
                <c:pt idx="2672">
                  <c:v>469260.52288862999</c:v>
                </c:pt>
                <c:pt idx="2673">
                  <c:v>469330.82457729656</c:v>
                </c:pt>
                <c:pt idx="2674">
                  <c:v>469401.12340032787</c:v>
                </c:pt>
                <c:pt idx="2675">
                  <c:v>469471.41935784073</c:v>
                </c:pt>
                <c:pt idx="2676">
                  <c:v>469541.71244995203</c:v>
                </c:pt>
                <c:pt idx="2677">
                  <c:v>469612.00267677847</c:v>
                </c:pt>
                <c:pt idx="2678">
                  <c:v>469682.29003843688</c:v>
                </c:pt>
                <c:pt idx="2679">
                  <c:v>469752.57453504414</c:v>
                </c:pt>
                <c:pt idx="2680">
                  <c:v>469822.8561667169</c:v>
                </c:pt>
                <c:pt idx="2681">
                  <c:v>469893.13493357197</c:v>
                </c:pt>
                <c:pt idx="2682">
                  <c:v>469963.41083572624</c:v>
                </c:pt>
                <c:pt idx="2683">
                  <c:v>470033.68387329631</c:v>
                </c:pt>
                <c:pt idx="2684">
                  <c:v>470103.95404639904</c:v>
                </c:pt>
                <c:pt idx="2685">
                  <c:v>470174.22135515121</c:v>
                </c:pt>
                <c:pt idx="2686">
                  <c:v>470244.48579966946</c:v>
                </c:pt>
                <c:pt idx="2687">
                  <c:v>470314.74738007074</c:v>
                </c:pt>
                <c:pt idx="2688">
                  <c:v>470385.00609647168</c:v>
                </c:pt>
                <c:pt idx="2689">
                  <c:v>470455.26194898889</c:v>
                </c:pt>
                <c:pt idx="2690">
                  <c:v>470525.51493773935</c:v>
                </c:pt>
                <c:pt idx="2691">
                  <c:v>470595.76506283967</c:v>
                </c:pt>
                <c:pt idx="2692">
                  <c:v>470666.01232440653</c:v>
                </c:pt>
                <c:pt idx="2693">
                  <c:v>470736.25672255683</c:v>
                </c:pt>
                <c:pt idx="2694">
                  <c:v>470806.4982574071</c:v>
                </c:pt>
                <c:pt idx="2695">
                  <c:v>470876.7369290741</c:v>
                </c:pt>
                <c:pt idx="2696">
                  <c:v>470946.97273767466</c:v>
                </c:pt>
                <c:pt idx="2697">
                  <c:v>471017.2056833253</c:v>
                </c:pt>
                <c:pt idx="2698">
                  <c:v>471087.43576614285</c:v>
                </c:pt>
                <c:pt idx="2699">
                  <c:v>471157.66298624402</c:v>
                </c:pt>
                <c:pt idx="2700">
                  <c:v>471227.88734374539</c:v>
                </c:pt>
                <c:pt idx="2701">
                  <c:v>471298.10883876367</c:v>
                </c:pt>
                <c:pt idx="2702">
                  <c:v>471368.32747141563</c:v>
                </c:pt>
                <c:pt idx="2703">
                  <c:v>471438.54324181785</c:v>
                </c:pt>
                <c:pt idx="2704">
                  <c:v>471508.75615008705</c:v>
                </c:pt>
                <c:pt idx="2705">
                  <c:v>471578.96619633993</c:v>
                </c:pt>
                <c:pt idx="2706">
                  <c:v>471649.17338069301</c:v>
                </c:pt>
                <c:pt idx="2707">
                  <c:v>471719.37770326313</c:v>
                </c:pt>
                <c:pt idx="2708">
                  <c:v>471789.57916416688</c:v>
                </c:pt>
                <c:pt idx="2709">
                  <c:v>471859.77776352077</c:v>
                </c:pt>
                <c:pt idx="2710">
                  <c:v>471929.97350144165</c:v>
                </c:pt>
                <c:pt idx="2711">
                  <c:v>472000.16637804604</c:v>
                </c:pt>
                <c:pt idx="2712">
                  <c:v>472070.35639345058</c:v>
                </c:pt>
                <c:pt idx="2713">
                  <c:v>472140.54354777193</c:v>
                </c:pt>
                <c:pt idx="2714">
                  <c:v>472210.72784112667</c:v>
                </c:pt>
                <c:pt idx="2715">
                  <c:v>472280.90927363146</c:v>
                </c:pt>
                <c:pt idx="2716">
                  <c:v>472351.08784540294</c:v>
                </c:pt>
                <c:pt idx="2717">
                  <c:v>472421.26355655759</c:v>
                </c:pt>
                <c:pt idx="2718">
                  <c:v>472491.43640721211</c:v>
                </c:pt>
                <c:pt idx="2719">
                  <c:v>472561.60639748315</c:v>
                </c:pt>
                <c:pt idx="2720">
                  <c:v>472631.77352748718</c:v>
                </c:pt>
                <c:pt idx="2721">
                  <c:v>472701.93779734086</c:v>
                </c:pt>
                <c:pt idx="2722">
                  <c:v>472772.09920716082</c:v>
                </c:pt>
                <c:pt idx="2723">
                  <c:v>472842.25775706355</c:v>
                </c:pt>
                <c:pt idx="2724">
                  <c:v>472912.41344716575</c:v>
                </c:pt>
                <c:pt idx="2725">
                  <c:v>472982.56627758383</c:v>
                </c:pt>
                <c:pt idx="2726">
                  <c:v>473052.7162484345</c:v>
                </c:pt>
                <c:pt idx="2727">
                  <c:v>473122.86335983418</c:v>
                </c:pt>
                <c:pt idx="2728">
                  <c:v>473193.00761189958</c:v>
                </c:pt>
                <c:pt idx="2729">
                  <c:v>473263.14900474716</c:v>
                </c:pt>
                <c:pt idx="2730">
                  <c:v>473333.2875384934</c:v>
                </c:pt>
                <c:pt idx="2731">
                  <c:v>473403.42321325501</c:v>
                </c:pt>
                <c:pt idx="2732">
                  <c:v>473473.5560291484</c:v>
                </c:pt>
                <c:pt idx="2733">
                  <c:v>473543.68598629022</c:v>
                </c:pt>
                <c:pt idx="2734">
                  <c:v>473613.81308479689</c:v>
                </c:pt>
                <c:pt idx="2735">
                  <c:v>473683.93732478493</c:v>
                </c:pt>
                <c:pt idx="2736">
                  <c:v>473754.058706371</c:v>
                </c:pt>
                <c:pt idx="2737">
                  <c:v>473824.17722967145</c:v>
                </c:pt>
                <c:pt idx="2738">
                  <c:v>473894.29289480281</c:v>
                </c:pt>
                <c:pt idx="2739">
                  <c:v>473964.40570188168</c:v>
                </c:pt>
                <c:pt idx="2740">
                  <c:v>474034.51565102447</c:v>
                </c:pt>
                <c:pt idx="2741">
                  <c:v>474104.62274234777</c:v>
                </c:pt>
                <c:pt idx="2742">
                  <c:v>474174.72697596793</c:v>
                </c:pt>
                <c:pt idx="2743">
                  <c:v>474244.82835200161</c:v>
                </c:pt>
                <c:pt idx="2744">
                  <c:v>474314.92687056516</c:v>
                </c:pt>
                <c:pt idx="2745">
                  <c:v>474385.02253177506</c:v>
                </c:pt>
                <c:pt idx="2746">
                  <c:v>474455.11533574789</c:v>
                </c:pt>
                <c:pt idx="2747">
                  <c:v>474525.2052825999</c:v>
                </c:pt>
                <c:pt idx="2748">
                  <c:v>474595.29237244785</c:v>
                </c:pt>
                <c:pt idx="2749">
                  <c:v>474665.37660540803</c:v>
                </c:pt>
                <c:pt idx="2750">
                  <c:v>474735.45798159676</c:v>
                </c:pt>
                <c:pt idx="2751">
                  <c:v>474805.53650113073</c:v>
                </c:pt>
                <c:pt idx="2752">
                  <c:v>474875.61216412624</c:v>
                </c:pt>
                <c:pt idx="2753">
                  <c:v>474945.68497069977</c:v>
                </c:pt>
                <c:pt idx="2754">
                  <c:v>475015.75492096785</c:v>
                </c:pt>
                <c:pt idx="2755">
                  <c:v>475085.82201504672</c:v>
                </c:pt>
                <c:pt idx="2756">
                  <c:v>475155.88625305297</c:v>
                </c:pt>
                <c:pt idx="2757">
                  <c:v>475225.9476351029</c:v>
                </c:pt>
                <c:pt idx="2758">
                  <c:v>475296.00616131304</c:v>
                </c:pt>
                <c:pt idx="2759">
                  <c:v>475366.06183179969</c:v>
                </c:pt>
                <c:pt idx="2760">
                  <c:v>475436.11464667931</c:v>
                </c:pt>
                <c:pt idx="2761">
                  <c:v>475506.16460606823</c:v>
                </c:pt>
                <c:pt idx="2762">
                  <c:v>475576.21171008289</c:v>
                </c:pt>
                <c:pt idx="2763">
                  <c:v>475646.25595883979</c:v>
                </c:pt>
                <c:pt idx="2764">
                  <c:v>475716.29735245515</c:v>
                </c:pt>
                <c:pt idx="2765">
                  <c:v>475786.3358910454</c:v>
                </c:pt>
                <c:pt idx="2766">
                  <c:v>475856.371574727</c:v>
                </c:pt>
                <c:pt idx="2767">
                  <c:v>475926.40440361621</c:v>
                </c:pt>
                <c:pt idx="2768">
                  <c:v>475996.43437782943</c:v>
                </c:pt>
                <c:pt idx="2769">
                  <c:v>476066.46149748308</c:v>
                </c:pt>
                <c:pt idx="2770">
                  <c:v>476136.4857626934</c:v>
                </c:pt>
                <c:pt idx="2771">
                  <c:v>476206.50717357692</c:v>
                </c:pt>
                <c:pt idx="2772">
                  <c:v>476276.52573024988</c:v>
                </c:pt>
                <c:pt idx="2773">
                  <c:v>476346.54143282853</c:v>
                </c:pt>
                <c:pt idx="2774">
                  <c:v>476416.55428142939</c:v>
                </c:pt>
                <c:pt idx="2775">
                  <c:v>476486.56427616865</c:v>
                </c:pt>
                <c:pt idx="2776">
                  <c:v>476556.57141716272</c:v>
                </c:pt>
                <c:pt idx="2777">
                  <c:v>476626.57570452796</c:v>
                </c:pt>
                <c:pt idx="2778">
                  <c:v>476696.57713838055</c:v>
                </c:pt>
                <c:pt idx="2779">
                  <c:v>476766.57571883692</c:v>
                </c:pt>
                <c:pt idx="2780">
                  <c:v>476836.5714460134</c:v>
                </c:pt>
                <c:pt idx="2781">
                  <c:v>476906.5643200262</c:v>
                </c:pt>
                <c:pt idx="2782">
                  <c:v>476976.55434099166</c:v>
                </c:pt>
                <c:pt idx="2783">
                  <c:v>477046.54150902614</c:v>
                </c:pt>
                <c:pt idx="2784">
                  <c:v>477116.52582424582</c:v>
                </c:pt>
                <c:pt idx="2785">
                  <c:v>477186.50728676701</c:v>
                </c:pt>
                <c:pt idx="2786">
                  <c:v>477256.48589670612</c:v>
                </c:pt>
                <c:pt idx="2787">
                  <c:v>477326.46165417926</c:v>
                </c:pt>
                <c:pt idx="2788">
                  <c:v>477396.43455930275</c:v>
                </c:pt>
                <c:pt idx="2789">
                  <c:v>477466.40461219294</c:v>
                </c:pt>
                <c:pt idx="2790">
                  <c:v>477536.3718129659</c:v>
                </c:pt>
                <c:pt idx="2791">
                  <c:v>477606.33616173815</c:v>
                </c:pt>
                <c:pt idx="2792">
                  <c:v>477676.29765862576</c:v>
                </c:pt>
                <c:pt idx="2793">
                  <c:v>477746.25630374497</c:v>
                </c:pt>
                <c:pt idx="2794">
                  <c:v>477816.21209721215</c:v>
                </c:pt>
                <c:pt idx="2795">
                  <c:v>477886.16503914341</c:v>
                </c:pt>
                <c:pt idx="2796">
                  <c:v>477956.11512965505</c:v>
                </c:pt>
                <c:pt idx="2797">
                  <c:v>478026.06236886338</c:v>
                </c:pt>
                <c:pt idx="2798">
                  <c:v>478096.00675688445</c:v>
                </c:pt>
                <c:pt idx="2799">
                  <c:v>478165.94829383458</c:v>
                </c:pt>
                <c:pt idx="2800">
                  <c:v>478235.88697983004</c:v>
                </c:pt>
                <c:pt idx="2801">
                  <c:v>478305.82281498698</c:v>
                </c:pt>
                <c:pt idx="2802">
                  <c:v>478375.75579942152</c:v>
                </c:pt>
                <c:pt idx="2803">
                  <c:v>478445.68593325</c:v>
                </c:pt>
                <c:pt idx="2804">
                  <c:v>478515.61321658851</c:v>
                </c:pt>
                <c:pt idx="2805">
                  <c:v>478585.53764955333</c:v>
                </c:pt>
                <c:pt idx="2806">
                  <c:v>478655.45923226059</c:v>
                </c:pt>
                <c:pt idx="2807">
                  <c:v>478725.37796482653</c:v>
                </c:pt>
                <c:pt idx="2808">
                  <c:v>478795.29384736717</c:v>
                </c:pt>
                <c:pt idx="2809">
                  <c:v>478865.20687999891</c:v>
                </c:pt>
                <c:pt idx="2810">
                  <c:v>478935.1170628377</c:v>
                </c:pt>
                <c:pt idx="2811">
                  <c:v>479005.02439599991</c:v>
                </c:pt>
                <c:pt idx="2812">
                  <c:v>479074.92887960159</c:v>
                </c:pt>
                <c:pt idx="2813">
                  <c:v>479144.83051375882</c:v>
                </c:pt>
                <c:pt idx="2814">
                  <c:v>479214.72929858795</c:v>
                </c:pt>
                <c:pt idx="2815">
                  <c:v>479284.62523420493</c:v>
                </c:pt>
                <c:pt idx="2816">
                  <c:v>479354.51832072594</c:v>
                </c:pt>
                <c:pt idx="2817">
                  <c:v>479424.40855826723</c:v>
                </c:pt>
                <c:pt idx="2818">
                  <c:v>479494.29594694485</c:v>
                </c:pt>
                <c:pt idx="2819">
                  <c:v>479564.18048687483</c:v>
                </c:pt>
                <c:pt idx="2820">
                  <c:v>479634.06217817345</c:v>
                </c:pt>
                <c:pt idx="2821">
                  <c:v>479703.94102095673</c:v>
                </c:pt>
                <c:pt idx="2822">
                  <c:v>479773.81701534084</c:v>
                </c:pt>
                <c:pt idx="2823">
                  <c:v>479843.69016144186</c:v>
                </c:pt>
                <c:pt idx="2824">
                  <c:v>479913.56045937591</c:v>
                </c:pt>
                <c:pt idx="2825">
                  <c:v>479983.42790925899</c:v>
                </c:pt>
                <c:pt idx="2826">
                  <c:v>480053.29251120734</c:v>
                </c:pt>
                <c:pt idx="2827">
                  <c:v>480123.15426533693</c:v>
                </c:pt>
                <c:pt idx="2828">
                  <c:v>480193.01317176392</c:v>
                </c:pt>
                <c:pt idx="2829">
                  <c:v>480262.86923060432</c:v>
                </c:pt>
                <c:pt idx="2830">
                  <c:v>480332.72244197433</c:v>
                </c:pt>
                <c:pt idx="2831">
                  <c:v>480402.57280598982</c:v>
                </c:pt>
                <c:pt idx="2832">
                  <c:v>480472.42032276705</c:v>
                </c:pt>
                <c:pt idx="2833">
                  <c:v>480542.2649924219</c:v>
                </c:pt>
                <c:pt idx="2834">
                  <c:v>480612.10681507061</c:v>
                </c:pt>
                <c:pt idx="2835">
                  <c:v>480681.94579082914</c:v>
                </c:pt>
                <c:pt idx="2836">
                  <c:v>480751.78191981348</c:v>
                </c:pt>
                <c:pt idx="2837">
                  <c:v>480821.61520213971</c:v>
                </c:pt>
                <c:pt idx="2838">
                  <c:v>480891.4456379239</c:v>
                </c:pt>
                <c:pt idx="2839">
                  <c:v>480961.2732272821</c:v>
                </c:pt>
                <c:pt idx="2840">
                  <c:v>481031.09797033021</c:v>
                </c:pt>
                <c:pt idx="2841">
                  <c:v>481100.91986718442</c:v>
                </c:pt>
                <c:pt idx="2842">
                  <c:v>481170.73891796055</c:v>
                </c:pt>
                <c:pt idx="2843">
                  <c:v>481240.55512277479</c:v>
                </c:pt>
                <c:pt idx="2844">
                  <c:v>481310.36848174303</c:v>
                </c:pt>
                <c:pt idx="2845">
                  <c:v>481380.1789949814</c:v>
                </c:pt>
                <c:pt idx="2846">
                  <c:v>481449.98666260578</c:v>
                </c:pt>
                <c:pt idx="2847">
                  <c:v>481519.79148473224</c:v>
                </c:pt>
                <c:pt idx="2848">
                  <c:v>481589.59346147662</c:v>
                </c:pt>
                <c:pt idx="2849">
                  <c:v>481659.39259295509</c:v>
                </c:pt>
                <c:pt idx="2850">
                  <c:v>481729.18887928349</c:v>
                </c:pt>
                <c:pt idx="2851">
                  <c:v>481798.98232057795</c:v>
                </c:pt>
                <c:pt idx="2852">
                  <c:v>481868.77291695436</c:v>
                </c:pt>
                <c:pt idx="2853">
                  <c:v>481938.56066852866</c:v>
                </c:pt>
                <c:pt idx="2854">
                  <c:v>482008.34557541669</c:v>
                </c:pt>
                <c:pt idx="2855">
                  <c:v>482078.12763773464</c:v>
                </c:pt>
                <c:pt idx="2856">
                  <c:v>482147.90685559832</c:v>
                </c:pt>
                <c:pt idx="2857">
                  <c:v>482217.68322912371</c:v>
                </c:pt>
                <c:pt idx="2858">
                  <c:v>482287.45675842679</c:v>
                </c:pt>
                <c:pt idx="2859">
                  <c:v>482357.22744362341</c:v>
                </c:pt>
                <c:pt idx="2860">
                  <c:v>482426.99528482952</c:v>
                </c:pt>
                <c:pt idx="2861">
                  <c:v>482496.76028216112</c:v>
                </c:pt>
                <c:pt idx="2862">
                  <c:v>482566.52243573405</c:v>
                </c:pt>
                <c:pt idx="2863">
                  <c:v>482636.28174566425</c:v>
                </c:pt>
                <c:pt idx="2864">
                  <c:v>482706.03821206774</c:v>
                </c:pt>
                <c:pt idx="2865">
                  <c:v>482775.79183506023</c:v>
                </c:pt>
                <c:pt idx="2866">
                  <c:v>482845.54261475778</c:v>
                </c:pt>
                <c:pt idx="2867">
                  <c:v>482915.29055127624</c:v>
                </c:pt>
                <c:pt idx="2868">
                  <c:v>482985.03564473154</c:v>
                </c:pt>
                <c:pt idx="2869">
                  <c:v>483054.77789523953</c:v>
                </c:pt>
                <c:pt idx="2870">
                  <c:v>483124.51730291604</c:v>
                </c:pt>
                <c:pt idx="2871">
                  <c:v>483194.25386787695</c:v>
                </c:pt>
                <c:pt idx="2872">
                  <c:v>483263.98759023828</c:v>
                </c:pt>
                <c:pt idx="2873">
                  <c:v>483333.7184701158</c:v>
                </c:pt>
                <c:pt idx="2874">
                  <c:v>483403.44650762528</c:v>
                </c:pt>
                <c:pt idx="2875">
                  <c:v>483473.1717028828</c:v>
                </c:pt>
                <c:pt idx="2876">
                  <c:v>483542.89405600401</c:v>
                </c:pt>
                <c:pt idx="2877">
                  <c:v>483612.61356710485</c:v>
                </c:pt>
                <c:pt idx="2878">
                  <c:v>483682.33023630123</c:v>
                </c:pt>
                <c:pt idx="2879">
                  <c:v>483752.04406370886</c:v>
                </c:pt>
                <c:pt idx="2880">
                  <c:v>483821.75504944363</c:v>
                </c:pt>
                <c:pt idx="2881">
                  <c:v>483891.46319362149</c:v>
                </c:pt>
                <c:pt idx="2882">
                  <c:v>483961.16849635809</c:v>
                </c:pt>
                <c:pt idx="2883">
                  <c:v>484030.87095776934</c:v>
                </c:pt>
                <c:pt idx="2884">
                  <c:v>484100.57057797106</c:v>
                </c:pt>
                <c:pt idx="2885">
                  <c:v>484170.26735707902</c:v>
                </c:pt>
                <c:pt idx="2886">
                  <c:v>484239.96129520913</c:v>
                </c:pt>
                <c:pt idx="2887">
                  <c:v>484309.65239247703</c:v>
                </c:pt>
                <c:pt idx="2888">
                  <c:v>484379.34064899868</c:v>
                </c:pt>
                <c:pt idx="2889">
                  <c:v>484449.02606488968</c:v>
                </c:pt>
                <c:pt idx="2890">
                  <c:v>484518.70864026604</c:v>
                </c:pt>
                <c:pt idx="2891">
                  <c:v>484588.38837524335</c:v>
                </c:pt>
                <c:pt idx="2892">
                  <c:v>484658.06526993756</c:v>
                </c:pt>
                <c:pt idx="2893">
                  <c:v>484727.7393244644</c:v>
                </c:pt>
                <c:pt idx="2894">
                  <c:v>484797.41053893964</c:v>
                </c:pt>
                <c:pt idx="2895">
                  <c:v>484867.07891347888</c:v>
                </c:pt>
                <c:pt idx="2896">
                  <c:v>484936.74444819806</c:v>
                </c:pt>
                <c:pt idx="2897">
                  <c:v>485006.40714321291</c:v>
                </c:pt>
                <c:pt idx="2898">
                  <c:v>485076.06699863926</c:v>
                </c:pt>
                <c:pt idx="2899">
                  <c:v>485145.72401459271</c:v>
                </c:pt>
                <c:pt idx="2900">
                  <c:v>485215.37819118903</c:v>
                </c:pt>
                <c:pt idx="2901">
                  <c:v>485285.02952854405</c:v>
                </c:pt>
                <c:pt idx="2902">
                  <c:v>485354.67802677338</c:v>
                </c:pt>
                <c:pt idx="2903">
                  <c:v>485424.32368599286</c:v>
                </c:pt>
                <c:pt idx="2904">
                  <c:v>485493.96650631813</c:v>
                </c:pt>
                <c:pt idx="2905">
                  <c:v>485563.60648786498</c:v>
                </c:pt>
                <c:pt idx="2906">
                  <c:v>485633.243630749</c:v>
                </c:pt>
                <c:pt idx="2907">
                  <c:v>485702.87793508609</c:v>
                </c:pt>
                <c:pt idx="2908">
                  <c:v>485772.50940099178</c:v>
                </c:pt>
                <c:pt idx="2909">
                  <c:v>485842.13802858192</c:v>
                </c:pt>
                <c:pt idx="2910">
                  <c:v>485911.76381797204</c:v>
                </c:pt>
                <c:pt idx="2911">
                  <c:v>485981.38676927797</c:v>
                </c:pt>
                <c:pt idx="2912">
                  <c:v>486051.00688261527</c:v>
                </c:pt>
                <c:pt idx="2913">
                  <c:v>486120.62415809976</c:v>
                </c:pt>
                <c:pt idx="2914">
                  <c:v>486190.23859584698</c:v>
                </c:pt>
                <c:pt idx="2915">
                  <c:v>486259.85019597277</c:v>
                </c:pt>
                <c:pt idx="2916">
                  <c:v>486329.45895859262</c:v>
                </c:pt>
                <c:pt idx="2917">
                  <c:v>486399.06488382234</c:v>
                </c:pt>
                <c:pt idx="2918">
                  <c:v>486468.6679717775</c:v>
                </c:pt>
                <c:pt idx="2919">
                  <c:v>486538.2682225738</c:v>
                </c:pt>
                <c:pt idx="2920">
                  <c:v>486607.86563632678</c:v>
                </c:pt>
                <c:pt idx="2921">
                  <c:v>486677.46021315217</c:v>
                </c:pt>
                <c:pt idx="2922">
                  <c:v>486747.05195316568</c:v>
                </c:pt>
                <c:pt idx="2923">
                  <c:v>486816.64085648273</c:v>
                </c:pt>
                <c:pt idx="2924">
                  <c:v>486886.22692321922</c:v>
                </c:pt>
                <c:pt idx="2925">
                  <c:v>486955.81015349057</c:v>
                </c:pt>
                <c:pt idx="2926">
                  <c:v>487025.39054741251</c:v>
                </c:pt>
                <c:pt idx="2927">
                  <c:v>487094.96810510056</c:v>
                </c:pt>
                <c:pt idx="2928">
                  <c:v>487164.54282667045</c:v>
                </c:pt>
                <c:pt idx="2929">
                  <c:v>487234.11471223761</c:v>
                </c:pt>
                <c:pt idx="2930">
                  <c:v>487303.68376191787</c:v>
                </c:pt>
                <c:pt idx="2931">
                  <c:v>487373.24997582659</c:v>
                </c:pt>
                <c:pt idx="2932">
                  <c:v>487442.81335407961</c:v>
                </c:pt>
                <c:pt idx="2933">
                  <c:v>487512.37389679236</c:v>
                </c:pt>
                <c:pt idx="2934">
                  <c:v>487581.93160408048</c:v>
                </c:pt>
                <c:pt idx="2935">
                  <c:v>487651.48647605942</c:v>
                </c:pt>
                <c:pt idx="2936">
                  <c:v>487721.03851284494</c:v>
                </c:pt>
                <c:pt idx="2937">
                  <c:v>487790.58771455247</c:v>
                </c:pt>
                <c:pt idx="2938">
                  <c:v>487860.13408129761</c:v>
                </c:pt>
                <c:pt idx="2939">
                  <c:v>487929.67761319596</c:v>
                </c:pt>
                <c:pt idx="2940">
                  <c:v>487999.21831036301</c:v>
                </c:pt>
                <c:pt idx="2941">
                  <c:v>488068.75617291435</c:v>
                </c:pt>
                <c:pt idx="2942">
                  <c:v>488138.29120096558</c:v>
                </c:pt>
                <c:pt idx="2943">
                  <c:v>488207.82339463208</c:v>
                </c:pt>
                <c:pt idx="2944">
                  <c:v>488277.3527540295</c:v>
                </c:pt>
                <c:pt idx="2945">
                  <c:v>488346.87927927339</c:v>
                </c:pt>
                <c:pt idx="2946">
                  <c:v>488416.40297047916</c:v>
                </c:pt>
                <c:pt idx="2947">
                  <c:v>488485.92382776248</c:v>
                </c:pt>
                <c:pt idx="2948">
                  <c:v>488555.44185123878</c:v>
                </c:pt>
                <c:pt idx="2949">
                  <c:v>488624.95704102365</c:v>
                </c:pt>
                <c:pt idx="2950">
                  <c:v>488694.46939723246</c:v>
                </c:pt>
                <c:pt idx="2951">
                  <c:v>488763.97891998081</c:v>
                </c:pt>
                <c:pt idx="2952">
                  <c:v>488833.48560938408</c:v>
                </c:pt>
                <c:pt idx="2953">
                  <c:v>488902.98946555797</c:v>
                </c:pt>
                <c:pt idx="2954">
                  <c:v>488972.49048861786</c:v>
                </c:pt>
                <c:pt idx="2955">
                  <c:v>489041.9886786791</c:v>
                </c:pt>
                <c:pt idx="2956">
                  <c:v>489111.48403585743</c:v>
                </c:pt>
                <c:pt idx="2957">
                  <c:v>489180.97656026814</c:v>
                </c:pt>
                <c:pt idx="2958">
                  <c:v>489250.46625202673</c:v>
                </c:pt>
                <c:pt idx="2959">
                  <c:v>489319.95311124873</c:v>
                </c:pt>
                <c:pt idx="2960">
                  <c:v>489389.43713804951</c:v>
                </c:pt>
                <c:pt idx="2961">
                  <c:v>489458.91833254456</c:v>
                </c:pt>
                <c:pt idx="2962">
                  <c:v>489528.39669484942</c:v>
                </c:pt>
                <c:pt idx="2963">
                  <c:v>489597.87222507939</c:v>
                </c:pt>
                <c:pt idx="2964">
                  <c:v>489667.34492334997</c:v>
                </c:pt>
                <c:pt idx="2965">
                  <c:v>489736.81478977663</c:v>
                </c:pt>
                <c:pt idx="2966">
                  <c:v>489806.28182447475</c:v>
                </c:pt>
                <c:pt idx="2967">
                  <c:v>489875.7460275598</c:v>
                </c:pt>
                <c:pt idx="2968">
                  <c:v>489945.20739914721</c:v>
                </c:pt>
                <c:pt idx="2969">
                  <c:v>490014.6659393523</c:v>
                </c:pt>
                <c:pt idx="2970">
                  <c:v>490084.1216482906</c:v>
                </c:pt>
                <c:pt idx="2971">
                  <c:v>490153.57452607749</c:v>
                </c:pt>
                <c:pt idx="2972">
                  <c:v>490223.02457282832</c:v>
                </c:pt>
                <c:pt idx="2973">
                  <c:v>490292.47178865859</c:v>
                </c:pt>
                <c:pt idx="2974">
                  <c:v>490361.91617368354</c:v>
                </c:pt>
                <c:pt idx="2975">
                  <c:v>490431.35772801872</c:v>
                </c:pt>
                <c:pt idx="2976">
                  <c:v>490500.79645177932</c:v>
                </c:pt>
                <c:pt idx="2977">
                  <c:v>490570.23234508093</c:v>
                </c:pt>
                <c:pt idx="2978">
                  <c:v>490639.66540803877</c:v>
                </c:pt>
                <c:pt idx="2979">
                  <c:v>490709.09564076836</c:v>
                </c:pt>
                <c:pt idx="2980">
                  <c:v>490778.52304338489</c:v>
                </c:pt>
                <c:pt idx="2981">
                  <c:v>490847.94761600386</c:v>
                </c:pt>
                <c:pt idx="2982">
                  <c:v>490917.36935874063</c:v>
                </c:pt>
                <c:pt idx="2983">
                  <c:v>490986.78827171045</c:v>
                </c:pt>
                <c:pt idx="2984">
                  <c:v>491056.20435502869</c:v>
                </c:pt>
                <c:pt idx="2985">
                  <c:v>491125.61760881077</c:v>
                </c:pt>
                <c:pt idx="2986">
                  <c:v>491195.02803317196</c:v>
                </c:pt>
                <c:pt idx="2987">
                  <c:v>491264.4356282276</c:v>
                </c:pt>
                <c:pt idx="2988">
                  <c:v>491333.84039409307</c:v>
                </c:pt>
                <c:pt idx="2989">
                  <c:v>491403.24233088357</c:v>
                </c:pt>
                <c:pt idx="2990">
                  <c:v>491472.64143871458</c:v>
                </c:pt>
                <c:pt idx="2991">
                  <c:v>491542.03771770129</c:v>
                </c:pt>
                <c:pt idx="2992">
                  <c:v>491611.43116795906</c:v>
                </c:pt>
                <c:pt idx="2993">
                  <c:v>491680.8217896031</c:v>
                </c:pt>
                <c:pt idx="2994">
                  <c:v>491750.20958274888</c:v>
                </c:pt>
                <c:pt idx="2995">
                  <c:v>491819.59454751154</c:v>
                </c:pt>
                <c:pt idx="2996">
                  <c:v>491888.97668400651</c:v>
                </c:pt>
                <c:pt idx="2997">
                  <c:v>491958.35599234904</c:v>
                </c:pt>
                <c:pt idx="2998">
                  <c:v>492027.73247265437</c:v>
                </c:pt>
                <c:pt idx="2999">
                  <c:v>492097.10612503771</c:v>
                </c:pt>
                <c:pt idx="3000">
                  <c:v>492166.47694961447</c:v>
                </c:pt>
                <c:pt idx="3001">
                  <c:v>492235.84494649974</c:v>
                </c:pt>
                <c:pt idx="3002">
                  <c:v>492305.21011580899</c:v>
                </c:pt>
                <c:pt idx="3003">
                  <c:v>492374.57245765737</c:v>
                </c:pt>
                <c:pt idx="3004">
                  <c:v>492443.93197216012</c:v>
                </c:pt>
                <c:pt idx="3005">
                  <c:v>492513.28865943261</c:v>
                </c:pt>
                <c:pt idx="3006">
                  <c:v>492582.64251958992</c:v>
                </c:pt>
                <c:pt idx="3007">
                  <c:v>492651.99355274742</c:v>
                </c:pt>
                <c:pt idx="3008">
                  <c:v>492721.34175902023</c:v>
                </c:pt>
                <c:pt idx="3009">
                  <c:v>492790.68713852367</c:v>
                </c:pt>
                <c:pt idx="3010">
                  <c:v>492860.02969137282</c:v>
                </c:pt>
                <c:pt idx="3011">
                  <c:v>492929.3694176831</c:v>
                </c:pt>
                <c:pt idx="3012">
                  <c:v>492998.70631756959</c:v>
                </c:pt>
                <c:pt idx="3013">
                  <c:v>493068.0403911476</c:v>
                </c:pt>
                <c:pt idx="3014">
                  <c:v>493137.3716385322</c:v>
                </c:pt>
                <c:pt idx="3015">
                  <c:v>493206.70005983871</c:v>
                </c:pt>
                <c:pt idx="3016">
                  <c:v>493276.02565518219</c:v>
                </c:pt>
                <c:pt idx="3017">
                  <c:v>493345.34842467803</c:v>
                </c:pt>
                <c:pt idx="3018">
                  <c:v>493414.66836844123</c:v>
                </c:pt>
                <c:pt idx="3019">
                  <c:v>493483.98548658716</c:v>
                </c:pt>
                <c:pt idx="3020">
                  <c:v>493553.29977923085</c:v>
                </c:pt>
                <c:pt idx="3021">
                  <c:v>493622.61124648753</c:v>
                </c:pt>
                <c:pt idx="3022">
                  <c:v>493691.9198884723</c:v>
                </c:pt>
                <c:pt idx="3023">
                  <c:v>493761.22570530046</c:v>
                </c:pt>
                <c:pt idx="3024">
                  <c:v>493830.52869708702</c:v>
                </c:pt>
                <c:pt idx="3025">
                  <c:v>493899.82886394719</c:v>
                </c:pt>
                <c:pt idx="3026">
                  <c:v>493969.1262059962</c:v>
                </c:pt>
                <c:pt idx="3027">
                  <c:v>494038.42072334909</c:v>
                </c:pt>
                <c:pt idx="3028">
                  <c:v>494107.71241612104</c:v>
                </c:pt>
                <c:pt idx="3029">
                  <c:v>494177.00128442718</c:v>
                </c:pt>
                <c:pt idx="3030">
                  <c:v>494246.28732838266</c:v>
                </c:pt>
                <c:pt idx="3031">
                  <c:v>494315.57054810255</c:v>
                </c:pt>
                <c:pt idx="3032">
                  <c:v>494384.8509437021</c:v>
                </c:pt>
                <c:pt idx="3033">
                  <c:v>494454.12851529621</c:v>
                </c:pt>
                <c:pt idx="3034">
                  <c:v>494523.40326300019</c:v>
                </c:pt>
                <c:pt idx="3035">
                  <c:v>494592.675186929</c:v>
                </c:pt>
                <c:pt idx="3036">
                  <c:v>494661.9442871979</c:v>
                </c:pt>
                <c:pt idx="3037">
                  <c:v>494731.21056392195</c:v>
                </c:pt>
                <c:pt idx="3038">
                  <c:v>494800.47401721618</c:v>
                </c:pt>
                <c:pt idx="3039">
                  <c:v>494869.73464719561</c:v>
                </c:pt>
                <c:pt idx="3040">
                  <c:v>494938.99245397549</c:v>
                </c:pt>
                <c:pt idx="3041">
                  <c:v>495008.24743767077</c:v>
                </c:pt>
                <c:pt idx="3042">
                  <c:v>495077.49959839659</c:v>
                </c:pt>
                <c:pt idx="3043">
                  <c:v>495146.74893626804</c:v>
                </c:pt>
                <c:pt idx="3044">
                  <c:v>495215.99545140011</c:v>
                </c:pt>
                <c:pt idx="3045">
                  <c:v>495285.23914390791</c:v>
                </c:pt>
                <c:pt idx="3046">
                  <c:v>495354.48001390655</c:v>
                </c:pt>
                <c:pt idx="3047">
                  <c:v>495423.71806151094</c:v>
                </c:pt>
                <c:pt idx="3048">
                  <c:v>495492.95328683621</c:v>
                </c:pt>
                <c:pt idx="3049">
                  <c:v>495562.18568999745</c:v>
                </c:pt>
                <c:pt idx="3050">
                  <c:v>495631.41527110961</c:v>
                </c:pt>
                <c:pt idx="3051">
                  <c:v>495700.64203028777</c:v>
                </c:pt>
                <c:pt idx="3052">
                  <c:v>495769.86596764694</c:v>
                </c:pt>
                <c:pt idx="3053">
                  <c:v>495839.08708330215</c:v>
                </c:pt>
                <c:pt idx="3054">
                  <c:v>495908.30537736841</c:v>
                </c:pt>
                <c:pt idx="3055">
                  <c:v>495977.52084996074</c:v>
                </c:pt>
                <c:pt idx="3056">
                  <c:v>496046.73350119404</c:v>
                </c:pt>
                <c:pt idx="3057">
                  <c:v>496115.94333118357</c:v>
                </c:pt>
                <c:pt idx="3058">
                  <c:v>496185.15034004417</c:v>
                </c:pt>
                <c:pt idx="3059">
                  <c:v>496254.35452789074</c:v>
                </c:pt>
                <c:pt idx="3060">
                  <c:v>496323.55589483847</c:v>
                </c:pt>
                <c:pt idx="3061">
                  <c:v>496392.75444100221</c:v>
                </c:pt>
                <c:pt idx="3062">
                  <c:v>496461.95016649697</c:v>
                </c:pt>
                <c:pt idx="3063">
                  <c:v>496531.14307143778</c:v>
                </c:pt>
                <c:pt idx="3064">
                  <c:v>496600.33315593953</c:v>
                </c:pt>
                <c:pt idx="3065">
                  <c:v>496669.52042011725</c:v>
                </c:pt>
                <c:pt idx="3066">
                  <c:v>496738.70486408588</c:v>
                </c:pt>
                <c:pt idx="3067">
                  <c:v>496807.88648796035</c:v>
                </c:pt>
                <c:pt idx="3068">
                  <c:v>496877.06529185566</c:v>
                </c:pt>
                <c:pt idx="3069">
                  <c:v>496946.24127588677</c:v>
                </c:pt>
                <c:pt idx="3070">
                  <c:v>497015.41444016853</c:v>
                </c:pt>
                <c:pt idx="3071">
                  <c:v>497084.58478481596</c:v>
                </c:pt>
                <c:pt idx="3072">
                  <c:v>497153.75230994401</c:v>
                </c:pt>
                <c:pt idx="3073">
                  <c:v>497222.91701566748</c:v>
                </c:pt>
                <c:pt idx="3074">
                  <c:v>497292.07890210138</c:v>
                </c:pt>
                <c:pt idx="3075">
                  <c:v>497361.23796936072</c:v>
                </c:pt>
                <c:pt idx="3076">
                  <c:v>497430.39421756024</c:v>
                </c:pt>
                <c:pt idx="3077">
                  <c:v>497499.54764681502</c:v>
                </c:pt>
                <c:pt idx="3078">
                  <c:v>497568.69825723988</c:v>
                </c:pt>
                <c:pt idx="3079">
                  <c:v>497637.84604894975</c:v>
                </c:pt>
                <c:pt idx="3080">
                  <c:v>497706.9910220594</c:v>
                </c:pt>
                <c:pt idx="3081">
                  <c:v>497776.13317668391</c:v>
                </c:pt>
                <c:pt idx="3082">
                  <c:v>497845.27251293795</c:v>
                </c:pt>
                <c:pt idx="3083">
                  <c:v>497914.40903093666</c:v>
                </c:pt>
                <c:pt idx="3084">
                  <c:v>497983.54273079475</c:v>
                </c:pt>
                <c:pt idx="3085">
                  <c:v>498052.6736126272</c:v>
                </c:pt>
                <c:pt idx="3086">
                  <c:v>498121.80167654873</c:v>
                </c:pt>
                <c:pt idx="3087">
                  <c:v>498190.92692267429</c:v>
                </c:pt>
                <c:pt idx="3088">
                  <c:v>498260.04935111874</c:v>
                </c:pt>
                <c:pt idx="3089">
                  <c:v>498329.16896199697</c:v>
                </c:pt>
                <c:pt idx="3090">
                  <c:v>498398.28575542377</c:v>
                </c:pt>
                <c:pt idx="3091">
                  <c:v>498467.39973151399</c:v>
                </c:pt>
                <c:pt idx="3092">
                  <c:v>498536.51089038252</c:v>
                </c:pt>
                <c:pt idx="3093">
                  <c:v>498605.61923214409</c:v>
                </c:pt>
                <c:pt idx="3094">
                  <c:v>498674.72475691367</c:v>
                </c:pt>
                <c:pt idx="3095">
                  <c:v>498743.82746480597</c:v>
                </c:pt>
                <c:pt idx="3096">
                  <c:v>498812.92735593591</c:v>
                </c:pt>
                <c:pt idx="3097">
                  <c:v>498882.02443041815</c:v>
                </c:pt>
                <c:pt idx="3098">
                  <c:v>498951.11868836771</c:v>
                </c:pt>
                <c:pt idx="3099">
                  <c:v>499020.21012989921</c:v>
                </c:pt>
                <c:pt idx="3100">
                  <c:v>499089.29875512759</c:v>
                </c:pt>
                <c:pt idx="3101">
                  <c:v>499158.38456416759</c:v>
                </c:pt>
                <c:pt idx="3102">
                  <c:v>499227.46755713405</c:v>
                </c:pt>
                <c:pt idx="3103">
                  <c:v>499296.54773414164</c:v>
                </c:pt>
                <c:pt idx="3104">
                  <c:v>499365.62509530527</c:v>
                </c:pt>
                <c:pt idx="3105">
                  <c:v>499434.69964073959</c:v>
                </c:pt>
                <c:pt idx="3106">
                  <c:v>499503.77137055958</c:v>
                </c:pt>
                <c:pt idx="3107">
                  <c:v>499572.84028487979</c:v>
                </c:pt>
                <c:pt idx="3108">
                  <c:v>499641.90638381516</c:v>
                </c:pt>
                <c:pt idx="3109">
                  <c:v>499710.96966748033</c:v>
                </c:pt>
                <c:pt idx="3110">
                  <c:v>499780.03013599012</c:v>
                </c:pt>
                <c:pt idx="3111">
                  <c:v>499849.08778945921</c:v>
                </c:pt>
                <c:pt idx="3112">
                  <c:v>499918.14262800239</c:v>
                </c:pt>
                <c:pt idx="3113">
                  <c:v>499987.19465173449</c:v>
                </c:pt>
                <c:pt idx="3114">
                  <c:v>500056.24386077002</c:v>
                </c:pt>
                <c:pt idx="3115">
                  <c:v>500125.29025522398</c:v>
                </c:pt>
                <c:pt idx="3116">
                  <c:v>500194.33383521088</c:v>
                </c:pt>
                <c:pt idx="3117">
                  <c:v>500263.37460084562</c:v>
                </c:pt>
                <c:pt idx="3118">
                  <c:v>500332.41255224287</c:v>
                </c:pt>
                <c:pt idx="3119">
                  <c:v>500401.44768951728</c:v>
                </c:pt>
                <c:pt idx="3120">
                  <c:v>500470.48001278349</c:v>
                </c:pt>
                <c:pt idx="3121">
                  <c:v>500539.50952215638</c:v>
                </c:pt>
                <c:pt idx="3122">
                  <c:v>500608.53621775052</c:v>
                </c:pt>
                <c:pt idx="3123">
                  <c:v>500677.56009968073</c:v>
                </c:pt>
                <c:pt idx="3124">
                  <c:v>500746.58116806159</c:v>
                </c:pt>
                <c:pt idx="3125">
                  <c:v>500815.59942300786</c:v>
                </c:pt>
                <c:pt idx="3126">
                  <c:v>500884.61486463418</c:v>
                </c:pt>
                <c:pt idx="3127">
                  <c:v>500953.62749305525</c:v>
                </c:pt>
                <c:pt idx="3128">
                  <c:v>501022.63730838569</c:v>
                </c:pt>
                <c:pt idx="3129">
                  <c:v>501091.64431074017</c:v>
                </c:pt>
                <c:pt idx="3130">
                  <c:v>501160.64850023348</c:v>
                </c:pt>
                <c:pt idx="3131">
                  <c:v>501229.64987698011</c:v>
                </c:pt>
                <c:pt idx="3132">
                  <c:v>501298.64844109479</c:v>
                </c:pt>
                <c:pt idx="3133">
                  <c:v>501367.64419269218</c:v>
                </c:pt>
                <c:pt idx="3134">
                  <c:v>501436.63713188691</c:v>
                </c:pt>
                <c:pt idx="3135">
                  <c:v>501505.62725879357</c:v>
                </c:pt>
                <c:pt idx="3136">
                  <c:v>501574.61457352689</c:v>
                </c:pt>
                <c:pt idx="3137">
                  <c:v>501643.59907620138</c:v>
                </c:pt>
                <c:pt idx="3138">
                  <c:v>501712.58076693182</c:v>
                </c:pt>
                <c:pt idx="3139">
                  <c:v>501781.55964583263</c:v>
                </c:pt>
                <c:pt idx="3140">
                  <c:v>501850.53571301867</c:v>
                </c:pt>
                <c:pt idx="3141">
                  <c:v>501919.50896860438</c:v>
                </c:pt>
                <c:pt idx="3142">
                  <c:v>501988.47941270442</c:v>
                </c:pt>
                <c:pt idx="3143">
                  <c:v>502057.44704543339</c:v>
                </c:pt>
                <c:pt idx="3144">
                  <c:v>502126.41186690587</c:v>
                </c:pt>
                <c:pt idx="3145">
                  <c:v>502195.37387723644</c:v>
                </c:pt>
                <c:pt idx="3146">
                  <c:v>502264.33307653968</c:v>
                </c:pt>
                <c:pt idx="3147">
                  <c:v>502333.28946493025</c:v>
                </c:pt>
                <c:pt idx="3148">
                  <c:v>502402.24304252263</c:v>
                </c:pt>
                <c:pt idx="3149">
                  <c:v>502471.19380943145</c:v>
                </c:pt>
                <c:pt idx="3150">
                  <c:v>502540.14176577132</c:v>
                </c:pt>
                <c:pt idx="3151">
                  <c:v>502609.08691165672</c:v>
                </c:pt>
                <c:pt idx="3152">
                  <c:v>502678.02924720221</c:v>
                </c:pt>
                <c:pt idx="3153">
                  <c:v>502746.96877252246</c:v>
                </c:pt>
                <c:pt idx="3154">
                  <c:v>502815.90548773191</c:v>
                </c:pt>
                <c:pt idx="3155">
                  <c:v>502884.83939294511</c:v>
                </c:pt>
                <c:pt idx="3156">
                  <c:v>502953.77048827667</c:v>
                </c:pt>
                <c:pt idx="3157">
                  <c:v>503022.69877384097</c:v>
                </c:pt>
                <c:pt idx="3158">
                  <c:v>503091.62424975279</c:v>
                </c:pt>
                <c:pt idx="3159">
                  <c:v>503160.54691612651</c:v>
                </c:pt>
                <c:pt idx="3160">
                  <c:v>503229.46677307668</c:v>
                </c:pt>
                <c:pt idx="3161">
                  <c:v>503298.38382071769</c:v>
                </c:pt>
                <c:pt idx="3162">
                  <c:v>503367.29805916426</c:v>
                </c:pt>
                <c:pt idx="3163">
                  <c:v>503436.2094885307</c:v>
                </c:pt>
                <c:pt idx="3164">
                  <c:v>503505.1181089317</c:v>
                </c:pt>
                <c:pt idx="3165">
                  <c:v>503574.02392048162</c:v>
                </c:pt>
                <c:pt idx="3166">
                  <c:v>503642.92692329508</c:v>
                </c:pt>
                <c:pt idx="3167">
                  <c:v>503711.82711748645</c:v>
                </c:pt>
                <c:pt idx="3168">
                  <c:v>503780.72450317035</c:v>
                </c:pt>
                <c:pt idx="3169">
                  <c:v>503849.61908046104</c:v>
                </c:pt>
                <c:pt idx="3170">
                  <c:v>503918.51084947324</c:v>
                </c:pt>
                <c:pt idx="3171">
                  <c:v>503987.39981032128</c:v>
                </c:pt>
                <c:pt idx="3172">
                  <c:v>504056.28596311965</c:v>
                </c:pt>
                <c:pt idx="3173">
                  <c:v>504125.16930798284</c:v>
                </c:pt>
                <c:pt idx="3174">
                  <c:v>504194.04984502523</c:v>
                </c:pt>
                <c:pt idx="3175">
                  <c:v>504262.92757436138</c:v>
                </c:pt>
                <c:pt idx="3176">
                  <c:v>504331.80249610572</c:v>
                </c:pt>
                <c:pt idx="3177">
                  <c:v>504400.67461037263</c:v>
                </c:pt>
                <c:pt idx="3178">
                  <c:v>504469.54391727649</c:v>
                </c:pt>
                <c:pt idx="3179">
                  <c:v>504538.4104169319</c:v>
                </c:pt>
                <c:pt idx="3180">
                  <c:v>504607.27410945314</c:v>
                </c:pt>
                <c:pt idx="3181">
                  <c:v>504676.1349949548</c:v>
                </c:pt>
                <c:pt idx="3182">
                  <c:v>504744.99307355122</c:v>
                </c:pt>
                <c:pt idx="3183">
                  <c:v>504813.84834535676</c:v>
                </c:pt>
                <c:pt idx="3184">
                  <c:v>504882.70081048581</c:v>
                </c:pt>
                <c:pt idx="3185">
                  <c:v>504951.55046905292</c:v>
                </c:pt>
                <c:pt idx="3186">
                  <c:v>505020.39732117229</c:v>
                </c:pt>
                <c:pt idx="3187">
                  <c:v>505089.24136695854</c:v>
                </c:pt>
                <c:pt idx="3188">
                  <c:v>505158.08260652592</c:v>
                </c:pt>
                <c:pt idx="3189">
                  <c:v>505226.92103998887</c:v>
                </c:pt>
                <c:pt idx="3190">
                  <c:v>505295.75666746171</c:v>
                </c:pt>
                <c:pt idx="3191">
                  <c:v>505364.58948905894</c:v>
                </c:pt>
                <c:pt idx="3192">
                  <c:v>505433.41950489476</c:v>
                </c:pt>
                <c:pt idx="3193">
                  <c:v>505502.24671508372</c:v>
                </c:pt>
                <c:pt idx="3194">
                  <c:v>505571.07111974008</c:v>
                </c:pt>
                <c:pt idx="3195">
                  <c:v>505639.89271897811</c:v>
                </c:pt>
                <c:pt idx="3196">
                  <c:v>505708.71151291241</c:v>
                </c:pt>
                <c:pt idx="3197">
                  <c:v>505777.52750165714</c:v>
                </c:pt>
                <c:pt idx="3198">
                  <c:v>505846.34068532672</c:v>
                </c:pt>
                <c:pt idx="3199">
                  <c:v>505915.15106403542</c:v>
                </c:pt>
                <c:pt idx="3200">
                  <c:v>505983.95863789768</c:v>
                </c:pt>
                <c:pt idx="3201">
                  <c:v>506052.76340702764</c:v>
                </c:pt>
                <c:pt idx="3202">
                  <c:v>506121.56537153991</c:v>
                </c:pt>
                <c:pt idx="3203">
                  <c:v>506190.36453154852</c:v>
                </c:pt>
                <c:pt idx="3204">
                  <c:v>506259.16088716802</c:v>
                </c:pt>
                <c:pt idx="3205">
                  <c:v>506327.95443851262</c:v>
                </c:pt>
                <c:pt idx="3206">
                  <c:v>506396.74518569669</c:v>
                </c:pt>
                <c:pt idx="3207">
                  <c:v>506465.53312883439</c:v>
                </c:pt>
                <c:pt idx="3208">
                  <c:v>506534.3182680402</c:v>
                </c:pt>
                <c:pt idx="3209">
                  <c:v>506603.1006034282</c:v>
                </c:pt>
                <c:pt idx="3210">
                  <c:v>506671.88013511291</c:v>
                </c:pt>
                <c:pt idx="3211">
                  <c:v>506740.65686320851</c:v>
                </c:pt>
                <c:pt idx="3212">
                  <c:v>506809.43078782922</c:v>
                </c:pt>
                <c:pt idx="3213">
                  <c:v>506878.20190908934</c:v>
                </c:pt>
                <c:pt idx="3214">
                  <c:v>506946.97022710327</c:v>
                </c:pt>
                <c:pt idx="3215">
                  <c:v>507015.73574198509</c:v>
                </c:pt>
                <c:pt idx="3216">
                  <c:v>507084.49845384917</c:v>
                </c:pt>
                <c:pt idx="3217">
                  <c:v>507153.25836280978</c:v>
                </c:pt>
                <c:pt idx="3218">
                  <c:v>507222.01546898112</c:v>
                </c:pt>
                <c:pt idx="3219">
                  <c:v>507290.76977247745</c:v>
                </c:pt>
                <c:pt idx="3220">
                  <c:v>507359.52127341292</c:v>
                </c:pt>
                <c:pt idx="3221">
                  <c:v>507428.26997190196</c:v>
                </c:pt>
                <c:pt idx="3222">
                  <c:v>507497.01586805872</c:v>
                </c:pt>
                <c:pt idx="3223">
                  <c:v>507565.75896199746</c:v>
                </c:pt>
                <c:pt idx="3224">
                  <c:v>507634.49925383221</c:v>
                </c:pt>
                <c:pt idx="3225">
                  <c:v>507703.23674367747</c:v>
                </c:pt>
                <c:pt idx="3226">
                  <c:v>507771.97143164719</c:v>
                </c:pt>
                <c:pt idx="3227">
                  <c:v>507840.70331785583</c:v>
                </c:pt>
                <c:pt idx="3228">
                  <c:v>507909.43240241747</c:v>
                </c:pt>
                <c:pt idx="3229">
                  <c:v>507978.15868544625</c:v>
                </c:pt>
                <c:pt idx="3230">
                  <c:v>508046.88216705655</c:v>
                </c:pt>
                <c:pt idx="3231">
                  <c:v>508115.6028473624</c:v>
                </c:pt>
                <c:pt idx="3232">
                  <c:v>508184.32072647795</c:v>
                </c:pt>
                <c:pt idx="3233">
                  <c:v>508253.03580451757</c:v>
                </c:pt>
                <c:pt idx="3234">
                  <c:v>508321.74808159535</c:v>
                </c:pt>
                <c:pt idx="3235">
                  <c:v>508390.45755782531</c:v>
                </c:pt>
                <c:pt idx="3236">
                  <c:v>508459.16423332191</c:v>
                </c:pt>
                <c:pt idx="3237">
                  <c:v>508527.86810819909</c:v>
                </c:pt>
                <c:pt idx="3238">
                  <c:v>508596.56918257102</c:v>
                </c:pt>
                <c:pt idx="3239">
                  <c:v>508665.26745655201</c:v>
                </c:pt>
                <c:pt idx="3240">
                  <c:v>508733.96293025609</c:v>
                </c:pt>
                <c:pt idx="3241">
                  <c:v>508802.65560379735</c:v>
                </c:pt>
                <c:pt idx="3242">
                  <c:v>508871.3454772901</c:v>
                </c:pt>
                <c:pt idx="3243">
                  <c:v>508940.03255084838</c:v>
                </c:pt>
                <c:pt idx="3244">
                  <c:v>509008.71682458621</c:v>
                </c:pt>
                <c:pt idx="3245">
                  <c:v>509077.39829861792</c:v>
                </c:pt>
                <c:pt idx="3246">
                  <c:v>509146.07697305753</c:v>
                </c:pt>
                <c:pt idx="3247">
                  <c:v>509214.75284801907</c:v>
                </c:pt>
                <c:pt idx="3248">
                  <c:v>509283.42592361686</c:v>
                </c:pt>
                <c:pt idx="3249">
                  <c:v>509352.09619996493</c:v>
                </c:pt>
                <c:pt idx="3250">
                  <c:v>509420.76367717719</c:v>
                </c:pt>
                <c:pt idx="3251">
                  <c:v>509489.42835536803</c:v>
                </c:pt>
                <c:pt idx="3252">
                  <c:v>509558.0902346514</c:v>
                </c:pt>
                <c:pt idx="3253">
                  <c:v>509626.74931514129</c:v>
                </c:pt>
                <c:pt idx="3254">
                  <c:v>509695.40559695201</c:v>
                </c:pt>
                <c:pt idx="3255">
                  <c:v>509764.05908019753</c:v>
                </c:pt>
                <c:pt idx="3256">
                  <c:v>509832.70976499183</c:v>
                </c:pt>
                <c:pt idx="3257">
                  <c:v>509901.35765144916</c:v>
                </c:pt>
                <c:pt idx="3258">
                  <c:v>509970.00273968349</c:v>
                </c:pt>
                <c:pt idx="3259">
                  <c:v>510038.6450298088</c:v>
                </c:pt>
                <c:pt idx="3260">
                  <c:v>510107.28452193929</c:v>
                </c:pt>
                <c:pt idx="3261">
                  <c:v>510175.92121618887</c:v>
                </c:pt>
                <c:pt idx="3262">
                  <c:v>510244.55511267181</c:v>
                </c:pt>
                <c:pt idx="3263">
                  <c:v>510313.186211502</c:v>
                </c:pt>
                <c:pt idx="3264">
                  <c:v>510381.8145127935</c:v>
                </c:pt>
                <c:pt idx="3265">
                  <c:v>510450.4400166602</c:v>
                </c:pt>
                <c:pt idx="3266">
                  <c:v>510519.06272321637</c:v>
                </c:pt>
                <c:pt idx="3267">
                  <c:v>510587.6826325758</c:v>
                </c:pt>
                <c:pt idx="3268">
                  <c:v>510656.29974485276</c:v>
                </c:pt>
                <c:pt idx="3269">
                  <c:v>510724.91406016104</c:v>
                </c:pt>
                <c:pt idx="3270">
                  <c:v>510793.52557861496</c:v>
                </c:pt>
                <c:pt idx="3271">
                  <c:v>510862.13430032809</c:v>
                </c:pt>
                <c:pt idx="3272">
                  <c:v>510930.7402254148</c:v>
                </c:pt>
                <c:pt idx="3273">
                  <c:v>510999.34335398884</c:v>
                </c:pt>
                <c:pt idx="3274">
                  <c:v>511067.94368616439</c:v>
                </c:pt>
                <c:pt idx="3275">
                  <c:v>511136.54122205527</c:v>
                </c:pt>
                <c:pt idx="3276">
                  <c:v>511205.13596177573</c:v>
                </c:pt>
                <c:pt idx="3277">
                  <c:v>511273.72790543933</c:v>
                </c:pt>
                <c:pt idx="3278">
                  <c:v>511342.31705316028</c:v>
                </c:pt>
                <c:pt idx="3279">
                  <c:v>511410.90340505278</c:v>
                </c:pt>
                <c:pt idx="3280">
                  <c:v>511479.48696123034</c:v>
                </c:pt>
                <c:pt idx="3281">
                  <c:v>511548.06772180722</c:v>
                </c:pt>
                <c:pt idx="3282">
                  <c:v>511616.64568689722</c:v>
                </c:pt>
                <c:pt idx="3283">
                  <c:v>511685.22085661441</c:v>
                </c:pt>
                <c:pt idx="3284">
                  <c:v>511753.7932310726</c:v>
                </c:pt>
                <c:pt idx="3285">
                  <c:v>511822.36281038594</c:v>
                </c:pt>
                <c:pt idx="3286">
                  <c:v>511890.92959466821</c:v>
                </c:pt>
                <c:pt idx="3287">
                  <c:v>511959.49358403328</c:v>
                </c:pt>
                <c:pt idx="3288">
                  <c:v>512028.05477859528</c:v>
                </c:pt>
                <c:pt idx="3289">
                  <c:v>512096.61317846802</c:v>
                </c:pt>
                <c:pt idx="3290">
                  <c:v>512165.16878376529</c:v>
                </c:pt>
                <c:pt idx="3291">
                  <c:v>512233.72159460123</c:v>
                </c:pt>
                <c:pt idx="3292">
                  <c:v>512302.27161108964</c:v>
                </c:pt>
                <c:pt idx="3293">
                  <c:v>512370.81883334432</c:v>
                </c:pt>
                <c:pt idx="3294">
                  <c:v>512439.36326147942</c:v>
                </c:pt>
                <c:pt idx="3295">
                  <c:v>512507.90489560866</c:v>
                </c:pt>
                <c:pt idx="3296">
                  <c:v>512576.44373584585</c:v>
                </c:pt>
                <c:pt idx="3297">
                  <c:v>512644.97978230508</c:v>
                </c:pt>
                <c:pt idx="3298">
                  <c:v>512713.51303510013</c:v>
                </c:pt>
                <c:pt idx="3299">
                  <c:v>512782.04349434481</c:v>
                </c:pt>
                <c:pt idx="3300">
                  <c:v>512850.57116015314</c:v>
                </c:pt>
                <c:pt idx="3301">
                  <c:v>512919.09603263892</c:v>
                </c:pt>
                <c:pt idx="3302">
                  <c:v>512987.61811191589</c:v>
                </c:pt>
                <c:pt idx="3303">
                  <c:v>513056.13739809807</c:v>
                </c:pt>
                <c:pt idx="3304">
                  <c:v>513124.65389129927</c:v>
                </c:pt>
                <c:pt idx="3305">
                  <c:v>513193.16759163322</c:v>
                </c:pt>
                <c:pt idx="3306">
                  <c:v>513261.678499214</c:v>
                </c:pt>
                <c:pt idx="3307">
                  <c:v>513330.18661415519</c:v>
                </c:pt>
                <c:pt idx="3308">
                  <c:v>513398.69193657086</c:v>
                </c:pt>
                <c:pt idx="3309">
                  <c:v>513467.19446657464</c:v>
                </c:pt>
                <c:pt idx="3310">
                  <c:v>513535.69420428062</c:v>
                </c:pt>
                <c:pt idx="3311">
                  <c:v>513604.19114980224</c:v>
                </c:pt>
                <c:pt idx="3312">
                  <c:v>513672.68530325359</c:v>
                </c:pt>
                <c:pt idx="3313">
                  <c:v>513741.1766647484</c:v>
                </c:pt>
                <c:pt idx="3314">
                  <c:v>513809.66523440043</c:v>
                </c:pt>
                <c:pt idx="3315">
                  <c:v>513878.15101232362</c:v>
                </c:pt>
                <c:pt idx="3316">
                  <c:v>513946.63399863167</c:v>
                </c:pt>
                <c:pt idx="3317">
                  <c:v>514015.11419343826</c:v>
                </c:pt>
                <c:pt idx="3318">
                  <c:v>514083.59159685741</c:v>
                </c:pt>
                <c:pt idx="3319">
                  <c:v>514152.06620900281</c:v>
                </c:pt>
                <c:pt idx="3320">
                  <c:v>514220.53802998812</c:v>
                </c:pt>
                <c:pt idx="3321">
                  <c:v>514289.00705992727</c:v>
                </c:pt>
                <c:pt idx="3322">
                  <c:v>514357.47329893388</c:v>
                </c:pt>
                <c:pt idx="3323">
                  <c:v>514425.93674712192</c:v>
                </c:pt>
                <c:pt idx="3324">
                  <c:v>514494.397404605</c:v>
                </c:pt>
                <c:pt idx="3325">
                  <c:v>514562.85527149681</c:v>
                </c:pt>
                <c:pt idx="3326">
                  <c:v>514631.31034791132</c:v>
                </c:pt>
                <c:pt idx="3327">
                  <c:v>514699.76263396203</c:v>
                </c:pt>
                <c:pt idx="3328">
                  <c:v>514768.21212976292</c:v>
                </c:pt>
                <c:pt idx="3329">
                  <c:v>514836.6588354276</c:v>
                </c:pt>
                <c:pt idx="3330">
                  <c:v>514905.10275106982</c:v>
                </c:pt>
                <c:pt idx="3331">
                  <c:v>514973.54387680319</c:v>
                </c:pt>
                <c:pt idx="3332">
                  <c:v>515041.98221274163</c:v>
                </c:pt>
                <c:pt idx="3333">
                  <c:v>515110.41775899869</c:v>
                </c:pt>
                <c:pt idx="3334">
                  <c:v>515178.85051568836</c:v>
                </c:pt>
                <c:pt idx="3335">
                  <c:v>515247.28048292396</c:v>
                </c:pt>
                <c:pt idx="3336">
                  <c:v>515315.70766081935</c:v>
                </c:pt>
                <c:pt idx="3337">
                  <c:v>515384.13204948837</c:v>
                </c:pt>
                <c:pt idx="3338">
                  <c:v>515452.5536490446</c:v>
                </c:pt>
                <c:pt idx="3339">
                  <c:v>515520.97245960165</c:v>
                </c:pt>
                <c:pt idx="3340">
                  <c:v>515589.38848127337</c:v>
                </c:pt>
                <c:pt idx="3341">
                  <c:v>515657.8017141734</c:v>
                </c:pt>
                <c:pt idx="3342">
                  <c:v>515726.21215841523</c:v>
                </c:pt>
                <c:pt idx="3343">
                  <c:v>515794.61981411278</c:v>
                </c:pt>
                <c:pt idx="3344">
                  <c:v>515863.02468137961</c:v>
                </c:pt>
                <c:pt idx="3345">
                  <c:v>515931.42676032928</c:v>
                </c:pt>
                <c:pt idx="3346">
                  <c:v>515999.82605107565</c:v>
                </c:pt>
                <c:pt idx="3347">
                  <c:v>516068.22255373228</c:v>
                </c:pt>
                <c:pt idx="3348">
                  <c:v>516136.61626841273</c:v>
                </c:pt>
                <c:pt idx="3349">
                  <c:v>516205.00719523092</c:v>
                </c:pt>
                <c:pt idx="3350">
                  <c:v>516273.39533430012</c:v>
                </c:pt>
                <c:pt idx="3351">
                  <c:v>516341.78068573412</c:v>
                </c:pt>
                <c:pt idx="3352">
                  <c:v>516410.16324964666</c:v>
                </c:pt>
                <c:pt idx="3353">
                  <c:v>516478.54302615131</c:v>
                </c:pt>
                <c:pt idx="3354">
                  <c:v>516546.92001536151</c:v>
                </c:pt>
                <c:pt idx="3355">
                  <c:v>516615.29421739111</c:v>
                </c:pt>
                <c:pt idx="3356">
                  <c:v>516683.66563235369</c:v>
                </c:pt>
                <c:pt idx="3357">
                  <c:v>516752.03426036268</c:v>
                </c:pt>
                <c:pt idx="3358">
                  <c:v>516820.40010153188</c:v>
                </c:pt>
                <c:pt idx="3359">
                  <c:v>516888.7631559748</c:v>
                </c:pt>
                <c:pt idx="3360">
                  <c:v>516957.12342380494</c:v>
                </c:pt>
                <c:pt idx="3361">
                  <c:v>517025.48090513598</c:v>
                </c:pt>
                <c:pt idx="3362">
                  <c:v>517093.83560008171</c:v>
                </c:pt>
                <c:pt idx="3363">
                  <c:v>517162.18750875531</c:v>
                </c:pt>
                <c:pt idx="3364">
                  <c:v>517230.53663127066</c:v>
                </c:pt>
                <c:pt idx="3365">
                  <c:v>517298.88296774123</c:v>
                </c:pt>
                <c:pt idx="3366">
                  <c:v>517367.22651828045</c:v>
                </c:pt>
                <c:pt idx="3367">
                  <c:v>517435.56728300202</c:v>
                </c:pt>
                <c:pt idx="3368">
                  <c:v>517503.90526201972</c:v>
                </c:pt>
                <c:pt idx="3369">
                  <c:v>517572.24045544665</c:v>
                </c:pt>
                <c:pt idx="3370">
                  <c:v>517640.57286339666</c:v>
                </c:pt>
                <c:pt idx="3371">
                  <c:v>517708.9024859831</c:v>
                </c:pt>
                <c:pt idx="3372">
                  <c:v>517777.22932331968</c:v>
                </c:pt>
                <c:pt idx="3373">
                  <c:v>517845.55337551975</c:v>
                </c:pt>
                <c:pt idx="3374">
                  <c:v>517913.87464269716</c:v>
                </c:pt>
                <c:pt idx="3375">
                  <c:v>517982.19312496501</c:v>
                </c:pt>
                <c:pt idx="3376">
                  <c:v>518050.50882243714</c:v>
                </c:pt>
                <c:pt idx="3377">
                  <c:v>518118.82173522684</c:v>
                </c:pt>
                <c:pt idx="3378">
                  <c:v>518187.13186344784</c:v>
                </c:pt>
                <c:pt idx="3379">
                  <c:v>518255.43920721347</c:v>
                </c:pt>
                <c:pt idx="3380">
                  <c:v>518323.74376663746</c:v>
                </c:pt>
                <c:pt idx="3381">
                  <c:v>518392.04554183298</c:v>
                </c:pt>
                <c:pt idx="3382">
                  <c:v>518460.34453291364</c:v>
                </c:pt>
                <c:pt idx="3383">
                  <c:v>518528.64073999319</c:v>
                </c:pt>
                <c:pt idx="3384">
                  <c:v>518596.93416318466</c:v>
                </c:pt>
                <c:pt idx="3385">
                  <c:v>518665.22480260179</c:v>
                </c:pt>
                <c:pt idx="3386">
                  <c:v>518733.51265835809</c:v>
                </c:pt>
                <c:pt idx="3387">
                  <c:v>518801.79773056699</c:v>
                </c:pt>
                <c:pt idx="3388">
                  <c:v>518870.08001934178</c:v>
                </c:pt>
                <c:pt idx="3389">
                  <c:v>518938.35952479625</c:v>
                </c:pt>
                <c:pt idx="3390">
                  <c:v>519006.6362470435</c:v>
                </c:pt>
                <c:pt idx="3391">
                  <c:v>519074.91018619714</c:v>
                </c:pt>
                <c:pt idx="3392">
                  <c:v>519143.18134237069</c:v>
                </c:pt>
                <c:pt idx="3393">
                  <c:v>519211.44971567753</c:v>
                </c:pt>
                <c:pt idx="3394">
                  <c:v>519279.715306231</c:v>
                </c:pt>
                <c:pt idx="3395">
                  <c:v>519347.97811414464</c:v>
                </c:pt>
                <c:pt idx="3396">
                  <c:v>519416.23813953187</c:v>
                </c:pt>
                <c:pt idx="3397">
                  <c:v>519484.49538250599</c:v>
                </c:pt>
                <c:pt idx="3398">
                  <c:v>519552.74984318065</c:v>
                </c:pt>
                <c:pt idx="3399">
                  <c:v>519621.0015216691</c:v>
                </c:pt>
                <c:pt idx="3400">
                  <c:v>519689.25041808467</c:v>
                </c:pt>
                <c:pt idx="3401">
                  <c:v>519757.49653254094</c:v>
                </c:pt>
                <c:pt idx="3402">
                  <c:v>519825.73986515123</c:v>
                </c:pt>
                <c:pt idx="3403">
                  <c:v>519893.98041602888</c:v>
                </c:pt>
                <c:pt idx="3404">
                  <c:v>519962.21818528743</c:v>
                </c:pt>
                <c:pt idx="3405">
                  <c:v>520030.45317304018</c:v>
                </c:pt>
                <c:pt idx="3406">
                  <c:v>520098.68537940038</c:v>
                </c:pt>
                <c:pt idx="3407">
                  <c:v>520166.91480448161</c:v>
                </c:pt>
                <c:pt idx="3408">
                  <c:v>520235.14144839713</c:v>
                </c:pt>
                <c:pt idx="3409">
                  <c:v>520303.36531126028</c:v>
                </c:pt>
                <c:pt idx="3410">
                  <c:v>520371.58639318455</c:v>
                </c:pt>
                <c:pt idx="3411">
                  <c:v>520439.80469428311</c:v>
                </c:pt>
                <c:pt idx="3412">
                  <c:v>520508.02021466952</c:v>
                </c:pt>
                <c:pt idx="3413">
                  <c:v>520576.23295445694</c:v>
                </c:pt>
                <c:pt idx="3414">
                  <c:v>520644.44291375898</c:v>
                </c:pt>
                <c:pt idx="3415">
                  <c:v>520712.65009268862</c:v>
                </c:pt>
                <c:pt idx="3416">
                  <c:v>520780.85449135944</c:v>
                </c:pt>
                <c:pt idx="3417">
                  <c:v>520849.0561098847</c:v>
                </c:pt>
                <c:pt idx="3418">
                  <c:v>520917.25494837767</c:v>
                </c:pt>
                <c:pt idx="3419">
                  <c:v>520985.4510069518</c:v>
                </c:pt>
                <c:pt idx="3420">
                  <c:v>521053.64428572031</c:v>
                </c:pt>
                <c:pt idx="3421">
                  <c:v>521121.83478479646</c:v>
                </c:pt>
                <c:pt idx="3422">
                  <c:v>521190.02250429359</c:v>
                </c:pt>
                <c:pt idx="3423">
                  <c:v>521258.20744432526</c:v>
                </c:pt>
                <c:pt idx="3424">
                  <c:v>521326.38960500434</c:v>
                </c:pt>
                <c:pt idx="3425">
                  <c:v>521394.56898644433</c:v>
                </c:pt>
                <c:pt idx="3426">
                  <c:v>521462.74558875873</c:v>
                </c:pt>
                <c:pt idx="3427">
                  <c:v>521530.91941206035</c:v>
                </c:pt>
                <c:pt idx="3428">
                  <c:v>521599.09045646276</c:v>
                </c:pt>
                <c:pt idx="3429">
                  <c:v>521667.25872207939</c:v>
                </c:pt>
                <c:pt idx="3430">
                  <c:v>521735.42420902313</c:v>
                </c:pt>
                <c:pt idx="3431">
                  <c:v>521803.5869174074</c:v>
                </c:pt>
                <c:pt idx="3432">
                  <c:v>521871.74684734573</c:v>
                </c:pt>
                <c:pt idx="3433">
                  <c:v>521939.9039989509</c:v>
                </c:pt>
                <c:pt idx="3434">
                  <c:v>522008.0583723365</c:v>
                </c:pt>
                <c:pt idx="3435">
                  <c:v>522076.20996761555</c:v>
                </c:pt>
                <c:pt idx="3436">
                  <c:v>522144.3587849015</c:v>
                </c:pt>
                <c:pt idx="3437">
                  <c:v>522212.5048243074</c:v>
                </c:pt>
                <c:pt idx="3438">
                  <c:v>522280.6480859468</c:v>
                </c:pt>
                <c:pt idx="3439">
                  <c:v>522348.78856993251</c:v>
                </c:pt>
                <c:pt idx="3440">
                  <c:v>522416.92627637804</c:v>
                </c:pt>
                <c:pt idx="3441">
                  <c:v>522485.06120539643</c:v>
                </c:pt>
                <c:pt idx="3442">
                  <c:v>522553.19335710106</c:v>
                </c:pt>
                <c:pt idx="3443">
                  <c:v>522621.32273160497</c:v>
                </c:pt>
                <c:pt idx="3444">
                  <c:v>522689.44932902156</c:v>
                </c:pt>
                <c:pt idx="3445">
                  <c:v>522757.57314946392</c:v>
                </c:pt>
                <c:pt idx="3446">
                  <c:v>522825.69419304514</c:v>
                </c:pt>
                <c:pt idx="3447">
                  <c:v>522893.81245987862</c:v>
                </c:pt>
                <c:pt idx="3448">
                  <c:v>522961.92795007746</c:v>
                </c:pt>
                <c:pt idx="3449">
                  <c:v>523030.04066375468</c:v>
                </c:pt>
                <c:pt idx="3450">
                  <c:v>523098.15060102375</c:v>
                </c:pt>
                <c:pt idx="3451">
                  <c:v>523166.25776199769</c:v>
                </c:pt>
                <c:pt idx="3452">
                  <c:v>523234.36214678956</c:v>
                </c:pt>
                <c:pt idx="3453">
                  <c:v>523302.46375551273</c:v>
                </c:pt>
                <c:pt idx="3454">
                  <c:v>523370.56258828024</c:v>
                </c:pt>
                <c:pt idx="3455">
                  <c:v>523438.6586452052</c:v>
                </c:pt>
                <c:pt idx="3456">
                  <c:v>523506.75192640087</c:v>
                </c:pt>
                <c:pt idx="3457">
                  <c:v>523574.84243198036</c:v>
                </c:pt>
                <c:pt idx="3458">
                  <c:v>523642.9301620567</c:v>
                </c:pt>
                <c:pt idx="3459">
                  <c:v>523711.01511674322</c:v>
                </c:pt>
                <c:pt idx="3460">
                  <c:v>523779.09729615296</c:v>
                </c:pt>
                <c:pt idx="3461">
                  <c:v>523847.17670039897</c:v>
                </c:pt>
                <c:pt idx="3462">
                  <c:v>523915.25332959439</c:v>
                </c:pt>
                <c:pt idx="3463">
                  <c:v>523983.32718385261</c:v>
                </c:pt>
                <c:pt idx="3464">
                  <c:v>524051.39826328633</c:v>
                </c:pt>
                <c:pt idx="3465">
                  <c:v>524119.46656800894</c:v>
                </c:pt>
                <c:pt idx="3466">
                  <c:v>524187.53209813347</c:v>
                </c:pt>
                <c:pt idx="3467">
                  <c:v>524255.59485377284</c:v>
                </c:pt>
                <c:pt idx="3468">
                  <c:v>524323.65483504045</c:v>
                </c:pt>
                <c:pt idx="3469">
                  <c:v>524391.71204204916</c:v>
                </c:pt>
                <c:pt idx="3470">
                  <c:v>524459.76647491206</c:v>
                </c:pt>
                <c:pt idx="3471">
                  <c:v>524527.81813374232</c:v>
                </c:pt>
                <c:pt idx="3472">
                  <c:v>524595.8670186532</c:v>
                </c:pt>
                <c:pt idx="3473">
                  <c:v>524663.91312975739</c:v>
                </c:pt>
                <c:pt idx="3474">
                  <c:v>524731.95646716817</c:v>
                </c:pt>
                <c:pt idx="3475">
                  <c:v>524799.99703099846</c:v>
                </c:pt>
                <c:pt idx="3476">
                  <c:v>524868.03482136154</c:v>
                </c:pt>
                <c:pt idx="3477">
                  <c:v>524936.06983837031</c:v>
                </c:pt>
                <c:pt idx="3478">
                  <c:v>525004.10208213807</c:v>
                </c:pt>
                <c:pt idx="3479">
                  <c:v>525072.13155277737</c:v>
                </c:pt>
                <c:pt idx="3480">
                  <c:v>525140.15825040161</c:v>
                </c:pt>
                <c:pt idx="3481">
                  <c:v>525208.18217512371</c:v>
                </c:pt>
                <c:pt idx="3482">
                  <c:v>525276.20332705672</c:v>
                </c:pt>
                <c:pt idx="3483">
                  <c:v>525344.22170631366</c:v>
                </c:pt>
                <c:pt idx="3484">
                  <c:v>525412.23731300759</c:v>
                </c:pt>
                <c:pt idx="3485">
                  <c:v>525480.25014725141</c:v>
                </c:pt>
                <c:pt idx="3486">
                  <c:v>525548.26020915818</c:v>
                </c:pt>
                <c:pt idx="3487">
                  <c:v>525616.26749884116</c:v>
                </c:pt>
                <c:pt idx="3488">
                  <c:v>525684.27201641293</c:v>
                </c:pt>
                <c:pt idx="3489">
                  <c:v>525752.27376198675</c:v>
                </c:pt>
                <c:pt idx="3490">
                  <c:v>525820.27273567568</c:v>
                </c:pt>
                <c:pt idx="3491">
                  <c:v>525888.26893759239</c:v>
                </c:pt>
                <c:pt idx="3492">
                  <c:v>525956.26236785005</c:v>
                </c:pt>
                <c:pt idx="3493">
                  <c:v>526024.25302656181</c:v>
                </c:pt>
                <c:pt idx="3494">
                  <c:v>526092.24091384036</c:v>
                </c:pt>
                <c:pt idx="3495">
                  <c:v>526160.22602979874</c:v>
                </c:pt>
                <c:pt idx="3496">
                  <c:v>526228.2083745501</c:v>
                </c:pt>
                <c:pt idx="3497">
                  <c:v>526296.18794820725</c:v>
                </c:pt>
                <c:pt idx="3498">
                  <c:v>526364.16475088301</c:v>
                </c:pt>
                <c:pt idx="3499">
                  <c:v>526432.13878269051</c:v>
                </c:pt>
                <c:pt idx="3500">
                  <c:v>526500.11004374269</c:v>
                </c:pt>
                <c:pt idx="3501">
                  <c:v>526568.07853415236</c:v>
                </c:pt>
                <c:pt idx="3502">
                  <c:v>526636.04425403266</c:v>
                </c:pt>
                <c:pt idx="3503">
                  <c:v>526704.00720349641</c:v>
                </c:pt>
                <c:pt idx="3504">
                  <c:v>526771.96738265641</c:v>
                </c:pt>
                <c:pt idx="3505">
                  <c:v>526839.92479162593</c:v>
                </c:pt>
                <c:pt idx="3506">
                  <c:v>526907.87943051767</c:v>
                </c:pt>
                <c:pt idx="3507">
                  <c:v>526975.83129944443</c:v>
                </c:pt>
                <c:pt idx="3508">
                  <c:v>527043.78039851936</c:v>
                </c:pt>
                <c:pt idx="3509">
                  <c:v>527111.72672785516</c:v>
                </c:pt>
                <c:pt idx="3510">
                  <c:v>527179.67028756475</c:v>
                </c:pt>
                <c:pt idx="3511">
                  <c:v>527247.61107776116</c:v>
                </c:pt>
                <c:pt idx="3512">
                  <c:v>527315.54909855721</c:v>
                </c:pt>
                <c:pt idx="3513">
                  <c:v>527383.4843500657</c:v>
                </c:pt>
                <c:pt idx="3514">
                  <c:v>527451.41683239967</c:v>
                </c:pt>
                <c:pt idx="3515">
                  <c:v>527519.34654567193</c:v>
                </c:pt>
                <c:pt idx="3516">
                  <c:v>527587.27348999528</c:v>
                </c:pt>
                <c:pt idx="3517">
                  <c:v>527655.19766548276</c:v>
                </c:pt>
                <c:pt idx="3518">
                  <c:v>527723.11907224718</c:v>
                </c:pt>
                <c:pt idx="3519">
                  <c:v>527791.03771040123</c:v>
                </c:pt>
                <c:pt idx="3520">
                  <c:v>527858.95358005795</c:v>
                </c:pt>
                <c:pt idx="3521">
                  <c:v>527926.86668133014</c:v>
                </c:pt>
                <c:pt idx="3522">
                  <c:v>527994.7770143305</c:v>
                </c:pt>
                <c:pt idx="3523">
                  <c:v>528062.68457917206</c:v>
                </c:pt>
                <c:pt idx="3524">
                  <c:v>528130.58937596763</c:v>
                </c:pt>
                <c:pt idx="3525">
                  <c:v>528198.4914048299</c:v>
                </c:pt>
                <c:pt idx="3526">
                  <c:v>528266.39066587179</c:v>
                </c:pt>
                <c:pt idx="3527">
                  <c:v>528334.28715920635</c:v>
                </c:pt>
                <c:pt idx="3528">
                  <c:v>528402.18088494602</c:v>
                </c:pt>
                <c:pt idx="3529">
                  <c:v>528470.07184320374</c:v>
                </c:pt>
                <c:pt idx="3530">
                  <c:v>528537.96003409254</c:v>
                </c:pt>
                <c:pt idx="3531">
                  <c:v>528605.84545772488</c:v>
                </c:pt>
                <c:pt idx="3532">
                  <c:v>528673.72811421368</c:v>
                </c:pt>
                <c:pt idx="3533">
                  <c:v>528741.60800367198</c:v>
                </c:pt>
                <c:pt idx="3534">
                  <c:v>528809.48512621212</c:v>
                </c:pt>
                <c:pt idx="3535">
                  <c:v>528877.35948194715</c:v>
                </c:pt>
                <c:pt idx="3536">
                  <c:v>528945.23107098998</c:v>
                </c:pt>
                <c:pt idx="3537">
                  <c:v>529013.09989345307</c:v>
                </c:pt>
                <c:pt idx="3538">
                  <c:v>529080.96594944946</c:v>
                </c:pt>
                <c:pt idx="3539">
                  <c:v>529148.8292390916</c:v>
                </c:pt>
                <c:pt idx="3540">
                  <c:v>529216.68976249266</c:v>
                </c:pt>
                <c:pt idx="3541">
                  <c:v>529284.5475197651</c:v>
                </c:pt>
                <c:pt idx="3542">
                  <c:v>529352.40251102194</c:v>
                </c:pt>
                <c:pt idx="3543">
                  <c:v>529420.25473637553</c:v>
                </c:pt>
                <c:pt idx="3544">
                  <c:v>529488.10419593891</c:v>
                </c:pt>
                <c:pt idx="3545">
                  <c:v>529555.95088982466</c:v>
                </c:pt>
                <c:pt idx="3546">
                  <c:v>529623.79481814569</c:v>
                </c:pt>
                <c:pt idx="3547">
                  <c:v>529691.63598101458</c:v>
                </c:pt>
                <c:pt idx="3548">
                  <c:v>529759.47437854414</c:v>
                </c:pt>
                <c:pt idx="3549">
                  <c:v>529827.31001084717</c:v>
                </c:pt>
                <c:pt idx="3550">
                  <c:v>529895.14287803613</c:v>
                </c:pt>
                <c:pt idx="3551">
                  <c:v>529962.97298022395</c:v>
                </c:pt>
                <c:pt idx="3552">
                  <c:v>530030.8003175233</c:v>
                </c:pt>
                <c:pt idx="3553">
                  <c:v>530098.62489004678</c:v>
                </c:pt>
                <c:pt idx="3554">
                  <c:v>530166.44669790717</c:v>
                </c:pt>
                <c:pt idx="3555">
                  <c:v>530234.2657412173</c:v>
                </c:pt>
                <c:pt idx="3556">
                  <c:v>530302.0820200895</c:v>
                </c:pt>
                <c:pt idx="3557">
                  <c:v>530369.8955346368</c:v>
                </c:pt>
                <c:pt idx="3558">
                  <c:v>530437.70628497179</c:v>
                </c:pt>
                <c:pt idx="3559">
                  <c:v>530505.51427120692</c:v>
                </c:pt>
                <c:pt idx="3560">
                  <c:v>530573.31949345523</c:v>
                </c:pt>
                <c:pt idx="3561">
                  <c:v>530641.12195182918</c:v>
                </c:pt>
                <c:pt idx="3562">
                  <c:v>530708.92164644133</c:v>
                </c:pt>
                <c:pt idx="3563">
                  <c:v>530776.71857740451</c:v>
                </c:pt>
                <c:pt idx="3564">
                  <c:v>530844.51274483139</c:v>
                </c:pt>
                <c:pt idx="3565">
                  <c:v>530912.30414883443</c:v>
                </c:pt>
                <c:pt idx="3566">
                  <c:v>530980.09278952633</c:v>
                </c:pt>
                <c:pt idx="3567">
                  <c:v>531047.87866701989</c:v>
                </c:pt>
                <c:pt idx="3568">
                  <c:v>531115.66178142768</c:v>
                </c:pt>
                <c:pt idx="3569">
                  <c:v>531183.44213286217</c:v>
                </c:pt>
                <c:pt idx="3570">
                  <c:v>531251.21972143627</c:v>
                </c:pt>
                <c:pt idx="3571">
                  <c:v>531318.99454726221</c:v>
                </c:pt>
                <c:pt idx="3572">
                  <c:v>531386.76661045291</c:v>
                </c:pt>
                <c:pt idx="3573">
                  <c:v>531454.53591112106</c:v>
                </c:pt>
                <c:pt idx="3574">
                  <c:v>531522.30244937888</c:v>
                </c:pt>
                <c:pt idx="3575">
                  <c:v>531590.06622533919</c:v>
                </c:pt>
                <c:pt idx="3576">
                  <c:v>531657.82723911467</c:v>
                </c:pt>
                <c:pt idx="3577">
                  <c:v>531725.5854908179</c:v>
                </c:pt>
                <c:pt idx="3578">
                  <c:v>531793.34098056122</c:v>
                </c:pt>
                <c:pt idx="3579">
                  <c:v>531861.09370845754</c:v>
                </c:pt>
                <c:pt idx="3580">
                  <c:v>531928.84367461933</c:v>
                </c:pt>
                <c:pt idx="3581">
                  <c:v>531996.59087915893</c:v>
                </c:pt>
                <c:pt idx="3582">
                  <c:v>532064.33532218926</c:v>
                </c:pt>
                <c:pt idx="3583">
                  <c:v>532132.07700382278</c:v>
                </c:pt>
                <c:pt idx="3584">
                  <c:v>532199.81592417182</c:v>
                </c:pt>
                <c:pt idx="3585">
                  <c:v>532267.5520833492</c:v>
                </c:pt>
                <c:pt idx="3586">
                  <c:v>532335.28548146738</c:v>
                </c:pt>
                <c:pt idx="3587">
                  <c:v>532403.0161186388</c:v>
                </c:pt>
                <c:pt idx="3588">
                  <c:v>532470.74399497628</c:v>
                </c:pt>
                <c:pt idx="3589">
                  <c:v>532538.46911059215</c:v>
                </c:pt>
                <c:pt idx="3590">
                  <c:v>532606.19146559888</c:v>
                </c:pt>
                <c:pt idx="3591">
                  <c:v>532673.91106010927</c:v>
                </c:pt>
                <c:pt idx="3592">
                  <c:v>532741.62789423566</c:v>
                </c:pt>
                <c:pt idx="3593">
                  <c:v>532809.34196809039</c:v>
                </c:pt>
                <c:pt idx="3594">
                  <c:v>532877.05328178639</c:v>
                </c:pt>
                <c:pt idx="3595">
                  <c:v>532944.76183543575</c:v>
                </c:pt>
                <c:pt idx="3596">
                  <c:v>533012.46762915119</c:v>
                </c:pt>
                <c:pt idx="3597">
                  <c:v>533080.17066304525</c:v>
                </c:pt>
                <c:pt idx="3598">
                  <c:v>533147.87093723041</c:v>
                </c:pt>
                <c:pt idx="3599">
                  <c:v>533215.56845181901</c:v>
                </c:pt>
                <c:pt idx="3600">
                  <c:v>533283.26320692373</c:v>
                </c:pt>
                <c:pt idx="3601">
                  <c:v>533350.95520265703</c:v>
                </c:pt>
                <c:pt idx="3602">
                  <c:v>533418.64443913114</c:v>
                </c:pt>
                <c:pt idx="3603">
                  <c:v>533486.33091645886</c:v>
                </c:pt>
                <c:pt idx="3604">
                  <c:v>533554.01463475253</c:v>
                </c:pt>
                <c:pt idx="3605">
                  <c:v>533621.6955941245</c:v>
                </c:pt>
                <c:pt idx="3606">
                  <c:v>533689.37379468733</c:v>
                </c:pt>
                <c:pt idx="3607">
                  <c:v>533757.0492365536</c:v>
                </c:pt>
                <c:pt idx="3608">
                  <c:v>533824.72191983543</c:v>
                </c:pt>
                <c:pt idx="3609">
                  <c:v>533892.39184464561</c:v>
                </c:pt>
                <c:pt idx="3610">
                  <c:v>533960.05901109637</c:v>
                </c:pt>
                <c:pt idx="3611">
                  <c:v>534027.72341930016</c:v>
                </c:pt>
                <c:pt idx="3612">
                  <c:v>534095.38506936945</c:v>
                </c:pt>
                <c:pt idx="3613">
                  <c:v>534163.04396141693</c:v>
                </c:pt>
                <c:pt idx="3614">
                  <c:v>534230.70009555458</c:v>
                </c:pt>
                <c:pt idx="3615">
                  <c:v>534298.3534718951</c:v>
                </c:pt>
                <c:pt idx="3616">
                  <c:v>534366.0040905507</c:v>
                </c:pt>
                <c:pt idx="3617">
                  <c:v>534433.65195163398</c:v>
                </c:pt>
                <c:pt idx="3618">
                  <c:v>534501.29705525714</c:v>
                </c:pt>
                <c:pt idx="3619">
                  <c:v>534568.93940153299</c:v>
                </c:pt>
                <c:pt idx="3620">
                  <c:v>534636.57899057341</c:v>
                </c:pt>
                <c:pt idx="3621">
                  <c:v>534704.2158224911</c:v>
                </c:pt>
                <c:pt idx="3622">
                  <c:v>534771.84989739826</c:v>
                </c:pt>
                <c:pt idx="3623">
                  <c:v>534839.48121540749</c:v>
                </c:pt>
                <c:pt idx="3624">
                  <c:v>534907.10977663111</c:v>
                </c:pt>
                <c:pt idx="3625">
                  <c:v>534974.73558118136</c:v>
                </c:pt>
                <c:pt idx="3626">
                  <c:v>535042.35862917069</c:v>
                </c:pt>
                <c:pt idx="3627">
                  <c:v>535109.97892071144</c:v>
                </c:pt>
                <c:pt idx="3628">
                  <c:v>535177.59645591618</c:v>
                </c:pt>
                <c:pt idx="3629">
                  <c:v>535245.21123489679</c:v>
                </c:pt>
                <c:pt idx="3630">
                  <c:v>535312.82325776597</c:v>
                </c:pt>
                <c:pt idx="3631">
                  <c:v>535380.43252463604</c:v>
                </c:pt>
                <c:pt idx="3632">
                  <c:v>535448.03903561935</c:v>
                </c:pt>
                <c:pt idx="3633">
                  <c:v>535515.64279082802</c:v>
                </c:pt>
                <c:pt idx="3634">
                  <c:v>535583.24379037472</c:v>
                </c:pt>
                <c:pt idx="3635">
                  <c:v>535650.84203437145</c:v>
                </c:pt>
                <c:pt idx="3636">
                  <c:v>535718.43752293068</c:v>
                </c:pt>
                <c:pt idx="3637">
                  <c:v>535786.03025616484</c:v>
                </c:pt>
                <c:pt idx="3638">
                  <c:v>535853.62023418606</c:v>
                </c:pt>
                <c:pt idx="3639">
                  <c:v>535921.20745710668</c:v>
                </c:pt>
                <c:pt idx="3640">
                  <c:v>535988.79192503914</c:v>
                </c:pt>
                <c:pt idx="3641">
                  <c:v>536056.37363809557</c:v>
                </c:pt>
                <c:pt idx="3642">
                  <c:v>536123.95259638829</c:v>
                </c:pt>
                <c:pt idx="3643">
                  <c:v>536191.52880002977</c:v>
                </c:pt>
                <c:pt idx="3644">
                  <c:v>536259.10224913212</c:v>
                </c:pt>
                <c:pt idx="3645">
                  <c:v>536326.67294380756</c:v>
                </c:pt>
                <c:pt idx="3646">
                  <c:v>536394.24088416854</c:v>
                </c:pt>
                <c:pt idx="3647">
                  <c:v>536461.80607032729</c:v>
                </c:pt>
                <c:pt idx="3648">
                  <c:v>536529.36850239593</c:v>
                </c:pt>
                <c:pt idx="3649">
                  <c:v>536596.9281804869</c:v>
                </c:pt>
                <c:pt idx="3650">
                  <c:v>536664.48510471242</c:v>
                </c:pt>
                <c:pt idx="3651">
                  <c:v>536732.03927518462</c:v>
                </c:pt>
                <c:pt idx="3652">
                  <c:v>536799.59069201583</c:v>
                </c:pt>
                <c:pt idx="3653">
                  <c:v>536867.1393553185</c:v>
                </c:pt>
                <c:pt idx="3654">
                  <c:v>536934.68526520452</c:v>
                </c:pt>
                <c:pt idx="3655">
                  <c:v>537002.22842178633</c:v>
                </c:pt>
                <c:pt idx="3656">
                  <c:v>537069.76882517606</c:v>
                </c:pt>
                <c:pt idx="3657">
                  <c:v>537137.30647548602</c:v>
                </c:pt>
                <c:pt idx="3658">
                  <c:v>537204.84137282846</c:v>
                </c:pt>
                <c:pt idx="3659">
                  <c:v>537272.37351731549</c:v>
                </c:pt>
                <c:pt idx="3660">
                  <c:v>537339.90290905919</c:v>
                </c:pt>
                <c:pt idx="3661">
                  <c:v>537407.42954817205</c:v>
                </c:pt>
                <c:pt idx="3662">
                  <c:v>537474.95343476615</c:v>
                </c:pt>
                <c:pt idx="3663">
                  <c:v>537542.47456895362</c:v>
                </c:pt>
                <c:pt idx="3664">
                  <c:v>537609.99295084691</c:v>
                </c:pt>
                <c:pt idx="3665">
                  <c:v>537677.508580558</c:v>
                </c:pt>
                <c:pt idx="3666">
                  <c:v>537745.02145819901</c:v>
                </c:pt>
                <c:pt idx="3667">
                  <c:v>537812.53158388217</c:v>
                </c:pt>
                <c:pt idx="3668">
                  <c:v>537880.03895771992</c:v>
                </c:pt>
                <c:pt idx="3669">
                  <c:v>537947.54357982404</c:v>
                </c:pt>
                <c:pt idx="3670">
                  <c:v>538015.04545030685</c:v>
                </c:pt>
                <c:pt idx="3671">
                  <c:v>538082.54456928081</c:v>
                </c:pt>
                <c:pt idx="3672">
                  <c:v>538150.04093685758</c:v>
                </c:pt>
                <c:pt idx="3673">
                  <c:v>538217.53455314948</c:v>
                </c:pt>
                <c:pt idx="3674">
                  <c:v>538285.02541826898</c:v>
                </c:pt>
                <c:pt idx="3675">
                  <c:v>538352.51353232772</c:v>
                </c:pt>
                <c:pt idx="3676">
                  <c:v>538419.99889543804</c:v>
                </c:pt>
                <c:pt idx="3677">
                  <c:v>538487.48150771228</c:v>
                </c:pt>
                <c:pt idx="3678">
                  <c:v>538554.96136926219</c:v>
                </c:pt>
                <c:pt idx="3679">
                  <c:v>538622.43848020025</c:v>
                </c:pt>
                <c:pt idx="3680">
                  <c:v>538689.91284063831</c:v>
                </c:pt>
                <c:pt idx="3681">
                  <c:v>538757.38445068873</c:v>
                </c:pt>
                <c:pt idx="3682">
                  <c:v>538824.85331046337</c:v>
                </c:pt>
                <c:pt idx="3683">
                  <c:v>538892.31942007458</c:v>
                </c:pt>
                <c:pt idx="3684">
                  <c:v>538959.78277963435</c:v>
                </c:pt>
                <c:pt idx="3685">
                  <c:v>539027.24338925467</c:v>
                </c:pt>
                <c:pt idx="3686">
                  <c:v>539094.70124904788</c:v>
                </c:pt>
                <c:pt idx="3687">
                  <c:v>539162.15635912586</c:v>
                </c:pt>
                <c:pt idx="3688">
                  <c:v>539229.60871960071</c:v>
                </c:pt>
                <c:pt idx="3689">
                  <c:v>539297.05833058467</c:v>
                </c:pt>
                <c:pt idx="3690">
                  <c:v>539364.50519218971</c:v>
                </c:pt>
                <c:pt idx="3691">
                  <c:v>539431.94930452772</c:v>
                </c:pt>
                <c:pt idx="3692">
                  <c:v>539499.39066771115</c:v>
                </c:pt>
                <c:pt idx="3693">
                  <c:v>539566.82928185165</c:v>
                </c:pt>
                <c:pt idx="3694">
                  <c:v>539634.26514706144</c:v>
                </c:pt>
                <c:pt idx="3695">
                  <c:v>539701.69826345274</c:v>
                </c:pt>
                <c:pt idx="3696">
                  <c:v>539769.12863113743</c:v>
                </c:pt>
                <c:pt idx="3697">
                  <c:v>539836.5562502275</c:v>
                </c:pt>
                <c:pt idx="3698">
                  <c:v>539903.98112083529</c:v>
                </c:pt>
                <c:pt idx="3699">
                  <c:v>539971.40324307245</c:v>
                </c:pt>
                <c:pt idx="3700">
                  <c:v>540038.82261705119</c:v>
                </c:pt>
                <c:pt idx="3701">
                  <c:v>540106.23924288363</c:v>
                </c:pt>
                <c:pt idx="3702">
                  <c:v>540173.65312068164</c:v>
                </c:pt>
                <c:pt idx="3703">
                  <c:v>540241.06425055722</c:v>
                </c:pt>
                <c:pt idx="3704">
                  <c:v>540308.47263262246</c:v>
                </c:pt>
                <c:pt idx="3705">
                  <c:v>540375.87826698937</c:v>
                </c:pt>
                <c:pt idx="3706">
                  <c:v>540443.28115376981</c:v>
                </c:pt>
                <c:pt idx="3707">
                  <c:v>540510.68129307602</c:v>
                </c:pt>
                <c:pt idx="3708">
                  <c:v>540578.07868501986</c:v>
                </c:pt>
                <c:pt idx="3709">
                  <c:v>540645.47332971322</c:v>
                </c:pt>
                <c:pt idx="3710">
                  <c:v>540712.86522726819</c:v>
                </c:pt>
                <c:pt idx="3711">
                  <c:v>540780.2543777969</c:v>
                </c:pt>
                <c:pt idx="3712">
                  <c:v>540847.64078141097</c:v>
                </c:pt>
                <c:pt idx="3713">
                  <c:v>540915.02443822275</c:v>
                </c:pt>
                <c:pt idx="3714">
                  <c:v>540982.40534834401</c:v>
                </c:pt>
                <c:pt idx="3715">
                  <c:v>541049.78351188661</c:v>
                </c:pt>
                <c:pt idx="3716">
                  <c:v>541117.15892896266</c:v>
                </c:pt>
                <c:pt idx="3717">
                  <c:v>541184.53159968427</c:v>
                </c:pt>
                <c:pt idx="3718">
                  <c:v>541251.90152416297</c:v>
                </c:pt>
                <c:pt idx="3719">
                  <c:v>541319.26870251098</c:v>
                </c:pt>
                <c:pt idx="3720">
                  <c:v>541386.63313484006</c:v>
                </c:pt>
                <c:pt idx="3721">
                  <c:v>541453.99482126243</c:v>
                </c:pt>
                <c:pt idx="3722">
                  <c:v>541521.35376188974</c:v>
                </c:pt>
                <c:pt idx="3723">
                  <c:v>541588.70995683421</c:v>
                </c:pt>
                <c:pt idx="3724">
                  <c:v>541656.06340620737</c:v>
                </c:pt>
                <c:pt idx="3725">
                  <c:v>541723.41411012143</c:v>
                </c:pt>
                <c:pt idx="3726">
                  <c:v>541790.76206868817</c:v>
                </c:pt>
                <c:pt idx="3727">
                  <c:v>541858.10728201945</c:v>
                </c:pt>
                <c:pt idx="3728">
                  <c:v>541925.44975022739</c:v>
                </c:pt>
                <c:pt idx="3729">
                  <c:v>541992.78947342373</c:v>
                </c:pt>
                <c:pt idx="3730">
                  <c:v>542060.12645172025</c:v>
                </c:pt>
                <c:pt idx="3731">
                  <c:v>542127.46068522905</c:v>
                </c:pt>
                <c:pt idx="3732">
                  <c:v>542194.79217406211</c:v>
                </c:pt>
                <c:pt idx="3733">
                  <c:v>542262.12091833097</c:v>
                </c:pt>
                <c:pt idx="3734">
                  <c:v>542329.44691814762</c:v>
                </c:pt>
                <c:pt idx="3735">
                  <c:v>542396.77017362404</c:v>
                </c:pt>
                <c:pt idx="3736">
                  <c:v>542464.09068487212</c:v>
                </c:pt>
                <c:pt idx="3737">
                  <c:v>542531.4084520035</c:v>
                </c:pt>
                <c:pt idx="3738">
                  <c:v>542598.72347513039</c:v>
                </c:pt>
                <c:pt idx="3739">
                  <c:v>542666.03575436422</c:v>
                </c:pt>
                <c:pt idx="3740">
                  <c:v>542733.34528981696</c:v>
                </c:pt>
                <c:pt idx="3741">
                  <c:v>542800.65208160062</c:v>
                </c:pt>
                <c:pt idx="3742">
                  <c:v>542867.95612982695</c:v>
                </c:pt>
                <c:pt idx="3743">
                  <c:v>542935.25743460772</c:v>
                </c:pt>
                <c:pt idx="3744">
                  <c:v>543002.5559960549</c:v>
                </c:pt>
                <c:pt idx="3745">
                  <c:v>543069.85181428026</c:v>
                </c:pt>
                <c:pt idx="3746">
                  <c:v>543137.14488939545</c:v>
                </c:pt>
                <c:pt idx="3747">
                  <c:v>543204.43522151257</c:v>
                </c:pt>
                <c:pt idx="3748">
                  <c:v>543271.72281074326</c:v>
                </c:pt>
                <c:pt idx="3749">
                  <c:v>543339.00765719928</c:v>
                </c:pt>
                <c:pt idx="3750">
                  <c:v>543406.28976099251</c:v>
                </c:pt>
                <c:pt idx="3751">
                  <c:v>543473.56912223483</c:v>
                </c:pt>
                <c:pt idx="3752">
                  <c:v>543540.84574103775</c:v>
                </c:pt>
                <c:pt idx="3753">
                  <c:v>543608.11961751338</c:v>
                </c:pt>
                <c:pt idx="3754">
                  <c:v>543675.39075177338</c:v>
                </c:pt>
                <c:pt idx="3755">
                  <c:v>543742.65914392937</c:v>
                </c:pt>
                <c:pt idx="3756">
                  <c:v>543809.92479409336</c:v>
                </c:pt>
                <c:pt idx="3757">
                  <c:v>543877.18770237709</c:v>
                </c:pt>
                <c:pt idx="3758">
                  <c:v>543944.44786889211</c:v>
                </c:pt>
                <c:pt idx="3759">
                  <c:v>544011.70529375051</c:v>
                </c:pt>
                <c:pt idx="3760">
                  <c:v>544078.9599770637</c:v>
                </c:pt>
                <c:pt idx="3761">
                  <c:v>544146.21191894368</c:v>
                </c:pt>
                <c:pt idx="3762">
                  <c:v>544213.4611195022</c:v>
                </c:pt>
                <c:pt idx="3763">
                  <c:v>544280.70757885091</c:v>
                </c:pt>
                <c:pt idx="3764">
                  <c:v>544347.95129710145</c:v>
                </c:pt>
                <c:pt idx="3765">
                  <c:v>544415.19227436569</c:v>
                </c:pt>
                <c:pt idx="3766">
                  <c:v>544482.4305107554</c:v>
                </c:pt>
                <c:pt idx="3767">
                  <c:v>544549.66600638209</c:v>
                </c:pt>
                <c:pt idx="3768">
                  <c:v>544616.89876135765</c:v>
                </c:pt>
                <c:pt idx="3769">
                  <c:v>544684.12877579383</c:v>
                </c:pt>
                <c:pt idx="3770">
                  <c:v>544751.35604980215</c:v>
                </c:pt>
                <c:pt idx="3771">
                  <c:v>544818.58058349439</c:v>
                </c:pt>
                <c:pt idx="3772">
                  <c:v>544885.80237698252</c:v>
                </c:pt>
                <c:pt idx="3773">
                  <c:v>544953.02143037785</c:v>
                </c:pt>
                <c:pt idx="3774">
                  <c:v>545020.23774379224</c:v>
                </c:pt>
                <c:pt idx="3775">
                  <c:v>545087.45131733757</c:v>
                </c:pt>
                <c:pt idx="3776">
                  <c:v>545154.66215112514</c:v>
                </c:pt>
                <c:pt idx="3777">
                  <c:v>545221.87024526682</c:v>
                </c:pt>
                <c:pt idx="3778">
                  <c:v>545289.07559987437</c:v>
                </c:pt>
                <c:pt idx="3779">
                  <c:v>545356.2782150592</c:v>
                </c:pt>
                <c:pt idx="3780">
                  <c:v>545423.47809093317</c:v>
                </c:pt>
                <c:pt idx="3781">
                  <c:v>545490.67522760807</c:v>
                </c:pt>
                <c:pt idx="3782">
                  <c:v>545557.86962519516</c:v>
                </c:pt>
                <c:pt idx="3783">
                  <c:v>545625.06128380646</c:v>
                </c:pt>
                <c:pt idx="3784">
                  <c:v>545692.25020355335</c:v>
                </c:pt>
                <c:pt idx="3785">
                  <c:v>545759.43638454773</c:v>
                </c:pt>
                <c:pt idx="3786">
                  <c:v>545826.61982690101</c:v>
                </c:pt>
                <c:pt idx="3787">
                  <c:v>545893.80053072516</c:v>
                </c:pt>
                <c:pt idx="3788">
                  <c:v>545960.97849613137</c:v>
                </c:pt>
                <c:pt idx="3789">
                  <c:v>546028.15372323152</c:v>
                </c:pt>
                <c:pt idx="3790">
                  <c:v>546095.32621213712</c:v>
                </c:pt>
                <c:pt idx="3791">
                  <c:v>546162.49596295995</c:v>
                </c:pt>
                <c:pt idx="3792">
                  <c:v>546229.66297581128</c:v>
                </c:pt>
                <c:pt idx="3793">
                  <c:v>546296.82725080312</c:v>
                </c:pt>
                <c:pt idx="3794">
                  <c:v>546363.98878804687</c:v>
                </c:pt>
                <c:pt idx="3795">
                  <c:v>546431.14758765406</c:v>
                </c:pt>
                <c:pt idx="3796">
                  <c:v>546498.30364973657</c:v>
                </c:pt>
                <c:pt idx="3797">
                  <c:v>546565.45697440556</c:v>
                </c:pt>
                <c:pt idx="3798">
                  <c:v>546632.60756177281</c:v>
                </c:pt>
                <c:pt idx="3799">
                  <c:v>546699.75541195006</c:v>
                </c:pt>
                <c:pt idx="3800">
                  <c:v>546766.90052504872</c:v>
                </c:pt>
                <c:pt idx="3801">
                  <c:v>546834.04290118034</c:v>
                </c:pt>
                <c:pt idx="3802">
                  <c:v>546901.18254045653</c:v>
                </c:pt>
                <c:pt idx="3803">
                  <c:v>546968.31944298896</c:v>
                </c:pt>
                <c:pt idx="3804">
                  <c:v>547035.4536088889</c:v>
                </c:pt>
                <c:pt idx="3805">
                  <c:v>547102.58503826824</c:v>
                </c:pt>
                <c:pt idx="3806">
                  <c:v>547169.71373123827</c:v>
                </c:pt>
                <c:pt idx="3807">
                  <c:v>547236.83968791063</c:v>
                </c:pt>
                <c:pt idx="3808">
                  <c:v>547303.96290839685</c:v>
                </c:pt>
                <c:pt idx="3809">
                  <c:v>547371.08339280845</c:v>
                </c:pt>
                <c:pt idx="3810">
                  <c:v>547438.20114125696</c:v>
                </c:pt>
                <c:pt idx="3811">
                  <c:v>547505.3161538539</c:v>
                </c:pt>
                <c:pt idx="3812">
                  <c:v>547572.42843071092</c:v>
                </c:pt>
                <c:pt idx="3813">
                  <c:v>547639.53797193931</c:v>
                </c:pt>
                <c:pt idx="3814">
                  <c:v>547706.64477765071</c:v>
                </c:pt>
                <c:pt idx="3815">
                  <c:v>547773.74884795665</c:v>
                </c:pt>
                <c:pt idx="3816">
                  <c:v>547840.85018296842</c:v>
                </c:pt>
                <c:pt idx="3817">
                  <c:v>547907.94878279779</c:v>
                </c:pt>
                <c:pt idx="3818">
                  <c:v>547975.04464755615</c:v>
                </c:pt>
                <c:pt idx="3819">
                  <c:v>548042.13777735492</c:v>
                </c:pt>
                <c:pt idx="3820">
                  <c:v>548109.22817230562</c:v>
                </c:pt>
                <c:pt idx="3821">
                  <c:v>548176.3158325199</c:v>
                </c:pt>
                <c:pt idx="3822">
                  <c:v>548243.40075810894</c:v>
                </c:pt>
                <c:pt idx="3823">
                  <c:v>548310.48294918437</c:v>
                </c:pt>
                <c:pt idx="3824">
                  <c:v>548377.56240585761</c:v>
                </c:pt>
                <c:pt idx="3825">
                  <c:v>548444.63912824017</c:v>
                </c:pt>
                <c:pt idx="3826">
                  <c:v>548511.71311644337</c:v>
                </c:pt>
                <c:pt idx="3827">
                  <c:v>548578.78437057906</c:v>
                </c:pt>
                <c:pt idx="3828">
                  <c:v>548645.85289075819</c:v>
                </c:pt>
                <c:pt idx="3829">
                  <c:v>548712.91867709241</c:v>
                </c:pt>
                <c:pt idx="3830">
                  <c:v>548779.98172969325</c:v>
                </c:pt>
                <c:pt idx="3831">
                  <c:v>548847.04204867186</c:v>
                </c:pt>
                <c:pt idx="3832">
                  <c:v>548914.09963413991</c:v>
                </c:pt>
                <c:pt idx="3833">
                  <c:v>548981.15448620892</c:v>
                </c:pt>
                <c:pt idx="3834">
                  <c:v>549048.20660498994</c:v>
                </c:pt>
                <c:pt idx="3835">
                  <c:v>549115.25599059463</c:v>
                </c:pt>
                <c:pt idx="3836">
                  <c:v>549182.30264313461</c:v>
                </c:pt>
                <c:pt idx="3837">
                  <c:v>549249.34656272084</c:v>
                </c:pt>
                <c:pt idx="3838">
                  <c:v>549316.38774946483</c:v>
                </c:pt>
                <c:pt idx="3839">
                  <c:v>549383.42620347836</c:v>
                </c:pt>
                <c:pt idx="3840">
                  <c:v>549450.46192487224</c:v>
                </c:pt>
                <c:pt idx="3841">
                  <c:v>549517.49491375824</c:v>
                </c:pt>
                <c:pt idx="3842">
                  <c:v>549584.52517024765</c:v>
                </c:pt>
                <c:pt idx="3843">
                  <c:v>549651.55269445188</c:v>
                </c:pt>
                <c:pt idx="3844">
                  <c:v>549718.57748648222</c:v>
                </c:pt>
                <c:pt idx="3845">
                  <c:v>549785.59954645019</c:v>
                </c:pt>
                <c:pt idx="3846">
                  <c:v>549852.61887446698</c:v>
                </c:pt>
                <c:pt idx="3847">
                  <c:v>549919.63547064411</c:v>
                </c:pt>
                <c:pt idx="3848">
                  <c:v>549986.64933509275</c:v>
                </c:pt>
                <c:pt idx="3849">
                  <c:v>550053.66046792443</c:v>
                </c:pt>
                <c:pt idx="3850">
                  <c:v>550120.66886925034</c:v>
                </c:pt>
                <c:pt idx="3851">
                  <c:v>550187.67453918199</c:v>
                </c:pt>
                <c:pt idx="3852">
                  <c:v>550254.67747783056</c:v>
                </c:pt>
                <c:pt idx="3853">
                  <c:v>550321.67768530734</c:v>
                </c:pt>
                <c:pt idx="3854">
                  <c:v>550388.67516172386</c:v>
                </c:pt>
                <c:pt idx="3855">
                  <c:v>550455.66990719142</c:v>
                </c:pt>
                <c:pt idx="3856">
                  <c:v>550522.66192182107</c:v>
                </c:pt>
                <c:pt idx="3857">
                  <c:v>550589.65120572445</c:v>
                </c:pt>
                <c:pt idx="3858">
                  <c:v>550656.63775901275</c:v>
                </c:pt>
                <c:pt idx="3859">
                  <c:v>550723.62158179714</c:v>
                </c:pt>
                <c:pt idx="3860">
                  <c:v>550790.60267418914</c:v>
                </c:pt>
                <c:pt idx="3861">
                  <c:v>550857.58103629993</c:v>
                </c:pt>
                <c:pt idx="3862">
                  <c:v>550924.55666824081</c:v>
                </c:pt>
                <c:pt idx="3863">
                  <c:v>550991.52957012318</c:v>
                </c:pt>
                <c:pt idx="3864">
                  <c:v>551058.49974205822</c:v>
                </c:pt>
                <c:pt idx="3865">
                  <c:v>551125.46718415711</c:v>
                </c:pt>
                <c:pt idx="3866">
                  <c:v>551192.43189653126</c:v>
                </c:pt>
                <c:pt idx="3867">
                  <c:v>551259.39387929195</c:v>
                </c:pt>
                <c:pt idx="3868">
                  <c:v>551326.35313255026</c:v>
                </c:pt>
                <c:pt idx="3869">
                  <c:v>551393.3096564177</c:v>
                </c:pt>
                <c:pt idx="3870">
                  <c:v>551460.26345100545</c:v>
                </c:pt>
                <c:pt idx="3871">
                  <c:v>551527.21451642457</c:v>
                </c:pt>
                <c:pt idx="3872">
                  <c:v>551594.1628527866</c:v>
                </c:pt>
                <c:pt idx="3873">
                  <c:v>551661.1084602027</c:v>
                </c:pt>
                <c:pt idx="3874">
                  <c:v>551728.05133878393</c:v>
                </c:pt>
                <c:pt idx="3875">
                  <c:v>551794.99148864159</c:v>
                </c:pt>
                <c:pt idx="3876">
                  <c:v>551861.92890988721</c:v>
                </c:pt>
                <c:pt idx="3877">
                  <c:v>551928.86360263149</c:v>
                </c:pt>
                <c:pt idx="3878">
                  <c:v>551995.79556698597</c:v>
                </c:pt>
                <c:pt idx="3879">
                  <c:v>552062.72480306204</c:v>
                </c:pt>
                <c:pt idx="3880">
                  <c:v>552129.65131097042</c:v>
                </c:pt>
                <c:pt idx="3881">
                  <c:v>552196.57509082276</c:v>
                </c:pt>
                <c:pt idx="3882">
                  <c:v>552263.49614273</c:v>
                </c:pt>
                <c:pt idx="3883">
                  <c:v>552330.41446680343</c:v>
                </c:pt>
                <c:pt idx="3884">
                  <c:v>552397.33006315422</c:v>
                </c:pt>
                <c:pt idx="3885">
                  <c:v>552464.24293189368</c:v>
                </c:pt>
                <c:pt idx="3886">
                  <c:v>552531.15307313274</c:v>
                </c:pt>
                <c:pt idx="3887">
                  <c:v>552598.06048698281</c:v>
                </c:pt>
                <c:pt idx="3888">
                  <c:v>552664.96517355484</c:v>
                </c:pt>
                <c:pt idx="3889">
                  <c:v>552731.86713296024</c:v>
                </c:pt>
                <c:pt idx="3890">
                  <c:v>552798.76636530994</c:v>
                </c:pt>
                <c:pt idx="3891">
                  <c:v>552865.66287071549</c:v>
                </c:pt>
                <c:pt idx="3892">
                  <c:v>552932.55664928758</c:v>
                </c:pt>
                <c:pt idx="3893">
                  <c:v>552999.44770113763</c:v>
                </c:pt>
                <c:pt idx="3894">
                  <c:v>553066.3360263767</c:v>
                </c:pt>
                <c:pt idx="3895">
                  <c:v>553133.22162511596</c:v>
                </c:pt>
                <c:pt idx="3896">
                  <c:v>553200.10449746647</c:v>
                </c:pt>
                <c:pt idx="3897">
                  <c:v>553266.98464353965</c:v>
                </c:pt>
                <c:pt idx="3898">
                  <c:v>553333.8620634462</c:v>
                </c:pt>
                <c:pt idx="3899">
                  <c:v>553400.73675729742</c:v>
                </c:pt>
                <c:pt idx="3900">
                  <c:v>553467.60872520471</c:v>
                </c:pt>
                <c:pt idx="3901">
                  <c:v>553534.4779672788</c:v>
                </c:pt>
                <c:pt idx="3902">
                  <c:v>553601.34448363085</c:v>
                </c:pt>
                <c:pt idx="3903">
                  <c:v>553668.20827437215</c:v>
                </c:pt>
                <c:pt idx="3904">
                  <c:v>553735.06933961378</c:v>
                </c:pt>
                <c:pt idx="3905">
                  <c:v>553801.92767946667</c:v>
                </c:pt>
                <c:pt idx="3906">
                  <c:v>553868.78329404211</c:v>
                </c:pt>
                <c:pt idx="3907">
                  <c:v>553935.63618345105</c:v>
                </c:pt>
                <c:pt idx="3908">
                  <c:v>554002.48634780454</c:v>
                </c:pt>
                <c:pt idx="3909">
                  <c:v>554069.33378721378</c:v>
                </c:pt>
                <c:pt idx="3910">
                  <c:v>554136.17850178981</c:v>
                </c:pt>
                <c:pt idx="3911">
                  <c:v>554203.02049164358</c:v>
                </c:pt>
                <c:pt idx="3912">
                  <c:v>554269.85975688638</c:v>
                </c:pt>
                <c:pt idx="3913">
                  <c:v>554336.69629762915</c:v>
                </c:pt>
                <c:pt idx="3914">
                  <c:v>554403.53011398285</c:v>
                </c:pt>
                <c:pt idx="3915">
                  <c:v>554470.36120605865</c:v>
                </c:pt>
                <c:pt idx="3916">
                  <c:v>554537.1895739676</c:v>
                </c:pt>
                <c:pt idx="3917">
                  <c:v>554604.01521782065</c:v>
                </c:pt>
                <c:pt idx="3918">
                  <c:v>554670.83813772898</c:v>
                </c:pt>
                <c:pt idx="3919">
                  <c:v>554737.65833380353</c:v>
                </c:pt>
                <c:pt idx="3920">
                  <c:v>554804.47580615524</c:v>
                </c:pt>
                <c:pt idx="3921">
                  <c:v>554871.2905548953</c:v>
                </c:pt>
                <c:pt idx="3922">
                  <c:v>554938.10258013476</c:v>
                </c:pt>
                <c:pt idx="3923">
                  <c:v>555004.91188198444</c:v>
                </c:pt>
                <c:pt idx="3924">
                  <c:v>555071.71846055542</c:v>
                </c:pt>
                <c:pt idx="3925">
                  <c:v>555138.52231595898</c:v>
                </c:pt>
                <c:pt idx="3926">
                  <c:v>555205.3234483056</c:v>
                </c:pt>
                <c:pt idx="3927">
                  <c:v>555272.12185770669</c:v>
                </c:pt>
                <c:pt idx="3928">
                  <c:v>555338.91754427296</c:v>
                </c:pt>
                <c:pt idx="3929">
                  <c:v>555405.71050811571</c:v>
                </c:pt>
                <c:pt idx="3930">
                  <c:v>555472.50074934564</c:v>
                </c:pt>
                <c:pt idx="3931">
                  <c:v>555539.28826807404</c:v>
                </c:pt>
                <c:pt idx="3932">
                  <c:v>555606.07306441152</c:v>
                </c:pt>
                <c:pt idx="3933">
                  <c:v>555672.85513846937</c:v>
                </c:pt>
                <c:pt idx="3934">
                  <c:v>555739.63449035841</c:v>
                </c:pt>
                <c:pt idx="3935">
                  <c:v>555806.41112018947</c:v>
                </c:pt>
                <c:pt idx="3936">
                  <c:v>555873.18502807361</c:v>
                </c:pt>
                <c:pt idx="3937">
                  <c:v>555939.95621412201</c:v>
                </c:pt>
                <c:pt idx="3938">
                  <c:v>556006.72467844526</c:v>
                </c:pt>
                <c:pt idx="3939">
                  <c:v>556073.49042115442</c:v>
                </c:pt>
                <c:pt idx="3940">
                  <c:v>556140.25344236067</c:v>
                </c:pt>
                <c:pt idx="3941">
                  <c:v>556207.0137421746</c:v>
                </c:pt>
                <c:pt idx="3942">
                  <c:v>556273.77132070728</c:v>
                </c:pt>
                <c:pt idx="3943">
                  <c:v>556340.52617806976</c:v>
                </c:pt>
                <c:pt idx="3944">
                  <c:v>556407.27831437264</c:v>
                </c:pt>
                <c:pt idx="3945">
                  <c:v>556474.02772972709</c:v>
                </c:pt>
                <c:pt idx="3946">
                  <c:v>556540.77442424407</c:v>
                </c:pt>
                <c:pt idx="3947">
                  <c:v>556607.51839803439</c:v>
                </c:pt>
                <c:pt idx="3948">
                  <c:v>556674.25965120876</c:v>
                </c:pt>
                <c:pt idx="3949">
                  <c:v>556740.99818387849</c:v>
                </c:pt>
                <c:pt idx="3950">
                  <c:v>556807.73399615404</c:v>
                </c:pt>
                <c:pt idx="3951">
                  <c:v>556874.4670881466</c:v>
                </c:pt>
                <c:pt idx="3952">
                  <c:v>556941.19745996688</c:v>
                </c:pt>
                <c:pt idx="3953">
                  <c:v>557007.92511172593</c:v>
                </c:pt>
                <c:pt idx="3954">
                  <c:v>557074.65004353446</c:v>
                </c:pt>
                <c:pt idx="3955">
                  <c:v>557141.37225550355</c:v>
                </c:pt>
                <c:pt idx="3956">
                  <c:v>557208.09174774378</c:v>
                </c:pt>
                <c:pt idx="3957">
                  <c:v>557274.80852036609</c:v>
                </c:pt>
                <c:pt idx="3958">
                  <c:v>557341.52257348155</c:v>
                </c:pt>
                <c:pt idx="3959">
                  <c:v>557408.23390720086</c:v>
                </c:pt>
                <c:pt idx="3960">
                  <c:v>557474.94252163474</c:v>
                </c:pt>
                <c:pt idx="3961">
                  <c:v>557541.64841689437</c:v>
                </c:pt>
                <c:pt idx="3962">
                  <c:v>557608.35159309034</c:v>
                </c:pt>
                <c:pt idx="3963">
                  <c:v>557675.05205033347</c:v>
                </c:pt>
                <c:pt idx="3964">
                  <c:v>557741.74978873471</c:v>
                </c:pt>
                <c:pt idx="3965">
                  <c:v>557808.44480840489</c:v>
                </c:pt>
                <c:pt idx="3966">
                  <c:v>557875.1371094546</c:v>
                </c:pt>
                <c:pt idx="3967">
                  <c:v>557941.82669199491</c:v>
                </c:pt>
                <c:pt idx="3968">
                  <c:v>558008.51355613663</c:v>
                </c:pt>
                <c:pt idx="3969">
                  <c:v>558075.19770199037</c:v>
                </c:pt>
                <c:pt idx="3970">
                  <c:v>558141.87912966707</c:v>
                </c:pt>
                <c:pt idx="3971">
                  <c:v>558208.55783927755</c:v>
                </c:pt>
                <c:pt idx="3972">
                  <c:v>558275.23383093241</c:v>
                </c:pt>
                <c:pt idx="3973">
                  <c:v>558341.90710474271</c:v>
                </c:pt>
                <c:pt idx="3974">
                  <c:v>558408.57766081917</c:v>
                </c:pt>
                <c:pt idx="3975">
                  <c:v>558475.24549927237</c:v>
                </c:pt>
                <c:pt idx="3976">
                  <c:v>558541.91062021337</c:v>
                </c:pt>
                <c:pt idx="3977">
                  <c:v>558608.57302375278</c:v>
                </c:pt>
                <c:pt idx="3978">
                  <c:v>558675.23271000129</c:v>
                </c:pt>
                <c:pt idx="3979">
                  <c:v>558741.88967906975</c:v>
                </c:pt>
                <c:pt idx="3980">
                  <c:v>558808.54393106909</c:v>
                </c:pt>
                <c:pt idx="3981">
                  <c:v>558875.19546610978</c:v>
                </c:pt>
                <c:pt idx="3982">
                  <c:v>558941.84428430267</c:v>
                </c:pt>
                <c:pt idx="3983">
                  <c:v>559008.49038575869</c:v>
                </c:pt>
                <c:pt idx="3984">
                  <c:v>559075.1337705882</c:v>
                </c:pt>
                <c:pt idx="3985">
                  <c:v>559141.77443890227</c:v>
                </c:pt>
                <c:pt idx="3986">
                  <c:v>559208.41239081137</c:v>
                </c:pt>
                <c:pt idx="3987">
                  <c:v>559275.04762642644</c:v>
                </c:pt>
                <c:pt idx="3988">
                  <c:v>559341.68014585809</c:v>
                </c:pt>
                <c:pt idx="3989">
                  <c:v>559408.30994921725</c:v>
                </c:pt>
                <c:pt idx="3990">
                  <c:v>559474.93703661428</c:v>
                </c:pt>
                <c:pt idx="3991">
                  <c:v>559541.56140816014</c:v>
                </c:pt>
                <c:pt idx="3992">
                  <c:v>559608.18306396541</c:v>
                </c:pt>
                <c:pt idx="3993">
                  <c:v>559674.80200414092</c:v>
                </c:pt>
                <c:pt idx="3994">
                  <c:v>559741.41822879715</c:v>
                </c:pt>
                <c:pt idx="3995">
                  <c:v>559808.03173804516</c:v>
                </c:pt>
                <c:pt idx="3996">
                  <c:v>559874.6425319952</c:v>
                </c:pt>
                <c:pt idx="3997">
                  <c:v>559941.25061075808</c:v>
                </c:pt>
                <c:pt idx="3998">
                  <c:v>560007.85597444465</c:v>
                </c:pt>
                <c:pt idx="3999">
                  <c:v>560074.4586231655</c:v>
                </c:pt>
                <c:pt idx="4000">
                  <c:v>560141.05855703121</c:v>
                </c:pt>
                <c:pt idx="4001">
                  <c:v>560207.65577615262</c:v>
                </c:pt>
                <c:pt idx="4002">
                  <c:v>560274.25028064009</c:v>
                </c:pt>
                <c:pt idx="4003">
                  <c:v>560340.84207060444</c:v>
                </c:pt>
                <c:pt idx="4004">
                  <c:v>560407.43114615662</c:v>
                </c:pt>
                <c:pt idx="4005">
                  <c:v>560474.01750740677</c:v>
                </c:pt>
                <c:pt idx="4006">
                  <c:v>560540.60115446569</c:v>
                </c:pt>
                <c:pt idx="4007">
                  <c:v>560607.18208744423</c:v>
                </c:pt>
                <c:pt idx="4008">
                  <c:v>560673.76030645287</c:v>
                </c:pt>
                <c:pt idx="4009">
                  <c:v>560740.33581160207</c:v>
                </c:pt>
                <c:pt idx="4010">
                  <c:v>560806.90860300278</c:v>
                </c:pt>
                <c:pt idx="4011">
                  <c:v>560873.47868076549</c:v>
                </c:pt>
                <c:pt idx="4012">
                  <c:v>560940.04604500066</c:v>
                </c:pt>
                <c:pt idx="4013">
                  <c:v>561006.61069581914</c:v>
                </c:pt>
                <c:pt idx="4014">
                  <c:v>561073.17263333139</c:v>
                </c:pt>
                <c:pt idx="4015">
                  <c:v>561139.73185764789</c:v>
                </c:pt>
                <c:pt idx="4016">
                  <c:v>561206.28836887947</c:v>
                </c:pt>
                <c:pt idx="4017">
                  <c:v>561272.84216713661</c:v>
                </c:pt>
                <c:pt idx="4018">
                  <c:v>561339.39325252979</c:v>
                </c:pt>
                <c:pt idx="4019">
                  <c:v>561405.94162516983</c:v>
                </c:pt>
                <c:pt idx="4020">
                  <c:v>561472.48728516721</c:v>
                </c:pt>
                <c:pt idx="4021">
                  <c:v>561539.03023263242</c:v>
                </c:pt>
                <c:pt idx="4022">
                  <c:v>561605.57046767615</c:v>
                </c:pt>
                <c:pt idx="4023">
                  <c:v>561672.1079904089</c:v>
                </c:pt>
                <c:pt idx="4024">
                  <c:v>561738.64280094113</c:v>
                </c:pt>
                <c:pt idx="4025">
                  <c:v>561805.17489938368</c:v>
                </c:pt>
                <c:pt idx="4026">
                  <c:v>561871.70428584691</c:v>
                </c:pt>
                <c:pt idx="4027">
                  <c:v>561938.23096044117</c:v>
                </c:pt>
                <c:pt idx="4028">
                  <c:v>562004.75492327742</c:v>
                </c:pt>
                <c:pt idx="4029">
                  <c:v>562071.27617446589</c:v>
                </c:pt>
                <c:pt idx="4030">
                  <c:v>562137.79471411719</c:v>
                </c:pt>
                <c:pt idx="4031">
                  <c:v>562204.3105423419</c:v>
                </c:pt>
                <c:pt idx="4032">
                  <c:v>562270.8236592504</c:v>
                </c:pt>
                <c:pt idx="4033">
                  <c:v>562337.33406495338</c:v>
                </c:pt>
                <c:pt idx="4034">
                  <c:v>562403.84175956133</c:v>
                </c:pt>
                <c:pt idx="4035">
                  <c:v>562470.34674318472</c:v>
                </c:pt>
                <c:pt idx="4036">
                  <c:v>562536.84901593393</c:v>
                </c:pt>
                <c:pt idx="4037">
                  <c:v>562603.34857791965</c:v>
                </c:pt>
                <c:pt idx="4038">
                  <c:v>562669.84542925248</c:v>
                </c:pt>
                <c:pt idx="4039">
                  <c:v>562736.33957004256</c:v>
                </c:pt>
                <c:pt idx="4040">
                  <c:v>562802.83100040059</c:v>
                </c:pt>
                <c:pt idx="4041">
                  <c:v>562869.31972043717</c:v>
                </c:pt>
                <c:pt idx="4042">
                  <c:v>562935.80573026242</c:v>
                </c:pt>
                <c:pt idx="4043">
                  <c:v>563002.28902998706</c:v>
                </c:pt>
                <c:pt idx="4044">
                  <c:v>563068.76961972169</c:v>
                </c:pt>
                <c:pt idx="4045">
                  <c:v>563135.24749957642</c:v>
                </c:pt>
                <c:pt idx="4046">
                  <c:v>563201.72266966186</c:v>
                </c:pt>
                <c:pt idx="4047">
                  <c:v>563268.1951300886</c:v>
                </c:pt>
                <c:pt idx="4048">
                  <c:v>563334.664880967</c:v>
                </c:pt>
                <c:pt idx="4049">
                  <c:v>563401.13192240743</c:v>
                </c:pt>
                <c:pt idx="4050">
                  <c:v>563467.59625452047</c:v>
                </c:pt>
                <c:pt idx="4051">
                  <c:v>563534.05787741649</c:v>
                </c:pt>
                <c:pt idx="4052">
                  <c:v>563600.51679120585</c:v>
                </c:pt>
                <c:pt idx="4053">
                  <c:v>563666.97299599927</c:v>
                </c:pt>
                <c:pt idx="4054">
                  <c:v>563733.42649190675</c:v>
                </c:pt>
                <c:pt idx="4055">
                  <c:v>563799.87727903901</c:v>
                </c:pt>
                <c:pt idx="4056">
                  <c:v>563866.32535750628</c:v>
                </c:pt>
                <c:pt idx="4057">
                  <c:v>563932.77072741918</c:v>
                </c:pt>
                <c:pt idx="4058">
                  <c:v>563999.21338888782</c:v>
                </c:pt>
                <c:pt idx="4059">
                  <c:v>564065.65334202303</c:v>
                </c:pt>
                <c:pt idx="4060">
                  <c:v>564132.0905869347</c:v>
                </c:pt>
                <c:pt idx="4061">
                  <c:v>564198.52512373345</c:v>
                </c:pt>
                <c:pt idx="4062">
                  <c:v>564264.95695252984</c:v>
                </c:pt>
                <c:pt idx="4063">
                  <c:v>564331.38607343414</c:v>
                </c:pt>
                <c:pt idx="4064">
                  <c:v>564397.81248655659</c:v>
                </c:pt>
                <c:pt idx="4065">
                  <c:v>564464.23619200778</c:v>
                </c:pt>
                <c:pt idx="4066">
                  <c:v>564530.65718989796</c:v>
                </c:pt>
                <c:pt idx="4067">
                  <c:v>564597.07548033737</c:v>
                </c:pt>
                <c:pt idx="4068">
                  <c:v>564663.49106343661</c:v>
                </c:pt>
                <c:pt idx="4069">
                  <c:v>564729.90393930592</c:v>
                </c:pt>
                <c:pt idx="4070">
                  <c:v>564796.31410805555</c:v>
                </c:pt>
                <c:pt idx="4071">
                  <c:v>564862.72156979609</c:v>
                </c:pt>
                <c:pt idx="4072">
                  <c:v>564929.12632463779</c:v>
                </c:pt>
                <c:pt idx="4073">
                  <c:v>564995.52837269078</c:v>
                </c:pt>
                <c:pt idx="4074">
                  <c:v>565061.92771406577</c:v>
                </c:pt>
                <c:pt idx="4075">
                  <c:v>565128.32434887288</c:v>
                </c:pt>
                <c:pt idx="4076">
                  <c:v>565194.71827722224</c:v>
                </c:pt>
                <c:pt idx="4077">
                  <c:v>565261.10949922446</c:v>
                </c:pt>
                <c:pt idx="4078">
                  <c:v>565327.49801498989</c:v>
                </c:pt>
                <c:pt idx="4079">
                  <c:v>565393.88382462854</c:v>
                </c:pt>
                <c:pt idx="4080">
                  <c:v>565460.26692825102</c:v>
                </c:pt>
                <c:pt idx="4081">
                  <c:v>565526.64732596755</c:v>
                </c:pt>
                <c:pt idx="4082">
                  <c:v>565593.02501788829</c:v>
                </c:pt>
                <c:pt idx="4083">
                  <c:v>565659.40000412357</c:v>
                </c:pt>
                <c:pt idx="4084">
                  <c:v>565725.77228478401</c:v>
                </c:pt>
                <c:pt idx="4085">
                  <c:v>565792.14185997937</c:v>
                </c:pt>
                <c:pt idx="4086">
                  <c:v>565858.50872982037</c:v>
                </c:pt>
                <c:pt idx="4087">
                  <c:v>565924.87289441703</c:v>
                </c:pt>
                <c:pt idx="4088">
                  <c:v>565991.23435387958</c:v>
                </c:pt>
                <c:pt idx="4089">
                  <c:v>566057.59310831851</c:v>
                </c:pt>
                <c:pt idx="4090">
                  <c:v>566123.94915784395</c:v>
                </c:pt>
                <c:pt idx="4091">
                  <c:v>566190.30250256625</c:v>
                </c:pt>
                <c:pt idx="4092">
                  <c:v>566256.65314259543</c:v>
                </c:pt>
                <c:pt idx="4093">
                  <c:v>566323.00107804209</c:v>
                </c:pt>
                <c:pt idx="4094">
                  <c:v>566389.34630901611</c:v>
                </c:pt>
                <c:pt idx="4095">
                  <c:v>566455.68883562798</c:v>
                </c:pt>
                <c:pt idx="4096">
                  <c:v>566522.02865798783</c:v>
                </c:pt>
                <c:pt idx="4097">
                  <c:v>566588.36577620602</c:v>
                </c:pt>
                <c:pt idx="4098">
                  <c:v>566654.70019039256</c:v>
                </c:pt>
                <c:pt idx="4099">
                  <c:v>566721.03190065804</c:v>
                </c:pt>
                <c:pt idx="4100">
                  <c:v>566787.36090711213</c:v>
                </c:pt>
                <c:pt idx="4101">
                  <c:v>566853.68720986543</c:v>
                </c:pt>
                <c:pt idx="4102">
                  <c:v>566920.01080902817</c:v>
                </c:pt>
                <c:pt idx="4103">
                  <c:v>566986.33170471026</c:v>
                </c:pt>
                <c:pt idx="4104">
                  <c:v>567052.64989702206</c:v>
                </c:pt>
                <c:pt idx="4105">
                  <c:v>567118.96538607404</c:v>
                </c:pt>
                <c:pt idx="4106">
                  <c:v>567185.27817197586</c:v>
                </c:pt>
                <c:pt idx="4107">
                  <c:v>567251.58825483802</c:v>
                </c:pt>
                <c:pt idx="4108">
                  <c:v>567317.89563477086</c:v>
                </c:pt>
                <c:pt idx="4109">
                  <c:v>567384.20031188417</c:v>
                </c:pt>
                <c:pt idx="4110">
                  <c:v>567450.50228628831</c:v>
                </c:pt>
                <c:pt idx="4111">
                  <c:v>567516.80155809352</c:v>
                </c:pt>
                <c:pt idx="4112">
                  <c:v>567583.09812740993</c:v>
                </c:pt>
                <c:pt idx="4113">
                  <c:v>567649.39199434756</c:v>
                </c:pt>
                <c:pt idx="4114">
                  <c:v>567715.68315901677</c:v>
                </c:pt>
                <c:pt idx="4115">
                  <c:v>567781.97162152757</c:v>
                </c:pt>
                <c:pt idx="4116">
                  <c:v>567848.25738199009</c:v>
                </c:pt>
                <c:pt idx="4117">
                  <c:v>567914.54044051457</c:v>
                </c:pt>
                <c:pt idx="4118">
                  <c:v>567980.82079721114</c:v>
                </c:pt>
                <c:pt idx="4119">
                  <c:v>568047.09845218994</c:v>
                </c:pt>
                <c:pt idx="4120">
                  <c:v>568113.37340556085</c:v>
                </c:pt>
                <c:pt idx="4121">
                  <c:v>568179.64565743436</c:v>
                </c:pt>
                <c:pt idx="4122">
                  <c:v>568245.91520792025</c:v>
                </c:pt>
                <c:pt idx="4123">
                  <c:v>568312.18205712899</c:v>
                </c:pt>
                <c:pt idx="4124">
                  <c:v>568378.44620517048</c:v>
                </c:pt>
                <c:pt idx="4125">
                  <c:v>568444.70765215473</c:v>
                </c:pt>
                <c:pt idx="4126">
                  <c:v>568510.96639819199</c:v>
                </c:pt>
                <c:pt idx="4127">
                  <c:v>568577.22244339238</c:v>
                </c:pt>
                <c:pt idx="4128">
                  <c:v>568643.47578786581</c:v>
                </c:pt>
                <c:pt idx="4129">
                  <c:v>568709.72643172264</c:v>
                </c:pt>
                <c:pt idx="4130">
                  <c:v>568775.97437507275</c:v>
                </c:pt>
                <c:pt idx="4131">
                  <c:v>568842.21961802617</c:v>
                </c:pt>
                <c:pt idx="4132">
                  <c:v>568908.46216069313</c:v>
                </c:pt>
                <c:pt idx="4133">
                  <c:v>568974.70200318366</c:v>
                </c:pt>
                <c:pt idx="4134">
                  <c:v>569040.93914560776</c:v>
                </c:pt>
                <c:pt idx="4135">
                  <c:v>569107.17358807568</c:v>
                </c:pt>
                <c:pt idx="4136">
                  <c:v>569173.40533069731</c:v>
                </c:pt>
                <c:pt idx="4137">
                  <c:v>569239.63437358255</c:v>
                </c:pt>
                <c:pt idx="4138">
                  <c:v>569305.86071684177</c:v>
                </c:pt>
                <c:pt idx="4139">
                  <c:v>569372.08436058485</c:v>
                </c:pt>
                <c:pt idx="4140">
                  <c:v>569438.3053049217</c:v>
                </c:pt>
                <c:pt idx="4141">
                  <c:v>569504.52354996256</c:v>
                </c:pt>
                <c:pt idx="4142">
                  <c:v>569570.73909581755</c:v>
                </c:pt>
                <c:pt idx="4143">
                  <c:v>569636.95194259635</c:v>
                </c:pt>
                <c:pt idx="4144">
                  <c:v>569703.16209040931</c:v>
                </c:pt>
                <c:pt idx="4145">
                  <c:v>569769.36953936622</c:v>
                </c:pt>
                <c:pt idx="4146">
                  <c:v>569835.57428957708</c:v>
                </c:pt>
                <c:pt idx="4147">
                  <c:v>569901.77634115203</c:v>
                </c:pt>
                <c:pt idx="4148">
                  <c:v>569967.97569420119</c:v>
                </c:pt>
                <c:pt idx="4149">
                  <c:v>570034.17234883422</c:v>
                </c:pt>
                <c:pt idx="4150">
                  <c:v>570100.36630516127</c:v>
                </c:pt>
                <c:pt idx="4151">
                  <c:v>570166.55756329244</c:v>
                </c:pt>
                <c:pt idx="4152">
                  <c:v>570232.74612333765</c:v>
                </c:pt>
                <c:pt idx="4153">
                  <c:v>570298.9319854069</c:v>
                </c:pt>
                <c:pt idx="4154">
                  <c:v>570365.11514960998</c:v>
                </c:pt>
                <c:pt idx="4155">
                  <c:v>570431.29561605712</c:v>
                </c:pt>
                <c:pt idx="4156">
                  <c:v>570497.47338485799</c:v>
                </c:pt>
                <c:pt idx="4157">
                  <c:v>570563.64845612296</c:v>
                </c:pt>
                <c:pt idx="4158">
                  <c:v>570629.82082996157</c:v>
                </c:pt>
                <c:pt idx="4159">
                  <c:v>570695.99050648406</c:v>
                </c:pt>
                <c:pt idx="4160">
                  <c:v>570762.1574858001</c:v>
                </c:pt>
                <c:pt idx="4161">
                  <c:v>570828.32176801993</c:v>
                </c:pt>
                <c:pt idx="4162">
                  <c:v>570894.48335325334</c:v>
                </c:pt>
                <c:pt idx="4163">
                  <c:v>570960.64224161045</c:v>
                </c:pt>
                <c:pt idx="4164">
                  <c:v>571026.79843320081</c:v>
                </c:pt>
                <c:pt idx="4165">
                  <c:v>571092.95192813454</c:v>
                </c:pt>
                <c:pt idx="4166">
                  <c:v>571159.10272652167</c:v>
                </c:pt>
                <c:pt idx="4167">
                  <c:v>571225.25082847208</c:v>
                </c:pt>
                <c:pt idx="4168">
                  <c:v>571291.39623409556</c:v>
                </c:pt>
                <c:pt idx="4169">
                  <c:v>571357.53894350224</c:v>
                </c:pt>
                <c:pt idx="4170">
                  <c:v>571423.67895680165</c:v>
                </c:pt>
                <c:pt idx="4171">
                  <c:v>571489.81627410394</c:v>
                </c:pt>
                <c:pt idx="4172">
                  <c:v>571555.95089551911</c:v>
                </c:pt>
                <c:pt idx="4173">
                  <c:v>571622.08282115683</c:v>
                </c:pt>
                <c:pt idx="4174">
                  <c:v>571688.21205112699</c:v>
                </c:pt>
                <c:pt idx="4175">
                  <c:v>571754.33858553972</c:v>
                </c:pt>
                <c:pt idx="4176">
                  <c:v>571820.46242450469</c:v>
                </c:pt>
                <c:pt idx="4177">
                  <c:v>571886.58356813167</c:v>
                </c:pt>
                <c:pt idx="4178">
                  <c:v>571952.70201653079</c:v>
                </c:pt>
                <c:pt idx="4179">
                  <c:v>572018.81776981184</c:v>
                </c:pt>
                <c:pt idx="4180">
                  <c:v>572084.93082808447</c:v>
                </c:pt>
                <c:pt idx="4181">
                  <c:v>572151.0411914587</c:v>
                </c:pt>
                <c:pt idx="4182">
                  <c:v>572217.14886004454</c:v>
                </c:pt>
                <c:pt idx="4183">
                  <c:v>572283.25383395154</c:v>
                </c:pt>
                <c:pt idx="4184">
                  <c:v>572349.35611328972</c:v>
                </c:pt>
                <c:pt idx="4185">
                  <c:v>572415.45569816884</c:v>
                </c:pt>
                <c:pt idx="4186">
                  <c:v>572481.55258869869</c:v>
                </c:pt>
                <c:pt idx="4187">
                  <c:v>572547.64678498928</c:v>
                </c:pt>
                <c:pt idx="4188">
                  <c:v>572613.73828715028</c:v>
                </c:pt>
                <c:pt idx="4189">
                  <c:v>572679.82709529146</c:v>
                </c:pt>
                <c:pt idx="4190">
                  <c:v>572745.91320952284</c:v>
                </c:pt>
                <c:pt idx="4191">
                  <c:v>572811.99662995408</c:v>
                </c:pt>
                <c:pt idx="4192">
                  <c:v>572878.07735669496</c:v>
                </c:pt>
                <c:pt idx="4193">
                  <c:v>572944.15538985538</c:v>
                </c:pt>
                <c:pt idx="4194">
                  <c:v>573010.23072954512</c:v>
                </c:pt>
                <c:pt idx="4195">
                  <c:v>573076.30337587383</c:v>
                </c:pt>
                <c:pt idx="4196">
                  <c:v>573142.37332895142</c:v>
                </c:pt>
                <c:pt idx="4197">
                  <c:v>573208.44058888766</c:v>
                </c:pt>
                <c:pt idx="4198">
                  <c:v>573274.50515579223</c:v>
                </c:pt>
                <c:pt idx="4199">
                  <c:v>573340.56702977512</c:v>
                </c:pt>
                <c:pt idx="4200">
                  <c:v>573406.62621094589</c:v>
                </c:pt>
                <c:pt idx="4201">
                  <c:v>573472.68269941444</c:v>
                </c:pt>
                <c:pt idx="4202">
                  <c:v>573538.73649529042</c:v>
                </c:pt>
                <c:pt idx="4203">
                  <c:v>573604.78759868385</c:v>
                </c:pt>
                <c:pt idx="4204">
                  <c:v>573670.83600970404</c:v>
                </c:pt>
                <c:pt idx="4205">
                  <c:v>573736.88172846101</c:v>
                </c:pt>
                <c:pt idx="4206">
                  <c:v>573802.92475506465</c:v>
                </c:pt>
                <c:pt idx="4207">
                  <c:v>573868.96508962428</c:v>
                </c:pt>
                <c:pt idx="4208">
                  <c:v>573935.00273224991</c:v>
                </c:pt>
                <c:pt idx="4209">
                  <c:v>574001.03768305143</c:v>
                </c:pt>
                <c:pt idx="4210">
                  <c:v>574067.06994213816</c:v>
                </c:pt>
                <c:pt idx="4211">
                  <c:v>574133.09950961999</c:v>
                </c:pt>
                <c:pt idx="4212">
                  <c:v>574199.12638560683</c:v>
                </c:pt>
                <c:pt idx="4213">
                  <c:v>574265.15057020821</c:v>
                </c:pt>
                <c:pt idx="4214">
                  <c:v>574331.17206353368</c:v>
                </c:pt>
                <c:pt idx="4215">
                  <c:v>574397.19086569326</c:v>
                </c:pt>
                <c:pt idx="4216">
                  <c:v>574463.2069767965</c:v>
                </c:pt>
                <c:pt idx="4217">
                  <c:v>574529.22039695294</c:v>
                </c:pt>
                <c:pt idx="4218">
                  <c:v>574595.23112627247</c:v>
                </c:pt>
                <c:pt idx="4219">
                  <c:v>574661.23916486476</c:v>
                </c:pt>
                <c:pt idx="4220">
                  <c:v>574727.24451283936</c:v>
                </c:pt>
                <c:pt idx="4221">
                  <c:v>574793.24717030628</c:v>
                </c:pt>
                <c:pt idx="4222">
                  <c:v>574859.24713737471</c:v>
                </c:pt>
                <c:pt idx="4223">
                  <c:v>574925.24441415456</c:v>
                </c:pt>
                <c:pt idx="4224">
                  <c:v>574991.2390007556</c:v>
                </c:pt>
                <c:pt idx="4225">
                  <c:v>575057.23089728737</c:v>
                </c:pt>
                <c:pt idx="4226">
                  <c:v>575123.22010385944</c:v>
                </c:pt>
                <c:pt idx="4227">
                  <c:v>575189.20662058168</c:v>
                </c:pt>
                <c:pt idx="4228">
                  <c:v>575255.19044756342</c:v>
                </c:pt>
                <c:pt idx="4229">
                  <c:v>575321.17158491444</c:v>
                </c:pt>
                <c:pt idx="4230">
                  <c:v>575387.15003274451</c:v>
                </c:pt>
                <c:pt idx="4231">
                  <c:v>575453.12579116318</c:v>
                </c:pt>
                <c:pt idx="4232">
                  <c:v>575519.09886028001</c:v>
                </c:pt>
                <c:pt idx="4233">
                  <c:v>575585.06924020476</c:v>
                </c:pt>
                <c:pt idx="4234">
                  <c:v>575651.03693104687</c:v>
                </c:pt>
                <c:pt idx="4235">
                  <c:v>575717.001932916</c:v>
                </c:pt>
                <c:pt idx="4236">
                  <c:v>575782.96424592182</c:v>
                </c:pt>
                <c:pt idx="4237">
                  <c:v>575848.92387017398</c:v>
                </c:pt>
                <c:pt idx="4238">
                  <c:v>575914.88080578193</c:v>
                </c:pt>
                <c:pt idx="4239">
                  <c:v>575980.83505285543</c:v>
                </c:pt>
                <c:pt idx="4240">
                  <c:v>576046.78661150392</c:v>
                </c:pt>
                <c:pt idx="4241">
                  <c:v>576112.73548183695</c:v>
                </c:pt>
                <c:pt idx="4242">
                  <c:v>576178.68166396429</c:v>
                </c:pt>
                <c:pt idx="4243">
                  <c:v>576244.62515799538</c:v>
                </c:pt>
                <c:pt idx="4244">
                  <c:v>576310.56596403976</c:v>
                </c:pt>
                <c:pt idx="4245">
                  <c:v>576376.5040822071</c:v>
                </c:pt>
                <c:pt idx="4246">
                  <c:v>576442.43951260718</c:v>
                </c:pt>
                <c:pt idx="4247">
                  <c:v>576508.37225534907</c:v>
                </c:pt>
                <c:pt idx="4248">
                  <c:v>576574.30231054267</c:v>
                </c:pt>
                <c:pt idx="4249">
                  <c:v>576640.22967829742</c:v>
                </c:pt>
                <c:pt idx="4250">
                  <c:v>576706.15435872274</c:v>
                </c:pt>
                <c:pt idx="4251">
                  <c:v>576772.07635192829</c:v>
                </c:pt>
                <c:pt idx="4252">
                  <c:v>576837.99565802386</c:v>
                </c:pt>
                <c:pt idx="4253">
                  <c:v>576903.91227711854</c:v>
                </c:pt>
                <c:pt idx="4254">
                  <c:v>576969.8262093222</c:v>
                </c:pt>
                <c:pt idx="4255">
                  <c:v>577035.73745474417</c:v>
                </c:pt>
                <c:pt idx="4256">
                  <c:v>577101.646013494</c:v>
                </c:pt>
                <c:pt idx="4257">
                  <c:v>577167.55188568123</c:v>
                </c:pt>
                <c:pt idx="4258">
                  <c:v>577233.45507141529</c:v>
                </c:pt>
                <c:pt idx="4259">
                  <c:v>577299.35557080584</c:v>
                </c:pt>
                <c:pt idx="4260">
                  <c:v>577365.2533839622</c:v>
                </c:pt>
                <c:pt idx="4261">
                  <c:v>577431.14851099416</c:v>
                </c:pt>
                <c:pt idx="4262">
                  <c:v>577497.0409520109</c:v>
                </c:pt>
                <c:pt idx="4263">
                  <c:v>577562.93070712197</c:v>
                </c:pt>
                <c:pt idx="4264">
                  <c:v>577628.81777643703</c:v>
                </c:pt>
                <c:pt idx="4265">
                  <c:v>577694.70216006541</c:v>
                </c:pt>
                <c:pt idx="4266">
                  <c:v>577760.58385811653</c:v>
                </c:pt>
                <c:pt idx="4267">
                  <c:v>577826.46287070017</c:v>
                </c:pt>
                <c:pt idx="4268">
                  <c:v>577892.33919792529</c:v>
                </c:pt>
                <c:pt idx="4269">
                  <c:v>577958.21283990168</c:v>
                </c:pt>
                <c:pt idx="4270">
                  <c:v>578024.08379673888</c:v>
                </c:pt>
                <c:pt idx="4271">
                  <c:v>578089.9520685462</c:v>
                </c:pt>
                <c:pt idx="4272">
                  <c:v>578155.81765543297</c:v>
                </c:pt>
                <c:pt idx="4273">
                  <c:v>578221.68055750884</c:v>
                </c:pt>
                <c:pt idx="4274">
                  <c:v>578287.54077488312</c:v>
                </c:pt>
                <c:pt idx="4275">
                  <c:v>578353.39830766525</c:v>
                </c:pt>
                <c:pt idx="4276">
                  <c:v>578419.25315596478</c:v>
                </c:pt>
                <c:pt idx="4277">
                  <c:v>578485.10531989101</c:v>
                </c:pt>
                <c:pt idx="4278">
                  <c:v>578550.95479955326</c:v>
                </c:pt>
                <c:pt idx="4279">
                  <c:v>578616.8015950612</c:v>
                </c:pt>
                <c:pt idx="4280">
                  <c:v>578682.64570652414</c:v>
                </c:pt>
                <c:pt idx="4281">
                  <c:v>578748.48713405139</c:v>
                </c:pt>
                <c:pt idx="4282">
                  <c:v>578814.3258777525</c:v>
                </c:pt>
                <c:pt idx="4283">
                  <c:v>578880.16193773691</c:v>
                </c:pt>
                <c:pt idx="4284">
                  <c:v>578945.9953141138</c:v>
                </c:pt>
                <c:pt idx="4285">
                  <c:v>579011.8260069926</c:v>
                </c:pt>
                <c:pt idx="4286">
                  <c:v>579077.65401648299</c:v>
                </c:pt>
                <c:pt idx="4287">
                  <c:v>579143.47934269393</c:v>
                </c:pt>
                <c:pt idx="4288">
                  <c:v>579209.30198573507</c:v>
                </c:pt>
                <c:pt idx="4289">
                  <c:v>579275.12194571574</c:v>
                </c:pt>
                <c:pt idx="4290">
                  <c:v>579340.93922274513</c:v>
                </c:pt>
                <c:pt idx="4291">
                  <c:v>579406.75381693279</c:v>
                </c:pt>
                <c:pt idx="4292">
                  <c:v>579472.56572838803</c:v>
                </c:pt>
                <c:pt idx="4293">
                  <c:v>579538.37495722016</c:v>
                </c:pt>
                <c:pt idx="4294">
                  <c:v>579604.18150353862</c:v>
                </c:pt>
                <c:pt idx="4295">
                  <c:v>579669.98536745273</c:v>
                </c:pt>
                <c:pt idx="4296">
                  <c:v>579735.78654907166</c:v>
                </c:pt>
                <c:pt idx="4297">
                  <c:v>579801.58504850499</c:v>
                </c:pt>
                <c:pt idx="4298">
                  <c:v>579867.38086586201</c:v>
                </c:pt>
                <c:pt idx="4299">
                  <c:v>579933.17400125181</c:v>
                </c:pt>
                <c:pt idx="4300">
                  <c:v>579998.96445478406</c:v>
                </c:pt>
                <c:pt idx="4301">
                  <c:v>580064.75222656783</c:v>
                </c:pt>
                <c:pt idx="4302">
                  <c:v>580130.53731671243</c:v>
                </c:pt>
                <c:pt idx="4303">
                  <c:v>580196.31972532743</c:v>
                </c:pt>
                <c:pt idx="4304">
                  <c:v>580262.09945252188</c:v>
                </c:pt>
                <c:pt idx="4305">
                  <c:v>580327.87649840512</c:v>
                </c:pt>
                <c:pt idx="4306">
                  <c:v>580393.65086308657</c:v>
                </c:pt>
                <c:pt idx="4307">
                  <c:v>580459.42254667543</c:v>
                </c:pt>
                <c:pt idx="4308">
                  <c:v>580525.19154928089</c:v>
                </c:pt>
                <c:pt idx="4309">
                  <c:v>580590.95787101227</c:v>
                </c:pt>
                <c:pt idx="4310">
                  <c:v>580656.72151197912</c:v>
                </c:pt>
                <c:pt idx="4311">
                  <c:v>580722.48247229028</c:v>
                </c:pt>
                <c:pt idx="4312">
                  <c:v>580788.24075205531</c:v>
                </c:pt>
                <c:pt idx="4313">
                  <c:v>580853.99635138339</c:v>
                </c:pt>
                <c:pt idx="4314">
                  <c:v>580919.74927038373</c:v>
                </c:pt>
                <c:pt idx="4315">
                  <c:v>580985.49950916565</c:v>
                </c:pt>
                <c:pt idx="4316">
                  <c:v>581051.24706783856</c:v>
                </c:pt>
                <c:pt idx="4317">
                  <c:v>581116.99194651144</c:v>
                </c:pt>
                <c:pt idx="4318">
                  <c:v>581182.73414529359</c:v>
                </c:pt>
                <c:pt idx="4319">
                  <c:v>581248.47366429435</c:v>
                </c:pt>
                <c:pt idx="4320">
                  <c:v>581314.21050362289</c:v>
                </c:pt>
                <c:pt idx="4321">
                  <c:v>581379.94466338842</c:v>
                </c:pt>
                <c:pt idx="4322">
                  <c:v>581445.67614370026</c:v>
                </c:pt>
                <c:pt idx="4323">
                  <c:v>581511.40494466759</c:v>
                </c:pt>
                <c:pt idx="4324">
                  <c:v>581577.13106639951</c:v>
                </c:pt>
                <c:pt idx="4325">
                  <c:v>581642.85450900544</c:v>
                </c:pt>
                <c:pt idx="4326">
                  <c:v>581708.57527259435</c:v>
                </c:pt>
                <c:pt idx="4327">
                  <c:v>581774.29335727554</c:v>
                </c:pt>
                <c:pt idx="4328">
                  <c:v>581840.00876315834</c:v>
                </c:pt>
                <c:pt idx="4329">
                  <c:v>581905.72149035183</c:v>
                </c:pt>
                <c:pt idx="4330">
                  <c:v>581971.43153896509</c:v>
                </c:pt>
                <c:pt idx="4331">
                  <c:v>582037.13890910754</c:v>
                </c:pt>
                <c:pt idx="4332">
                  <c:v>582102.84360088804</c:v>
                </c:pt>
                <c:pt idx="4333">
                  <c:v>582168.54561441601</c:v>
                </c:pt>
                <c:pt idx="4334">
                  <c:v>582234.24494980066</c:v>
                </c:pt>
                <c:pt idx="4335">
                  <c:v>582299.94160715106</c:v>
                </c:pt>
                <c:pt idx="4336">
                  <c:v>582365.6355865763</c:v>
                </c:pt>
                <c:pt idx="4337">
                  <c:v>582431.32688818569</c:v>
                </c:pt>
                <c:pt idx="4338">
                  <c:v>582497.01551208831</c:v>
                </c:pt>
                <c:pt idx="4339">
                  <c:v>582562.70145839313</c:v>
                </c:pt>
                <c:pt idx="4340">
                  <c:v>582628.38472720957</c:v>
                </c:pt>
                <c:pt idx="4341">
                  <c:v>582694.06531864672</c:v>
                </c:pt>
                <c:pt idx="4342">
                  <c:v>582759.74323281355</c:v>
                </c:pt>
                <c:pt idx="4343">
                  <c:v>582825.41846981936</c:v>
                </c:pt>
                <c:pt idx="4344">
                  <c:v>582891.09102977323</c:v>
                </c:pt>
                <c:pt idx="4345">
                  <c:v>582956.76091278414</c:v>
                </c:pt>
                <c:pt idx="4346">
                  <c:v>583022.42811896151</c:v>
                </c:pt>
                <c:pt idx="4347">
                  <c:v>583088.0926484142</c:v>
                </c:pt>
                <c:pt idx="4348">
                  <c:v>583153.75450125139</c:v>
                </c:pt>
                <c:pt idx="4349">
                  <c:v>583219.41367758217</c:v>
                </c:pt>
                <c:pt idx="4350">
                  <c:v>583285.07017751585</c:v>
                </c:pt>
                <c:pt idx="4351">
                  <c:v>583350.72400116117</c:v>
                </c:pt>
                <c:pt idx="4352">
                  <c:v>583416.37514862744</c:v>
                </c:pt>
                <c:pt idx="4353">
                  <c:v>583482.02362002374</c:v>
                </c:pt>
                <c:pt idx="4354">
                  <c:v>583547.66941545904</c:v>
                </c:pt>
                <c:pt idx="4355">
                  <c:v>583613.31253504241</c:v>
                </c:pt>
                <c:pt idx="4356">
                  <c:v>583678.95297888317</c:v>
                </c:pt>
                <c:pt idx="4357">
                  <c:v>583744.59074709006</c:v>
                </c:pt>
                <c:pt idx="4358">
                  <c:v>583810.22583977238</c:v>
                </c:pt>
                <c:pt idx="4359">
                  <c:v>583875.8582570391</c:v>
                </c:pt>
                <c:pt idx="4360">
                  <c:v>583941.48799899919</c:v>
                </c:pt>
                <c:pt idx="4361">
                  <c:v>584007.11506576196</c:v>
                </c:pt>
                <c:pt idx="4362">
                  <c:v>584072.73945743614</c:v>
                </c:pt>
                <c:pt idx="4363">
                  <c:v>584138.36117413105</c:v>
                </c:pt>
                <c:pt idx="4364">
                  <c:v>584203.98021595553</c:v>
                </c:pt>
                <c:pt idx="4365">
                  <c:v>584269.59658301878</c:v>
                </c:pt>
                <c:pt idx="4366">
                  <c:v>584335.21027542965</c:v>
                </c:pt>
                <c:pt idx="4367">
                  <c:v>584400.82129329722</c:v>
                </c:pt>
                <c:pt idx="4368">
                  <c:v>584466.42963673058</c:v>
                </c:pt>
                <c:pt idx="4369">
                  <c:v>584532.03530583868</c:v>
                </c:pt>
                <c:pt idx="4370">
                  <c:v>584597.6383007305</c:v>
                </c:pt>
                <c:pt idx="4371">
                  <c:v>584663.23862151534</c:v>
                </c:pt>
                <c:pt idx="4372">
                  <c:v>584728.8362683017</c:v>
                </c:pt>
                <c:pt idx="4373">
                  <c:v>584794.43124119891</c:v>
                </c:pt>
                <c:pt idx="4374">
                  <c:v>584860.02354031592</c:v>
                </c:pt>
                <c:pt idx="4375">
                  <c:v>584925.61316576169</c:v>
                </c:pt>
                <c:pt idx="4376">
                  <c:v>584991.20011764509</c:v>
                </c:pt>
                <c:pt idx="4377">
                  <c:v>585056.78439607529</c:v>
                </c:pt>
                <c:pt idx="4378">
                  <c:v>585122.36600116128</c:v>
                </c:pt>
                <c:pt idx="4379">
                  <c:v>585187.94493301178</c:v>
                </c:pt>
                <c:pt idx="4380">
                  <c:v>585253.5211917361</c:v>
                </c:pt>
                <c:pt idx="4381">
                  <c:v>585319.09477744298</c:v>
                </c:pt>
                <c:pt idx="4382">
                  <c:v>585384.66569024127</c:v>
                </c:pt>
                <c:pt idx="4383">
                  <c:v>585450.23393024015</c:v>
                </c:pt>
                <c:pt idx="4384">
                  <c:v>585515.79949754849</c:v>
                </c:pt>
                <c:pt idx="4385">
                  <c:v>585581.36239227513</c:v>
                </c:pt>
                <c:pt idx="4386">
                  <c:v>585646.92261452926</c:v>
                </c:pt>
                <c:pt idx="4387">
                  <c:v>585712.48016441963</c:v>
                </c:pt>
                <c:pt idx="4388">
                  <c:v>585778.03504205518</c:v>
                </c:pt>
                <c:pt idx="4389">
                  <c:v>585843.58724754478</c:v>
                </c:pt>
                <c:pt idx="4390">
                  <c:v>585909.13678099774</c:v>
                </c:pt>
                <c:pt idx="4391">
                  <c:v>585974.68364252243</c:v>
                </c:pt>
                <c:pt idx="4392">
                  <c:v>586040.22783222806</c:v>
                </c:pt>
                <c:pt idx="4393">
                  <c:v>586105.76935022348</c:v>
                </c:pt>
                <c:pt idx="4394">
                  <c:v>586171.30819661752</c:v>
                </c:pt>
                <c:pt idx="4395">
                  <c:v>586236.84437151928</c:v>
                </c:pt>
                <c:pt idx="4396">
                  <c:v>586302.37787503749</c:v>
                </c:pt>
                <c:pt idx="4397">
                  <c:v>586367.90870728099</c:v>
                </c:pt>
                <c:pt idx="4398">
                  <c:v>586433.43686835887</c:v>
                </c:pt>
                <c:pt idx="4399">
                  <c:v>586498.96235837997</c:v>
                </c:pt>
                <c:pt idx="4400">
                  <c:v>586564.48517745291</c:v>
                </c:pt>
                <c:pt idx="4401">
                  <c:v>586630.00532568689</c:v>
                </c:pt>
                <c:pt idx="4402">
                  <c:v>586695.52280319063</c:v>
                </c:pt>
                <c:pt idx="4403">
                  <c:v>586761.03761007288</c:v>
                </c:pt>
                <c:pt idx="4404">
                  <c:v>586826.54974644282</c:v>
                </c:pt>
                <c:pt idx="4405">
                  <c:v>586892.05921240908</c:v>
                </c:pt>
                <c:pt idx="4406">
                  <c:v>586957.56600808038</c:v>
                </c:pt>
                <c:pt idx="4407">
                  <c:v>587023.07013356581</c:v>
                </c:pt>
                <c:pt idx="4408">
                  <c:v>587088.57158897433</c:v>
                </c:pt>
                <c:pt idx="4409">
                  <c:v>587154.07037441432</c:v>
                </c:pt>
                <c:pt idx="4410">
                  <c:v>587219.56648999499</c:v>
                </c:pt>
                <c:pt idx="4411">
                  <c:v>587285.05993582506</c:v>
                </c:pt>
                <c:pt idx="4412">
                  <c:v>587350.55071201327</c:v>
                </c:pt>
                <c:pt idx="4413">
                  <c:v>587416.03881866846</c:v>
                </c:pt>
                <c:pt idx="4414">
                  <c:v>587481.52425589971</c:v>
                </c:pt>
                <c:pt idx="4415">
                  <c:v>587547.00702381541</c:v>
                </c:pt>
                <c:pt idx="4416">
                  <c:v>587612.48712252476</c:v>
                </c:pt>
                <c:pt idx="4417">
                  <c:v>587677.96455213625</c:v>
                </c:pt>
                <c:pt idx="4418">
                  <c:v>587743.43931275886</c:v>
                </c:pt>
                <c:pt idx="4419">
                  <c:v>587808.9114045013</c:v>
                </c:pt>
                <c:pt idx="4420">
                  <c:v>587874.38082747243</c:v>
                </c:pt>
                <c:pt idx="4421">
                  <c:v>587939.84758178098</c:v>
                </c:pt>
                <c:pt idx="4422">
                  <c:v>588005.31166753569</c:v>
                </c:pt>
                <c:pt idx="4423">
                  <c:v>588070.77308484551</c:v>
                </c:pt>
                <c:pt idx="4424">
                  <c:v>588136.23183381907</c:v>
                </c:pt>
                <c:pt idx="4425">
                  <c:v>588201.68791456509</c:v>
                </c:pt>
                <c:pt idx="4426">
                  <c:v>588267.14132719242</c:v>
                </c:pt>
                <c:pt idx="4427">
                  <c:v>588332.59207180981</c:v>
                </c:pt>
                <c:pt idx="4428">
                  <c:v>588398.04014852596</c:v>
                </c:pt>
                <c:pt idx="4429">
                  <c:v>588463.48555744987</c:v>
                </c:pt>
                <c:pt idx="4430">
                  <c:v>588528.92829868977</c:v>
                </c:pt>
                <c:pt idx="4431">
                  <c:v>588594.36837235477</c:v>
                </c:pt>
                <c:pt idx="4432">
                  <c:v>588659.80577855359</c:v>
                </c:pt>
                <c:pt idx="4433">
                  <c:v>588725.24051739497</c:v>
                </c:pt>
                <c:pt idx="4434">
                  <c:v>588790.67258898739</c:v>
                </c:pt>
                <c:pt idx="4435">
                  <c:v>588856.10199344007</c:v>
                </c:pt>
                <c:pt idx="4436">
                  <c:v>588921.52873086114</c:v>
                </c:pt>
                <c:pt idx="4437">
                  <c:v>588986.95280135958</c:v>
                </c:pt>
                <c:pt idx="4438">
                  <c:v>589052.37420504424</c:v>
                </c:pt>
                <c:pt idx="4439">
                  <c:v>589117.79294202372</c:v>
                </c:pt>
                <c:pt idx="4440">
                  <c:v>589183.20901240653</c:v>
                </c:pt>
                <c:pt idx="4441">
                  <c:v>589248.62241630163</c:v>
                </c:pt>
                <c:pt idx="4442">
                  <c:v>589314.03315381764</c:v>
                </c:pt>
                <c:pt idx="4443">
                  <c:v>589379.44122506317</c:v>
                </c:pt>
                <c:pt idx="4444">
                  <c:v>589444.84663014696</c:v>
                </c:pt>
                <c:pt idx="4445">
                  <c:v>589510.24936917773</c:v>
                </c:pt>
                <c:pt idx="4446">
                  <c:v>589575.649442264</c:v>
                </c:pt>
                <c:pt idx="4447">
                  <c:v>589641.04684951459</c:v>
                </c:pt>
                <c:pt idx="4448">
                  <c:v>589706.44159103825</c:v>
                </c:pt>
                <c:pt idx="4449">
                  <c:v>589771.83366694336</c:v>
                </c:pt>
                <c:pt idx="4450">
                  <c:v>589837.22307733877</c:v>
                </c:pt>
                <c:pt idx="4451">
                  <c:v>589902.60982233309</c:v>
                </c:pt>
                <c:pt idx="4452">
                  <c:v>589967.99390203482</c:v>
                </c:pt>
                <c:pt idx="4453">
                  <c:v>590033.37531655282</c:v>
                </c:pt>
                <c:pt idx="4454">
                  <c:v>590098.7540659958</c:v>
                </c:pt>
                <c:pt idx="4455">
                  <c:v>590164.13015047205</c:v>
                </c:pt>
                <c:pt idx="4456">
                  <c:v>590229.50357009051</c:v>
                </c:pt>
                <c:pt idx="4457">
                  <c:v>590294.87432495959</c:v>
                </c:pt>
                <c:pt idx="4458">
                  <c:v>590360.24241518811</c:v>
                </c:pt>
                <c:pt idx="4459">
                  <c:v>590425.60784088448</c:v>
                </c:pt>
                <c:pt idx="4460">
                  <c:v>590490.97060215764</c:v>
                </c:pt>
                <c:pt idx="4461">
                  <c:v>590556.33069911576</c:v>
                </c:pt>
                <c:pt idx="4462">
                  <c:v>590621.68813186779</c:v>
                </c:pt>
                <c:pt idx="4463">
                  <c:v>590687.04290052212</c:v>
                </c:pt>
                <c:pt idx="4464">
                  <c:v>590752.39500518737</c:v>
                </c:pt>
                <c:pt idx="4465">
                  <c:v>590817.74444597226</c:v>
                </c:pt>
                <c:pt idx="4466">
                  <c:v>590883.0912229853</c:v>
                </c:pt>
                <c:pt idx="4467">
                  <c:v>590948.43533633498</c:v>
                </c:pt>
                <c:pt idx="4468">
                  <c:v>591013.77678612992</c:v>
                </c:pt>
                <c:pt idx="4469">
                  <c:v>591079.11557247897</c:v>
                </c:pt>
                <c:pt idx="4470">
                  <c:v>591144.45169549028</c:v>
                </c:pt>
                <c:pt idx="4471">
                  <c:v>591209.78515527258</c:v>
                </c:pt>
                <c:pt idx="4472">
                  <c:v>591275.11595193448</c:v>
                </c:pt>
                <c:pt idx="4473">
                  <c:v>591340.44408558449</c:v>
                </c:pt>
                <c:pt idx="4474">
                  <c:v>591405.7695563311</c:v>
                </c:pt>
                <c:pt idx="4475">
                  <c:v>591471.09236428316</c:v>
                </c:pt>
                <c:pt idx="4476">
                  <c:v>591536.41250954871</c:v>
                </c:pt>
                <c:pt idx="4477">
                  <c:v>591601.72999223659</c:v>
                </c:pt>
                <c:pt idx="4478">
                  <c:v>591667.04481245542</c:v>
                </c:pt>
                <c:pt idx="4479">
                  <c:v>591732.35697031359</c:v>
                </c:pt>
                <c:pt idx="4480">
                  <c:v>591797.66646591946</c:v>
                </c:pt>
                <c:pt idx="4481">
                  <c:v>591862.97329938191</c:v>
                </c:pt>
                <c:pt idx="4482">
                  <c:v>591928.27747080917</c:v>
                </c:pt>
                <c:pt idx="4483">
                  <c:v>591993.57898030977</c:v>
                </c:pt>
                <c:pt idx="4484">
                  <c:v>592058.87782799243</c:v>
                </c:pt>
                <c:pt idx="4485">
                  <c:v>592124.17401396553</c:v>
                </c:pt>
                <c:pt idx="4486">
                  <c:v>592189.46753833734</c:v>
                </c:pt>
                <c:pt idx="4487">
                  <c:v>592254.75840121671</c:v>
                </c:pt>
                <c:pt idx="4488">
                  <c:v>592320.04660271201</c:v>
                </c:pt>
                <c:pt idx="4489">
                  <c:v>592385.33214293153</c:v>
                </c:pt>
                <c:pt idx="4490">
                  <c:v>592450.61502198398</c:v>
                </c:pt>
                <c:pt idx="4491">
                  <c:v>592515.89523997786</c:v>
                </c:pt>
                <c:pt idx="4492">
                  <c:v>592581.17279702146</c:v>
                </c:pt>
                <c:pt idx="4493">
                  <c:v>592646.44769322337</c:v>
                </c:pt>
                <c:pt idx="4494">
                  <c:v>592711.71992869198</c:v>
                </c:pt>
                <c:pt idx="4495">
                  <c:v>592776.98950353567</c:v>
                </c:pt>
                <c:pt idx="4496">
                  <c:v>592842.25641786307</c:v>
                </c:pt>
                <c:pt idx="4497">
                  <c:v>592907.52067178255</c:v>
                </c:pt>
                <c:pt idx="4498">
                  <c:v>592972.78226540249</c:v>
                </c:pt>
                <c:pt idx="4499">
                  <c:v>593038.04119883152</c:v>
                </c:pt>
                <c:pt idx="4500">
                  <c:v>593103.297472178</c:v>
                </c:pt>
                <c:pt idx="4501">
                  <c:v>593168.55108555022</c:v>
                </c:pt>
                <c:pt idx="4502">
                  <c:v>593233.80203905678</c:v>
                </c:pt>
                <c:pt idx="4503">
                  <c:v>593299.05033280596</c:v>
                </c:pt>
                <c:pt idx="4504">
                  <c:v>593364.29596690612</c:v>
                </c:pt>
                <c:pt idx="4505">
                  <c:v>593429.5389414659</c:v>
                </c:pt>
                <c:pt idx="4506">
                  <c:v>593494.77925659367</c:v>
                </c:pt>
                <c:pt idx="4507">
                  <c:v>593560.01691239758</c:v>
                </c:pt>
                <c:pt idx="4508">
                  <c:v>593625.25190898636</c:v>
                </c:pt>
                <c:pt idx="4509">
                  <c:v>593690.48424646829</c:v>
                </c:pt>
                <c:pt idx="4510">
                  <c:v>593755.71392495162</c:v>
                </c:pt>
                <c:pt idx="4511">
                  <c:v>593820.94094454474</c:v>
                </c:pt>
                <c:pt idx="4512">
                  <c:v>593886.16530535638</c:v>
                </c:pt>
                <c:pt idx="4513">
                  <c:v>593951.38700749446</c:v>
                </c:pt>
                <c:pt idx="4514">
                  <c:v>594016.60605106771</c:v>
                </c:pt>
                <c:pt idx="4515">
                  <c:v>594081.82243618427</c:v>
                </c:pt>
                <c:pt idx="4516">
                  <c:v>594147.03616295254</c:v>
                </c:pt>
                <c:pt idx="4517">
                  <c:v>594212.2472314809</c:v>
                </c:pt>
                <c:pt idx="4518">
                  <c:v>594277.45564187795</c:v>
                </c:pt>
                <c:pt idx="4519">
                  <c:v>594342.66139425163</c:v>
                </c:pt>
                <c:pt idx="4520">
                  <c:v>594407.86448871053</c:v>
                </c:pt>
                <c:pt idx="4521">
                  <c:v>594473.06492536282</c:v>
                </c:pt>
                <c:pt idx="4522">
                  <c:v>594538.26270431711</c:v>
                </c:pt>
                <c:pt idx="4523">
                  <c:v>594603.45782568143</c:v>
                </c:pt>
                <c:pt idx="4524">
                  <c:v>594668.65028956451</c:v>
                </c:pt>
                <c:pt idx="4525">
                  <c:v>594733.84009607427</c:v>
                </c:pt>
                <c:pt idx="4526">
                  <c:v>594799.02724531922</c:v>
                </c:pt>
                <c:pt idx="4527">
                  <c:v>594864.21173740749</c:v>
                </c:pt>
                <c:pt idx="4528">
                  <c:v>594929.39357244771</c:v>
                </c:pt>
                <c:pt idx="4529">
                  <c:v>594994.57275054802</c:v>
                </c:pt>
                <c:pt idx="4530">
                  <c:v>595059.74927181657</c:v>
                </c:pt>
                <c:pt idx="4531">
                  <c:v>595124.92313636187</c:v>
                </c:pt>
                <c:pt idx="4532">
                  <c:v>595190.09434429207</c:v>
                </c:pt>
                <c:pt idx="4533">
                  <c:v>595255.26289571577</c:v>
                </c:pt>
                <c:pt idx="4534">
                  <c:v>595320.42879074079</c:v>
                </c:pt>
                <c:pt idx="4535">
                  <c:v>595385.59202947561</c:v>
                </c:pt>
                <c:pt idx="4536">
                  <c:v>595450.75261202874</c:v>
                </c:pt>
                <c:pt idx="4537">
                  <c:v>595515.91053850821</c:v>
                </c:pt>
                <c:pt idx="4538">
                  <c:v>595581.06580902217</c:v>
                </c:pt>
                <c:pt idx="4539">
                  <c:v>595646.21842367924</c:v>
                </c:pt>
                <c:pt idx="4540">
                  <c:v>595711.36838258733</c:v>
                </c:pt>
                <c:pt idx="4541">
                  <c:v>595776.51568585483</c:v>
                </c:pt>
                <c:pt idx="4542">
                  <c:v>595841.66033359012</c:v>
                </c:pt>
                <c:pt idx="4543">
                  <c:v>595906.80232590134</c:v>
                </c:pt>
                <c:pt idx="4544">
                  <c:v>595971.94166289654</c:v>
                </c:pt>
                <c:pt idx="4545">
                  <c:v>596037.07834468421</c:v>
                </c:pt>
                <c:pt idx="4546">
                  <c:v>596102.2123713725</c:v>
                </c:pt>
                <c:pt idx="4547">
                  <c:v>596167.34374306956</c:v>
                </c:pt>
                <c:pt idx="4548">
                  <c:v>596232.47245988378</c:v>
                </c:pt>
                <c:pt idx="4549">
                  <c:v>596297.5985219233</c:v>
                </c:pt>
                <c:pt idx="4550">
                  <c:v>596362.72192929627</c:v>
                </c:pt>
                <c:pt idx="4551">
                  <c:v>596427.84268211096</c:v>
                </c:pt>
                <c:pt idx="4552">
                  <c:v>596492.96078047564</c:v>
                </c:pt>
                <c:pt idx="4553">
                  <c:v>596558.07622449833</c:v>
                </c:pt>
                <c:pt idx="4554">
                  <c:v>596623.18901428743</c:v>
                </c:pt>
                <c:pt idx="4555">
                  <c:v>596688.29914995108</c:v>
                </c:pt>
                <c:pt idx="4556">
                  <c:v>596753.40663159732</c:v>
                </c:pt>
                <c:pt idx="4557">
                  <c:v>596818.5114593344</c:v>
                </c:pt>
                <c:pt idx="4558">
                  <c:v>596883.61363327072</c:v>
                </c:pt>
                <c:pt idx="4559">
                  <c:v>596948.71315351408</c:v>
                </c:pt>
                <c:pt idx="4560">
                  <c:v>597013.81002017297</c:v>
                </c:pt>
                <c:pt idx="4561">
                  <c:v>597078.90423335531</c:v>
                </c:pt>
                <c:pt idx="4562">
                  <c:v>597143.99579316948</c:v>
                </c:pt>
                <c:pt idx="4563">
                  <c:v>597209.08469972352</c:v>
                </c:pt>
                <c:pt idx="4564">
                  <c:v>597274.17095312558</c:v>
                </c:pt>
                <c:pt idx="4565">
                  <c:v>597339.25455348368</c:v>
                </c:pt>
                <c:pt idx="4566">
                  <c:v>597404.33550090622</c:v>
                </c:pt>
                <c:pt idx="4567">
                  <c:v>597469.41379550123</c:v>
                </c:pt>
                <c:pt idx="4568">
                  <c:v>597534.48943737673</c:v>
                </c:pt>
                <c:pt idx="4569">
                  <c:v>597599.562426641</c:v>
                </c:pt>
                <c:pt idx="4570">
                  <c:v>597664.63276340219</c:v>
                </c:pt>
                <c:pt idx="4571">
                  <c:v>597729.70044776821</c:v>
                </c:pt>
                <c:pt idx="4572">
                  <c:v>597794.76547984732</c:v>
                </c:pt>
                <c:pt idx="4573">
                  <c:v>597859.82785974781</c:v>
                </c:pt>
                <c:pt idx="4574">
                  <c:v>597924.88758757745</c:v>
                </c:pt>
                <c:pt idx="4575">
                  <c:v>597989.94466344453</c:v>
                </c:pt>
                <c:pt idx="4576">
                  <c:v>598054.99908745731</c:v>
                </c:pt>
                <c:pt idx="4577">
                  <c:v>598120.05085972347</c:v>
                </c:pt>
                <c:pt idx="4578">
                  <c:v>598185.0999803514</c:v>
                </c:pt>
                <c:pt idx="4579">
                  <c:v>598250.14644944924</c:v>
                </c:pt>
                <c:pt idx="4580">
                  <c:v>598315.1902671248</c:v>
                </c:pt>
                <c:pt idx="4581">
                  <c:v>598380.23143348633</c:v>
                </c:pt>
                <c:pt idx="4582">
                  <c:v>598445.269948642</c:v>
                </c:pt>
                <c:pt idx="4583">
                  <c:v>598510.3058126996</c:v>
                </c:pt>
                <c:pt idx="4584">
                  <c:v>598575.3390257674</c:v>
                </c:pt>
                <c:pt idx="4585">
                  <c:v>598640.36958795332</c:v>
                </c:pt>
                <c:pt idx="4586">
                  <c:v>598705.39749936562</c:v>
                </c:pt>
                <c:pt idx="4587">
                  <c:v>598770.42276011209</c:v>
                </c:pt>
                <c:pt idx="4588">
                  <c:v>598835.44537030102</c:v>
                </c:pt>
                <c:pt idx="4589">
                  <c:v>598900.46533004043</c:v>
                </c:pt>
                <c:pt idx="4590">
                  <c:v>598965.48263943812</c:v>
                </c:pt>
                <c:pt idx="4591">
                  <c:v>599030.49729860236</c:v>
                </c:pt>
                <c:pt idx="4592">
                  <c:v>599095.50930764119</c:v>
                </c:pt>
                <c:pt idx="4593">
                  <c:v>599160.51866666239</c:v>
                </c:pt>
                <c:pt idx="4594">
                  <c:v>599225.52537577425</c:v>
                </c:pt>
                <c:pt idx="4595">
                  <c:v>599290.52943508467</c:v>
                </c:pt>
                <c:pt idx="4596">
                  <c:v>599355.53084470157</c:v>
                </c:pt>
                <c:pt idx="4597">
                  <c:v>599420.52960473322</c:v>
                </c:pt>
                <c:pt idx="4598">
                  <c:v>599485.52571528731</c:v>
                </c:pt>
                <c:pt idx="4599">
                  <c:v>599550.51917647198</c:v>
                </c:pt>
                <c:pt idx="4600">
                  <c:v>599615.50998839526</c:v>
                </c:pt>
                <c:pt idx="4601">
                  <c:v>599680.49815116508</c:v>
                </c:pt>
                <c:pt idx="4602">
                  <c:v>599745.48366488935</c:v>
                </c:pt>
                <c:pt idx="4603">
                  <c:v>599810.46652967634</c:v>
                </c:pt>
                <c:pt idx="4604">
                  <c:v>599875.44674563385</c:v>
                </c:pt>
                <c:pt idx="4605">
                  <c:v>599940.42431286967</c:v>
                </c:pt>
                <c:pt idx="4606">
                  <c:v>600005.39923149208</c:v>
                </c:pt>
                <c:pt idx="4607">
                  <c:v>600070.37150160887</c:v>
                </c:pt>
                <c:pt idx="4608">
                  <c:v>600135.34112332796</c:v>
                </c:pt>
                <c:pt idx="4609">
                  <c:v>600200.30809675739</c:v>
                </c:pt>
                <c:pt idx="4610">
                  <c:v>600265.27242200507</c:v>
                </c:pt>
                <c:pt idx="4611">
                  <c:v>600330.23409917892</c:v>
                </c:pt>
                <c:pt idx="4612">
                  <c:v>600395.19312838686</c:v>
                </c:pt>
                <c:pt idx="4613">
                  <c:v>600460.14950973715</c:v>
                </c:pt>
                <c:pt idx="4614">
                  <c:v>600525.10324333725</c:v>
                </c:pt>
                <c:pt idx="4615">
                  <c:v>600590.05432929529</c:v>
                </c:pt>
                <c:pt idx="4616">
                  <c:v>600655.00276771944</c:v>
                </c:pt>
                <c:pt idx="4617">
                  <c:v>600719.94855871715</c:v>
                </c:pt>
                <c:pt idx="4618">
                  <c:v>600784.89170239668</c:v>
                </c:pt>
                <c:pt idx="4619">
                  <c:v>600849.83219886583</c:v>
                </c:pt>
                <c:pt idx="4620">
                  <c:v>600914.7700482324</c:v>
                </c:pt>
                <c:pt idx="4621">
                  <c:v>600979.70525060431</c:v>
                </c:pt>
                <c:pt idx="4622">
                  <c:v>601044.63780608983</c:v>
                </c:pt>
                <c:pt idx="4623">
                  <c:v>601109.56771479629</c:v>
                </c:pt>
                <c:pt idx="4624">
                  <c:v>601174.49497683195</c:v>
                </c:pt>
                <c:pt idx="4625">
                  <c:v>601239.4195923045</c:v>
                </c:pt>
                <c:pt idx="4626">
                  <c:v>601304.34156132198</c:v>
                </c:pt>
                <c:pt idx="4627">
                  <c:v>601369.26088399219</c:v>
                </c:pt>
                <c:pt idx="4628">
                  <c:v>601434.17756042315</c:v>
                </c:pt>
                <c:pt idx="4629">
                  <c:v>601499.09159072244</c:v>
                </c:pt>
                <c:pt idx="4630">
                  <c:v>601564.00297499809</c:v>
                </c:pt>
                <c:pt idx="4631">
                  <c:v>601628.9117133579</c:v>
                </c:pt>
                <c:pt idx="4632">
                  <c:v>601693.81780590967</c:v>
                </c:pt>
                <c:pt idx="4633">
                  <c:v>601758.72125276132</c:v>
                </c:pt>
                <c:pt idx="4634">
                  <c:v>601823.62205402087</c:v>
                </c:pt>
                <c:pt idx="4635">
                  <c:v>601888.52020979591</c:v>
                </c:pt>
                <c:pt idx="4636">
                  <c:v>601953.41572019435</c:v>
                </c:pt>
                <c:pt idx="4637">
                  <c:v>602018.30858532421</c:v>
                </c:pt>
                <c:pt idx="4638">
                  <c:v>602083.19880529295</c:v>
                </c:pt>
                <c:pt idx="4639">
                  <c:v>602148.08638020861</c:v>
                </c:pt>
                <c:pt idx="4640">
                  <c:v>602212.97131017898</c:v>
                </c:pt>
                <c:pt idx="4641">
                  <c:v>602277.85359531187</c:v>
                </c:pt>
                <c:pt idx="4642">
                  <c:v>602342.73323571507</c:v>
                </c:pt>
                <c:pt idx="4643">
                  <c:v>602407.61023149651</c:v>
                </c:pt>
                <c:pt idx="4644">
                  <c:v>602472.48458276386</c:v>
                </c:pt>
                <c:pt idx="4645">
                  <c:v>602537.35628962482</c:v>
                </c:pt>
                <c:pt idx="4646">
                  <c:v>602602.22535218741</c:v>
                </c:pt>
                <c:pt idx="4647">
                  <c:v>602667.09177055932</c:v>
                </c:pt>
                <c:pt idx="4648">
                  <c:v>602731.95554484823</c:v>
                </c:pt>
                <c:pt idx="4649">
                  <c:v>602796.81667516206</c:v>
                </c:pt>
                <c:pt idx="4650">
                  <c:v>602861.67516160849</c:v>
                </c:pt>
                <c:pt idx="4651">
                  <c:v>602926.53100429522</c:v>
                </c:pt>
                <c:pt idx="4652">
                  <c:v>602991.38420333026</c:v>
                </c:pt>
                <c:pt idx="4653">
                  <c:v>603056.2347588212</c:v>
                </c:pt>
                <c:pt idx="4654">
                  <c:v>603121.08267087582</c:v>
                </c:pt>
                <c:pt idx="4655">
                  <c:v>603185.92793960194</c:v>
                </c:pt>
                <c:pt idx="4656">
                  <c:v>603250.77056510723</c:v>
                </c:pt>
                <c:pt idx="4657">
                  <c:v>603315.61054749938</c:v>
                </c:pt>
                <c:pt idx="4658">
                  <c:v>603380.44788688631</c:v>
                </c:pt>
                <c:pt idx="4659">
                  <c:v>603445.28258337558</c:v>
                </c:pt>
                <c:pt idx="4660">
                  <c:v>603510.11463707488</c:v>
                </c:pt>
                <c:pt idx="4661">
                  <c:v>603574.94404809212</c:v>
                </c:pt>
                <c:pt idx="4662">
                  <c:v>603639.77081653511</c:v>
                </c:pt>
                <c:pt idx="4663">
                  <c:v>603704.59494251118</c:v>
                </c:pt>
                <c:pt idx="4664">
                  <c:v>603769.41642612836</c:v>
                </c:pt>
                <c:pt idx="4665">
                  <c:v>603834.23526749422</c:v>
                </c:pt>
                <c:pt idx="4666">
                  <c:v>603899.05146671645</c:v>
                </c:pt>
                <c:pt idx="4667">
                  <c:v>603963.86502390285</c:v>
                </c:pt>
                <c:pt idx="4668">
                  <c:v>604028.6759391611</c:v>
                </c:pt>
                <c:pt idx="4669">
                  <c:v>604093.48421259876</c:v>
                </c:pt>
                <c:pt idx="4670">
                  <c:v>604158.28984432376</c:v>
                </c:pt>
                <c:pt idx="4671">
                  <c:v>604223.09283444355</c:v>
                </c:pt>
                <c:pt idx="4672">
                  <c:v>604287.89318306581</c:v>
                </c:pt>
                <c:pt idx="4673">
                  <c:v>604352.69089029834</c:v>
                </c:pt>
                <c:pt idx="4674">
                  <c:v>604417.48595624894</c:v>
                </c:pt>
                <c:pt idx="4675">
                  <c:v>604482.27838102484</c:v>
                </c:pt>
                <c:pt idx="4676">
                  <c:v>604547.06816473405</c:v>
                </c:pt>
                <c:pt idx="4677">
                  <c:v>604611.85530748428</c:v>
                </c:pt>
                <c:pt idx="4678">
                  <c:v>604676.63980938285</c:v>
                </c:pt>
                <c:pt idx="4679">
                  <c:v>604741.42167053756</c:v>
                </c:pt>
                <c:pt idx="4680">
                  <c:v>604806.20089105621</c:v>
                </c:pt>
                <c:pt idx="4681">
                  <c:v>604870.97747104615</c:v>
                </c:pt>
                <c:pt idx="4682">
                  <c:v>604935.75141061528</c:v>
                </c:pt>
                <c:pt idx="4683">
                  <c:v>605000.52270987106</c:v>
                </c:pt>
                <c:pt idx="4684">
                  <c:v>605065.29136892129</c:v>
                </c:pt>
                <c:pt idx="4685">
                  <c:v>605130.0573878733</c:v>
                </c:pt>
                <c:pt idx="4686">
                  <c:v>605194.82076683512</c:v>
                </c:pt>
                <c:pt idx="4687">
                  <c:v>605259.58150591387</c:v>
                </c:pt>
                <c:pt idx="4688">
                  <c:v>605324.33960521745</c:v>
                </c:pt>
                <c:pt idx="4689">
                  <c:v>605389.09506485343</c:v>
                </c:pt>
                <c:pt idx="4690">
                  <c:v>605453.84788492951</c:v>
                </c:pt>
                <c:pt idx="4691">
                  <c:v>605518.598065553</c:v>
                </c:pt>
                <c:pt idx="4692">
                  <c:v>605583.34560683172</c:v>
                </c:pt>
                <c:pt idx="4693">
                  <c:v>605648.09050887323</c:v>
                </c:pt>
                <c:pt idx="4694">
                  <c:v>605712.83277178498</c:v>
                </c:pt>
                <c:pt idx="4695">
                  <c:v>605777.57239567477</c:v>
                </c:pt>
                <c:pt idx="4696">
                  <c:v>605842.30938065005</c:v>
                </c:pt>
                <c:pt idx="4697">
                  <c:v>605907.04372681829</c:v>
                </c:pt>
                <c:pt idx="4698">
                  <c:v>605971.77543428715</c:v>
                </c:pt>
                <c:pt idx="4699">
                  <c:v>606036.50450316421</c:v>
                </c:pt>
                <c:pt idx="4700">
                  <c:v>606101.23093355692</c:v>
                </c:pt>
                <c:pt idx="4701">
                  <c:v>606165.95472557296</c:v>
                </c:pt>
                <c:pt idx="4702">
                  <c:v>606230.6758793199</c:v>
                </c:pt>
                <c:pt idx="4703">
                  <c:v>606295.39439490507</c:v>
                </c:pt>
                <c:pt idx="4704">
                  <c:v>606360.11027243617</c:v>
                </c:pt>
                <c:pt idx="4705">
                  <c:v>606424.82351202075</c:v>
                </c:pt>
                <c:pt idx="4706">
                  <c:v>606489.53411376616</c:v>
                </c:pt>
                <c:pt idx="4707">
                  <c:v>606554.24207778019</c:v>
                </c:pt>
                <c:pt idx="4708">
                  <c:v>606618.94740417018</c:v>
                </c:pt>
                <c:pt idx="4709">
                  <c:v>606683.65009304357</c:v>
                </c:pt>
                <c:pt idx="4710">
                  <c:v>606748.35014450818</c:v>
                </c:pt>
                <c:pt idx="4711">
                  <c:v>606813.04755867121</c:v>
                </c:pt>
                <c:pt idx="4712">
                  <c:v>606877.74233564024</c:v>
                </c:pt>
                <c:pt idx="4713">
                  <c:v>606942.43447552295</c:v>
                </c:pt>
                <c:pt idx="4714">
                  <c:v>607007.12397842668</c:v>
                </c:pt>
                <c:pt idx="4715">
                  <c:v>607071.81084445876</c:v>
                </c:pt>
                <c:pt idx="4716">
                  <c:v>607136.49507372698</c:v>
                </c:pt>
                <c:pt idx="4717">
                  <c:v>607201.17666633858</c:v>
                </c:pt>
                <c:pt idx="4718">
                  <c:v>607265.85562240111</c:v>
                </c:pt>
                <c:pt idx="4719">
                  <c:v>607330.53194202203</c:v>
                </c:pt>
                <c:pt idx="4720">
                  <c:v>607395.20562530903</c:v>
                </c:pt>
                <c:pt idx="4721">
                  <c:v>607459.8766723692</c:v>
                </c:pt>
                <c:pt idx="4722">
                  <c:v>607524.54508331034</c:v>
                </c:pt>
                <c:pt idx="4723">
                  <c:v>607589.21085823956</c:v>
                </c:pt>
                <c:pt idx="4724">
                  <c:v>607653.87399726454</c:v>
                </c:pt>
                <c:pt idx="4725">
                  <c:v>607718.53450049262</c:v>
                </c:pt>
                <c:pt idx="4726">
                  <c:v>607783.19236803136</c:v>
                </c:pt>
                <c:pt idx="4727">
                  <c:v>607847.84759998822</c:v>
                </c:pt>
                <c:pt idx="4728">
                  <c:v>607912.50019647041</c:v>
                </c:pt>
                <c:pt idx="4729">
                  <c:v>607977.15015758562</c:v>
                </c:pt>
                <c:pt idx="4730">
                  <c:v>608041.79748344107</c:v>
                </c:pt>
                <c:pt idx="4731">
                  <c:v>608106.44217414421</c:v>
                </c:pt>
                <c:pt idx="4732">
                  <c:v>608171.0842298026</c:v>
                </c:pt>
                <c:pt idx="4733">
                  <c:v>608235.72365052346</c:v>
                </c:pt>
                <c:pt idx="4734">
                  <c:v>608300.36043641425</c:v>
                </c:pt>
                <c:pt idx="4735">
                  <c:v>608364.99458758254</c:v>
                </c:pt>
                <c:pt idx="4736">
                  <c:v>608429.62610413542</c:v>
                </c:pt>
                <c:pt idx="4737">
                  <c:v>608494.25498618057</c:v>
                </c:pt>
                <c:pt idx="4738">
                  <c:v>608558.88123382512</c:v>
                </c:pt>
                <c:pt idx="4739">
                  <c:v>608623.50484717672</c:v>
                </c:pt>
                <c:pt idx="4740">
                  <c:v>608688.1258263425</c:v>
                </c:pt>
                <c:pt idx="4741">
                  <c:v>608752.74417143012</c:v>
                </c:pt>
                <c:pt idx="4742">
                  <c:v>608817.35988254659</c:v>
                </c:pt>
                <c:pt idx="4743">
                  <c:v>608881.97295979958</c:v>
                </c:pt>
                <c:pt idx="4744">
                  <c:v>608946.5834032963</c:v>
                </c:pt>
                <c:pt idx="4745">
                  <c:v>609011.19121314422</c:v>
                </c:pt>
                <c:pt idx="4746">
                  <c:v>609075.79638945055</c:v>
                </c:pt>
                <c:pt idx="4747">
                  <c:v>609140.39893232286</c:v>
                </c:pt>
                <c:pt idx="4748">
                  <c:v>609204.99884186813</c:v>
                </c:pt>
                <c:pt idx="4749">
                  <c:v>609269.59611819393</c:v>
                </c:pt>
                <c:pt idx="4750">
                  <c:v>609334.19076140784</c:v>
                </c:pt>
                <c:pt idx="4751">
                  <c:v>609398.78277161671</c:v>
                </c:pt>
                <c:pt idx="4752">
                  <c:v>609463.37214892812</c:v>
                </c:pt>
                <c:pt idx="4753">
                  <c:v>609527.95889344928</c:v>
                </c:pt>
                <c:pt idx="4754">
                  <c:v>609592.54300528765</c:v>
                </c:pt>
                <c:pt idx="4755">
                  <c:v>609657.12448455044</c:v>
                </c:pt>
                <c:pt idx="4756">
                  <c:v>609721.70333134523</c:v>
                </c:pt>
                <c:pt idx="4757">
                  <c:v>609786.27954577887</c:v>
                </c:pt>
                <c:pt idx="4758">
                  <c:v>609850.85312795884</c:v>
                </c:pt>
                <c:pt idx="4759">
                  <c:v>609915.42407799244</c:v>
                </c:pt>
                <c:pt idx="4760">
                  <c:v>609979.99239598727</c:v>
                </c:pt>
                <c:pt idx="4761">
                  <c:v>610044.55808205018</c:v>
                </c:pt>
                <c:pt idx="4762">
                  <c:v>610109.12113628874</c:v>
                </c:pt>
                <c:pt idx="4763">
                  <c:v>610173.68155880994</c:v>
                </c:pt>
                <c:pt idx="4764">
                  <c:v>610238.23934972123</c:v>
                </c:pt>
                <c:pt idx="4765">
                  <c:v>610302.79450912983</c:v>
                </c:pt>
                <c:pt idx="4766">
                  <c:v>610367.34703714331</c:v>
                </c:pt>
                <c:pt idx="4767">
                  <c:v>610431.89693386841</c:v>
                </c:pt>
                <c:pt idx="4768">
                  <c:v>610496.44419941283</c:v>
                </c:pt>
                <c:pt idx="4769">
                  <c:v>610560.98883388354</c:v>
                </c:pt>
                <c:pt idx="4770">
                  <c:v>610625.53083738778</c:v>
                </c:pt>
                <c:pt idx="4771">
                  <c:v>610690.0702100331</c:v>
                </c:pt>
                <c:pt idx="4772">
                  <c:v>610754.60695192649</c:v>
                </c:pt>
                <c:pt idx="4773">
                  <c:v>610819.14106317516</c:v>
                </c:pt>
                <c:pt idx="4774">
                  <c:v>610883.67254388635</c:v>
                </c:pt>
                <c:pt idx="4775">
                  <c:v>610948.20139416761</c:v>
                </c:pt>
                <c:pt idx="4776">
                  <c:v>611012.7276141257</c:v>
                </c:pt>
                <c:pt idx="4777">
                  <c:v>611077.25120386807</c:v>
                </c:pt>
                <c:pt idx="4778">
                  <c:v>611141.77216350182</c:v>
                </c:pt>
                <c:pt idx="4779">
                  <c:v>611206.29049313429</c:v>
                </c:pt>
                <c:pt idx="4780">
                  <c:v>611270.80619287258</c:v>
                </c:pt>
                <c:pt idx="4781">
                  <c:v>611335.31926282414</c:v>
                </c:pt>
                <c:pt idx="4782">
                  <c:v>611399.82970309572</c:v>
                </c:pt>
                <c:pt idx="4783">
                  <c:v>611464.33751379489</c:v>
                </c:pt>
                <c:pt idx="4784">
                  <c:v>611528.84269502875</c:v>
                </c:pt>
                <c:pt idx="4785">
                  <c:v>611593.3452469043</c:v>
                </c:pt>
                <c:pt idx="4786">
                  <c:v>611657.84516952897</c:v>
                </c:pt>
                <c:pt idx="4787">
                  <c:v>611722.34246300976</c:v>
                </c:pt>
                <c:pt idx="4788">
                  <c:v>611786.83712745388</c:v>
                </c:pt>
                <c:pt idx="4789">
                  <c:v>611851.32916296856</c:v>
                </c:pt>
                <c:pt idx="4790">
                  <c:v>611915.81856966089</c:v>
                </c:pt>
                <c:pt idx="4791">
                  <c:v>611980.30534763797</c:v>
                </c:pt>
                <c:pt idx="4792">
                  <c:v>612044.78949700715</c:v>
                </c:pt>
                <c:pt idx="4793">
                  <c:v>612109.27101787541</c:v>
                </c:pt>
                <c:pt idx="4794">
                  <c:v>612173.74991034984</c:v>
                </c:pt>
                <c:pt idx="4795">
                  <c:v>612238.22617453779</c:v>
                </c:pt>
                <c:pt idx="4796">
                  <c:v>612302.69981054624</c:v>
                </c:pt>
                <c:pt idx="4797">
                  <c:v>612367.17081848229</c:v>
                </c:pt>
                <c:pt idx="4798">
                  <c:v>612431.63919845317</c:v>
                </c:pt>
                <c:pt idx="4799">
                  <c:v>612496.10495056596</c:v>
                </c:pt>
                <c:pt idx="4800">
                  <c:v>612560.56807492801</c:v>
                </c:pt>
                <c:pt idx="4801">
                  <c:v>612625.02857164596</c:v>
                </c:pt>
                <c:pt idx="4802">
                  <c:v>612689.48644082737</c:v>
                </c:pt>
                <c:pt idx="4803">
                  <c:v>612753.941682579</c:v>
                </c:pt>
                <c:pt idx="4804">
                  <c:v>612818.39429700805</c:v>
                </c:pt>
                <c:pt idx="4805">
                  <c:v>612882.84428422188</c:v>
                </c:pt>
                <c:pt idx="4806">
                  <c:v>612947.29164432711</c:v>
                </c:pt>
                <c:pt idx="4807">
                  <c:v>613011.73637743108</c:v>
                </c:pt>
                <c:pt idx="4808">
                  <c:v>613076.17848364089</c:v>
                </c:pt>
                <c:pt idx="4809">
                  <c:v>613140.61796306365</c:v>
                </c:pt>
                <c:pt idx="4810">
                  <c:v>613205.05481580622</c:v>
                </c:pt>
                <c:pt idx="4811">
                  <c:v>613269.48904197593</c:v>
                </c:pt>
                <c:pt idx="4812">
                  <c:v>613333.92064167978</c:v>
                </c:pt>
                <c:pt idx="4813">
                  <c:v>613398.34961502464</c:v>
                </c:pt>
                <c:pt idx="4814">
                  <c:v>613462.77596211783</c:v>
                </c:pt>
                <c:pt idx="4815">
                  <c:v>613527.19968306622</c:v>
                </c:pt>
                <c:pt idx="4816">
                  <c:v>613591.62077797693</c:v>
                </c:pt>
                <c:pt idx="4817">
                  <c:v>613656.03924695705</c:v>
                </c:pt>
                <c:pt idx="4818">
                  <c:v>613720.45509011357</c:v>
                </c:pt>
                <c:pt idx="4819">
                  <c:v>613784.86830755335</c:v>
                </c:pt>
                <c:pt idx="4820">
                  <c:v>613849.27889938373</c:v>
                </c:pt>
                <c:pt idx="4821">
                  <c:v>613913.68686571158</c:v>
                </c:pt>
                <c:pt idx="4822">
                  <c:v>613978.09220664378</c:v>
                </c:pt>
                <c:pt idx="4823">
                  <c:v>614042.49492228765</c:v>
                </c:pt>
                <c:pt idx="4824">
                  <c:v>614106.89501275006</c:v>
                </c:pt>
                <c:pt idx="4825">
                  <c:v>614171.29247813788</c:v>
                </c:pt>
                <c:pt idx="4826">
                  <c:v>614235.68731855834</c:v>
                </c:pt>
                <c:pt idx="4827">
                  <c:v>614300.0795341183</c:v>
                </c:pt>
                <c:pt idx="4828">
                  <c:v>614364.46912492474</c:v>
                </c:pt>
                <c:pt idx="4829">
                  <c:v>614428.85609108477</c:v>
                </c:pt>
                <c:pt idx="4830">
                  <c:v>614493.24043270526</c:v>
                </c:pt>
                <c:pt idx="4831">
                  <c:v>614557.6221498932</c:v>
                </c:pt>
                <c:pt idx="4832">
                  <c:v>614622.00124275568</c:v>
                </c:pt>
                <c:pt idx="4833">
                  <c:v>614686.37771139957</c:v>
                </c:pt>
                <c:pt idx="4834">
                  <c:v>614750.75155593175</c:v>
                </c:pt>
                <c:pt idx="4835">
                  <c:v>614815.12277645944</c:v>
                </c:pt>
                <c:pt idx="4836">
                  <c:v>614879.49137308949</c:v>
                </c:pt>
                <c:pt idx="4837">
                  <c:v>614943.85734592867</c:v>
                </c:pt>
                <c:pt idx="4838">
                  <c:v>615008.22069508408</c:v>
                </c:pt>
                <c:pt idx="4839">
                  <c:v>615072.58142066293</c:v>
                </c:pt>
                <c:pt idx="4840">
                  <c:v>615136.93952277163</c:v>
                </c:pt>
                <c:pt idx="4841">
                  <c:v>615201.2950015174</c:v>
                </c:pt>
                <c:pt idx="4842">
                  <c:v>615265.64785700734</c:v>
                </c:pt>
                <c:pt idx="4843">
                  <c:v>615329.99808934808</c:v>
                </c:pt>
                <c:pt idx="4844">
                  <c:v>615394.34569864662</c:v>
                </c:pt>
                <c:pt idx="4845">
                  <c:v>615458.69068501017</c:v>
                </c:pt>
                <c:pt idx="4846">
                  <c:v>615523.03304854513</c:v>
                </c:pt>
                <c:pt idx="4847">
                  <c:v>615587.37278935872</c:v>
                </c:pt>
                <c:pt idx="4848">
                  <c:v>615651.70990755793</c:v>
                </c:pt>
                <c:pt idx="4849">
                  <c:v>615716.04440324951</c:v>
                </c:pt>
                <c:pt idx="4850">
                  <c:v>615780.37627654034</c:v>
                </c:pt>
                <c:pt idx="4851">
                  <c:v>615844.7055275375</c:v>
                </c:pt>
                <c:pt idx="4852">
                  <c:v>615909.03215634765</c:v>
                </c:pt>
                <c:pt idx="4853">
                  <c:v>615973.35616307775</c:v>
                </c:pt>
                <c:pt idx="4854">
                  <c:v>616037.67754783481</c:v>
                </c:pt>
                <c:pt idx="4855">
                  <c:v>616101.99631072558</c:v>
                </c:pt>
                <c:pt idx="4856">
                  <c:v>616166.31245185679</c:v>
                </c:pt>
                <c:pt idx="4857">
                  <c:v>616230.62597133557</c:v>
                </c:pt>
                <c:pt idx="4858">
                  <c:v>616294.93686926877</c:v>
                </c:pt>
                <c:pt idx="4859">
                  <c:v>616359.24514576304</c:v>
                </c:pt>
                <c:pt idx="4860">
                  <c:v>616423.55080092547</c:v>
                </c:pt>
                <c:pt idx="4861">
                  <c:v>616487.85383486282</c:v>
                </c:pt>
                <c:pt idx="4862">
                  <c:v>616552.15424768184</c:v>
                </c:pt>
                <c:pt idx="4863">
                  <c:v>616616.45203948952</c:v>
                </c:pt>
                <c:pt idx="4864">
                  <c:v>616680.74721039261</c:v>
                </c:pt>
                <c:pt idx="4865">
                  <c:v>616745.03976049786</c:v>
                </c:pt>
                <c:pt idx="4866">
                  <c:v>616809.32968991227</c:v>
                </c:pt>
                <c:pt idx="4867">
                  <c:v>616873.61699874257</c:v>
                </c:pt>
                <c:pt idx="4868">
                  <c:v>616937.90168709552</c:v>
                </c:pt>
                <c:pt idx="4869">
                  <c:v>617002.18375507812</c:v>
                </c:pt>
                <c:pt idx="4870">
                  <c:v>617066.46320279711</c:v>
                </c:pt>
                <c:pt idx="4871">
                  <c:v>617130.74003035913</c:v>
                </c:pt>
                <c:pt idx="4872">
                  <c:v>617195.01423787128</c:v>
                </c:pt>
                <c:pt idx="4873">
                  <c:v>617259.28582544019</c:v>
                </c:pt>
                <c:pt idx="4874">
                  <c:v>617323.55479317252</c:v>
                </c:pt>
                <c:pt idx="4875">
                  <c:v>617387.82114117534</c:v>
                </c:pt>
                <c:pt idx="4876">
                  <c:v>617452.08486955531</c:v>
                </c:pt>
                <c:pt idx="4877">
                  <c:v>617516.34597841906</c:v>
                </c:pt>
                <c:pt idx="4878">
                  <c:v>617580.60446787358</c:v>
                </c:pt>
                <c:pt idx="4879">
                  <c:v>617644.86033802573</c:v>
                </c:pt>
                <c:pt idx="4880">
                  <c:v>617709.11358898191</c:v>
                </c:pt>
                <c:pt idx="4881">
                  <c:v>617773.36422084912</c:v>
                </c:pt>
                <c:pt idx="4882">
                  <c:v>617837.61223373422</c:v>
                </c:pt>
                <c:pt idx="4883">
                  <c:v>617901.85762774362</c:v>
                </c:pt>
                <c:pt idx="4884">
                  <c:v>617966.1004029843</c:v>
                </c:pt>
                <c:pt idx="4885">
                  <c:v>618030.34055956325</c:v>
                </c:pt>
                <c:pt idx="4886">
                  <c:v>618094.57809758675</c:v>
                </c:pt>
                <c:pt idx="4887">
                  <c:v>618158.81301716168</c:v>
                </c:pt>
                <c:pt idx="4888">
                  <c:v>618223.0453183949</c:v>
                </c:pt>
                <c:pt idx="4889">
                  <c:v>618287.27500139317</c:v>
                </c:pt>
                <c:pt idx="4890">
                  <c:v>618351.502066263</c:v>
                </c:pt>
                <c:pt idx="4891">
                  <c:v>618415.72651311127</c:v>
                </c:pt>
                <c:pt idx="4892">
                  <c:v>618479.94834204472</c:v>
                </c:pt>
                <c:pt idx="4893">
                  <c:v>618544.16755316989</c:v>
                </c:pt>
                <c:pt idx="4894">
                  <c:v>618608.38414659363</c:v>
                </c:pt>
                <c:pt idx="4895">
                  <c:v>618672.59812242258</c:v>
                </c:pt>
                <c:pt idx="4896">
                  <c:v>618736.80948076339</c:v>
                </c:pt>
                <c:pt idx="4897">
                  <c:v>618801.01822172292</c:v>
                </c:pt>
                <c:pt idx="4898">
                  <c:v>618865.2243454078</c:v>
                </c:pt>
                <c:pt idx="4899">
                  <c:v>618929.42785192456</c:v>
                </c:pt>
                <c:pt idx="4900">
                  <c:v>618993.62874138006</c:v>
                </c:pt>
                <c:pt idx="4901">
                  <c:v>619057.82701388095</c:v>
                </c:pt>
                <c:pt idx="4902">
                  <c:v>619122.02266953373</c:v>
                </c:pt>
                <c:pt idx="4903">
                  <c:v>619186.21570844541</c:v>
                </c:pt>
                <c:pt idx="4904">
                  <c:v>619250.40613072226</c:v>
                </c:pt>
                <c:pt idx="4905">
                  <c:v>619314.59393647127</c:v>
                </c:pt>
                <c:pt idx="4906">
                  <c:v>619378.77912579884</c:v>
                </c:pt>
                <c:pt idx="4907">
                  <c:v>619442.96169881185</c:v>
                </c:pt>
                <c:pt idx="4908">
                  <c:v>619507.1416556167</c:v>
                </c:pt>
                <c:pt idx="4909">
                  <c:v>619571.31899632036</c:v>
                </c:pt>
                <c:pt idx="4910">
                  <c:v>619635.49372102914</c:v>
                </c:pt>
                <c:pt idx="4911">
                  <c:v>619699.6658298499</c:v>
                </c:pt>
                <c:pt idx="4912">
                  <c:v>619763.83532288903</c:v>
                </c:pt>
                <c:pt idx="4913">
                  <c:v>619828.00220025342</c:v>
                </c:pt>
                <c:pt idx="4914">
                  <c:v>619892.16646204947</c:v>
                </c:pt>
                <c:pt idx="4915">
                  <c:v>619956.32810838392</c:v>
                </c:pt>
                <c:pt idx="4916">
                  <c:v>620020.48713936342</c:v>
                </c:pt>
                <c:pt idx="4917">
                  <c:v>620084.64355509437</c:v>
                </c:pt>
                <c:pt idx="4918">
                  <c:v>620148.79735568364</c:v>
                </c:pt>
                <c:pt idx="4919">
                  <c:v>620212.94854123774</c:v>
                </c:pt>
                <c:pt idx="4920">
                  <c:v>620277.0971118632</c:v>
                </c:pt>
                <c:pt idx="4921">
                  <c:v>620341.24306766642</c:v>
                </c:pt>
                <c:pt idx="4922">
                  <c:v>620405.38640875451</c:v>
                </c:pt>
                <c:pt idx="4923">
                  <c:v>620469.52713523351</c:v>
                </c:pt>
                <c:pt idx="4924">
                  <c:v>620533.66524721042</c:v>
                </c:pt>
                <c:pt idx="4925">
                  <c:v>620597.8007447914</c:v>
                </c:pt>
                <c:pt idx="4926">
                  <c:v>620661.93362808332</c:v>
                </c:pt>
                <c:pt idx="4927">
                  <c:v>620726.06389719259</c:v>
                </c:pt>
                <c:pt idx="4928">
                  <c:v>620790.19155222608</c:v>
                </c:pt>
                <c:pt idx="4929">
                  <c:v>620854.31659328996</c:v>
                </c:pt>
                <c:pt idx="4930">
                  <c:v>620918.43902049109</c:v>
                </c:pt>
                <c:pt idx="4931">
                  <c:v>620982.55883393553</c:v>
                </c:pt>
                <c:pt idx="4932">
                  <c:v>621046.67603373039</c:v>
                </c:pt>
                <c:pt idx="4933">
                  <c:v>621110.79061998182</c:v>
                </c:pt>
                <c:pt idx="4934">
                  <c:v>621174.90259279672</c:v>
                </c:pt>
                <c:pt idx="4935">
                  <c:v>621239.01195228123</c:v>
                </c:pt>
                <c:pt idx="4936">
                  <c:v>621303.11869854212</c:v>
                </c:pt>
                <c:pt idx="4937">
                  <c:v>621367.22283168579</c:v>
                </c:pt>
                <c:pt idx="4938">
                  <c:v>621431.32435181877</c:v>
                </c:pt>
                <c:pt idx="4939">
                  <c:v>621495.42325904767</c:v>
                </c:pt>
                <c:pt idx="4940">
                  <c:v>621559.51955347881</c:v>
                </c:pt>
                <c:pt idx="4941">
                  <c:v>621623.61323521892</c:v>
                </c:pt>
                <c:pt idx="4942">
                  <c:v>621687.70430437429</c:v>
                </c:pt>
                <c:pt idx="4943">
                  <c:v>621751.79276105168</c:v>
                </c:pt>
                <c:pt idx="4944">
                  <c:v>621815.87860535714</c:v>
                </c:pt>
                <c:pt idx="4945">
                  <c:v>621879.96183739754</c:v>
                </c:pt>
                <c:pt idx="4946">
                  <c:v>621944.04245727917</c:v>
                </c:pt>
                <c:pt idx="4947">
                  <c:v>622008.12046510866</c:v>
                </c:pt>
                <c:pt idx="4948">
                  <c:v>622072.1958609923</c:v>
                </c:pt>
                <c:pt idx="4949">
                  <c:v>622136.26864503685</c:v>
                </c:pt>
                <c:pt idx="4950">
                  <c:v>622200.33881734847</c:v>
                </c:pt>
                <c:pt idx="4951">
                  <c:v>622264.4063780338</c:v>
                </c:pt>
                <c:pt idx="4952">
                  <c:v>622328.47132719913</c:v>
                </c:pt>
                <c:pt idx="4953">
                  <c:v>622392.5336649511</c:v>
                </c:pt>
                <c:pt idx="4954">
                  <c:v>622456.59339139611</c:v>
                </c:pt>
                <c:pt idx="4955">
                  <c:v>622520.65050664055</c:v>
                </c:pt>
                <c:pt idx="4956">
                  <c:v>622584.70501079073</c:v>
                </c:pt>
                <c:pt idx="4957">
                  <c:v>622648.75690395338</c:v>
                </c:pt>
                <c:pt idx="4958">
                  <c:v>622712.80618623469</c:v>
                </c:pt>
                <c:pt idx="4959">
                  <c:v>622776.85285774106</c:v>
                </c:pt>
                <c:pt idx="4960">
                  <c:v>622840.89691857912</c:v>
                </c:pt>
                <c:pt idx="4961">
                  <c:v>622904.93836885516</c:v>
                </c:pt>
                <c:pt idx="4962">
                  <c:v>622968.97720867558</c:v>
                </c:pt>
                <c:pt idx="4963">
                  <c:v>623033.01343814679</c:v>
                </c:pt>
                <c:pt idx="4964">
                  <c:v>623097.04705737543</c:v>
                </c:pt>
                <c:pt idx="4965">
                  <c:v>623161.07806646754</c:v>
                </c:pt>
                <c:pt idx="4966">
                  <c:v>623225.10646552965</c:v>
                </c:pt>
                <c:pt idx="4967">
                  <c:v>623289.13225466816</c:v>
                </c:pt>
                <c:pt idx="4968">
                  <c:v>623353.1554339896</c:v>
                </c:pt>
                <c:pt idx="4969">
                  <c:v>623417.17600360001</c:v>
                </c:pt>
                <c:pt idx="4970">
                  <c:v>623481.19396360614</c:v>
                </c:pt>
                <c:pt idx="4971">
                  <c:v>623545.20931411406</c:v>
                </c:pt>
                <c:pt idx="4972">
                  <c:v>623609.22205523029</c:v>
                </c:pt>
                <c:pt idx="4973">
                  <c:v>623673.23218706122</c:v>
                </c:pt>
                <c:pt idx="4974">
                  <c:v>623737.23970971315</c:v>
                </c:pt>
                <c:pt idx="4975">
                  <c:v>623801.24462329235</c:v>
                </c:pt>
                <c:pt idx="4976">
                  <c:v>623865.24692790536</c:v>
                </c:pt>
                <c:pt idx="4977">
                  <c:v>623929.24662365846</c:v>
                </c:pt>
                <c:pt idx="4978">
                  <c:v>623993.24371065793</c:v>
                </c:pt>
                <c:pt idx="4979">
                  <c:v>624057.23818901018</c:v>
                </c:pt>
                <c:pt idx="4980">
                  <c:v>624121.2300588215</c:v>
                </c:pt>
                <c:pt idx="4981">
                  <c:v>624185.21932019817</c:v>
                </c:pt>
                <c:pt idx="4982">
                  <c:v>624249.20597324672</c:v>
                </c:pt>
                <c:pt idx="4983">
                  <c:v>624313.19001807331</c:v>
                </c:pt>
                <c:pt idx="4984">
                  <c:v>624377.17145478411</c:v>
                </c:pt>
                <c:pt idx="4985">
                  <c:v>624441.15028348577</c:v>
                </c:pt>
                <c:pt idx="4986">
                  <c:v>624505.12650428433</c:v>
                </c:pt>
                <c:pt idx="4987">
                  <c:v>624569.10011728609</c:v>
                </c:pt>
                <c:pt idx="4988">
                  <c:v>624633.07112259755</c:v>
                </c:pt>
                <c:pt idx="4989">
                  <c:v>624697.03952032491</c:v>
                </c:pt>
                <c:pt idx="4990">
                  <c:v>624761.00531057431</c:v>
                </c:pt>
                <c:pt idx="4991">
                  <c:v>624824.9684934523</c:v>
                </c:pt>
                <c:pt idx="4992">
                  <c:v>624888.92906906502</c:v>
                </c:pt>
                <c:pt idx="4993">
                  <c:v>624952.88703751867</c:v>
                </c:pt>
                <c:pt idx="4994">
                  <c:v>625016.84239891975</c:v>
                </c:pt>
                <c:pt idx="4995">
                  <c:v>625080.79515337443</c:v>
                </c:pt>
                <c:pt idx="4996">
                  <c:v>625144.74530098878</c:v>
                </c:pt>
                <c:pt idx="4997">
                  <c:v>625208.69284186931</c:v>
                </c:pt>
                <c:pt idx="4998">
                  <c:v>625272.6377761222</c:v>
                </c:pt>
                <c:pt idx="4999">
                  <c:v>625336.5801038536</c:v>
                </c:pt>
                <c:pt idx="5000">
                  <c:v>625400.51982516993</c:v>
                </c:pt>
                <c:pt idx="5001">
                  <c:v>625464.45694017736</c:v>
                </c:pt>
                <c:pt idx="5002">
                  <c:v>625528.39144898206</c:v>
                </c:pt>
                <c:pt idx="5003">
                  <c:v>625592.32335169031</c:v>
                </c:pt>
                <c:pt idx="5004">
                  <c:v>625656.25264840852</c:v>
                </c:pt>
                <c:pt idx="5005">
                  <c:v>625720.17933924252</c:v>
                </c:pt>
                <c:pt idx="5006">
                  <c:v>625784.10342429881</c:v>
                </c:pt>
                <c:pt idx="5007">
                  <c:v>625848.02490368369</c:v>
                </c:pt>
                <c:pt idx="5008">
                  <c:v>625911.9437775031</c:v>
                </c:pt>
                <c:pt idx="5009">
                  <c:v>625975.86004586332</c:v>
                </c:pt>
                <c:pt idx="5010">
                  <c:v>626039.77370887075</c:v>
                </c:pt>
                <c:pt idx="5011">
                  <c:v>626103.68476663134</c:v>
                </c:pt>
                <c:pt idx="5012">
                  <c:v>626167.59321925137</c:v>
                </c:pt>
                <c:pt idx="5013">
                  <c:v>626231.49906683713</c:v>
                </c:pt>
                <c:pt idx="5014">
                  <c:v>626295.40230949479</c:v>
                </c:pt>
                <c:pt idx="5015">
                  <c:v>626359.30294733041</c:v>
                </c:pt>
                <c:pt idx="5016">
                  <c:v>626423.20098045026</c:v>
                </c:pt>
                <c:pt idx="5017">
                  <c:v>626487.09640896053</c:v>
                </c:pt>
                <c:pt idx="5018">
                  <c:v>626550.98923296726</c:v>
                </c:pt>
                <c:pt idx="5019">
                  <c:v>626614.87945257674</c:v>
                </c:pt>
                <c:pt idx="5020">
                  <c:v>626678.76706789515</c:v>
                </c:pt>
                <c:pt idx="5021">
                  <c:v>626742.65207902843</c:v>
                </c:pt>
                <c:pt idx="5022">
                  <c:v>626806.53448608296</c:v>
                </c:pt>
                <c:pt idx="5023">
                  <c:v>626870.41428916482</c:v>
                </c:pt>
                <c:pt idx="5024">
                  <c:v>626934.29148838005</c:v>
                </c:pt>
                <c:pt idx="5025">
                  <c:v>626998.16608383507</c:v>
                </c:pt>
                <c:pt idx="5026">
                  <c:v>627062.03807563579</c:v>
                </c:pt>
                <c:pt idx="5027">
                  <c:v>627125.90746388829</c:v>
                </c:pt>
                <c:pt idx="5028">
                  <c:v>627189.77424869884</c:v>
                </c:pt>
                <c:pt idx="5029">
                  <c:v>627253.63843017351</c:v>
                </c:pt>
                <c:pt idx="5030">
                  <c:v>627317.50000841834</c:v>
                </c:pt>
                <c:pt idx="5031">
                  <c:v>627381.35898353963</c:v>
                </c:pt>
                <c:pt idx="5032">
                  <c:v>627445.21535564342</c:v>
                </c:pt>
                <c:pt idx="5033">
                  <c:v>627509.06912483566</c:v>
                </c:pt>
                <c:pt idx="5034">
                  <c:v>627572.92029122263</c:v>
                </c:pt>
                <c:pt idx="5035">
                  <c:v>627636.76885491039</c:v>
                </c:pt>
                <c:pt idx="5036">
                  <c:v>627700.61481600488</c:v>
                </c:pt>
                <c:pt idx="5037">
                  <c:v>627764.45817461237</c:v>
                </c:pt>
                <c:pt idx="5038">
                  <c:v>627828.29893083894</c:v>
                </c:pt>
                <c:pt idx="5039">
                  <c:v>627892.13708479051</c:v>
                </c:pt>
                <c:pt idx="5040">
                  <c:v>627955.97263657337</c:v>
                </c:pt>
                <c:pt idx="5041">
                  <c:v>628019.80558629346</c:v>
                </c:pt>
                <c:pt idx="5042">
                  <c:v>628083.63593405671</c:v>
                </c:pt>
                <c:pt idx="5043">
                  <c:v>628147.46367996931</c:v>
                </c:pt>
                <c:pt idx="5044">
                  <c:v>628211.28882413753</c:v>
                </c:pt>
                <c:pt idx="5045">
                  <c:v>628275.11136666709</c:v>
                </c:pt>
                <c:pt idx="5046">
                  <c:v>628338.93130766414</c:v>
                </c:pt>
                <c:pt idx="5047">
                  <c:v>628402.74864723498</c:v>
                </c:pt>
                <c:pt idx="5048">
                  <c:v>628466.56338548521</c:v>
                </c:pt>
                <c:pt idx="5049">
                  <c:v>628530.37552252109</c:v>
                </c:pt>
                <c:pt idx="5050">
                  <c:v>628594.18505844881</c:v>
                </c:pt>
                <c:pt idx="5051">
                  <c:v>628657.99199337407</c:v>
                </c:pt>
                <c:pt idx="5052">
                  <c:v>628721.79632740305</c:v>
                </c:pt>
                <c:pt idx="5053">
                  <c:v>628785.59806064179</c:v>
                </c:pt>
                <c:pt idx="5054">
                  <c:v>628849.39719319635</c:v>
                </c:pt>
                <c:pt idx="5055">
                  <c:v>628913.19372517255</c:v>
                </c:pt>
                <c:pt idx="5056">
                  <c:v>628976.98765667656</c:v>
                </c:pt>
                <c:pt idx="5057">
                  <c:v>629040.77898781444</c:v>
                </c:pt>
                <c:pt idx="5058">
                  <c:v>629104.56771869189</c:v>
                </c:pt>
                <c:pt idx="5059">
                  <c:v>629168.3538494152</c:v>
                </c:pt>
                <c:pt idx="5060">
                  <c:v>629232.13738009031</c:v>
                </c:pt>
                <c:pt idx="5061">
                  <c:v>629295.91831082304</c:v>
                </c:pt>
                <c:pt idx="5062">
                  <c:v>629359.69664171955</c:v>
                </c:pt>
                <c:pt idx="5063">
                  <c:v>629423.47237288568</c:v>
                </c:pt>
                <c:pt idx="5064">
                  <c:v>629487.24550442735</c:v>
                </c:pt>
                <c:pt idx="5065">
                  <c:v>629551.01603645075</c:v>
                </c:pt>
                <c:pt idx="5066">
                  <c:v>629614.7839690618</c:v>
                </c:pt>
                <c:pt idx="5067">
                  <c:v>629678.54930236621</c:v>
                </c:pt>
                <c:pt idx="5068">
                  <c:v>629742.31203647028</c:v>
                </c:pt>
                <c:pt idx="5069">
                  <c:v>629806.0721714797</c:v>
                </c:pt>
                <c:pt idx="5070">
                  <c:v>629869.82970750041</c:v>
                </c:pt>
                <c:pt idx="5071">
                  <c:v>629933.58464463858</c:v>
                </c:pt>
                <c:pt idx="5072">
                  <c:v>629997.33698299993</c:v>
                </c:pt>
                <c:pt idx="5073">
                  <c:v>630061.08672269038</c:v>
                </c:pt>
                <c:pt idx="5074">
                  <c:v>630124.83386381611</c:v>
                </c:pt>
                <c:pt idx="5075">
                  <c:v>630188.57840648282</c:v>
                </c:pt>
                <c:pt idx="5076">
                  <c:v>630252.32035079645</c:v>
                </c:pt>
                <c:pt idx="5077">
                  <c:v>630316.05969686306</c:v>
                </c:pt>
                <c:pt idx="5078">
                  <c:v>630379.79644478823</c:v>
                </c:pt>
                <c:pt idx="5079">
                  <c:v>630443.53059467813</c:v>
                </c:pt>
                <c:pt idx="5080">
                  <c:v>630507.26214663871</c:v>
                </c:pt>
                <c:pt idx="5081">
                  <c:v>630570.99110077578</c:v>
                </c:pt>
                <c:pt idx="5082">
                  <c:v>630634.71745719505</c:v>
                </c:pt>
                <c:pt idx="5083">
                  <c:v>630698.44121600268</c:v>
                </c:pt>
                <c:pt idx="5084">
                  <c:v>630762.16237730463</c:v>
                </c:pt>
                <c:pt idx="5085">
                  <c:v>630825.88094120636</c:v>
                </c:pt>
                <c:pt idx="5086">
                  <c:v>630889.59690781403</c:v>
                </c:pt>
                <c:pt idx="5087">
                  <c:v>630953.3102772336</c:v>
                </c:pt>
                <c:pt idx="5088">
                  <c:v>631017.02104957064</c:v>
                </c:pt>
                <c:pt idx="5089">
                  <c:v>631080.72922493122</c:v>
                </c:pt>
                <c:pt idx="5090">
                  <c:v>631144.43480342126</c:v>
                </c:pt>
                <c:pt idx="5091">
                  <c:v>631208.13778514636</c:v>
                </c:pt>
                <c:pt idx="5092">
                  <c:v>631271.83817021269</c:v>
                </c:pt>
                <c:pt idx="5093">
                  <c:v>631335.53595872561</c:v>
                </c:pt>
                <c:pt idx="5094">
                  <c:v>631399.23115079151</c:v>
                </c:pt>
                <c:pt idx="5095">
                  <c:v>631462.92374651588</c:v>
                </c:pt>
                <c:pt idx="5096">
                  <c:v>631526.61374600488</c:v>
                </c:pt>
                <c:pt idx="5097">
                  <c:v>631590.30114936386</c:v>
                </c:pt>
                <c:pt idx="5098">
                  <c:v>631653.98595669901</c:v>
                </c:pt>
                <c:pt idx="5099">
                  <c:v>631717.66816811601</c:v>
                </c:pt>
                <c:pt idx="5100">
                  <c:v>631781.34778372082</c:v>
                </c:pt>
                <c:pt idx="5101">
                  <c:v>631845.02480361902</c:v>
                </c:pt>
                <c:pt idx="5102">
                  <c:v>631908.69922791666</c:v>
                </c:pt>
                <c:pt idx="5103">
                  <c:v>631972.37105671922</c:v>
                </c:pt>
                <c:pt idx="5104">
                  <c:v>632036.04029013275</c:v>
                </c:pt>
                <c:pt idx="5105">
                  <c:v>632099.70692826307</c:v>
                </c:pt>
                <c:pt idx="5106">
                  <c:v>632163.37097121589</c:v>
                </c:pt>
                <c:pt idx="5107">
                  <c:v>632227.03241909691</c:v>
                </c:pt>
                <c:pt idx="5108">
                  <c:v>632290.69127201207</c:v>
                </c:pt>
                <c:pt idx="5109">
                  <c:v>632354.34753006708</c:v>
                </c:pt>
                <c:pt idx="5110">
                  <c:v>632418.00119336753</c:v>
                </c:pt>
                <c:pt idx="5111">
                  <c:v>632481.65226201958</c:v>
                </c:pt>
                <c:pt idx="5112">
                  <c:v>632545.30073612859</c:v>
                </c:pt>
                <c:pt idx="5113">
                  <c:v>632608.94661580061</c:v>
                </c:pt>
                <c:pt idx="5114">
                  <c:v>632672.58990114112</c:v>
                </c:pt>
                <c:pt idx="5115">
                  <c:v>632736.23059225618</c:v>
                </c:pt>
                <c:pt idx="5116">
                  <c:v>632799.86868925125</c:v>
                </c:pt>
                <c:pt idx="5117">
                  <c:v>632863.50419223239</c:v>
                </c:pt>
                <c:pt idx="5118">
                  <c:v>632927.13710130495</c:v>
                </c:pt>
                <c:pt idx="5119">
                  <c:v>632990.76741657499</c:v>
                </c:pt>
                <c:pt idx="5120">
                  <c:v>633054.39513814799</c:v>
                </c:pt>
                <c:pt idx="5121">
                  <c:v>633118.02026612987</c:v>
                </c:pt>
                <c:pt idx="5122">
                  <c:v>633181.64280062623</c:v>
                </c:pt>
                <c:pt idx="5123">
                  <c:v>633245.262741743</c:v>
                </c:pt>
                <c:pt idx="5124">
                  <c:v>633308.88008958555</c:v>
                </c:pt>
                <c:pt idx="5125">
                  <c:v>633372.49484425981</c:v>
                </c:pt>
                <c:pt idx="5126">
                  <c:v>633436.10700587148</c:v>
                </c:pt>
                <c:pt idx="5127">
                  <c:v>633499.71657452616</c:v>
                </c:pt>
                <c:pt idx="5128">
                  <c:v>633563.32355032954</c:v>
                </c:pt>
                <c:pt idx="5129">
                  <c:v>633626.92793338734</c:v>
                </c:pt>
                <c:pt idx="5130">
                  <c:v>633690.52972380549</c:v>
                </c:pt>
                <c:pt idx="5131">
                  <c:v>633754.12892168923</c:v>
                </c:pt>
                <c:pt idx="5132">
                  <c:v>633817.72552714474</c:v>
                </c:pt>
                <c:pt idx="5133">
                  <c:v>633881.31954027712</c:v>
                </c:pt>
                <c:pt idx="5134">
                  <c:v>633944.91096119245</c:v>
                </c:pt>
                <c:pt idx="5135">
                  <c:v>634008.49978999619</c:v>
                </c:pt>
                <c:pt idx="5136">
                  <c:v>634072.08602679428</c:v>
                </c:pt>
                <c:pt idx="5137">
                  <c:v>634135.66967169195</c:v>
                </c:pt>
                <c:pt idx="5138">
                  <c:v>634199.25072479527</c:v>
                </c:pt>
                <c:pt idx="5139">
                  <c:v>634262.82918620959</c:v>
                </c:pt>
                <c:pt idx="5140">
                  <c:v>634326.40505604073</c:v>
                </c:pt>
                <c:pt idx="5141">
                  <c:v>634389.97833439417</c:v>
                </c:pt>
                <c:pt idx="5142">
                  <c:v>634453.54902137583</c:v>
                </c:pt>
                <c:pt idx="5143">
                  <c:v>634517.11711709097</c:v>
                </c:pt>
                <c:pt idx="5144">
                  <c:v>634580.68262164539</c:v>
                </c:pt>
                <c:pt idx="5145">
                  <c:v>634644.24553514482</c:v>
                </c:pt>
                <c:pt idx="5146">
                  <c:v>634707.80585769459</c:v>
                </c:pt>
                <c:pt idx="5147">
                  <c:v>634771.36358940066</c:v>
                </c:pt>
                <c:pt idx="5148">
                  <c:v>634834.91873036837</c:v>
                </c:pt>
                <c:pt idx="5149">
                  <c:v>634898.47128070332</c:v>
                </c:pt>
                <c:pt idx="5150">
                  <c:v>634962.02124051133</c:v>
                </c:pt>
                <c:pt idx="5151">
                  <c:v>635025.56860989786</c:v>
                </c:pt>
                <c:pt idx="5152">
                  <c:v>635089.1133889684</c:v>
                </c:pt>
                <c:pt idx="5153">
                  <c:v>635152.65557782876</c:v>
                </c:pt>
                <c:pt idx="5154">
                  <c:v>635216.1951765843</c:v>
                </c:pt>
                <c:pt idx="5155">
                  <c:v>635279.73218534084</c:v>
                </c:pt>
                <c:pt idx="5156">
                  <c:v>635343.26660420373</c:v>
                </c:pt>
                <c:pt idx="5157">
                  <c:v>635406.7984332788</c:v>
                </c:pt>
                <c:pt idx="5158">
                  <c:v>635470.32767267129</c:v>
                </c:pt>
                <c:pt idx="5159">
                  <c:v>635533.85432248702</c:v>
                </c:pt>
                <c:pt idx="5160">
                  <c:v>635597.37838283146</c:v>
                </c:pt>
                <c:pt idx="5161">
                  <c:v>635660.89985380997</c:v>
                </c:pt>
                <c:pt idx="5162">
                  <c:v>635724.41873552836</c:v>
                </c:pt>
                <c:pt idx="5163">
                  <c:v>635787.93502809212</c:v>
                </c:pt>
                <c:pt idx="5164">
                  <c:v>635851.44873160671</c:v>
                </c:pt>
                <c:pt idx="5165">
                  <c:v>635914.95984617772</c:v>
                </c:pt>
                <c:pt idx="5166">
                  <c:v>635978.46837191074</c:v>
                </c:pt>
                <c:pt idx="5167">
                  <c:v>636041.97430891113</c:v>
                </c:pt>
                <c:pt idx="5168">
                  <c:v>636105.47765728447</c:v>
                </c:pt>
                <c:pt idx="5169">
                  <c:v>636168.97841713647</c:v>
                </c:pt>
                <c:pt idx="5170">
                  <c:v>636232.47658857238</c:v>
                </c:pt>
                <c:pt idx="5171">
                  <c:v>636295.97217169777</c:v>
                </c:pt>
                <c:pt idx="5172">
                  <c:v>636359.46516661835</c:v>
                </c:pt>
                <c:pt idx="5173">
                  <c:v>636422.95557343937</c:v>
                </c:pt>
                <c:pt idx="5174">
                  <c:v>636486.4433922664</c:v>
                </c:pt>
                <c:pt idx="5175">
                  <c:v>636549.92862320505</c:v>
                </c:pt>
                <c:pt idx="5176">
                  <c:v>636613.41126636055</c:v>
                </c:pt>
                <c:pt idx="5177">
                  <c:v>636676.8913218386</c:v>
                </c:pt>
                <c:pt idx="5178">
                  <c:v>636740.36878974468</c:v>
                </c:pt>
                <c:pt idx="5179">
                  <c:v>636803.84367018414</c:v>
                </c:pt>
                <c:pt idx="5180">
                  <c:v>636867.31596326246</c:v>
                </c:pt>
                <c:pt idx="5181">
                  <c:v>636930.78566908522</c:v>
                </c:pt>
                <c:pt idx="5182">
                  <c:v>636994.2527877579</c:v>
                </c:pt>
                <c:pt idx="5183">
                  <c:v>637057.71731938573</c:v>
                </c:pt>
                <c:pt idx="5184">
                  <c:v>637121.17926407442</c:v>
                </c:pt>
                <c:pt idx="5185">
                  <c:v>637184.63862192933</c:v>
                </c:pt>
                <c:pt idx="5186">
                  <c:v>637248.09539305582</c:v>
                </c:pt>
                <c:pt idx="5187">
                  <c:v>637311.54957755946</c:v>
                </c:pt>
                <c:pt idx="5188">
                  <c:v>637375.00117554562</c:v>
                </c:pt>
                <c:pt idx="5189">
                  <c:v>637438.45018711966</c:v>
                </c:pt>
                <c:pt idx="5190">
                  <c:v>637501.89661238715</c:v>
                </c:pt>
                <c:pt idx="5191">
                  <c:v>637565.34045145346</c:v>
                </c:pt>
                <c:pt idx="5192">
                  <c:v>637628.78170442383</c:v>
                </c:pt>
                <c:pt idx="5193">
                  <c:v>637692.22037140396</c:v>
                </c:pt>
                <c:pt idx="5194">
                  <c:v>637755.6564524991</c:v>
                </c:pt>
                <c:pt idx="5195">
                  <c:v>637819.08994781459</c:v>
                </c:pt>
                <c:pt idx="5196">
                  <c:v>637882.52085745602</c:v>
                </c:pt>
                <c:pt idx="5197">
                  <c:v>637945.94918152876</c:v>
                </c:pt>
                <c:pt idx="5198">
                  <c:v>638009.37492013804</c:v>
                </c:pt>
                <c:pt idx="5199">
                  <c:v>638072.79807338945</c:v>
                </c:pt>
                <c:pt idx="5200">
                  <c:v>638136.21864138823</c:v>
                </c:pt>
                <c:pt idx="5201">
                  <c:v>638199.63662423973</c:v>
                </c:pt>
                <c:pt idx="5202">
                  <c:v>638263.05202204955</c:v>
                </c:pt>
                <c:pt idx="5203">
                  <c:v>638326.46483492292</c:v>
                </c:pt>
                <c:pt idx="5204">
                  <c:v>638389.87506296509</c:v>
                </c:pt>
                <c:pt idx="5205">
                  <c:v>638453.28270628164</c:v>
                </c:pt>
                <c:pt idx="5206">
                  <c:v>638516.6877649778</c:v>
                </c:pt>
                <c:pt idx="5207">
                  <c:v>638580.09023915883</c:v>
                </c:pt>
                <c:pt idx="5208">
                  <c:v>638643.49012893019</c:v>
                </c:pt>
                <c:pt idx="5209">
                  <c:v>638706.88743439747</c:v>
                </c:pt>
                <c:pt idx="5210">
                  <c:v>638770.28215566557</c:v>
                </c:pt>
                <c:pt idx="5211">
                  <c:v>638833.67429284006</c:v>
                </c:pt>
                <c:pt idx="5212">
                  <c:v>638897.06384602643</c:v>
                </c:pt>
                <c:pt idx="5213">
                  <c:v>638960.45081532956</c:v>
                </c:pt>
                <c:pt idx="5214">
                  <c:v>639023.83520085504</c:v>
                </c:pt>
                <c:pt idx="5215">
                  <c:v>639087.21700270835</c:v>
                </c:pt>
                <c:pt idx="5216">
                  <c:v>639150.59622099448</c:v>
                </c:pt>
                <c:pt idx="5217">
                  <c:v>639213.97285581892</c:v>
                </c:pt>
                <c:pt idx="5218">
                  <c:v>639277.34690728702</c:v>
                </c:pt>
                <c:pt idx="5219">
                  <c:v>639340.71837550402</c:v>
                </c:pt>
                <c:pt idx="5220">
                  <c:v>639404.08726057515</c:v>
                </c:pt>
                <c:pt idx="5221">
                  <c:v>639467.45356260589</c:v>
                </c:pt>
                <c:pt idx="5222">
                  <c:v>639530.81728170137</c:v>
                </c:pt>
                <c:pt idx="5223">
                  <c:v>639594.17841796682</c:v>
                </c:pt>
                <c:pt idx="5224">
                  <c:v>639657.53697150771</c:v>
                </c:pt>
                <c:pt idx="5225">
                  <c:v>639720.89294242929</c:v>
                </c:pt>
                <c:pt idx="5226">
                  <c:v>639784.24633083667</c:v>
                </c:pt>
                <c:pt idx="5227">
                  <c:v>639847.59713683533</c:v>
                </c:pt>
                <c:pt idx="5228">
                  <c:v>639910.9453605304</c:v>
                </c:pt>
                <c:pt idx="5229">
                  <c:v>639974.29100202711</c:v>
                </c:pt>
                <c:pt idx="5230">
                  <c:v>640037.63406143081</c:v>
                </c:pt>
                <c:pt idx="5231">
                  <c:v>640100.97453884676</c:v>
                </c:pt>
                <c:pt idx="5232">
                  <c:v>640164.31243438006</c:v>
                </c:pt>
                <c:pt idx="5233">
                  <c:v>640227.64774813608</c:v>
                </c:pt>
                <c:pt idx="5234">
                  <c:v>640290.98048022005</c:v>
                </c:pt>
                <c:pt idx="5235">
                  <c:v>640354.31063073711</c:v>
                </c:pt>
                <c:pt idx="5236">
                  <c:v>640417.63819979259</c:v>
                </c:pt>
                <c:pt idx="5237">
                  <c:v>640480.96318749175</c:v>
                </c:pt>
                <c:pt idx="5238">
                  <c:v>640544.2855939396</c:v>
                </c:pt>
                <c:pt idx="5239">
                  <c:v>640607.60541924159</c:v>
                </c:pt>
                <c:pt idx="5240">
                  <c:v>640670.92266350286</c:v>
                </c:pt>
                <c:pt idx="5241">
                  <c:v>640734.23732682853</c:v>
                </c:pt>
                <c:pt idx="5242">
                  <c:v>640797.54940932395</c:v>
                </c:pt>
                <c:pt idx="5243">
                  <c:v>640860.85891109426</c:v>
                </c:pt>
                <c:pt idx="5244">
                  <c:v>640924.16583224456</c:v>
                </c:pt>
                <c:pt idx="5245">
                  <c:v>640987.47017288022</c:v>
                </c:pt>
                <c:pt idx="5246">
                  <c:v>641050.77193310636</c:v>
                </c:pt>
                <c:pt idx="5247">
                  <c:v>641114.07111302798</c:v>
                </c:pt>
                <c:pt idx="5248">
                  <c:v>641177.36771275045</c:v>
                </c:pt>
                <c:pt idx="5249">
                  <c:v>641240.66173237911</c:v>
                </c:pt>
                <c:pt idx="5250">
                  <c:v>641303.95317201875</c:v>
                </c:pt>
                <c:pt idx="5251">
                  <c:v>641367.24203177472</c:v>
                </c:pt>
                <c:pt idx="5252">
                  <c:v>641430.52831175236</c:v>
                </c:pt>
                <c:pt idx="5253">
                  <c:v>641493.81201205647</c:v>
                </c:pt>
                <c:pt idx="5254">
                  <c:v>641557.09313279227</c:v>
                </c:pt>
                <c:pt idx="5255">
                  <c:v>641620.37167406525</c:v>
                </c:pt>
                <c:pt idx="5256">
                  <c:v>641683.64763598016</c:v>
                </c:pt>
                <c:pt idx="5257">
                  <c:v>641746.92101864226</c:v>
                </c:pt>
                <c:pt idx="5258">
                  <c:v>641810.19182215678</c:v>
                </c:pt>
                <c:pt idx="5259">
                  <c:v>641873.46004662884</c:v>
                </c:pt>
                <c:pt idx="5260">
                  <c:v>641936.72569216345</c:v>
                </c:pt>
                <c:pt idx="5261">
                  <c:v>641999.98875886586</c:v>
                </c:pt>
                <c:pt idx="5262">
                  <c:v>642063.24924684106</c:v>
                </c:pt>
                <c:pt idx="5263">
                  <c:v>642126.50715619419</c:v>
                </c:pt>
                <c:pt idx="5264">
                  <c:v>642189.76248703059</c:v>
                </c:pt>
                <c:pt idx="5265">
                  <c:v>642253.01523945504</c:v>
                </c:pt>
                <c:pt idx="5266">
                  <c:v>642316.26541357278</c:v>
                </c:pt>
                <c:pt idx="5267">
                  <c:v>642379.51300948882</c:v>
                </c:pt>
                <c:pt idx="5268">
                  <c:v>642442.7580273085</c:v>
                </c:pt>
                <c:pt idx="5269">
                  <c:v>642506.00046713662</c:v>
                </c:pt>
                <c:pt idx="5270">
                  <c:v>642569.24032907852</c:v>
                </c:pt>
                <c:pt idx="5271">
                  <c:v>642632.47761323908</c:v>
                </c:pt>
                <c:pt idx="5272">
                  <c:v>642695.71231972345</c:v>
                </c:pt>
                <c:pt idx="5273">
                  <c:v>642758.94444863673</c:v>
                </c:pt>
                <c:pt idx="5274">
                  <c:v>642822.17400008393</c:v>
                </c:pt>
                <c:pt idx="5275">
                  <c:v>642885.40097417007</c:v>
                </c:pt>
                <c:pt idx="5276">
                  <c:v>642948.62537100038</c:v>
                </c:pt>
                <c:pt idx="5277">
                  <c:v>643011.84719067975</c:v>
                </c:pt>
                <c:pt idx="5278">
                  <c:v>643075.06643331319</c:v>
                </c:pt>
                <c:pt idx="5279">
                  <c:v>643138.28309900605</c:v>
                </c:pt>
                <c:pt idx="5280">
                  <c:v>643201.49718786299</c:v>
                </c:pt>
                <c:pt idx="5281">
                  <c:v>643264.70869998937</c:v>
                </c:pt>
                <c:pt idx="5282">
                  <c:v>643327.91763548995</c:v>
                </c:pt>
                <c:pt idx="5283">
                  <c:v>643391.12399446999</c:v>
                </c:pt>
                <c:pt idx="5284">
                  <c:v>643454.32777703425</c:v>
                </c:pt>
                <c:pt idx="5285">
                  <c:v>643517.5289832881</c:v>
                </c:pt>
                <c:pt idx="5286">
                  <c:v>643580.72761333617</c:v>
                </c:pt>
                <c:pt idx="5287">
                  <c:v>643643.92366728385</c:v>
                </c:pt>
                <c:pt idx="5288">
                  <c:v>643707.11714523577</c:v>
                </c:pt>
                <c:pt idx="5289">
                  <c:v>643770.30804729741</c:v>
                </c:pt>
                <c:pt idx="5290">
                  <c:v>643833.4963735732</c:v>
                </c:pt>
                <c:pt idx="5291">
                  <c:v>643896.68212416861</c:v>
                </c:pt>
                <c:pt idx="5292">
                  <c:v>643959.8652991883</c:v>
                </c:pt>
                <c:pt idx="5293">
                  <c:v>644023.04589873739</c:v>
                </c:pt>
                <c:pt idx="5294">
                  <c:v>644086.22392292088</c:v>
                </c:pt>
                <c:pt idx="5295">
                  <c:v>644149.3993718439</c:v>
                </c:pt>
                <c:pt idx="5296">
                  <c:v>644212.57224561111</c:v>
                </c:pt>
                <c:pt idx="5297">
                  <c:v>644275.74254432751</c:v>
                </c:pt>
                <c:pt idx="5298">
                  <c:v>644338.91026809847</c:v>
                </c:pt>
                <c:pt idx="5299">
                  <c:v>644402.07541702839</c:v>
                </c:pt>
                <c:pt idx="5300">
                  <c:v>644465.23799122265</c:v>
                </c:pt>
                <c:pt idx="5301">
                  <c:v>644528.39799078589</c:v>
                </c:pt>
                <c:pt idx="5302">
                  <c:v>644591.55541582336</c:v>
                </c:pt>
                <c:pt idx="5303">
                  <c:v>644654.71026643971</c:v>
                </c:pt>
                <c:pt idx="5304">
                  <c:v>644717.86254274019</c:v>
                </c:pt>
                <c:pt idx="5305">
                  <c:v>644781.01224482944</c:v>
                </c:pt>
                <c:pt idx="5306">
                  <c:v>644844.1593728126</c:v>
                </c:pt>
                <c:pt idx="5307">
                  <c:v>644907.30392679432</c:v>
                </c:pt>
                <c:pt idx="5308">
                  <c:v>644970.44590687985</c:v>
                </c:pt>
                <c:pt idx="5309">
                  <c:v>645033.58531317383</c:v>
                </c:pt>
                <c:pt idx="5310">
                  <c:v>645096.7221457815</c:v>
                </c:pt>
                <c:pt idx="5311">
                  <c:v>645159.85640480742</c:v>
                </c:pt>
                <c:pt idx="5312">
                  <c:v>645222.98809035681</c:v>
                </c:pt>
                <c:pt idx="5313">
                  <c:v>645286.11720253434</c:v>
                </c:pt>
                <c:pt idx="5314">
                  <c:v>645349.24374144489</c:v>
                </c:pt>
                <c:pt idx="5315">
                  <c:v>645412.3677071936</c:v>
                </c:pt>
                <c:pt idx="5316">
                  <c:v>645475.4890998851</c:v>
                </c:pt>
                <c:pt idx="5317">
                  <c:v>645538.60791962431</c:v>
                </c:pt>
                <c:pt idx="5318">
                  <c:v>645601.72416651633</c:v>
                </c:pt>
                <c:pt idx="5319">
                  <c:v>645664.83784066583</c:v>
                </c:pt>
                <c:pt idx="5320">
                  <c:v>645727.94894217758</c:v>
                </c:pt>
                <c:pt idx="5321">
                  <c:v>645791.0574711567</c:v>
                </c:pt>
                <c:pt idx="5322">
                  <c:v>645854.16342770786</c:v>
                </c:pt>
                <c:pt idx="5323">
                  <c:v>645917.26681193616</c:v>
                </c:pt>
                <c:pt idx="5324">
                  <c:v>645980.36762394616</c:v>
                </c:pt>
                <c:pt idx="5325">
                  <c:v>646043.46586384298</c:v>
                </c:pt>
                <c:pt idx="5326">
                  <c:v>646106.56153173116</c:v>
                </c:pt>
                <c:pt idx="5327">
                  <c:v>646169.65462771582</c:v>
                </c:pt>
                <c:pt idx="5328">
                  <c:v>646232.74515190162</c:v>
                </c:pt>
                <c:pt idx="5329">
                  <c:v>646295.83310439344</c:v>
                </c:pt>
                <c:pt idx="5330">
                  <c:v>646358.91848529619</c:v>
                </c:pt>
                <c:pt idx="5331">
                  <c:v>646422.00129471463</c:v>
                </c:pt>
                <c:pt idx="5332">
                  <c:v>646485.08153275342</c:v>
                </c:pt>
                <c:pt idx="5333">
                  <c:v>646548.15919951757</c:v>
                </c:pt>
                <c:pt idx="5334">
                  <c:v>646611.23429511208</c:v>
                </c:pt>
                <c:pt idx="5335">
                  <c:v>646674.30681964126</c:v>
                </c:pt>
                <c:pt idx="5336">
                  <c:v>646737.37677321024</c:v>
                </c:pt>
                <c:pt idx="5337">
                  <c:v>646800.44415592391</c:v>
                </c:pt>
                <c:pt idx="5338">
                  <c:v>646863.50896788668</c:v>
                </c:pt>
                <c:pt idx="5339">
                  <c:v>646926.57120920357</c:v>
                </c:pt>
                <c:pt idx="5340">
                  <c:v>646989.63087997958</c:v>
                </c:pt>
                <c:pt idx="5341">
                  <c:v>647052.68798031902</c:v>
                </c:pt>
                <c:pt idx="5342">
                  <c:v>647115.74251032691</c:v>
                </c:pt>
                <c:pt idx="5343">
                  <c:v>647178.79447010811</c:v>
                </c:pt>
                <c:pt idx="5344">
                  <c:v>647241.84385976731</c:v>
                </c:pt>
                <c:pt idx="5345">
                  <c:v>647304.89067940926</c:v>
                </c:pt>
                <c:pt idx="5346">
                  <c:v>647367.93492913875</c:v>
                </c:pt>
                <c:pt idx="5347">
                  <c:v>647430.97660906054</c:v>
                </c:pt>
                <c:pt idx="5348">
                  <c:v>647494.0157192793</c:v>
                </c:pt>
                <c:pt idx="5349">
                  <c:v>647557.05225989991</c:v>
                </c:pt>
                <c:pt idx="5350">
                  <c:v>647620.08623102703</c:v>
                </c:pt>
                <c:pt idx="5351">
                  <c:v>647683.11763276521</c:v>
                </c:pt>
                <c:pt idx="5352">
                  <c:v>647746.14646521956</c:v>
                </c:pt>
                <c:pt idx="5353">
                  <c:v>647809.17272849451</c:v>
                </c:pt>
                <c:pt idx="5354">
                  <c:v>647872.19642269483</c:v>
                </c:pt>
                <c:pt idx="5355">
                  <c:v>647935.21754792542</c:v>
                </c:pt>
                <c:pt idx="5356">
                  <c:v>647998.23610429093</c:v>
                </c:pt>
                <c:pt idx="5357">
                  <c:v>648061.25209189591</c:v>
                </c:pt>
                <c:pt idx="5358">
                  <c:v>648124.26551084523</c:v>
                </c:pt>
                <c:pt idx="5359">
                  <c:v>648187.27636124357</c:v>
                </c:pt>
                <c:pt idx="5360">
                  <c:v>648250.28464319545</c:v>
                </c:pt>
                <c:pt idx="5361">
                  <c:v>648313.2903568059</c:v>
                </c:pt>
                <c:pt idx="5362">
                  <c:v>648376.29350217932</c:v>
                </c:pt>
                <c:pt idx="5363">
                  <c:v>648439.29407942051</c:v>
                </c:pt>
                <c:pt idx="5364">
                  <c:v>648502.29208863422</c:v>
                </c:pt>
                <c:pt idx="5365">
                  <c:v>648565.287529925</c:v>
                </c:pt>
                <c:pt idx="5366">
                  <c:v>648628.28040339751</c:v>
                </c:pt>
                <c:pt idx="5367">
                  <c:v>648691.27070915664</c:v>
                </c:pt>
                <c:pt idx="5368">
                  <c:v>648754.25844730681</c:v>
                </c:pt>
                <c:pt idx="5369">
                  <c:v>648817.24361795268</c:v>
                </c:pt>
                <c:pt idx="5370">
                  <c:v>648880.22622119915</c:v>
                </c:pt>
                <c:pt idx="5371">
                  <c:v>648943.20625715074</c:v>
                </c:pt>
                <c:pt idx="5372">
                  <c:v>649006.18372591201</c:v>
                </c:pt>
                <c:pt idx="5373">
                  <c:v>649069.1586275876</c:v>
                </c:pt>
                <c:pt idx="5374">
                  <c:v>649132.13096228242</c:v>
                </c:pt>
                <c:pt idx="5375">
                  <c:v>649195.10073010076</c:v>
                </c:pt>
                <c:pt idx="5376">
                  <c:v>649258.06793114741</c:v>
                </c:pt>
                <c:pt idx="5377">
                  <c:v>649321.03256552713</c:v>
                </c:pt>
                <c:pt idx="5378">
                  <c:v>649383.99463334423</c:v>
                </c:pt>
                <c:pt idx="5379">
                  <c:v>649446.9541347035</c:v>
                </c:pt>
                <c:pt idx="5380">
                  <c:v>649509.91106970969</c:v>
                </c:pt>
                <c:pt idx="5381">
                  <c:v>649572.86543846712</c:v>
                </c:pt>
                <c:pt idx="5382">
                  <c:v>649635.81724108057</c:v>
                </c:pt>
                <c:pt idx="5383">
                  <c:v>649698.76647765469</c:v>
                </c:pt>
                <c:pt idx="5384">
                  <c:v>649761.71314829402</c:v>
                </c:pt>
                <c:pt idx="5385">
                  <c:v>649824.65725310298</c:v>
                </c:pt>
                <c:pt idx="5386">
                  <c:v>649887.59879218647</c:v>
                </c:pt>
                <c:pt idx="5387">
                  <c:v>649950.53776564891</c:v>
                </c:pt>
                <c:pt idx="5388">
                  <c:v>650013.47417359473</c:v>
                </c:pt>
                <c:pt idx="5389">
                  <c:v>650076.40801612881</c:v>
                </c:pt>
                <c:pt idx="5390">
                  <c:v>650139.33929335559</c:v>
                </c:pt>
                <c:pt idx="5391">
                  <c:v>650202.26800537948</c:v>
                </c:pt>
                <c:pt idx="5392">
                  <c:v>650265.19415230525</c:v>
                </c:pt>
                <c:pt idx="5393">
                  <c:v>650328.11773423746</c:v>
                </c:pt>
                <c:pt idx="5394">
                  <c:v>650391.03875128052</c:v>
                </c:pt>
                <c:pt idx="5395">
                  <c:v>650453.95720353909</c:v>
                </c:pt>
                <c:pt idx="5396">
                  <c:v>650516.87309111771</c:v>
                </c:pt>
                <c:pt idx="5397">
                  <c:v>650579.78641412081</c:v>
                </c:pt>
                <c:pt idx="5398">
                  <c:v>650642.69717265305</c:v>
                </c:pt>
                <c:pt idx="5399">
                  <c:v>650705.60536681896</c:v>
                </c:pt>
                <c:pt idx="5400">
                  <c:v>650768.51099672297</c:v>
                </c:pt>
                <c:pt idx="5401">
                  <c:v>650831.41406246973</c:v>
                </c:pt>
                <c:pt idx="5402">
                  <c:v>650894.31456416368</c:v>
                </c:pt>
                <c:pt idx="5403">
                  <c:v>650957.21250190923</c:v>
                </c:pt>
                <c:pt idx="5404">
                  <c:v>651020.10787581117</c:v>
                </c:pt>
                <c:pt idx="5405">
                  <c:v>651083.00068597379</c:v>
                </c:pt>
                <c:pt idx="5406">
                  <c:v>651145.89093250164</c:v>
                </c:pt>
                <c:pt idx="5407">
                  <c:v>651208.77861549926</c:v>
                </c:pt>
                <c:pt idx="5408">
                  <c:v>651271.66373507108</c:v>
                </c:pt>
                <c:pt idx="5409">
                  <c:v>651334.54629132163</c:v>
                </c:pt>
                <c:pt idx="5410">
                  <c:v>651397.42628435546</c:v>
                </c:pt>
                <c:pt idx="5411">
                  <c:v>651460.30371427699</c:v>
                </c:pt>
                <c:pt idx="5412">
                  <c:v>651523.17858119053</c:v>
                </c:pt>
                <c:pt idx="5413">
                  <c:v>651586.05088520073</c:v>
                </c:pt>
                <c:pt idx="5414">
                  <c:v>651648.92062641226</c:v>
                </c:pt>
                <c:pt idx="5415">
                  <c:v>651711.78780492919</c:v>
                </c:pt>
                <c:pt idx="5416">
                  <c:v>651774.65242085618</c:v>
                </c:pt>
                <c:pt idx="5417">
                  <c:v>651837.51447429787</c:v>
                </c:pt>
                <c:pt idx="5418">
                  <c:v>651900.37396535825</c:v>
                </c:pt>
                <c:pt idx="5419">
                  <c:v>651963.23089414206</c:v>
                </c:pt>
                <c:pt idx="5420">
                  <c:v>652026.08526075387</c:v>
                </c:pt>
                <c:pt idx="5421">
                  <c:v>652088.93706529785</c:v>
                </c:pt>
                <c:pt idx="5422">
                  <c:v>652151.78630787844</c:v>
                </c:pt>
                <c:pt idx="5423">
                  <c:v>652214.63298860029</c:v>
                </c:pt>
                <c:pt idx="5424">
                  <c:v>652277.47710756771</c:v>
                </c:pt>
                <c:pt idx="5425">
                  <c:v>652340.31866488501</c:v>
                </c:pt>
                <c:pt idx="5426">
                  <c:v>652403.15766065684</c:v>
                </c:pt>
                <c:pt idx="5427">
                  <c:v>652465.99409498752</c:v>
                </c:pt>
                <c:pt idx="5428">
                  <c:v>652528.82796798134</c:v>
                </c:pt>
                <c:pt idx="5429">
                  <c:v>652591.65927974286</c:v>
                </c:pt>
                <c:pt idx="5430">
                  <c:v>652654.48803037649</c:v>
                </c:pt>
                <c:pt idx="5431">
                  <c:v>652717.31421998644</c:v>
                </c:pt>
                <c:pt idx="5432">
                  <c:v>652780.13784867735</c:v>
                </c:pt>
                <c:pt idx="5433">
                  <c:v>652842.9589165533</c:v>
                </c:pt>
                <c:pt idx="5434">
                  <c:v>652905.77742371894</c:v>
                </c:pt>
                <c:pt idx="5435">
                  <c:v>652968.59337027848</c:v>
                </c:pt>
                <c:pt idx="5436">
                  <c:v>653031.40675633645</c:v>
                </c:pt>
                <c:pt idx="5437">
                  <c:v>653094.21758199716</c:v>
                </c:pt>
                <c:pt idx="5438">
                  <c:v>653157.02584736503</c:v>
                </c:pt>
                <c:pt idx="5439">
                  <c:v>653219.83155254438</c:v>
                </c:pt>
                <c:pt idx="5440">
                  <c:v>653282.63469763938</c:v>
                </c:pt>
                <c:pt idx="5441">
                  <c:v>653345.43528275471</c:v>
                </c:pt>
                <c:pt idx="5442">
                  <c:v>653408.23330799455</c:v>
                </c:pt>
                <c:pt idx="5443">
                  <c:v>653471.0287734631</c:v>
                </c:pt>
                <c:pt idx="5444">
                  <c:v>653533.82167926501</c:v>
                </c:pt>
                <c:pt idx="5445">
                  <c:v>653596.61202550447</c:v>
                </c:pt>
                <c:pt idx="5446">
                  <c:v>653659.39981228567</c:v>
                </c:pt>
                <c:pt idx="5447">
                  <c:v>653722.18503971316</c:v>
                </c:pt>
                <c:pt idx="5448">
                  <c:v>653784.96770789113</c:v>
                </c:pt>
                <c:pt idx="5449">
                  <c:v>653847.74781692401</c:v>
                </c:pt>
                <c:pt idx="5450">
                  <c:v>653910.52536691597</c:v>
                </c:pt>
                <c:pt idx="5451">
                  <c:v>653973.30035797146</c:v>
                </c:pt>
                <c:pt idx="5452">
                  <c:v>654036.07279019465</c:v>
                </c:pt>
                <c:pt idx="5453">
                  <c:v>654098.8426636901</c:v>
                </c:pt>
                <c:pt idx="5454">
                  <c:v>654161.60997856176</c:v>
                </c:pt>
                <c:pt idx="5455">
                  <c:v>654224.37473491405</c:v>
                </c:pt>
                <c:pt idx="5456">
                  <c:v>654287.1369328514</c:v>
                </c:pt>
                <c:pt idx="5457">
                  <c:v>654349.89657247812</c:v>
                </c:pt>
                <c:pt idx="5458">
                  <c:v>654412.65365389828</c:v>
                </c:pt>
                <c:pt idx="5459">
                  <c:v>654475.40817721642</c:v>
                </c:pt>
                <c:pt idx="5460">
                  <c:v>654538.16014253639</c:v>
                </c:pt>
                <c:pt idx="5461">
                  <c:v>654600.90954996273</c:v>
                </c:pt>
                <c:pt idx="5462">
                  <c:v>654663.65639959974</c:v>
                </c:pt>
                <c:pt idx="5463">
                  <c:v>654726.40069155174</c:v>
                </c:pt>
                <c:pt idx="5464">
                  <c:v>654789.14242592279</c:v>
                </c:pt>
                <c:pt idx="5465">
                  <c:v>654851.88160281722</c:v>
                </c:pt>
                <c:pt idx="5466">
                  <c:v>654914.61822233943</c:v>
                </c:pt>
                <c:pt idx="5467">
                  <c:v>654977.35228459339</c:v>
                </c:pt>
                <c:pt idx="5468">
                  <c:v>655040.08378968353</c:v>
                </c:pt>
                <c:pt idx="5469">
                  <c:v>655102.81273771392</c:v>
                </c:pt>
                <c:pt idx="5470">
                  <c:v>655165.53912878898</c:v>
                </c:pt>
                <c:pt idx="5471">
                  <c:v>655228.26296301279</c:v>
                </c:pt>
                <c:pt idx="5472">
                  <c:v>655290.98424048978</c:v>
                </c:pt>
                <c:pt idx="5473">
                  <c:v>655353.7029613239</c:v>
                </c:pt>
                <c:pt idx="5474">
                  <c:v>655416.41912561958</c:v>
                </c:pt>
                <c:pt idx="5475">
                  <c:v>655479.13273348077</c:v>
                </c:pt>
                <c:pt idx="5476">
                  <c:v>655541.84378501202</c:v>
                </c:pt>
                <c:pt idx="5477">
                  <c:v>655604.55228031718</c:v>
                </c:pt>
                <c:pt idx="5478">
                  <c:v>655667.25821950089</c:v>
                </c:pt>
                <c:pt idx="5479">
                  <c:v>655729.96160266688</c:v>
                </c:pt>
                <c:pt idx="5480">
                  <c:v>655792.66242991958</c:v>
                </c:pt>
                <c:pt idx="5481">
                  <c:v>655855.36070136307</c:v>
                </c:pt>
                <c:pt idx="5482">
                  <c:v>655918.05641710164</c:v>
                </c:pt>
                <c:pt idx="5483">
                  <c:v>655980.74957723939</c:v>
                </c:pt>
                <c:pt idx="5484">
                  <c:v>656043.44018188049</c:v>
                </c:pt>
                <c:pt idx="5485">
                  <c:v>656106.12823112914</c:v>
                </c:pt>
                <c:pt idx="5486">
                  <c:v>656168.81372508942</c:v>
                </c:pt>
                <c:pt idx="5487">
                  <c:v>656231.49666386575</c:v>
                </c:pt>
                <c:pt idx="5488">
                  <c:v>656294.17704756197</c:v>
                </c:pt>
                <c:pt idx="5489">
                  <c:v>656356.85487628239</c:v>
                </c:pt>
                <c:pt idx="5490">
                  <c:v>656419.53015013109</c:v>
                </c:pt>
                <c:pt idx="5491">
                  <c:v>656482.20286921225</c:v>
                </c:pt>
                <c:pt idx="5492">
                  <c:v>656544.87303362996</c:v>
                </c:pt>
                <c:pt idx="5493">
                  <c:v>656607.54064348852</c:v>
                </c:pt>
                <c:pt idx="5494">
                  <c:v>656670.20569889178</c:v>
                </c:pt>
                <c:pt idx="5495">
                  <c:v>656732.86819994403</c:v>
                </c:pt>
                <c:pt idx="5496">
                  <c:v>656795.52814674936</c:v>
                </c:pt>
                <c:pt idx="5497">
                  <c:v>656858.18553941208</c:v>
                </c:pt>
                <c:pt idx="5498">
                  <c:v>656920.84037803602</c:v>
                </c:pt>
                <c:pt idx="5499">
                  <c:v>656983.4926627255</c:v>
                </c:pt>
                <c:pt idx="5500">
                  <c:v>657046.14239358436</c:v>
                </c:pt>
                <c:pt idx="5501">
                  <c:v>657108.78957071691</c:v>
                </c:pt>
                <c:pt idx="5502">
                  <c:v>657171.43419422733</c:v>
                </c:pt>
                <c:pt idx="5503">
                  <c:v>657234.07626421936</c:v>
                </c:pt>
                <c:pt idx="5504">
                  <c:v>657296.7157807973</c:v>
                </c:pt>
                <c:pt idx="5505">
                  <c:v>657359.35274406534</c:v>
                </c:pt>
                <c:pt idx="5506">
                  <c:v>657421.98715412745</c:v>
                </c:pt>
                <c:pt idx="5507">
                  <c:v>657484.61901108758</c:v>
                </c:pt>
                <c:pt idx="5508">
                  <c:v>657547.24831505003</c:v>
                </c:pt>
                <c:pt idx="5509">
                  <c:v>657609.87506611878</c:v>
                </c:pt>
                <c:pt idx="5510">
                  <c:v>657672.49926439777</c:v>
                </c:pt>
                <c:pt idx="5511">
                  <c:v>657735.12090999109</c:v>
                </c:pt>
                <c:pt idx="5512">
                  <c:v>657797.74000300304</c:v>
                </c:pt>
                <c:pt idx="5513">
                  <c:v>657860.35654353735</c:v>
                </c:pt>
                <c:pt idx="5514">
                  <c:v>657922.97053169832</c:v>
                </c:pt>
                <c:pt idx="5515">
                  <c:v>657985.58196758979</c:v>
                </c:pt>
                <c:pt idx="5516">
                  <c:v>658048.19085131597</c:v>
                </c:pt>
                <c:pt idx="5517">
                  <c:v>658110.79718298069</c:v>
                </c:pt>
                <c:pt idx="5518">
                  <c:v>658173.40096268815</c:v>
                </c:pt>
                <c:pt idx="5519">
                  <c:v>658236.00219054217</c:v>
                </c:pt>
                <c:pt idx="5520">
                  <c:v>658298.60086664697</c:v>
                </c:pt>
                <c:pt idx="5521">
                  <c:v>658361.1969911065</c:v>
                </c:pt>
                <c:pt idx="5522">
                  <c:v>658423.7905640247</c:v>
                </c:pt>
                <c:pt idx="5523">
                  <c:v>658486.38158550579</c:v>
                </c:pt>
                <c:pt idx="5524">
                  <c:v>658548.9700556536</c:v>
                </c:pt>
                <c:pt idx="5525">
                  <c:v>658611.55597457208</c:v>
                </c:pt>
                <c:pt idx="5526">
                  <c:v>658674.13934236532</c:v>
                </c:pt>
                <c:pt idx="5527">
                  <c:v>658736.72015913727</c:v>
                </c:pt>
                <c:pt idx="5528">
                  <c:v>658799.2984249919</c:v>
                </c:pt>
                <c:pt idx="5529">
                  <c:v>658861.87414003327</c:v>
                </c:pt>
                <c:pt idx="5530">
                  <c:v>658924.44730436534</c:v>
                </c:pt>
                <c:pt idx="5531">
                  <c:v>658987.01791809197</c:v>
                </c:pt>
                <c:pt idx="5532">
                  <c:v>659049.58598131733</c:v>
                </c:pt>
                <c:pt idx="5533">
                  <c:v>659112.15149414516</c:v>
                </c:pt>
                <c:pt idx="5534">
                  <c:v>659174.71445667953</c:v>
                </c:pt>
                <c:pt idx="5535">
                  <c:v>659237.2748690244</c:v>
                </c:pt>
                <c:pt idx="5536">
                  <c:v>659299.83273128374</c:v>
                </c:pt>
                <c:pt idx="5537">
                  <c:v>659362.38804356137</c:v>
                </c:pt>
                <c:pt idx="5538">
                  <c:v>659424.94080596126</c:v>
                </c:pt>
                <c:pt idx="5539">
                  <c:v>659487.49101858761</c:v>
                </c:pt>
                <c:pt idx="5540">
                  <c:v>659550.03868154401</c:v>
                </c:pt>
                <c:pt idx="5541">
                  <c:v>659612.58379493456</c:v>
                </c:pt>
                <c:pt idx="5542">
                  <c:v>659675.12635886332</c:v>
                </c:pt>
                <c:pt idx="5543">
                  <c:v>659737.66637343389</c:v>
                </c:pt>
                <c:pt idx="5544">
                  <c:v>659800.20383875037</c:v>
                </c:pt>
                <c:pt idx="5545">
                  <c:v>659862.73875491682</c:v>
                </c:pt>
                <c:pt idx="5546">
                  <c:v>659925.27112203673</c:v>
                </c:pt>
                <c:pt idx="5547">
                  <c:v>659987.80094021431</c:v>
                </c:pt>
                <c:pt idx="5548">
                  <c:v>660050.3282095535</c:v>
                </c:pt>
                <c:pt idx="5549">
                  <c:v>660112.85293015803</c:v>
                </c:pt>
                <c:pt idx="5550">
                  <c:v>660175.37510213174</c:v>
                </c:pt>
                <c:pt idx="5551">
                  <c:v>660237.89472557884</c:v>
                </c:pt>
                <c:pt idx="5552">
                  <c:v>660300.41180060292</c:v>
                </c:pt>
                <c:pt idx="5553">
                  <c:v>660362.92632730794</c:v>
                </c:pt>
                <c:pt idx="5554">
                  <c:v>660425.43830579787</c:v>
                </c:pt>
                <c:pt idx="5555">
                  <c:v>660487.94773617643</c:v>
                </c:pt>
                <c:pt idx="5556">
                  <c:v>660550.45461854746</c:v>
                </c:pt>
                <c:pt idx="5557">
                  <c:v>660612.95895301504</c:v>
                </c:pt>
                <c:pt idx="5558">
                  <c:v>660675.46073968289</c:v>
                </c:pt>
                <c:pt idx="5559">
                  <c:v>660737.95997865475</c:v>
                </c:pt>
                <c:pt idx="5560">
                  <c:v>660800.45667003468</c:v>
                </c:pt>
                <c:pt idx="5561">
                  <c:v>660862.95081392641</c:v>
                </c:pt>
                <c:pt idx="5562">
                  <c:v>660925.44241043378</c:v>
                </c:pt>
                <c:pt idx="5563">
                  <c:v>660987.93145966076</c:v>
                </c:pt>
                <c:pt idx="5564">
                  <c:v>661050.41796171106</c:v>
                </c:pt>
                <c:pt idx="5565">
                  <c:v>661112.90191668842</c:v>
                </c:pt>
                <c:pt idx="5566">
                  <c:v>661175.3833246968</c:v>
                </c:pt>
                <c:pt idx="5567">
                  <c:v>661237.86218584003</c:v>
                </c:pt>
                <c:pt idx="5568">
                  <c:v>661300.33850022184</c:v>
                </c:pt>
                <c:pt idx="5569">
                  <c:v>661362.81226794608</c:v>
                </c:pt>
                <c:pt idx="5570">
                  <c:v>661425.28348911658</c:v>
                </c:pt>
                <c:pt idx="5571">
                  <c:v>661487.75216383708</c:v>
                </c:pt>
                <c:pt idx="5572">
                  <c:v>661550.21829221153</c:v>
                </c:pt>
                <c:pt idx="5573">
                  <c:v>661612.68187434354</c:v>
                </c:pt>
                <c:pt idx="5574">
                  <c:v>661675.14291033696</c:v>
                </c:pt>
                <c:pt idx="5575">
                  <c:v>661737.60140029562</c:v>
                </c:pt>
                <c:pt idx="5576">
                  <c:v>661800.05734432326</c:v>
                </c:pt>
                <c:pt idx="5577">
                  <c:v>661862.51074252359</c:v>
                </c:pt>
                <c:pt idx="5578">
                  <c:v>661924.96159500047</c:v>
                </c:pt>
                <c:pt idx="5579">
                  <c:v>661987.40990185784</c:v>
                </c:pt>
                <c:pt idx="5580">
                  <c:v>662049.85566319909</c:v>
                </c:pt>
                <c:pt idx="5581">
                  <c:v>662112.29887912818</c:v>
                </c:pt>
                <c:pt idx="5582">
                  <c:v>662174.73954974907</c:v>
                </c:pt>
                <c:pt idx="5583">
                  <c:v>662237.17767516512</c:v>
                </c:pt>
                <c:pt idx="5584">
                  <c:v>662299.61325548019</c:v>
                </c:pt>
                <c:pt idx="5585">
                  <c:v>662362.04629079835</c:v>
                </c:pt>
                <c:pt idx="5586">
                  <c:v>662424.47678122285</c:v>
                </c:pt>
                <c:pt idx="5587">
                  <c:v>662486.90472685767</c:v>
                </c:pt>
                <c:pt idx="5588">
                  <c:v>662549.33012780664</c:v>
                </c:pt>
                <c:pt idx="5589">
                  <c:v>662611.75298417336</c:v>
                </c:pt>
                <c:pt idx="5590">
                  <c:v>662674.17329606158</c:v>
                </c:pt>
                <c:pt idx="5591">
                  <c:v>662736.59106357489</c:v>
                </c:pt>
                <c:pt idx="5592">
                  <c:v>662799.00628681725</c:v>
                </c:pt>
                <c:pt idx="5593">
                  <c:v>662861.41896589217</c:v>
                </c:pt>
                <c:pt idx="5594">
                  <c:v>662923.82910090359</c:v>
                </c:pt>
                <c:pt idx="5595">
                  <c:v>662986.23669195478</c:v>
                </c:pt>
                <c:pt idx="5596">
                  <c:v>663048.64173914969</c:v>
                </c:pt>
                <c:pt idx="5597">
                  <c:v>663111.04424259218</c:v>
                </c:pt>
                <c:pt idx="5598">
                  <c:v>663173.44420238573</c:v>
                </c:pt>
                <c:pt idx="5599">
                  <c:v>663235.84161863406</c:v>
                </c:pt>
                <c:pt idx="5600">
                  <c:v>663298.23649144091</c:v>
                </c:pt>
                <c:pt idx="5601">
                  <c:v>663360.62882090989</c:v>
                </c:pt>
                <c:pt idx="5602">
                  <c:v>663423.01860714459</c:v>
                </c:pt>
                <c:pt idx="5603">
                  <c:v>663485.40585024899</c:v>
                </c:pt>
                <c:pt idx="5604">
                  <c:v>663547.79055032635</c:v>
                </c:pt>
                <c:pt idx="5605">
                  <c:v>663610.17270748049</c:v>
                </c:pt>
                <c:pt idx="5606">
                  <c:v>663672.55232181528</c:v>
                </c:pt>
                <c:pt idx="5607">
                  <c:v>663734.9293934342</c:v>
                </c:pt>
                <c:pt idx="5608">
                  <c:v>663797.30392244074</c:v>
                </c:pt>
                <c:pt idx="5609">
                  <c:v>663859.67590893875</c:v>
                </c:pt>
                <c:pt idx="5610">
                  <c:v>663922.04535303183</c:v>
                </c:pt>
                <c:pt idx="5611">
                  <c:v>663984.4122548236</c:v>
                </c:pt>
                <c:pt idx="5612">
                  <c:v>664046.77661441755</c:v>
                </c:pt>
                <c:pt idx="5613">
                  <c:v>664109.13843191753</c:v>
                </c:pt>
                <c:pt idx="5614">
                  <c:v>664171.49770742701</c:v>
                </c:pt>
                <c:pt idx="5615">
                  <c:v>664233.85444104986</c:v>
                </c:pt>
                <c:pt idx="5616">
                  <c:v>664296.2086328892</c:v>
                </c:pt>
                <c:pt idx="5617">
                  <c:v>664358.56028304901</c:v>
                </c:pt>
                <c:pt idx="5618">
                  <c:v>664420.90939163277</c:v>
                </c:pt>
                <c:pt idx="5619">
                  <c:v>664483.25595874432</c:v>
                </c:pt>
                <c:pt idx="5620">
                  <c:v>664545.59998448682</c:v>
                </c:pt>
                <c:pt idx="5621">
                  <c:v>664607.9414689641</c:v>
                </c:pt>
                <c:pt idx="5622">
                  <c:v>664670.28041228</c:v>
                </c:pt>
                <c:pt idx="5623">
                  <c:v>664732.61681453767</c:v>
                </c:pt>
                <c:pt idx="5624">
                  <c:v>664794.95067584107</c:v>
                </c:pt>
                <c:pt idx="5625">
                  <c:v>664857.28199629334</c:v>
                </c:pt>
                <c:pt idx="5626">
                  <c:v>664919.61077599833</c:v>
                </c:pt>
                <c:pt idx="5627">
                  <c:v>664981.93701505952</c:v>
                </c:pt>
                <c:pt idx="5628">
                  <c:v>665044.26071358065</c:v>
                </c:pt>
                <c:pt idx="5629">
                  <c:v>665106.58187166497</c:v>
                </c:pt>
                <c:pt idx="5630">
                  <c:v>665168.90048941621</c:v>
                </c:pt>
                <c:pt idx="5631">
                  <c:v>665231.21656693798</c:v>
                </c:pt>
                <c:pt idx="5632">
                  <c:v>665293.53010433377</c:v>
                </c:pt>
                <c:pt idx="5633">
                  <c:v>665355.84110170696</c:v>
                </c:pt>
                <c:pt idx="5634">
                  <c:v>665418.14955916139</c:v>
                </c:pt>
                <c:pt idx="5635">
                  <c:v>665480.45547680045</c:v>
                </c:pt>
                <c:pt idx="5636">
                  <c:v>665542.75885472761</c:v>
                </c:pt>
                <c:pt idx="5637">
                  <c:v>665605.05969304638</c:v>
                </c:pt>
                <c:pt idx="5638">
                  <c:v>665667.35799186025</c:v>
                </c:pt>
                <c:pt idx="5639">
                  <c:v>665729.65375127282</c:v>
                </c:pt>
                <c:pt idx="5640">
                  <c:v>665791.94697138784</c:v>
                </c:pt>
                <c:pt idx="5641">
                  <c:v>665854.23765230831</c:v>
                </c:pt>
                <c:pt idx="5642">
                  <c:v>665916.52579413808</c:v>
                </c:pt>
                <c:pt idx="5643">
                  <c:v>665978.81139698066</c:v>
                </c:pt>
                <c:pt idx="5644">
                  <c:v>666041.09446093941</c:v>
                </c:pt>
                <c:pt idx="5645">
                  <c:v>666103.37498611782</c:v>
                </c:pt>
                <c:pt idx="5646">
                  <c:v>666165.6529726194</c:v>
                </c:pt>
                <c:pt idx="5647">
                  <c:v>666227.92842054775</c:v>
                </c:pt>
                <c:pt idx="5648">
                  <c:v>666290.20133000624</c:v>
                </c:pt>
                <c:pt idx="5649">
                  <c:v>666352.47170109837</c:v>
                </c:pt>
                <c:pt idx="5650">
                  <c:v>666414.73953392741</c:v>
                </c:pt>
                <c:pt idx="5651">
                  <c:v>666477.00482859707</c:v>
                </c:pt>
                <c:pt idx="5652">
                  <c:v>666539.26758521085</c:v>
                </c:pt>
                <c:pt idx="5653">
                  <c:v>666601.52780387201</c:v>
                </c:pt>
                <c:pt idx="5654">
                  <c:v>666663.78548468417</c:v>
                </c:pt>
                <c:pt idx="5655">
                  <c:v>666726.04062775057</c:v>
                </c:pt>
                <c:pt idx="5656">
                  <c:v>666788.29323317483</c:v>
                </c:pt>
                <c:pt idx="5657">
                  <c:v>666850.54330106033</c:v>
                </c:pt>
                <c:pt idx="5658">
                  <c:v>666912.79083151056</c:v>
                </c:pt>
                <c:pt idx="5659">
                  <c:v>666975.03582462878</c:v>
                </c:pt>
                <c:pt idx="5660">
                  <c:v>667037.2782805186</c:v>
                </c:pt>
                <c:pt idx="5661">
                  <c:v>667099.51819928351</c:v>
                </c:pt>
                <c:pt idx="5662">
                  <c:v>667161.75558102666</c:v>
                </c:pt>
                <c:pt idx="5663">
                  <c:v>667223.99042585155</c:v>
                </c:pt>
                <c:pt idx="5664">
                  <c:v>667286.22273386165</c:v>
                </c:pt>
                <c:pt idx="5665">
                  <c:v>667348.45250516059</c:v>
                </c:pt>
                <c:pt idx="5666">
                  <c:v>667410.67973985139</c:v>
                </c:pt>
                <c:pt idx="5667">
                  <c:v>667472.90443803754</c:v>
                </c:pt>
                <c:pt idx="5668">
                  <c:v>667535.12659982266</c:v>
                </c:pt>
                <c:pt idx="5669">
                  <c:v>667597.34622530988</c:v>
                </c:pt>
                <c:pt idx="5670">
                  <c:v>667659.56331460271</c:v>
                </c:pt>
                <c:pt idx="5671">
                  <c:v>667721.77786780451</c:v>
                </c:pt>
                <c:pt idx="5672">
                  <c:v>667783.98988501856</c:v>
                </c:pt>
                <c:pt idx="5673">
                  <c:v>667846.19936634845</c:v>
                </c:pt>
                <c:pt idx="5674">
                  <c:v>667908.40631189733</c:v>
                </c:pt>
                <c:pt idx="5675">
                  <c:v>667970.61072176858</c:v>
                </c:pt>
                <c:pt idx="5676">
                  <c:v>668032.81259606557</c:v>
                </c:pt>
                <c:pt idx="5677">
                  <c:v>668095.01193489193</c:v>
                </c:pt>
                <c:pt idx="5678">
                  <c:v>668157.20873835078</c:v>
                </c:pt>
                <c:pt idx="5679">
                  <c:v>668219.40300654538</c:v>
                </c:pt>
                <c:pt idx="5680">
                  <c:v>668281.59473957913</c:v>
                </c:pt>
                <c:pt idx="5681">
                  <c:v>668343.7839375555</c:v>
                </c:pt>
                <c:pt idx="5682">
                  <c:v>668405.97060057777</c:v>
                </c:pt>
                <c:pt idx="5683">
                  <c:v>668468.15472874918</c:v>
                </c:pt>
                <c:pt idx="5684">
                  <c:v>668530.33632217301</c:v>
                </c:pt>
                <c:pt idx="5685">
                  <c:v>668592.51538095274</c:v>
                </c:pt>
                <c:pt idx="5686">
                  <c:v>668654.69190519175</c:v>
                </c:pt>
                <c:pt idx="5687">
                  <c:v>668716.86589499307</c:v>
                </c:pt>
                <c:pt idx="5688">
                  <c:v>668779.03735046019</c:v>
                </c:pt>
                <c:pt idx="5689">
                  <c:v>668841.20627169637</c:v>
                </c:pt>
                <c:pt idx="5690">
                  <c:v>668903.37265880499</c:v>
                </c:pt>
                <c:pt idx="5691">
                  <c:v>668965.53651188931</c:v>
                </c:pt>
                <c:pt idx="5692">
                  <c:v>669027.69783105259</c:v>
                </c:pt>
                <c:pt idx="5693">
                  <c:v>669089.85661639809</c:v>
                </c:pt>
                <c:pt idx="5694">
                  <c:v>669152.01286802918</c:v>
                </c:pt>
                <c:pt idx="5695">
                  <c:v>669214.16658604913</c:v>
                </c:pt>
                <c:pt idx="5696">
                  <c:v>669276.31777056109</c:v>
                </c:pt>
                <c:pt idx="5697">
                  <c:v>669338.4664216683</c:v>
                </c:pt>
                <c:pt idx="5698">
                  <c:v>669400.61253947439</c:v>
                </c:pt>
                <c:pt idx="5699">
                  <c:v>669462.75612408214</c:v>
                </c:pt>
                <c:pt idx="5700">
                  <c:v>669524.89717559505</c:v>
                </c:pt>
                <c:pt idx="5701">
                  <c:v>669587.03569411638</c:v>
                </c:pt>
                <c:pt idx="5702">
                  <c:v>669649.17167974962</c:v>
                </c:pt>
                <c:pt idx="5703">
                  <c:v>669711.30513259757</c:v>
                </c:pt>
                <c:pt idx="5704">
                  <c:v>669773.43605276383</c:v>
                </c:pt>
                <c:pt idx="5705">
                  <c:v>669835.56444035133</c:v>
                </c:pt>
                <c:pt idx="5706">
                  <c:v>669897.69029546343</c:v>
                </c:pt>
                <c:pt idx="5707">
                  <c:v>669959.81361820351</c:v>
                </c:pt>
                <c:pt idx="5708">
                  <c:v>670021.93440867448</c:v>
                </c:pt>
                <c:pt idx="5709">
                  <c:v>670084.05266697973</c:v>
                </c:pt>
                <c:pt idx="5710">
                  <c:v>670146.1683932225</c:v>
                </c:pt>
                <c:pt idx="5711">
                  <c:v>670208.28158750618</c:v>
                </c:pt>
                <c:pt idx="5712">
                  <c:v>670270.39224993356</c:v>
                </c:pt>
                <c:pt idx="5713">
                  <c:v>670332.50038060814</c:v>
                </c:pt>
                <c:pt idx="5714">
                  <c:v>670394.60597963294</c:v>
                </c:pt>
                <c:pt idx="5715">
                  <c:v>670456.70904711133</c:v>
                </c:pt>
                <c:pt idx="5716">
                  <c:v>670518.80958314647</c:v>
                </c:pt>
                <c:pt idx="5717">
                  <c:v>670580.9075878415</c:v>
                </c:pt>
                <c:pt idx="5718">
                  <c:v>670643.00306129956</c:v>
                </c:pt>
                <c:pt idx="5719">
                  <c:v>670705.09600362391</c:v>
                </c:pt>
                <c:pt idx="5720">
                  <c:v>670767.1864149177</c:v>
                </c:pt>
                <c:pt idx="5721">
                  <c:v>670829.27429528406</c:v>
                </c:pt>
                <c:pt idx="5722">
                  <c:v>670891.35964482627</c:v>
                </c:pt>
                <c:pt idx="5723">
                  <c:v>670953.44246364734</c:v>
                </c:pt>
                <c:pt idx="5724">
                  <c:v>671015.52275185043</c:v>
                </c:pt>
                <c:pt idx="5725">
                  <c:v>671077.6005095389</c:v>
                </c:pt>
                <c:pt idx="5726">
                  <c:v>671139.67573681579</c:v>
                </c:pt>
                <c:pt idx="5727">
                  <c:v>671201.74843378412</c:v>
                </c:pt>
                <c:pt idx="5728">
                  <c:v>671263.81860054715</c:v>
                </c:pt>
                <c:pt idx="5729">
                  <c:v>671325.88623720803</c:v>
                </c:pt>
                <c:pt idx="5730">
                  <c:v>671387.95134386979</c:v>
                </c:pt>
                <c:pt idx="5731">
                  <c:v>671450.01392063557</c:v>
                </c:pt>
                <c:pt idx="5732">
                  <c:v>671512.07396760874</c:v>
                </c:pt>
                <c:pt idx="5733">
                  <c:v>671574.13148489199</c:v>
                </c:pt>
                <c:pt idx="5734">
                  <c:v>671636.1864725888</c:v>
                </c:pt>
                <c:pt idx="5735">
                  <c:v>671698.23893080209</c:v>
                </c:pt>
                <c:pt idx="5736">
                  <c:v>671760.28885963501</c:v>
                </c:pt>
                <c:pt idx="5737">
                  <c:v>671822.33625919069</c:v>
                </c:pt>
                <c:pt idx="5738">
                  <c:v>671884.38112957228</c:v>
                </c:pt>
                <c:pt idx="5739">
                  <c:v>671946.42347088282</c:v>
                </c:pt>
                <c:pt idx="5740">
                  <c:v>672008.46328322531</c:v>
                </c:pt>
                <c:pt idx="5741">
                  <c:v>672070.50056670292</c:v>
                </c:pt>
                <c:pt idx="5742">
                  <c:v>672132.53532141866</c:v>
                </c:pt>
                <c:pt idx="5743">
                  <c:v>672194.56754747569</c:v>
                </c:pt>
                <c:pt idx="5744">
                  <c:v>672256.59724497725</c:v>
                </c:pt>
                <c:pt idx="5745">
                  <c:v>672318.62441402604</c:v>
                </c:pt>
                <c:pt idx="5746">
                  <c:v>672380.64905472531</c:v>
                </c:pt>
                <c:pt idx="5747">
                  <c:v>672442.67116717831</c:v>
                </c:pt>
                <c:pt idx="5748">
                  <c:v>672504.69075148774</c:v>
                </c:pt>
                <c:pt idx="5749">
                  <c:v>672566.70780775684</c:v>
                </c:pt>
                <c:pt idx="5750">
                  <c:v>672628.72233608877</c:v>
                </c:pt>
                <c:pt idx="5751">
                  <c:v>672690.73433658632</c:v>
                </c:pt>
                <c:pt idx="5752">
                  <c:v>672752.74380935263</c:v>
                </c:pt>
                <c:pt idx="5753">
                  <c:v>672814.75075449084</c:v>
                </c:pt>
                <c:pt idx="5754">
                  <c:v>672876.75517210388</c:v>
                </c:pt>
                <c:pt idx="5755">
                  <c:v>672938.75706229464</c:v>
                </c:pt>
                <c:pt idx="5756">
                  <c:v>673000.7564251665</c:v>
                </c:pt>
                <c:pt idx="5757">
                  <c:v>673062.75326082215</c:v>
                </c:pt>
                <c:pt idx="5758">
                  <c:v>673124.74756936473</c:v>
                </c:pt>
                <c:pt idx="5759">
                  <c:v>673186.73935089726</c:v>
                </c:pt>
                <c:pt idx="5760">
                  <c:v>673248.72860552277</c:v>
                </c:pt>
                <c:pt idx="5761">
                  <c:v>673310.71533334418</c:v>
                </c:pt>
                <c:pt idx="5762">
                  <c:v>673372.69953446463</c:v>
                </c:pt>
                <c:pt idx="5763">
                  <c:v>673434.68120898702</c:v>
                </c:pt>
                <c:pt idx="5764">
                  <c:v>673496.66035701428</c:v>
                </c:pt>
                <c:pt idx="5765">
                  <c:v>673558.63697864942</c:v>
                </c:pt>
                <c:pt idx="5766">
                  <c:v>673620.61107399547</c:v>
                </c:pt>
                <c:pt idx="5767">
                  <c:v>673682.58264315536</c:v>
                </c:pt>
                <c:pt idx="5768">
                  <c:v>673744.55168623209</c:v>
                </c:pt>
                <c:pt idx="5769">
                  <c:v>673806.51820332871</c:v>
                </c:pt>
                <c:pt idx="5770">
                  <c:v>673868.48219454801</c:v>
                </c:pt>
                <c:pt idx="5771">
                  <c:v>673930.44365999312</c:v>
                </c:pt>
                <c:pt idx="5772">
                  <c:v>673992.40259976697</c:v>
                </c:pt>
                <c:pt idx="5773">
                  <c:v>674054.35901397245</c:v>
                </c:pt>
                <c:pt idx="5774">
                  <c:v>674116.31290271238</c:v>
                </c:pt>
                <c:pt idx="5775">
                  <c:v>674178.26426608989</c:v>
                </c:pt>
                <c:pt idx="5776">
                  <c:v>674240.21310420777</c:v>
                </c:pt>
                <c:pt idx="5777">
                  <c:v>674302.15941716929</c:v>
                </c:pt>
                <c:pt idx="5778">
                  <c:v>674364.103205077</c:v>
                </c:pt>
                <c:pt idx="5779">
                  <c:v>674426.04446803394</c:v>
                </c:pt>
                <c:pt idx="5780">
                  <c:v>674487.98320614314</c:v>
                </c:pt>
                <c:pt idx="5781">
                  <c:v>674549.91941950738</c:v>
                </c:pt>
                <c:pt idx="5782">
                  <c:v>674611.85310822958</c:v>
                </c:pt>
                <c:pt idx="5783">
                  <c:v>674673.78427241277</c:v>
                </c:pt>
                <c:pt idx="5784">
                  <c:v>674735.71291215997</c:v>
                </c:pt>
                <c:pt idx="5785">
                  <c:v>674797.63902757363</c:v>
                </c:pt>
                <c:pt idx="5786">
                  <c:v>674859.5626187569</c:v>
                </c:pt>
                <c:pt idx="5787">
                  <c:v>674921.48368581291</c:v>
                </c:pt>
                <c:pt idx="5788">
                  <c:v>674983.40222884412</c:v>
                </c:pt>
                <c:pt idx="5789">
                  <c:v>675045.3182479539</c:v>
                </c:pt>
                <c:pt idx="5790">
                  <c:v>675107.23174324457</c:v>
                </c:pt>
                <c:pt idx="5791">
                  <c:v>675169.14271481929</c:v>
                </c:pt>
                <c:pt idx="5792">
                  <c:v>675231.05116278096</c:v>
                </c:pt>
                <c:pt idx="5793">
                  <c:v>675292.9570872325</c:v>
                </c:pt>
                <c:pt idx="5794">
                  <c:v>675354.8604882767</c:v>
                </c:pt>
                <c:pt idx="5795">
                  <c:v>675416.76136601635</c:v>
                </c:pt>
                <c:pt idx="5796">
                  <c:v>675478.65972055437</c:v>
                </c:pt>
                <c:pt idx="5797">
                  <c:v>675540.55555199366</c:v>
                </c:pt>
                <c:pt idx="5798">
                  <c:v>675602.44886043703</c:v>
                </c:pt>
                <c:pt idx="5799">
                  <c:v>675664.33964598714</c:v>
                </c:pt>
                <c:pt idx="5800">
                  <c:v>675726.22790874715</c:v>
                </c:pt>
                <c:pt idx="5801">
                  <c:v>675788.11364881962</c:v>
                </c:pt>
                <c:pt idx="5802">
                  <c:v>675849.99686630769</c:v>
                </c:pt>
                <c:pt idx="5803">
                  <c:v>675911.8775613138</c:v>
                </c:pt>
                <c:pt idx="5804">
                  <c:v>675973.75573394098</c:v>
                </c:pt>
                <c:pt idx="5805">
                  <c:v>676035.63138429204</c:v>
                </c:pt>
                <c:pt idx="5806">
                  <c:v>676097.50451246987</c:v>
                </c:pt>
                <c:pt idx="5807">
                  <c:v>676159.37511857715</c:v>
                </c:pt>
                <c:pt idx="5808">
                  <c:v>676221.24320271658</c:v>
                </c:pt>
                <c:pt idx="5809">
                  <c:v>676283.10876499128</c:v>
                </c:pt>
                <c:pt idx="5810">
                  <c:v>676344.97180550382</c:v>
                </c:pt>
                <c:pt idx="5811">
                  <c:v>676406.83232435712</c:v>
                </c:pt>
                <c:pt idx="5812">
                  <c:v>676468.69032165373</c:v>
                </c:pt>
                <c:pt idx="5813">
                  <c:v>676530.54579749657</c:v>
                </c:pt>
                <c:pt idx="5814">
                  <c:v>676592.39875198866</c:v>
                </c:pt>
                <c:pt idx="5815">
                  <c:v>676654.24918523233</c:v>
                </c:pt>
                <c:pt idx="5816">
                  <c:v>676716.09709733061</c:v>
                </c:pt>
                <c:pt idx="5817">
                  <c:v>676777.9424883863</c:v>
                </c:pt>
                <c:pt idx="5818">
                  <c:v>676839.78535850218</c:v>
                </c:pt>
                <c:pt idx="5819">
                  <c:v>676901.62570778094</c:v>
                </c:pt>
                <c:pt idx="5820">
                  <c:v>676963.46353632514</c:v>
                </c:pt>
                <c:pt idx="5821">
                  <c:v>677025.29884423781</c:v>
                </c:pt>
                <c:pt idx="5822">
                  <c:v>677087.13163162151</c:v>
                </c:pt>
                <c:pt idx="5823">
                  <c:v>677148.96189857926</c:v>
                </c:pt>
                <c:pt idx="5824">
                  <c:v>677210.7896452134</c:v>
                </c:pt>
                <c:pt idx="5825">
                  <c:v>677272.61487162695</c:v>
                </c:pt>
                <c:pt idx="5826">
                  <c:v>677334.43757792248</c:v>
                </c:pt>
                <c:pt idx="5827">
                  <c:v>677396.25776420301</c:v>
                </c:pt>
                <c:pt idx="5828">
                  <c:v>677458.07543057087</c:v>
                </c:pt>
                <c:pt idx="5829">
                  <c:v>677519.89057712897</c:v>
                </c:pt>
                <c:pt idx="5830">
                  <c:v>677581.70320398023</c:v>
                </c:pt>
                <c:pt idx="5831">
                  <c:v>677643.51331122685</c:v>
                </c:pt>
                <c:pt idx="5832">
                  <c:v>677705.32089897199</c:v>
                </c:pt>
                <c:pt idx="5833">
                  <c:v>677767.12596731796</c:v>
                </c:pt>
                <c:pt idx="5834">
                  <c:v>677828.9285163678</c:v>
                </c:pt>
                <c:pt idx="5835">
                  <c:v>677890.72854622407</c:v>
                </c:pt>
                <c:pt idx="5836">
                  <c:v>677952.52605698956</c:v>
                </c:pt>
                <c:pt idx="5837">
                  <c:v>678014.32104876672</c:v>
                </c:pt>
                <c:pt idx="5838">
                  <c:v>678076.11352165835</c:v>
                </c:pt>
                <c:pt idx="5839">
                  <c:v>678137.90347576735</c:v>
                </c:pt>
                <c:pt idx="5840">
                  <c:v>678199.69091119594</c:v>
                </c:pt>
                <c:pt idx="5841">
                  <c:v>678261.47582804714</c:v>
                </c:pt>
                <c:pt idx="5842">
                  <c:v>678323.25822642341</c:v>
                </c:pt>
                <c:pt idx="5843">
                  <c:v>678385.03810642764</c:v>
                </c:pt>
                <c:pt idx="5844">
                  <c:v>678446.8154681623</c:v>
                </c:pt>
                <c:pt idx="5845">
                  <c:v>678508.59031173005</c:v>
                </c:pt>
                <c:pt idx="5846">
                  <c:v>678570.36263723345</c:v>
                </c:pt>
                <c:pt idx="5847">
                  <c:v>678632.13244477531</c:v>
                </c:pt>
                <c:pt idx="5848">
                  <c:v>678693.89973445842</c:v>
                </c:pt>
                <c:pt idx="5849">
                  <c:v>678755.66450638499</c:v>
                </c:pt>
                <c:pt idx="5850">
                  <c:v>678817.42676065781</c:v>
                </c:pt>
                <c:pt idx="5851">
                  <c:v>678879.18649737968</c:v>
                </c:pt>
                <c:pt idx="5852">
                  <c:v>678940.94371665316</c:v>
                </c:pt>
                <c:pt idx="5853">
                  <c:v>679002.69841858081</c:v>
                </c:pt>
                <c:pt idx="5854">
                  <c:v>679064.45060326508</c:v>
                </c:pt>
                <c:pt idx="5855">
                  <c:v>679126.20027080888</c:v>
                </c:pt>
                <c:pt idx="5856">
                  <c:v>679187.94742131466</c:v>
                </c:pt>
                <c:pt idx="5857">
                  <c:v>679249.69205488497</c:v>
                </c:pt>
                <c:pt idx="5858">
                  <c:v>679311.43417162239</c:v>
                </c:pt>
                <c:pt idx="5859">
                  <c:v>679373.17377162958</c:v>
                </c:pt>
                <c:pt idx="5860">
                  <c:v>679434.91085500934</c:v>
                </c:pt>
                <c:pt idx="5861">
                  <c:v>679496.64542186388</c:v>
                </c:pt>
                <c:pt idx="5862">
                  <c:v>679558.37747229601</c:v>
                </c:pt>
                <c:pt idx="5863">
                  <c:v>679620.10700640804</c:v>
                </c:pt>
                <c:pt idx="5864">
                  <c:v>679681.83402430301</c:v>
                </c:pt>
                <c:pt idx="5865">
                  <c:v>679743.55852608301</c:v>
                </c:pt>
                <c:pt idx="5866">
                  <c:v>679805.28051185096</c:v>
                </c:pt>
                <c:pt idx="5867">
                  <c:v>679866.99998170917</c:v>
                </c:pt>
                <c:pt idx="5868">
                  <c:v>679928.71693576023</c:v>
                </c:pt>
                <c:pt idx="5869">
                  <c:v>679990.43137410691</c:v>
                </c:pt>
                <c:pt idx="5870">
                  <c:v>680052.14329685143</c:v>
                </c:pt>
                <c:pt idx="5871">
                  <c:v>680113.85270409647</c:v>
                </c:pt>
                <c:pt idx="5872">
                  <c:v>680175.55959594459</c:v>
                </c:pt>
                <c:pt idx="5873">
                  <c:v>680237.26397249848</c:v>
                </c:pt>
                <c:pt idx="5874">
                  <c:v>680298.96583386033</c:v>
                </c:pt>
                <c:pt idx="5875">
                  <c:v>680360.66518013296</c:v>
                </c:pt>
                <c:pt idx="5876">
                  <c:v>680422.36201141868</c:v>
                </c:pt>
                <c:pt idx="5877">
                  <c:v>680484.05632782017</c:v>
                </c:pt>
                <c:pt idx="5878">
                  <c:v>680545.74812943989</c:v>
                </c:pt>
                <c:pt idx="5879">
                  <c:v>680607.43741638039</c:v>
                </c:pt>
                <c:pt idx="5880">
                  <c:v>680669.124188744</c:v>
                </c:pt>
                <c:pt idx="5881">
                  <c:v>680730.8084466334</c:v>
                </c:pt>
                <c:pt idx="5882">
                  <c:v>680792.49019015103</c:v>
                </c:pt>
                <c:pt idx="5883">
                  <c:v>680854.16941939923</c:v>
                </c:pt>
                <c:pt idx="5884">
                  <c:v>680915.84613448067</c:v>
                </c:pt>
                <c:pt idx="5885">
                  <c:v>680977.52033549792</c:v>
                </c:pt>
                <c:pt idx="5886">
                  <c:v>681039.19202255318</c:v>
                </c:pt>
                <c:pt idx="5887">
                  <c:v>681100.86119574914</c:v>
                </c:pt>
                <c:pt idx="5888">
                  <c:v>681162.52785518812</c:v>
                </c:pt>
                <c:pt idx="5889">
                  <c:v>681224.19200097269</c:v>
                </c:pt>
                <c:pt idx="5890">
                  <c:v>681285.85363320529</c:v>
                </c:pt>
                <c:pt idx="5891">
                  <c:v>681347.51275198837</c:v>
                </c:pt>
                <c:pt idx="5892">
                  <c:v>681409.16935742437</c:v>
                </c:pt>
                <c:pt idx="5893">
                  <c:v>681470.82344961574</c:v>
                </c:pt>
                <c:pt idx="5894">
                  <c:v>681532.47502866504</c:v>
                </c:pt>
                <c:pt idx="5895">
                  <c:v>681594.12409467448</c:v>
                </c:pt>
                <c:pt idx="5896">
                  <c:v>681655.77064774674</c:v>
                </c:pt>
                <c:pt idx="5897">
                  <c:v>681717.41468798404</c:v>
                </c:pt>
                <c:pt idx="5898">
                  <c:v>681779.05621548893</c:v>
                </c:pt>
                <c:pt idx="5899">
                  <c:v>681840.69523036387</c:v>
                </c:pt>
                <c:pt idx="5900">
                  <c:v>681902.33173271117</c:v>
                </c:pt>
                <c:pt idx="5901">
                  <c:v>681963.96572263318</c:v>
                </c:pt>
                <c:pt idx="5902">
                  <c:v>682025.59720023256</c:v>
                </c:pt>
                <c:pt idx="5903">
                  <c:v>682087.22616561153</c:v>
                </c:pt>
                <c:pt idx="5904">
                  <c:v>682148.85261887254</c:v>
                </c:pt>
                <c:pt idx="5905">
                  <c:v>682210.47656011791</c:v>
                </c:pt>
                <c:pt idx="5906">
                  <c:v>682272.09798945033</c:v>
                </c:pt>
                <c:pt idx="5907">
                  <c:v>682333.71690697176</c:v>
                </c:pt>
                <c:pt idx="5908">
                  <c:v>682395.3333127849</c:v>
                </c:pt>
                <c:pt idx="5909">
                  <c:v>682456.94720699219</c:v>
                </c:pt>
                <c:pt idx="5910">
                  <c:v>682518.55858969572</c:v>
                </c:pt>
                <c:pt idx="5911">
                  <c:v>682580.16746099794</c:v>
                </c:pt>
                <c:pt idx="5912">
                  <c:v>682641.77382100152</c:v>
                </c:pt>
                <c:pt idx="5913">
                  <c:v>682703.37766980834</c:v>
                </c:pt>
                <c:pt idx="5914">
                  <c:v>682764.97900752106</c:v>
                </c:pt>
                <c:pt idx="5915">
                  <c:v>682826.57783424202</c:v>
                </c:pt>
                <c:pt idx="5916">
                  <c:v>682888.17415007355</c:v>
                </c:pt>
                <c:pt idx="5917">
                  <c:v>682949.76795511786</c:v>
                </c:pt>
                <c:pt idx="5918">
                  <c:v>683011.35924947751</c:v>
                </c:pt>
                <c:pt idx="5919">
                  <c:v>683072.94803325483</c:v>
                </c:pt>
                <c:pt idx="5920">
                  <c:v>683134.53430655191</c:v>
                </c:pt>
                <c:pt idx="5921">
                  <c:v>683196.11806947133</c:v>
                </c:pt>
                <c:pt idx="5922">
                  <c:v>683257.69932211528</c:v>
                </c:pt>
                <c:pt idx="5923">
                  <c:v>683319.27806458622</c:v>
                </c:pt>
                <c:pt idx="5924">
                  <c:v>683380.85429698636</c:v>
                </c:pt>
                <c:pt idx="5925">
                  <c:v>683442.42801941815</c:v>
                </c:pt>
                <c:pt idx="5926">
                  <c:v>683503.99923198379</c:v>
                </c:pt>
                <c:pt idx="5927">
                  <c:v>683565.5679347855</c:v>
                </c:pt>
                <c:pt idx="5928">
                  <c:v>683627.13412792573</c:v>
                </c:pt>
                <c:pt idx="5929">
                  <c:v>683688.69781150669</c:v>
                </c:pt>
                <c:pt idx="5930">
                  <c:v>683750.25898563082</c:v>
                </c:pt>
                <c:pt idx="5931">
                  <c:v>683811.8176504001</c:v>
                </c:pt>
                <c:pt idx="5932">
                  <c:v>683873.3738059171</c:v>
                </c:pt>
                <c:pt idx="5933">
                  <c:v>683934.92745228403</c:v>
                </c:pt>
                <c:pt idx="5934">
                  <c:v>683996.47858960321</c:v>
                </c:pt>
                <c:pt idx="5935">
                  <c:v>684058.02721797675</c:v>
                </c:pt>
                <c:pt idx="5936">
                  <c:v>684119.57333750708</c:v>
                </c:pt>
                <c:pt idx="5937">
                  <c:v>684181.11694829643</c:v>
                </c:pt>
                <c:pt idx="5938">
                  <c:v>684242.658050447</c:v>
                </c:pt>
                <c:pt idx="5939">
                  <c:v>684304.19664406113</c:v>
                </c:pt>
                <c:pt idx="5940">
                  <c:v>684365.73272924102</c:v>
                </c:pt>
                <c:pt idx="5941">
                  <c:v>684427.26630608889</c:v>
                </c:pt>
                <c:pt idx="5942">
                  <c:v>684488.79737470718</c:v>
                </c:pt>
                <c:pt idx="5943">
                  <c:v>684550.32593519788</c:v>
                </c:pt>
                <c:pt idx="5944">
                  <c:v>684611.85198766331</c:v>
                </c:pt>
                <c:pt idx="5945">
                  <c:v>684673.3755322058</c:v>
                </c:pt>
                <c:pt idx="5946">
                  <c:v>684734.89656892745</c:v>
                </c:pt>
                <c:pt idx="5947">
                  <c:v>684796.41509793059</c:v>
                </c:pt>
                <c:pt idx="5948">
                  <c:v>684857.93111931719</c:v>
                </c:pt>
                <c:pt idx="5949">
                  <c:v>684919.44463318994</c:v>
                </c:pt>
                <c:pt idx="5950">
                  <c:v>684980.95563965058</c:v>
                </c:pt>
                <c:pt idx="5951">
                  <c:v>685042.46413880168</c:v>
                </c:pt>
                <c:pt idx="5952">
                  <c:v>685103.97013074509</c:v>
                </c:pt>
                <c:pt idx="5953">
                  <c:v>685165.47361558315</c:v>
                </c:pt>
                <c:pt idx="5954">
                  <c:v>685226.97459341807</c:v>
                </c:pt>
                <c:pt idx="5955">
                  <c:v>685288.47306435229</c:v>
                </c:pt>
                <c:pt idx="5956">
                  <c:v>685349.96902848757</c:v>
                </c:pt>
                <c:pt idx="5957">
                  <c:v>685411.46248592623</c:v>
                </c:pt>
                <c:pt idx="5958">
                  <c:v>685472.95343677059</c:v>
                </c:pt>
                <c:pt idx="5959">
                  <c:v>685534.44188112277</c:v>
                </c:pt>
                <c:pt idx="5960">
                  <c:v>685595.92781908484</c:v>
                </c:pt>
                <c:pt idx="5961">
                  <c:v>685657.41125075915</c:v>
                </c:pt>
                <c:pt idx="5962">
                  <c:v>685718.89217624767</c:v>
                </c:pt>
                <c:pt idx="5963">
                  <c:v>685780.37059565261</c:v>
                </c:pt>
                <c:pt idx="5964">
                  <c:v>685841.84650907631</c:v>
                </c:pt>
                <c:pt idx="5965">
                  <c:v>685903.31991662062</c:v>
                </c:pt>
                <c:pt idx="5966">
                  <c:v>685964.79081838776</c:v>
                </c:pt>
                <c:pt idx="5967">
                  <c:v>686026.25921448006</c:v>
                </c:pt>
                <c:pt idx="5968">
                  <c:v>686087.7251049995</c:v>
                </c:pt>
                <c:pt idx="5969">
                  <c:v>686149.18849004817</c:v>
                </c:pt>
                <c:pt idx="5970">
                  <c:v>686210.64936972829</c:v>
                </c:pt>
                <c:pt idx="5971">
                  <c:v>686272.10774414195</c:v>
                </c:pt>
                <c:pt idx="5972">
                  <c:v>686333.56361339136</c:v>
                </c:pt>
                <c:pt idx="5973">
                  <c:v>686395.0169775784</c:v>
                </c:pt>
                <c:pt idx="5974">
                  <c:v>686456.4678368055</c:v>
                </c:pt>
                <c:pt idx="5975">
                  <c:v>686517.91619117453</c:v>
                </c:pt>
                <c:pt idx="5976">
                  <c:v>686579.36204078782</c:v>
                </c:pt>
                <c:pt idx="5977">
                  <c:v>686640.80538574711</c:v>
                </c:pt>
                <c:pt idx="5978">
                  <c:v>686702.24622615473</c:v>
                </c:pt>
                <c:pt idx="5979">
                  <c:v>686763.68456211279</c:v>
                </c:pt>
                <c:pt idx="5980">
                  <c:v>686825.12039372337</c:v>
                </c:pt>
                <c:pt idx="5981">
                  <c:v>686886.55372108845</c:v>
                </c:pt>
                <c:pt idx="5982">
                  <c:v>686947.98454431014</c:v>
                </c:pt>
                <c:pt idx="5983">
                  <c:v>687009.41286349064</c:v>
                </c:pt>
                <c:pt idx="5984">
                  <c:v>687070.83867873182</c:v>
                </c:pt>
                <c:pt idx="5985">
                  <c:v>687132.261990136</c:v>
                </c:pt>
                <c:pt idx="5986">
                  <c:v>687193.68279780494</c:v>
                </c:pt>
                <c:pt idx="5987">
                  <c:v>687255.10110184085</c:v>
                </c:pt>
                <c:pt idx="5988">
                  <c:v>687316.5169023457</c:v>
                </c:pt>
                <c:pt idx="5989">
                  <c:v>687377.93019942183</c:v>
                </c:pt>
                <c:pt idx="5990">
                  <c:v>687439.34099317086</c:v>
                </c:pt>
                <c:pt idx="5991">
                  <c:v>687500.74928369501</c:v>
                </c:pt>
                <c:pt idx="5992">
                  <c:v>687562.15507109661</c:v>
                </c:pt>
                <c:pt idx="5993">
                  <c:v>687623.55835547717</c:v>
                </c:pt>
                <c:pt idx="5994">
                  <c:v>687684.95913693903</c:v>
                </c:pt>
                <c:pt idx="5995">
                  <c:v>687746.35741558438</c:v>
                </c:pt>
                <c:pt idx="5996">
                  <c:v>687807.75319151476</c:v>
                </c:pt>
                <c:pt idx="5997">
                  <c:v>687869.14646483271</c:v>
                </c:pt>
                <c:pt idx="5998">
                  <c:v>687930.53723563976</c:v>
                </c:pt>
                <c:pt idx="5999">
                  <c:v>687991.92550403811</c:v>
                </c:pt>
                <c:pt idx="6000">
                  <c:v>688053.31127012975</c:v>
                </c:pt>
                <c:pt idx="6001">
                  <c:v>688114.69453401701</c:v>
                </c:pt>
                <c:pt idx="6002">
                  <c:v>688176.07529580139</c:v>
                </c:pt>
                <c:pt idx="6003">
                  <c:v>688237.453555585</c:v>
                </c:pt>
                <c:pt idx="6004">
                  <c:v>688298.82931347005</c:v>
                </c:pt>
                <c:pt idx="6005">
                  <c:v>688360.2025695584</c:v>
                </c:pt>
                <c:pt idx="6006">
                  <c:v>688421.57332395203</c:v>
                </c:pt>
                <c:pt idx="6007">
                  <c:v>688482.94157675281</c:v>
                </c:pt>
                <c:pt idx="6008">
                  <c:v>688544.30732806283</c:v>
                </c:pt>
                <c:pt idx="6009">
                  <c:v>688605.67057798395</c:v>
                </c:pt>
                <c:pt idx="6010">
                  <c:v>688667.03132661839</c:v>
                </c:pt>
                <c:pt idx="6011">
                  <c:v>688728.38957406767</c:v>
                </c:pt>
                <c:pt idx="6012">
                  <c:v>688789.74532043398</c:v>
                </c:pt>
                <c:pt idx="6013">
                  <c:v>688851.09856581944</c:v>
                </c:pt>
                <c:pt idx="6014">
                  <c:v>688912.44931032578</c:v>
                </c:pt>
                <c:pt idx="6015">
                  <c:v>688973.797554055</c:v>
                </c:pt>
                <c:pt idx="6016">
                  <c:v>689035.14329710894</c:v>
                </c:pt>
                <c:pt idx="6017">
                  <c:v>689096.48653958971</c:v>
                </c:pt>
                <c:pt idx="6018">
                  <c:v>689157.82728159917</c:v>
                </c:pt>
                <c:pt idx="6019">
                  <c:v>689219.16552323929</c:v>
                </c:pt>
                <c:pt idx="6020">
                  <c:v>689280.50126461184</c:v>
                </c:pt>
                <c:pt idx="6021">
                  <c:v>689341.83450581878</c:v>
                </c:pt>
                <c:pt idx="6022">
                  <c:v>689403.16524696222</c:v>
                </c:pt>
                <c:pt idx="6023">
                  <c:v>689464.49348814378</c:v>
                </c:pt>
                <c:pt idx="6024">
                  <c:v>689525.81922946544</c:v>
                </c:pt>
                <c:pt idx="6025">
                  <c:v>689587.14247102931</c:v>
                </c:pt>
                <c:pt idx="6026">
                  <c:v>689648.46321293712</c:v>
                </c:pt>
                <c:pt idx="6027">
                  <c:v>689709.78145529074</c:v>
                </c:pt>
                <c:pt idx="6028">
                  <c:v>689771.09719819191</c:v>
                </c:pt>
                <c:pt idx="6029">
                  <c:v>689832.41044174298</c:v>
                </c:pt>
                <c:pt idx="6030">
                  <c:v>689893.72118604532</c:v>
                </c:pt>
                <c:pt idx="6031">
                  <c:v>689955.02943120128</c:v>
                </c:pt>
                <c:pt idx="6032">
                  <c:v>690016.33517731226</c:v>
                </c:pt>
                <c:pt idx="6033">
                  <c:v>690077.63842448033</c:v>
                </c:pt>
                <c:pt idx="6034">
                  <c:v>690138.93917280738</c:v>
                </c:pt>
                <c:pt idx="6035">
                  <c:v>690200.23742239538</c:v>
                </c:pt>
                <c:pt idx="6036">
                  <c:v>690261.53317334596</c:v>
                </c:pt>
                <c:pt idx="6037">
                  <c:v>690322.82642576098</c:v>
                </c:pt>
                <c:pt idx="6038">
                  <c:v>690384.11717974243</c:v>
                </c:pt>
                <c:pt idx="6039">
                  <c:v>690445.40543539217</c:v>
                </c:pt>
                <c:pt idx="6040">
                  <c:v>690506.69119281194</c:v>
                </c:pt>
                <c:pt idx="6041">
                  <c:v>690567.97445210349</c:v>
                </c:pt>
                <c:pt idx="6042">
                  <c:v>690629.2552133688</c:v>
                </c:pt>
                <c:pt idx="6043">
                  <c:v>690690.53347670962</c:v>
                </c:pt>
                <c:pt idx="6044">
                  <c:v>690751.80924222781</c:v>
                </c:pt>
                <c:pt idx="6045">
                  <c:v>690813.08251002512</c:v>
                </c:pt>
                <c:pt idx="6046">
                  <c:v>690874.35328020342</c:v>
                </c:pt>
                <c:pt idx="6047">
                  <c:v>690935.62155286467</c:v>
                </c:pt>
                <c:pt idx="6048">
                  <c:v>690996.88732811029</c:v>
                </c:pt>
                <c:pt idx="6049">
                  <c:v>691058.15060604247</c:v>
                </c:pt>
                <c:pt idx="6050">
                  <c:v>691119.41138676275</c:v>
                </c:pt>
                <c:pt idx="6051">
                  <c:v>691180.66967037308</c:v>
                </c:pt>
                <c:pt idx="6052">
                  <c:v>691241.92545697512</c:v>
                </c:pt>
                <c:pt idx="6053">
                  <c:v>691303.17874667072</c:v>
                </c:pt>
                <c:pt idx="6054">
                  <c:v>691364.42953956162</c:v>
                </c:pt>
                <c:pt idx="6055">
                  <c:v>691425.6778357497</c:v>
                </c:pt>
                <c:pt idx="6056">
                  <c:v>691486.92363533657</c:v>
                </c:pt>
                <c:pt idx="6057">
                  <c:v>691548.16693842399</c:v>
                </c:pt>
                <c:pt idx="6058">
                  <c:v>691609.40774511383</c:v>
                </c:pt>
                <c:pt idx="6059">
                  <c:v>691670.64605550794</c:v>
                </c:pt>
                <c:pt idx="6060">
                  <c:v>691731.88186970796</c:v>
                </c:pt>
                <c:pt idx="6061">
                  <c:v>691793.11518781562</c:v>
                </c:pt>
                <c:pt idx="6062">
                  <c:v>691854.34600993257</c:v>
                </c:pt>
                <c:pt idx="6063">
                  <c:v>691915.57433616079</c:v>
                </c:pt>
                <c:pt idx="6064">
                  <c:v>691976.8001666019</c:v>
                </c:pt>
                <c:pt idx="6065">
                  <c:v>692038.02350135765</c:v>
                </c:pt>
                <c:pt idx="6066">
                  <c:v>692099.24434052967</c:v>
                </c:pt>
                <c:pt idx="6067">
                  <c:v>692160.4626842197</c:v>
                </c:pt>
                <c:pt idx="6068">
                  <c:v>692221.67853252974</c:v>
                </c:pt>
                <c:pt idx="6069">
                  <c:v>692282.89188556117</c:v>
                </c:pt>
                <c:pt idx="6070">
                  <c:v>692344.10274341574</c:v>
                </c:pt>
                <c:pt idx="6071">
                  <c:v>692405.31110619532</c:v>
                </c:pt>
                <c:pt idx="6072">
                  <c:v>692466.51697400166</c:v>
                </c:pt>
                <c:pt idx="6073">
                  <c:v>692527.72034693614</c:v>
                </c:pt>
                <c:pt idx="6074">
                  <c:v>692588.92122510087</c:v>
                </c:pt>
                <c:pt idx="6075">
                  <c:v>692650.11960859713</c:v>
                </c:pt>
                <c:pt idx="6076">
                  <c:v>692711.31549752678</c:v>
                </c:pt>
                <c:pt idx="6077">
                  <c:v>692772.50889199169</c:v>
                </c:pt>
                <c:pt idx="6078">
                  <c:v>692833.69979209325</c:v>
                </c:pt>
                <c:pt idx="6079">
                  <c:v>692894.88819793321</c:v>
                </c:pt>
                <c:pt idx="6080">
                  <c:v>692956.07410961343</c:v>
                </c:pt>
                <c:pt idx="6081">
                  <c:v>693017.25752723543</c:v>
                </c:pt>
                <c:pt idx="6082">
                  <c:v>693078.43845090072</c:v>
                </c:pt>
                <c:pt idx="6083">
                  <c:v>693139.61688071128</c:v>
                </c:pt>
                <c:pt idx="6084">
                  <c:v>693200.79281676852</c:v>
                </c:pt>
                <c:pt idx="6085">
                  <c:v>693261.96625917428</c:v>
                </c:pt>
                <c:pt idx="6086">
                  <c:v>693323.13720803009</c:v>
                </c:pt>
                <c:pt idx="6087">
                  <c:v>693384.30566343758</c:v>
                </c:pt>
                <c:pt idx="6088">
                  <c:v>693445.47162549826</c:v>
                </c:pt>
                <c:pt idx="6089">
                  <c:v>693506.635094314</c:v>
                </c:pt>
                <c:pt idx="6090">
                  <c:v>693567.79606998642</c:v>
                </c:pt>
                <c:pt idx="6091">
                  <c:v>693628.95455261692</c:v>
                </c:pt>
                <c:pt idx="6092">
                  <c:v>693690.11054230726</c:v>
                </c:pt>
                <c:pt idx="6093">
                  <c:v>693751.26403915929</c:v>
                </c:pt>
                <c:pt idx="6094">
                  <c:v>693812.41504327417</c:v>
                </c:pt>
                <c:pt idx="6095">
                  <c:v>693873.5635547539</c:v>
                </c:pt>
                <c:pt idx="6096">
                  <c:v>693934.70957369974</c:v>
                </c:pt>
                <c:pt idx="6097">
                  <c:v>693995.85310021357</c:v>
                </c:pt>
                <c:pt idx="6098">
                  <c:v>694056.9941343969</c:v>
                </c:pt>
                <c:pt idx="6099">
                  <c:v>694118.13267635135</c:v>
                </c:pt>
                <c:pt idx="6100">
                  <c:v>694179.26872617833</c:v>
                </c:pt>
                <c:pt idx="6101">
                  <c:v>694240.4022839797</c:v>
                </c:pt>
                <c:pt idx="6102">
                  <c:v>694301.53334985685</c:v>
                </c:pt>
                <c:pt idx="6103">
                  <c:v>694362.66192391142</c:v>
                </c:pt>
                <c:pt idx="6104">
                  <c:v>694423.78800624504</c:v>
                </c:pt>
                <c:pt idx="6105">
                  <c:v>694484.91159695922</c:v>
                </c:pt>
                <c:pt idx="6106">
                  <c:v>694546.03269615537</c:v>
                </c:pt>
                <c:pt idx="6107">
                  <c:v>694607.15130393533</c:v>
                </c:pt>
                <c:pt idx="6108">
                  <c:v>694668.26742040052</c:v>
                </c:pt>
                <c:pt idx="6109">
                  <c:v>694729.38104565232</c:v>
                </c:pt>
                <c:pt idx="6110">
                  <c:v>694790.49217979249</c:v>
                </c:pt>
                <c:pt idx="6111">
                  <c:v>694851.60082292266</c:v>
                </c:pt>
                <c:pt idx="6112">
                  <c:v>694912.7069751441</c:v>
                </c:pt>
                <c:pt idx="6113">
                  <c:v>694973.81063655845</c:v>
                </c:pt>
                <c:pt idx="6114">
                  <c:v>695034.91180726746</c:v>
                </c:pt>
                <c:pt idx="6115">
                  <c:v>695096.01048737229</c:v>
                </c:pt>
                <c:pt idx="6116">
                  <c:v>695157.10667697468</c:v>
                </c:pt>
                <c:pt idx="6117">
                  <c:v>695218.20037617628</c:v>
                </c:pt>
                <c:pt idx="6118">
                  <c:v>695279.29158507823</c:v>
                </c:pt>
                <c:pt idx="6119">
                  <c:v>695340.38030378218</c:v>
                </c:pt>
                <c:pt idx="6120">
                  <c:v>695401.46653238987</c:v>
                </c:pt>
                <c:pt idx="6121">
                  <c:v>695462.55027100258</c:v>
                </c:pt>
                <c:pt idx="6122">
                  <c:v>695523.63151972182</c:v>
                </c:pt>
                <c:pt idx="6123">
                  <c:v>695584.71027864912</c:v>
                </c:pt>
                <c:pt idx="6124">
                  <c:v>695645.78654788597</c:v>
                </c:pt>
                <c:pt idx="6125">
                  <c:v>695706.8603275338</c:v>
                </c:pt>
                <c:pt idx="6126">
                  <c:v>695767.93161769421</c:v>
                </c:pt>
                <c:pt idx="6127">
                  <c:v>695829.00041846861</c:v>
                </c:pt>
                <c:pt idx="6128">
                  <c:v>695890.0667299584</c:v>
                </c:pt>
                <c:pt idx="6129">
                  <c:v>695951.13055226521</c:v>
                </c:pt>
                <c:pt idx="6130">
                  <c:v>696012.19188549044</c:v>
                </c:pt>
                <c:pt idx="6131">
                  <c:v>696073.25072973536</c:v>
                </c:pt>
                <c:pt idx="6132">
                  <c:v>696134.30708510173</c:v>
                </c:pt>
                <c:pt idx="6133">
                  <c:v>696195.36095169082</c:v>
                </c:pt>
                <c:pt idx="6134">
                  <c:v>696256.41232960415</c:v>
                </c:pt>
                <c:pt idx="6135">
                  <c:v>696317.461218943</c:v>
                </c:pt>
                <c:pt idx="6136">
                  <c:v>696378.50761980901</c:v>
                </c:pt>
                <c:pt idx="6137">
                  <c:v>696439.55153230345</c:v>
                </c:pt>
                <c:pt idx="6138">
                  <c:v>696500.59295652807</c:v>
                </c:pt>
                <c:pt idx="6139">
                  <c:v>696561.63189258392</c:v>
                </c:pt>
                <c:pt idx="6140">
                  <c:v>696622.66834057251</c:v>
                </c:pt>
                <c:pt idx="6141">
                  <c:v>696683.70230059547</c:v>
                </c:pt>
                <c:pt idx="6142">
                  <c:v>696744.73377275397</c:v>
                </c:pt>
                <c:pt idx="6143">
                  <c:v>696805.76275714952</c:v>
                </c:pt>
                <c:pt idx="6144">
                  <c:v>696866.78925388353</c:v>
                </c:pt>
                <c:pt idx="6145">
                  <c:v>696927.81326305738</c:v>
                </c:pt>
                <c:pt idx="6146">
                  <c:v>696988.83478477248</c:v>
                </c:pt>
                <c:pt idx="6147">
                  <c:v>697049.85381913022</c:v>
                </c:pt>
                <c:pt idx="6148">
                  <c:v>697110.870366232</c:v>
                </c:pt>
                <c:pt idx="6149">
                  <c:v>697171.88442617911</c:v>
                </c:pt>
                <c:pt idx="6150">
                  <c:v>697232.89599907317</c:v>
                </c:pt>
                <c:pt idx="6151">
                  <c:v>697293.90508501534</c:v>
                </c:pt>
                <c:pt idx="6152">
                  <c:v>697354.91168410704</c:v>
                </c:pt>
                <c:pt idx="6153">
                  <c:v>697415.91579644964</c:v>
                </c:pt>
                <c:pt idx="6154">
                  <c:v>697476.91742214467</c:v>
                </c:pt>
                <c:pt idx="6155">
                  <c:v>697537.91656129318</c:v>
                </c:pt>
                <c:pt idx="6156">
                  <c:v>697598.91321399668</c:v>
                </c:pt>
                <c:pt idx="6157">
                  <c:v>697659.9073803568</c:v>
                </c:pt>
                <c:pt idx="6158">
                  <c:v>697720.89906047436</c:v>
                </c:pt>
                <c:pt idx="6159">
                  <c:v>697781.88825445122</c:v>
                </c:pt>
                <c:pt idx="6160">
                  <c:v>697842.8749623883</c:v>
                </c:pt>
                <c:pt idx="6161">
                  <c:v>697903.85918438702</c:v>
                </c:pt>
                <c:pt idx="6162">
                  <c:v>697964.84092054889</c:v>
                </c:pt>
                <c:pt idx="6163">
                  <c:v>698025.82017097529</c:v>
                </c:pt>
                <c:pt idx="6164">
                  <c:v>698086.79693576717</c:v>
                </c:pt>
                <c:pt idx="6165">
                  <c:v>698147.77121502615</c:v>
                </c:pt>
                <c:pt idx="6166">
                  <c:v>698208.74300885352</c:v>
                </c:pt>
                <c:pt idx="6167">
                  <c:v>698269.71231735055</c:v>
                </c:pt>
                <c:pt idx="6168">
                  <c:v>698330.67914061854</c:v>
                </c:pt>
                <c:pt idx="6169">
                  <c:v>698391.64347875863</c:v>
                </c:pt>
                <c:pt idx="6170">
                  <c:v>698452.60533187247</c:v>
                </c:pt>
                <c:pt idx="6171">
                  <c:v>698513.56470006111</c:v>
                </c:pt>
                <c:pt idx="6172">
                  <c:v>698574.52158342593</c:v>
                </c:pt>
                <c:pt idx="6173">
                  <c:v>698635.47598206811</c:v>
                </c:pt>
                <c:pt idx="6174">
                  <c:v>698696.42789608892</c:v>
                </c:pt>
                <c:pt idx="6175">
                  <c:v>698757.37732558989</c:v>
                </c:pt>
                <c:pt idx="6176">
                  <c:v>698818.32427067205</c:v>
                </c:pt>
                <c:pt idx="6177">
                  <c:v>698879.26873143669</c:v>
                </c:pt>
                <c:pt idx="6178">
                  <c:v>698940.21070798521</c:v>
                </c:pt>
                <c:pt idx="6179">
                  <c:v>699001.15020041878</c:v>
                </c:pt>
                <c:pt idx="6180">
                  <c:v>699062.08720883867</c:v>
                </c:pt>
                <c:pt idx="6181">
                  <c:v>699123.02173334605</c:v>
                </c:pt>
                <c:pt idx="6182">
                  <c:v>699183.95377404231</c:v>
                </c:pt>
                <c:pt idx="6183">
                  <c:v>699244.88333102863</c:v>
                </c:pt>
                <c:pt idx="6184">
                  <c:v>699305.81040440639</c:v>
                </c:pt>
                <c:pt idx="6185">
                  <c:v>699366.73499427654</c:v>
                </c:pt>
                <c:pt idx="6186">
                  <c:v>699427.65710074047</c:v>
                </c:pt>
                <c:pt idx="6187">
                  <c:v>699488.57672389946</c:v>
                </c:pt>
                <c:pt idx="6188">
                  <c:v>699549.49386385467</c:v>
                </c:pt>
                <c:pt idx="6189">
                  <c:v>699610.40852070739</c:v>
                </c:pt>
                <c:pt idx="6190">
                  <c:v>699671.32069455867</c:v>
                </c:pt>
                <c:pt idx="6191">
                  <c:v>699732.2303855099</c:v>
                </c:pt>
                <c:pt idx="6192">
                  <c:v>699793.13759366225</c:v>
                </c:pt>
                <c:pt idx="6193">
                  <c:v>699854.04231911688</c:v>
                </c:pt>
                <c:pt idx="6194">
                  <c:v>699914.94456197496</c:v>
                </c:pt>
                <c:pt idx="6195">
                  <c:v>699975.84432233765</c:v>
                </c:pt>
                <c:pt idx="6196">
                  <c:v>700036.74160030647</c:v>
                </c:pt>
                <c:pt idx="6197">
                  <c:v>700097.63639598212</c:v>
                </c:pt>
                <c:pt idx="6198">
                  <c:v>700158.52870946599</c:v>
                </c:pt>
                <c:pt idx="6199">
                  <c:v>700219.41854085936</c:v>
                </c:pt>
                <c:pt idx="6200">
                  <c:v>700280.30589026352</c:v>
                </c:pt>
                <c:pt idx="6201">
                  <c:v>700341.19075777929</c:v>
                </c:pt>
                <c:pt idx="6202">
                  <c:v>700402.07314350817</c:v>
                </c:pt>
                <c:pt idx="6203">
                  <c:v>700462.95304755087</c:v>
                </c:pt>
                <c:pt idx="6204">
                  <c:v>700523.83047000901</c:v>
                </c:pt>
                <c:pt idx="6205">
                  <c:v>700584.70541098353</c:v>
                </c:pt>
                <c:pt idx="6206">
                  <c:v>700645.57787057559</c:v>
                </c:pt>
                <c:pt idx="6207">
                  <c:v>700706.44784888625</c:v>
                </c:pt>
                <c:pt idx="6208">
                  <c:v>700767.31534601678</c:v>
                </c:pt>
                <c:pt idx="6209">
                  <c:v>700828.18036206847</c:v>
                </c:pt>
                <c:pt idx="6210">
                  <c:v>700889.04289714212</c:v>
                </c:pt>
                <c:pt idx="6211">
                  <c:v>700949.90295133903</c:v>
                </c:pt>
                <c:pt idx="6212">
                  <c:v>701010.76052476047</c:v>
                </c:pt>
                <c:pt idx="6213">
                  <c:v>701071.61561750737</c:v>
                </c:pt>
                <c:pt idx="6214">
                  <c:v>701132.4682296809</c:v>
                </c:pt>
                <c:pt idx="6215">
                  <c:v>701193.318361382</c:v>
                </c:pt>
                <c:pt idx="6216">
                  <c:v>701254.16601271206</c:v>
                </c:pt>
                <c:pt idx="6217">
                  <c:v>701315.01118377212</c:v>
                </c:pt>
                <c:pt idx="6218">
                  <c:v>701375.85387466324</c:v>
                </c:pt>
                <c:pt idx="6219">
                  <c:v>701436.69408548635</c:v>
                </c:pt>
                <c:pt idx="6220">
                  <c:v>701497.53181634273</c:v>
                </c:pt>
                <c:pt idx="6221">
                  <c:v>701558.36706733354</c:v>
                </c:pt>
                <c:pt idx="6222">
                  <c:v>701619.19983855961</c:v>
                </c:pt>
                <c:pt idx="6223">
                  <c:v>701680.03013012232</c:v>
                </c:pt>
                <c:pt idx="6224">
                  <c:v>701740.8579421225</c:v>
                </c:pt>
                <c:pt idx="6225">
                  <c:v>701801.68327466131</c:v>
                </c:pt>
                <c:pt idx="6226">
                  <c:v>701862.50612783991</c:v>
                </c:pt>
                <c:pt idx="6227">
                  <c:v>701923.32650175923</c:v>
                </c:pt>
                <c:pt idx="6228">
                  <c:v>701984.14439652034</c:v>
                </c:pt>
                <c:pt idx="6229">
                  <c:v>702044.95981222426</c:v>
                </c:pt>
                <c:pt idx="6230">
                  <c:v>702105.77274897229</c:v>
                </c:pt>
                <c:pt idx="6231">
                  <c:v>702166.58320686512</c:v>
                </c:pt>
                <c:pt idx="6232">
                  <c:v>702227.39118600404</c:v>
                </c:pt>
                <c:pt idx="6233">
                  <c:v>702288.19668648997</c:v>
                </c:pt>
                <c:pt idx="6234">
                  <c:v>702348.99970842421</c:v>
                </c:pt>
                <c:pt idx="6235">
                  <c:v>702409.80025190732</c:v>
                </c:pt>
                <c:pt idx="6236">
                  <c:v>702470.59831704083</c:v>
                </c:pt>
                <c:pt idx="6237">
                  <c:v>702531.39390392532</c:v>
                </c:pt>
                <c:pt idx="6238">
                  <c:v>702592.18701266195</c:v>
                </c:pt>
                <c:pt idx="6239">
                  <c:v>702652.977643352</c:v>
                </c:pt>
                <c:pt idx="6240">
                  <c:v>702713.76579609606</c:v>
                </c:pt>
                <c:pt idx="6241">
                  <c:v>702774.55147099542</c:v>
                </c:pt>
                <c:pt idx="6242">
                  <c:v>702835.3346681511</c:v>
                </c:pt>
                <c:pt idx="6243">
                  <c:v>702896.11538766383</c:v>
                </c:pt>
                <c:pt idx="6244">
                  <c:v>702956.89362963487</c:v>
                </c:pt>
                <c:pt idx="6245">
                  <c:v>703017.66939416504</c:v>
                </c:pt>
                <c:pt idx="6246">
                  <c:v>703078.44268135563</c:v>
                </c:pt>
                <c:pt idx="6247">
                  <c:v>703139.21349130722</c:v>
                </c:pt>
                <c:pt idx="6248">
                  <c:v>703199.98182412109</c:v>
                </c:pt>
                <c:pt idx="6249">
                  <c:v>703260.74767989793</c:v>
                </c:pt>
                <c:pt idx="6250">
                  <c:v>703321.51105873892</c:v>
                </c:pt>
                <c:pt idx="6251">
                  <c:v>703382.27196074498</c:v>
                </c:pt>
                <c:pt idx="6252">
                  <c:v>703443.03038601705</c:v>
                </c:pt>
                <c:pt idx="6253">
                  <c:v>703503.78633465606</c:v>
                </c:pt>
                <c:pt idx="6254">
                  <c:v>703564.53980676294</c:v>
                </c:pt>
                <c:pt idx="6255">
                  <c:v>703625.29080243886</c:v>
                </c:pt>
                <c:pt idx="6256">
                  <c:v>703686.03932178451</c:v>
                </c:pt>
                <c:pt idx="6257">
                  <c:v>703746.78536490095</c:v>
                </c:pt>
                <c:pt idx="6258">
                  <c:v>703807.52893188898</c:v>
                </c:pt>
                <c:pt idx="6259">
                  <c:v>703868.27002284979</c:v>
                </c:pt>
                <c:pt idx="6260">
                  <c:v>703929.00863788417</c:v>
                </c:pt>
                <c:pt idx="6261">
                  <c:v>703989.74477709294</c:v>
                </c:pt>
                <c:pt idx="6262">
                  <c:v>704050.47844057705</c:v>
                </c:pt>
                <c:pt idx="6263">
                  <c:v>704111.20962843753</c:v>
                </c:pt>
                <c:pt idx="6264">
                  <c:v>704171.93834077532</c:v>
                </c:pt>
                <c:pt idx="6265">
                  <c:v>704232.66457769112</c:v>
                </c:pt>
                <c:pt idx="6266">
                  <c:v>704293.38833928597</c:v>
                </c:pt>
                <c:pt idx="6267">
                  <c:v>704354.10962566093</c:v>
                </c:pt>
                <c:pt idx="6268">
                  <c:v>704414.82843691646</c:v>
                </c:pt>
                <c:pt idx="6269">
                  <c:v>704475.54477315384</c:v>
                </c:pt>
                <c:pt idx="6270">
                  <c:v>704536.2586344739</c:v>
                </c:pt>
                <c:pt idx="6271">
                  <c:v>704596.97002097731</c:v>
                </c:pt>
                <c:pt idx="6272">
                  <c:v>704657.67893276515</c:v>
                </c:pt>
                <c:pt idx="6273">
                  <c:v>704718.38536993822</c:v>
                </c:pt>
                <c:pt idx="6274">
                  <c:v>704779.08933259733</c:v>
                </c:pt>
                <c:pt idx="6275">
                  <c:v>704839.79082084342</c:v>
                </c:pt>
                <c:pt idx="6276">
                  <c:v>704900.48983477755</c:v>
                </c:pt>
                <c:pt idx="6277">
                  <c:v>704961.18637450016</c:v>
                </c:pt>
                <c:pt idx="6278">
                  <c:v>705021.88044011232</c:v>
                </c:pt>
                <c:pt idx="6279">
                  <c:v>705082.57203171495</c:v>
                </c:pt>
                <c:pt idx="6280">
                  <c:v>705143.26114940899</c:v>
                </c:pt>
                <c:pt idx="6281">
                  <c:v>705203.94779329491</c:v>
                </c:pt>
                <c:pt idx="6282">
                  <c:v>705264.63196347398</c:v>
                </c:pt>
                <c:pt idx="6283">
                  <c:v>705325.31366004643</c:v>
                </c:pt>
                <c:pt idx="6284">
                  <c:v>705385.99288311368</c:v>
                </c:pt>
                <c:pt idx="6285">
                  <c:v>705446.66963277641</c:v>
                </c:pt>
                <c:pt idx="6286">
                  <c:v>705507.34390913532</c:v>
                </c:pt>
                <c:pt idx="6287">
                  <c:v>705568.01571229135</c:v>
                </c:pt>
                <c:pt idx="6288">
                  <c:v>705628.68504234508</c:v>
                </c:pt>
                <c:pt idx="6289">
                  <c:v>705689.35189939756</c:v>
                </c:pt>
                <c:pt idx="6290">
                  <c:v>705750.01628354948</c:v>
                </c:pt>
                <c:pt idx="6291">
                  <c:v>705810.67819490179</c:v>
                </c:pt>
                <c:pt idx="6292">
                  <c:v>705871.33763355517</c:v>
                </c:pt>
                <c:pt idx="6293">
                  <c:v>705931.99459961033</c:v>
                </c:pt>
                <c:pt idx="6294">
                  <c:v>705992.64909316821</c:v>
                </c:pt>
                <c:pt idx="6295">
                  <c:v>706053.30111432949</c:v>
                </c:pt>
                <c:pt idx="6296">
                  <c:v>706113.95066319488</c:v>
                </c:pt>
                <c:pt idx="6297">
                  <c:v>706174.5977398653</c:v>
                </c:pt>
                <c:pt idx="6298">
                  <c:v>706235.24234444159</c:v>
                </c:pt>
                <c:pt idx="6299">
                  <c:v>706295.88447702432</c:v>
                </c:pt>
                <c:pt idx="6300">
                  <c:v>706356.5241377143</c:v>
                </c:pt>
                <c:pt idx="6301">
                  <c:v>706417.16132661246</c:v>
                </c:pt>
                <c:pt idx="6302">
                  <c:v>706477.79604381928</c:v>
                </c:pt>
                <c:pt idx="6303">
                  <c:v>706538.4282894358</c:v>
                </c:pt>
                <c:pt idx="6304">
                  <c:v>706599.05806356261</c:v>
                </c:pt>
                <c:pt idx="6305">
                  <c:v>706659.6853663004</c:v>
                </c:pt>
                <c:pt idx="6306">
                  <c:v>706720.31019774999</c:v>
                </c:pt>
                <c:pt idx="6307">
                  <c:v>706780.93255801219</c:v>
                </c:pt>
                <c:pt idx="6308">
                  <c:v>706841.5524471876</c:v>
                </c:pt>
                <c:pt idx="6309">
                  <c:v>706902.1698653769</c:v>
                </c:pt>
                <c:pt idx="6310">
                  <c:v>706962.78481268103</c:v>
                </c:pt>
                <c:pt idx="6311">
                  <c:v>707023.39728920045</c:v>
                </c:pt>
                <c:pt idx="6312">
                  <c:v>707084.00729503622</c:v>
                </c:pt>
                <c:pt idx="6313">
                  <c:v>707144.61483028857</c:v>
                </c:pt>
                <c:pt idx="6314">
                  <c:v>707205.21989505854</c:v>
                </c:pt>
                <c:pt idx="6315">
                  <c:v>707265.82248944673</c:v>
                </c:pt>
                <c:pt idx="6316">
                  <c:v>707326.42261355405</c:v>
                </c:pt>
                <c:pt idx="6317">
                  <c:v>707387.02026748087</c:v>
                </c:pt>
                <c:pt idx="6318">
                  <c:v>707447.61545132799</c:v>
                </c:pt>
                <c:pt idx="6319">
                  <c:v>707508.20816519624</c:v>
                </c:pt>
                <c:pt idx="6320">
                  <c:v>707568.79840918607</c:v>
                </c:pt>
                <c:pt idx="6321">
                  <c:v>707629.38618339843</c:v>
                </c:pt>
                <c:pt idx="6322">
                  <c:v>707689.97148793365</c:v>
                </c:pt>
                <c:pt idx="6323">
                  <c:v>707750.55432289257</c:v>
                </c:pt>
                <c:pt idx="6324">
                  <c:v>707811.13468837587</c:v>
                </c:pt>
                <c:pt idx="6325">
                  <c:v>707871.71258448437</c:v>
                </c:pt>
                <c:pt idx="6326">
                  <c:v>707932.28801131842</c:v>
                </c:pt>
                <c:pt idx="6327">
                  <c:v>707992.86096897884</c:v>
                </c:pt>
                <c:pt idx="6328">
                  <c:v>708053.43145756633</c:v>
                </c:pt>
                <c:pt idx="6329">
                  <c:v>708113.99947718147</c:v>
                </c:pt>
                <c:pt idx="6330">
                  <c:v>708174.56502792484</c:v>
                </c:pt>
                <c:pt idx="6331">
                  <c:v>708235.12810989725</c:v>
                </c:pt>
                <c:pt idx="6332">
                  <c:v>708295.68872319919</c:v>
                </c:pt>
                <c:pt idx="6333">
                  <c:v>708356.24686793133</c:v>
                </c:pt>
                <c:pt idx="6334">
                  <c:v>708416.80254419416</c:v>
                </c:pt>
                <c:pt idx="6335">
                  <c:v>708477.35575208848</c:v>
                </c:pt>
                <c:pt idx="6336">
                  <c:v>708537.90649171476</c:v>
                </c:pt>
                <c:pt idx="6337">
                  <c:v>708598.45476317382</c:v>
                </c:pt>
                <c:pt idx="6338">
                  <c:v>708659.00056656601</c:v>
                </c:pt>
                <c:pt idx="6339">
                  <c:v>708719.54390199203</c:v>
                </c:pt>
                <c:pt idx="6340">
                  <c:v>708780.08476955257</c:v>
                </c:pt>
                <c:pt idx="6341">
                  <c:v>708840.62316934823</c:v>
                </c:pt>
                <c:pt idx="6342">
                  <c:v>708901.15910147957</c:v>
                </c:pt>
                <c:pt idx="6343">
                  <c:v>708961.69256604696</c:v>
                </c:pt>
                <c:pt idx="6344">
                  <c:v>709022.22356315132</c:v>
                </c:pt>
                <c:pt idx="6345">
                  <c:v>709082.752092893</c:v>
                </c:pt>
                <c:pt idx="6346">
                  <c:v>709143.27815537283</c:v>
                </c:pt>
                <c:pt idx="6347">
                  <c:v>709203.80175069103</c:v>
                </c:pt>
                <c:pt idx="6348">
                  <c:v>709264.3228789483</c:v>
                </c:pt>
                <c:pt idx="6349">
                  <c:v>709324.84154024534</c:v>
                </c:pt>
                <c:pt idx="6350">
                  <c:v>709385.35773468262</c:v>
                </c:pt>
                <c:pt idx="6351">
                  <c:v>709445.87146236061</c:v>
                </c:pt>
                <c:pt idx="6352">
                  <c:v>709506.38272338</c:v>
                </c:pt>
                <c:pt idx="6353">
                  <c:v>709566.89151784126</c:v>
                </c:pt>
                <c:pt idx="6354">
                  <c:v>709627.39784584485</c:v>
                </c:pt>
                <c:pt idx="6355">
                  <c:v>709687.90170749149</c:v>
                </c:pt>
                <c:pt idx="6356">
                  <c:v>709748.40310288151</c:v>
                </c:pt>
                <c:pt idx="6357">
                  <c:v>709808.9020321155</c:v>
                </c:pt>
                <c:pt idx="6358">
                  <c:v>709869.39849529427</c:v>
                </c:pt>
                <c:pt idx="6359">
                  <c:v>709929.89249251795</c:v>
                </c:pt>
                <c:pt idx="6360">
                  <c:v>709990.38402388711</c:v>
                </c:pt>
                <c:pt idx="6361">
                  <c:v>710050.87308950245</c:v>
                </c:pt>
                <c:pt idx="6362">
                  <c:v>710111.35968946456</c:v>
                </c:pt>
                <c:pt idx="6363">
                  <c:v>710171.84382387355</c:v>
                </c:pt>
                <c:pt idx="6364">
                  <c:v>710232.32549283013</c:v>
                </c:pt>
                <c:pt idx="6365">
                  <c:v>710292.80469643499</c:v>
                </c:pt>
                <c:pt idx="6366">
                  <c:v>710353.28143478837</c:v>
                </c:pt>
                <c:pt idx="6367">
                  <c:v>710413.75570799096</c:v>
                </c:pt>
                <c:pt idx="6368">
                  <c:v>710474.22751614288</c:v>
                </c:pt>
                <c:pt idx="6369">
                  <c:v>710534.69685934496</c:v>
                </c:pt>
                <c:pt idx="6370">
                  <c:v>710595.16373769753</c:v>
                </c:pt>
                <c:pt idx="6371">
                  <c:v>710655.62815130129</c:v>
                </c:pt>
                <c:pt idx="6372">
                  <c:v>710716.09010025638</c:v>
                </c:pt>
                <c:pt idx="6373">
                  <c:v>710776.54958466336</c:v>
                </c:pt>
                <c:pt idx="6374">
                  <c:v>710837.00660462282</c:v>
                </c:pt>
                <c:pt idx="6375">
                  <c:v>710897.46116023511</c:v>
                </c:pt>
                <c:pt idx="6376">
                  <c:v>710957.91325160069</c:v>
                </c:pt>
                <c:pt idx="6377">
                  <c:v>711018.36287881993</c:v>
                </c:pt>
                <c:pt idx="6378">
                  <c:v>711078.81004199351</c:v>
                </c:pt>
                <c:pt idx="6379">
                  <c:v>711139.25474122167</c:v>
                </c:pt>
                <c:pt idx="6380">
                  <c:v>711199.69697660487</c:v>
                </c:pt>
                <c:pt idx="6381">
                  <c:v>711260.13674824347</c:v>
                </c:pt>
                <c:pt idx="6382">
                  <c:v>711320.57405623805</c:v>
                </c:pt>
                <c:pt idx="6383">
                  <c:v>711381.00890068919</c:v>
                </c:pt>
                <c:pt idx="6384">
                  <c:v>711441.4412816969</c:v>
                </c:pt>
                <c:pt idx="6385">
                  <c:v>711501.87119936175</c:v>
                </c:pt>
                <c:pt idx="6386">
                  <c:v>711562.29865378432</c:v>
                </c:pt>
                <c:pt idx="6387">
                  <c:v>711622.72364506486</c:v>
                </c:pt>
                <c:pt idx="6388">
                  <c:v>711683.14617330383</c:v>
                </c:pt>
                <c:pt idx="6389">
                  <c:v>711743.56623860158</c:v>
                </c:pt>
                <c:pt idx="6390">
                  <c:v>711803.98384105845</c:v>
                </c:pt>
                <c:pt idx="6391">
                  <c:v>711864.39898077492</c:v>
                </c:pt>
                <c:pt idx="6392">
                  <c:v>711924.81165785145</c:v>
                </c:pt>
                <c:pt idx="6393">
                  <c:v>711985.22187238815</c:v>
                </c:pt>
                <c:pt idx="6394">
                  <c:v>712045.62962448562</c:v>
                </c:pt>
                <c:pt idx="6395">
                  <c:v>712106.03491424432</c:v>
                </c:pt>
                <c:pt idx="6396">
                  <c:v>712166.43774176447</c:v>
                </c:pt>
                <c:pt idx="6397">
                  <c:v>712226.83810714644</c:v>
                </c:pt>
                <c:pt idx="6398">
                  <c:v>712287.23601049045</c:v>
                </c:pt>
                <c:pt idx="6399">
                  <c:v>712347.63145189732</c:v>
                </c:pt>
                <c:pt idx="6400">
                  <c:v>712408.02443146682</c:v>
                </c:pt>
                <c:pt idx="6401">
                  <c:v>712468.41494929977</c:v>
                </c:pt>
                <c:pt idx="6402">
                  <c:v>712528.80300549616</c:v>
                </c:pt>
                <c:pt idx="6403">
                  <c:v>712589.18860015657</c:v>
                </c:pt>
                <c:pt idx="6404">
                  <c:v>712649.57173338137</c:v>
                </c:pt>
                <c:pt idx="6405">
                  <c:v>712709.95240527065</c:v>
                </c:pt>
                <c:pt idx="6406">
                  <c:v>712770.3306159249</c:v>
                </c:pt>
                <c:pt idx="6407">
                  <c:v>712830.70636544435</c:v>
                </c:pt>
                <c:pt idx="6408">
                  <c:v>712891.07965392957</c:v>
                </c:pt>
                <c:pt idx="6409">
                  <c:v>712951.45048148057</c:v>
                </c:pt>
                <c:pt idx="6410">
                  <c:v>713011.81884819781</c:v>
                </c:pt>
                <c:pt idx="6411">
                  <c:v>713072.18475418154</c:v>
                </c:pt>
                <c:pt idx="6412">
                  <c:v>713132.5481995322</c:v>
                </c:pt>
                <c:pt idx="6413">
                  <c:v>713192.90918435005</c:v>
                </c:pt>
                <c:pt idx="6414">
                  <c:v>713253.26770873531</c:v>
                </c:pt>
                <c:pt idx="6415">
                  <c:v>713313.62377278821</c:v>
                </c:pt>
                <c:pt idx="6416">
                  <c:v>713373.97737660911</c:v>
                </c:pt>
                <c:pt idx="6417">
                  <c:v>713434.32852029847</c:v>
                </c:pt>
                <c:pt idx="6418">
                  <c:v>713494.67720395618</c:v>
                </c:pt>
                <c:pt idx="6419">
                  <c:v>713555.0234276827</c:v>
                </c:pt>
                <c:pt idx="6420">
                  <c:v>713615.36719157849</c:v>
                </c:pt>
                <c:pt idx="6421">
                  <c:v>713675.70849574369</c:v>
                </c:pt>
                <c:pt idx="6422">
                  <c:v>713736.04734027851</c:v>
                </c:pt>
                <c:pt idx="6423">
                  <c:v>713796.3837252832</c:v>
                </c:pt>
                <c:pt idx="6424">
                  <c:v>713856.71765085799</c:v>
                </c:pt>
                <c:pt idx="6425">
                  <c:v>713917.04911710334</c:v>
                </c:pt>
                <c:pt idx="6426">
                  <c:v>713977.37812411936</c:v>
                </c:pt>
                <c:pt idx="6427">
                  <c:v>714037.70467200619</c:v>
                </c:pt>
                <c:pt idx="6428">
                  <c:v>714098.02876086417</c:v>
                </c:pt>
                <c:pt idx="6429">
                  <c:v>714158.35039079364</c:v>
                </c:pt>
                <c:pt idx="6430">
                  <c:v>714218.66956189461</c:v>
                </c:pt>
                <c:pt idx="6431">
                  <c:v>714278.98627426743</c:v>
                </c:pt>
                <c:pt idx="6432">
                  <c:v>714339.30052801233</c:v>
                </c:pt>
                <c:pt idx="6433">
                  <c:v>714399.61232322955</c:v>
                </c:pt>
                <c:pt idx="6434">
                  <c:v>714459.9216600192</c:v>
                </c:pt>
                <c:pt idx="6435">
                  <c:v>714520.22853848164</c:v>
                </c:pt>
                <c:pt idx="6436">
                  <c:v>714580.53295871685</c:v>
                </c:pt>
                <c:pt idx="6437">
                  <c:v>714640.83492082532</c:v>
                </c:pt>
                <c:pt idx="6438">
                  <c:v>714701.13442490704</c:v>
                </c:pt>
                <c:pt idx="6439">
                  <c:v>714761.43147106224</c:v>
                </c:pt>
                <c:pt idx="6440">
                  <c:v>714821.72605939105</c:v>
                </c:pt>
                <c:pt idx="6441">
                  <c:v>714882.0181899938</c:v>
                </c:pt>
                <c:pt idx="6442">
                  <c:v>714942.30786297075</c:v>
                </c:pt>
                <c:pt idx="6443">
                  <c:v>715002.59507842176</c:v>
                </c:pt>
                <c:pt idx="6444">
                  <c:v>715062.87983644742</c:v>
                </c:pt>
                <c:pt idx="6445">
                  <c:v>715123.1621371475</c:v>
                </c:pt>
                <c:pt idx="6446">
                  <c:v>715183.44198062224</c:v>
                </c:pt>
                <c:pt idx="6447">
                  <c:v>715243.7193669721</c:v>
                </c:pt>
                <c:pt idx="6448">
                  <c:v>715303.99429629685</c:v>
                </c:pt>
                <c:pt idx="6449">
                  <c:v>715364.26676869683</c:v>
                </c:pt>
                <c:pt idx="6450">
                  <c:v>715424.53678427229</c:v>
                </c:pt>
                <c:pt idx="6451">
                  <c:v>715484.80434312322</c:v>
                </c:pt>
                <c:pt idx="6452">
                  <c:v>715545.06944534974</c:v>
                </c:pt>
                <c:pt idx="6453">
                  <c:v>715605.33209105209</c:v>
                </c:pt>
                <c:pt idx="6454">
                  <c:v>715665.59228033049</c:v>
                </c:pt>
                <c:pt idx="6455">
                  <c:v>715725.85001328483</c:v>
                </c:pt>
                <c:pt idx="6456">
                  <c:v>715786.10529001534</c:v>
                </c:pt>
                <c:pt idx="6457">
                  <c:v>715846.35811062227</c:v>
                </c:pt>
                <c:pt idx="6458">
                  <c:v>715906.60847520549</c:v>
                </c:pt>
                <c:pt idx="6459">
                  <c:v>715966.85638386535</c:v>
                </c:pt>
                <c:pt idx="6460">
                  <c:v>716027.10183670186</c:v>
                </c:pt>
                <c:pt idx="6461">
                  <c:v>716087.344833815</c:v>
                </c:pt>
                <c:pt idx="6462">
                  <c:v>716147.58537530503</c:v>
                </c:pt>
                <c:pt idx="6463">
                  <c:v>716207.82346127206</c:v>
                </c:pt>
                <c:pt idx="6464">
                  <c:v>716268.05909181596</c:v>
                </c:pt>
                <c:pt idx="6465">
                  <c:v>716328.29226703709</c:v>
                </c:pt>
                <c:pt idx="6466">
                  <c:v>716388.52298703534</c:v>
                </c:pt>
                <c:pt idx="6467">
                  <c:v>716448.75125191093</c:v>
                </c:pt>
                <c:pt idx="6468">
                  <c:v>716508.97706176387</c:v>
                </c:pt>
                <c:pt idx="6469">
                  <c:v>716569.20041669428</c:v>
                </c:pt>
                <c:pt idx="6470">
                  <c:v>716629.42131680204</c:v>
                </c:pt>
                <c:pt idx="6471">
                  <c:v>716689.63976218749</c:v>
                </c:pt>
                <c:pt idx="6472">
                  <c:v>716749.85575295053</c:v>
                </c:pt>
                <c:pt idx="6473">
                  <c:v>716810.06928919116</c:v>
                </c:pt>
                <c:pt idx="6474">
                  <c:v>716870.28037100972</c:v>
                </c:pt>
                <c:pt idx="6475">
                  <c:v>716930.48899850587</c:v>
                </c:pt>
                <c:pt idx="6476">
                  <c:v>716990.69517177984</c:v>
                </c:pt>
                <c:pt idx="6477">
                  <c:v>717050.89889093174</c:v>
                </c:pt>
                <c:pt idx="6478">
                  <c:v>717111.10015606147</c:v>
                </c:pt>
                <c:pt idx="6479">
                  <c:v>717171.29896726902</c:v>
                </c:pt>
                <c:pt idx="6480">
                  <c:v>717231.4953246545</c:v>
                </c:pt>
                <c:pt idx="6481">
                  <c:v>717291.68922831817</c:v>
                </c:pt>
                <c:pt idx="6482">
                  <c:v>717351.88067835965</c:v>
                </c:pt>
                <c:pt idx="6483">
                  <c:v>717412.0696748792</c:v>
                </c:pt>
                <c:pt idx="6484">
                  <c:v>717472.25621797692</c:v>
                </c:pt>
                <c:pt idx="6485">
                  <c:v>717532.44030775246</c:v>
                </c:pt>
                <c:pt idx="6486">
                  <c:v>717592.62194430595</c:v>
                </c:pt>
                <c:pt idx="6487">
                  <c:v>717652.80112773774</c:v>
                </c:pt>
                <c:pt idx="6488">
                  <c:v>717712.97785814735</c:v>
                </c:pt>
                <c:pt idx="6489">
                  <c:v>717773.15213563491</c:v>
                </c:pt>
                <c:pt idx="6490">
                  <c:v>717833.32396030053</c:v>
                </c:pt>
                <c:pt idx="6491">
                  <c:v>717893.49333224411</c:v>
                </c:pt>
                <c:pt idx="6492">
                  <c:v>717953.66025156563</c:v>
                </c:pt>
                <c:pt idx="6493">
                  <c:v>718013.8247183651</c:v>
                </c:pt>
                <c:pt idx="6494">
                  <c:v>718073.98673274252</c:v>
                </c:pt>
                <c:pt idx="6495">
                  <c:v>718134.14629479777</c:v>
                </c:pt>
                <c:pt idx="6496">
                  <c:v>718194.30340463074</c:v>
                </c:pt>
                <c:pt idx="6497">
                  <c:v>718254.45806234155</c:v>
                </c:pt>
                <c:pt idx="6498">
                  <c:v>718314.61026803008</c:v>
                </c:pt>
                <c:pt idx="6499">
                  <c:v>718374.76002179645</c:v>
                </c:pt>
                <c:pt idx="6500">
                  <c:v>718434.90732374019</c:v>
                </c:pt>
                <c:pt idx="6501">
                  <c:v>718495.05217396154</c:v>
                </c:pt>
                <c:pt idx="6502">
                  <c:v>718555.19457256049</c:v>
                </c:pt>
                <c:pt idx="6503">
                  <c:v>718615.33451963682</c:v>
                </c:pt>
                <c:pt idx="6504">
                  <c:v>718675.4720152904</c:v>
                </c:pt>
                <c:pt idx="6505">
                  <c:v>718735.60705962137</c:v>
                </c:pt>
                <c:pt idx="6506">
                  <c:v>718795.73965272959</c:v>
                </c:pt>
                <c:pt idx="6507">
                  <c:v>718855.86979471485</c:v>
                </c:pt>
                <c:pt idx="6508">
                  <c:v>718915.99748567736</c:v>
                </c:pt>
                <c:pt idx="6509">
                  <c:v>718976.12272571656</c:v>
                </c:pt>
                <c:pt idx="6510">
                  <c:v>719036.24551493267</c:v>
                </c:pt>
                <c:pt idx="6511">
                  <c:v>719096.36585342558</c:v>
                </c:pt>
                <c:pt idx="6512">
                  <c:v>719156.48374129517</c:v>
                </c:pt>
                <c:pt idx="6513">
                  <c:v>719216.59917864122</c:v>
                </c:pt>
                <c:pt idx="6514">
                  <c:v>719276.71216556372</c:v>
                </c:pt>
                <c:pt idx="6515">
                  <c:v>719336.82270216255</c:v>
                </c:pt>
                <c:pt idx="6516">
                  <c:v>719396.9307885376</c:v>
                </c:pt>
                <c:pt idx="6517">
                  <c:v>719457.03642478865</c:v>
                </c:pt>
                <c:pt idx="6518">
                  <c:v>719517.13961101568</c:v>
                </c:pt>
                <c:pt idx="6519">
                  <c:v>719577.24034731847</c:v>
                </c:pt>
                <c:pt idx="6520">
                  <c:v>719637.33863379713</c:v>
                </c:pt>
                <c:pt idx="6521">
                  <c:v>719697.43447055109</c:v>
                </c:pt>
                <c:pt idx="6522">
                  <c:v>719757.52785768046</c:v>
                </c:pt>
                <c:pt idx="6523">
                  <c:v>719817.61879528512</c:v>
                </c:pt>
                <c:pt idx="6524">
                  <c:v>719877.70728346496</c:v>
                </c:pt>
                <c:pt idx="6525">
                  <c:v>719937.79332231963</c:v>
                </c:pt>
                <c:pt idx="6526">
                  <c:v>719997.87691194902</c:v>
                </c:pt>
                <c:pt idx="6527">
                  <c:v>720057.95805245324</c:v>
                </c:pt>
                <c:pt idx="6528">
                  <c:v>720118.03674393171</c:v>
                </c:pt>
                <c:pt idx="6529">
                  <c:v>720178.11298648454</c:v>
                </c:pt>
                <c:pt idx="6530">
                  <c:v>720238.18678021128</c:v>
                </c:pt>
                <c:pt idx="6531">
                  <c:v>720298.25812521204</c:v>
                </c:pt>
                <c:pt idx="6532">
                  <c:v>720358.32702158648</c:v>
                </c:pt>
                <c:pt idx="6533">
                  <c:v>720418.39346943458</c:v>
                </c:pt>
                <c:pt idx="6534">
                  <c:v>720478.45746885589</c:v>
                </c:pt>
                <c:pt idx="6535">
                  <c:v>720538.5190199503</c:v>
                </c:pt>
                <c:pt idx="6536">
                  <c:v>720598.57812281768</c:v>
                </c:pt>
                <c:pt idx="6537">
                  <c:v>720658.6347775578</c:v>
                </c:pt>
                <c:pt idx="6538">
                  <c:v>720718.68898427044</c:v>
                </c:pt>
                <c:pt idx="6539">
                  <c:v>720778.74074305547</c:v>
                </c:pt>
                <c:pt idx="6540">
                  <c:v>720838.79005401256</c:v>
                </c:pt>
                <c:pt idx="6541">
                  <c:v>720898.83691724145</c:v>
                </c:pt>
                <c:pt idx="6542">
                  <c:v>720958.88133284205</c:v>
                </c:pt>
                <c:pt idx="6543">
                  <c:v>721018.923300914</c:v>
                </c:pt>
                <c:pt idx="6544">
                  <c:v>721078.96282155707</c:v>
                </c:pt>
                <c:pt idx="6545">
                  <c:v>721138.99989487126</c:v>
                </c:pt>
                <c:pt idx="6546">
                  <c:v>721199.03452095599</c:v>
                </c:pt>
                <c:pt idx="6547">
                  <c:v>721259.06669991114</c:v>
                </c:pt>
                <c:pt idx="6548">
                  <c:v>721319.0964318366</c:v>
                </c:pt>
                <c:pt idx="6549">
                  <c:v>721379.12371683202</c:v>
                </c:pt>
                <c:pt idx="6550">
                  <c:v>721439.14855499717</c:v>
                </c:pt>
                <c:pt idx="6551">
                  <c:v>721499.1709464317</c:v>
                </c:pt>
                <c:pt idx="6552">
                  <c:v>721559.19089123537</c:v>
                </c:pt>
                <c:pt idx="6553">
                  <c:v>721619.20838950796</c:v>
                </c:pt>
                <c:pt idx="6554">
                  <c:v>721679.22344134923</c:v>
                </c:pt>
                <c:pt idx="6555">
                  <c:v>721739.23604685871</c:v>
                </c:pt>
                <c:pt idx="6556">
                  <c:v>721799.2462061363</c:v>
                </c:pt>
                <c:pt idx="6557">
                  <c:v>721859.25391928165</c:v>
                </c:pt>
                <c:pt idx="6558">
                  <c:v>721919.25918639451</c:v>
                </c:pt>
                <c:pt idx="6559">
                  <c:v>721979.26200757455</c:v>
                </c:pt>
                <c:pt idx="6560">
                  <c:v>722039.26238292141</c:v>
                </c:pt>
                <c:pt idx="6561">
                  <c:v>722099.26031253499</c:v>
                </c:pt>
                <c:pt idx="6562">
                  <c:v>722159.2557965148</c:v>
                </c:pt>
                <c:pt idx="6563">
                  <c:v>722219.24883496051</c:v>
                </c:pt>
                <c:pt idx="6564">
                  <c:v>722279.23942797189</c:v>
                </c:pt>
                <c:pt idx="6565">
                  <c:v>722339.22757564858</c:v>
                </c:pt>
                <c:pt idx="6566">
                  <c:v>722399.21327809046</c:v>
                </c:pt>
                <c:pt idx="6567">
                  <c:v>722459.19653539686</c:v>
                </c:pt>
                <c:pt idx="6568">
                  <c:v>722519.17734766752</c:v>
                </c:pt>
                <c:pt idx="6569">
                  <c:v>722579.15571500221</c:v>
                </c:pt>
                <c:pt idx="6570">
                  <c:v>722639.13163750072</c:v>
                </c:pt>
                <c:pt idx="6571">
                  <c:v>722699.10511526244</c:v>
                </c:pt>
                <c:pt idx="6572">
                  <c:v>722759.07614838716</c:v>
                </c:pt>
                <c:pt idx="6573">
                  <c:v>722819.04473697452</c:v>
                </c:pt>
                <c:pt idx="6574">
                  <c:v>722879.01088112418</c:v>
                </c:pt>
                <c:pt idx="6575">
                  <c:v>722938.97458093578</c:v>
                </c:pt>
                <c:pt idx="6576">
                  <c:v>722998.93583650887</c:v>
                </c:pt>
                <c:pt idx="6577">
                  <c:v>723058.89464794309</c:v>
                </c:pt>
                <c:pt idx="6578">
                  <c:v>723118.85101533821</c:v>
                </c:pt>
                <c:pt idx="6579">
                  <c:v>723178.80493879376</c:v>
                </c:pt>
                <c:pt idx="6580">
                  <c:v>723238.75641840929</c:v>
                </c:pt>
                <c:pt idx="6581">
                  <c:v>723298.70545428444</c:v>
                </c:pt>
                <c:pt idx="6582">
                  <c:v>723358.65204651898</c:v>
                </c:pt>
                <c:pt idx="6583">
                  <c:v>723418.59619521245</c:v>
                </c:pt>
                <c:pt idx="6584">
                  <c:v>723478.53790046438</c:v>
                </c:pt>
                <c:pt idx="6585">
                  <c:v>723538.4771623743</c:v>
                </c:pt>
                <c:pt idx="6586">
                  <c:v>723598.41398104199</c:v>
                </c:pt>
                <c:pt idx="6587">
                  <c:v>723658.34835656697</c:v>
                </c:pt>
                <c:pt idx="6588">
                  <c:v>723718.28028904879</c:v>
                </c:pt>
                <c:pt idx="6589">
                  <c:v>723778.20977858698</c:v>
                </c:pt>
                <c:pt idx="6590">
                  <c:v>723838.1368252812</c:v>
                </c:pt>
                <c:pt idx="6591">
                  <c:v>723898.06142923119</c:v>
                </c:pt>
                <c:pt idx="6592">
                  <c:v>723957.98359053617</c:v>
                </c:pt>
                <c:pt idx="6593">
                  <c:v>724017.903309296</c:v>
                </c:pt>
                <c:pt idx="6594">
                  <c:v>724077.82058561</c:v>
                </c:pt>
                <c:pt idx="6595">
                  <c:v>724137.73541957804</c:v>
                </c:pt>
                <c:pt idx="6596">
                  <c:v>724197.64781129942</c:v>
                </c:pt>
                <c:pt idx="6597">
                  <c:v>724257.55776087381</c:v>
                </c:pt>
                <c:pt idx="6598">
                  <c:v>724317.46526840061</c:v>
                </c:pt>
                <c:pt idx="6599">
                  <c:v>724377.3703339796</c:v>
                </c:pt>
                <c:pt idx="6600">
                  <c:v>724437.2729577102</c:v>
                </c:pt>
                <c:pt idx="6601">
                  <c:v>724497.17313969182</c:v>
                </c:pt>
                <c:pt idx="6602">
                  <c:v>724557.07088002411</c:v>
                </c:pt>
                <c:pt idx="6603">
                  <c:v>724616.96617880673</c:v>
                </c:pt>
                <c:pt idx="6604">
                  <c:v>724676.85903613886</c:v>
                </c:pt>
                <c:pt idx="6605">
                  <c:v>724736.74945212028</c:v>
                </c:pt>
                <c:pt idx="6606">
                  <c:v>724796.63742685039</c:v>
                </c:pt>
                <c:pt idx="6607">
                  <c:v>724856.52296042896</c:v>
                </c:pt>
                <c:pt idx="6608">
                  <c:v>724916.40605295508</c:v>
                </c:pt>
                <c:pt idx="6609">
                  <c:v>724976.28670452861</c:v>
                </c:pt>
                <c:pt idx="6610">
                  <c:v>725036.16491524875</c:v>
                </c:pt>
                <c:pt idx="6611">
                  <c:v>725096.04068521515</c:v>
                </c:pt>
                <c:pt idx="6612">
                  <c:v>725155.91401452746</c:v>
                </c:pt>
                <c:pt idx="6613">
                  <c:v>725215.78490328486</c:v>
                </c:pt>
                <c:pt idx="6614">
                  <c:v>725275.65335158689</c:v>
                </c:pt>
                <c:pt idx="6615">
                  <c:v>725335.51935953309</c:v>
                </c:pt>
                <c:pt idx="6616">
                  <c:v>725395.38292722323</c:v>
                </c:pt>
                <c:pt idx="6617">
                  <c:v>725455.24405475624</c:v>
                </c:pt>
                <c:pt idx="6618">
                  <c:v>725515.10274223203</c:v>
                </c:pt>
                <c:pt idx="6619">
                  <c:v>725574.95898974978</c:v>
                </c:pt>
                <c:pt idx="6620">
                  <c:v>725634.81279740913</c:v>
                </c:pt>
                <c:pt idx="6621">
                  <c:v>725694.6641653094</c:v>
                </c:pt>
                <c:pt idx="6622">
                  <c:v>725754.51309355011</c:v>
                </c:pt>
                <c:pt idx="6623">
                  <c:v>725814.35958223057</c:v>
                </c:pt>
                <c:pt idx="6624">
                  <c:v>725874.20363145042</c:v>
                </c:pt>
                <c:pt idx="6625">
                  <c:v>725934.04524130898</c:v>
                </c:pt>
                <c:pt idx="6626">
                  <c:v>725993.88441190566</c:v>
                </c:pt>
                <c:pt idx="6627">
                  <c:v>726053.72114333999</c:v>
                </c:pt>
                <c:pt idx="6628">
                  <c:v>726113.5554357114</c:v>
                </c:pt>
                <c:pt idx="6629">
                  <c:v>726173.38728911919</c:v>
                </c:pt>
                <c:pt idx="6630">
                  <c:v>726233.21670366288</c:v>
                </c:pt>
                <c:pt idx="6631">
                  <c:v>726293.04367944191</c:v>
                </c:pt>
                <c:pt idx="6632">
                  <c:v>726352.86821655557</c:v>
                </c:pt>
                <c:pt idx="6633">
                  <c:v>726412.69031510339</c:v>
                </c:pt>
                <c:pt idx="6634">
                  <c:v>726472.50997518469</c:v>
                </c:pt>
                <c:pt idx="6635">
                  <c:v>726532.32719689875</c:v>
                </c:pt>
                <c:pt idx="6636">
                  <c:v>726592.14198034513</c:v>
                </c:pt>
                <c:pt idx="6637">
                  <c:v>726651.95432562334</c:v>
                </c:pt>
                <c:pt idx="6638">
                  <c:v>726711.76423283247</c:v>
                </c:pt>
                <c:pt idx="6639">
                  <c:v>726771.57170207205</c:v>
                </c:pt>
                <c:pt idx="6640">
                  <c:v>726831.37673344137</c:v>
                </c:pt>
                <c:pt idx="6641">
                  <c:v>726891.17932703998</c:v>
                </c:pt>
                <c:pt idx="6642">
                  <c:v>726950.97948296717</c:v>
                </c:pt>
                <c:pt idx="6643">
                  <c:v>727010.77720132226</c:v>
                </c:pt>
                <c:pt idx="6644">
                  <c:v>727070.57248220465</c:v>
                </c:pt>
                <c:pt idx="6645">
                  <c:v>727130.36532571353</c:v>
                </c:pt>
                <c:pt idx="6646">
                  <c:v>727190.15573194867</c:v>
                </c:pt>
                <c:pt idx="6647">
                  <c:v>727249.94370100892</c:v>
                </c:pt>
                <c:pt idx="6648">
                  <c:v>727309.72923299391</c:v>
                </c:pt>
                <c:pt idx="6649">
                  <c:v>727369.51232800307</c:v>
                </c:pt>
                <c:pt idx="6650">
                  <c:v>727429.29298613535</c:v>
                </c:pt>
                <c:pt idx="6651">
                  <c:v>727489.0712074904</c:v>
                </c:pt>
                <c:pt idx="6652">
                  <c:v>727548.84699216764</c:v>
                </c:pt>
                <c:pt idx="6653">
                  <c:v>727608.62034026603</c:v>
                </c:pt>
                <c:pt idx="6654">
                  <c:v>727668.3912518851</c:v>
                </c:pt>
                <c:pt idx="6655">
                  <c:v>727728.15972712415</c:v>
                </c:pt>
                <c:pt idx="6656">
                  <c:v>727787.92576608248</c:v>
                </c:pt>
                <c:pt idx="6657">
                  <c:v>727847.6893688594</c:v>
                </c:pt>
                <c:pt idx="6658">
                  <c:v>727907.45053555421</c:v>
                </c:pt>
                <c:pt idx="6659">
                  <c:v>727967.2092662662</c:v>
                </c:pt>
                <c:pt idx="6660">
                  <c:v>728026.96556109469</c:v>
                </c:pt>
                <c:pt idx="6661">
                  <c:v>728086.7194201391</c:v>
                </c:pt>
                <c:pt idx="6662">
                  <c:v>728146.47084349836</c:v>
                </c:pt>
                <c:pt idx="6663">
                  <c:v>728206.21983127203</c:v>
                </c:pt>
                <c:pt idx="6664">
                  <c:v>728265.9663835594</c:v>
                </c:pt>
                <c:pt idx="6665">
                  <c:v>728325.71050045965</c:v>
                </c:pt>
                <c:pt idx="6666">
                  <c:v>728385.4521820721</c:v>
                </c:pt>
                <c:pt idx="6667">
                  <c:v>728445.19142849604</c:v>
                </c:pt>
                <c:pt idx="6668">
                  <c:v>728504.92823983065</c:v>
                </c:pt>
                <c:pt idx="6669">
                  <c:v>728564.66261617525</c:v>
                </c:pt>
                <c:pt idx="6670">
                  <c:v>728624.39455762901</c:v>
                </c:pt>
                <c:pt idx="6671">
                  <c:v>728684.12406429136</c:v>
                </c:pt>
                <c:pt idx="6672">
                  <c:v>728743.85113626125</c:v>
                </c:pt>
                <c:pt idx="6673">
                  <c:v>728803.57577363821</c:v>
                </c:pt>
                <c:pt idx="6674">
                  <c:v>728863.29797652143</c:v>
                </c:pt>
                <c:pt idx="6675">
                  <c:v>728923.01774500997</c:v>
                </c:pt>
                <c:pt idx="6676">
                  <c:v>728982.73507920327</c:v>
                </c:pt>
                <c:pt idx="6677">
                  <c:v>729042.44997920049</c:v>
                </c:pt>
                <c:pt idx="6678">
                  <c:v>729102.16244510084</c:v>
                </c:pt>
                <c:pt idx="6679">
                  <c:v>729161.87247700337</c:v>
                </c:pt>
                <c:pt idx="6680">
                  <c:v>729221.58007500763</c:v>
                </c:pt>
                <c:pt idx="6681">
                  <c:v>729281.28523921256</c:v>
                </c:pt>
                <c:pt idx="6682">
                  <c:v>729340.98796971759</c:v>
                </c:pt>
                <c:pt idx="6683">
                  <c:v>729400.68826662167</c:v>
                </c:pt>
                <c:pt idx="6684">
                  <c:v>729460.3861300241</c:v>
                </c:pt>
                <c:pt idx="6685">
                  <c:v>729520.08156002406</c:v>
                </c:pt>
                <c:pt idx="6686">
                  <c:v>729579.77455672098</c:v>
                </c:pt>
                <c:pt idx="6687">
                  <c:v>729639.46512021369</c:v>
                </c:pt>
                <c:pt idx="6688">
                  <c:v>729699.15325060161</c:v>
                </c:pt>
                <c:pt idx="6689">
                  <c:v>729758.83894798369</c:v>
                </c:pt>
                <c:pt idx="6690">
                  <c:v>729818.52221245947</c:v>
                </c:pt>
                <c:pt idx="6691">
                  <c:v>729878.20304412767</c:v>
                </c:pt>
                <c:pt idx="6692">
                  <c:v>729937.88144308771</c:v>
                </c:pt>
                <c:pt idx="6693">
                  <c:v>729997.55740943877</c:v>
                </c:pt>
                <c:pt idx="6694">
                  <c:v>730057.23094327992</c:v>
                </c:pt>
                <c:pt idx="6695">
                  <c:v>730116.90204471035</c:v>
                </c:pt>
                <c:pt idx="6696">
                  <c:v>730176.57071382913</c:v>
                </c:pt>
                <c:pt idx="6697">
                  <c:v>730236.23695073568</c:v>
                </c:pt>
                <c:pt idx="6698">
                  <c:v>730295.90075552883</c:v>
                </c:pt>
                <c:pt idx="6699">
                  <c:v>730355.562128308</c:v>
                </c:pt>
                <c:pt idx="6700">
                  <c:v>730415.22106917191</c:v>
                </c:pt>
                <c:pt idx="6701">
                  <c:v>730474.8775782201</c:v>
                </c:pt>
                <c:pt idx="6702">
                  <c:v>730534.53165555152</c:v>
                </c:pt>
                <c:pt idx="6703">
                  <c:v>730594.18330126535</c:v>
                </c:pt>
                <c:pt idx="6704">
                  <c:v>730653.83251546056</c:v>
                </c:pt>
                <c:pt idx="6705">
                  <c:v>730713.47929823643</c:v>
                </c:pt>
                <c:pt idx="6706">
                  <c:v>730773.12364969193</c:v>
                </c:pt>
                <c:pt idx="6707">
                  <c:v>730832.76556992647</c:v>
                </c:pt>
                <c:pt idx="6708">
                  <c:v>730892.40505903878</c:v>
                </c:pt>
                <c:pt idx="6709">
                  <c:v>730952.04211712803</c:v>
                </c:pt>
                <c:pt idx="6710">
                  <c:v>731011.67674429354</c:v>
                </c:pt>
                <c:pt idx="6711">
                  <c:v>731071.30894063425</c:v>
                </c:pt>
                <c:pt idx="6712">
                  <c:v>731130.93870624923</c:v>
                </c:pt>
                <c:pt idx="6713">
                  <c:v>731190.56604123744</c:v>
                </c:pt>
                <c:pt idx="6714">
                  <c:v>731250.19094569818</c:v>
                </c:pt>
                <c:pt idx="6715">
                  <c:v>731309.8134197304</c:v>
                </c:pt>
                <c:pt idx="6716">
                  <c:v>731369.43346343329</c:v>
                </c:pt>
                <c:pt idx="6717">
                  <c:v>731429.05107690569</c:v>
                </c:pt>
                <c:pt idx="6718">
                  <c:v>731488.66626024677</c:v>
                </c:pt>
                <c:pt idx="6719">
                  <c:v>731548.27901355585</c:v>
                </c:pt>
                <c:pt idx="6720">
                  <c:v>731607.88933693152</c:v>
                </c:pt>
                <c:pt idx="6721">
                  <c:v>731667.49723047309</c:v>
                </c:pt>
                <c:pt idx="6722">
                  <c:v>731727.10269427963</c:v>
                </c:pt>
                <c:pt idx="6723">
                  <c:v>731786.70572845009</c:v>
                </c:pt>
                <c:pt idx="6724">
                  <c:v>731846.30633308366</c:v>
                </c:pt>
                <c:pt idx="6725">
                  <c:v>731905.90450827917</c:v>
                </c:pt>
                <c:pt idx="6726">
                  <c:v>731965.5002541357</c:v>
                </c:pt>
                <c:pt idx="6727">
                  <c:v>732025.09357075242</c:v>
                </c:pt>
                <c:pt idx="6728">
                  <c:v>732084.68445822818</c:v>
                </c:pt>
                <c:pt idx="6729">
                  <c:v>732144.27291666204</c:v>
                </c:pt>
                <c:pt idx="6730">
                  <c:v>732203.85894615296</c:v>
                </c:pt>
                <c:pt idx="6731">
                  <c:v>732263.44254680013</c:v>
                </c:pt>
                <c:pt idx="6732">
                  <c:v>732323.02371870237</c:v>
                </c:pt>
                <c:pt idx="6733">
                  <c:v>732382.60246195877</c:v>
                </c:pt>
                <c:pt idx="6734">
                  <c:v>732442.17877666827</c:v>
                </c:pt>
                <c:pt idx="6735">
                  <c:v>732501.75266292982</c:v>
                </c:pt>
                <c:pt idx="6736">
                  <c:v>732561.32412084274</c:v>
                </c:pt>
                <c:pt idx="6737">
                  <c:v>732620.89315050549</c:v>
                </c:pt>
                <c:pt idx="6738">
                  <c:v>732680.4597520174</c:v>
                </c:pt>
                <c:pt idx="6739">
                  <c:v>732740.02392547741</c:v>
                </c:pt>
                <c:pt idx="6740">
                  <c:v>732799.58567098447</c:v>
                </c:pt>
                <c:pt idx="6741">
                  <c:v>732859.14498863753</c:v>
                </c:pt>
                <c:pt idx="6742">
                  <c:v>732918.70187853544</c:v>
                </c:pt>
                <c:pt idx="6743">
                  <c:v>732978.25634077727</c:v>
                </c:pt>
                <c:pt idx="6744">
                  <c:v>733037.80837546219</c:v>
                </c:pt>
                <c:pt idx="6745">
                  <c:v>733097.3579826887</c:v>
                </c:pt>
                <c:pt idx="6746">
                  <c:v>733156.9051625561</c:v>
                </c:pt>
                <c:pt idx="6747">
                  <c:v>733216.4499151631</c:v>
                </c:pt>
                <c:pt idx="6748">
                  <c:v>733275.9922406089</c:v>
                </c:pt>
                <c:pt idx="6749">
                  <c:v>733335.53213899233</c:v>
                </c:pt>
                <c:pt idx="6750">
                  <c:v>733395.06961041223</c:v>
                </c:pt>
                <c:pt idx="6751">
                  <c:v>733454.60465496755</c:v>
                </c:pt>
                <c:pt idx="6752">
                  <c:v>733514.13727275725</c:v>
                </c:pt>
                <c:pt idx="6753">
                  <c:v>733573.66746388038</c:v>
                </c:pt>
                <c:pt idx="6754">
                  <c:v>733633.19522843556</c:v>
                </c:pt>
                <c:pt idx="6755">
                  <c:v>733692.72056652186</c:v>
                </c:pt>
                <c:pt idx="6756">
                  <c:v>733752.24347823835</c:v>
                </c:pt>
                <c:pt idx="6757">
                  <c:v>733811.76396368374</c:v>
                </c:pt>
                <c:pt idx="6758">
                  <c:v>733871.28202295699</c:v>
                </c:pt>
                <c:pt idx="6759">
                  <c:v>733930.79765615682</c:v>
                </c:pt>
                <c:pt idx="6760">
                  <c:v>733990.31086338242</c:v>
                </c:pt>
                <c:pt idx="6761">
                  <c:v>734049.8216447325</c:v>
                </c:pt>
                <c:pt idx="6762">
                  <c:v>734109.33000030601</c:v>
                </c:pt>
                <c:pt idx="6763">
                  <c:v>734168.83593020169</c:v>
                </c:pt>
                <c:pt idx="6764">
                  <c:v>734228.33943451848</c:v>
                </c:pt>
                <c:pt idx="6765">
                  <c:v>734287.84051335545</c:v>
                </c:pt>
                <c:pt idx="6766">
                  <c:v>734347.33916681132</c:v>
                </c:pt>
                <c:pt idx="6767">
                  <c:v>734406.83539498493</c:v>
                </c:pt>
                <c:pt idx="6768">
                  <c:v>734466.32919797499</c:v>
                </c:pt>
                <c:pt idx="6769">
                  <c:v>734525.82057588059</c:v>
                </c:pt>
                <c:pt idx="6770">
                  <c:v>734585.30952880066</c:v>
                </c:pt>
                <c:pt idx="6771">
                  <c:v>734644.7960568337</c:v>
                </c:pt>
                <c:pt idx="6772">
                  <c:v>734704.28016007878</c:v>
                </c:pt>
                <c:pt idx="6773">
                  <c:v>734763.76183863485</c:v>
                </c:pt>
                <c:pt idx="6774">
                  <c:v>734823.24109260051</c:v>
                </c:pt>
                <c:pt idx="6775">
                  <c:v>734882.71792207472</c:v>
                </c:pt>
                <c:pt idx="6776">
                  <c:v>734942.1923271562</c:v>
                </c:pt>
                <c:pt idx="6777">
                  <c:v>735001.66430794389</c:v>
                </c:pt>
                <c:pt idx="6778">
                  <c:v>735061.13386453665</c:v>
                </c:pt>
                <c:pt idx="6779">
                  <c:v>735120.60099703318</c:v>
                </c:pt>
                <c:pt idx="6780">
                  <c:v>735180.06570553221</c:v>
                </c:pt>
                <c:pt idx="6781">
                  <c:v>735239.52799013269</c:v>
                </c:pt>
                <c:pt idx="6782">
                  <c:v>735298.98785093357</c:v>
                </c:pt>
                <c:pt idx="6783">
                  <c:v>735358.44528803322</c:v>
                </c:pt>
                <c:pt idx="6784">
                  <c:v>735417.90030153084</c:v>
                </c:pt>
                <c:pt idx="6785">
                  <c:v>735477.3528915249</c:v>
                </c:pt>
                <c:pt idx="6786">
                  <c:v>735536.80305811448</c:v>
                </c:pt>
                <c:pt idx="6787">
                  <c:v>735596.25080139819</c:v>
                </c:pt>
                <c:pt idx="6788">
                  <c:v>735655.69612147484</c:v>
                </c:pt>
                <c:pt idx="6789">
                  <c:v>735715.13901844318</c:v>
                </c:pt>
                <c:pt idx="6790">
                  <c:v>735774.57949240215</c:v>
                </c:pt>
                <c:pt idx="6791">
                  <c:v>735834.01754345023</c:v>
                </c:pt>
                <c:pt idx="6792">
                  <c:v>735893.4531716865</c:v>
                </c:pt>
                <c:pt idx="6793">
                  <c:v>735952.88637720945</c:v>
                </c:pt>
                <c:pt idx="6794">
                  <c:v>736012.31716011802</c:v>
                </c:pt>
                <c:pt idx="6795">
                  <c:v>736071.74552051083</c:v>
                </c:pt>
                <c:pt idx="6796">
                  <c:v>736131.1714584867</c:v>
                </c:pt>
                <c:pt idx="6797">
                  <c:v>736190.59497414425</c:v>
                </c:pt>
                <c:pt idx="6798">
                  <c:v>736250.0160675823</c:v>
                </c:pt>
                <c:pt idx="6799">
                  <c:v>736309.43473889981</c:v>
                </c:pt>
                <c:pt idx="6800">
                  <c:v>736368.85098819516</c:v>
                </c:pt>
                <c:pt idx="6801">
                  <c:v>736428.26481556729</c:v>
                </c:pt>
                <c:pt idx="6802">
                  <c:v>736487.67622111482</c:v>
                </c:pt>
                <c:pt idx="6803">
                  <c:v>736547.08520493656</c:v>
                </c:pt>
                <c:pt idx="6804">
                  <c:v>736606.49176713114</c:v>
                </c:pt>
                <c:pt idx="6805">
                  <c:v>736665.89590779715</c:v>
                </c:pt>
                <c:pt idx="6806">
                  <c:v>736725.29762703343</c:v>
                </c:pt>
                <c:pt idx="6807">
                  <c:v>736784.69692493894</c:v>
                </c:pt>
                <c:pt idx="6808">
                  <c:v>736844.09380161192</c:v>
                </c:pt>
                <c:pt idx="6809">
                  <c:v>736903.48825715133</c:v>
                </c:pt>
                <c:pt idx="6810">
                  <c:v>736962.88029165578</c:v>
                </c:pt>
                <c:pt idx="6811">
                  <c:v>737022.26990522409</c:v>
                </c:pt>
                <c:pt idx="6812">
                  <c:v>737081.65709795477</c:v>
                </c:pt>
                <c:pt idx="6813">
                  <c:v>737141.04186994664</c:v>
                </c:pt>
                <c:pt idx="6814">
                  <c:v>737200.42422129819</c:v>
                </c:pt>
                <c:pt idx="6815">
                  <c:v>737259.80415210826</c:v>
                </c:pt>
                <c:pt idx="6816">
                  <c:v>737319.18166247546</c:v>
                </c:pt>
                <c:pt idx="6817">
                  <c:v>737378.55675249838</c:v>
                </c:pt>
                <c:pt idx="6818">
                  <c:v>737437.92942227575</c:v>
                </c:pt>
                <c:pt idx="6819">
                  <c:v>737497.29967190616</c:v>
                </c:pt>
                <c:pt idx="6820">
                  <c:v>737556.66750148847</c:v>
                </c:pt>
                <c:pt idx="6821">
                  <c:v>737616.03291112115</c:v>
                </c:pt>
                <c:pt idx="6822">
                  <c:v>737675.3959009028</c:v>
                </c:pt>
                <c:pt idx="6823">
                  <c:v>737734.75647093204</c:v>
                </c:pt>
                <c:pt idx="6824">
                  <c:v>737794.11462130782</c:v>
                </c:pt>
                <c:pt idx="6825">
                  <c:v>737853.47035212838</c:v>
                </c:pt>
                <c:pt idx="6826">
                  <c:v>737912.82366349257</c:v>
                </c:pt>
                <c:pt idx="6827">
                  <c:v>737972.17455549887</c:v>
                </c:pt>
                <c:pt idx="6828">
                  <c:v>738031.52302824601</c:v>
                </c:pt>
                <c:pt idx="6829">
                  <c:v>738090.86908183258</c:v>
                </c:pt>
                <c:pt idx="6830">
                  <c:v>738150.2127163572</c:v>
                </c:pt>
                <c:pt idx="6831">
                  <c:v>738209.55393191846</c:v>
                </c:pt>
                <c:pt idx="6832">
                  <c:v>738268.89272861485</c:v>
                </c:pt>
                <c:pt idx="6833">
                  <c:v>738328.2291065451</c:v>
                </c:pt>
                <c:pt idx="6834">
                  <c:v>738387.56306580768</c:v>
                </c:pt>
                <c:pt idx="6835">
                  <c:v>738446.89460650145</c:v>
                </c:pt>
                <c:pt idx="6836">
                  <c:v>738506.22372872476</c:v>
                </c:pt>
                <c:pt idx="6837">
                  <c:v>738565.55043257622</c:v>
                </c:pt>
                <c:pt idx="6838">
                  <c:v>738624.87471815443</c:v>
                </c:pt>
                <c:pt idx="6839">
                  <c:v>738684.19658555801</c:v>
                </c:pt>
                <c:pt idx="6840">
                  <c:v>738743.51603488543</c:v>
                </c:pt>
                <c:pt idx="6841">
                  <c:v>738802.83306623541</c:v>
                </c:pt>
                <c:pt idx="6842">
                  <c:v>738862.14767970634</c:v>
                </c:pt>
                <c:pt idx="6843">
                  <c:v>738921.4598753968</c:v>
                </c:pt>
                <c:pt idx="6844">
                  <c:v>738980.76965340541</c:v>
                </c:pt>
                <c:pt idx="6845">
                  <c:v>739040.07701383077</c:v>
                </c:pt>
                <c:pt idx="6846">
                  <c:v>739099.38195677137</c:v>
                </c:pt>
                <c:pt idx="6847">
                  <c:v>739158.6844823258</c:v>
                </c:pt>
                <c:pt idx="6848">
                  <c:v>739217.98459059256</c:v>
                </c:pt>
                <c:pt idx="6849">
                  <c:v>739277.28228167002</c:v>
                </c:pt>
                <c:pt idx="6850">
                  <c:v>739336.5775556569</c:v>
                </c:pt>
                <c:pt idx="6851">
                  <c:v>739395.87041265168</c:v>
                </c:pt>
                <c:pt idx="6852">
                  <c:v>739455.16085275298</c:v>
                </c:pt>
                <c:pt idx="6853">
                  <c:v>739514.44887605903</c:v>
                </c:pt>
                <c:pt idx="6854">
                  <c:v>739573.73448266857</c:v>
                </c:pt>
                <c:pt idx="6855">
                  <c:v>739633.0176726802</c:v>
                </c:pt>
                <c:pt idx="6856">
                  <c:v>739692.29844619229</c:v>
                </c:pt>
                <c:pt idx="6857">
                  <c:v>739751.57680330321</c:v>
                </c:pt>
                <c:pt idx="6858">
                  <c:v>739810.85274411167</c:v>
                </c:pt>
                <c:pt idx="6859">
                  <c:v>739870.12626871618</c:v>
                </c:pt>
                <c:pt idx="6860">
                  <c:v>739929.39737721498</c:v>
                </c:pt>
                <c:pt idx="6861">
                  <c:v>739988.66606970679</c:v>
                </c:pt>
                <c:pt idx="6862">
                  <c:v>740047.93234629009</c:v>
                </c:pt>
                <c:pt idx="6863">
                  <c:v>740107.19620706316</c:v>
                </c:pt>
                <c:pt idx="6864">
                  <c:v>740166.45765212469</c:v>
                </c:pt>
                <c:pt idx="6865">
                  <c:v>740225.71668157307</c:v>
                </c:pt>
                <c:pt idx="6866">
                  <c:v>740284.97329550667</c:v>
                </c:pt>
                <c:pt idx="6867">
                  <c:v>740344.22749402409</c:v>
                </c:pt>
                <c:pt idx="6868">
                  <c:v>740403.4792772237</c:v>
                </c:pt>
                <c:pt idx="6869">
                  <c:v>740462.7286452041</c:v>
                </c:pt>
                <c:pt idx="6870">
                  <c:v>740521.97559806344</c:v>
                </c:pt>
                <c:pt idx="6871">
                  <c:v>740581.22013590031</c:v>
                </c:pt>
                <c:pt idx="6872">
                  <c:v>740640.46225881332</c:v>
                </c:pt>
                <c:pt idx="6873">
                  <c:v>740699.70196690073</c:v>
                </c:pt>
                <c:pt idx="6874">
                  <c:v>740758.93926026102</c:v>
                </c:pt>
                <c:pt idx="6875">
                  <c:v>740818.17413899268</c:v>
                </c:pt>
                <c:pt idx="6876">
                  <c:v>740877.40660319407</c:v>
                </c:pt>
                <c:pt idx="6877">
                  <c:v>740936.63665296359</c:v>
                </c:pt>
                <c:pt idx="6878">
                  <c:v>740995.86428839958</c:v>
                </c:pt>
                <c:pt idx="6879">
                  <c:v>741055.08950960066</c:v>
                </c:pt>
                <c:pt idx="6880">
                  <c:v>741114.31231666508</c:v>
                </c:pt>
                <c:pt idx="6881">
                  <c:v>741173.53270969144</c:v>
                </c:pt>
                <c:pt idx="6882">
                  <c:v>741232.75068877777</c:v>
                </c:pt>
                <c:pt idx="6883">
                  <c:v>741291.96625402267</c:v>
                </c:pt>
                <c:pt idx="6884">
                  <c:v>741351.17940552474</c:v>
                </c:pt>
                <c:pt idx="6885">
                  <c:v>741410.39014338201</c:v>
                </c:pt>
                <c:pt idx="6886">
                  <c:v>741469.59846769331</c:v>
                </c:pt>
                <c:pt idx="6887">
                  <c:v>741528.80437855655</c:v>
                </c:pt>
                <c:pt idx="6888">
                  <c:v>741588.00787607033</c:v>
                </c:pt>
                <c:pt idx="6889">
                  <c:v>741647.20896033302</c:v>
                </c:pt>
                <c:pt idx="6890">
                  <c:v>741706.407631443</c:v>
                </c:pt>
                <c:pt idx="6891">
                  <c:v>741765.60388949851</c:v>
                </c:pt>
                <c:pt idx="6892">
                  <c:v>741824.79773459805</c:v>
                </c:pt>
                <c:pt idx="6893">
                  <c:v>741883.98916683998</c:v>
                </c:pt>
                <c:pt idx="6894">
                  <c:v>741943.17818632256</c:v>
                </c:pt>
                <c:pt idx="6895">
                  <c:v>742002.36479314417</c:v>
                </c:pt>
                <c:pt idx="6896">
                  <c:v>742061.54898740316</c:v>
                </c:pt>
                <c:pt idx="6897">
                  <c:v>742120.73076919781</c:v>
                </c:pt>
                <c:pt idx="6898">
                  <c:v>742179.9101386267</c:v>
                </c:pt>
                <c:pt idx="6899">
                  <c:v>742239.08709578787</c:v>
                </c:pt>
                <c:pt idx="6900">
                  <c:v>742298.26164077979</c:v>
                </c:pt>
                <c:pt idx="6901">
                  <c:v>742357.43377370085</c:v>
                </c:pt>
                <c:pt idx="6902">
                  <c:v>742416.60349464929</c:v>
                </c:pt>
                <c:pt idx="6903">
                  <c:v>742475.77080372337</c:v>
                </c:pt>
                <c:pt idx="6904">
                  <c:v>742534.93570102134</c:v>
                </c:pt>
                <c:pt idx="6905">
                  <c:v>742594.0981866417</c:v>
                </c:pt>
                <c:pt idx="6906">
                  <c:v>742653.25826068281</c:v>
                </c:pt>
                <c:pt idx="6907">
                  <c:v>742712.41592324269</c:v>
                </c:pt>
                <c:pt idx="6908">
                  <c:v>742771.57117441972</c:v>
                </c:pt>
                <c:pt idx="6909">
                  <c:v>742830.72401431238</c:v>
                </c:pt>
                <c:pt idx="6910">
                  <c:v>742889.87444301881</c:v>
                </c:pt>
                <c:pt idx="6911">
                  <c:v>742949.02246063738</c:v>
                </c:pt>
                <c:pt idx="6912">
                  <c:v>743008.16806726623</c:v>
                </c:pt>
                <c:pt idx="6913">
                  <c:v>743067.31126300374</c:v>
                </c:pt>
                <c:pt idx="6914">
                  <c:v>743126.45204794814</c:v>
                </c:pt>
                <c:pt idx="6915">
                  <c:v>743185.59042219783</c:v>
                </c:pt>
                <c:pt idx="6916">
                  <c:v>743244.72638585081</c:v>
                </c:pt>
                <c:pt idx="6917">
                  <c:v>743303.85993900546</c:v>
                </c:pt>
                <c:pt idx="6918">
                  <c:v>743362.99108176015</c:v>
                </c:pt>
                <c:pt idx="6919">
                  <c:v>743422.11981421313</c:v>
                </c:pt>
                <c:pt idx="6920">
                  <c:v>743481.24613646255</c:v>
                </c:pt>
                <c:pt idx="6921">
                  <c:v>743540.37004860654</c:v>
                </c:pt>
                <c:pt idx="6922">
                  <c:v>743599.49155074358</c:v>
                </c:pt>
                <c:pt idx="6923">
                  <c:v>743658.61064297182</c:v>
                </c:pt>
                <c:pt idx="6924">
                  <c:v>743717.72732538951</c:v>
                </c:pt>
                <c:pt idx="6925">
                  <c:v>743776.84159809467</c:v>
                </c:pt>
                <c:pt idx="6926">
                  <c:v>743835.9534611858</c:v>
                </c:pt>
                <c:pt idx="6927">
                  <c:v>743895.06291476102</c:v>
                </c:pt>
                <c:pt idx="6928">
                  <c:v>743954.16995891859</c:v>
                </c:pt>
                <c:pt idx="6929">
                  <c:v>744013.27459375653</c:v>
                </c:pt>
                <c:pt idx="6930">
                  <c:v>744072.37681937334</c:v>
                </c:pt>
                <c:pt idx="6931">
                  <c:v>744131.47663586703</c:v>
                </c:pt>
                <c:pt idx="6932">
                  <c:v>744190.57404333586</c:v>
                </c:pt>
                <c:pt idx="6933">
                  <c:v>744249.66904187796</c:v>
                </c:pt>
                <c:pt idx="6934">
                  <c:v>744308.76163159159</c:v>
                </c:pt>
                <c:pt idx="6935">
                  <c:v>744367.85181257501</c:v>
                </c:pt>
                <c:pt idx="6936">
                  <c:v>744426.93958492635</c:v>
                </c:pt>
                <c:pt idx="6937">
                  <c:v>744486.02494874375</c:v>
                </c:pt>
                <c:pt idx="6938">
                  <c:v>744545.10790412535</c:v>
                </c:pt>
                <c:pt idx="6939">
                  <c:v>744604.18845116941</c:v>
                </c:pt>
                <c:pt idx="6940">
                  <c:v>744663.26658997405</c:v>
                </c:pt>
                <c:pt idx="6941">
                  <c:v>744722.34232063754</c:v>
                </c:pt>
                <c:pt idx="6942">
                  <c:v>744781.41564325779</c:v>
                </c:pt>
                <c:pt idx="6943">
                  <c:v>744840.48655793315</c:v>
                </c:pt>
                <c:pt idx="6944">
                  <c:v>744899.55506476189</c:v>
                </c:pt>
                <c:pt idx="6945">
                  <c:v>744958.6211638418</c:v>
                </c:pt>
                <c:pt idx="6946">
                  <c:v>745017.68485527125</c:v>
                </c:pt>
                <c:pt idx="6947">
                  <c:v>745076.74613914848</c:v>
                </c:pt>
                <c:pt idx="6948">
                  <c:v>745135.80501557153</c:v>
                </c:pt>
                <c:pt idx="6949">
                  <c:v>745194.86148463853</c:v>
                </c:pt>
                <c:pt idx="6950">
                  <c:v>745253.9155464475</c:v>
                </c:pt>
                <c:pt idx="6951">
                  <c:v>745312.96720109659</c:v>
                </c:pt>
                <c:pt idx="6952">
                  <c:v>745372.01644868415</c:v>
                </c:pt>
                <c:pt idx="6953">
                  <c:v>745431.06328930799</c:v>
                </c:pt>
                <c:pt idx="6954">
                  <c:v>745490.10772306647</c:v>
                </c:pt>
                <c:pt idx="6955">
                  <c:v>745549.14975005749</c:v>
                </c:pt>
                <c:pt idx="6956">
                  <c:v>745608.18937037932</c:v>
                </c:pt>
                <c:pt idx="6957">
                  <c:v>745667.22658412997</c:v>
                </c:pt>
                <c:pt idx="6958">
                  <c:v>745726.26139140758</c:v>
                </c:pt>
                <c:pt idx="6959">
                  <c:v>745785.29379231017</c:v>
                </c:pt>
                <c:pt idx="6960">
                  <c:v>745844.32378693589</c:v>
                </c:pt>
                <c:pt idx="6961">
                  <c:v>745903.35137538298</c:v>
                </c:pt>
                <c:pt idx="6962">
                  <c:v>745962.37655774923</c:v>
                </c:pt>
                <c:pt idx="6963">
                  <c:v>746021.39933413279</c:v>
                </c:pt>
                <c:pt idx="6964">
                  <c:v>746080.4197046319</c:v>
                </c:pt>
                <c:pt idx="6965">
                  <c:v>746139.43766934448</c:v>
                </c:pt>
                <c:pt idx="6966">
                  <c:v>746198.45322836866</c:v>
                </c:pt>
                <c:pt idx="6967">
                  <c:v>746257.46638180246</c:v>
                </c:pt>
                <c:pt idx="6968">
                  <c:v>746316.47712974378</c:v>
                </c:pt>
                <c:pt idx="6969">
                  <c:v>746375.48547229113</c:v>
                </c:pt>
                <c:pt idx="6970">
                  <c:v>746434.49140954204</c:v>
                </c:pt>
                <c:pt idx="6971">
                  <c:v>746493.49494159489</c:v>
                </c:pt>
                <c:pt idx="6972">
                  <c:v>746552.4960685476</c:v>
                </c:pt>
                <c:pt idx="6973">
                  <c:v>746611.49479049828</c:v>
                </c:pt>
                <c:pt idx="6974">
                  <c:v>746670.49110754486</c:v>
                </c:pt>
                <c:pt idx="6975">
                  <c:v>746729.48501978547</c:v>
                </c:pt>
                <c:pt idx="6976">
                  <c:v>746788.47652731801</c:v>
                </c:pt>
                <c:pt idx="6977">
                  <c:v>746847.46563024062</c:v>
                </c:pt>
                <c:pt idx="6978">
                  <c:v>746906.45232865133</c:v>
                </c:pt>
                <c:pt idx="6979">
                  <c:v>746965.43662264792</c:v>
                </c:pt>
                <c:pt idx="6980">
                  <c:v>747024.41851232864</c:v>
                </c:pt>
                <c:pt idx="6981">
                  <c:v>747083.39799779153</c:v>
                </c:pt>
                <c:pt idx="6982">
                  <c:v>747142.37507913436</c:v>
                </c:pt>
                <c:pt idx="6983">
                  <c:v>747201.34975645528</c:v>
                </c:pt>
                <c:pt idx="6984">
                  <c:v>747260.32202985231</c:v>
                </c:pt>
                <c:pt idx="6985">
                  <c:v>747319.29189942323</c:v>
                </c:pt>
                <c:pt idx="6986">
                  <c:v>747378.25936526631</c:v>
                </c:pt>
                <c:pt idx="6987">
                  <c:v>747437.22442747932</c:v>
                </c:pt>
                <c:pt idx="6988">
                  <c:v>747496.18708616029</c:v>
                </c:pt>
                <c:pt idx="6989">
                  <c:v>747555.14734140725</c:v>
                </c:pt>
                <c:pt idx="6990">
                  <c:v>747614.10519331822</c:v>
                </c:pt>
                <c:pt idx="6991">
                  <c:v>747673.06064199109</c:v>
                </c:pt>
                <c:pt idx="6992">
                  <c:v>747732.01368752378</c:v>
                </c:pt>
                <c:pt idx="6993">
                  <c:v>747790.96433001419</c:v>
                </c:pt>
                <c:pt idx="6994">
                  <c:v>747849.91256956046</c:v>
                </c:pt>
                <c:pt idx="6995">
                  <c:v>747908.85840626038</c:v>
                </c:pt>
                <c:pt idx="6996">
                  <c:v>747967.80184021185</c:v>
                </c:pt>
                <c:pt idx="6997">
                  <c:v>748026.74287151301</c:v>
                </c:pt>
                <c:pt idx="6998">
                  <c:v>748085.68150026177</c:v>
                </c:pt>
                <c:pt idx="6999">
                  <c:v>748144.61772655591</c:v>
                </c:pt>
                <c:pt idx="7000">
                  <c:v>748203.55155049346</c:v>
                </c:pt>
                <c:pt idx="7001">
                  <c:v>748262.48297217232</c:v>
                </c:pt>
                <c:pt idx="7002">
                  <c:v>748321.4119916904</c:v>
                </c:pt>
                <c:pt idx="7003">
                  <c:v>748380.33860914572</c:v>
                </c:pt>
                <c:pt idx="7004">
                  <c:v>748439.26282463607</c:v>
                </c:pt>
                <c:pt idx="7005">
                  <c:v>748498.18463825935</c:v>
                </c:pt>
                <c:pt idx="7006">
                  <c:v>748557.10405011359</c:v>
                </c:pt>
                <c:pt idx="7007">
                  <c:v>748616.02106029657</c:v>
                </c:pt>
                <c:pt idx="7008">
                  <c:v>748674.9356689062</c:v>
                </c:pt>
                <c:pt idx="7009">
                  <c:v>748733.84787604038</c:v>
                </c:pt>
                <c:pt idx="7010">
                  <c:v>748792.75768179703</c:v>
                </c:pt>
                <c:pt idx="7011">
                  <c:v>748851.66508627404</c:v>
                </c:pt>
                <c:pt idx="7012">
                  <c:v>748910.57008956932</c:v>
                </c:pt>
                <c:pt idx="7013">
                  <c:v>748969.47269178065</c:v>
                </c:pt>
                <c:pt idx="7014">
                  <c:v>749028.37289300596</c:v>
                </c:pt>
                <c:pt idx="7015">
                  <c:v>749087.27069334325</c:v>
                </c:pt>
                <c:pt idx="7016">
                  <c:v>749146.16609289008</c:v>
                </c:pt>
                <c:pt idx="7017">
                  <c:v>749205.0590917446</c:v>
                </c:pt>
                <c:pt idx="7018">
                  <c:v>749263.94969000446</c:v>
                </c:pt>
                <c:pt idx="7019">
                  <c:v>749322.83788776759</c:v>
                </c:pt>
                <c:pt idx="7020">
                  <c:v>749381.72368513187</c:v>
                </c:pt>
                <c:pt idx="7021">
                  <c:v>749440.60708219511</c:v>
                </c:pt>
                <c:pt idx="7022">
                  <c:v>749499.48807905521</c:v>
                </c:pt>
                <c:pt idx="7023">
                  <c:v>749558.36667580984</c:v>
                </c:pt>
                <c:pt idx="7024">
                  <c:v>749617.24287255702</c:v>
                </c:pt>
                <c:pt idx="7025">
                  <c:v>749676.11666939454</c:v>
                </c:pt>
                <c:pt idx="7026">
                  <c:v>749734.98806642019</c:v>
                </c:pt>
                <c:pt idx="7027">
                  <c:v>749793.85706373188</c:v>
                </c:pt>
                <c:pt idx="7028">
                  <c:v>749852.72366142727</c:v>
                </c:pt>
                <c:pt idx="7029">
                  <c:v>749911.58785960427</c:v>
                </c:pt>
                <c:pt idx="7030">
                  <c:v>749970.44965836057</c:v>
                </c:pt>
                <c:pt idx="7031">
                  <c:v>750029.30905779416</c:v>
                </c:pt>
                <c:pt idx="7032">
                  <c:v>750088.16605800274</c:v>
                </c:pt>
                <c:pt idx="7033">
                  <c:v>750147.02065908408</c:v>
                </c:pt>
                <c:pt idx="7034">
                  <c:v>750205.8728611361</c:v>
                </c:pt>
                <c:pt idx="7035">
                  <c:v>750264.72266425646</c:v>
                </c:pt>
                <c:pt idx="7036">
                  <c:v>750323.57006854296</c:v>
                </c:pt>
                <c:pt idx="7037">
                  <c:v>750382.4150740935</c:v>
                </c:pt>
                <c:pt idx="7038">
                  <c:v>750441.25768100575</c:v>
                </c:pt>
                <c:pt idx="7039">
                  <c:v>750500.0978893775</c:v>
                </c:pt>
                <c:pt idx="7040">
                  <c:v>750558.93569930643</c:v>
                </c:pt>
                <c:pt idx="7041">
                  <c:v>750617.77111089055</c:v>
                </c:pt>
                <c:pt idx="7042">
                  <c:v>750676.60412422731</c:v>
                </c:pt>
                <c:pt idx="7043">
                  <c:v>750735.43473941484</c:v>
                </c:pt>
                <c:pt idx="7044">
                  <c:v>750794.26295655046</c:v>
                </c:pt>
                <c:pt idx="7045">
                  <c:v>750853.08877573221</c:v>
                </c:pt>
                <c:pt idx="7046">
                  <c:v>750911.91219705786</c:v>
                </c:pt>
                <c:pt idx="7047">
                  <c:v>750970.73322062497</c:v>
                </c:pt>
                <c:pt idx="7048">
                  <c:v>751029.55184653134</c:v>
                </c:pt>
                <c:pt idx="7049">
                  <c:v>751088.36807487474</c:v>
                </c:pt>
                <c:pt idx="7050">
                  <c:v>751147.18190575286</c:v>
                </c:pt>
                <c:pt idx="7051">
                  <c:v>751205.99333926348</c:v>
                </c:pt>
                <c:pt idx="7052">
                  <c:v>751264.80237550428</c:v>
                </c:pt>
                <c:pt idx="7053">
                  <c:v>751323.60901457292</c:v>
                </c:pt>
                <c:pt idx="7054">
                  <c:v>751382.41325656732</c:v>
                </c:pt>
                <c:pt idx="7055">
                  <c:v>751441.21510158502</c:v>
                </c:pt>
                <c:pt idx="7056">
                  <c:v>751500.01454972383</c:v>
                </c:pt>
                <c:pt idx="7057">
                  <c:v>751558.81160108116</c:v>
                </c:pt>
                <c:pt idx="7058">
                  <c:v>751617.60625575506</c:v>
                </c:pt>
                <c:pt idx="7059">
                  <c:v>751676.39851384307</c:v>
                </c:pt>
                <c:pt idx="7060">
                  <c:v>751735.18837544299</c:v>
                </c:pt>
                <c:pt idx="7061">
                  <c:v>751793.97584065225</c:v>
                </c:pt>
                <c:pt idx="7062">
                  <c:v>751852.76090956875</c:v>
                </c:pt>
                <c:pt idx="7063">
                  <c:v>751911.54358229018</c:v>
                </c:pt>
                <c:pt idx="7064">
                  <c:v>751970.3238589142</c:v>
                </c:pt>
                <c:pt idx="7065">
                  <c:v>752029.10173953825</c:v>
                </c:pt>
                <c:pt idx="7066">
                  <c:v>752087.87722426024</c:v>
                </c:pt>
                <c:pt idx="7067">
                  <c:v>752146.65031317784</c:v>
                </c:pt>
                <c:pt idx="7068">
                  <c:v>752205.42100638861</c:v>
                </c:pt>
                <c:pt idx="7069">
                  <c:v>752264.18930399022</c:v>
                </c:pt>
                <c:pt idx="7070">
                  <c:v>752322.95520608011</c:v>
                </c:pt>
                <c:pt idx="7071">
                  <c:v>752381.71871275641</c:v>
                </c:pt>
                <c:pt idx="7072">
                  <c:v>752440.47982411645</c:v>
                </c:pt>
                <c:pt idx="7073">
                  <c:v>752499.23854025791</c:v>
                </c:pt>
                <c:pt idx="7074">
                  <c:v>752557.99486127833</c:v>
                </c:pt>
                <c:pt idx="7075">
                  <c:v>752616.74878727552</c:v>
                </c:pt>
                <c:pt idx="7076">
                  <c:v>752675.50031834689</c:v>
                </c:pt>
                <c:pt idx="7077">
                  <c:v>752734.24945459038</c:v>
                </c:pt>
                <c:pt idx="7078">
                  <c:v>752792.99619610328</c:v>
                </c:pt>
                <c:pt idx="7079">
                  <c:v>752851.7405429834</c:v>
                </c:pt>
                <c:pt idx="7080">
                  <c:v>752910.4824953283</c:v>
                </c:pt>
                <c:pt idx="7081">
                  <c:v>752969.22205323563</c:v>
                </c:pt>
                <c:pt idx="7082">
                  <c:v>753027.95921680285</c:v>
                </c:pt>
                <c:pt idx="7083">
                  <c:v>753086.69398612774</c:v>
                </c:pt>
                <c:pt idx="7084">
                  <c:v>753145.42636130773</c:v>
                </c:pt>
                <c:pt idx="7085">
                  <c:v>753204.15634244052</c:v>
                </c:pt>
                <c:pt idx="7086">
                  <c:v>753262.88392962364</c:v>
                </c:pt>
                <c:pt idx="7087">
                  <c:v>753321.60912295466</c:v>
                </c:pt>
                <c:pt idx="7088">
                  <c:v>753380.33192253113</c:v>
                </c:pt>
                <c:pt idx="7089">
                  <c:v>753439.05232845095</c:v>
                </c:pt>
                <c:pt idx="7090">
                  <c:v>753497.77034081123</c:v>
                </c:pt>
                <c:pt idx="7091">
                  <c:v>753556.48595970974</c:v>
                </c:pt>
                <c:pt idx="7092">
                  <c:v>753615.19918524404</c:v>
                </c:pt>
                <c:pt idx="7093">
                  <c:v>753673.91001751169</c:v>
                </c:pt>
                <c:pt idx="7094">
                  <c:v>753732.61845661025</c:v>
                </c:pt>
                <c:pt idx="7095">
                  <c:v>753791.32450263714</c:v>
                </c:pt>
                <c:pt idx="7096">
                  <c:v>753850.02815569018</c:v>
                </c:pt>
                <c:pt idx="7097">
                  <c:v>753908.72941586666</c:v>
                </c:pt>
                <c:pt idx="7098">
                  <c:v>753967.42828326416</c:v>
                </c:pt>
                <c:pt idx="7099">
                  <c:v>754026.12475798035</c:v>
                </c:pt>
                <c:pt idx="7100">
                  <c:v>754084.81884011265</c:v>
                </c:pt>
                <c:pt idx="7101">
                  <c:v>754143.51052975864</c:v>
                </c:pt>
                <c:pt idx="7102">
                  <c:v>754202.19982701575</c:v>
                </c:pt>
                <c:pt idx="7103">
                  <c:v>754260.88673198165</c:v>
                </c:pt>
                <c:pt idx="7104">
                  <c:v>754319.57124475378</c:v>
                </c:pt>
                <c:pt idx="7105">
                  <c:v>754378.25336542958</c:v>
                </c:pt>
                <c:pt idx="7106">
                  <c:v>754436.93309410661</c:v>
                </c:pt>
                <c:pt idx="7107">
                  <c:v>754495.61043088243</c:v>
                </c:pt>
                <c:pt idx="7108">
                  <c:v>754554.28537585447</c:v>
                </c:pt>
                <c:pt idx="7109">
                  <c:v>754612.95792912017</c:v>
                </c:pt>
                <c:pt idx="7110">
                  <c:v>754671.62809077709</c:v>
                </c:pt>
                <c:pt idx="7111">
                  <c:v>754730.2958609229</c:v>
                </c:pt>
                <c:pt idx="7112">
                  <c:v>754788.9612396548</c:v>
                </c:pt>
                <c:pt idx="7113">
                  <c:v>754847.62422707037</c:v>
                </c:pt>
                <c:pt idx="7114">
                  <c:v>754906.28482326702</c:v>
                </c:pt>
                <c:pt idx="7115">
                  <c:v>754964.94302834233</c:v>
                </c:pt>
                <c:pt idx="7116">
                  <c:v>755023.59884239372</c:v>
                </c:pt>
                <c:pt idx="7117">
                  <c:v>755082.25226551865</c:v>
                </c:pt>
                <c:pt idx="7118">
                  <c:v>755140.90329781454</c:v>
                </c:pt>
                <c:pt idx="7119">
                  <c:v>755199.55193937907</c:v>
                </c:pt>
                <c:pt idx="7120">
                  <c:v>755258.19819030934</c:v>
                </c:pt>
                <c:pt idx="7121">
                  <c:v>755316.84205070301</c:v>
                </c:pt>
                <c:pt idx="7122">
                  <c:v>755375.48352065752</c:v>
                </c:pt>
                <c:pt idx="7123">
                  <c:v>755434.1226002702</c:v>
                </c:pt>
                <c:pt idx="7124">
                  <c:v>755492.7592896386</c:v>
                </c:pt>
                <c:pt idx="7125">
                  <c:v>755551.39358886005</c:v>
                </c:pt>
                <c:pt idx="7126">
                  <c:v>755610.0254980321</c:v>
                </c:pt>
                <c:pt idx="7127">
                  <c:v>755668.6550172522</c:v>
                </c:pt>
                <c:pt idx="7128">
                  <c:v>755727.28214661754</c:v>
                </c:pt>
                <c:pt idx="7129">
                  <c:v>755785.90688622568</c:v>
                </c:pt>
                <c:pt idx="7130">
                  <c:v>755844.52923617407</c:v>
                </c:pt>
                <c:pt idx="7131">
                  <c:v>755903.14919656003</c:v>
                </c:pt>
                <c:pt idx="7132">
                  <c:v>755961.76676748099</c:v>
                </c:pt>
                <c:pt idx="7133">
                  <c:v>756020.3819490344</c:v>
                </c:pt>
                <c:pt idx="7134">
                  <c:v>756078.99474131758</c:v>
                </c:pt>
                <c:pt idx="7135">
                  <c:v>756137.60514442809</c:v>
                </c:pt>
                <c:pt idx="7136">
                  <c:v>756196.21315846313</c:v>
                </c:pt>
                <c:pt idx="7137">
                  <c:v>756254.81878352014</c:v>
                </c:pt>
                <c:pt idx="7138">
                  <c:v>756313.42201969645</c:v>
                </c:pt>
                <c:pt idx="7139">
                  <c:v>756372.02286708949</c:v>
                </c:pt>
                <c:pt idx="7140">
                  <c:v>756430.62132579659</c:v>
                </c:pt>
                <c:pt idx="7141">
                  <c:v>756489.21739591518</c:v>
                </c:pt>
                <c:pt idx="7142">
                  <c:v>756547.8110775426</c:v>
                </c:pt>
                <c:pt idx="7143">
                  <c:v>756606.40237077617</c:v>
                </c:pt>
                <c:pt idx="7144">
                  <c:v>756664.99127571343</c:v>
                </c:pt>
                <c:pt idx="7145">
                  <c:v>756723.57779245148</c:v>
                </c:pt>
                <c:pt idx="7146">
                  <c:v>756782.16192108777</c:v>
                </c:pt>
                <c:pt idx="7147">
                  <c:v>756840.74366171961</c:v>
                </c:pt>
                <c:pt idx="7148">
                  <c:v>756899.32301444444</c:v>
                </c:pt>
                <c:pt idx="7149">
                  <c:v>756957.89997935947</c:v>
                </c:pt>
                <c:pt idx="7150">
                  <c:v>757016.47455656214</c:v>
                </c:pt>
                <c:pt idx="7151">
                  <c:v>757075.04674614966</c:v>
                </c:pt>
                <c:pt idx="7152">
                  <c:v>757133.61654821958</c:v>
                </c:pt>
                <c:pt idx="7153">
                  <c:v>757192.18396286899</c:v>
                </c:pt>
                <c:pt idx="7154">
                  <c:v>757250.74899019522</c:v>
                </c:pt>
                <c:pt idx="7155">
                  <c:v>757309.31163029571</c:v>
                </c:pt>
                <c:pt idx="7156">
                  <c:v>757367.87188326765</c:v>
                </c:pt>
                <c:pt idx="7157">
                  <c:v>757426.42974920839</c:v>
                </c:pt>
                <c:pt idx="7158">
                  <c:v>757484.98522821523</c:v>
                </c:pt>
                <c:pt idx="7159">
                  <c:v>757543.5383203855</c:v>
                </c:pt>
                <c:pt idx="7160">
                  <c:v>757602.08902581641</c:v>
                </c:pt>
                <c:pt idx="7161">
                  <c:v>757660.63734460541</c:v>
                </c:pt>
                <c:pt idx="7162">
                  <c:v>757719.18327684957</c:v>
                </c:pt>
                <c:pt idx="7163">
                  <c:v>757777.72682264633</c:v>
                </c:pt>
                <c:pt idx="7164">
                  <c:v>757836.26798209292</c:v>
                </c:pt>
                <c:pt idx="7165">
                  <c:v>757894.80675528664</c:v>
                </c:pt>
                <c:pt idx="7166">
                  <c:v>757953.34314232471</c:v>
                </c:pt>
                <c:pt idx="7167">
                  <c:v>758011.87714330433</c:v>
                </c:pt>
                <c:pt idx="7168">
                  <c:v>758070.40875832282</c:v>
                </c:pt>
                <c:pt idx="7169">
                  <c:v>758128.93798747764</c:v>
                </c:pt>
                <c:pt idx="7170">
                  <c:v>758187.46483086573</c:v>
                </c:pt>
                <c:pt idx="7171">
                  <c:v>758245.98928858445</c:v>
                </c:pt>
                <c:pt idx="7172">
                  <c:v>758304.51136073109</c:v>
                </c:pt>
                <c:pt idx="7173">
                  <c:v>758363.03104740288</c:v>
                </c:pt>
                <c:pt idx="7174">
                  <c:v>758421.54834869702</c:v>
                </c:pt>
                <c:pt idx="7175">
                  <c:v>758480.06326471071</c:v>
                </c:pt>
                <c:pt idx="7176">
                  <c:v>758538.57579554128</c:v>
                </c:pt>
                <c:pt idx="7177">
                  <c:v>758597.08594128583</c:v>
                </c:pt>
                <c:pt idx="7178">
                  <c:v>758655.59370204178</c:v>
                </c:pt>
                <c:pt idx="7179">
                  <c:v>758714.09907790611</c:v>
                </c:pt>
                <c:pt idx="7180">
                  <c:v>758772.60206897615</c:v>
                </c:pt>
                <c:pt idx="7181">
                  <c:v>758831.1026753491</c:v>
                </c:pt>
                <c:pt idx="7182">
                  <c:v>758889.60089712217</c:v>
                </c:pt>
                <c:pt idx="7183">
                  <c:v>758948.09673439257</c:v>
                </c:pt>
                <c:pt idx="7184">
                  <c:v>759006.59018725751</c:v>
                </c:pt>
                <c:pt idx="7185">
                  <c:v>759065.08125581418</c:v>
                </c:pt>
                <c:pt idx="7186">
                  <c:v>759123.5699401598</c:v>
                </c:pt>
                <c:pt idx="7187">
                  <c:v>759182.05624039145</c:v>
                </c:pt>
                <c:pt idx="7188">
                  <c:v>759240.54015660635</c:v>
                </c:pt>
                <c:pt idx="7189">
                  <c:v>759299.0216889017</c:v>
                </c:pt>
                <c:pt idx="7190">
                  <c:v>759357.50083737459</c:v>
                </c:pt>
                <c:pt idx="7191">
                  <c:v>759415.97760212235</c:v>
                </c:pt>
                <c:pt idx="7192">
                  <c:v>759474.45198324206</c:v>
                </c:pt>
                <c:pt idx="7193">
                  <c:v>759532.92398083082</c:v>
                </c:pt>
                <c:pt idx="7194">
                  <c:v>759591.39359498583</c:v>
                </c:pt>
                <c:pt idx="7195">
                  <c:v>759649.86082580441</c:v>
                </c:pt>
                <c:pt idx="7196">
                  <c:v>759708.32567338343</c:v>
                </c:pt>
                <c:pt idx="7197">
                  <c:v>759766.7881378202</c:v>
                </c:pt>
                <c:pt idx="7198">
                  <c:v>759825.24821921182</c:v>
                </c:pt>
                <c:pt idx="7199">
                  <c:v>759883.70591765537</c:v>
                </c:pt>
                <c:pt idx="7200">
                  <c:v>759942.16123324807</c:v>
                </c:pt>
                <c:pt idx="7201">
                  <c:v>760000.61416608712</c:v>
                </c:pt>
                <c:pt idx="7202">
                  <c:v>760059.06471626949</c:v>
                </c:pt>
                <c:pt idx="7203">
                  <c:v>760117.51288389252</c:v>
                </c:pt>
                <c:pt idx="7204">
                  <c:v>760175.95866905304</c:v>
                </c:pt>
                <c:pt idx="7205">
                  <c:v>760234.40207184828</c:v>
                </c:pt>
                <c:pt idx="7206">
                  <c:v>760292.84309237532</c:v>
                </c:pt>
                <c:pt idx="7207">
                  <c:v>760351.28173073137</c:v>
                </c:pt>
                <c:pt idx="7208">
                  <c:v>760409.71798701352</c:v>
                </c:pt>
                <c:pt idx="7209">
                  <c:v>760468.15186131874</c:v>
                </c:pt>
                <c:pt idx="7210">
                  <c:v>760526.58335374424</c:v>
                </c:pt>
                <c:pt idx="7211">
                  <c:v>760585.01246438711</c:v>
                </c:pt>
                <c:pt idx="7212">
                  <c:v>760643.43919334444</c:v>
                </c:pt>
                <c:pt idx="7213">
                  <c:v>760701.86354071321</c:v>
                </c:pt>
                <c:pt idx="7214">
                  <c:v>760760.28550659062</c:v>
                </c:pt>
                <c:pt idx="7215">
                  <c:v>760818.70509107364</c:v>
                </c:pt>
                <c:pt idx="7216">
                  <c:v>760877.12229425937</c:v>
                </c:pt>
                <c:pt idx="7217">
                  <c:v>760935.5371162449</c:v>
                </c:pt>
                <c:pt idx="7218">
                  <c:v>760993.94955712731</c:v>
                </c:pt>
                <c:pt idx="7219">
                  <c:v>761052.35961700371</c:v>
                </c:pt>
                <c:pt idx="7220">
                  <c:v>761110.76729597105</c:v>
                </c:pt>
                <c:pt idx="7221">
                  <c:v>761169.17259412631</c:v>
                </c:pt>
                <c:pt idx="7222">
                  <c:v>761227.57551156671</c:v>
                </c:pt>
                <c:pt idx="7223">
                  <c:v>761285.97604838922</c:v>
                </c:pt>
                <c:pt idx="7224">
                  <c:v>761344.3742046908</c:v>
                </c:pt>
                <c:pt idx="7225">
                  <c:v>761402.76998056867</c:v>
                </c:pt>
                <c:pt idx="7226">
                  <c:v>761461.16337611969</c:v>
                </c:pt>
                <c:pt idx="7227">
                  <c:v>761519.55439144105</c:v>
                </c:pt>
                <c:pt idx="7228">
                  <c:v>761577.94302662963</c:v>
                </c:pt>
                <c:pt idx="7229">
                  <c:v>761636.3292817825</c:v>
                </c:pt>
                <c:pt idx="7230">
                  <c:v>761694.71315699664</c:v>
                </c:pt>
                <c:pt idx="7231">
                  <c:v>761753.09465236904</c:v>
                </c:pt>
                <c:pt idx="7232">
                  <c:v>761811.47376799677</c:v>
                </c:pt>
                <c:pt idx="7233">
                  <c:v>761869.85050397681</c:v>
                </c:pt>
                <c:pt idx="7234">
                  <c:v>761928.22486040625</c:v>
                </c:pt>
                <c:pt idx="7235">
                  <c:v>761986.59683738207</c:v>
                </c:pt>
                <c:pt idx="7236">
                  <c:v>762044.96643500112</c:v>
                </c:pt>
                <c:pt idx="7237">
                  <c:v>762103.33365336037</c:v>
                </c:pt>
                <c:pt idx="7238">
                  <c:v>762161.69849255693</c:v>
                </c:pt>
                <c:pt idx="7239">
                  <c:v>762220.06095268775</c:v>
                </c:pt>
                <c:pt idx="7240">
                  <c:v>762278.42103384982</c:v>
                </c:pt>
                <c:pt idx="7241">
                  <c:v>762336.77873614011</c:v>
                </c:pt>
                <c:pt idx="7242">
                  <c:v>762395.1340596556</c:v>
                </c:pt>
                <c:pt idx="7243">
                  <c:v>762453.48700449325</c:v>
                </c:pt>
                <c:pt idx="7244">
                  <c:v>762511.83757074992</c:v>
                </c:pt>
                <c:pt idx="7245">
                  <c:v>762570.1857585226</c:v>
                </c:pt>
                <c:pt idx="7246">
                  <c:v>762628.53156790824</c:v>
                </c:pt>
                <c:pt idx="7247">
                  <c:v>762686.87499900383</c:v>
                </c:pt>
                <c:pt idx="7248">
                  <c:v>762745.21605190635</c:v>
                </c:pt>
                <c:pt idx="7249">
                  <c:v>762803.55472671275</c:v>
                </c:pt>
                <c:pt idx="7250">
                  <c:v>762861.89102352003</c:v>
                </c:pt>
                <c:pt idx="7251">
                  <c:v>762920.22494242492</c:v>
                </c:pt>
                <c:pt idx="7252">
                  <c:v>762978.55648352439</c:v>
                </c:pt>
                <c:pt idx="7253">
                  <c:v>763036.88564691541</c:v>
                </c:pt>
                <c:pt idx="7254">
                  <c:v>763095.21243269485</c:v>
                </c:pt>
                <c:pt idx="7255">
                  <c:v>763153.53684095968</c:v>
                </c:pt>
                <c:pt idx="7256">
                  <c:v>763211.85887180688</c:v>
                </c:pt>
                <c:pt idx="7257">
                  <c:v>763270.17852533329</c:v>
                </c:pt>
                <c:pt idx="7258">
                  <c:v>763328.4958016359</c:v>
                </c:pt>
                <c:pt idx="7259">
                  <c:v>763386.81070081145</c:v>
                </c:pt>
                <c:pt idx="7260">
                  <c:v>763445.1232229569</c:v>
                </c:pt>
                <c:pt idx="7261">
                  <c:v>763503.43336816912</c:v>
                </c:pt>
                <c:pt idx="7262">
                  <c:v>763561.74113654497</c:v>
                </c:pt>
                <c:pt idx="7263">
                  <c:v>763620.04652818141</c:v>
                </c:pt>
                <c:pt idx="7264">
                  <c:v>763678.34954317531</c:v>
                </c:pt>
                <c:pt idx="7265">
                  <c:v>763736.65018162352</c:v>
                </c:pt>
                <c:pt idx="7266">
                  <c:v>763794.94844362303</c:v>
                </c:pt>
                <c:pt idx="7267">
                  <c:v>763853.24432927056</c:v>
                </c:pt>
                <c:pt idx="7268">
                  <c:v>763911.53783866297</c:v>
                </c:pt>
                <c:pt idx="7269">
                  <c:v>763969.82897189725</c:v>
                </c:pt>
                <c:pt idx="7270">
                  <c:v>764028.11772907013</c:v>
                </c:pt>
                <c:pt idx="7271">
                  <c:v>764086.40411027858</c:v>
                </c:pt>
                <c:pt idx="7272">
                  <c:v>764144.68811561936</c:v>
                </c:pt>
                <c:pt idx="7273">
                  <c:v>764202.96974518942</c:v>
                </c:pt>
                <c:pt idx="7274">
                  <c:v>764261.24899908551</c:v>
                </c:pt>
                <c:pt idx="7275">
                  <c:v>764319.52587740438</c:v>
                </c:pt>
                <c:pt idx="7276">
                  <c:v>764377.80038024299</c:v>
                </c:pt>
                <c:pt idx="7277">
                  <c:v>764436.07250769821</c:v>
                </c:pt>
                <c:pt idx="7278">
                  <c:v>764494.34225986677</c:v>
                </c:pt>
                <c:pt idx="7279">
                  <c:v>764552.60963684553</c:v>
                </c:pt>
                <c:pt idx="7280">
                  <c:v>764610.87463873124</c:v>
                </c:pt>
                <c:pt idx="7281">
                  <c:v>764669.13726562087</c:v>
                </c:pt>
                <c:pt idx="7282">
                  <c:v>764727.39751761104</c:v>
                </c:pt>
                <c:pt idx="7283">
                  <c:v>764785.65539479861</c:v>
                </c:pt>
                <c:pt idx="7284">
                  <c:v>764843.91089728044</c:v>
                </c:pt>
                <c:pt idx="7285">
                  <c:v>764902.16402515338</c:v>
                </c:pt>
                <c:pt idx="7286">
                  <c:v>764960.41477851407</c:v>
                </c:pt>
                <c:pt idx="7287">
                  <c:v>765018.66315745935</c:v>
                </c:pt>
                <c:pt idx="7288">
                  <c:v>765076.90916208609</c:v>
                </c:pt>
                <c:pt idx="7289">
                  <c:v>765135.15279249114</c:v>
                </c:pt>
                <c:pt idx="7290">
                  <c:v>765193.39404877101</c:v>
                </c:pt>
                <c:pt idx="7291">
                  <c:v>765251.63293102267</c:v>
                </c:pt>
                <c:pt idx="7292">
                  <c:v>765309.86943934276</c:v>
                </c:pt>
                <c:pt idx="7293">
                  <c:v>765368.10357382812</c:v>
                </c:pt>
                <c:pt idx="7294">
                  <c:v>765426.33533457562</c:v>
                </c:pt>
                <c:pt idx="7295">
                  <c:v>765484.56472168188</c:v>
                </c:pt>
                <c:pt idx="7296">
                  <c:v>765542.79173524363</c:v>
                </c:pt>
                <c:pt idx="7297">
                  <c:v>765601.01637535787</c:v>
                </c:pt>
                <c:pt idx="7298">
                  <c:v>765659.23864212097</c:v>
                </c:pt>
                <c:pt idx="7299">
                  <c:v>765717.45853562991</c:v>
                </c:pt>
                <c:pt idx="7300">
                  <c:v>765775.67605598131</c:v>
                </c:pt>
                <c:pt idx="7301">
                  <c:v>765833.89120327204</c:v>
                </c:pt>
                <c:pt idx="7302">
                  <c:v>765892.10397759872</c:v>
                </c:pt>
                <c:pt idx="7303">
                  <c:v>765950.31437905808</c:v>
                </c:pt>
                <c:pt idx="7304">
                  <c:v>766008.52240774699</c:v>
                </c:pt>
                <c:pt idx="7305">
                  <c:v>766066.72806376196</c:v>
                </c:pt>
                <c:pt idx="7306">
                  <c:v>766124.93134719983</c:v>
                </c:pt>
                <c:pt idx="7307">
                  <c:v>766183.13225815736</c:v>
                </c:pt>
                <c:pt idx="7308">
                  <c:v>766241.33079673117</c:v>
                </c:pt>
                <c:pt idx="7309">
                  <c:v>766299.526963018</c:v>
                </c:pt>
                <c:pt idx="7310">
                  <c:v>766357.72075711447</c:v>
                </c:pt>
                <c:pt idx="7311">
                  <c:v>766415.91217911732</c:v>
                </c:pt>
                <c:pt idx="7312">
                  <c:v>766474.10122912331</c:v>
                </c:pt>
                <c:pt idx="7313">
                  <c:v>766532.28790722904</c:v>
                </c:pt>
                <c:pt idx="7314">
                  <c:v>766590.47221353115</c:v>
                </c:pt>
                <c:pt idx="7315">
                  <c:v>766648.65414812649</c:v>
                </c:pt>
                <c:pt idx="7316">
                  <c:v>766706.83371111157</c:v>
                </c:pt>
                <c:pt idx="7317">
                  <c:v>766765.01090258313</c:v>
                </c:pt>
                <c:pt idx="7318">
                  <c:v>766823.18572263781</c:v>
                </c:pt>
                <c:pt idx="7319">
                  <c:v>766881.35817137233</c:v>
                </c:pt>
                <c:pt idx="7320">
                  <c:v>766939.52824888343</c:v>
                </c:pt>
                <c:pt idx="7321">
                  <c:v>766997.69595526753</c:v>
                </c:pt>
                <c:pt idx="7322">
                  <c:v>767055.86129062145</c:v>
                </c:pt>
                <c:pt idx="7323">
                  <c:v>767114.02425504173</c:v>
                </c:pt>
                <c:pt idx="7324">
                  <c:v>767172.1848486251</c:v>
                </c:pt>
                <c:pt idx="7325">
                  <c:v>767230.34307146817</c:v>
                </c:pt>
                <c:pt idx="7326">
                  <c:v>767288.49892366759</c:v>
                </c:pt>
                <c:pt idx="7327">
                  <c:v>767346.65240531997</c:v>
                </c:pt>
                <c:pt idx="7328">
                  <c:v>767404.80351652205</c:v>
                </c:pt>
                <c:pt idx="7329">
                  <c:v>767462.95225737034</c:v>
                </c:pt>
                <c:pt idx="7330">
                  <c:v>767521.09862796147</c:v>
                </c:pt>
                <c:pt idx="7331">
                  <c:v>767579.24262839206</c:v>
                </c:pt>
                <c:pt idx="7332">
                  <c:v>767637.38425875874</c:v>
                </c:pt>
                <c:pt idx="7333">
                  <c:v>767695.52351915801</c:v>
                </c:pt>
                <c:pt idx="7334">
                  <c:v>767753.66040968662</c:v>
                </c:pt>
                <c:pt idx="7335">
                  <c:v>767811.79493044107</c:v>
                </c:pt>
                <c:pt idx="7336">
                  <c:v>767869.92708151811</c:v>
                </c:pt>
                <c:pt idx="7337">
                  <c:v>767928.05686301424</c:v>
                </c:pt>
                <c:pt idx="7338">
                  <c:v>767986.18427502597</c:v>
                </c:pt>
                <c:pt idx="7339">
                  <c:v>768044.30931764992</c:v>
                </c:pt>
                <c:pt idx="7340">
                  <c:v>768102.43199098273</c:v>
                </c:pt>
                <c:pt idx="7341">
                  <c:v>768160.55229512102</c:v>
                </c:pt>
                <c:pt idx="7342">
                  <c:v>768218.67023016128</c:v>
                </c:pt>
                <c:pt idx="7343">
                  <c:v>768276.78579620004</c:v>
                </c:pt>
                <c:pt idx="7344">
                  <c:v>768334.89899333403</c:v>
                </c:pt>
                <c:pt idx="7345">
                  <c:v>768393.00982165965</c:v>
                </c:pt>
                <c:pt idx="7346">
                  <c:v>768451.11828127352</c:v>
                </c:pt>
                <c:pt idx="7347">
                  <c:v>768509.22437227215</c:v>
                </c:pt>
                <c:pt idx="7348">
                  <c:v>768567.32809475216</c:v>
                </c:pt>
                <c:pt idx="7349">
                  <c:v>768625.42944880994</c:v>
                </c:pt>
                <c:pt idx="7350">
                  <c:v>768683.52843454224</c:v>
                </c:pt>
                <c:pt idx="7351">
                  <c:v>768741.62505204545</c:v>
                </c:pt>
                <c:pt idx="7352">
                  <c:v>768799.71930141619</c:v>
                </c:pt>
                <c:pt idx="7353">
                  <c:v>768857.81118275109</c:v>
                </c:pt>
                <c:pt idx="7354">
                  <c:v>768915.90069614642</c:v>
                </c:pt>
                <c:pt idx="7355">
                  <c:v>768973.98784169881</c:v>
                </c:pt>
                <c:pt idx="7356">
                  <c:v>769032.07261950476</c:v>
                </c:pt>
                <c:pt idx="7357">
                  <c:v>769090.15502966091</c:v>
                </c:pt>
                <c:pt idx="7358">
                  <c:v>769148.23507226363</c:v>
                </c:pt>
                <c:pt idx="7359">
                  <c:v>769206.31274740945</c:v>
                </c:pt>
                <c:pt idx="7360">
                  <c:v>769264.38805519487</c:v>
                </c:pt>
                <c:pt idx="7361">
                  <c:v>769322.46099571651</c:v>
                </c:pt>
                <c:pt idx="7362">
                  <c:v>769380.53156907076</c:v>
                </c:pt>
                <c:pt idx="7363">
                  <c:v>769438.59977535403</c:v>
                </c:pt>
                <c:pt idx="7364">
                  <c:v>769496.66561466292</c:v>
                </c:pt>
                <c:pt idx="7365">
                  <c:v>769554.72908709396</c:v>
                </c:pt>
                <c:pt idx="7366">
                  <c:v>769612.79019274353</c:v>
                </c:pt>
                <c:pt idx="7367">
                  <c:v>769670.84893170814</c:v>
                </c:pt>
                <c:pt idx="7368">
                  <c:v>769728.90530408418</c:v>
                </c:pt>
                <c:pt idx="7369">
                  <c:v>769786.95930996828</c:v>
                </c:pt>
                <c:pt idx="7370">
                  <c:v>769845.01094945683</c:v>
                </c:pt>
                <c:pt idx="7371">
                  <c:v>769903.06022264622</c:v>
                </c:pt>
                <c:pt idx="7372">
                  <c:v>769961.10712963296</c:v>
                </c:pt>
                <c:pt idx="7373">
                  <c:v>770019.15167051344</c:v>
                </c:pt>
                <c:pt idx="7374">
                  <c:v>770077.19384538417</c:v>
                </c:pt>
                <c:pt idx="7375">
                  <c:v>770135.23365434166</c:v>
                </c:pt>
                <c:pt idx="7376">
                  <c:v>770193.2710974823</c:v>
                </c:pt>
                <c:pt idx="7377">
                  <c:v>770251.30617490248</c:v>
                </c:pt>
                <c:pt idx="7378">
                  <c:v>770309.33888669871</c:v>
                </c:pt>
                <c:pt idx="7379">
                  <c:v>770367.36923296726</c:v>
                </c:pt>
                <c:pt idx="7380">
                  <c:v>770425.39721380465</c:v>
                </c:pt>
                <c:pt idx="7381">
                  <c:v>770483.42282930738</c:v>
                </c:pt>
                <c:pt idx="7382">
                  <c:v>770541.44607957173</c:v>
                </c:pt>
                <c:pt idx="7383">
                  <c:v>770599.46696469421</c:v>
                </c:pt>
                <c:pt idx="7384">
                  <c:v>770657.4854847712</c:v>
                </c:pt>
                <c:pt idx="7385">
                  <c:v>770715.5016398991</c:v>
                </c:pt>
                <c:pt idx="7386">
                  <c:v>770773.5154301743</c:v>
                </c:pt>
                <c:pt idx="7387">
                  <c:v>770831.5268556932</c:v>
                </c:pt>
                <c:pt idx="7388">
                  <c:v>770889.53591655218</c:v>
                </c:pt>
                <c:pt idx="7389">
                  <c:v>770947.54261284764</c:v>
                </c:pt>
                <c:pt idx="7390">
                  <c:v>771005.54694467597</c:v>
                </c:pt>
                <c:pt idx="7391">
                  <c:v>771063.54891213356</c:v>
                </c:pt>
                <c:pt idx="7392">
                  <c:v>771121.54851531668</c:v>
                </c:pt>
                <c:pt idx="7393">
                  <c:v>771179.54575432185</c:v>
                </c:pt>
                <c:pt idx="7394">
                  <c:v>771237.54062924534</c:v>
                </c:pt>
                <c:pt idx="7395">
                  <c:v>771295.53314018354</c:v>
                </c:pt>
                <c:pt idx="7396">
                  <c:v>771353.52328723297</c:v>
                </c:pt>
                <c:pt idx="7397">
                  <c:v>771411.51107048977</c:v>
                </c:pt>
                <c:pt idx="7398">
                  <c:v>771469.49649005034</c:v>
                </c:pt>
                <c:pt idx="7399">
                  <c:v>771527.47954601108</c:v>
                </c:pt>
                <c:pt idx="7400">
                  <c:v>771585.46023846825</c:v>
                </c:pt>
                <c:pt idx="7401">
                  <c:v>771643.43856751826</c:v>
                </c:pt>
                <c:pt idx="7402">
                  <c:v>771701.41453325748</c:v>
                </c:pt>
                <c:pt idx="7403">
                  <c:v>771759.38813578221</c:v>
                </c:pt>
                <c:pt idx="7404">
                  <c:v>771817.35937518883</c:v>
                </c:pt>
                <c:pt idx="7405">
                  <c:v>771875.32825157349</c:v>
                </c:pt>
                <c:pt idx="7406">
                  <c:v>771933.29476503271</c:v>
                </c:pt>
                <c:pt idx="7407">
                  <c:v>771991.25891566265</c:v>
                </c:pt>
                <c:pt idx="7408">
                  <c:v>772049.22070355969</c:v>
                </c:pt>
                <c:pt idx="7409">
                  <c:v>772107.18012882024</c:v>
                </c:pt>
                <c:pt idx="7410">
                  <c:v>772165.13719154045</c:v>
                </c:pt>
                <c:pt idx="7411">
                  <c:v>772223.0918918167</c:v>
                </c:pt>
                <c:pt idx="7412">
                  <c:v>772281.04422974528</c:v>
                </c:pt>
                <c:pt idx="7413">
                  <c:v>772338.99420542258</c:v>
                </c:pt>
                <c:pt idx="7414">
                  <c:v>772396.94181894464</c:v>
                </c:pt>
                <c:pt idx="7415">
                  <c:v>772454.88707040797</c:v>
                </c:pt>
                <c:pt idx="7416">
                  <c:v>772512.82995990873</c:v>
                </c:pt>
                <c:pt idx="7417">
                  <c:v>772570.77048754331</c:v>
                </c:pt>
                <c:pt idx="7418">
                  <c:v>772628.70865340787</c:v>
                </c:pt>
                <c:pt idx="7419">
                  <c:v>772686.64445759868</c:v>
                </c:pt>
                <c:pt idx="7420">
                  <c:v>772744.57790021214</c:v>
                </c:pt>
                <c:pt idx="7421">
                  <c:v>772802.50898134441</c:v>
                </c:pt>
                <c:pt idx="7422">
                  <c:v>772860.43770109175</c:v>
                </c:pt>
                <c:pt idx="7423">
                  <c:v>772918.36405955045</c:v>
                </c:pt>
                <c:pt idx="7424">
                  <c:v>772976.28805681679</c:v>
                </c:pt>
                <c:pt idx="7425">
                  <c:v>773034.20969298691</c:v>
                </c:pt>
                <c:pt idx="7426">
                  <c:v>773092.12896815711</c:v>
                </c:pt>
                <c:pt idx="7427">
                  <c:v>773150.04588242364</c:v>
                </c:pt>
                <c:pt idx="7428">
                  <c:v>773207.96043588279</c:v>
                </c:pt>
                <c:pt idx="7429">
                  <c:v>773265.8726286306</c:v>
                </c:pt>
                <c:pt idx="7430">
                  <c:v>773323.78246076347</c:v>
                </c:pt>
                <c:pt idx="7431">
                  <c:v>773381.68993237754</c:v>
                </c:pt>
                <c:pt idx="7432">
                  <c:v>773439.5950435691</c:v>
                </c:pt>
                <c:pt idx="7433">
                  <c:v>773497.49779443431</c:v>
                </c:pt>
                <c:pt idx="7434">
                  <c:v>773555.39818506944</c:v>
                </c:pt>
                <c:pt idx="7435">
                  <c:v>773613.29621557065</c:v>
                </c:pt>
                <c:pt idx="7436">
                  <c:v>773671.19188603421</c:v>
                </c:pt>
                <c:pt idx="7437">
                  <c:v>773729.08519655629</c:v>
                </c:pt>
                <c:pt idx="7438">
                  <c:v>773786.97614723304</c:v>
                </c:pt>
                <c:pt idx="7439">
                  <c:v>773844.86473816063</c:v>
                </c:pt>
                <c:pt idx="7440">
                  <c:v>773902.75096943532</c:v>
                </c:pt>
                <c:pt idx="7441">
                  <c:v>773960.63484115328</c:v>
                </c:pt>
                <c:pt idx="7442">
                  <c:v>774018.51635341067</c:v>
                </c:pt>
                <c:pt idx="7443">
                  <c:v>774076.39550630376</c:v>
                </c:pt>
                <c:pt idx="7444">
                  <c:v>774134.27229992847</c:v>
                </c:pt>
                <c:pt idx="7445">
                  <c:v>774192.14673438121</c:v>
                </c:pt>
                <c:pt idx="7446">
                  <c:v>774250.01880975801</c:v>
                </c:pt>
                <c:pt idx="7447">
                  <c:v>774307.88852615515</c:v>
                </c:pt>
                <c:pt idx="7448">
                  <c:v>774365.75588366867</c:v>
                </c:pt>
                <c:pt idx="7449">
                  <c:v>774423.62088239484</c:v>
                </c:pt>
                <c:pt idx="7450">
                  <c:v>774481.48352242971</c:v>
                </c:pt>
                <c:pt idx="7451">
                  <c:v>774539.34380386956</c:v>
                </c:pt>
                <c:pt idx="7452">
                  <c:v>774597.20172681031</c:v>
                </c:pt>
                <c:pt idx="7453">
                  <c:v>774655.05729134823</c:v>
                </c:pt>
                <c:pt idx="7454">
                  <c:v>774712.91049757949</c:v>
                </c:pt>
                <c:pt idx="7455">
                  <c:v>774770.76134560013</c:v>
                </c:pt>
                <c:pt idx="7456">
                  <c:v>774828.6098355063</c:v>
                </c:pt>
                <c:pt idx="7457">
                  <c:v>774886.45596739417</c:v>
                </c:pt>
                <c:pt idx="7458">
                  <c:v>774944.29974135978</c:v>
                </c:pt>
                <c:pt idx="7459">
                  <c:v>775002.1411574994</c:v>
                </c:pt>
                <c:pt idx="7460">
                  <c:v>775059.98021590896</c:v>
                </c:pt>
                <c:pt idx="7461">
                  <c:v>775117.81691668462</c:v>
                </c:pt>
                <c:pt idx="7462">
                  <c:v>775175.65125992254</c:v>
                </c:pt>
                <c:pt idx="7463">
                  <c:v>775233.48324571876</c:v>
                </c:pt>
                <c:pt idx="7464">
                  <c:v>775291.31287416932</c:v>
                </c:pt>
                <c:pt idx="7465">
                  <c:v>775349.14014537039</c:v>
                </c:pt>
                <c:pt idx="7466">
                  <c:v>775406.96505941811</c:v>
                </c:pt>
                <c:pt idx="7467">
                  <c:v>775464.78761640855</c:v>
                </c:pt>
                <c:pt idx="7468">
                  <c:v>775522.60781643761</c:v>
                </c:pt>
                <c:pt idx="7469">
                  <c:v>775580.42565960158</c:v>
                </c:pt>
                <c:pt idx="7470">
                  <c:v>775638.24114599638</c:v>
                </c:pt>
                <c:pt idx="7471">
                  <c:v>775696.05427571817</c:v>
                </c:pt>
                <c:pt idx="7472">
                  <c:v>775753.86504886299</c:v>
                </c:pt>
                <c:pt idx="7473">
                  <c:v>775811.6734655269</c:v>
                </c:pt>
                <c:pt idx="7474">
                  <c:v>775869.47952580603</c:v>
                </c:pt>
                <c:pt idx="7475">
                  <c:v>775927.28322979622</c:v>
                </c:pt>
                <c:pt idx="7476">
                  <c:v>775985.0845775936</c:v>
                </c:pt>
                <c:pt idx="7477">
                  <c:v>776042.88356929424</c:v>
                </c:pt>
                <c:pt idx="7478">
                  <c:v>776100.68020499428</c:v>
                </c:pt>
                <c:pt idx="7479">
                  <c:v>776158.47448478965</c:v>
                </c:pt>
                <c:pt idx="7480">
                  <c:v>776216.2664087764</c:v>
                </c:pt>
                <c:pt idx="7481">
                  <c:v>776274.05597705056</c:v>
                </c:pt>
                <c:pt idx="7482">
                  <c:v>776331.84318970819</c:v>
                </c:pt>
                <c:pt idx="7483">
                  <c:v>776389.6280468452</c:v>
                </c:pt>
                <c:pt idx="7484">
                  <c:v>776447.41054855764</c:v>
                </c:pt>
                <c:pt idx="7485">
                  <c:v>776505.19069494156</c:v>
                </c:pt>
                <c:pt idx="7486">
                  <c:v>776562.96848609298</c:v>
                </c:pt>
                <c:pt idx="7487">
                  <c:v>776620.74392210785</c:v>
                </c:pt>
                <c:pt idx="7488">
                  <c:v>776678.51700308232</c:v>
                </c:pt>
                <c:pt idx="7489">
                  <c:v>776736.2877291122</c:v>
                </c:pt>
                <c:pt idx="7490">
                  <c:v>776794.05610029364</c:v>
                </c:pt>
                <c:pt idx="7491">
                  <c:v>776851.82211672247</c:v>
                </c:pt>
                <c:pt idx="7492">
                  <c:v>776909.58577849471</c:v>
                </c:pt>
                <c:pt idx="7493">
                  <c:v>776967.34708570642</c:v>
                </c:pt>
                <c:pt idx="7494">
                  <c:v>777025.10603845352</c:v>
                </c:pt>
                <c:pt idx="7495">
                  <c:v>777082.86263683194</c:v>
                </c:pt>
                <c:pt idx="7496">
                  <c:v>777140.61688093783</c:v>
                </c:pt>
                <c:pt idx="7497">
                  <c:v>777198.368770867</c:v>
                </c:pt>
                <c:pt idx="7498">
                  <c:v>777256.11830671551</c:v>
                </c:pt>
                <c:pt idx="7499">
                  <c:v>777313.86548857915</c:v>
                </c:pt>
                <c:pt idx="7500">
                  <c:v>777371.61031655397</c:v>
                </c:pt>
                <c:pt idx="7501">
                  <c:v>777429.35279073601</c:v>
                </c:pt>
                <c:pt idx="7502">
                  <c:v>777487.09291122109</c:v>
                </c:pt>
                <c:pt idx="7503">
                  <c:v>777544.83067810512</c:v>
                </c:pt>
                <c:pt idx="7504">
                  <c:v>777602.56609148427</c:v>
                </c:pt>
                <c:pt idx="7505">
                  <c:v>777660.29915145424</c:v>
                </c:pt>
                <c:pt idx="7506">
                  <c:v>777718.02985811094</c:v>
                </c:pt>
                <c:pt idx="7507">
                  <c:v>777775.75821155042</c:v>
                </c:pt>
                <c:pt idx="7508">
                  <c:v>777833.48421186861</c:v>
                </c:pt>
                <c:pt idx="7509">
                  <c:v>777891.20785916131</c:v>
                </c:pt>
                <c:pt idx="7510">
                  <c:v>777948.92915352457</c:v>
                </c:pt>
                <c:pt idx="7511">
                  <c:v>778006.64809505409</c:v>
                </c:pt>
                <c:pt idx="7512">
                  <c:v>778064.36468384601</c:v>
                </c:pt>
                <c:pt idx="7513">
                  <c:v>778122.07891999639</c:v>
                </c:pt>
                <c:pt idx="7514">
                  <c:v>778179.79080360068</c:v>
                </c:pt>
                <c:pt idx="7515">
                  <c:v>778237.50033475505</c:v>
                </c:pt>
                <c:pt idx="7516">
                  <c:v>778295.2075135553</c:v>
                </c:pt>
                <c:pt idx="7517">
                  <c:v>778352.91234009736</c:v>
                </c:pt>
                <c:pt idx="7518">
                  <c:v>778410.61481447704</c:v>
                </c:pt>
                <c:pt idx="7519">
                  <c:v>778468.31493679015</c:v>
                </c:pt>
                <c:pt idx="7520">
                  <c:v>778526.01270713285</c:v>
                </c:pt>
                <c:pt idx="7521">
                  <c:v>778583.70812560094</c:v>
                </c:pt>
                <c:pt idx="7522">
                  <c:v>778641.40119229001</c:v>
                </c:pt>
                <c:pt idx="7523">
                  <c:v>778699.0919072961</c:v>
                </c:pt>
                <c:pt idx="7524">
                  <c:v>778756.78027071513</c:v>
                </c:pt>
                <c:pt idx="7525">
                  <c:v>778814.46628264291</c:v>
                </c:pt>
                <c:pt idx="7526">
                  <c:v>778872.14994317514</c:v>
                </c:pt>
                <c:pt idx="7527">
                  <c:v>778929.83125240786</c:v>
                </c:pt>
                <c:pt idx="7528">
                  <c:v>778987.51021043689</c:v>
                </c:pt>
                <c:pt idx="7529">
                  <c:v>779045.18681735825</c:v>
                </c:pt>
                <c:pt idx="7530">
                  <c:v>779102.86107326741</c:v>
                </c:pt>
                <c:pt idx="7531">
                  <c:v>779160.53297826031</c:v>
                </c:pt>
                <c:pt idx="7532">
                  <c:v>779218.20253243286</c:v>
                </c:pt>
                <c:pt idx="7533">
                  <c:v>779275.86973588087</c:v>
                </c:pt>
                <c:pt idx="7534">
                  <c:v>779333.53458870004</c:v>
                </c:pt>
                <c:pt idx="7535">
                  <c:v>779391.19709098642</c:v>
                </c:pt>
                <c:pt idx="7536">
                  <c:v>779448.8572428358</c:v>
                </c:pt>
                <c:pt idx="7537">
                  <c:v>779506.51504434366</c:v>
                </c:pt>
                <c:pt idx="7538">
                  <c:v>779564.17049560603</c:v>
                </c:pt>
                <c:pt idx="7539">
                  <c:v>779621.82359671872</c:v>
                </c:pt>
                <c:pt idx="7540">
                  <c:v>779679.47434777755</c:v>
                </c:pt>
                <c:pt idx="7541">
                  <c:v>779737.12274887832</c:v>
                </c:pt>
                <c:pt idx="7542">
                  <c:v>779794.76880011661</c:v>
                </c:pt>
                <c:pt idx="7543">
                  <c:v>779852.41250158846</c:v>
                </c:pt>
                <c:pt idx="7544">
                  <c:v>779910.05385338969</c:v>
                </c:pt>
                <c:pt idx="7545">
                  <c:v>779967.69285561587</c:v>
                </c:pt>
                <c:pt idx="7546">
                  <c:v>780025.3295083628</c:v>
                </c:pt>
                <c:pt idx="7547">
                  <c:v>780082.96381172631</c:v>
                </c:pt>
                <c:pt idx="7548">
                  <c:v>780140.59576580219</c:v>
                </c:pt>
                <c:pt idx="7549">
                  <c:v>780198.22537068615</c:v>
                </c:pt>
                <c:pt idx="7550">
                  <c:v>780255.85262647388</c:v>
                </c:pt>
                <c:pt idx="7551">
                  <c:v>780313.47753326129</c:v>
                </c:pt>
                <c:pt idx="7552">
                  <c:v>780371.10009114409</c:v>
                </c:pt>
                <c:pt idx="7553">
                  <c:v>780428.72030021797</c:v>
                </c:pt>
                <c:pt idx="7554">
                  <c:v>780486.33816057874</c:v>
                </c:pt>
                <c:pt idx="7555">
                  <c:v>780543.95367232198</c:v>
                </c:pt>
                <c:pt idx="7556">
                  <c:v>780601.56683554361</c:v>
                </c:pt>
                <c:pt idx="7557">
                  <c:v>780659.1776503392</c:v>
                </c:pt>
                <c:pt idx="7558">
                  <c:v>780716.78611680458</c:v>
                </c:pt>
                <c:pt idx="7559">
                  <c:v>780774.39223503554</c:v>
                </c:pt>
                <c:pt idx="7560">
                  <c:v>780831.99600512767</c:v>
                </c:pt>
                <c:pt idx="7561">
                  <c:v>780889.59742717678</c:v>
                </c:pt>
                <c:pt idx="7562">
                  <c:v>780947.19650127855</c:v>
                </c:pt>
                <c:pt idx="7563">
                  <c:v>781004.79322752857</c:v>
                </c:pt>
                <c:pt idx="7564">
                  <c:v>781062.38760602265</c:v>
                </c:pt>
                <c:pt idx="7565">
                  <c:v>781119.97963685647</c:v>
                </c:pt>
                <c:pt idx="7566">
                  <c:v>781177.56932012562</c:v>
                </c:pt>
                <c:pt idx="7567">
                  <c:v>781235.15665592614</c:v>
                </c:pt>
                <c:pt idx="7568">
                  <c:v>781292.74164435337</c:v>
                </c:pt>
                <c:pt idx="7569">
                  <c:v>781350.32428550313</c:v>
                </c:pt>
                <c:pt idx="7570">
                  <c:v>781407.9045794711</c:v>
                </c:pt>
                <c:pt idx="7571">
                  <c:v>781465.48252635298</c:v>
                </c:pt>
                <c:pt idx="7572">
                  <c:v>781523.05812624434</c:v>
                </c:pt>
                <c:pt idx="7573">
                  <c:v>781580.63137924089</c:v>
                </c:pt>
                <c:pt idx="7574">
                  <c:v>781638.20228543819</c:v>
                </c:pt>
                <c:pt idx="7575">
                  <c:v>781695.77084493218</c:v>
                </c:pt>
                <c:pt idx="7576">
                  <c:v>781753.33705781831</c:v>
                </c:pt>
                <c:pt idx="7577">
                  <c:v>781810.90092419228</c:v>
                </c:pt>
                <c:pt idx="7578">
                  <c:v>781868.46244414966</c:v>
                </c:pt>
                <c:pt idx="7579">
                  <c:v>781926.02161778626</c:v>
                </c:pt>
                <c:pt idx="7580">
                  <c:v>781983.57844519755</c:v>
                </c:pt>
                <c:pt idx="7581">
                  <c:v>782041.13292647933</c:v>
                </c:pt>
                <c:pt idx="7582">
                  <c:v>782098.68506172707</c:v>
                </c:pt>
                <c:pt idx="7583">
                  <c:v>782156.23485103657</c:v>
                </c:pt>
                <c:pt idx="7584">
                  <c:v>782213.7822945033</c:v>
                </c:pt>
                <c:pt idx="7585">
                  <c:v>782271.32739222294</c:v>
                </c:pt>
                <c:pt idx="7586">
                  <c:v>782328.87014429108</c:v>
                </c:pt>
                <c:pt idx="7587">
                  <c:v>782386.41055080341</c:v>
                </c:pt>
                <c:pt idx="7588">
                  <c:v>782443.94861185562</c:v>
                </c:pt>
                <c:pt idx="7589">
                  <c:v>782501.48432754306</c:v>
                </c:pt>
                <c:pt idx="7590">
                  <c:v>782559.01769796142</c:v>
                </c:pt>
                <c:pt idx="7591">
                  <c:v>782616.54872320639</c:v>
                </c:pt>
                <c:pt idx="7592">
                  <c:v>782674.07740337355</c:v>
                </c:pt>
                <c:pt idx="7593">
                  <c:v>782731.60373855836</c:v>
                </c:pt>
                <c:pt idx="7594">
                  <c:v>782789.12772885652</c:v>
                </c:pt>
                <c:pt idx="7595">
                  <c:v>782846.64937436359</c:v>
                </c:pt>
                <c:pt idx="7596">
                  <c:v>782904.16867517529</c:v>
                </c:pt>
                <c:pt idx="7597">
                  <c:v>782961.68563138694</c:v>
                </c:pt>
                <c:pt idx="7598">
                  <c:v>783019.20024309424</c:v>
                </c:pt>
                <c:pt idx="7599">
                  <c:v>783076.71251039277</c:v>
                </c:pt>
                <c:pt idx="7600">
                  <c:v>783134.22243337799</c:v>
                </c:pt>
                <c:pt idx="7601">
                  <c:v>783191.73001214559</c:v>
                </c:pt>
                <c:pt idx="7602">
                  <c:v>783249.23524679104</c:v>
                </c:pt>
                <c:pt idx="7603">
                  <c:v>783306.73813740991</c:v>
                </c:pt>
                <c:pt idx="7604">
                  <c:v>783364.23868409777</c:v>
                </c:pt>
                <c:pt idx="7605">
                  <c:v>783421.73688695021</c:v>
                </c:pt>
                <c:pt idx="7606">
                  <c:v>783479.23274606268</c:v>
                </c:pt>
                <c:pt idx="7607">
                  <c:v>783536.72626153077</c:v>
                </c:pt>
                <c:pt idx="7608">
                  <c:v>783594.21743344993</c:v>
                </c:pt>
                <c:pt idx="7609">
                  <c:v>783651.70626191574</c:v>
                </c:pt>
                <c:pt idx="7610">
                  <c:v>783709.19274702377</c:v>
                </c:pt>
                <c:pt idx="7611">
                  <c:v>783766.67688886949</c:v>
                </c:pt>
                <c:pt idx="7612">
                  <c:v>783824.15868754836</c:v>
                </c:pt>
                <c:pt idx="7613">
                  <c:v>783881.63814315607</c:v>
                </c:pt>
                <c:pt idx="7614">
                  <c:v>783939.11525578797</c:v>
                </c:pt>
                <c:pt idx="7615">
                  <c:v>783996.59002553951</c:v>
                </c:pt>
                <c:pt idx="7616">
                  <c:v>784054.06245250639</c:v>
                </c:pt>
                <c:pt idx="7617">
                  <c:v>784111.53253678395</c:v>
                </c:pt>
                <c:pt idx="7618">
                  <c:v>784169.00027846778</c:v>
                </c:pt>
                <c:pt idx="7619">
                  <c:v>784226.46567765332</c:v>
                </c:pt>
                <c:pt idx="7620">
                  <c:v>784283.92873443605</c:v>
                </c:pt>
                <c:pt idx="7621">
                  <c:v>784341.38944891153</c:v>
                </c:pt>
                <c:pt idx="7622">
                  <c:v>784398.84782117512</c:v>
                </c:pt>
                <c:pt idx="7623">
                  <c:v>784456.30385132227</c:v>
                </c:pt>
                <c:pt idx="7624">
                  <c:v>784513.75753944856</c:v>
                </c:pt>
                <c:pt idx="7625">
                  <c:v>784571.20888564945</c:v>
                </c:pt>
                <c:pt idx="7626">
                  <c:v>784628.65789002029</c:v>
                </c:pt>
                <c:pt idx="7627">
                  <c:v>784686.10455265664</c:v>
                </c:pt>
                <c:pt idx="7628">
                  <c:v>784743.54887365398</c:v>
                </c:pt>
                <c:pt idx="7629">
                  <c:v>784800.99085310777</c:v>
                </c:pt>
                <c:pt idx="7630">
                  <c:v>784858.43049111334</c:v>
                </c:pt>
                <c:pt idx="7631">
                  <c:v>784915.86778776615</c:v>
                </c:pt>
                <c:pt idx="7632">
                  <c:v>784973.30274316168</c:v>
                </c:pt>
                <c:pt idx="7633">
                  <c:v>785030.73535739537</c:v>
                </c:pt>
                <c:pt idx="7634">
                  <c:v>785088.16563056258</c:v>
                </c:pt>
                <c:pt idx="7635">
                  <c:v>785145.59356275888</c:v>
                </c:pt>
                <c:pt idx="7636">
                  <c:v>785203.01915407949</c:v>
                </c:pt>
                <c:pt idx="7637">
                  <c:v>785260.44240462012</c:v>
                </c:pt>
                <c:pt idx="7638">
                  <c:v>785317.86331447586</c:v>
                </c:pt>
                <c:pt idx="7639">
                  <c:v>785375.28188374231</c:v>
                </c:pt>
                <c:pt idx="7640">
                  <c:v>785432.6981125148</c:v>
                </c:pt>
                <c:pt idx="7641">
                  <c:v>785490.1120008888</c:v>
                </c:pt>
                <c:pt idx="7642">
                  <c:v>785547.52354895964</c:v>
                </c:pt>
                <c:pt idx="7643">
                  <c:v>785604.93275682279</c:v>
                </c:pt>
                <c:pt idx="7644">
                  <c:v>785662.33962457371</c:v>
                </c:pt>
                <c:pt idx="7645">
                  <c:v>785719.74415230763</c:v>
                </c:pt>
                <c:pt idx="7646">
                  <c:v>785777.14634012</c:v>
                </c:pt>
                <c:pt idx="7647">
                  <c:v>785834.54618810618</c:v>
                </c:pt>
                <c:pt idx="7648">
                  <c:v>785891.9436963615</c:v>
                </c:pt>
                <c:pt idx="7649">
                  <c:v>785949.33886498143</c:v>
                </c:pt>
                <c:pt idx="7650">
                  <c:v>786006.73169406131</c:v>
                </c:pt>
                <c:pt idx="7651">
                  <c:v>786064.12218369648</c:v>
                </c:pt>
                <c:pt idx="7652">
                  <c:v>786121.51033398241</c:v>
                </c:pt>
                <c:pt idx="7653">
                  <c:v>786178.89614501421</c:v>
                </c:pt>
                <c:pt idx="7654">
                  <c:v>786236.27961688745</c:v>
                </c:pt>
                <c:pt idx="7655">
                  <c:v>786293.66074969736</c:v>
                </c:pt>
                <c:pt idx="7656">
                  <c:v>786351.0395435394</c:v>
                </c:pt>
                <c:pt idx="7657">
                  <c:v>786408.4159985088</c:v>
                </c:pt>
                <c:pt idx="7658">
                  <c:v>786465.79011470091</c:v>
                </c:pt>
                <c:pt idx="7659">
                  <c:v>786523.16189221118</c:v>
                </c:pt>
                <c:pt idx="7660">
                  <c:v>786580.53133113484</c:v>
                </c:pt>
                <c:pt idx="7661">
                  <c:v>786637.89843156713</c:v>
                </c:pt>
                <c:pt idx="7662">
                  <c:v>786695.26319360361</c:v>
                </c:pt>
                <c:pt idx="7663">
                  <c:v>786752.62561733939</c:v>
                </c:pt>
                <c:pt idx="7664">
                  <c:v>786809.98570286983</c:v>
                </c:pt>
                <c:pt idx="7665">
                  <c:v>786867.34345029027</c:v>
                </c:pt>
                <c:pt idx="7666">
                  <c:v>786924.69885969604</c:v>
                </c:pt>
                <c:pt idx="7667">
                  <c:v>786982.05193118239</c:v>
                </c:pt>
                <c:pt idx="7668">
                  <c:v>787039.40266484476</c:v>
                </c:pt>
                <c:pt idx="7669">
                  <c:v>787096.75106077816</c:v>
                </c:pt>
                <c:pt idx="7670">
                  <c:v>787154.09711907804</c:v>
                </c:pt>
                <c:pt idx="7671">
                  <c:v>787211.44083983987</c:v>
                </c:pt>
                <c:pt idx="7672">
                  <c:v>787268.78222315863</c:v>
                </c:pt>
                <c:pt idx="7673">
                  <c:v>787326.12126912968</c:v>
                </c:pt>
                <c:pt idx="7674">
                  <c:v>787383.45797784836</c:v>
                </c:pt>
                <c:pt idx="7675">
                  <c:v>787440.79234941001</c:v>
                </c:pt>
                <c:pt idx="7676">
                  <c:v>787498.12438390974</c:v>
                </c:pt>
                <c:pt idx="7677">
                  <c:v>787555.45408144279</c:v>
                </c:pt>
                <c:pt idx="7678">
                  <c:v>787612.78144210461</c:v>
                </c:pt>
                <c:pt idx="7679">
                  <c:v>787670.10646599042</c:v>
                </c:pt>
                <c:pt idx="7680">
                  <c:v>787727.42915319523</c:v>
                </c:pt>
                <c:pt idx="7681">
                  <c:v>787784.7495038145</c:v>
                </c:pt>
                <c:pt idx="7682">
                  <c:v>787842.06751794345</c:v>
                </c:pt>
                <c:pt idx="7683">
                  <c:v>787899.38319567742</c:v>
                </c:pt>
                <c:pt idx="7684">
                  <c:v>787956.69653711142</c:v>
                </c:pt>
                <c:pt idx="7685">
                  <c:v>788014.00754234067</c:v>
                </c:pt>
                <c:pt idx="7686">
                  <c:v>788071.31621146062</c:v>
                </c:pt>
                <c:pt idx="7687">
                  <c:v>788128.6225445664</c:v>
                </c:pt>
                <c:pt idx="7688">
                  <c:v>788185.92654175335</c:v>
                </c:pt>
                <c:pt idx="7689">
                  <c:v>788243.22820311645</c:v>
                </c:pt>
                <c:pt idx="7690">
                  <c:v>788300.52752875106</c:v>
                </c:pt>
                <c:pt idx="7691">
                  <c:v>788357.8245187524</c:v>
                </c:pt>
                <c:pt idx="7692">
                  <c:v>788415.11917321559</c:v>
                </c:pt>
                <c:pt idx="7693">
                  <c:v>788472.41149223573</c:v>
                </c:pt>
                <c:pt idx="7694">
                  <c:v>788529.70147590828</c:v>
                </c:pt>
                <c:pt idx="7695">
                  <c:v>788586.98912432836</c:v>
                </c:pt>
                <c:pt idx="7696">
                  <c:v>788644.2744375912</c:v>
                </c:pt>
                <c:pt idx="7697">
                  <c:v>788701.55741579179</c:v>
                </c:pt>
                <c:pt idx="7698">
                  <c:v>788758.83805902535</c:v>
                </c:pt>
                <c:pt idx="7699">
                  <c:v>788816.11636738724</c:v>
                </c:pt>
                <c:pt idx="7700">
                  <c:v>788873.39234097244</c:v>
                </c:pt>
                <c:pt idx="7701">
                  <c:v>788930.66597987607</c:v>
                </c:pt>
                <c:pt idx="7702">
                  <c:v>788987.93728419358</c:v>
                </c:pt>
                <c:pt idx="7703">
                  <c:v>789045.20625401998</c:v>
                </c:pt>
                <c:pt idx="7704">
                  <c:v>789102.47288945038</c:v>
                </c:pt>
                <c:pt idx="7705">
                  <c:v>789159.73719058011</c:v>
                </c:pt>
                <c:pt idx="7706">
                  <c:v>789216.99915750418</c:v>
                </c:pt>
                <c:pt idx="7707">
                  <c:v>789274.25879031769</c:v>
                </c:pt>
                <c:pt idx="7708">
                  <c:v>789331.51608911576</c:v>
                </c:pt>
                <c:pt idx="7709">
                  <c:v>789388.77105399361</c:v>
                </c:pt>
                <c:pt idx="7710">
                  <c:v>789446.02368504647</c:v>
                </c:pt>
                <c:pt idx="7711">
                  <c:v>789503.27398236934</c:v>
                </c:pt>
                <c:pt idx="7712">
                  <c:v>789560.52194605744</c:v>
                </c:pt>
                <c:pt idx="7713">
                  <c:v>789617.76757620578</c:v>
                </c:pt>
                <c:pt idx="7714">
                  <c:v>789675.01087290968</c:v>
                </c:pt>
                <c:pt idx="7715">
                  <c:v>789732.25183626392</c:v>
                </c:pt>
                <c:pt idx="7716">
                  <c:v>789789.49046636384</c:v>
                </c:pt>
                <c:pt idx="7717">
                  <c:v>789846.72676330444</c:v>
                </c:pt>
                <c:pt idx="7718">
                  <c:v>789903.96072718105</c:v>
                </c:pt>
                <c:pt idx="7719">
                  <c:v>789961.19235808856</c:v>
                </c:pt>
                <c:pt idx="7720">
                  <c:v>790018.42165612208</c:v>
                </c:pt>
                <c:pt idx="7721">
                  <c:v>790075.64862137684</c:v>
                </c:pt>
                <c:pt idx="7722">
                  <c:v>790132.87325394794</c:v>
                </c:pt>
                <c:pt idx="7723">
                  <c:v>790190.09555393027</c:v>
                </c:pt>
                <c:pt idx="7724">
                  <c:v>790247.31552141893</c:v>
                </c:pt>
                <c:pt idx="7725">
                  <c:v>790304.53315650905</c:v>
                </c:pt>
                <c:pt idx="7726">
                  <c:v>790361.74845929572</c:v>
                </c:pt>
                <c:pt idx="7727">
                  <c:v>790418.96142987406</c:v>
                </c:pt>
                <c:pt idx="7728">
                  <c:v>790476.17206833907</c:v>
                </c:pt>
                <c:pt idx="7729">
                  <c:v>790533.38037478598</c:v>
                </c:pt>
                <c:pt idx="7730">
                  <c:v>790590.58634930954</c:v>
                </c:pt>
                <c:pt idx="7731">
                  <c:v>790647.78999200498</c:v>
                </c:pt>
                <c:pt idx="7732">
                  <c:v>790704.9913029673</c:v>
                </c:pt>
                <c:pt idx="7733">
                  <c:v>790762.1902822915</c:v>
                </c:pt>
                <c:pt idx="7734">
                  <c:v>790819.3869300728</c:v>
                </c:pt>
                <c:pt idx="7735">
                  <c:v>790876.58124640619</c:v>
                </c:pt>
                <c:pt idx="7736">
                  <c:v>790933.77323138656</c:v>
                </c:pt>
                <c:pt idx="7737">
                  <c:v>790990.96288510924</c:v>
                </c:pt>
                <c:pt idx="7738">
                  <c:v>791048.15020766889</c:v>
                </c:pt>
                <c:pt idx="7739">
                  <c:v>791105.33519916073</c:v>
                </c:pt>
                <c:pt idx="7740">
                  <c:v>791162.51785967965</c:v>
                </c:pt>
                <c:pt idx="7741">
                  <c:v>791219.69818932074</c:v>
                </c:pt>
                <c:pt idx="7742">
                  <c:v>791276.87618817913</c:v>
                </c:pt>
                <c:pt idx="7743">
                  <c:v>791334.05185634969</c:v>
                </c:pt>
                <c:pt idx="7744">
                  <c:v>791391.22519392741</c:v>
                </c:pt>
                <c:pt idx="7745">
                  <c:v>791448.39620100742</c:v>
                </c:pt>
                <c:pt idx="7746">
                  <c:v>791505.56487768469</c:v>
                </c:pt>
                <c:pt idx="7747">
                  <c:v>791562.731224054</c:v>
                </c:pt>
                <c:pt idx="7748">
                  <c:v>791619.89524021058</c:v>
                </c:pt>
                <c:pt idx="7749">
                  <c:v>791677.05692624918</c:v>
                </c:pt>
                <c:pt idx="7750">
                  <c:v>791734.21628226503</c:v>
                </c:pt>
                <c:pt idx="7751">
                  <c:v>791791.37330835301</c:v>
                </c:pt>
                <c:pt idx="7752">
                  <c:v>791848.52800460812</c:v>
                </c:pt>
                <c:pt idx="7753">
                  <c:v>791905.68037112535</c:v>
                </c:pt>
                <c:pt idx="7754">
                  <c:v>791962.83040799957</c:v>
                </c:pt>
                <c:pt idx="7755">
                  <c:v>792019.97811532568</c:v>
                </c:pt>
                <c:pt idx="7756">
                  <c:v>792077.12349319865</c:v>
                </c:pt>
                <c:pt idx="7757">
                  <c:v>792134.26654171362</c:v>
                </c:pt>
                <c:pt idx="7758">
                  <c:v>792191.40726096544</c:v>
                </c:pt>
                <c:pt idx="7759">
                  <c:v>792248.54565104912</c:v>
                </c:pt>
                <c:pt idx="7760">
                  <c:v>792305.68171205954</c:v>
                </c:pt>
                <c:pt idx="7761">
                  <c:v>792362.81544409157</c:v>
                </c:pt>
                <c:pt idx="7762">
                  <c:v>792419.94684724021</c:v>
                </c:pt>
                <c:pt idx="7763">
                  <c:v>792477.07592160045</c:v>
                </c:pt>
                <c:pt idx="7764">
                  <c:v>792534.20266726706</c:v>
                </c:pt>
                <c:pt idx="7765">
                  <c:v>792591.32708433515</c:v>
                </c:pt>
                <c:pt idx="7766">
                  <c:v>792648.44917289948</c:v>
                </c:pt>
                <c:pt idx="7767">
                  <c:v>792705.56893305504</c:v>
                </c:pt>
                <c:pt idx="7768">
                  <c:v>792762.68636489683</c:v>
                </c:pt>
                <c:pt idx="7769">
                  <c:v>792819.80146851949</c:v>
                </c:pt>
                <c:pt idx="7770">
                  <c:v>792876.91424401815</c:v>
                </c:pt>
                <c:pt idx="7771">
                  <c:v>792934.02469148766</c:v>
                </c:pt>
                <c:pt idx="7772">
                  <c:v>792991.13281102281</c:v>
                </c:pt>
                <c:pt idx="7773">
                  <c:v>793048.23860271869</c:v>
                </c:pt>
                <c:pt idx="7774">
                  <c:v>793105.34206667007</c:v>
                </c:pt>
                <c:pt idx="7775">
                  <c:v>793162.44320297183</c:v>
                </c:pt>
                <c:pt idx="7776">
                  <c:v>793219.54201171896</c:v>
                </c:pt>
                <c:pt idx="7777">
                  <c:v>793276.63849300612</c:v>
                </c:pt>
                <c:pt idx="7778">
                  <c:v>793333.73264692829</c:v>
                </c:pt>
                <c:pt idx="7779">
                  <c:v>793390.82447358035</c:v>
                </c:pt>
                <c:pt idx="7780">
                  <c:v>793447.91397305718</c:v>
                </c:pt>
                <c:pt idx="7781">
                  <c:v>793505.00114545366</c:v>
                </c:pt>
                <c:pt idx="7782">
                  <c:v>793562.08599086455</c:v>
                </c:pt>
                <c:pt idx="7783">
                  <c:v>793619.16850938473</c:v>
                </c:pt>
                <c:pt idx="7784">
                  <c:v>793676.2487011092</c:v>
                </c:pt>
                <c:pt idx="7785">
                  <c:v>793733.3265661326</c:v>
                </c:pt>
                <c:pt idx="7786">
                  <c:v>793790.40210454981</c:v>
                </c:pt>
                <c:pt idx="7787">
                  <c:v>793847.47531645582</c:v>
                </c:pt>
                <c:pt idx="7788">
                  <c:v>793904.54620194528</c:v>
                </c:pt>
                <c:pt idx="7789">
                  <c:v>793961.61476111307</c:v>
                </c:pt>
                <c:pt idx="7790">
                  <c:v>794018.68099405407</c:v>
                </c:pt>
                <c:pt idx="7791">
                  <c:v>794075.74490086315</c:v>
                </c:pt>
                <c:pt idx="7792">
                  <c:v>794132.80648163497</c:v>
                </c:pt>
                <c:pt idx="7793">
                  <c:v>794189.86573646439</c:v>
                </c:pt>
                <c:pt idx="7794">
                  <c:v>794246.9226654463</c:v>
                </c:pt>
                <c:pt idx="7795">
                  <c:v>794303.97726867546</c:v>
                </c:pt>
                <c:pt idx="7796">
                  <c:v>794361.02954624663</c:v>
                </c:pt>
                <c:pt idx="7797">
                  <c:v>794418.07949825469</c:v>
                </c:pt>
                <c:pt idx="7798">
                  <c:v>794475.12712479441</c:v>
                </c:pt>
                <c:pt idx="7799">
                  <c:v>794532.17242596066</c:v>
                </c:pt>
                <c:pt idx="7800">
                  <c:v>794589.21540184808</c:v>
                </c:pt>
                <c:pt idx="7801">
                  <c:v>794646.25605255144</c:v>
                </c:pt>
                <c:pt idx="7802">
                  <c:v>794703.29437816562</c:v>
                </c:pt>
                <c:pt idx="7803">
                  <c:v>794760.33037878538</c:v>
                </c:pt>
                <c:pt idx="7804">
                  <c:v>794817.36405450548</c:v>
                </c:pt>
                <c:pt idx="7805">
                  <c:v>794874.39540542068</c:v>
                </c:pt>
                <c:pt idx="7806">
                  <c:v>794931.42443162575</c:v>
                </c:pt>
                <c:pt idx="7807">
                  <c:v>794988.45113321545</c:v>
                </c:pt>
                <c:pt idx="7808">
                  <c:v>795045.47551028442</c:v>
                </c:pt>
                <c:pt idx="7809">
                  <c:v>795102.49756292754</c:v>
                </c:pt>
                <c:pt idx="7810">
                  <c:v>795159.51729123958</c:v>
                </c:pt>
                <c:pt idx="7811">
                  <c:v>795216.53469531517</c:v>
                </c:pt>
                <c:pt idx="7812">
                  <c:v>795273.54977524921</c:v>
                </c:pt>
                <c:pt idx="7813">
                  <c:v>795330.56253113633</c:v>
                </c:pt>
                <c:pt idx="7814">
                  <c:v>795387.57296307129</c:v>
                </c:pt>
                <c:pt idx="7815">
                  <c:v>795444.58107114886</c:v>
                </c:pt>
                <c:pt idx="7816">
                  <c:v>795501.58685546368</c:v>
                </c:pt>
                <c:pt idx="7817">
                  <c:v>795558.59031611052</c:v>
                </c:pt>
                <c:pt idx="7818">
                  <c:v>795615.59145318402</c:v>
                </c:pt>
                <c:pt idx="7819">
                  <c:v>795672.59026677895</c:v>
                </c:pt>
                <c:pt idx="7820">
                  <c:v>795729.58675699006</c:v>
                </c:pt>
                <c:pt idx="7821">
                  <c:v>795786.580923912</c:v>
                </c:pt>
                <c:pt idx="7822">
                  <c:v>795843.57276763965</c:v>
                </c:pt>
                <c:pt idx="7823">
                  <c:v>795900.56228826742</c:v>
                </c:pt>
                <c:pt idx="7824">
                  <c:v>795957.54948589019</c:v>
                </c:pt>
                <c:pt idx="7825">
                  <c:v>796014.5343606025</c:v>
                </c:pt>
                <c:pt idx="7826">
                  <c:v>796071.51691249921</c:v>
                </c:pt>
                <c:pt idx="7827">
                  <c:v>796128.49714167486</c:v>
                </c:pt>
                <c:pt idx="7828">
                  <c:v>796185.47504822421</c:v>
                </c:pt>
                <c:pt idx="7829">
                  <c:v>796242.4506322419</c:v>
                </c:pt>
                <c:pt idx="7830">
                  <c:v>796299.42389382271</c:v>
                </c:pt>
                <c:pt idx="7831">
                  <c:v>796356.39483306115</c:v>
                </c:pt>
                <c:pt idx="7832">
                  <c:v>796413.36345005198</c:v>
                </c:pt>
                <c:pt idx="7833">
                  <c:v>796470.32974488987</c:v>
                </c:pt>
                <c:pt idx="7834">
                  <c:v>796527.29371766944</c:v>
                </c:pt>
                <c:pt idx="7835">
                  <c:v>796584.25536848523</c:v>
                </c:pt>
                <c:pt idx="7836">
                  <c:v>796641.21469743201</c:v>
                </c:pt>
                <c:pt idx="7837">
                  <c:v>796698.17170460441</c:v>
                </c:pt>
                <c:pt idx="7838">
                  <c:v>796755.1263900972</c:v>
                </c:pt>
                <c:pt idx="7839">
                  <c:v>796812.07875400479</c:v>
                </c:pt>
                <c:pt idx="7840">
                  <c:v>796869.02879642195</c:v>
                </c:pt>
                <c:pt idx="7841">
                  <c:v>796925.9765174432</c:v>
                </c:pt>
                <c:pt idx="7842">
                  <c:v>796982.9219171633</c:v>
                </c:pt>
                <c:pt idx="7843">
                  <c:v>797039.86499567679</c:v>
                </c:pt>
                <c:pt idx="7844">
                  <c:v>797096.80575307831</c:v>
                </c:pt>
                <c:pt idx="7845">
                  <c:v>797153.74418946239</c:v>
                </c:pt>
                <c:pt idx="7846">
                  <c:v>797210.68030492379</c:v>
                </c:pt>
                <c:pt idx="7847">
                  <c:v>797267.61409955705</c:v>
                </c:pt>
                <c:pt idx="7848">
                  <c:v>797324.54557345668</c:v>
                </c:pt>
                <c:pt idx="7849">
                  <c:v>797381.47472671734</c:v>
                </c:pt>
                <c:pt idx="7850">
                  <c:v>797438.40155943367</c:v>
                </c:pt>
                <c:pt idx="7851">
                  <c:v>797495.3260717002</c:v>
                </c:pt>
                <c:pt idx="7852">
                  <c:v>797552.24826361157</c:v>
                </c:pt>
                <c:pt idx="7853">
                  <c:v>797609.16813526233</c:v>
                </c:pt>
                <c:pt idx="7854">
                  <c:v>797666.08568674722</c:v>
                </c:pt>
                <c:pt idx="7855">
                  <c:v>797723.00091816054</c:v>
                </c:pt>
                <c:pt idx="7856">
                  <c:v>797779.91382959695</c:v>
                </c:pt>
                <c:pt idx="7857">
                  <c:v>797836.82442115108</c:v>
                </c:pt>
                <c:pt idx="7858">
                  <c:v>797893.73269291746</c:v>
                </c:pt>
                <c:pt idx="7859">
                  <c:v>797950.63864499063</c:v>
                </c:pt>
                <c:pt idx="7860">
                  <c:v>798007.54227746523</c:v>
                </c:pt>
                <c:pt idx="7861">
                  <c:v>798064.44359043567</c:v>
                </c:pt>
                <c:pt idx="7862">
                  <c:v>798121.34258399659</c:v>
                </c:pt>
                <c:pt idx="7863">
                  <c:v>798178.23925824265</c:v>
                </c:pt>
                <c:pt idx="7864">
                  <c:v>798235.13361326815</c:v>
                </c:pt>
                <c:pt idx="7865">
                  <c:v>798292.02564916771</c:v>
                </c:pt>
                <c:pt idx="7866">
                  <c:v>798348.91536603589</c:v>
                </c:pt>
                <c:pt idx="7867">
                  <c:v>798405.80276396719</c:v>
                </c:pt>
                <c:pt idx="7868">
                  <c:v>798462.68784305616</c:v>
                </c:pt>
                <c:pt idx="7869">
                  <c:v>798519.57060339733</c:v>
                </c:pt>
                <c:pt idx="7870">
                  <c:v>798576.45104508521</c:v>
                </c:pt>
                <c:pt idx="7871">
                  <c:v>798633.32916821446</c:v>
                </c:pt>
                <c:pt idx="7872">
                  <c:v>798690.20497287926</c:v>
                </c:pt>
                <c:pt idx="7873">
                  <c:v>798747.07845917437</c:v>
                </c:pt>
                <c:pt idx="7874">
                  <c:v>798803.9496271942</c:v>
                </c:pt>
                <c:pt idx="7875">
                  <c:v>798860.81847703329</c:v>
                </c:pt>
                <c:pt idx="7876">
                  <c:v>798917.68500878604</c:v>
                </c:pt>
                <c:pt idx="7877">
                  <c:v>798974.54922254698</c:v>
                </c:pt>
                <c:pt idx="7878">
                  <c:v>799031.41111841064</c:v>
                </c:pt>
                <c:pt idx="7879">
                  <c:v>799088.27069647156</c:v>
                </c:pt>
                <c:pt idx="7880">
                  <c:v>799145.12795682414</c:v>
                </c:pt>
                <c:pt idx="7881">
                  <c:v>799201.9828995628</c:v>
                </c:pt>
                <c:pt idx="7882">
                  <c:v>799258.83552478207</c:v>
                </c:pt>
                <c:pt idx="7883">
                  <c:v>799315.68583257648</c:v>
                </c:pt>
                <c:pt idx="7884">
                  <c:v>799372.53382304031</c:v>
                </c:pt>
                <c:pt idx="7885">
                  <c:v>799429.37949626823</c:v>
                </c:pt>
                <c:pt idx="7886">
                  <c:v>799486.22285235452</c:v>
                </c:pt>
                <c:pt idx="7887">
                  <c:v>799543.06389139371</c:v>
                </c:pt>
                <c:pt idx="7888">
                  <c:v>799599.90261348034</c:v>
                </c:pt>
                <c:pt idx="7889">
                  <c:v>799656.73901870882</c:v>
                </c:pt>
                <c:pt idx="7890">
                  <c:v>799713.57310717343</c:v>
                </c:pt>
                <c:pt idx="7891">
                  <c:v>799770.40487896872</c:v>
                </c:pt>
                <c:pt idx="7892">
                  <c:v>799827.2343341891</c:v>
                </c:pt>
                <c:pt idx="7893">
                  <c:v>799884.06147292897</c:v>
                </c:pt>
                <c:pt idx="7894">
                  <c:v>799940.88629528286</c:v>
                </c:pt>
                <c:pt idx="7895">
                  <c:v>799997.70880134508</c:v>
                </c:pt>
                <c:pt idx="7896">
                  <c:v>800054.52899121016</c:v>
                </c:pt>
                <c:pt idx="7897">
                  <c:v>800111.3468649725</c:v>
                </c:pt>
                <c:pt idx="7898">
                  <c:v>800168.16242272628</c:v>
                </c:pt>
                <c:pt idx="7899">
                  <c:v>800224.97566456615</c:v>
                </c:pt>
                <c:pt idx="7900">
                  <c:v>800281.78659058642</c:v>
                </c:pt>
                <c:pt idx="7901">
                  <c:v>800338.59520088148</c:v>
                </c:pt>
                <c:pt idx="7902">
                  <c:v>800395.40149554575</c:v>
                </c:pt>
                <c:pt idx="7903">
                  <c:v>800452.20547467365</c:v>
                </c:pt>
                <c:pt idx="7904">
                  <c:v>800509.00713835948</c:v>
                </c:pt>
                <c:pt idx="7905">
                  <c:v>800565.80648669775</c:v>
                </c:pt>
                <c:pt idx="7906">
                  <c:v>800622.60351978277</c:v>
                </c:pt>
                <c:pt idx="7907">
                  <c:v>800679.39823770884</c:v>
                </c:pt>
                <c:pt idx="7908">
                  <c:v>800736.19064057048</c:v>
                </c:pt>
                <c:pt idx="7909">
                  <c:v>800792.98072846187</c:v>
                </c:pt>
                <c:pt idx="7910">
                  <c:v>800849.76850147755</c:v>
                </c:pt>
                <c:pt idx="7911">
                  <c:v>800906.5539597118</c:v>
                </c:pt>
                <c:pt idx="7912">
                  <c:v>800963.33710325893</c:v>
                </c:pt>
                <c:pt idx="7913">
                  <c:v>801020.11793221335</c:v>
                </c:pt>
                <c:pt idx="7914">
                  <c:v>801076.89644666947</c:v>
                </c:pt>
                <c:pt idx="7915">
                  <c:v>801133.67264672159</c:v>
                </c:pt>
                <c:pt idx="7916">
                  <c:v>801190.446532464</c:v>
                </c:pt>
                <c:pt idx="7917">
                  <c:v>801247.21810399101</c:v>
                </c:pt>
                <c:pt idx="7918">
                  <c:v>801303.98736139701</c:v>
                </c:pt>
                <c:pt idx="7919">
                  <c:v>801360.75430477632</c:v>
                </c:pt>
                <c:pt idx="7920">
                  <c:v>801417.51893422322</c:v>
                </c:pt>
                <c:pt idx="7921">
                  <c:v>801474.28124983213</c:v>
                </c:pt>
                <c:pt idx="7922">
                  <c:v>801531.04125169734</c:v>
                </c:pt>
                <c:pt idx="7923">
                  <c:v>801587.79893991316</c:v>
                </c:pt>
                <c:pt idx="7924">
                  <c:v>801644.55431457376</c:v>
                </c:pt>
                <c:pt idx="7925">
                  <c:v>801701.30737577355</c:v>
                </c:pt>
                <c:pt idx="7926">
                  <c:v>801758.05812360696</c:v>
                </c:pt>
                <c:pt idx="7927">
                  <c:v>801814.80655816814</c:v>
                </c:pt>
                <c:pt idx="7928">
                  <c:v>801871.55267955142</c:v>
                </c:pt>
                <c:pt idx="7929">
                  <c:v>801928.29648785107</c:v>
                </c:pt>
                <c:pt idx="7930">
                  <c:v>801985.03798316151</c:v>
                </c:pt>
                <c:pt idx="7931">
                  <c:v>802041.7771655767</c:v>
                </c:pt>
                <c:pt idx="7932">
                  <c:v>802098.51403519115</c:v>
                </c:pt>
                <c:pt idx="7933">
                  <c:v>802155.24859209906</c:v>
                </c:pt>
                <c:pt idx="7934">
                  <c:v>802211.98083639483</c:v>
                </c:pt>
                <c:pt idx="7935">
                  <c:v>802268.71076817263</c:v>
                </c:pt>
                <c:pt idx="7936">
                  <c:v>802325.43838752666</c:v>
                </c:pt>
                <c:pt idx="7937">
                  <c:v>802382.16369455133</c:v>
                </c:pt>
                <c:pt idx="7938">
                  <c:v>802438.88668934093</c:v>
                </c:pt>
                <c:pt idx="7939">
                  <c:v>802495.60737198929</c:v>
                </c:pt>
                <c:pt idx="7940">
                  <c:v>802552.32574259106</c:v>
                </c:pt>
                <c:pt idx="7941">
                  <c:v>802609.04180124041</c:v>
                </c:pt>
                <c:pt idx="7942">
                  <c:v>802665.75554803153</c:v>
                </c:pt>
                <c:pt idx="7943">
                  <c:v>802722.46698305872</c:v>
                </c:pt>
                <c:pt idx="7944">
                  <c:v>802779.17610641615</c:v>
                </c:pt>
                <c:pt idx="7945">
                  <c:v>802835.88291819813</c:v>
                </c:pt>
                <c:pt idx="7946">
                  <c:v>802892.58741849894</c:v>
                </c:pt>
                <c:pt idx="7947">
                  <c:v>802949.28960741241</c:v>
                </c:pt>
                <c:pt idx="7948">
                  <c:v>803005.98948503321</c:v>
                </c:pt>
                <c:pt idx="7949">
                  <c:v>803062.68705145537</c:v>
                </c:pt>
                <c:pt idx="7950">
                  <c:v>803119.3823067731</c:v>
                </c:pt>
                <c:pt idx="7951">
                  <c:v>803176.07525108056</c:v>
                </c:pt>
                <c:pt idx="7952">
                  <c:v>803232.76588447206</c:v>
                </c:pt>
                <c:pt idx="7953">
                  <c:v>803289.45420704165</c:v>
                </c:pt>
                <c:pt idx="7954">
                  <c:v>803346.14021888375</c:v>
                </c:pt>
                <c:pt idx="7955">
                  <c:v>803402.82392009231</c:v>
                </c:pt>
                <c:pt idx="7956">
                  <c:v>803459.50531076163</c:v>
                </c:pt>
                <c:pt idx="7957">
                  <c:v>803516.18439098587</c:v>
                </c:pt>
                <c:pt idx="7958">
                  <c:v>803572.86116085923</c:v>
                </c:pt>
                <c:pt idx="7959">
                  <c:v>803629.53562047589</c:v>
                </c:pt>
                <c:pt idx="7960">
                  <c:v>803686.20776993001</c:v>
                </c:pt>
                <c:pt idx="7961">
                  <c:v>803742.87760931579</c:v>
                </c:pt>
                <c:pt idx="7962">
                  <c:v>803799.54513872729</c:v>
                </c:pt>
                <c:pt idx="7963">
                  <c:v>803856.21035825869</c:v>
                </c:pt>
                <c:pt idx="7964">
                  <c:v>803912.87326800427</c:v>
                </c:pt>
                <c:pt idx="7965">
                  <c:v>803969.53386805812</c:v>
                </c:pt>
                <c:pt idx="7966">
                  <c:v>804026.19215851428</c:v>
                </c:pt>
                <c:pt idx="7967">
                  <c:v>804082.84813946707</c:v>
                </c:pt>
                <c:pt idx="7968">
                  <c:v>804139.50181101053</c:v>
                </c:pt>
                <c:pt idx="7969">
                  <c:v>804196.15317323885</c:v>
                </c:pt>
                <c:pt idx="7970">
                  <c:v>804252.80222624599</c:v>
                </c:pt>
                <c:pt idx="7971">
                  <c:v>804309.44897012622</c:v>
                </c:pt>
                <c:pt idx="7972">
                  <c:v>804366.09340497374</c:v>
                </c:pt>
                <c:pt idx="7973">
                  <c:v>804422.73553088249</c:v>
                </c:pt>
                <c:pt idx="7974">
                  <c:v>804479.37534794677</c:v>
                </c:pt>
                <c:pt idx="7975">
                  <c:v>804536.01285626052</c:v>
                </c:pt>
                <c:pt idx="7976">
                  <c:v>804592.64805591793</c:v>
                </c:pt>
                <c:pt idx="7977">
                  <c:v>804649.28094701318</c:v>
                </c:pt>
                <c:pt idx="7978">
                  <c:v>804705.9115296402</c:v>
                </c:pt>
                <c:pt idx="7979">
                  <c:v>804762.53980389319</c:v>
                </c:pt>
                <c:pt idx="7980">
                  <c:v>804819.16576986632</c:v>
                </c:pt>
                <c:pt idx="7981">
                  <c:v>804875.78942765354</c:v>
                </c:pt>
                <c:pt idx="7982">
                  <c:v>804932.41077734903</c:v>
                </c:pt>
                <c:pt idx="7983">
                  <c:v>804989.02981904685</c:v>
                </c:pt>
                <c:pt idx="7984">
                  <c:v>805045.64655284106</c:v>
                </c:pt>
                <c:pt idx="7985">
                  <c:v>805102.26097882586</c:v>
                </c:pt>
                <c:pt idx="7986">
                  <c:v>805158.87309709506</c:v>
                </c:pt>
                <c:pt idx="7987">
                  <c:v>805215.48290774284</c:v>
                </c:pt>
                <c:pt idx="7988">
                  <c:v>805272.0904108634</c:v>
                </c:pt>
                <c:pt idx="7989">
                  <c:v>805328.69560655067</c:v>
                </c:pt>
                <c:pt idx="7990">
                  <c:v>805385.29849489871</c:v>
                </c:pt>
                <c:pt idx="7991">
                  <c:v>805441.8990760016</c:v>
                </c:pt>
                <c:pt idx="7992">
                  <c:v>805498.4973499534</c:v>
                </c:pt>
                <c:pt idx="7993">
                  <c:v>805555.09331684804</c:v>
                </c:pt>
                <c:pt idx="7994">
                  <c:v>805611.68697677972</c:v>
                </c:pt>
                <c:pt idx="7995">
                  <c:v>805668.27832984237</c:v>
                </c:pt>
                <c:pt idx="7996">
                  <c:v>805724.86737613007</c:v>
                </c:pt>
                <c:pt idx="7997">
                  <c:v>805781.45411573688</c:v>
                </c:pt>
                <c:pt idx="7998">
                  <c:v>805838.03854875674</c:v>
                </c:pt>
                <c:pt idx="7999">
                  <c:v>805894.62067528372</c:v>
                </c:pt>
                <c:pt idx="8000">
                  <c:v>805951.20049541187</c:v>
                </c:pt>
                <c:pt idx="8001">
                  <c:v>806007.77800923516</c:v>
                </c:pt>
                <c:pt idx="8002">
                  <c:v>806064.35321684764</c:v>
                </c:pt>
                <c:pt idx="8003">
                  <c:v>806120.92611834325</c:v>
                </c:pt>
                <c:pt idx="8004">
                  <c:v>806177.49671381596</c:v>
                </c:pt>
                <c:pt idx="8005">
                  <c:v>806234.06500335981</c:v>
                </c:pt>
                <c:pt idx="8006">
                  <c:v>806290.63098706887</c:v>
                </c:pt>
                <c:pt idx="8007">
                  <c:v>806347.1946650371</c:v>
                </c:pt>
                <c:pt idx="8008">
                  <c:v>806403.75603735854</c:v>
                </c:pt>
                <c:pt idx="8009">
                  <c:v>806460.31510412705</c:v>
                </c:pt>
                <c:pt idx="8010">
                  <c:v>806516.87186543655</c:v>
                </c:pt>
                <c:pt idx="8011">
                  <c:v>806573.42632138112</c:v>
                </c:pt>
                <c:pt idx="8012">
                  <c:v>806629.97847205482</c:v>
                </c:pt>
                <c:pt idx="8013">
                  <c:v>806686.52831755148</c:v>
                </c:pt>
                <c:pt idx="8014">
                  <c:v>806743.07585796516</c:v>
                </c:pt>
                <c:pt idx="8015">
                  <c:v>806799.62109338969</c:v>
                </c:pt>
                <c:pt idx="8016">
                  <c:v>806856.16402391926</c:v>
                </c:pt>
                <c:pt idx="8017">
                  <c:v>806912.70464964758</c:v>
                </c:pt>
                <c:pt idx="8018">
                  <c:v>806969.24297066871</c:v>
                </c:pt>
                <c:pt idx="8019">
                  <c:v>807025.77898707648</c:v>
                </c:pt>
                <c:pt idx="8020">
                  <c:v>807082.31269896496</c:v>
                </c:pt>
                <c:pt idx="8021">
                  <c:v>807138.84410642809</c:v>
                </c:pt>
                <c:pt idx="8022">
                  <c:v>807195.37320955971</c:v>
                </c:pt>
                <c:pt idx="8023">
                  <c:v>807251.90000845387</c:v>
                </c:pt>
                <c:pt idx="8024">
                  <c:v>807308.42450320441</c:v>
                </c:pt>
                <c:pt idx="8025">
                  <c:v>807364.94669390528</c:v>
                </c:pt>
                <c:pt idx="8026">
                  <c:v>807421.4665806503</c:v>
                </c:pt>
                <c:pt idx="8027">
                  <c:v>807477.98416353355</c:v>
                </c:pt>
                <c:pt idx="8028">
                  <c:v>807534.49944264884</c:v>
                </c:pt>
                <c:pt idx="8029">
                  <c:v>807591.01241809002</c:v>
                </c:pt>
                <c:pt idx="8030">
                  <c:v>807647.52308995114</c:v>
                </c:pt>
                <c:pt idx="8031">
                  <c:v>807704.03145832603</c:v>
                </c:pt>
                <c:pt idx="8032">
                  <c:v>807760.53752330854</c:v>
                </c:pt>
                <c:pt idx="8033">
                  <c:v>807817.04128499259</c:v>
                </c:pt>
                <c:pt idx="8034">
                  <c:v>807873.54274347215</c:v>
                </c:pt>
                <c:pt idx="8035">
                  <c:v>807930.04189884092</c:v>
                </c:pt>
                <c:pt idx="8036">
                  <c:v>807986.53875119297</c:v>
                </c:pt>
                <c:pt idx="8037">
                  <c:v>808043.03330062213</c:v>
                </c:pt>
                <c:pt idx="8038">
                  <c:v>808099.52554722223</c:v>
                </c:pt>
                <c:pt idx="8039">
                  <c:v>808156.01549108722</c:v>
                </c:pt>
                <c:pt idx="8040">
                  <c:v>808212.50313231081</c:v>
                </c:pt>
                <c:pt idx="8041">
                  <c:v>808268.98847098695</c:v>
                </c:pt>
                <c:pt idx="8042">
                  <c:v>808325.47150720947</c:v>
                </c:pt>
                <c:pt idx="8043">
                  <c:v>808381.9522410722</c:v>
                </c:pt>
                <c:pt idx="8044">
                  <c:v>808438.43067266908</c:v>
                </c:pt>
                <c:pt idx="8045">
                  <c:v>808494.90680209384</c:v>
                </c:pt>
                <c:pt idx="8046">
                  <c:v>808551.38062944042</c:v>
                </c:pt>
                <c:pt idx="8047">
                  <c:v>808607.85215480265</c:v>
                </c:pt>
                <c:pt idx="8048">
                  <c:v>808664.32137827424</c:v>
                </c:pt>
                <c:pt idx="8049">
                  <c:v>808720.78829994914</c:v>
                </c:pt>
                <c:pt idx="8050">
                  <c:v>808777.25291992119</c:v>
                </c:pt>
                <c:pt idx="8051">
                  <c:v>808833.71523828409</c:v>
                </c:pt>
                <c:pt idx="8052">
                  <c:v>808890.17525513179</c:v>
                </c:pt>
                <c:pt idx="8053">
                  <c:v>808946.63297055801</c:v>
                </c:pt>
                <c:pt idx="8054">
                  <c:v>809003.0883846567</c:v>
                </c:pt>
                <c:pt idx="8055">
                  <c:v>809059.54149752157</c:v>
                </c:pt>
                <c:pt idx="8056">
                  <c:v>809115.99230924633</c:v>
                </c:pt>
                <c:pt idx="8057">
                  <c:v>809172.44081992493</c:v>
                </c:pt>
                <c:pt idx="8058">
                  <c:v>809228.88702965109</c:v>
                </c:pt>
                <c:pt idx="8059">
                  <c:v>809285.33093851863</c:v>
                </c:pt>
                <c:pt idx="8060">
                  <c:v>809341.77254662127</c:v>
                </c:pt>
                <c:pt idx="8061">
                  <c:v>809398.21185405296</c:v>
                </c:pt>
                <c:pt idx="8062">
                  <c:v>809454.6488609073</c:v>
                </c:pt>
                <c:pt idx="8063">
                  <c:v>809511.08356727811</c:v>
                </c:pt>
                <c:pt idx="8064">
                  <c:v>809567.51597325935</c:v>
                </c:pt>
                <c:pt idx="8065">
                  <c:v>809623.94607894449</c:v>
                </c:pt>
                <c:pt idx="8066">
                  <c:v>809680.37388442748</c:v>
                </c:pt>
                <c:pt idx="8067">
                  <c:v>809736.79938980204</c:v>
                </c:pt>
                <c:pt idx="8068">
                  <c:v>809793.22259516187</c:v>
                </c:pt>
                <c:pt idx="8069">
                  <c:v>809849.64350060083</c:v>
                </c:pt>
                <c:pt idx="8070">
                  <c:v>809906.0621062126</c:v>
                </c:pt>
                <c:pt idx="8071">
                  <c:v>809962.47841209092</c:v>
                </c:pt>
                <c:pt idx="8072">
                  <c:v>810018.8924183296</c:v>
                </c:pt>
                <c:pt idx="8073">
                  <c:v>810075.30412502226</c:v>
                </c:pt>
                <c:pt idx="8074">
                  <c:v>810131.71353226271</c:v>
                </c:pt>
                <c:pt idx="8075">
                  <c:v>810188.12064014468</c:v>
                </c:pt>
                <c:pt idx="8076">
                  <c:v>810244.52544876188</c:v>
                </c:pt>
                <c:pt idx="8077">
                  <c:v>810300.92795820802</c:v>
                </c:pt>
                <c:pt idx="8078">
                  <c:v>810357.32816857682</c:v>
                </c:pt>
                <c:pt idx="8079">
                  <c:v>810413.72607996198</c:v>
                </c:pt>
                <c:pt idx="8080">
                  <c:v>810470.12169245735</c:v>
                </c:pt>
                <c:pt idx="8081">
                  <c:v>810526.51500615652</c:v>
                </c:pt>
                <c:pt idx="8082">
                  <c:v>810582.90602115321</c:v>
                </c:pt>
                <c:pt idx="8083">
                  <c:v>810639.29473754112</c:v>
                </c:pt>
                <c:pt idx="8084">
                  <c:v>810695.68115541385</c:v>
                </c:pt>
                <c:pt idx="8085">
                  <c:v>810752.06527486525</c:v>
                </c:pt>
                <c:pt idx="8086">
                  <c:v>810808.4470959889</c:v>
                </c:pt>
                <c:pt idx="8087">
                  <c:v>810864.82661887852</c:v>
                </c:pt>
                <c:pt idx="8088">
                  <c:v>810921.20384362782</c:v>
                </c:pt>
                <c:pt idx="8089">
                  <c:v>810977.57877033053</c:v>
                </c:pt>
                <c:pt idx="8090">
                  <c:v>811033.95139908011</c:v>
                </c:pt>
                <c:pt idx="8091">
                  <c:v>811090.3217299704</c:v>
                </c:pt>
                <c:pt idx="8092">
                  <c:v>811146.689763095</c:v>
                </c:pt>
                <c:pt idx="8093">
                  <c:v>811203.05549854762</c:v>
                </c:pt>
                <c:pt idx="8094">
                  <c:v>811259.41893642198</c:v>
                </c:pt>
                <c:pt idx="8095">
                  <c:v>811315.78007681156</c:v>
                </c:pt>
                <c:pt idx="8096">
                  <c:v>811372.13891981018</c:v>
                </c:pt>
                <c:pt idx="8097">
                  <c:v>811428.49546551134</c:v>
                </c:pt>
                <c:pt idx="8098">
                  <c:v>811484.84971400886</c:v>
                </c:pt>
                <c:pt idx="8099">
                  <c:v>811541.20166539622</c:v>
                </c:pt>
                <c:pt idx="8100">
                  <c:v>811597.55131976702</c:v>
                </c:pt>
                <c:pt idx="8101">
                  <c:v>811653.89867721498</c:v>
                </c:pt>
                <c:pt idx="8102">
                  <c:v>811710.24373783381</c:v>
                </c:pt>
                <c:pt idx="8103">
                  <c:v>811766.58650171699</c:v>
                </c:pt>
                <c:pt idx="8104">
                  <c:v>811822.92696895823</c:v>
                </c:pt>
                <c:pt idx="8105">
                  <c:v>811879.26513965114</c:v>
                </c:pt>
                <c:pt idx="8106">
                  <c:v>811935.6010138893</c:v>
                </c:pt>
                <c:pt idx="8107">
                  <c:v>811991.93459176633</c:v>
                </c:pt>
                <c:pt idx="8108">
                  <c:v>812048.26587337581</c:v>
                </c:pt>
                <c:pt idx="8109">
                  <c:v>812104.59485881135</c:v>
                </c:pt>
                <c:pt idx="8110">
                  <c:v>812160.92154816655</c:v>
                </c:pt>
                <c:pt idx="8111">
                  <c:v>812217.24594153499</c:v>
                </c:pt>
                <c:pt idx="8112">
                  <c:v>812273.56803901028</c:v>
                </c:pt>
                <c:pt idx="8113">
                  <c:v>812329.88784068602</c:v>
                </c:pt>
                <c:pt idx="8114">
                  <c:v>812386.20534665568</c:v>
                </c:pt>
                <c:pt idx="8115">
                  <c:v>812442.52055701311</c:v>
                </c:pt>
                <c:pt idx="8116">
                  <c:v>812498.83347185154</c:v>
                </c:pt>
                <c:pt idx="8117">
                  <c:v>812555.14409126469</c:v>
                </c:pt>
                <c:pt idx="8118">
                  <c:v>812611.45241534617</c:v>
                </c:pt>
                <c:pt idx="8119">
                  <c:v>812667.75844418956</c:v>
                </c:pt>
                <c:pt idx="8120">
                  <c:v>812724.06217788835</c:v>
                </c:pt>
                <c:pt idx="8121">
                  <c:v>812780.36361653614</c:v>
                </c:pt>
                <c:pt idx="8122">
                  <c:v>812836.66276022641</c:v>
                </c:pt>
                <c:pt idx="8123">
                  <c:v>812892.95960905286</c:v>
                </c:pt>
                <c:pt idx="8124">
                  <c:v>812949.25416310877</c:v>
                </c:pt>
                <c:pt idx="8125">
                  <c:v>813005.54642248782</c:v>
                </c:pt>
                <c:pt idx="8126">
                  <c:v>813061.83638728363</c:v>
                </c:pt>
                <c:pt idx="8127">
                  <c:v>813118.12405758968</c:v>
                </c:pt>
                <c:pt idx="8128">
                  <c:v>813174.40943349944</c:v>
                </c:pt>
                <c:pt idx="8129">
                  <c:v>813230.69251510652</c:v>
                </c:pt>
                <c:pt idx="8130">
                  <c:v>813286.9733025044</c:v>
                </c:pt>
                <c:pt idx="8131">
                  <c:v>813343.25179578667</c:v>
                </c:pt>
                <c:pt idx="8132">
                  <c:v>813399.52799504658</c:v>
                </c:pt>
                <c:pt idx="8133">
                  <c:v>813455.80190037785</c:v>
                </c:pt>
                <c:pt idx="8134">
                  <c:v>813512.07351187395</c:v>
                </c:pt>
                <c:pt idx="8135">
                  <c:v>813568.34282962838</c:v>
                </c:pt>
                <c:pt idx="8136">
                  <c:v>813624.60985373461</c:v>
                </c:pt>
                <c:pt idx="8137">
                  <c:v>813680.87458428624</c:v>
                </c:pt>
                <c:pt idx="8138">
                  <c:v>813737.13702137663</c:v>
                </c:pt>
                <c:pt idx="8139">
                  <c:v>813793.39716509951</c:v>
                </c:pt>
                <c:pt idx="8140">
                  <c:v>813849.65501554799</c:v>
                </c:pt>
                <c:pt idx="8141">
                  <c:v>813905.9105728158</c:v>
                </c:pt>
                <c:pt idx="8142">
                  <c:v>813962.1638369963</c:v>
                </c:pt>
                <c:pt idx="8143">
                  <c:v>814018.41480818309</c:v>
                </c:pt>
                <c:pt idx="8144">
                  <c:v>814074.66348646954</c:v>
                </c:pt>
                <c:pt idx="8145">
                  <c:v>814130.90987194912</c:v>
                </c:pt>
                <c:pt idx="8146">
                  <c:v>814187.15396471531</c:v>
                </c:pt>
                <c:pt idx="8147">
                  <c:v>814243.39576486161</c:v>
                </c:pt>
                <c:pt idx="8148">
                  <c:v>814299.63527248136</c:v>
                </c:pt>
                <c:pt idx="8149">
                  <c:v>814355.87248766806</c:v>
                </c:pt>
                <c:pt idx="8150">
                  <c:v>814412.10741051508</c:v>
                </c:pt>
                <c:pt idx="8151">
                  <c:v>814468.340041116</c:v>
                </c:pt>
                <c:pt idx="8152">
                  <c:v>814524.57037956419</c:v>
                </c:pt>
                <c:pt idx="8153">
                  <c:v>814580.79842595302</c:v>
                </c:pt>
                <c:pt idx="8154">
                  <c:v>814637.02418037609</c:v>
                </c:pt>
                <c:pt idx="8155">
                  <c:v>814693.24764292676</c:v>
                </c:pt>
                <c:pt idx="8156">
                  <c:v>814749.46881369827</c:v>
                </c:pt>
                <c:pt idx="8157">
                  <c:v>814805.68769278424</c:v>
                </c:pt>
                <c:pt idx="8158">
                  <c:v>814861.90428027802</c:v>
                </c:pt>
                <c:pt idx="8159">
                  <c:v>814918.11857627297</c:v>
                </c:pt>
                <c:pt idx="8160">
                  <c:v>814974.33058086259</c:v>
                </c:pt>
                <c:pt idx="8161">
                  <c:v>815030.54029414023</c:v>
                </c:pt>
                <c:pt idx="8162">
                  <c:v>815086.74771619937</c:v>
                </c:pt>
                <c:pt idx="8163">
                  <c:v>815142.95284713327</c:v>
                </c:pt>
                <c:pt idx="8164">
                  <c:v>815199.15568703541</c:v>
                </c:pt>
                <c:pt idx="8165">
                  <c:v>815255.35623599915</c:v>
                </c:pt>
                <c:pt idx="8166">
                  <c:v>815311.55449411785</c:v>
                </c:pt>
                <c:pt idx="8167">
                  <c:v>815367.75046148489</c:v>
                </c:pt>
                <c:pt idx="8168">
                  <c:v>815423.94413819374</c:v>
                </c:pt>
                <c:pt idx="8169">
                  <c:v>815480.13552433765</c:v>
                </c:pt>
                <c:pt idx="8170">
                  <c:v>815536.3246200101</c:v>
                </c:pt>
                <c:pt idx="8171">
                  <c:v>815592.51142530434</c:v>
                </c:pt>
                <c:pt idx="8172">
                  <c:v>815648.69594031386</c:v>
                </c:pt>
                <c:pt idx="8173">
                  <c:v>815704.8781651319</c:v>
                </c:pt>
                <c:pt idx="8174">
                  <c:v>815761.05809985183</c:v>
                </c:pt>
                <c:pt idx="8175">
                  <c:v>815817.23574456701</c:v>
                </c:pt>
                <c:pt idx="8176">
                  <c:v>815873.4110993708</c:v>
                </c:pt>
                <c:pt idx="8177">
                  <c:v>815929.58416435658</c:v>
                </c:pt>
                <c:pt idx="8178">
                  <c:v>815985.75493961771</c:v>
                </c:pt>
                <c:pt idx="8179">
                  <c:v>816041.92342524731</c:v>
                </c:pt>
                <c:pt idx="8180">
                  <c:v>816098.08962133888</c:v>
                </c:pt>
                <c:pt idx="8181">
                  <c:v>816154.25352798577</c:v>
                </c:pt>
                <c:pt idx="8182">
                  <c:v>816210.41514528124</c:v>
                </c:pt>
                <c:pt idx="8183">
                  <c:v>816266.57447331864</c:v>
                </c:pt>
                <c:pt idx="8184">
                  <c:v>816322.73151219124</c:v>
                </c:pt>
                <c:pt idx="8185">
                  <c:v>816378.88626199239</c:v>
                </c:pt>
                <c:pt idx="8186">
                  <c:v>816435.03872281546</c:v>
                </c:pt>
                <c:pt idx="8187">
                  <c:v>816491.18889475358</c:v>
                </c:pt>
                <c:pt idx="8188">
                  <c:v>816547.33677790023</c:v>
                </c:pt>
                <c:pt idx="8189">
                  <c:v>816603.48237234866</c:v>
                </c:pt>
                <c:pt idx="8190">
                  <c:v>816659.62567819213</c:v>
                </c:pt>
                <c:pt idx="8191">
                  <c:v>816715.76669552387</c:v>
                </c:pt>
                <c:pt idx="8192">
                  <c:v>816771.90542443725</c:v>
                </c:pt>
                <c:pt idx="8193">
                  <c:v>816828.04186502553</c:v>
                </c:pt>
                <c:pt idx="8194">
                  <c:v>816884.17601738195</c:v>
                </c:pt>
                <c:pt idx="8195">
                  <c:v>816940.30788159976</c:v>
                </c:pt>
                <c:pt idx="8196">
                  <c:v>816996.43745777232</c:v>
                </c:pt>
                <c:pt idx="8197">
                  <c:v>817052.56474599289</c:v>
                </c:pt>
                <c:pt idx="8198">
                  <c:v>817108.68974635471</c:v>
                </c:pt>
                <c:pt idx="8199">
                  <c:v>817164.81245895103</c:v>
                </c:pt>
                <c:pt idx="8200">
                  <c:v>817220.9328838751</c:v>
                </c:pt>
                <c:pt idx="8201">
                  <c:v>817277.05102122016</c:v>
                </c:pt>
                <c:pt idx="8202">
                  <c:v>817333.16687107948</c:v>
                </c:pt>
                <c:pt idx="8203">
                  <c:v>817389.28043354629</c:v>
                </c:pt>
                <c:pt idx="8204">
                  <c:v>817445.39170871372</c:v>
                </c:pt>
                <c:pt idx="8205">
                  <c:v>817501.50069667515</c:v>
                </c:pt>
                <c:pt idx="8206">
                  <c:v>817557.60739752383</c:v>
                </c:pt>
                <c:pt idx="8207">
                  <c:v>817613.71181135287</c:v>
                </c:pt>
                <c:pt idx="8208">
                  <c:v>817669.81393825554</c:v>
                </c:pt>
                <c:pt idx="8209">
                  <c:v>817725.91377832519</c:v>
                </c:pt>
                <c:pt idx="8210">
                  <c:v>817782.01133165485</c:v>
                </c:pt>
                <c:pt idx="8211">
                  <c:v>817838.10659833776</c:v>
                </c:pt>
                <c:pt idx="8212">
                  <c:v>817894.19957846717</c:v>
                </c:pt>
                <c:pt idx="8213">
                  <c:v>817950.29027213634</c:v>
                </c:pt>
                <c:pt idx="8214">
                  <c:v>818006.37867943838</c:v>
                </c:pt>
                <c:pt idx="8215">
                  <c:v>818062.46480046655</c:v>
                </c:pt>
                <c:pt idx="8216">
                  <c:v>818118.5486353141</c:v>
                </c:pt>
                <c:pt idx="8217">
                  <c:v>818174.63018407405</c:v>
                </c:pt>
                <c:pt idx="8218">
                  <c:v>818230.70944683964</c:v>
                </c:pt>
                <c:pt idx="8219">
                  <c:v>818286.78642370412</c:v>
                </c:pt>
                <c:pt idx="8220">
                  <c:v>818342.86111476063</c:v>
                </c:pt>
                <c:pt idx="8221">
                  <c:v>818398.93352010229</c:v>
                </c:pt>
                <c:pt idx="8222">
                  <c:v>818455.00363982224</c:v>
                </c:pt>
                <c:pt idx="8223">
                  <c:v>818511.07147401385</c:v>
                </c:pt>
                <c:pt idx="8224">
                  <c:v>818567.13702277024</c:v>
                </c:pt>
                <c:pt idx="8225">
                  <c:v>818623.20028618432</c:v>
                </c:pt>
                <c:pt idx="8226">
                  <c:v>818679.26126434945</c:v>
                </c:pt>
                <c:pt idx="8227">
                  <c:v>818735.31995735876</c:v>
                </c:pt>
                <c:pt idx="8228">
                  <c:v>818791.37636530539</c:v>
                </c:pt>
                <c:pt idx="8229">
                  <c:v>818847.43048828247</c:v>
                </c:pt>
                <c:pt idx="8230">
                  <c:v>818903.482326383</c:v>
                </c:pt>
                <c:pt idx="8231">
                  <c:v>818959.53187970037</c:v>
                </c:pt>
                <c:pt idx="8232">
                  <c:v>819015.57914832782</c:v>
                </c:pt>
                <c:pt idx="8233">
                  <c:v>819071.62413235812</c:v>
                </c:pt>
                <c:pt idx="8234">
                  <c:v>819127.66683188453</c:v>
                </c:pt>
                <c:pt idx="8235">
                  <c:v>819183.70724700019</c:v>
                </c:pt>
                <c:pt idx="8236">
                  <c:v>819239.74537779822</c:v>
                </c:pt>
                <c:pt idx="8237">
                  <c:v>819295.78122437163</c:v>
                </c:pt>
                <c:pt idx="8238">
                  <c:v>819351.81478681357</c:v>
                </c:pt>
                <c:pt idx="8239">
                  <c:v>819407.84606521728</c:v>
                </c:pt>
                <c:pt idx="8240">
                  <c:v>819463.87505967589</c:v>
                </c:pt>
                <c:pt idx="8241">
                  <c:v>819519.9017702823</c:v>
                </c:pt>
                <c:pt idx="8242">
                  <c:v>819575.92619712965</c:v>
                </c:pt>
                <c:pt idx="8243">
                  <c:v>819631.94834031106</c:v>
                </c:pt>
                <c:pt idx="8244">
                  <c:v>819687.96819991968</c:v>
                </c:pt>
                <c:pt idx="8245">
                  <c:v>819743.9857760485</c:v>
                </c:pt>
                <c:pt idx="8246">
                  <c:v>819800.00106879056</c:v>
                </c:pt>
                <c:pt idx="8247">
                  <c:v>819856.01407823921</c:v>
                </c:pt>
                <c:pt idx="8248">
                  <c:v>819912.02480448724</c:v>
                </c:pt>
                <c:pt idx="8249">
                  <c:v>819968.03324762778</c:v>
                </c:pt>
                <c:pt idx="8250">
                  <c:v>820024.03940775397</c:v>
                </c:pt>
                <c:pt idx="8251">
                  <c:v>820080.04328495881</c:v>
                </c:pt>
                <c:pt idx="8252">
                  <c:v>820136.04487933533</c:v>
                </c:pt>
                <c:pt idx="8253">
                  <c:v>820192.04419097665</c:v>
                </c:pt>
                <c:pt idx="8254">
                  <c:v>820248.04121997568</c:v>
                </c:pt>
                <c:pt idx="8255">
                  <c:v>820304.03596642567</c:v>
                </c:pt>
                <c:pt idx="8256">
                  <c:v>820360.02843041962</c:v>
                </c:pt>
                <c:pt idx="8257">
                  <c:v>820416.01861205045</c:v>
                </c:pt>
                <c:pt idx="8258">
                  <c:v>820472.00651141116</c:v>
                </c:pt>
                <c:pt idx="8259">
                  <c:v>820527.99212859489</c:v>
                </c:pt>
                <c:pt idx="8260">
                  <c:v>820583.97546369466</c:v>
                </c:pt>
                <c:pt idx="8261">
                  <c:v>820639.95651680348</c:v>
                </c:pt>
                <c:pt idx="8262">
                  <c:v>820695.93528801436</c:v>
                </c:pt>
                <c:pt idx="8263">
                  <c:v>820751.91177742044</c:v>
                </c:pt>
                <c:pt idx="8264">
                  <c:v>820807.88598511461</c:v>
                </c:pt>
                <c:pt idx="8265">
                  <c:v>820863.85791118979</c:v>
                </c:pt>
                <c:pt idx="8266">
                  <c:v>820919.82755573909</c:v>
                </c:pt>
                <c:pt idx="8267">
                  <c:v>820975.79491885554</c:v>
                </c:pt>
                <c:pt idx="8268">
                  <c:v>821031.76000063203</c:v>
                </c:pt>
                <c:pt idx="8269">
                  <c:v>821087.72280116158</c:v>
                </c:pt>
                <c:pt idx="8270">
                  <c:v>821143.68332053721</c:v>
                </c:pt>
                <c:pt idx="8271">
                  <c:v>821199.64155885205</c:v>
                </c:pt>
                <c:pt idx="8272">
                  <c:v>821255.59751619888</c:v>
                </c:pt>
                <c:pt idx="8273">
                  <c:v>821311.55119267071</c:v>
                </c:pt>
                <c:pt idx="8274">
                  <c:v>821367.50258836045</c:v>
                </c:pt>
                <c:pt idx="8275">
                  <c:v>821423.45170336124</c:v>
                </c:pt>
                <c:pt idx="8276">
                  <c:v>821479.39853776596</c:v>
                </c:pt>
                <c:pt idx="8277">
                  <c:v>821535.34309166751</c:v>
                </c:pt>
                <c:pt idx="8278">
                  <c:v>821591.28536515892</c:v>
                </c:pt>
                <c:pt idx="8279">
                  <c:v>821647.22535833321</c:v>
                </c:pt>
                <c:pt idx="8280">
                  <c:v>821703.16307128314</c:v>
                </c:pt>
                <c:pt idx="8281">
                  <c:v>821759.09850410186</c:v>
                </c:pt>
                <c:pt idx="8282">
                  <c:v>821815.03165688214</c:v>
                </c:pt>
                <c:pt idx="8283">
                  <c:v>821870.96252971701</c:v>
                </c:pt>
                <c:pt idx="8284">
                  <c:v>821926.89112269937</c:v>
                </c:pt>
                <c:pt idx="8285">
                  <c:v>821982.81743592222</c:v>
                </c:pt>
                <c:pt idx="8286">
                  <c:v>822038.74146947847</c:v>
                </c:pt>
                <c:pt idx="8287">
                  <c:v>822094.66322346102</c:v>
                </c:pt>
                <c:pt idx="8288">
                  <c:v>822150.58269796276</c:v>
                </c:pt>
                <c:pt idx="8289">
                  <c:v>822206.4998930766</c:v>
                </c:pt>
                <c:pt idx="8290">
                  <c:v>822262.41480889556</c:v>
                </c:pt>
                <c:pt idx="8291">
                  <c:v>822318.3274455124</c:v>
                </c:pt>
                <c:pt idx="8292">
                  <c:v>822374.23780302017</c:v>
                </c:pt>
                <c:pt idx="8293">
                  <c:v>822430.14588151162</c:v>
                </c:pt>
                <c:pt idx="8294">
                  <c:v>822486.05168107979</c:v>
                </c:pt>
                <c:pt idx="8295">
                  <c:v>822541.95520181744</c:v>
                </c:pt>
              </c:numCache>
            </c:numRef>
          </c:yVal>
          <c:smooth val="0"/>
          <c:extLst>
            <c:ext xmlns:c16="http://schemas.microsoft.com/office/drawing/2014/chart" uri="{C3380CC4-5D6E-409C-BE32-E72D297353CC}">
              <c16:uniqueId val="{00000005-9018-48C8-96B9-DB01E90B4EF9}"/>
            </c:ext>
          </c:extLst>
        </c:ser>
        <c:dLbls>
          <c:showLegendKey val="0"/>
          <c:showVal val="0"/>
          <c:showCatName val="0"/>
          <c:showSerName val="0"/>
          <c:showPercent val="0"/>
          <c:showBubbleSize val="0"/>
        </c:dLbls>
        <c:axId val="1904308720"/>
        <c:axId val="1904305808"/>
      </c:scatterChart>
      <c:valAx>
        <c:axId val="1904308720"/>
        <c:scaling>
          <c:orientation val="minMax"/>
          <c:max val="365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05808"/>
        <c:crosses val="autoZero"/>
        <c:crossBetween val="midCat"/>
      </c:valAx>
      <c:valAx>
        <c:axId val="1904305808"/>
        <c:scaling>
          <c:orientation val="minMax"/>
          <c:max val="700000.000000000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Cumulative QALYs lost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08720"/>
        <c:crosses val="autoZero"/>
        <c:crossBetween val="midCat"/>
      </c:valAx>
      <c:spPr>
        <a:noFill/>
        <a:ln>
          <a:noFill/>
        </a:ln>
        <a:effectLst/>
      </c:spPr>
    </c:plotArea>
    <c:legend>
      <c:legendPos val="b"/>
      <c:layout>
        <c:manualLayout>
          <c:xMode val="edge"/>
          <c:yMode val="edge"/>
          <c:x val="0.19564551404158984"/>
          <c:y val="6.0311458108515487E-2"/>
          <c:w val="0.58579556259275867"/>
          <c:h val="0.177707174086061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StressTest!$W$8</c:f>
              <c:strCache>
                <c:ptCount val="1"/>
                <c:pt idx="0">
                  <c:v>Decay function - Constant term</c:v>
                </c:pt>
              </c:strCache>
            </c:strRef>
          </c:tx>
          <c:spPr>
            <a:solidFill>
              <a:schemeClr val="accent1"/>
            </a:solidFill>
            <a:ln>
              <a:noFill/>
            </a:ln>
            <a:effectLst/>
          </c:spPr>
          <c:invertIfNegative val="0"/>
          <c:cat>
            <c:strRef>
              <c:f>StressTest!$X$7:$Y$7</c:f>
              <c:strCache>
                <c:ptCount val="2"/>
                <c:pt idx="0">
                  <c:v>Low</c:v>
                </c:pt>
                <c:pt idx="1">
                  <c:v>High</c:v>
                </c:pt>
              </c:strCache>
            </c:strRef>
          </c:cat>
          <c:val>
            <c:numRef>
              <c:f>StressTest!$X$8:$Y$8</c:f>
              <c:numCache>
                <c:formatCode>0.0%</c:formatCode>
                <c:ptCount val="2"/>
                <c:pt idx="0">
                  <c:v>-9.7283065762858389E-2</c:v>
                </c:pt>
                <c:pt idx="1">
                  <c:v>9.7283065762856946E-2</c:v>
                </c:pt>
              </c:numCache>
            </c:numRef>
          </c:val>
          <c:extLst>
            <c:ext xmlns:c16="http://schemas.microsoft.com/office/drawing/2014/chart" uri="{C3380CC4-5D6E-409C-BE32-E72D297353CC}">
              <c16:uniqueId val="{00000000-C9AA-4932-BD8F-2940767031F9}"/>
            </c:ext>
          </c:extLst>
        </c:ser>
        <c:dLbls>
          <c:showLegendKey val="0"/>
          <c:showVal val="0"/>
          <c:showCatName val="0"/>
          <c:showSerName val="0"/>
          <c:showPercent val="0"/>
          <c:showBubbleSize val="0"/>
        </c:dLbls>
        <c:gapWidth val="219"/>
        <c:overlap val="-27"/>
        <c:axId val="1569077984"/>
        <c:axId val="1569079232"/>
      </c:barChart>
      <c:catAx>
        <c:axId val="156907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079232"/>
        <c:crosses val="autoZero"/>
        <c:auto val="1"/>
        <c:lblAlgn val="ctr"/>
        <c:lblOffset val="100"/>
        <c:noMultiLvlLbl val="0"/>
      </c:catAx>
      <c:valAx>
        <c:axId val="156907923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07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Adjusted prevalence of permanent injury for all infections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StressTest!$W$10</c:f>
              <c:strCache>
                <c:ptCount val="1"/>
                <c:pt idx="0">
                  <c:v>Adjusted prevalence of permanent injury for all infections, known and unknown</c:v>
                </c:pt>
              </c:strCache>
            </c:strRef>
          </c:tx>
          <c:spPr>
            <a:solidFill>
              <a:schemeClr val="accent1"/>
            </a:solidFill>
            <a:ln>
              <a:noFill/>
            </a:ln>
            <a:effectLst/>
          </c:spPr>
          <c:invertIfNegative val="0"/>
          <c:cat>
            <c:strRef>
              <c:f>StressTest!$X$9:$Y$9</c:f>
              <c:strCache>
                <c:ptCount val="2"/>
                <c:pt idx="0">
                  <c:v>Low</c:v>
                </c:pt>
                <c:pt idx="1">
                  <c:v>High</c:v>
                </c:pt>
              </c:strCache>
            </c:strRef>
          </c:cat>
          <c:val>
            <c:numRef>
              <c:f>StressTest!$X$10:$Y$10</c:f>
              <c:numCache>
                <c:formatCode>0.0%</c:formatCode>
                <c:ptCount val="2"/>
                <c:pt idx="0">
                  <c:v>-9.8440525874503026E-2</c:v>
                </c:pt>
                <c:pt idx="1">
                  <c:v>0.10858167175291866</c:v>
                </c:pt>
              </c:numCache>
            </c:numRef>
          </c:val>
          <c:extLst>
            <c:ext xmlns:c16="http://schemas.microsoft.com/office/drawing/2014/chart" uri="{C3380CC4-5D6E-409C-BE32-E72D297353CC}">
              <c16:uniqueId val="{00000000-BBC9-4148-AFCB-60C1B9035793}"/>
            </c:ext>
          </c:extLst>
        </c:ser>
        <c:dLbls>
          <c:showLegendKey val="0"/>
          <c:showVal val="0"/>
          <c:showCatName val="0"/>
          <c:showSerName val="0"/>
          <c:showPercent val="0"/>
          <c:showBubbleSize val="0"/>
        </c:dLbls>
        <c:gapWidth val="219"/>
        <c:overlap val="-27"/>
        <c:axId val="232360496"/>
        <c:axId val="232359664"/>
      </c:barChart>
      <c:catAx>
        <c:axId val="23236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59664"/>
        <c:crosses val="autoZero"/>
        <c:auto val="1"/>
        <c:lblAlgn val="ctr"/>
        <c:lblOffset val="100"/>
        <c:noMultiLvlLbl val="0"/>
      </c:catAx>
      <c:valAx>
        <c:axId val="232359664"/>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6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4680984392549"/>
          <c:y val="3.78634131673533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StressTest!$W$12</c:f>
              <c:strCache>
                <c:ptCount val="1"/>
                <c:pt idx="0">
                  <c:v>Proportion of Long-COVID at 6 weeks that are permanently injured in ICU survivors.</c:v>
                </c:pt>
              </c:strCache>
            </c:strRef>
          </c:tx>
          <c:spPr>
            <a:solidFill>
              <a:schemeClr val="accent1"/>
            </a:solidFill>
            <a:ln>
              <a:noFill/>
            </a:ln>
            <a:effectLst/>
          </c:spPr>
          <c:invertIfNegative val="0"/>
          <c:cat>
            <c:strRef>
              <c:f>StressTest!$X$11:$Y$11</c:f>
              <c:strCache>
                <c:ptCount val="2"/>
                <c:pt idx="0">
                  <c:v>Low</c:v>
                </c:pt>
                <c:pt idx="1">
                  <c:v>High</c:v>
                </c:pt>
              </c:strCache>
            </c:strRef>
          </c:cat>
          <c:val>
            <c:numRef>
              <c:f>StressTest!$X$12:$Y$12</c:f>
              <c:numCache>
                <c:formatCode>0.0%</c:formatCode>
                <c:ptCount val="2"/>
                <c:pt idx="0">
                  <c:v>-0.1024969842258413</c:v>
                </c:pt>
                <c:pt idx="1">
                  <c:v>0.10249698422584141</c:v>
                </c:pt>
              </c:numCache>
            </c:numRef>
          </c:val>
          <c:extLst>
            <c:ext xmlns:c16="http://schemas.microsoft.com/office/drawing/2014/chart" uri="{C3380CC4-5D6E-409C-BE32-E72D297353CC}">
              <c16:uniqueId val="{00000000-C9BA-4C6F-9EC6-AC90280AAE44}"/>
            </c:ext>
          </c:extLst>
        </c:ser>
        <c:dLbls>
          <c:showLegendKey val="0"/>
          <c:showVal val="0"/>
          <c:showCatName val="0"/>
          <c:showSerName val="0"/>
          <c:showPercent val="0"/>
          <c:showBubbleSize val="0"/>
        </c:dLbls>
        <c:gapWidth val="219"/>
        <c:overlap val="-27"/>
        <c:axId val="1279273344"/>
        <c:axId val="1279274592"/>
      </c:barChart>
      <c:catAx>
        <c:axId val="127927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274592"/>
        <c:crosses val="autoZero"/>
        <c:auto val="1"/>
        <c:lblAlgn val="ctr"/>
        <c:lblOffset val="100"/>
        <c:noMultiLvlLbl val="0"/>
      </c:catAx>
      <c:valAx>
        <c:axId val="127927459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27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StressTest!$W$19</c:f>
              <c:strCache>
                <c:ptCount val="1"/>
                <c:pt idx="0">
                  <c:v>QoL lost to symptomatic COVID</c:v>
                </c:pt>
              </c:strCache>
            </c:strRef>
          </c:tx>
          <c:spPr>
            <a:solidFill>
              <a:schemeClr val="accent1"/>
            </a:solidFill>
            <a:ln>
              <a:noFill/>
            </a:ln>
            <a:effectLst/>
          </c:spPr>
          <c:invertIfNegative val="0"/>
          <c:cat>
            <c:strRef>
              <c:f>StressTest!$X$18:$Y$18</c:f>
              <c:strCache>
                <c:ptCount val="2"/>
                <c:pt idx="0">
                  <c:v>Low</c:v>
                </c:pt>
                <c:pt idx="1">
                  <c:v>High</c:v>
                </c:pt>
              </c:strCache>
            </c:strRef>
          </c:cat>
          <c:val>
            <c:numRef>
              <c:f>StressTest!$X$19:$Y$19</c:f>
              <c:numCache>
                <c:formatCode>0.0%</c:formatCode>
                <c:ptCount val="2"/>
                <c:pt idx="0">
                  <c:v>-9.7283065762857057E-2</c:v>
                </c:pt>
                <c:pt idx="1">
                  <c:v>9.7283065762856946E-2</c:v>
                </c:pt>
              </c:numCache>
            </c:numRef>
          </c:val>
          <c:extLst>
            <c:ext xmlns:c16="http://schemas.microsoft.com/office/drawing/2014/chart" uri="{C3380CC4-5D6E-409C-BE32-E72D297353CC}">
              <c16:uniqueId val="{00000000-C912-43B0-A4C1-BD1E7E7F711C}"/>
            </c:ext>
          </c:extLst>
        </c:ser>
        <c:dLbls>
          <c:showLegendKey val="0"/>
          <c:showVal val="0"/>
          <c:showCatName val="0"/>
          <c:showSerName val="0"/>
          <c:showPercent val="0"/>
          <c:showBubbleSize val="0"/>
        </c:dLbls>
        <c:gapWidth val="219"/>
        <c:overlap val="-27"/>
        <c:axId val="1032027328"/>
        <c:axId val="1032027744"/>
      </c:barChart>
      <c:catAx>
        <c:axId val="103202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27744"/>
        <c:crosses val="autoZero"/>
        <c:auto val="1"/>
        <c:lblAlgn val="ctr"/>
        <c:lblOffset val="100"/>
        <c:noMultiLvlLbl val="0"/>
      </c:catAx>
      <c:valAx>
        <c:axId val="1032027744"/>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2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902808371244682"/>
          <c:y val="2.3651140096690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StressTest!$W$21</c:f>
              <c:strCache>
                <c:ptCount val="1"/>
                <c:pt idx="0">
                  <c:v>QoL lost for the permanently injured</c:v>
                </c:pt>
              </c:strCache>
            </c:strRef>
          </c:tx>
          <c:spPr>
            <a:solidFill>
              <a:schemeClr val="accent1"/>
            </a:solidFill>
            <a:ln>
              <a:noFill/>
            </a:ln>
            <a:effectLst/>
          </c:spPr>
          <c:invertIfNegative val="0"/>
          <c:cat>
            <c:strRef>
              <c:f>StressTest!$X$20:$Y$20</c:f>
              <c:strCache>
                <c:ptCount val="2"/>
                <c:pt idx="0">
                  <c:v>Low</c:v>
                </c:pt>
                <c:pt idx="1">
                  <c:v>High</c:v>
                </c:pt>
              </c:strCache>
            </c:strRef>
          </c:cat>
          <c:val>
            <c:numRef>
              <c:f>StressTest!$X$21:$Y$21</c:f>
              <c:numCache>
                <c:formatCode>0.0%</c:formatCode>
                <c:ptCount val="2"/>
                <c:pt idx="0">
                  <c:v>-0.10271693423714312</c:v>
                </c:pt>
                <c:pt idx="1">
                  <c:v>0.10271693423714301</c:v>
                </c:pt>
              </c:numCache>
            </c:numRef>
          </c:val>
          <c:extLst>
            <c:ext xmlns:c16="http://schemas.microsoft.com/office/drawing/2014/chart" uri="{C3380CC4-5D6E-409C-BE32-E72D297353CC}">
              <c16:uniqueId val="{00000000-4043-40B0-99E7-61A7C0969718}"/>
            </c:ext>
          </c:extLst>
        </c:ser>
        <c:dLbls>
          <c:showLegendKey val="0"/>
          <c:showVal val="0"/>
          <c:showCatName val="0"/>
          <c:showSerName val="0"/>
          <c:showPercent val="0"/>
          <c:showBubbleSize val="0"/>
        </c:dLbls>
        <c:gapWidth val="219"/>
        <c:overlap val="-27"/>
        <c:axId val="942266768"/>
        <c:axId val="942278832"/>
      </c:barChart>
      <c:catAx>
        <c:axId val="94226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78832"/>
        <c:crosses val="autoZero"/>
        <c:auto val="1"/>
        <c:lblAlgn val="ctr"/>
        <c:lblOffset val="100"/>
        <c:noMultiLvlLbl val="0"/>
      </c:catAx>
      <c:valAx>
        <c:axId val="942278832"/>
        <c:scaling>
          <c:orientation val="minMax"/>
          <c:max val="0.2"/>
          <c:min val="-0.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26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Decay curve for symptoms with an assumption of 50%  symptomatic initially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1"/>
            <c:trendlineLbl>
              <c:layout>
                <c:manualLayout>
                  <c:x val="7.6049868766404202E-3"/>
                  <c:y val="-0.23377916302128901"/>
                </c:manualLayout>
              </c:layout>
              <c:numFmt formatCode="General"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'2.COVIDInfectionSurvey'!$B$5:$B$21</c:f>
              <c:numCache>
                <c:formatCode>General</c:formatCode>
                <c:ptCount val="1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numCache>
            </c:numRef>
          </c:xVal>
          <c:yVal>
            <c:numRef>
              <c:f>'2.COVIDInfectionSurvey'!$C$5:$C$21</c:f>
              <c:numCache>
                <c:formatCode>General</c:formatCode>
                <c:ptCount val="17"/>
                <c:pt idx="0" formatCode="0%">
                  <c:v>0.5</c:v>
                </c:pt>
                <c:pt idx="5" formatCode="0%">
                  <c:v>0.2</c:v>
                </c:pt>
                <c:pt idx="12" formatCode="0%">
                  <c:v>0.1</c:v>
                </c:pt>
              </c:numCache>
            </c:numRef>
          </c:yVal>
          <c:smooth val="0"/>
          <c:extLst>
            <c:ext xmlns:c16="http://schemas.microsoft.com/office/drawing/2014/chart" uri="{C3380CC4-5D6E-409C-BE32-E72D297353CC}">
              <c16:uniqueId val="{00000000-937F-4155-8B0D-254F97C5C50F}"/>
            </c:ext>
          </c:extLst>
        </c:ser>
        <c:dLbls>
          <c:showLegendKey val="0"/>
          <c:showVal val="0"/>
          <c:showCatName val="0"/>
          <c:showSerName val="0"/>
          <c:showPercent val="0"/>
          <c:showBubbleSize val="0"/>
        </c:dLbls>
        <c:axId val="359970112"/>
        <c:axId val="359989248"/>
      </c:scatterChart>
      <c:valAx>
        <c:axId val="359970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89248"/>
        <c:crosses val="autoZero"/>
        <c:crossBetween val="midCat"/>
      </c:valAx>
      <c:valAx>
        <c:axId val="359989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70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chart" Target="../charts/chart1.xml"/><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4</xdr:col>
      <xdr:colOff>747914</xdr:colOff>
      <xdr:row>59</xdr:row>
      <xdr:rowOff>229104</xdr:rowOff>
    </xdr:from>
    <xdr:to>
      <xdr:col>5</xdr:col>
      <xdr:colOff>1822600</xdr:colOff>
      <xdr:row>61</xdr:row>
      <xdr:rowOff>112160</xdr:rowOff>
    </xdr:to>
    <xdr:pic>
      <xdr:nvPicPr>
        <xdr:cNvPr id="5" name="Picture 4">
          <a:extLst>
            <a:ext uri="{FF2B5EF4-FFF2-40B4-BE49-F238E27FC236}">
              <a16:creationId xmlns:a16="http://schemas.microsoft.com/office/drawing/2014/main" id="{D68C35BB-4869-4E0E-953B-5310DB9C2ABC}"/>
            </a:ext>
          </a:extLst>
        </xdr:cNvPr>
        <xdr:cNvPicPr>
          <a:picLocks noChangeAspect="1"/>
        </xdr:cNvPicPr>
      </xdr:nvPicPr>
      <xdr:blipFill>
        <a:blip xmlns:r="http://schemas.openxmlformats.org/officeDocument/2006/relationships" r:embed="rId1"/>
        <a:stretch>
          <a:fillRect/>
        </a:stretch>
      </xdr:blipFill>
      <xdr:spPr>
        <a:xfrm>
          <a:off x="7126943" y="14483947"/>
          <a:ext cx="3344357" cy="4708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694446</xdr:colOff>
      <xdr:row>56</xdr:row>
      <xdr:rowOff>95080</xdr:rowOff>
    </xdr:from>
    <xdr:to>
      <xdr:col>6</xdr:col>
      <xdr:colOff>399606</xdr:colOff>
      <xdr:row>58</xdr:row>
      <xdr:rowOff>240446</xdr:rowOff>
    </xdr:to>
    <xdr:pic>
      <xdr:nvPicPr>
        <xdr:cNvPr id="6" name="Picture 5">
          <a:extLst>
            <a:ext uri="{FF2B5EF4-FFF2-40B4-BE49-F238E27FC236}">
              <a16:creationId xmlns:a16="http://schemas.microsoft.com/office/drawing/2014/main" id="{CAE98ACB-9DB7-40FB-BD4D-669E2851F16D}"/>
            </a:ext>
          </a:extLst>
        </xdr:cNvPr>
        <xdr:cNvPicPr>
          <a:picLocks noChangeAspect="1"/>
        </xdr:cNvPicPr>
      </xdr:nvPicPr>
      <xdr:blipFill>
        <a:blip xmlns:r="http://schemas.openxmlformats.org/officeDocument/2006/relationships" r:embed="rId2"/>
        <a:stretch>
          <a:fillRect/>
        </a:stretch>
      </xdr:blipFill>
      <xdr:spPr>
        <a:xfrm>
          <a:off x="7073475" y="13577037"/>
          <a:ext cx="4018624" cy="5154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939420</xdr:colOff>
      <xdr:row>66</xdr:row>
      <xdr:rowOff>385483</xdr:rowOff>
    </xdr:from>
    <xdr:to>
      <xdr:col>5</xdr:col>
      <xdr:colOff>1803350</xdr:colOff>
      <xdr:row>68</xdr:row>
      <xdr:rowOff>147151</xdr:rowOff>
    </xdr:to>
    <xdr:pic>
      <xdr:nvPicPr>
        <xdr:cNvPr id="9" name="Picture 8">
          <a:extLst>
            <a:ext uri="{FF2B5EF4-FFF2-40B4-BE49-F238E27FC236}">
              <a16:creationId xmlns:a16="http://schemas.microsoft.com/office/drawing/2014/main" id="{2687A1C5-D959-40F0-B4A0-8357F6328382}"/>
            </a:ext>
          </a:extLst>
        </xdr:cNvPr>
        <xdr:cNvPicPr>
          <a:picLocks noChangeAspect="1"/>
        </xdr:cNvPicPr>
      </xdr:nvPicPr>
      <xdr:blipFill>
        <a:blip xmlns:r="http://schemas.openxmlformats.org/officeDocument/2006/relationships" r:embed="rId3"/>
        <a:stretch>
          <a:fillRect/>
        </a:stretch>
      </xdr:blipFill>
      <xdr:spPr>
        <a:xfrm>
          <a:off x="7318449" y="16893669"/>
          <a:ext cx="3011136" cy="5998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691562</xdr:colOff>
      <xdr:row>48</xdr:row>
      <xdr:rowOff>75013</xdr:rowOff>
    </xdr:from>
    <xdr:to>
      <xdr:col>6</xdr:col>
      <xdr:colOff>479662</xdr:colOff>
      <xdr:row>49</xdr:row>
      <xdr:rowOff>192100</xdr:rowOff>
    </xdr:to>
    <xdr:pic>
      <xdr:nvPicPr>
        <xdr:cNvPr id="10" name="Picture 9">
          <a:extLst>
            <a:ext uri="{FF2B5EF4-FFF2-40B4-BE49-F238E27FC236}">
              <a16:creationId xmlns:a16="http://schemas.microsoft.com/office/drawing/2014/main" id="{F3BFB335-8225-4BD9-8E88-14E5A130D68B}"/>
            </a:ext>
          </a:extLst>
        </xdr:cNvPr>
        <xdr:cNvPicPr>
          <a:picLocks noChangeAspect="1"/>
        </xdr:cNvPicPr>
      </xdr:nvPicPr>
      <xdr:blipFill>
        <a:blip xmlns:r="http://schemas.openxmlformats.org/officeDocument/2006/relationships" r:embed="rId4"/>
        <a:stretch>
          <a:fillRect/>
        </a:stretch>
      </xdr:blipFill>
      <xdr:spPr>
        <a:xfrm>
          <a:off x="7070591" y="10372899"/>
          <a:ext cx="4101564" cy="4980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903223</xdr:colOff>
      <xdr:row>70</xdr:row>
      <xdr:rowOff>272143</xdr:rowOff>
    </xdr:from>
    <xdr:to>
      <xdr:col>7</xdr:col>
      <xdr:colOff>267596</xdr:colOff>
      <xdr:row>73</xdr:row>
      <xdr:rowOff>157843</xdr:rowOff>
    </xdr:to>
    <xdr:pic>
      <xdr:nvPicPr>
        <xdr:cNvPr id="2" name="Picture 1">
          <a:extLst>
            <a:ext uri="{FF2B5EF4-FFF2-40B4-BE49-F238E27FC236}">
              <a16:creationId xmlns:a16="http://schemas.microsoft.com/office/drawing/2014/main" id="{F459A965-137F-4219-931F-13FB58573BD7}"/>
            </a:ext>
          </a:extLst>
        </xdr:cNvPr>
        <xdr:cNvPicPr>
          <a:picLocks noChangeAspect="1"/>
        </xdr:cNvPicPr>
      </xdr:nvPicPr>
      <xdr:blipFill>
        <a:blip xmlns:r="http://schemas.openxmlformats.org/officeDocument/2006/relationships" r:embed="rId5"/>
        <a:stretch>
          <a:fillRect/>
        </a:stretch>
      </xdr:blipFill>
      <xdr:spPr>
        <a:xfrm>
          <a:off x="7282252" y="17988643"/>
          <a:ext cx="4633058" cy="67491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xdr:col>
      <xdr:colOff>25018</xdr:colOff>
      <xdr:row>70</xdr:row>
      <xdr:rowOff>249639</xdr:rowOff>
    </xdr:from>
    <xdr:to>
      <xdr:col>4</xdr:col>
      <xdr:colOff>740228</xdr:colOff>
      <xdr:row>70</xdr:row>
      <xdr:rowOff>359229</xdr:rowOff>
    </xdr:to>
    <xdr:cxnSp macro="">
      <xdr:nvCxnSpPr>
        <xdr:cNvPr id="8" name="Straight Arrow Connector 7">
          <a:extLst>
            <a:ext uri="{FF2B5EF4-FFF2-40B4-BE49-F238E27FC236}">
              <a16:creationId xmlns:a16="http://schemas.microsoft.com/office/drawing/2014/main" id="{AB08D6FD-8A12-4FFD-A7C5-415A29BEFCE3}"/>
            </a:ext>
          </a:extLst>
        </xdr:cNvPr>
        <xdr:cNvCxnSpPr/>
      </xdr:nvCxnSpPr>
      <xdr:spPr>
        <a:xfrm>
          <a:off x="6404047" y="17966139"/>
          <a:ext cx="715210" cy="1095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74005</xdr:colOff>
      <xdr:row>67</xdr:row>
      <xdr:rowOff>129669</xdr:rowOff>
    </xdr:from>
    <xdr:to>
      <xdr:col>4</xdr:col>
      <xdr:colOff>789215</xdr:colOff>
      <xdr:row>67</xdr:row>
      <xdr:rowOff>239259</xdr:rowOff>
    </xdr:to>
    <xdr:cxnSp macro="">
      <xdr:nvCxnSpPr>
        <xdr:cNvPr id="12" name="Straight Arrow Connector 11">
          <a:extLst>
            <a:ext uri="{FF2B5EF4-FFF2-40B4-BE49-F238E27FC236}">
              <a16:creationId xmlns:a16="http://schemas.microsoft.com/office/drawing/2014/main" id="{C8FF71B9-CA55-479A-81DA-3D73D8463D9F}"/>
            </a:ext>
          </a:extLst>
        </xdr:cNvPr>
        <xdr:cNvCxnSpPr/>
      </xdr:nvCxnSpPr>
      <xdr:spPr>
        <a:xfrm>
          <a:off x="6453034" y="17056955"/>
          <a:ext cx="715210" cy="1095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67556</xdr:colOff>
      <xdr:row>58</xdr:row>
      <xdr:rowOff>26249</xdr:rowOff>
    </xdr:from>
    <xdr:to>
      <xdr:col>4</xdr:col>
      <xdr:colOff>585589</xdr:colOff>
      <xdr:row>58</xdr:row>
      <xdr:rowOff>201890</xdr:rowOff>
    </xdr:to>
    <xdr:cxnSp macro="">
      <xdr:nvCxnSpPr>
        <xdr:cNvPr id="13" name="Straight Arrow Connector 12">
          <a:extLst>
            <a:ext uri="{FF2B5EF4-FFF2-40B4-BE49-F238E27FC236}">
              <a16:creationId xmlns:a16="http://schemas.microsoft.com/office/drawing/2014/main" id="{B93D585A-A776-4584-A024-4C0F49EA3CAB}"/>
            </a:ext>
          </a:extLst>
        </xdr:cNvPr>
        <xdr:cNvCxnSpPr/>
      </xdr:nvCxnSpPr>
      <xdr:spPr>
        <a:xfrm flipV="1">
          <a:off x="6446585" y="13878320"/>
          <a:ext cx="518033" cy="175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24014</xdr:colOff>
      <xdr:row>59</xdr:row>
      <xdr:rowOff>147462</xdr:rowOff>
    </xdr:from>
    <xdr:to>
      <xdr:col>4</xdr:col>
      <xdr:colOff>582385</xdr:colOff>
      <xdr:row>59</xdr:row>
      <xdr:rowOff>321128</xdr:rowOff>
    </xdr:to>
    <xdr:cxnSp macro="">
      <xdr:nvCxnSpPr>
        <xdr:cNvPr id="14" name="Straight Arrow Connector 13">
          <a:extLst>
            <a:ext uri="{FF2B5EF4-FFF2-40B4-BE49-F238E27FC236}">
              <a16:creationId xmlns:a16="http://schemas.microsoft.com/office/drawing/2014/main" id="{994726B1-4442-466F-9996-A2EF7ED3C48F}"/>
            </a:ext>
          </a:extLst>
        </xdr:cNvPr>
        <xdr:cNvCxnSpPr/>
      </xdr:nvCxnSpPr>
      <xdr:spPr>
        <a:xfrm>
          <a:off x="6403043" y="14402305"/>
          <a:ext cx="558371" cy="1736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520398</xdr:colOff>
      <xdr:row>3</xdr:row>
      <xdr:rowOff>86783</xdr:rowOff>
    </xdr:from>
    <xdr:to>
      <xdr:col>26</xdr:col>
      <xdr:colOff>439753</xdr:colOff>
      <xdr:row>13</xdr:row>
      <xdr:rowOff>610735</xdr:rowOff>
    </xdr:to>
    <xdr:pic>
      <xdr:nvPicPr>
        <xdr:cNvPr id="2" name="Picture 1">
          <a:extLst>
            <a:ext uri="{FF2B5EF4-FFF2-40B4-BE49-F238E27FC236}">
              <a16:creationId xmlns:a16="http://schemas.microsoft.com/office/drawing/2014/main" id="{42D12A9B-B8FD-43BE-85B2-959F561BF52B}"/>
            </a:ext>
          </a:extLst>
        </xdr:cNvPr>
        <xdr:cNvPicPr>
          <a:picLocks noChangeAspect="1"/>
        </xdr:cNvPicPr>
      </xdr:nvPicPr>
      <xdr:blipFill>
        <a:blip xmlns:r="http://schemas.openxmlformats.org/officeDocument/2006/relationships" r:embed="rId1"/>
        <a:stretch>
          <a:fillRect/>
        </a:stretch>
      </xdr:blipFill>
      <xdr:spPr>
        <a:xfrm>
          <a:off x="14381178" y="1069763"/>
          <a:ext cx="5028565" cy="2748992"/>
        </a:xfrm>
        <a:prstGeom prst="rect">
          <a:avLst/>
        </a:prstGeom>
      </xdr:spPr>
    </xdr:pic>
    <xdr:clientData/>
  </xdr:twoCellAnchor>
  <xdr:twoCellAnchor editAs="oneCell">
    <xdr:from>
      <xdr:col>10</xdr:col>
      <xdr:colOff>446012</xdr:colOff>
      <xdr:row>3</xdr:row>
      <xdr:rowOff>117172</xdr:rowOff>
    </xdr:from>
    <xdr:to>
      <xdr:col>18</xdr:col>
      <xdr:colOff>326774</xdr:colOff>
      <xdr:row>13</xdr:row>
      <xdr:rowOff>579654</xdr:rowOff>
    </xdr:to>
    <xdr:pic>
      <xdr:nvPicPr>
        <xdr:cNvPr id="3" name="Picture 2">
          <a:extLst>
            <a:ext uri="{FF2B5EF4-FFF2-40B4-BE49-F238E27FC236}">
              <a16:creationId xmlns:a16="http://schemas.microsoft.com/office/drawing/2014/main" id="{BA88F74D-94C9-4DFB-B76D-FDC89FDDEB11}"/>
            </a:ext>
          </a:extLst>
        </xdr:cNvPr>
        <xdr:cNvPicPr>
          <a:picLocks noChangeAspect="1"/>
        </xdr:cNvPicPr>
      </xdr:nvPicPr>
      <xdr:blipFill>
        <a:blip xmlns:r="http://schemas.openxmlformats.org/officeDocument/2006/relationships" r:embed="rId2"/>
        <a:stretch>
          <a:fillRect/>
        </a:stretch>
      </xdr:blipFill>
      <xdr:spPr>
        <a:xfrm>
          <a:off x="8862030" y="300868"/>
          <a:ext cx="4785049" cy="2691514"/>
        </a:xfrm>
        <a:prstGeom prst="rect">
          <a:avLst/>
        </a:prstGeom>
      </xdr:spPr>
    </xdr:pic>
    <xdr:clientData/>
  </xdr:twoCellAnchor>
  <xdr:twoCellAnchor editAs="oneCell">
    <xdr:from>
      <xdr:col>11</xdr:col>
      <xdr:colOff>204107</xdr:colOff>
      <xdr:row>19</xdr:row>
      <xdr:rowOff>88108</xdr:rowOff>
    </xdr:from>
    <xdr:to>
      <xdr:col>22</xdr:col>
      <xdr:colOff>362874</xdr:colOff>
      <xdr:row>38</xdr:row>
      <xdr:rowOff>15740</xdr:rowOff>
    </xdr:to>
    <xdr:pic>
      <xdr:nvPicPr>
        <xdr:cNvPr id="4" name="Picture 3">
          <a:extLst>
            <a:ext uri="{FF2B5EF4-FFF2-40B4-BE49-F238E27FC236}">
              <a16:creationId xmlns:a16="http://schemas.microsoft.com/office/drawing/2014/main" id="{2DE1D106-1B82-45E9-8FAC-373F2B4DD094}"/>
            </a:ext>
          </a:extLst>
        </xdr:cNvPr>
        <xdr:cNvPicPr>
          <a:picLocks noChangeAspect="1"/>
        </xdr:cNvPicPr>
      </xdr:nvPicPr>
      <xdr:blipFill>
        <a:blip xmlns:r="http://schemas.openxmlformats.org/officeDocument/2006/relationships" r:embed="rId3"/>
        <a:stretch>
          <a:fillRect/>
        </a:stretch>
      </xdr:blipFill>
      <xdr:spPr>
        <a:xfrm>
          <a:off x="8967107" y="5095537"/>
          <a:ext cx="6886682" cy="3615167"/>
        </a:xfrm>
        <a:prstGeom prst="rect">
          <a:avLst/>
        </a:prstGeom>
      </xdr:spPr>
    </xdr:pic>
    <xdr:clientData/>
  </xdr:twoCellAnchor>
  <xdr:twoCellAnchor editAs="oneCell">
    <xdr:from>
      <xdr:col>9</xdr:col>
      <xdr:colOff>177267</xdr:colOff>
      <xdr:row>14</xdr:row>
      <xdr:rowOff>293916</xdr:rowOff>
    </xdr:from>
    <xdr:to>
      <xdr:col>11</xdr:col>
      <xdr:colOff>440872</xdr:colOff>
      <xdr:row>15</xdr:row>
      <xdr:rowOff>330149</xdr:rowOff>
    </xdr:to>
    <xdr:pic>
      <xdr:nvPicPr>
        <xdr:cNvPr id="5" name="Picture 4">
          <a:extLst>
            <a:ext uri="{FF2B5EF4-FFF2-40B4-BE49-F238E27FC236}">
              <a16:creationId xmlns:a16="http://schemas.microsoft.com/office/drawing/2014/main" id="{5C7A4988-098E-42AB-95A3-9B095E966012}"/>
            </a:ext>
          </a:extLst>
        </xdr:cNvPr>
        <xdr:cNvPicPr>
          <a:picLocks noChangeAspect="1"/>
        </xdr:cNvPicPr>
      </xdr:nvPicPr>
      <xdr:blipFill>
        <a:blip xmlns:r="http://schemas.openxmlformats.org/officeDocument/2006/relationships" r:embed="rId4"/>
        <a:stretch>
          <a:fillRect/>
        </a:stretch>
      </xdr:blipFill>
      <xdr:spPr>
        <a:xfrm>
          <a:off x="10632996" y="4131130"/>
          <a:ext cx="3017690" cy="6295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21772</xdr:colOff>
      <xdr:row>13</xdr:row>
      <xdr:rowOff>462643</xdr:rowOff>
    </xdr:from>
    <xdr:to>
      <xdr:col>9</xdr:col>
      <xdr:colOff>190500</xdr:colOff>
      <xdr:row>14</xdr:row>
      <xdr:rowOff>255815</xdr:rowOff>
    </xdr:to>
    <xdr:cxnSp macro="">
      <xdr:nvCxnSpPr>
        <xdr:cNvPr id="7" name="Straight Arrow Connector 6">
          <a:extLst>
            <a:ext uri="{FF2B5EF4-FFF2-40B4-BE49-F238E27FC236}">
              <a16:creationId xmlns:a16="http://schemas.microsoft.com/office/drawing/2014/main" id="{92BE5036-2FB2-42EA-8F33-2781900D335A}"/>
            </a:ext>
          </a:extLst>
        </xdr:cNvPr>
        <xdr:cNvCxnSpPr/>
      </xdr:nvCxnSpPr>
      <xdr:spPr>
        <a:xfrm>
          <a:off x="9835243" y="3657600"/>
          <a:ext cx="810986" cy="4354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849086</xdr:colOff>
      <xdr:row>23</xdr:row>
      <xdr:rowOff>103366</xdr:rowOff>
    </xdr:from>
    <xdr:to>
      <xdr:col>9</xdr:col>
      <xdr:colOff>1392318</xdr:colOff>
      <xdr:row>27</xdr:row>
      <xdr:rowOff>18852</xdr:rowOff>
    </xdr:to>
    <xdr:pic>
      <xdr:nvPicPr>
        <xdr:cNvPr id="8" name="Picture 7">
          <a:extLst>
            <a:ext uri="{FF2B5EF4-FFF2-40B4-BE49-F238E27FC236}">
              <a16:creationId xmlns:a16="http://schemas.microsoft.com/office/drawing/2014/main" id="{BEB5816B-7EC0-42A7-9A22-10F4CB6351F8}"/>
            </a:ext>
          </a:extLst>
        </xdr:cNvPr>
        <xdr:cNvPicPr>
          <a:picLocks noChangeAspect="1"/>
        </xdr:cNvPicPr>
      </xdr:nvPicPr>
      <xdr:blipFill>
        <a:blip xmlns:r="http://schemas.openxmlformats.org/officeDocument/2006/relationships" r:embed="rId5"/>
        <a:stretch>
          <a:fillRect/>
        </a:stretch>
      </xdr:blipFill>
      <xdr:spPr>
        <a:xfrm>
          <a:off x="8066315" y="5921780"/>
          <a:ext cx="3781732" cy="7101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7</xdr:col>
      <xdr:colOff>511629</xdr:colOff>
      <xdr:row>18</xdr:row>
      <xdr:rowOff>27214</xdr:rowOff>
    </xdr:from>
    <xdr:to>
      <xdr:col>7</xdr:col>
      <xdr:colOff>609601</xdr:colOff>
      <xdr:row>23</xdr:row>
      <xdr:rowOff>54429</xdr:rowOff>
    </xdr:to>
    <xdr:cxnSp macro="">
      <xdr:nvCxnSpPr>
        <xdr:cNvPr id="9" name="Straight Arrow Connector 8">
          <a:extLst>
            <a:ext uri="{FF2B5EF4-FFF2-40B4-BE49-F238E27FC236}">
              <a16:creationId xmlns:a16="http://schemas.microsoft.com/office/drawing/2014/main" id="{D5E282C8-8EE2-4A34-8804-0234FBB230E6}"/>
            </a:ext>
          </a:extLst>
        </xdr:cNvPr>
        <xdr:cNvCxnSpPr/>
      </xdr:nvCxnSpPr>
      <xdr:spPr>
        <a:xfrm flipH="1">
          <a:off x="9105900" y="4876800"/>
          <a:ext cx="97972" cy="9960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1589313</xdr:colOff>
      <xdr:row>28</xdr:row>
      <xdr:rowOff>46359</xdr:rowOff>
    </xdr:from>
    <xdr:to>
      <xdr:col>5</xdr:col>
      <xdr:colOff>902498</xdr:colOff>
      <xdr:row>32</xdr:row>
      <xdr:rowOff>1180</xdr:rowOff>
    </xdr:to>
    <xdr:pic>
      <xdr:nvPicPr>
        <xdr:cNvPr id="11" name="Picture 10">
          <a:extLst>
            <a:ext uri="{FF2B5EF4-FFF2-40B4-BE49-F238E27FC236}">
              <a16:creationId xmlns:a16="http://schemas.microsoft.com/office/drawing/2014/main" id="{3C626510-D100-4B05-A956-3D9F6EFDF2E9}"/>
            </a:ext>
          </a:extLst>
        </xdr:cNvPr>
        <xdr:cNvPicPr>
          <a:picLocks noChangeAspect="1"/>
        </xdr:cNvPicPr>
      </xdr:nvPicPr>
      <xdr:blipFill>
        <a:blip xmlns:r="http://schemas.openxmlformats.org/officeDocument/2006/relationships" r:embed="rId6"/>
        <a:stretch>
          <a:fillRect/>
        </a:stretch>
      </xdr:blipFill>
      <xdr:spPr>
        <a:xfrm>
          <a:off x="2873827" y="7786102"/>
          <a:ext cx="3983157" cy="7059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930728</xdr:colOff>
      <xdr:row>18</xdr:row>
      <xdr:rowOff>163283</xdr:rowOff>
    </xdr:from>
    <xdr:to>
      <xdr:col>10</xdr:col>
      <xdr:colOff>587830</xdr:colOff>
      <xdr:row>22</xdr:row>
      <xdr:rowOff>14165</xdr:rowOff>
    </xdr:to>
    <xdr:pic>
      <xdr:nvPicPr>
        <xdr:cNvPr id="13" name="Picture 12">
          <a:extLst>
            <a:ext uri="{FF2B5EF4-FFF2-40B4-BE49-F238E27FC236}">
              <a16:creationId xmlns:a16="http://schemas.microsoft.com/office/drawing/2014/main" id="{2140E73D-F1AD-4045-99D9-2B75E0AA6A4E}"/>
            </a:ext>
          </a:extLst>
        </xdr:cNvPr>
        <xdr:cNvPicPr>
          <a:picLocks noChangeAspect="1"/>
        </xdr:cNvPicPr>
      </xdr:nvPicPr>
      <xdr:blipFill>
        <a:blip xmlns:r="http://schemas.openxmlformats.org/officeDocument/2006/relationships" r:embed="rId7"/>
        <a:stretch>
          <a:fillRect/>
        </a:stretch>
      </xdr:blipFill>
      <xdr:spPr>
        <a:xfrm>
          <a:off x="9524999" y="5012869"/>
          <a:ext cx="3630388" cy="6292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43543</xdr:colOff>
      <xdr:row>14</xdr:row>
      <xdr:rowOff>402772</xdr:rowOff>
    </xdr:from>
    <xdr:to>
      <xdr:col>8</xdr:col>
      <xdr:colOff>462643</xdr:colOff>
      <xdr:row>18</xdr:row>
      <xdr:rowOff>27215</xdr:rowOff>
    </xdr:to>
    <xdr:cxnSp macro="">
      <xdr:nvCxnSpPr>
        <xdr:cNvPr id="14" name="Straight Arrow Connector 13">
          <a:extLst>
            <a:ext uri="{FF2B5EF4-FFF2-40B4-BE49-F238E27FC236}">
              <a16:creationId xmlns:a16="http://schemas.microsoft.com/office/drawing/2014/main" id="{93DE346A-7B3A-4D33-BAFA-BCCB6197ECD3}"/>
            </a:ext>
          </a:extLst>
        </xdr:cNvPr>
        <xdr:cNvCxnSpPr/>
      </xdr:nvCxnSpPr>
      <xdr:spPr>
        <a:xfrm>
          <a:off x="9857014" y="4239986"/>
          <a:ext cx="419100" cy="6368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30</xdr:row>
      <xdr:rowOff>94528</xdr:rowOff>
    </xdr:from>
    <xdr:to>
      <xdr:col>2</xdr:col>
      <xdr:colOff>1491341</xdr:colOff>
      <xdr:row>30</xdr:row>
      <xdr:rowOff>103414</xdr:rowOff>
    </xdr:to>
    <xdr:cxnSp macro="">
      <xdr:nvCxnSpPr>
        <xdr:cNvPr id="18" name="Straight Arrow Connector 17">
          <a:extLst>
            <a:ext uri="{FF2B5EF4-FFF2-40B4-BE49-F238E27FC236}">
              <a16:creationId xmlns:a16="http://schemas.microsoft.com/office/drawing/2014/main" id="{46BFC3FC-133D-46EB-805F-7E95A00001BE}"/>
            </a:ext>
          </a:extLst>
        </xdr:cNvPr>
        <xdr:cNvCxnSpPr/>
      </xdr:nvCxnSpPr>
      <xdr:spPr>
        <a:xfrm flipV="1">
          <a:off x="1360714" y="7262771"/>
          <a:ext cx="1415141" cy="88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1191986</xdr:colOff>
      <xdr:row>14</xdr:row>
      <xdr:rowOff>517072</xdr:rowOff>
    </xdr:from>
    <xdr:to>
      <xdr:col>8</xdr:col>
      <xdr:colOff>386443</xdr:colOff>
      <xdr:row>15</xdr:row>
      <xdr:rowOff>576943</xdr:rowOff>
    </xdr:to>
    <xdr:cxnSp macro="">
      <xdr:nvCxnSpPr>
        <xdr:cNvPr id="15" name="Straight Arrow Connector 14">
          <a:extLst>
            <a:ext uri="{FF2B5EF4-FFF2-40B4-BE49-F238E27FC236}">
              <a16:creationId xmlns:a16="http://schemas.microsoft.com/office/drawing/2014/main" id="{625864C4-0261-4DA9-B6DC-2E90FF0C7541}"/>
            </a:ext>
          </a:extLst>
        </xdr:cNvPr>
        <xdr:cNvCxnSpPr/>
      </xdr:nvCxnSpPr>
      <xdr:spPr>
        <a:xfrm>
          <a:off x="9078686" y="4431847"/>
          <a:ext cx="385082" cy="6504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588905</xdr:colOff>
      <xdr:row>38</xdr:row>
      <xdr:rowOff>35152</xdr:rowOff>
    </xdr:from>
    <xdr:to>
      <xdr:col>6</xdr:col>
      <xdr:colOff>1074963</xdr:colOff>
      <xdr:row>58</xdr:row>
      <xdr:rowOff>176891</xdr:rowOff>
    </xdr:to>
    <xdr:graphicFrame macro="">
      <xdr:nvGraphicFramePr>
        <xdr:cNvPr id="4" name="Chart 3">
          <a:extLst>
            <a:ext uri="{FF2B5EF4-FFF2-40B4-BE49-F238E27FC236}">
              <a16:creationId xmlns:a16="http://schemas.microsoft.com/office/drawing/2014/main" id="{FD1EEC99-50F3-4999-836D-4C976F00F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1099231</xdr:colOff>
      <xdr:row>7</xdr:row>
      <xdr:rowOff>9919</xdr:rowOff>
    </xdr:from>
    <xdr:to>
      <xdr:col>15</xdr:col>
      <xdr:colOff>856430</xdr:colOff>
      <xdr:row>13</xdr:row>
      <xdr:rowOff>58685</xdr:rowOff>
    </xdr:to>
    <xdr:pic>
      <xdr:nvPicPr>
        <xdr:cNvPr id="2" name="Picture 1">
          <a:extLst>
            <a:ext uri="{FF2B5EF4-FFF2-40B4-BE49-F238E27FC236}">
              <a16:creationId xmlns:a16="http://schemas.microsoft.com/office/drawing/2014/main" id="{7D74A80E-B819-45F3-88DA-13D99194360D}"/>
            </a:ext>
          </a:extLst>
        </xdr:cNvPr>
        <xdr:cNvPicPr>
          <a:picLocks noChangeAspect="1"/>
        </xdr:cNvPicPr>
      </xdr:nvPicPr>
      <xdr:blipFill>
        <a:blip xmlns:r="http://schemas.openxmlformats.org/officeDocument/2006/relationships" r:embed="rId2"/>
        <a:stretch>
          <a:fillRect/>
        </a:stretch>
      </xdr:blipFill>
      <xdr:spPr>
        <a:xfrm>
          <a:off x="17182874" y="1493098"/>
          <a:ext cx="5376949" cy="119176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606044</xdr:colOff>
      <xdr:row>21</xdr:row>
      <xdr:rowOff>166685</xdr:rowOff>
    </xdr:from>
    <xdr:to>
      <xdr:col>4</xdr:col>
      <xdr:colOff>970583</xdr:colOff>
      <xdr:row>23</xdr:row>
      <xdr:rowOff>161763</xdr:rowOff>
    </xdr:to>
    <xdr:pic>
      <xdr:nvPicPr>
        <xdr:cNvPr id="6" name="Picture 5">
          <a:extLst>
            <a:ext uri="{FF2B5EF4-FFF2-40B4-BE49-F238E27FC236}">
              <a16:creationId xmlns:a16="http://schemas.microsoft.com/office/drawing/2014/main" id="{E2FA26B9-7C93-4B23-A9AD-39A976EAA1D5}"/>
            </a:ext>
          </a:extLst>
        </xdr:cNvPr>
        <xdr:cNvPicPr>
          <a:picLocks noChangeAspect="1"/>
        </xdr:cNvPicPr>
      </xdr:nvPicPr>
      <xdr:blipFill>
        <a:blip xmlns:r="http://schemas.openxmlformats.org/officeDocument/2006/relationships" r:embed="rId3"/>
        <a:stretch>
          <a:fillRect/>
        </a:stretch>
      </xdr:blipFill>
      <xdr:spPr>
        <a:xfrm>
          <a:off x="5497132" y="4133848"/>
          <a:ext cx="3260139" cy="5380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628648</xdr:colOff>
      <xdr:row>18</xdr:row>
      <xdr:rowOff>58481</xdr:rowOff>
    </xdr:from>
    <xdr:to>
      <xdr:col>4</xdr:col>
      <xdr:colOff>918239</xdr:colOff>
      <xdr:row>20</xdr:row>
      <xdr:rowOff>171308</xdr:rowOff>
    </xdr:to>
    <xdr:pic>
      <xdr:nvPicPr>
        <xdr:cNvPr id="7" name="Picture 6">
          <a:extLst>
            <a:ext uri="{FF2B5EF4-FFF2-40B4-BE49-F238E27FC236}">
              <a16:creationId xmlns:a16="http://schemas.microsoft.com/office/drawing/2014/main" id="{1F9F15C0-7497-4694-83E1-6E6415B58E03}"/>
            </a:ext>
          </a:extLst>
        </xdr:cNvPr>
        <xdr:cNvPicPr>
          <a:picLocks noChangeAspect="1"/>
        </xdr:cNvPicPr>
      </xdr:nvPicPr>
      <xdr:blipFill>
        <a:blip xmlns:r="http://schemas.openxmlformats.org/officeDocument/2006/relationships" r:embed="rId4"/>
        <a:stretch>
          <a:fillRect/>
        </a:stretch>
      </xdr:blipFill>
      <xdr:spPr>
        <a:xfrm>
          <a:off x="5519736" y="3463669"/>
          <a:ext cx="3185191" cy="4938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xdr:col>
      <xdr:colOff>33338</xdr:colOff>
      <xdr:row>20</xdr:row>
      <xdr:rowOff>23812</xdr:rowOff>
    </xdr:from>
    <xdr:to>
      <xdr:col>2</xdr:col>
      <xdr:colOff>495300</xdr:colOff>
      <xdr:row>22</xdr:row>
      <xdr:rowOff>85724</xdr:rowOff>
    </xdr:to>
    <xdr:cxnSp macro="">
      <xdr:nvCxnSpPr>
        <xdr:cNvPr id="9" name="Straight Arrow Connector 8">
          <a:extLst>
            <a:ext uri="{FF2B5EF4-FFF2-40B4-BE49-F238E27FC236}">
              <a16:creationId xmlns:a16="http://schemas.microsoft.com/office/drawing/2014/main" id="{E13289B4-0A9A-499B-AB56-44E95D19D24F}"/>
            </a:ext>
          </a:extLst>
        </xdr:cNvPr>
        <xdr:cNvCxnSpPr/>
      </xdr:nvCxnSpPr>
      <xdr:spPr>
        <a:xfrm flipV="1">
          <a:off x="4924426" y="3810000"/>
          <a:ext cx="461962" cy="423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23812</xdr:colOff>
      <xdr:row>23</xdr:row>
      <xdr:rowOff>71438</xdr:rowOff>
    </xdr:from>
    <xdr:to>
      <xdr:col>2</xdr:col>
      <xdr:colOff>500063</xdr:colOff>
      <xdr:row>23</xdr:row>
      <xdr:rowOff>119063</xdr:rowOff>
    </xdr:to>
    <xdr:cxnSp macro="">
      <xdr:nvCxnSpPr>
        <xdr:cNvPr id="11" name="Straight Arrow Connector 10">
          <a:extLst>
            <a:ext uri="{FF2B5EF4-FFF2-40B4-BE49-F238E27FC236}">
              <a16:creationId xmlns:a16="http://schemas.microsoft.com/office/drawing/2014/main" id="{B830B81A-0F32-4819-B317-2A873209F57B}"/>
            </a:ext>
          </a:extLst>
        </xdr:cNvPr>
        <xdr:cNvCxnSpPr/>
      </xdr:nvCxnSpPr>
      <xdr:spPr>
        <a:xfrm>
          <a:off x="4914900" y="4400551"/>
          <a:ext cx="476251"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271464</xdr:colOff>
      <xdr:row>25</xdr:row>
      <xdr:rowOff>65472</xdr:rowOff>
    </xdr:from>
    <xdr:to>
      <xdr:col>1</xdr:col>
      <xdr:colOff>503746</xdr:colOff>
      <xdr:row>28</xdr:row>
      <xdr:rowOff>18896</xdr:rowOff>
    </xdr:to>
    <xdr:pic>
      <xdr:nvPicPr>
        <xdr:cNvPr id="15" name="Picture 14">
          <a:extLst>
            <a:ext uri="{FF2B5EF4-FFF2-40B4-BE49-F238E27FC236}">
              <a16:creationId xmlns:a16="http://schemas.microsoft.com/office/drawing/2014/main" id="{B43843DD-1D1D-4503-B54A-ADC46F051144}"/>
            </a:ext>
          </a:extLst>
        </xdr:cNvPr>
        <xdr:cNvPicPr>
          <a:picLocks noChangeAspect="1"/>
        </xdr:cNvPicPr>
      </xdr:nvPicPr>
      <xdr:blipFill>
        <a:blip xmlns:r="http://schemas.openxmlformats.org/officeDocument/2006/relationships" r:embed="rId5"/>
        <a:stretch>
          <a:fillRect/>
        </a:stretch>
      </xdr:blipFill>
      <xdr:spPr>
        <a:xfrm>
          <a:off x="271464" y="4756535"/>
          <a:ext cx="3489832" cy="496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xdr:col>
      <xdr:colOff>614363</xdr:colOff>
      <xdr:row>27</xdr:row>
      <xdr:rowOff>19050</xdr:rowOff>
    </xdr:from>
    <xdr:to>
      <xdr:col>1</xdr:col>
      <xdr:colOff>1066800</xdr:colOff>
      <xdr:row>28</xdr:row>
      <xdr:rowOff>171450</xdr:rowOff>
    </xdr:to>
    <xdr:cxnSp macro="">
      <xdr:nvCxnSpPr>
        <xdr:cNvPr id="16" name="Straight Arrow Connector 15">
          <a:extLst>
            <a:ext uri="{FF2B5EF4-FFF2-40B4-BE49-F238E27FC236}">
              <a16:creationId xmlns:a16="http://schemas.microsoft.com/office/drawing/2014/main" id="{8BEB4972-7548-4087-94A0-482C6547A19C}"/>
            </a:ext>
          </a:extLst>
        </xdr:cNvPr>
        <xdr:cNvCxnSpPr/>
      </xdr:nvCxnSpPr>
      <xdr:spPr>
        <a:xfrm>
          <a:off x="3871913" y="5072063"/>
          <a:ext cx="452437"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31</xdr:col>
      <xdr:colOff>429489</xdr:colOff>
      <xdr:row>1</xdr:row>
      <xdr:rowOff>523010</xdr:rowOff>
    </xdr:from>
    <xdr:to>
      <xdr:col>37</xdr:col>
      <xdr:colOff>140277</xdr:colOff>
      <xdr:row>5</xdr:row>
      <xdr:rowOff>180976</xdr:rowOff>
    </xdr:to>
    <xdr:graphicFrame macro="">
      <xdr:nvGraphicFramePr>
        <xdr:cNvPr id="3" name="Chart 2">
          <a:extLst>
            <a:ext uri="{FF2B5EF4-FFF2-40B4-BE49-F238E27FC236}">
              <a16:creationId xmlns:a16="http://schemas.microsoft.com/office/drawing/2014/main" id="{A8229235-EA26-45F9-BFCB-68BA47A17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613064</xdr:colOff>
      <xdr:row>5</xdr:row>
      <xdr:rowOff>373208</xdr:rowOff>
    </xdr:from>
    <xdr:to>
      <xdr:col>31</xdr:col>
      <xdr:colOff>305666</xdr:colOff>
      <xdr:row>9</xdr:row>
      <xdr:rowOff>227532</xdr:rowOff>
    </xdr:to>
    <xdr:graphicFrame macro="">
      <xdr:nvGraphicFramePr>
        <xdr:cNvPr id="4" name="Chart 3">
          <a:extLst>
            <a:ext uri="{FF2B5EF4-FFF2-40B4-BE49-F238E27FC236}">
              <a16:creationId xmlns:a16="http://schemas.microsoft.com/office/drawing/2014/main" id="{30A0E8D3-552D-4EF9-9F07-265959413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417801</xdr:colOff>
      <xdr:row>5</xdr:row>
      <xdr:rowOff>318221</xdr:rowOff>
    </xdr:from>
    <xdr:to>
      <xdr:col>37</xdr:col>
      <xdr:colOff>121227</xdr:colOff>
      <xdr:row>9</xdr:row>
      <xdr:rowOff>380134</xdr:rowOff>
    </xdr:to>
    <xdr:graphicFrame macro="">
      <xdr:nvGraphicFramePr>
        <xdr:cNvPr id="5" name="Chart 4">
          <a:extLst>
            <a:ext uri="{FF2B5EF4-FFF2-40B4-BE49-F238E27FC236}">
              <a16:creationId xmlns:a16="http://schemas.microsoft.com/office/drawing/2014/main" id="{32C08CB5-414E-4408-8D38-7C8DAAEC0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631247</xdr:colOff>
      <xdr:row>1</xdr:row>
      <xdr:rowOff>544655</xdr:rowOff>
    </xdr:from>
    <xdr:to>
      <xdr:col>31</xdr:col>
      <xdr:colOff>203920</xdr:colOff>
      <xdr:row>5</xdr:row>
      <xdr:rowOff>216042</xdr:rowOff>
    </xdr:to>
    <xdr:graphicFrame macro="">
      <xdr:nvGraphicFramePr>
        <xdr:cNvPr id="6" name="Chart 5">
          <a:extLst>
            <a:ext uri="{FF2B5EF4-FFF2-40B4-BE49-F238E27FC236}">
              <a16:creationId xmlns:a16="http://schemas.microsoft.com/office/drawing/2014/main" id="{222C02C4-E639-4D11-AD1E-5E6AD66EB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613063</xdr:colOff>
      <xdr:row>9</xdr:row>
      <xdr:rowOff>303500</xdr:rowOff>
    </xdr:from>
    <xdr:to>
      <xdr:col>31</xdr:col>
      <xdr:colOff>276225</xdr:colOff>
      <xdr:row>13</xdr:row>
      <xdr:rowOff>133350</xdr:rowOff>
    </xdr:to>
    <xdr:graphicFrame macro="">
      <xdr:nvGraphicFramePr>
        <xdr:cNvPr id="7" name="Chart 6">
          <a:extLst>
            <a:ext uri="{FF2B5EF4-FFF2-40B4-BE49-F238E27FC236}">
              <a16:creationId xmlns:a16="http://schemas.microsoft.com/office/drawing/2014/main" id="{DAE78015-2222-470E-BB0B-771533A38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635998</xdr:colOff>
      <xdr:row>6</xdr:row>
      <xdr:rowOff>134029</xdr:rowOff>
    </xdr:from>
    <xdr:to>
      <xdr:col>12</xdr:col>
      <xdr:colOff>298541</xdr:colOff>
      <xdr:row>21</xdr:row>
      <xdr:rowOff>25172</xdr:rowOff>
    </xdr:to>
    <xdr:graphicFrame macro="">
      <xdr:nvGraphicFramePr>
        <xdr:cNvPr id="2" name="Chart 1">
          <a:extLst>
            <a:ext uri="{FF2B5EF4-FFF2-40B4-BE49-F238E27FC236}">
              <a16:creationId xmlns:a16="http://schemas.microsoft.com/office/drawing/2014/main" id="{C0F5B76C-91BD-4125-B257-45F667A92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osephine Robertson" id="{DA45E142-21B5-4DF5-AB68-BE4703610C72}" userId="4d14bb69126f1b55" providerId="Windows Live"/>
  <person displayName="Chris Martin" id="{4B19CC79-8119-4307-B760-6F4CF3973C43}" userId="S::chris.martin@crystallise.com::6399fb30-6bb8-4d8c-b7c7-5301d14879f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3" dT="2021-01-22T12:31:17.55" personId="{4B19CC79-8119-4307-B760-6F4CF3973C43}" id="{6E659717-41FD-48BB-B597-762B3A6C383C}">
    <text>The number of positive tests on the 31st December. https://coronavirus.data.gov.uk/details/cases accessed 22/1/121</text>
  </threadedComment>
  <threadedComment ref="C13" dT="2021-01-22T12:31:52.33" personId="{4B19CC79-8119-4307-B760-6F4CF3973C43}" id="{01A9E60B-EE1B-497A-805F-72332A4C1179}">
    <text>https://coronavirus.data.gov.uk/details/cases as of the 31st December.</text>
  </threadedComment>
  <threadedComment ref="D43" dT="2021-01-26T16:04:47.69" personId="{4B19CC79-8119-4307-B760-6F4CF3973C43}" id="{E53A1791-015F-4220-B906-22C35240947C}">
    <text>Halpin et al 2020. “Postdischarge Symptoms and Rehabilitation Needs in Survivors of COVID-19 Infection: A Cross-Sectional Evaluation.” Journal of Medical Virology (July).</text>
  </threadedComment>
  <threadedComment ref="D44" dT="2021-01-26T16:04:51.85" personId="{4B19CC79-8119-4307-B760-6F4CF3973C43}" id="{AF6B9812-D32A-4B8A-AA27-8D499168D1EE}">
    <text>Halpin et al 2020. “Postdischarge Symptoms and Rehabilitation Needs in Survivors of COVID-19 Infection: A Cross-Sectional Evaluation.” Journal of Medical Virology (July).</text>
  </threadedComment>
  <threadedComment ref="D45" dT="2021-01-26T15:14:47.10" personId="{4B19CC79-8119-4307-B760-6F4CF3973C43}" id="{2B9936FF-B9F1-4EA3-95EE-01C7A26E2A18}">
    <text>The interpolated prevalence at 42 days in the CIS.</text>
  </threadedComment>
  <threadedComment ref="B51" dT="2021-01-26T16:01:16.89" personId="{4B19CC79-8119-4307-B760-6F4CF3973C43}" id="{E367B0FC-7F4D-4DEB-977A-0E96BA824200}">
    <text>Use 8 weeks to bring in line with 6 weeks post discharge for the hospitalised. Take into account 1 week to admission and 1 week to discharge.</text>
  </threadedComment>
  <threadedComment ref="D54" dT="2021-01-26T15:37:33.09" personId="{4B19CC79-8119-4307-B760-6F4CF3973C43}" id="{4DEA0737-0C61-4262-B8F3-C6BBD4888FBC}">
    <text>About a 44% of previously employed critical care survivors are unemployed 5-years later. Some will still be able to work with symptoms. 
About a quarter have PTSD 2-years later.
1. Kamdar BB, Suri R, Suchyta MR, Digrande KF, Sherwood KD, Colantuoni E, et al. Return to work after critical illness: a systematic review and meta-analysis. Thorax 
1. Bein T, Weber-Carstens S, Apfelbacher C. Long-term outcome after the acute respiratory distress syndrome: Different from general critical illness? Curr Opin Crit Care. 2018;24(1):35–40.</text>
  </threadedComment>
  <threadedComment ref="D55" dT="2021-01-26T15:53:13.43" personId="{4B19CC79-8119-4307-B760-6F4CF3973C43}" id="{7B610D5A-4FFF-470D-8B42-D9B63E276E30}">
    <text>Scale down by a factor of 10 from the ITU survivors. There is only evidence for the 50% so we have an absence of evidence. As evidence emerges we can repopulate this parameter. In the meantime 10% appears a reasonable estimate of permanent injury as there will be far less PTSD and lung fibrosis in those not ventilated and not on ICU.</text>
  </threadedComment>
  <threadedComment ref="D56" dT="2021-01-26T15:53:29.91" personId="{4B19CC79-8119-4307-B760-6F4CF3973C43}" id="{CE1CFEC6-852F-4154-8097-E31CB780349C}">
    <text>Scale down by a factor of 10 from hospitalised survivors and adjust for the proportion of asymptomatic cases. Using the same scaling factor between ward based and non-hospitalised as was used between ICU and ward based care.</text>
  </threadedComment>
  <threadedComment ref="D64" dT="2021-01-22T12:15:35.97" personId="{4B19CC79-8119-4307-B760-6F4CF3973C43}" id="{1B7DBCFB-B1BE-47D4-8FE0-86AF5EE738B3}">
    <text>As of December 2020.
ONS. Coronavirus (COVID-19) Infection Survey: antibody data for the UK, January 2021 [Internet]. 2021 [cited 2021 Jan 22]. Available from: https://www.ons.gov.uk/peoplepopulationandcommunity/healthandsocialcare/conditionsanddiseases/articles/coronaviruscovid19infectionsinthecommunityinengland/antibodydatafortheukjanuary2021</text>
  </threadedComment>
  <threadedComment ref="D71" dT="2021-02-26T10:13:21.66" personId="{4B19CC79-8119-4307-B760-6F4CF3973C43}" id="{2BFD066B-A278-4BB5-B4CE-BA7D4E7E041B}">
    <text>There is an implicit assumption that the number of people permanently injured by COVID-19 to a significant degree but are not known to have had COVID-19 is negligable.
In other words the unknwon cases are very unlikely to include those permnanently injured.</text>
  </threadedComment>
</ThreadedComments>
</file>

<file path=xl/threadedComments/threadedComment2.xml><?xml version="1.0" encoding="utf-8"?>
<ThreadedComments xmlns="http://schemas.microsoft.com/office/spreadsheetml/2018/threadedcomments" xmlns:x="http://schemas.openxmlformats.org/spreadsheetml/2006/main">
  <threadedComment ref="C16" dT="2021-02-20T16:43:43.03" personId="{DA45E142-21B5-4DF5-AB68-BE4703610C72}" id="{0E1E5FA2-5F01-4899-A41C-578A5697F731}">
    <text>Can these red text cells be removed?</text>
  </threadedComment>
</ThreadedComments>
</file>

<file path=xl/threadedComments/threadedComment3.xml><?xml version="1.0" encoding="utf-8"?>
<ThreadedComments xmlns="http://schemas.microsoft.com/office/spreadsheetml/2018/threadedcomments" xmlns:x="http://schemas.openxmlformats.org/spreadsheetml/2006/main">
  <threadedComment ref="J19" dT="2020-10-31T16:52:03.69" personId="{4B19CC79-8119-4307-B760-6F4CF3973C43}" id="{80DA5DEB-36B8-46DB-B74A-AA37BAEB13CE}">
    <text>The Green Book requires a 1.5% discount rate in calculating QALYs, though it may not be appropriate in this context. In non-medical contexts, a WTP of £60,000 is used.</text>
  </threadedComment>
  <threadedComment ref="B24" dT="2021-02-26T10:48:56.86" personId="{4B19CC79-8119-4307-B760-6F4CF3973C43}" id="{2B5C144F-961E-44D4-B71F-D465D13CA073}">
    <text>To take account of vaccination, then insert the total number of expected infections after modelling vaccination. If projecting known infections to date - must remove the adjustment for unknown in fection in the sheet proportionLong.</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https://coronavirus.data.gov.uk/cases%20%20%20Accessed%2031/10/20"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england.nhs.uk/statistics/statistical-work-areas/covid-19-daily-deaths/"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hyperlink" Target="https://www.ons.gov.uk/peoplepopulationandcommunity/birthsdeathsandmarriages/lifeexpectancies/datasets/singleyearlifetablesuk1980to2018" TargetMode="External"/><Relationship Id="rId1" Type="http://schemas.openxmlformats.org/officeDocument/2006/relationships/hyperlink" Target="https://www.ons.gov.uk/peoplepopulationandcommunity/birthsdeathsandmarriages/lifeexpectancies/adhocs/12663populationestimatesanddeathsbysingleyearofageforenglandandwalesandtheuk1961to2019"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coronavirus.data.gov.uk/ca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C5472-EBAC-403A-8E61-D24D0DCE04D3}">
  <sheetPr codeName="Sheet1"/>
  <dimension ref="A1:I38"/>
  <sheetViews>
    <sheetView showGridLines="0" tabSelected="1" zoomScale="90" zoomScaleNormal="90" workbookViewId="0">
      <selection activeCell="C25" sqref="C25"/>
    </sheetView>
  </sheetViews>
  <sheetFormatPr defaultRowHeight="15" x14ac:dyDescent="0.25"/>
  <cols>
    <col min="3" max="3" width="18.28515625" customWidth="1"/>
    <col min="4" max="4" width="26.85546875" style="13" customWidth="1"/>
    <col min="7" max="7" width="15.7109375" customWidth="1"/>
  </cols>
  <sheetData>
    <row r="1" spans="1:8" ht="26.25" x14ac:dyDescent="0.4">
      <c r="A1" s="112" t="s">
        <v>278</v>
      </c>
    </row>
    <row r="2" spans="1:8" x14ac:dyDescent="0.25">
      <c r="A2" s="111" t="s">
        <v>0</v>
      </c>
    </row>
    <row r="4" spans="1:8" x14ac:dyDescent="0.25">
      <c r="C4" s="14" t="s">
        <v>275</v>
      </c>
      <c r="G4" s="14" t="s">
        <v>276</v>
      </c>
    </row>
    <row r="5" spans="1:8" x14ac:dyDescent="0.25">
      <c r="C5" s="226" t="s">
        <v>2</v>
      </c>
      <c r="D5" s="84"/>
      <c r="G5" s="13" t="s">
        <v>41</v>
      </c>
      <c r="H5" s="64"/>
    </row>
    <row r="6" spans="1:8" x14ac:dyDescent="0.25">
      <c r="C6" s="226" t="s">
        <v>3</v>
      </c>
      <c r="D6" s="66"/>
      <c r="G6" s="13" t="s">
        <v>42</v>
      </c>
      <c r="H6" s="65"/>
    </row>
    <row r="7" spans="1:8" x14ac:dyDescent="0.25">
      <c r="C7" s="226" t="s">
        <v>4</v>
      </c>
      <c r="D7" s="65"/>
      <c r="G7" s="13" t="s">
        <v>3</v>
      </c>
      <c r="H7" s="66"/>
    </row>
    <row r="8" spans="1:8" x14ac:dyDescent="0.25">
      <c r="C8" s="226" t="s">
        <v>5</v>
      </c>
      <c r="D8" s="50"/>
      <c r="G8" s="13" t="s">
        <v>43</v>
      </c>
      <c r="H8" s="149"/>
    </row>
    <row r="9" spans="1:8" x14ac:dyDescent="0.25">
      <c r="C9" s="226" t="s">
        <v>6</v>
      </c>
      <c r="D9" s="88"/>
    </row>
    <row r="11" spans="1:8" x14ac:dyDescent="0.25">
      <c r="D11" s="85" t="s">
        <v>7</v>
      </c>
      <c r="E11" s="225" t="s">
        <v>270</v>
      </c>
    </row>
    <row r="12" spans="1:8" x14ac:dyDescent="0.25">
      <c r="D12" s="87" t="s">
        <v>8</v>
      </c>
      <c r="E12" s="225" t="s">
        <v>271</v>
      </c>
    </row>
    <row r="13" spans="1:8" x14ac:dyDescent="0.25">
      <c r="D13" s="87" t="s">
        <v>9</v>
      </c>
      <c r="E13" s="116" t="s">
        <v>10</v>
      </c>
    </row>
    <row r="14" spans="1:8" x14ac:dyDescent="0.25">
      <c r="D14" s="87" t="s">
        <v>11</v>
      </c>
      <c r="E14" t="s">
        <v>277</v>
      </c>
    </row>
    <row r="15" spans="1:8" x14ac:dyDescent="0.25">
      <c r="D15" s="87" t="s">
        <v>208</v>
      </c>
      <c r="E15" t="s">
        <v>209</v>
      </c>
    </row>
    <row r="16" spans="1:8" x14ac:dyDescent="0.25">
      <c r="D16" s="51" t="s">
        <v>12</v>
      </c>
      <c r="E16" t="s">
        <v>13</v>
      </c>
    </row>
    <row r="17" spans="2:9" x14ac:dyDescent="0.25">
      <c r="D17" s="89" t="s">
        <v>14</v>
      </c>
      <c r="E17" t="s">
        <v>15</v>
      </c>
    </row>
    <row r="18" spans="2:9" x14ac:dyDescent="0.25">
      <c r="D18" s="295" t="s">
        <v>279</v>
      </c>
      <c r="E18" t="s">
        <v>280</v>
      </c>
    </row>
    <row r="19" spans="2:9" x14ac:dyDescent="0.25">
      <c r="D19" s="86" t="s">
        <v>281</v>
      </c>
      <c r="E19" t="s">
        <v>288</v>
      </c>
      <c r="H19" s="119"/>
      <c r="I19" s="119"/>
    </row>
    <row r="20" spans="2:9" x14ac:dyDescent="0.25">
      <c r="D20" s="14"/>
      <c r="E20" s="119"/>
      <c r="H20" s="119"/>
      <c r="I20" s="119"/>
    </row>
    <row r="21" spans="2:9" x14ac:dyDescent="0.25">
      <c r="D21" s="14"/>
      <c r="E21" s="119"/>
      <c r="H21" s="119"/>
      <c r="I21" s="119"/>
    </row>
    <row r="22" spans="2:9" x14ac:dyDescent="0.25">
      <c r="D22" s="14"/>
      <c r="E22" s="119"/>
      <c r="H22" s="119"/>
      <c r="I22" s="119"/>
    </row>
    <row r="23" spans="2:9" x14ac:dyDescent="0.25">
      <c r="C23" s="3" t="s">
        <v>339</v>
      </c>
      <c r="D23" s="14"/>
      <c r="E23" s="119"/>
      <c r="H23" s="119"/>
      <c r="I23" s="119"/>
    </row>
    <row r="24" spans="2:9" x14ac:dyDescent="0.25">
      <c r="C24" s="361">
        <v>44301</v>
      </c>
      <c r="D24" s="14"/>
      <c r="E24" s="119"/>
      <c r="H24" s="119"/>
      <c r="I24" s="119"/>
    </row>
    <row r="25" spans="2:9" x14ac:dyDescent="0.25">
      <c r="D25" s="14"/>
      <c r="E25" s="119"/>
      <c r="H25" s="119"/>
      <c r="I25" s="119"/>
    </row>
    <row r="26" spans="2:9" x14ac:dyDescent="0.25">
      <c r="D26" s="14"/>
      <c r="E26" s="119"/>
      <c r="H26" s="119"/>
      <c r="I26" s="119"/>
    </row>
    <row r="27" spans="2:9" x14ac:dyDescent="0.25">
      <c r="D27" s="14"/>
      <c r="E27" s="119"/>
      <c r="H27" s="119"/>
      <c r="I27" s="119"/>
    </row>
    <row r="28" spans="2:9" x14ac:dyDescent="0.25">
      <c r="D28" s="14"/>
      <c r="E28" s="119"/>
      <c r="H28" s="119"/>
      <c r="I28" s="119"/>
    </row>
    <row r="29" spans="2:9" x14ac:dyDescent="0.25">
      <c r="B29" s="119"/>
      <c r="D29" s="119"/>
      <c r="E29" s="119"/>
      <c r="H29" s="119"/>
      <c r="I29" s="119"/>
    </row>
    <row r="30" spans="2:9" x14ac:dyDescent="0.25">
      <c r="D30" s="14"/>
    </row>
    <row r="31" spans="2:9" x14ac:dyDescent="0.25">
      <c r="D31" s="14"/>
    </row>
    <row r="32" spans="2:9" x14ac:dyDescent="0.25">
      <c r="D32" s="14"/>
    </row>
    <row r="33" spans="4:4" x14ac:dyDescent="0.25">
      <c r="D33" s="14"/>
    </row>
    <row r="34" spans="4:4" x14ac:dyDescent="0.25">
      <c r="D34" s="14"/>
    </row>
    <row r="35" spans="4:4" x14ac:dyDescent="0.25">
      <c r="D35" s="14"/>
    </row>
    <row r="36" spans="4:4" x14ac:dyDescent="0.25">
      <c r="D36" s="14"/>
    </row>
    <row r="37" spans="4:4" x14ac:dyDescent="0.25">
      <c r="D37" s="14"/>
    </row>
    <row r="38" spans="4:4" x14ac:dyDescent="0.25">
      <c r="D38" s="14"/>
    </row>
  </sheetData>
  <pageMargins left="0.7" right="0.7" top="0.75" bottom="0.75" header="0.3" footer="0.3"/>
  <pageSetup paperSize="9" orientation="portrait" r:id="rId1"/>
  <headerFooter>
    <oddHeader>&amp;L&amp;"Calibri"&amp;12&amp;K008000Classification: Public&amp;1#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9" tint="0.59999389629810485"/>
  </sheetPr>
  <dimension ref="A1:E47"/>
  <sheetViews>
    <sheetView showGridLines="0" zoomScale="90" zoomScaleNormal="90" workbookViewId="0">
      <selection activeCell="C17" sqref="C17"/>
    </sheetView>
  </sheetViews>
  <sheetFormatPr defaultRowHeight="15" x14ac:dyDescent="0.25"/>
  <cols>
    <col min="1" max="1" width="8.85546875" customWidth="1"/>
    <col min="2" max="2" width="32" style="24" customWidth="1"/>
    <col min="3" max="3" width="132" style="27" customWidth="1"/>
    <col min="4" max="4" width="21.85546875" style="10" customWidth="1"/>
    <col min="5" max="5" width="17.28515625" style="10" customWidth="1"/>
  </cols>
  <sheetData>
    <row r="1" spans="1:5" ht="23.25" x14ac:dyDescent="0.25">
      <c r="A1" s="114" t="s">
        <v>18</v>
      </c>
      <c r="B1" s="114"/>
    </row>
    <row r="2" spans="1:5" x14ac:dyDescent="0.25">
      <c r="A2" s="63" t="s">
        <v>19</v>
      </c>
      <c r="B2" s="113"/>
    </row>
    <row r="3" spans="1:5" s="3" customFormat="1" x14ac:dyDescent="0.25">
      <c r="B3" s="121" t="s">
        <v>20</v>
      </c>
      <c r="C3" s="25" t="s">
        <v>21</v>
      </c>
      <c r="D3" s="12"/>
      <c r="E3" s="12"/>
    </row>
    <row r="4" spans="1:5" ht="30" x14ac:dyDescent="0.25">
      <c r="B4" s="300" t="s">
        <v>16</v>
      </c>
      <c r="C4" s="26" t="s">
        <v>22</v>
      </c>
    </row>
    <row r="5" spans="1:5" x14ac:dyDescent="0.25">
      <c r="B5" s="300"/>
      <c r="C5" s="26" t="s">
        <v>23</v>
      </c>
    </row>
    <row r="6" spans="1:5" x14ac:dyDescent="0.25">
      <c r="B6" s="300"/>
      <c r="C6" s="26" t="s">
        <v>24</v>
      </c>
    </row>
    <row r="7" spans="1:5" x14ac:dyDescent="0.25">
      <c r="B7" s="121" t="s">
        <v>17</v>
      </c>
      <c r="C7" s="26" t="s">
        <v>25</v>
      </c>
    </row>
    <row r="8" spans="1:5" ht="30" x14ac:dyDescent="0.25">
      <c r="B8" s="121" t="s">
        <v>26</v>
      </c>
      <c r="C8" s="26" t="s">
        <v>298</v>
      </c>
    </row>
    <row r="9" spans="1:5" x14ac:dyDescent="0.25">
      <c r="B9" s="121" t="s">
        <v>27</v>
      </c>
      <c r="C9" s="26" t="s">
        <v>28</v>
      </c>
    </row>
    <row r="10" spans="1:5" ht="15.75" customHeight="1" x14ac:dyDescent="0.25">
      <c r="B10" s="121" t="s">
        <v>29</v>
      </c>
      <c r="C10" s="26" t="s">
        <v>30</v>
      </c>
    </row>
    <row r="11" spans="1:5" ht="30" x14ac:dyDescent="0.25">
      <c r="B11" s="300" t="s">
        <v>31</v>
      </c>
      <c r="C11" s="26" t="s">
        <v>32</v>
      </c>
    </row>
    <row r="12" spans="1:5" x14ac:dyDescent="0.25">
      <c r="B12" s="300"/>
      <c r="C12" s="26" t="s">
        <v>33</v>
      </c>
    </row>
    <row r="13" spans="1:5" ht="45" x14ac:dyDescent="0.25">
      <c r="B13" s="300"/>
      <c r="C13" s="26" t="s">
        <v>34</v>
      </c>
      <c r="D13" s="73"/>
    </row>
    <row r="14" spans="1:5" ht="30" x14ac:dyDescent="0.25">
      <c r="B14" s="300" t="s">
        <v>35</v>
      </c>
      <c r="C14" s="26" t="s">
        <v>36</v>
      </c>
      <c r="D14" s="73"/>
    </row>
    <row r="15" spans="1:5" x14ac:dyDescent="0.25">
      <c r="B15" s="300"/>
      <c r="C15" s="26" t="s">
        <v>37</v>
      </c>
    </row>
    <row r="16" spans="1:5" ht="30" x14ac:dyDescent="0.25">
      <c r="B16" s="300"/>
      <c r="C16" s="26" t="s">
        <v>38</v>
      </c>
    </row>
    <row r="17" spans="2:3" ht="45" x14ac:dyDescent="0.25">
      <c r="B17" s="121"/>
      <c r="C17" s="26" t="s">
        <v>39</v>
      </c>
    </row>
    <row r="42" ht="29.25" customHeight="1" x14ac:dyDescent="0.25"/>
    <row r="43" ht="30" customHeight="1" x14ac:dyDescent="0.25"/>
    <row r="45" ht="43.5" customHeight="1" x14ac:dyDescent="0.25"/>
    <row r="47" ht="31.5" customHeight="1" x14ac:dyDescent="0.25"/>
  </sheetData>
  <mergeCells count="3">
    <mergeCell ref="B4:B6"/>
    <mergeCell ref="B14:B16"/>
    <mergeCell ref="B11:B13"/>
  </mergeCells>
  <pageMargins left="0.7" right="0.7" top="0.75" bottom="0.75" header="0.3" footer="0.3"/>
  <pageSetup paperSize="9" orientation="portrait" r:id="rId1"/>
  <headerFooter>
    <oddHeader>&amp;L&amp;"Calibri"&amp;12&amp;K008000Classification: Public&amp;1#</oddHead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74CE-EC33-4234-AE24-B920FE3EE1CC}">
  <sheetPr codeName="Sheet3">
    <tabColor theme="4" tint="0.59999389629810485"/>
  </sheetPr>
  <dimension ref="A1:R101"/>
  <sheetViews>
    <sheetView showGridLines="0" zoomScale="70" zoomScaleNormal="70" workbookViewId="0">
      <selection activeCell="I50" sqref="I50"/>
    </sheetView>
  </sheetViews>
  <sheetFormatPr defaultRowHeight="15" x14ac:dyDescent="0.25"/>
  <cols>
    <col min="1" max="1" width="16.42578125" style="61" customWidth="1"/>
    <col min="2" max="3" width="24.28515625" customWidth="1"/>
    <col min="4" max="4" width="23.140625" customWidth="1"/>
    <col min="5" max="5" width="29.140625" customWidth="1"/>
    <col min="6" max="6" width="30.28515625" customWidth="1"/>
    <col min="7" max="8" width="13.85546875" bestFit="1" customWidth="1"/>
    <col min="9" max="9" width="10.5703125" customWidth="1"/>
    <col min="12" max="15" width="18.140625" style="9" customWidth="1"/>
  </cols>
  <sheetData>
    <row r="1" spans="1:16" ht="26.25" x14ac:dyDescent="0.4">
      <c r="A1" s="115" t="s">
        <v>40</v>
      </c>
      <c r="L1" s="126"/>
      <c r="M1" s="126"/>
      <c r="N1" s="126"/>
      <c r="O1" s="126"/>
    </row>
    <row r="2" spans="1:16" x14ac:dyDescent="0.25">
      <c r="A2" s="63" t="s">
        <v>260</v>
      </c>
      <c r="L2" s="126"/>
      <c r="M2" s="126"/>
      <c r="N2" s="126"/>
      <c r="O2" s="126"/>
    </row>
    <row r="3" spans="1:16" x14ac:dyDescent="0.25">
      <c r="A3" s="63"/>
      <c r="L3" s="126"/>
      <c r="M3" s="126"/>
      <c r="N3" s="126"/>
      <c r="O3" s="126"/>
    </row>
    <row r="4" spans="1:16" x14ac:dyDescent="0.25">
      <c r="A4" s="61" t="s">
        <v>1</v>
      </c>
      <c r="B4" s="14" t="s">
        <v>41</v>
      </c>
      <c r="C4" s="64"/>
      <c r="L4" s="126"/>
      <c r="M4" s="126"/>
      <c r="N4" s="126"/>
      <c r="O4" s="126"/>
    </row>
    <row r="5" spans="1:16" x14ac:dyDescent="0.25">
      <c r="B5" s="14" t="s">
        <v>42</v>
      </c>
      <c r="C5" s="65"/>
      <c r="L5" s="126"/>
      <c r="M5" s="126"/>
      <c r="N5" s="126"/>
      <c r="O5" s="126"/>
    </row>
    <row r="6" spans="1:16" x14ac:dyDescent="0.25">
      <c r="B6" s="14" t="s">
        <v>3</v>
      </c>
      <c r="C6" s="66"/>
      <c r="L6" s="126"/>
      <c r="M6" s="126"/>
      <c r="N6" s="126"/>
      <c r="O6" s="126"/>
    </row>
    <row r="7" spans="1:16" x14ac:dyDescent="0.25">
      <c r="B7" s="14" t="s">
        <v>43</v>
      </c>
      <c r="C7" s="72"/>
      <c r="L7" s="126"/>
      <c r="M7" s="126"/>
      <c r="N7" s="126"/>
      <c r="O7" s="126"/>
    </row>
    <row r="8" spans="1:16" x14ac:dyDescent="0.25">
      <c r="L8" s="126"/>
      <c r="M8" s="126"/>
      <c r="N8" s="126"/>
      <c r="O8" s="126"/>
    </row>
    <row r="9" spans="1:16" x14ac:dyDescent="0.25">
      <c r="A9" s="61" t="s">
        <v>44</v>
      </c>
      <c r="L9" s="126"/>
      <c r="M9" s="126"/>
      <c r="N9" s="126"/>
      <c r="O9" s="126"/>
    </row>
    <row r="10" spans="1:16" x14ac:dyDescent="0.25">
      <c r="A10" s="61">
        <v>1</v>
      </c>
      <c r="B10" t="s">
        <v>45</v>
      </c>
      <c r="L10" s="126"/>
      <c r="M10" s="126"/>
      <c r="N10" s="126"/>
      <c r="O10" s="126"/>
    </row>
    <row r="11" spans="1:16" x14ac:dyDescent="0.25">
      <c r="B11" s="5" t="s">
        <v>46</v>
      </c>
      <c r="C11" s="10"/>
      <c r="D11" s="10"/>
      <c r="L11" s="126"/>
      <c r="M11" s="126"/>
      <c r="N11" s="126"/>
      <c r="O11" s="126"/>
    </row>
    <row r="12" spans="1:16" x14ac:dyDescent="0.25">
      <c r="B12" s="16" t="s">
        <v>47</v>
      </c>
      <c r="C12" s="16" t="s">
        <v>48</v>
      </c>
      <c r="D12" s="16" t="s">
        <v>49</v>
      </c>
      <c r="E12" s="16" t="s">
        <v>50</v>
      </c>
      <c r="F12" s="16" t="s">
        <v>51</v>
      </c>
      <c r="L12"/>
      <c r="M12" s="126"/>
      <c r="N12" s="126"/>
      <c r="O12" s="126"/>
      <c r="P12" s="126"/>
    </row>
    <row r="13" spans="1:16" x14ac:dyDescent="0.25">
      <c r="B13" s="90">
        <v>2657305</v>
      </c>
      <c r="C13" s="90">
        <v>287662</v>
      </c>
      <c r="D13" s="91">
        <f>B13-C13</f>
        <v>2369643</v>
      </c>
      <c r="E13" s="53">
        <f>C13/B13</f>
        <v>0.10825328669460224</v>
      </c>
      <c r="F13" s="58">
        <f>1-E13</f>
        <v>0.89174671330539779</v>
      </c>
      <c r="L13"/>
      <c r="M13" s="126"/>
      <c r="N13" s="126"/>
      <c r="O13" s="126"/>
      <c r="P13" s="126"/>
    </row>
    <row r="14" spans="1:16" x14ac:dyDescent="0.25">
      <c r="B14" s="30" t="s">
        <v>52</v>
      </c>
      <c r="C14" s="127"/>
      <c r="D14" s="29"/>
      <c r="L14" s="126"/>
      <c r="M14" s="126"/>
      <c r="N14" s="126"/>
      <c r="O14" s="126"/>
    </row>
    <row r="15" spans="1:16" x14ac:dyDescent="0.25">
      <c r="B15" s="30"/>
      <c r="C15" s="127"/>
      <c r="D15" s="29"/>
      <c r="L15" s="126"/>
      <c r="M15" s="126"/>
      <c r="N15" s="126"/>
      <c r="O15" s="126"/>
    </row>
    <row r="16" spans="1:16" x14ac:dyDescent="0.25">
      <c r="A16" s="61">
        <v>2</v>
      </c>
      <c r="B16" s="5" t="s">
        <v>53</v>
      </c>
      <c r="C16" s="127"/>
      <c r="D16" s="29"/>
      <c r="L16" s="126"/>
      <c r="M16" s="126"/>
      <c r="N16" s="126"/>
      <c r="O16" s="126"/>
    </row>
    <row r="17" spans="1:18" x14ac:dyDescent="0.25">
      <c r="A17" s="61">
        <v>2.1</v>
      </c>
      <c r="B17" s="5" t="s">
        <v>54</v>
      </c>
      <c r="C17" s="10"/>
      <c r="D17" s="10"/>
      <c r="G17" s="301" t="s">
        <v>55</v>
      </c>
      <c r="H17" s="301"/>
      <c r="I17" s="301"/>
      <c r="J17" s="301"/>
      <c r="K17" s="301"/>
      <c r="L17" s="301"/>
      <c r="M17" s="301"/>
      <c r="N17" s="301"/>
      <c r="O17" s="301"/>
    </row>
    <row r="18" spans="1:18" x14ac:dyDescent="0.25">
      <c r="B18" s="83" t="s">
        <v>56</v>
      </c>
      <c r="C18" s="10"/>
      <c r="D18" s="10"/>
      <c r="G18" s="301"/>
      <c r="H18" s="301"/>
      <c r="I18" s="301"/>
      <c r="J18" s="301"/>
      <c r="K18" s="301"/>
      <c r="L18" s="301"/>
      <c r="M18" s="301"/>
      <c r="N18" s="301"/>
      <c r="O18" s="301"/>
    </row>
    <row r="19" spans="1:18" ht="14.45" customHeight="1" x14ac:dyDescent="0.25">
      <c r="B19" s="16" t="s">
        <v>48</v>
      </c>
      <c r="C19" s="16" t="s">
        <v>57</v>
      </c>
      <c r="D19" s="16" t="s">
        <v>58</v>
      </c>
      <c r="G19" s="301"/>
      <c r="H19" s="301"/>
      <c r="I19" s="301"/>
      <c r="J19" s="301"/>
      <c r="K19" s="301"/>
      <c r="L19" s="301"/>
      <c r="M19" s="301"/>
      <c r="N19" s="301"/>
      <c r="O19" s="301"/>
    </row>
    <row r="20" spans="1:18" ht="14.45" customHeight="1" x14ac:dyDescent="0.25">
      <c r="B20" s="90">
        <v>18183</v>
      </c>
      <c r="C20" s="90">
        <v>3001</v>
      </c>
      <c r="D20" s="54">
        <f>C20/B20</f>
        <v>0.16504427212231204</v>
      </c>
      <c r="G20" s="301"/>
      <c r="H20" s="301"/>
      <c r="I20" s="301"/>
      <c r="J20" s="301"/>
      <c r="K20" s="301"/>
      <c r="L20" s="301"/>
      <c r="M20" s="301"/>
      <c r="N20" s="301"/>
      <c r="O20" s="301"/>
    </row>
    <row r="21" spans="1:18" ht="14.45" customHeight="1" x14ac:dyDescent="0.25">
      <c r="B21" s="303"/>
      <c r="C21" s="303"/>
      <c r="D21" s="303"/>
      <c r="E21" s="303"/>
      <c r="F21" s="303"/>
      <c r="G21" s="303"/>
      <c r="H21" s="303"/>
      <c r="I21" s="303"/>
      <c r="J21" s="303"/>
      <c r="K21" s="303"/>
      <c r="L21" s="303"/>
      <c r="M21" s="126"/>
      <c r="N21" s="126"/>
      <c r="O21" s="126"/>
    </row>
    <row r="22" spans="1:18" ht="14.45" customHeight="1" x14ac:dyDescent="0.25">
      <c r="A22" s="61">
        <v>2.2000000000000002</v>
      </c>
      <c r="B22" s="22" t="s">
        <v>59</v>
      </c>
      <c r="C22" s="10"/>
      <c r="D22" s="15"/>
      <c r="L22" s="126"/>
      <c r="M22" s="126"/>
      <c r="N22" s="126"/>
      <c r="O22" s="126"/>
    </row>
    <row r="23" spans="1:18" ht="45" x14ac:dyDescent="0.25">
      <c r="B23" s="175" t="s">
        <v>60</v>
      </c>
      <c r="C23" s="96" t="s">
        <v>61</v>
      </c>
      <c r="D23" s="174" t="s">
        <v>62</v>
      </c>
      <c r="E23" s="174" t="s">
        <v>63</v>
      </c>
      <c r="F23" s="175" t="s">
        <v>329</v>
      </c>
      <c r="G23" s="301" t="s">
        <v>64</v>
      </c>
      <c r="H23" s="301"/>
      <c r="I23" s="301"/>
      <c r="J23" s="301"/>
      <c r="K23" s="301"/>
      <c r="L23" s="301"/>
      <c r="M23" s="301"/>
      <c r="N23" s="301"/>
      <c r="O23" s="301"/>
    </row>
    <row r="24" spans="1:18" ht="14.45" customHeight="1" x14ac:dyDescent="0.25">
      <c r="B24" s="53">
        <f>E13</f>
        <v>0.10825328669460224</v>
      </c>
      <c r="C24" s="54">
        <f>D20</f>
        <v>0.16504427212231204</v>
      </c>
      <c r="D24" s="55">
        <f>B24*C24</f>
        <v>1.7866584907358592E-2</v>
      </c>
      <c r="E24" s="55">
        <f>B24-D24</f>
        <v>9.0386701787243645E-2</v>
      </c>
      <c r="F24" s="285">
        <f>pWard*allCaseCorrection</f>
        <v>3.0053182506600537E-2</v>
      </c>
      <c r="G24" s="301"/>
      <c r="H24" s="301"/>
      <c r="I24" s="301"/>
      <c r="J24" s="301"/>
      <c r="K24" s="301"/>
      <c r="L24" s="301"/>
      <c r="M24" s="301"/>
      <c r="N24" s="301"/>
      <c r="O24" s="301"/>
    </row>
    <row r="25" spans="1:18" ht="14.45" customHeight="1" x14ac:dyDescent="0.25">
      <c r="B25" s="304"/>
      <c r="C25" s="304"/>
      <c r="D25" s="304"/>
      <c r="E25" s="304"/>
      <c r="F25" s="304"/>
      <c r="G25" s="304"/>
      <c r="H25" s="304"/>
      <c r="I25" s="304"/>
      <c r="J25" s="304"/>
      <c r="K25" s="304"/>
      <c r="L25" s="304"/>
      <c r="M25" s="126"/>
      <c r="N25" s="126"/>
      <c r="O25" s="126"/>
    </row>
    <row r="26" spans="1:18" ht="14.45" customHeight="1" x14ac:dyDescent="0.25">
      <c r="A26" s="61">
        <v>2.2999999999999998</v>
      </c>
      <c r="B26" s="22" t="s">
        <v>65</v>
      </c>
      <c r="C26" s="10"/>
      <c r="D26" s="10"/>
      <c r="L26" s="126"/>
      <c r="M26" s="126"/>
      <c r="N26" s="126"/>
      <c r="O26" s="126"/>
    </row>
    <row r="27" spans="1:18" ht="14.45" customHeight="1" x14ac:dyDescent="0.25">
      <c r="B27" s="22" t="s">
        <v>235</v>
      </c>
      <c r="C27" s="10"/>
      <c r="D27" s="10"/>
      <c r="L27" s="126"/>
      <c r="M27" s="126"/>
      <c r="N27" s="126"/>
      <c r="O27" s="126"/>
    </row>
    <row r="28" spans="1:18" ht="45" x14ac:dyDescent="0.25">
      <c r="B28" s="122" t="s">
        <v>66</v>
      </c>
      <c r="C28" s="122" t="s">
        <v>67</v>
      </c>
      <c r="D28" s="122" t="s">
        <v>62</v>
      </c>
      <c r="E28" s="122" t="s">
        <v>330</v>
      </c>
      <c r="F28" s="175" t="s">
        <v>333</v>
      </c>
      <c r="G28" s="28" t="s">
        <v>234</v>
      </c>
      <c r="J28" s="4"/>
      <c r="K28" s="4"/>
      <c r="L28" s="4"/>
      <c r="M28" s="31"/>
      <c r="N28" s="31"/>
      <c r="O28" s="31"/>
      <c r="P28" s="31"/>
      <c r="Q28" s="4"/>
      <c r="R28" s="4"/>
    </row>
    <row r="29" spans="1:18" ht="14.45" customHeight="1" x14ac:dyDescent="0.25">
      <c r="B29" s="92">
        <v>0.38</v>
      </c>
      <c r="C29" s="57">
        <f>1-B29</f>
        <v>0.62</v>
      </c>
      <c r="D29" s="58">
        <f>D24</f>
        <v>1.7866584907358592E-2</v>
      </c>
      <c r="E29" s="59">
        <f>D29*C29</f>
        <v>1.1077282642562327E-2</v>
      </c>
      <c r="F29" s="286">
        <f>pITU_Surv*allCaseCorrection</f>
        <v>3.6831479670287898E-3</v>
      </c>
      <c r="G29" s="35" t="s">
        <v>68</v>
      </c>
      <c r="J29" s="4"/>
      <c r="K29" s="4"/>
      <c r="L29" s="32"/>
      <c r="M29" s="33"/>
      <c r="N29" s="33"/>
      <c r="O29" s="33"/>
      <c r="P29" s="34"/>
      <c r="Q29" s="4"/>
      <c r="R29" s="4"/>
    </row>
    <row r="30" spans="1:18" x14ac:dyDescent="0.25">
      <c r="B30" s="28"/>
      <c r="C30" s="20"/>
      <c r="D30" s="21"/>
      <c r="I30" s="4"/>
      <c r="J30" s="4"/>
      <c r="K30" s="32"/>
      <c r="L30" s="33"/>
      <c r="M30" s="33"/>
      <c r="N30" s="33"/>
      <c r="O30" s="34"/>
      <c r="P30" s="4"/>
      <c r="Q30" s="4"/>
    </row>
    <row r="31" spans="1:18" x14ac:dyDescent="0.25">
      <c r="B31" s="35"/>
      <c r="C31" s="20"/>
      <c r="D31" s="21"/>
      <c r="I31" s="4"/>
      <c r="J31" s="4"/>
      <c r="K31" s="4"/>
      <c r="L31" s="33"/>
      <c r="M31" s="33"/>
      <c r="N31" s="33"/>
      <c r="O31" s="33"/>
      <c r="P31" s="4"/>
      <c r="Q31" s="4"/>
    </row>
    <row r="32" spans="1:18" x14ac:dyDescent="0.25">
      <c r="A32" s="61">
        <v>2.4</v>
      </c>
      <c r="B32" s="22" t="s">
        <v>69</v>
      </c>
      <c r="C32" s="20"/>
      <c r="D32" s="21"/>
      <c r="I32" s="4"/>
      <c r="J32" s="4"/>
      <c r="K32" s="4"/>
      <c r="L32" s="33"/>
      <c r="M32" s="33"/>
      <c r="N32" s="33"/>
      <c r="O32" s="33"/>
      <c r="P32" s="4"/>
      <c r="Q32" s="4"/>
    </row>
    <row r="33" spans="1:17" x14ac:dyDescent="0.25">
      <c r="B33" s="35" t="s">
        <v>70</v>
      </c>
      <c r="C33" s="20"/>
      <c r="D33" s="21"/>
      <c r="I33" s="4"/>
      <c r="J33" s="4"/>
      <c r="K33" s="4"/>
      <c r="L33" s="33"/>
      <c r="M33" s="33"/>
      <c r="N33" s="33"/>
      <c r="O33" s="33"/>
      <c r="P33" s="4"/>
      <c r="Q33" s="4"/>
    </row>
    <row r="34" spans="1:17" ht="45" x14ac:dyDescent="0.25">
      <c r="B34" s="96" t="s">
        <v>233</v>
      </c>
      <c r="C34" s="174" t="s">
        <v>71</v>
      </c>
      <c r="D34" s="174" t="s">
        <v>232</v>
      </c>
      <c r="E34" s="174" t="s">
        <v>72</v>
      </c>
      <c r="F34" s="287" t="s">
        <v>334</v>
      </c>
      <c r="L34" s="126"/>
      <c r="M34" s="126"/>
      <c r="N34" s="126"/>
      <c r="O34" s="126"/>
    </row>
    <row r="35" spans="1:17" x14ac:dyDescent="0.25">
      <c r="B35" s="92">
        <f>WardSurvival!E27</f>
        <v>0.23170310168362659</v>
      </c>
      <c r="C35" s="60">
        <f>1-B35</f>
        <v>0.76829689831637338</v>
      </c>
      <c r="D35" s="58">
        <f>E24</f>
        <v>9.0386701787243645E-2</v>
      </c>
      <c r="E35" s="59">
        <f>D35*C35</f>
        <v>6.9443822632186292E-2</v>
      </c>
      <c r="F35" s="59">
        <f>pWard_Surv*allCaseCorrection</f>
        <v>2.3089766904357083E-2</v>
      </c>
      <c r="L35" s="126"/>
      <c r="M35" s="126"/>
      <c r="N35" s="126"/>
      <c r="O35" s="126"/>
    </row>
    <row r="36" spans="1:17" s="8" customFormat="1" x14ac:dyDescent="0.25">
      <c r="A36" s="61"/>
      <c r="B36" s="19"/>
      <c r="C36" s="20"/>
      <c r="D36" s="21"/>
      <c r="L36" s="36"/>
      <c r="M36" s="36"/>
      <c r="N36" s="36"/>
      <c r="O36" s="36"/>
    </row>
    <row r="37" spans="1:17" s="8" customFormat="1" x14ac:dyDescent="0.25">
      <c r="A37" s="61">
        <v>3</v>
      </c>
      <c r="B37" s="5" t="s">
        <v>73</v>
      </c>
      <c r="C37" s="20"/>
      <c r="D37" s="21"/>
      <c r="L37" s="36"/>
      <c r="M37" s="36"/>
      <c r="N37" s="36"/>
      <c r="O37" s="36"/>
    </row>
    <row r="38" spans="1:17" s="8" customFormat="1" ht="45" x14ac:dyDescent="0.25">
      <c r="A38" s="61"/>
      <c r="B38" s="96" t="s">
        <v>74</v>
      </c>
      <c r="C38" s="96" t="s">
        <v>230</v>
      </c>
      <c r="D38" s="174" t="s">
        <v>229</v>
      </c>
      <c r="E38" s="174" t="s">
        <v>231</v>
      </c>
      <c r="F38" s="175" t="s">
        <v>331</v>
      </c>
      <c r="L38" s="36"/>
      <c r="M38" s="36"/>
      <c r="N38" s="36"/>
      <c r="O38" s="36"/>
    </row>
    <row r="39" spans="1:17" s="8" customFormat="1" x14ac:dyDescent="0.25">
      <c r="A39" s="61"/>
      <c r="B39" s="77">
        <v>0</v>
      </c>
      <c r="C39" s="60">
        <f>1-B39</f>
        <v>1</v>
      </c>
      <c r="D39" s="58">
        <f>F13</f>
        <v>0.89174671330539779</v>
      </c>
      <c r="E39" s="59">
        <f>D39*C39</f>
        <v>0.89174671330539779</v>
      </c>
      <c r="F39" s="59">
        <f>1-F35-pITU_survAll</f>
        <v>0.97322708512861411</v>
      </c>
      <c r="G39" s="8" t="s">
        <v>332</v>
      </c>
      <c r="L39" s="36"/>
      <c r="M39" s="36"/>
      <c r="N39" s="36"/>
      <c r="O39" s="36"/>
    </row>
    <row r="40" spans="1:17" s="8" customFormat="1" x14ac:dyDescent="0.25">
      <c r="A40" s="61"/>
      <c r="B40" s="19"/>
      <c r="C40" s="20"/>
      <c r="D40" s="21"/>
      <c r="L40" s="36"/>
      <c r="M40" s="36"/>
      <c r="N40" s="36"/>
      <c r="O40" s="36"/>
    </row>
    <row r="41" spans="1:17" s="8" customFormat="1" x14ac:dyDescent="0.25">
      <c r="A41" s="61">
        <v>4</v>
      </c>
      <c r="B41" s="5" t="s">
        <v>75</v>
      </c>
      <c r="C41" s="20"/>
      <c r="D41" s="21"/>
      <c r="L41" s="36"/>
      <c r="M41" s="36"/>
      <c r="N41" s="36"/>
      <c r="O41" s="36"/>
    </row>
    <row r="42" spans="1:17" x14ac:dyDescent="0.25">
      <c r="A42" s="61">
        <v>4.0999999999999996</v>
      </c>
      <c r="B42" s="44" t="s">
        <v>175</v>
      </c>
      <c r="C42" s="17"/>
      <c r="D42" s="18"/>
      <c r="G42" s="37" t="s">
        <v>321</v>
      </c>
      <c r="H42" s="268" t="s">
        <v>323</v>
      </c>
      <c r="I42" s="37" t="s">
        <v>322</v>
      </c>
      <c r="L42" s="126"/>
      <c r="M42" s="126"/>
      <c r="N42" s="126"/>
      <c r="O42" s="126"/>
    </row>
    <row r="43" spans="1:17" x14ac:dyDescent="0.25">
      <c r="B43" s="23"/>
      <c r="C43" s="11" t="s">
        <v>176</v>
      </c>
      <c r="D43" s="56">
        <v>0.72</v>
      </c>
      <c r="G43" s="272">
        <f>(H43/(1-H43)*0.8/(1+(H43/(1-H43)*0.8)))</f>
        <v>0.67289719626168221</v>
      </c>
      <c r="H43" s="134">
        <v>0.72</v>
      </c>
      <c r="I43" s="272">
        <f>(H43/(1-H43)*1.2/(1+(H43/(1-H43)*1.2)))</f>
        <v>0.75524475524475521</v>
      </c>
      <c r="J43" s="128"/>
      <c r="K43" s="128"/>
      <c r="L43" s="290"/>
      <c r="M43" s="128"/>
      <c r="N43" s="128"/>
      <c r="O43" s="128"/>
    </row>
    <row r="44" spans="1:17" x14ac:dyDescent="0.25">
      <c r="B44" s="23"/>
      <c r="C44" s="11" t="s">
        <v>177</v>
      </c>
      <c r="D44" s="56">
        <v>0.6</v>
      </c>
      <c r="G44" s="272">
        <f t="shared" ref="G44:G45" si="0">(H44/(1-H44)*0.8/(1+(H44/(1-H44)*0.8)))</f>
        <v>0.54545454545454541</v>
      </c>
      <c r="H44" s="134">
        <v>0.6</v>
      </c>
      <c r="I44" s="272">
        <f t="shared" ref="I44:I45" si="1">(H44/(1-H44)*1.2/(1+(H44/(1-H44)*1.2)))</f>
        <v>0.64285714285714279</v>
      </c>
      <c r="J44" s="128"/>
      <c r="K44" s="128"/>
      <c r="L44" s="290"/>
      <c r="M44" s="128"/>
      <c r="N44" s="128"/>
      <c r="O44" s="128"/>
    </row>
    <row r="45" spans="1:17" x14ac:dyDescent="0.25">
      <c r="B45" s="23"/>
      <c r="C45" s="11" t="s">
        <v>262</v>
      </c>
      <c r="D45" s="56">
        <v>0.16</v>
      </c>
      <c r="G45" s="272">
        <f t="shared" si="0"/>
        <v>0.13223140495867772</v>
      </c>
      <c r="H45" s="134">
        <v>0.16</v>
      </c>
      <c r="I45" s="272">
        <f t="shared" si="1"/>
        <v>0.18604651162790697</v>
      </c>
      <c r="J45" s="144"/>
      <c r="K45" s="144"/>
      <c r="L45" s="290"/>
      <c r="M45" s="144"/>
      <c r="N45" s="144"/>
      <c r="O45" s="144"/>
    </row>
    <row r="46" spans="1:17" x14ac:dyDescent="0.25">
      <c r="B46" s="28"/>
      <c r="C46" s="13"/>
      <c r="D46" s="10"/>
      <c r="L46" s="126"/>
      <c r="M46" s="126"/>
      <c r="N46" s="126"/>
      <c r="O46" s="126"/>
    </row>
    <row r="47" spans="1:17" x14ac:dyDescent="0.25">
      <c r="B47" s="171"/>
      <c r="C47" s="32"/>
      <c r="D47" s="172"/>
      <c r="E47" s="45"/>
      <c r="L47" s="147"/>
      <c r="M47" s="147"/>
      <c r="N47" s="147"/>
      <c r="O47" s="147"/>
    </row>
    <row r="48" spans="1:17" x14ac:dyDescent="0.25">
      <c r="A48" s="61">
        <v>4.3</v>
      </c>
      <c r="B48" s="28" t="s">
        <v>255</v>
      </c>
      <c r="C48" s="13"/>
      <c r="D48" s="10"/>
      <c r="L48" s="126"/>
      <c r="M48" s="126"/>
      <c r="N48" s="126"/>
      <c r="O48" s="126"/>
    </row>
    <row r="49" spans="1:15" ht="30" customHeight="1" x14ac:dyDescent="0.25">
      <c r="B49" s="307" t="s">
        <v>225</v>
      </c>
      <c r="C49" s="308"/>
      <c r="D49" s="71">
        <f>p48_ITU*pITU_Surv</f>
        <v>7.9756435026448746E-3</v>
      </c>
      <c r="L49" s="126"/>
      <c r="M49" s="126"/>
      <c r="N49" s="126"/>
      <c r="O49" s="126"/>
    </row>
    <row r="50" spans="1:15" ht="30" customHeight="1" x14ac:dyDescent="0.25">
      <c r="B50" s="306" t="s">
        <v>226</v>
      </c>
      <c r="C50" s="306"/>
      <c r="D50" s="71">
        <f>p48_Ward*pWard_Surv</f>
        <v>4.1666293579311772E-2</v>
      </c>
      <c r="L50" s="126"/>
      <c r="M50" s="126"/>
      <c r="N50" s="126"/>
      <c r="O50" s="126"/>
    </row>
    <row r="51" spans="1:15" ht="30" customHeight="1" x14ac:dyDescent="0.25">
      <c r="B51" s="311" t="s">
        <v>228</v>
      </c>
      <c r="C51" s="311"/>
      <c r="D51" s="71">
        <f>p56_nonHosp*pNonHosp_Surv</f>
        <v>0.14267947412886364</v>
      </c>
      <c r="L51" s="147"/>
      <c r="M51" s="147"/>
      <c r="N51" s="147"/>
      <c r="O51" s="147"/>
    </row>
    <row r="52" spans="1:15" ht="15.75" customHeight="1" x14ac:dyDescent="0.25">
      <c r="L52" s="126"/>
      <c r="M52" s="126"/>
      <c r="N52" s="126"/>
      <c r="O52" s="126"/>
    </row>
    <row r="53" spans="1:15" x14ac:dyDescent="0.25">
      <c r="A53" s="61">
        <v>4.4000000000000004</v>
      </c>
      <c r="B53" s="28" t="s">
        <v>256</v>
      </c>
      <c r="C53" s="13"/>
      <c r="D53" s="10"/>
      <c r="L53" s="126"/>
      <c r="M53" s="126"/>
      <c r="N53" s="126"/>
      <c r="O53" s="126"/>
    </row>
    <row r="54" spans="1:15" ht="42.6" customHeight="1" x14ac:dyDescent="0.25">
      <c r="B54" s="300" t="s">
        <v>257</v>
      </c>
      <c r="C54" s="300"/>
      <c r="D54" s="67">
        <v>0.5</v>
      </c>
      <c r="E54" s="215"/>
      <c r="L54" s="126"/>
      <c r="M54" s="126"/>
      <c r="N54" s="126"/>
      <c r="O54" s="126"/>
    </row>
    <row r="55" spans="1:15" ht="44.25" customHeight="1" x14ac:dyDescent="0.25">
      <c r="B55" s="300" t="s">
        <v>258</v>
      </c>
      <c r="C55" s="300"/>
      <c r="D55" s="68">
        <f>injuryRate_ITU/10</f>
        <v>0.05</v>
      </c>
      <c r="E55" s="216"/>
      <c r="L55" s="126"/>
      <c r="M55" s="126"/>
      <c r="N55" s="126"/>
      <c r="O55" s="126"/>
    </row>
    <row r="56" spans="1:15" ht="44.25" customHeight="1" x14ac:dyDescent="0.25">
      <c r="B56" s="300" t="s">
        <v>259</v>
      </c>
      <c r="C56" s="300"/>
      <c r="D56" s="173">
        <f>injuryRateWard/10</f>
        <v>5.0000000000000001E-3</v>
      </c>
      <c r="E56" s="216"/>
      <c r="L56" s="126"/>
      <c r="M56" s="126"/>
      <c r="N56" s="126"/>
      <c r="O56" s="126"/>
    </row>
    <row r="57" spans="1:15" x14ac:dyDescent="0.25">
      <c r="B57" s="13"/>
      <c r="C57" s="13"/>
      <c r="D57" s="10"/>
      <c r="L57" s="126"/>
      <c r="M57" s="126"/>
      <c r="N57" s="126"/>
      <c r="O57" s="126"/>
    </row>
    <row r="58" spans="1:15" x14ac:dyDescent="0.25">
      <c r="A58" s="61">
        <v>4.5</v>
      </c>
      <c r="B58" s="28" t="s">
        <v>237</v>
      </c>
      <c r="C58" s="13"/>
      <c r="D58" s="10"/>
      <c r="L58" s="126"/>
      <c r="M58" s="126"/>
      <c r="N58" s="126"/>
      <c r="O58" s="126"/>
    </row>
    <row r="59" spans="1:15" ht="31.5" customHeight="1" x14ac:dyDescent="0.25">
      <c r="B59" s="306" t="s">
        <v>245</v>
      </c>
      <c r="C59" s="306"/>
      <c r="D59" s="179">
        <f>(D49*injuryRate_ITU)+(p48Ward_allCases*injuryRateWard)</f>
        <v>6.0711364302880261E-3</v>
      </c>
      <c r="L59" s="126"/>
      <c r="M59" s="126"/>
      <c r="N59" s="126"/>
      <c r="O59" s="126"/>
    </row>
    <row r="60" spans="1:15" ht="31.5" customHeight="1" x14ac:dyDescent="0.25">
      <c r="B60" s="306" t="s">
        <v>246</v>
      </c>
      <c r="C60" s="306"/>
      <c r="D60" s="182">
        <f>(injuryRate_NonHosp*p48NonHosp_allCases)</f>
        <v>7.1339737064431824E-4</v>
      </c>
      <c r="L60" s="126"/>
      <c r="M60" s="126"/>
      <c r="N60" s="126"/>
      <c r="O60" s="126"/>
    </row>
    <row r="61" spans="1:15" x14ac:dyDescent="0.25">
      <c r="B61" s="13"/>
      <c r="C61" s="13"/>
      <c r="D61" s="10"/>
      <c r="L61" s="126"/>
      <c r="M61" s="126"/>
      <c r="N61" s="126"/>
      <c r="O61" s="126"/>
    </row>
    <row r="62" spans="1:15" x14ac:dyDescent="0.25">
      <c r="A62" s="61">
        <v>5</v>
      </c>
      <c r="B62" s="28" t="s">
        <v>238</v>
      </c>
      <c r="C62" s="13"/>
      <c r="D62" s="10"/>
      <c r="L62" s="126"/>
      <c r="M62" s="126"/>
      <c r="N62" s="126"/>
      <c r="O62" s="126"/>
    </row>
    <row r="63" spans="1:15" x14ac:dyDescent="0.25">
      <c r="B63" s="309" t="s">
        <v>76</v>
      </c>
      <c r="C63" s="310"/>
      <c r="D63" s="62">
        <f>66.6*10^6</f>
        <v>66599999.999999993</v>
      </c>
      <c r="L63" s="126"/>
      <c r="M63" s="126"/>
      <c r="N63" s="126"/>
      <c r="O63" s="126"/>
    </row>
    <row r="64" spans="1:15" ht="43.5" customHeight="1" x14ac:dyDescent="0.25">
      <c r="B64" s="309" t="s">
        <v>77</v>
      </c>
      <c r="C64" s="310"/>
      <c r="D64" s="69">
        <v>0.12</v>
      </c>
      <c r="L64" s="126"/>
      <c r="M64" s="126"/>
      <c r="N64" s="126"/>
      <c r="O64" s="126"/>
    </row>
    <row r="65" spans="1:15" ht="43.5" customHeight="1" x14ac:dyDescent="0.25">
      <c r="B65" s="309" t="s">
        <v>78</v>
      </c>
      <c r="C65" s="310"/>
      <c r="D65" s="359">
        <f>D64*D63</f>
        <v>7991999.9999999991</v>
      </c>
      <c r="L65" s="126"/>
      <c r="M65" s="126"/>
      <c r="N65" s="126"/>
      <c r="O65" s="126"/>
    </row>
    <row r="66" spans="1:15" x14ac:dyDescent="0.25">
      <c r="B66" s="309" t="s">
        <v>79</v>
      </c>
      <c r="C66" s="310"/>
      <c r="D66" s="359">
        <f>B13</f>
        <v>2657305</v>
      </c>
      <c r="L66" s="126"/>
      <c r="M66" s="126"/>
      <c r="N66" s="126"/>
      <c r="O66" s="126"/>
    </row>
    <row r="67" spans="1:15" ht="33" customHeight="1" x14ac:dyDescent="0.25">
      <c r="B67" s="302" t="s">
        <v>80</v>
      </c>
      <c r="C67" s="302"/>
      <c r="D67" s="70">
        <f>D66/D65</f>
        <v>0.33249562062062066</v>
      </c>
      <c r="E67" s="45"/>
      <c r="L67" s="126"/>
      <c r="M67" s="126"/>
      <c r="N67" s="126"/>
      <c r="O67" s="126"/>
    </row>
    <row r="68" spans="1:15" ht="33" customHeight="1" x14ac:dyDescent="0.25">
      <c r="B68" s="302" t="s">
        <v>81</v>
      </c>
      <c r="C68" s="302"/>
      <c r="D68" s="69">
        <v>1</v>
      </c>
      <c r="E68" s="45"/>
      <c r="L68" s="126"/>
      <c r="M68" s="126"/>
      <c r="N68" s="126"/>
      <c r="O68" s="126"/>
    </row>
    <row r="69" spans="1:15" x14ac:dyDescent="0.25">
      <c r="B69" s="5"/>
      <c r="C69" s="10"/>
      <c r="D69" s="10"/>
      <c r="L69" s="126"/>
      <c r="M69" s="126"/>
      <c r="N69" s="126"/>
      <c r="O69" s="126"/>
    </row>
    <row r="70" spans="1:15" x14ac:dyDescent="0.25">
      <c r="A70" s="61">
        <v>6</v>
      </c>
      <c r="B70" s="5" t="s">
        <v>239</v>
      </c>
      <c r="C70" s="10"/>
      <c r="D70" s="10"/>
      <c r="L70" s="126"/>
      <c r="M70" s="126"/>
      <c r="N70" s="126"/>
      <c r="O70" s="126"/>
    </row>
    <row r="71" spans="1:15" ht="33" customHeight="1" x14ac:dyDescent="0.25">
      <c r="B71" s="305" t="s">
        <v>240</v>
      </c>
      <c r="C71" s="305"/>
      <c r="D71" s="180">
        <f>(D59+D60)*IF(theModel!D13 ="To date", 1,  D67)</f>
        <v>2.2558277767625785E-3</v>
      </c>
      <c r="E71" s="6"/>
      <c r="L71" s="126"/>
      <c r="M71" s="126"/>
      <c r="N71" s="126"/>
      <c r="O71" s="126"/>
    </row>
    <row r="72" spans="1:15" x14ac:dyDescent="0.25">
      <c r="B72" s="10"/>
      <c r="C72" s="10"/>
      <c r="D72" s="223"/>
      <c r="E72" s="217"/>
      <c r="L72" s="126"/>
      <c r="M72" s="126"/>
      <c r="N72" s="126"/>
      <c r="O72" s="126"/>
    </row>
    <row r="73" spans="1:15" x14ac:dyDescent="0.25">
      <c r="B73" s="10"/>
      <c r="C73" s="10"/>
      <c r="D73" s="220"/>
      <c r="E73" s="132"/>
      <c r="L73" s="126"/>
      <c r="M73" s="126"/>
      <c r="N73" s="126"/>
      <c r="O73" s="126"/>
    </row>
    <row r="74" spans="1:15" x14ac:dyDescent="0.25">
      <c r="B74" s="10"/>
      <c r="C74" s="10"/>
      <c r="D74" s="254"/>
      <c r="L74" s="126"/>
      <c r="M74" s="126"/>
      <c r="N74" s="126"/>
      <c r="O74" s="126"/>
    </row>
    <row r="75" spans="1:15" x14ac:dyDescent="0.25">
      <c r="B75" s="10"/>
      <c r="C75" s="10"/>
      <c r="D75" s="10"/>
      <c r="L75" s="126"/>
      <c r="M75" s="126"/>
      <c r="N75" s="126"/>
      <c r="O75" s="126"/>
    </row>
    <row r="76" spans="1:15" x14ac:dyDescent="0.25">
      <c r="B76" s="10"/>
      <c r="C76" s="10"/>
      <c r="D76" s="10"/>
      <c r="L76" s="126"/>
      <c r="M76" s="126"/>
      <c r="N76" s="126"/>
      <c r="O76" s="126"/>
    </row>
    <row r="77" spans="1:15" x14ac:dyDescent="0.25">
      <c r="B77" s="10"/>
      <c r="C77" s="10"/>
      <c r="D77" s="10"/>
      <c r="L77" s="126"/>
      <c r="M77" s="126"/>
      <c r="N77" s="126"/>
      <c r="O77" s="126"/>
    </row>
    <row r="97" spans="6:7" x14ac:dyDescent="0.25">
      <c r="F97">
        <v>100</v>
      </c>
      <c r="G97" t="s">
        <v>266</v>
      </c>
    </row>
    <row r="98" spans="6:7" x14ac:dyDescent="0.25">
      <c r="F98">
        <v>50</v>
      </c>
      <c r="G98" t="s">
        <v>267</v>
      </c>
    </row>
    <row r="99" spans="6:7" x14ac:dyDescent="0.25">
      <c r="F99">
        <v>100000</v>
      </c>
      <c r="G99" t="s">
        <v>268</v>
      </c>
    </row>
    <row r="100" spans="6:7" x14ac:dyDescent="0.25">
      <c r="F100">
        <v>100000</v>
      </c>
      <c r="G100" t="s">
        <v>269</v>
      </c>
    </row>
    <row r="101" spans="6:7" x14ac:dyDescent="0.25">
      <c r="F101">
        <f>SUM(F97:F98)/SUM(F99:F100)</f>
        <v>7.5000000000000002E-4</v>
      </c>
    </row>
  </sheetData>
  <mergeCells count="19">
    <mergeCell ref="B71:C71"/>
    <mergeCell ref="B59:C59"/>
    <mergeCell ref="B55:C55"/>
    <mergeCell ref="B49:C49"/>
    <mergeCell ref="B50:C50"/>
    <mergeCell ref="B54:C54"/>
    <mergeCell ref="B56:C56"/>
    <mergeCell ref="B60:C60"/>
    <mergeCell ref="B63:C63"/>
    <mergeCell ref="B64:C64"/>
    <mergeCell ref="B66:C66"/>
    <mergeCell ref="B65:C65"/>
    <mergeCell ref="B51:C51"/>
    <mergeCell ref="G17:O20"/>
    <mergeCell ref="G23:O24"/>
    <mergeCell ref="B68:C68"/>
    <mergeCell ref="B21:L21"/>
    <mergeCell ref="B25:L25"/>
    <mergeCell ref="B67:C67"/>
  </mergeCells>
  <hyperlinks>
    <hyperlink ref="B14" r:id="rId1" xr:uid="{0F1BC3AA-367B-48EF-BB30-32DD4DF97410}"/>
  </hyperlinks>
  <pageMargins left="0.7" right="0.7" top="0.75" bottom="0.75" header="0.3" footer="0.3"/>
  <pageSetup paperSize="9" orientation="portrait" r:id="rId2"/>
  <headerFooter>
    <oddHeader>&amp;L&amp;"Calibri"&amp;12&amp;K008000Classification: Public&amp;1#</oddHeader>
  </headerFooter>
  <drawing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5B6C7-020C-4917-A8BE-3F67B33F9042}">
  <sheetPr codeName="Sheet21">
    <tabColor theme="4" tint="0.59999389629810485"/>
  </sheetPr>
  <dimension ref="A1:Q27"/>
  <sheetViews>
    <sheetView showGridLines="0" zoomScale="70" zoomScaleNormal="70" workbookViewId="0">
      <selection activeCell="I8" sqref="I8"/>
    </sheetView>
  </sheetViews>
  <sheetFormatPr defaultRowHeight="15" x14ac:dyDescent="0.25"/>
  <sheetData>
    <row r="1" spans="1:16" ht="26.25" x14ac:dyDescent="0.4">
      <c r="A1" s="112" t="s">
        <v>82</v>
      </c>
    </row>
    <row r="2" spans="1:16" x14ac:dyDescent="0.25">
      <c r="A2" s="116" t="s">
        <v>10</v>
      </c>
    </row>
    <row r="3" spans="1:16" x14ac:dyDescent="0.25">
      <c r="A3" s="116"/>
    </row>
    <row r="4" spans="1:16" x14ac:dyDescent="0.25">
      <c r="A4" s="116"/>
      <c r="O4" t="s">
        <v>83</v>
      </c>
    </row>
    <row r="5" spans="1:16" x14ac:dyDescent="0.25">
      <c r="B5" t="s">
        <v>84</v>
      </c>
      <c r="O5" t="s">
        <v>85</v>
      </c>
    </row>
    <row r="6" spans="1:16" x14ac:dyDescent="0.25">
      <c r="B6" t="s">
        <v>86</v>
      </c>
      <c r="O6" t="s">
        <v>87</v>
      </c>
    </row>
    <row r="10" spans="1:16" ht="30" x14ac:dyDescent="0.25">
      <c r="B10" s="117" t="s">
        <v>1</v>
      </c>
      <c r="C10" t="s">
        <v>41</v>
      </c>
      <c r="D10" s="64"/>
    </row>
    <row r="11" spans="1:16" x14ac:dyDescent="0.25">
      <c r="B11" s="61"/>
      <c r="C11" t="s">
        <v>42</v>
      </c>
      <c r="D11" s="65"/>
    </row>
    <row r="12" spans="1:16" x14ac:dyDescent="0.25">
      <c r="B12" s="61"/>
      <c r="C12" t="s">
        <v>3</v>
      </c>
      <c r="D12" s="66"/>
    </row>
    <row r="13" spans="1:16" x14ac:dyDescent="0.25">
      <c r="B13" s="61"/>
      <c r="C13" t="s">
        <v>43</v>
      </c>
      <c r="D13" s="72"/>
    </row>
    <row r="16" spans="1:16" x14ac:dyDescent="0.25">
      <c r="E16" s="10" t="s">
        <v>88</v>
      </c>
      <c r="P16" s="8"/>
    </row>
    <row r="17" spans="2:17" x14ac:dyDescent="0.25">
      <c r="B17" s="3" t="s">
        <v>89</v>
      </c>
      <c r="C17" s="3"/>
      <c r="E17" s="98">
        <v>10910</v>
      </c>
      <c r="F17" t="s">
        <v>85</v>
      </c>
      <c r="P17" s="8"/>
    </row>
    <row r="18" spans="2:17" x14ac:dyDescent="0.25">
      <c r="B18" s="3" t="s">
        <v>90</v>
      </c>
      <c r="C18" s="3"/>
      <c r="E18" s="98">
        <v>4293</v>
      </c>
      <c r="F18" t="s">
        <v>85</v>
      </c>
      <c r="P18" s="8"/>
    </row>
    <row r="19" spans="2:17" x14ac:dyDescent="0.25">
      <c r="B19" s="3"/>
      <c r="C19" s="3"/>
      <c r="P19" s="118"/>
    </row>
    <row r="20" spans="2:17" x14ac:dyDescent="0.25">
      <c r="B20" s="3"/>
      <c r="C20" s="3"/>
      <c r="E20" s="10" t="s">
        <v>91</v>
      </c>
      <c r="F20" s="10" t="s">
        <v>92</v>
      </c>
      <c r="G20" s="10" t="s">
        <v>93</v>
      </c>
      <c r="H20" s="10" t="s">
        <v>94</v>
      </c>
    </row>
    <row r="21" spans="2:17" x14ac:dyDescent="0.25">
      <c r="B21" s="3" t="s">
        <v>95</v>
      </c>
      <c r="C21" s="3"/>
      <c r="E21" s="98">
        <v>113816</v>
      </c>
      <c r="F21" s="98">
        <v>14029</v>
      </c>
      <c r="G21" s="98">
        <v>1678</v>
      </c>
      <c r="H21" s="99">
        <f>E21+F21+G21</f>
        <v>129523</v>
      </c>
    </row>
    <row r="22" spans="2:17" x14ac:dyDescent="0.25">
      <c r="B22" s="3" t="s">
        <v>96</v>
      </c>
      <c r="C22" s="3"/>
      <c r="E22" s="98">
        <v>29617</v>
      </c>
      <c r="F22" s="98">
        <v>1598</v>
      </c>
      <c r="G22" s="98">
        <v>561</v>
      </c>
      <c r="H22" s="99">
        <f>E22+F22+G22</f>
        <v>31776</v>
      </c>
      <c r="O22" t="s">
        <v>97</v>
      </c>
      <c r="Q22" s="7" t="s">
        <v>87</v>
      </c>
    </row>
    <row r="23" spans="2:17" x14ac:dyDescent="0.25">
      <c r="B23" s="3"/>
      <c r="C23" s="3"/>
      <c r="O23" t="s">
        <v>98</v>
      </c>
      <c r="Q23" t="s">
        <v>83</v>
      </c>
    </row>
    <row r="24" spans="2:17" x14ac:dyDescent="0.25">
      <c r="B24" s="3" t="s">
        <v>99</v>
      </c>
      <c r="C24" s="3"/>
      <c r="E24" s="99">
        <f>H21-E17</f>
        <v>118613</v>
      </c>
      <c r="O24" s="5" t="s">
        <v>100</v>
      </c>
    </row>
    <row r="25" spans="2:17" x14ac:dyDescent="0.25">
      <c r="B25" s="3" t="s">
        <v>101</v>
      </c>
      <c r="C25" s="3"/>
      <c r="E25" s="99">
        <f>H22-E18</f>
        <v>27483</v>
      </c>
    </row>
    <row r="26" spans="2:17" x14ac:dyDescent="0.25">
      <c r="B26" s="3"/>
      <c r="C26" s="3"/>
    </row>
    <row r="27" spans="2:17" x14ac:dyDescent="0.25">
      <c r="B27" s="3" t="s">
        <v>102</v>
      </c>
      <c r="C27" s="3"/>
      <c r="E27" s="97">
        <f>E25/E24</f>
        <v>0.23170310168362659</v>
      </c>
    </row>
  </sheetData>
  <hyperlinks>
    <hyperlink ref="Q22" r:id="rId1" xr:uid="{679796E9-4572-405C-9CD7-00E069EADDE1}"/>
  </hyperlinks>
  <pageMargins left="0.7" right="0.7" top="0.75" bottom="0.75" header="0.3" footer="0.3"/>
  <pageSetup paperSize="9" orientation="portrait" r:id="rId2"/>
  <headerFooter>
    <oddHeader>&amp;L&amp;"Calibri"&amp;12&amp;K008000Classification: Public&amp;1#</oddHead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72552-EF48-4829-A33A-6896614B8912}">
  <sheetPr codeName="Sheet4">
    <tabColor theme="4" tint="0.59999389629810485"/>
  </sheetPr>
  <dimension ref="A1:L64"/>
  <sheetViews>
    <sheetView showGridLines="0" zoomScale="70" zoomScaleNormal="70" workbookViewId="0">
      <selection activeCell="T16" sqref="T16"/>
    </sheetView>
  </sheetViews>
  <sheetFormatPr defaultRowHeight="15" x14ac:dyDescent="0.25"/>
  <cols>
    <col min="3" max="3" width="28.28515625" style="10" customWidth="1"/>
    <col min="4" max="4" width="18" customWidth="1"/>
    <col min="5" max="5" width="18.28515625" customWidth="1"/>
    <col min="6" max="6" width="17.42578125" customWidth="1"/>
    <col min="7" max="7" width="19" customWidth="1"/>
    <col min="8" max="8" width="16.85546875" customWidth="1"/>
    <col min="10" max="10" width="29.140625" customWidth="1"/>
  </cols>
  <sheetData>
    <row r="1" spans="1:12" ht="26.25" x14ac:dyDescent="0.4">
      <c r="A1" s="112" t="s">
        <v>289</v>
      </c>
    </row>
    <row r="2" spans="1:12" ht="26.25" x14ac:dyDescent="0.4">
      <c r="A2" s="112"/>
    </row>
    <row r="3" spans="1:12" ht="26.25" x14ac:dyDescent="0.4">
      <c r="A3" s="112"/>
      <c r="B3" s="154" t="s">
        <v>274</v>
      </c>
      <c r="L3" t="s">
        <v>212</v>
      </c>
    </row>
    <row r="5" spans="1:12" x14ac:dyDescent="0.25">
      <c r="B5" s="1"/>
      <c r="C5" s="105"/>
      <c r="D5" s="315" t="s">
        <v>103</v>
      </c>
      <c r="E5" s="315"/>
      <c r="F5" s="315" t="s">
        <v>214</v>
      </c>
      <c r="G5" s="315"/>
      <c r="H5" s="37" t="s">
        <v>104</v>
      </c>
    </row>
    <row r="6" spans="1:12" x14ac:dyDescent="0.25">
      <c r="B6" s="1"/>
      <c r="C6" s="105"/>
      <c r="D6" s="146" t="s">
        <v>105</v>
      </c>
      <c r="E6" s="146" t="s">
        <v>106</v>
      </c>
      <c r="F6" s="146" t="s">
        <v>105</v>
      </c>
      <c r="G6" s="146" t="s">
        <v>106</v>
      </c>
      <c r="H6" s="1"/>
      <c r="J6" s="64" t="s">
        <v>41</v>
      </c>
    </row>
    <row r="7" spans="1:12" x14ac:dyDescent="0.25">
      <c r="A7" s="10"/>
      <c r="B7" s="125" t="s">
        <v>107</v>
      </c>
      <c r="C7" s="125" t="s">
        <v>108</v>
      </c>
      <c r="D7" s="101">
        <v>1.6</v>
      </c>
      <c r="E7" s="101">
        <v>2.2000000000000002</v>
      </c>
      <c r="F7" s="101">
        <v>1.7</v>
      </c>
      <c r="G7" s="101">
        <v>2.1</v>
      </c>
      <c r="H7" s="1"/>
      <c r="J7" s="65" t="s">
        <v>42</v>
      </c>
    </row>
    <row r="8" spans="1:12" x14ac:dyDescent="0.25">
      <c r="A8" s="10"/>
      <c r="B8" s="125" t="s">
        <v>109</v>
      </c>
      <c r="C8" s="125" t="s">
        <v>110</v>
      </c>
      <c r="D8" s="101">
        <v>1.2</v>
      </c>
      <c r="E8" s="101">
        <v>1.3</v>
      </c>
      <c r="F8" s="101">
        <v>1.3</v>
      </c>
      <c r="G8" s="101">
        <v>1.5</v>
      </c>
      <c r="H8" s="1"/>
      <c r="J8" s="66" t="s">
        <v>3</v>
      </c>
    </row>
    <row r="9" spans="1:12" x14ac:dyDescent="0.25">
      <c r="A9" s="10"/>
      <c r="B9" s="125" t="s">
        <v>111</v>
      </c>
      <c r="C9" s="125" t="s">
        <v>112</v>
      </c>
      <c r="D9" s="101">
        <v>1.3</v>
      </c>
      <c r="E9" s="101">
        <v>2.2000000000000002</v>
      </c>
      <c r="F9" s="101">
        <v>1.5</v>
      </c>
      <c r="G9" s="103">
        <v>2</v>
      </c>
      <c r="H9" s="1"/>
      <c r="J9" s="149" t="s">
        <v>43</v>
      </c>
    </row>
    <row r="10" spans="1:12" x14ac:dyDescent="0.25">
      <c r="A10" s="10"/>
      <c r="B10" s="125" t="s">
        <v>113</v>
      </c>
      <c r="C10" s="125" t="s">
        <v>114</v>
      </c>
      <c r="D10" s="101">
        <v>1.4</v>
      </c>
      <c r="E10" s="101">
        <v>1.8</v>
      </c>
      <c r="F10" s="101">
        <v>1.8</v>
      </c>
      <c r="G10" s="101">
        <v>1.9</v>
      </c>
      <c r="H10" s="1"/>
    </row>
    <row r="11" spans="1:12" x14ac:dyDescent="0.25">
      <c r="A11" s="10"/>
      <c r="B11" s="125" t="s">
        <v>115</v>
      </c>
      <c r="C11" s="125" t="s">
        <v>116</v>
      </c>
      <c r="D11" s="101">
        <v>1.4</v>
      </c>
      <c r="E11" s="101">
        <v>1.9</v>
      </c>
      <c r="F11" s="101">
        <v>1.3</v>
      </c>
      <c r="G11" s="101">
        <v>1.5</v>
      </c>
      <c r="H11" s="1"/>
    </row>
    <row r="12" spans="1:12" ht="30" x14ac:dyDescent="0.25">
      <c r="A12" s="10"/>
      <c r="B12" s="41"/>
      <c r="C12" s="143" t="s">
        <v>117</v>
      </c>
      <c r="D12" s="318">
        <f>1-0.155</f>
        <v>0.84499999999999997</v>
      </c>
      <c r="E12" s="319"/>
      <c r="F12" s="318">
        <f>1-0.061</f>
        <v>0.93900000000000006</v>
      </c>
      <c r="G12" s="319"/>
      <c r="H12" s="150"/>
      <c r="J12" s="302" t="s">
        <v>215</v>
      </c>
    </row>
    <row r="13" spans="1:12" ht="29.25" customHeight="1" x14ac:dyDescent="0.25">
      <c r="A13" s="10"/>
      <c r="B13" s="1"/>
      <c r="C13" s="146" t="s">
        <v>118</v>
      </c>
      <c r="D13" s="102">
        <v>1</v>
      </c>
      <c r="E13" s="102">
        <f>p48_ITU</f>
        <v>0.72</v>
      </c>
      <c r="F13" s="102">
        <v>1</v>
      </c>
      <c r="G13" s="102">
        <f>p48_Ward</f>
        <v>0.6</v>
      </c>
      <c r="H13" s="1"/>
      <c r="J13" s="302"/>
    </row>
    <row r="14" spans="1:12" ht="50.45" customHeight="1" x14ac:dyDescent="0.25">
      <c r="A14" s="10"/>
      <c r="B14" s="1"/>
      <c r="C14" s="96" t="s">
        <v>119</v>
      </c>
      <c r="D14" s="318">
        <f>1-(1-D12)/E13</f>
        <v>0.78472222222222221</v>
      </c>
      <c r="E14" s="319"/>
      <c r="F14" s="318">
        <f>1-(1-F12)/G13</f>
        <v>0.89833333333333343</v>
      </c>
      <c r="G14" s="319"/>
      <c r="H14" s="151">
        <f>1-(1-F14)*J14</f>
        <v>0.89833333333333343</v>
      </c>
      <c r="J14" s="269">
        <v>1</v>
      </c>
    </row>
    <row r="15" spans="1:12" ht="46.5" customHeight="1" x14ac:dyDescent="0.25">
      <c r="A15" s="10"/>
      <c r="B15" s="1"/>
      <c r="C15" s="96" t="s">
        <v>272</v>
      </c>
      <c r="D15" s="316">
        <f>pITU_survAll</f>
        <v>3.6831479670287898E-3</v>
      </c>
      <c r="E15" s="317"/>
      <c r="F15" s="316">
        <f>pWard_SurvAll</f>
        <v>2.3089766904357083E-2</v>
      </c>
      <c r="G15" s="317"/>
      <c r="H15" s="70">
        <f>pNonHosp_SurvAll</f>
        <v>0.97322708512861411</v>
      </c>
      <c r="J15" s="6"/>
    </row>
    <row r="16" spans="1:12" ht="58.5" customHeight="1" x14ac:dyDescent="0.25">
      <c r="A16" s="10"/>
      <c r="B16" s="1"/>
      <c r="C16" s="262" t="s">
        <v>315</v>
      </c>
      <c r="D16" s="322">
        <f>proportionLong!D54</f>
        <v>0.5</v>
      </c>
      <c r="E16" s="323"/>
      <c r="F16" s="322">
        <f>proportionLong!D55</f>
        <v>0.05</v>
      </c>
      <c r="G16" s="323"/>
      <c r="H16" s="263">
        <f>injuryRate_NonHosp</f>
        <v>5.0000000000000001E-3</v>
      </c>
      <c r="J16" s="6"/>
    </row>
    <row r="17" spans="1:12" ht="46.5" customHeight="1" x14ac:dyDescent="0.25">
      <c r="A17" s="10"/>
      <c r="B17" s="1"/>
      <c r="C17" s="96"/>
      <c r="D17" s="320">
        <f>D16*D15</f>
        <v>1.8415739835143949E-3</v>
      </c>
      <c r="E17" s="321"/>
      <c r="F17" s="320">
        <f>F16*F15</f>
        <v>1.1544883452178543E-3</v>
      </c>
      <c r="G17" s="321"/>
      <c r="H17" s="264">
        <f>H16*H15</f>
        <v>4.8661354256430709E-3</v>
      </c>
      <c r="J17" s="6"/>
    </row>
    <row r="18" spans="1:12" ht="33" customHeight="1" x14ac:dyDescent="0.25">
      <c r="B18" s="1"/>
      <c r="C18" s="96"/>
      <c r="D18" s="312">
        <f>(D15*D14+F15*F14+H15*H14)/SUM(D15:H15)</f>
        <v>0.89791488680041265</v>
      </c>
      <c r="E18" s="313"/>
      <c r="F18" s="313"/>
      <c r="G18" s="313"/>
      <c r="H18" s="314"/>
      <c r="J18" s="219"/>
    </row>
    <row r="19" spans="1:12" ht="17.25" customHeight="1" x14ac:dyDescent="0.25">
      <c r="B19" s="5"/>
      <c r="J19" s="217"/>
      <c r="L19" t="s">
        <v>213</v>
      </c>
    </row>
    <row r="20" spans="1:12" x14ac:dyDescent="0.25">
      <c r="B20" t="s">
        <v>120</v>
      </c>
      <c r="E20" s="100">
        <f>proportionLong!C13/proportionLong!B13</f>
        <v>0.10825328669460224</v>
      </c>
      <c r="F20" t="s">
        <v>121</v>
      </c>
      <c r="J20" s="218"/>
    </row>
    <row r="21" spans="1:12" ht="15" customHeight="1" x14ac:dyDescent="0.25"/>
    <row r="22" spans="1:12" x14ac:dyDescent="0.25">
      <c r="B22" s="5" t="s">
        <v>122</v>
      </c>
    </row>
    <row r="23" spans="1:12" ht="15" customHeight="1" x14ac:dyDescent="0.25">
      <c r="B23" s="5" t="s">
        <v>123</v>
      </c>
      <c r="C23" s="126"/>
      <c r="D23" s="126"/>
      <c r="E23" s="126"/>
      <c r="F23" s="126"/>
      <c r="G23" s="126"/>
    </row>
    <row r="24" spans="1:12" ht="15" customHeight="1" x14ac:dyDescent="0.25">
      <c r="B24" s="5" t="s">
        <v>124</v>
      </c>
      <c r="C24" s="126"/>
      <c r="D24" s="126"/>
      <c r="E24" s="126"/>
      <c r="F24" s="126"/>
      <c r="G24" s="126"/>
    </row>
    <row r="25" spans="1:12" x14ac:dyDescent="0.25">
      <c r="B25" s="128"/>
      <c r="C25" s="128"/>
      <c r="D25" s="128"/>
      <c r="E25" s="128"/>
      <c r="F25" s="128"/>
      <c r="G25" s="128"/>
    </row>
    <row r="26" spans="1:12" ht="18.75" x14ac:dyDescent="0.3">
      <c r="B26" s="154" t="s">
        <v>273</v>
      </c>
    </row>
    <row r="27" spans="1:12" x14ac:dyDescent="0.25">
      <c r="B27" s="153" t="s">
        <v>217</v>
      </c>
    </row>
    <row r="28" spans="1:12" x14ac:dyDescent="0.25">
      <c r="B28">
        <v>0.57999999999999996</v>
      </c>
    </row>
    <row r="29" spans="1:12" x14ac:dyDescent="0.25">
      <c r="B29" s="3" t="s">
        <v>218</v>
      </c>
    </row>
    <row r="30" spans="1:12" x14ac:dyDescent="0.25">
      <c r="B30">
        <v>0.85</v>
      </c>
    </row>
    <row r="31" spans="1:12" ht="15" customHeight="1" x14ac:dyDescent="0.25">
      <c r="B31" s="221">
        <f>B28/B30</f>
        <v>0.68235294117647061</v>
      </c>
    </row>
    <row r="32" spans="1:12" ht="15" customHeight="1" x14ac:dyDescent="0.25"/>
    <row r="33" spans="2:10" ht="15" customHeight="1" x14ac:dyDescent="0.25">
      <c r="B33" s="3" t="s">
        <v>125</v>
      </c>
    </row>
    <row r="34" spans="2:10" ht="15" customHeight="1" x14ac:dyDescent="0.25">
      <c r="B34" t="s">
        <v>126</v>
      </c>
    </row>
    <row r="36" spans="2:10" x14ac:dyDescent="0.25">
      <c r="B36" t="s">
        <v>127</v>
      </c>
    </row>
    <row r="37" spans="2:10" x14ac:dyDescent="0.25">
      <c r="B37" t="s">
        <v>128</v>
      </c>
    </row>
    <row r="38" spans="2:10" ht="15.75" customHeight="1" x14ac:dyDescent="0.25">
      <c r="B38" t="s">
        <v>129</v>
      </c>
      <c r="C38" s="40"/>
      <c r="D38" s="40"/>
      <c r="E38" s="40"/>
      <c r="F38" s="40"/>
      <c r="G38" s="40"/>
    </row>
    <row r="39" spans="2:10" ht="33" customHeight="1" x14ac:dyDescent="0.25">
      <c r="B39" s="40" t="str">
        <f>"This would give a reduction factor of " &amp; ROUND(1-(0.85-0.58)/0.85,2) &amp; " which is significantly lower than the estimtae from Bein et al."</f>
        <v>This would give a reduction factor of 0.68 which is significantly lower than the estimtae from Bein et al.</v>
      </c>
      <c r="C39" s="40"/>
      <c r="D39" s="40"/>
      <c r="E39" s="40"/>
      <c r="F39" s="40"/>
      <c r="G39" s="40"/>
    </row>
    <row r="40" spans="2:10" ht="15" customHeight="1" x14ac:dyDescent="0.25">
      <c r="B40" t="s">
        <v>130</v>
      </c>
    </row>
    <row r="41" spans="2:10" ht="72.75" customHeight="1" x14ac:dyDescent="0.25"/>
    <row r="42" spans="2:10" x14ac:dyDescent="0.25">
      <c r="B42" s="40" t="s">
        <v>131</v>
      </c>
      <c r="C42" s="40"/>
      <c r="D42" s="40"/>
      <c r="E42" s="40"/>
      <c r="F42" s="40"/>
      <c r="G42" s="40"/>
    </row>
    <row r="43" spans="2:10" ht="28.15" customHeight="1" x14ac:dyDescent="0.25">
      <c r="B43" s="40" t="s">
        <v>132</v>
      </c>
      <c r="C43" s="40"/>
      <c r="D43" s="40"/>
      <c r="E43" s="40"/>
      <c r="F43" s="40"/>
      <c r="G43" s="40"/>
    </row>
    <row r="44" spans="2:10" x14ac:dyDescent="0.25">
      <c r="B44" s="40"/>
      <c r="C44" s="40"/>
      <c r="D44" s="40"/>
      <c r="E44" s="40"/>
      <c r="F44" s="40"/>
      <c r="G44" s="40"/>
    </row>
    <row r="45" spans="2:10" ht="16.5" customHeight="1" x14ac:dyDescent="0.25">
      <c r="I45" s="2"/>
      <c r="J45" s="2"/>
    </row>
    <row r="46" spans="2:10" x14ac:dyDescent="0.25">
      <c r="B46" t="s">
        <v>178</v>
      </c>
      <c r="I46" s="126"/>
      <c r="J46" s="126"/>
    </row>
    <row r="47" spans="2:10" ht="17.25" customHeight="1" x14ac:dyDescent="0.25">
      <c r="B47" s="40" t="s">
        <v>179</v>
      </c>
      <c r="I47" s="126"/>
      <c r="J47" s="126"/>
    </row>
    <row r="48" spans="2:10" x14ac:dyDescent="0.25">
      <c r="B48" s="40" t="s">
        <v>180</v>
      </c>
      <c r="I48" s="123"/>
      <c r="J48" s="123"/>
    </row>
    <row r="49" spans="2:10" ht="15" customHeight="1" x14ac:dyDescent="0.25">
      <c r="B49" s="40" t="s">
        <v>181</v>
      </c>
      <c r="I49" s="124"/>
      <c r="J49" s="124"/>
    </row>
    <row r="50" spans="2:10" x14ac:dyDescent="0.25">
      <c r="I50" s="126"/>
      <c r="J50" s="126"/>
    </row>
    <row r="51" spans="2:10" ht="15" customHeight="1" x14ac:dyDescent="0.25">
      <c r="C51" s="42" t="s">
        <v>133</v>
      </c>
      <c r="D51" s="40"/>
      <c r="E51" s="40"/>
      <c r="F51" s="40"/>
      <c r="G51" s="40"/>
      <c r="H51" s="40"/>
      <c r="I51" s="124"/>
      <c r="J51" s="124"/>
    </row>
    <row r="52" spans="2:10" x14ac:dyDescent="0.25">
      <c r="C52" s="2" t="s">
        <v>134</v>
      </c>
      <c r="D52" s="2"/>
      <c r="E52" s="2"/>
      <c r="F52" s="2"/>
      <c r="G52" s="2"/>
      <c r="H52" s="2"/>
    </row>
    <row r="53" spans="2:10" ht="15" customHeight="1" x14ac:dyDescent="0.25">
      <c r="C53" s="147"/>
      <c r="D53" s="147"/>
      <c r="E53" s="147"/>
      <c r="F53" s="147"/>
      <c r="G53" s="147"/>
      <c r="H53" s="147"/>
    </row>
    <row r="54" spans="2:10" x14ac:dyDescent="0.25">
      <c r="C54" s="2" t="s">
        <v>135</v>
      </c>
      <c r="D54" s="2"/>
      <c r="E54" s="2"/>
      <c r="F54" s="2"/>
      <c r="G54" s="2"/>
      <c r="H54" s="2"/>
    </row>
    <row r="55" spans="2:10" x14ac:dyDescent="0.25">
      <c r="C55" s="144"/>
      <c r="D55" s="144"/>
      <c r="E55" s="144"/>
      <c r="F55" s="144"/>
      <c r="G55" s="144"/>
      <c r="H55" s="144"/>
    </row>
    <row r="56" spans="2:10" x14ac:dyDescent="0.25">
      <c r="C56" s="28" t="s">
        <v>136</v>
      </c>
      <c r="D56" s="148"/>
      <c r="E56" s="148"/>
      <c r="F56" s="148"/>
      <c r="G56" s="148"/>
      <c r="H56" s="148"/>
    </row>
    <row r="57" spans="2:10" x14ac:dyDescent="0.25">
      <c r="C57" s="147"/>
      <c r="D57" s="147"/>
      <c r="E57" s="147"/>
      <c r="F57" s="147"/>
      <c r="G57" s="147"/>
      <c r="H57" s="147"/>
    </row>
    <row r="58" spans="2:10" x14ac:dyDescent="0.25">
      <c r="C58" s="28" t="s">
        <v>137</v>
      </c>
      <c r="D58" s="145"/>
      <c r="E58" s="145"/>
      <c r="F58" s="145"/>
      <c r="G58" s="145"/>
      <c r="H58" s="145"/>
    </row>
    <row r="59" spans="2:10" x14ac:dyDescent="0.25">
      <c r="C59" s="5"/>
      <c r="D59" s="10"/>
    </row>
    <row r="60" spans="2:10" x14ac:dyDescent="0.25">
      <c r="C60" s="5" t="s">
        <v>138</v>
      </c>
      <c r="D60" s="147"/>
      <c r="E60" s="147"/>
      <c r="F60" s="147"/>
      <c r="G60" s="147"/>
      <c r="H60" s="147"/>
    </row>
    <row r="62" spans="2:10" x14ac:dyDescent="0.25">
      <c r="C62" s="5" t="s">
        <v>178</v>
      </c>
    </row>
    <row r="64" spans="2:10" x14ac:dyDescent="0.25">
      <c r="C64" t="s">
        <v>219</v>
      </c>
    </row>
  </sheetData>
  <mergeCells count="14">
    <mergeCell ref="D18:H18"/>
    <mergeCell ref="J12:J13"/>
    <mergeCell ref="D5:E5"/>
    <mergeCell ref="F5:G5"/>
    <mergeCell ref="D15:E15"/>
    <mergeCell ref="F15:G15"/>
    <mergeCell ref="D12:E12"/>
    <mergeCell ref="F12:G12"/>
    <mergeCell ref="D14:E14"/>
    <mergeCell ref="F14:G14"/>
    <mergeCell ref="D17:E17"/>
    <mergeCell ref="F17:G17"/>
    <mergeCell ref="D16:E16"/>
    <mergeCell ref="F16:G16"/>
  </mergeCells>
  <pageMargins left="0.7" right="0.7" top="0.75" bottom="0.75" header="0.3" footer="0.3"/>
  <pageSetup paperSize="9" orientation="portrait" r:id="rId1"/>
  <headerFooter>
    <oddHeader>&amp;L&amp;"Calibri"&amp;12&amp;K008000Classification: Public&amp;1#</oddHead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6811E-6393-45D6-A964-D65323B46F2E}">
  <sheetPr codeName="Sheet5">
    <tabColor theme="8" tint="0.79998168889431442"/>
  </sheetPr>
  <dimension ref="A1:X114"/>
  <sheetViews>
    <sheetView showGridLines="0" workbookViewId="0">
      <selection activeCell="C6" sqref="C6"/>
    </sheetView>
  </sheetViews>
  <sheetFormatPr defaultRowHeight="15" x14ac:dyDescent="0.25"/>
  <cols>
    <col min="2" max="2" width="9.140625" style="10"/>
    <col min="3" max="3" width="16.42578125" style="136" customWidth="1"/>
    <col min="4" max="4" width="19.85546875" customWidth="1"/>
    <col min="6" max="6" width="27.140625" customWidth="1"/>
    <col min="16" max="21" width="9.140625" style="10"/>
    <col min="23" max="23" width="14" customWidth="1"/>
  </cols>
  <sheetData>
    <row r="1" spans="1:24" ht="23.25" x14ac:dyDescent="0.35">
      <c r="A1" s="131" t="s">
        <v>202</v>
      </c>
      <c r="B1" s="109"/>
      <c r="C1" s="138"/>
      <c r="D1" s="106"/>
      <c r="E1" s="106"/>
      <c r="F1" s="106"/>
      <c r="G1" s="106"/>
      <c r="H1" s="106"/>
      <c r="I1" s="106"/>
      <c r="J1" s="106"/>
      <c r="K1" s="106"/>
      <c r="L1" s="106"/>
      <c r="M1" s="106"/>
      <c r="N1" s="106"/>
      <c r="O1" s="106"/>
      <c r="P1" s="109"/>
      <c r="Q1" s="109"/>
      <c r="R1" s="109"/>
      <c r="S1" s="109"/>
      <c r="T1" s="109"/>
      <c r="U1" s="109"/>
      <c r="V1" s="106"/>
      <c r="W1" s="106"/>
      <c r="X1" s="106"/>
    </row>
    <row r="2" spans="1:24" ht="14.25" customHeight="1" x14ac:dyDescent="0.25">
      <c r="A2" s="140" t="s">
        <v>203</v>
      </c>
      <c r="B2" s="130"/>
      <c r="C2" s="139"/>
      <c r="D2" s="4"/>
      <c r="E2" s="4"/>
      <c r="F2" s="4"/>
      <c r="G2" s="4"/>
      <c r="H2" s="4"/>
      <c r="I2" s="4"/>
      <c r="J2" s="4"/>
      <c r="K2" s="4"/>
      <c r="L2" s="4"/>
      <c r="M2" s="4"/>
      <c r="N2" s="4"/>
      <c r="O2" s="4"/>
      <c r="P2" s="130"/>
      <c r="Q2" s="130"/>
      <c r="R2" s="130"/>
      <c r="S2" s="130"/>
      <c r="T2" s="130"/>
      <c r="U2" s="130"/>
      <c r="V2" s="4"/>
      <c r="W2" s="4"/>
      <c r="X2" s="4"/>
    </row>
    <row r="3" spans="1:24" ht="14.25" customHeight="1" x14ac:dyDescent="0.25">
      <c r="A3" s="140" t="s">
        <v>204</v>
      </c>
      <c r="B3" s="130"/>
      <c r="C3" s="139"/>
      <c r="D3" s="4"/>
      <c r="E3" s="4"/>
      <c r="F3" s="4"/>
      <c r="G3" s="4"/>
      <c r="H3" s="4"/>
      <c r="I3" s="4"/>
      <c r="J3" s="4"/>
      <c r="K3" s="4"/>
      <c r="L3" s="4"/>
      <c r="M3" s="4"/>
      <c r="N3" s="4"/>
      <c r="O3" s="4"/>
      <c r="P3" s="130"/>
      <c r="Q3" s="130"/>
      <c r="R3" s="130"/>
      <c r="S3" s="130"/>
      <c r="T3" s="130"/>
      <c r="U3" s="130"/>
      <c r="V3" s="4"/>
      <c r="W3" s="4"/>
      <c r="X3" s="4"/>
    </row>
    <row r="4" spans="1:24" x14ac:dyDescent="0.25">
      <c r="A4" t="s">
        <v>205</v>
      </c>
    </row>
    <row r="6" spans="1:24" x14ac:dyDescent="0.25">
      <c r="C6" s="234" t="s">
        <v>297</v>
      </c>
      <c r="H6" s="7" t="s">
        <v>197</v>
      </c>
    </row>
    <row r="7" spans="1:24" x14ac:dyDescent="0.25">
      <c r="B7" s="129" t="s">
        <v>185</v>
      </c>
      <c r="C7" s="222" t="s">
        <v>184</v>
      </c>
      <c r="D7" s="49" t="s">
        <v>211</v>
      </c>
      <c r="F7" s="302" t="s">
        <v>199</v>
      </c>
      <c r="H7" t="s">
        <v>186</v>
      </c>
    </row>
    <row r="8" spans="1:24" x14ac:dyDescent="0.25">
      <c r="B8" s="105">
        <v>0</v>
      </c>
      <c r="C8" s="135">
        <v>1.0310328867571216E-3</v>
      </c>
      <c r="D8" s="48">
        <f>W14</f>
        <v>81.368316414839811</v>
      </c>
      <c r="F8" s="302"/>
      <c r="N8" t="s">
        <v>200</v>
      </c>
    </row>
    <row r="9" spans="1:24" x14ac:dyDescent="0.25">
      <c r="B9" s="105">
        <v>1</v>
      </c>
      <c r="C9" s="135">
        <v>1.0730133841903064E-3</v>
      </c>
      <c r="D9" s="48">
        <f t="shared" ref="D9:D72" si="0">W15</f>
        <v>80.692237955565531</v>
      </c>
      <c r="F9" s="48">
        <f>SUMPRODUCT(C8:C93,D8:D93)</f>
        <v>19.188261405656913</v>
      </c>
      <c r="H9" t="s">
        <v>187</v>
      </c>
      <c r="N9" s="7" t="s">
        <v>201</v>
      </c>
    </row>
    <row r="10" spans="1:24" x14ac:dyDescent="0.25">
      <c r="B10" s="105">
        <v>2</v>
      </c>
      <c r="C10" s="135">
        <v>1.1088995622485173E-3</v>
      </c>
      <c r="D10" s="48">
        <f t="shared" si="0"/>
        <v>79.713961753599193</v>
      </c>
      <c r="H10" t="s">
        <v>188</v>
      </c>
    </row>
    <row r="11" spans="1:24" x14ac:dyDescent="0.25">
      <c r="B11" s="105">
        <v>3</v>
      </c>
      <c r="C11" s="135">
        <v>1.1431180493022591E-3</v>
      </c>
      <c r="D11" s="48">
        <f t="shared" si="0"/>
        <v>78.723099840298801</v>
      </c>
      <c r="F11" s="302" t="s">
        <v>206</v>
      </c>
    </row>
    <row r="12" spans="1:24" x14ac:dyDescent="0.25">
      <c r="B12" s="105">
        <v>4</v>
      </c>
      <c r="C12" s="135">
        <v>1.1412137827507024E-3</v>
      </c>
      <c r="D12" s="48">
        <f t="shared" si="0"/>
        <v>77.732212411141106</v>
      </c>
      <c r="F12" s="302"/>
      <c r="H12" s="3" t="s">
        <v>185</v>
      </c>
      <c r="I12" s="3" t="s">
        <v>189</v>
      </c>
      <c r="J12" s="3"/>
      <c r="K12" s="3"/>
      <c r="L12" s="3"/>
      <c r="M12" s="3"/>
      <c r="N12" s="3"/>
      <c r="O12" s="3"/>
      <c r="P12" s="12" t="s">
        <v>190</v>
      </c>
    </row>
    <row r="13" spans="1:24" x14ac:dyDescent="0.25">
      <c r="B13" s="105">
        <v>5</v>
      </c>
      <c r="C13" s="135">
        <v>1.1514265158749752E-3</v>
      </c>
      <c r="D13" s="48">
        <f t="shared" si="0"/>
        <v>76.738935093079192</v>
      </c>
      <c r="F13" s="141">
        <v>0.5</v>
      </c>
      <c r="H13" s="129" t="s">
        <v>191</v>
      </c>
      <c r="I13" s="129" t="s">
        <v>192</v>
      </c>
      <c r="J13" s="129" t="s">
        <v>193</v>
      </c>
      <c r="K13" s="129" t="s">
        <v>194</v>
      </c>
      <c r="L13" s="129" t="s">
        <v>195</v>
      </c>
      <c r="M13" s="129" t="s">
        <v>196</v>
      </c>
      <c r="N13" s="37" t="s">
        <v>198</v>
      </c>
      <c r="O13" s="12"/>
      <c r="P13" s="129" t="s">
        <v>192</v>
      </c>
      <c r="Q13" s="129" t="s">
        <v>193</v>
      </c>
      <c r="R13" s="129" t="s">
        <v>194</v>
      </c>
      <c r="S13" s="129" t="s">
        <v>195</v>
      </c>
      <c r="T13" s="129" t="s">
        <v>196</v>
      </c>
      <c r="U13" s="129" t="s">
        <v>198</v>
      </c>
      <c r="W13" s="137" t="s">
        <v>263</v>
      </c>
    </row>
    <row r="14" spans="1:24" x14ac:dyDescent="0.25">
      <c r="B14" s="105">
        <v>6</v>
      </c>
      <c r="C14" s="135">
        <v>6.0329926949130033E-4</v>
      </c>
      <c r="D14" s="48">
        <f t="shared" si="0"/>
        <v>75.743418701463767</v>
      </c>
      <c r="H14" s="129">
        <v>0</v>
      </c>
      <c r="I14" s="105">
        <v>4.3689999999999996E-3</v>
      </c>
      <c r="J14" s="105">
        <v>4.3600000000000002E-3</v>
      </c>
      <c r="K14" s="105">
        <v>100000</v>
      </c>
      <c r="L14" s="105">
        <v>436</v>
      </c>
      <c r="M14" s="105">
        <v>79.569999999999993</v>
      </c>
      <c r="N14" s="1">
        <v>333765</v>
      </c>
      <c r="P14" s="105">
        <v>3.5530000000000002E-3</v>
      </c>
      <c r="Q14" s="105">
        <v>3.5469999999999998E-3</v>
      </c>
      <c r="R14" s="105">
        <v>100000</v>
      </c>
      <c r="S14" s="105">
        <v>354.7</v>
      </c>
      <c r="T14" s="105">
        <v>83.27</v>
      </c>
      <c r="U14" s="105">
        <v>315623</v>
      </c>
      <c r="W14" s="1">
        <f>(M14*N14+T14*U14)/(U14+N14)</f>
        <v>81.368316414839811</v>
      </c>
    </row>
    <row r="15" spans="1:24" x14ac:dyDescent="0.25">
      <c r="B15" s="105">
        <v>7</v>
      </c>
      <c r="C15" s="135">
        <v>6.21392903824816E-4</v>
      </c>
      <c r="D15" s="48">
        <f t="shared" si="0"/>
        <v>74.757271900421443</v>
      </c>
      <c r="F15" s="129" t="s">
        <v>207</v>
      </c>
      <c r="H15" s="129">
        <v>1</v>
      </c>
      <c r="I15" s="105">
        <v>2.33E-4</v>
      </c>
      <c r="J15" s="105">
        <v>2.33E-4</v>
      </c>
      <c r="K15" s="105">
        <v>99564</v>
      </c>
      <c r="L15" s="105">
        <v>23.2</v>
      </c>
      <c r="M15" s="105">
        <v>78.91</v>
      </c>
      <c r="N15" s="1">
        <v>347033</v>
      </c>
      <c r="P15" s="105">
        <v>2.3499999999999999E-4</v>
      </c>
      <c r="Q15" s="105">
        <v>2.3499999999999999E-4</v>
      </c>
      <c r="R15" s="105">
        <v>99645.3</v>
      </c>
      <c r="S15" s="105">
        <v>23.4</v>
      </c>
      <c r="T15" s="105">
        <v>82.57</v>
      </c>
      <c r="U15" s="105">
        <v>329379</v>
      </c>
      <c r="W15" s="1">
        <f t="shared" ref="W15:W78" si="1">(M15*N15+T15*U15)/(U15+N15)</f>
        <v>80.692237955565531</v>
      </c>
    </row>
    <row r="16" spans="1:24" x14ac:dyDescent="0.25">
      <c r="B16" s="105">
        <v>8</v>
      </c>
      <c r="C16" s="135">
        <v>6.0796182047873494E-4</v>
      </c>
      <c r="D16" s="48">
        <f t="shared" si="0"/>
        <v>73.754287384376667</v>
      </c>
      <c r="F16" s="48">
        <f>lifeExpectancy*F13</f>
        <v>9.5941307028284566</v>
      </c>
      <c r="H16" s="129">
        <v>2</v>
      </c>
      <c r="I16" s="105">
        <v>1.35E-4</v>
      </c>
      <c r="J16" s="105">
        <v>1.35E-4</v>
      </c>
      <c r="K16" s="105">
        <v>99540.800000000003</v>
      </c>
      <c r="L16" s="105">
        <v>13.5</v>
      </c>
      <c r="M16" s="105">
        <v>77.930000000000007</v>
      </c>
      <c r="N16" s="1">
        <v>358209</v>
      </c>
      <c r="P16" s="105">
        <v>1.5300000000000001E-4</v>
      </c>
      <c r="Q16" s="105">
        <v>1.5300000000000001E-4</v>
      </c>
      <c r="R16" s="105">
        <v>99621.9</v>
      </c>
      <c r="S16" s="105">
        <v>15.3</v>
      </c>
      <c r="T16" s="105">
        <v>81.59</v>
      </c>
      <c r="U16" s="105">
        <v>340628</v>
      </c>
      <c r="W16" s="1">
        <f t="shared" si="1"/>
        <v>79.713961753599193</v>
      </c>
    </row>
    <row r="17" spans="2:23" x14ac:dyDescent="0.25">
      <c r="B17" s="105">
        <v>9</v>
      </c>
      <c r="C17" s="135">
        <v>5.9771479337269963E-4</v>
      </c>
      <c r="D17" s="48">
        <f t="shared" si="0"/>
        <v>72.761644771541796</v>
      </c>
      <c r="H17" s="129">
        <v>3</v>
      </c>
      <c r="I17" s="105">
        <v>8.2999999999999998E-5</v>
      </c>
      <c r="J17" s="105">
        <v>8.2999999999999998E-5</v>
      </c>
      <c r="K17" s="105">
        <v>99527.3</v>
      </c>
      <c r="L17" s="105">
        <v>8.1999999999999993</v>
      </c>
      <c r="M17" s="105">
        <v>76.94</v>
      </c>
      <c r="N17" s="1">
        <v>369596</v>
      </c>
      <c r="P17" s="105">
        <v>1E-4</v>
      </c>
      <c r="Q17" s="105">
        <v>1E-4</v>
      </c>
      <c r="R17" s="105">
        <v>99606.7</v>
      </c>
      <c r="S17" s="105">
        <v>9.9</v>
      </c>
      <c r="T17" s="105">
        <v>80.599999999999994</v>
      </c>
      <c r="U17" s="105">
        <v>351125</v>
      </c>
      <c r="W17" s="1">
        <f t="shared" si="1"/>
        <v>78.723099840298801</v>
      </c>
    </row>
    <row r="18" spans="2:23" x14ac:dyDescent="0.25">
      <c r="B18" s="105">
        <v>10</v>
      </c>
      <c r="C18" s="135">
        <v>5.8877980230981472E-4</v>
      </c>
      <c r="D18" s="48">
        <f t="shared" si="0"/>
        <v>71.764645959963005</v>
      </c>
      <c r="H18" s="129">
        <v>4</v>
      </c>
      <c r="I18" s="105">
        <v>7.2999999999999999E-5</v>
      </c>
      <c r="J18" s="105">
        <v>7.2999999999999999E-5</v>
      </c>
      <c r="K18" s="105">
        <v>99519.1</v>
      </c>
      <c r="L18" s="105">
        <v>7.3</v>
      </c>
      <c r="M18" s="105">
        <v>75.95</v>
      </c>
      <c r="N18" s="1">
        <v>369309</v>
      </c>
      <c r="P18" s="105">
        <v>7.3999999999999996E-5</v>
      </c>
      <c r="Q18" s="105">
        <v>7.3999999999999996E-5</v>
      </c>
      <c r="R18" s="105">
        <v>99596.7</v>
      </c>
      <c r="S18" s="105">
        <v>7.4</v>
      </c>
      <c r="T18" s="105">
        <v>79.61</v>
      </c>
      <c r="U18" s="105">
        <v>350512</v>
      </c>
      <c r="W18" s="1">
        <f t="shared" si="1"/>
        <v>77.732212411141106</v>
      </c>
    </row>
    <row r="19" spans="2:23" x14ac:dyDescent="0.25">
      <c r="B19" s="105">
        <v>11</v>
      </c>
      <c r="C19" s="135">
        <v>5.9391868128168507E-4</v>
      </c>
      <c r="D19" s="48">
        <f t="shared" si="0"/>
        <v>70.762839129539458</v>
      </c>
      <c r="H19" s="129">
        <v>5</v>
      </c>
      <c r="I19" s="105">
        <v>8.2000000000000001E-5</v>
      </c>
      <c r="J19" s="105">
        <v>8.2000000000000001E-5</v>
      </c>
      <c r="K19" s="105">
        <v>99511.9</v>
      </c>
      <c r="L19" s="105">
        <v>8.1999999999999993</v>
      </c>
      <c r="M19" s="105">
        <v>74.959999999999994</v>
      </c>
      <c r="N19" s="1">
        <v>372325</v>
      </c>
      <c r="P19" s="105">
        <v>8.1000000000000004E-5</v>
      </c>
      <c r="Q19" s="105">
        <v>8.1000000000000004E-5</v>
      </c>
      <c r="R19" s="105">
        <v>99589.3</v>
      </c>
      <c r="S19" s="105">
        <v>8.1</v>
      </c>
      <c r="T19" s="105">
        <v>78.61</v>
      </c>
      <c r="U19" s="105">
        <v>353992</v>
      </c>
      <c r="W19" s="1">
        <f t="shared" si="1"/>
        <v>76.738935093079192</v>
      </c>
    </row>
    <row r="20" spans="2:23" x14ac:dyDescent="0.25">
      <c r="B20" s="105">
        <v>12</v>
      </c>
      <c r="C20" s="135">
        <v>5.7516945574378456E-4</v>
      </c>
      <c r="D20" s="48">
        <f t="shared" si="0"/>
        <v>69.770117950639346</v>
      </c>
      <c r="H20" s="129">
        <v>6</v>
      </c>
      <c r="I20" s="105">
        <v>9.7E-5</v>
      </c>
      <c r="J20" s="105">
        <v>9.7E-5</v>
      </c>
      <c r="K20" s="105">
        <v>99503.7</v>
      </c>
      <c r="L20" s="105">
        <v>9.6</v>
      </c>
      <c r="M20" s="105">
        <v>73.959999999999994</v>
      </c>
      <c r="N20" s="1">
        <v>380825</v>
      </c>
      <c r="P20" s="105">
        <v>9.2E-5</v>
      </c>
      <c r="Q20" s="105">
        <v>9.2E-5</v>
      </c>
      <c r="R20" s="105">
        <v>99581.2</v>
      </c>
      <c r="S20" s="105">
        <v>9.1</v>
      </c>
      <c r="T20" s="105">
        <v>77.62</v>
      </c>
      <c r="U20" s="105">
        <v>361919</v>
      </c>
      <c r="W20" s="1">
        <f t="shared" si="1"/>
        <v>75.743418701463767</v>
      </c>
    </row>
    <row r="21" spans="2:23" x14ac:dyDescent="0.25">
      <c r="B21" s="105">
        <v>13</v>
      </c>
      <c r="C21" s="135">
        <v>5.6419086397348141E-4</v>
      </c>
      <c r="D21" s="48">
        <f t="shared" si="0"/>
        <v>68.780522432189599</v>
      </c>
      <c r="H21" s="129">
        <v>7</v>
      </c>
      <c r="I21" s="105">
        <v>5.0000000000000002E-5</v>
      </c>
      <c r="J21" s="105">
        <v>5.0000000000000002E-5</v>
      </c>
      <c r="K21" s="105">
        <v>99494.1</v>
      </c>
      <c r="L21" s="105">
        <v>5</v>
      </c>
      <c r="M21" s="105">
        <v>72.97</v>
      </c>
      <c r="N21" s="1">
        <v>391546</v>
      </c>
      <c r="P21" s="105">
        <v>5.8E-5</v>
      </c>
      <c r="Q21" s="105">
        <v>5.8E-5</v>
      </c>
      <c r="R21" s="105">
        <v>99572.1</v>
      </c>
      <c r="S21" s="105">
        <v>5.7</v>
      </c>
      <c r="T21" s="105">
        <v>76.63</v>
      </c>
      <c r="U21" s="105">
        <v>373679</v>
      </c>
      <c r="W21" s="1">
        <f t="shared" si="1"/>
        <v>74.757271900421443</v>
      </c>
    </row>
    <row r="22" spans="2:23" x14ac:dyDescent="0.25">
      <c r="B22" s="105">
        <v>14</v>
      </c>
      <c r="C22" s="135">
        <v>5.4124090364811002E-4</v>
      </c>
      <c r="D22" s="48">
        <f t="shared" si="0"/>
        <v>67.79122227374026</v>
      </c>
      <c r="H22" s="129">
        <v>8</v>
      </c>
      <c r="I22" s="105">
        <v>4.8999999999999998E-5</v>
      </c>
      <c r="J22" s="105">
        <v>4.8999999999999998E-5</v>
      </c>
      <c r="K22" s="105">
        <v>99489.1</v>
      </c>
      <c r="L22" s="105">
        <v>4.9000000000000004</v>
      </c>
      <c r="M22" s="105">
        <v>71.97</v>
      </c>
      <c r="N22" s="1">
        <v>384456</v>
      </c>
      <c r="P22" s="105">
        <v>5.1E-5</v>
      </c>
      <c r="Q22" s="105">
        <v>5.1E-5</v>
      </c>
      <c r="R22" s="105">
        <v>99566.3</v>
      </c>
      <c r="S22" s="105">
        <v>5.0999999999999996</v>
      </c>
      <c r="T22" s="105">
        <v>75.63</v>
      </c>
      <c r="U22" s="105">
        <v>365717</v>
      </c>
      <c r="W22" s="1">
        <f t="shared" si="1"/>
        <v>73.754287384376667</v>
      </c>
    </row>
    <row r="23" spans="2:23" x14ac:dyDescent="0.25">
      <c r="B23" s="105">
        <v>15</v>
      </c>
      <c r="C23" s="135">
        <v>5.3317149784726432E-4</v>
      </c>
      <c r="D23" s="48">
        <f t="shared" si="0"/>
        <v>66.789399951388475</v>
      </c>
      <c r="H23" s="129">
        <v>9</v>
      </c>
      <c r="I23" s="105">
        <v>5.5000000000000002E-5</v>
      </c>
      <c r="J23" s="105">
        <v>5.5000000000000002E-5</v>
      </c>
      <c r="K23" s="105">
        <v>99484.2</v>
      </c>
      <c r="L23" s="105">
        <v>5.4</v>
      </c>
      <c r="M23" s="105">
        <v>70.98</v>
      </c>
      <c r="N23" s="1">
        <v>377526</v>
      </c>
      <c r="P23" s="105">
        <v>4.5000000000000003E-5</v>
      </c>
      <c r="Q23" s="105">
        <v>4.5000000000000003E-5</v>
      </c>
      <c r="R23" s="105">
        <v>99561.2</v>
      </c>
      <c r="S23" s="105">
        <v>4.5</v>
      </c>
      <c r="T23" s="105">
        <v>74.63</v>
      </c>
      <c r="U23" s="105">
        <v>360005</v>
      </c>
      <c r="W23" s="1">
        <f t="shared" si="1"/>
        <v>72.761644771541796</v>
      </c>
    </row>
    <row r="24" spans="2:23" x14ac:dyDescent="0.25">
      <c r="B24" s="105">
        <v>16</v>
      </c>
      <c r="C24" s="135">
        <v>5.1857947174341833E-4</v>
      </c>
      <c r="D24" s="48">
        <f t="shared" si="0"/>
        <v>65.793469891103442</v>
      </c>
      <c r="H24" s="129">
        <v>10</v>
      </c>
      <c r="I24" s="105">
        <v>6.9999999999999994E-5</v>
      </c>
      <c r="J24" s="105">
        <v>6.9999999999999994E-5</v>
      </c>
      <c r="K24" s="105">
        <v>99478.8</v>
      </c>
      <c r="L24" s="105">
        <v>6.9</v>
      </c>
      <c r="M24" s="105">
        <v>69.98</v>
      </c>
      <c r="N24" s="1">
        <v>372267</v>
      </c>
      <c r="P24" s="105">
        <v>7.2999999999999999E-5</v>
      </c>
      <c r="Q24" s="105">
        <v>7.2999999999999999E-5</v>
      </c>
      <c r="R24" s="105">
        <v>99556.800000000003</v>
      </c>
      <c r="S24" s="105">
        <v>7.3</v>
      </c>
      <c r="T24" s="105">
        <v>73.64</v>
      </c>
      <c r="U24" s="105">
        <v>354261</v>
      </c>
      <c r="W24" s="1">
        <f t="shared" si="1"/>
        <v>71.764645959963005</v>
      </c>
    </row>
    <row r="25" spans="2:23" x14ac:dyDescent="0.25">
      <c r="B25" s="105">
        <v>17</v>
      </c>
      <c r="C25" s="135">
        <v>5.1166247235653038E-4</v>
      </c>
      <c r="D25" s="48">
        <f t="shared" si="0"/>
        <v>64.806138349265083</v>
      </c>
      <c r="H25" s="129">
        <v>11</v>
      </c>
      <c r="I25" s="105">
        <v>8.2999999999999998E-5</v>
      </c>
      <c r="J25" s="105">
        <v>8.2999999999999998E-5</v>
      </c>
      <c r="K25" s="105">
        <v>99471.8</v>
      </c>
      <c r="L25" s="105">
        <v>8.3000000000000007</v>
      </c>
      <c r="M25" s="105">
        <v>68.98</v>
      </c>
      <c r="N25" s="1">
        <v>376082</v>
      </c>
      <c r="P25" s="105">
        <v>5.3000000000000001E-5</v>
      </c>
      <c r="Q25" s="105">
        <v>5.3000000000000001E-5</v>
      </c>
      <c r="R25" s="105">
        <v>99549.5</v>
      </c>
      <c r="S25" s="105">
        <v>5.2</v>
      </c>
      <c r="T25" s="105">
        <v>72.64</v>
      </c>
      <c r="U25" s="105">
        <v>357185</v>
      </c>
      <c r="W25" s="1">
        <f t="shared" si="1"/>
        <v>70.762839129539458</v>
      </c>
    </row>
    <row r="26" spans="2:23" x14ac:dyDescent="0.25">
      <c r="B26" s="105">
        <v>18</v>
      </c>
      <c r="C26" s="135">
        <v>1.2349562198999619E-3</v>
      </c>
      <c r="D26" s="48">
        <f t="shared" si="0"/>
        <v>63.821964597113194</v>
      </c>
      <c r="H26" s="129">
        <v>12</v>
      </c>
      <c r="I26" s="105">
        <v>1.13E-4</v>
      </c>
      <c r="J26" s="105">
        <v>1.13E-4</v>
      </c>
      <c r="K26" s="105">
        <v>99463.6</v>
      </c>
      <c r="L26" s="105">
        <v>11.2</v>
      </c>
      <c r="M26" s="105">
        <v>67.989999999999995</v>
      </c>
      <c r="N26" s="1">
        <v>364655</v>
      </c>
      <c r="P26" s="105">
        <v>3.8999999999999999E-5</v>
      </c>
      <c r="Q26" s="105">
        <v>3.8999999999999999E-5</v>
      </c>
      <c r="R26" s="105">
        <v>99544.3</v>
      </c>
      <c r="S26" s="105">
        <v>3.9</v>
      </c>
      <c r="T26" s="105">
        <v>71.650000000000006</v>
      </c>
      <c r="U26" s="105">
        <v>345303</v>
      </c>
      <c r="W26" s="1">
        <f t="shared" si="1"/>
        <v>69.770117950639346</v>
      </c>
    </row>
    <row r="27" spans="2:23" x14ac:dyDescent="0.25">
      <c r="B27" s="105">
        <v>19</v>
      </c>
      <c r="C27" s="135">
        <v>1.3521772846787831E-3</v>
      </c>
      <c r="D27" s="48">
        <f t="shared" si="0"/>
        <v>62.838975661444373</v>
      </c>
      <c r="H27" s="129">
        <v>13</v>
      </c>
      <c r="I27" s="105">
        <v>1.36E-4</v>
      </c>
      <c r="J27" s="105">
        <v>1.36E-4</v>
      </c>
      <c r="K27" s="105">
        <v>99452.3</v>
      </c>
      <c r="L27" s="105">
        <v>13.5</v>
      </c>
      <c r="M27" s="105">
        <v>67</v>
      </c>
      <c r="N27" s="1">
        <v>356851</v>
      </c>
      <c r="P27" s="105">
        <v>9.2E-5</v>
      </c>
      <c r="Q27" s="105">
        <v>9.2E-5</v>
      </c>
      <c r="R27" s="105">
        <v>99540.4</v>
      </c>
      <c r="S27" s="105">
        <v>9.1999999999999993</v>
      </c>
      <c r="T27" s="105">
        <v>70.650000000000006</v>
      </c>
      <c r="U27" s="105">
        <v>339871</v>
      </c>
      <c r="W27" s="1">
        <f t="shared" si="1"/>
        <v>68.780522432189599</v>
      </c>
    </row>
    <row r="28" spans="2:23" x14ac:dyDescent="0.25">
      <c r="B28" s="105">
        <v>20</v>
      </c>
      <c r="C28" s="135">
        <v>1.4951353033148017E-3</v>
      </c>
      <c r="D28" s="48">
        <f t="shared" si="0"/>
        <v>61.857867085676858</v>
      </c>
      <c r="H28" s="129">
        <v>14</v>
      </c>
      <c r="I28" s="105">
        <v>1.1E-4</v>
      </c>
      <c r="J28" s="105">
        <v>1.1E-4</v>
      </c>
      <c r="K28" s="105">
        <v>99438.8</v>
      </c>
      <c r="L28" s="105">
        <v>10.9</v>
      </c>
      <c r="M28" s="105">
        <v>66.010000000000005</v>
      </c>
      <c r="N28" s="1">
        <v>342314</v>
      </c>
      <c r="P28" s="105">
        <v>1.12E-4</v>
      </c>
      <c r="Q28" s="105">
        <v>1.12E-4</v>
      </c>
      <c r="R28" s="105">
        <v>99531.199999999997</v>
      </c>
      <c r="S28" s="105">
        <v>11.2</v>
      </c>
      <c r="T28" s="105">
        <v>69.66</v>
      </c>
      <c r="U28" s="105">
        <v>326276</v>
      </c>
      <c r="W28" s="1">
        <f t="shared" si="1"/>
        <v>67.79122227374026</v>
      </c>
    </row>
    <row r="29" spans="2:23" x14ac:dyDescent="0.25">
      <c r="B29" s="105">
        <v>21</v>
      </c>
      <c r="C29" s="135">
        <v>1.6104352953810886E-3</v>
      </c>
      <c r="D29" s="48">
        <f t="shared" si="0"/>
        <v>60.878826082492253</v>
      </c>
      <c r="H29" s="129">
        <v>15</v>
      </c>
      <c r="I29" s="105">
        <v>1.3799999999999999E-4</v>
      </c>
      <c r="J29" s="105">
        <v>1.3799999999999999E-4</v>
      </c>
      <c r="K29" s="105">
        <v>99428</v>
      </c>
      <c r="L29" s="105">
        <v>13.7</v>
      </c>
      <c r="M29" s="105">
        <v>65.010000000000005</v>
      </c>
      <c r="N29" s="1">
        <v>337364</v>
      </c>
      <c r="P29" s="105">
        <v>1.06E-4</v>
      </c>
      <c r="Q29" s="105">
        <v>1.06E-4</v>
      </c>
      <c r="R29" s="105">
        <v>99520.1</v>
      </c>
      <c r="S29" s="105">
        <v>10.5</v>
      </c>
      <c r="T29" s="105">
        <v>68.66</v>
      </c>
      <c r="U29" s="105">
        <v>320916</v>
      </c>
      <c r="W29" s="1">
        <f t="shared" si="1"/>
        <v>66.789399951388475</v>
      </c>
    </row>
    <row r="30" spans="2:23" x14ac:dyDescent="0.25">
      <c r="B30" s="105">
        <v>22</v>
      </c>
      <c r="C30" s="135">
        <v>1.7741489464808695E-3</v>
      </c>
      <c r="D30" s="48">
        <f t="shared" si="0"/>
        <v>59.902971076666475</v>
      </c>
      <c r="H30" s="129">
        <v>16</v>
      </c>
      <c r="I30" s="105">
        <v>2.12E-4</v>
      </c>
      <c r="J30" s="105">
        <v>2.12E-4</v>
      </c>
      <c r="K30" s="105">
        <v>99414.3</v>
      </c>
      <c r="L30" s="105">
        <v>21</v>
      </c>
      <c r="M30" s="105">
        <v>64.02</v>
      </c>
      <c r="N30" s="1">
        <v>329348</v>
      </c>
      <c r="P30" s="105">
        <v>1.26E-4</v>
      </c>
      <c r="Q30" s="105">
        <v>1.26E-4</v>
      </c>
      <c r="R30" s="105">
        <v>99509.5</v>
      </c>
      <c r="S30" s="105">
        <v>12.6</v>
      </c>
      <c r="T30" s="105">
        <v>67.67</v>
      </c>
      <c r="U30" s="105">
        <v>311260</v>
      </c>
      <c r="W30" s="1">
        <f t="shared" si="1"/>
        <v>65.793469891103442</v>
      </c>
    </row>
    <row r="31" spans="2:23" x14ac:dyDescent="0.25">
      <c r="B31" s="105">
        <v>23</v>
      </c>
      <c r="C31" s="135">
        <v>1.9012964041792773E-3</v>
      </c>
      <c r="D31" s="48">
        <f t="shared" si="0"/>
        <v>58.923516735333266</v>
      </c>
      <c r="H31" s="129">
        <v>17</v>
      </c>
      <c r="I31" s="105">
        <v>2.8800000000000001E-4</v>
      </c>
      <c r="J31" s="105">
        <v>2.8800000000000001E-4</v>
      </c>
      <c r="K31" s="105">
        <v>99393.2</v>
      </c>
      <c r="L31" s="105">
        <v>28.6</v>
      </c>
      <c r="M31" s="105">
        <v>63.04</v>
      </c>
      <c r="N31" s="1">
        <v>325550</v>
      </c>
      <c r="P31" s="105">
        <v>1.66E-4</v>
      </c>
      <c r="Q31" s="105">
        <v>1.66E-4</v>
      </c>
      <c r="R31" s="105">
        <v>99497</v>
      </c>
      <c r="S31" s="105">
        <v>16.5</v>
      </c>
      <c r="T31" s="105">
        <v>66.680000000000007</v>
      </c>
      <c r="U31" s="105">
        <v>306835</v>
      </c>
      <c r="W31" s="1">
        <f t="shared" si="1"/>
        <v>64.806138349265083</v>
      </c>
    </row>
    <row r="32" spans="2:23" x14ac:dyDescent="0.25">
      <c r="B32" s="105">
        <v>24</v>
      </c>
      <c r="C32" s="135">
        <v>2.0199120492371834E-3</v>
      </c>
      <c r="D32" s="48">
        <f t="shared" si="0"/>
        <v>57.955319335244887</v>
      </c>
      <c r="H32" s="129">
        <v>18</v>
      </c>
      <c r="I32" s="105">
        <v>3.7199999999999999E-4</v>
      </c>
      <c r="J32" s="105">
        <v>3.7199999999999999E-4</v>
      </c>
      <c r="K32" s="105">
        <v>99364.6</v>
      </c>
      <c r="L32" s="105">
        <v>37</v>
      </c>
      <c r="M32" s="105">
        <v>62.05</v>
      </c>
      <c r="N32" s="1">
        <v>335493</v>
      </c>
      <c r="P32" s="105">
        <v>2.4600000000000002E-4</v>
      </c>
      <c r="Q32" s="105">
        <v>2.4600000000000002E-4</v>
      </c>
      <c r="R32" s="105">
        <v>99480.5</v>
      </c>
      <c r="S32" s="105">
        <v>24.5</v>
      </c>
      <c r="T32" s="105">
        <v>65.69</v>
      </c>
      <c r="U32" s="105">
        <v>318239</v>
      </c>
      <c r="W32" s="1">
        <f t="shared" si="1"/>
        <v>63.821964597113194</v>
      </c>
    </row>
    <row r="33" spans="2:23" x14ac:dyDescent="0.25">
      <c r="B33" s="105">
        <v>25</v>
      </c>
      <c r="C33" s="135">
        <v>2.2073036835331141E-3</v>
      </c>
      <c r="D33" s="48">
        <f t="shared" si="0"/>
        <v>56.979090938131712</v>
      </c>
      <c r="H33" s="129">
        <v>19</v>
      </c>
      <c r="I33" s="105">
        <v>4.3800000000000002E-4</v>
      </c>
      <c r="J33" s="105">
        <v>4.3800000000000002E-4</v>
      </c>
      <c r="K33" s="105">
        <v>99327.6</v>
      </c>
      <c r="L33" s="105">
        <v>43.5</v>
      </c>
      <c r="M33" s="105">
        <v>61.08</v>
      </c>
      <c r="N33" s="1">
        <v>349262</v>
      </c>
      <c r="P33" s="105">
        <v>1.95E-4</v>
      </c>
      <c r="Q33" s="105">
        <v>1.95E-4</v>
      </c>
      <c r="R33" s="105">
        <v>99456</v>
      </c>
      <c r="S33" s="105">
        <v>19.399999999999999</v>
      </c>
      <c r="T33" s="105">
        <v>64.709999999999994</v>
      </c>
      <c r="U33" s="105">
        <v>328346</v>
      </c>
      <c r="W33" s="1">
        <f t="shared" si="1"/>
        <v>62.838975661444373</v>
      </c>
    </row>
    <row r="34" spans="2:23" x14ac:dyDescent="0.25">
      <c r="B34" s="105">
        <v>26</v>
      </c>
      <c r="C34" s="135">
        <v>2.3440372351469811E-3</v>
      </c>
      <c r="D34" s="48">
        <f t="shared" si="0"/>
        <v>56.011806552819188</v>
      </c>
      <c r="H34" s="129">
        <v>20</v>
      </c>
      <c r="I34" s="105">
        <v>5.4900000000000001E-4</v>
      </c>
      <c r="J34" s="105">
        <v>5.4900000000000001E-4</v>
      </c>
      <c r="K34" s="105">
        <v>99284.1</v>
      </c>
      <c r="L34" s="105">
        <v>54.5</v>
      </c>
      <c r="M34" s="105">
        <v>60.1</v>
      </c>
      <c r="N34" s="1">
        <v>364369</v>
      </c>
      <c r="P34" s="105">
        <v>1.94E-4</v>
      </c>
      <c r="Q34" s="105">
        <v>1.94E-4</v>
      </c>
      <c r="R34" s="105">
        <v>99436.6</v>
      </c>
      <c r="S34" s="105">
        <v>19.2</v>
      </c>
      <c r="T34" s="105">
        <v>63.72</v>
      </c>
      <c r="U34" s="105">
        <v>343967</v>
      </c>
      <c r="W34" s="1">
        <f t="shared" si="1"/>
        <v>61.857867085676858</v>
      </c>
    </row>
    <row r="35" spans="2:23" x14ac:dyDescent="0.25">
      <c r="B35" s="105">
        <v>27</v>
      </c>
      <c r="C35" s="135">
        <v>2.5580580142407091E-3</v>
      </c>
      <c r="D35" s="48">
        <f t="shared" si="0"/>
        <v>55.059232813212297</v>
      </c>
      <c r="H35" s="129">
        <v>21</v>
      </c>
      <c r="I35" s="105">
        <v>5.4100000000000003E-4</v>
      </c>
      <c r="J35" s="105">
        <v>5.4100000000000003E-4</v>
      </c>
      <c r="K35" s="105">
        <v>99229.6</v>
      </c>
      <c r="L35" s="105">
        <v>53.6</v>
      </c>
      <c r="M35" s="105">
        <v>59.14</v>
      </c>
      <c r="N35" s="1">
        <v>371626</v>
      </c>
      <c r="P35" s="105">
        <v>2.14E-4</v>
      </c>
      <c r="Q35" s="105">
        <v>2.14E-4</v>
      </c>
      <c r="R35" s="105">
        <v>99417.3</v>
      </c>
      <c r="S35" s="105">
        <v>21.2</v>
      </c>
      <c r="T35" s="105">
        <v>62.73</v>
      </c>
      <c r="U35" s="105">
        <v>349072</v>
      </c>
      <c r="W35" s="1">
        <f t="shared" si="1"/>
        <v>60.878826082492253</v>
      </c>
    </row>
    <row r="36" spans="2:23" x14ac:dyDescent="0.25">
      <c r="B36" s="105">
        <v>28</v>
      </c>
      <c r="C36" s="135">
        <v>2.7689114515562457E-3</v>
      </c>
      <c r="D36" s="48">
        <f t="shared" si="0"/>
        <v>54.070987341772152</v>
      </c>
      <c r="H36" s="129">
        <v>22</v>
      </c>
      <c r="I36" s="105">
        <v>5.4100000000000003E-4</v>
      </c>
      <c r="J36" s="105">
        <v>5.4100000000000003E-4</v>
      </c>
      <c r="K36" s="105">
        <v>99176</v>
      </c>
      <c r="L36" s="105">
        <v>53.6</v>
      </c>
      <c r="M36" s="105">
        <v>58.17</v>
      </c>
      <c r="N36" s="1">
        <v>385032</v>
      </c>
      <c r="P36" s="105">
        <v>2.5599999999999999E-4</v>
      </c>
      <c r="Q36" s="105">
        <v>2.5599999999999999E-4</v>
      </c>
      <c r="R36" s="105">
        <v>99396.1</v>
      </c>
      <c r="S36" s="105">
        <v>25.5</v>
      </c>
      <c r="T36" s="105">
        <v>61.74</v>
      </c>
      <c r="U36" s="105">
        <v>363222</v>
      </c>
      <c r="W36" s="1">
        <f t="shared" si="1"/>
        <v>59.902971076666475</v>
      </c>
    </row>
    <row r="37" spans="2:23" x14ac:dyDescent="0.25">
      <c r="B37" s="105">
        <v>29</v>
      </c>
      <c r="C37" s="135">
        <v>2.8867831513092797E-3</v>
      </c>
      <c r="D37" s="48">
        <f t="shared" si="0"/>
        <v>53.096435516348869</v>
      </c>
      <c r="H37" s="129">
        <v>23</v>
      </c>
      <c r="I37" s="105">
        <v>5.04E-4</v>
      </c>
      <c r="J37" s="105">
        <v>5.04E-4</v>
      </c>
      <c r="K37" s="105">
        <v>99122.3</v>
      </c>
      <c r="L37" s="105">
        <v>50</v>
      </c>
      <c r="M37" s="105">
        <v>57.2</v>
      </c>
      <c r="N37" s="1">
        <v>389905</v>
      </c>
      <c r="P37" s="105">
        <v>2.23E-4</v>
      </c>
      <c r="Q37" s="105">
        <v>2.23E-4</v>
      </c>
      <c r="R37" s="105">
        <v>99370.6</v>
      </c>
      <c r="S37" s="105">
        <v>22.2</v>
      </c>
      <c r="T37" s="105">
        <v>60.76</v>
      </c>
      <c r="U37" s="105">
        <v>365921</v>
      </c>
      <c r="W37" s="1">
        <f t="shared" si="1"/>
        <v>58.923516735333266</v>
      </c>
    </row>
    <row r="38" spans="2:23" x14ac:dyDescent="0.25">
      <c r="B38" s="105">
        <v>30</v>
      </c>
      <c r="C38" s="135">
        <v>3.0269503504562725E-3</v>
      </c>
      <c r="D38" s="48">
        <f t="shared" si="0"/>
        <v>52.145162572915844</v>
      </c>
      <c r="H38" s="129">
        <v>24</v>
      </c>
      <c r="I38" s="105">
        <v>5.8699999999999996E-4</v>
      </c>
      <c r="J38" s="105">
        <v>5.8600000000000004E-4</v>
      </c>
      <c r="K38" s="105">
        <v>99072.4</v>
      </c>
      <c r="L38" s="105">
        <v>58.1</v>
      </c>
      <c r="M38" s="105">
        <v>56.23</v>
      </c>
      <c r="N38" s="1">
        <v>388132</v>
      </c>
      <c r="P38" s="105">
        <v>2.5300000000000002E-4</v>
      </c>
      <c r="Q38" s="105">
        <v>2.5300000000000002E-4</v>
      </c>
      <c r="R38" s="105">
        <v>99348.4</v>
      </c>
      <c r="S38" s="105">
        <v>25.1</v>
      </c>
      <c r="T38" s="105">
        <v>59.77</v>
      </c>
      <c r="U38" s="105">
        <v>369019</v>
      </c>
      <c r="W38" s="1">
        <f t="shared" si="1"/>
        <v>57.955319335244887</v>
      </c>
    </row>
    <row r="39" spans="2:23" x14ac:dyDescent="0.25">
      <c r="B39" s="105">
        <v>31</v>
      </c>
      <c r="C39" s="135">
        <v>3.2432909765187268E-3</v>
      </c>
      <c r="D39" s="48">
        <f t="shared" si="0"/>
        <v>51.188334702172625</v>
      </c>
      <c r="H39" s="129">
        <v>25</v>
      </c>
      <c r="I39" s="105">
        <v>6.11E-4</v>
      </c>
      <c r="J39" s="105">
        <v>6.0999999999999997E-4</v>
      </c>
      <c r="K39" s="105">
        <v>99014.3</v>
      </c>
      <c r="L39" s="105">
        <v>60.4</v>
      </c>
      <c r="M39" s="105">
        <v>55.26</v>
      </c>
      <c r="N39" s="1">
        <v>401477</v>
      </c>
      <c r="P39" s="105">
        <v>2.31E-4</v>
      </c>
      <c r="Q39" s="105">
        <v>2.31E-4</v>
      </c>
      <c r="R39" s="105">
        <v>99323.3</v>
      </c>
      <c r="S39" s="105">
        <v>22.9</v>
      </c>
      <c r="T39" s="105">
        <v>58.79</v>
      </c>
      <c r="U39" s="105">
        <v>381121</v>
      </c>
      <c r="W39" s="1">
        <f t="shared" si="1"/>
        <v>56.979090938131712</v>
      </c>
    </row>
    <row r="40" spans="2:23" x14ac:dyDescent="0.25">
      <c r="B40" s="105">
        <v>32</v>
      </c>
      <c r="C40" s="135">
        <v>3.3511949942569928E-3</v>
      </c>
      <c r="D40" s="48">
        <f t="shared" si="0"/>
        <v>50.238590041879945</v>
      </c>
      <c r="H40" s="129">
        <v>26</v>
      </c>
      <c r="I40" s="105">
        <v>5.9299999999999999E-4</v>
      </c>
      <c r="J40" s="105">
        <v>5.9299999999999999E-4</v>
      </c>
      <c r="K40" s="105">
        <v>98953.8</v>
      </c>
      <c r="L40" s="105">
        <v>58.7</v>
      </c>
      <c r="M40" s="105">
        <v>54.29</v>
      </c>
      <c r="N40" s="1">
        <v>399460</v>
      </c>
      <c r="P40" s="105">
        <v>2.7900000000000001E-4</v>
      </c>
      <c r="Q40" s="105">
        <v>2.7900000000000001E-4</v>
      </c>
      <c r="R40" s="105">
        <v>99300.4</v>
      </c>
      <c r="S40" s="105">
        <v>27.7</v>
      </c>
      <c r="T40" s="105">
        <v>57.8</v>
      </c>
      <c r="U40" s="105">
        <v>384630</v>
      </c>
      <c r="W40" s="1">
        <f t="shared" si="1"/>
        <v>56.011806552819188</v>
      </c>
    </row>
    <row r="41" spans="2:23" x14ac:dyDescent="0.25">
      <c r="B41" s="105">
        <v>33</v>
      </c>
      <c r="C41" s="135">
        <v>3.58532642415106E-3</v>
      </c>
      <c r="D41" s="48">
        <f t="shared" si="0"/>
        <v>49.250552457055548</v>
      </c>
      <c r="H41" s="129">
        <v>27</v>
      </c>
      <c r="I41" s="105">
        <v>6.69E-4</v>
      </c>
      <c r="J41" s="105">
        <v>6.69E-4</v>
      </c>
      <c r="K41" s="105">
        <v>98895.1</v>
      </c>
      <c r="L41" s="105">
        <v>66.099999999999994</v>
      </c>
      <c r="M41" s="105">
        <v>53.33</v>
      </c>
      <c r="N41" s="1">
        <v>407271</v>
      </c>
      <c r="P41" s="105">
        <v>3.3199999999999999E-4</v>
      </c>
      <c r="Q41" s="105">
        <v>3.3199999999999999E-4</v>
      </c>
      <c r="R41" s="105">
        <v>99272.7</v>
      </c>
      <c r="S41" s="105">
        <v>32.9</v>
      </c>
      <c r="T41" s="105">
        <v>56.82</v>
      </c>
      <c r="U41" s="105">
        <v>399977</v>
      </c>
      <c r="W41" s="1">
        <f t="shared" si="1"/>
        <v>55.059232813212297</v>
      </c>
    </row>
    <row r="42" spans="2:23" x14ac:dyDescent="0.25">
      <c r="B42" s="105">
        <v>34</v>
      </c>
      <c r="C42" s="135">
        <v>3.793381427729026E-3</v>
      </c>
      <c r="D42" s="48">
        <f t="shared" si="0"/>
        <v>48.282905459767953</v>
      </c>
      <c r="H42" s="129">
        <v>28</v>
      </c>
      <c r="I42" s="105">
        <v>6.9399999999999996E-4</v>
      </c>
      <c r="J42" s="105">
        <v>6.9300000000000004E-4</v>
      </c>
      <c r="K42" s="105">
        <v>98829</v>
      </c>
      <c r="L42" s="105">
        <v>68.5</v>
      </c>
      <c r="M42" s="105">
        <v>52.36</v>
      </c>
      <c r="N42" s="1">
        <v>419256</v>
      </c>
      <c r="P42" s="105">
        <v>3.0200000000000002E-4</v>
      </c>
      <c r="Q42" s="105">
        <v>3.0200000000000002E-4</v>
      </c>
      <c r="R42" s="105">
        <v>99239.8</v>
      </c>
      <c r="S42" s="105">
        <v>29.9</v>
      </c>
      <c r="T42" s="105">
        <v>55.84</v>
      </c>
      <c r="U42" s="105">
        <v>405504</v>
      </c>
      <c r="W42" s="1">
        <f t="shared" si="1"/>
        <v>54.070987341772152</v>
      </c>
    </row>
    <row r="43" spans="2:23" x14ac:dyDescent="0.25">
      <c r="B43" s="105">
        <v>35</v>
      </c>
      <c r="C43" s="135">
        <v>3.9189890509979545E-3</v>
      </c>
      <c r="D43" s="48">
        <f t="shared" si="0"/>
        <v>47.334140315240035</v>
      </c>
      <c r="H43" s="129">
        <v>29</v>
      </c>
      <c r="I43" s="105">
        <v>7.4600000000000003E-4</v>
      </c>
      <c r="J43" s="105">
        <v>7.45E-4</v>
      </c>
      <c r="K43" s="105">
        <v>98760.5</v>
      </c>
      <c r="L43" s="105">
        <v>73.599999999999994</v>
      </c>
      <c r="M43" s="105">
        <v>51.4</v>
      </c>
      <c r="N43" s="1">
        <v>412201</v>
      </c>
      <c r="P43" s="105">
        <v>3.5199999999999999E-4</v>
      </c>
      <c r="Q43" s="105">
        <v>3.5199999999999999E-4</v>
      </c>
      <c r="R43" s="105">
        <v>99209.9</v>
      </c>
      <c r="S43" s="105">
        <v>34.9</v>
      </c>
      <c r="T43" s="105">
        <v>54.85</v>
      </c>
      <c r="U43" s="105">
        <v>398772</v>
      </c>
      <c r="W43" s="1">
        <f t="shared" si="1"/>
        <v>53.096435516348869</v>
      </c>
    </row>
    <row r="44" spans="2:23" x14ac:dyDescent="0.25">
      <c r="B44" s="105">
        <v>36</v>
      </c>
      <c r="C44" s="135">
        <v>4.1809410969716795E-3</v>
      </c>
      <c r="D44" s="48">
        <f t="shared" si="0"/>
        <v>46.37684742739696</v>
      </c>
      <c r="H44" s="129">
        <v>30</v>
      </c>
      <c r="I44" s="105">
        <v>8.1999999999999998E-4</v>
      </c>
      <c r="J44" s="105">
        <v>8.1899999999999996E-4</v>
      </c>
      <c r="K44" s="105">
        <v>98686.9</v>
      </c>
      <c r="L44" s="105">
        <v>80.900000000000006</v>
      </c>
      <c r="M44" s="105">
        <v>50.44</v>
      </c>
      <c r="N44" s="1">
        <v>403707</v>
      </c>
      <c r="P44" s="105">
        <v>3.9800000000000002E-4</v>
      </c>
      <c r="Q44" s="105">
        <v>3.9800000000000002E-4</v>
      </c>
      <c r="R44" s="105">
        <v>99175</v>
      </c>
      <c r="S44" s="105">
        <v>39.5</v>
      </c>
      <c r="T44" s="105">
        <v>53.87</v>
      </c>
      <c r="U44" s="105">
        <v>399102</v>
      </c>
      <c r="W44" s="1">
        <f t="shared" si="1"/>
        <v>52.145162572915844</v>
      </c>
    </row>
    <row r="45" spans="2:23" x14ac:dyDescent="0.25">
      <c r="B45" s="105">
        <v>37</v>
      </c>
      <c r="C45" s="135">
        <v>4.4163205774344879E-3</v>
      </c>
      <c r="D45" s="48">
        <f t="shared" si="0"/>
        <v>45.414415023834657</v>
      </c>
      <c r="H45" s="129">
        <v>31</v>
      </c>
      <c r="I45" s="105">
        <v>8.4000000000000003E-4</v>
      </c>
      <c r="J45" s="105">
        <v>8.4000000000000003E-4</v>
      </c>
      <c r="K45" s="105">
        <v>98606</v>
      </c>
      <c r="L45" s="105">
        <v>82.8</v>
      </c>
      <c r="M45" s="105">
        <v>49.48</v>
      </c>
      <c r="N45" s="1">
        <v>404660</v>
      </c>
      <c r="P45" s="105">
        <v>4.1800000000000002E-4</v>
      </c>
      <c r="Q45" s="105">
        <v>4.1800000000000002E-4</v>
      </c>
      <c r="R45" s="105">
        <v>99135.5</v>
      </c>
      <c r="S45" s="105">
        <v>41.4</v>
      </c>
      <c r="T45" s="105">
        <v>52.89</v>
      </c>
      <c r="U45" s="105">
        <v>406246</v>
      </c>
      <c r="W45" s="1">
        <f t="shared" si="1"/>
        <v>51.188334702172625</v>
      </c>
    </row>
    <row r="46" spans="2:23" x14ac:dyDescent="0.25">
      <c r="B46" s="105">
        <v>38</v>
      </c>
      <c r="C46" s="135">
        <v>4.7034183628720623E-3</v>
      </c>
      <c r="D46" s="48">
        <f t="shared" si="0"/>
        <v>44.455022509444056</v>
      </c>
      <c r="H46" s="129">
        <v>32</v>
      </c>
      <c r="I46" s="105">
        <v>8.7100000000000003E-4</v>
      </c>
      <c r="J46" s="105">
        <v>8.7000000000000001E-4</v>
      </c>
      <c r="K46" s="105">
        <v>98523.3</v>
      </c>
      <c r="L46" s="105">
        <v>85.8</v>
      </c>
      <c r="M46" s="105">
        <v>48.52</v>
      </c>
      <c r="N46" s="1">
        <v>391092</v>
      </c>
      <c r="P46" s="105">
        <v>4.2900000000000002E-4</v>
      </c>
      <c r="Q46" s="105">
        <v>4.2900000000000002E-4</v>
      </c>
      <c r="R46" s="105">
        <v>99094.1</v>
      </c>
      <c r="S46" s="105">
        <v>42.5</v>
      </c>
      <c r="T46" s="105">
        <v>51.92</v>
      </c>
      <c r="U46" s="105">
        <v>399740</v>
      </c>
      <c r="W46" s="1">
        <f t="shared" si="1"/>
        <v>50.238590041879945</v>
      </c>
    </row>
    <row r="47" spans="2:23" x14ac:dyDescent="0.25">
      <c r="B47" s="105">
        <v>39</v>
      </c>
      <c r="C47" s="135">
        <v>4.9911647732090812E-3</v>
      </c>
      <c r="D47" s="48">
        <f t="shared" si="0"/>
        <v>43.503629208481449</v>
      </c>
      <c r="H47" s="129">
        <v>33</v>
      </c>
      <c r="I47" s="105">
        <v>9.6299999999999999E-4</v>
      </c>
      <c r="J47" s="105">
        <v>9.6199999999999996E-4</v>
      </c>
      <c r="K47" s="105">
        <v>98437.5</v>
      </c>
      <c r="L47" s="105">
        <v>94.7</v>
      </c>
      <c r="M47" s="105">
        <v>47.56</v>
      </c>
      <c r="N47" s="1">
        <v>399077</v>
      </c>
      <c r="P47" s="105">
        <v>4.6299999999999998E-4</v>
      </c>
      <c r="Q47" s="105">
        <v>4.6299999999999998E-4</v>
      </c>
      <c r="R47" s="105">
        <v>99051.6</v>
      </c>
      <c r="S47" s="105">
        <v>45.9</v>
      </c>
      <c r="T47" s="105">
        <v>50.94</v>
      </c>
      <c r="U47" s="105">
        <v>399338</v>
      </c>
      <c r="W47" s="1">
        <f t="shared" si="1"/>
        <v>49.250552457055548</v>
      </c>
    </row>
    <row r="48" spans="2:23" x14ac:dyDescent="0.25">
      <c r="B48" s="105">
        <v>40</v>
      </c>
      <c r="C48" s="135">
        <v>5.0770318112655271E-3</v>
      </c>
      <c r="D48" s="48">
        <f t="shared" si="0"/>
        <v>42.541421668950186</v>
      </c>
      <c r="H48" s="129">
        <v>34</v>
      </c>
      <c r="I48" s="105">
        <v>9.2100000000000005E-4</v>
      </c>
      <c r="J48" s="105">
        <v>9.2100000000000005E-4</v>
      </c>
      <c r="K48" s="105">
        <v>98342.8</v>
      </c>
      <c r="L48" s="105">
        <v>90.6</v>
      </c>
      <c r="M48" s="105">
        <v>46.6</v>
      </c>
      <c r="N48" s="1">
        <v>398283</v>
      </c>
      <c r="P48" s="105">
        <v>5.7899999999999998E-4</v>
      </c>
      <c r="Q48" s="105">
        <v>5.7899999999999998E-4</v>
      </c>
      <c r="R48" s="105">
        <v>99005.7</v>
      </c>
      <c r="S48" s="105">
        <v>57.3</v>
      </c>
      <c r="T48" s="105">
        <v>49.96</v>
      </c>
      <c r="U48" s="105">
        <v>399663</v>
      </c>
      <c r="W48" s="1">
        <f t="shared" si="1"/>
        <v>48.282905459767953</v>
      </c>
    </row>
    <row r="49" spans="2:23" x14ac:dyDescent="0.25">
      <c r="B49" s="105">
        <v>41</v>
      </c>
      <c r="C49" s="135">
        <v>5.0131194551659899E-3</v>
      </c>
      <c r="D49" s="48">
        <f t="shared" si="0"/>
        <v>41.593603689039909</v>
      </c>
      <c r="H49" s="129">
        <v>35</v>
      </c>
      <c r="I49" s="105">
        <v>1.0970000000000001E-3</v>
      </c>
      <c r="J49" s="105">
        <v>1.096E-3</v>
      </c>
      <c r="K49" s="105">
        <v>98252.2</v>
      </c>
      <c r="L49" s="105">
        <v>107.7</v>
      </c>
      <c r="M49" s="105">
        <v>45.65</v>
      </c>
      <c r="N49" s="1">
        <v>385617</v>
      </c>
      <c r="P49" s="105">
        <v>5.7200000000000003E-4</v>
      </c>
      <c r="Q49" s="105">
        <v>5.7200000000000003E-4</v>
      </c>
      <c r="R49" s="105">
        <v>98948.4</v>
      </c>
      <c r="S49" s="105">
        <v>56.6</v>
      </c>
      <c r="T49" s="105">
        <v>48.99</v>
      </c>
      <c r="U49" s="105">
        <v>392203</v>
      </c>
      <c r="W49" s="1">
        <f t="shared" si="1"/>
        <v>47.334140315240035</v>
      </c>
    </row>
    <row r="50" spans="2:23" x14ac:dyDescent="0.25">
      <c r="B50" s="105">
        <v>42</v>
      </c>
      <c r="C50" s="135">
        <v>5.2241772556967728E-3</v>
      </c>
      <c r="D50" s="48">
        <f t="shared" si="0"/>
        <v>40.644363500298624</v>
      </c>
      <c r="H50" s="129">
        <v>36</v>
      </c>
      <c r="I50" s="105">
        <v>1.077E-3</v>
      </c>
      <c r="J50" s="105">
        <v>1.077E-3</v>
      </c>
      <c r="K50" s="105">
        <v>98144.5</v>
      </c>
      <c r="L50" s="105">
        <v>105.7</v>
      </c>
      <c r="M50" s="105">
        <v>44.7</v>
      </c>
      <c r="N50" s="1">
        <v>387931</v>
      </c>
      <c r="P50" s="105">
        <v>6.1200000000000002E-4</v>
      </c>
      <c r="Q50" s="105">
        <v>6.1200000000000002E-4</v>
      </c>
      <c r="R50" s="105">
        <v>98891.9</v>
      </c>
      <c r="S50" s="105">
        <v>60.5</v>
      </c>
      <c r="T50" s="105">
        <v>48.02</v>
      </c>
      <c r="U50" s="105">
        <v>395886</v>
      </c>
      <c r="W50" s="1">
        <f t="shared" si="1"/>
        <v>46.37684742739696</v>
      </c>
    </row>
    <row r="51" spans="2:23" x14ac:dyDescent="0.25">
      <c r="B51" s="105">
        <v>43</v>
      </c>
      <c r="C51" s="135">
        <v>5.6279554774306953E-3</v>
      </c>
      <c r="D51" s="48">
        <f t="shared" si="0"/>
        <v>39.70652545371177</v>
      </c>
      <c r="H51" s="129">
        <v>37</v>
      </c>
      <c r="I51" s="105">
        <v>1.3029999999999999E-3</v>
      </c>
      <c r="J51" s="105">
        <v>1.302E-3</v>
      </c>
      <c r="K51" s="105">
        <v>98038.8</v>
      </c>
      <c r="L51" s="105">
        <v>127.7</v>
      </c>
      <c r="M51" s="105">
        <v>43.74</v>
      </c>
      <c r="N51" s="1">
        <v>386129</v>
      </c>
      <c r="P51" s="105">
        <v>7.9199999999999995E-4</v>
      </c>
      <c r="Q51" s="105">
        <v>7.9100000000000004E-4</v>
      </c>
      <c r="R51" s="105">
        <v>98831.4</v>
      </c>
      <c r="S51" s="105">
        <v>78.2</v>
      </c>
      <c r="T51" s="105">
        <v>47.05</v>
      </c>
      <c r="U51" s="105">
        <v>395296</v>
      </c>
      <c r="W51" s="1">
        <f t="shared" si="1"/>
        <v>45.414415023834657</v>
      </c>
    </row>
    <row r="52" spans="2:23" x14ac:dyDescent="0.25">
      <c r="B52" s="105">
        <v>44</v>
      </c>
      <c r="C52" s="135">
        <v>6.0681913548988765E-3</v>
      </c>
      <c r="D52" s="48">
        <f t="shared" si="0"/>
        <v>38.764987154026684</v>
      </c>
      <c r="H52" s="129">
        <v>38</v>
      </c>
      <c r="I52" s="105">
        <v>1.32E-3</v>
      </c>
      <c r="J52" s="105">
        <v>1.3190000000000001E-3</v>
      </c>
      <c r="K52" s="105">
        <v>97911.2</v>
      </c>
      <c r="L52" s="105">
        <v>129.19999999999999</v>
      </c>
      <c r="M52" s="105">
        <v>42.8</v>
      </c>
      <c r="N52" s="1">
        <v>389897</v>
      </c>
      <c r="P52" s="105">
        <v>7.4899999999999999E-4</v>
      </c>
      <c r="Q52" s="105">
        <v>7.4799999999999997E-4</v>
      </c>
      <c r="R52" s="105">
        <v>98753.2</v>
      </c>
      <c r="S52" s="105">
        <v>73.900000000000006</v>
      </c>
      <c r="T52" s="105">
        <v>46.08</v>
      </c>
      <c r="U52" s="105">
        <v>397106</v>
      </c>
      <c r="W52" s="1">
        <f t="shared" si="1"/>
        <v>44.455022509444056</v>
      </c>
    </row>
    <row r="53" spans="2:23" x14ac:dyDescent="0.25">
      <c r="B53" s="105">
        <v>45</v>
      </c>
      <c r="C53" s="135">
        <v>6.5299696339968689E-3</v>
      </c>
      <c r="D53" s="48">
        <f t="shared" si="0"/>
        <v>37.828909126162159</v>
      </c>
      <c r="H53" s="129">
        <v>39</v>
      </c>
      <c r="I53" s="105">
        <v>1.387E-3</v>
      </c>
      <c r="J53" s="105">
        <v>1.387E-3</v>
      </c>
      <c r="K53" s="105">
        <v>97782</v>
      </c>
      <c r="L53" s="105">
        <v>135.6</v>
      </c>
      <c r="M53" s="105">
        <v>41.86</v>
      </c>
      <c r="N53" s="1">
        <v>390952</v>
      </c>
      <c r="P53" s="105">
        <v>8.4800000000000001E-4</v>
      </c>
      <c r="Q53" s="105">
        <v>8.4699999999999999E-4</v>
      </c>
      <c r="R53" s="105">
        <v>98679.3</v>
      </c>
      <c r="S53" s="105">
        <v>83.6</v>
      </c>
      <c r="T53" s="105">
        <v>45.12</v>
      </c>
      <c r="U53" s="105">
        <v>397545</v>
      </c>
      <c r="W53" s="1">
        <f t="shared" si="1"/>
        <v>43.503629208481449</v>
      </c>
    </row>
    <row r="54" spans="2:23" x14ac:dyDescent="0.25">
      <c r="B54" s="105">
        <v>46</v>
      </c>
      <c r="C54" s="135">
        <v>7.203264577283844E-3</v>
      </c>
      <c r="D54" s="48">
        <f t="shared" si="0"/>
        <v>36.902782576130562</v>
      </c>
      <c r="H54" s="129">
        <v>40</v>
      </c>
      <c r="I54" s="105">
        <v>1.536E-3</v>
      </c>
      <c r="J54" s="105">
        <v>1.5349999999999999E-3</v>
      </c>
      <c r="K54" s="105">
        <v>97646.399999999994</v>
      </c>
      <c r="L54" s="105">
        <v>149.9</v>
      </c>
      <c r="M54" s="105">
        <v>40.909999999999997</v>
      </c>
      <c r="N54" s="1">
        <v>376940</v>
      </c>
      <c r="P54" s="105">
        <v>9.59E-4</v>
      </c>
      <c r="Q54" s="105">
        <v>9.59E-4</v>
      </c>
      <c r="R54" s="105">
        <v>98595.6</v>
      </c>
      <c r="S54" s="105">
        <v>94.5</v>
      </c>
      <c r="T54" s="105">
        <v>44.16</v>
      </c>
      <c r="U54" s="105">
        <v>379931</v>
      </c>
      <c r="W54" s="1">
        <f t="shared" si="1"/>
        <v>42.541421668950186</v>
      </c>
    </row>
    <row r="55" spans="2:23" x14ac:dyDescent="0.25">
      <c r="B55" s="105">
        <v>47</v>
      </c>
      <c r="C55" s="135">
        <v>7.9393070463170089E-3</v>
      </c>
      <c r="D55" s="48">
        <f t="shared" si="0"/>
        <v>35.976781449332172</v>
      </c>
      <c r="H55" s="129">
        <v>41</v>
      </c>
      <c r="I55" s="105">
        <v>1.586E-3</v>
      </c>
      <c r="J55" s="105">
        <v>1.585E-3</v>
      </c>
      <c r="K55" s="105">
        <v>97496.5</v>
      </c>
      <c r="L55" s="105">
        <v>154.5</v>
      </c>
      <c r="M55" s="105">
        <v>39.979999999999997</v>
      </c>
      <c r="N55" s="1">
        <v>351931</v>
      </c>
      <c r="P55" s="105">
        <v>9.9400000000000009E-4</v>
      </c>
      <c r="Q55" s="105">
        <v>9.9400000000000009E-4</v>
      </c>
      <c r="R55" s="105">
        <v>98501.1</v>
      </c>
      <c r="S55" s="105">
        <v>97.9</v>
      </c>
      <c r="T55" s="105">
        <v>43.2</v>
      </c>
      <c r="U55" s="105">
        <v>353510</v>
      </c>
      <c r="W55" s="1">
        <f t="shared" si="1"/>
        <v>41.593603689039909</v>
      </c>
    </row>
    <row r="56" spans="2:23" x14ac:dyDescent="0.25">
      <c r="B56" s="105">
        <v>48</v>
      </c>
      <c r="C56" s="135">
        <v>8.6693909593145123E-3</v>
      </c>
      <c r="D56" s="48">
        <f t="shared" si="0"/>
        <v>35.067350753989018</v>
      </c>
      <c r="H56" s="129">
        <v>42</v>
      </c>
      <c r="I56" s="105">
        <v>1.6969999999999999E-3</v>
      </c>
      <c r="J56" s="105">
        <v>1.6949999999999999E-3</v>
      </c>
      <c r="K56" s="105">
        <v>97342</v>
      </c>
      <c r="L56" s="105">
        <v>165</v>
      </c>
      <c r="M56" s="105">
        <v>39.04</v>
      </c>
      <c r="N56" s="1">
        <v>346480</v>
      </c>
      <c r="P56" s="105">
        <v>1.1150000000000001E-3</v>
      </c>
      <c r="Q56" s="105">
        <v>1.1150000000000001E-3</v>
      </c>
      <c r="R56" s="105">
        <v>98403.199999999997</v>
      </c>
      <c r="S56" s="105">
        <v>109.7</v>
      </c>
      <c r="T56" s="105">
        <v>42.24</v>
      </c>
      <c r="U56" s="105">
        <v>348375</v>
      </c>
      <c r="W56" s="1">
        <f t="shared" si="1"/>
        <v>40.644363500298624</v>
      </c>
    </row>
    <row r="57" spans="2:23" x14ac:dyDescent="0.25">
      <c r="B57" s="105">
        <v>49</v>
      </c>
      <c r="C57" s="135">
        <v>8.956410983805398E-3</v>
      </c>
      <c r="D57" s="48">
        <f t="shared" si="0"/>
        <v>34.141445972593168</v>
      </c>
      <c r="H57" s="129">
        <v>43</v>
      </c>
      <c r="I57" s="105">
        <v>1.8910000000000001E-3</v>
      </c>
      <c r="J57" s="105">
        <v>1.8890000000000001E-3</v>
      </c>
      <c r="K57" s="105">
        <v>97177</v>
      </c>
      <c r="L57" s="105">
        <v>183.6</v>
      </c>
      <c r="M57" s="105">
        <v>38.1</v>
      </c>
      <c r="N57" s="1">
        <v>350755</v>
      </c>
      <c r="P57" s="105">
        <v>1.129E-3</v>
      </c>
      <c r="Q57" s="105">
        <v>1.1280000000000001E-3</v>
      </c>
      <c r="R57" s="105">
        <v>98293.5</v>
      </c>
      <c r="S57" s="105">
        <v>110.9</v>
      </c>
      <c r="T57" s="105">
        <v>41.29</v>
      </c>
      <c r="U57" s="105">
        <v>355861</v>
      </c>
      <c r="W57" s="1">
        <f t="shared" si="1"/>
        <v>39.70652545371177</v>
      </c>
    </row>
    <row r="58" spans="2:23" x14ac:dyDescent="0.25">
      <c r="B58" s="105">
        <v>50</v>
      </c>
      <c r="C58" s="135">
        <v>9.6952155955575756E-3</v>
      </c>
      <c r="D58" s="48">
        <f t="shared" si="0"/>
        <v>33.227015130657236</v>
      </c>
      <c r="H58" s="129">
        <v>44</v>
      </c>
      <c r="I58" s="105">
        <v>2.1350000000000002E-3</v>
      </c>
      <c r="J58" s="105">
        <v>2.1329999999999999E-3</v>
      </c>
      <c r="K58" s="105">
        <v>96993.4</v>
      </c>
      <c r="L58" s="105">
        <v>206.9</v>
      </c>
      <c r="M58" s="105">
        <v>37.18</v>
      </c>
      <c r="N58" s="1">
        <v>357752</v>
      </c>
      <c r="P58" s="105">
        <v>1.3179999999999999E-3</v>
      </c>
      <c r="Q58" s="105">
        <v>1.317E-3</v>
      </c>
      <c r="R58" s="105">
        <v>98182.7</v>
      </c>
      <c r="S58" s="105">
        <v>129.30000000000001</v>
      </c>
      <c r="T58" s="105">
        <v>40.33</v>
      </c>
      <c r="U58" s="105">
        <v>362318</v>
      </c>
      <c r="W58" s="1">
        <f t="shared" si="1"/>
        <v>38.764987154026684</v>
      </c>
    </row>
    <row r="59" spans="2:23" x14ac:dyDescent="0.25">
      <c r="B59" s="105">
        <v>51</v>
      </c>
      <c r="C59" s="135">
        <v>1.0248400741795194E-2</v>
      </c>
      <c r="D59" s="48">
        <f t="shared" si="0"/>
        <v>32.31672892570468</v>
      </c>
      <c r="H59" s="129">
        <v>45</v>
      </c>
      <c r="I59" s="105">
        <v>2.392E-3</v>
      </c>
      <c r="J59" s="105">
        <v>2.3890000000000001E-3</v>
      </c>
      <c r="K59" s="105">
        <v>96786.5</v>
      </c>
      <c r="L59" s="105">
        <v>231.2</v>
      </c>
      <c r="M59" s="105">
        <v>36.25</v>
      </c>
      <c r="N59" s="1">
        <v>362929</v>
      </c>
      <c r="P59" s="105">
        <v>1.4859999999999999E-3</v>
      </c>
      <c r="Q59" s="105">
        <v>1.485E-3</v>
      </c>
      <c r="R59" s="105">
        <v>98053.4</v>
      </c>
      <c r="S59" s="105">
        <v>145.6</v>
      </c>
      <c r="T59" s="105">
        <v>39.380000000000003</v>
      </c>
      <c r="U59" s="105">
        <v>369438</v>
      </c>
      <c r="W59" s="1">
        <f t="shared" si="1"/>
        <v>37.828909126162159</v>
      </c>
    </row>
    <row r="60" spans="2:23" x14ac:dyDescent="0.25">
      <c r="B60" s="105">
        <v>52</v>
      </c>
      <c r="C60" s="135">
        <v>1.0996961153138196E-2</v>
      </c>
      <c r="D60" s="48">
        <f t="shared" si="0"/>
        <v>31.405426662134506</v>
      </c>
      <c r="H60" s="129">
        <v>46</v>
      </c>
      <c r="I60" s="105">
        <v>2.5209999999999998E-3</v>
      </c>
      <c r="J60" s="105">
        <v>2.5179999999999998E-3</v>
      </c>
      <c r="K60" s="105">
        <v>96555.3</v>
      </c>
      <c r="L60" s="105">
        <v>243.1</v>
      </c>
      <c r="M60" s="105">
        <v>35.340000000000003</v>
      </c>
      <c r="N60" s="1">
        <v>378695</v>
      </c>
      <c r="P60" s="105">
        <v>1.624E-3</v>
      </c>
      <c r="Q60" s="105">
        <v>1.6230000000000001E-3</v>
      </c>
      <c r="R60" s="105">
        <v>97907.8</v>
      </c>
      <c r="S60" s="105">
        <v>158.9</v>
      </c>
      <c r="T60" s="105">
        <v>38.44</v>
      </c>
      <c r="U60" s="105">
        <v>384993</v>
      </c>
      <c r="W60" s="1">
        <f t="shared" si="1"/>
        <v>36.902782576130562</v>
      </c>
    </row>
    <row r="61" spans="2:23" x14ac:dyDescent="0.25">
      <c r="B61" s="105">
        <v>53</v>
      </c>
      <c r="C61" s="135">
        <v>1.1624777850113226E-2</v>
      </c>
      <c r="D61" s="48">
        <f t="shared" si="0"/>
        <v>30.50852783677432</v>
      </c>
      <c r="H61" s="129">
        <v>47</v>
      </c>
      <c r="I61" s="105">
        <v>2.653E-3</v>
      </c>
      <c r="J61" s="105">
        <v>2.6489999999999999E-3</v>
      </c>
      <c r="K61" s="105">
        <v>96312.2</v>
      </c>
      <c r="L61" s="105">
        <v>255.1</v>
      </c>
      <c r="M61" s="105">
        <v>34.43</v>
      </c>
      <c r="N61" s="1">
        <v>394915</v>
      </c>
      <c r="P61" s="105">
        <v>1.6850000000000001E-3</v>
      </c>
      <c r="Q61" s="105">
        <v>1.684E-3</v>
      </c>
      <c r="R61" s="105">
        <v>97748.9</v>
      </c>
      <c r="S61" s="105">
        <v>164.6</v>
      </c>
      <c r="T61" s="105">
        <v>37.5</v>
      </c>
      <c r="U61" s="105">
        <v>401024</v>
      </c>
      <c r="W61" s="1">
        <f t="shared" si="1"/>
        <v>35.976781449332172</v>
      </c>
    </row>
    <row r="62" spans="2:23" x14ac:dyDescent="0.25">
      <c r="B62" s="105">
        <v>54</v>
      </c>
      <c r="C62" s="135">
        <v>1.2343160846044856E-2</v>
      </c>
      <c r="D62" s="48">
        <f t="shared" si="0"/>
        <v>29.612555302672344</v>
      </c>
      <c r="H62" s="129">
        <v>48</v>
      </c>
      <c r="I62" s="105">
        <v>2.7889999999999998E-3</v>
      </c>
      <c r="J62" s="105">
        <v>2.7850000000000001E-3</v>
      </c>
      <c r="K62" s="105">
        <v>96057</v>
      </c>
      <c r="L62" s="105">
        <v>267.5</v>
      </c>
      <c r="M62" s="105">
        <v>33.520000000000003</v>
      </c>
      <c r="N62" s="1">
        <v>404794</v>
      </c>
      <c r="P62" s="105">
        <v>1.8E-3</v>
      </c>
      <c r="Q62" s="105">
        <v>1.7979999999999999E-3</v>
      </c>
      <c r="R62" s="105">
        <v>97584.3</v>
      </c>
      <c r="S62" s="105">
        <v>175.5</v>
      </c>
      <c r="T62" s="105">
        <v>36.57</v>
      </c>
      <c r="U62" s="105">
        <v>416836</v>
      </c>
      <c r="W62" s="1">
        <f t="shared" si="1"/>
        <v>35.067350753989018</v>
      </c>
    </row>
    <row r="63" spans="2:23" x14ac:dyDescent="0.25">
      <c r="B63" s="105">
        <v>55</v>
      </c>
      <c r="C63" s="135">
        <v>1.2928940743499494E-2</v>
      </c>
      <c r="D63" s="48">
        <f t="shared" si="0"/>
        <v>28.721068656382769</v>
      </c>
      <c r="H63" s="129">
        <v>49</v>
      </c>
      <c r="I63" s="105">
        <v>3.1080000000000001E-3</v>
      </c>
      <c r="J63" s="105">
        <v>3.1029999999999999E-3</v>
      </c>
      <c r="K63" s="105">
        <v>95789.5</v>
      </c>
      <c r="L63" s="105">
        <v>297.2</v>
      </c>
      <c r="M63" s="105">
        <v>32.61</v>
      </c>
      <c r="N63" s="1">
        <v>394940</v>
      </c>
      <c r="P63" s="105">
        <v>1.9090000000000001E-3</v>
      </c>
      <c r="Q63" s="105">
        <v>1.9070000000000001E-3</v>
      </c>
      <c r="R63" s="105">
        <v>97408.8</v>
      </c>
      <c r="S63" s="105">
        <v>185.8</v>
      </c>
      <c r="T63" s="105">
        <v>35.630000000000003</v>
      </c>
      <c r="U63" s="105">
        <v>406320</v>
      </c>
      <c r="W63" s="1">
        <f t="shared" si="1"/>
        <v>34.141445972593168</v>
      </c>
    </row>
    <row r="64" spans="2:23" x14ac:dyDescent="0.25">
      <c r="B64" s="105">
        <v>56</v>
      </c>
      <c r="C64" s="135">
        <v>1.3357736735216771E-2</v>
      </c>
      <c r="D64" s="48">
        <f t="shared" si="0"/>
        <v>27.826094795643208</v>
      </c>
      <c r="H64" s="129">
        <v>50</v>
      </c>
      <c r="I64" s="105">
        <v>3.454E-3</v>
      </c>
      <c r="J64" s="105">
        <v>3.4480000000000001E-3</v>
      </c>
      <c r="K64" s="105">
        <v>95492.3</v>
      </c>
      <c r="L64" s="105">
        <v>329.3</v>
      </c>
      <c r="M64" s="105">
        <v>31.71</v>
      </c>
      <c r="N64" s="1">
        <v>404023</v>
      </c>
      <c r="P64" s="105">
        <v>2.2009999999999998E-3</v>
      </c>
      <c r="Q64" s="105">
        <v>2.1979999999999999E-3</v>
      </c>
      <c r="R64" s="105">
        <v>97223.1</v>
      </c>
      <c r="S64" s="105">
        <v>213.7</v>
      </c>
      <c r="T64" s="105">
        <v>34.700000000000003</v>
      </c>
      <c r="U64" s="105">
        <v>416100</v>
      </c>
      <c r="W64" s="1">
        <f t="shared" si="1"/>
        <v>33.227015130657236</v>
      </c>
    </row>
    <row r="65" spans="2:23" x14ac:dyDescent="0.25">
      <c r="B65" s="105">
        <v>57</v>
      </c>
      <c r="C65" s="135">
        <v>1.3799060117807618E-2</v>
      </c>
      <c r="D65" s="48">
        <f t="shared" si="0"/>
        <v>26.94770770763111</v>
      </c>
      <c r="H65" s="129">
        <v>51</v>
      </c>
      <c r="I65" s="105">
        <v>3.6670000000000001E-3</v>
      </c>
      <c r="J65" s="105">
        <v>3.6610000000000002E-3</v>
      </c>
      <c r="K65" s="105">
        <v>95163</v>
      </c>
      <c r="L65" s="105">
        <v>348.4</v>
      </c>
      <c r="M65" s="105">
        <v>30.82</v>
      </c>
      <c r="N65" s="1">
        <v>403097</v>
      </c>
      <c r="P65" s="105">
        <v>2.4039999999999999E-3</v>
      </c>
      <c r="Q65" s="105">
        <v>2.4009999999999999E-3</v>
      </c>
      <c r="R65" s="105">
        <v>97009.3</v>
      </c>
      <c r="S65" s="105">
        <v>232.9</v>
      </c>
      <c r="T65" s="105">
        <v>33.770000000000003</v>
      </c>
      <c r="U65" s="105">
        <v>415151</v>
      </c>
      <c r="W65" s="1">
        <f t="shared" si="1"/>
        <v>32.31672892570468</v>
      </c>
    </row>
    <row r="66" spans="2:23" x14ac:dyDescent="0.25">
      <c r="B66" s="105">
        <v>58</v>
      </c>
      <c r="C66" s="135">
        <v>1.4070626113928611E-2</v>
      </c>
      <c r="D66" s="48">
        <f t="shared" si="0"/>
        <v>26.074249009267145</v>
      </c>
      <c r="H66" s="129">
        <v>52</v>
      </c>
      <c r="I66" s="105">
        <v>3.8210000000000002E-3</v>
      </c>
      <c r="J66" s="105">
        <v>3.8140000000000001E-3</v>
      </c>
      <c r="K66" s="105">
        <v>94814.7</v>
      </c>
      <c r="L66" s="105">
        <v>361.6</v>
      </c>
      <c r="M66" s="105">
        <v>29.93</v>
      </c>
      <c r="N66" s="1">
        <v>410430</v>
      </c>
      <c r="P66" s="105">
        <v>2.4940000000000001E-3</v>
      </c>
      <c r="Q66" s="105">
        <v>2.4910000000000002E-3</v>
      </c>
      <c r="R66" s="105">
        <v>96776.4</v>
      </c>
      <c r="S66" s="105">
        <v>241.1</v>
      </c>
      <c r="T66" s="105">
        <v>32.85</v>
      </c>
      <c r="U66" s="105">
        <v>419196</v>
      </c>
      <c r="W66" s="1">
        <f t="shared" si="1"/>
        <v>31.405426662134506</v>
      </c>
    </row>
    <row r="67" spans="2:23" x14ac:dyDescent="0.25">
      <c r="B67" s="105">
        <v>59</v>
      </c>
      <c r="C67" s="135">
        <v>1.4253007039769278E-2</v>
      </c>
      <c r="D67" s="48">
        <f t="shared" si="0"/>
        <v>25.206922489446981</v>
      </c>
      <c r="H67" s="129">
        <v>53</v>
      </c>
      <c r="I67" s="105">
        <v>4.189E-3</v>
      </c>
      <c r="J67" s="105">
        <v>4.1799999999999997E-3</v>
      </c>
      <c r="K67" s="105">
        <v>94453</v>
      </c>
      <c r="L67" s="105">
        <v>394.8</v>
      </c>
      <c r="M67" s="105">
        <v>29.04</v>
      </c>
      <c r="N67" s="1">
        <v>407359</v>
      </c>
      <c r="P67" s="105">
        <v>2.5850000000000001E-3</v>
      </c>
      <c r="Q67" s="105">
        <v>2.581E-3</v>
      </c>
      <c r="R67" s="105">
        <v>96535.3</v>
      </c>
      <c r="S67" s="105">
        <v>249.2</v>
      </c>
      <c r="T67" s="105">
        <v>31.93</v>
      </c>
      <c r="U67" s="105">
        <v>420844</v>
      </c>
      <c r="W67" s="1">
        <f t="shared" si="1"/>
        <v>30.50852783677432</v>
      </c>
    </row>
    <row r="68" spans="2:23" x14ac:dyDescent="0.25">
      <c r="B68" s="105">
        <v>60</v>
      </c>
      <c r="C68" s="135">
        <v>1.4712619629831857E-2</v>
      </c>
      <c r="D68" s="48">
        <f t="shared" si="0"/>
        <v>24.347423811988968</v>
      </c>
      <c r="H68" s="129">
        <v>54</v>
      </c>
      <c r="I68" s="105">
        <v>4.5030000000000001E-3</v>
      </c>
      <c r="J68" s="105">
        <v>4.4920000000000003E-3</v>
      </c>
      <c r="K68" s="105">
        <v>94058.3</v>
      </c>
      <c r="L68" s="105">
        <v>422.6</v>
      </c>
      <c r="M68" s="105">
        <v>28.16</v>
      </c>
      <c r="N68" s="1">
        <v>409311</v>
      </c>
      <c r="P68" s="105">
        <v>2.9269999999999999E-3</v>
      </c>
      <c r="Q68" s="105">
        <v>2.9229999999999998E-3</v>
      </c>
      <c r="R68" s="105">
        <v>96286.1</v>
      </c>
      <c r="S68" s="105">
        <v>281.5</v>
      </c>
      <c r="T68" s="105">
        <v>31.02</v>
      </c>
      <c r="U68" s="105">
        <v>422430</v>
      </c>
      <c r="W68" s="1">
        <f t="shared" si="1"/>
        <v>29.612555302672344</v>
      </c>
    </row>
    <row r="69" spans="2:23" x14ac:dyDescent="0.25">
      <c r="B69" s="105">
        <v>61</v>
      </c>
      <c r="C69" s="135">
        <v>1.5218328314713194E-2</v>
      </c>
      <c r="D69" s="48">
        <f t="shared" si="0"/>
        <v>23.491699219968801</v>
      </c>
      <c r="H69" s="129">
        <v>55</v>
      </c>
      <c r="I69" s="105">
        <v>4.7410000000000004E-3</v>
      </c>
      <c r="J69" s="105">
        <v>4.7299999999999998E-3</v>
      </c>
      <c r="K69" s="105">
        <v>93635.7</v>
      </c>
      <c r="L69" s="105">
        <v>442.9</v>
      </c>
      <c r="M69" s="105">
        <v>27.29</v>
      </c>
      <c r="N69" s="1">
        <v>405400</v>
      </c>
      <c r="P69" s="105">
        <v>3.1949999999999999E-3</v>
      </c>
      <c r="Q69" s="105">
        <v>3.1900000000000001E-3</v>
      </c>
      <c r="R69" s="105">
        <v>96004.7</v>
      </c>
      <c r="S69" s="105">
        <v>306.2</v>
      </c>
      <c r="T69" s="105">
        <v>30.11</v>
      </c>
      <c r="U69" s="105">
        <v>417699</v>
      </c>
      <c r="W69" s="1">
        <f t="shared" si="1"/>
        <v>28.721068656382769</v>
      </c>
    </row>
    <row r="70" spans="2:23" x14ac:dyDescent="0.25">
      <c r="B70" s="105">
        <v>62</v>
      </c>
      <c r="C70" s="135">
        <v>1.5467320713339195E-2</v>
      </c>
      <c r="D70" s="48">
        <f t="shared" si="0"/>
        <v>22.648717005540259</v>
      </c>
      <c r="H70" s="129">
        <v>56</v>
      </c>
      <c r="I70" s="105">
        <v>5.4869999999999997E-3</v>
      </c>
      <c r="J70" s="105">
        <v>5.4720000000000003E-3</v>
      </c>
      <c r="K70" s="105">
        <v>93192.8</v>
      </c>
      <c r="L70" s="105">
        <v>509.9</v>
      </c>
      <c r="M70" s="105">
        <v>26.41</v>
      </c>
      <c r="N70" s="1">
        <v>395372</v>
      </c>
      <c r="P70" s="105">
        <v>3.5049999999999999E-3</v>
      </c>
      <c r="Q70" s="105">
        <v>3.4979999999999998E-3</v>
      </c>
      <c r="R70" s="105">
        <v>95698.5</v>
      </c>
      <c r="S70" s="105">
        <v>334.8</v>
      </c>
      <c r="T70" s="105">
        <v>29.2</v>
      </c>
      <c r="U70" s="105">
        <v>407513</v>
      </c>
      <c r="W70" s="1">
        <f t="shared" si="1"/>
        <v>27.826094795643208</v>
      </c>
    </row>
    <row r="71" spans="2:23" x14ac:dyDescent="0.25">
      <c r="B71" s="105">
        <v>63</v>
      </c>
      <c r="C71" s="135">
        <v>1.5757519009558397E-2</v>
      </c>
      <c r="D71" s="48">
        <f t="shared" si="0"/>
        <v>21.823925606330096</v>
      </c>
      <c r="H71" s="129">
        <v>57</v>
      </c>
      <c r="I71" s="105">
        <v>5.6550000000000003E-3</v>
      </c>
      <c r="J71" s="105">
        <v>5.6389999999999999E-3</v>
      </c>
      <c r="K71" s="105">
        <v>92682.9</v>
      </c>
      <c r="L71" s="105">
        <v>522.6</v>
      </c>
      <c r="M71" s="105">
        <v>25.56</v>
      </c>
      <c r="N71" s="1">
        <v>386992</v>
      </c>
      <c r="P71" s="105">
        <v>3.8270000000000001E-3</v>
      </c>
      <c r="Q71" s="105">
        <v>3.82E-3</v>
      </c>
      <c r="R71" s="105">
        <v>95363.7</v>
      </c>
      <c r="S71" s="105">
        <v>364.3</v>
      </c>
      <c r="T71" s="105">
        <v>28.3</v>
      </c>
      <c r="U71" s="105">
        <v>397127</v>
      </c>
      <c r="W71" s="1">
        <f t="shared" si="1"/>
        <v>26.94770770763111</v>
      </c>
    </row>
    <row r="72" spans="2:23" x14ac:dyDescent="0.25">
      <c r="B72" s="105">
        <v>64</v>
      </c>
      <c r="C72" s="135">
        <v>1.6044887461735238E-2</v>
      </c>
      <c r="D72" s="48">
        <f t="shared" si="0"/>
        <v>20.998308899172756</v>
      </c>
      <c r="H72" s="129">
        <v>58</v>
      </c>
      <c r="I72" s="105">
        <v>6.2500000000000003E-3</v>
      </c>
      <c r="J72" s="105">
        <v>6.2310000000000004E-3</v>
      </c>
      <c r="K72" s="105">
        <v>92160.3</v>
      </c>
      <c r="L72" s="105">
        <v>574.20000000000005</v>
      </c>
      <c r="M72" s="105">
        <v>24.7</v>
      </c>
      <c r="N72" s="1">
        <v>372260</v>
      </c>
      <c r="P72" s="105">
        <v>4.1009999999999996E-3</v>
      </c>
      <c r="Q72" s="105">
        <v>4.0930000000000003E-3</v>
      </c>
      <c r="R72" s="105">
        <v>94999.4</v>
      </c>
      <c r="S72" s="105">
        <v>388.8</v>
      </c>
      <c r="T72" s="105">
        <v>27.41</v>
      </c>
      <c r="U72" s="105">
        <v>382989</v>
      </c>
      <c r="W72" s="1">
        <f t="shared" si="1"/>
        <v>26.074249009267145</v>
      </c>
    </row>
    <row r="73" spans="2:23" x14ac:dyDescent="0.25">
      <c r="B73" s="105">
        <v>65</v>
      </c>
      <c r="C73" s="135">
        <v>1.6743176597265236E-2</v>
      </c>
      <c r="D73" s="48">
        <f t="shared" ref="D73:D93" si="2">W79</f>
        <v>20.188602270539441</v>
      </c>
      <c r="H73" s="129">
        <v>59</v>
      </c>
      <c r="I73" s="105">
        <v>6.901E-3</v>
      </c>
      <c r="J73" s="105">
        <v>6.8770000000000003E-3</v>
      </c>
      <c r="K73" s="105">
        <v>91586.1</v>
      </c>
      <c r="L73" s="105">
        <v>629.9</v>
      </c>
      <c r="M73" s="105">
        <v>23.85</v>
      </c>
      <c r="N73" s="1">
        <v>355455</v>
      </c>
      <c r="P73" s="105">
        <v>4.5859999999999998E-3</v>
      </c>
      <c r="Q73" s="105">
        <v>4.5750000000000001E-3</v>
      </c>
      <c r="R73" s="105">
        <v>94610.6</v>
      </c>
      <c r="S73" s="105">
        <v>432.9</v>
      </c>
      <c r="T73" s="105">
        <v>26.52</v>
      </c>
      <c r="U73" s="105">
        <v>367324</v>
      </c>
      <c r="W73" s="1">
        <f t="shared" si="1"/>
        <v>25.206922489446981</v>
      </c>
    </row>
    <row r="74" spans="2:23" x14ac:dyDescent="0.25">
      <c r="B74" s="105">
        <v>66</v>
      </c>
      <c r="C74" s="135">
        <v>1.7432043691132756E-2</v>
      </c>
      <c r="D74" s="48">
        <f t="shared" si="2"/>
        <v>19.38150224665241</v>
      </c>
      <c r="H74" s="129">
        <v>60</v>
      </c>
      <c r="I74" s="105">
        <v>7.4770000000000001E-3</v>
      </c>
      <c r="J74" s="105">
        <v>7.4489999999999999E-3</v>
      </c>
      <c r="K74" s="105">
        <v>90956.2</v>
      </c>
      <c r="L74" s="105">
        <v>677.6</v>
      </c>
      <c r="M74" s="105">
        <v>23.01</v>
      </c>
      <c r="N74" s="1">
        <v>346521</v>
      </c>
      <c r="P74" s="105">
        <v>5.0270000000000002E-3</v>
      </c>
      <c r="Q74" s="105">
        <v>5.0140000000000002E-3</v>
      </c>
      <c r="R74" s="105">
        <v>94177.7</v>
      </c>
      <c r="S74" s="105">
        <v>472.2</v>
      </c>
      <c r="T74" s="105">
        <v>25.64</v>
      </c>
      <c r="U74" s="105">
        <v>358544</v>
      </c>
      <c r="W74" s="1">
        <f t="shared" si="1"/>
        <v>24.347423811988968</v>
      </c>
    </row>
    <row r="75" spans="2:23" x14ac:dyDescent="0.25">
      <c r="B75" s="105">
        <v>67</v>
      </c>
      <c r="C75" s="135">
        <v>1.7865781480259454E-2</v>
      </c>
      <c r="D75" s="48">
        <f t="shared" si="2"/>
        <v>18.582291245329586</v>
      </c>
      <c r="H75" s="129">
        <v>61</v>
      </c>
      <c r="I75" s="105">
        <v>8.1259999999999995E-3</v>
      </c>
      <c r="J75" s="105">
        <v>8.0929999999999995E-3</v>
      </c>
      <c r="K75" s="105">
        <v>90278.6</v>
      </c>
      <c r="L75" s="105">
        <v>730.6</v>
      </c>
      <c r="M75" s="105">
        <v>22.18</v>
      </c>
      <c r="N75" s="1">
        <v>338742</v>
      </c>
      <c r="P75" s="105">
        <v>5.3550000000000004E-3</v>
      </c>
      <c r="Q75" s="105">
        <v>5.3410000000000003E-3</v>
      </c>
      <c r="R75" s="105">
        <v>93705.5</v>
      </c>
      <c r="S75" s="105">
        <v>500.4</v>
      </c>
      <c r="T75" s="105">
        <v>24.76</v>
      </c>
      <c r="U75" s="105">
        <v>350333</v>
      </c>
      <c r="W75" s="1">
        <f t="shared" si="1"/>
        <v>23.491699219968801</v>
      </c>
    </row>
    <row r="76" spans="2:23" x14ac:dyDescent="0.25">
      <c r="B76" s="105">
        <v>68</v>
      </c>
      <c r="C76" s="135">
        <v>1.8967945015938435E-2</v>
      </c>
      <c r="D76" s="48">
        <f t="shared" si="2"/>
        <v>17.798287599237717</v>
      </c>
      <c r="H76" s="129">
        <v>62</v>
      </c>
      <c r="I76" s="105">
        <v>9.2409999999999992E-3</v>
      </c>
      <c r="J76" s="105">
        <v>9.1979999999999996E-3</v>
      </c>
      <c r="K76" s="105">
        <v>89548</v>
      </c>
      <c r="L76" s="105">
        <v>823.7</v>
      </c>
      <c r="M76" s="105">
        <v>21.36</v>
      </c>
      <c r="N76" s="1">
        <v>324648</v>
      </c>
      <c r="P76" s="105">
        <v>6.4219999999999998E-3</v>
      </c>
      <c r="Q76" s="105">
        <v>6.4019999999999997E-3</v>
      </c>
      <c r="R76" s="105">
        <v>93205.1</v>
      </c>
      <c r="S76" s="105">
        <v>596.70000000000005</v>
      </c>
      <c r="T76" s="105">
        <v>23.89</v>
      </c>
      <c r="U76" s="105">
        <v>337054</v>
      </c>
      <c r="W76" s="1">
        <f t="shared" si="1"/>
        <v>22.648717005540259</v>
      </c>
    </row>
    <row r="77" spans="2:23" x14ac:dyDescent="0.25">
      <c r="B77" s="105">
        <v>69</v>
      </c>
      <c r="C77" s="135">
        <v>2.0403007795220602E-2</v>
      </c>
      <c r="D77" s="48">
        <f t="shared" si="2"/>
        <v>17.021666481651547</v>
      </c>
      <c r="H77" s="129">
        <v>63</v>
      </c>
      <c r="I77" s="105">
        <v>9.8700000000000003E-3</v>
      </c>
      <c r="J77" s="105">
        <v>9.8219999999999991E-3</v>
      </c>
      <c r="K77" s="105">
        <v>88724.3</v>
      </c>
      <c r="L77" s="105">
        <v>871.4</v>
      </c>
      <c r="M77" s="105">
        <v>20.55</v>
      </c>
      <c r="N77" s="1">
        <v>312135</v>
      </c>
      <c r="P77" s="105">
        <v>6.5170000000000002E-3</v>
      </c>
      <c r="Q77" s="105">
        <v>6.496E-3</v>
      </c>
      <c r="R77" s="105">
        <v>92608.4</v>
      </c>
      <c r="S77" s="105">
        <v>601.6</v>
      </c>
      <c r="T77" s="105">
        <v>23.05</v>
      </c>
      <c r="U77" s="105">
        <v>324317</v>
      </c>
      <c r="W77" s="1">
        <f t="shared" si="1"/>
        <v>21.823925606330096</v>
      </c>
    </row>
    <row r="78" spans="2:23" x14ac:dyDescent="0.25">
      <c r="B78" s="105">
        <v>70</v>
      </c>
      <c r="C78" s="135">
        <v>2.2060570960402655E-2</v>
      </c>
      <c r="D78" s="48">
        <f t="shared" si="2"/>
        <v>16.253225589613898</v>
      </c>
      <c r="H78" s="129">
        <v>64</v>
      </c>
      <c r="I78" s="105">
        <v>1.0851E-2</v>
      </c>
      <c r="J78" s="105">
        <v>1.0792E-2</v>
      </c>
      <c r="K78" s="105">
        <v>87852.9</v>
      </c>
      <c r="L78" s="105">
        <v>948.1</v>
      </c>
      <c r="M78" s="105">
        <v>19.75</v>
      </c>
      <c r="N78" s="1">
        <v>299092</v>
      </c>
      <c r="P78" s="105">
        <v>7.2150000000000001E-3</v>
      </c>
      <c r="Q78" s="105">
        <v>7.1890000000000001E-3</v>
      </c>
      <c r="R78" s="105">
        <v>92006.8</v>
      </c>
      <c r="S78" s="105">
        <v>661.4</v>
      </c>
      <c r="T78" s="105">
        <v>22.19</v>
      </c>
      <c r="U78" s="105">
        <v>313302</v>
      </c>
      <c r="W78" s="1">
        <f t="shared" si="1"/>
        <v>20.998308899172756</v>
      </c>
    </row>
    <row r="79" spans="2:23" x14ac:dyDescent="0.25">
      <c r="B79" s="105">
        <v>71</v>
      </c>
      <c r="C79" s="135">
        <v>2.4527182383614465E-2</v>
      </c>
      <c r="D79" s="48">
        <f t="shared" si="2"/>
        <v>15.495388885227069</v>
      </c>
      <c r="H79" s="129">
        <v>65</v>
      </c>
      <c r="I79" s="105">
        <v>1.2009000000000001E-2</v>
      </c>
      <c r="J79" s="105">
        <v>1.1937E-2</v>
      </c>
      <c r="K79" s="105">
        <v>86904.8</v>
      </c>
      <c r="L79" s="105">
        <v>1037.4000000000001</v>
      </c>
      <c r="M79" s="105">
        <v>18.96</v>
      </c>
      <c r="N79" s="1">
        <v>297830</v>
      </c>
      <c r="P79" s="105">
        <v>7.894E-3</v>
      </c>
      <c r="Q79" s="105">
        <v>7.8630000000000002E-3</v>
      </c>
      <c r="R79" s="105">
        <v>91345.4</v>
      </c>
      <c r="S79" s="105">
        <v>718.3</v>
      </c>
      <c r="T79" s="105">
        <v>21.35</v>
      </c>
      <c r="U79" s="105">
        <v>315064</v>
      </c>
      <c r="W79" s="1">
        <f t="shared" ref="W79:W114" si="3">(M79*N79+T79*U79)/(U79+N79)</f>
        <v>20.188602270539441</v>
      </c>
    </row>
    <row r="80" spans="2:23" x14ac:dyDescent="0.25">
      <c r="B80" s="105">
        <v>72</v>
      </c>
      <c r="C80" s="135">
        <v>2.8016648708566776E-2</v>
      </c>
      <c r="D80" s="48">
        <f t="shared" si="2"/>
        <v>14.742742458490547</v>
      </c>
      <c r="H80" s="129">
        <v>66</v>
      </c>
      <c r="I80" s="105">
        <v>1.3006E-2</v>
      </c>
      <c r="J80" s="105">
        <v>1.2921999999999999E-2</v>
      </c>
      <c r="K80" s="105">
        <v>85867.4</v>
      </c>
      <c r="L80" s="105">
        <v>1109.5999999999999</v>
      </c>
      <c r="M80" s="105">
        <v>18.18</v>
      </c>
      <c r="N80" s="1">
        <v>293332</v>
      </c>
      <c r="P80" s="105">
        <v>8.3199999999999993E-3</v>
      </c>
      <c r="Q80" s="105">
        <v>8.286E-3</v>
      </c>
      <c r="R80" s="105">
        <v>90627.199999999997</v>
      </c>
      <c r="S80" s="105">
        <v>750.9</v>
      </c>
      <c r="T80" s="105">
        <v>20.52</v>
      </c>
      <c r="U80" s="105">
        <v>309565</v>
      </c>
      <c r="W80" s="1">
        <f t="shared" si="3"/>
        <v>19.38150224665241</v>
      </c>
    </row>
    <row r="81" spans="2:23" x14ac:dyDescent="0.25">
      <c r="B81" s="105">
        <v>73</v>
      </c>
      <c r="C81" s="135">
        <v>2.268641157477546E-2</v>
      </c>
      <c r="D81" s="48">
        <f t="shared" si="2"/>
        <v>13.998725548525378</v>
      </c>
      <c r="H81" s="129">
        <v>67</v>
      </c>
      <c r="I81" s="105">
        <v>1.4305999999999999E-2</v>
      </c>
      <c r="J81" s="105">
        <v>1.4205000000000001E-2</v>
      </c>
      <c r="K81" s="105">
        <v>84757.8</v>
      </c>
      <c r="L81" s="105">
        <v>1204</v>
      </c>
      <c r="M81" s="105">
        <v>17.41</v>
      </c>
      <c r="N81" s="1">
        <v>282145</v>
      </c>
      <c r="P81" s="105">
        <v>9.2429999999999995E-3</v>
      </c>
      <c r="Q81" s="105">
        <v>9.1999999999999998E-3</v>
      </c>
      <c r="R81" s="105">
        <v>89876.3</v>
      </c>
      <c r="S81" s="105">
        <v>826.9</v>
      </c>
      <c r="T81" s="105">
        <v>19.68</v>
      </c>
      <c r="U81" s="105">
        <v>301315</v>
      </c>
      <c r="W81" s="1">
        <f t="shared" si="3"/>
        <v>18.582291245329586</v>
      </c>
    </row>
    <row r="82" spans="2:23" x14ac:dyDescent="0.25">
      <c r="B82" s="105">
        <v>74</v>
      </c>
      <c r="C82" s="135">
        <v>2.3053664459155167E-2</v>
      </c>
      <c r="D82" s="48">
        <f t="shared" si="2"/>
        <v>13.285822897357631</v>
      </c>
      <c r="H82" s="129">
        <v>68</v>
      </c>
      <c r="I82" s="105">
        <v>1.5585999999999999E-2</v>
      </c>
      <c r="J82" s="105">
        <v>1.5465E-2</v>
      </c>
      <c r="K82" s="105">
        <v>83553.8</v>
      </c>
      <c r="L82" s="105">
        <v>1292.2</v>
      </c>
      <c r="M82" s="105">
        <v>16.66</v>
      </c>
      <c r="N82" s="1">
        <v>282360</v>
      </c>
      <c r="P82" s="105">
        <v>1.0213E-2</v>
      </c>
      <c r="Q82" s="105">
        <v>1.0161E-2</v>
      </c>
      <c r="R82" s="105">
        <v>89049.4</v>
      </c>
      <c r="S82" s="105">
        <v>904.8</v>
      </c>
      <c r="T82" s="105">
        <v>18.86</v>
      </c>
      <c r="U82" s="105">
        <v>302725</v>
      </c>
      <c r="W82" s="1">
        <f t="shared" si="3"/>
        <v>17.798287599237717</v>
      </c>
    </row>
    <row r="83" spans="2:23" x14ac:dyDescent="0.25">
      <c r="B83" s="105">
        <v>75</v>
      </c>
      <c r="C83" s="135">
        <v>2.4047380427279282E-2</v>
      </c>
      <c r="D83" s="48">
        <f t="shared" si="2"/>
        <v>12.591394392598714</v>
      </c>
      <c r="H83" s="129">
        <v>69</v>
      </c>
      <c r="I83" s="105">
        <v>1.7198000000000001E-2</v>
      </c>
      <c r="J83" s="105">
        <v>1.7051E-2</v>
      </c>
      <c r="K83" s="105">
        <v>82261.7</v>
      </c>
      <c r="L83" s="105">
        <v>1402.6</v>
      </c>
      <c r="M83" s="105">
        <v>15.91</v>
      </c>
      <c r="N83" s="1">
        <v>285697</v>
      </c>
      <c r="P83" s="105">
        <v>1.1136999999999999E-2</v>
      </c>
      <c r="Q83" s="105">
        <v>1.1076000000000001E-2</v>
      </c>
      <c r="R83" s="105">
        <v>88144.5</v>
      </c>
      <c r="S83" s="105">
        <v>976.3</v>
      </c>
      <c r="T83" s="105">
        <v>18.05</v>
      </c>
      <c r="U83" s="105">
        <v>308849</v>
      </c>
      <c r="W83" s="1">
        <f t="shared" si="3"/>
        <v>17.021666481651547</v>
      </c>
    </row>
    <row r="84" spans="2:23" x14ac:dyDescent="0.25">
      <c r="B84" s="105">
        <v>76</v>
      </c>
      <c r="C84" s="135">
        <v>2.3333646244497765E-2</v>
      </c>
      <c r="D84" s="48">
        <f t="shared" si="2"/>
        <v>11.902857299839564</v>
      </c>
      <c r="H84" s="129">
        <v>70</v>
      </c>
      <c r="I84" s="105">
        <v>1.8172000000000001E-2</v>
      </c>
      <c r="J84" s="105">
        <v>1.8009000000000001E-2</v>
      </c>
      <c r="K84" s="105">
        <v>80859</v>
      </c>
      <c r="L84" s="105">
        <v>1456.2</v>
      </c>
      <c r="M84" s="105">
        <v>15.18</v>
      </c>
      <c r="N84" s="1">
        <v>292274</v>
      </c>
      <c r="P84" s="105">
        <v>1.2546E-2</v>
      </c>
      <c r="Q84" s="105">
        <v>1.2468E-2</v>
      </c>
      <c r="R84" s="105">
        <v>87168.3</v>
      </c>
      <c r="S84" s="105">
        <v>1086.8</v>
      </c>
      <c r="T84" s="105">
        <v>17.25</v>
      </c>
      <c r="U84" s="105">
        <v>314691</v>
      </c>
      <c r="W84" s="1">
        <f t="shared" si="3"/>
        <v>16.253225589613898</v>
      </c>
    </row>
    <row r="85" spans="2:23" x14ac:dyDescent="0.25">
      <c r="B85" s="105">
        <v>77</v>
      </c>
      <c r="C85" s="135">
        <v>2.1731870294354826E-2</v>
      </c>
      <c r="D85" s="48">
        <f t="shared" si="2"/>
        <v>11.233124210988528</v>
      </c>
      <c r="H85" s="129">
        <v>71</v>
      </c>
      <c r="I85" s="105">
        <v>2.0572E-2</v>
      </c>
      <c r="J85" s="105">
        <v>2.0362000000000002E-2</v>
      </c>
      <c r="K85" s="105">
        <v>79402.899999999994</v>
      </c>
      <c r="L85" s="105">
        <v>1616.8</v>
      </c>
      <c r="M85" s="105">
        <v>14.45</v>
      </c>
      <c r="N85" s="1">
        <v>305799</v>
      </c>
      <c r="P85" s="105">
        <v>1.3164E-2</v>
      </c>
      <c r="Q85" s="105">
        <v>1.3077999999999999E-2</v>
      </c>
      <c r="R85" s="105">
        <v>86081.5</v>
      </c>
      <c r="S85" s="105">
        <v>1125.8</v>
      </c>
      <c r="T85" s="105">
        <v>16.46</v>
      </c>
      <c r="U85" s="105">
        <v>331407</v>
      </c>
      <c r="W85" s="1">
        <f t="shared" si="3"/>
        <v>15.495388885227069</v>
      </c>
    </row>
    <row r="86" spans="2:23" x14ac:dyDescent="0.25">
      <c r="B86" s="105">
        <v>78</v>
      </c>
      <c r="C86" s="135">
        <v>2.0338267614926821E-2</v>
      </c>
      <c r="D86" s="48">
        <f t="shared" si="2"/>
        <v>10.582809466173494</v>
      </c>
      <c r="H86" s="129">
        <v>72</v>
      </c>
      <c r="I86" s="105">
        <v>2.1291000000000001E-2</v>
      </c>
      <c r="J86" s="105">
        <v>2.1066999999999999E-2</v>
      </c>
      <c r="K86" s="105">
        <v>77786</v>
      </c>
      <c r="L86" s="105">
        <v>1638.7</v>
      </c>
      <c r="M86" s="105">
        <v>13.74</v>
      </c>
      <c r="N86" s="1">
        <v>329666</v>
      </c>
      <c r="P86" s="105">
        <v>1.4537E-2</v>
      </c>
      <c r="Q86" s="105">
        <v>1.4432E-2</v>
      </c>
      <c r="R86" s="105">
        <v>84955.7</v>
      </c>
      <c r="S86" s="105">
        <v>1226.0999999999999</v>
      </c>
      <c r="T86" s="105">
        <v>15.67</v>
      </c>
      <c r="U86" s="105">
        <v>356503</v>
      </c>
      <c r="W86" s="1">
        <f t="shared" si="3"/>
        <v>14.742742458490547</v>
      </c>
    </row>
    <row r="87" spans="2:23" x14ac:dyDescent="0.25">
      <c r="B87" s="105">
        <v>79</v>
      </c>
      <c r="C87" s="135">
        <v>2.2019166273559806E-2</v>
      </c>
      <c r="D87" s="48">
        <f t="shared" si="2"/>
        <v>9.962424281029822</v>
      </c>
      <c r="H87" s="129">
        <v>73</v>
      </c>
      <c r="I87" s="105">
        <v>2.5038999999999999E-2</v>
      </c>
      <c r="J87" s="105">
        <v>2.4729000000000001E-2</v>
      </c>
      <c r="K87" s="105">
        <v>76147.3</v>
      </c>
      <c r="L87" s="105">
        <v>1883.1</v>
      </c>
      <c r="M87" s="105">
        <v>13.02</v>
      </c>
      <c r="N87" s="1">
        <v>249941</v>
      </c>
      <c r="P87" s="105">
        <v>1.7337000000000002E-2</v>
      </c>
      <c r="Q87" s="105">
        <v>1.7187999999999998E-2</v>
      </c>
      <c r="R87" s="105">
        <v>83729.600000000006</v>
      </c>
      <c r="S87" s="105">
        <v>1439.2</v>
      </c>
      <c r="T87" s="105">
        <v>14.89</v>
      </c>
      <c r="U87" s="105">
        <v>274465</v>
      </c>
      <c r="W87" s="1">
        <f t="shared" si="3"/>
        <v>13.998725548525378</v>
      </c>
    </row>
    <row r="88" spans="2:23" x14ac:dyDescent="0.25">
      <c r="B88" s="105">
        <v>80</v>
      </c>
      <c r="C88" s="135">
        <v>2.2647518095676195E-2</v>
      </c>
      <c r="D88" s="48">
        <f t="shared" si="2"/>
        <v>9.3545328216176102</v>
      </c>
      <c r="H88" s="129">
        <v>74</v>
      </c>
      <c r="I88" s="105">
        <v>2.7944E-2</v>
      </c>
      <c r="J88" s="105">
        <v>2.7559E-2</v>
      </c>
      <c r="K88" s="105">
        <v>74264.3</v>
      </c>
      <c r="L88" s="105">
        <v>2046.6</v>
      </c>
      <c r="M88" s="105">
        <v>12.34</v>
      </c>
      <c r="N88" s="1">
        <v>239106</v>
      </c>
      <c r="P88" s="105">
        <v>1.9067000000000001E-2</v>
      </c>
      <c r="Q88" s="105">
        <v>1.8887000000000001E-2</v>
      </c>
      <c r="R88" s="105">
        <v>82290.399999999994</v>
      </c>
      <c r="S88" s="105">
        <v>1554.2</v>
      </c>
      <c r="T88" s="105">
        <v>14.14</v>
      </c>
      <c r="U88" s="105">
        <v>264760</v>
      </c>
      <c r="W88" s="1">
        <f t="shared" si="3"/>
        <v>13.285822897357631</v>
      </c>
    </row>
    <row r="89" spans="2:23" x14ac:dyDescent="0.25">
      <c r="B89" s="105">
        <v>81</v>
      </c>
      <c r="C89" s="135">
        <v>2.2748296699144778E-2</v>
      </c>
      <c r="D89" s="48">
        <f t="shared" si="2"/>
        <v>8.7758584219951548</v>
      </c>
      <c r="H89" s="129">
        <v>75</v>
      </c>
      <c r="I89" s="105">
        <v>3.0932000000000001E-2</v>
      </c>
      <c r="J89" s="105">
        <v>3.0460999999999998E-2</v>
      </c>
      <c r="K89" s="105">
        <v>72217.600000000006</v>
      </c>
      <c r="L89" s="105">
        <v>2199.8000000000002</v>
      </c>
      <c r="M89" s="105">
        <v>11.68</v>
      </c>
      <c r="N89" s="1">
        <v>234760</v>
      </c>
      <c r="P89" s="105">
        <v>2.0632000000000001E-2</v>
      </c>
      <c r="Q89" s="105">
        <v>2.0421000000000002E-2</v>
      </c>
      <c r="R89" s="105">
        <v>80736.3</v>
      </c>
      <c r="S89" s="105">
        <v>1648.7</v>
      </c>
      <c r="T89" s="105">
        <v>13.41</v>
      </c>
      <c r="U89" s="105">
        <v>261370</v>
      </c>
      <c r="W89" s="1">
        <f t="shared" si="3"/>
        <v>12.591394392598714</v>
      </c>
    </row>
    <row r="90" spans="2:23" x14ac:dyDescent="0.25">
      <c r="B90" s="105">
        <v>82</v>
      </c>
      <c r="C90" s="135">
        <v>2.2268489828407293E-2</v>
      </c>
      <c r="D90" s="48">
        <f t="shared" si="2"/>
        <v>8.2096526843505995</v>
      </c>
      <c r="H90" s="129">
        <v>76</v>
      </c>
      <c r="I90" s="105">
        <v>3.4129E-2</v>
      </c>
      <c r="J90" s="105">
        <v>3.3556999999999997E-2</v>
      </c>
      <c r="K90" s="105">
        <v>70017.8</v>
      </c>
      <c r="L90" s="105">
        <v>2349.6</v>
      </c>
      <c r="M90" s="105">
        <v>11.03</v>
      </c>
      <c r="N90" s="1">
        <v>212840</v>
      </c>
      <c r="P90" s="105">
        <v>2.3359999999999999E-2</v>
      </c>
      <c r="Q90" s="105">
        <v>2.3089999999999999E-2</v>
      </c>
      <c r="R90" s="105">
        <v>79087.5</v>
      </c>
      <c r="S90" s="105">
        <v>1826.2</v>
      </c>
      <c r="T90" s="105">
        <v>12.67</v>
      </c>
      <c r="U90" s="105">
        <v>242170</v>
      </c>
      <c r="W90" s="1">
        <f t="shared" si="3"/>
        <v>11.902857299839564</v>
      </c>
    </row>
    <row r="91" spans="2:23" x14ac:dyDescent="0.25">
      <c r="B91" s="105">
        <v>83</v>
      </c>
      <c r="C91" s="135">
        <v>2.1667984840064668E-2</v>
      </c>
      <c r="D91" s="48">
        <f t="shared" si="2"/>
        <v>7.6628007384911951</v>
      </c>
      <c r="H91" s="129">
        <v>77</v>
      </c>
      <c r="I91" s="105">
        <v>3.7727999999999998E-2</v>
      </c>
      <c r="J91" s="105">
        <v>3.7028999999999999E-2</v>
      </c>
      <c r="K91" s="105">
        <v>67668.3</v>
      </c>
      <c r="L91" s="105">
        <v>2505.6999999999998</v>
      </c>
      <c r="M91" s="105">
        <v>10.39</v>
      </c>
      <c r="N91" s="1">
        <v>185570</v>
      </c>
      <c r="P91" s="105">
        <v>2.6613000000000001E-2</v>
      </c>
      <c r="Q91" s="105">
        <v>2.6263999999999999E-2</v>
      </c>
      <c r="R91" s="105">
        <v>77261.399999999994</v>
      </c>
      <c r="S91" s="105">
        <v>2029.2</v>
      </c>
      <c r="T91" s="105">
        <v>11.96</v>
      </c>
      <c r="U91" s="105">
        <v>215248</v>
      </c>
      <c r="W91" s="1">
        <f t="shared" si="3"/>
        <v>11.233124210988528</v>
      </c>
    </row>
    <row r="92" spans="2:23" x14ac:dyDescent="0.25">
      <c r="B92" s="105">
        <v>84</v>
      </c>
      <c r="C92" s="135">
        <v>2.0968443187421998E-2</v>
      </c>
      <c r="D92" s="48">
        <f t="shared" si="2"/>
        <v>7.1394835371151935</v>
      </c>
      <c r="H92" s="129">
        <v>78</v>
      </c>
      <c r="I92" s="105">
        <v>4.4283000000000003E-2</v>
      </c>
      <c r="J92" s="105">
        <v>4.3323E-2</v>
      </c>
      <c r="K92" s="105">
        <v>65162.6</v>
      </c>
      <c r="L92" s="105">
        <v>2823.1</v>
      </c>
      <c r="M92" s="105">
        <v>9.77</v>
      </c>
      <c r="N92" s="1">
        <v>162379</v>
      </c>
      <c r="P92" s="105">
        <v>3.0557000000000001E-2</v>
      </c>
      <c r="Q92" s="105">
        <v>3.0098E-2</v>
      </c>
      <c r="R92" s="105">
        <v>75232.2</v>
      </c>
      <c r="S92" s="105">
        <v>2264.3000000000002</v>
      </c>
      <c r="T92" s="105">
        <v>11.27</v>
      </c>
      <c r="U92" s="105">
        <v>192062</v>
      </c>
      <c r="W92" s="1">
        <f t="shared" si="3"/>
        <v>10.582809466173494</v>
      </c>
    </row>
    <row r="93" spans="2:23" x14ac:dyDescent="0.25">
      <c r="B93" s="105">
        <v>85</v>
      </c>
      <c r="C93" s="135">
        <v>0.22277520401636</v>
      </c>
      <c r="D93" s="48">
        <f t="shared" si="2"/>
        <v>6.6533385627330768</v>
      </c>
      <c r="H93" s="129">
        <v>79</v>
      </c>
      <c r="I93" s="105">
        <v>4.8362000000000002E-2</v>
      </c>
      <c r="J93" s="105">
        <v>4.7219999999999998E-2</v>
      </c>
      <c r="K93" s="105">
        <v>62339.5</v>
      </c>
      <c r="L93" s="105">
        <v>2943.7</v>
      </c>
      <c r="M93" s="105">
        <v>9.19</v>
      </c>
      <c r="N93" s="1">
        <v>164663</v>
      </c>
      <c r="P93" s="105">
        <v>3.4805000000000003E-2</v>
      </c>
      <c r="Q93" s="105">
        <v>3.4209999999999997E-2</v>
      </c>
      <c r="R93" s="105">
        <v>72967.899999999994</v>
      </c>
      <c r="S93" s="105">
        <v>2496.1999999999998</v>
      </c>
      <c r="T93" s="105">
        <v>10.61</v>
      </c>
      <c r="U93" s="105">
        <v>196409</v>
      </c>
      <c r="W93" s="1">
        <f t="shared" si="3"/>
        <v>9.962424281029822</v>
      </c>
    </row>
    <row r="94" spans="2:23" x14ac:dyDescent="0.25">
      <c r="H94" s="129">
        <v>80</v>
      </c>
      <c r="I94" s="105">
        <v>5.4561999999999999E-2</v>
      </c>
      <c r="J94" s="105">
        <v>5.3113E-2</v>
      </c>
      <c r="K94" s="105">
        <v>59395.8</v>
      </c>
      <c r="L94" s="105">
        <v>3154.7</v>
      </c>
      <c r="M94" s="105">
        <v>8.6199999999999992</v>
      </c>
      <c r="N94" s="1">
        <v>158350</v>
      </c>
      <c r="P94" s="105">
        <v>3.8690000000000002E-2</v>
      </c>
      <c r="Q94" s="105">
        <v>3.7955000000000003E-2</v>
      </c>
      <c r="R94" s="105">
        <v>70471.7</v>
      </c>
      <c r="S94" s="105">
        <v>2674.8</v>
      </c>
      <c r="T94" s="105">
        <v>9.9600000000000009</v>
      </c>
      <c r="U94" s="105">
        <v>192105</v>
      </c>
      <c r="W94" s="1">
        <f t="shared" si="3"/>
        <v>9.3545328216176102</v>
      </c>
    </row>
    <row r="95" spans="2:23" x14ac:dyDescent="0.25">
      <c r="H95" s="129">
        <v>81</v>
      </c>
      <c r="I95" s="105">
        <v>5.9847999999999998E-2</v>
      </c>
      <c r="J95" s="105">
        <v>5.8109000000000001E-2</v>
      </c>
      <c r="K95" s="105">
        <v>56241.2</v>
      </c>
      <c r="L95" s="105">
        <v>3268.1</v>
      </c>
      <c r="M95" s="105">
        <v>8.08</v>
      </c>
      <c r="N95" s="1">
        <v>148761</v>
      </c>
      <c r="P95" s="105">
        <v>4.3454E-2</v>
      </c>
      <c r="Q95" s="105">
        <v>4.2529999999999998E-2</v>
      </c>
      <c r="R95" s="105">
        <v>67796.899999999994</v>
      </c>
      <c r="S95" s="105">
        <v>2883.4</v>
      </c>
      <c r="T95" s="105">
        <v>9.34</v>
      </c>
      <c r="U95" s="105">
        <v>183494</v>
      </c>
      <c r="W95" s="1">
        <f t="shared" si="3"/>
        <v>8.7758584219951548</v>
      </c>
    </row>
    <row r="96" spans="2:23" x14ac:dyDescent="0.25">
      <c r="H96" s="129">
        <v>82</v>
      </c>
      <c r="I96" s="105">
        <v>6.6975000000000007E-2</v>
      </c>
      <c r="J96" s="105">
        <v>6.4805000000000001E-2</v>
      </c>
      <c r="K96" s="105">
        <v>52973</v>
      </c>
      <c r="L96" s="105">
        <v>3432.9</v>
      </c>
      <c r="M96" s="105">
        <v>7.55</v>
      </c>
      <c r="N96" s="1">
        <v>135371</v>
      </c>
      <c r="P96" s="105">
        <v>4.9042000000000002E-2</v>
      </c>
      <c r="Q96" s="105">
        <v>4.7869000000000002E-2</v>
      </c>
      <c r="R96" s="105">
        <v>64913.5</v>
      </c>
      <c r="S96" s="105">
        <v>3107.3</v>
      </c>
      <c r="T96" s="105">
        <v>8.73</v>
      </c>
      <c r="U96" s="105">
        <v>171612</v>
      </c>
      <c r="W96" s="1">
        <f t="shared" si="3"/>
        <v>8.2096526843505995</v>
      </c>
    </row>
    <row r="97" spans="8:23" x14ac:dyDescent="0.25">
      <c r="H97" s="129">
        <v>83</v>
      </c>
      <c r="I97" s="105">
        <v>7.6142000000000001E-2</v>
      </c>
      <c r="J97" s="105">
        <v>7.3348999999999998E-2</v>
      </c>
      <c r="K97" s="105">
        <v>49540.1</v>
      </c>
      <c r="L97" s="105">
        <v>3633.7</v>
      </c>
      <c r="M97" s="105">
        <v>7.04</v>
      </c>
      <c r="N97" s="1">
        <v>122422</v>
      </c>
      <c r="P97" s="105">
        <v>5.5954999999999998E-2</v>
      </c>
      <c r="Q97" s="105">
        <v>5.4432000000000001E-2</v>
      </c>
      <c r="R97" s="105">
        <v>61806.2</v>
      </c>
      <c r="S97" s="105">
        <v>3364.3</v>
      </c>
      <c r="T97" s="105">
        <v>8.14</v>
      </c>
      <c r="U97" s="105">
        <v>159775</v>
      </c>
      <c r="W97" s="1">
        <f t="shared" si="3"/>
        <v>7.6628007384911951</v>
      </c>
    </row>
    <row r="98" spans="8:23" x14ac:dyDescent="0.25">
      <c r="H98" s="129">
        <v>84</v>
      </c>
      <c r="I98" s="105">
        <v>8.6063000000000001E-2</v>
      </c>
      <c r="J98" s="105">
        <v>8.2513000000000003E-2</v>
      </c>
      <c r="K98" s="105">
        <v>45906.400000000001</v>
      </c>
      <c r="L98" s="105">
        <v>3787.9</v>
      </c>
      <c r="M98" s="105">
        <v>6.55</v>
      </c>
      <c r="N98" s="1">
        <v>110254</v>
      </c>
      <c r="P98" s="105">
        <v>6.3700999999999994E-2</v>
      </c>
      <c r="Q98" s="105">
        <v>6.1734999999999998E-2</v>
      </c>
      <c r="R98" s="105">
        <v>58441.9</v>
      </c>
      <c r="S98" s="105">
        <v>3607.9</v>
      </c>
      <c r="T98" s="105">
        <v>7.58</v>
      </c>
      <c r="U98" s="105">
        <v>147538</v>
      </c>
      <c r="W98" s="1">
        <f t="shared" si="3"/>
        <v>7.1394835371151935</v>
      </c>
    </row>
    <row r="99" spans="8:23" x14ac:dyDescent="0.25">
      <c r="H99" s="129">
        <v>85</v>
      </c>
      <c r="I99" s="105">
        <v>9.7424999999999998E-2</v>
      </c>
      <c r="J99" s="105">
        <v>9.2898999999999995E-2</v>
      </c>
      <c r="K99" s="105">
        <v>42118.5</v>
      </c>
      <c r="L99" s="105">
        <v>3912.8</v>
      </c>
      <c r="M99" s="105">
        <v>6.1</v>
      </c>
      <c r="N99" s="1">
        <v>95281</v>
      </c>
      <c r="P99" s="105">
        <v>7.2923000000000002E-2</v>
      </c>
      <c r="Q99" s="105">
        <v>7.0357000000000003E-2</v>
      </c>
      <c r="R99" s="105">
        <v>54834</v>
      </c>
      <c r="S99" s="105">
        <v>3858</v>
      </c>
      <c r="T99" s="105">
        <v>7.05</v>
      </c>
      <c r="U99" s="105">
        <v>132916</v>
      </c>
      <c r="W99" s="1">
        <f t="shared" si="3"/>
        <v>6.6533385627330768</v>
      </c>
    </row>
    <row r="100" spans="8:23" x14ac:dyDescent="0.25">
      <c r="H100" s="129">
        <v>86</v>
      </c>
      <c r="I100" s="105">
        <v>0.108894</v>
      </c>
      <c r="J100" s="105">
        <v>0.103271</v>
      </c>
      <c r="K100" s="105">
        <v>38205.800000000003</v>
      </c>
      <c r="L100" s="105">
        <v>3945.6</v>
      </c>
      <c r="M100" s="105">
        <v>5.67</v>
      </c>
      <c r="N100" s="1">
        <v>84226</v>
      </c>
      <c r="P100" s="105">
        <v>8.4041000000000005E-2</v>
      </c>
      <c r="Q100" s="105">
        <v>8.0652000000000001E-2</v>
      </c>
      <c r="R100" s="105">
        <v>50976</v>
      </c>
      <c r="S100" s="105">
        <v>4111.3</v>
      </c>
      <c r="T100" s="105">
        <v>6.54</v>
      </c>
      <c r="U100" s="105">
        <v>121951</v>
      </c>
      <c r="W100" s="1">
        <f t="shared" si="3"/>
        <v>6.1845936258651548</v>
      </c>
    </row>
    <row r="101" spans="8:23" x14ac:dyDescent="0.25">
      <c r="H101" s="129">
        <v>87</v>
      </c>
      <c r="I101" s="105">
        <v>0.120921</v>
      </c>
      <c r="J101" s="105">
        <v>0.114027</v>
      </c>
      <c r="K101" s="105">
        <v>34260.199999999997</v>
      </c>
      <c r="L101" s="105">
        <v>3906.6</v>
      </c>
      <c r="M101" s="105">
        <v>5.27</v>
      </c>
      <c r="N101" s="1">
        <v>74839</v>
      </c>
      <c r="P101" s="105">
        <v>9.4183000000000003E-2</v>
      </c>
      <c r="Q101" s="105">
        <v>8.9948E-2</v>
      </c>
      <c r="R101" s="105">
        <v>46864.7</v>
      </c>
      <c r="S101" s="105">
        <v>4215.3999999999996</v>
      </c>
      <c r="T101" s="105">
        <v>6.07</v>
      </c>
      <c r="U101" s="105">
        <v>113232</v>
      </c>
      <c r="W101" s="1">
        <f t="shared" si="3"/>
        <v>5.7516563957228923</v>
      </c>
    </row>
    <row r="102" spans="8:23" x14ac:dyDescent="0.25">
      <c r="H102" s="129">
        <v>88</v>
      </c>
      <c r="I102" s="105">
        <v>0.13936000000000001</v>
      </c>
      <c r="J102" s="105">
        <v>0.13028200000000001</v>
      </c>
      <c r="K102" s="105">
        <v>30353.599999999999</v>
      </c>
      <c r="L102" s="105">
        <v>3954.5</v>
      </c>
      <c r="M102" s="105">
        <v>4.88</v>
      </c>
      <c r="N102" s="1">
        <v>64453</v>
      </c>
      <c r="P102" s="105">
        <v>0.10732999999999999</v>
      </c>
      <c r="Q102" s="105">
        <v>0.101864</v>
      </c>
      <c r="R102" s="105">
        <v>42649.3</v>
      </c>
      <c r="S102" s="105">
        <v>4344.3999999999996</v>
      </c>
      <c r="T102" s="105">
        <v>5.63</v>
      </c>
      <c r="U102" s="105">
        <v>102766</v>
      </c>
      <c r="W102" s="1">
        <f t="shared" si="3"/>
        <v>5.3409195127347964</v>
      </c>
    </row>
    <row r="103" spans="8:23" x14ac:dyDescent="0.25">
      <c r="H103" s="129">
        <v>89</v>
      </c>
      <c r="I103" s="105">
        <v>0.157716</v>
      </c>
      <c r="J103" s="105">
        <v>0.14618800000000001</v>
      </c>
      <c r="K103" s="105">
        <v>26399.1</v>
      </c>
      <c r="L103" s="105">
        <v>3859.2</v>
      </c>
      <c r="M103" s="105">
        <v>4.54</v>
      </c>
      <c r="N103" s="1">
        <v>53447</v>
      </c>
      <c r="P103" s="105">
        <v>0.121087</v>
      </c>
      <c r="Q103" s="105">
        <v>0.114175</v>
      </c>
      <c r="R103" s="105">
        <v>38304.9</v>
      </c>
      <c r="S103" s="105">
        <v>4373.3999999999996</v>
      </c>
      <c r="T103" s="105">
        <v>5.21</v>
      </c>
      <c r="U103" s="105">
        <v>90545</v>
      </c>
      <c r="W103" s="1">
        <f t="shared" si="3"/>
        <v>4.9613091699538865</v>
      </c>
    </row>
    <row r="104" spans="8:23" x14ac:dyDescent="0.25">
      <c r="H104" s="129">
        <v>90</v>
      </c>
      <c r="I104" s="105">
        <v>0.166745</v>
      </c>
      <c r="J104" s="105">
        <v>0.15391299999999999</v>
      </c>
      <c r="K104" s="105">
        <v>22539.9</v>
      </c>
      <c r="L104" s="105">
        <v>3469.2</v>
      </c>
      <c r="M104" s="105">
        <v>4.2300000000000004</v>
      </c>
      <c r="N104" s="1">
        <v>44649</v>
      </c>
      <c r="P104" s="105">
        <v>0.139399</v>
      </c>
      <c r="Q104" s="105">
        <v>0.13031599999999999</v>
      </c>
      <c r="R104" s="105">
        <v>33931.5</v>
      </c>
      <c r="S104" s="105">
        <v>4421.8</v>
      </c>
      <c r="T104" s="105">
        <v>4.8099999999999996</v>
      </c>
      <c r="U104" s="105">
        <v>76683</v>
      </c>
      <c r="W104" s="1">
        <f t="shared" si="3"/>
        <v>4.5965656216002371</v>
      </c>
    </row>
    <row r="105" spans="8:23" x14ac:dyDescent="0.25">
      <c r="H105" s="129">
        <v>91</v>
      </c>
      <c r="I105" s="105">
        <v>0.19039600000000001</v>
      </c>
      <c r="J105" s="105">
        <v>0.173846</v>
      </c>
      <c r="K105" s="105">
        <v>19070.7</v>
      </c>
      <c r="L105" s="105">
        <v>3315.4</v>
      </c>
      <c r="M105" s="105">
        <v>3.91</v>
      </c>
      <c r="N105" s="1">
        <v>35010</v>
      </c>
      <c r="P105" s="105">
        <v>0.15606700000000001</v>
      </c>
      <c r="Q105" s="105">
        <v>0.14477000000000001</v>
      </c>
      <c r="R105" s="105">
        <v>29509.7</v>
      </c>
      <c r="S105" s="105">
        <v>4272.1000000000004</v>
      </c>
      <c r="T105" s="105">
        <v>4.46</v>
      </c>
      <c r="U105" s="105">
        <v>64342</v>
      </c>
      <c r="W105" s="1">
        <f t="shared" si="3"/>
        <v>4.2661891054030123</v>
      </c>
    </row>
    <row r="106" spans="8:23" x14ac:dyDescent="0.25">
      <c r="H106" s="129">
        <v>92</v>
      </c>
      <c r="I106" s="105">
        <v>0.20769699999999999</v>
      </c>
      <c r="J106" s="105">
        <v>0.18815699999999999</v>
      </c>
      <c r="K106" s="105">
        <v>15755.3</v>
      </c>
      <c r="L106" s="105">
        <v>2964.5</v>
      </c>
      <c r="M106" s="105">
        <v>3.62</v>
      </c>
      <c r="N106" s="1">
        <v>27765</v>
      </c>
      <c r="P106" s="105">
        <v>0.17469799999999999</v>
      </c>
      <c r="Q106" s="105">
        <v>0.160664</v>
      </c>
      <c r="R106" s="105">
        <v>25237.599999999999</v>
      </c>
      <c r="S106" s="105">
        <v>4054.8</v>
      </c>
      <c r="T106" s="105">
        <v>4.13</v>
      </c>
      <c r="U106" s="105">
        <v>53999</v>
      </c>
      <c r="W106" s="1">
        <f t="shared" si="3"/>
        <v>3.9568168142458782</v>
      </c>
    </row>
    <row r="107" spans="8:23" x14ac:dyDescent="0.25">
      <c r="H107" s="129">
        <v>93</v>
      </c>
      <c r="I107" s="105">
        <v>0.233399</v>
      </c>
      <c r="J107" s="105">
        <v>0.209008</v>
      </c>
      <c r="K107" s="105">
        <v>12790.9</v>
      </c>
      <c r="L107" s="105">
        <v>2673.4</v>
      </c>
      <c r="M107" s="105">
        <v>3.35</v>
      </c>
      <c r="N107" s="1">
        <v>21156</v>
      </c>
      <c r="P107" s="105">
        <v>0.19157399999999999</v>
      </c>
      <c r="Q107" s="105">
        <v>0.17482800000000001</v>
      </c>
      <c r="R107" s="105">
        <v>21182.799999999999</v>
      </c>
      <c r="S107" s="105">
        <v>3703.3</v>
      </c>
      <c r="T107" s="105">
        <v>3.83</v>
      </c>
      <c r="U107" s="105">
        <v>44431</v>
      </c>
      <c r="W107" s="1">
        <f t="shared" si="3"/>
        <v>3.6751693170902775</v>
      </c>
    </row>
    <row r="108" spans="8:23" x14ac:dyDescent="0.25">
      <c r="H108" s="129">
        <v>94</v>
      </c>
      <c r="I108" s="105">
        <v>0.264351</v>
      </c>
      <c r="J108" s="105">
        <v>0.233489</v>
      </c>
      <c r="K108" s="105">
        <v>10117.5</v>
      </c>
      <c r="L108" s="105">
        <v>2362.3000000000002</v>
      </c>
      <c r="M108" s="105">
        <v>3.1</v>
      </c>
      <c r="N108" s="1">
        <v>15436</v>
      </c>
      <c r="P108" s="105">
        <v>0.214425</v>
      </c>
      <c r="Q108" s="105">
        <v>0.193662</v>
      </c>
      <c r="R108" s="105">
        <v>17479.400000000001</v>
      </c>
      <c r="S108" s="105">
        <v>3385.1</v>
      </c>
      <c r="T108" s="105">
        <v>3.53</v>
      </c>
      <c r="U108" s="105">
        <v>35760</v>
      </c>
      <c r="W108" s="1">
        <f t="shared" si="3"/>
        <v>3.4003515899679662</v>
      </c>
    </row>
    <row r="109" spans="8:23" x14ac:dyDescent="0.25">
      <c r="H109" s="129">
        <v>95</v>
      </c>
      <c r="I109" s="105">
        <v>0.28709099999999999</v>
      </c>
      <c r="J109" s="105">
        <v>0.251054</v>
      </c>
      <c r="K109" s="105">
        <v>7755.1</v>
      </c>
      <c r="L109" s="105">
        <v>1947</v>
      </c>
      <c r="M109" s="105">
        <v>2.89</v>
      </c>
      <c r="N109" s="1">
        <v>11063</v>
      </c>
      <c r="P109" s="105">
        <v>0.24363499999999999</v>
      </c>
      <c r="Q109" s="105">
        <v>0.21717900000000001</v>
      </c>
      <c r="R109" s="105">
        <v>14094.3</v>
      </c>
      <c r="S109" s="105">
        <v>3061</v>
      </c>
      <c r="T109" s="105">
        <v>3.26</v>
      </c>
      <c r="U109" s="105">
        <v>27954</v>
      </c>
      <c r="W109" s="1">
        <f t="shared" si="3"/>
        <v>3.1550890637414457</v>
      </c>
    </row>
    <row r="110" spans="8:23" x14ac:dyDescent="0.25">
      <c r="H110" s="129">
        <v>96</v>
      </c>
      <c r="I110" s="105">
        <v>0.317747</v>
      </c>
      <c r="J110" s="105">
        <v>0.27418599999999999</v>
      </c>
      <c r="K110" s="105">
        <v>5808.2</v>
      </c>
      <c r="L110" s="105">
        <v>1592.5</v>
      </c>
      <c r="M110" s="105">
        <v>2.69</v>
      </c>
      <c r="N110" s="1">
        <v>7633</v>
      </c>
      <c r="P110" s="105">
        <v>0.27070300000000003</v>
      </c>
      <c r="Q110" s="105">
        <v>0.238431</v>
      </c>
      <c r="R110" s="105">
        <v>11033.4</v>
      </c>
      <c r="S110" s="105">
        <v>2630.7</v>
      </c>
      <c r="T110" s="105">
        <v>3.02</v>
      </c>
      <c r="U110" s="105">
        <v>21478</v>
      </c>
      <c r="W110" s="1">
        <f t="shared" si="3"/>
        <v>2.9334729140187559</v>
      </c>
    </row>
    <row r="111" spans="8:23" x14ac:dyDescent="0.25">
      <c r="H111" s="129">
        <v>97</v>
      </c>
      <c r="I111" s="105">
        <v>0.343227</v>
      </c>
      <c r="J111" s="105">
        <v>0.29295199999999999</v>
      </c>
      <c r="K111" s="105">
        <v>4215.7</v>
      </c>
      <c r="L111" s="105">
        <v>1235</v>
      </c>
      <c r="M111" s="105">
        <v>2.52</v>
      </c>
      <c r="N111" s="1">
        <v>5305</v>
      </c>
      <c r="P111" s="105">
        <v>0.29821300000000001</v>
      </c>
      <c r="Q111" s="105">
        <v>0.259517</v>
      </c>
      <c r="R111" s="105">
        <v>8402.7000000000007</v>
      </c>
      <c r="S111" s="105">
        <v>2180.6</v>
      </c>
      <c r="T111" s="105">
        <v>2.81</v>
      </c>
      <c r="U111" s="105">
        <v>16273</v>
      </c>
      <c r="W111" s="1">
        <f t="shared" si="3"/>
        <v>2.7387028454907774</v>
      </c>
    </row>
    <row r="112" spans="8:23" x14ac:dyDescent="0.25">
      <c r="H112" s="129">
        <v>98</v>
      </c>
      <c r="I112" s="105">
        <v>0.38515100000000002</v>
      </c>
      <c r="J112" s="105">
        <v>0.32295699999999999</v>
      </c>
      <c r="K112" s="105">
        <v>2980.7</v>
      </c>
      <c r="L112" s="105">
        <v>962.6</v>
      </c>
      <c r="M112" s="105">
        <v>2.36</v>
      </c>
      <c r="N112" s="1">
        <v>3554</v>
      </c>
      <c r="P112" s="105">
        <v>0.33669100000000002</v>
      </c>
      <c r="Q112" s="105">
        <v>0.28817700000000002</v>
      </c>
      <c r="R112" s="105">
        <v>6222</v>
      </c>
      <c r="S112" s="105">
        <v>1793</v>
      </c>
      <c r="T112" s="105">
        <v>2.62</v>
      </c>
      <c r="U112" s="105">
        <v>12111</v>
      </c>
      <c r="W112" s="1">
        <f t="shared" si="3"/>
        <v>2.5610124481327796</v>
      </c>
    </row>
    <row r="113" spans="8:23" x14ac:dyDescent="0.25">
      <c r="H113" s="129">
        <v>99</v>
      </c>
      <c r="I113" s="105">
        <v>0.42403299999999999</v>
      </c>
      <c r="J113" s="105">
        <v>0.34985699999999997</v>
      </c>
      <c r="K113" s="105">
        <v>2018</v>
      </c>
      <c r="L113" s="105">
        <v>706</v>
      </c>
      <c r="M113" s="105">
        <v>2.2400000000000002</v>
      </c>
      <c r="N113" s="1">
        <v>2235</v>
      </c>
      <c r="P113" s="105">
        <v>0.33885799999999999</v>
      </c>
      <c r="Q113" s="105">
        <v>0.28976299999999999</v>
      </c>
      <c r="R113" s="105">
        <v>4429</v>
      </c>
      <c r="S113" s="105">
        <v>1283.4000000000001</v>
      </c>
      <c r="T113" s="105">
        <v>2.48</v>
      </c>
      <c r="U113" s="105">
        <v>8764</v>
      </c>
      <c r="W113" s="1">
        <f t="shared" si="3"/>
        <v>2.4312319301754708</v>
      </c>
    </row>
    <row r="114" spans="8:23" x14ac:dyDescent="0.25">
      <c r="H114" s="129">
        <v>100</v>
      </c>
      <c r="I114" s="105">
        <v>0.44672099999999998</v>
      </c>
      <c r="J114" s="105">
        <v>0.36515900000000001</v>
      </c>
      <c r="K114" s="105">
        <v>1312</v>
      </c>
      <c r="L114" s="105">
        <v>479.1</v>
      </c>
      <c r="M114" s="105">
        <v>2.1800000000000002</v>
      </c>
      <c r="N114" s="1">
        <v>888</v>
      </c>
      <c r="P114" s="105">
        <v>0.38960699999999998</v>
      </c>
      <c r="Q114" s="105">
        <v>0.32608500000000001</v>
      </c>
      <c r="R114" s="105">
        <v>3145.6</v>
      </c>
      <c r="S114" s="105">
        <v>1025.7</v>
      </c>
      <c r="T114" s="105">
        <v>2.29</v>
      </c>
      <c r="U114" s="105">
        <v>3815</v>
      </c>
      <c r="W114" s="1">
        <f t="shared" si="3"/>
        <v>2.2692302785456091</v>
      </c>
    </row>
  </sheetData>
  <mergeCells count="2">
    <mergeCell ref="F7:F8"/>
    <mergeCell ref="F11:F12"/>
  </mergeCells>
  <hyperlinks>
    <hyperlink ref="N9" r:id="rId1" display="https://www.ons.gov.uk/peoplepopulationandcommunity/birthsdeathsandmarriages/lifeexpectancies/adhocs/12663populationestimatesanddeathsbysingleyearofageforenglandandwalesandtheuk1961to2019" xr:uid="{9EC7AFCC-9FBD-482B-9E61-F71152F6AEE4}"/>
    <hyperlink ref="H6" r:id="rId2" display="https://www.ons.gov.uk/peoplepopulationandcommunity/birthsdeathsandmarriages/lifeexpectancies/datasets/singleyearlifetablesuk1980to2018" xr:uid="{43959D9F-760C-4F06-8646-2BBAD91182D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FADFF-91E7-4BDA-A39F-612C858EDE10}">
  <sheetPr codeName="Sheet6">
    <tabColor rgb="FFFF0000"/>
  </sheetPr>
  <dimension ref="A1:R8326"/>
  <sheetViews>
    <sheetView showGridLines="0" zoomScale="70" zoomScaleNormal="70" workbookViewId="0">
      <selection activeCell="B31" sqref="B31"/>
    </sheetView>
  </sheetViews>
  <sheetFormatPr defaultRowHeight="15" x14ac:dyDescent="0.25"/>
  <cols>
    <col min="1" max="1" width="45" customWidth="1"/>
    <col min="2" max="2" width="22.5703125" style="10" customWidth="1"/>
    <col min="3" max="3" width="20.140625" style="10" customWidth="1"/>
    <col min="4" max="4" width="19.85546875" style="10" customWidth="1"/>
    <col min="5" max="6" width="21.7109375" customWidth="1"/>
    <col min="7" max="7" width="22.85546875" customWidth="1"/>
    <col min="8" max="9" width="21.7109375" customWidth="1"/>
    <col min="10" max="10" width="24" customWidth="1"/>
    <col min="11" max="11" width="17.140625" customWidth="1"/>
    <col min="12" max="12" width="17.28515625" customWidth="1"/>
    <col min="13" max="13" width="20.28515625" customWidth="1"/>
    <col min="14" max="14" width="14.5703125" customWidth="1"/>
    <col min="15" max="15" width="15.140625" customWidth="1"/>
    <col min="16" max="16" width="16.5703125" style="10" customWidth="1"/>
    <col min="17" max="17" width="15.5703125" style="10" customWidth="1"/>
  </cols>
  <sheetData>
    <row r="1" spans="1:15" ht="26.25" x14ac:dyDescent="0.4">
      <c r="A1" s="108" t="s">
        <v>5</v>
      </c>
      <c r="B1" s="109"/>
      <c r="C1" s="109"/>
      <c r="D1" s="109"/>
      <c r="E1" s="106"/>
      <c r="F1" s="106"/>
      <c r="G1" s="106"/>
      <c r="H1" s="106"/>
      <c r="I1" s="106"/>
      <c r="J1" s="106"/>
      <c r="K1" s="106"/>
      <c r="L1" s="106"/>
      <c r="M1" s="106"/>
      <c r="N1" s="106"/>
      <c r="O1" s="106"/>
    </row>
    <row r="2" spans="1:15" x14ac:dyDescent="0.25">
      <c r="A2" t="s">
        <v>140</v>
      </c>
    </row>
    <row r="3" spans="1:15" x14ac:dyDescent="0.25">
      <c r="A3" t="s">
        <v>141</v>
      </c>
      <c r="G3" t="s">
        <v>336</v>
      </c>
      <c r="I3">
        <f>population</f>
        <v>66599999.999999993</v>
      </c>
    </row>
    <row r="4" spans="1:15" x14ac:dyDescent="0.25">
      <c r="G4" t="s">
        <v>335</v>
      </c>
    </row>
    <row r="5" spans="1:15" x14ac:dyDescent="0.25">
      <c r="A5" s="3" t="s">
        <v>142</v>
      </c>
    </row>
    <row r="6" spans="1:15" x14ac:dyDescent="0.25">
      <c r="A6" t="s">
        <v>143</v>
      </c>
    </row>
    <row r="7" spans="1:15" x14ac:dyDescent="0.25">
      <c r="A7" t="s">
        <v>144</v>
      </c>
    </row>
    <row r="8" spans="1:15" x14ac:dyDescent="0.25">
      <c r="A8" t="s">
        <v>145</v>
      </c>
    </row>
    <row r="9" spans="1:15" x14ac:dyDescent="0.25">
      <c r="A9" t="s">
        <v>146</v>
      </c>
    </row>
    <row r="10" spans="1:15" x14ac:dyDescent="0.25">
      <c r="A10" t="s">
        <v>147</v>
      </c>
    </row>
    <row r="11" spans="1:15" x14ac:dyDescent="0.25">
      <c r="A11" s="225" t="s">
        <v>290</v>
      </c>
    </row>
    <row r="12" spans="1:15" x14ac:dyDescent="0.25">
      <c r="A12" s="3" t="s">
        <v>1</v>
      </c>
    </row>
    <row r="13" spans="1:15" x14ac:dyDescent="0.25">
      <c r="A13" s="14" t="s">
        <v>148</v>
      </c>
      <c r="B13" s="76"/>
      <c r="D13" s="251" t="s">
        <v>316</v>
      </c>
      <c r="G13" s="1"/>
      <c r="H13" s="1"/>
      <c r="I13" s="11" t="s">
        <v>325</v>
      </c>
      <c r="J13" s="273">
        <v>60000</v>
      </c>
    </row>
    <row r="14" spans="1:15" ht="14.25" customHeight="1" x14ac:dyDescent="0.25">
      <c r="A14" s="14" t="s">
        <v>149</v>
      </c>
      <c r="B14" s="79"/>
      <c r="D14" s="12"/>
      <c r="G14" s="1"/>
      <c r="H14" s="1"/>
      <c r="I14" s="11" t="s">
        <v>210</v>
      </c>
      <c r="J14" s="142">
        <f>lifeExpectancyAdjusted</f>
        <v>9.5941307028284566</v>
      </c>
    </row>
    <row r="15" spans="1:15" x14ac:dyDescent="0.25">
      <c r="A15" s="14" t="s">
        <v>3</v>
      </c>
      <c r="B15" s="52"/>
      <c r="D15" s="12"/>
      <c r="G15" s="1"/>
      <c r="H15" s="1"/>
      <c r="I15" s="11" t="s">
        <v>154</v>
      </c>
      <c r="J15" s="142">
        <v>1</v>
      </c>
    </row>
    <row r="16" spans="1:15" x14ac:dyDescent="0.25">
      <c r="A16" s="14" t="s">
        <v>150</v>
      </c>
      <c r="B16" s="161"/>
      <c r="D16" s="10" t="s">
        <v>335</v>
      </c>
      <c r="G16" s="1"/>
      <c r="H16" s="1"/>
      <c r="I16" s="170" t="s">
        <v>224</v>
      </c>
      <c r="J16" s="104">
        <f ca="1">OFFSET(G31, ROUND( timeHorizon*365.25,0), 0)</f>
        <v>28692.415992112274</v>
      </c>
      <c r="K16" s="229">
        <f ca="1">J16/$J$18</f>
        <v>9.5730907445503832E-2</v>
      </c>
    </row>
    <row r="17" spans="1:18" x14ac:dyDescent="0.25">
      <c r="A17" s="14" t="s">
        <v>151</v>
      </c>
      <c r="B17" s="82"/>
      <c r="G17" s="1"/>
      <c r="H17" s="1"/>
      <c r="I17" s="170" t="s">
        <v>253</v>
      </c>
      <c r="J17" s="104">
        <f ca="1">OFFSET(H31, ROUND( timeHorizon*365.25,0), 0)</f>
        <v>271027.04512806813</v>
      </c>
      <c r="K17" s="229">
        <f ca="1">J17/$J$18</f>
        <v>0.90426909255449628</v>
      </c>
      <c r="M17" s="6"/>
      <c r="N17" s="289"/>
    </row>
    <row r="18" spans="1:18" x14ac:dyDescent="0.25">
      <c r="G18" s="1"/>
      <c r="H18" s="1"/>
      <c r="I18" s="11" t="str">
        <f>"Total QALYs lost with "&amp;J15&amp;" year time horizon"</f>
        <v>Total QALYs lost with 1 year time horizon</v>
      </c>
      <c r="J18" s="95">
        <f ca="1">OFFSET(I31, ROUND( J15*365.25,0), 0)</f>
        <v>299719.46112018038</v>
      </c>
      <c r="K18" s="233"/>
    </row>
    <row r="19" spans="1:18" ht="15.75" customHeight="1" x14ac:dyDescent="0.25">
      <c r="A19" s="43" t="s">
        <v>152</v>
      </c>
      <c r="B19" s="16" t="s">
        <v>153</v>
      </c>
      <c r="F19" s="159"/>
      <c r="G19" s="1"/>
      <c r="H19" s="1"/>
      <c r="I19" s="11" t="s">
        <v>156</v>
      </c>
      <c r="J19" s="77">
        <v>1.4999999999999999E-2</v>
      </c>
      <c r="P19" s="38"/>
      <c r="Q19" s="31"/>
    </row>
    <row r="20" spans="1:18" x14ac:dyDescent="0.25">
      <c r="A20" s="43" t="s">
        <v>155</v>
      </c>
      <c r="B20" s="181">
        <f>proportionLong!D71</f>
        <v>2.2558277767625785E-3</v>
      </c>
      <c r="F20" s="160"/>
      <c r="G20" s="1"/>
      <c r="H20" s="1"/>
      <c r="I20" s="11" t="s">
        <v>158</v>
      </c>
      <c r="J20" s="78">
        <f>(1+J19)^(1/365.25)-1</f>
        <v>4.0763630249518457E-5</v>
      </c>
      <c r="P20" s="38"/>
      <c r="Q20" s="39"/>
    </row>
    <row r="21" spans="1:18" ht="30" x14ac:dyDescent="0.25">
      <c r="A21" s="230" t="s">
        <v>292</v>
      </c>
      <c r="B21" s="274">
        <f>1-Ugeneral</f>
        <v>0.10208511319958735</v>
      </c>
      <c r="C21" s="120"/>
      <c r="E21" s="4"/>
      <c r="F21" s="4"/>
      <c r="G21" s="1"/>
      <c r="H21" s="1"/>
      <c r="I21" s="169" t="str">
        <f>"Total discounted QALYs lost with "&amp;ROUND(J15,1)&amp;" year time horizon"</f>
        <v>Total discounted QALYs lost with 1 year time horizon</v>
      </c>
      <c r="J21" s="256">
        <f ca="1">OFFSET(J31, ROUND( timeHorizon*365.25,0), 0)</f>
        <v>298931.99066236353</v>
      </c>
      <c r="K21" s="3" t="s">
        <v>328</v>
      </c>
      <c r="M21" s="38"/>
      <c r="N21" s="156"/>
      <c r="P21" s="38"/>
      <c r="Q21" s="39"/>
    </row>
    <row r="22" spans="1:18" ht="30" x14ac:dyDescent="0.25">
      <c r="A22" s="230" t="s">
        <v>293</v>
      </c>
      <c r="B22" s="74">
        <f>1-Uinjury</f>
        <v>0.31764705882352939</v>
      </c>
      <c r="C22" s="231"/>
      <c r="E22" s="4"/>
      <c r="F22" s="4"/>
      <c r="G22" s="1"/>
      <c r="H22" s="1"/>
      <c r="I22" s="11" t="s">
        <v>313</v>
      </c>
      <c r="J22" s="261">
        <f ca="1">OFFSET($L$31,timeHorizon*365.25,0)</f>
        <v>114214.65278590542</v>
      </c>
      <c r="K22" s="261">
        <f ca="1">OFFSET($P$31,timeHorizon*365.25,0)</f>
        <v>113914.56995317046</v>
      </c>
      <c r="L22" s="132"/>
    </row>
    <row r="23" spans="1:18" x14ac:dyDescent="0.25">
      <c r="A23" s="47" t="s">
        <v>157</v>
      </c>
      <c r="B23" s="155">
        <v>0.6</v>
      </c>
      <c r="C23" s="5"/>
      <c r="E23" s="4"/>
      <c r="F23" s="4"/>
      <c r="G23" s="1"/>
      <c r="H23" s="1"/>
      <c r="I23" s="11" t="s">
        <v>314</v>
      </c>
      <c r="J23" s="261">
        <f ca="1">OFFSET($M$31,timeHorizon*365.25,0)</f>
        <v>185504.80833427497</v>
      </c>
      <c r="K23" s="261">
        <f ca="1">OFFSET($Q$31,timeHorizon*365.25,0)</f>
        <v>185503.24813369042</v>
      </c>
      <c r="L23" s="132"/>
      <c r="N23" s="6"/>
    </row>
    <row r="24" spans="1:18" x14ac:dyDescent="0.25">
      <c r="A24" s="43" t="s">
        <v>159</v>
      </c>
      <c r="B24" s="75">
        <f>IF(D13="Projection - no vaccine", population*FAR, NumCases)</f>
        <v>39959999.999999993</v>
      </c>
      <c r="C24" s="5"/>
      <c r="E24" s="4"/>
      <c r="F24" s="4"/>
      <c r="G24" s="1"/>
      <c r="H24" s="1"/>
      <c r="I24" s="169" t="s">
        <v>324</v>
      </c>
      <c r="J24" s="255">
        <f ca="1">$J$21*WTPpQ</f>
        <v>17935919439.741814</v>
      </c>
      <c r="K24" s="288"/>
      <c r="L24" s="6"/>
      <c r="M24" s="6"/>
    </row>
    <row r="25" spans="1:18" x14ac:dyDescent="0.25">
      <c r="B25" s="232"/>
      <c r="E25" s="4"/>
      <c r="F25" s="4"/>
      <c r="G25" s="1"/>
      <c r="H25" s="1"/>
      <c r="I25" s="169" t="s">
        <v>299</v>
      </c>
      <c r="J25" s="104">
        <f>totInfected*B20</f>
        <v>90142.877959432619</v>
      </c>
    </row>
    <row r="26" spans="1:18" x14ac:dyDescent="0.25">
      <c r="E26" s="4"/>
      <c r="F26" s="4"/>
    </row>
    <row r="27" spans="1:18" x14ac:dyDescent="0.25">
      <c r="E27" s="4"/>
      <c r="F27" s="4"/>
    </row>
    <row r="28" spans="1:18" x14ac:dyDescent="0.25">
      <c r="E28" s="4"/>
      <c r="F28" s="4"/>
      <c r="L28" s="3" t="s">
        <v>326</v>
      </c>
      <c r="P28" s="12" t="s">
        <v>327</v>
      </c>
    </row>
    <row r="29" spans="1:18" x14ac:dyDescent="0.25">
      <c r="L29" s="296">
        <f>(Utility!$D$17+Utility!$F$17)/SUM(Utility!$D$17:$H$17)</f>
        <v>0.38107186086294226</v>
      </c>
      <c r="M29" s="296">
        <f>(Utility!$H$17)/SUM(Utility!$D$17:$H$17)</f>
        <v>0.61892813913705769</v>
      </c>
      <c r="N29" s="297"/>
      <c r="O29" s="298"/>
      <c r="P29" s="296">
        <f>(Utility!$D$17+Utility!$F$17)/SUM(Utility!$D$17:$H$17)</f>
        <v>0.38107186086294226</v>
      </c>
      <c r="Q29" s="296">
        <f>(Utility!$H$17)/SUM(Utility!$D$17:$H$17)</f>
        <v>0.61892813913705769</v>
      </c>
      <c r="R29" s="257"/>
    </row>
    <row r="30" spans="1:18" ht="75.599999999999994" customHeight="1" x14ac:dyDescent="0.25">
      <c r="A30" s="80" t="s">
        <v>139</v>
      </c>
      <c r="B30" s="46" t="s">
        <v>264</v>
      </c>
      <c r="C30" s="152" t="s">
        <v>265</v>
      </c>
      <c r="D30" s="162" t="s">
        <v>216</v>
      </c>
      <c r="E30" s="163" t="s">
        <v>244</v>
      </c>
      <c r="F30" s="164" t="s">
        <v>221</v>
      </c>
      <c r="G30" s="162" t="s">
        <v>291</v>
      </c>
      <c r="H30" s="162" t="s">
        <v>254</v>
      </c>
      <c r="I30" s="162" t="s">
        <v>222</v>
      </c>
      <c r="J30" s="162" t="s">
        <v>223</v>
      </c>
      <c r="K30" s="94"/>
      <c r="L30" s="258" t="s">
        <v>303</v>
      </c>
      <c r="M30" s="259" t="s">
        <v>311</v>
      </c>
      <c r="N30" s="260" t="s">
        <v>312</v>
      </c>
      <c r="O30" s="157"/>
      <c r="P30" s="258" t="s">
        <v>303</v>
      </c>
      <c r="Q30" s="259" t="s">
        <v>311</v>
      </c>
      <c r="R30" s="260" t="s">
        <v>312</v>
      </c>
    </row>
    <row r="31" spans="1:18" x14ac:dyDescent="0.25">
      <c r="A31" s="81">
        <v>0</v>
      </c>
      <c r="B31" s="93">
        <f t="shared" ref="B31:B94" si="0">Constant*EXP(PowerTerm*(A31)/7)</f>
        <v>0.45479999999999998</v>
      </c>
      <c r="C31" s="178">
        <f>(1-theFloor)*B31</f>
        <v>0.45377404952712835</v>
      </c>
      <c r="D31" s="165">
        <f t="shared" ref="D31:D94" si="1">theFloor</f>
        <v>2.2558277767625785E-3</v>
      </c>
      <c r="E31" s="166">
        <f>C31</f>
        <v>0.45377404952712835</v>
      </c>
      <c r="F31" s="167">
        <f>D31</f>
        <v>2.2558277767625785E-3</v>
      </c>
      <c r="G31" s="167">
        <f>$B$22*F31*totInfected/365.25</f>
        <v>78.394579213421295</v>
      </c>
      <c r="H31" s="167">
        <f>lostQALYs_Injured*E31*totInfected/365.25</f>
        <v>5068.0083929143366</v>
      </c>
      <c r="I31" s="168">
        <f t="shared" ref="I31:I94" si="2">H31+G31</f>
        <v>5146.4029721277575</v>
      </c>
      <c r="J31" s="168">
        <f t="shared" ref="J31" si="3">(I31)/(1+discountDaily)^A31</f>
        <v>5146.4029721277575</v>
      </c>
      <c r="K31" s="94"/>
      <c r="L31" s="265">
        <f>$G31*HospFrac+$H31*HospFrac</f>
        <v>1961.1493573393016</v>
      </c>
      <c r="M31" s="265">
        <f>$G31*NonHospFrac+theModel!$H31*NonHospFrac</f>
        <v>3185.2536147884562</v>
      </c>
      <c r="N31" s="266">
        <f>L31+M31</f>
        <v>5146.4029721277575</v>
      </c>
      <c r="O31" s="158"/>
      <c r="P31" s="265">
        <f t="shared" ref="P31" si="4">L31/(1+discountDaily)^A31</f>
        <v>1961.1493573393016</v>
      </c>
      <c r="Q31" s="265">
        <f t="shared" ref="Q31" si="5">M31/(1+discountDaily)^A31</f>
        <v>3185.2536147884562</v>
      </c>
      <c r="R31" s="266">
        <f>P31+Q31</f>
        <v>5146.4029721277575</v>
      </c>
    </row>
    <row r="32" spans="1:18" x14ac:dyDescent="0.25">
      <c r="A32" s="81">
        <v>1</v>
      </c>
      <c r="B32" s="93">
        <f t="shared" si="0"/>
        <v>0.44630412712656792</v>
      </c>
      <c r="C32" s="178">
        <f t="shared" ref="C32:C94" si="6">(1-theFloor)*B32</f>
        <v>0.44529734187971204</v>
      </c>
      <c r="D32" s="165">
        <f t="shared" si="1"/>
        <v>2.2558277767625785E-3</v>
      </c>
      <c r="E32" s="166">
        <f>C32+E31</f>
        <v>0.89907139140684045</v>
      </c>
      <c r="F32" s="167">
        <f>D32+F31</f>
        <v>4.511655553525157E-3</v>
      </c>
      <c r="G32" s="167">
        <f>$B$22*F32*totInfected/365.25</f>
        <v>156.78915842684259</v>
      </c>
      <c r="H32" s="167">
        <f>lostQALYs_Injured*E32*totInfected/365.25</f>
        <v>10041.34406149339</v>
      </c>
      <c r="I32" s="168">
        <f>H32+G32</f>
        <v>10198.133219920232</v>
      </c>
      <c r="J32" s="168">
        <f t="shared" ref="J32:J95" si="7">J31+(I32-I31)/(1+discountDaily)^A32</f>
        <v>10197.927301450274</v>
      </c>
      <c r="K32" s="94"/>
      <c r="L32" s="265">
        <f t="shared" ref="L32:L94" si="8">$G32*HospFrac+$H32*HospFrac</f>
        <v>3886.2216034431922</v>
      </c>
      <c r="M32" s="265">
        <f>$G32*NonHospFrac+theModel!$H32*NonHospFrac</f>
        <v>6311.9116164770394</v>
      </c>
      <c r="N32" s="266">
        <f t="shared" ref="N32:N95" si="9">L32+M32</f>
        <v>10198.133219920232</v>
      </c>
      <c r="O32" s="158"/>
      <c r="P32" s="265">
        <f t="shared" ref="P32:P95" si="10">P31+(L32-L31)/(1+discountDaily)^A32</f>
        <v>3886.1431337086597</v>
      </c>
      <c r="Q32" s="265">
        <f t="shared" ref="Q32:Q95" si="11">Q31+(M32-M31)/(1+discountDaily)^B32</f>
        <v>6311.8547349385153</v>
      </c>
      <c r="R32" s="266">
        <f t="shared" ref="R32:R95" si="12">P32+Q32</f>
        <v>10197.997868647175</v>
      </c>
    </row>
    <row r="33" spans="1:18" x14ac:dyDescent="0.25">
      <c r="A33" s="81">
        <v>2</v>
      </c>
      <c r="B33" s="93">
        <f t="shared" si="0"/>
        <v>0.43796696106026317</v>
      </c>
      <c r="C33" s="178">
        <f t="shared" si="6"/>
        <v>0.43697898302419913</v>
      </c>
      <c r="D33" s="165">
        <f t="shared" si="1"/>
        <v>2.2558277767625785E-3</v>
      </c>
      <c r="E33" s="166">
        <f>C33+E32</f>
        <v>1.3360503744310397</v>
      </c>
      <c r="F33" s="167">
        <f t="shared" ref="F33:F96" si="13">D33+F32</f>
        <v>6.7674833302877359E-3</v>
      </c>
      <c r="G33" s="167">
        <f t="shared" ref="G33:G94" si="14">$B$22*F33*totInfected/365.25</f>
        <v>235.18373764026384</v>
      </c>
      <c r="H33" s="167">
        <f t="shared" ref="H33:H94" si="15">lostQALYs_Injured*E33*totInfected/365.25</f>
        <v>14921.775535707553</v>
      </c>
      <c r="I33" s="168">
        <f t="shared" si="2"/>
        <v>15156.959273347817</v>
      </c>
      <c r="J33" s="168">
        <f t="shared" si="7"/>
        <v>15156.349100092939</v>
      </c>
      <c r="K33" s="94"/>
      <c r="L33" s="265">
        <f t="shared" si="8"/>
        <v>5775.890675318481</v>
      </c>
      <c r="M33" s="265">
        <f>$G33*NonHospFrac+theModel!$H33*NonHospFrac</f>
        <v>9381.0685980293347</v>
      </c>
      <c r="N33" s="266">
        <f t="shared" si="9"/>
        <v>15156.959273347817</v>
      </c>
      <c r="O33" s="158"/>
      <c r="P33" s="265">
        <f t="shared" si="10"/>
        <v>5775.6581554607965</v>
      </c>
      <c r="Q33" s="265">
        <f t="shared" si="11"/>
        <v>9380.9569240587789</v>
      </c>
      <c r="R33" s="266">
        <f t="shared" si="12"/>
        <v>15156.615079519575</v>
      </c>
    </row>
    <row r="34" spans="1:18" x14ac:dyDescent="0.25">
      <c r="A34" s="81">
        <v>3</v>
      </c>
      <c r="B34" s="93">
        <f t="shared" si="0"/>
        <v>0.4297855370850403</v>
      </c>
      <c r="C34" s="178">
        <f t="shared" si="6"/>
        <v>0.42881601493243304</v>
      </c>
      <c r="D34" s="165">
        <f t="shared" si="1"/>
        <v>2.2558277767625785E-3</v>
      </c>
      <c r="E34" s="166">
        <f t="shared" ref="E34:E96" si="16">C34+E33</f>
        <v>1.7648663893634726</v>
      </c>
      <c r="F34" s="167">
        <f>D34+F33</f>
        <v>9.0233111070503139E-3</v>
      </c>
      <c r="G34" s="167">
        <f t="shared" si="14"/>
        <v>313.57831685368518</v>
      </c>
      <c r="H34" s="167">
        <f t="shared" si="15"/>
        <v>19711.038308575138</v>
      </c>
      <c r="I34" s="168">
        <f t="shared" si="2"/>
        <v>20024.616625428822</v>
      </c>
      <c r="J34" s="168">
        <f t="shared" si="7"/>
        <v>20023.411230547947</v>
      </c>
      <c r="K34" s="94"/>
      <c r="L34" s="265">
        <f t="shared" si="8"/>
        <v>7630.8179205191736</v>
      </c>
      <c r="M34" s="265">
        <f>$G34*NonHospFrac+theModel!$H34*NonHospFrac</f>
        <v>12393.79870490965</v>
      </c>
      <c r="N34" s="266">
        <f t="shared" si="9"/>
        <v>20024.616625428826</v>
      </c>
      <c r="O34" s="158"/>
      <c r="P34" s="265">
        <f t="shared" si="10"/>
        <v>7630.3585784488441</v>
      </c>
      <c r="Q34" s="265">
        <f t="shared" si="11"/>
        <v>12393.634250594414</v>
      </c>
      <c r="R34" s="266">
        <f t="shared" si="12"/>
        <v>20023.992829043258</v>
      </c>
    </row>
    <row r="35" spans="1:18" x14ac:dyDescent="0.25">
      <c r="A35" s="81">
        <v>4</v>
      </c>
      <c r="B35" s="93">
        <f t="shared" si="0"/>
        <v>0.42175694586711104</v>
      </c>
      <c r="C35" s="178">
        <f t="shared" si="6"/>
        <v>0.42080553483358146</v>
      </c>
      <c r="D35" s="165">
        <f t="shared" si="1"/>
        <v>2.2558277767625785E-3</v>
      </c>
      <c r="E35" s="166">
        <f t="shared" si="16"/>
        <v>2.1856719241970541</v>
      </c>
      <c r="F35" s="167">
        <f t="shared" si="13"/>
        <v>1.1279138883812892E-2</v>
      </c>
      <c r="G35" s="167">
        <f t="shared" si="14"/>
        <v>391.97289606710638</v>
      </c>
      <c r="H35" s="167">
        <f t="shared" si="15"/>
        <v>24410.835453307853</v>
      </c>
      <c r="I35" s="168">
        <f t="shared" si="2"/>
        <v>24802.808349374958</v>
      </c>
      <c r="J35" s="168">
        <f t="shared" si="7"/>
        <v>24800.823928122772</v>
      </c>
      <c r="K35" s="94"/>
      <c r="L35" s="265">
        <f t="shared" si="8"/>
        <v>9451.6523323232359</v>
      </c>
      <c r="M35" s="265">
        <f>$G35*NonHospFrac+theModel!$H35*NonHospFrac</f>
        <v>15351.15601705172</v>
      </c>
      <c r="N35" s="266">
        <f t="shared" si="9"/>
        <v>24802.808349374958</v>
      </c>
      <c r="O35" s="158"/>
      <c r="P35" s="265">
        <f t="shared" si="10"/>
        <v>9450.8961252239296</v>
      </c>
      <c r="Q35" s="265">
        <f t="shared" si="11"/>
        <v>15350.940720304967</v>
      </c>
      <c r="R35" s="266">
        <f t="shared" si="12"/>
        <v>24801.836845528895</v>
      </c>
    </row>
    <row r="36" spans="1:18" x14ac:dyDescent="0.25">
      <c r="A36" s="81">
        <v>5</v>
      </c>
      <c r="B36" s="93">
        <f t="shared" si="0"/>
        <v>0.41387833242037853</v>
      </c>
      <c r="C36" s="178">
        <f t="shared" si="6"/>
        <v>0.41294469418190444</v>
      </c>
      <c r="D36" s="165">
        <f t="shared" si="1"/>
        <v>2.2558277767625785E-3</v>
      </c>
      <c r="E36" s="166">
        <f t="shared" si="16"/>
        <v>2.5986166183789585</v>
      </c>
      <c r="F36" s="167">
        <f t="shared" si="13"/>
        <v>1.353496666057547E-2</v>
      </c>
      <c r="G36" s="167">
        <f t="shared" si="14"/>
        <v>470.36747528052769</v>
      </c>
      <c r="H36" s="167">
        <f t="shared" si="15"/>
        <v>29022.838228927612</v>
      </c>
      <c r="I36" s="168">
        <f t="shared" si="2"/>
        <v>29493.20570420814</v>
      </c>
      <c r="J36" s="168">
        <f t="shared" si="7"/>
        <v>29490.265411735996</v>
      </c>
      <c r="K36" s="94"/>
      <c r="L36" s="265">
        <f t="shared" si="8"/>
        <v>11239.030780516139</v>
      </c>
      <c r="M36" s="265">
        <f>$G36*NonHospFrac+theModel!$H36*NonHospFrac</f>
        <v>18254.174923692</v>
      </c>
      <c r="N36" s="266">
        <f t="shared" si="9"/>
        <v>29493.20570420814</v>
      </c>
      <c r="O36" s="158"/>
      <c r="P36" s="265">
        <f t="shared" si="10"/>
        <v>11237.910317792299</v>
      </c>
      <c r="Q36" s="265">
        <f t="shared" si="11"/>
        <v>18253.910650992471</v>
      </c>
      <c r="R36" s="266">
        <f t="shared" si="12"/>
        <v>29491.82096878477</v>
      </c>
    </row>
    <row r="37" spans="1:18" x14ac:dyDescent="0.25">
      <c r="A37" s="81">
        <v>6</v>
      </c>
      <c r="B37" s="93">
        <f t="shared" si="0"/>
        <v>0.40614689509119739</v>
      </c>
      <c r="C37" s="178">
        <f t="shared" si="6"/>
        <v>0.40523069764380476</v>
      </c>
      <c r="D37" s="165">
        <f t="shared" si="1"/>
        <v>2.2558277767625785E-3</v>
      </c>
      <c r="E37" s="166">
        <f t="shared" si="16"/>
        <v>3.0038473160227634</v>
      </c>
      <c r="F37" s="167">
        <f t="shared" si="13"/>
        <v>1.5790794437338048E-2</v>
      </c>
      <c r="G37" s="167">
        <f t="shared" si="14"/>
        <v>548.76205449394888</v>
      </c>
      <c r="H37" s="167">
        <f t="shared" si="15"/>
        <v>33548.686674570286</v>
      </c>
      <c r="I37" s="168">
        <f t="shared" si="2"/>
        <v>34097.448729064236</v>
      </c>
      <c r="J37" s="168">
        <f t="shared" si="7"/>
        <v>34093.382483278889</v>
      </c>
      <c r="K37" s="94"/>
      <c r="L37" s="265">
        <f t="shared" si="8"/>
        <v>12993.578237863274</v>
      </c>
      <c r="M37" s="265">
        <f>$G37*NonHospFrac+theModel!$H37*NonHospFrac</f>
        <v>21103.87049120096</v>
      </c>
      <c r="N37" s="266">
        <f t="shared" si="9"/>
        <v>34097.448729064236</v>
      </c>
      <c r="O37" s="158"/>
      <c r="P37" s="265">
        <f t="shared" si="10"/>
        <v>12992.028706015128</v>
      </c>
      <c r="Q37" s="265">
        <f t="shared" si="11"/>
        <v>21103.559040231441</v>
      </c>
      <c r="R37" s="266">
        <f t="shared" si="12"/>
        <v>34095.587746246572</v>
      </c>
    </row>
    <row r="38" spans="1:18" x14ac:dyDescent="0.25">
      <c r="A38" s="81">
        <v>7</v>
      </c>
      <c r="B38" s="93">
        <f t="shared" si="0"/>
        <v>0.39855988456209895</v>
      </c>
      <c r="C38" s="178">
        <f t="shared" si="6"/>
        <v>0.3976608021038005</v>
      </c>
      <c r="D38" s="165">
        <f t="shared" si="1"/>
        <v>2.2558277767625785E-3</v>
      </c>
      <c r="E38" s="166">
        <f t="shared" si="16"/>
        <v>3.4015081181265638</v>
      </c>
      <c r="F38" s="167">
        <f t="shared" si="13"/>
        <v>1.8046622214100628E-2</v>
      </c>
      <c r="G38" s="167">
        <f t="shared" si="14"/>
        <v>627.15663370737036</v>
      </c>
      <c r="H38" s="167">
        <f t="shared" si="15"/>
        <v>37989.990192687452</v>
      </c>
      <c r="I38" s="168">
        <f t="shared" si="2"/>
        <v>38617.146826394819</v>
      </c>
      <c r="J38" s="168">
        <f t="shared" si="7"/>
        <v>38611.791115756561</v>
      </c>
      <c r="K38" s="94"/>
      <c r="L38" s="265">
        <f t="shared" si="8"/>
        <v>14715.90800235174</v>
      </c>
      <c r="M38" s="265">
        <f>$G38*NonHospFrac+theModel!$H38*NonHospFrac</f>
        <v>23901.238824043081</v>
      </c>
      <c r="N38" s="266">
        <f t="shared" si="9"/>
        <v>38617.146826394819</v>
      </c>
      <c r="O38" s="158"/>
      <c r="P38" s="265">
        <f t="shared" si="10"/>
        <v>14713.867091732578</v>
      </c>
      <c r="Q38" s="265">
        <f t="shared" si="11"/>
        <v>23900.881926231315</v>
      </c>
      <c r="R38" s="266">
        <f t="shared" si="12"/>
        <v>38614.749017963892</v>
      </c>
    </row>
    <row r="39" spans="1:18" x14ac:dyDescent="0.25">
      <c r="A39" s="81">
        <v>8</v>
      </c>
      <c r="B39" s="93">
        <f t="shared" si="0"/>
        <v>0.39111460287412764</v>
      </c>
      <c r="C39" s="178">
        <f t="shared" si="6"/>
        <v>0.39023231568906669</v>
      </c>
      <c r="D39" s="165">
        <f t="shared" si="1"/>
        <v>2.2558277767625785E-3</v>
      </c>
      <c r="E39" s="166">
        <f t="shared" si="16"/>
        <v>3.7917404338156304</v>
      </c>
      <c r="F39" s="167">
        <f t="shared" si="13"/>
        <v>2.0302449990863208E-2</v>
      </c>
      <c r="G39" s="167">
        <f t="shared" si="14"/>
        <v>705.55121292079161</v>
      </c>
      <c r="H39" s="167">
        <f t="shared" si="15"/>
        <v>42348.328121353756</v>
      </c>
      <c r="I39" s="168">
        <f t="shared" si="2"/>
        <v>43053.879334274548</v>
      </c>
      <c r="J39" s="168">
        <f t="shared" si="7"/>
        <v>43047.077030418935</v>
      </c>
      <c r="K39" s="94"/>
      <c r="L39" s="265">
        <f t="shared" si="8"/>
        <v>16406.621915280575</v>
      </c>
      <c r="M39" s="265">
        <f>$G39*NonHospFrac+theModel!$H39*NonHospFrac</f>
        <v>26647.25741899397</v>
      </c>
      <c r="N39" s="266">
        <f t="shared" si="9"/>
        <v>43053.879334274548</v>
      </c>
      <c r="O39" s="158"/>
      <c r="P39" s="265">
        <f t="shared" si="10"/>
        <v>16404.029748692163</v>
      </c>
      <c r="Q39" s="265">
        <f t="shared" si="11"/>
        <v>26646.856741959626</v>
      </c>
      <c r="R39" s="266">
        <f t="shared" si="12"/>
        <v>43050.886490651785</v>
      </c>
    </row>
    <row r="40" spans="1:18" x14ac:dyDescent="0.25">
      <c r="A40" s="81">
        <v>9</v>
      </c>
      <c r="B40" s="93">
        <f t="shared" si="0"/>
        <v>0.38380840246744019</v>
      </c>
      <c r="C40" s="178">
        <f t="shared" si="6"/>
        <v>0.38294259681219928</v>
      </c>
      <c r="D40" s="165">
        <f t="shared" si="1"/>
        <v>2.2558277767625785E-3</v>
      </c>
      <c r="E40" s="166">
        <f t="shared" si="16"/>
        <v>4.17468303062783</v>
      </c>
      <c r="F40" s="167">
        <f t="shared" si="13"/>
        <v>2.2558277767625787E-2</v>
      </c>
      <c r="G40" s="167">
        <f t="shared" si="14"/>
        <v>783.94579213421298</v>
      </c>
      <c r="H40" s="167">
        <f t="shared" si="15"/>
        <v>46625.250295883292</v>
      </c>
      <c r="I40" s="168">
        <f t="shared" si="2"/>
        <v>47409.196088017503</v>
      </c>
      <c r="J40" s="168">
        <f t="shared" si="7"/>
        <v>47400.796263087454</v>
      </c>
      <c r="K40" s="94"/>
      <c r="L40" s="265">
        <f t="shared" si="8"/>
        <v>18066.310575276955</v>
      </c>
      <c r="M40" s="265">
        <f>$G40*NonHospFrac+theModel!$H40*NonHospFrac</f>
        <v>29342.885512740548</v>
      </c>
      <c r="N40" s="266">
        <f t="shared" si="9"/>
        <v>47409.196088017503</v>
      </c>
      <c r="O40" s="158"/>
      <c r="P40" s="265">
        <f t="shared" si="10"/>
        <v>18063.10963835994</v>
      </c>
      <c r="Q40" s="265">
        <f t="shared" si="11"/>
        <v>29342.442662651723</v>
      </c>
      <c r="R40" s="266">
        <f t="shared" si="12"/>
        <v>47405.552301011659</v>
      </c>
    </row>
    <row r="41" spans="1:18" x14ac:dyDescent="0.25">
      <c r="A41" s="81">
        <v>10</v>
      </c>
      <c r="B41" s="93">
        <f t="shared" si="0"/>
        <v>0.37663868523982713</v>
      </c>
      <c r="C41" s="178">
        <f t="shared" si="6"/>
        <v>0.37578905323185979</v>
      </c>
      <c r="D41" s="165">
        <f t="shared" si="1"/>
        <v>2.2558277767625785E-3</v>
      </c>
      <c r="E41" s="166">
        <f t="shared" si="16"/>
        <v>4.5504720838596899</v>
      </c>
      <c r="F41" s="167">
        <f t="shared" si="13"/>
        <v>2.4814105544388367E-2</v>
      </c>
      <c r="G41" s="167">
        <f t="shared" si="14"/>
        <v>862.34037134763446</v>
      </c>
      <c r="H41" s="167">
        <f t="shared" si="15"/>
        <v>50822.277599954672</v>
      </c>
      <c r="I41" s="168">
        <f t="shared" si="2"/>
        <v>51684.617971302308</v>
      </c>
      <c r="J41" s="168">
        <f t="shared" si="7"/>
        <v>51674.47571988</v>
      </c>
      <c r="K41" s="94"/>
      <c r="L41" s="265">
        <f t="shared" si="8"/>
        <v>19695.553548314438</v>
      </c>
      <c r="M41" s="265">
        <f>$G41*NonHospFrac+theModel!$H41*NonHospFrac</f>
        <v>31989.064422987867</v>
      </c>
      <c r="N41" s="266">
        <f t="shared" si="9"/>
        <v>51684.617971302301</v>
      </c>
      <c r="O41" s="158"/>
      <c r="P41" s="265">
        <f t="shared" si="10"/>
        <v>19691.688621691599</v>
      </c>
      <c r="Q41" s="265">
        <f t="shared" si="11"/>
        <v>31988.580946830472</v>
      </c>
      <c r="R41" s="266">
        <f t="shared" si="12"/>
        <v>51680.269568522068</v>
      </c>
    </row>
    <row r="42" spans="1:18" x14ac:dyDescent="0.25">
      <c r="A42" s="81">
        <v>11</v>
      </c>
      <c r="B42" s="93">
        <f t="shared" si="0"/>
        <v>0.3696029016228215</v>
      </c>
      <c r="C42" s="178">
        <f t="shared" si="6"/>
        <v>0.3687691411309687</v>
      </c>
      <c r="D42" s="165">
        <f t="shared" si="1"/>
        <v>2.2558277767625785E-3</v>
      </c>
      <c r="E42" s="166">
        <f t="shared" si="16"/>
        <v>4.9192412249906585</v>
      </c>
      <c r="F42" s="167">
        <f t="shared" si="13"/>
        <v>2.7069933321150947E-2</v>
      </c>
      <c r="G42" s="167">
        <f t="shared" si="14"/>
        <v>940.73495056105571</v>
      </c>
      <c r="H42" s="167">
        <f t="shared" si="15"/>
        <v>54940.902506440929</v>
      </c>
      <c r="I42" s="168">
        <f t="shared" si="2"/>
        <v>55881.637457001983</v>
      </c>
      <c r="J42" s="168">
        <f t="shared" si="7"/>
        <v>55869.613722532296</v>
      </c>
      <c r="K42" s="94"/>
      <c r="L42" s="265">
        <f t="shared" si="8"/>
        <v>21294.919573808042</v>
      </c>
      <c r="M42" s="265">
        <f>$G42*NonHospFrac+theModel!$H42*NonHospFrac</f>
        <v>34586.717883193938</v>
      </c>
      <c r="N42" s="266">
        <f t="shared" si="9"/>
        <v>55881.637457001983</v>
      </c>
      <c r="O42" s="158"/>
      <c r="P42" s="265">
        <f t="shared" si="10"/>
        <v>21290.337666939158</v>
      </c>
      <c r="Q42" s="265">
        <f t="shared" si="11"/>
        <v>34586.195270957171</v>
      </c>
      <c r="R42" s="266">
        <f t="shared" si="12"/>
        <v>55876.532937896329</v>
      </c>
    </row>
    <row r="43" spans="1:18" x14ac:dyDescent="0.25">
      <c r="A43" s="81">
        <v>12</v>
      </c>
      <c r="B43" s="93">
        <f t="shared" si="0"/>
        <v>0.36269854967506621</v>
      </c>
      <c r="C43" s="178">
        <f t="shared" si="6"/>
        <v>0.36188036421211767</v>
      </c>
      <c r="D43" s="165">
        <f t="shared" si="1"/>
        <v>2.2558277767625785E-3</v>
      </c>
      <c r="E43" s="166">
        <f t="shared" si="16"/>
        <v>5.2811215892027761</v>
      </c>
      <c r="F43" s="167">
        <f t="shared" si="13"/>
        <v>2.9325761097913527E-2</v>
      </c>
      <c r="G43" s="167">
        <f t="shared" si="14"/>
        <v>1019.129529774477</v>
      </c>
      <c r="H43" s="167">
        <f t="shared" si="15"/>
        <v>58982.58960813639</v>
      </c>
      <c r="I43" s="168">
        <f t="shared" si="2"/>
        <v>60001.71913791087</v>
      </c>
      <c r="J43" s="168">
        <f t="shared" si="7"/>
        <v>59987.680543510753</v>
      </c>
      <c r="K43" s="94"/>
      <c r="L43" s="265">
        <f t="shared" si="8"/>
        <v>22864.96676685931</v>
      </c>
      <c r="M43" s="265">
        <f>$G43*NonHospFrac+theModel!$H43*NonHospFrac</f>
        <v>37136.752371051552</v>
      </c>
      <c r="N43" s="266">
        <f t="shared" si="9"/>
        <v>60001.719137910863</v>
      </c>
      <c r="O43" s="158"/>
      <c r="P43" s="265">
        <f t="shared" si="10"/>
        <v>22859.617053567359</v>
      </c>
      <c r="Q43" s="265">
        <f t="shared" si="11"/>
        <v>37136.192057832595</v>
      </c>
      <c r="R43" s="266">
        <f t="shared" si="12"/>
        <v>59995.809111399954</v>
      </c>
    </row>
    <row r="44" spans="1:18" x14ac:dyDescent="0.25">
      <c r="A44" s="81">
        <v>13</v>
      </c>
      <c r="B44" s="93">
        <f t="shared" si="0"/>
        <v>0.35592317419261776</v>
      </c>
      <c r="C44" s="178">
        <f t="shared" si="6"/>
        <v>0.35512027280988057</v>
      </c>
      <c r="D44" s="165">
        <f t="shared" si="1"/>
        <v>2.2558277767625785E-3</v>
      </c>
      <c r="E44" s="166">
        <f t="shared" si="16"/>
        <v>5.6362418620126569</v>
      </c>
      <c r="F44" s="167">
        <f t="shared" si="13"/>
        <v>3.1581588874676103E-2</v>
      </c>
      <c r="G44" s="167">
        <f t="shared" si="14"/>
        <v>1097.5241089878982</v>
      </c>
      <c r="H44" s="167">
        <f t="shared" si="15"/>
        <v>62948.776138569323</v>
      </c>
      <c r="I44" s="168">
        <f t="shared" si="2"/>
        <v>64046.300247557221</v>
      </c>
      <c r="J44" s="168">
        <f t="shared" si="7"/>
        <v>64030.118931107572</v>
      </c>
      <c r="K44" s="94"/>
      <c r="L44" s="265">
        <f t="shared" si="8"/>
        <v>24406.242816723348</v>
      </c>
      <c r="M44" s="265">
        <f>$G44*NonHospFrac+theModel!$H44*NonHospFrac</f>
        <v>39640.057430833869</v>
      </c>
      <c r="N44" s="266">
        <f t="shared" si="9"/>
        <v>64046.300247557214</v>
      </c>
      <c r="O44" s="158"/>
      <c r="P44" s="265">
        <f t="shared" si="10"/>
        <v>24400.076572352671</v>
      </c>
      <c r="Q44" s="265">
        <f t="shared" si="11"/>
        <v>39639.460798864755</v>
      </c>
      <c r="R44" s="266">
        <f t="shared" si="12"/>
        <v>64039.537371217426</v>
      </c>
    </row>
    <row r="45" spans="1:18" x14ac:dyDescent="0.25">
      <c r="A45" s="81">
        <v>14</v>
      </c>
      <c r="B45" s="93">
        <f t="shared" si="0"/>
        <v>0.3492743658358699</v>
      </c>
      <c r="C45" s="178">
        <f t="shared" si="6"/>
        <v>0.34848646301970621</v>
      </c>
      <c r="D45" s="165">
        <f t="shared" si="1"/>
        <v>2.2558277767625785E-3</v>
      </c>
      <c r="E45" s="166">
        <f t="shared" si="16"/>
        <v>5.9847283250323633</v>
      </c>
      <c r="F45" s="167">
        <f t="shared" si="13"/>
        <v>3.3837416651438683E-2</v>
      </c>
      <c r="G45" s="167">
        <f t="shared" si="14"/>
        <v>1175.9186882013196</v>
      </c>
      <c r="H45" s="167">
        <f t="shared" si="15"/>
        <v>66840.872483085652</v>
      </c>
      <c r="I45" s="168">
        <f t="shared" si="2"/>
        <v>68016.791171286968</v>
      </c>
      <c r="J45" s="168">
        <f t="shared" si="7"/>
        <v>67998.344624706078</v>
      </c>
      <c r="K45" s="94"/>
      <c r="L45" s="265">
        <f t="shared" si="8"/>
        <v>25919.28518156847</v>
      </c>
      <c r="M45" s="265">
        <f>$G45*NonHospFrac+theModel!$H45*NonHospFrac</f>
        <v>42097.505989718498</v>
      </c>
      <c r="N45" s="266">
        <f t="shared" si="9"/>
        <v>68016.791171286968</v>
      </c>
      <c r="O45" s="158"/>
      <c r="P45" s="265">
        <f t="shared" si="10"/>
        <v>25912.255721736397</v>
      </c>
      <c r="Q45" s="265">
        <f t="shared" si="11"/>
        <v>42096.874370318073</v>
      </c>
      <c r="R45" s="266">
        <f t="shared" si="12"/>
        <v>68009.130092054475</v>
      </c>
    </row>
    <row r="46" spans="1:18" x14ac:dyDescent="0.25">
      <c r="A46" s="81">
        <v>15</v>
      </c>
      <c r="B46" s="93">
        <f t="shared" si="0"/>
        <v>0.34274976027278697</v>
      </c>
      <c r="C46" s="178">
        <f t="shared" si="6"/>
        <v>0.34197657584308488</v>
      </c>
      <c r="D46" s="165">
        <f t="shared" si="1"/>
        <v>2.2558277767625785E-3</v>
      </c>
      <c r="E46" s="166">
        <f t="shared" si="16"/>
        <v>6.3267049008754483</v>
      </c>
      <c r="F46" s="167">
        <f t="shared" si="13"/>
        <v>3.6093244428201263E-2</v>
      </c>
      <c r="G46" s="167">
        <f t="shared" si="14"/>
        <v>1254.3132674147407</v>
      </c>
      <c r="H46" s="167">
        <f t="shared" si="15"/>
        <v>70660.262680385262</v>
      </c>
      <c r="I46" s="168">
        <f t="shared" si="2"/>
        <v>71914.575947799996</v>
      </c>
      <c r="J46" s="168">
        <f t="shared" si="7"/>
        <v>71893.746860399784</v>
      </c>
      <c r="K46" s="94"/>
      <c r="L46" s="265">
        <f t="shared" si="8"/>
        <v>27404.621279597537</v>
      </c>
      <c r="M46" s="265">
        <f>$G46*NonHospFrac+theModel!$H46*NonHospFrac</f>
        <v>44509.954668202459</v>
      </c>
      <c r="N46" s="266">
        <f t="shared" si="9"/>
        <v>71914.575947799996</v>
      </c>
      <c r="O46" s="158"/>
      <c r="P46" s="265">
        <f t="shared" si="10"/>
        <v>27396.683900501863</v>
      </c>
      <c r="Q46" s="265">
        <f t="shared" si="11"/>
        <v>44509.289343656164</v>
      </c>
      <c r="R46" s="266">
        <f t="shared" si="12"/>
        <v>71905.973244158027</v>
      </c>
    </row>
    <row r="47" spans="1:18" x14ac:dyDescent="0.25">
      <c r="A47" s="81">
        <v>16</v>
      </c>
      <c r="B47" s="93">
        <f t="shared" si="0"/>
        <v>0.33634703733814114</v>
      </c>
      <c r="C47" s="178">
        <f t="shared" si="6"/>
        <v>0.33558829634868198</v>
      </c>
      <c r="D47" s="165">
        <f t="shared" si="1"/>
        <v>2.2558277767625785E-3</v>
      </c>
      <c r="E47" s="166">
        <f t="shared" si="16"/>
        <v>6.6622931972241304</v>
      </c>
      <c r="F47" s="167">
        <f t="shared" si="13"/>
        <v>3.8349072204963842E-2</v>
      </c>
      <c r="G47" s="167">
        <f t="shared" si="14"/>
        <v>1332.7078466281621</v>
      </c>
      <c r="H47" s="167">
        <f t="shared" si="15"/>
        <v>74408.304914689492</v>
      </c>
      <c r="I47" s="168">
        <f t="shared" si="2"/>
        <v>75741.012761317659</v>
      </c>
      <c r="J47" s="168">
        <f t="shared" si="7"/>
        <v>75717.688867146251</v>
      </c>
      <c r="K47" s="94"/>
      <c r="L47" s="265">
        <f t="shared" si="8"/>
        <v>28862.768676599175</v>
      </c>
      <c r="M47" s="265">
        <f>$G47*NonHospFrac+theModel!$H47*NonHospFrac</f>
        <v>46878.244084718477</v>
      </c>
      <c r="N47" s="266">
        <f t="shared" si="9"/>
        <v>75741.012761317659</v>
      </c>
      <c r="O47" s="158"/>
      <c r="P47" s="265">
        <f t="shared" si="10"/>
        <v>28853.880596844705</v>
      </c>
      <c r="Q47" s="265">
        <f t="shared" si="11"/>
        <v>46877.546290088663</v>
      </c>
      <c r="R47" s="266">
        <f t="shared" si="12"/>
        <v>75731.426886933361</v>
      </c>
    </row>
    <row r="48" spans="1:18" x14ac:dyDescent="0.25">
      <c r="A48" s="81">
        <v>17</v>
      </c>
      <c r="B48" s="93">
        <f t="shared" si="0"/>
        <v>0.33006392020845693</v>
      </c>
      <c r="C48" s="178">
        <f t="shared" si="6"/>
        <v>0.32931935284914354</v>
      </c>
      <c r="D48" s="165">
        <f t="shared" si="1"/>
        <v>2.2558277767625785E-3</v>
      </c>
      <c r="E48" s="166">
        <f t="shared" si="16"/>
        <v>6.991612550073274</v>
      </c>
      <c r="F48" s="167">
        <f t="shared" si="13"/>
        <v>4.0604899981726422E-2</v>
      </c>
      <c r="G48" s="167">
        <f t="shared" si="14"/>
        <v>1411.1024258415835</v>
      </c>
      <c r="H48" s="167">
        <f t="shared" si="15"/>
        <v>78086.331998714712</v>
      </c>
      <c r="I48" s="168">
        <f t="shared" si="2"/>
        <v>79497.434424556297</v>
      </c>
      <c r="J48" s="168">
        <f t="shared" si="7"/>
        <v>79471.508353632598</v>
      </c>
      <c r="K48" s="94"/>
      <c r="L48" s="265">
        <f t="shared" si="8"/>
        <v>30294.235269995392</v>
      </c>
      <c r="M48" s="265">
        <f>$G48*NonHospFrac+theModel!$H48*NonHospFrac</f>
        <v>49203.199154560898</v>
      </c>
      <c r="N48" s="266">
        <f t="shared" si="9"/>
        <v>79497.434424556297</v>
      </c>
      <c r="O48" s="158"/>
      <c r="P48" s="265">
        <f t="shared" si="10"/>
        <v>30284.355573903631</v>
      </c>
      <c r="Q48" s="265">
        <f t="shared" si="11"/>
        <v>49202.470079430212</v>
      </c>
      <c r="R48" s="266">
        <f t="shared" si="12"/>
        <v>79486.825653333843</v>
      </c>
    </row>
    <row r="49" spans="1:18" x14ac:dyDescent="0.25">
      <c r="A49" s="81">
        <v>18</v>
      </c>
      <c r="B49" s="93">
        <f t="shared" si="0"/>
        <v>0.32389817459236708</v>
      </c>
      <c r="C49" s="178">
        <f t="shared" si="6"/>
        <v>0.32316751609327893</v>
      </c>
      <c r="D49" s="165">
        <f t="shared" si="1"/>
        <v>2.2558277767625785E-3</v>
      </c>
      <c r="E49" s="166">
        <f t="shared" si="16"/>
        <v>7.314780066166553</v>
      </c>
      <c r="F49" s="167">
        <f t="shared" si="13"/>
        <v>4.2860727758489002E-2</v>
      </c>
      <c r="G49" s="167">
        <f t="shared" si="14"/>
        <v>1489.4970050550048</v>
      </c>
      <c r="H49" s="167">
        <f t="shared" si="15"/>
        <v>81695.65184762358</v>
      </c>
      <c r="I49" s="168">
        <f t="shared" si="2"/>
        <v>83185.148852678583</v>
      </c>
      <c r="J49" s="168">
        <f t="shared" si="7"/>
        <v>83156.517986026694</v>
      </c>
      <c r="K49" s="94"/>
      <c r="L49" s="265">
        <f t="shared" si="8"/>
        <v>31699.519469451072</v>
      </c>
      <c r="M49" s="265">
        <f>$G49*NonHospFrac+theModel!$H49*NonHospFrac</f>
        <v>51485.629383227504</v>
      </c>
      <c r="N49" s="266">
        <f t="shared" si="9"/>
        <v>83185.148852678569</v>
      </c>
      <c r="O49" s="158"/>
      <c r="P49" s="265">
        <f t="shared" si="10"/>
        <v>31688.609051817915</v>
      </c>
      <c r="Q49" s="265">
        <f t="shared" si="11"/>
        <v>51484.870173377822</v>
      </c>
      <c r="R49" s="266">
        <f t="shared" si="12"/>
        <v>83173.479225195741</v>
      </c>
    </row>
    <row r="50" spans="1:18" x14ac:dyDescent="0.25">
      <c r="A50" s="81">
        <v>19</v>
      </c>
      <c r="B50" s="93">
        <f t="shared" si="0"/>
        <v>0.31784760793609301</v>
      </c>
      <c r="C50" s="178">
        <f t="shared" si="6"/>
        <v>0.31713059847333325</v>
      </c>
      <c r="D50" s="165">
        <f t="shared" si="1"/>
        <v>2.2558277767625785E-3</v>
      </c>
      <c r="E50" s="166">
        <f t="shared" si="16"/>
        <v>7.6319106646398858</v>
      </c>
      <c r="F50" s="167">
        <f t="shared" si="13"/>
        <v>4.5116555535251582E-2</v>
      </c>
      <c r="G50" s="167">
        <f t="shared" si="14"/>
        <v>1567.8915842684262</v>
      </c>
      <c r="H50" s="167">
        <f t="shared" si="15"/>
        <v>85237.547944122838</v>
      </c>
      <c r="I50" s="168">
        <f t="shared" si="2"/>
        <v>86805.43952839126</v>
      </c>
      <c r="J50" s="168">
        <f t="shared" si="7"/>
        <v>86774.005856784628</v>
      </c>
      <c r="K50" s="94"/>
      <c r="L50" s="265">
        <f t="shared" si="8"/>
        <v>33079.110374109667</v>
      </c>
      <c r="M50" s="265">
        <f>$G50*NonHospFrac+theModel!$H50*NonHospFrac</f>
        <v>53726.329154281593</v>
      </c>
      <c r="N50" s="266">
        <f t="shared" si="9"/>
        <v>86805.43952839126</v>
      </c>
      <c r="O50" s="158"/>
      <c r="P50" s="265">
        <f t="shared" si="10"/>
        <v>33067.131886376774</v>
      </c>
      <c r="Q50" s="265">
        <f t="shared" si="11"/>
        <v>53725.540913310921</v>
      </c>
      <c r="R50" s="266">
        <f t="shared" si="12"/>
        <v>86792.672799687687</v>
      </c>
    </row>
    <row r="51" spans="1:18" x14ac:dyDescent="0.25">
      <c r="A51" s="81">
        <v>20</v>
      </c>
      <c r="B51" s="93">
        <f t="shared" si="0"/>
        <v>0.31191006864376775</v>
      </c>
      <c r="C51" s="178">
        <f t="shared" si="6"/>
        <v>0.31120645324706919</v>
      </c>
      <c r="D51" s="165">
        <f t="shared" si="1"/>
        <v>2.2558277767625785E-3</v>
      </c>
      <c r="E51" s="166">
        <f t="shared" si="16"/>
        <v>7.9431171178869553</v>
      </c>
      <c r="F51" s="167">
        <f t="shared" si="13"/>
        <v>4.7372383312014162E-2</v>
      </c>
      <c r="G51" s="167">
        <f t="shared" si="14"/>
        <v>1646.2861634818473</v>
      </c>
      <c r="H51" s="167">
        <f t="shared" si="15"/>
        <v>88713.27979487284</v>
      </c>
      <c r="I51" s="168">
        <f t="shared" si="2"/>
        <v>90359.56595835468</v>
      </c>
      <c r="J51" s="168">
        <f t="shared" si="7"/>
        <v>90325.235944681932</v>
      </c>
      <c r="K51" s="94"/>
      <c r="L51" s="265">
        <f t="shared" si="8"/>
        <v>34433.487946517991</v>
      </c>
      <c r="M51" s="265">
        <f>$G51*NonHospFrac+theModel!$H51*NonHospFrac</f>
        <v>55926.078011836689</v>
      </c>
      <c r="N51" s="266">
        <f t="shared" si="9"/>
        <v>90359.56595835468</v>
      </c>
      <c r="O51" s="158"/>
      <c r="P51" s="265">
        <f t="shared" si="10"/>
        <v>34420.405744324264</v>
      </c>
      <c r="Q51" s="265">
        <f t="shared" si="11"/>
        <v>55925.261802716268</v>
      </c>
      <c r="R51" s="266">
        <f t="shared" si="12"/>
        <v>90345.667547040532</v>
      </c>
    </row>
    <row r="52" spans="1:18" x14ac:dyDescent="0.25">
      <c r="A52" s="81">
        <v>21</v>
      </c>
      <c r="B52" s="93">
        <f t="shared" si="0"/>
        <v>0.30608344531232329</v>
      </c>
      <c r="C52" s="178">
        <f t="shared" si="6"/>
        <v>0.30539297377438057</v>
      </c>
      <c r="D52" s="165">
        <f t="shared" si="1"/>
        <v>2.2558277767625785E-3</v>
      </c>
      <c r="E52" s="166">
        <f t="shared" si="16"/>
        <v>8.2485100916613359</v>
      </c>
      <c r="F52" s="167">
        <f t="shared" si="13"/>
        <v>4.9628211088776741E-2</v>
      </c>
      <c r="G52" s="167">
        <f t="shared" si="14"/>
        <v>1724.6807426952689</v>
      </c>
      <c r="H52" s="167">
        <f t="shared" si="15"/>
        <v>92124.08337837107</v>
      </c>
      <c r="I52" s="168">
        <f t="shared" si="2"/>
        <v>93848.764121066342</v>
      </c>
      <c r="J52" s="168">
        <f t="shared" si="7"/>
        <v>93811.448566232735</v>
      </c>
      <c r="K52" s="94"/>
      <c r="L52" s="265">
        <f t="shared" si="8"/>
        <v>35763.123183302079</v>
      </c>
      <c r="M52" s="265">
        <f>$G52*NonHospFrac+theModel!$H52*NonHospFrac</f>
        <v>58085.640937764256</v>
      </c>
      <c r="N52" s="266">
        <f t="shared" si="9"/>
        <v>93848.764121066342</v>
      </c>
      <c r="O52" s="158"/>
      <c r="P52" s="265">
        <f t="shared" si="10"/>
        <v>35748.903275382501</v>
      </c>
      <c r="Q52" s="265">
        <f t="shared" si="11"/>
        <v>58084.797784338138</v>
      </c>
      <c r="R52" s="266">
        <f t="shared" si="12"/>
        <v>93833.701059720639</v>
      </c>
    </row>
    <row r="53" spans="1:18" x14ac:dyDescent="0.25">
      <c r="A53" s="81">
        <v>22</v>
      </c>
      <c r="B53" s="93">
        <f t="shared" si="0"/>
        <v>0.30036566598067077</v>
      </c>
      <c r="C53" s="178">
        <f t="shared" si="6"/>
        <v>0.29968809276816577</v>
      </c>
      <c r="D53" s="165">
        <f t="shared" si="1"/>
        <v>2.2558277767625785E-3</v>
      </c>
      <c r="E53" s="166">
        <f t="shared" si="16"/>
        <v>8.5481981844295021</v>
      </c>
      <c r="F53" s="167">
        <f t="shared" si="13"/>
        <v>5.1884038865539321E-2</v>
      </c>
      <c r="G53" s="167">
        <f t="shared" si="14"/>
        <v>1803.0753219086898</v>
      </c>
      <c r="H53" s="167">
        <f t="shared" si="15"/>
        <v>95471.171584469004</v>
      </c>
      <c r="I53" s="168">
        <f t="shared" si="2"/>
        <v>97274.246906377695</v>
      </c>
      <c r="J53" s="168">
        <f t="shared" si="7"/>
        <v>97233.860818658126</v>
      </c>
      <c r="K53" s="94"/>
      <c r="L53" s="265">
        <f t="shared" si="8"/>
        <v>37068.478282654651</v>
      </c>
      <c r="M53" s="265">
        <f>$G53*NonHospFrac+theModel!$H53*NonHospFrac</f>
        <v>60205.768623723037</v>
      </c>
      <c r="N53" s="266">
        <f t="shared" si="9"/>
        <v>97274.246906377695</v>
      </c>
      <c r="O53" s="158"/>
      <c r="P53" s="265">
        <f t="shared" si="10"/>
        <v>37053.088281054377</v>
      </c>
      <c r="Q53" s="265">
        <f t="shared" si="11"/>
        <v>60204.899512152231</v>
      </c>
      <c r="R53" s="266">
        <f t="shared" si="12"/>
        <v>97257.987793206616</v>
      </c>
    </row>
    <row r="54" spans="1:18" x14ac:dyDescent="0.25">
      <c r="A54" s="81">
        <v>23</v>
      </c>
      <c r="B54" s="93">
        <f t="shared" si="0"/>
        <v>0.29475469739290572</v>
      </c>
      <c r="C54" s="178">
        <f t="shared" si="6"/>
        <v>0.29408978155919557</v>
      </c>
      <c r="D54" s="165">
        <f t="shared" si="1"/>
        <v>2.2558277767625785E-3</v>
      </c>
      <c r="E54" s="166">
        <f t="shared" si="16"/>
        <v>8.8422879659886977</v>
      </c>
      <c r="F54" s="167">
        <f t="shared" si="13"/>
        <v>5.4139866642301901E-2</v>
      </c>
      <c r="G54" s="167">
        <f t="shared" si="14"/>
        <v>1881.4699011221117</v>
      </c>
      <c r="H54" s="167">
        <f t="shared" si="15"/>
        <v>98755.734645678705</v>
      </c>
      <c r="I54" s="168">
        <f t="shared" si="2"/>
        <v>100637.20454680081</v>
      </c>
      <c r="J54" s="168">
        <f t="shared" si="7"/>
        <v>100593.6670145621</v>
      </c>
      <c r="K54" s="94"/>
      <c r="L54" s="265">
        <f t="shared" si="8"/>
        <v>38350.006808693935</v>
      </c>
      <c r="M54" s="265">
        <f>$G54*NonHospFrac+theModel!$H54*NonHospFrac</f>
        <v>62287.197738106872</v>
      </c>
      <c r="N54" s="266">
        <f t="shared" si="9"/>
        <v>100637.20454680081</v>
      </c>
      <c r="O54" s="158"/>
      <c r="P54" s="265">
        <f t="shared" si="10"/>
        <v>38333.415880266351</v>
      </c>
      <c r="Q54" s="265">
        <f t="shared" si="11"/>
        <v>62286.303618260099</v>
      </c>
      <c r="R54" s="266">
        <f t="shared" si="12"/>
        <v>100619.71949852645</v>
      </c>
    </row>
    <row r="55" spans="1:18" x14ac:dyDescent="0.25">
      <c r="A55" s="81">
        <v>24</v>
      </c>
      <c r="B55" s="93">
        <f t="shared" si="0"/>
        <v>0.28924854427527807</v>
      </c>
      <c r="C55" s="178">
        <f t="shared" si="6"/>
        <v>0.28859604937471378</v>
      </c>
      <c r="D55" s="165">
        <f t="shared" si="1"/>
        <v>2.2558277767625785E-3</v>
      </c>
      <c r="E55" s="166">
        <f t="shared" si="16"/>
        <v>9.1308840153634119</v>
      </c>
      <c r="F55" s="167">
        <f t="shared" si="13"/>
        <v>5.6395694419064481E-2</v>
      </c>
      <c r="G55" s="167">
        <f t="shared" si="14"/>
        <v>1959.8644803355328</v>
      </c>
      <c r="H55" s="167">
        <f t="shared" si="15"/>
        <v>101978.94056042226</v>
      </c>
      <c r="I55" s="168">
        <f t="shared" si="2"/>
        <v>103938.80504075778</v>
      </c>
      <c r="J55" s="168">
        <f t="shared" si="7"/>
        <v>103892.03910847002</v>
      </c>
      <c r="K55" s="94"/>
      <c r="L55" s="265">
        <f t="shared" si="8"/>
        <v>39608.153852752133</v>
      </c>
      <c r="M55" s="265">
        <f>$G55*NonHospFrac+theModel!$H55*NonHospFrac</f>
        <v>64330.65118800565</v>
      </c>
      <c r="N55" s="266">
        <f t="shared" si="9"/>
        <v>103938.80504075778</v>
      </c>
      <c r="O55" s="158"/>
      <c r="P55" s="265">
        <f t="shared" si="10"/>
        <v>39590.332671910248</v>
      </c>
      <c r="Q55" s="265">
        <f t="shared" si="11"/>
        <v>64329.732974798724</v>
      </c>
      <c r="R55" s="266">
        <f t="shared" si="12"/>
        <v>103920.06564670897</v>
      </c>
    </row>
    <row r="56" spans="1:18" x14ac:dyDescent="0.25">
      <c r="A56" s="81">
        <v>25</v>
      </c>
      <c r="B56" s="93">
        <f t="shared" si="0"/>
        <v>0.2838452486266676</v>
      </c>
      <c r="C56" s="178">
        <f t="shared" si="6"/>
        <v>0.28320494263051349</v>
      </c>
      <c r="D56" s="165">
        <f t="shared" si="1"/>
        <v>2.2558277767625785E-3</v>
      </c>
      <c r="E56" s="166">
        <f t="shared" si="16"/>
        <v>9.4140889579939255</v>
      </c>
      <c r="F56" s="167">
        <f t="shared" si="13"/>
        <v>5.8651522195827061E-2</v>
      </c>
      <c r="G56" s="167">
        <f t="shared" si="14"/>
        <v>2038.2590595489542</v>
      </c>
      <c r="H56" s="167">
        <f t="shared" si="15"/>
        <v>105141.93550837478</v>
      </c>
      <c r="I56" s="168">
        <f t="shared" si="2"/>
        <v>107180.19456792374</v>
      </c>
      <c r="J56" s="168">
        <f t="shared" si="7"/>
        <v>107130.12711538211</v>
      </c>
      <c r="K56" s="94"/>
      <c r="L56" s="265">
        <f t="shared" si="8"/>
        <v>40843.356191650913</v>
      </c>
      <c r="M56" s="265">
        <f>$G56*NonHospFrac+theModel!$H56*NonHospFrac</f>
        <v>66336.838376272819</v>
      </c>
      <c r="N56" s="266">
        <f t="shared" si="9"/>
        <v>107180.19456792373</v>
      </c>
      <c r="O56" s="158"/>
      <c r="P56" s="265">
        <f t="shared" si="10"/>
        <v>40824.276894342212</v>
      </c>
      <c r="Q56" s="265">
        <f t="shared" si="11"/>
        <v>66335.8969509585</v>
      </c>
      <c r="R56" s="266">
        <f t="shared" si="12"/>
        <v>107160.17384530071</v>
      </c>
    </row>
    <row r="57" spans="1:18" x14ac:dyDescent="0.25">
      <c r="A57" s="81">
        <v>26</v>
      </c>
      <c r="B57" s="93">
        <f t="shared" si="0"/>
        <v>0.27854288902231422</v>
      </c>
      <c r="C57" s="178">
        <f t="shared" si="6"/>
        <v>0.27791454423623796</v>
      </c>
      <c r="D57" s="165">
        <f t="shared" si="1"/>
        <v>2.2558277767625785E-3</v>
      </c>
      <c r="E57" s="166">
        <f t="shared" si="16"/>
        <v>9.6920035022301629</v>
      </c>
      <c r="F57" s="167">
        <f t="shared" si="13"/>
        <v>6.090734997258964E-2</v>
      </c>
      <c r="G57" s="167">
        <f t="shared" si="14"/>
        <v>2116.6536387623755</v>
      </c>
      <c r="H57" s="167">
        <f t="shared" si="15"/>
        <v>108245.8442580487</v>
      </c>
      <c r="I57" s="168">
        <f t="shared" si="2"/>
        <v>110362.49789681108</v>
      </c>
      <c r="J57" s="168">
        <f t="shared" si="7"/>
        <v>110309.05952149145</v>
      </c>
      <c r="K57" s="94"/>
      <c r="L57" s="265">
        <f t="shared" si="8"/>
        <v>42056.042443020349</v>
      </c>
      <c r="M57" s="265">
        <f>$G57*NonHospFrac+theModel!$H57*NonHospFrac</f>
        <v>68306.455453790724</v>
      </c>
      <c r="N57" s="266">
        <f t="shared" si="9"/>
        <v>110362.49789681108</v>
      </c>
      <c r="O57" s="158"/>
      <c r="P57" s="265">
        <f t="shared" si="10"/>
        <v>42035.678581895809</v>
      </c>
      <c r="Q57" s="265">
        <f t="shared" si="11"/>
        <v>68305.491665200941</v>
      </c>
      <c r="R57" s="266">
        <f t="shared" si="12"/>
        <v>110341.17024709674</v>
      </c>
    </row>
    <row r="58" spans="1:18" x14ac:dyDescent="0.25">
      <c r="A58" s="81">
        <v>27</v>
      </c>
      <c r="B58" s="93">
        <f t="shared" si="0"/>
        <v>0.27333957993055508</v>
      </c>
      <c r="C58" s="178">
        <f t="shared" si="6"/>
        <v>0.2727229729136591</v>
      </c>
      <c r="D58" s="165">
        <f t="shared" si="1"/>
        <v>2.2558277767625785E-3</v>
      </c>
      <c r="E58" s="166">
        <f t="shared" si="16"/>
        <v>9.9647264751438218</v>
      </c>
      <c r="F58" s="167">
        <f t="shared" si="13"/>
        <v>6.316317774935222E-2</v>
      </c>
      <c r="G58" s="167">
        <f t="shared" si="14"/>
        <v>2195.0482179757969</v>
      </c>
      <c r="H58" s="167">
        <f t="shared" si="15"/>
        <v>111291.770566764</v>
      </c>
      <c r="I58" s="168">
        <f t="shared" si="2"/>
        <v>113486.81878473979</v>
      </c>
      <c r="J58" s="168">
        <f t="shared" si="7"/>
        <v>113429.9436872131</v>
      </c>
      <c r="K58" s="94"/>
      <c r="L58" s="265">
        <f t="shared" si="8"/>
        <v>43246.633217716306</v>
      </c>
      <c r="M58" s="265">
        <f>$G58*NonHospFrac+theModel!$H58*NonHospFrac</f>
        <v>70240.18556702348</v>
      </c>
      <c r="N58" s="266">
        <f t="shared" si="9"/>
        <v>113486.81878473979</v>
      </c>
      <c r="O58" s="158"/>
      <c r="P58" s="265">
        <f t="shared" si="10"/>
        <v>43224.959718465056</v>
      </c>
      <c r="Q58" s="265">
        <f t="shared" si="11"/>
        <v>70239.200232765594</v>
      </c>
      <c r="R58" s="266">
        <f t="shared" si="12"/>
        <v>113464.15995123066</v>
      </c>
    </row>
    <row r="59" spans="1:18" x14ac:dyDescent="0.25">
      <c r="A59" s="81">
        <v>28</v>
      </c>
      <c r="B59" s="93">
        <f t="shared" si="0"/>
        <v>0.26823347104232437</v>
      </c>
      <c r="C59" s="178">
        <f t="shared" si="6"/>
        <v>0.26762838252768967</v>
      </c>
      <c r="D59" s="165">
        <f t="shared" si="1"/>
        <v>2.2558277767625785E-3</v>
      </c>
      <c r="E59" s="166">
        <f t="shared" si="16"/>
        <v>10.232354857671512</v>
      </c>
      <c r="F59" s="167">
        <f t="shared" si="13"/>
        <v>6.5419005526114793E-2</v>
      </c>
      <c r="G59" s="167">
        <f t="shared" si="14"/>
        <v>2273.4427971892178</v>
      </c>
      <c r="H59" s="167">
        <f t="shared" si="15"/>
        <v>114280.79757314714</v>
      </c>
      <c r="I59" s="168">
        <f t="shared" si="2"/>
        <v>116554.24037033635</v>
      </c>
      <c r="J59" s="168">
        <f t="shared" si="7"/>
        <v>116493.86624266865</v>
      </c>
      <c r="K59" s="94"/>
      <c r="L59" s="265">
        <f t="shared" si="8"/>
        <v>44415.541269390742</v>
      </c>
      <c r="M59" s="265">
        <f>$G59*NonHospFrac+theModel!$H59*NonHospFrac</f>
        <v>72138.699100945611</v>
      </c>
      <c r="N59" s="266">
        <f t="shared" si="9"/>
        <v>116554.24037033635</v>
      </c>
      <c r="O59" s="158"/>
      <c r="P59" s="265">
        <f t="shared" si="10"/>
        <v>44392.534388212436</v>
      </c>
      <c r="Q59" s="265">
        <f t="shared" si="11"/>
        <v>72137.693008554503</v>
      </c>
      <c r="R59" s="266">
        <f t="shared" si="12"/>
        <v>116530.22739676695</v>
      </c>
    </row>
    <row r="60" spans="1:18" x14ac:dyDescent="0.25">
      <c r="A60" s="81">
        <v>29</v>
      </c>
      <c r="B60" s="93">
        <f t="shared" si="0"/>
        <v>0.26322274661317963</v>
      </c>
      <c r="C60" s="178">
        <f t="shared" si="6"/>
        <v>0.26262896142989389</v>
      </c>
      <c r="D60" s="165">
        <f t="shared" si="1"/>
        <v>2.2558277767625785E-3</v>
      </c>
      <c r="E60" s="166">
        <f t="shared" si="16"/>
        <v>10.494983819101405</v>
      </c>
      <c r="F60" s="167">
        <f t="shared" si="13"/>
        <v>6.7674833302877366E-2</v>
      </c>
      <c r="G60" s="167">
        <f t="shared" si="14"/>
        <v>2351.8373764026392</v>
      </c>
      <c r="H60" s="167">
        <f t="shared" si="15"/>
        <v>117213.98818229744</v>
      </c>
      <c r="I60" s="168">
        <f t="shared" si="2"/>
        <v>119565.82555870007</v>
      </c>
      <c r="J60" s="168">
        <f t="shared" si="7"/>
        <v>119501.8934757664</v>
      </c>
      <c r="K60" s="94"/>
      <c r="L60" s="265">
        <f t="shared" si="8"/>
        <v>45563.171641267785</v>
      </c>
      <c r="M60" s="265">
        <f>$G60*NonHospFrac+theModel!$H60*NonHospFrac</f>
        <v>74002.653917432297</v>
      </c>
      <c r="N60" s="266">
        <f t="shared" si="9"/>
        <v>119565.82555870007</v>
      </c>
      <c r="O60" s="158"/>
      <c r="P60" s="265">
        <f t="shared" si="10"/>
        <v>45538.808923455406</v>
      </c>
      <c r="Q60" s="265">
        <f t="shared" si="11"/>
        <v>74001.627825479896</v>
      </c>
      <c r="R60" s="266">
        <f t="shared" si="12"/>
        <v>119540.4367489353</v>
      </c>
    </row>
    <row r="61" spans="1:18" x14ac:dyDescent="0.25">
      <c r="A61" s="81">
        <v>30</v>
      </c>
      <c r="B61" s="93">
        <f t="shared" si="0"/>
        <v>0.25830562481761854</v>
      </c>
      <c r="C61" s="178">
        <f t="shared" si="6"/>
        <v>0.25772293181426092</v>
      </c>
      <c r="D61" s="165">
        <f t="shared" si="1"/>
        <v>2.2558277767625785E-3</v>
      </c>
      <c r="E61" s="166">
        <f t="shared" si="16"/>
        <v>10.752706750915666</v>
      </c>
      <c r="F61" s="167">
        <f t="shared" si="13"/>
        <v>6.9930661079639939E-2</v>
      </c>
      <c r="G61" s="167">
        <f t="shared" si="14"/>
        <v>2430.2319556160601</v>
      </c>
      <c r="H61" s="167">
        <f t="shared" si="15"/>
        <v>120092.38544375889</v>
      </c>
      <c r="I61" s="168">
        <f t="shared" si="2"/>
        <v>122522.61739937495</v>
      </c>
      <c r="J61" s="168">
        <f t="shared" si="7"/>
        <v>122455.07171301727</v>
      </c>
      <c r="K61" s="94"/>
      <c r="L61" s="265">
        <f t="shared" si="8"/>
        <v>46689.921810178115</v>
      </c>
      <c r="M61" s="265">
        <f>$G61*NonHospFrac+theModel!$H61*NonHospFrac</f>
        <v>75832.695589196825</v>
      </c>
      <c r="N61" s="266">
        <f t="shared" si="9"/>
        <v>122522.61739937494</v>
      </c>
      <c r="O61" s="158"/>
      <c r="P61" s="265">
        <f t="shared" si="10"/>
        <v>46664.182049784533</v>
      </c>
      <c r="Q61" s="265">
        <f t="shared" si="11"/>
        <v>75831.65022836061</v>
      </c>
      <c r="R61" s="266">
        <f t="shared" si="12"/>
        <v>122495.83227814514</v>
      </c>
    </row>
    <row r="62" spans="1:18" x14ac:dyDescent="0.25">
      <c r="A62" s="81">
        <v>31</v>
      </c>
      <c r="B62" s="93">
        <f t="shared" si="0"/>
        <v>0.2534803571154573</v>
      </c>
      <c r="C62" s="178">
        <f t="shared" si="6"/>
        <v>0.25290854908501254</v>
      </c>
      <c r="D62" s="165">
        <f t="shared" si="1"/>
        <v>2.2558277767625785E-3</v>
      </c>
      <c r="E62" s="166">
        <f t="shared" si="16"/>
        <v>11.005615300000677</v>
      </c>
      <c r="F62" s="167">
        <f t="shared" si="13"/>
        <v>7.2186488856402511E-2</v>
      </c>
      <c r="G62" s="167">
        <f t="shared" si="14"/>
        <v>2508.6265348294814</v>
      </c>
      <c r="H62" s="167">
        <f t="shared" si="15"/>
        <v>122917.01292243098</v>
      </c>
      <c r="I62" s="168">
        <f t="shared" si="2"/>
        <v>125425.63945726046</v>
      </c>
      <c r="J62" s="168">
        <f t="shared" si="7"/>
        <v>125354.42769322128</v>
      </c>
      <c r="K62" s="94"/>
      <c r="L62" s="265">
        <f t="shared" si="8"/>
        <v>47796.181827902721</v>
      </c>
      <c r="M62" s="265">
        <f>$G62*NonHospFrac+theModel!$H62*NonHospFrac</f>
        <v>77629.457629357741</v>
      </c>
      <c r="N62" s="266">
        <f t="shared" si="9"/>
        <v>125425.63945726046</v>
      </c>
      <c r="O62" s="158"/>
      <c r="P62" s="265">
        <f t="shared" si="10"/>
        <v>47769.045028464985</v>
      </c>
      <c r="Q62" s="265">
        <f t="shared" si="11"/>
        <v>77628.393703449765</v>
      </c>
      <c r="R62" s="266">
        <f t="shared" si="12"/>
        <v>125397.43873191475</v>
      </c>
    </row>
    <row r="63" spans="1:18" x14ac:dyDescent="0.25">
      <c r="A63" s="81">
        <v>32</v>
      </c>
      <c r="B63" s="93">
        <f t="shared" si="0"/>
        <v>0.24874522763004597</v>
      </c>
      <c r="C63" s="178">
        <f t="shared" si="6"/>
        <v>0.24818410123622098</v>
      </c>
      <c r="D63" s="165">
        <f t="shared" si="1"/>
        <v>2.2558277767625785E-3</v>
      </c>
      <c r="E63" s="166">
        <f t="shared" si="16"/>
        <v>11.253799401236899</v>
      </c>
      <c r="F63" s="167">
        <f t="shared" si="13"/>
        <v>7.4442316633165084E-2</v>
      </c>
      <c r="G63" s="167">
        <f t="shared" si="14"/>
        <v>2587.0211140429019</v>
      </c>
      <c r="H63" s="167">
        <f t="shared" si="15"/>
        <v>125688.87506255072</v>
      </c>
      <c r="I63" s="168">
        <f t="shared" si="2"/>
        <v>128275.89617659363</v>
      </c>
      <c r="J63" s="168">
        <f t="shared" si="7"/>
        <v>128200.96893415842</v>
      </c>
      <c r="K63" s="94"/>
      <c r="L63" s="265">
        <f t="shared" si="8"/>
        <v>48882.33445987611</v>
      </c>
      <c r="M63" s="265">
        <f>$G63*NonHospFrac+theModel!$H63*NonHospFrac</f>
        <v>79393.561716717508</v>
      </c>
      <c r="N63" s="266">
        <f t="shared" si="9"/>
        <v>128275.89617659361</v>
      </c>
      <c r="O63" s="158"/>
      <c r="P63" s="265">
        <f t="shared" si="10"/>
        <v>48853.781796172007</v>
      </c>
      <c r="Q63" s="265">
        <f t="shared" si="11"/>
        <v>79392.479903675398</v>
      </c>
      <c r="R63" s="266">
        <f t="shared" si="12"/>
        <v>128246.26169984741</v>
      </c>
    </row>
    <row r="64" spans="1:18" x14ac:dyDescent="0.25">
      <c r="A64" s="81">
        <v>33</v>
      </c>
      <c r="B64" s="93">
        <f t="shared" si="0"/>
        <v>0.24409855253809831</v>
      </c>
      <c r="C64" s="178">
        <f t="shared" si="6"/>
        <v>0.24354790824301534</v>
      </c>
      <c r="D64" s="165">
        <f t="shared" si="1"/>
        <v>2.2558277767625785E-3</v>
      </c>
      <c r="E64" s="166">
        <f t="shared" si="16"/>
        <v>11.497347309479913</v>
      </c>
      <c r="F64" s="167">
        <f t="shared" si="13"/>
        <v>7.6698144409927657E-2</v>
      </c>
      <c r="G64" s="167">
        <f t="shared" si="14"/>
        <v>2665.4156932563233</v>
      </c>
      <c r="H64" s="167">
        <f t="shared" si="15"/>
        <v>128408.95754487551</v>
      </c>
      <c r="I64" s="168">
        <f t="shared" si="2"/>
        <v>131074.37323813184</v>
      </c>
      <c r="J64" s="168">
        <f t="shared" si="7"/>
        <v>130995.68409241503</v>
      </c>
      <c r="K64" s="94"/>
      <c r="L64" s="265">
        <f t="shared" si="8"/>
        <v>49948.755321298733</v>
      </c>
      <c r="M64" s="265">
        <f>$G64*NonHospFrac+theModel!$H64*NonHospFrac</f>
        <v>81125.617916833085</v>
      </c>
      <c r="N64" s="266">
        <f t="shared" si="9"/>
        <v>131074.37323813181</v>
      </c>
      <c r="O64" s="158"/>
      <c r="P64" s="265">
        <f t="shared" si="10"/>
        <v>49918.769102110724</v>
      </c>
      <c r="Q64" s="265">
        <f t="shared" si="11"/>
        <v>81124.518869674444</v>
      </c>
      <c r="R64" s="266">
        <f t="shared" si="12"/>
        <v>131043.28797178518</v>
      </c>
    </row>
    <row r="65" spans="1:18" x14ac:dyDescent="0.25">
      <c r="A65" s="81">
        <v>34</v>
      </c>
      <c r="B65" s="93">
        <f t="shared" si="0"/>
        <v>0.2395386794709205</v>
      </c>
      <c r="C65" s="178">
        <f t="shared" si="6"/>
        <v>0.23899832146416097</v>
      </c>
      <c r="D65" s="165">
        <f t="shared" si="1"/>
        <v>2.2558277767625785E-3</v>
      </c>
      <c r="E65" s="166">
        <f t="shared" si="16"/>
        <v>11.736345630944074</v>
      </c>
      <c r="F65" s="167">
        <f t="shared" si="13"/>
        <v>7.895397218669023E-2</v>
      </c>
      <c r="G65" s="167">
        <f t="shared" si="14"/>
        <v>2743.8102724697442</v>
      </c>
      <c r="H65" s="167">
        <f t="shared" si="15"/>
        <v>131078.22763719354</v>
      </c>
      <c r="I65" s="168">
        <f t="shared" si="2"/>
        <v>133822.03790966328</v>
      </c>
      <c r="J65" s="168">
        <f t="shared" si="7"/>
        <v>133739.54331647404</v>
      </c>
      <c r="K65" s="94"/>
      <c r="L65" s="265">
        <f t="shared" si="8"/>
        <v>50995.813010706595</v>
      </c>
      <c r="M65" s="265">
        <f>$G65*NonHospFrac+theModel!$H65*NonHospFrac</f>
        <v>82826.224898956687</v>
      </c>
      <c r="N65" s="266">
        <f t="shared" si="9"/>
        <v>133822.03790966328</v>
      </c>
      <c r="O65" s="158"/>
      <c r="P65" s="265">
        <f t="shared" si="10"/>
        <v>50964.376642568852</v>
      </c>
      <c r="Q65" s="265">
        <f t="shared" si="11"/>
        <v>82825.109246698223</v>
      </c>
      <c r="R65" s="266">
        <f t="shared" si="12"/>
        <v>133789.48588926706</v>
      </c>
    </row>
    <row r="66" spans="1:18" x14ac:dyDescent="0.25">
      <c r="A66" s="81">
        <v>35</v>
      </c>
      <c r="B66" s="93">
        <f t="shared" si="0"/>
        <v>0.23506398692682479</v>
      </c>
      <c r="C66" s="178">
        <f t="shared" si="6"/>
        <v>0.2345337230557987</v>
      </c>
      <c r="D66" s="165">
        <f t="shared" si="1"/>
        <v>2.2558277767625785E-3</v>
      </c>
      <c r="E66" s="166">
        <f t="shared" si="16"/>
        <v>11.970879353999873</v>
      </c>
      <c r="F66" s="167">
        <f t="shared" si="13"/>
        <v>8.1209799963452803E-2</v>
      </c>
      <c r="G66" s="167">
        <f t="shared" si="14"/>
        <v>2822.2048516831655</v>
      </c>
      <c r="H66" s="167">
        <f t="shared" si="15"/>
        <v>133697.63453828645</v>
      </c>
      <c r="I66" s="168">
        <f t="shared" si="2"/>
        <v>136519.83938996962</v>
      </c>
      <c r="J66" s="168">
        <f t="shared" si="7"/>
        <v>136433.4985931952</v>
      </c>
      <c r="K66" s="94"/>
      <c r="L66" s="265">
        <f t="shared" si="8"/>
        <v>52023.869241045722</v>
      </c>
      <c r="M66" s="265">
        <f>$G66*NonHospFrac+theModel!$H66*NonHospFrac</f>
        <v>84495.97014892388</v>
      </c>
      <c r="N66" s="266">
        <f t="shared" si="9"/>
        <v>136519.83938996959</v>
      </c>
      <c r="O66" s="158"/>
      <c r="P66" s="265">
        <f t="shared" si="10"/>
        <v>51990.967192950513</v>
      </c>
      <c r="Q66" s="265">
        <f t="shared" si="11"/>
        <v>84494.838497466568</v>
      </c>
      <c r="R66" s="266">
        <f t="shared" si="12"/>
        <v>136485.80569041707</v>
      </c>
    </row>
    <row r="67" spans="1:18" x14ac:dyDescent="0.25">
      <c r="A67" s="81">
        <v>36</v>
      </c>
      <c r="B67" s="93">
        <f t="shared" si="0"/>
        <v>0.2306728836945196</v>
      </c>
      <c r="C67" s="178">
        <f t="shared" si="6"/>
        <v>0.23015252539613559</v>
      </c>
      <c r="D67" s="165">
        <f t="shared" si="1"/>
        <v>2.2558277767625785E-3</v>
      </c>
      <c r="E67" s="166">
        <f t="shared" si="16"/>
        <v>12.201031879396009</v>
      </c>
      <c r="F67" s="167">
        <f t="shared" si="13"/>
        <v>8.3465627740215376E-2</v>
      </c>
      <c r="G67" s="167">
        <f t="shared" si="14"/>
        <v>2900.5994308965865</v>
      </c>
      <c r="H67" s="167">
        <f t="shared" si="15"/>
        <v>136268.10971546671</v>
      </c>
      <c r="I67" s="168">
        <f t="shared" si="2"/>
        <v>139168.70914636328</v>
      </c>
      <c r="J67" s="168">
        <f t="shared" si="7"/>
        <v>139078.48408780884</v>
      </c>
      <c r="K67" s="94"/>
      <c r="L67" s="265">
        <f t="shared" si="8"/>
        <v>53033.278968298233</v>
      </c>
      <c r="M67" s="265">
        <f>$G67*NonHospFrac+theModel!$H67*NonHospFrac</f>
        <v>86135.430178065057</v>
      </c>
      <c r="N67" s="266">
        <f t="shared" si="9"/>
        <v>139168.70914636328</v>
      </c>
      <c r="O67" s="158"/>
      <c r="P67" s="265">
        <f t="shared" si="10"/>
        <v>52998.896737338437</v>
      </c>
      <c r="Q67" s="265">
        <f t="shared" si="11"/>
        <v>86134.283111046607</v>
      </c>
      <c r="R67" s="266">
        <f t="shared" si="12"/>
        <v>139133.17984838504</v>
      </c>
    </row>
    <row r="68" spans="1:18" x14ac:dyDescent="0.25">
      <c r="A68" s="81">
        <v>37</v>
      </c>
      <c r="B68" s="93">
        <f t="shared" si="0"/>
        <v>0.2263638082872711</v>
      </c>
      <c r="C68" s="178">
        <f t="shared" si="6"/>
        <v>0.22585317052088291</v>
      </c>
      <c r="D68" s="165">
        <f t="shared" si="1"/>
        <v>2.2558277767625785E-3</v>
      </c>
      <c r="E68" s="166">
        <f t="shared" si="16"/>
        <v>12.426885049916892</v>
      </c>
      <c r="F68" s="167">
        <f t="shared" si="13"/>
        <v>8.5721455516977949E-2</v>
      </c>
      <c r="G68" s="167">
        <f t="shared" si="14"/>
        <v>2978.9940101100078</v>
      </c>
      <c r="H68" s="167">
        <f t="shared" si="15"/>
        <v>138790.56723580961</v>
      </c>
      <c r="I68" s="168">
        <f t="shared" si="2"/>
        <v>141769.56124591961</v>
      </c>
      <c r="J68" s="168">
        <f t="shared" si="7"/>
        <v>141675.41647754528</v>
      </c>
      <c r="K68" s="94"/>
      <c r="L68" s="265">
        <f t="shared" si="8"/>
        <v>54024.390517705448</v>
      </c>
      <c r="M68" s="265">
        <f>$G68*NonHospFrac+theModel!$H68*NonHospFrac</f>
        <v>87745.170728214158</v>
      </c>
      <c r="N68" s="266">
        <f t="shared" si="9"/>
        <v>141769.56124591961</v>
      </c>
      <c r="O68" s="158"/>
      <c r="P68" s="265">
        <f t="shared" si="10"/>
        <v>53988.514595630535</v>
      </c>
      <c r="Q68" s="265">
        <f t="shared" si="11"/>
        <v>87744.008807829989</v>
      </c>
      <c r="R68" s="266">
        <f t="shared" si="12"/>
        <v>141732.52340346051</v>
      </c>
    </row>
    <row r="69" spans="1:18" x14ac:dyDescent="0.25">
      <c r="A69" s="81">
        <v>38</v>
      </c>
      <c r="B69" s="93">
        <f t="shared" si="0"/>
        <v>0.22213522838763478</v>
      </c>
      <c r="C69" s="178">
        <f t="shared" si="6"/>
        <v>0.22163412956924045</v>
      </c>
      <c r="D69" s="165">
        <f t="shared" si="1"/>
        <v>2.2558277767625785E-3</v>
      </c>
      <c r="E69" s="166">
        <f t="shared" si="16"/>
        <v>12.648519179486133</v>
      </c>
      <c r="F69" s="167">
        <f t="shared" si="13"/>
        <v>8.7977283293740521E-2</v>
      </c>
      <c r="G69" s="167">
        <f t="shared" si="14"/>
        <v>3057.3885893234287</v>
      </c>
      <c r="H69" s="167">
        <f t="shared" si="15"/>
        <v>141265.90409119762</v>
      </c>
      <c r="I69" s="168">
        <f t="shared" si="2"/>
        <v>144323.29268052106</v>
      </c>
      <c r="J69" s="168">
        <f t="shared" si="7"/>
        <v>144225.19527901782</v>
      </c>
      <c r="K69" s="94"/>
      <c r="L69" s="265">
        <f t="shared" si="8"/>
        <v>54997.54570763321</v>
      </c>
      <c r="M69" s="265">
        <f>$G69*NonHospFrac+theModel!$H69*NonHospFrac</f>
        <v>89325.746972887835</v>
      </c>
      <c r="N69" s="266">
        <f t="shared" si="9"/>
        <v>144323.29268052103</v>
      </c>
      <c r="O69" s="158"/>
      <c r="P69" s="265">
        <f t="shared" si="10"/>
        <v>54960.163548296558</v>
      </c>
      <c r="Q69" s="265">
        <f t="shared" si="11"/>
        <v>89324.570740681709</v>
      </c>
      <c r="R69" s="266">
        <f t="shared" si="12"/>
        <v>144284.73428897827</v>
      </c>
    </row>
    <row r="70" spans="1:18" x14ac:dyDescent="0.25">
      <c r="A70" s="81">
        <v>39</v>
      </c>
      <c r="B70" s="93">
        <f t="shared" si="0"/>
        <v>0.21798564030255968</v>
      </c>
      <c r="C70" s="178">
        <f t="shared" si="6"/>
        <v>0.2174939022402298</v>
      </c>
      <c r="D70" s="165">
        <f t="shared" si="1"/>
        <v>2.2558277767625785E-3</v>
      </c>
      <c r="E70" s="166">
        <f t="shared" si="16"/>
        <v>12.866013081726363</v>
      </c>
      <c r="F70" s="167">
        <f t="shared" si="13"/>
        <v>9.0233111070503094E-2</v>
      </c>
      <c r="G70" s="167">
        <f t="shared" si="14"/>
        <v>3135.7831685368501</v>
      </c>
      <c r="H70" s="167">
        <f t="shared" si="15"/>
        <v>143695.000517293</v>
      </c>
      <c r="I70" s="168">
        <f t="shared" si="2"/>
        <v>146830.78368582984</v>
      </c>
      <c r="J70" s="168">
        <f t="shared" si="7"/>
        <v>146728.70316947778</v>
      </c>
      <c r="K70" s="94"/>
      <c r="L70" s="265">
        <f t="shared" si="8"/>
        <v>55953.079971123327</v>
      </c>
      <c r="M70" s="265">
        <f>$G70*NonHospFrac+theModel!$H70*NonHospFrac</f>
        <v>90877.703714706513</v>
      </c>
      <c r="N70" s="266">
        <f t="shared" si="9"/>
        <v>146830.78368582984</v>
      </c>
      <c r="O70" s="158"/>
      <c r="P70" s="265">
        <f t="shared" si="10"/>
        <v>55914.179958799206</v>
      </c>
      <c r="Q70" s="265">
        <f t="shared" si="11"/>
        <v>90876.513692331981</v>
      </c>
      <c r="R70" s="266">
        <f t="shared" si="12"/>
        <v>146790.69365113118</v>
      </c>
    </row>
    <row r="71" spans="1:18" x14ac:dyDescent="0.25">
      <c r="A71" s="81">
        <v>40</v>
      </c>
      <c r="B71" s="93">
        <f t="shared" si="0"/>
        <v>0.21391356842867176</v>
      </c>
      <c r="C71" s="178">
        <f t="shared" si="6"/>
        <v>0.21343101625918395</v>
      </c>
      <c r="D71" s="165">
        <f t="shared" si="1"/>
        <v>2.2558277767625785E-3</v>
      </c>
      <c r="E71" s="166">
        <f t="shared" si="16"/>
        <v>13.079444097985547</v>
      </c>
      <c r="F71" s="167">
        <f t="shared" si="13"/>
        <v>9.2488938847265667E-2</v>
      </c>
      <c r="G71" s="167">
        <f t="shared" si="14"/>
        <v>3214.177747750271</v>
      </c>
      <c r="H71" s="167">
        <f t="shared" si="15"/>
        <v>146078.72030655152</v>
      </c>
      <c r="I71" s="168">
        <f t="shared" si="2"/>
        <v>149292.8980543018</v>
      </c>
      <c r="J71" s="168">
        <f t="shared" si="7"/>
        <v>149186.80630205496</v>
      </c>
      <c r="K71" s="94"/>
      <c r="L71" s="265">
        <f t="shared" si="8"/>
        <v>56891.322475174311</v>
      </c>
      <c r="M71" s="265">
        <f>$G71*NonHospFrac+theModel!$H71*NonHospFrac</f>
        <v>92401.575579127471</v>
      </c>
      <c r="N71" s="266">
        <f t="shared" si="9"/>
        <v>149292.8980543018</v>
      </c>
      <c r="O71" s="158"/>
      <c r="P71" s="265">
        <f t="shared" si="10"/>
        <v>56850.893893723405</v>
      </c>
      <c r="Q71" s="265">
        <f t="shared" si="11"/>
        <v>92400.37226908117</v>
      </c>
      <c r="R71" s="266">
        <f t="shared" si="12"/>
        <v>149251.26616280456</v>
      </c>
    </row>
    <row r="72" spans="1:18" x14ac:dyDescent="0.25">
      <c r="A72" s="81">
        <v>41</v>
      </c>
      <c r="B72" s="93">
        <f t="shared" si="0"/>
        <v>0.20991756472754552</v>
      </c>
      <c r="C72" s="178">
        <f t="shared" si="6"/>
        <v>0.20944402685420277</v>
      </c>
      <c r="D72" s="165">
        <f t="shared" si="1"/>
        <v>2.2558277767625785E-3</v>
      </c>
      <c r="E72" s="166">
        <f t="shared" si="16"/>
        <v>13.288888124839749</v>
      </c>
      <c r="F72" s="167">
        <f t="shared" si="13"/>
        <v>9.474476662402824E-2</v>
      </c>
      <c r="G72" s="167">
        <f t="shared" si="14"/>
        <v>3292.5723269636924</v>
      </c>
      <c r="H72" s="167">
        <f t="shared" si="15"/>
        <v>148417.91111538908</v>
      </c>
      <c r="I72" s="168">
        <f t="shared" si="2"/>
        <v>151710.48344235276</v>
      </c>
      <c r="J72" s="168">
        <f t="shared" si="7"/>
        <v>151600.3546150965</v>
      </c>
      <c r="K72" s="94"/>
      <c r="L72" s="265">
        <f t="shared" si="8"/>
        <v>57812.596237793965</v>
      </c>
      <c r="M72" s="265">
        <f>$G72*NonHospFrac+theModel!$H72*NonHospFrac</f>
        <v>93897.887204558807</v>
      </c>
      <c r="N72" s="266">
        <f t="shared" si="9"/>
        <v>151710.48344235276</v>
      </c>
      <c r="O72" s="158"/>
      <c r="P72" s="265">
        <f t="shared" si="10"/>
        <v>57770.629240656774</v>
      </c>
      <c r="Q72" s="265">
        <f t="shared" si="11"/>
        <v>93896.671090886681</v>
      </c>
      <c r="R72" s="266">
        <f t="shared" si="12"/>
        <v>151667.30033154346</v>
      </c>
    </row>
    <row r="73" spans="1:18" x14ac:dyDescent="0.25">
      <c r="A73" s="81">
        <v>42</v>
      </c>
      <c r="B73" s="93">
        <f t="shared" si="0"/>
        <v>0.20599620821077844</v>
      </c>
      <c r="C73" s="178">
        <f t="shared" si="6"/>
        <v>0.2055315162423888</v>
      </c>
      <c r="D73" s="165">
        <f t="shared" si="1"/>
        <v>2.2558277767625785E-3</v>
      </c>
      <c r="E73" s="166">
        <f t="shared" si="16"/>
        <v>13.494419641082137</v>
      </c>
      <c r="F73" s="167">
        <f t="shared" si="13"/>
        <v>9.7000594400790813E-2</v>
      </c>
      <c r="G73" s="167">
        <f t="shared" si="14"/>
        <v>3370.9669061771133</v>
      </c>
      <c r="H73" s="167">
        <f t="shared" si="15"/>
        <v>150713.40476561061</v>
      </c>
      <c r="I73" s="168">
        <f t="shared" si="2"/>
        <v>154084.37167178773</v>
      </c>
      <c r="J73" s="168">
        <f t="shared" si="7"/>
        <v>153970.18213571567</v>
      </c>
      <c r="K73" s="94"/>
      <c r="L73" s="265">
        <f t="shared" si="8"/>
        <v>58717.218242865369</v>
      </c>
      <c r="M73" s="265">
        <f>$G73*NonHospFrac+theModel!$H73*NonHospFrac</f>
        <v>95367.153428922349</v>
      </c>
      <c r="N73" s="266">
        <f t="shared" si="9"/>
        <v>154084.37167178773</v>
      </c>
      <c r="O73" s="158"/>
      <c r="P73" s="265">
        <f t="shared" si="10"/>
        <v>58673.703823863318</v>
      </c>
      <c r="Q73" s="265">
        <f t="shared" si="11"/>
        <v>95365.924977899806</v>
      </c>
      <c r="R73" s="266">
        <f t="shared" si="12"/>
        <v>154039.62880176312</v>
      </c>
    </row>
    <row r="74" spans="1:18" x14ac:dyDescent="0.25">
      <c r="A74" s="81">
        <v>43</v>
      </c>
      <c r="B74" s="93">
        <f t="shared" si="0"/>
        <v>0.20214810443468387</v>
      </c>
      <c r="C74" s="178">
        <f t="shared" si="6"/>
        <v>0.20169209312568021</v>
      </c>
      <c r="D74" s="165">
        <f t="shared" si="1"/>
        <v>2.2558277767625785E-3</v>
      </c>
      <c r="E74" s="166">
        <f t="shared" si="16"/>
        <v>13.696111734207818</v>
      </c>
      <c r="F74" s="167">
        <f t="shared" si="13"/>
        <v>9.9256422177553386E-2</v>
      </c>
      <c r="G74" s="167">
        <f t="shared" si="14"/>
        <v>3449.3614853905347</v>
      </c>
      <c r="H74" s="167">
        <f t="shared" si="15"/>
        <v>152966.0175402076</v>
      </c>
      <c r="I74" s="168">
        <f t="shared" si="2"/>
        <v>156415.37902559814</v>
      </c>
      <c r="J74" s="168">
        <f t="shared" si="7"/>
        <v>156297.10727765693</v>
      </c>
      <c r="K74" s="94"/>
      <c r="L74" s="265">
        <f t="shared" si="8"/>
        <v>59605.499552867113</v>
      </c>
      <c r="M74" s="265">
        <f>$G74*NonHospFrac+theModel!$H74*NonHospFrac</f>
        <v>96809.879472731016</v>
      </c>
      <c r="N74" s="266">
        <f t="shared" si="9"/>
        <v>156415.37902559811</v>
      </c>
      <c r="O74" s="158"/>
      <c r="P74" s="265">
        <f t="shared" si="10"/>
        <v>59560.429517791643</v>
      </c>
      <c r="Q74" s="265">
        <f t="shared" si="11"/>
        <v>96808.639133517921</v>
      </c>
      <c r="R74" s="266">
        <f t="shared" si="12"/>
        <v>156369.06865130956</v>
      </c>
    </row>
    <row r="75" spans="1:18" x14ac:dyDescent="0.25">
      <c r="A75" s="81">
        <v>44</v>
      </c>
      <c r="B75" s="93">
        <f t="shared" si="0"/>
        <v>0.19837188500442363</v>
      </c>
      <c r="C75" s="178">
        <f t="shared" si="6"/>
        <v>0.19792439219610189</v>
      </c>
      <c r="D75" s="165">
        <f t="shared" si="1"/>
        <v>2.2558277767625785E-3</v>
      </c>
      <c r="E75" s="166">
        <f t="shared" si="16"/>
        <v>13.89403612640392</v>
      </c>
      <c r="F75" s="167">
        <f t="shared" si="13"/>
        <v>0.10151224995431596</v>
      </c>
      <c r="G75" s="167">
        <f t="shared" si="14"/>
        <v>3527.7560646039551</v>
      </c>
      <c r="H75" s="167">
        <f t="shared" si="15"/>
        <v>155176.55047363031</v>
      </c>
      <c r="I75" s="168">
        <f t="shared" si="2"/>
        <v>158704.30653823426</v>
      </c>
      <c r="J75" s="168">
        <f t="shared" si="7"/>
        <v>158581.93313358555</v>
      </c>
      <c r="K75" s="94"/>
      <c r="L75" s="265">
        <f t="shared" si="8"/>
        <v>60477.745419487743</v>
      </c>
      <c r="M75" s="265">
        <f>$G75*NonHospFrac+theModel!$H75*NonHospFrac</f>
        <v>98226.561118746511</v>
      </c>
      <c r="N75" s="266">
        <f t="shared" si="9"/>
        <v>158704.30653823426</v>
      </c>
      <c r="O75" s="158"/>
      <c r="P75" s="265">
        <f t="shared" si="10"/>
        <v>60431.112358458122</v>
      </c>
      <c r="Q75" s="265">
        <f t="shared" si="11"/>
        <v>98225.309324018017</v>
      </c>
      <c r="R75" s="266">
        <f t="shared" si="12"/>
        <v>158656.42168247612</v>
      </c>
    </row>
    <row r="76" spans="1:18" x14ac:dyDescent="0.25">
      <c r="A76" s="81">
        <v>45</v>
      </c>
      <c r="B76" s="93">
        <f t="shared" si="0"/>
        <v>0.1946662070874037</v>
      </c>
      <c r="C76" s="178">
        <f t="shared" si="6"/>
        <v>0.19422707365025893</v>
      </c>
      <c r="D76" s="165">
        <f t="shared" si="1"/>
        <v>2.2558277767625785E-3</v>
      </c>
      <c r="E76" s="166">
        <f t="shared" si="16"/>
        <v>14.088263200054179</v>
      </c>
      <c r="F76" s="167">
        <f t="shared" si="13"/>
        <v>0.10376807773107853</v>
      </c>
      <c r="G76" s="167">
        <f t="shared" si="14"/>
        <v>3606.150643817376</v>
      </c>
      <c r="H76" s="167">
        <f t="shared" si="15"/>
        <v>157345.78963663775</v>
      </c>
      <c r="I76" s="168">
        <f t="shared" si="2"/>
        <v>160951.94028045514</v>
      </c>
      <c r="J76" s="168">
        <f t="shared" si="7"/>
        <v>160825.4477619055</v>
      </c>
      <c r="K76" s="94"/>
      <c r="L76" s="265">
        <f t="shared" si="8"/>
        <v>61334.255392174186</v>
      </c>
      <c r="M76" s="265">
        <f>$G76*NonHospFrac+theModel!$H76*NonHospFrac</f>
        <v>99617.684888280928</v>
      </c>
      <c r="N76" s="266">
        <f t="shared" si="9"/>
        <v>160951.94028045511</v>
      </c>
      <c r="O76" s="158"/>
      <c r="P76" s="265">
        <f t="shared" si="10"/>
        <v>61286.052652745231</v>
      </c>
      <c r="Q76" s="265">
        <f t="shared" si="11"/>
        <v>99616.422054834984</v>
      </c>
      <c r="R76" s="266">
        <f t="shared" si="12"/>
        <v>160902.47470758023</v>
      </c>
    </row>
    <row r="77" spans="1:18" x14ac:dyDescent="0.25">
      <c r="A77" s="81">
        <v>46</v>
      </c>
      <c r="B77" s="93">
        <f t="shared" si="0"/>
        <v>0.19102975293575952</v>
      </c>
      <c r="C77" s="178">
        <f t="shared" si="6"/>
        <v>0.19059882271289894</v>
      </c>
      <c r="D77" s="165">
        <f t="shared" si="1"/>
        <v>2.2558277767625785E-3</v>
      </c>
      <c r="E77" s="166">
        <f t="shared" si="16"/>
        <v>14.278862022767077</v>
      </c>
      <c r="F77" s="167">
        <f t="shared" si="13"/>
        <v>0.1060239055078411</v>
      </c>
      <c r="G77" s="167">
        <f t="shared" si="14"/>
        <v>3684.5452230307978</v>
      </c>
      <c r="H77" s="167">
        <f t="shared" si="15"/>
        <v>159474.50641582589</v>
      </c>
      <c r="I77" s="168">
        <f t="shared" si="2"/>
        <v>163159.05163885668</v>
      </c>
      <c r="J77" s="168">
        <f t="shared" si="7"/>
        <v>163028.42446820717</v>
      </c>
      <c r="K77" s="94"/>
      <c r="L77" s="265">
        <f t="shared" si="8"/>
        <v>62175.323424652008</v>
      </c>
      <c r="M77" s="265">
        <f>$G77*NonHospFrac+theModel!$H77*NonHospFrac</f>
        <v>100983.72821420468</v>
      </c>
      <c r="N77" s="266">
        <f t="shared" si="9"/>
        <v>163159.05163885668</v>
      </c>
      <c r="O77" s="158"/>
      <c r="P77" s="265">
        <f t="shared" si="10"/>
        <v>62125.545085653343</v>
      </c>
      <c r="Q77" s="265">
        <f t="shared" si="11"/>
        <v>100982.45474354712</v>
      </c>
      <c r="R77" s="266">
        <f t="shared" si="12"/>
        <v>163107.99982920045</v>
      </c>
    </row>
    <row r="78" spans="1:18" x14ac:dyDescent="0.25">
      <c r="A78" s="81">
        <v>47</v>
      </c>
      <c r="B78" s="93">
        <f t="shared" si="0"/>
        <v>0.1874612294177618</v>
      </c>
      <c r="C78" s="178">
        <f t="shared" si="6"/>
        <v>0.18703834916937515</v>
      </c>
      <c r="D78" s="165">
        <f t="shared" si="1"/>
        <v>2.2558277767625785E-3</v>
      </c>
      <c r="E78" s="166">
        <f t="shared" si="16"/>
        <v>14.465900371936453</v>
      </c>
      <c r="F78" s="167">
        <f t="shared" si="13"/>
        <v>0.10827973328460368</v>
      </c>
      <c r="G78" s="167">
        <f t="shared" si="14"/>
        <v>3762.9398022442188</v>
      </c>
      <c r="H78" s="167">
        <f t="shared" si="15"/>
        <v>161563.45778793507</v>
      </c>
      <c r="I78" s="168">
        <f t="shared" si="2"/>
        <v>165326.39759017929</v>
      </c>
      <c r="J78" s="168">
        <f t="shared" si="7"/>
        <v>165191.6220814476</v>
      </c>
      <c r="K78" s="94"/>
      <c r="L78" s="265">
        <f t="shared" si="8"/>
        <v>63001.237979456273</v>
      </c>
      <c r="M78" s="265">
        <f>$G78*NonHospFrac+theModel!$H78*NonHospFrac</f>
        <v>102325.159610723</v>
      </c>
      <c r="N78" s="266">
        <f t="shared" si="9"/>
        <v>165326.39759017929</v>
      </c>
      <c r="O78" s="158"/>
      <c r="P78" s="265">
        <f t="shared" si="10"/>
        <v>62949.878825545144</v>
      </c>
      <c r="Q78" s="265">
        <f t="shared" si="11"/>
        <v>102323.87588963105</v>
      </c>
      <c r="R78" s="266">
        <f t="shared" si="12"/>
        <v>165273.75471517618</v>
      </c>
    </row>
    <row r="79" spans="1:18" x14ac:dyDescent="0.25">
      <c r="A79" s="81">
        <v>48</v>
      </c>
      <c r="B79" s="93">
        <f t="shared" si="0"/>
        <v>0.18395936755797601</v>
      </c>
      <c r="C79" s="178">
        <f t="shared" si="6"/>
        <v>0.18354438690684305</v>
      </c>
      <c r="D79" s="165">
        <f t="shared" si="1"/>
        <v>2.2558277767625785E-3</v>
      </c>
      <c r="E79" s="166">
        <f t="shared" si="16"/>
        <v>14.649444758843297</v>
      </c>
      <c r="F79" s="167">
        <f t="shared" si="13"/>
        <v>0.11053556106136625</v>
      </c>
      <c r="G79" s="167">
        <f t="shared" si="14"/>
        <v>3841.3343814576392</v>
      </c>
      <c r="H79" s="167">
        <f t="shared" si="15"/>
        <v>163613.38658903234</v>
      </c>
      <c r="I79" s="168">
        <f t="shared" si="2"/>
        <v>167454.72097048999</v>
      </c>
      <c r="J79" s="168">
        <f t="shared" si="7"/>
        <v>167315.78522495899</v>
      </c>
      <c r="K79" s="94"/>
      <c r="L79" s="265">
        <f t="shared" si="8"/>
        <v>63812.282130509375</v>
      </c>
      <c r="M79" s="265">
        <f>$G79*NonHospFrac+theModel!$H79*NonHospFrac</f>
        <v>103642.43883998059</v>
      </c>
      <c r="N79" s="266">
        <f t="shared" si="9"/>
        <v>167454.72097048996</v>
      </c>
      <c r="O79" s="158"/>
      <c r="P79" s="265">
        <f t="shared" si="10"/>
        <v>63759.337627419511</v>
      </c>
      <c r="Q79" s="265">
        <f t="shared" si="11"/>
        <v>103641.14524104549</v>
      </c>
      <c r="R79" s="266">
        <f t="shared" si="12"/>
        <v>167400.48286846501</v>
      </c>
    </row>
    <row r="80" spans="1:18" x14ac:dyDescent="0.25">
      <c r="A80" s="81">
        <v>49</v>
      </c>
      <c r="B80" s="93">
        <f t="shared" si="0"/>
        <v>0.18052292208601134</v>
      </c>
      <c r="C80" s="178">
        <f t="shared" si="6"/>
        <v>0.18011569346402737</v>
      </c>
      <c r="D80" s="165">
        <f t="shared" si="1"/>
        <v>2.2558277767625785E-3</v>
      </c>
      <c r="E80" s="166">
        <f t="shared" si="16"/>
        <v>14.829560452307325</v>
      </c>
      <c r="F80" s="167">
        <f t="shared" si="13"/>
        <v>0.11279138883812882</v>
      </c>
      <c r="G80" s="167">
        <f t="shared" si="14"/>
        <v>3919.7289606710606</v>
      </c>
      <c r="H80" s="167">
        <f t="shared" si="15"/>
        <v>165625.02177866586</v>
      </c>
      <c r="I80" s="168">
        <f t="shared" si="2"/>
        <v>169544.75073933692</v>
      </c>
      <c r="J80" s="168">
        <f t="shared" si="7"/>
        <v>169401.64458238491</v>
      </c>
      <c r="K80" s="94"/>
      <c r="L80" s="265">
        <f t="shared" si="8"/>
        <v>64608.733663782827</v>
      </c>
      <c r="M80" s="265">
        <f>$G80*NonHospFrac+theModel!$H80*NonHospFrac</f>
        <v>104936.01707555409</v>
      </c>
      <c r="N80" s="266">
        <f t="shared" si="9"/>
        <v>169544.75073933692</v>
      </c>
      <c r="O80" s="158"/>
      <c r="P80" s="265">
        <f t="shared" si="10"/>
        <v>64554.199934252196</v>
      </c>
      <c r="Q80" s="265">
        <f t="shared" si="11"/>
        <v>104934.71395770377</v>
      </c>
      <c r="R80" s="266">
        <f t="shared" si="12"/>
        <v>169488.91389195598</v>
      </c>
    </row>
    <row r="81" spans="1:18" x14ac:dyDescent="0.25">
      <c r="A81" s="81">
        <v>50</v>
      </c>
      <c r="B81" s="93">
        <f t="shared" si="0"/>
        <v>0.17715067099369991</v>
      </c>
      <c r="C81" s="178">
        <f t="shared" si="6"/>
        <v>0.17675104958940019</v>
      </c>
      <c r="D81" s="165">
        <f t="shared" si="1"/>
        <v>2.2558277767625785E-3</v>
      </c>
      <c r="E81" s="166">
        <f t="shared" si="16"/>
        <v>15.006311501896725</v>
      </c>
      <c r="F81" s="167">
        <f t="shared" si="13"/>
        <v>0.1150472166148914</v>
      </c>
      <c r="G81" s="167">
        <f t="shared" si="14"/>
        <v>3998.1235398844824</v>
      </c>
      <c r="H81" s="167">
        <f t="shared" si="15"/>
        <v>167599.0786990847</v>
      </c>
      <c r="I81" s="168">
        <f t="shared" si="2"/>
        <v>171597.20223896918</v>
      </c>
      <c r="J81" s="168">
        <f t="shared" si="7"/>
        <v>171449.91715863766</v>
      </c>
      <c r="K81" s="94"/>
      <c r="L81" s="265">
        <f t="shared" si="8"/>
        <v>65390.865176078631</v>
      </c>
      <c r="M81" s="265">
        <f>$G81*NonHospFrac+theModel!$H81*NonHospFrac</f>
        <v>106206.33706289054</v>
      </c>
      <c r="N81" s="266">
        <f t="shared" si="9"/>
        <v>171597.20223896916</v>
      </c>
      <c r="O81" s="158"/>
      <c r="P81" s="265">
        <f t="shared" si="10"/>
        <v>65334.738976439367</v>
      </c>
      <c r="Q81" s="265">
        <f t="shared" si="11"/>
        <v>106205.02477189293</v>
      </c>
      <c r="R81" s="266">
        <f t="shared" si="12"/>
        <v>171539.76374833231</v>
      </c>
    </row>
    <row r="82" spans="1:18" x14ac:dyDescent="0.25">
      <c r="A82" s="81">
        <v>51</v>
      </c>
      <c r="B82" s="93">
        <f t="shared" si="0"/>
        <v>0.17384141510054762</v>
      </c>
      <c r="C82" s="178">
        <f t="shared" si="6"/>
        <v>0.17344925880761208</v>
      </c>
      <c r="D82" s="165">
        <f t="shared" si="1"/>
        <v>2.2558277767625785E-3</v>
      </c>
      <c r="E82" s="166">
        <f t="shared" si="16"/>
        <v>15.179760760704337</v>
      </c>
      <c r="F82" s="167">
        <f t="shared" si="13"/>
        <v>0.11730304439165397</v>
      </c>
      <c r="G82" s="167">
        <f t="shared" si="14"/>
        <v>4076.5181190979029</v>
      </c>
      <c r="H82" s="167">
        <f t="shared" si="15"/>
        <v>169536.25932961609</v>
      </c>
      <c r="I82" s="168">
        <f t="shared" si="2"/>
        <v>173612.77744871398</v>
      </c>
      <c r="J82" s="168">
        <f t="shared" si="7"/>
        <v>173461.30653597019</v>
      </c>
      <c r="K82" s="94"/>
      <c r="L82" s="265">
        <f t="shared" si="8"/>
        <v>66158.944171965297</v>
      </c>
      <c r="M82" s="265">
        <f>$G82*NonHospFrac+theModel!$H82*NonHospFrac</f>
        <v>107453.83327674869</v>
      </c>
      <c r="N82" s="266">
        <f t="shared" si="9"/>
        <v>173612.77744871398</v>
      </c>
      <c r="O82" s="158"/>
      <c r="P82" s="265">
        <f t="shared" si="10"/>
        <v>66101.222869379431</v>
      </c>
      <c r="Q82" s="265">
        <f t="shared" si="11"/>
        <v>107452.51214569647</v>
      </c>
      <c r="R82" s="266">
        <f t="shared" si="12"/>
        <v>173553.73501507589</v>
      </c>
    </row>
    <row r="83" spans="1:18" x14ac:dyDescent="0.25">
      <c r="A83" s="81">
        <v>52</v>
      </c>
      <c r="B83" s="93">
        <f t="shared" si="0"/>
        <v>0.17059397762730272</v>
      </c>
      <c r="C83" s="178">
        <f t="shared" si="6"/>
        <v>0.17020914699402262</v>
      </c>
      <c r="D83" s="165">
        <f t="shared" si="1"/>
        <v>2.2558277767625785E-3</v>
      </c>
      <c r="E83" s="166">
        <f t="shared" si="16"/>
        <v>15.349969907698359</v>
      </c>
      <c r="F83" s="167">
        <f t="shared" si="13"/>
        <v>0.11955887216841654</v>
      </c>
      <c r="G83" s="167">
        <f t="shared" si="14"/>
        <v>4154.9126983113238</v>
      </c>
      <c r="H83" s="167">
        <f t="shared" si="15"/>
        <v>171437.25253629114</v>
      </c>
      <c r="I83" s="168">
        <f t="shared" si="2"/>
        <v>175592.16523460246</v>
      </c>
      <c r="J83" s="168">
        <f t="shared" si="7"/>
        <v>175436.50312525479</v>
      </c>
      <c r="K83" s="94"/>
      <c r="L83" s="265">
        <f t="shared" si="8"/>
        <v>66913.233158903196</v>
      </c>
      <c r="M83" s="265">
        <f>$G83*NonHospFrac+theModel!$H83*NonHospFrac</f>
        <v>108678.93207569925</v>
      </c>
      <c r="N83" s="266">
        <f t="shared" si="9"/>
        <v>175592.16523460246</v>
      </c>
      <c r="O83" s="158"/>
      <c r="P83" s="265">
        <f t="shared" si="10"/>
        <v>66853.914709228251</v>
      </c>
      <c r="Q83" s="265">
        <f t="shared" si="11"/>
        <v>108677.60242547671</v>
      </c>
      <c r="R83" s="266">
        <f t="shared" si="12"/>
        <v>175531.51713470498</v>
      </c>
    </row>
    <row r="84" spans="1:18" x14ac:dyDescent="0.25">
      <c r="A84" s="81">
        <v>53</v>
      </c>
      <c r="B84" s="93">
        <f t="shared" si="0"/>
        <v>0.16740720377749033</v>
      </c>
      <c r="C84" s="178">
        <f t="shared" si="6"/>
        <v>0.16702956195717891</v>
      </c>
      <c r="D84" s="165">
        <f t="shared" si="1"/>
        <v>2.2558277767625785E-3</v>
      </c>
      <c r="E84" s="166">
        <f t="shared" si="16"/>
        <v>15.516999469655538</v>
      </c>
      <c r="F84" s="167">
        <f t="shared" si="13"/>
        <v>0.12181469994517911</v>
      </c>
      <c r="G84" s="167">
        <f t="shared" si="14"/>
        <v>4233.3072775247447</v>
      </c>
      <c r="H84" s="167">
        <f t="shared" si="15"/>
        <v>173302.73431680707</v>
      </c>
      <c r="I84" s="168">
        <f t="shared" si="2"/>
        <v>177536.04159433182</v>
      </c>
      <c r="J84" s="168">
        <f t="shared" si="7"/>
        <v>177376.18441255711</v>
      </c>
      <c r="K84" s="94"/>
      <c r="L84" s="265">
        <f t="shared" si="8"/>
        <v>67653.989740592733</v>
      </c>
      <c r="M84" s="265">
        <f>$G84*NonHospFrac+theModel!$H84*NonHospFrac</f>
        <v>109882.05185373906</v>
      </c>
      <c r="N84" s="266">
        <f t="shared" si="9"/>
        <v>177536.04159433179</v>
      </c>
      <c r="O84" s="158"/>
      <c r="P84" s="265">
        <f t="shared" si="10"/>
        <v>67593.072666861568</v>
      </c>
      <c r="Q84" s="265">
        <f t="shared" si="11"/>
        <v>109880.71399347168</v>
      </c>
      <c r="R84" s="266">
        <f t="shared" si="12"/>
        <v>177473.78666033325</v>
      </c>
    </row>
    <row r="85" spans="1:18" x14ac:dyDescent="0.25">
      <c r="A85" s="81">
        <v>54</v>
      </c>
      <c r="B85" s="93">
        <f t="shared" si="0"/>
        <v>0.16427996032676409</v>
      </c>
      <c r="C85" s="178">
        <f t="shared" si="6"/>
        <v>0.16390937302909353</v>
      </c>
      <c r="D85" s="165">
        <f t="shared" si="1"/>
        <v>2.2558277767625785E-3</v>
      </c>
      <c r="E85" s="166">
        <f t="shared" si="16"/>
        <v>15.680908842684632</v>
      </c>
      <c r="F85" s="167">
        <f t="shared" si="13"/>
        <v>0.12407052772194169</v>
      </c>
      <c r="G85" s="167">
        <f t="shared" si="14"/>
        <v>4311.7018567381665</v>
      </c>
      <c r="H85" s="167">
        <f t="shared" si="15"/>
        <v>175133.36804091366</v>
      </c>
      <c r="I85" s="168">
        <f t="shared" si="2"/>
        <v>179445.06989765182</v>
      </c>
      <c r="J85" s="168">
        <f t="shared" si="7"/>
        <v>179281.01520109456</v>
      </c>
      <c r="K85" s="94"/>
      <c r="L85" s="265">
        <f t="shared" si="8"/>
        <v>68381.466708578926</v>
      </c>
      <c r="M85" s="265">
        <f>$G85*NonHospFrac+theModel!$H85*NonHospFrac</f>
        <v>111063.60318907289</v>
      </c>
      <c r="N85" s="266">
        <f t="shared" si="9"/>
        <v>179445.06989765182</v>
      </c>
      <c r="O85" s="158"/>
      <c r="P85" s="265">
        <f t="shared" si="10"/>
        <v>68318.950080078575</v>
      </c>
      <c r="Q85" s="265">
        <f t="shared" si="11"/>
        <v>111062.2574165604</v>
      </c>
      <c r="R85" s="266">
        <f t="shared" si="12"/>
        <v>179381.20749663899</v>
      </c>
    </row>
    <row r="86" spans="1:18" x14ac:dyDescent="0.25">
      <c r="A86" s="81">
        <v>55</v>
      </c>
      <c r="B86" s="93">
        <f t="shared" si="0"/>
        <v>0.16121113521992886</v>
      </c>
      <c r="C86" s="178">
        <f t="shared" si="6"/>
        <v>0.16084747066317631</v>
      </c>
      <c r="D86" s="165">
        <f t="shared" si="1"/>
        <v>2.2558277767625785E-3</v>
      </c>
      <c r="E86" s="166">
        <f t="shared" si="16"/>
        <v>15.841756313347808</v>
      </c>
      <c r="F86" s="167">
        <f t="shared" si="13"/>
        <v>0.12632635549870427</v>
      </c>
      <c r="G86" s="167">
        <f t="shared" si="14"/>
        <v>4390.0964359515874</v>
      </c>
      <c r="H86" s="167">
        <f t="shared" si="15"/>
        <v>176929.8046863091</v>
      </c>
      <c r="I86" s="168">
        <f t="shared" si="2"/>
        <v>181319.90112226069</v>
      </c>
      <c r="J86" s="168">
        <f t="shared" si="7"/>
        <v>181151.64784866519</v>
      </c>
      <c r="K86" s="94"/>
      <c r="L86" s="265">
        <f t="shared" si="8"/>
        <v>69095.912132144571</v>
      </c>
      <c r="M86" s="265">
        <f>$G86*NonHospFrac+theModel!$H86*NonHospFrac</f>
        <v>112223.98899011611</v>
      </c>
      <c r="N86" s="266">
        <f t="shared" si="9"/>
        <v>181319.90112226066</v>
      </c>
      <c r="O86" s="158"/>
      <c r="P86" s="265">
        <f t="shared" si="10"/>
        <v>69031.795544079272</v>
      </c>
      <c r="Q86" s="265">
        <f t="shared" si="11"/>
        <v>112222.6355922495</v>
      </c>
      <c r="R86" s="266">
        <f t="shared" si="12"/>
        <v>181254.43113632879</v>
      </c>
    </row>
    <row r="87" spans="1:18" x14ac:dyDescent="0.25">
      <c r="A87" s="81">
        <v>56</v>
      </c>
      <c r="B87" s="93">
        <f t="shared" si="0"/>
        <v>0.15819963717549135</v>
      </c>
      <c r="C87" s="178">
        <f t="shared" si="6"/>
        <v>0.15784276603967712</v>
      </c>
      <c r="D87" s="165">
        <f t="shared" si="1"/>
        <v>2.2558277767625785E-3</v>
      </c>
      <c r="E87" s="166">
        <f t="shared" si="16"/>
        <v>15.999599079387485</v>
      </c>
      <c r="F87" s="167">
        <f t="shared" si="13"/>
        <v>0.12858218327546686</v>
      </c>
      <c r="G87" s="167">
        <f t="shared" si="14"/>
        <v>4468.4910151650092</v>
      </c>
      <c r="H87" s="167">
        <f t="shared" si="15"/>
        <v>178692.68307012922</v>
      </c>
      <c r="I87" s="168">
        <f t="shared" si="2"/>
        <v>183161.17408529422</v>
      </c>
      <c r="J87" s="168">
        <f t="shared" si="7"/>
        <v>182988.72250063141</v>
      </c>
      <c r="K87" s="94"/>
      <c r="L87" s="265">
        <f t="shared" si="8"/>
        <v>69797.569446524387</v>
      </c>
      <c r="M87" s="265">
        <f>$G87*NonHospFrac+theModel!$H87*NonHospFrac</f>
        <v>113363.60463876983</v>
      </c>
      <c r="N87" s="266">
        <f t="shared" si="9"/>
        <v>183161.17408529422</v>
      </c>
      <c r="O87" s="158"/>
      <c r="P87" s="265">
        <f t="shared" si="10"/>
        <v>69731.853000248186</v>
      </c>
      <c r="Q87" s="265">
        <f t="shared" si="11"/>
        <v>113362.24389193297</v>
      </c>
      <c r="R87" s="266">
        <f t="shared" si="12"/>
        <v>183094.09689218114</v>
      </c>
    </row>
    <row r="88" spans="1:18" x14ac:dyDescent="0.25">
      <c r="A88" s="81">
        <v>57</v>
      </c>
      <c r="B88" s="93">
        <f t="shared" si="0"/>
        <v>0.15524439529759765</v>
      </c>
      <c r="C88" s="178">
        <f t="shared" si="6"/>
        <v>0.15489419067849861</v>
      </c>
      <c r="D88" s="165">
        <f t="shared" si="1"/>
        <v>2.2558277767625785E-3</v>
      </c>
      <c r="E88" s="166">
        <f t="shared" si="16"/>
        <v>16.154493270065984</v>
      </c>
      <c r="F88" s="167">
        <f t="shared" si="13"/>
        <v>0.13083801105222945</v>
      </c>
      <c r="G88" s="167">
        <f t="shared" si="14"/>
        <v>4546.8855943784311</v>
      </c>
      <c r="H88" s="167">
        <f t="shared" si="15"/>
        <v>180422.63007611237</v>
      </c>
      <c r="I88" s="168">
        <f t="shared" si="2"/>
        <v>184969.5156704908</v>
      </c>
      <c r="J88" s="168">
        <f t="shared" si="7"/>
        <v>184792.86731854273</v>
      </c>
      <c r="K88" s="94"/>
      <c r="L88" s="265">
        <f t="shared" si="8"/>
        <v>70486.677539471086</v>
      </c>
      <c r="M88" s="265">
        <f>$G88*NonHospFrac+theModel!$H88*NonHospFrac</f>
        <v>114482.8381310197</v>
      </c>
      <c r="N88" s="266">
        <f t="shared" si="9"/>
        <v>184969.5156704908</v>
      </c>
      <c r="O88" s="158"/>
      <c r="P88" s="265">
        <f t="shared" si="10"/>
        <v>70419.361823275874</v>
      </c>
      <c r="Q88" s="265">
        <f t="shared" si="11"/>
        <v>114481.47030147618</v>
      </c>
      <c r="R88" s="266">
        <f t="shared" si="12"/>
        <v>184900.83212475205</v>
      </c>
    </row>
    <row r="89" spans="1:18" x14ac:dyDescent="0.25">
      <c r="A89" s="81">
        <v>58</v>
      </c>
      <c r="B89" s="93">
        <f t="shared" si="0"/>
        <v>0.15234435869522028</v>
      </c>
      <c r="C89" s="178">
        <f t="shared" si="6"/>
        <v>0.15200069605924252</v>
      </c>
      <c r="D89" s="165">
        <f t="shared" si="1"/>
        <v>2.2558277767625785E-3</v>
      </c>
      <c r="E89" s="166">
        <f t="shared" si="16"/>
        <v>16.306493966125228</v>
      </c>
      <c r="F89" s="167">
        <f t="shared" si="13"/>
        <v>0.13309383882899203</v>
      </c>
      <c r="G89" s="167">
        <f t="shared" si="14"/>
        <v>4625.2801735918529</v>
      </c>
      <c r="H89" s="167">
        <f t="shared" si="15"/>
        <v>182120.26087752078</v>
      </c>
      <c r="I89" s="168">
        <f t="shared" si="2"/>
        <v>186745.54105111264</v>
      </c>
      <c r="J89" s="168">
        <f t="shared" si="7"/>
        <v>186564.69870447795</v>
      </c>
      <c r="K89" s="94"/>
      <c r="L89" s="265">
        <f t="shared" si="8"/>
        <v>71163.470836204462</v>
      </c>
      <c r="M89" s="265">
        <f>$G89*NonHospFrac+theModel!$H89*NonHospFrac</f>
        <v>115582.07021490816</v>
      </c>
      <c r="N89" s="266">
        <f t="shared" si="9"/>
        <v>186745.54105111264</v>
      </c>
      <c r="O89" s="158"/>
      <c r="P89" s="265">
        <f t="shared" si="10"/>
        <v>71094.556906649566</v>
      </c>
      <c r="Q89" s="265">
        <f t="shared" si="11"/>
        <v>115580.69555917379</v>
      </c>
      <c r="R89" s="266">
        <f t="shared" si="12"/>
        <v>186675.25246582337</v>
      </c>
    </row>
    <row r="90" spans="1:18" x14ac:dyDescent="0.25">
      <c r="A90" s="81">
        <v>59</v>
      </c>
      <c r="B90" s="93">
        <f t="shared" si="0"/>
        <v>0.14949849610845881</v>
      </c>
      <c r="C90" s="178">
        <f t="shared" si="6"/>
        <v>0.14916125324835311</v>
      </c>
      <c r="D90" s="165">
        <f t="shared" si="1"/>
        <v>2.2558277767625785E-3</v>
      </c>
      <c r="E90" s="166">
        <f t="shared" si="16"/>
        <v>16.455655219373579</v>
      </c>
      <c r="F90" s="167">
        <f t="shared" si="13"/>
        <v>0.13534966660575462</v>
      </c>
      <c r="G90" s="167">
        <f t="shared" si="14"/>
        <v>4703.6747528052747</v>
      </c>
      <c r="H90" s="167">
        <f t="shared" si="15"/>
        <v>183786.17915589747</v>
      </c>
      <c r="I90" s="168">
        <f t="shared" si="2"/>
        <v>188489.85390870273</v>
      </c>
      <c r="J90" s="168">
        <f t="shared" si="7"/>
        <v>188304.82152118784</v>
      </c>
      <c r="K90" s="94"/>
      <c r="L90" s="265">
        <f t="shared" si="8"/>
        <v>71828.179382773495</v>
      </c>
      <c r="M90" s="265">
        <f>$G90*NonHospFrac+theModel!$H90*NonHospFrac</f>
        <v>116661.67452592925</v>
      </c>
      <c r="N90" s="266">
        <f t="shared" si="9"/>
        <v>188489.85390870273</v>
      </c>
      <c r="O90" s="158"/>
      <c r="P90" s="265">
        <f t="shared" si="10"/>
        <v>71757.668746543277</v>
      </c>
      <c r="Q90" s="265">
        <f t="shared" si="11"/>
        <v>116660.29329113086</v>
      </c>
      <c r="R90" s="266">
        <f t="shared" si="12"/>
        <v>188417.96203767415</v>
      </c>
    </row>
    <row r="91" spans="1:18" x14ac:dyDescent="0.25">
      <c r="A91" s="81">
        <v>60</v>
      </c>
      <c r="B91" s="93">
        <f t="shared" si="0"/>
        <v>0.14670579554182128</v>
      </c>
      <c r="C91" s="178">
        <f t="shared" si="6"/>
        <v>0.14637485253322599</v>
      </c>
      <c r="D91" s="165">
        <f t="shared" si="1"/>
        <v>2.2558277767625785E-3</v>
      </c>
      <c r="E91" s="166">
        <f t="shared" si="16"/>
        <v>16.602030071906803</v>
      </c>
      <c r="F91" s="167">
        <f t="shared" si="13"/>
        <v>0.13760549438251721</v>
      </c>
      <c r="G91" s="167">
        <f t="shared" si="14"/>
        <v>4782.0693320186956</v>
      </c>
      <c r="H91" s="167">
        <f t="shared" si="15"/>
        <v>185420.9773157372</v>
      </c>
      <c r="I91" s="168">
        <f t="shared" si="2"/>
        <v>190203.04664775589</v>
      </c>
      <c r="J91" s="168">
        <f t="shared" si="7"/>
        <v>190013.8293081171</v>
      </c>
      <c r="K91" s="94"/>
      <c r="L91" s="265">
        <f t="shared" si="8"/>
        <v>72481.028927861349</v>
      </c>
      <c r="M91" s="265">
        <f>$G91*NonHospFrac+theModel!$H91*NonHospFrac</f>
        <v>117722.01771989453</v>
      </c>
      <c r="N91" s="266">
        <f t="shared" si="9"/>
        <v>190203.04664775589</v>
      </c>
      <c r="O91" s="158"/>
      <c r="P91" s="265">
        <f t="shared" si="10"/>
        <v>72408.923524137645</v>
      </c>
      <c r="Q91" s="265">
        <f t="shared" si="11"/>
        <v>117720.63014411549</v>
      </c>
      <c r="R91" s="266">
        <f t="shared" si="12"/>
        <v>190129.55366825312</v>
      </c>
    </row>
    <row r="92" spans="1:18" x14ac:dyDescent="0.25">
      <c r="A92" s="81">
        <v>61</v>
      </c>
      <c r="B92" s="93">
        <f t="shared" si="0"/>
        <v>0.14396526390435641</v>
      </c>
      <c r="C92" s="178">
        <f t="shared" si="6"/>
        <v>0.14364050306315201</v>
      </c>
      <c r="D92" s="165">
        <f t="shared" si="1"/>
        <v>2.2558277767625785E-3</v>
      </c>
      <c r="E92" s="166">
        <f t="shared" si="16"/>
        <v>16.745670574969957</v>
      </c>
      <c r="F92" s="167">
        <f t="shared" si="13"/>
        <v>0.13986132215927979</v>
      </c>
      <c r="G92" s="167">
        <f t="shared" si="14"/>
        <v>4860.4639112321174</v>
      </c>
      <c r="H92" s="167">
        <f t="shared" si="15"/>
        <v>187025.23669514665</v>
      </c>
      <c r="I92" s="168">
        <f t="shared" si="2"/>
        <v>191885.70060637878</v>
      </c>
      <c r="J92" s="168">
        <f t="shared" si="7"/>
        <v>191692.30449338141</v>
      </c>
      <c r="K92" s="94"/>
      <c r="L92" s="265">
        <f t="shared" si="8"/>
        <v>73122.241003062169</v>
      </c>
      <c r="M92" s="265">
        <f>$G92*NonHospFrac+theModel!$H92*NonHospFrac</f>
        <v>118763.4596033166</v>
      </c>
      <c r="N92" s="266">
        <f t="shared" si="9"/>
        <v>191885.70060637878</v>
      </c>
      <c r="O92" s="158"/>
      <c r="P92" s="265">
        <f t="shared" si="10"/>
        <v>73048.543186398587</v>
      </c>
      <c r="Q92" s="265">
        <f t="shared" si="11"/>
        <v>118762.06591592965</v>
      </c>
      <c r="R92" s="266">
        <f t="shared" si="12"/>
        <v>191810.60910232825</v>
      </c>
    </row>
    <row r="93" spans="1:18" x14ac:dyDescent="0.25">
      <c r="A93" s="81">
        <v>62</v>
      </c>
      <c r="B93" s="93">
        <f t="shared" si="0"/>
        <v>0.14127592665650787</v>
      </c>
      <c r="C93" s="178">
        <f t="shared" si="6"/>
        <v>0.14095723249696826</v>
      </c>
      <c r="D93" s="165">
        <f t="shared" si="1"/>
        <v>2.2558277767625785E-3</v>
      </c>
      <c r="E93" s="166">
        <f t="shared" si="16"/>
        <v>16.886627807466926</v>
      </c>
      <c r="F93" s="167">
        <f t="shared" si="13"/>
        <v>0.14211714993604238</v>
      </c>
      <c r="G93" s="167">
        <f t="shared" si="14"/>
        <v>4938.8584904455392</v>
      </c>
      <c r="H93" s="167">
        <f t="shared" si="15"/>
        <v>188599.52777256956</v>
      </c>
      <c r="I93" s="168">
        <f t="shared" si="2"/>
        <v>193538.3862630151</v>
      </c>
      <c r="J93" s="168">
        <f t="shared" si="7"/>
        <v>193340.81860177664</v>
      </c>
      <c r="K93" s="94"/>
      <c r="L93" s="265">
        <f t="shared" si="8"/>
        <v>73752.033001658056</v>
      </c>
      <c r="M93" s="265">
        <f>$G93*NonHospFrac+theModel!$H93*NonHospFrac</f>
        <v>119786.35326135703</v>
      </c>
      <c r="N93" s="266">
        <f t="shared" si="9"/>
        <v>193538.3862630151</v>
      </c>
      <c r="O93" s="158"/>
      <c r="P93" s="265">
        <f t="shared" si="10"/>
        <v>73676.745525343562</v>
      </c>
      <c r="Q93" s="265">
        <f t="shared" si="11"/>
        <v>119784.95368334472</v>
      </c>
      <c r="R93" s="266">
        <f t="shared" si="12"/>
        <v>193461.69920868828</v>
      </c>
    </row>
    <row r="94" spans="1:18" x14ac:dyDescent="0.25">
      <c r="A94" s="81">
        <v>63</v>
      </c>
      <c r="B94" s="93">
        <f t="shared" si="0"/>
        <v>0.1386368274635659</v>
      </c>
      <c r="C94" s="178">
        <f t="shared" si="6"/>
        <v>0.13832408665729135</v>
      </c>
      <c r="D94" s="165">
        <f t="shared" si="1"/>
        <v>2.2558277767625785E-3</v>
      </c>
      <c r="E94" s="166">
        <f t="shared" si="16"/>
        <v>17.024951894124218</v>
      </c>
      <c r="F94" s="167">
        <f t="shared" si="13"/>
        <v>0.14437297771280497</v>
      </c>
      <c r="G94" s="167">
        <f t="shared" si="14"/>
        <v>5017.2530696589602</v>
      </c>
      <c r="H94" s="167">
        <f t="shared" si="15"/>
        <v>190144.4103696504</v>
      </c>
      <c r="I94" s="168">
        <f t="shared" si="2"/>
        <v>195161.66343930937</v>
      </c>
      <c r="J94" s="168">
        <f t="shared" si="7"/>
        <v>194959.93245889433</v>
      </c>
      <c r="K94" s="94"/>
      <c r="L94" s="265">
        <f t="shared" si="8"/>
        <v>74370.61825592487</v>
      </c>
      <c r="M94" s="265">
        <f>$G94*NonHospFrac+theModel!$H94*NonHospFrac</f>
        <v>120791.04518338449</v>
      </c>
      <c r="N94" s="266">
        <f t="shared" si="9"/>
        <v>195161.66343930934</v>
      </c>
      <c r="O94" s="158"/>
      <c r="P94" s="265">
        <f t="shared" si="10"/>
        <v>74293.744255824393</v>
      </c>
      <c r="Q94" s="265">
        <f t="shared" si="11"/>
        <v>120789.63992764792</v>
      </c>
      <c r="R94" s="266">
        <f t="shared" si="12"/>
        <v>195083.38418347231</v>
      </c>
    </row>
    <row r="95" spans="1:18" x14ac:dyDescent="0.25">
      <c r="A95" s="81">
        <v>64</v>
      </c>
      <c r="B95" s="93">
        <f t="shared" ref="B95:B158" si="17">Constant*EXP(PowerTerm*(A95)/7)</f>
        <v>0.13604702785559233</v>
      </c>
      <c r="C95" s="178">
        <f t="shared" ref="C95:C158" si="18">(1-theFloor)*B95</f>
        <v>0.1357401291912097</v>
      </c>
      <c r="D95" s="165">
        <f t="shared" ref="D95:D158" si="19">theFloor</f>
        <v>2.2558277767625785E-3</v>
      </c>
      <c r="E95" s="166">
        <f t="shared" si="16"/>
        <v>17.160692023315427</v>
      </c>
      <c r="F95" s="167">
        <f t="shared" si="13"/>
        <v>0.14662880548956755</v>
      </c>
      <c r="G95" s="167">
        <f t="shared" ref="G95:G158" si="20">$B$22*F95*totInfected/365.25</f>
        <v>5095.647648872382</v>
      </c>
      <c r="H95" s="167">
        <f t="shared" ref="H95:H158" si="21">lostQALYs_Injured*E95*totInfected/365.25</f>
        <v>191660.43385030827</v>
      </c>
      <c r="I95" s="168">
        <f t="shared" ref="I95:I158" si="22">H95+G95</f>
        <v>196756.08149918064</v>
      </c>
      <c r="J95" s="168">
        <f t="shared" si="7"/>
        <v>196550.19639141537</v>
      </c>
      <c r="K95" s="94"/>
      <c r="L95" s="265">
        <f t="shared" ref="L95:L158" si="23">$G95*HospFrac+$H95*HospFrac</f>
        <v>74978.206112993503</v>
      </c>
      <c r="M95" s="265">
        <f>$G95*NonHospFrac+theModel!$H95*NonHospFrac</f>
        <v>121777.87538618714</v>
      </c>
      <c r="N95" s="266">
        <f t="shared" si="9"/>
        <v>196756.08149918064</v>
      </c>
      <c r="O95" s="158"/>
      <c r="P95" s="265">
        <f t="shared" si="10"/>
        <v>74899.749091853417</v>
      </c>
      <c r="Q95" s="265">
        <f t="shared" si="11"/>
        <v>121776.46465784323</v>
      </c>
      <c r="R95" s="266">
        <f t="shared" si="12"/>
        <v>196676.21374969665</v>
      </c>
    </row>
    <row r="96" spans="1:18" x14ac:dyDescent="0.25">
      <c r="A96" s="81">
        <v>65</v>
      </c>
      <c r="B96" s="93">
        <f t="shared" si="17"/>
        <v>0.13350560689369834</v>
      </c>
      <c r="C96" s="178">
        <f t="shared" si="18"/>
        <v>0.13320444123731398</v>
      </c>
      <c r="D96" s="165">
        <f t="shared" si="19"/>
        <v>2.2558277767625785E-3</v>
      </c>
      <c r="E96" s="166">
        <f t="shared" si="16"/>
        <v>17.293896464552741</v>
      </c>
      <c r="F96" s="167">
        <f t="shared" si="13"/>
        <v>0.14888463326633014</v>
      </c>
      <c r="G96" s="167">
        <f t="shared" si="20"/>
        <v>5174.0422280858038</v>
      </c>
      <c r="H96" s="167">
        <f t="shared" si="21"/>
        <v>193148.13731609189</v>
      </c>
      <c r="I96" s="168">
        <f t="shared" si="22"/>
        <v>198322.17954417769</v>
      </c>
      <c r="J96" s="168">
        <f t="shared" ref="J96:J159" si="24">J95+(I96-I95)/(1+discountDaily)^A96</f>
        <v>198112.15042365473</v>
      </c>
      <c r="K96" s="94"/>
      <c r="L96" s="265">
        <f t="shared" si="23"/>
        <v>75575.00200929433</v>
      </c>
      <c r="M96" s="265">
        <f>$G96*NonHospFrac+theModel!$H96*NonHospFrac</f>
        <v>122747.17753488335</v>
      </c>
      <c r="N96" s="266">
        <f t="shared" ref="N96:N159" si="25">L96+M96</f>
        <v>198322.17954417766</v>
      </c>
      <c r="O96" s="158"/>
      <c r="P96" s="265">
        <f t="shared" ref="P96:P159" si="26">P95+(L96-L95)/(1+discountDaily)^A96</f>
        <v>75494.965821501231</v>
      </c>
      <c r="Q96" s="265">
        <f t="shared" ref="Q96:Q159" si="27">Q95+(M96-M95)/(1+discountDaily)^B96</f>
        <v>122745.76153155114</v>
      </c>
      <c r="R96" s="266">
        <f t="shared" ref="R96:R159" si="28">P96+Q96</f>
        <v>198240.72735305235</v>
      </c>
    </row>
    <row r="97" spans="1:18" x14ac:dyDescent="0.25">
      <c r="A97" s="81">
        <v>66</v>
      </c>
      <c r="B97" s="93">
        <f t="shared" si="17"/>
        <v>0.13101166084255664</v>
      </c>
      <c r="C97" s="178">
        <f t="shared" si="18"/>
        <v>0.1307161210989482</v>
      </c>
      <c r="D97" s="165">
        <f t="shared" si="19"/>
        <v>2.2558277767625785E-3</v>
      </c>
      <c r="E97" s="166">
        <f t="shared" ref="E97:E160" si="29">C97+E96</f>
        <v>17.42461258565169</v>
      </c>
      <c r="F97" s="167">
        <f t="shared" ref="F97:F160" si="30">D97+F96</f>
        <v>0.15114046104309273</v>
      </c>
      <c r="G97" s="167">
        <f t="shared" si="20"/>
        <v>5252.4368072992256</v>
      </c>
      <c r="H97" s="167">
        <f t="shared" si="21"/>
        <v>194608.04979788547</v>
      </c>
      <c r="I97" s="168">
        <f t="shared" si="22"/>
        <v>199860.48660518471</v>
      </c>
      <c r="J97" s="168">
        <f t="shared" si="24"/>
        <v>199646.32447042619</v>
      </c>
      <c r="K97" s="94"/>
      <c r="L97" s="265">
        <f t="shared" si="23"/>
        <v>76161.207543610872</v>
      </c>
      <c r="M97" s="265">
        <f>$G97*NonHospFrac+theModel!$H97*NonHospFrac</f>
        <v>123699.2790615738</v>
      </c>
      <c r="N97" s="266">
        <f t="shared" si="25"/>
        <v>199860.48660518468</v>
      </c>
      <c r="O97" s="158"/>
      <c r="P97" s="265">
        <f t="shared" si="26"/>
        <v>76079.596380392046</v>
      </c>
      <c r="Q97" s="265">
        <f t="shared" si="27"/>
        <v>123697.85797365021</v>
      </c>
      <c r="R97" s="266">
        <f t="shared" si="28"/>
        <v>199777.45435404225</v>
      </c>
    </row>
    <row r="98" spans="1:18" x14ac:dyDescent="0.25">
      <c r="A98" s="81">
        <v>67</v>
      </c>
      <c r="B98" s="93">
        <f t="shared" si="17"/>
        <v>0.12856430284903075</v>
      </c>
      <c r="C98" s="178">
        <f t="shared" si="18"/>
        <v>0.1282742839235638</v>
      </c>
      <c r="D98" s="165">
        <f t="shared" si="19"/>
        <v>2.2558277767625785E-3</v>
      </c>
      <c r="E98" s="166">
        <f t="shared" si="29"/>
        <v>17.552886869575254</v>
      </c>
      <c r="F98" s="167">
        <f t="shared" si="30"/>
        <v>0.15339628881985531</v>
      </c>
      <c r="G98" s="167">
        <f t="shared" si="20"/>
        <v>5330.8313865126465</v>
      </c>
      <c r="H98" s="167">
        <f t="shared" si="21"/>
        <v>196040.69044403336</v>
      </c>
      <c r="I98" s="168">
        <f t="shared" si="22"/>
        <v>201371.521830546</v>
      </c>
      <c r="J98" s="168">
        <f t="shared" si="24"/>
        <v>201153.23852629701</v>
      </c>
      <c r="K98" s="94"/>
      <c r="L98" s="265">
        <f t="shared" si="23"/>
        <v>76737.020548768764</v>
      </c>
      <c r="M98" s="265">
        <f>$G98*NonHospFrac+theModel!$H98*NonHospFrac</f>
        <v>124634.50128177722</v>
      </c>
      <c r="N98" s="266">
        <f t="shared" si="25"/>
        <v>201371.52183054597</v>
      </c>
      <c r="O98" s="158"/>
      <c r="P98" s="265">
        <f t="shared" si="26"/>
        <v>76653.838923823278</v>
      </c>
      <c r="Q98" s="265">
        <f t="shared" si="27"/>
        <v>124633.07529270266</v>
      </c>
      <c r="R98" s="266">
        <f t="shared" si="28"/>
        <v>201286.91421652594</v>
      </c>
    </row>
    <row r="99" spans="1:18" x14ac:dyDescent="0.25">
      <c r="A99" s="81">
        <v>68</v>
      </c>
      <c r="B99" s="93">
        <f t="shared" si="17"/>
        <v>0.12616266262680825</v>
      </c>
      <c r="C99" s="178">
        <f t="shared" si="18"/>
        <v>0.12587806138806437</v>
      </c>
      <c r="D99" s="165">
        <f t="shared" si="19"/>
        <v>2.2558277767625785E-3</v>
      </c>
      <c r="E99" s="166">
        <f t="shared" si="29"/>
        <v>17.678764930963318</v>
      </c>
      <c r="F99" s="167">
        <f t="shared" si="30"/>
        <v>0.1556521165966179</v>
      </c>
      <c r="G99" s="167">
        <f t="shared" si="20"/>
        <v>5409.2259657260684</v>
      </c>
      <c r="H99" s="167">
        <f t="shared" si="21"/>
        <v>197446.56870495045</v>
      </c>
      <c r="I99" s="168">
        <f t="shared" si="22"/>
        <v>202855.79467067652</v>
      </c>
      <c r="J99" s="168">
        <f t="shared" si="24"/>
        <v>202633.40285129967</v>
      </c>
      <c r="K99" s="94"/>
      <c r="L99" s="265">
        <f t="shared" si="23"/>
        <v>77302.635161985629</v>
      </c>
      <c r="M99" s="265">
        <f>$G99*NonHospFrac+theModel!$H99*NonHospFrac</f>
        <v>125553.15950869088</v>
      </c>
      <c r="N99" s="266">
        <f t="shared" si="25"/>
        <v>202855.79467067652</v>
      </c>
      <c r="O99" s="158"/>
      <c r="P99" s="265">
        <f t="shared" si="26"/>
        <v>77217.88789753498</v>
      </c>
      <c r="Q99" s="265">
        <f t="shared" si="27"/>
        <v>125551.72879520501</v>
      </c>
      <c r="R99" s="266">
        <f t="shared" si="28"/>
        <v>202769.61669274</v>
      </c>
    </row>
    <row r="100" spans="1:18" x14ac:dyDescent="0.25">
      <c r="A100" s="81">
        <v>69</v>
      </c>
      <c r="B100" s="93">
        <f t="shared" si="17"/>
        <v>0.12380588614692467</v>
      </c>
      <c r="C100" s="178">
        <f t="shared" si="18"/>
        <v>0.12352660139002773</v>
      </c>
      <c r="D100" s="165">
        <f t="shared" si="19"/>
        <v>2.2558277767625785E-3</v>
      </c>
      <c r="E100" s="166">
        <f t="shared" si="29"/>
        <v>17.802291532353347</v>
      </c>
      <c r="F100" s="167">
        <f t="shared" si="30"/>
        <v>0.15790794437338049</v>
      </c>
      <c r="G100" s="167">
        <f t="shared" si="20"/>
        <v>5487.6205449394902</v>
      </c>
      <c r="H100" s="167">
        <f t="shared" si="21"/>
        <v>198826.18451428384</v>
      </c>
      <c r="I100" s="168">
        <f t="shared" si="22"/>
        <v>204313.80505922332</v>
      </c>
      <c r="J100" s="168">
        <f t="shared" si="24"/>
        <v>204087.31815316647</v>
      </c>
      <c r="K100" s="94"/>
      <c r="L100" s="265">
        <f t="shared" si="23"/>
        <v>77858.24189390667</v>
      </c>
      <c r="M100" s="265">
        <f>$G100*NonHospFrac+theModel!$H100*NonHospFrac</f>
        <v>126455.56316531666</v>
      </c>
      <c r="N100" s="266">
        <f t="shared" si="25"/>
        <v>204313.80505922332</v>
      </c>
      <c r="O100" s="158"/>
      <c r="P100" s="265">
        <f t="shared" si="26"/>
        <v>77771.934107154477</v>
      </c>
      <c r="Q100" s="265">
        <f t="shared" si="27"/>
        <v>126454.12789770476</v>
      </c>
      <c r="R100" s="266">
        <f t="shared" si="28"/>
        <v>204226.06200485924</v>
      </c>
    </row>
    <row r="101" spans="1:18" x14ac:dyDescent="0.25">
      <c r="A101" s="81">
        <v>70</v>
      </c>
      <c r="B101" s="93">
        <f t="shared" si="17"/>
        <v>0.12149313533406873</v>
      </c>
      <c r="C101" s="178">
        <f t="shared" si="18"/>
        <v>0.12121906774469617</v>
      </c>
      <c r="D101" s="165">
        <f t="shared" si="19"/>
        <v>2.2558277767625785E-3</v>
      </c>
      <c r="E101" s="166">
        <f t="shared" si="29"/>
        <v>17.923510600098044</v>
      </c>
      <c r="F101" s="167">
        <f t="shared" si="30"/>
        <v>0.16016377215014307</v>
      </c>
      <c r="G101" s="167">
        <f t="shared" si="20"/>
        <v>5566.015124152912</v>
      </c>
      <c r="H101" s="167">
        <f t="shared" si="21"/>
        <v>200180.02846669045</v>
      </c>
      <c r="I101" s="168">
        <f t="shared" si="22"/>
        <v>205746.04359084336</v>
      </c>
      <c r="J101" s="168">
        <f t="shared" si="24"/>
        <v>205515.47576615319</v>
      </c>
      <c r="K101" s="94"/>
      <c r="L101" s="265">
        <f t="shared" si="23"/>
        <v>78404.027696350706</v>
      </c>
      <c r="M101" s="265">
        <f>$G101*NonHospFrac+theModel!$H101*NonHospFrac</f>
        <v>127342.01589449264</v>
      </c>
      <c r="N101" s="266">
        <f t="shared" si="25"/>
        <v>205746.04359084333</v>
      </c>
      <c r="O101" s="158"/>
      <c r="P101" s="265">
        <f t="shared" si="26"/>
        <v>78316.164786340887</v>
      </c>
      <c r="Q101" s="265">
        <f t="shared" si="27"/>
        <v>127340.57623682283</v>
      </c>
      <c r="R101" s="266">
        <f t="shared" si="28"/>
        <v>205656.74102316372</v>
      </c>
    </row>
    <row r="102" spans="1:18" x14ac:dyDescent="0.25">
      <c r="A102" s="81">
        <v>71</v>
      </c>
      <c r="B102" s="93">
        <f t="shared" si="17"/>
        <v>0.119223587768561</v>
      </c>
      <c r="C102" s="178">
        <f t="shared" si="18"/>
        <v>0.11895463988762739</v>
      </c>
      <c r="D102" s="165">
        <f t="shared" si="19"/>
        <v>2.2558277767625785E-3</v>
      </c>
      <c r="E102" s="166">
        <f t="shared" si="29"/>
        <v>18.04246523998567</v>
      </c>
      <c r="F102" s="167">
        <f t="shared" si="30"/>
        <v>0.16241959992690566</v>
      </c>
      <c r="G102" s="167">
        <f t="shared" si="20"/>
        <v>5644.4097033663329</v>
      </c>
      <c r="H102" s="167">
        <f t="shared" si="21"/>
        <v>201508.58199229385</v>
      </c>
      <c r="I102" s="168">
        <f t="shared" si="22"/>
        <v>207152.9916956602</v>
      </c>
      <c r="J102" s="168">
        <f t="shared" si="24"/>
        <v>206918.35782651498</v>
      </c>
      <c r="K102" s="94"/>
      <c r="L102" s="265">
        <f t="shared" si="23"/>
        <v>78940.17602879084</v>
      </c>
      <c r="M102" s="265">
        <f>$G102*NonHospFrac+theModel!$H102*NonHospFrac</f>
        <v>128212.81566686933</v>
      </c>
      <c r="N102" s="266">
        <f t="shared" si="25"/>
        <v>207152.99169566017</v>
      </c>
      <c r="O102" s="158"/>
      <c r="P102" s="265">
        <f t="shared" si="26"/>
        <v>78850.763663654187</v>
      </c>
      <c r="Q102" s="265">
        <f t="shared" si="27"/>
        <v>128211.37177722114</v>
      </c>
      <c r="R102" s="266">
        <f t="shared" si="28"/>
        <v>207062.13544087531</v>
      </c>
    </row>
    <row r="103" spans="1:18" x14ac:dyDescent="0.25">
      <c r="A103" s="81">
        <v>72</v>
      </c>
      <c r="B103" s="93">
        <f t="shared" si="17"/>
        <v>0.11699643639389921</v>
      </c>
      <c r="C103" s="178">
        <f t="shared" si="18"/>
        <v>0.11673251258289961</v>
      </c>
      <c r="D103" s="165">
        <f t="shared" si="19"/>
        <v>2.2558277767625785E-3</v>
      </c>
      <c r="E103" s="166">
        <f t="shared" si="29"/>
        <v>18.15919775256857</v>
      </c>
      <c r="F103" s="167">
        <f t="shared" si="30"/>
        <v>0.16467542770366825</v>
      </c>
      <c r="G103" s="167">
        <f t="shared" si="20"/>
        <v>5722.8042825797538</v>
      </c>
      <c r="H103" s="167">
        <f t="shared" si="21"/>
        <v>202812.31752788171</v>
      </c>
      <c r="I103" s="168">
        <f t="shared" si="22"/>
        <v>208535.12181046145</v>
      </c>
      <c r="J103" s="168">
        <f t="shared" si="24"/>
        <v>208296.43744469693</v>
      </c>
      <c r="K103" s="94"/>
      <c r="L103" s="265">
        <f t="shared" si="23"/>
        <v>79466.866923592897</v>
      </c>
      <c r="M103" s="265">
        <f>$G103*NonHospFrac+theModel!$H103*NonHospFrac</f>
        <v>129068.25488686857</v>
      </c>
      <c r="N103" s="266">
        <f t="shared" si="25"/>
        <v>208535.12181046145</v>
      </c>
      <c r="O103" s="158"/>
      <c r="P103" s="265">
        <f t="shared" si="26"/>
        <v>79375.911028172108</v>
      </c>
      <c r="Q103" s="265">
        <f t="shared" si="27"/>
        <v>129066.80691755298</v>
      </c>
      <c r="R103" s="266">
        <f t="shared" si="28"/>
        <v>208442.71794572507</v>
      </c>
    </row>
    <row r="104" spans="1:18" x14ac:dyDescent="0.25">
      <c r="A104" s="81">
        <v>73</v>
      </c>
      <c r="B104" s="93">
        <f t="shared" si="17"/>
        <v>0.1148108892297674</v>
      </c>
      <c r="C104" s="178">
        <f t="shared" si="18"/>
        <v>0.11455189563676808</v>
      </c>
      <c r="D104" s="165">
        <f t="shared" si="19"/>
        <v>2.2558277767625785E-3</v>
      </c>
      <c r="E104" s="166">
        <f t="shared" si="29"/>
        <v>18.273749648205339</v>
      </c>
      <c r="F104" s="167">
        <f t="shared" si="30"/>
        <v>0.16693125548043083</v>
      </c>
      <c r="G104" s="167">
        <f t="shared" si="20"/>
        <v>5801.1988617931756</v>
      </c>
      <c r="H104" s="167">
        <f t="shared" si="21"/>
        <v>204091.69868490551</v>
      </c>
      <c r="I104" s="168">
        <f t="shared" si="22"/>
        <v>209892.89754669869</v>
      </c>
      <c r="J104" s="168">
        <f t="shared" si="24"/>
        <v>209650.17887430158</v>
      </c>
      <c r="K104" s="94"/>
      <c r="L104" s="265">
        <f t="shared" si="23"/>
        <v>79984.277050035365</v>
      </c>
      <c r="M104" s="265">
        <f>$G104*NonHospFrac+theModel!$H104*NonHospFrac</f>
        <v>129908.62049666332</v>
      </c>
      <c r="N104" s="266">
        <f t="shared" si="25"/>
        <v>209892.89754669869</v>
      </c>
      <c r="O104" s="158"/>
      <c r="P104" s="265">
        <f t="shared" si="26"/>
        <v>79891.7837938788</v>
      </c>
      <c r="Q104" s="265">
        <f t="shared" si="27"/>
        <v>129907.16859443476</v>
      </c>
      <c r="R104" s="266">
        <f t="shared" si="28"/>
        <v>209798.95238831354</v>
      </c>
    </row>
    <row r="105" spans="1:18" x14ac:dyDescent="0.25">
      <c r="A105" s="81">
        <v>74</v>
      </c>
      <c r="B105" s="93">
        <f t="shared" si="17"/>
        <v>0.11266616909040551</v>
      </c>
      <c r="C105" s="178">
        <f t="shared" si="18"/>
        <v>0.11241201361666994</v>
      </c>
      <c r="D105" s="165">
        <f t="shared" si="19"/>
        <v>2.2558277767625785E-3</v>
      </c>
      <c r="E105" s="166">
        <f t="shared" si="29"/>
        <v>18.386161661822008</v>
      </c>
      <c r="F105" s="167">
        <f t="shared" si="30"/>
        <v>0.16918708325719342</v>
      </c>
      <c r="G105" s="167">
        <f t="shared" si="20"/>
        <v>5879.5934410065984</v>
      </c>
      <c r="H105" s="167">
        <f t="shared" si="21"/>
        <v>205347.18041434188</v>
      </c>
      <c r="I105" s="168">
        <f t="shared" si="22"/>
        <v>211226.7738553485</v>
      </c>
      <c r="J105" s="168">
        <f t="shared" si="24"/>
        <v>210980.03767789286</v>
      </c>
      <c r="K105" s="94"/>
      <c r="L105" s="265">
        <f t="shared" si="23"/>
        <v>80492.57977713352</v>
      </c>
      <c r="M105" s="265">
        <f>$G105*NonHospFrac+theModel!$H105*NonHospFrac</f>
        <v>130734.19407821495</v>
      </c>
      <c r="N105" s="266">
        <f t="shared" si="25"/>
        <v>211226.77385534847</v>
      </c>
      <c r="O105" s="158"/>
      <c r="P105" s="265">
        <f t="shared" si="26"/>
        <v>80398.555562848283</v>
      </c>
      <c r="Q105" s="265">
        <f t="shared" si="27"/>
        <v>130732.73838447539</v>
      </c>
      <c r="R105" s="266">
        <f t="shared" si="28"/>
        <v>211131.29394732369</v>
      </c>
    </row>
    <row r="106" spans="1:18" x14ac:dyDescent="0.25">
      <c r="A106" s="81">
        <v>75</v>
      </c>
      <c r="B106" s="93">
        <f t="shared" si="17"/>
        <v>0.11056151330824041</v>
      </c>
      <c r="C106" s="178">
        <f t="shared" si="18"/>
        <v>0.11031210557547877</v>
      </c>
      <c r="D106" s="165">
        <f t="shared" si="19"/>
        <v>2.2558277767625785E-3</v>
      </c>
      <c r="E106" s="166">
        <f t="shared" si="29"/>
        <v>18.496473767397486</v>
      </c>
      <c r="F106" s="167">
        <f t="shared" si="30"/>
        <v>0.17144291103395601</v>
      </c>
      <c r="G106" s="167">
        <f t="shared" si="20"/>
        <v>5957.9880202200193</v>
      </c>
      <c r="H106" s="167">
        <f t="shared" si="21"/>
        <v>206579.20916847442</v>
      </c>
      <c r="I106" s="168">
        <f t="shared" si="22"/>
        <v>212537.19718869444</v>
      </c>
      <c r="J106" s="168">
        <f t="shared" si="24"/>
        <v>212286.46088969667</v>
      </c>
      <c r="K106" s="94"/>
      <c r="L106" s="265">
        <f t="shared" si="23"/>
        <v>80991.945235289881</v>
      </c>
      <c r="M106" s="265">
        <f>$G106*NonHospFrac+theModel!$H106*NonHospFrac</f>
        <v>131545.25195340454</v>
      </c>
      <c r="N106" s="266">
        <f t="shared" si="25"/>
        <v>212537.19718869444</v>
      </c>
      <c r="O106" s="158"/>
      <c r="P106" s="265">
        <f t="shared" si="26"/>
        <v>80896.396687244909</v>
      </c>
      <c r="Q106" s="265">
        <f t="shared" si="27"/>
        <v>131543.79260440019</v>
      </c>
      <c r="R106" s="266">
        <f t="shared" si="28"/>
        <v>212440.1892916451</v>
      </c>
    </row>
    <row r="107" spans="1:18" x14ac:dyDescent="0.25">
      <c r="A107" s="81">
        <v>76</v>
      </c>
      <c r="B107" s="93">
        <f t="shared" si="17"/>
        <v>0.10849617346267958</v>
      </c>
      <c r="C107" s="178">
        <f t="shared" si="18"/>
        <v>0.10825142478091002</v>
      </c>
      <c r="D107" s="165">
        <f t="shared" si="19"/>
        <v>2.2558277767625785E-3</v>
      </c>
      <c r="E107" s="166">
        <f t="shared" si="29"/>
        <v>18.604725192178396</v>
      </c>
      <c r="F107" s="167">
        <f t="shared" si="30"/>
        <v>0.17369873881071859</v>
      </c>
      <c r="G107" s="167">
        <f t="shared" si="20"/>
        <v>6036.3825994334402</v>
      </c>
      <c r="H107" s="167">
        <f t="shared" si="21"/>
        <v>207788.22305965284</v>
      </c>
      <c r="I107" s="168">
        <f t="shared" si="22"/>
        <v>213824.60565908629</v>
      </c>
      <c r="J107" s="168">
        <f t="shared" si="24"/>
        <v>213569.88717525496</v>
      </c>
      <c r="K107" s="94"/>
      <c r="L107" s="265">
        <f t="shared" si="23"/>
        <v>81482.540376792822</v>
      </c>
      <c r="M107" s="265">
        <f>$G107*NonHospFrac+theModel!$H107*NonHospFrac</f>
        <v>132342.06528229345</v>
      </c>
      <c r="N107" s="266">
        <f t="shared" si="25"/>
        <v>213824.60565908626</v>
      </c>
      <c r="O107" s="158"/>
      <c r="P107" s="265">
        <f t="shared" si="26"/>
        <v>81385.474330163022</v>
      </c>
      <c r="Q107" s="265">
        <f t="shared" si="27"/>
        <v>132340.60240930409</v>
      </c>
      <c r="R107" s="266">
        <f t="shared" si="28"/>
        <v>213726.0767394671</v>
      </c>
    </row>
    <row r="108" spans="1:18" x14ac:dyDescent="0.25">
      <c r="A108" s="81">
        <v>77</v>
      </c>
      <c r="B108" s="93">
        <f t="shared" si="17"/>
        <v>0.10646941511397078</v>
      </c>
      <c r="C108" s="178">
        <f t="shared" si="18"/>
        <v>0.10622923844998101</v>
      </c>
      <c r="D108" s="165">
        <f t="shared" si="19"/>
        <v>2.2558277767625785E-3</v>
      </c>
      <c r="E108" s="166">
        <f t="shared" si="29"/>
        <v>18.710954430628377</v>
      </c>
      <c r="F108" s="167">
        <f t="shared" si="30"/>
        <v>0.17595456658748118</v>
      </c>
      <c r="G108" s="167">
        <f t="shared" si="20"/>
        <v>6114.7771786468629</v>
      </c>
      <c r="H108" s="167">
        <f t="shared" si="21"/>
        <v>208974.65201608706</v>
      </c>
      <c r="I108" s="168">
        <f t="shared" si="22"/>
        <v>215089.42919473391</v>
      </c>
      <c r="J108" s="168">
        <f t="shared" si="24"/>
        <v>214830.7469880915</v>
      </c>
      <c r="K108" s="94"/>
      <c r="L108" s="265">
        <f t="shared" si="23"/>
        <v>81964.529035185318</v>
      </c>
      <c r="M108" s="265">
        <f>$G108*NonHospFrac+theModel!$H108*NonHospFrac</f>
        <v>133124.90015954859</v>
      </c>
      <c r="N108" s="266">
        <f t="shared" si="25"/>
        <v>215089.42919473391</v>
      </c>
      <c r="O108" s="158"/>
      <c r="P108" s="265">
        <f t="shared" si="26"/>
        <v>81865.952525327957</v>
      </c>
      <c r="Q108" s="265">
        <f t="shared" si="27"/>
        <v>133123.43388906994</v>
      </c>
      <c r="R108" s="266">
        <f t="shared" si="28"/>
        <v>214989.38641439792</v>
      </c>
    </row>
    <row r="109" spans="1:18" x14ac:dyDescent="0.25">
      <c r="A109" s="81">
        <v>78</v>
      </c>
      <c r="B109" s="93">
        <f t="shared" si="17"/>
        <v>0.10448051754203372</v>
      </c>
      <c r="C109" s="178">
        <f t="shared" si="18"/>
        <v>0.10424482748843186</v>
      </c>
      <c r="D109" s="165">
        <f t="shared" si="19"/>
        <v>2.2558277767625785E-3</v>
      </c>
      <c r="E109" s="166">
        <f t="shared" si="29"/>
        <v>18.815199258116809</v>
      </c>
      <c r="F109" s="167">
        <f t="shared" si="30"/>
        <v>0.17821039436424377</v>
      </c>
      <c r="G109" s="167">
        <f t="shared" si="20"/>
        <v>6193.1717578602838</v>
      </c>
      <c r="H109" s="167">
        <f t="shared" si="21"/>
        <v>210138.91793473056</v>
      </c>
      <c r="I109" s="168">
        <f t="shared" si="22"/>
        <v>216332.08969259085</v>
      </c>
      <c r="J109" s="168">
        <f t="shared" si="24"/>
        <v>216069.46272344465</v>
      </c>
      <c r="K109" s="94"/>
      <c r="L109" s="265">
        <f t="shared" si="23"/>
        <v>82438.071983524525</v>
      </c>
      <c r="M109" s="265">
        <f>$G109*NonHospFrac+theModel!$H109*NonHospFrac</f>
        <v>133894.01770906631</v>
      </c>
      <c r="N109" s="266">
        <f t="shared" si="25"/>
        <v>216332.08969259082</v>
      </c>
      <c r="O109" s="158"/>
      <c r="P109" s="265">
        <f t="shared" si="26"/>
        <v>82337.992235679179</v>
      </c>
      <c r="Q109" s="265">
        <f t="shared" si="27"/>
        <v>133892.54816298577</v>
      </c>
      <c r="R109" s="266">
        <f t="shared" si="28"/>
        <v>216230.54039866495</v>
      </c>
    </row>
    <row r="110" spans="1:18" x14ac:dyDescent="0.25">
      <c r="A110" s="81">
        <v>79</v>
      </c>
      <c r="B110" s="93">
        <f t="shared" si="17"/>
        <v>0.10252877349017026</v>
      </c>
      <c r="C110" s="178">
        <f t="shared" si="18"/>
        <v>0.10229748623501372</v>
      </c>
      <c r="D110" s="165">
        <f t="shared" si="19"/>
        <v>2.2558277767625785E-3</v>
      </c>
      <c r="E110" s="166">
        <f t="shared" si="29"/>
        <v>18.917496744351823</v>
      </c>
      <c r="F110" s="167">
        <f t="shared" si="30"/>
        <v>0.18046622214100635</v>
      </c>
      <c r="G110" s="167">
        <f t="shared" si="20"/>
        <v>6271.5663370737047</v>
      </c>
      <c r="H110" s="167">
        <f t="shared" si="21"/>
        <v>211281.43483130794</v>
      </c>
      <c r="I110" s="168">
        <f t="shared" si="22"/>
        <v>217553.00116838166</v>
      </c>
      <c r="J110" s="168">
        <f t="shared" si="24"/>
        <v>217286.44886912202</v>
      </c>
      <c r="K110" s="94"/>
      <c r="L110" s="265">
        <f t="shared" si="23"/>
        <v>82903.32699155304</v>
      </c>
      <c r="M110" s="265">
        <f>$G110*NonHospFrac+theModel!$H110*NonHospFrac</f>
        <v>134649.67417682859</v>
      </c>
      <c r="N110" s="266">
        <f t="shared" si="25"/>
        <v>217553.00116838163</v>
      </c>
      <c r="O110" s="158"/>
      <c r="P110" s="265">
        <f t="shared" si="26"/>
        <v>82801.751410856858</v>
      </c>
      <c r="Q110" s="265">
        <f t="shared" si="27"/>
        <v>134648.20147259437</v>
      </c>
      <c r="R110" s="266">
        <f t="shared" si="28"/>
        <v>217449.95288345125</v>
      </c>
    </row>
    <row r="111" spans="1:18" x14ac:dyDescent="0.25">
      <c r="A111" s="81">
        <v>80</v>
      </c>
      <c r="B111" s="93">
        <f t="shared" si="17"/>
        <v>0.10061348891356207</v>
      </c>
      <c r="C111" s="178">
        <f t="shared" si="18"/>
        <v>0.10038652221055387</v>
      </c>
      <c r="D111" s="165">
        <f t="shared" si="19"/>
        <v>2.2558277767625785E-3</v>
      </c>
      <c r="E111" s="166">
        <f t="shared" si="29"/>
        <v>19.017883266562375</v>
      </c>
      <c r="F111" s="167">
        <f t="shared" si="30"/>
        <v>0.18272204991776894</v>
      </c>
      <c r="G111" s="167">
        <f t="shared" si="20"/>
        <v>6349.9609162871275</v>
      </c>
      <c r="H111" s="167">
        <f t="shared" si="21"/>
        <v>212402.60898753995</v>
      </c>
      <c r="I111" s="168">
        <f t="shared" si="22"/>
        <v>218752.56990382707</v>
      </c>
      <c r="J111" s="168">
        <f t="shared" si="24"/>
        <v>218482.11215353134</v>
      </c>
      <c r="K111" s="94"/>
      <c r="L111" s="265">
        <f t="shared" si="23"/>
        <v>83360.448881802236</v>
      </c>
      <c r="M111" s="265">
        <f>$G111*NonHospFrac+theModel!$H111*NonHospFrac</f>
        <v>135392.12102202483</v>
      </c>
      <c r="N111" s="266">
        <f t="shared" si="25"/>
        <v>218752.56990382707</v>
      </c>
      <c r="O111" s="158"/>
      <c r="P111" s="265">
        <f t="shared" si="26"/>
        <v>83257.38504361223</v>
      </c>
      <c r="Q111" s="265">
        <f t="shared" si="27"/>
        <v>135390.64527280894</v>
      </c>
      <c r="R111" s="266">
        <f t="shared" si="28"/>
        <v>218648.03031642118</v>
      </c>
    </row>
    <row r="112" spans="1:18" x14ac:dyDescent="0.25">
      <c r="A112" s="81">
        <v>81</v>
      </c>
      <c r="B112" s="93">
        <f t="shared" si="17"/>
        <v>9.8733982732466918E-2</v>
      </c>
      <c r="C112" s="178">
        <f t="shared" si="18"/>
        <v>9.8511255871708628E-2</v>
      </c>
      <c r="D112" s="165">
        <f t="shared" si="19"/>
        <v>2.2558277767625785E-3</v>
      </c>
      <c r="E112" s="166">
        <f t="shared" si="29"/>
        <v>19.116394522434085</v>
      </c>
      <c r="F112" s="167">
        <f t="shared" si="30"/>
        <v>0.18497787769453153</v>
      </c>
      <c r="G112" s="167">
        <f t="shared" si="20"/>
        <v>6428.3554955005484</v>
      </c>
      <c r="H112" s="167">
        <f t="shared" si="21"/>
        <v>213502.83909561826</v>
      </c>
      <c r="I112" s="168">
        <f t="shared" si="22"/>
        <v>219931.19459111881</v>
      </c>
      <c r="J112" s="168">
        <f t="shared" si="24"/>
        <v>219656.85169094015</v>
      </c>
      <c r="K112" s="94"/>
      <c r="L112" s="265">
        <f t="shared" si="23"/>
        <v>83809.589584647518</v>
      </c>
      <c r="M112" s="265">
        <f>$G112*NonHospFrac+theModel!$H112*NonHospFrac</f>
        <v>136121.60500647128</v>
      </c>
      <c r="N112" s="266">
        <f t="shared" si="25"/>
        <v>219931.19459111878</v>
      </c>
      <c r="O112" s="158"/>
      <c r="P112" s="265">
        <f t="shared" si="26"/>
        <v>83705.045225161884</v>
      </c>
      <c r="Q112" s="265">
        <f t="shared" si="27"/>
        <v>136120.12632132639</v>
      </c>
      <c r="R112" s="266">
        <f t="shared" si="28"/>
        <v>219825.17154648827</v>
      </c>
    </row>
    <row r="113" spans="1:18" x14ac:dyDescent="0.25">
      <c r="A113" s="81">
        <v>82</v>
      </c>
      <c r="B113" s="93">
        <f t="shared" si="17"/>
        <v>9.6889586590024793E-2</v>
      </c>
      <c r="C113" s="178">
        <f t="shared" si="18"/>
        <v>9.6671020369315977E-2</v>
      </c>
      <c r="D113" s="165">
        <f t="shared" si="19"/>
        <v>2.2558277767625785E-3</v>
      </c>
      <c r="E113" s="166">
        <f t="shared" si="29"/>
        <v>19.213065542803403</v>
      </c>
      <c r="F113" s="167">
        <f t="shared" si="30"/>
        <v>0.18723370547129412</v>
      </c>
      <c r="G113" s="167">
        <f t="shared" si="20"/>
        <v>6506.7500747139693</v>
      </c>
      <c r="H113" s="167">
        <f t="shared" si="21"/>
        <v>214582.51639998119</v>
      </c>
      <c r="I113" s="168">
        <f t="shared" si="22"/>
        <v>221089.26647469515</v>
      </c>
      <c r="J113" s="168">
        <f t="shared" si="24"/>
        <v>220811.05912401556</v>
      </c>
      <c r="K113" s="94"/>
      <c r="L113" s="265">
        <f t="shared" si="23"/>
        <v>84250.898192335007</v>
      </c>
      <c r="M113" s="265">
        <f>$G113*NonHospFrac+theModel!$H113*NonHospFrac</f>
        <v>136838.36828236017</v>
      </c>
      <c r="N113" s="266">
        <f t="shared" si="25"/>
        <v>221089.26647469518</v>
      </c>
      <c r="O113" s="158"/>
      <c r="P113" s="265">
        <f t="shared" si="26"/>
        <v>84144.881199505762</v>
      </c>
      <c r="Q113" s="265">
        <f t="shared" si="27"/>
        <v>136836.88676637091</v>
      </c>
      <c r="R113" s="266">
        <f t="shared" si="28"/>
        <v>220981.76796587667</v>
      </c>
    </row>
    <row r="114" spans="1:18" x14ac:dyDescent="0.25">
      <c r="A114" s="81">
        <v>83</v>
      </c>
      <c r="B114" s="93">
        <f t="shared" si="17"/>
        <v>9.5079644614588871E-2</v>
      </c>
      <c r="C114" s="178">
        <f t="shared" si="18"/>
        <v>9.4865161311262561E-2</v>
      </c>
      <c r="D114" s="165">
        <f t="shared" si="19"/>
        <v>2.2558277767625785E-3</v>
      </c>
      <c r="E114" s="166">
        <f t="shared" si="29"/>
        <v>19.307930704114664</v>
      </c>
      <c r="F114" s="167">
        <f t="shared" si="30"/>
        <v>0.1894895332480567</v>
      </c>
      <c r="G114" s="167">
        <f t="shared" si="20"/>
        <v>6585.144653927392</v>
      </c>
      <c r="H114" s="167">
        <f t="shared" si="21"/>
        <v>215642.02483644124</v>
      </c>
      <c r="I114" s="168">
        <f t="shared" si="22"/>
        <v>222227.16949036863</v>
      </c>
      <c r="J114" s="168">
        <f t="shared" si="24"/>
        <v>221945.11876369637</v>
      </c>
      <c r="K114" s="94"/>
      <c r="L114" s="265">
        <f t="shared" si="23"/>
        <v>84684.521011999241</v>
      </c>
      <c r="M114" s="265">
        <f>$G114*NonHospFrac+theModel!$H114*NonHospFrac</f>
        <v>137542.64847836937</v>
      </c>
      <c r="N114" s="266">
        <f t="shared" si="25"/>
        <v>222227.16949036863</v>
      </c>
      <c r="O114" s="158"/>
      <c r="P114" s="265">
        <f t="shared" si="26"/>
        <v>84577.039416728483</v>
      </c>
      <c r="Q114" s="265">
        <f t="shared" si="27"/>
        <v>137541.16423279786</v>
      </c>
      <c r="R114" s="266">
        <f t="shared" si="28"/>
        <v>222118.20364952635</v>
      </c>
    </row>
    <row r="115" spans="1:18" x14ac:dyDescent="0.25">
      <c r="A115" s="81">
        <v>84</v>
      </c>
      <c r="B115" s="93">
        <f t="shared" si="17"/>
        <v>9.3303513186496004E-2</v>
      </c>
      <c r="C115" s="178">
        <f t="shared" si="18"/>
        <v>9.3093036529780376E-2</v>
      </c>
      <c r="D115" s="165">
        <f t="shared" si="19"/>
        <v>2.2558277767625785E-3</v>
      </c>
      <c r="E115" s="166">
        <f t="shared" si="29"/>
        <v>19.401023740644444</v>
      </c>
      <c r="F115" s="167">
        <f t="shared" si="30"/>
        <v>0.19174536102481929</v>
      </c>
      <c r="G115" s="167">
        <f t="shared" si="20"/>
        <v>6663.5392331408129</v>
      </c>
      <c r="H115" s="167">
        <f t="shared" si="21"/>
        <v>216681.74116871378</v>
      </c>
      <c r="I115" s="168">
        <f t="shared" si="22"/>
        <v>223345.2804018546</v>
      </c>
      <c r="J115" s="168">
        <f t="shared" si="24"/>
        <v>223059.40772644649</v>
      </c>
      <c r="K115" s="94"/>
      <c r="L115" s="265">
        <f t="shared" si="23"/>
        <v>85110.60161769035</v>
      </c>
      <c r="M115" s="265">
        <f>$G115*NonHospFrac+theModel!$H115*NonHospFrac</f>
        <v>138234.67878416422</v>
      </c>
      <c r="N115" s="266">
        <f t="shared" si="25"/>
        <v>223345.28040185457</v>
      </c>
      <c r="O115" s="158"/>
      <c r="P115" s="265">
        <f t="shared" si="26"/>
        <v>85001.663585302696</v>
      </c>
      <c r="Q115" s="265">
        <f t="shared" si="27"/>
        <v>138233.19190659028</v>
      </c>
      <c r="R115" s="266">
        <f t="shared" si="28"/>
        <v>223234.85549189296</v>
      </c>
    </row>
    <row r="116" spans="1:18" x14ac:dyDescent="0.25">
      <c r="A116" s="81">
        <v>85</v>
      </c>
      <c r="B116" s="93">
        <f t="shared" si="17"/>
        <v>9.1560560709193745E-2</v>
      </c>
      <c r="C116" s="178">
        <f t="shared" si="18"/>
        <v>9.1354015853089984E-2</v>
      </c>
      <c r="D116" s="165">
        <f t="shared" si="19"/>
        <v>2.2558277767625785E-3</v>
      </c>
      <c r="E116" s="166">
        <f t="shared" si="29"/>
        <v>19.492377756497532</v>
      </c>
      <c r="F116" s="167">
        <f t="shared" si="30"/>
        <v>0.19400118880158188</v>
      </c>
      <c r="G116" s="167">
        <f t="shared" si="20"/>
        <v>6741.9338123542357</v>
      </c>
      <c r="H116" s="167">
        <f t="shared" si="21"/>
        <v>217702.03512239479</v>
      </c>
      <c r="I116" s="168">
        <f t="shared" si="22"/>
        <v>224443.96893474902</v>
      </c>
      <c r="J116" s="168">
        <f t="shared" si="24"/>
        <v>224154.29606893848</v>
      </c>
      <c r="K116" s="94"/>
      <c r="L116" s="265">
        <f t="shared" si="23"/>
        <v>85529.280901429214</v>
      </c>
      <c r="M116" s="265">
        <f>$G116*NonHospFrac+theModel!$H116*NonHospFrac</f>
        <v>138914.68803331981</v>
      </c>
      <c r="N116" s="266">
        <f t="shared" si="25"/>
        <v>224443.96893474902</v>
      </c>
      <c r="O116" s="158"/>
      <c r="P116" s="265">
        <f t="shared" si="26"/>
        <v>85418.894723413279</v>
      </c>
      <c r="Q116" s="265">
        <f t="shared" si="27"/>
        <v>138913.19861777604</v>
      </c>
      <c r="R116" s="266">
        <f t="shared" si="28"/>
        <v>224332.09334118932</v>
      </c>
    </row>
    <row r="117" spans="1:18" x14ac:dyDescent="0.25">
      <c r="A117" s="81">
        <v>86</v>
      </c>
      <c r="B117" s="93">
        <f t="shared" si="17"/>
        <v>8.9850167384643492E-2</v>
      </c>
      <c r="C117" s="178">
        <f t="shared" si="18"/>
        <v>8.9647480881310443E-2</v>
      </c>
      <c r="D117" s="165">
        <f t="shared" si="19"/>
        <v>2.2558277767625785E-3</v>
      </c>
      <c r="E117" s="166">
        <f t="shared" si="29"/>
        <v>19.582025237378843</v>
      </c>
      <c r="F117" s="167">
        <f t="shared" si="30"/>
        <v>0.19625701657834446</v>
      </c>
      <c r="G117" s="167">
        <f t="shared" si="20"/>
        <v>6820.3283915676566</v>
      </c>
      <c r="H117" s="167">
        <f t="shared" si="21"/>
        <v>218703.26951643644</v>
      </c>
      <c r="I117" s="168">
        <f t="shared" si="22"/>
        <v>225523.5979080041</v>
      </c>
      <c r="J117" s="168">
        <f t="shared" si="24"/>
        <v>225230.14692021644</v>
      </c>
      <c r="K117" s="94"/>
      <c r="L117" s="265">
        <f t="shared" si="23"/>
        <v>85940.697123309074</v>
      </c>
      <c r="M117" s="265">
        <f>$G117*NonHospFrac+theModel!$H117*NonHospFrac</f>
        <v>139582.90078469503</v>
      </c>
      <c r="N117" s="266">
        <f t="shared" si="25"/>
        <v>225523.5979080041</v>
      </c>
      <c r="O117" s="158"/>
      <c r="P117" s="265">
        <f t="shared" si="26"/>
        <v>85828.871209320758</v>
      </c>
      <c r="Q117" s="265">
        <f t="shared" si="27"/>
        <v>139581.40892179692</v>
      </c>
      <c r="R117" s="266">
        <f t="shared" si="28"/>
        <v>225410.28013111767</v>
      </c>
    </row>
    <row r="118" spans="1:18" x14ac:dyDescent="0.25">
      <c r="A118" s="81">
        <v>87</v>
      </c>
      <c r="B118" s="93">
        <f t="shared" si="17"/>
        <v>8.817172499291849E-2</v>
      </c>
      <c r="C118" s="178">
        <f t="shared" si="18"/>
        <v>8.7972824766554394E-2</v>
      </c>
      <c r="D118" s="165">
        <f t="shared" si="19"/>
        <v>2.2558277767625785E-3</v>
      </c>
      <c r="E118" s="166">
        <f t="shared" si="29"/>
        <v>19.6699980621454</v>
      </c>
      <c r="F118" s="167">
        <f t="shared" si="30"/>
        <v>0.19851284435510705</v>
      </c>
      <c r="G118" s="167">
        <f t="shared" si="20"/>
        <v>6898.7229707810775</v>
      </c>
      <c r="H118" s="167">
        <f t="shared" si="21"/>
        <v>219685.8003921661</v>
      </c>
      <c r="I118" s="168">
        <f t="shared" si="22"/>
        <v>226584.52336294719</v>
      </c>
      <c r="J118" s="168">
        <f t="shared" si="24"/>
        <v>226287.31661138407</v>
      </c>
      <c r="K118" s="94"/>
      <c r="L118" s="265">
        <f t="shared" si="23"/>
        <v>86344.985960661099</v>
      </c>
      <c r="M118" s="265">
        <f>$G118*NonHospFrac+theModel!$H118*NonHospFrac</f>
        <v>140239.53740228608</v>
      </c>
      <c r="N118" s="266">
        <f t="shared" si="25"/>
        <v>226584.52336294716</v>
      </c>
      <c r="O118" s="158"/>
      <c r="P118" s="265">
        <f t="shared" si="26"/>
        <v>86231.728830781911</v>
      </c>
      <c r="Q118" s="265">
        <f t="shared" si="27"/>
        <v>140238.04317935725</v>
      </c>
      <c r="R118" s="266">
        <f t="shared" si="28"/>
        <v>226469.77201013916</v>
      </c>
    </row>
    <row r="119" spans="1:18" x14ac:dyDescent="0.25">
      <c r="A119" s="81">
        <v>88</v>
      </c>
      <c r="B119" s="93">
        <f t="shared" si="17"/>
        <v>8.6524636675919697E-2</v>
      </c>
      <c r="C119" s="178">
        <f t="shared" si="18"/>
        <v>8.6329451997131865E-2</v>
      </c>
      <c r="D119" s="165">
        <f t="shared" si="19"/>
        <v>2.2558277767625785E-3</v>
      </c>
      <c r="E119" s="166">
        <f>C119+E118</f>
        <v>19.75632751414253</v>
      </c>
      <c r="F119" s="167">
        <f t="shared" si="30"/>
        <v>0.20076867213186964</v>
      </c>
      <c r="G119" s="167">
        <f t="shared" si="20"/>
        <v>6977.1175499944993</v>
      </c>
      <c r="H119" s="167">
        <f t="shared" si="21"/>
        <v>220649.97713989569</v>
      </c>
      <c r="I119" s="168">
        <f t="shared" si="22"/>
        <v>227627.09468989019</v>
      </c>
      <c r="J119" s="168">
        <f t="shared" si="24"/>
        <v>227326.15480286541</v>
      </c>
      <c r="K119" s="94"/>
      <c r="L119" s="265">
        <f t="shared" si="23"/>
        <v>86742.280556301615</v>
      </c>
      <c r="M119" s="265">
        <f>$G119*NonHospFrac+theModel!$H119*NonHospFrac</f>
        <v>140884.81413358857</v>
      </c>
      <c r="N119" s="266">
        <f t="shared" si="25"/>
        <v>227627.09468989019</v>
      </c>
      <c r="O119" s="158"/>
      <c r="P119" s="265">
        <f t="shared" si="26"/>
        <v>86627.600833545206</v>
      </c>
      <c r="Q119" s="265">
        <f t="shared" si="27"/>
        <v>140883.3176347815</v>
      </c>
      <c r="R119" s="266">
        <f t="shared" si="28"/>
        <v>227510.91846832671</v>
      </c>
    </row>
    <row r="120" spans="1:18" x14ac:dyDescent="0.25">
      <c r="A120" s="81">
        <v>89</v>
      </c>
      <c r="B120" s="93">
        <f t="shared" si="17"/>
        <v>8.4908316725131411E-2</v>
      </c>
      <c r="C120" s="178">
        <f t="shared" si="18"/>
        <v>8.47167781857847E-2</v>
      </c>
      <c r="D120" s="165">
        <f t="shared" si="19"/>
        <v>2.2558277767625785E-3</v>
      </c>
      <c r="E120" s="166">
        <f t="shared" si="29"/>
        <v>19.841044292328316</v>
      </c>
      <c r="F120" s="167">
        <f t="shared" si="30"/>
        <v>0.20302449990863222</v>
      </c>
      <c r="G120" s="167">
        <f t="shared" si="20"/>
        <v>7055.5121292079211</v>
      </c>
      <c r="H120" s="167">
        <f t="shared" si="21"/>
        <v>221596.14262316571</v>
      </c>
      <c r="I120" s="168">
        <f t="shared" si="22"/>
        <v>228651.65475237364</v>
      </c>
      <c r="J120" s="168">
        <f t="shared" si="24"/>
        <v>228347.00460928318</v>
      </c>
      <c r="K120" s="94"/>
      <c r="L120" s="265">
        <f t="shared" si="23"/>
        <v>87132.711565878024</v>
      </c>
      <c r="M120" s="265">
        <f>$G120*NonHospFrac+theModel!$H120*NonHospFrac</f>
        <v>141518.94318649557</v>
      </c>
      <c r="N120" s="266">
        <f t="shared" si="25"/>
        <v>228651.65475237358</v>
      </c>
      <c r="O120" s="158"/>
      <c r="P120" s="265">
        <f t="shared" si="26"/>
        <v>87016.617968938386</v>
      </c>
      <c r="Q120" s="265">
        <f t="shared" si="27"/>
        <v>141517.44449290779</v>
      </c>
      <c r="R120" s="266">
        <f t="shared" si="28"/>
        <v>228534.06246184616</v>
      </c>
    </row>
    <row r="121" spans="1:18" x14ac:dyDescent="0.25">
      <c r="A121" s="81">
        <v>90</v>
      </c>
      <c r="B121" s="93">
        <f t="shared" si="17"/>
        <v>8.3322190373342001E-2</v>
      </c>
      <c r="C121" s="178">
        <f t="shared" si="18"/>
        <v>8.3134229861877115E-2</v>
      </c>
      <c r="D121" s="165">
        <f t="shared" si="19"/>
        <v>2.2558277767625785E-3</v>
      </c>
      <c r="E121" s="166">
        <f t="shared" si="29"/>
        <v>19.924178522190193</v>
      </c>
      <c r="F121" s="167">
        <f t="shared" si="30"/>
        <v>0.20528032768539481</v>
      </c>
      <c r="G121" s="167">
        <f t="shared" si="20"/>
        <v>7133.906708421342</v>
      </c>
      <c r="H121" s="167">
        <f t="shared" si="21"/>
        <v>222524.63330066812</v>
      </c>
      <c r="I121" s="168">
        <f t="shared" si="22"/>
        <v>229658.54000908945</v>
      </c>
      <c r="J121" s="168">
        <f t="shared" si="24"/>
        <v>229350.20272199879</v>
      </c>
      <c r="K121" s="94"/>
      <c r="L121" s="265">
        <f t="shared" si="23"/>
        <v>87516.4072043302</v>
      </c>
      <c r="M121" s="265">
        <f>$G121*NonHospFrac+theModel!$H121*NonHospFrac</f>
        <v>142142.13280475925</v>
      </c>
      <c r="N121" s="266">
        <f t="shared" si="25"/>
        <v>229658.54000908945</v>
      </c>
      <c r="O121" s="158"/>
      <c r="P121" s="265">
        <f t="shared" si="26"/>
        <v>87398.908540565142</v>
      </c>
      <c r="Q121" s="265">
        <f t="shared" si="27"/>
        <v>142140.63199454534</v>
      </c>
      <c r="R121" s="266">
        <f t="shared" si="28"/>
        <v>229539.54053511049</v>
      </c>
    </row>
    <row r="122" spans="1:18" x14ac:dyDescent="0.25">
      <c r="A122" s="81">
        <v>91</v>
      </c>
      <c r="B122" s="93">
        <f t="shared" si="17"/>
        <v>8.1765693590255345E-2</v>
      </c>
      <c r="C122" s="178">
        <f t="shared" si="18"/>
        <v>8.1581244267468184E-2</v>
      </c>
      <c r="D122" s="165">
        <f t="shared" si="19"/>
        <v>2.2558277767625785E-3</v>
      </c>
      <c r="E122" s="166">
        <f t="shared" si="29"/>
        <v>20.005759766457661</v>
      </c>
      <c r="F122" s="167">
        <f t="shared" si="30"/>
        <v>0.2075361554621574</v>
      </c>
      <c r="G122" s="167">
        <f t="shared" si="20"/>
        <v>7212.3012876347648</v>
      </c>
      <c r="H122" s="167">
        <f t="shared" si="21"/>
        <v>223435.77934589214</v>
      </c>
      <c r="I122" s="168">
        <f t="shared" si="22"/>
        <v>230648.0806335269</v>
      </c>
      <c r="J122" s="168">
        <f t="shared" si="24"/>
        <v>230336.07952935927</v>
      </c>
      <c r="K122" s="94"/>
      <c r="L122" s="265">
        <f t="shared" si="23"/>
        <v>87893.493291484061</v>
      </c>
      <c r="M122" s="265">
        <f>$G122*NonHospFrac+theModel!$H122*NonHospFrac</f>
        <v>142754.58734204283</v>
      </c>
      <c r="N122" s="266">
        <f t="shared" si="25"/>
        <v>230648.0806335269</v>
      </c>
      <c r="O122" s="158"/>
      <c r="P122" s="265">
        <f t="shared" si="26"/>
        <v>87774.598450127611</v>
      </c>
      <c r="Q122" s="265">
        <f t="shared" si="27"/>
        <v>142753.08449052222</v>
      </c>
      <c r="R122" s="266">
        <f t="shared" si="28"/>
        <v>230527.68294064983</v>
      </c>
    </row>
    <row r="123" spans="1:18" x14ac:dyDescent="0.25">
      <c r="A123" s="81">
        <v>92</v>
      </c>
      <c r="B123" s="93">
        <f t="shared" si="17"/>
        <v>8.0238272881920231E-2</v>
      </c>
      <c r="C123" s="178">
        <f t="shared" si="18"/>
        <v>8.0057269157193744E-2</v>
      </c>
      <c r="D123" s="165">
        <f t="shared" si="19"/>
        <v>2.2558277767625785E-3</v>
      </c>
      <c r="E123" s="166">
        <f t="shared" si="29"/>
        <v>20.085817035614856</v>
      </c>
      <c r="F123" s="167">
        <f t="shared" si="30"/>
        <v>0.20979198323891998</v>
      </c>
      <c r="G123" s="167">
        <f t="shared" si="20"/>
        <v>7290.6958668481857</v>
      </c>
      <c r="H123" s="167">
        <f t="shared" si="21"/>
        <v>224329.90476453447</v>
      </c>
      <c r="I123" s="168">
        <f t="shared" si="22"/>
        <v>231620.60063138267</v>
      </c>
      <c r="J123" s="168">
        <f t="shared" si="24"/>
        <v>231304.95923469207</v>
      </c>
      <c r="K123" s="94"/>
      <c r="L123" s="265">
        <f t="shared" si="23"/>
        <v>88264.093296793362</v>
      </c>
      <c r="M123" s="265">
        <f>$G123*NonHospFrac+theModel!$H123*NonHospFrac</f>
        <v>143356.50733458929</v>
      </c>
      <c r="N123" s="266">
        <f t="shared" si="25"/>
        <v>231620.60063138267</v>
      </c>
      <c r="O123" s="158"/>
      <c r="P123" s="265">
        <f t="shared" si="26"/>
        <v>88143.811242391093</v>
      </c>
      <c r="Q123" s="265">
        <f t="shared" si="27"/>
        <v>143355.00251435014</v>
      </c>
      <c r="R123" s="266">
        <f t="shared" si="28"/>
        <v>231498.81375674123</v>
      </c>
    </row>
    <row r="124" spans="1:18" x14ac:dyDescent="0.25">
      <c r="A124" s="81">
        <v>93</v>
      </c>
      <c r="B124" s="93">
        <f t="shared" si="17"/>
        <v>7.8739385093906711E-2</v>
      </c>
      <c r="C124" s="178">
        <f t="shared" si="18"/>
        <v>7.8561762601886673E-2</v>
      </c>
      <c r="D124" s="165">
        <f t="shared" si="19"/>
        <v>2.2558277767625785E-3</v>
      </c>
      <c r="E124" s="166">
        <f t="shared" si="29"/>
        <v>20.164378798216742</v>
      </c>
      <c r="F124" s="167">
        <f t="shared" si="30"/>
        <v>0.21204781101568257</v>
      </c>
      <c r="G124" s="167">
        <f t="shared" si="20"/>
        <v>7369.0904460616084</v>
      </c>
      <c r="H124" s="167">
        <f t="shared" si="21"/>
        <v>225207.32750971656</v>
      </c>
      <c r="I124" s="168">
        <f t="shared" si="22"/>
        <v>232576.41795577816</v>
      </c>
      <c r="J124" s="168">
        <f t="shared" si="24"/>
        <v>232257.1599720917</v>
      </c>
      <c r="K124" s="94"/>
      <c r="L124" s="265">
        <f t="shared" si="23"/>
        <v>88628.328383245796</v>
      </c>
      <c r="M124" s="265">
        <f>$G124*NonHospFrac+theModel!$H124*NonHospFrac</f>
        <v>143948.08957253234</v>
      </c>
      <c r="N124" s="266">
        <f t="shared" si="25"/>
        <v>232576.41795577813</v>
      </c>
      <c r="O124" s="158"/>
      <c r="P124" s="265">
        <f t="shared" si="26"/>
        <v>88506.668149307035</v>
      </c>
      <c r="Q124" s="265">
        <f t="shared" si="27"/>
        <v>143946.58285353155</v>
      </c>
      <c r="R124" s="266">
        <f t="shared" si="28"/>
        <v>232453.2510028386</v>
      </c>
    </row>
    <row r="125" spans="1:18" x14ac:dyDescent="0.25">
      <c r="A125" s="81">
        <v>94</v>
      </c>
      <c r="B125" s="93">
        <f t="shared" si="17"/>
        <v>7.7268497218159038E-2</v>
      </c>
      <c r="C125" s="178">
        <f t="shared" si="18"/>
        <v>7.7094192795865615E-2</v>
      </c>
      <c r="D125" s="165">
        <f t="shared" si="19"/>
        <v>2.2558277767625785E-3</v>
      </c>
      <c r="E125" s="166">
        <f t="shared" si="29"/>
        <v>20.241472991012607</v>
      </c>
      <c r="F125" s="167">
        <f t="shared" si="30"/>
        <v>0.21430363879244516</v>
      </c>
      <c r="G125" s="167">
        <f t="shared" si="20"/>
        <v>7447.4850252750293</v>
      </c>
      <c r="H125" s="167">
        <f t="shared" si="21"/>
        <v>226068.35959504975</v>
      </c>
      <c r="I125" s="168">
        <f t="shared" si="22"/>
        <v>233515.84462032479</v>
      </c>
      <c r="J125" s="168">
        <f t="shared" si="24"/>
        <v>233192.99392003892</v>
      </c>
      <c r="K125" s="94"/>
      <c r="L125" s="265">
        <f t="shared" si="23"/>
        <v>88986.317450448842</v>
      </c>
      <c r="M125" s="265">
        <f>$G125*NonHospFrac+theModel!$H125*NonHospFrac</f>
        <v>144529.52716987592</v>
      </c>
      <c r="N125" s="266">
        <f t="shared" si="25"/>
        <v>233515.84462032476</v>
      </c>
      <c r="O125" s="158"/>
      <c r="P125" s="265">
        <f t="shared" si="26"/>
        <v>88863.288133309994</v>
      </c>
      <c r="Q125" s="265">
        <f t="shared" si="27"/>
        <v>144528.01861953549</v>
      </c>
      <c r="R125" s="266">
        <f t="shared" si="28"/>
        <v>233391.30675284547</v>
      </c>
    </row>
    <row r="126" spans="1:18" x14ac:dyDescent="0.25">
      <c r="A126" s="81">
        <v>95</v>
      </c>
      <c r="B126" s="93">
        <f t="shared" si="17"/>
        <v>7.5825086203456696E-2</v>
      </c>
      <c r="C126" s="178">
        <f t="shared" si="18"/>
        <v>7.5654037867823515E-2</v>
      </c>
      <c r="D126" s="165">
        <f t="shared" si="19"/>
        <v>2.2558277767625785E-3</v>
      </c>
      <c r="E126" s="166">
        <f t="shared" si="29"/>
        <v>20.317127028880432</v>
      </c>
      <c r="F126" s="167">
        <f t="shared" si="30"/>
        <v>0.21655946656920774</v>
      </c>
      <c r="G126" s="167">
        <f t="shared" si="20"/>
        <v>7525.8796044884502</v>
      </c>
      <c r="H126" s="167">
        <f t="shared" si="21"/>
        <v>226913.30720558745</v>
      </c>
      <c r="I126" s="168">
        <f t="shared" si="22"/>
        <v>234439.18681007589</v>
      </c>
      <c r="J126" s="168">
        <f t="shared" si="24"/>
        <v>234112.76741289167</v>
      </c>
      <c r="K126" s="94"/>
      <c r="L126" s="265">
        <f t="shared" si="23"/>
        <v>89338.177176910584</v>
      </c>
      <c r="M126" s="265">
        <f>$G126*NonHospFrac+theModel!$H126*NonHospFrac</f>
        <v>145101.00963316532</v>
      </c>
      <c r="N126" s="266">
        <f t="shared" si="25"/>
        <v>234439.18681007589</v>
      </c>
      <c r="O126" s="158"/>
      <c r="P126" s="265">
        <f t="shared" si="26"/>
        <v>89213.787929803817</v>
      </c>
      <c r="Q126" s="265">
        <f t="shared" si="27"/>
        <v>145099.49931646517</v>
      </c>
      <c r="R126" s="266">
        <f t="shared" si="28"/>
        <v>234313.287246269</v>
      </c>
    </row>
    <row r="127" spans="1:18" x14ac:dyDescent="0.25">
      <c r="A127" s="81">
        <v>96</v>
      </c>
      <c r="B127" s="93">
        <f t="shared" si="17"/>
        <v>7.4408638769416266E-2</v>
      </c>
      <c r="C127" s="178">
        <f t="shared" si="18"/>
        <v>7.4240785695249126E-2</v>
      </c>
      <c r="D127" s="165">
        <f t="shared" si="19"/>
        <v>2.2558277767625785E-3</v>
      </c>
      <c r="E127" s="166">
        <f t="shared" si="29"/>
        <v>20.39136781457568</v>
      </c>
      <c r="F127" s="167">
        <f t="shared" si="30"/>
        <v>0.21881529434597033</v>
      </c>
      <c r="G127" s="167">
        <f t="shared" si="20"/>
        <v>7604.274183701873</v>
      </c>
      <c r="H127" s="167">
        <f t="shared" si="21"/>
        <v>227742.47080670609</v>
      </c>
      <c r="I127" s="168">
        <f t="shared" si="22"/>
        <v>235346.74499040795</v>
      </c>
      <c r="J127" s="168">
        <f t="shared" si="24"/>
        <v>235016.78105029088</v>
      </c>
      <c r="K127" s="94"/>
      <c r="L127" s="265">
        <f t="shared" si="23"/>
        <v>89684.022061531097</v>
      </c>
      <c r="M127" s="265">
        <f>$G127*NonHospFrac+theModel!$H127*NonHospFrac</f>
        <v>145662.72292887687</v>
      </c>
      <c r="N127" s="266">
        <f t="shared" si="25"/>
        <v>235346.74499040795</v>
      </c>
      <c r="O127" s="158"/>
      <c r="P127" s="265">
        <f t="shared" si="26"/>
        <v>89558.282088852997</v>
      </c>
      <c r="Q127" s="265">
        <f t="shared" si="27"/>
        <v>145661.21090844422</v>
      </c>
      <c r="R127" s="266">
        <f t="shared" si="28"/>
        <v>235219.4929972972</v>
      </c>
    </row>
    <row r="128" spans="1:18" x14ac:dyDescent="0.25">
      <c r="A128" s="81">
        <v>97</v>
      </c>
      <c r="B128" s="93">
        <f t="shared" si="17"/>
        <v>7.3018651223967515E-2</v>
      </c>
      <c r="C128" s="178">
        <f t="shared" si="18"/>
        <v>7.2853933722314745E-2</v>
      </c>
      <c r="D128" s="165">
        <f t="shared" si="19"/>
        <v>2.2558277767625785E-3</v>
      </c>
      <c r="E128" s="166">
        <f t="shared" si="29"/>
        <v>20.464221748297994</v>
      </c>
      <c r="F128" s="167">
        <f t="shared" si="30"/>
        <v>0.22107112212273292</v>
      </c>
      <c r="G128" s="167">
        <f t="shared" si="20"/>
        <v>7682.6687629152939</v>
      </c>
      <c r="H128" s="167">
        <f t="shared" si="21"/>
        <v>228556.14525095042</v>
      </c>
      <c r="I128" s="168">
        <f t="shared" si="22"/>
        <v>236238.81401386572</v>
      </c>
      <c r="J128" s="168">
        <f t="shared" si="24"/>
        <v>235905.32980451587</v>
      </c>
      <c r="K128" s="94"/>
      <c r="L128" s="265">
        <f t="shared" si="23"/>
        <v>90023.964464318327</v>
      </c>
      <c r="M128" s="265">
        <f>$G128*NonHospFrac+theModel!$H128*NonHospFrac</f>
        <v>146214.84954954736</v>
      </c>
      <c r="N128" s="266">
        <f t="shared" si="25"/>
        <v>236238.81401386569</v>
      </c>
      <c r="O128" s="158"/>
      <c r="P128" s="265">
        <f t="shared" si="26"/>
        <v>89896.88301609295</v>
      </c>
      <c r="Q128" s="265">
        <f t="shared" si="27"/>
        <v>146213.33588574282</v>
      </c>
      <c r="R128" s="266">
        <f t="shared" si="28"/>
        <v>236110.21890183579</v>
      </c>
    </row>
    <row r="129" spans="1:18" x14ac:dyDescent="0.25">
      <c r="A129" s="81">
        <v>98</v>
      </c>
      <c r="B129" s="93">
        <f t="shared" si="17"/>
        <v>7.1654629284239504E-2</v>
      </c>
      <c r="C129" s="178">
        <f t="shared" si="18"/>
        <v>7.1492988781166486E-2</v>
      </c>
      <c r="D129" s="165">
        <f t="shared" si="19"/>
        <v>2.2558277767625785E-3</v>
      </c>
      <c r="E129" s="166">
        <f t="shared" si="29"/>
        <v>20.535714737079161</v>
      </c>
      <c r="F129" s="167">
        <f t="shared" si="30"/>
        <v>0.2233269498994955</v>
      </c>
      <c r="G129" s="167">
        <f t="shared" si="20"/>
        <v>7761.0633421287166</v>
      </c>
      <c r="H129" s="167">
        <f t="shared" si="21"/>
        <v>229354.6198828847</v>
      </c>
      <c r="I129" s="168">
        <f t="shared" si="22"/>
        <v>237115.6832250134</v>
      </c>
      <c r="J129" s="168">
        <f t="shared" si="24"/>
        <v>236778.70312583214</v>
      </c>
      <c r="K129" s="94"/>
      <c r="L129" s="265">
        <f t="shared" si="23"/>
        <v>90358.114646343805</v>
      </c>
      <c r="M129" s="265">
        <f>$G129*NonHospFrac+theModel!$H129*NonHospFrac</f>
        <v>146757.5685786696</v>
      </c>
      <c r="N129" s="266">
        <f t="shared" si="25"/>
        <v>237115.6832250134</v>
      </c>
      <c r="O129" s="158"/>
      <c r="P129" s="265">
        <f t="shared" si="26"/>
        <v>90229.701012874997</v>
      </c>
      <c r="Q129" s="265">
        <f t="shared" si="27"/>
        <v>146756.05332967013</v>
      </c>
      <c r="R129" s="266">
        <f t="shared" si="28"/>
        <v>236985.75434254511</v>
      </c>
    </row>
    <row r="130" spans="1:18" x14ac:dyDescent="0.25">
      <c r="A130" s="81">
        <v>99</v>
      </c>
      <c r="B130" s="93">
        <f t="shared" si="17"/>
        <v>7.031608790079226E-2</v>
      </c>
      <c r="C130" s="178">
        <f t="shared" si="18"/>
        <v>7.0157466916552377E-2</v>
      </c>
      <c r="D130" s="165">
        <f t="shared" si="19"/>
        <v>2.2558277767625785E-3</v>
      </c>
      <c r="E130" s="166">
        <f t="shared" si="29"/>
        <v>20.605872203995713</v>
      </c>
      <c r="F130" s="167">
        <f t="shared" si="30"/>
        <v>0.22558277767625809</v>
      </c>
      <c r="G130" s="167">
        <f t="shared" si="20"/>
        <v>7839.4579213421366</v>
      </c>
      <c r="H130" s="167">
        <f t="shared" si="21"/>
        <v>230138.17864198342</v>
      </c>
      <c r="I130" s="168">
        <f t="shared" si="22"/>
        <v>237977.63656332556</v>
      </c>
      <c r="J130" s="168">
        <f t="shared" si="24"/>
        <v>237637.18504586525</v>
      </c>
      <c r="K130" s="94"/>
      <c r="L130" s="265">
        <f t="shared" si="23"/>
        <v>90686.580808951432</v>
      </c>
      <c r="M130" s="265">
        <f>$G130*NonHospFrac+theModel!$H130*NonHospFrac</f>
        <v>147291.0557543741</v>
      </c>
      <c r="N130" s="266">
        <f t="shared" si="25"/>
        <v>237977.63656332553</v>
      </c>
      <c r="O130" s="158"/>
      <c r="P130" s="265">
        <f t="shared" si="26"/>
        <v>90556.844315659182</v>
      </c>
      <c r="Q130" s="265">
        <f t="shared" si="27"/>
        <v>147289.53897625289</v>
      </c>
      <c r="R130" s="266">
        <f t="shared" si="28"/>
        <v>237846.38329191209</v>
      </c>
    </row>
    <row r="131" spans="1:18" x14ac:dyDescent="0.25">
      <c r="A131" s="81">
        <v>100</v>
      </c>
      <c r="B131" s="93">
        <f t="shared" si="17"/>
        <v>6.9002551085132174E-2</v>
      </c>
      <c r="C131" s="178">
        <f t="shared" si="18"/>
        <v>6.8846893213726848E-2</v>
      </c>
      <c r="D131" s="165">
        <f t="shared" si="19"/>
        <v>2.2558277767625785E-3</v>
      </c>
      <c r="E131" s="166">
        <f t="shared" si="29"/>
        <v>20.67471909720944</v>
      </c>
      <c r="F131" s="167">
        <f t="shared" si="30"/>
        <v>0.22783860545302068</v>
      </c>
      <c r="G131" s="167">
        <f t="shared" si="20"/>
        <v>7917.8525005555575</v>
      </c>
      <c r="H131" s="167">
        <f t="shared" si="21"/>
        <v>230907.10016360163</v>
      </c>
      <c r="I131" s="168">
        <f t="shared" si="22"/>
        <v>238824.9526641572</v>
      </c>
      <c r="J131" s="168">
        <f t="shared" si="24"/>
        <v>238481.05427904075</v>
      </c>
      <c r="K131" s="94"/>
      <c r="L131" s="265">
        <f t="shared" si="23"/>
        <v>91009.469132234488</v>
      </c>
      <c r="M131" s="265">
        <f>$G131*NonHospFrac+theModel!$H131*NonHospFrac</f>
        <v>147815.48353192271</v>
      </c>
      <c r="N131" s="266">
        <f t="shared" si="25"/>
        <v>238824.9526641572</v>
      </c>
      <c r="O131" s="158"/>
      <c r="P131" s="265">
        <f t="shared" si="26"/>
        <v>90878.419134670374</v>
      </c>
      <c r="Q131" s="265">
        <f t="shared" si="27"/>
        <v>147813.9652787261</v>
      </c>
      <c r="R131" s="266">
        <f t="shared" si="28"/>
        <v>238692.38441339647</v>
      </c>
    </row>
    <row r="132" spans="1:18" x14ac:dyDescent="0.25">
      <c r="A132" s="81">
        <v>101</v>
      </c>
      <c r="B132" s="93">
        <f t="shared" si="17"/>
        <v>6.7713551740449282E-2</v>
      </c>
      <c r="C132" s="178">
        <f t="shared" si="18"/>
        <v>6.7560801629569928E-2</v>
      </c>
      <c r="D132" s="165">
        <f t="shared" si="19"/>
        <v>2.2558277767625785E-3</v>
      </c>
      <c r="E132" s="166">
        <f t="shared" si="29"/>
        <v>20.742279898839008</v>
      </c>
      <c r="F132" s="167">
        <f t="shared" si="30"/>
        <v>0.23009443322978326</v>
      </c>
      <c r="G132" s="167">
        <f t="shared" si="20"/>
        <v>7996.2470797689803</v>
      </c>
      <c r="H132" s="167">
        <f t="shared" si="21"/>
        <v>231661.65787805771</v>
      </c>
      <c r="I132" s="168">
        <f t="shared" si="22"/>
        <v>239657.90495782669</v>
      </c>
      <c r="J132" s="168">
        <f t="shared" si="24"/>
        <v>239310.58432212425</v>
      </c>
      <c r="K132" s="94"/>
      <c r="L132" s="265">
        <f t="shared" si="23"/>
        <v>91326.883812793167</v>
      </c>
      <c r="M132" s="265">
        <f>$G132*NonHospFrac+theModel!$H132*NonHospFrac</f>
        <v>148331.0211450335</v>
      </c>
      <c r="N132" s="266">
        <f t="shared" si="25"/>
        <v>239657.90495782666</v>
      </c>
      <c r="O132" s="158"/>
      <c r="P132" s="265">
        <f t="shared" si="26"/>
        <v>91194.529691829914</v>
      </c>
      <c r="Q132" s="265">
        <f t="shared" si="27"/>
        <v>148329.50146885507</v>
      </c>
      <c r="R132" s="266">
        <f t="shared" si="28"/>
        <v>239524.031160685</v>
      </c>
    </row>
    <row r="133" spans="1:18" x14ac:dyDescent="0.25">
      <c r="A133" s="81">
        <v>102</v>
      </c>
      <c r="B133" s="93">
        <f t="shared" si="17"/>
        <v>6.6448631495516511E-2</v>
      </c>
      <c r="C133" s="178">
        <f t="shared" si="18"/>
        <v>6.6298734826861064E-2</v>
      </c>
      <c r="D133" s="165">
        <f t="shared" si="19"/>
        <v>2.2558277767625785E-3</v>
      </c>
      <c r="E133" s="166">
        <f t="shared" si="29"/>
        <v>20.808578633665871</v>
      </c>
      <c r="F133" s="167">
        <f t="shared" si="30"/>
        <v>0.23235026100654585</v>
      </c>
      <c r="G133" s="167">
        <f t="shared" si="20"/>
        <v>8074.6416589824012</v>
      </c>
      <c r="H133" s="167">
        <f t="shared" si="21"/>
        <v>232402.12010786633</v>
      </c>
      <c r="I133" s="168">
        <f t="shared" si="22"/>
        <v>240476.76176684874</v>
      </c>
      <c r="J133" s="168">
        <f t="shared" si="24"/>
        <v>240126.04355189882</v>
      </c>
      <c r="K133" s="94"/>
      <c r="L133" s="265">
        <f t="shared" si="23"/>
        <v>91638.927100787492</v>
      </c>
      <c r="M133" s="265">
        <f>$G133*NonHospFrac+theModel!$H133*NonHospFrac</f>
        <v>148837.83466606124</v>
      </c>
      <c r="N133" s="266">
        <f t="shared" si="25"/>
        <v>240476.76176684874</v>
      </c>
      <c r="O133" s="158"/>
      <c r="P133" s="265">
        <f t="shared" si="26"/>
        <v>91505.278257977974</v>
      </c>
      <c r="Q133" s="265">
        <f t="shared" si="27"/>
        <v>148836.31361711322</v>
      </c>
      <c r="R133" s="266">
        <f t="shared" si="28"/>
        <v>240341.5918750912</v>
      </c>
    </row>
    <row r="134" spans="1:18" x14ac:dyDescent="0.25">
      <c r="A134" s="81">
        <v>103</v>
      </c>
      <c r="B134" s="93">
        <f t="shared" si="17"/>
        <v>6.5207340541691888E-2</v>
      </c>
      <c r="C134" s="178">
        <f t="shared" si="18"/>
        <v>6.5060244011649129E-2</v>
      </c>
      <c r="D134" s="165">
        <f t="shared" si="19"/>
        <v>2.2558277767625785E-3</v>
      </c>
      <c r="E134" s="166">
        <f t="shared" si="29"/>
        <v>20.873638877677521</v>
      </c>
      <c r="F134" s="167">
        <f t="shared" si="30"/>
        <v>0.23460608878330844</v>
      </c>
      <c r="G134" s="167">
        <f t="shared" si="20"/>
        <v>8153.036238195823</v>
      </c>
      <c r="H134" s="167">
        <f t="shared" si="21"/>
        <v>233128.75016315418</v>
      </c>
      <c r="I134" s="168">
        <f t="shared" si="22"/>
        <v>241281.78640134999</v>
      </c>
      <c r="J134" s="168">
        <f t="shared" si="24"/>
        <v>240927.69532101293</v>
      </c>
      <c r="K134" s="94"/>
      <c r="L134" s="265">
        <f t="shared" si="23"/>
        <v>91945.699336297403</v>
      </c>
      <c r="M134" s="265">
        <f>$G134*NonHospFrac+theModel!$H134*NonHospFrac</f>
        <v>149336.08706505259</v>
      </c>
      <c r="N134" s="266">
        <f t="shared" si="25"/>
        <v>241281.78640134999</v>
      </c>
      <c r="O134" s="158"/>
      <c r="P134" s="265">
        <f t="shared" si="26"/>
        <v>91810.765189398357</v>
      </c>
      <c r="Q134" s="265">
        <f t="shared" si="27"/>
        <v>149334.56469173465</v>
      </c>
      <c r="R134" s="266">
        <f t="shared" si="28"/>
        <v>241145.32988113299</v>
      </c>
    </row>
    <row r="135" spans="1:18" x14ac:dyDescent="0.25">
      <c r="A135" s="81">
        <v>104</v>
      </c>
      <c r="B135" s="93">
        <f t="shared" si="17"/>
        <v>6.3989237472965393E-2</v>
      </c>
      <c r="C135" s="178">
        <f t="shared" si="18"/>
        <v>6.3844888773660027E-2</v>
      </c>
      <c r="D135" s="165">
        <f t="shared" si="19"/>
        <v>2.2558277767625785E-3</v>
      </c>
      <c r="E135" s="166">
        <f t="shared" si="29"/>
        <v>20.93748376645118</v>
      </c>
      <c r="F135" s="167">
        <f t="shared" si="30"/>
        <v>0.23686191656007102</v>
      </c>
      <c r="G135" s="167">
        <f t="shared" si="20"/>
        <v>8231.4308174092439</v>
      </c>
      <c r="H135" s="167">
        <f t="shared" si="21"/>
        <v>233841.80643529398</v>
      </c>
      <c r="I135" s="168">
        <f t="shared" si="22"/>
        <v>242073.23725270323</v>
      </c>
      <c r="J135" s="168">
        <f t="shared" si="24"/>
        <v>241715.79805203498</v>
      </c>
      <c r="K135" s="94"/>
      <c r="L135" s="265">
        <f t="shared" si="23"/>
        <v>92247.298985004134</v>
      </c>
      <c r="M135" s="265">
        <f>$G135*NonHospFrac+theModel!$H135*NonHospFrac</f>
        <v>149825.93826769909</v>
      </c>
      <c r="N135" s="266">
        <f t="shared" si="25"/>
        <v>242073.23725270323</v>
      </c>
      <c r="O135" s="158"/>
      <c r="P135" s="265">
        <f t="shared" si="26"/>
        <v>92111.088963660091</v>
      </c>
      <c r="Q135" s="265">
        <f t="shared" si="27"/>
        <v>149824.41461666452</v>
      </c>
      <c r="R135" s="266">
        <f t="shared" si="28"/>
        <v>241935.50358032461</v>
      </c>
    </row>
    <row r="136" spans="1:18" x14ac:dyDescent="0.25">
      <c r="A136" s="81">
        <v>105</v>
      </c>
      <c r="B136" s="93">
        <f t="shared" si="17"/>
        <v>6.2793889128994043E-2</v>
      </c>
      <c r="C136" s="178">
        <f t="shared" si="18"/>
        <v>6.2652236929685912E-2</v>
      </c>
      <c r="D136" s="165">
        <f t="shared" si="19"/>
        <v>2.2558277767625785E-3</v>
      </c>
      <c r="E136" s="166">
        <f t="shared" si="29"/>
        <v>21.000136003380867</v>
      </c>
      <c r="F136" s="167">
        <f t="shared" si="30"/>
        <v>0.23911774433683361</v>
      </c>
      <c r="G136" s="167">
        <f t="shared" si="20"/>
        <v>8309.8253966226657</v>
      </c>
      <c r="H136" s="167">
        <f t="shared" si="21"/>
        <v>234541.54248878889</v>
      </c>
      <c r="I136" s="168">
        <f t="shared" si="22"/>
        <v>242851.36788541157</v>
      </c>
      <c r="J136" s="168">
        <f t="shared" si="24"/>
        <v>242490.60532974641</v>
      </c>
      <c r="K136" s="94"/>
      <c r="L136" s="265">
        <f t="shared" si="23"/>
        <v>92543.822673204762</v>
      </c>
      <c r="M136" s="265">
        <f>$G136*NonHospFrac+theModel!$H136*NonHospFrac</f>
        <v>150307.54521220678</v>
      </c>
      <c r="N136" s="266">
        <f t="shared" si="25"/>
        <v>242851.36788541154</v>
      </c>
      <c r="O136" s="158"/>
      <c r="P136" s="265">
        <f t="shared" si="26"/>
        <v>92406.346214787744</v>
      </c>
      <c r="Q136" s="265">
        <f t="shared" si="27"/>
        <v>150306.0203284263</v>
      </c>
      <c r="R136" s="266">
        <f t="shared" si="28"/>
        <v>242712.36654321404</v>
      </c>
    </row>
    <row r="137" spans="1:18" x14ac:dyDescent="0.25">
      <c r="A137" s="81">
        <v>106</v>
      </c>
      <c r="B137" s="93">
        <f t="shared" si="17"/>
        <v>6.1620870441068974E-2</v>
      </c>
      <c r="C137" s="178">
        <f t="shared" si="18"/>
        <v>6.1481864369899719E-2</v>
      </c>
      <c r="D137" s="165">
        <f t="shared" si="19"/>
        <v>2.2558277767625785E-3</v>
      </c>
      <c r="E137" s="166">
        <f t="shared" si="29"/>
        <v>21.061617867750765</v>
      </c>
      <c r="F137" s="167">
        <f t="shared" si="30"/>
        <v>0.2413735721135962</v>
      </c>
      <c r="G137" s="167">
        <f t="shared" si="20"/>
        <v>8388.2199758360875</v>
      </c>
      <c r="H137" s="167">
        <f t="shared" si="21"/>
        <v>235228.20715144061</v>
      </c>
      <c r="I137" s="168">
        <f t="shared" si="22"/>
        <v>243616.42712727669</v>
      </c>
      <c r="J137" s="168">
        <f t="shared" si="24"/>
        <v>243252.36599170731</v>
      </c>
      <c r="K137" s="94"/>
      <c r="L137" s="265">
        <f t="shared" si="23"/>
        <v>92835.365222172695</v>
      </c>
      <c r="M137" s="265">
        <f>$G137*NonHospFrac+theModel!$H137*NonHospFrac</f>
        <v>150781.061905104</v>
      </c>
      <c r="N137" s="266">
        <f t="shared" si="25"/>
        <v>243616.42712727669</v>
      </c>
      <c r="O137" s="158"/>
      <c r="P137" s="265">
        <f t="shared" si="26"/>
        <v>92696.63176777336</v>
      </c>
      <c r="Q137" s="265">
        <f t="shared" si="27"/>
        <v>150779.53583192723</v>
      </c>
      <c r="R137" s="266">
        <f t="shared" si="28"/>
        <v>243476.1675997006</v>
      </c>
    </row>
    <row r="138" spans="1:18" x14ac:dyDescent="0.25">
      <c r="A138" s="81">
        <v>107</v>
      </c>
      <c r="B138" s="93">
        <f t="shared" si="17"/>
        <v>6.0469764280960028E-2</v>
      </c>
      <c r="C138" s="178">
        <f t="shared" si="18"/>
        <v>6.0333354907040754E-2</v>
      </c>
      <c r="D138" s="165">
        <f t="shared" si="19"/>
        <v>2.2558277767625785E-3</v>
      </c>
      <c r="E138" s="166">
        <f t="shared" si="29"/>
        <v>21.121951222657806</v>
      </c>
      <c r="F138" s="167">
        <f t="shared" si="30"/>
        <v>0.24362939989035878</v>
      </c>
      <c r="G138" s="167">
        <f t="shared" si="20"/>
        <v>8466.6145550495094</v>
      </c>
      <c r="H138" s="167">
        <f t="shared" si="21"/>
        <v>235902.04460283346</v>
      </c>
      <c r="I138" s="168">
        <f t="shared" si="22"/>
        <v>244368.65915788297</v>
      </c>
      <c r="J138" s="168">
        <f t="shared" si="24"/>
        <v>244001.32421712694</v>
      </c>
      <c r="K138" s="94"/>
      <c r="L138" s="265">
        <f t="shared" si="23"/>
        <v>93122.01968187654</v>
      </c>
      <c r="M138" s="265">
        <f>$G138*NonHospFrac+theModel!$H138*NonHospFrac</f>
        <v>151246.63947600641</v>
      </c>
      <c r="N138" s="266">
        <f t="shared" si="25"/>
        <v>244368.65915788297</v>
      </c>
      <c r="O138" s="158"/>
      <c r="P138" s="265">
        <f t="shared" si="26"/>
        <v>92982.038672442621</v>
      </c>
      <c r="Q138" s="265">
        <f t="shared" si="27"/>
        <v>151245.11225522106</v>
      </c>
      <c r="R138" s="266">
        <f t="shared" si="28"/>
        <v>244227.15092766366</v>
      </c>
    </row>
    <row r="139" spans="1:18" x14ac:dyDescent="0.25">
      <c r="A139" s="81">
        <v>108</v>
      </c>
      <c r="B139" s="93">
        <f t="shared" si="17"/>
        <v>5.9340161312583954E-2</v>
      </c>
      <c r="C139" s="178">
        <f t="shared" si="18"/>
        <v>5.9206300128417454E-2</v>
      </c>
      <c r="D139" s="165">
        <f t="shared" si="19"/>
        <v>2.2558277767625785E-3</v>
      </c>
      <c r="E139" s="166">
        <f t="shared" si="29"/>
        <v>21.181157522786222</v>
      </c>
      <c r="F139" s="167">
        <f t="shared" si="30"/>
        <v>0.24588522766712137</v>
      </c>
      <c r="G139" s="167">
        <f t="shared" si="20"/>
        <v>8545.0091342629312</v>
      </c>
      <c r="H139" s="167">
        <f t="shared" si="21"/>
        <v>236563.29446116474</v>
      </c>
      <c r="I139" s="168">
        <f t="shared" si="22"/>
        <v>245108.30359542766</v>
      </c>
      <c r="J139" s="168">
        <f t="shared" si="24"/>
        <v>244737.71961406959</v>
      </c>
      <c r="K139" s="94"/>
      <c r="L139" s="265">
        <f t="shared" si="23"/>
        <v>93403.877364068612</v>
      </c>
      <c r="M139" s="265">
        <f>$G139*NonHospFrac+theModel!$H139*NonHospFrac</f>
        <v>151704.42623135904</v>
      </c>
      <c r="N139" s="266">
        <f t="shared" si="25"/>
        <v>245108.30359542766</v>
      </c>
      <c r="O139" s="158"/>
      <c r="P139" s="265">
        <f t="shared" si="26"/>
        <v>93262.658236686446</v>
      </c>
      <c r="Q139" s="265">
        <f t="shared" si="27"/>
        <v>151702.89790324788</v>
      </c>
      <c r="R139" s="266">
        <f t="shared" si="28"/>
        <v>244965.55613993434</v>
      </c>
    </row>
    <row r="140" spans="1:18" x14ac:dyDescent="0.25">
      <c r="A140" s="81">
        <v>109</v>
      </c>
      <c r="B140" s="93">
        <f t="shared" si="17"/>
        <v>5.8231659846443518E-2</v>
      </c>
      <c r="C140" s="178">
        <f t="shared" si="18"/>
        <v>5.8100299250674919E-2</v>
      </c>
      <c r="D140" s="165">
        <f t="shared" si="19"/>
        <v>2.2558277767625785E-3</v>
      </c>
      <c r="E140" s="166">
        <f t="shared" si="29"/>
        <v>21.239257822036897</v>
      </c>
      <c r="F140" s="167">
        <f t="shared" si="30"/>
        <v>0.24814105544388396</v>
      </c>
      <c r="G140" s="167">
        <f t="shared" si="20"/>
        <v>8623.403713476353</v>
      </c>
      <c r="H140" s="167">
        <f t="shared" si="21"/>
        <v>237212.1918684539</v>
      </c>
      <c r="I140" s="168">
        <f t="shared" si="22"/>
        <v>245835.59558193025</v>
      </c>
      <c r="J140" s="168">
        <f t="shared" si="24"/>
        <v>245461.78730502902</v>
      </c>
      <c r="K140" s="94"/>
      <c r="L140" s="265">
        <f t="shared" si="23"/>
        <v>93681.027874755877</v>
      </c>
      <c r="M140" s="265">
        <f>$G140*NonHospFrac+theModel!$H140*NonHospFrac</f>
        <v>152154.56770717437</v>
      </c>
      <c r="N140" s="266">
        <f t="shared" si="25"/>
        <v>245835.59558193025</v>
      </c>
      <c r="O140" s="158"/>
      <c r="P140" s="265">
        <f t="shared" si="26"/>
        <v>93538.580059071115</v>
      </c>
      <c r="Q140" s="265">
        <f t="shared" si="27"/>
        <v>152153.03831057021</v>
      </c>
      <c r="R140" s="266">
        <f t="shared" si="28"/>
        <v>245691.61836964131</v>
      </c>
    </row>
    <row r="141" spans="1:18" x14ac:dyDescent="0.25">
      <c r="A141" s="81">
        <v>110</v>
      </c>
      <c r="B141" s="93">
        <f t="shared" si="17"/>
        <v>5.7143865696785832E-2</v>
      </c>
      <c r="C141" s="178">
        <f t="shared" si="18"/>
        <v>5.7014958977275432E-2</v>
      </c>
      <c r="D141" s="165">
        <f t="shared" si="19"/>
        <v>2.2558277767625785E-3</v>
      </c>
      <c r="E141" s="166">
        <f t="shared" si="29"/>
        <v>21.296272781014174</v>
      </c>
      <c r="F141" s="167">
        <f t="shared" si="30"/>
        <v>0.25039688322064652</v>
      </c>
      <c r="G141" s="167">
        <f t="shared" si="20"/>
        <v>8701.798292689773</v>
      </c>
      <c r="H141" s="167">
        <f t="shared" si="21"/>
        <v>237848.96757415944</v>
      </c>
      <c r="I141" s="168">
        <f t="shared" si="22"/>
        <v>246550.76586684922</v>
      </c>
      <c r="J141" s="168">
        <f t="shared" si="24"/>
        <v>246173.7580109002</v>
      </c>
      <c r="K141" s="94"/>
      <c r="L141" s="265">
        <f t="shared" si="23"/>
        <v>93953.559146063824</v>
      </c>
      <c r="M141" s="265">
        <f>$G141*NonHospFrac+theModel!$H141*NonHospFrac</f>
        <v>152597.20672078538</v>
      </c>
      <c r="N141" s="266">
        <f t="shared" si="25"/>
        <v>246550.76586684922</v>
      </c>
      <c r="O141" s="158"/>
      <c r="P141" s="265">
        <f t="shared" si="26"/>
        <v>93809.892060837345</v>
      </c>
      <c r="Q141" s="265">
        <f t="shared" si="27"/>
        <v>152595.67629312392</v>
      </c>
      <c r="R141" s="266">
        <f t="shared" si="28"/>
        <v>246405.56835396128</v>
      </c>
    </row>
    <row r="142" spans="1:18" x14ac:dyDescent="0.25">
      <c r="A142" s="81">
        <v>111</v>
      </c>
      <c r="B142" s="93">
        <f t="shared" si="17"/>
        <v>5.6076392041428808E-2</v>
      </c>
      <c r="C142" s="178">
        <f t="shared" si="18"/>
        <v>5.5949893358641124E-2</v>
      </c>
      <c r="D142" s="165">
        <f t="shared" si="19"/>
        <v>2.2558277767625785E-3</v>
      </c>
      <c r="E142" s="166">
        <f t="shared" si="29"/>
        <v>21.352222674372815</v>
      </c>
      <c r="F142" s="167">
        <f t="shared" si="30"/>
        <v>0.2526527109974091</v>
      </c>
      <c r="G142" s="167">
        <f t="shared" si="20"/>
        <v>8780.1928719031948</v>
      </c>
      <c r="H142" s="167">
        <f t="shared" si="21"/>
        <v>238473.84801723401</v>
      </c>
      <c r="I142" s="168">
        <f t="shared" si="22"/>
        <v>247254.04088913719</v>
      </c>
      <c r="J142" s="168">
        <f t="shared" si="24"/>
        <v>246873.85813337922</v>
      </c>
      <c r="K142" s="94"/>
      <c r="L142" s="265">
        <f t="shared" si="23"/>
        <v>94221.557467505525</v>
      </c>
      <c r="M142" s="265">
        <f>$G142*NonHospFrac+theModel!$H142*NonHospFrac</f>
        <v>153032.48342163165</v>
      </c>
      <c r="N142" s="266">
        <f t="shared" si="25"/>
        <v>247254.04088913719</v>
      </c>
      <c r="O142" s="158"/>
      <c r="P142" s="265">
        <f t="shared" si="26"/>
        <v>94076.680517300789</v>
      </c>
      <c r="Q142" s="265">
        <f t="shared" si="27"/>
        <v>153030.95199900249</v>
      </c>
      <c r="R142" s="266">
        <f t="shared" si="28"/>
        <v>247107.63251630327</v>
      </c>
    </row>
    <row r="143" spans="1:18" x14ac:dyDescent="0.25">
      <c r="A143" s="81">
        <v>112</v>
      </c>
      <c r="B143" s="93">
        <f t="shared" si="17"/>
        <v>5.5028859284206477E-2</v>
      </c>
      <c r="C143" s="178">
        <f t="shared" si="18"/>
        <v>5.4904723654909601E-2</v>
      </c>
      <c r="D143" s="165">
        <f t="shared" si="19"/>
        <v>2.2558277767625785E-3</v>
      </c>
      <c r="E143" s="166">
        <f t="shared" si="29"/>
        <v>21.407127398027725</v>
      </c>
      <c r="F143" s="167">
        <f t="shared" si="30"/>
        <v>0.25490853877417169</v>
      </c>
      <c r="G143" s="167">
        <f t="shared" si="20"/>
        <v>8858.5874511166166</v>
      </c>
      <c r="H143" s="167">
        <f t="shared" si="21"/>
        <v>239087.05540664666</v>
      </c>
      <c r="I143" s="168">
        <f t="shared" si="22"/>
        <v>247945.64285776328</v>
      </c>
      <c r="J143" s="168">
        <f t="shared" si="24"/>
        <v>247562.3098358209</v>
      </c>
      <c r="K143" s="94"/>
      <c r="L143" s="265">
        <f t="shared" si="23"/>
        <v>94485.107516666336</v>
      </c>
      <c r="M143" s="265">
        <f>$G143*NonHospFrac+theModel!$H143*NonHospFrac</f>
        <v>153460.53534109693</v>
      </c>
      <c r="N143" s="266">
        <f t="shared" si="25"/>
        <v>247945.64285776328</v>
      </c>
      <c r="O143" s="158"/>
      <c r="P143" s="265">
        <f t="shared" si="26"/>
        <v>94339.030088664498</v>
      </c>
      <c r="Q143" s="265">
        <f t="shared" si="27"/>
        <v>153459.00295829258</v>
      </c>
      <c r="R143" s="266">
        <f t="shared" si="28"/>
        <v>247798.03304695708</v>
      </c>
    </row>
    <row r="144" spans="1:18" x14ac:dyDescent="0.25">
      <c r="A144" s="81">
        <v>113</v>
      </c>
      <c r="B144" s="93">
        <f t="shared" si="17"/>
        <v>5.4000894919983534E-2</v>
      </c>
      <c r="C144" s="178">
        <f t="shared" si="18"/>
        <v>5.3879078201252997E-2</v>
      </c>
      <c r="D144" s="165">
        <f t="shared" si="19"/>
        <v>2.2558277767625785E-3</v>
      </c>
      <c r="E144" s="166">
        <f t="shared" si="29"/>
        <v>21.461006476228977</v>
      </c>
      <c r="F144" s="167">
        <f t="shared" si="30"/>
        <v>0.25716436655093428</v>
      </c>
      <c r="G144" s="167">
        <f t="shared" si="20"/>
        <v>8936.9820303300385</v>
      </c>
      <c r="H144" s="167">
        <f t="shared" si="21"/>
        <v>239688.80780040077</v>
      </c>
      <c r="I144" s="168">
        <f t="shared" si="22"/>
        <v>248625.78983073082</v>
      </c>
      <c r="J144" s="168">
        <f t="shared" si="24"/>
        <v>248239.33112258214</v>
      </c>
      <c r="K144" s="94"/>
      <c r="L144" s="265">
        <f t="shared" si="23"/>
        <v>94744.292389315378</v>
      </c>
      <c r="M144" s="265">
        <f>$G144*NonHospFrac+theModel!$H144*NonHospFrac</f>
        <v>153881.49744141541</v>
      </c>
      <c r="N144" s="266">
        <f t="shared" si="25"/>
        <v>248625.78983073079</v>
      </c>
      <c r="O144" s="158"/>
      <c r="P144" s="265">
        <f t="shared" si="26"/>
        <v>94597.023850254438</v>
      </c>
      <c r="Q144" s="265">
        <f t="shared" si="27"/>
        <v>153879.96413197866</v>
      </c>
      <c r="R144" s="266">
        <f t="shared" si="28"/>
        <v>248476.98798223311</v>
      </c>
    </row>
    <row r="145" spans="1:18" x14ac:dyDescent="0.25">
      <c r="A145" s="81">
        <v>114</v>
      </c>
      <c r="B145" s="93">
        <f t="shared" si="17"/>
        <v>5.2992133402191645E-2</v>
      </c>
      <c r="C145" s="178">
        <f t="shared" si="18"/>
        <v>5.2872592275713073E-2</v>
      </c>
      <c r="D145" s="165">
        <f t="shared" si="19"/>
        <v>2.2558277767625785E-3</v>
      </c>
      <c r="E145" s="166">
        <f t="shared" si="29"/>
        <v>21.513879068504689</v>
      </c>
      <c r="F145" s="167">
        <f t="shared" si="30"/>
        <v>0.25942019432769686</v>
      </c>
      <c r="G145" s="167">
        <f t="shared" si="20"/>
        <v>9015.3766095434603</v>
      </c>
      <c r="H145" s="167">
        <f t="shared" si="21"/>
        <v>240279.31918307606</v>
      </c>
      <c r="I145" s="168">
        <f t="shared" si="22"/>
        <v>249294.69579261952</v>
      </c>
      <c r="J145" s="168">
        <f t="shared" si="24"/>
        <v>248905.13591688051</v>
      </c>
      <c r="K145" s="94"/>
      <c r="L145" s="265">
        <f t="shared" si="23"/>
        <v>94999.193628954628</v>
      </c>
      <c r="M145" s="265">
        <f>$G145*NonHospFrac+theModel!$H145*NonHospFrac</f>
        <v>154295.5021636649</v>
      </c>
      <c r="N145" s="266">
        <f t="shared" si="25"/>
        <v>249294.69579261955</v>
      </c>
      <c r="O145" s="158"/>
      <c r="P145" s="265">
        <f t="shared" si="26"/>
        <v>94850.743322189199</v>
      </c>
      <c r="Q145" s="265">
        <f t="shared" si="27"/>
        <v>154293.96795993432</v>
      </c>
      <c r="R145" s="266">
        <f t="shared" si="28"/>
        <v>249144.71128212352</v>
      </c>
    </row>
    <row r="146" spans="1:18" x14ac:dyDescent="0.25">
      <c r="A146" s="81">
        <v>115</v>
      </c>
      <c r="B146" s="93">
        <f t="shared" si="17"/>
        <v>5.2002216012840351E-2</v>
      </c>
      <c r="C146" s="178">
        <f t="shared" si="18"/>
        <v>5.188490796950538E-2</v>
      </c>
      <c r="D146" s="165">
        <f t="shared" si="19"/>
        <v>2.2558277767625785E-3</v>
      </c>
      <c r="E146" s="166">
        <f t="shared" si="29"/>
        <v>21.565763976474194</v>
      </c>
      <c r="F146" s="167">
        <f t="shared" si="30"/>
        <v>0.26167602210445945</v>
      </c>
      <c r="G146" s="167">
        <f t="shared" si="20"/>
        <v>9093.7711887568821</v>
      </c>
      <c r="H146" s="167">
        <f t="shared" si="21"/>
        <v>240858.79954192217</v>
      </c>
      <c r="I146" s="168">
        <f t="shared" si="22"/>
        <v>249952.57073067906</v>
      </c>
      <c r="J146" s="168">
        <f t="shared" si="24"/>
        <v>249559.93413719517</v>
      </c>
      <c r="K146" s="94"/>
      <c r="L146" s="265">
        <f t="shared" si="23"/>
        <v>95249.891255816066</v>
      </c>
      <c r="M146" s="265">
        <f>$G146*NonHospFrac+theModel!$H146*NonHospFrac</f>
        <v>154702.67947486296</v>
      </c>
      <c r="N146" s="266">
        <f t="shared" si="25"/>
        <v>249952.57073067903</v>
      </c>
      <c r="O146" s="158"/>
      <c r="P146" s="265">
        <f t="shared" si="26"/>
        <v>95100.268498494246</v>
      </c>
      <c r="Q146" s="265">
        <f t="shared" si="27"/>
        <v>154701.14440801679</v>
      </c>
      <c r="R146" s="266">
        <f t="shared" si="28"/>
        <v>249801.41290651105</v>
      </c>
    </row>
    <row r="147" spans="1:18" x14ac:dyDescent="0.25">
      <c r="A147" s="81">
        <v>116</v>
      </c>
      <c r="B147" s="93">
        <f t="shared" si="17"/>
        <v>5.1030790734955894E-2</v>
      </c>
      <c r="C147" s="178">
        <f t="shared" si="18"/>
        <v>5.091567405974582E-2</v>
      </c>
      <c r="D147" s="165">
        <f t="shared" si="19"/>
        <v>2.2558277767625785E-3</v>
      </c>
      <c r="E147" s="166">
        <f t="shared" si="29"/>
        <v>21.616679650533939</v>
      </c>
      <c r="F147" s="167">
        <f t="shared" si="30"/>
        <v>0.26393184988122204</v>
      </c>
      <c r="G147" s="167">
        <f t="shared" si="20"/>
        <v>9172.1657679703039</v>
      </c>
      <c r="H147" s="167">
        <f t="shared" si="21"/>
        <v>241427.45494153036</v>
      </c>
      <c r="I147" s="168">
        <f t="shared" si="22"/>
        <v>250599.62070950065</v>
      </c>
      <c r="J147" s="168">
        <f t="shared" si="24"/>
        <v>250203.93177223712</v>
      </c>
      <c r="K147" s="94"/>
      <c r="L147" s="265">
        <f t="shared" si="23"/>
        <v>95496.463795316944</v>
      </c>
      <c r="M147" s="265">
        <f>$G147*NonHospFrac+theModel!$H147*NonHospFrac</f>
        <v>155103.15691418372</v>
      </c>
      <c r="N147" s="266">
        <f t="shared" si="25"/>
        <v>250599.62070950068</v>
      </c>
      <c r="O147" s="158"/>
      <c r="P147" s="265">
        <f t="shared" si="26"/>
        <v>95345.677875671012</v>
      </c>
      <c r="Q147" s="265">
        <f t="shared" si="27"/>
        <v>155101.62101428211</v>
      </c>
      <c r="R147" s="266">
        <f t="shared" si="28"/>
        <v>250447.29888995312</v>
      </c>
    </row>
    <row r="148" spans="1:18" x14ac:dyDescent="0.25">
      <c r="A148" s="81">
        <v>117</v>
      </c>
      <c r="B148" s="93">
        <f t="shared" si="17"/>
        <v>5.0077512127403349E-2</v>
      </c>
      <c r="C148" s="178">
        <f t="shared" si="18"/>
        <v>4.9964545884555185E-2</v>
      </c>
      <c r="D148" s="165">
        <f t="shared" si="19"/>
        <v>2.2558277767625785E-3</v>
      </c>
      <c r="E148" s="166">
        <f t="shared" si="29"/>
        <v>21.666644196418495</v>
      </c>
      <c r="F148" s="167">
        <f t="shared" si="30"/>
        <v>0.26618767765798462</v>
      </c>
      <c r="G148" s="167">
        <f t="shared" si="20"/>
        <v>9250.5603471837239</v>
      </c>
      <c r="H148" s="167">
        <f t="shared" si="21"/>
        <v>241985.48759711074</v>
      </c>
      <c r="I148" s="168">
        <f t="shared" si="22"/>
        <v>251236.04794429446</v>
      </c>
      <c r="J148" s="168">
        <f t="shared" si="24"/>
        <v>250837.33095451645</v>
      </c>
      <c r="K148" s="94"/>
      <c r="L148" s="265">
        <f t="shared" si="23"/>
        <v>95738.988305983657</v>
      </c>
      <c r="M148" s="265">
        <f>$G148*NonHospFrac+theModel!$H148*NonHospFrac</f>
        <v>155497.05963831078</v>
      </c>
      <c r="N148" s="266">
        <f t="shared" si="25"/>
        <v>251236.04794429443</v>
      </c>
      <c r="O148" s="158"/>
      <c r="P148" s="265">
        <f t="shared" si="26"/>
        <v>95587.048480731246</v>
      </c>
      <c r="Q148" s="265">
        <f t="shared" si="27"/>
        <v>155495.52293433651</v>
      </c>
      <c r="R148" s="266">
        <f t="shared" si="28"/>
        <v>251082.57141506777</v>
      </c>
    </row>
    <row r="149" spans="1:18" x14ac:dyDescent="0.25">
      <c r="A149" s="81">
        <v>118</v>
      </c>
      <c r="B149" s="93">
        <f t="shared" si="17"/>
        <v>4.914204120204678E-2</v>
      </c>
      <c r="C149" s="178">
        <f t="shared" si="18"/>
        <v>4.903118522049639E-2</v>
      </c>
      <c r="D149" s="165">
        <f t="shared" si="19"/>
        <v>2.2558277767625785E-3</v>
      </c>
      <c r="E149" s="166">
        <f t="shared" si="29"/>
        <v>21.715675381638992</v>
      </c>
      <c r="F149" s="167">
        <f t="shared" si="30"/>
        <v>0.26844350543474721</v>
      </c>
      <c r="G149" s="167">
        <f t="shared" si="20"/>
        <v>9328.9549263971458</v>
      </c>
      <c r="H149" s="167">
        <f t="shared" si="21"/>
        <v>242533.09594640031</v>
      </c>
      <c r="I149" s="168">
        <f t="shared" si="22"/>
        <v>251862.05087279747</v>
      </c>
      <c r="J149" s="168">
        <f t="shared" si="24"/>
        <v>251460.33003253205</v>
      </c>
      <c r="K149" s="94"/>
      <c r="L149" s="265">
        <f t="shared" si="23"/>
        <v>95977.540406853965</v>
      </c>
      <c r="M149" s="265">
        <f>$G149*NonHospFrac+theModel!$H149*NonHospFrac</f>
        <v>155884.51046594349</v>
      </c>
      <c r="N149" s="266">
        <f t="shared" si="25"/>
        <v>251862.05087279744</v>
      </c>
      <c r="O149" s="158"/>
      <c r="P149" s="265">
        <f t="shared" si="26"/>
        <v>95824.455898706568</v>
      </c>
      <c r="Q149" s="265">
        <f t="shared" si="27"/>
        <v>155882.97298584122</v>
      </c>
      <c r="R149" s="266">
        <f t="shared" si="28"/>
        <v>251707.42888454779</v>
      </c>
    </row>
    <row r="150" spans="1:18" x14ac:dyDescent="0.25">
      <c r="A150" s="81">
        <v>119</v>
      </c>
      <c r="B150" s="93">
        <f t="shared" si="17"/>
        <v>4.8224045303204309E-2</v>
      </c>
      <c r="C150" s="178">
        <f t="shared" si="18"/>
        <v>4.8115260162301485E-2</v>
      </c>
      <c r="D150" s="165">
        <f t="shared" si="19"/>
        <v>2.2558277767625785E-3</v>
      </c>
      <c r="E150" s="166">
        <f t="shared" si="29"/>
        <v>21.763790641801293</v>
      </c>
      <c r="F150" s="167">
        <f t="shared" si="30"/>
        <v>0.2706993332115098</v>
      </c>
      <c r="G150" s="167">
        <f t="shared" si="20"/>
        <v>9407.3495056105676</v>
      </c>
      <c r="H150" s="167">
        <f t="shared" si="21"/>
        <v>243070.47472022826</v>
      </c>
      <c r="I150" s="168">
        <f t="shared" si="22"/>
        <v>252477.82422583882</v>
      </c>
      <c r="J150" s="168">
        <f t="shared" si="24"/>
        <v>252073.12364161032</v>
      </c>
      <c r="K150" s="94"/>
      <c r="L150" s="265">
        <f t="shared" si="23"/>
        <v>96212.194304367251</v>
      </c>
      <c r="M150" s="265">
        <f>$G150*NonHospFrac+theModel!$H150*NonHospFrac</f>
        <v>156265.62992147155</v>
      </c>
      <c r="N150" s="266">
        <f t="shared" si="25"/>
        <v>252477.82422583882</v>
      </c>
      <c r="O150" s="158"/>
      <c r="P150" s="265">
        <f t="shared" si="26"/>
        <v>96057.974299642956</v>
      </c>
      <c r="Q150" s="265">
        <f t="shared" si="27"/>
        <v>156264.09169218555</v>
      </c>
      <c r="R150" s="266">
        <f t="shared" si="28"/>
        <v>252322.06599182851</v>
      </c>
    </row>
    <row r="151" spans="1:18" x14ac:dyDescent="0.25">
      <c r="A151" s="81">
        <v>120</v>
      </c>
      <c r="B151" s="93">
        <f t="shared" si="17"/>
        <v>4.732319798935504E-2</v>
      </c>
      <c r="C151" s="178">
        <f t="shared" si="18"/>
        <v>4.7216445004845418E-2</v>
      </c>
      <c r="D151" s="165">
        <f t="shared" si="19"/>
        <v>2.2558277767625785E-3</v>
      </c>
      <c r="E151" s="166">
        <f t="shared" si="29"/>
        <v>21.811007086806139</v>
      </c>
      <c r="F151" s="167">
        <f t="shared" si="30"/>
        <v>0.27295516098827238</v>
      </c>
      <c r="G151" s="167">
        <f t="shared" si="20"/>
        <v>9485.7440848239894</v>
      </c>
      <c r="H151" s="167">
        <f t="shared" si="21"/>
        <v>243597.81501176214</v>
      </c>
      <c r="I151" s="168">
        <f t="shared" si="22"/>
        <v>253083.55909658613</v>
      </c>
      <c r="J151" s="168">
        <f t="shared" si="24"/>
        <v>252675.9027734171</v>
      </c>
      <c r="K151" s="94"/>
      <c r="L151" s="265">
        <f t="shared" si="23"/>
        <v>96443.022818752492</v>
      </c>
      <c r="M151" s="265">
        <f>$G151*NonHospFrac+theModel!$H151*NonHospFrac</f>
        <v>156640.53627783363</v>
      </c>
      <c r="N151" s="266">
        <f t="shared" si="25"/>
        <v>253083.55909658613</v>
      </c>
      <c r="O151" s="158"/>
      <c r="P151" s="265">
        <f t="shared" si="26"/>
        <v>96287.676465089899</v>
      </c>
      <c r="Q151" s="265">
        <f t="shared" si="27"/>
        <v>156638.99732534421</v>
      </c>
      <c r="R151" s="266">
        <f t="shared" si="28"/>
        <v>252926.67379043411</v>
      </c>
    </row>
    <row r="152" spans="1:18" x14ac:dyDescent="0.25">
      <c r="A152" s="81">
        <v>121</v>
      </c>
      <c r="B152" s="93">
        <f t="shared" si="17"/>
        <v>4.6439178917055519E-2</v>
      </c>
      <c r="C152" s="178">
        <f t="shared" si="18"/>
        <v>4.6334420127324381E-2</v>
      </c>
      <c r="D152" s="165">
        <f t="shared" si="19"/>
        <v>2.2558277767625785E-3</v>
      </c>
      <c r="E152" s="166">
        <f t="shared" si="29"/>
        <v>21.857341506933462</v>
      </c>
      <c r="F152" s="167">
        <f t="shared" si="30"/>
        <v>0.27521098876503497</v>
      </c>
      <c r="G152" s="167">
        <f t="shared" si="20"/>
        <v>9564.1386640374094</v>
      </c>
      <c r="H152" s="167">
        <f t="shared" si="21"/>
        <v>244115.30434446147</v>
      </c>
      <c r="I152" s="168">
        <f t="shared" si="22"/>
        <v>253679.44300849887</v>
      </c>
      <c r="J152" s="168">
        <f t="shared" si="24"/>
        <v>253268.85484416882</v>
      </c>
      <c r="K152" s="94"/>
      <c r="L152" s="265">
        <f t="shared" si="23"/>
        <v>96670.097409923372</v>
      </c>
      <c r="M152" s="265">
        <f>$G152*NonHospFrac+theModel!$H152*NonHospFrac</f>
        <v>157009.34559857548</v>
      </c>
      <c r="N152" s="266">
        <f t="shared" si="25"/>
        <v>253679.44300849887</v>
      </c>
      <c r="O152" s="158"/>
      <c r="P152" s="265">
        <f t="shared" si="26"/>
        <v>96513.633814093788</v>
      </c>
      <c r="Q152" s="265">
        <f t="shared" si="27"/>
        <v>157007.80594793404</v>
      </c>
      <c r="R152" s="266">
        <f t="shared" si="28"/>
        <v>253521.43976202782</v>
      </c>
    </row>
    <row r="153" spans="1:18" x14ac:dyDescent="0.25">
      <c r="A153" s="81">
        <v>122</v>
      </c>
      <c r="B153" s="93">
        <f t="shared" si="17"/>
        <v>4.5571673727025044E-2</v>
      </c>
      <c r="C153" s="178">
        <f t="shared" si="18"/>
        <v>4.5468871879598062E-2</v>
      </c>
      <c r="D153" s="165">
        <f t="shared" si="19"/>
        <v>2.2558277767625785E-3</v>
      </c>
      <c r="E153" s="166">
        <f t="shared" si="29"/>
        <v>21.902810378813061</v>
      </c>
      <c r="F153" s="167">
        <f t="shared" si="30"/>
        <v>0.27746681654179756</v>
      </c>
      <c r="G153" s="167">
        <f t="shared" si="20"/>
        <v>9642.5332432508312</v>
      </c>
      <c r="H153" s="167">
        <f t="shared" si="21"/>
        <v>244623.1267387617</v>
      </c>
      <c r="I153" s="168">
        <f t="shared" si="22"/>
        <v>254265.65998201253</v>
      </c>
      <c r="J153" s="168">
        <f t="shared" si="24"/>
        <v>253852.16376156695</v>
      </c>
      <c r="K153" s="94"/>
      <c r="L153" s="265">
        <f t="shared" si="23"/>
        <v>96893.488202889654</v>
      </c>
      <c r="M153" s="265">
        <f>$G153*NonHospFrac+theModel!$H153*NonHospFrac</f>
        <v>157372.17177912284</v>
      </c>
      <c r="N153" s="266">
        <f t="shared" si="25"/>
        <v>254265.6599820125</v>
      </c>
      <c r="O153" s="158"/>
      <c r="P153" s="265">
        <f t="shared" si="26"/>
        <v>96735.91642870463</v>
      </c>
      <c r="Q153" s="265">
        <f t="shared" si="27"/>
        <v>157370.63145448558</v>
      </c>
      <c r="R153" s="266">
        <f t="shared" si="28"/>
        <v>254106.54788319021</v>
      </c>
    </row>
    <row r="154" spans="1:18" x14ac:dyDescent="0.25">
      <c r="A154" s="81">
        <v>123</v>
      </c>
      <c r="B154" s="93">
        <f t="shared" si="17"/>
        <v>4.4720373932358524E-2</v>
      </c>
      <c r="C154" s="178">
        <f t="shared" si="18"/>
        <v>4.4619492470654699E-2</v>
      </c>
      <c r="D154" s="165">
        <f t="shared" si="19"/>
        <v>2.2558277767625785E-3</v>
      </c>
      <c r="E154" s="166">
        <f t="shared" si="29"/>
        <v>21.947429871283717</v>
      </c>
      <c r="F154" s="167">
        <f t="shared" si="30"/>
        <v>0.27972264431856014</v>
      </c>
      <c r="G154" s="167">
        <f t="shared" si="20"/>
        <v>9720.927822464253</v>
      </c>
      <c r="H154" s="167">
        <f t="shared" si="21"/>
        <v>245121.4627775116</v>
      </c>
      <c r="I154" s="168">
        <f t="shared" si="22"/>
        <v>254842.39059997586</v>
      </c>
      <c r="J154" s="168">
        <f t="shared" si="24"/>
        <v>254426.0099904782</v>
      </c>
      <c r="K154" s="94"/>
      <c r="L154" s="265">
        <f t="shared" si="23"/>
        <v>97113.264012693588</v>
      </c>
      <c r="M154" s="265">
        <f>$G154*NonHospFrac+theModel!$H154*NonHospFrac</f>
        <v>157729.12658728226</v>
      </c>
      <c r="N154" s="266">
        <f t="shared" si="25"/>
        <v>254842.39059997583</v>
      </c>
      <c r="O154" s="158"/>
      <c r="P154" s="265">
        <f t="shared" si="26"/>
        <v>96954.593079005033</v>
      </c>
      <c r="Q154" s="265">
        <f t="shared" si="27"/>
        <v>157727.58561194281</v>
      </c>
      <c r="R154" s="266">
        <f t="shared" si="28"/>
        <v>254682.17869094783</v>
      </c>
    </row>
    <row r="155" spans="1:18" x14ac:dyDescent="0.25">
      <c r="A155" s="81">
        <v>124</v>
      </c>
      <c r="B155" s="93">
        <f t="shared" si="17"/>
        <v>4.3884976808828031E-2</v>
      </c>
      <c r="C155" s="178">
        <f t="shared" si="18"/>
        <v>4.3785979859160093E-2</v>
      </c>
      <c r="D155" s="165">
        <f t="shared" si="19"/>
        <v>2.2558277767625785E-3</v>
      </c>
      <c r="E155" s="166">
        <f t="shared" si="29"/>
        <v>21.991215851142876</v>
      </c>
      <c r="F155" s="167">
        <f t="shared" si="30"/>
        <v>0.28197847209532273</v>
      </c>
      <c r="G155" s="167">
        <f t="shared" si="20"/>
        <v>9799.3224016776749</v>
      </c>
      <c r="H155" s="167">
        <f t="shared" si="21"/>
        <v>245610.48967018962</v>
      </c>
      <c r="I155" s="168">
        <f t="shared" si="22"/>
        <v>255409.81207186729</v>
      </c>
      <c r="J155" s="168">
        <f t="shared" si="24"/>
        <v>254990.57061738658</v>
      </c>
      <c r="K155" s="94"/>
      <c r="L155" s="265">
        <f t="shared" si="23"/>
        <v>97329.492368880849</v>
      </c>
      <c r="M155" s="265">
        <f>$G155*NonHospFrac+theModel!$H155*NonHospFrac</f>
        <v>158080.31970298645</v>
      </c>
      <c r="N155" s="266">
        <f t="shared" si="25"/>
        <v>255409.81207186729</v>
      </c>
      <c r="O155" s="158"/>
      <c r="P155" s="265">
        <f t="shared" si="26"/>
        <v>97169.731247670963</v>
      </c>
      <c r="Q155" s="265">
        <f t="shared" si="27"/>
        <v>158078.77809940715</v>
      </c>
      <c r="R155" s="266">
        <f t="shared" si="28"/>
        <v>255248.5093470781</v>
      </c>
    </row>
    <row r="156" spans="1:18" x14ac:dyDescent="0.25">
      <c r="A156" s="81">
        <v>125</v>
      </c>
      <c r="B156" s="93">
        <f t="shared" si="17"/>
        <v>4.3065185287233236E-2</v>
      </c>
      <c r="C156" s="178">
        <f t="shared" si="18"/>
        <v>4.2968037646050866E-2</v>
      </c>
      <c r="D156" s="165">
        <f t="shared" si="19"/>
        <v>2.2558277767625785E-3</v>
      </c>
      <c r="E156" s="166">
        <f t="shared" si="29"/>
        <v>22.034183888788927</v>
      </c>
      <c r="F156" s="167">
        <f t="shared" si="30"/>
        <v>0.28423429987208532</v>
      </c>
      <c r="G156" s="167">
        <f t="shared" si="20"/>
        <v>9877.7169808910967</v>
      </c>
      <c r="H156" s="167">
        <f t="shared" si="21"/>
        <v>246090.38131591989</v>
      </c>
      <c r="I156" s="168">
        <f t="shared" si="22"/>
        <v>255968.09829681099</v>
      </c>
      <c r="J156" s="168">
        <f t="shared" si="24"/>
        <v>255546.01941363837</v>
      </c>
      <c r="K156" s="94"/>
      <c r="L156" s="265">
        <f t="shared" si="23"/>
        <v>97542.239539514281</v>
      </c>
      <c r="M156" s="265">
        <f>$G156*NonHospFrac+theModel!$H156*NonHospFrac</f>
        <v>158425.85875729669</v>
      </c>
      <c r="N156" s="266">
        <f t="shared" si="25"/>
        <v>255968.09829681099</v>
      </c>
      <c r="O156" s="158"/>
      <c r="P156" s="265">
        <f t="shared" si="26"/>
        <v>97381.397154072707</v>
      </c>
      <c r="Q156" s="265">
        <f t="shared" si="27"/>
        <v>158424.31654713879</v>
      </c>
      <c r="R156" s="266">
        <f t="shared" si="28"/>
        <v>255805.7137012115</v>
      </c>
    </row>
    <row r="157" spans="1:18" x14ac:dyDescent="0.25">
      <c r="A157" s="81">
        <v>126</v>
      </c>
      <c r="B157" s="93">
        <f t="shared" si="17"/>
        <v>4.2260707847762841E-2</v>
      </c>
      <c r="C157" s="178">
        <f t="shared" si="18"/>
        <v>4.2165374969134209E-2</v>
      </c>
      <c r="D157" s="165">
        <f t="shared" si="19"/>
        <v>2.2558277767625785E-3</v>
      </c>
      <c r="E157" s="166">
        <f t="shared" si="29"/>
        <v>22.076349263758061</v>
      </c>
      <c r="F157" s="167">
        <f t="shared" si="30"/>
        <v>0.2864901276488479</v>
      </c>
      <c r="G157" s="167">
        <f t="shared" si="20"/>
        <v>9956.1115601045185</v>
      </c>
      <c r="H157" s="167">
        <f t="shared" si="21"/>
        <v>246561.30836531078</v>
      </c>
      <c r="I157" s="168">
        <f t="shared" si="22"/>
        <v>256517.41992541531</v>
      </c>
      <c r="J157" s="168">
        <f t="shared" si="24"/>
        <v>256092.52689750242</v>
      </c>
      <c r="K157" s="94"/>
      <c r="L157" s="265">
        <f t="shared" si="23"/>
        <v>97751.570554738777</v>
      </c>
      <c r="M157" s="265">
        <f>$G157*NonHospFrac+theModel!$H157*NonHospFrac</f>
        <v>158765.8493706765</v>
      </c>
      <c r="N157" s="266">
        <f t="shared" si="25"/>
        <v>256517.41992541528</v>
      </c>
      <c r="O157" s="158"/>
      <c r="P157" s="265">
        <f t="shared" si="26"/>
        <v>97589.655777924301</v>
      </c>
      <c r="Q157" s="265">
        <f t="shared" si="27"/>
        <v>158764.30657482924</v>
      </c>
      <c r="R157" s="266">
        <f t="shared" si="28"/>
        <v>256353.96235275356</v>
      </c>
    </row>
    <row r="158" spans="1:18" x14ac:dyDescent="0.25">
      <c r="A158" s="81">
        <v>127</v>
      </c>
      <c r="B158" s="93">
        <f t="shared" si="17"/>
        <v>4.1471258416329607E-2</v>
      </c>
      <c r="C158" s="178">
        <f t="shared" si="18"/>
        <v>4.1377706399656752E-2</v>
      </c>
      <c r="D158" s="165">
        <f t="shared" si="19"/>
        <v>2.2558277767625785E-3</v>
      </c>
      <c r="E158" s="166">
        <f t="shared" si="29"/>
        <v>22.117726970157719</v>
      </c>
      <c r="F158" s="167">
        <f t="shared" si="30"/>
        <v>0.28874595542561049</v>
      </c>
      <c r="G158" s="167">
        <f t="shared" si="20"/>
        <v>10034.506139317939</v>
      </c>
      <c r="H158" s="167">
        <f t="shared" si="21"/>
        <v>247023.43828113898</v>
      </c>
      <c r="I158" s="168">
        <f t="shared" si="22"/>
        <v>257057.94442045692</v>
      </c>
      <c r="J158" s="168">
        <f t="shared" si="24"/>
        <v>256630.26039506972</v>
      </c>
      <c r="K158" s="94"/>
      <c r="L158" s="265">
        <f t="shared" si="23"/>
        <v>97957.549229906304</v>
      </c>
      <c r="M158" s="265">
        <f>$G158*NonHospFrac+theModel!$H158*NonHospFrac</f>
        <v>159100.3951905506</v>
      </c>
      <c r="N158" s="266">
        <f t="shared" si="25"/>
        <v>257057.94442045689</v>
      </c>
      <c r="O158" s="158"/>
      <c r="P158" s="265">
        <f t="shared" si="26"/>
        <v>97794.570882490618</v>
      </c>
      <c r="Q158" s="265">
        <f t="shared" si="27"/>
        <v>159098.85182915928</v>
      </c>
      <c r="R158" s="266">
        <f t="shared" si="28"/>
        <v>256893.42271164991</v>
      </c>
    </row>
    <row r="159" spans="1:18" x14ac:dyDescent="0.25">
      <c r="A159" s="81">
        <v>128</v>
      </c>
      <c r="B159" s="93">
        <f t="shared" ref="B159:B222" si="31">Constant*EXP(PowerTerm*(A159)/7)</f>
        <v>4.06965562628415E-2</v>
      </c>
      <c r="C159" s="178">
        <f t="shared" ref="C159:C222" si="32">(1-theFloor)*B159</f>
        <v>4.0604751840805198E-2</v>
      </c>
      <c r="D159" s="165">
        <f t="shared" ref="D159:D222" si="33">theFloor</f>
        <v>2.2558277767625785E-3</v>
      </c>
      <c r="E159" s="166">
        <f t="shared" si="29"/>
        <v>22.158331721998525</v>
      </c>
      <c r="F159" s="167">
        <f t="shared" si="30"/>
        <v>0.29100178320237308</v>
      </c>
      <c r="G159" s="167">
        <f t="shared" ref="G159:G222" si="34">$B$22*F159*totInfected/365.25</f>
        <v>10112.900718531362</v>
      </c>
      <c r="H159" s="167">
        <f t="shared" ref="H159:H222" si="35">lostQALYs_Injured*E159*totInfected/365.25</f>
        <v>247476.93539789974</v>
      </c>
      <c r="I159" s="168">
        <f t="shared" ref="I159:I222" si="36">H159+G159</f>
        <v>257589.83611643111</v>
      </c>
      <c r="J159" s="168">
        <f t="shared" si="24"/>
        <v>257159.38410001245</v>
      </c>
      <c r="K159" s="94"/>
      <c r="L159" s="265">
        <f t="shared" ref="L159:L222" si="37">$G159*HospFrac+$H159*HospFrac</f>
        <v>98160.238188268733</v>
      </c>
      <c r="M159" s="265">
        <f>$G159*NonHospFrac+theModel!$H159*NonHospFrac</f>
        <v>159429.59792816237</v>
      </c>
      <c r="N159" s="266">
        <f t="shared" si="25"/>
        <v>257589.83611643111</v>
      </c>
      <c r="O159" s="158"/>
      <c r="P159" s="265">
        <f t="shared" si="26"/>
        <v>97996.205037359832</v>
      </c>
      <c r="Q159" s="265">
        <f t="shared" si="27"/>
        <v>159428.05402065525</v>
      </c>
      <c r="R159" s="266">
        <f t="shared" si="28"/>
        <v>257424.25905801507</v>
      </c>
    </row>
    <row r="160" spans="1:18" x14ac:dyDescent="0.25">
      <c r="A160" s="81">
        <v>129</v>
      </c>
      <c r="B160" s="93">
        <f t="shared" si="31"/>
        <v>3.9936325901373637E-2</v>
      </c>
      <c r="C160" s="178">
        <f t="shared" si="32"/>
        <v>3.9846236428103476E-2</v>
      </c>
      <c r="D160" s="165">
        <f t="shared" si="33"/>
        <v>2.2558277767625785E-3</v>
      </c>
      <c r="E160" s="166">
        <f t="shared" si="29"/>
        <v>22.19817795842663</v>
      </c>
      <c r="F160" s="167">
        <f t="shared" si="30"/>
        <v>0.29325761097913566</v>
      </c>
      <c r="G160" s="167">
        <f t="shared" si="34"/>
        <v>10191.295297744782</v>
      </c>
      <c r="H160" s="167">
        <f t="shared" si="35"/>
        <v>247921.96098024436</v>
      </c>
      <c r="I160" s="168">
        <f t="shared" si="36"/>
        <v>258113.25627798913</v>
      </c>
      <c r="J160" s="168">
        <f t="shared" ref="J160:J223" si="38">J159+(I160-I159)/(1+discountDaily)^A160</f>
        <v>257680.05913222401</v>
      </c>
      <c r="K160" s="94"/>
      <c r="L160" s="265">
        <f t="shared" si="37"/>
        <v>98359.698883246834</v>
      </c>
      <c r="M160" s="265">
        <f>$G160*NonHospFrac+theModel!$H160*NonHospFrac</f>
        <v>159753.5573947423</v>
      </c>
      <c r="N160" s="266">
        <f t="shared" ref="N160:N223" si="39">L160+M160</f>
        <v>258113.25627798913</v>
      </c>
      <c r="O160" s="158"/>
      <c r="P160" s="265">
        <f t="shared" ref="P160:P223" si="40">P159+(L160-L159)/(1+discountDaily)^A160</f>
        <v>98194.619640789562</v>
      </c>
      <c r="Q160" s="265">
        <f t="shared" ref="Q160:Q223" si="41">Q159+(M160-M159)/(1+discountDaily)^B160</f>
        <v>159752.01295985666</v>
      </c>
      <c r="R160" s="266">
        <f t="shared" ref="R160:R223" si="42">P160+Q160</f>
        <v>257946.63260064623</v>
      </c>
    </row>
    <row r="161" spans="1:18" x14ac:dyDescent="0.25">
      <c r="A161" s="81">
        <v>130</v>
      </c>
      <c r="B161" s="93">
        <f t="shared" si="31"/>
        <v>3.9190296992204735E-2</v>
      </c>
      <c r="C161" s="178">
        <f t="shared" si="32"/>
        <v>3.9101890431670144E-2</v>
      </c>
      <c r="D161" s="165">
        <f t="shared" si="33"/>
        <v>2.2558277767625785E-3</v>
      </c>
      <c r="E161" s="166">
        <f t="shared" ref="E161:E224" si="43">C161+E160</f>
        <v>22.2372798488583</v>
      </c>
      <c r="F161" s="167">
        <f t="shared" ref="F161:F224" si="44">D161+F160</f>
        <v>0.29551343875589825</v>
      </c>
      <c r="G161" s="167">
        <f t="shared" si="34"/>
        <v>10269.689876958206</v>
      </c>
      <c r="H161" s="167">
        <f t="shared" si="35"/>
        <v>248358.67328032636</v>
      </c>
      <c r="I161" s="168">
        <f t="shared" si="36"/>
        <v>258628.36315728456</v>
      </c>
      <c r="J161" s="168">
        <f t="shared" si="38"/>
        <v>258192.44359536181</v>
      </c>
      <c r="K161" s="94"/>
      <c r="L161" s="265">
        <f t="shared" si="37"/>
        <v>98555.991620283239</v>
      </c>
      <c r="M161" s="265">
        <f>$G161*NonHospFrac+theModel!$H161*NonHospFrac</f>
        <v>160072.37153700131</v>
      </c>
      <c r="N161" s="266">
        <f t="shared" si="39"/>
        <v>258628.36315728456</v>
      </c>
      <c r="O161" s="158"/>
      <c r="P161" s="265">
        <f t="shared" si="40"/>
        <v>98389.874941634727</v>
      </c>
      <c r="Q161" s="265">
        <f t="shared" si="41"/>
        <v>160070.8265928085</v>
      </c>
      <c r="R161" s="266">
        <f t="shared" si="42"/>
        <v>258460.70153444324</v>
      </c>
    </row>
    <row r="162" spans="1:18" x14ac:dyDescent="0.25">
      <c r="A162" s="81">
        <v>131</v>
      </c>
      <c r="B162" s="93">
        <f t="shared" si="31"/>
        <v>3.8458204245683573E-2</v>
      </c>
      <c r="C162" s="178">
        <f t="shared" si="32"/>
        <v>3.8371449160301753E-2</v>
      </c>
      <c r="D162" s="165">
        <f t="shared" si="33"/>
        <v>2.2558277767625785E-3</v>
      </c>
      <c r="E162" s="166">
        <f t="shared" si="43"/>
        <v>22.275651298018602</v>
      </c>
      <c r="F162" s="167">
        <f t="shared" si="44"/>
        <v>0.29776926653266084</v>
      </c>
      <c r="G162" s="167">
        <f t="shared" si="34"/>
        <v>10348.084456171626</v>
      </c>
      <c r="H162" s="167">
        <f t="shared" si="35"/>
        <v>248787.22759407645</v>
      </c>
      <c r="I162" s="168">
        <f t="shared" si="36"/>
        <v>259135.31205024809</v>
      </c>
      <c r="J162" s="168">
        <f t="shared" si="38"/>
        <v>258696.69263331252</v>
      </c>
      <c r="K162" s="94"/>
      <c r="L162" s="265">
        <f t="shared" si="37"/>
        <v>98749.17557828725</v>
      </c>
      <c r="M162" s="265">
        <f>$G162*NonHospFrac+theModel!$H162*NonHospFrac</f>
        <v>160386.13647196078</v>
      </c>
      <c r="N162" s="266">
        <f t="shared" si="39"/>
        <v>259135.31205024803</v>
      </c>
      <c r="O162" s="158"/>
      <c r="P162" s="265">
        <f t="shared" si="40"/>
        <v>98582.030060864941</v>
      </c>
      <c r="Q162" s="265">
        <f t="shared" si="41"/>
        <v>160384.59103589033</v>
      </c>
      <c r="R162" s="266">
        <f t="shared" si="42"/>
        <v>258966.62109675526</v>
      </c>
    </row>
    <row r="163" spans="1:18" x14ac:dyDescent="0.25">
      <c r="A163" s="81">
        <v>132</v>
      </c>
      <c r="B163" s="93">
        <f t="shared" si="31"/>
        <v>3.7739787327891572E-2</v>
      </c>
      <c r="C163" s="178">
        <f t="shared" si="32"/>
        <v>3.7654652867348204E-2</v>
      </c>
      <c r="D163" s="165">
        <f t="shared" si="33"/>
        <v>2.2558277767625785E-3</v>
      </c>
      <c r="E163" s="166">
        <f t="shared" si="43"/>
        <v>22.313305950885951</v>
      </c>
      <c r="F163" s="167">
        <f t="shared" si="44"/>
        <v>0.30002509430942342</v>
      </c>
      <c r="G163" s="167">
        <f t="shared" si="34"/>
        <v>10426.479035385049</v>
      </c>
      <c r="H163" s="167">
        <f t="shared" si="35"/>
        <v>249207.776316426</v>
      </c>
      <c r="I163" s="168">
        <f t="shared" si="36"/>
        <v>259634.25535181104</v>
      </c>
      <c r="J163" s="168">
        <f t="shared" si="38"/>
        <v>259192.95848560033</v>
      </c>
      <c r="K163" s="94"/>
      <c r="L163" s="265">
        <f t="shared" si="37"/>
        <v>98939.308830678958</v>
      </c>
      <c r="M163" s="265">
        <f>$G163*NonHospFrac+theModel!$H163*NonHospFrac</f>
        <v>160694.94652113208</v>
      </c>
      <c r="N163" s="266">
        <f t="shared" si="39"/>
        <v>259634.25535181104</v>
      </c>
      <c r="O163" s="158"/>
      <c r="P163" s="265">
        <f t="shared" si="40"/>
        <v>98771.143012679007</v>
      </c>
      <c r="Q163" s="265">
        <f t="shared" si="41"/>
        <v>160693.40060999498</v>
      </c>
      <c r="R163" s="266">
        <f t="shared" si="42"/>
        <v>259464.54362267398</v>
      </c>
    </row>
    <row r="164" spans="1:18" x14ac:dyDescent="0.25">
      <c r="A164" s="81">
        <v>133</v>
      </c>
      <c r="B164" s="93">
        <f t="shared" si="31"/>
        <v>3.7034790768067177E-2</v>
      </c>
      <c r="C164" s="178">
        <f t="shared" si="32"/>
        <v>3.6951246658345982E-2</v>
      </c>
      <c r="D164" s="165">
        <f t="shared" si="33"/>
        <v>2.2558277767625785E-3</v>
      </c>
      <c r="E164" s="166">
        <f t="shared" si="43"/>
        <v>22.350257197544298</v>
      </c>
      <c r="F164" s="167">
        <f t="shared" si="44"/>
        <v>0.30228092208618601</v>
      </c>
      <c r="G164" s="167">
        <f t="shared" si="34"/>
        <v>10504.873614598469</v>
      </c>
      <c r="H164" s="167">
        <f t="shared" si="35"/>
        <v>249620.46899549896</v>
      </c>
      <c r="I164" s="168">
        <f t="shared" si="36"/>
        <v>260125.34261009743</v>
      </c>
      <c r="J164" s="168">
        <f t="shared" si="38"/>
        <v>259681.39054175795</v>
      </c>
      <c r="K164" s="94"/>
      <c r="L164" s="265">
        <f t="shared" si="37"/>
        <v>99126.448366040233</v>
      </c>
      <c r="M164" s="265">
        <f>$G164*NonHospFrac+theModel!$H164*NonHospFrac</f>
        <v>160998.89424405718</v>
      </c>
      <c r="N164" s="266">
        <f t="shared" si="39"/>
        <v>260125.34261009743</v>
      </c>
      <c r="O164" s="158"/>
      <c r="P164" s="265">
        <f t="shared" si="40"/>
        <v>98957.270725224094</v>
      </c>
      <c r="Q164" s="265">
        <f t="shared" si="41"/>
        <v>160997.34787406825</v>
      </c>
      <c r="R164" s="266">
        <f t="shared" si="42"/>
        <v>259954.61859929236</v>
      </c>
    </row>
    <row r="165" spans="1:18" x14ac:dyDescent="0.25">
      <c r="A165" s="81">
        <v>134</v>
      </c>
      <c r="B165" s="93">
        <f t="shared" si="31"/>
        <v>3.6342963867760099E-2</v>
      </c>
      <c r="C165" s="178">
        <f t="shared" si="32"/>
        <v>3.6260980400377327E-2</v>
      </c>
      <c r="D165" s="165">
        <f t="shared" si="33"/>
        <v>2.2558277767625785E-3</v>
      </c>
      <c r="E165" s="166">
        <f t="shared" si="43"/>
        <v>22.386518177944676</v>
      </c>
      <c r="F165" s="167">
        <f t="shared" si="44"/>
        <v>0.3045367498629486</v>
      </c>
      <c r="G165" s="167">
        <f t="shared" si="34"/>
        <v>10583.268193811891</v>
      </c>
      <c r="H165" s="167">
        <f t="shared" si="35"/>
        <v>250025.45238579184</v>
      </c>
      <c r="I165" s="168">
        <f t="shared" si="36"/>
        <v>260608.72057960375</v>
      </c>
      <c r="J165" s="168">
        <f t="shared" si="38"/>
        <v>260162.13539467982</v>
      </c>
      <c r="K165" s="94"/>
      <c r="L165" s="265">
        <f t="shared" si="37"/>
        <v>99310.650108380141</v>
      </c>
      <c r="M165" s="265">
        <f>$G165*NonHospFrac+theModel!$H165*NonHospFrac</f>
        <v>161298.07047122356</v>
      </c>
      <c r="N165" s="266">
        <f t="shared" si="39"/>
        <v>260608.72057960369</v>
      </c>
      <c r="O165" s="158"/>
      <c r="P165" s="265">
        <f t="shared" si="40"/>
        <v>99140.469060927309</v>
      </c>
      <c r="Q165" s="265">
        <f t="shared" si="41"/>
        <v>161296.52365802304</v>
      </c>
      <c r="R165" s="266">
        <f t="shared" si="42"/>
        <v>260436.99271895035</v>
      </c>
    </row>
    <row r="166" spans="1:18" x14ac:dyDescent="0.25">
      <c r="A166" s="81">
        <v>135</v>
      </c>
      <c r="B166" s="93">
        <f t="shared" si="31"/>
        <v>3.5664060611682216E-2</v>
      </c>
      <c r="C166" s="178">
        <f t="shared" si="32"/>
        <v>3.5583608633122238E-2</v>
      </c>
      <c r="D166" s="165">
        <f t="shared" si="33"/>
        <v>2.2558277767625785E-3</v>
      </c>
      <c r="E166" s="166">
        <f t="shared" si="43"/>
        <v>22.422101786577798</v>
      </c>
      <c r="F166" s="167">
        <f t="shared" si="44"/>
        <v>0.30679257763971118</v>
      </c>
      <c r="G166" s="167">
        <f t="shared" si="34"/>
        <v>10661.662773025313</v>
      </c>
      <c r="H166" s="167">
        <f t="shared" si="35"/>
        <v>250422.87050035957</v>
      </c>
      <c r="I166" s="168">
        <f t="shared" si="36"/>
        <v>261084.53327338488</v>
      </c>
      <c r="J166" s="168">
        <f t="shared" si="38"/>
        <v>260635.33689297631</v>
      </c>
      <c r="K166" s="94"/>
      <c r="L166" s="265">
        <f t="shared" si="37"/>
        <v>99491.968937021535</v>
      </c>
      <c r="M166" s="265">
        <f>$G166*NonHospFrac+theModel!$H166*NonHospFrac</f>
        <v>161592.56433636331</v>
      </c>
      <c r="N166" s="266">
        <f t="shared" si="39"/>
        <v>261084.53327338485</v>
      </c>
      <c r="O166" s="158"/>
      <c r="P166" s="265">
        <f t="shared" si="40"/>
        <v>99320.792836446286</v>
      </c>
      <c r="Q166" s="265">
        <f t="shared" si="41"/>
        <v>161591.01709503765</v>
      </c>
      <c r="R166" s="266">
        <f t="shared" si="42"/>
        <v>260911.80993148393</v>
      </c>
    </row>
    <row r="167" spans="1:18" x14ac:dyDescent="0.25">
      <c r="A167" s="81">
        <v>136</v>
      </c>
      <c r="B167" s="93">
        <f t="shared" si="31"/>
        <v>3.499783958022392E-2</v>
      </c>
      <c r="C167" s="178">
        <f t="shared" si="32"/>
        <v>3.4918890481572172E-2</v>
      </c>
      <c r="D167" s="165">
        <f t="shared" si="33"/>
        <v>2.2558277767625785E-3</v>
      </c>
      <c r="E167" s="166">
        <f t="shared" si="43"/>
        <v>22.457020677059369</v>
      </c>
      <c r="F167" s="167">
        <f t="shared" si="44"/>
        <v>0.30904840541647377</v>
      </c>
      <c r="G167" s="167">
        <f t="shared" si="34"/>
        <v>10740.057352238735</v>
      </c>
      <c r="H167" s="167">
        <f t="shared" si="35"/>
        <v>250812.86466202722</v>
      </c>
      <c r="I167" s="168">
        <f t="shared" si="36"/>
        <v>261552.92201426596</v>
      </c>
      <c r="J167" s="168">
        <f t="shared" si="38"/>
        <v>261101.13619234823</v>
      </c>
      <c r="K167" s="94"/>
      <c r="L167" s="265">
        <f t="shared" si="37"/>
        <v>99670.458706116347</v>
      </c>
      <c r="M167" s="265">
        <f>$G167*NonHospFrac+theModel!$H167*NonHospFrac</f>
        <v>161882.4633081496</v>
      </c>
      <c r="N167" s="266">
        <f t="shared" si="39"/>
        <v>261552.92201426596</v>
      </c>
      <c r="O167" s="158"/>
      <c r="P167" s="265">
        <f t="shared" si="40"/>
        <v>99498.295842246604</v>
      </c>
      <c r="Q167" s="265">
        <f t="shared" si="41"/>
        <v>161880.91565325149</v>
      </c>
      <c r="R167" s="266">
        <f t="shared" si="42"/>
        <v>261379.21149549808</v>
      </c>
    </row>
    <row r="168" spans="1:18" x14ac:dyDescent="0.25">
      <c r="A168" s="81">
        <v>137</v>
      </c>
      <c r="B168" s="93">
        <f t="shared" si="31"/>
        <v>3.4344063863604876E-2</v>
      </c>
      <c r="C168" s="178">
        <f t="shared" si="32"/>
        <v>3.4266589570374449E-2</v>
      </c>
      <c r="D168" s="165">
        <f t="shared" si="33"/>
        <v>2.2558277767625785E-3</v>
      </c>
      <c r="E168" s="166">
        <f t="shared" si="43"/>
        <v>22.491287266629744</v>
      </c>
      <c r="F168" s="167">
        <f t="shared" si="44"/>
        <v>0.31130423319323636</v>
      </c>
      <c r="G168" s="167">
        <f t="shared" si="34"/>
        <v>10818.451931452155</v>
      </c>
      <c r="H168" s="167">
        <f t="shared" si="35"/>
        <v>251195.5735536445</v>
      </c>
      <c r="I168" s="168">
        <f t="shared" si="36"/>
        <v>262014.02548509664</v>
      </c>
      <c r="J168" s="168">
        <f t="shared" si="38"/>
        <v>261559.67180599907</v>
      </c>
      <c r="K168" s="94"/>
      <c r="L168" s="265">
        <f t="shared" si="37"/>
        <v>99846.172263796165</v>
      </c>
      <c r="M168" s="265">
        <f>$G168*NonHospFrac+theModel!$H168*NonHospFrac</f>
        <v>162167.85322130047</v>
      </c>
      <c r="N168" s="266">
        <f t="shared" si="39"/>
        <v>262014.02548509662</v>
      </c>
      <c r="O168" s="158"/>
      <c r="P168" s="265">
        <f t="shared" si="40"/>
        <v>99673.030861812469</v>
      </c>
      <c r="Q168" s="265">
        <f t="shared" si="41"/>
        <v>162166.30516686811</v>
      </c>
      <c r="R168" s="266">
        <f t="shared" si="42"/>
        <v>261839.33602868058</v>
      </c>
    </row>
    <row r="169" spans="1:18" x14ac:dyDescent="0.25">
      <c r="A169" s="81">
        <v>138</v>
      </c>
      <c r="B169" s="93">
        <f t="shared" si="31"/>
        <v>3.3702500977628128E-2</v>
      </c>
      <c r="C169" s="178">
        <f t="shared" si="32"/>
        <v>3.3626473939776427E-2</v>
      </c>
      <c r="D169" s="165">
        <f t="shared" si="33"/>
        <v>2.2558277767625785E-3</v>
      </c>
      <c r="E169" s="166">
        <f t="shared" si="43"/>
        <v>22.52491374056952</v>
      </c>
      <c r="F169" s="167">
        <f t="shared" si="44"/>
        <v>0.31356006096999894</v>
      </c>
      <c r="G169" s="167">
        <f t="shared" si="34"/>
        <v>10896.846510665577</v>
      </c>
      <c r="H169" s="167">
        <f t="shared" si="35"/>
        <v>251571.1332674018</v>
      </c>
      <c r="I169" s="168">
        <f t="shared" si="36"/>
        <v>262467.97977806738</v>
      </c>
      <c r="J169" s="168">
        <f t="shared" si="38"/>
        <v>262011.07965410396</v>
      </c>
      <c r="K169" s="94"/>
      <c r="L169" s="265">
        <f t="shared" si="37"/>
        <v>100019.16147096523</v>
      </c>
      <c r="M169" s="265">
        <f>$G169*NonHospFrac+theModel!$H169*NonHospFrac</f>
        <v>162448.81830710213</v>
      </c>
      <c r="N169" s="266">
        <f t="shared" si="39"/>
        <v>262467.97977806738</v>
      </c>
      <c r="O169" s="158"/>
      <c r="P169" s="265">
        <f t="shared" si="40"/>
        <v>99845.049690497923</v>
      </c>
      <c r="Q169" s="265">
        <f t="shared" si="41"/>
        <v>162447.26986667787</v>
      </c>
      <c r="R169" s="266">
        <f t="shared" si="42"/>
        <v>262292.3195571758</v>
      </c>
    </row>
    <row r="170" spans="1:18" x14ac:dyDescent="0.25">
      <c r="A170" s="81">
        <v>139</v>
      </c>
      <c r="B170" s="93">
        <f t="shared" si="31"/>
        <v>3.3072922781008408E-2</v>
      </c>
      <c r="C170" s="178">
        <f t="shared" si="32"/>
        <v>3.2998315963140283E-2</v>
      </c>
      <c r="D170" s="165">
        <f t="shared" si="33"/>
        <v>2.2558277767625785E-3</v>
      </c>
      <c r="E170" s="166">
        <f t="shared" si="43"/>
        <v>22.557912056532661</v>
      </c>
      <c r="F170" s="167">
        <f t="shared" si="44"/>
        <v>0.31581588874676153</v>
      </c>
      <c r="G170" s="167">
        <f t="shared" si="34"/>
        <v>10975.241089878999</v>
      </c>
      <c r="H170" s="167">
        <f t="shared" si="35"/>
        <v>251939.67735322492</v>
      </c>
      <c r="I170" s="168">
        <f t="shared" si="36"/>
        <v>262914.9184431039</v>
      </c>
      <c r="J170" s="168">
        <f t="shared" si="38"/>
        <v>262455.49311235221</v>
      </c>
      <c r="K170" s="94"/>
      <c r="L170" s="265">
        <f t="shared" si="37"/>
        <v>100189.4772197423</v>
      </c>
      <c r="M170" s="265">
        <f>$G170*NonHospFrac+theModel!$H170*NonHospFrac</f>
        <v>162725.44122336159</v>
      </c>
      <c r="N170" s="266">
        <f t="shared" si="39"/>
        <v>262914.9184431039</v>
      </c>
      <c r="O170" s="158"/>
      <c r="P170" s="265">
        <f t="shared" si="40"/>
        <v>100014.40315402512</v>
      </c>
      <c r="Q170" s="265">
        <f t="shared" si="41"/>
        <v>162723.89241000981</v>
      </c>
      <c r="R170" s="266">
        <f t="shared" si="42"/>
        <v>262738.29556403495</v>
      </c>
    </row>
    <row r="171" spans="1:18" x14ac:dyDescent="0.25">
      <c r="A171" s="81">
        <v>140</v>
      </c>
      <c r="B171" s="93">
        <f t="shared" si="31"/>
        <v>3.2455105394244378E-2</v>
      </c>
      <c r="C171" s="178">
        <f t="shared" si="32"/>
        <v>3.2381892265998281E-2</v>
      </c>
      <c r="D171" s="165">
        <f t="shared" si="33"/>
        <v>2.2558277767625785E-3</v>
      </c>
      <c r="E171" s="166">
        <f t="shared" si="43"/>
        <v>22.59029394879866</v>
      </c>
      <c r="F171" s="167">
        <f t="shared" si="44"/>
        <v>0.31807171652352412</v>
      </c>
      <c r="G171" s="167">
        <f t="shared" si="34"/>
        <v>11053.63566909242</v>
      </c>
      <c r="H171" s="167">
        <f t="shared" si="35"/>
        <v>252301.33686626574</v>
      </c>
      <c r="I171" s="168">
        <f t="shared" si="36"/>
        <v>263354.97253535816</v>
      </c>
      <c r="J171" s="168">
        <f t="shared" si="38"/>
        <v>262893.04305958143</v>
      </c>
      <c r="K171" s="94"/>
      <c r="L171" s="265">
        <f t="shared" si="37"/>
        <v>100357.16945155797</v>
      </c>
      <c r="M171" s="265">
        <f>$G171*NonHospFrac+theModel!$H171*NonHospFrac</f>
        <v>162997.80308380016</v>
      </c>
      <c r="N171" s="266">
        <f t="shared" si="39"/>
        <v>263354.97253535816</v>
      </c>
      <c r="O171" s="158"/>
      <c r="P171" s="265">
        <f t="shared" si="40"/>
        <v>100181.14112663624</v>
      </c>
      <c r="Q171" s="265">
        <f t="shared" si="41"/>
        <v>162996.25391012451</v>
      </c>
      <c r="R171" s="266">
        <f t="shared" si="42"/>
        <v>263177.39503676072</v>
      </c>
    </row>
    <row r="172" spans="1:18" x14ac:dyDescent="0.25">
      <c r="A172" s="81">
        <v>141</v>
      </c>
      <c r="B172" s="93">
        <f t="shared" si="31"/>
        <v>3.1848829120006597E-2</v>
      </c>
      <c r="C172" s="178">
        <f t="shared" si="32"/>
        <v>3.1776983646620321E-2</v>
      </c>
      <c r="D172" s="165">
        <f t="shared" si="33"/>
        <v>2.2558277767625785E-3</v>
      </c>
      <c r="E172" s="166">
        <f t="shared" si="43"/>
        <v>22.622070932445279</v>
      </c>
      <c r="F172" s="167">
        <f t="shared" si="44"/>
        <v>0.3203275443002867</v>
      </c>
      <c r="G172" s="167">
        <f t="shared" si="34"/>
        <v>11132.030248305842</v>
      </c>
      <c r="H172" s="167">
        <f t="shared" si="35"/>
        <v>252656.24041350561</v>
      </c>
      <c r="I172" s="168">
        <f t="shared" si="36"/>
        <v>263788.27066181146</v>
      </c>
      <c r="J172" s="168">
        <f t="shared" si="38"/>
        <v>263323.85792451951</v>
      </c>
      <c r="K172" s="94"/>
      <c r="L172" s="265">
        <f t="shared" si="37"/>
        <v>100522.28717491397</v>
      </c>
      <c r="M172" s="265">
        <f>$G172*NonHospFrac+theModel!$H172*NonHospFrac</f>
        <v>163265.98348689746</v>
      </c>
      <c r="N172" s="266">
        <f t="shared" si="39"/>
        <v>263788.27066181146</v>
      </c>
      <c r="O172" s="158"/>
      <c r="P172" s="265">
        <f t="shared" si="40"/>
        <v>100345.31254890563</v>
      </c>
      <c r="Q172" s="265">
        <f t="shared" si="41"/>
        <v>163264.43396505751</v>
      </c>
      <c r="R172" s="266">
        <f t="shared" si="42"/>
        <v>263609.74651396315</v>
      </c>
    </row>
    <row r="173" spans="1:18" x14ac:dyDescent="0.25">
      <c r="A173" s="81">
        <v>142</v>
      </c>
      <c r="B173" s="93">
        <f t="shared" si="31"/>
        <v>3.1253878365012686E-2</v>
      </c>
      <c r="C173" s="178">
        <f t="shared" si="32"/>
        <v>3.1183374998065332E-2</v>
      </c>
      <c r="D173" s="165">
        <f t="shared" si="33"/>
        <v>2.2558277767625785E-3</v>
      </c>
      <c r="E173" s="166">
        <f t="shared" si="43"/>
        <v>22.653254307443344</v>
      </c>
      <c r="F173" s="167">
        <f t="shared" si="44"/>
        <v>0.32258337207704929</v>
      </c>
      <c r="G173" s="167">
        <f t="shared" si="34"/>
        <v>11210.424827519264</v>
      </c>
      <c r="H173" s="167">
        <f t="shared" si="35"/>
        <v>253004.51419948842</v>
      </c>
      <c r="I173" s="168">
        <f t="shared" si="36"/>
        <v>264214.93902700767</v>
      </c>
      <c r="J173" s="168">
        <f t="shared" si="38"/>
        <v>263748.06373165187</v>
      </c>
      <c r="K173" s="94"/>
      <c r="L173" s="265">
        <f t="shared" si="37"/>
        <v>100684.87848281064</v>
      </c>
      <c r="M173" s="265">
        <f>$G173*NonHospFrac+theModel!$H173*NonHospFrac</f>
        <v>163530.06054419701</v>
      </c>
      <c r="N173" s="266">
        <f t="shared" si="39"/>
        <v>264214.93902700767</v>
      </c>
      <c r="O173" s="158"/>
      <c r="P173" s="265">
        <f t="shared" si="40"/>
        <v>100506.96544521842</v>
      </c>
      <c r="Q173" s="265">
        <f t="shared" si="41"/>
        <v>163528.51068592427</v>
      </c>
      <c r="R173" s="266">
        <f t="shared" si="42"/>
        <v>264035.4761311427</v>
      </c>
    </row>
    <row r="174" spans="1:18" x14ac:dyDescent="0.25">
      <c r="A174" s="81">
        <v>143</v>
      </c>
      <c r="B174" s="93">
        <f t="shared" si="31"/>
        <v>3.0670041563361717E-2</v>
      </c>
      <c r="C174" s="178">
        <f t="shared" si="32"/>
        <v>3.0600855231688623E-2</v>
      </c>
      <c r="D174" s="165">
        <f t="shared" si="33"/>
        <v>2.2558277767625785E-3</v>
      </c>
      <c r="E174" s="166">
        <f t="shared" si="43"/>
        <v>22.683855162675034</v>
      </c>
      <c r="F174" s="167">
        <f t="shared" si="44"/>
        <v>0.32483919985381188</v>
      </c>
      <c r="G174" s="167">
        <f t="shared" si="34"/>
        <v>11288.819406732684</v>
      </c>
      <c r="H174" s="167">
        <f t="shared" si="35"/>
        <v>253346.28207119941</v>
      </c>
      <c r="I174" s="168">
        <f t="shared" si="36"/>
        <v>264635.10147793207</v>
      </c>
      <c r="J174" s="168">
        <f t="shared" si="38"/>
        <v>264165.78414623038</v>
      </c>
      <c r="K174" s="94"/>
      <c r="L174" s="265">
        <f t="shared" si="37"/>
        <v>100844.99056984915</v>
      </c>
      <c r="M174" s="265">
        <f>$G174*NonHospFrac+theModel!$H174*NonHospFrac</f>
        <v>163790.11090808292</v>
      </c>
      <c r="N174" s="266">
        <f t="shared" si="39"/>
        <v>264635.10147793207</v>
      </c>
      <c r="O174" s="158"/>
      <c r="P174" s="265">
        <f t="shared" si="40"/>
        <v>100666.14694092229</v>
      </c>
      <c r="Q174" s="265">
        <f t="shared" si="41"/>
        <v>163788.56072469626</v>
      </c>
      <c r="R174" s="266">
        <f t="shared" si="42"/>
        <v>264454.70766561857</v>
      </c>
    </row>
    <row r="175" spans="1:18" x14ac:dyDescent="0.25">
      <c r="A175" s="81">
        <v>144</v>
      </c>
      <c r="B175" s="93">
        <f t="shared" si="31"/>
        <v>3.0097111101301026E-2</v>
      </c>
      <c r="C175" s="178">
        <f t="shared" si="32"/>
        <v>3.0029217202078403E-2</v>
      </c>
      <c r="D175" s="165">
        <f t="shared" si="33"/>
        <v>2.2558277767625785E-3</v>
      </c>
      <c r="E175" s="166">
        <f t="shared" si="43"/>
        <v>22.713884379877111</v>
      </c>
      <c r="F175" s="167">
        <f t="shared" si="44"/>
        <v>0.32709502763057446</v>
      </c>
      <c r="G175" s="167">
        <f t="shared" si="34"/>
        <v>11367.213985946108</v>
      </c>
      <c r="H175" s="167">
        <f t="shared" si="35"/>
        <v>253681.66556210502</v>
      </c>
      <c r="I175" s="168">
        <f t="shared" si="36"/>
        <v>265048.8795480511</v>
      </c>
      <c r="J175" s="168">
        <f t="shared" si="38"/>
        <v>264577.14051843859</v>
      </c>
      <c r="K175" s="94"/>
      <c r="L175" s="265">
        <f t="shared" si="37"/>
        <v>101002.66974901367</v>
      </c>
      <c r="M175" s="265">
        <f>$G175*NonHospFrac+theModel!$H175*NonHospFrac</f>
        <v>164046.20979903743</v>
      </c>
      <c r="N175" s="266">
        <f t="shared" si="39"/>
        <v>265048.8795480511</v>
      </c>
      <c r="O175" s="158"/>
      <c r="P175" s="265">
        <f t="shared" si="40"/>
        <v>100822.90327915749</v>
      </c>
      <c r="Q175" s="265">
        <f t="shared" si="41"/>
        <v>164044.65930145796</v>
      </c>
      <c r="R175" s="266">
        <f t="shared" si="42"/>
        <v>264867.56258061546</v>
      </c>
    </row>
    <row r="176" spans="1:18" x14ac:dyDescent="0.25">
      <c r="A176" s="81">
        <v>145</v>
      </c>
      <c r="B176" s="93">
        <f t="shared" si="31"/>
        <v>2.9534883243398188E-2</v>
      </c>
      <c r="C176" s="178">
        <f t="shared" si="32"/>
        <v>2.946825763339429E-2</v>
      </c>
      <c r="D176" s="165">
        <f t="shared" si="33"/>
        <v>2.2558277767625785E-3</v>
      </c>
      <c r="E176" s="166">
        <f t="shared" si="43"/>
        <v>22.743352637510505</v>
      </c>
      <c r="F176" s="167">
        <f t="shared" si="44"/>
        <v>0.32935085540733705</v>
      </c>
      <c r="G176" s="167">
        <f t="shared" si="34"/>
        <v>11445.608565159528</v>
      </c>
      <c r="H176" s="167">
        <f t="shared" si="35"/>
        <v>254010.7839353708</v>
      </c>
      <c r="I176" s="168">
        <f t="shared" si="36"/>
        <v>265456.39250053035</v>
      </c>
      <c r="J176" s="168">
        <f t="shared" si="38"/>
        <v>264982.25192673138</v>
      </c>
      <c r="K176" s="94"/>
      <c r="L176" s="265">
        <f t="shared" si="37"/>
        <v>101157.96146814068</v>
      </c>
      <c r="M176" s="265">
        <f>$G176*NonHospFrac+theModel!$H176*NonHospFrac</f>
        <v>164298.43103238961</v>
      </c>
      <c r="N176" s="266">
        <f t="shared" si="39"/>
        <v>265456.39250053029</v>
      </c>
      <c r="O176" s="158"/>
      <c r="P176" s="265">
        <f t="shared" si="40"/>
        <v>100977.27983737242</v>
      </c>
      <c r="Q176" s="265">
        <f t="shared" si="41"/>
        <v>164296.880231155</v>
      </c>
      <c r="R176" s="266">
        <f t="shared" si="42"/>
        <v>265274.16006852745</v>
      </c>
    </row>
    <row r="177" spans="1:18" x14ac:dyDescent="0.25">
      <c r="A177" s="81">
        <v>146</v>
      </c>
      <c r="B177" s="93">
        <f t="shared" si="31"/>
        <v>2.8983158060092176E-2</v>
      </c>
      <c r="C177" s="178">
        <f t="shared" si="32"/>
        <v>2.891777704708192E-2</v>
      </c>
      <c r="D177" s="165">
        <f t="shared" si="33"/>
        <v>2.2558277767625785E-3</v>
      </c>
      <c r="E177" s="166">
        <f t="shared" si="43"/>
        <v>22.772270414557585</v>
      </c>
      <c r="F177" s="167">
        <f t="shared" si="44"/>
        <v>0.33160668318409964</v>
      </c>
      <c r="G177" s="167">
        <f t="shared" si="34"/>
        <v>11524.003144372951</v>
      </c>
      <c r="H177" s="167">
        <f t="shared" si="35"/>
        <v>254333.75422627162</v>
      </c>
      <c r="I177" s="168">
        <f t="shared" si="36"/>
        <v>265857.75737064454</v>
      </c>
      <c r="J177" s="168">
        <f t="shared" si="38"/>
        <v>265381.23522036249</v>
      </c>
      <c r="K177" s="94"/>
      <c r="L177" s="265">
        <f t="shared" si="37"/>
        <v>101310.91032608013</v>
      </c>
      <c r="M177" s="265">
        <f>$G177*NonHospFrac+theModel!$H177*NonHospFrac</f>
        <v>164546.84704456443</v>
      </c>
      <c r="N177" s="266">
        <f t="shared" si="39"/>
        <v>265857.7573706446</v>
      </c>
      <c r="O177" s="158"/>
      <c r="P177" s="265">
        <f t="shared" si="40"/>
        <v>101129.32114352968</v>
      </c>
      <c r="Q177" s="265">
        <f t="shared" si="41"/>
        <v>164545.29594984272</v>
      </c>
      <c r="R177" s="266">
        <f t="shared" si="42"/>
        <v>265674.61709337239</v>
      </c>
    </row>
    <row r="178" spans="1:18" x14ac:dyDescent="0.25">
      <c r="A178" s="81">
        <v>147</v>
      </c>
      <c r="B178" s="93">
        <f t="shared" si="31"/>
        <v>2.8441739356598064E-2</v>
      </c>
      <c r="C178" s="178">
        <f t="shared" si="32"/>
        <v>2.8377579690938008E-2</v>
      </c>
      <c r="D178" s="165">
        <f t="shared" si="33"/>
        <v>2.2558277767625785E-3</v>
      </c>
      <c r="E178" s="166">
        <f t="shared" si="43"/>
        <v>22.800647994248525</v>
      </c>
      <c r="F178" s="167">
        <f t="shared" si="44"/>
        <v>0.33386251096086222</v>
      </c>
      <c r="G178" s="167">
        <f t="shared" si="34"/>
        <v>11602.397723586371</v>
      </c>
      <c r="H178" s="167">
        <f t="shared" si="35"/>
        <v>254650.69128380975</v>
      </c>
      <c r="I178" s="168">
        <f t="shared" si="36"/>
        <v>266253.08900739613</v>
      </c>
      <c r="J178" s="168">
        <f t="shared" si="38"/>
        <v>265774.20506111678</v>
      </c>
      <c r="K178" s="94"/>
      <c r="L178" s="265">
        <f t="shared" si="37"/>
        <v>101461.56008855504</v>
      </c>
      <c r="M178" s="265">
        <f>$G178*NonHospFrac+theModel!$H178*NonHospFrac</f>
        <v>164791.52891884107</v>
      </c>
      <c r="N178" s="266">
        <f t="shared" si="39"/>
        <v>266253.08900739613</v>
      </c>
      <c r="O178" s="158"/>
      <c r="P178" s="265">
        <f t="shared" si="40"/>
        <v>101279.07089200891</v>
      </c>
      <c r="Q178" s="265">
        <f t="shared" si="41"/>
        <v>164789.97754044394</v>
      </c>
      <c r="R178" s="266">
        <f t="shared" si="42"/>
        <v>266069.04843245284</v>
      </c>
    </row>
    <row r="179" spans="1:18" x14ac:dyDescent="0.25">
      <c r="A179" s="81">
        <v>148</v>
      </c>
      <c r="B179" s="93">
        <f t="shared" si="31"/>
        <v>2.7910434603139508E-2</v>
      </c>
      <c r="C179" s="178">
        <f t="shared" si="32"/>
        <v>2.7847473469500231E-2</v>
      </c>
      <c r="D179" s="165">
        <f t="shared" si="33"/>
        <v>2.2558277767625785E-3</v>
      </c>
      <c r="E179" s="166">
        <f t="shared" si="43"/>
        <v>22.828495467718025</v>
      </c>
      <c r="F179" s="167">
        <f t="shared" si="44"/>
        <v>0.33611833873762481</v>
      </c>
      <c r="G179" s="167">
        <f t="shared" si="34"/>
        <v>11680.792302799793</v>
      </c>
      <c r="H179" s="167">
        <f t="shared" si="35"/>
        <v>254961.70781155513</v>
      </c>
      <c r="I179" s="168">
        <f t="shared" si="36"/>
        <v>266642.50011435495</v>
      </c>
      <c r="J179" s="168">
        <f t="shared" si="38"/>
        <v>266161.2739642596</v>
      </c>
      <c r="K179" s="94"/>
      <c r="L179" s="265">
        <f t="shared" si="37"/>
        <v>101609.95370372452</v>
      </c>
      <c r="M179" s="265">
        <f>$G179*NonHospFrac+theModel!$H179*NonHospFrac</f>
        <v>165032.54641063037</v>
      </c>
      <c r="N179" s="266">
        <f t="shared" si="39"/>
        <v>266642.50011435489</v>
      </c>
      <c r="O179" s="158"/>
      <c r="P179" s="265">
        <f t="shared" si="40"/>
        <v>101426.57195921169</v>
      </c>
      <c r="Q179" s="265">
        <f t="shared" si="41"/>
        <v>165030.99475802601</v>
      </c>
      <c r="R179" s="266">
        <f t="shared" si="42"/>
        <v>266457.5667172377</v>
      </c>
    </row>
    <row r="180" spans="1:18" x14ac:dyDescent="0.25">
      <c r="A180" s="81">
        <v>149</v>
      </c>
      <c r="B180" s="93">
        <f t="shared" si="31"/>
        <v>2.7389054866484911E-2</v>
      </c>
      <c r="C180" s="178">
        <f t="shared" si="32"/>
        <v>2.732726987573782E-2</v>
      </c>
      <c r="D180" s="165">
        <f t="shared" si="33"/>
        <v>2.2558277767625785E-3</v>
      </c>
      <c r="E180" s="166">
        <f t="shared" si="43"/>
        <v>22.855822737593762</v>
      </c>
      <c r="F180" s="167">
        <f t="shared" si="44"/>
        <v>0.3383741665143874</v>
      </c>
      <c r="G180" s="167">
        <f t="shared" si="34"/>
        <v>11759.186882013215</v>
      </c>
      <c r="H180" s="167">
        <f t="shared" si="35"/>
        <v>255266.91440772341</v>
      </c>
      <c r="I180" s="168">
        <f t="shared" si="36"/>
        <v>267026.10128973663</v>
      </c>
      <c r="J180" s="168">
        <f t="shared" si="38"/>
        <v>266542.55233872146</v>
      </c>
      <c r="K180" s="94"/>
      <c r="L180" s="265">
        <f t="shared" si="37"/>
        <v>101756.13331745644</v>
      </c>
      <c r="M180" s="265">
        <f>$G180*NonHospFrac+theModel!$H180*NonHospFrac</f>
        <v>165269.96797228017</v>
      </c>
      <c r="N180" s="266">
        <f t="shared" si="39"/>
        <v>267026.10128973657</v>
      </c>
      <c r="O180" s="158"/>
      <c r="P180" s="265">
        <f t="shared" si="40"/>
        <v>101571.86641887469</v>
      </c>
      <c r="Q180" s="265">
        <f t="shared" si="41"/>
        <v>165268.41605460556</v>
      </c>
      <c r="R180" s="266">
        <f t="shared" si="42"/>
        <v>266840.28247348027</v>
      </c>
    </row>
    <row r="181" spans="1:18" x14ac:dyDescent="0.25">
      <c r="A181" s="81">
        <v>150</v>
      </c>
      <c r="B181" s="93">
        <f t="shared" si="31"/>
        <v>2.6877414742762142E-2</v>
      </c>
      <c r="C181" s="178">
        <f t="shared" si="32"/>
        <v>2.6816783924017852E-2</v>
      </c>
      <c r="D181" s="165">
        <f t="shared" si="33"/>
        <v>2.2558277767625785E-3</v>
      </c>
      <c r="E181" s="166">
        <f t="shared" si="43"/>
        <v>22.882639521517781</v>
      </c>
      <c r="F181" s="167">
        <f t="shared" si="44"/>
        <v>0.34062999429114998</v>
      </c>
      <c r="G181" s="167">
        <f t="shared" si="34"/>
        <v>11837.581461226639</v>
      </c>
      <c r="H181" s="167">
        <f t="shared" si="35"/>
        <v>255566.41960450474</v>
      </c>
      <c r="I181" s="168">
        <f t="shared" si="36"/>
        <v>267404.0010657314</v>
      </c>
      <c r="J181" s="168">
        <f t="shared" si="38"/>
        <v>266918.14852652949</v>
      </c>
      <c r="K181" s="94"/>
      <c r="L181" s="265">
        <f t="shared" si="37"/>
        <v>101900.14028831446</v>
      </c>
      <c r="M181" s="265">
        <f>$G181*NonHospFrac+theModel!$H181*NonHospFrac</f>
        <v>165503.86077741691</v>
      </c>
      <c r="N181" s="266">
        <f t="shared" si="39"/>
        <v>267404.0010657314</v>
      </c>
      <c r="O181" s="158"/>
      <c r="P181" s="265">
        <f t="shared" si="40"/>
        <v>101714.99555709574</v>
      </c>
      <c r="Q181" s="265">
        <f t="shared" si="41"/>
        <v>165502.3086034898</v>
      </c>
      <c r="R181" s="266">
        <f t="shared" si="42"/>
        <v>267217.30416058551</v>
      </c>
    </row>
    <row r="182" spans="1:18" x14ac:dyDescent="0.25">
      <c r="A182" s="81">
        <v>151</v>
      </c>
      <c r="B182" s="93">
        <f t="shared" si="31"/>
        <v>2.6375332291528591E-2</v>
      </c>
      <c r="C182" s="178">
        <f t="shared" si="32"/>
        <v>2.6315834084324016E-2</v>
      </c>
      <c r="D182" s="165">
        <f t="shared" si="33"/>
        <v>2.2558277767625785E-3</v>
      </c>
      <c r="E182" s="166">
        <f t="shared" si="43"/>
        <v>22.908955355602107</v>
      </c>
      <c r="F182" s="167">
        <f t="shared" si="44"/>
        <v>0.34288582206791257</v>
      </c>
      <c r="G182" s="167">
        <f t="shared" si="34"/>
        <v>11915.976040440059</v>
      </c>
      <c r="H182" s="167">
        <f t="shared" si="35"/>
        <v>255860.32990665818</v>
      </c>
      <c r="I182" s="168">
        <f t="shared" si="36"/>
        <v>267776.30594709824</v>
      </c>
      <c r="J182" s="168">
        <f t="shared" si="38"/>
        <v>267288.16884150053</v>
      </c>
      <c r="K182" s="94"/>
      <c r="L182" s="265">
        <f t="shared" si="37"/>
        <v>102042.01520226528</v>
      </c>
      <c r="M182" s="265">
        <f>$G182*NonHospFrac+theModel!$H182*NonHospFrac</f>
        <v>165734.29074483295</v>
      </c>
      <c r="N182" s="266">
        <f t="shared" si="39"/>
        <v>267776.30594709824</v>
      </c>
      <c r="O182" s="158"/>
      <c r="P182" s="265">
        <f t="shared" si="40"/>
        <v>101855.99988707884</v>
      </c>
      <c r="Q182" s="265">
        <f t="shared" si="41"/>
        <v>165732.73832316327</v>
      </c>
      <c r="R182" s="266">
        <f t="shared" si="42"/>
        <v>267588.73821024213</v>
      </c>
    </row>
    <row r="183" spans="1:18" x14ac:dyDescent="0.25">
      <c r="A183" s="81">
        <v>152</v>
      </c>
      <c r="B183" s="93">
        <f t="shared" si="31"/>
        <v>2.5882628971072685E-2</v>
      </c>
      <c r="C183" s="178">
        <f t="shared" si="32"/>
        <v>2.5824242217704099E-2</v>
      </c>
      <c r="D183" s="165">
        <f t="shared" si="33"/>
        <v>2.2558277767625785E-3</v>
      </c>
      <c r="E183" s="166">
        <f t="shared" si="43"/>
        <v>22.934779597819812</v>
      </c>
      <c r="F183" s="167">
        <f t="shared" si="44"/>
        <v>0.34514164984467516</v>
      </c>
      <c r="G183" s="167">
        <f t="shared" si="34"/>
        <v>11994.37061965348</v>
      </c>
      <c r="H183" s="167">
        <f t="shared" si="35"/>
        <v>256148.74982938488</v>
      </c>
      <c r="I183" s="168">
        <f t="shared" si="36"/>
        <v>268143.12044903834</v>
      </c>
      <c r="J183" s="168">
        <f t="shared" si="38"/>
        <v>267652.71760721033</v>
      </c>
      <c r="K183" s="94"/>
      <c r="L183" s="265">
        <f t="shared" si="37"/>
        <v>102181.79788711111</v>
      </c>
      <c r="M183" s="265">
        <f>$G183*NonHospFrac+theModel!$H183*NonHospFrac</f>
        <v>165961.32256192723</v>
      </c>
      <c r="N183" s="266">
        <f t="shared" si="39"/>
        <v>268143.12044903834</v>
      </c>
      <c r="O183" s="158"/>
      <c r="P183" s="265">
        <f t="shared" si="40"/>
        <v>101994.91916360318</v>
      </c>
      <c r="Q183" s="265">
        <f t="shared" si="41"/>
        <v>165959.7699007281</v>
      </c>
      <c r="R183" s="266">
        <f t="shared" si="42"/>
        <v>267954.68906433129</v>
      </c>
    </row>
    <row r="184" spans="1:18" x14ac:dyDescent="0.25">
      <c r="A184" s="81">
        <v>153</v>
      </c>
      <c r="B184" s="93">
        <f t="shared" si="31"/>
        <v>2.5399129574923945E-2</v>
      </c>
      <c r="C184" s="178">
        <f t="shared" si="32"/>
        <v>2.534183351292324E-2</v>
      </c>
      <c r="D184" s="165">
        <f t="shared" si="33"/>
        <v>2.2558277767625785E-3</v>
      </c>
      <c r="E184" s="166">
        <f t="shared" si="43"/>
        <v>22.960121431332734</v>
      </c>
      <c r="F184" s="167">
        <f t="shared" si="44"/>
        <v>0.34739747762143774</v>
      </c>
      <c r="G184" s="167">
        <f t="shared" si="34"/>
        <v>12072.7651988669</v>
      </c>
      <c r="H184" s="167">
        <f t="shared" si="35"/>
        <v>256431.78193549396</v>
      </c>
      <c r="I184" s="168">
        <f t="shared" si="36"/>
        <v>268504.54713436088</v>
      </c>
      <c r="J184" s="168">
        <f t="shared" si="38"/>
        <v>268011.89719425171</v>
      </c>
      <c r="K184" s="94"/>
      <c r="L184" s="265">
        <f t="shared" si="37"/>
        <v>102319.52742665248</v>
      </c>
      <c r="M184" s="265">
        <f>$G184*NonHospFrac+theModel!$H184*NonHospFrac</f>
        <v>166185.01970770839</v>
      </c>
      <c r="N184" s="266">
        <f t="shared" si="39"/>
        <v>268504.54713436088</v>
      </c>
      <c r="O184" s="158"/>
      <c r="P184" s="265">
        <f t="shared" si="40"/>
        <v>102131.792397221</v>
      </c>
      <c r="Q184" s="265">
        <f t="shared" si="41"/>
        <v>166183.46681490686</v>
      </c>
      <c r="R184" s="266">
        <f t="shared" si="42"/>
        <v>268315.25921212789</v>
      </c>
    </row>
    <row r="185" spans="1:18" x14ac:dyDescent="0.25">
      <c r="A185" s="81">
        <v>154</v>
      </c>
      <c r="B185" s="93">
        <f t="shared" si="31"/>
        <v>2.4924662169549316E-2</v>
      </c>
      <c r="C185" s="178">
        <f t="shared" si="32"/>
        <v>2.4868436424300824E-2</v>
      </c>
      <c r="D185" s="165">
        <f t="shared" si="33"/>
        <v>2.2558277767625785E-3</v>
      </c>
      <c r="E185" s="166">
        <f t="shared" si="43"/>
        <v>22.984989867757037</v>
      </c>
      <c r="F185" s="167">
        <f t="shared" si="44"/>
        <v>0.34965330539820033</v>
      </c>
      <c r="G185" s="167">
        <f t="shared" si="34"/>
        <v>12151.159778080322</v>
      </c>
      <c r="H185" s="167">
        <f t="shared" si="35"/>
        <v>256709.52687187446</v>
      </c>
      <c r="I185" s="168">
        <f t="shared" si="36"/>
        <v>268860.68664995476</v>
      </c>
      <c r="J185" s="168">
        <f t="shared" si="38"/>
        <v>268365.80805679545</v>
      </c>
      <c r="K185" s="94"/>
      <c r="L185" s="265">
        <f t="shared" si="37"/>
        <v>102455.24217458669</v>
      </c>
      <c r="M185" s="265">
        <f>$G185*NonHospFrac+theModel!$H185*NonHospFrac</f>
        <v>166405.44447536807</v>
      </c>
      <c r="N185" s="266">
        <f t="shared" si="39"/>
        <v>268860.68664995476</v>
      </c>
      <c r="O185" s="158"/>
      <c r="P185" s="265">
        <f t="shared" si="40"/>
        <v>102266.65786819017</v>
      </c>
      <c r="Q185" s="265">
        <f t="shared" si="41"/>
        <v>166403.89135861531</v>
      </c>
      <c r="R185" s="266">
        <f t="shared" si="42"/>
        <v>268670.54922680545</v>
      </c>
    </row>
    <row r="186" spans="1:18" x14ac:dyDescent="0.25">
      <c r="A186" s="81">
        <v>155</v>
      </c>
      <c r="B186" s="93">
        <f t="shared" si="31"/>
        <v>2.4459058033213049E-2</v>
      </c>
      <c r="C186" s="178">
        <f t="shared" si="32"/>
        <v>2.4403882610708277E-2</v>
      </c>
      <c r="D186" s="165">
        <f t="shared" si="33"/>
        <v>2.2558277767625785E-3</v>
      </c>
      <c r="E186" s="166">
        <f t="shared" si="43"/>
        <v>23.009393750367746</v>
      </c>
      <c r="F186" s="167">
        <f t="shared" si="44"/>
        <v>0.35190913317496292</v>
      </c>
      <c r="G186" s="167">
        <f t="shared" si="34"/>
        <v>12229.554357293744</v>
      </c>
      <c r="H186" s="167">
        <f t="shared" si="35"/>
        <v>256982.08340528494</v>
      </c>
      <c r="I186" s="168">
        <f t="shared" si="36"/>
        <v>269211.63776257867</v>
      </c>
      <c r="J186" s="168">
        <f t="shared" si="38"/>
        <v>268714.54876846634</v>
      </c>
      <c r="K186" s="94"/>
      <c r="L186" s="265">
        <f t="shared" si="37"/>
        <v>102588.97976814619</v>
      </c>
      <c r="M186" s="265">
        <f>$G186*NonHospFrac+theModel!$H186*NonHospFrac</f>
        <v>166622.65799443249</v>
      </c>
      <c r="N186" s="266">
        <f t="shared" si="39"/>
        <v>269211.63776257867</v>
      </c>
      <c r="O186" s="158"/>
      <c r="P186" s="265">
        <f t="shared" si="40"/>
        <v>102399.55314014528</v>
      </c>
      <c r="Q186" s="265">
        <f t="shared" si="41"/>
        <v>166621.10466111367</v>
      </c>
      <c r="R186" s="266">
        <f t="shared" si="42"/>
        <v>269020.65780125896</v>
      </c>
    </row>
    <row r="187" spans="1:18" x14ac:dyDescent="0.25">
      <c r="A187" s="81">
        <v>156</v>
      </c>
      <c r="B187" s="93">
        <f t="shared" si="31"/>
        <v>2.4002151595978925E-2</v>
      </c>
      <c r="C187" s="178">
        <f t="shared" si="32"/>
        <v>2.394800687570665E-2</v>
      </c>
      <c r="D187" s="165">
        <f t="shared" si="33"/>
        <v>2.2558277767625785E-3</v>
      </c>
      <c r="E187" s="166">
        <f t="shared" si="43"/>
        <v>23.033341757243452</v>
      </c>
      <c r="F187" s="167">
        <f t="shared" si="44"/>
        <v>0.3541649609517255</v>
      </c>
      <c r="G187" s="167">
        <f t="shared" si="34"/>
        <v>12307.948936507164</v>
      </c>
      <c r="H187" s="167">
        <f t="shared" si="35"/>
        <v>257249.5484574759</v>
      </c>
      <c r="I187" s="168">
        <f t="shared" si="36"/>
        <v>269557.49739398307</v>
      </c>
      <c r="J187" s="168">
        <f t="shared" si="38"/>
        <v>269058.2160575483</v>
      </c>
      <c r="K187" s="94"/>
      <c r="L187" s="265">
        <f t="shared" si="37"/>
        <v>102720.77714148283</v>
      </c>
      <c r="M187" s="265">
        <f>$G187*NonHospFrac+theModel!$H187*NonHospFrac</f>
        <v>166836.72025250021</v>
      </c>
      <c r="N187" s="266">
        <f t="shared" si="39"/>
        <v>269557.49739398307</v>
      </c>
      <c r="O187" s="158"/>
      <c r="P187" s="265">
        <f t="shared" si="40"/>
        <v>102530.51507351345</v>
      </c>
      <c r="Q187" s="265">
        <f t="shared" si="41"/>
        <v>166835.16670974408</v>
      </c>
      <c r="R187" s="266">
        <f t="shared" si="42"/>
        <v>269365.68178325752</v>
      </c>
    </row>
    <row r="188" spans="1:18" x14ac:dyDescent="0.25">
      <c r="A188" s="81">
        <v>157</v>
      </c>
      <c r="B188" s="93">
        <f t="shared" si="31"/>
        <v>2.3553780380833202E-2</v>
      </c>
      <c r="C188" s="178">
        <f t="shared" si="32"/>
        <v>2.3500647108802352E-2</v>
      </c>
      <c r="D188" s="165">
        <f t="shared" si="33"/>
        <v>2.2558277767625785E-3</v>
      </c>
      <c r="E188" s="166">
        <f t="shared" si="43"/>
        <v>23.056842404352253</v>
      </c>
      <c r="F188" s="167">
        <f t="shared" si="44"/>
        <v>0.35642078872848809</v>
      </c>
      <c r="G188" s="167">
        <f t="shared" si="34"/>
        <v>12386.343515720586</v>
      </c>
      <c r="H188" s="167">
        <f t="shared" si="35"/>
        <v>257512.01713965466</v>
      </c>
      <c r="I188" s="168">
        <f t="shared" si="36"/>
        <v>269898.36065537523</v>
      </c>
      <c r="J188" s="168">
        <f t="shared" si="38"/>
        <v>269396.90484152921</v>
      </c>
      <c r="K188" s="94"/>
      <c r="L188" s="265">
        <f t="shared" si="37"/>
        <v>102850.67053880137</v>
      </c>
      <c r="M188" s="265">
        <f>$G188*NonHospFrac+theModel!$H188*NonHospFrac</f>
        <v>167047.69011657388</v>
      </c>
      <c r="N188" s="266">
        <f t="shared" si="39"/>
        <v>269898.36065537523</v>
      </c>
      <c r="O188" s="158"/>
      <c r="P188" s="265">
        <f t="shared" si="40"/>
        <v>102659.57983867847</v>
      </c>
      <c r="Q188" s="265">
        <f t="shared" si="41"/>
        <v>167046.13637126188</v>
      </c>
      <c r="R188" s="266">
        <f t="shared" si="42"/>
        <v>269705.71620994038</v>
      </c>
    </row>
    <row r="189" spans="1:18" x14ac:dyDescent="0.25">
      <c r="A189" s="81">
        <v>158</v>
      </c>
      <c r="B189" s="93">
        <f t="shared" si="31"/>
        <v>2.3113784945907302E-2</v>
      </c>
      <c r="C189" s="178">
        <f t="shared" si="32"/>
        <v>2.3061644227800208E-2</v>
      </c>
      <c r="D189" s="165">
        <f t="shared" si="33"/>
        <v>2.2558277767625785E-3</v>
      </c>
      <c r="E189" s="166">
        <f t="shared" si="43"/>
        <v>23.079904048580051</v>
      </c>
      <c r="F189" s="167">
        <f t="shared" si="44"/>
        <v>0.35867661650525068</v>
      </c>
      <c r="G189" s="167">
        <f t="shared" si="34"/>
        <v>12464.738094934009</v>
      </c>
      <c r="H189" s="167">
        <f t="shared" si="35"/>
        <v>257769.58278630784</v>
      </c>
      <c r="I189" s="168">
        <f t="shared" si="36"/>
        <v>270234.32088124187</v>
      </c>
      <c r="J189" s="168">
        <f t="shared" si="38"/>
        <v>269730.70826100087</v>
      </c>
      <c r="K189" s="94"/>
      <c r="L189" s="265">
        <f t="shared" si="37"/>
        <v>102978.69552724829</v>
      </c>
      <c r="M189" s="265">
        <f>$G189*NonHospFrac+theModel!$H189*NonHospFrac</f>
        <v>167255.62535399356</v>
      </c>
      <c r="N189" s="266">
        <f t="shared" si="39"/>
        <v>270234.32088124182</v>
      </c>
      <c r="O189" s="158"/>
      <c r="P189" s="265">
        <f t="shared" si="40"/>
        <v>102786.78292889895</v>
      </c>
      <c r="Q189" s="265">
        <f t="shared" si="41"/>
        <v>167254.07141276868</v>
      </c>
      <c r="R189" s="266">
        <f t="shared" si="42"/>
        <v>270040.85434166761</v>
      </c>
    </row>
    <row r="190" spans="1:18" x14ac:dyDescent="0.25">
      <c r="A190" s="81">
        <v>159</v>
      </c>
      <c r="B190" s="93">
        <f t="shared" si="31"/>
        <v>2.2682008827780046E-2</v>
      </c>
      <c r="C190" s="178">
        <f t="shared" si="32"/>
        <v>2.2630842122233565E-2</v>
      </c>
      <c r="D190" s="165">
        <f t="shared" si="33"/>
        <v>2.2558277767625785E-3</v>
      </c>
      <c r="E190" s="166">
        <f t="shared" si="43"/>
        <v>23.102534890702284</v>
      </c>
      <c r="F190" s="167">
        <f t="shared" si="44"/>
        <v>0.36093244428201327</v>
      </c>
      <c r="G190" s="167">
        <f t="shared" si="34"/>
        <v>12543.132674147429</v>
      </c>
      <c r="H190" s="167">
        <f t="shared" si="35"/>
        <v>258022.33698839083</v>
      </c>
      <c r="I190" s="168">
        <f t="shared" si="36"/>
        <v>270565.46966253826</v>
      </c>
      <c r="J190" s="168">
        <f t="shared" si="38"/>
        <v>270059.71771292249</v>
      </c>
      <c r="K190" s="94"/>
      <c r="L190" s="265">
        <f t="shared" si="37"/>
        <v>103104.8870095594</v>
      </c>
      <c r="M190" s="265">
        <f>$G190*NonHospFrac+theModel!$H190*NonHospFrac</f>
        <v>167460.58265297886</v>
      </c>
      <c r="N190" s="266">
        <f t="shared" si="39"/>
        <v>270565.46966253826</v>
      </c>
      <c r="O190" s="158"/>
      <c r="P190" s="265">
        <f t="shared" si="40"/>
        <v>102912.15917298422</v>
      </c>
      <c r="Q190" s="265">
        <f t="shared" si="41"/>
        <v>167459.0285222542</v>
      </c>
      <c r="R190" s="266">
        <f t="shared" si="42"/>
        <v>270371.18769523839</v>
      </c>
    </row>
    <row r="191" spans="1:18" x14ac:dyDescent="0.25">
      <c r="A191" s="81">
        <v>160</v>
      </c>
      <c r="B191" s="93">
        <f t="shared" si="31"/>
        <v>2.2258298485838785E-2</v>
      </c>
      <c r="C191" s="178">
        <f t="shared" si="32"/>
        <v>2.2208087597850958E-2</v>
      </c>
      <c r="D191" s="165">
        <f t="shared" si="33"/>
        <v>2.2558277767625785E-3</v>
      </c>
      <c r="E191" s="166">
        <f t="shared" si="43"/>
        <v>23.124742978300134</v>
      </c>
      <c r="F191" s="167">
        <f t="shared" si="44"/>
        <v>0.36318827205877585</v>
      </c>
      <c r="G191" s="167">
        <f t="shared" si="34"/>
        <v>12621.527253360851</v>
      </c>
      <c r="H191" s="167">
        <f t="shared" si="35"/>
        <v>258270.3696258979</v>
      </c>
      <c r="I191" s="168">
        <f t="shared" si="36"/>
        <v>270891.89687925874</v>
      </c>
      <c r="J191" s="168">
        <f t="shared" si="38"/>
        <v>270384.02288326272</v>
      </c>
      <c r="K191" s="94"/>
      <c r="L191" s="265">
        <f t="shared" si="37"/>
        <v>103229.2792364714</v>
      </c>
      <c r="M191" s="265">
        <f>$G191*NonHospFrac+theModel!$H191*NonHospFrac</f>
        <v>167662.61764278734</v>
      </c>
      <c r="N191" s="266">
        <f t="shared" si="39"/>
        <v>270891.89687925874</v>
      </c>
      <c r="O191" s="158"/>
      <c r="P191" s="265">
        <f t="shared" si="40"/>
        <v>103035.74274773325</v>
      </c>
      <c r="Q191" s="265">
        <f t="shared" si="41"/>
        <v>167661.06332875427</v>
      </c>
      <c r="R191" s="266">
        <f t="shared" si="42"/>
        <v>270696.80607648753</v>
      </c>
    </row>
    <row r="192" spans="1:18" x14ac:dyDescent="0.25">
      <c r="A192" s="81">
        <v>161</v>
      </c>
      <c r="B192" s="93">
        <f t="shared" si="31"/>
        <v>2.1842503247680049E-2</v>
      </c>
      <c r="C192" s="178">
        <f t="shared" si="32"/>
        <v>2.1793230322139905E-2</v>
      </c>
      <c r="D192" s="165">
        <f t="shared" si="33"/>
        <v>2.2558277767625785E-3</v>
      </c>
      <c r="E192" s="166">
        <f t="shared" si="43"/>
        <v>23.146536208622273</v>
      </c>
      <c r="F192" s="167">
        <f t="shared" si="44"/>
        <v>0.36544409983553844</v>
      </c>
      <c r="G192" s="167">
        <f t="shared" si="34"/>
        <v>12699.921832574273</v>
      </c>
      <c r="H192" s="167">
        <f t="shared" si="35"/>
        <v>258513.76889982377</v>
      </c>
      <c r="I192" s="168">
        <f t="shared" si="36"/>
        <v>271213.69073239807</v>
      </c>
      <c r="J192" s="168">
        <f t="shared" si="38"/>
        <v>270703.71177903004</v>
      </c>
      <c r="K192" s="94"/>
      <c r="L192" s="265">
        <f t="shared" si="37"/>
        <v>103351.90581890143</v>
      </c>
      <c r="M192" s="265">
        <f>$G192*NonHospFrac+theModel!$H192*NonHospFrac</f>
        <v>167861.78491349661</v>
      </c>
      <c r="N192" s="266">
        <f t="shared" si="39"/>
        <v>271213.69073239807</v>
      </c>
      <c r="O192" s="158"/>
      <c r="P192" s="265">
        <f t="shared" si="40"/>
        <v>103157.56719014051</v>
      </c>
      <c r="Q192" s="265">
        <f t="shared" si="41"/>
        <v>167860.23042213274</v>
      </c>
      <c r="R192" s="266">
        <f t="shared" si="42"/>
        <v>271017.79761227325</v>
      </c>
    </row>
    <row r="193" spans="1:18" x14ac:dyDescent="0.25">
      <c r="A193" s="81">
        <v>162</v>
      </c>
      <c r="B193" s="93">
        <f t="shared" si="31"/>
        <v>2.1434475255530067E-2</v>
      </c>
      <c r="C193" s="178">
        <f t="shared" si="32"/>
        <v>2.1386122770868311E-2</v>
      </c>
      <c r="D193" s="165">
        <f t="shared" si="33"/>
        <v>2.2558277767625785E-3</v>
      </c>
      <c r="E193" s="166">
        <f t="shared" si="43"/>
        <v>23.16792233139314</v>
      </c>
      <c r="F193" s="167">
        <f t="shared" si="44"/>
        <v>0.36769992761230103</v>
      </c>
      <c r="G193" s="167">
        <f t="shared" si="34"/>
        <v>12778.316411787697</v>
      </c>
      <c r="H193" s="167">
        <f t="shared" si="35"/>
        <v>258752.62136352816</v>
      </c>
      <c r="I193" s="168">
        <f t="shared" si="36"/>
        <v>271530.93777531583</v>
      </c>
      <c r="J193" s="168">
        <f t="shared" si="38"/>
        <v>271018.87075970368</v>
      </c>
      <c r="K193" s="94"/>
      <c r="L193" s="265">
        <f t="shared" si="37"/>
        <v>103472.79973989939</v>
      </c>
      <c r="M193" s="265">
        <f>$G193*NonHospFrac+theModel!$H193*NonHospFrac</f>
        <v>168058.13803541643</v>
      </c>
      <c r="N193" s="266">
        <f t="shared" si="39"/>
        <v>271530.93777531583</v>
      </c>
      <c r="O193" s="158"/>
      <c r="P193" s="265">
        <f t="shared" si="40"/>
        <v>103277.6654093735</v>
      </c>
      <c r="Q193" s="265">
        <f t="shared" si="41"/>
        <v>168056.58337249316</v>
      </c>
      <c r="R193" s="266">
        <f t="shared" si="42"/>
        <v>271334.24878186663</v>
      </c>
    </row>
    <row r="194" spans="1:18" x14ac:dyDescent="0.25">
      <c r="A194" s="81">
        <v>163</v>
      </c>
      <c r="B194" s="93">
        <f t="shared" si="31"/>
        <v>2.1034069413666145E-2</v>
      </c>
      <c r="C194" s="178">
        <f t="shared" si="32"/>
        <v>2.0986620175624447E-2</v>
      </c>
      <c r="D194" s="165">
        <f t="shared" si="33"/>
        <v>2.2558277767625785E-3</v>
      </c>
      <c r="E194" s="166">
        <f t="shared" si="43"/>
        <v>23.188908951568763</v>
      </c>
      <c r="F194" s="167">
        <f t="shared" si="44"/>
        <v>0.36995575538906361</v>
      </c>
      <c r="G194" s="167">
        <f t="shared" si="34"/>
        <v>12856.710991001117</v>
      </c>
      <c r="H194" s="167">
        <f t="shared" si="35"/>
        <v>258987.01195351404</v>
      </c>
      <c r="I194" s="168">
        <f t="shared" si="36"/>
        <v>271843.72294451518</v>
      </c>
      <c r="J194" s="168">
        <f t="shared" si="38"/>
        <v>271329.58456807607</v>
      </c>
      <c r="K194" s="94"/>
      <c r="L194" s="265">
        <f t="shared" si="37"/>
        <v>103591.99336637651</v>
      </c>
      <c r="M194" s="265">
        <f>$G194*NonHospFrac+theModel!$H194*NonHospFrac</f>
        <v>168251.72957813865</v>
      </c>
      <c r="N194" s="266">
        <f t="shared" si="39"/>
        <v>271843.72294451518</v>
      </c>
      <c r="O194" s="158"/>
      <c r="P194" s="265">
        <f t="shared" si="40"/>
        <v>103396.06969852578</v>
      </c>
      <c r="Q194" s="265">
        <f t="shared" si="41"/>
        <v>168250.17474922861</v>
      </c>
      <c r="R194" s="266">
        <f t="shared" si="42"/>
        <v>271646.2444477544</v>
      </c>
    </row>
    <row r="195" spans="1:18" x14ac:dyDescent="0.25">
      <c r="A195" s="81">
        <v>164</v>
      </c>
      <c r="B195" s="93">
        <f t="shared" si="31"/>
        <v>2.0641143336820385E-2</v>
      </c>
      <c r="C195" s="178">
        <f t="shared" si="32"/>
        <v>2.0594580472337046E-2</v>
      </c>
      <c r="D195" s="165">
        <f t="shared" si="33"/>
        <v>2.2558277767625785E-3</v>
      </c>
      <c r="E195" s="166">
        <f t="shared" si="43"/>
        <v>23.209503532041101</v>
      </c>
      <c r="F195" s="167">
        <f t="shared" si="44"/>
        <v>0.3722115831658262</v>
      </c>
      <c r="G195" s="167">
        <f t="shared" si="34"/>
        <v>12935.105570214539</v>
      </c>
      <c r="H195" s="167">
        <f t="shared" si="35"/>
        <v>259217.02401963179</v>
      </c>
      <c r="I195" s="168">
        <f t="shared" si="36"/>
        <v>272152.12958984636</v>
      </c>
      <c r="J195" s="168">
        <f t="shared" si="38"/>
        <v>271635.93636051816</v>
      </c>
      <c r="K195" s="94"/>
      <c r="L195" s="265">
        <f t="shared" si="37"/>
        <v>103709.51846061535</v>
      </c>
      <c r="M195" s="265">
        <f>$G195*NonHospFrac+theModel!$H195*NonHospFrac</f>
        <v>168442.61112923097</v>
      </c>
      <c r="N195" s="266">
        <f t="shared" si="39"/>
        <v>272152.1295898463</v>
      </c>
      <c r="O195" s="158"/>
      <c r="P195" s="265">
        <f t="shared" si="40"/>
        <v>103512.81174615037</v>
      </c>
      <c r="Q195" s="265">
        <f t="shared" si="41"/>
        <v>168441.05613971502</v>
      </c>
      <c r="R195" s="266">
        <f t="shared" si="42"/>
        <v>271953.86788586539</v>
      </c>
    </row>
    <row r="196" spans="1:18" x14ac:dyDescent="0.25">
      <c r="A196" s="81">
        <v>165</v>
      </c>
      <c r="B196" s="93">
        <f t="shared" si="31"/>
        <v>2.025555729954704E-2</v>
      </c>
      <c r="C196" s="178">
        <f t="shared" si="32"/>
        <v>2.0209864250756916E-2</v>
      </c>
      <c r="D196" s="165">
        <f t="shared" si="33"/>
        <v>2.2558277767625785E-3</v>
      </c>
      <c r="E196" s="166">
        <f t="shared" si="43"/>
        <v>23.229713396291856</v>
      </c>
      <c r="F196" s="167">
        <f t="shared" si="44"/>
        <v>0.37446741094258879</v>
      </c>
      <c r="G196" s="167">
        <f t="shared" si="34"/>
        <v>13013.50014942796</v>
      </c>
      <c r="H196" s="167">
        <f t="shared" si="35"/>
        <v>259442.73935471816</v>
      </c>
      <c r="I196" s="168">
        <f t="shared" si="36"/>
        <v>272456.2395041461</v>
      </c>
      <c r="J196" s="168">
        <f t="shared" si="38"/>
        <v>271938.00773667765</v>
      </c>
      <c r="K196" s="94"/>
      <c r="L196" s="265">
        <f t="shared" si="37"/>
        <v>103825.40619156444</v>
      </c>
      <c r="M196" s="265">
        <f>$G196*NonHospFrac+theModel!$H196*NonHospFrac</f>
        <v>168630.83331258167</v>
      </c>
      <c r="N196" s="266">
        <f t="shared" si="39"/>
        <v>272456.2395041461</v>
      </c>
      <c r="O196" s="158"/>
      <c r="P196" s="265">
        <f t="shared" si="40"/>
        <v>103627.92264757692</v>
      </c>
      <c r="Q196" s="265">
        <f t="shared" si="41"/>
        <v>168629.27816765578</v>
      </c>
      <c r="R196" s="266">
        <f t="shared" si="42"/>
        <v>272257.2008152327</v>
      </c>
    </row>
    <row r="197" spans="1:18" x14ac:dyDescent="0.25">
      <c r="A197" s="81">
        <v>166</v>
      </c>
      <c r="B197" s="93">
        <f t="shared" si="31"/>
        <v>1.9877174186535885E-2</v>
      </c>
      <c r="C197" s="178">
        <f t="shared" si="32"/>
        <v>1.983233470488235E-2</v>
      </c>
      <c r="D197" s="165">
        <f t="shared" si="33"/>
        <v>2.2558277767625785E-3</v>
      </c>
      <c r="E197" s="166">
        <f t="shared" si="43"/>
        <v>23.24954573099674</v>
      </c>
      <c r="F197" s="167">
        <f t="shared" si="44"/>
        <v>0.37672323871935137</v>
      </c>
      <c r="G197" s="167">
        <f t="shared" si="34"/>
        <v>13091.89472864138</v>
      </c>
      <c r="H197" s="167">
        <f t="shared" si="35"/>
        <v>259664.23822368204</v>
      </c>
      <c r="I197" s="168">
        <f t="shared" si="36"/>
        <v>272756.13295232342</v>
      </c>
      <c r="J197" s="168">
        <f t="shared" si="38"/>
        <v>272235.87876862183</v>
      </c>
      <c r="K197" s="94"/>
      <c r="L197" s="265">
        <f t="shared" si="37"/>
        <v>103939.68714592197</v>
      </c>
      <c r="M197" s="265">
        <f>$G197*NonHospFrac+theModel!$H197*NonHospFrac</f>
        <v>168816.44580640143</v>
      </c>
      <c r="N197" s="266">
        <f t="shared" si="39"/>
        <v>272756.13295232342</v>
      </c>
      <c r="O197" s="158"/>
      <c r="P197" s="265">
        <f t="shared" si="40"/>
        <v>103741.43291601706</v>
      </c>
      <c r="Q197" s="265">
        <f t="shared" si="41"/>
        <v>168814.89051108321</v>
      </c>
      <c r="R197" s="266">
        <f t="shared" si="42"/>
        <v>272556.32342710026</v>
      </c>
    </row>
    <row r="198" spans="1:18" x14ac:dyDescent="0.25">
      <c r="A198" s="81">
        <v>167</v>
      </c>
      <c r="B198" s="93">
        <f t="shared" si="31"/>
        <v>1.9505859443853676E-2</v>
      </c>
      <c r="C198" s="178">
        <f t="shared" si="32"/>
        <v>1.9461857584310606E-2</v>
      </c>
      <c r="D198" s="165">
        <f t="shared" si="33"/>
        <v>2.2558277767625785E-3</v>
      </c>
      <c r="E198" s="166">
        <f t="shared" si="43"/>
        <v>23.269007588581051</v>
      </c>
      <c r="F198" s="167">
        <f t="shared" si="44"/>
        <v>0.37897906649611396</v>
      </c>
      <c r="G198" s="167">
        <f t="shared" si="34"/>
        <v>13170.289307854804</v>
      </c>
      <c r="H198" s="167">
        <f t="shared" si="35"/>
        <v>259881.59939204715</v>
      </c>
      <c r="I198" s="168">
        <f t="shared" si="36"/>
        <v>273051.88869990193</v>
      </c>
      <c r="J198" s="168">
        <f t="shared" si="38"/>
        <v>272529.62802943448</v>
      </c>
      <c r="K198" s="94"/>
      <c r="L198" s="265">
        <f t="shared" si="37"/>
        <v>104052.39133901263</v>
      </c>
      <c r="M198" s="265">
        <f>$G198*NonHospFrac+theModel!$H198*NonHospFrac</f>
        <v>168999.49736088931</v>
      </c>
      <c r="N198" s="266">
        <f t="shared" si="39"/>
        <v>273051.88869990193</v>
      </c>
      <c r="O198" s="158"/>
      <c r="P198" s="265">
        <f t="shared" si="40"/>
        <v>103853.37249346205</v>
      </c>
      <c r="Q198" s="265">
        <f t="shared" si="41"/>
        <v>168997.9419200244</v>
      </c>
      <c r="R198" s="266">
        <f t="shared" si="42"/>
        <v>272851.31441348646</v>
      </c>
    </row>
    <row r="199" spans="1:18" x14ac:dyDescent="0.25">
      <c r="A199" s="81">
        <v>168</v>
      </c>
      <c r="B199" s="93">
        <f t="shared" si="31"/>
        <v>1.9141481031096384E-2</v>
      </c>
      <c r="C199" s="178">
        <f t="shared" si="32"/>
        <v>1.9098301146498062E-2</v>
      </c>
      <c r="D199" s="165">
        <f t="shared" si="33"/>
        <v>2.2558277767625785E-3</v>
      </c>
      <c r="E199" s="166">
        <f t="shared" si="43"/>
        <v>23.28810588972755</v>
      </c>
      <c r="F199" s="167">
        <f t="shared" si="44"/>
        <v>0.38123489427287655</v>
      </c>
      <c r="G199" s="167">
        <f t="shared" si="34"/>
        <v>13248.683887068226</v>
      </c>
      <c r="H199" s="167">
        <f t="shared" si="35"/>
        <v>260094.90015396103</v>
      </c>
      <c r="I199" s="168">
        <f t="shared" si="36"/>
        <v>273343.58404102927</v>
      </c>
      <c r="J199" s="168">
        <f t="shared" si="38"/>
        <v>272819.33262127766</v>
      </c>
      <c r="K199" s="94"/>
      <c r="L199" s="265">
        <f t="shared" si="37"/>
        <v>104163.54822546107</v>
      </c>
      <c r="M199" s="265">
        <f>$G199*NonHospFrac+theModel!$H199*NonHospFrac</f>
        <v>169180.03581556818</v>
      </c>
      <c r="N199" s="266">
        <f t="shared" si="39"/>
        <v>273343.58404102921</v>
      </c>
      <c r="O199" s="158"/>
      <c r="P199" s="265">
        <f t="shared" si="40"/>
        <v>103963.77076137628</v>
      </c>
      <c r="Q199" s="265">
        <f t="shared" si="41"/>
        <v>169178.48023383634</v>
      </c>
      <c r="R199" s="266">
        <f t="shared" si="42"/>
        <v>273142.25099521258</v>
      </c>
    </row>
    <row r="200" spans="1:18" x14ac:dyDescent="0.25">
      <c r="A200" s="81">
        <v>169</v>
      </c>
      <c r="B200" s="93">
        <f t="shared" si="31"/>
        <v>1.8783909374435422E-2</v>
      </c>
      <c r="C200" s="178">
        <f t="shared" si="32"/>
        <v>1.8741536109912377E-2</v>
      </c>
      <c r="D200" s="165">
        <f t="shared" si="33"/>
        <v>2.2558277767625785E-3</v>
      </c>
      <c r="E200" s="166">
        <f t="shared" si="43"/>
        <v>23.306847425837464</v>
      </c>
      <c r="F200" s="167">
        <f t="shared" si="44"/>
        <v>0.38349072204963913</v>
      </c>
      <c r="G200" s="167">
        <f t="shared" si="34"/>
        <v>13327.078466281646</v>
      </c>
      <c r="H200" s="167">
        <f t="shared" si="35"/>
        <v>260304.2163596809</v>
      </c>
      <c r="I200" s="168">
        <f t="shared" si="36"/>
        <v>273631.29482596257</v>
      </c>
      <c r="J200" s="168">
        <f t="shared" si="38"/>
        <v>273105.06820292765</v>
      </c>
      <c r="K200" s="94"/>
      <c r="L200" s="265">
        <f t="shared" si="37"/>
        <v>104273.18670966593</v>
      </c>
      <c r="M200" s="265">
        <f>$G200*NonHospFrac+theModel!$H200*NonHospFrac</f>
        <v>169358.10811629661</v>
      </c>
      <c r="N200" s="266">
        <f t="shared" si="39"/>
        <v>273631.29482596251</v>
      </c>
      <c r="O200" s="158"/>
      <c r="P200" s="265">
        <f t="shared" si="40"/>
        <v>104072.65655119038</v>
      </c>
      <c r="Q200" s="265">
        <f t="shared" si="41"/>
        <v>169356.55239821758</v>
      </c>
      <c r="R200" s="266">
        <f t="shared" si="42"/>
        <v>273429.20894940797</v>
      </c>
    </row>
    <row r="201" spans="1:18" x14ac:dyDescent="0.25">
      <c r="A201" s="81">
        <v>170</v>
      </c>
      <c r="B201" s="93">
        <f t="shared" si="31"/>
        <v>1.8433017320540798E-2</v>
      </c>
      <c r="C201" s="178">
        <f t="shared" si="32"/>
        <v>1.8391435608059576E-2</v>
      </c>
      <c r="D201" s="165">
        <f t="shared" si="33"/>
        <v>2.2558277767625785E-3</v>
      </c>
      <c r="E201" s="166">
        <f t="shared" si="43"/>
        <v>23.325238861445523</v>
      </c>
      <c r="F201" s="167">
        <f t="shared" si="44"/>
        <v>0.38574654982640172</v>
      </c>
      <c r="G201" s="167">
        <f t="shared" si="34"/>
        <v>13405.473045495068</v>
      </c>
      <c r="H201" s="167">
        <f t="shared" si="35"/>
        <v>260509.62244254642</v>
      </c>
      <c r="I201" s="168">
        <f t="shared" si="36"/>
        <v>273915.09548804146</v>
      </c>
      <c r="J201" s="168">
        <f t="shared" si="38"/>
        <v>273386.90901679615</v>
      </c>
      <c r="K201" s="94"/>
      <c r="L201" s="265">
        <f t="shared" si="37"/>
        <v>104381.33515607848</v>
      </c>
      <c r="M201" s="265">
        <f>$G201*NonHospFrac+theModel!$H201*NonHospFrac</f>
        <v>169533.76033196299</v>
      </c>
      <c r="N201" s="266">
        <f t="shared" si="39"/>
        <v>273915.09548804146</v>
      </c>
      <c r="O201" s="158"/>
      <c r="P201" s="265">
        <f t="shared" si="40"/>
        <v>104180.05815459839</v>
      </c>
      <c r="Q201" s="265">
        <f t="shared" si="41"/>
        <v>169532.20448190218</v>
      </c>
      <c r="R201" s="266">
        <f t="shared" si="42"/>
        <v>273712.26263650059</v>
      </c>
    </row>
    <row r="202" spans="1:18" x14ac:dyDescent="0.25">
      <c r="A202" s="81">
        <v>171</v>
      </c>
      <c r="B202" s="93">
        <f t="shared" si="31"/>
        <v>1.8088680091365144E-2</v>
      </c>
      <c r="C202" s="178">
        <f t="shared" si="32"/>
        <v>1.8047875144370069E-2</v>
      </c>
      <c r="D202" s="165">
        <f t="shared" si="33"/>
        <v>2.2558277767625785E-3</v>
      </c>
      <c r="E202" s="166">
        <f t="shared" si="43"/>
        <v>23.343286736589892</v>
      </c>
      <c r="F202" s="167">
        <f t="shared" si="44"/>
        <v>0.38800237760316431</v>
      </c>
      <c r="G202" s="167">
        <f t="shared" si="34"/>
        <v>13483.86762470849</v>
      </c>
      <c r="H202" s="167">
        <f t="shared" si="35"/>
        <v>260711.19144544823</v>
      </c>
      <c r="I202" s="168">
        <f t="shared" si="36"/>
        <v>274195.05907015671</v>
      </c>
      <c r="J202" s="168">
        <f t="shared" si="38"/>
        <v>273664.92791544535</v>
      </c>
      <c r="K202" s="94"/>
      <c r="L202" s="265">
        <f t="shared" si="37"/>
        <v>104488.02139928899</v>
      </c>
      <c r="M202" s="265">
        <f>$G202*NonHospFrac+theModel!$H202*NonHospFrac</f>
        <v>169707.03767086772</v>
      </c>
      <c r="N202" s="266">
        <f t="shared" si="39"/>
        <v>274195.05907015671</v>
      </c>
      <c r="O202" s="158"/>
      <c r="P202" s="265">
        <f t="shared" si="40"/>
        <v>104286.00333366172</v>
      </c>
      <c r="Q202" s="265">
        <f t="shared" si="41"/>
        <v>169705.48169304174</v>
      </c>
      <c r="R202" s="266">
        <f t="shared" si="42"/>
        <v>273991.48502670345</v>
      </c>
    </row>
    <row r="203" spans="1:18" x14ac:dyDescent="0.25">
      <c r="A203" s="81">
        <v>172</v>
      </c>
      <c r="B203" s="93">
        <f t="shared" si="31"/>
        <v>1.7750775239772323E-2</v>
      </c>
      <c r="C203" s="178">
        <f t="shared" si="32"/>
        <v>1.7710732547927377E-2</v>
      </c>
      <c r="D203" s="165">
        <f t="shared" si="33"/>
        <v>2.2558277767625785E-3</v>
      </c>
      <c r="E203" s="166">
        <f t="shared" si="43"/>
        <v>23.360997469137821</v>
      </c>
      <c r="F203" s="167">
        <f t="shared" si="44"/>
        <v>0.39025820537992689</v>
      </c>
      <c r="G203" s="167">
        <f t="shared" si="34"/>
        <v>13562.26220392191</v>
      </c>
      <c r="H203" s="167">
        <f t="shared" si="35"/>
        <v>260908.99504680251</v>
      </c>
      <c r="I203" s="168">
        <f t="shared" si="36"/>
        <v>274471.25725072442</v>
      </c>
      <c r="J203" s="168">
        <f t="shared" si="38"/>
        <v>273939.1963876065</v>
      </c>
      <c r="K203" s="94"/>
      <c r="L203" s="265">
        <f t="shared" si="37"/>
        <v>104593.27275392489</v>
      </c>
      <c r="M203" s="265">
        <f>$G203*NonHospFrac+theModel!$H203*NonHospFrac</f>
        <v>169877.9844967995</v>
      </c>
      <c r="N203" s="266">
        <f t="shared" si="39"/>
        <v>274471.25725072436</v>
      </c>
      <c r="O203" s="158"/>
      <c r="P203" s="265">
        <f t="shared" si="40"/>
        <v>104390.5193307242</v>
      </c>
      <c r="Q203" s="265">
        <f t="shared" si="41"/>
        <v>169876.42839528134</v>
      </c>
      <c r="R203" s="266">
        <f t="shared" si="42"/>
        <v>274266.94772600557</v>
      </c>
    </row>
    <row r="204" spans="1:18" x14ac:dyDescent="0.25">
      <c r="A204" s="81">
        <v>173</v>
      </c>
      <c r="B204" s="93">
        <f t="shared" si="31"/>
        <v>1.7419182605994895E-2</v>
      </c>
      <c r="C204" s="178">
        <f t="shared" si="32"/>
        <v>1.7379887930023791E-2</v>
      </c>
      <c r="D204" s="165">
        <f t="shared" si="33"/>
        <v>2.2558277767625785E-3</v>
      </c>
      <c r="E204" s="166">
        <f t="shared" si="43"/>
        <v>23.378377357067844</v>
      </c>
      <c r="F204" s="167">
        <f t="shared" si="44"/>
        <v>0.39251403315668948</v>
      </c>
      <c r="G204" s="167">
        <f t="shared" si="34"/>
        <v>13640.656783135331</v>
      </c>
      <c r="H204" s="167">
        <f t="shared" si="35"/>
        <v>261103.1035860393</v>
      </c>
      <c r="I204" s="168">
        <f t="shared" si="36"/>
        <v>274743.76036917465</v>
      </c>
      <c r="J204" s="168">
        <f t="shared" si="38"/>
        <v>274209.78458371095</v>
      </c>
      <c r="K204" s="94"/>
      <c r="L204" s="265">
        <f t="shared" si="37"/>
        <v>104697.11602436367</v>
      </c>
      <c r="M204" s="265">
        <f>$G204*NonHospFrac+theModel!$H204*NonHospFrac</f>
        <v>170046.64434481098</v>
      </c>
      <c r="N204" s="266">
        <f t="shared" si="39"/>
        <v>274743.76036917465</v>
      </c>
      <c r="O204" s="158"/>
      <c r="P204" s="265">
        <f t="shared" si="40"/>
        <v>104493.63287814126</v>
      </c>
      <c r="Q204" s="265">
        <f t="shared" si="41"/>
        <v>170045.08812353516</v>
      </c>
      <c r="R204" s="266">
        <f t="shared" si="42"/>
        <v>274538.7210016764</v>
      </c>
    </row>
    <row r="205" spans="1:18" x14ac:dyDescent="0.25">
      <c r="A205" s="81">
        <v>174</v>
      </c>
      <c r="B205" s="93">
        <f t="shared" si="31"/>
        <v>1.7093784274905117E-2</v>
      </c>
      <c r="C205" s="178">
        <f t="shared" si="32"/>
        <v>1.7055223641527797E-2</v>
      </c>
      <c r="D205" s="165">
        <f t="shared" si="33"/>
        <v>2.2558277767625785E-3</v>
      </c>
      <c r="E205" s="166">
        <f t="shared" si="43"/>
        <v>23.395432580709372</v>
      </c>
      <c r="F205" s="167">
        <f t="shared" si="44"/>
        <v>0.39476986093345207</v>
      </c>
      <c r="G205" s="167">
        <f t="shared" si="34"/>
        <v>13719.051362348753</v>
      </c>
      <c r="H205" s="167">
        <f t="shared" si="35"/>
        <v>261293.58608861602</v>
      </c>
      <c r="I205" s="168">
        <f t="shared" si="36"/>
        <v>275012.63745096477</v>
      </c>
      <c r="J205" s="168">
        <f t="shared" si="38"/>
        <v>274476.76134094439</v>
      </c>
      <c r="K205" s="94"/>
      <c r="L205" s="265">
        <f t="shared" si="37"/>
        <v>104799.57751426483</v>
      </c>
      <c r="M205" s="265">
        <f>$G205*NonHospFrac+theModel!$H205*NonHospFrac</f>
        <v>170213.05993669992</v>
      </c>
      <c r="N205" s="266">
        <f t="shared" si="39"/>
        <v>275012.63745096477</v>
      </c>
      <c r="O205" s="158"/>
      <c r="P205" s="265">
        <f t="shared" si="40"/>
        <v>104595.37020782735</v>
      </c>
      <c r="Q205" s="265">
        <f t="shared" si="41"/>
        <v>170211.50359946734</v>
      </c>
      <c r="R205" s="266">
        <f t="shared" si="42"/>
        <v>274806.8738072947</v>
      </c>
    </row>
    <row r="206" spans="1:18" x14ac:dyDescent="0.25">
      <c r="A206" s="81">
        <v>175</v>
      </c>
      <c r="B206" s="93">
        <f t="shared" si="31"/>
        <v>1.677446453408395E-2</v>
      </c>
      <c r="C206" s="178">
        <f t="shared" si="32"/>
        <v>1.6736624231047645E-2</v>
      </c>
      <c r="D206" s="165">
        <f t="shared" si="33"/>
        <v>2.2558277767625785E-3</v>
      </c>
      <c r="E206" s="166">
        <f t="shared" si="43"/>
        <v>23.412169204940419</v>
      </c>
      <c r="F206" s="167">
        <f t="shared" si="44"/>
        <v>0.39702568871021465</v>
      </c>
      <c r="G206" s="167">
        <f t="shared" si="34"/>
        <v>13797.445941562177</v>
      </c>
      <c r="H206" s="167">
        <f t="shared" si="35"/>
        <v>261480.5102905627</v>
      </c>
      <c r="I206" s="168">
        <f t="shared" si="36"/>
        <v>275277.95623212488</v>
      </c>
      <c r="J206" s="168">
        <f t="shared" si="38"/>
        <v>274740.19420783105</v>
      </c>
      <c r="K206" s="94"/>
      <c r="L206" s="265">
        <f t="shared" si="37"/>
        <v>104900.6830359234</v>
      </c>
      <c r="M206" s="265">
        <f>$G206*NonHospFrac+theModel!$H206*NonHospFrac</f>
        <v>170377.27319620148</v>
      </c>
      <c r="N206" s="266">
        <f t="shared" si="39"/>
        <v>275277.95623212488</v>
      </c>
      <c r="O206" s="158"/>
      <c r="P206" s="265">
        <f t="shared" si="40"/>
        <v>104695.7570606243</v>
      </c>
      <c r="Q206" s="265">
        <f t="shared" si="41"/>
        <v>170375.71674668416</v>
      </c>
      <c r="R206" s="266">
        <f t="shared" si="42"/>
        <v>275071.47380730847</v>
      </c>
    </row>
    <row r="207" spans="1:18" x14ac:dyDescent="0.25">
      <c r="A207" s="81">
        <v>176</v>
      </c>
      <c r="B207" s="93">
        <f t="shared" si="31"/>
        <v>1.6461109832673501E-2</v>
      </c>
      <c r="C207" s="178">
        <f t="shared" si="32"/>
        <v>1.6423976403876616E-2</v>
      </c>
      <c r="D207" s="165">
        <f t="shared" si="33"/>
        <v>2.2558277767625785E-3</v>
      </c>
      <c r="E207" s="166">
        <f t="shared" si="43"/>
        <v>23.428593181344297</v>
      </c>
      <c r="F207" s="167">
        <f t="shared" si="44"/>
        <v>0.39928151648697724</v>
      </c>
      <c r="G207" s="167">
        <f t="shared" si="34"/>
        <v>13875.840520775597</v>
      </c>
      <c r="H207" s="167">
        <f t="shared" si="35"/>
        <v>261663.94266256952</v>
      </c>
      <c r="I207" s="168">
        <f t="shared" si="36"/>
        <v>275539.78318334511</v>
      </c>
      <c r="J207" s="168">
        <f t="shared" si="38"/>
        <v>275000.14946835837</v>
      </c>
      <c r="K207" s="94"/>
      <c r="L207" s="265">
        <f t="shared" si="37"/>
        <v>105000.45791944896</v>
      </c>
      <c r="M207" s="265">
        <f>$G207*NonHospFrac+theModel!$H207*NonHospFrac</f>
        <v>170539.32526389614</v>
      </c>
      <c r="N207" s="266">
        <f t="shared" si="39"/>
        <v>275539.78318334511</v>
      </c>
      <c r="O207" s="158"/>
      <c r="P207" s="265">
        <f t="shared" si="40"/>
        <v>104794.81869549456</v>
      </c>
      <c r="Q207" s="265">
        <f t="shared" si="41"/>
        <v>170537.76870564176</v>
      </c>
      <c r="R207" s="266">
        <f t="shared" si="42"/>
        <v>275332.58740113629</v>
      </c>
    </row>
    <row r="208" spans="1:18" x14ac:dyDescent="0.25">
      <c r="A208" s="81">
        <v>177</v>
      </c>
      <c r="B208" s="93">
        <f t="shared" si="31"/>
        <v>1.6153608740998051E-2</v>
      </c>
      <c r="C208" s="178">
        <f t="shared" si="32"/>
        <v>1.6117168981705152E-2</v>
      </c>
      <c r="D208" s="165">
        <f t="shared" si="33"/>
        <v>2.2558277767625785E-3</v>
      </c>
      <c r="E208" s="166">
        <f t="shared" si="43"/>
        <v>23.444710350326002</v>
      </c>
      <c r="F208" s="167">
        <f t="shared" si="44"/>
        <v>0.40153734426373983</v>
      </c>
      <c r="G208" s="167">
        <f t="shared" si="34"/>
        <v>13954.23509998902</v>
      </c>
      <c r="H208" s="167">
        <f t="shared" si="35"/>
        <v>261843.94843362321</v>
      </c>
      <c r="I208" s="168">
        <f t="shared" si="36"/>
        <v>275798.18353361223</v>
      </c>
      <c r="J208" s="168">
        <f t="shared" si="38"/>
        <v>275256.69216564915</v>
      </c>
      <c r="K208" s="94"/>
      <c r="L208" s="265">
        <f t="shared" si="37"/>
        <v>105098.92702177289</v>
      </c>
      <c r="M208" s="265">
        <f>$G208*NonHospFrac+theModel!$H208*NonHospFrac</f>
        <v>170699.25651183934</v>
      </c>
      <c r="N208" s="266">
        <f t="shared" si="39"/>
        <v>275798.18353361223</v>
      </c>
      <c r="O208" s="158"/>
      <c r="P208" s="265">
        <f t="shared" si="40"/>
        <v>104892.57989854195</v>
      </c>
      <c r="Q208" s="265">
        <f t="shared" si="41"/>
        <v>170697.69984827566</v>
      </c>
      <c r="R208" s="266">
        <f t="shared" si="42"/>
        <v>275590.2797468176</v>
      </c>
    </row>
    <row r="209" spans="1:18" x14ac:dyDescent="0.25">
      <c r="A209" s="81">
        <v>178</v>
      </c>
      <c r="B209" s="93">
        <f t="shared" si="31"/>
        <v>1.5851851910939383E-2</v>
      </c>
      <c r="C209" s="178">
        <f t="shared" si="32"/>
        <v>1.5816092863085558E-2</v>
      </c>
      <c r="D209" s="165">
        <f t="shared" si="33"/>
        <v>2.2558277767625785E-3</v>
      </c>
      <c r="E209" s="166">
        <f t="shared" si="43"/>
        <v>23.460526443189089</v>
      </c>
      <c r="F209" s="167">
        <f t="shared" si="44"/>
        <v>0.40379317204050241</v>
      </c>
      <c r="G209" s="167">
        <f t="shared" si="34"/>
        <v>14032.629679202439</v>
      </c>
      <c r="H209" s="167">
        <f t="shared" si="35"/>
        <v>262020.59161420344</v>
      </c>
      <c r="I209" s="168">
        <f t="shared" si="36"/>
        <v>276053.22129340586</v>
      </c>
      <c r="J209" s="168">
        <f t="shared" si="38"/>
        <v>275509.88612519176</v>
      </c>
      <c r="K209" s="94"/>
      <c r="L209" s="265">
        <f t="shared" si="37"/>
        <v>105196.11473548778</v>
      </c>
      <c r="M209" s="265">
        <f>$G209*NonHospFrac+theModel!$H209*NonHospFrac</f>
        <v>170857.10655791807</v>
      </c>
      <c r="N209" s="266">
        <f t="shared" si="39"/>
        <v>276053.22129340586</v>
      </c>
      <c r="O209" s="158"/>
      <c r="P209" s="265">
        <f t="shared" si="40"/>
        <v>104989.06499186411</v>
      </c>
      <c r="Q209" s="265">
        <f t="shared" si="41"/>
        <v>170855.54979235711</v>
      </c>
      <c r="R209" s="266">
        <f t="shared" si="42"/>
        <v>275844.61478422122</v>
      </c>
    </row>
    <row r="210" spans="1:18" x14ac:dyDescent="0.25">
      <c r="A210" s="81">
        <v>179</v>
      </c>
      <c r="B210" s="93">
        <f t="shared" si="31"/>
        <v>1.5555732037052376E-2</v>
      </c>
      <c r="C210" s="178">
        <f t="shared" si="32"/>
        <v>1.5520640984635318E-2</v>
      </c>
      <c r="D210" s="165">
        <f t="shared" si="33"/>
        <v>2.2558277767625785E-3</v>
      </c>
      <c r="E210" s="166">
        <f t="shared" si="43"/>
        <v>23.476047084173725</v>
      </c>
      <c r="F210" s="167">
        <f t="shared" si="44"/>
        <v>0.406048999817265</v>
      </c>
      <c r="G210" s="167">
        <f t="shared" si="34"/>
        <v>14111.02425841586</v>
      </c>
      <c r="H210" s="167">
        <f t="shared" si="35"/>
        <v>262193.93501904455</v>
      </c>
      <c r="I210" s="168">
        <f t="shared" si="36"/>
        <v>276304.95927746041</v>
      </c>
      <c r="J210" s="168">
        <f t="shared" si="38"/>
        <v>275759.79397763434</v>
      </c>
      <c r="K210" s="94"/>
      <c r="L210" s="265">
        <f t="shared" si="37"/>
        <v>105292.04499752133</v>
      </c>
      <c r="M210" s="265">
        <f>$G210*NonHospFrac+theModel!$H210*NonHospFrac</f>
        <v>171012.91427993908</v>
      </c>
      <c r="N210" s="266">
        <f t="shared" si="39"/>
        <v>276304.95927746041</v>
      </c>
      <c r="O210" s="158"/>
      <c r="P210" s="265">
        <f t="shared" si="40"/>
        <v>105084.29784223868</v>
      </c>
      <c r="Q210" s="265">
        <f t="shared" si="41"/>
        <v>171011.35741558124</v>
      </c>
      <c r="R210" s="266">
        <f t="shared" si="42"/>
        <v>276095.65525781992</v>
      </c>
    </row>
    <row r="211" spans="1:18" x14ac:dyDescent="0.25">
      <c r="A211" s="81">
        <v>180</v>
      </c>
      <c r="B211" s="93">
        <f t="shared" si="31"/>
        <v>1.5265143818406877E-2</v>
      </c>
      <c r="C211" s="178">
        <f t="shared" si="32"/>
        <v>1.5230708282965039E-2</v>
      </c>
      <c r="D211" s="165">
        <f t="shared" si="33"/>
        <v>2.2558277767625785E-3</v>
      </c>
      <c r="E211" s="166">
        <f t="shared" si="43"/>
        <v>23.491277792456689</v>
      </c>
      <c r="F211" s="167">
        <f t="shared" si="44"/>
        <v>0.40830482759402759</v>
      </c>
      <c r="G211" s="167">
        <f t="shared" si="34"/>
        <v>14189.418837629284</v>
      </c>
      <c r="H211" s="167">
        <f t="shared" si="35"/>
        <v>262364.04028947261</v>
      </c>
      <c r="I211" s="168">
        <f t="shared" si="36"/>
        <v>276553.45912710187</v>
      </c>
      <c r="J211" s="168">
        <f t="shared" si="38"/>
        <v>276006.47718115273</v>
      </c>
      <c r="K211" s="94"/>
      <c r="L211" s="265">
        <f t="shared" si="37"/>
        <v>105386.74129764836</v>
      </c>
      <c r="M211" s="265">
        <f>$G211*NonHospFrac+theModel!$H211*NonHospFrac</f>
        <v>171166.71782945353</v>
      </c>
      <c r="N211" s="266">
        <f t="shared" si="39"/>
        <v>276553.45912710187</v>
      </c>
      <c r="O211" s="158"/>
      <c r="P211" s="265">
        <f t="shared" si="40"/>
        <v>105178.30186964705</v>
      </c>
      <c r="Q211" s="265">
        <f t="shared" si="41"/>
        <v>171165.16086939146</v>
      </c>
      <c r="R211" s="266">
        <f t="shared" si="42"/>
        <v>276343.46273903851</v>
      </c>
    </row>
    <row r="212" spans="1:18" x14ac:dyDescent="0.25">
      <c r="A212" s="81">
        <v>181</v>
      </c>
      <c r="B212" s="93">
        <f t="shared" si="31"/>
        <v>1.4979983921142494E-2</v>
      </c>
      <c r="C212" s="178">
        <f t="shared" si="32"/>
        <v>1.4946191657317724E-2</v>
      </c>
      <c r="D212" s="165">
        <f t="shared" si="33"/>
        <v>2.2558277767625785E-3</v>
      </c>
      <c r="E212" s="166">
        <f t="shared" si="43"/>
        <v>23.506223984114008</v>
      </c>
      <c r="F212" s="167">
        <f t="shared" si="44"/>
        <v>0.41056065537079017</v>
      </c>
      <c r="G212" s="167">
        <f t="shared" si="34"/>
        <v>14267.813416842702</v>
      </c>
      <c r="H212" s="167">
        <f t="shared" si="35"/>
        <v>262530.96791532595</v>
      </c>
      <c r="I212" s="168">
        <f t="shared" si="36"/>
        <v>276798.78133216867</v>
      </c>
      <c r="J212" s="168">
        <f t="shared" si="38"/>
        <v>276249.99604340043</v>
      </c>
      <c r="K212" s="94"/>
      <c r="L212" s="265">
        <f t="shared" si="37"/>
        <v>105480.22668684415</v>
      </c>
      <c r="M212" s="265">
        <f>$G212*NonHospFrac+theModel!$H212*NonHospFrac</f>
        <v>171318.5546453245</v>
      </c>
      <c r="N212" s="266">
        <f t="shared" si="39"/>
        <v>276798.78133216867</v>
      </c>
      <c r="O212" s="158"/>
      <c r="P212" s="265">
        <f t="shared" si="40"/>
        <v>105271.10005563899</v>
      </c>
      <c r="Q212" s="265">
        <f t="shared" si="41"/>
        <v>171316.99759254695</v>
      </c>
      <c r="R212" s="266">
        <f t="shared" si="42"/>
        <v>276588.09764818591</v>
      </c>
    </row>
    <row r="213" spans="1:18" x14ac:dyDescent="0.25">
      <c r="A213" s="81">
        <v>182</v>
      </c>
      <c r="B213" s="93">
        <f t="shared" si="31"/>
        <v>1.4700150941722787E-2</v>
      </c>
      <c r="C213" s="178">
        <f t="shared" si="32"/>
        <v>1.4666989932905846E-2</v>
      </c>
      <c r="D213" s="165">
        <f t="shared" si="33"/>
        <v>2.2558277767625785E-3</v>
      </c>
      <c r="E213" s="166">
        <f t="shared" si="43"/>
        <v>23.520890974046914</v>
      </c>
      <c r="F213" s="167">
        <f t="shared" si="44"/>
        <v>0.41281648314755276</v>
      </c>
      <c r="G213" s="167">
        <f t="shared" si="34"/>
        <v>14346.207996056126</v>
      </c>
      <c r="H213" s="167">
        <f t="shared" si="35"/>
        <v>262694.77725646441</v>
      </c>
      <c r="I213" s="168">
        <f t="shared" si="36"/>
        <v>277040.98525252054</v>
      </c>
      <c r="J213" s="168">
        <f t="shared" si="38"/>
        <v>276490.40974304575</v>
      </c>
      <c r="K213" s="94"/>
      <c r="L213" s="265">
        <f t="shared" si="37"/>
        <v>105572.52378548095</v>
      </c>
      <c r="M213" s="265">
        <f>$G213*NonHospFrac+theModel!$H213*NonHospFrac</f>
        <v>171468.46146703957</v>
      </c>
      <c r="N213" s="266">
        <f t="shared" si="39"/>
        <v>277040.98525252054</v>
      </c>
      <c r="O213" s="158"/>
      <c r="P213" s="265">
        <f t="shared" si="40"/>
        <v>105362.71495153979</v>
      </c>
      <c r="Q213" s="265">
        <f t="shared" si="41"/>
        <v>171466.90432443499</v>
      </c>
      <c r="R213" s="266">
        <f t="shared" si="42"/>
        <v>276829.61927597481</v>
      </c>
    </row>
    <row r="214" spans="1:18" x14ac:dyDescent="0.25">
      <c r="A214" s="81">
        <v>183</v>
      </c>
      <c r="B214" s="93">
        <f t="shared" si="31"/>
        <v>1.4425545370875951E-2</v>
      </c>
      <c r="C214" s="178">
        <f t="shared" si="32"/>
        <v>1.439300382493338E-2</v>
      </c>
      <c r="D214" s="165">
        <f t="shared" si="33"/>
        <v>2.2558277767625785E-3</v>
      </c>
      <c r="E214" s="166">
        <f t="shared" si="43"/>
        <v>23.535283977871849</v>
      </c>
      <c r="F214" s="167">
        <f t="shared" si="44"/>
        <v>0.41507231092431535</v>
      </c>
      <c r="G214" s="167">
        <f t="shared" si="34"/>
        <v>14424.602575269548</v>
      </c>
      <c r="H214" s="167">
        <f t="shared" si="35"/>
        <v>262855.52656387858</v>
      </c>
      <c r="I214" s="168">
        <f t="shared" si="36"/>
        <v>277280.12913914811</v>
      </c>
      <c r="J214" s="168">
        <f t="shared" si="38"/>
        <v>276727.77635090781</v>
      </c>
      <c r="K214" s="94"/>
      <c r="L214" s="265">
        <f t="shared" si="37"/>
        <v>105663.65479137212</v>
      </c>
      <c r="M214" s="265">
        <f>$G214*NonHospFrac+theModel!$H214*NonHospFrac</f>
        <v>171616.47434777601</v>
      </c>
      <c r="N214" s="266">
        <f t="shared" si="39"/>
        <v>277280.12913914811</v>
      </c>
      <c r="O214" s="158"/>
      <c r="P214" s="265">
        <f t="shared" si="40"/>
        <v>105453.1686865045</v>
      </c>
      <c r="Q214" s="265">
        <f t="shared" si="41"/>
        <v>171614.9171181361</v>
      </c>
      <c r="R214" s="266">
        <f t="shared" si="42"/>
        <v>277068.08580464061</v>
      </c>
    </row>
    <row r="215" spans="1:18" x14ac:dyDescent="0.25">
      <c r="A215" s="81">
        <v>184</v>
      </c>
      <c r="B215" s="93">
        <f t="shared" si="31"/>
        <v>1.4156069558209092E-2</v>
      </c>
      <c r="C215" s="178">
        <f t="shared" si="32"/>
        <v>1.4124135903289901E-2</v>
      </c>
      <c r="D215" s="165">
        <f t="shared" si="33"/>
        <v>2.2558277767625785E-3</v>
      </c>
      <c r="E215" s="166">
        <f t="shared" si="43"/>
        <v>23.54940811377514</v>
      </c>
      <c r="F215" s="167">
        <f t="shared" si="44"/>
        <v>0.41732813870107793</v>
      </c>
      <c r="G215" s="167">
        <f t="shared" si="34"/>
        <v>14502.997154482971</v>
      </c>
      <c r="H215" s="167">
        <f t="shared" si="35"/>
        <v>263013.27300040383</v>
      </c>
      <c r="I215" s="168">
        <f t="shared" si="36"/>
        <v>277516.27015488682</v>
      </c>
      <c r="J215" s="168">
        <f t="shared" si="38"/>
        <v>276962.15285069577</v>
      </c>
      <c r="K215" s="94"/>
      <c r="L215" s="265">
        <f t="shared" si="37"/>
        <v>105753.64148766572</v>
      </c>
      <c r="M215" s="265">
        <f>$G215*NonHospFrac+theModel!$H215*NonHospFrac</f>
        <v>171762.62866722106</v>
      </c>
      <c r="N215" s="266">
        <f t="shared" si="39"/>
        <v>277516.27015488676</v>
      </c>
      <c r="O215" s="158"/>
      <c r="P215" s="265">
        <f t="shared" si="40"/>
        <v>105542.48297542124</v>
      </c>
      <c r="Q215" s="265">
        <f t="shared" si="41"/>
        <v>171761.07135324413</v>
      </c>
      <c r="R215" s="266">
        <f t="shared" si="42"/>
        <v>277303.55432866537</v>
      </c>
    </row>
    <row r="216" spans="1:18" x14ac:dyDescent="0.25">
      <c r="A216" s="81">
        <v>185</v>
      </c>
      <c r="B216" s="93">
        <f t="shared" si="31"/>
        <v>1.3891627677483483E-2</v>
      </c>
      <c r="C216" s="178">
        <f t="shared" si="32"/>
        <v>1.3860290557904172E-2</v>
      </c>
      <c r="D216" s="165">
        <f t="shared" si="33"/>
        <v>2.2558277767625785E-3</v>
      </c>
      <c r="E216" s="166">
        <f t="shared" si="43"/>
        <v>23.563268404333044</v>
      </c>
      <c r="F216" s="167">
        <f t="shared" si="44"/>
        <v>0.41958396647784052</v>
      </c>
      <c r="G216" s="167">
        <f t="shared" si="34"/>
        <v>14581.39173369639</v>
      </c>
      <c r="H216" s="167">
        <f t="shared" si="35"/>
        <v>263168.07266104745</v>
      </c>
      <c r="I216" s="168">
        <f t="shared" si="36"/>
        <v>277749.46439474385</v>
      </c>
      <c r="J216" s="168">
        <f t="shared" si="38"/>
        <v>277193.59515935974</v>
      </c>
      <c r="K216" s="94"/>
      <c r="L216" s="265">
        <f t="shared" si="37"/>
        <v>105842.50525059055</v>
      </c>
      <c r="M216" s="265">
        <f>$G216*NonHospFrac+theModel!$H216*NonHospFrac</f>
        <v>171906.95914415328</v>
      </c>
      <c r="N216" s="266">
        <f t="shared" si="39"/>
        <v>277749.46439474385</v>
      </c>
      <c r="O216" s="158"/>
      <c r="P216" s="265">
        <f t="shared" si="40"/>
        <v>105630.67912666623</v>
      </c>
      <c r="Q216" s="265">
        <f t="shared" si="41"/>
        <v>171905.40174844756</v>
      </c>
      <c r="R216" s="266">
        <f t="shared" si="42"/>
        <v>277536.08087511378</v>
      </c>
    </row>
    <row r="217" spans="1:18" x14ac:dyDescent="0.25">
      <c r="A217" s="81">
        <v>186</v>
      </c>
      <c r="B217" s="93">
        <f t="shared" si="31"/>
        <v>1.3632125692538563E-2</v>
      </c>
      <c r="C217" s="178">
        <f t="shared" si="32"/>
        <v>1.3601373964745016E-2</v>
      </c>
      <c r="D217" s="165">
        <f t="shared" si="33"/>
        <v>2.2558277767625785E-3</v>
      </c>
      <c r="E217" s="166">
        <f t="shared" si="43"/>
        <v>23.576869778297791</v>
      </c>
      <c r="F217" s="167">
        <f t="shared" si="44"/>
        <v>0.42183979425460311</v>
      </c>
      <c r="G217" s="167">
        <f t="shared" si="34"/>
        <v>14659.786312909813</v>
      </c>
      <c r="H217" s="167">
        <f t="shared" si="35"/>
        <v>263319.98059293639</v>
      </c>
      <c r="I217" s="168">
        <f t="shared" si="36"/>
        <v>277979.76690584619</v>
      </c>
      <c r="J217" s="168">
        <f t="shared" si="38"/>
        <v>277422.15814706165</v>
      </c>
      <c r="K217" s="94"/>
      <c r="L217" s="265">
        <f t="shared" si="37"/>
        <v>105930.26705705775</v>
      </c>
      <c r="M217" s="265">
        <f>$G217*NonHospFrac+theModel!$H217*NonHospFrac</f>
        <v>172049.49984878843</v>
      </c>
      <c r="N217" s="266">
        <f t="shared" si="39"/>
        <v>277979.76690584619</v>
      </c>
      <c r="O217" s="158"/>
      <c r="P217" s="265">
        <f t="shared" si="40"/>
        <v>105717.77804971421</v>
      </c>
      <c r="Q217" s="265">
        <f t="shared" si="41"/>
        <v>172047.94237387521</v>
      </c>
      <c r="R217" s="266">
        <f t="shared" si="42"/>
        <v>277765.7204235894</v>
      </c>
    </row>
    <row r="218" spans="1:18" x14ac:dyDescent="0.25">
      <c r="A218" s="81">
        <v>187</v>
      </c>
      <c r="B218" s="93">
        <f t="shared" si="31"/>
        <v>1.3377471323852431E-2</v>
      </c>
      <c r="C218" s="178">
        <f t="shared" si="32"/>
        <v>1.3347294052457239E-2</v>
      </c>
      <c r="D218" s="165">
        <f t="shared" si="33"/>
        <v>2.2558277767625785E-3</v>
      </c>
      <c r="E218" s="166">
        <f t="shared" si="43"/>
        <v>23.590217072350249</v>
      </c>
      <c r="F218" s="167">
        <f t="shared" si="44"/>
        <v>0.42409562203136569</v>
      </c>
      <c r="G218" s="167">
        <f t="shared" si="34"/>
        <v>14738.180892123235</v>
      </c>
      <c r="H218" s="167">
        <f t="shared" si="35"/>
        <v>263469.05081489164</v>
      </c>
      <c r="I218" s="168">
        <f t="shared" si="36"/>
        <v>278207.2317070149</v>
      </c>
      <c r="J218" s="168">
        <f t="shared" si="38"/>
        <v>277647.89565677068</v>
      </c>
      <c r="K218" s="94"/>
      <c r="L218" s="265">
        <f t="shared" si="37"/>
        <v>106016.94749211991</v>
      </c>
      <c r="M218" s="265">
        <f>$G218*NonHospFrac+theModel!$H218*NonHospFrac</f>
        <v>172190.28421489496</v>
      </c>
      <c r="N218" s="266">
        <f t="shared" si="39"/>
        <v>278207.23170701484</v>
      </c>
      <c r="O218" s="158"/>
      <c r="P218" s="265">
        <f t="shared" si="40"/>
        <v>105803.80026260558</v>
      </c>
      <c r="Q218" s="265">
        <f t="shared" si="41"/>
        <v>172188.72666321159</v>
      </c>
      <c r="R218" s="266">
        <f t="shared" si="42"/>
        <v>277992.52692581719</v>
      </c>
    </row>
    <row r="219" spans="1:18" x14ac:dyDescent="0.25">
      <c r="A219" s="81">
        <v>188</v>
      </c>
      <c r="B219" s="93">
        <f t="shared" si="31"/>
        <v>1.3127574015727025E-2</v>
      </c>
      <c r="C219" s="178">
        <f t="shared" si="32"/>
        <v>1.3097960469620841E-2</v>
      </c>
      <c r="D219" s="165">
        <f t="shared" si="33"/>
        <v>2.2558277767625785E-3</v>
      </c>
      <c r="E219" s="166">
        <f t="shared" si="43"/>
        <v>23.603315032819872</v>
      </c>
      <c r="F219" s="167">
        <f t="shared" si="44"/>
        <v>0.42635144980812828</v>
      </c>
      <c r="G219" s="167">
        <f t="shared" si="34"/>
        <v>14816.575471336655</v>
      </c>
      <c r="H219" s="167">
        <f t="shared" si="35"/>
        <v>263615.33633663814</v>
      </c>
      <c r="I219" s="168">
        <f t="shared" si="36"/>
        <v>278431.9118079748</v>
      </c>
      <c r="J219" s="168">
        <f t="shared" si="38"/>
        <v>277870.86052349355</v>
      </c>
      <c r="K219" s="94"/>
      <c r="L219" s="265">
        <f t="shared" si="37"/>
        <v>106102.56675629158</v>
      </c>
      <c r="M219" s="265">
        <f>$G219*NonHospFrac+theModel!$H219*NonHospFrac</f>
        <v>172329.34505168319</v>
      </c>
      <c r="N219" s="266">
        <f t="shared" si="39"/>
        <v>278431.9118079748</v>
      </c>
      <c r="O219" s="158"/>
      <c r="P219" s="265">
        <f t="shared" si="40"/>
        <v>105888.76589927472</v>
      </c>
      <c r="Q219" s="265">
        <f t="shared" si="41"/>
        <v>172327.78742558608</v>
      </c>
      <c r="R219" s="266">
        <f t="shared" si="42"/>
        <v>278216.55332486081</v>
      </c>
    </row>
    <row r="220" spans="1:18" x14ac:dyDescent="0.25">
      <c r="A220" s="81">
        <v>189</v>
      </c>
      <c r="B220" s="93">
        <f t="shared" si="31"/>
        <v>1.2882344904086334E-2</v>
      </c>
      <c r="C220" s="178">
        <f t="shared" si="32"/>
        <v>1.2853284552621859E-2</v>
      </c>
      <c r="D220" s="165">
        <f t="shared" si="33"/>
        <v>2.2558277767625785E-3</v>
      </c>
      <c r="E220" s="166">
        <f t="shared" si="43"/>
        <v>23.616168317372495</v>
      </c>
      <c r="F220" s="167">
        <f t="shared" si="44"/>
        <v>0.42860727758489087</v>
      </c>
      <c r="G220" s="167">
        <f t="shared" si="34"/>
        <v>14894.970050550077</v>
      </c>
      <c r="H220" s="167">
        <f t="shared" si="35"/>
        <v>263758.8891776547</v>
      </c>
      <c r="I220" s="168">
        <f t="shared" si="36"/>
        <v>278653.85922820476</v>
      </c>
      <c r="J220" s="168">
        <f t="shared" si="38"/>
        <v>278091.1045931438</v>
      </c>
      <c r="K220" s="94"/>
      <c r="L220" s="265">
        <f t="shared" si="37"/>
        <v>106187.14467273235</v>
      </c>
      <c r="M220" s="265">
        <f>$G220*NonHospFrac+theModel!$H220*NonHospFrac</f>
        <v>172466.71455547243</v>
      </c>
      <c r="N220" s="266">
        <f t="shared" si="39"/>
        <v>278653.85922820476</v>
      </c>
      <c r="O220" s="158"/>
      <c r="P220" s="265">
        <f t="shared" si="40"/>
        <v>105972.69471674037</v>
      </c>
      <c r="Q220" s="265">
        <f t="shared" si="41"/>
        <v>172465.15685723981</v>
      </c>
      <c r="R220" s="266">
        <f t="shared" si="42"/>
        <v>278437.85157398018</v>
      </c>
    </row>
    <row r="221" spans="1:18" x14ac:dyDescent="0.25">
      <c r="A221" s="81">
        <v>190</v>
      </c>
      <c r="B221" s="93">
        <f t="shared" si="31"/>
        <v>1.2641696784876078E-2</v>
      </c>
      <c r="C221" s="178">
        <f t="shared" si="32"/>
        <v>1.2613179294123344E-2</v>
      </c>
      <c r="D221" s="165">
        <f t="shared" si="33"/>
        <v>2.2558277767625785E-3</v>
      </c>
      <c r="E221" s="166">
        <f t="shared" si="43"/>
        <v>23.628781496666619</v>
      </c>
      <c r="F221" s="167">
        <f t="shared" si="44"/>
        <v>0.43086310536165345</v>
      </c>
      <c r="G221" s="167">
        <f t="shared" si="34"/>
        <v>14973.3646297635</v>
      </c>
      <c r="H221" s="167">
        <f t="shared" si="35"/>
        <v>263899.76038567239</v>
      </c>
      <c r="I221" s="168">
        <f t="shared" si="36"/>
        <v>278873.12501543591</v>
      </c>
      <c r="J221" s="168">
        <f t="shared" si="38"/>
        <v>278308.67874105804</v>
      </c>
      <c r="K221" s="94"/>
      <c r="L221" s="265">
        <f t="shared" si="37"/>
        <v>106270.70069429609</v>
      </c>
      <c r="M221" s="265">
        <f>$G221*NonHospFrac+theModel!$H221*NonHospFrac</f>
        <v>172602.42432113978</v>
      </c>
      <c r="N221" s="266">
        <f t="shared" si="39"/>
        <v>278873.12501543586</v>
      </c>
      <c r="O221" s="158"/>
      <c r="P221" s="265">
        <f t="shared" si="40"/>
        <v>106055.60610216169</v>
      </c>
      <c r="Q221" s="265">
        <f t="shared" si="41"/>
        <v>172600.86655297445</v>
      </c>
      <c r="R221" s="266">
        <f t="shared" si="42"/>
        <v>278656.47265513614</v>
      </c>
    </row>
    <row r="222" spans="1:18" x14ac:dyDescent="0.25">
      <c r="A222" s="81">
        <v>191</v>
      </c>
      <c r="B222" s="93">
        <f t="shared" si="31"/>
        <v>1.240554408305378E-2</v>
      </c>
      <c r="C222" s="178">
        <f t="shared" si="32"/>
        <v>1.2377559312125374E-2</v>
      </c>
      <c r="D222" s="165">
        <f t="shared" si="33"/>
        <v>2.2558277767625785E-3</v>
      </c>
      <c r="E222" s="166">
        <f t="shared" si="43"/>
        <v>23.641159055978743</v>
      </c>
      <c r="F222" s="167">
        <f t="shared" si="44"/>
        <v>0.43311893313841604</v>
      </c>
      <c r="G222" s="167">
        <f t="shared" si="34"/>
        <v>15051.759208976922</v>
      </c>
      <c r="H222" s="167">
        <f t="shared" si="35"/>
        <v>264038.00005482713</v>
      </c>
      <c r="I222" s="168">
        <f t="shared" si="36"/>
        <v>279089.75926380407</v>
      </c>
      <c r="J222" s="168">
        <f t="shared" si="38"/>
        <v>278523.63289016538</v>
      </c>
      <c r="K222" s="94"/>
      <c r="L222" s="265">
        <f t="shared" si="37"/>
        <v>106353.25391044839</v>
      </c>
      <c r="M222" s="265">
        <f>$G222*NonHospFrac+theModel!$H222*NonHospFrac</f>
        <v>172736.50535335566</v>
      </c>
      <c r="N222" s="266">
        <f t="shared" si="39"/>
        <v>279089.75926380407</v>
      </c>
      <c r="O222" s="158"/>
      <c r="P222" s="265">
        <f t="shared" si="40"/>
        <v>106137.51907976223</v>
      </c>
      <c r="Q222" s="265">
        <f t="shared" si="41"/>
        <v>172734.94751738763</v>
      </c>
      <c r="R222" s="266">
        <f t="shared" si="42"/>
        <v>278872.46659714985</v>
      </c>
    </row>
    <row r="223" spans="1:18" x14ac:dyDescent="0.25">
      <c r="A223" s="81">
        <v>192</v>
      </c>
      <c r="B223" s="93">
        <f t="shared" ref="B223:B286" si="45">Constant*EXP(PowerTerm*(A223)/7)</f>
        <v>1.2173802822158042E-2</v>
      </c>
      <c r="C223" s="178">
        <f t="shared" ref="C223:C286" si="46">(1-theFloor)*B223</f>
        <v>1.2146340819602988E-2</v>
      </c>
      <c r="D223" s="165">
        <f t="shared" ref="D223:D286" si="47">theFloor</f>
        <v>2.2558277767625785E-3</v>
      </c>
      <c r="E223" s="166">
        <f t="shared" si="43"/>
        <v>23.653305396798345</v>
      </c>
      <c r="F223" s="167">
        <f t="shared" si="44"/>
        <v>0.43537476091517863</v>
      </c>
      <c r="G223" s="167">
        <f t="shared" ref="G223:G286" si="48">$B$22*F223*totInfected/365.25</f>
        <v>15130.153788190342</v>
      </c>
      <c r="H223" s="167">
        <f t="shared" ref="H223:H286" si="49">lostQALYs_Injured*E223*totInfected/365.25</f>
        <v>264173.65734347346</v>
      </c>
      <c r="I223" s="168">
        <f t="shared" ref="I223:I286" si="50">H223+G223</f>
        <v>279303.8111316638</v>
      </c>
      <c r="J223" s="168">
        <f t="shared" si="38"/>
        <v>278736.01602881734</v>
      </c>
      <c r="K223" s="94"/>
      <c r="L223" s="265">
        <f t="shared" ref="L223:L286" si="51">$G223*HospFrac+$H223*HospFrac</f>
        <v>106434.8230540549</v>
      </c>
      <c r="M223" s="265">
        <f>$G223*NonHospFrac+theModel!$H223*NonHospFrac</f>
        <v>172868.9880776089</v>
      </c>
      <c r="N223" s="266">
        <f t="shared" si="39"/>
        <v>279303.8111316638</v>
      </c>
      <c r="O223" s="158"/>
      <c r="P223" s="265">
        <f t="shared" si="40"/>
        <v>106218.45231762427</v>
      </c>
      <c r="Q223" s="265">
        <f t="shared" si="41"/>
        <v>172867.43017589787</v>
      </c>
      <c r="R223" s="266">
        <f t="shared" si="42"/>
        <v>279085.88249352213</v>
      </c>
    </row>
    <row r="224" spans="1:18" x14ac:dyDescent="0.25">
      <c r="A224" s="81">
        <v>193</v>
      </c>
      <c r="B224" s="93">
        <f t="shared" si="45"/>
        <v>1.1946390594446335E-2</v>
      </c>
      <c r="C224" s="178">
        <f t="shared" si="46"/>
        <v>1.1919441594711328E-2</v>
      </c>
      <c r="D224" s="165">
        <f t="shared" si="47"/>
        <v>2.2558277767625785E-3</v>
      </c>
      <c r="E224" s="166">
        <f t="shared" si="43"/>
        <v>23.665224838393055</v>
      </c>
      <c r="F224" s="167">
        <f t="shared" si="44"/>
        <v>0.43763058869194121</v>
      </c>
      <c r="G224" s="167">
        <f t="shared" si="48"/>
        <v>15208.548367403764</v>
      </c>
      <c r="H224" s="167">
        <f t="shared" si="49"/>
        <v>264306.78049166547</v>
      </c>
      <c r="I224" s="168">
        <f t="shared" si="50"/>
        <v>279515.32885906921</v>
      </c>
      <c r="J224" s="168">
        <f t="shared" ref="J224:J287" si="52">J223+(I224-I223)/(1+discountDaily)^A224</f>
        <v>278945.87622828363</v>
      </c>
      <c r="K224" s="94"/>
      <c r="L224" s="265">
        <f t="shared" si="51"/>
        <v>106515.42650804277</v>
      </c>
      <c r="M224" s="265">
        <f>$G224*NonHospFrac+theModel!$H224*NonHospFrac</f>
        <v>172999.90235102645</v>
      </c>
      <c r="N224" s="266">
        <f t="shared" ref="N224:N287" si="53">L224+M224</f>
        <v>279515.32885906921</v>
      </c>
      <c r="O224" s="158"/>
      <c r="P224" s="265">
        <f t="shared" ref="P224:P287" si="54">P223+(L224-L223)/(1+discountDaily)^A224</f>
        <v>106298.42413435596</v>
      </c>
      <c r="Q224" s="265">
        <f t="shared" ref="Q224:Q287" si="55">Q223+(M224-M223)/(1+discountDaily)^B224</f>
        <v>172998.34438556433</v>
      </c>
      <c r="R224" s="266">
        <f t="shared" ref="R224:R287" si="56">P224+Q224</f>
        <v>279296.7685199203</v>
      </c>
    </row>
    <row r="225" spans="1:18" x14ac:dyDescent="0.25">
      <c r="A225" s="81">
        <v>194</v>
      </c>
      <c r="B225" s="93">
        <f t="shared" si="45"/>
        <v>1.1723226531590619E-2</v>
      </c>
      <c r="C225" s="178">
        <f t="shared" si="46"/>
        <v>1.1696780951547376E-2</v>
      </c>
      <c r="D225" s="165">
        <f t="shared" si="47"/>
        <v>2.2558277767625785E-3</v>
      </c>
      <c r="E225" s="166">
        <f t="shared" ref="E225:E288" si="57">C225+E224</f>
        <v>23.676921619344601</v>
      </c>
      <c r="F225" s="167">
        <f t="shared" ref="F225:F288" si="58">D225+F224</f>
        <v>0.4398864164687038</v>
      </c>
      <c r="G225" s="167">
        <f t="shared" si="48"/>
        <v>15286.942946617184</v>
      </c>
      <c r="H225" s="167">
        <f t="shared" si="49"/>
        <v>264437.41683831037</v>
      </c>
      <c r="I225" s="168">
        <f t="shared" si="50"/>
        <v>279724.35978492757</v>
      </c>
      <c r="J225" s="168">
        <f t="shared" si="52"/>
        <v>279153.26065991959</v>
      </c>
      <c r="K225" s="94"/>
      <c r="L225" s="265">
        <f t="shared" si="51"/>
        <v>106595.08231193751</v>
      </c>
      <c r="M225" s="265">
        <f>$G225*NonHospFrac+theModel!$H225*NonHospFrac</f>
        <v>173129.27747299001</v>
      </c>
      <c r="N225" s="266">
        <f t="shared" si="53"/>
        <v>279724.35978492751</v>
      </c>
      <c r="O225" s="158"/>
      <c r="P225" s="265">
        <f t="shared" si="54"/>
        <v>106377.45250563347</v>
      </c>
      <c r="Q225" s="265">
        <f t="shared" si="55"/>
        <v>173127.7194457032</v>
      </c>
      <c r="R225" s="266">
        <f t="shared" si="56"/>
        <v>279505.17195133667</v>
      </c>
    </row>
    <row r="226" spans="1:18" x14ac:dyDescent="0.25">
      <c r="A226" s="81">
        <v>195</v>
      </c>
      <c r="B226" s="93">
        <f t="shared" si="45"/>
        <v>1.1504231275920344E-2</v>
      </c>
      <c r="C226" s="178">
        <f t="shared" si="46"/>
        <v>1.1478279711457822E-2</v>
      </c>
      <c r="D226" s="165">
        <f t="shared" si="47"/>
        <v>2.2558277767625785E-3</v>
      </c>
      <c r="E226" s="166">
        <f t="shared" si="57"/>
        <v>23.688399899056058</v>
      </c>
      <c r="F226" s="167">
        <f t="shared" si="58"/>
        <v>0.44214224424546639</v>
      </c>
      <c r="G226" s="167">
        <f t="shared" si="48"/>
        <v>15365.337525830606</v>
      </c>
      <c r="H226" s="167">
        <f t="shared" si="49"/>
        <v>264565.61283800344</v>
      </c>
      <c r="I226" s="168">
        <f t="shared" si="50"/>
        <v>279930.95036383404</v>
      </c>
      <c r="J226" s="168">
        <f t="shared" si="52"/>
        <v>279358.21561201394</v>
      </c>
      <c r="K226" s="94"/>
      <c r="L226" s="265">
        <f t="shared" si="51"/>
        <v>106673.80816827816</v>
      </c>
      <c r="M226" s="265">
        <f>$G226*NonHospFrac+theModel!$H226*NonHospFrac</f>
        <v>173257.14219555588</v>
      </c>
      <c r="N226" s="266">
        <f t="shared" si="53"/>
        <v>279930.95036383404</v>
      </c>
      <c r="O226" s="158"/>
      <c r="P226" s="265">
        <f t="shared" si="54"/>
        <v>106455.55507062115</v>
      </c>
      <c r="Q226" s="265">
        <f t="shared" si="55"/>
        <v>173255.58410830761</v>
      </c>
      <c r="R226" s="266">
        <f t="shared" si="56"/>
        <v>279711.13917892874</v>
      </c>
    </row>
    <row r="227" spans="1:18" x14ac:dyDescent="0.25">
      <c r="A227" s="81">
        <v>196</v>
      </c>
      <c r="B227" s="93">
        <f t="shared" si="45"/>
        <v>1.128932695220271E-2</v>
      </c>
      <c r="C227" s="178">
        <f t="shared" si="46"/>
        <v>1.1263860174882977E-2</v>
      </c>
      <c r="D227" s="165">
        <f t="shared" si="47"/>
        <v>2.2558277767625785E-3</v>
      </c>
      <c r="E227" s="166">
        <f t="shared" si="57"/>
        <v>23.69966375923094</v>
      </c>
      <c r="F227" s="167">
        <f t="shared" si="58"/>
        <v>0.44439807202222897</v>
      </c>
      <c r="G227" s="167">
        <f t="shared" si="48"/>
        <v>15443.732105044028</v>
      </c>
      <c r="H227" s="167">
        <f t="shared" si="49"/>
        <v>264691.41407754633</v>
      </c>
      <c r="I227" s="168">
        <f t="shared" si="50"/>
        <v>280135.14618259034</v>
      </c>
      <c r="J227" s="168">
        <f t="shared" si="52"/>
        <v>279560.78650631953</v>
      </c>
      <c r="K227" s="94"/>
      <c r="L227" s="265">
        <f t="shared" si="51"/>
        <v>106751.62144891206</v>
      </c>
      <c r="M227" s="265">
        <f>$G227*NonHospFrac+theModel!$H227*NonHospFrac</f>
        <v>173383.52473367826</v>
      </c>
      <c r="N227" s="266">
        <f t="shared" si="53"/>
        <v>280135.14618259034</v>
      </c>
      <c r="O227" s="158"/>
      <c r="P227" s="265">
        <f t="shared" si="54"/>
        <v>106532.74913827085</v>
      </c>
      <c r="Q227" s="265">
        <f t="shared" si="55"/>
        <v>173381.9665882707</v>
      </c>
      <c r="R227" s="266">
        <f t="shared" si="56"/>
        <v>279914.71572654159</v>
      </c>
    </row>
    <row r="228" spans="1:18" x14ac:dyDescent="0.25">
      <c r="A228" s="81">
        <v>197</v>
      </c>
      <c r="B228" s="93">
        <f t="shared" si="45"/>
        <v>1.107843713995002E-2</v>
      </c>
      <c r="C228" s="178">
        <f t="shared" si="46"/>
        <v>1.1053446093726603E-2</v>
      </c>
      <c r="D228" s="165">
        <f t="shared" si="47"/>
        <v>2.2558277767625785E-3</v>
      </c>
      <c r="E228" s="166">
        <f t="shared" si="57"/>
        <v>23.710717205324666</v>
      </c>
      <c r="F228" s="167">
        <f t="shared" si="58"/>
        <v>0.44665389979899156</v>
      </c>
      <c r="G228" s="167">
        <f t="shared" si="48"/>
        <v>15522.126684257451</v>
      </c>
      <c r="H228" s="167">
        <f t="shared" si="49"/>
        <v>264814.86529215856</v>
      </c>
      <c r="I228" s="168">
        <f t="shared" si="50"/>
        <v>280336.99197641603</v>
      </c>
      <c r="J228" s="168">
        <f t="shared" si="52"/>
        <v>279761.0179142757</v>
      </c>
      <c r="K228" s="94"/>
      <c r="L228" s="265">
        <f t="shared" si="51"/>
        <v>106828.53920117256</v>
      </c>
      <c r="M228" s="265">
        <f>$G228*NonHospFrac+theModel!$H228*NonHospFrac</f>
        <v>173508.45277524344</v>
      </c>
      <c r="N228" s="266">
        <f t="shared" si="53"/>
        <v>280336.99197641597</v>
      </c>
      <c r="O228" s="158"/>
      <c r="P228" s="265">
        <f t="shared" si="54"/>
        <v>106609.0516935039</v>
      </c>
      <c r="Q228" s="265">
        <f t="shared" si="55"/>
        <v>173506.89457341988</v>
      </c>
      <c r="R228" s="266">
        <f t="shared" si="56"/>
        <v>280115.9462669238</v>
      </c>
    </row>
    <row r="229" spans="1:18" x14ac:dyDescent="0.25">
      <c r="A229" s="81">
        <v>198</v>
      </c>
      <c r="B229" s="93">
        <f t="shared" si="45"/>
        <v>1.087148684624438E-2</v>
      </c>
      <c r="C229" s="178">
        <f t="shared" si="46"/>
        <v>1.0846962644241913E-2</v>
      </c>
      <c r="D229" s="165">
        <f t="shared" si="47"/>
        <v>2.2558277767625785E-3</v>
      </c>
      <c r="E229" s="166">
        <f t="shared" si="57"/>
        <v>23.721564167968907</v>
      </c>
      <c r="F229" s="167">
        <f t="shared" si="58"/>
        <v>0.44890972757575415</v>
      </c>
      <c r="G229" s="167">
        <f t="shared" si="48"/>
        <v>15600.52126347087</v>
      </c>
      <c r="H229" s="167">
        <f t="shared" si="49"/>
        <v>264936.01038138504</v>
      </c>
      <c r="I229" s="168">
        <f t="shared" si="50"/>
        <v>280536.53164485592</v>
      </c>
      <c r="J229" s="168">
        <f t="shared" si="52"/>
        <v>279958.95357292605</v>
      </c>
      <c r="K229" s="94"/>
      <c r="L229" s="265">
        <f t="shared" si="51"/>
        <v>106904.57815394092</v>
      </c>
      <c r="M229" s="265">
        <f>$G229*NonHospFrac+theModel!$H229*NonHospFrac</f>
        <v>173631.95349091495</v>
      </c>
      <c r="N229" s="266">
        <f t="shared" si="53"/>
        <v>280536.53164485586</v>
      </c>
      <c r="O229" s="158"/>
      <c r="P229" s="265">
        <f t="shared" si="54"/>
        <v>106684.47940327693</v>
      </c>
      <c r="Q229" s="265">
        <f t="shared" si="55"/>
        <v>173630.39523436179</v>
      </c>
      <c r="R229" s="266">
        <f t="shared" si="56"/>
        <v>280314.87463763868</v>
      </c>
    </row>
    <row r="230" spans="1:18" x14ac:dyDescent="0.25">
      <c r="A230" s="81">
        <v>199</v>
      </c>
      <c r="B230" s="93">
        <f t="shared" si="45"/>
        <v>1.066840247907006E-2</v>
      </c>
      <c r="C230" s="178">
        <f t="shared" si="46"/>
        <v>1.064433640042409E-2</v>
      </c>
      <c r="D230" s="165">
        <f t="shared" si="47"/>
        <v>2.2558277767625785E-3</v>
      </c>
      <c r="E230" s="166">
        <f t="shared" si="57"/>
        <v>23.732208504369332</v>
      </c>
      <c r="F230" s="167">
        <f t="shared" si="58"/>
        <v>0.45116555535251673</v>
      </c>
      <c r="G230" s="167">
        <f t="shared" si="48"/>
        <v>15678.915842684293</v>
      </c>
      <c r="H230" s="167">
        <f t="shared" si="49"/>
        <v>265054.89242470718</v>
      </c>
      <c r="I230" s="168">
        <f t="shared" si="50"/>
        <v>280733.80826739146</v>
      </c>
      <c r="J230" s="168">
        <f t="shared" si="52"/>
        <v>280154.63640053943</v>
      </c>
      <c r="K230" s="94"/>
      <c r="L230" s="265">
        <f t="shared" si="51"/>
        <v>106979.75472359531</v>
      </c>
      <c r="M230" s="265">
        <f>$G230*NonHospFrac+theModel!$H230*NonHospFrac</f>
        <v>173754.05354379615</v>
      </c>
      <c r="N230" s="266">
        <f t="shared" si="53"/>
        <v>280733.80826739146</v>
      </c>
      <c r="O230" s="158"/>
      <c r="P230" s="265">
        <f t="shared" si="54"/>
        <v>106759.04862253449</v>
      </c>
      <c r="Q230" s="265">
        <f t="shared" si="55"/>
        <v>173752.49523414485</v>
      </c>
      <c r="R230" s="266">
        <f t="shared" si="56"/>
        <v>280511.54385667935</v>
      </c>
    </row>
    <row r="231" spans="1:18" x14ac:dyDescent="0.25">
      <c r="A231" s="81">
        <v>200</v>
      </c>
      <c r="B231" s="93">
        <f t="shared" si="45"/>
        <v>1.0469111821143967E-2</v>
      </c>
      <c r="C231" s="178">
        <f t="shared" si="46"/>
        <v>1.0445495307899797E-2</v>
      </c>
      <c r="D231" s="165">
        <f t="shared" si="47"/>
        <v>2.2558277767625785E-3</v>
      </c>
      <c r="E231" s="166">
        <f t="shared" si="57"/>
        <v>23.742653999677231</v>
      </c>
      <c r="F231" s="167">
        <f t="shared" si="58"/>
        <v>0.45342138312927932</v>
      </c>
      <c r="G231" s="167">
        <f t="shared" si="48"/>
        <v>15757.310421897715</v>
      </c>
      <c r="H231" s="167">
        <f t="shared" si="49"/>
        <v>265171.55369686184</v>
      </c>
      <c r="I231" s="168">
        <f t="shared" si="50"/>
        <v>280928.86411875958</v>
      </c>
      <c r="J231" s="168">
        <f t="shared" si="52"/>
        <v>280348.10851193726</v>
      </c>
      <c r="K231" s="94"/>
      <c r="L231" s="265">
        <f t="shared" si="51"/>
        <v>107054.08501984835</v>
      </c>
      <c r="M231" s="265">
        <f>$G231*NonHospFrac+theModel!$H231*NonHospFrac</f>
        <v>173874.77909891118</v>
      </c>
      <c r="N231" s="266">
        <f t="shared" si="53"/>
        <v>280928.86411875952</v>
      </c>
      <c r="O231" s="158"/>
      <c r="P231" s="265">
        <f t="shared" si="54"/>
        <v>106832.77540004994</v>
      </c>
      <c r="Q231" s="265">
        <f t="shared" si="55"/>
        <v>173873.22073774022</v>
      </c>
      <c r="R231" s="266">
        <f t="shared" si="56"/>
        <v>280705.99613779015</v>
      </c>
    </row>
    <row r="232" spans="1:18" x14ac:dyDescent="0.25">
      <c r="A232" s="81">
        <v>201</v>
      </c>
      <c r="B232" s="93">
        <f t="shared" si="45"/>
        <v>1.0273544004235032E-2</v>
      </c>
      <c r="C232" s="178">
        <f t="shared" si="46"/>
        <v>1.0250368658304485E-2</v>
      </c>
      <c r="D232" s="165">
        <f t="shared" si="47"/>
        <v>2.2558277767625785E-3</v>
      </c>
      <c r="E232" s="166">
        <f t="shared" si="57"/>
        <v>23.752904368335535</v>
      </c>
      <c r="F232" s="167">
        <f t="shared" si="58"/>
        <v>0.45567721090604191</v>
      </c>
      <c r="G232" s="167">
        <f t="shared" si="48"/>
        <v>15835.705001111139</v>
      </c>
      <c r="H232" s="167">
        <f t="shared" si="49"/>
        <v>265286.03568287421</v>
      </c>
      <c r="I232" s="168">
        <f t="shared" si="50"/>
        <v>281121.74068398535</v>
      </c>
      <c r="J232" s="168">
        <f t="shared" si="52"/>
        <v>280539.41123353422</v>
      </c>
      <c r="K232" s="94"/>
      <c r="L232" s="265">
        <f t="shared" si="51"/>
        <v>107127.5848514758</v>
      </c>
      <c r="M232" s="265">
        <f>$G232*NonHospFrac+theModel!$H232*NonHospFrac</f>
        <v>173994.15583250954</v>
      </c>
      <c r="N232" s="266">
        <f t="shared" si="53"/>
        <v>281121.74068398535</v>
      </c>
      <c r="O232" s="158"/>
      <c r="P232" s="265">
        <f t="shared" si="54"/>
        <v>106905.67548415705</v>
      </c>
      <c r="Q232" s="265">
        <f t="shared" si="55"/>
        <v>173992.5974213462</v>
      </c>
      <c r="R232" s="266">
        <f t="shared" si="56"/>
        <v>280898.27290550328</v>
      </c>
    </row>
    <row r="233" spans="1:18" x14ac:dyDescent="0.25">
      <c r="A233" s="81">
        <v>202</v>
      </c>
      <c r="B233" s="93">
        <f t="shared" si="45"/>
        <v>1.0081629483963284E-2</v>
      </c>
      <c r="C233" s="178">
        <f t="shared" si="46"/>
        <v>1.0058887064138331E-2</v>
      </c>
      <c r="D233" s="165">
        <f t="shared" si="47"/>
        <v>2.2558277767625785E-3</v>
      </c>
      <c r="E233" s="166">
        <f t="shared" si="57"/>
        <v>23.762963255399672</v>
      </c>
      <c r="F233" s="167">
        <f t="shared" si="58"/>
        <v>0.45793303868280449</v>
      </c>
      <c r="G233" s="167">
        <f t="shared" si="48"/>
        <v>15914.099580324557</v>
      </c>
      <c r="H233" s="167">
        <f t="shared" si="49"/>
        <v>265398.37909281038</v>
      </c>
      <c r="I233" s="168">
        <f t="shared" si="50"/>
        <v>281312.47867313493</v>
      </c>
      <c r="J233" s="168">
        <f t="shared" si="52"/>
        <v>280728.58511809836</v>
      </c>
      <c r="K233" s="94"/>
      <c r="L233" s="265">
        <f t="shared" si="51"/>
        <v>107200.26973193829</v>
      </c>
      <c r="M233" s="265">
        <f>$G233*NonHospFrac+theModel!$H233*NonHospFrac</f>
        <v>174112.20894119662</v>
      </c>
      <c r="N233" s="266">
        <f t="shared" si="53"/>
        <v>281312.47867313493</v>
      </c>
      <c r="O233" s="158"/>
      <c r="P233" s="265">
        <f t="shared" si="54"/>
        <v>106977.76432837459</v>
      </c>
      <c r="Q233" s="265">
        <f t="shared" si="55"/>
        <v>174110.65048151874</v>
      </c>
      <c r="R233" s="266">
        <f t="shared" si="56"/>
        <v>281088.41480989335</v>
      </c>
    </row>
    <row r="234" spans="1:18" x14ac:dyDescent="0.25">
      <c r="A234" s="81">
        <v>203</v>
      </c>
      <c r="B234" s="93">
        <f t="shared" si="45"/>
        <v>9.8933000150697118E-3</v>
      </c>
      <c r="C234" s="178">
        <f t="shared" si="46"/>
        <v>9.8709824340918722E-3</v>
      </c>
      <c r="D234" s="165">
        <f t="shared" si="47"/>
        <v>2.2558277767625785E-3</v>
      </c>
      <c r="E234" s="166">
        <f t="shared" si="57"/>
        <v>23.772834237833763</v>
      </c>
      <c r="F234" s="167">
        <f t="shared" si="58"/>
        <v>0.46018886645956708</v>
      </c>
      <c r="G234" s="167">
        <f t="shared" si="48"/>
        <v>15992.494159537981</v>
      </c>
      <c r="H234" s="167">
        <f t="shared" si="49"/>
        <v>265508.62387625361</v>
      </c>
      <c r="I234" s="168">
        <f t="shared" si="50"/>
        <v>281501.11803579162</v>
      </c>
      <c r="J234" s="168">
        <f t="shared" si="52"/>
        <v>280915.66995923349</v>
      </c>
      <c r="K234" s="94"/>
      <c r="L234" s="265">
        <f t="shared" si="51"/>
        <v>107272.15488489786</v>
      </c>
      <c r="M234" s="265">
        <f>$G234*NonHospFrac+theModel!$H234*NonHospFrac</f>
        <v>174228.96315089372</v>
      </c>
      <c r="N234" s="266">
        <f t="shared" si="53"/>
        <v>281501.11803579156</v>
      </c>
      <c r="O234" s="158"/>
      <c r="P234" s="265">
        <f t="shared" si="54"/>
        <v>107049.0570969252</v>
      </c>
      <c r="Q234" s="265">
        <f t="shared" si="55"/>
        <v>174227.40464413137</v>
      </c>
      <c r="R234" s="266">
        <f t="shared" si="56"/>
        <v>281276.46174105658</v>
      </c>
    </row>
    <row r="235" spans="1:18" x14ac:dyDescent="0.25">
      <c r="A235" s="81">
        <v>204</v>
      </c>
      <c r="B235" s="93">
        <f t="shared" si="45"/>
        <v>9.7084886271480864E-3</v>
      </c>
      <c r="C235" s="178">
        <f t="shared" si="46"/>
        <v>9.6865879488325819E-3</v>
      </c>
      <c r="D235" s="165">
        <f t="shared" si="47"/>
        <v>2.2558277767625785E-3</v>
      </c>
      <c r="E235" s="166">
        <f t="shared" si="57"/>
        <v>23.782520825782594</v>
      </c>
      <c r="F235" s="167">
        <f t="shared" si="58"/>
        <v>0.46244469423632967</v>
      </c>
      <c r="G235" s="167">
        <f t="shared" si="48"/>
        <v>16070.888738751401</v>
      </c>
      <c r="H235" s="167">
        <f t="shared" si="49"/>
        <v>265616.80923651066</v>
      </c>
      <c r="I235" s="168">
        <f t="shared" si="50"/>
        <v>281687.69797526207</v>
      </c>
      <c r="J235" s="168">
        <f t="shared" si="52"/>
        <v>281100.70480559132</v>
      </c>
      <c r="K235" s="94"/>
      <c r="L235" s="265">
        <f t="shared" si="51"/>
        <v>107343.25524963158</v>
      </c>
      <c r="M235" s="265">
        <f>$G235*NonHospFrac+theModel!$H235*NonHospFrac</f>
        <v>174344.44272563048</v>
      </c>
      <c r="N235" s="266">
        <f t="shared" si="53"/>
        <v>281687.69797526207</v>
      </c>
      <c r="O235" s="158"/>
      <c r="P235" s="265">
        <f t="shared" si="54"/>
        <v>107119.56867015128</v>
      </c>
      <c r="Q235" s="265">
        <f t="shared" si="55"/>
        <v>174342.88417316767</v>
      </c>
      <c r="R235" s="266">
        <f t="shared" si="56"/>
        <v>281462.45284331893</v>
      </c>
    </row>
    <row r="236" spans="1:18" x14ac:dyDescent="0.25">
      <c r="A236" s="81">
        <v>205</v>
      </c>
      <c r="B236" s="93">
        <f t="shared" si="45"/>
        <v>9.5271296008301153E-3</v>
      </c>
      <c r="C236" s="178">
        <f t="shared" si="46"/>
        <v>9.5056380372437466E-3</v>
      </c>
      <c r="D236" s="165">
        <f t="shared" si="47"/>
        <v>2.2558277767625785E-3</v>
      </c>
      <c r="E236" s="166">
        <f t="shared" si="57"/>
        <v>23.792026463819838</v>
      </c>
      <c r="F236" s="167">
        <f t="shared" si="58"/>
        <v>0.46470052201309225</v>
      </c>
      <c r="G236" s="167">
        <f t="shared" si="48"/>
        <v>16149.283317964824</v>
      </c>
      <c r="H236" s="167">
        <f t="shared" si="49"/>
        <v>265722.97364455234</v>
      </c>
      <c r="I236" s="168">
        <f t="shared" si="50"/>
        <v>281872.25696251716</v>
      </c>
      <c r="J236" s="168">
        <f t="shared" si="52"/>
        <v>281283.7279748171</v>
      </c>
      <c r="K236" s="94"/>
      <c r="L236" s="265">
        <f t="shared" si="51"/>
        <v>107413.58548634386</v>
      </c>
      <c r="M236" s="265">
        <f>$G236*NonHospFrac+theModel!$H236*NonHospFrac</f>
        <v>174458.6714761733</v>
      </c>
      <c r="N236" s="266">
        <f t="shared" si="53"/>
        <v>281872.25696251716</v>
      </c>
      <c r="O236" s="158"/>
      <c r="P236" s="265">
        <f t="shared" si="54"/>
        <v>107189.31364982917</v>
      </c>
      <c r="Q236" s="265">
        <f t="shared" si="55"/>
        <v>174457.11287934947</v>
      </c>
      <c r="R236" s="266">
        <f t="shared" si="56"/>
        <v>281646.42652917863</v>
      </c>
    </row>
    <row r="237" spans="1:18" x14ac:dyDescent="0.25">
      <c r="A237" s="81">
        <v>206</v>
      </c>
      <c r="B237" s="93">
        <f t="shared" si="45"/>
        <v>9.3491584444155094E-3</v>
      </c>
      <c r="C237" s="178">
        <f t="shared" si="46"/>
        <v>9.3280683531072432E-3</v>
      </c>
      <c r="D237" s="165">
        <f t="shared" si="47"/>
        <v>2.2558277767625785E-3</v>
      </c>
      <c r="E237" s="166">
        <f t="shared" si="57"/>
        <v>23.801354532172944</v>
      </c>
      <c r="F237" s="167">
        <f t="shared" si="58"/>
        <v>0.46695634978985484</v>
      </c>
      <c r="G237" s="167">
        <f t="shared" si="48"/>
        <v>16227.677897178244</v>
      </c>
      <c r="H237" s="167">
        <f t="shared" si="49"/>
        <v>265827.15485269437</v>
      </c>
      <c r="I237" s="168">
        <f t="shared" si="50"/>
        <v>282054.83274987258</v>
      </c>
      <c r="J237" s="168">
        <f t="shared" si="52"/>
        <v>281464.77706723486</v>
      </c>
      <c r="K237" s="94"/>
      <c r="L237" s="265">
        <f t="shared" si="51"/>
        <v>107483.15998137991</v>
      </c>
      <c r="M237" s="265">
        <f>$G237*NonHospFrac+theModel!$H237*NonHospFrac</f>
        <v>174571.67276849269</v>
      </c>
      <c r="N237" s="266">
        <f t="shared" si="53"/>
        <v>282054.83274987258</v>
      </c>
      <c r="O237" s="158"/>
      <c r="P237" s="265">
        <f t="shared" si="54"/>
        <v>107258.30636438435</v>
      </c>
      <c r="Q237" s="265">
        <f t="shared" si="55"/>
        <v>174570.11412860433</v>
      </c>
      <c r="R237" s="266">
        <f t="shared" si="56"/>
        <v>281828.42049298866</v>
      </c>
    </row>
    <row r="238" spans="1:18" x14ac:dyDescent="0.25">
      <c r="A238" s="81">
        <v>207</v>
      </c>
      <c r="B238" s="93">
        <f t="shared" si="45"/>
        <v>9.1745118709385363E-3</v>
      </c>
      <c r="C238" s="178">
        <f t="shared" si="46"/>
        <v>9.1538157522218343E-3</v>
      </c>
      <c r="D238" s="165">
        <f t="shared" si="47"/>
        <v>2.2558277767625785E-3</v>
      </c>
      <c r="E238" s="166">
        <f t="shared" si="57"/>
        <v>23.810508347925165</v>
      </c>
      <c r="F238" s="167">
        <f t="shared" si="58"/>
        <v>0.46921217756661743</v>
      </c>
      <c r="G238" s="167">
        <f t="shared" si="48"/>
        <v>16306.072476391668</v>
      </c>
      <c r="H238" s="167">
        <f t="shared" si="49"/>
        <v>265929.38990802155</v>
      </c>
      <c r="I238" s="168">
        <f t="shared" si="50"/>
        <v>282235.46238441323</v>
      </c>
      <c r="J238" s="168">
        <f t="shared" si="52"/>
        <v>281643.88897927542</v>
      </c>
      <c r="K238" s="94"/>
      <c r="L238" s="265">
        <f t="shared" si="51"/>
        <v>107551.99285234128</v>
      </c>
      <c r="M238" s="265">
        <f>$G238*NonHospFrac+theModel!$H238*NonHospFrac</f>
        <v>174683.4695320719</v>
      </c>
      <c r="N238" s="266">
        <f t="shared" si="53"/>
        <v>282235.46238441317</v>
      </c>
      <c r="O238" s="158"/>
      <c r="P238" s="265">
        <f t="shared" si="54"/>
        <v>107326.56087400834</v>
      </c>
      <c r="Q238" s="265">
        <f t="shared" si="55"/>
        <v>174681.91085037394</v>
      </c>
      <c r="R238" s="266">
        <f t="shared" si="56"/>
        <v>282008.47172438225</v>
      </c>
    </row>
    <row r="239" spans="1:18" x14ac:dyDescent="0.25">
      <c r="A239" s="81">
        <v>208</v>
      </c>
      <c r="B239" s="93">
        <f t="shared" si="45"/>
        <v>9.003127775663056E-3</v>
      </c>
      <c r="C239" s="178">
        <f t="shared" si="46"/>
        <v>8.982818269948973E-3</v>
      </c>
      <c r="D239" s="165">
        <f t="shared" si="47"/>
        <v>2.2558277767625785E-3</v>
      </c>
      <c r="E239" s="166">
        <f t="shared" si="57"/>
        <v>23.819491166195114</v>
      </c>
      <c r="F239" s="167">
        <f t="shared" si="58"/>
        <v>0.47146800534338001</v>
      </c>
      <c r="G239" s="167">
        <f t="shared" si="48"/>
        <v>16384.467055605088</v>
      </c>
      <c r="H239" s="167">
        <f t="shared" si="49"/>
        <v>266029.71516556235</v>
      </c>
      <c r="I239" s="168">
        <f t="shared" si="50"/>
        <v>282414.18222116743</v>
      </c>
      <c r="J239" s="168">
        <f t="shared" si="52"/>
        <v>281821.09991665394</v>
      </c>
      <c r="K239" s="94"/>
      <c r="L239" s="265">
        <f t="shared" si="51"/>
        <v>107620.09795310633</v>
      </c>
      <c r="M239" s="265">
        <f>$G239*NonHospFrac+theModel!$H239*NonHospFrac</f>
        <v>174794.08426806107</v>
      </c>
      <c r="N239" s="266">
        <f t="shared" si="53"/>
        <v>282414.18222116737</v>
      </c>
      <c r="O239" s="158"/>
      <c r="P239" s="265">
        <f t="shared" si="54"/>
        <v>107394.09097568046</v>
      </c>
      <c r="Q239" s="265">
        <f t="shared" si="55"/>
        <v>174792.52554576832</v>
      </c>
      <c r="R239" s="266">
        <f t="shared" si="56"/>
        <v>282186.61652144877</v>
      </c>
    </row>
    <row r="240" spans="1:18" x14ac:dyDescent="0.25">
      <c r="A240" s="81">
        <v>209</v>
      </c>
      <c r="B240" s="93">
        <f t="shared" si="45"/>
        <v>8.8349452139979325E-3</v>
      </c>
      <c r="C240" s="178">
        <f t="shared" si="46"/>
        <v>8.8150150991780207E-3</v>
      </c>
      <c r="D240" s="165">
        <f t="shared" si="47"/>
        <v>2.2558277767625785E-3</v>
      </c>
      <c r="E240" s="166">
        <f t="shared" si="57"/>
        <v>23.828306181294291</v>
      </c>
      <c r="F240" s="167">
        <f t="shared" si="58"/>
        <v>0.4737238331201426</v>
      </c>
      <c r="G240" s="167">
        <f t="shared" si="48"/>
        <v>16462.86163481851</v>
      </c>
      <c r="H240" s="167">
        <f t="shared" si="49"/>
        <v>266128.16630121641</v>
      </c>
      <c r="I240" s="168">
        <f t="shared" si="50"/>
        <v>282591.02793603489</v>
      </c>
      <c r="J240" s="168">
        <f t="shared" si="52"/>
        <v>281996.44540730037</v>
      </c>
      <c r="K240" s="94"/>
      <c r="L240" s="265">
        <f t="shared" si="51"/>
        <v>107687.48887875653</v>
      </c>
      <c r="M240" s="265">
        <f>$G240*NonHospFrac+theModel!$H240*NonHospFrac</f>
        <v>174903.53905727837</v>
      </c>
      <c r="N240" s="266">
        <f t="shared" si="53"/>
        <v>282591.02793603489</v>
      </c>
      <c r="O240" s="158"/>
      <c r="P240" s="265">
        <f t="shared" si="54"/>
        <v>107460.91020809504</v>
      </c>
      <c r="Q240" s="265">
        <f t="shared" si="55"/>
        <v>174901.9802955669</v>
      </c>
      <c r="R240" s="266">
        <f t="shared" si="56"/>
        <v>282362.89050366194</v>
      </c>
    </row>
    <row r="241" spans="1:18" x14ac:dyDescent="0.25">
      <c r="A241" s="81">
        <v>210</v>
      </c>
      <c r="B241" s="93">
        <f t="shared" si="45"/>
        <v>8.6699043798249675E-3</v>
      </c>
      <c r="C241" s="178">
        <f t="shared" si="46"/>
        <v>8.6503465687030826E-3</v>
      </c>
      <c r="D241" s="165">
        <f t="shared" si="47"/>
        <v>2.2558277767625785E-3</v>
      </c>
      <c r="E241" s="166">
        <f t="shared" si="57"/>
        <v>23.836956527862995</v>
      </c>
      <c r="F241" s="167">
        <f t="shared" si="58"/>
        <v>0.47597966089690519</v>
      </c>
      <c r="G241" s="167">
        <f t="shared" si="48"/>
        <v>16541.256214031931</v>
      </c>
      <c r="H241" s="167">
        <f t="shared" si="49"/>
        <v>266224.7783244414</v>
      </c>
      <c r="I241" s="168">
        <f t="shared" si="50"/>
        <v>282766.03453847335</v>
      </c>
      <c r="J241" s="168">
        <f t="shared" si="52"/>
        <v>282169.96031404805</v>
      </c>
      <c r="K241" s="94"/>
      <c r="L241" s="265">
        <f t="shared" si="51"/>
        <v>107754.17897041104</v>
      </c>
      <c r="M241" s="265">
        <f>$G241*NonHospFrac+theModel!$H241*NonHospFrac</f>
        <v>175011.85556806228</v>
      </c>
      <c r="N241" s="266">
        <f t="shared" si="53"/>
        <v>282766.03453847335</v>
      </c>
      <c r="O241" s="158"/>
      <c r="P241" s="265">
        <f t="shared" si="54"/>
        <v>107527.03185649682</v>
      </c>
      <c r="Q241" s="265">
        <f t="shared" si="55"/>
        <v>175010.29676807072</v>
      </c>
      <c r="R241" s="266">
        <f t="shared" si="56"/>
        <v>282537.32862456754</v>
      </c>
    </row>
    <row r="242" spans="1:18" x14ac:dyDescent="0.25">
      <c r="A242" s="81">
        <v>211</v>
      </c>
      <c r="B242" s="93">
        <f t="shared" si="45"/>
        <v>8.5079465842317313E-3</v>
      </c>
      <c r="C242" s="178">
        <f t="shared" si="46"/>
        <v>8.4887541220038092E-3</v>
      </c>
      <c r="D242" s="165">
        <f t="shared" si="47"/>
        <v>2.2558277767625785E-3</v>
      </c>
      <c r="E242" s="166">
        <f t="shared" si="57"/>
        <v>23.845445281985</v>
      </c>
      <c r="F242" s="167">
        <f t="shared" si="58"/>
        <v>0.47823548867366777</v>
      </c>
      <c r="G242" s="167">
        <f t="shared" si="48"/>
        <v>16619.650793245353</v>
      </c>
      <c r="H242" s="167">
        <f t="shared" si="49"/>
        <v>266319.58559070213</v>
      </c>
      <c r="I242" s="168">
        <f t="shared" si="50"/>
        <v>282939.23638394749</v>
      </c>
      <c r="J242" s="168">
        <f t="shared" si="52"/>
        <v>282341.67884708417</v>
      </c>
      <c r="K242" s="94"/>
      <c r="L242" s="265">
        <f t="shared" si="51"/>
        <v>107820.18131997077</v>
      </c>
      <c r="M242" s="265">
        <f>$G242*NonHospFrac+theModel!$H242*NonHospFrac</f>
        <v>175119.0550639767</v>
      </c>
      <c r="N242" s="266">
        <f t="shared" si="53"/>
        <v>282939.23638394749</v>
      </c>
      <c r="O242" s="158"/>
      <c r="P242" s="265">
        <f t="shared" si="54"/>
        <v>107592.46895742555</v>
      </c>
      <c r="Q242" s="265">
        <f t="shared" si="55"/>
        <v>175117.49622680753</v>
      </c>
      <c r="R242" s="266">
        <f t="shared" si="56"/>
        <v>282709.96518423309</v>
      </c>
    </row>
    <row r="243" spans="1:18" x14ac:dyDescent="0.25">
      <c r="A243" s="81">
        <v>212</v>
      </c>
      <c r="B243" s="93">
        <f t="shared" si="45"/>
        <v>8.3490142346416187E-3</v>
      </c>
      <c r="C243" s="178">
        <f t="shared" si="46"/>
        <v>8.3301802964225284E-3</v>
      </c>
      <c r="D243" s="165">
        <f t="shared" si="47"/>
        <v>2.2558277767625785E-3</v>
      </c>
      <c r="E243" s="166">
        <f t="shared" si="57"/>
        <v>23.853775462281423</v>
      </c>
      <c r="F243" s="167">
        <f t="shared" si="58"/>
        <v>0.48049131645043036</v>
      </c>
      <c r="G243" s="167">
        <f t="shared" si="48"/>
        <v>16698.045372458771</v>
      </c>
      <c r="H243" s="167">
        <f t="shared" si="49"/>
        <v>266412.62181368744</v>
      </c>
      <c r="I243" s="168">
        <f t="shared" si="50"/>
        <v>283110.66718614619</v>
      </c>
      <c r="J243" s="168">
        <f t="shared" si="52"/>
        <v>282511.63457616797</v>
      </c>
      <c r="K243" s="94"/>
      <c r="L243" s="265">
        <f t="shared" si="51"/>
        <v>107885.50877477386</v>
      </c>
      <c r="M243" s="265">
        <f>$G243*NonHospFrac+theModel!$H243*NonHospFrac</f>
        <v>175225.15841137234</v>
      </c>
      <c r="N243" s="266">
        <f t="shared" si="53"/>
        <v>283110.66718614619</v>
      </c>
      <c r="O243" s="158"/>
      <c r="P243" s="265">
        <f t="shared" si="54"/>
        <v>107657.23430337182</v>
      </c>
      <c r="Q243" s="265">
        <f t="shared" si="55"/>
        <v>175223.59953809311</v>
      </c>
      <c r="R243" s="266">
        <f t="shared" si="56"/>
        <v>282880.83384146495</v>
      </c>
    </row>
    <row r="244" spans="1:18" x14ac:dyDescent="0.25">
      <c r="A244" s="81">
        <v>213</v>
      </c>
      <c r="B244" s="93">
        <f t="shared" si="45"/>
        <v>8.1930508143338125E-3</v>
      </c>
      <c r="C244" s="178">
        <f t="shared" si="46"/>
        <v>8.1745687027304104E-3</v>
      </c>
      <c r="D244" s="165">
        <f t="shared" si="47"/>
        <v>2.2558277767625785E-3</v>
      </c>
      <c r="E244" s="166">
        <f t="shared" si="57"/>
        <v>23.861950030984154</v>
      </c>
      <c r="F244" s="167">
        <f t="shared" si="58"/>
        <v>0.48274714422719295</v>
      </c>
      <c r="G244" s="167">
        <f t="shared" si="48"/>
        <v>16776.439951672193</v>
      </c>
      <c r="H244" s="167">
        <f t="shared" si="49"/>
        <v>266503.92007729918</v>
      </c>
      <c r="I244" s="168">
        <f t="shared" si="50"/>
        <v>283280.36002897139</v>
      </c>
      <c r="J244" s="168">
        <f t="shared" si="52"/>
        <v>282679.86044262</v>
      </c>
      <c r="K244" s="94"/>
      <c r="L244" s="265">
        <f t="shared" si="51"/>
        <v>107950.17394216437</v>
      </c>
      <c r="M244" s="265">
        <f>$G244*NonHospFrac+theModel!$H244*NonHospFrac</f>
        <v>175330.18608680699</v>
      </c>
      <c r="N244" s="266">
        <f t="shared" si="53"/>
        <v>283280.36002897134</v>
      </c>
      <c r="O244" s="158"/>
      <c r="P244" s="265">
        <f t="shared" si="54"/>
        <v>107721.34044734597</v>
      </c>
      <c r="Q244" s="265">
        <f t="shared" si="55"/>
        <v>175328.62717845151</v>
      </c>
      <c r="R244" s="266">
        <f t="shared" si="56"/>
        <v>283049.96762579749</v>
      </c>
    </row>
    <row r="245" spans="1:18" x14ac:dyDescent="0.25">
      <c r="A245" s="81">
        <v>214</v>
      </c>
      <c r="B245" s="93">
        <f t="shared" si="45"/>
        <v>8.0400008623457992E-3</v>
      </c>
      <c r="C245" s="178">
        <f t="shared" si="46"/>
        <v>8.0218640050753239E-3</v>
      </c>
      <c r="D245" s="165">
        <f t="shared" si="47"/>
        <v>2.2558277767625785E-3</v>
      </c>
      <c r="E245" s="166">
        <f t="shared" si="57"/>
        <v>23.869971894989231</v>
      </c>
      <c r="F245" s="167">
        <f t="shared" si="58"/>
        <v>0.48500297200395553</v>
      </c>
      <c r="G245" s="167">
        <f t="shared" si="48"/>
        <v>16854.834530885619</v>
      </c>
      <c r="H245" s="167">
        <f t="shared" si="49"/>
        <v>266593.51284741663</v>
      </c>
      <c r="I245" s="168">
        <f t="shared" si="50"/>
        <v>283448.34737830225</v>
      </c>
      <c r="J245" s="168">
        <f t="shared" si="52"/>
        <v>282846.38877108629</v>
      </c>
      <c r="K245" s="94"/>
      <c r="L245" s="265">
        <f t="shared" si="51"/>
        <v>108014.18919397533</v>
      </c>
      <c r="M245" s="265">
        <f>$G245*NonHospFrac+theModel!$H245*NonHospFrac</f>
        <v>175434.15818432689</v>
      </c>
      <c r="N245" s="266">
        <f t="shared" si="53"/>
        <v>283448.34737830225</v>
      </c>
      <c r="O245" s="158"/>
      <c r="P245" s="265">
        <f t="shared" si="54"/>
        <v>107784.79970736102</v>
      </c>
      <c r="Q245" s="265">
        <f t="shared" si="55"/>
        <v>175432.59924189633</v>
      </c>
      <c r="R245" s="266">
        <f t="shared" si="56"/>
        <v>283217.39894925733</v>
      </c>
    </row>
    <row r="246" spans="1:18" x14ac:dyDescent="0.25">
      <c r="A246" s="81">
        <v>215</v>
      </c>
      <c r="B246" s="93">
        <f t="shared" si="45"/>
        <v>7.8898099537513099E-3</v>
      </c>
      <c r="C246" s="178">
        <f t="shared" si="46"/>
        <v>7.8720119013042603E-3</v>
      </c>
      <c r="D246" s="165">
        <f t="shared" si="47"/>
        <v>2.2558277767625785E-3</v>
      </c>
      <c r="E246" s="166">
        <f t="shared" si="57"/>
        <v>23.877843906890536</v>
      </c>
      <c r="F246" s="167">
        <f t="shared" si="58"/>
        <v>0.48725879978071812</v>
      </c>
      <c r="G246" s="167">
        <f t="shared" si="48"/>
        <v>16933.229110099037</v>
      </c>
      <c r="H246" s="167">
        <f t="shared" si="49"/>
        <v>266681.43198344146</v>
      </c>
      <c r="I246" s="168">
        <f t="shared" si="50"/>
        <v>283614.66109354049</v>
      </c>
      <c r="J246" s="168">
        <f t="shared" si="52"/>
        <v>283011.2512810831</v>
      </c>
      <c r="K246" s="94"/>
      <c r="L246" s="265">
        <f t="shared" si="51"/>
        <v>108077.56667092819</v>
      </c>
      <c r="M246" s="265">
        <f>$G246*NonHospFrac+theModel!$H246*NonHospFrac</f>
        <v>175537.09442261231</v>
      </c>
      <c r="N246" s="266">
        <f t="shared" si="53"/>
        <v>283614.66109354049</v>
      </c>
      <c r="O246" s="158"/>
      <c r="P246" s="265">
        <f t="shared" si="54"/>
        <v>107847.62417083204</v>
      </c>
      <c r="Q246" s="265">
        <f t="shared" si="55"/>
        <v>175535.53544707634</v>
      </c>
      <c r="R246" s="266">
        <f t="shared" si="56"/>
        <v>283383.15961790842</v>
      </c>
    </row>
    <row r="247" spans="1:18" x14ac:dyDescent="0.25">
      <c r="A247" s="81">
        <v>216</v>
      </c>
      <c r="B247" s="93">
        <f t="shared" si="45"/>
        <v>7.7424246803066985E-3</v>
      </c>
      <c r="C247" s="178">
        <f t="shared" si="46"/>
        <v>7.7249591036533706E-3</v>
      </c>
      <c r="D247" s="165">
        <f t="shared" si="47"/>
        <v>2.2558277767625785E-3</v>
      </c>
      <c r="E247" s="166">
        <f t="shared" si="57"/>
        <v>23.885568865994191</v>
      </c>
      <c r="F247" s="167">
        <f t="shared" si="58"/>
        <v>0.48951462755748071</v>
      </c>
      <c r="G247" s="167">
        <f t="shared" si="48"/>
        <v>17011.623689312459</v>
      </c>
      <c r="H247" s="167">
        <f t="shared" si="49"/>
        <v>266767.70874962729</v>
      </c>
      <c r="I247" s="168">
        <f t="shared" si="50"/>
        <v>283779.33243893972</v>
      </c>
      <c r="J247" s="168">
        <f t="shared" si="52"/>
        <v>283174.47909832536</v>
      </c>
      <c r="K247" s="94"/>
      <c r="L247" s="265">
        <f t="shared" si="51"/>
        <v>108140.31828695028</v>
      </c>
      <c r="M247" s="265">
        <f>$G247*NonHospFrac+theModel!$H247*NonHospFrac</f>
        <v>175639.01415198942</v>
      </c>
      <c r="N247" s="266">
        <f t="shared" si="53"/>
        <v>283779.33243893972</v>
      </c>
      <c r="O247" s="158"/>
      <c r="P247" s="265">
        <f t="shared" si="54"/>
        <v>107909.82569889315</v>
      </c>
      <c r="Q247" s="265">
        <f t="shared" si="55"/>
        <v>175637.45514428729</v>
      </c>
      <c r="R247" s="266">
        <f t="shared" si="56"/>
        <v>283547.28084318043</v>
      </c>
    </row>
    <row r="248" spans="1:18" x14ac:dyDescent="0.25">
      <c r="A248" s="81">
        <v>217</v>
      </c>
      <c r="B248" s="93">
        <f t="shared" si="45"/>
        <v>7.5977926314588287E-3</v>
      </c>
      <c r="C248" s="178">
        <f t="shared" si="46"/>
        <v>7.580653319798702E-3</v>
      </c>
      <c r="D248" s="165">
        <f t="shared" si="47"/>
        <v>2.2558277767625785E-3</v>
      </c>
      <c r="E248" s="166">
        <f t="shared" si="57"/>
        <v>23.89314951931399</v>
      </c>
      <c r="F248" s="167">
        <f t="shared" si="58"/>
        <v>0.49177045533424329</v>
      </c>
      <c r="G248" s="167">
        <f t="shared" si="48"/>
        <v>17090.018268525881</v>
      </c>
      <c r="H248" s="167">
        <f t="shared" si="49"/>
        <v>266852.37382619694</v>
      </c>
      <c r="I248" s="168">
        <f t="shared" si="50"/>
        <v>283942.39209472283</v>
      </c>
      <c r="J248" s="168">
        <f t="shared" si="52"/>
        <v>283336.10276584263</v>
      </c>
      <c r="K248" s="94"/>
      <c r="L248" s="265">
        <f t="shared" si="51"/>
        <v>108202.4557334112</v>
      </c>
      <c r="M248" s="265">
        <f>$G248*NonHospFrac+theModel!$H248*NonHospFrac</f>
        <v>175739.93636131159</v>
      </c>
      <c r="N248" s="266">
        <f t="shared" si="53"/>
        <v>283942.39209472277</v>
      </c>
      <c r="O248" s="158"/>
      <c r="P248" s="265">
        <f t="shared" si="54"/>
        <v>107971.41593063345</v>
      </c>
      <c r="Q248" s="265">
        <f t="shared" si="55"/>
        <v>175738.3773223531</v>
      </c>
      <c r="R248" s="266">
        <f t="shared" si="56"/>
        <v>283709.79325298656</v>
      </c>
    </row>
    <row r="249" spans="1:18" x14ac:dyDescent="0.25">
      <c r="A249" s="81">
        <v>218</v>
      </c>
      <c r="B249" s="93">
        <f t="shared" si="45"/>
        <v>7.4558623757077893E-3</v>
      </c>
      <c r="C249" s="178">
        <f t="shared" si="46"/>
        <v>7.4390432342609485E-3</v>
      </c>
      <c r="D249" s="165">
        <f t="shared" si="47"/>
        <v>2.2558277767625785E-3</v>
      </c>
      <c r="E249" s="166">
        <f t="shared" si="57"/>
        <v>23.900588562548251</v>
      </c>
      <c r="F249" s="167">
        <f t="shared" si="58"/>
        <v>0.49402628311100588</v>
      </c>
      <c r="G249" s="167">
        <f t="shared" si="48"/>
        <v>17168.412847739306</v>
      </c>
      <c r="H249" s="167">
        <f t="shared" si="49"/>
        <v>266935.45732025255</v>
      </c>
      <c r="I249" s="168">
        <f t="shared" si="50"/>
        <v>284103.87016799184</v>
      </c>
      <c r="J249" s="168">
        <f t="shared" si="52"/>
        <v>283496.1522548871</v>
      </c>
      <c r="K249" s="94"/>
      <c r="L249" s="265">
        <f t="shared" si="51"/>
        <v>108263.9904832804</v>
      </c>
      <c r="M249" s="265">
        <f>$G249*NonHospFrac+theModel!$H249*NonHospFrac</f>
        <v>175839.87968471146</v>
      </c>
      <c r="N249" s="266">
        <f t="shared" si="53"/>
        <v>284103.87016799184</v>
      </c>
      <c r="O249" s="158"/>
      <c r="P249" s="265">
        <f t="shared" si="54"/>
        <v>108032.40628725379</v>
      </c>
      <c r="Q249" s="265">
        <f t="shared" si="55"/>
        <v>175838.32061537803</v>
      </c>
      <c r="R249" s="266">
        <f t="shared" si="56"/>
        <v>283870.72690263181</v>
      </c>
    </row>
    <row r="250" spans="1:18" x14ac:dyDescent="0.25">
      <c r="A250" s="81">
        <v>219</v>
      </c>
      <c r="B250" s="93">
        <f t="shared" si="45"/>
        <v>7.3165834423176875E-3</v>
      </c>
      <c r="C250" s="178">
        <f t="shared" si="46"/>
        <v>7.3000784901575064E-3</v>
      </c>
      <c r="D250" s="165">
        <f t="shared" si="47"/>
        <v>2.2558277767625785E-3</v>
      </c>
      <c r="E250" s="166">
        <f t="shared" si="57"/>
        <v>23.907888641038408</v>
      </c>
      <c r="F250" s="167">
        <f t="shared" si="58"/>
        <v>0.49628211088776847</v>
      </c>
      <c r="G250" s="167">
        <f t="shared" si="48"/>
        <v>17246.807426952724</v>
      </c>
      <c r="H250" s="167">
        <f t="shared" si="49"/>
        <v>267016.98877648188</v>
      </c>
      <c r="I250" s="168">
        <f t="shared" si="50"/>
        <v>284263.79620343458</v>
      </c>
      <c r="J250" s="168">
        <f t="shared" si="52"/>
        <v>283654.65697563795</v>
      </c>
      <c r="K250" s="94"/>
      <c r="L250" s="265">
        <f t="shared" si="51"/>
        <v>108324.93379520701</v>
      </c>
      <c r="M250" s="265">
        <f>$G250*NonHospFrac+theModel!$H250*NonHospFrac</f>
        <v>175938.86240822758</v>
      </c>
      <c r="N250" s="266">
        <f t="shared" si="53"/>
        <v>284263.79620343458</v>
      </c>
      <c r="O250" s="158"/>
      <c r="P250" s="265">
        <f t="shared" si="54"/>
        <v>108092.80797614589</v>
      </c>
      <c r="Q250" s="265">
        <f t="shared" si="55"/>
        <v>175937.30330937312</v>
      </c>
      <c r="R250" s="266">
        <f t="shared" si="56"/>
        <v>284030.11128551903</v>
      </c>
    </row>
    <row r="251" spans="1:18" x14ac:dyDescent="0.25">
      <c r="A251" s="81">
        <v>220</v>
      </c>
      <c r="B251" s="93">
        <f t="shared" si="45"/>
        <v>7.1799063033691655E-3</v>
      </c>
      <c r="C251" s="178">
        <f t="shared" si="46"/>
        <v>7.1637096712954722E-3</v>
      </c>
      <c r="D251" s="165">
        <f t="shared" si="47"/>
        <v>2.2558277767625785E-3</v>
      </c>
      <c r="E251" s="166">
        <f t="shared" si="57"/>
        <v>23.915052350709704</v>
      </c>
      <c r="F251" s="167">
        <f t="shared" si="58"/>
        <v>0.49853793866453106</v>
      </c>
      <c r="G251" s="167">
        <f t="shared" si="48"/>
        <v>17325.202006166146</v>
      </c>
      <c r="H251" s="167">
        <f t="shared" si="49"/>
        <v>267096.99718766444</v>
      </c>
      <c r="I251" s="168">
        <f t="shared" si="50"/>
        <v>284422.1991938306</v>
      </c>
      <c r="J251" s="168">
        <f t="shared" si="52"/>
        <v>283811.64578770491</v>
      </c>
      <c r="K251" s="94"/>
      <c r="L251" s="265">
        <f t="shared" si="51"/>
        <v>108385.29671752345</v>
      </c>
      <c r="M251" s="265">
        <f>$G251*NonHospFrac+theModel!$H251*NonHospFrac</f>
        <v>176036.90247630709</v>
      </c>
      <c r="N251" s="266">
        <f t="shared" si="53"/>
        <v>284422.19919383054</v>
      </c>
      <c r="O251" s="158"/>
      <c r="P251" s="265">
        <f t="shared" si="54"/>
        <v>108152.63199489489</v>
      </c>
      <c r="Q251" s="265">
        <f t="shared" si="55"/>
        <v>176035.34334875896</v>
      </c>
      <c r="R251" s="266">
        <f t="shared" si="56"/>
        <v>284187.97534365387</v>
      </c>
    </row>
    <row r="252" spans="1:18" x14ac:dyDescent="0.25">
      <c r="A252" s="81">
        <v>221</v>
      </c>
      <c r="B252" s="93">
        <f t="shared" si="45"/>
        <v>7.0457823561471391E-3</v>
      </c>
      <c r="C252" s="178">
        <f t="shared" si="46"/>
        <v>7.0298882845991183E-3</v>
      </c>
      <c r="D252" s="165">
        <f t="shared" si="47"/>
        <v>2.2558277767625785E-3</v>
      </c>
      <c r="E252" s="166">
        <f t="shared" si="57"/>
        <v>23.922082238994303</v>
      </c>
      <c r="F252" s="167">
        <f t="shared" si="58"/>
        <v>0.50079376644129359</v>
      </c>
      <c r="G252" s="167">
        <f t="shared" si="48"/>
        <v>17403.596585379568</v>
      </c>
      <c r="H252" s="167">
        <f t="shared" si="49"/>
        <v>267175.51100498106</v>
      </c>
      <c r="I252" s="168">
        <f t="shared" si="50"/>
        <v>284579.10759036063</v>
      </c>
      <c r="J252" s="168">
        <f t="shared" si="52"/>
        <v>283967.14701043448</v>
      </c>
      <c r="K252" s="94"/>
      <c r="L252" s="265">
        <f t="shared" si="51"/>
        <v>108445.09009217417</v>
      </c>
      <c r="M252" s="265">
        <f>$G252*NonHospFrac+theModel!$H252*NonHospFrac</f>
        <v>176134.01749818644</v>
      </c>
      <c r="N252" s="266">
        <f t="shared" si="53"/>
        <v>284579.10759036063</v>
      </c>
      <c r="O252" s="158"/>
      <c r="P252" s="265">
        <f t="shared" si="54"/>
        <v>108211.88913520692</v>
      </c>
      <c r="Q252" s="265">
        <f t="shared" si="55"/>
        <v>176132.45834274631</v>
      </c>
      <c r="R252" s="266">
        <f t="shared" si="56"/>
        <v>284344.34747795324</v>
      </c>
    </row>
    <row r="253" spans="1:18" x14ac:dyDescent="0.25">
      <c r="A253" s="81">
        <v>222</v>
      </c>
      <c r="B253" s="93">
        <f t="shared" si="45"/>
        <v>6.9141639058575627E-3</v>
      </c>
      <c r="C253" s="178">
        <f t="shared" si="46"/>
        <v>6.8985667428656397E-3</v>
      </c>
      <c r="D253" s="165">
        <f t="shared" si="47"/>
        <v>2.2558277767625785E-3</v>
      </c>
      <c r="E253" s="166">
        <f t="shared" si="57"/>
        <v>23.928980805737169</v>
      </c>
      <c r="F253" s="167">
        <f t="shared" si="58"/>
        <v>0.50304959421805617</v>
      </c>
      <c r="G253" s="167">
        <f t="shared" si="48"/>
        <v>17481.991164592986</v>
      </c>
      <c r="H253" s="167">
        <f t="shared" si="49"/>
        <v>267252.55814813165</v>
      </c>
      <c r="I253" s="168">
        <f t="shared" si="50"/>
        <v>284734.54931272462</v>
      </c>
      <c r="J253" s="168">
        <f t="shared" si="52"/>
        <v>284121.18843302474</v>
      </c>
      <c r="K253" s="94"/>
      <c r="L253" s="265">
        <f t="shared" si="51"/>
        <v>108504.32455857117</v>
      </c>
      <c r="M253" s="265">
        <f>$G253*NonHospFrac+theModel!$H253*NonHospFrac</f>
        <v>176230.22475415343</v>
      </c>
      <c r="N253" s="266">
        <f t="shared" si="53"/>
        <v>284734.54931272462</v>
      </c>
      <c r="O253" s="158"/>
      <c r="P253" s="265">
        <f t="shared" si="54"/>
        <v>108270.58998676337</v>
      </c>
      <c r="Q253" s="265">
        <f t="shared" si="55"/>
        <v>176228.66557159819</v>
      </c>
      <c r="R253" s="266">
        <f t="shared" si="56"/>
        <v>284499.25555836153</v>
      </c>
    </row>
    <row r="254" spans="1:18" x14ac:dyDescent="0.25">
      <c r="A254" s="81">
        <v>223</v>
      </c>
      <c r="B254" s="93">
        <f t="shared" si="45"/>
        <v>6.7850041486670664E-3</v>
      </c>
      <c r="C254" s="178">
        <f t="shared" si="46"/>
        <v>6.769698347843054E-3</v>
      </c>
      <c r="D254" s="165">
        <f t="shared" si="47"/>
        <v>2.2558277767625785E-3</v>
      </c>
      <c r="E254" s="166">
        <f t="shared" si="57"/>
        <v>23.935750504085011</v>
      </c>
      <c r="F254" s="167">
        <f t="shared" si="58"/>
        <v>0.50530542199481876</v>
      </c>
      <c r="G254" s="167">
        <f t="shared" si="48"/>
        <v>17560.385743806408</v>
      </c>
      <c r="H254" s="167">
        <f t="shared" si="49"/>
        <v>267328.16601526312</v>
      </c>
      <c r="I254" s="168">
        <f t="shared" si="50"/>
        <v>284888.55175906955</v>
      </c>
      <c r="J254" s="168">
        <f t="shared" si="52"/>
        <v>284273.79732444946</v>
      </c>
      <c r="K254" s="94"/>
      <c r="L254" s="265">
        <f t="shared" si="51"/>
        <v>108563.01055737727</v>
      </c>
      <c r="M254" s="265">
        <f>$G254*NonHospFrac+theModel!$H254*NonHospFrac</f>
        <v>176325.54120169225</v>
      </c>
      <c r="N254" s="266">
        <f t="shared" si="53"/>
        <v>284888.55175906955</v>
      </c>
      <c r="O254" s="158"/>
      <c r="P254" s="265">
        <f t="shared" si="54"/>
        <v>108328.74494100282</v>
      </c>
      <c r="Q254" s="265">
        <f t="shared" si="55"/>
        <v>176323.98199277479</v>
      </c>
      <c r="R254" s="266">
        <f t="shared" si="56"/>
        <v>284652.72693377762</v>
      </c>
    </row>
    <row r="255" spans="1:18" x14ac:dyDescent="0.25">
      <c r="A255" s="81">
        <v>224</v>
      </c>
      <c r="B255" s="93">
        <f t="shared" si="45"/>
        <v>6.6582571550593619E-3</v>
      </c>
      <c r="C255" s="178">
        <f t="shared" si="46"/>
        <v>6.6432372736241509E-3</v>
      </c>
      <c r="D255" s="165">
        <f t="shared" si="47"/>
        <v>2.2558277767625785E-3</v>
      </c>
      <c r="E255" s="166">
        <f t="shared" si="57"/>
        <v>23.942393741358636</v>
      </c>
      <c r="F255" s="167">
        <f t="shared" si="58"/>
        <v>0.50756124977158135</v>
      </c>
      <c r="G255" s="167">
        <f t="shared" si="48"/>
        <v>17638.78032301983</v>
      </c>
      <c r="H255" s="167">
        <f t="shared" si="49"/>
        <v>267402.36149271257</v>
      </c>
      <c r="I255" s="168">
        <f t="shared" si="50"/>
        <v>285041.14181573241</v>
      </c>
      <c r="J255" s="168">
        <f t="shared" si="52"/>
        <v>284425.00044319709</v>
      </c>
      <c r="K255" s="94"/>
      <c r="L255" s="265">
        <f t="shared" si="51"/>
        <v>108621.15833421897</v>
      </c>
      <c r="M255" s="265">
        <f>$G255*NonHospFrac+theModel!$H255*NonHospFrac</f>
        <v>176419.98348151339</v>
      </c>
      <c r="N255" s="266">
        <f t="shared" si="53"/>
        <v>285041.14181573235</v>
      </c>
      <c r="O255" s="158"/>
      <c r="P255" s="265">
        <f t="shared" si="54"/>
        <v>108386.36419483226</v>
      </c>
      <c r="Q255" s="265">
        <f t="shared" si="55"/>
        <v>176418.42424696343</v>
      </c>
      <c r="R255" s="266">
        <f t="shared" si="56"/>
        <v>284804.78844179568</v>
      </c>
    </row>
    <row r="256" spans="1:18" x14ac:dyDescent="0.25">
      <c r="A256" s="81">
        <v>225</v>
      </c>
      <c r="B256" s="93">
        <f t="shared" si="45"/>
        <v>6.5338778535026258E-3</v>
      </c>
      <c r="C256" s="178">
        <f t="shared" si="46"/>
        <v>6.5191385503507206E-3</v>
      </c>
      <c r="D256" s="165">
        <f t="shared" si="47"/>
        <v>2.2558277767625785E-3</v>
      </c>
      <c r="E256" s="166">
        <f t="shared" si="57"/>
        <v>23.948912879908988</v>
      </c>
      <c r="F256" s="167">
        <f t="shared" si="58"/>
        <v>0.50981707754834393</v>
      </c>
      <c r="G256" s="167">
        <f t="shared" si="48"/>
        <v>17717.174902233251</v>
      </c>
      <c r="H256" s="167">
        <f t="shared" si="49"/>
        <v>267475.17096456804</v>
      </c>
      <c r="I256" s="168">
        <f t="shared" si="50"/>
        <v>285192.34586680128</v>
      </c>
      <c r="J256" s="168">
        <f t="shared" si="52"/>
        <v>284574.8240468275</v>
      </c>
      <c r="K256" s="94"/>
      <c r="L256" s="265">
        <f t="shared" si="51"/>
        <v>108678.7779433298</v>
      </c>
      <c r="M256" s="265">
        <f>$G256*NonHospFrac+theModel!$H256*NonHospFrac</f>
        <v>176513.56792347148</v>
      </c>
      <c r="N256" s="266">
        <f t="shared" si="53"/>
        <v>285192.34586680128</v>
      </c>
      <c r="O256" s="158"/>
      <c r="P256" s="265">
        <f t="shared" si="54"/>
        <v>108443.45775426891</v>
      </c>
      <c r="Q256" s="265">
        <f t="shared" si="55"/>
        <v>176512.00866399633</v>
      </c>
      <c r="R256" s="266">
        <f t="shared" si="56"/>
        <v>284955.46641826525</v>
      </c>
    </row>
    <row r="257" spans="1:18" x14ac:dyDescent="0.25">
      <c r="A257" s="81">
        <v>226</v>
      </c>
      <c r="B257" s="93">
        <f t="shared" si="45"/>
        <v>6.4118220144219517E-3</v>
      </c>
      <c r="C257" s="178">
        <f t="shared" si="46"/>
        <v>6.3973580482221612E-3</v>
      </c>
      <c r="D257" s="165">
        <f t="shared" si="47"/>
        <v>2.2558277767625785E-3</v>
      </c>
      <c r="E257" s="166">
        <f t="shared" si="57"/>
        <v>23.95531023795721</v>
      </c>
      <c r="F257" s="167">
        <f t="shared" si="58"/>
        <v>0.51207290532510652</v>
      </c>
      <c r="G257" s="167">
        <f t="shared" si="48"/>
        <v>17795.569481446673</v>
      </c>
      <c r="H257" s="167">
        <f t="shared" si="49"/>
        <v>267546.62032205035</v>
      </c>
      <c r="I257" s="168">
        <f t="shared" si="50"/>
        <v>285342.18980349705</v>
      </c>
      <c r="J257" s="168">
        <f t="shared" si="52"/>
        <v>284723.29390134913</v>
      </c>
      <c r="K257" s="94"/>
      <c r="L257" s="265">
        <f t="shared" si="51"/>
        <v>108735.87925112547</v>
      </c>
      <c r="M257" s="265">
        <f>$G257*NonHospFrac+theModel!$H257*NonHospFrac</f>
        <v>176606.31055237152</v>
      </c>
      <c r="N257" s="266">
        <f t="shared" si="53"/>
        <v>285342.18980349699</v>
      </c>
      <c r="O257" s="158"/>
      <c r="P257" s="265">
        <f t="shared" si="54"/>
        <v>108500.0354380135</v>
      </c>
      <c r="Q257" s="265">
        <f t="shared" si="55"/>
        <v>176604.75126865681</v>
      </c>
      <c r="R257" s="266">
        <f t="shared" si="56"/>
        <v>285104.7867066703</v>
      </c>
    </row>
    <row r="258" spans="1:18" x14ac:dyDescent="0.25">
      <c r="A258" s="81">
        <v>227</v>
      </c>
      <c r="B258" s="93">
        <f t="shared" si="45"/>
        <v>6.292046234471195E-3</v>
      </c>
      <c r="C258" s="178">
        <f t="shared" si="46"/>
        <v>6.2778524618028004E-3</v>
      </c>
      <c r="D258" s="165">
        <f t="shared" si="47"/>
        <v>2.2558277767625785E-3</v>
      </c>
      <c r="E258" s="166">
        <f t="shared" si="57"/>
        <v>23.961588090419013</v>
      </c>
      <c r="F258" s="167">
        <f t="shared" si="58"/>
        <v>0.51432873310186911</v>
      </c>
      <c r="G258" s="167">
        <f t="shared" si="48"/>
        <v>17873.964060660095</v>
      </c>
      <c r="H258" s="167">
        <f t="shared" si="49"/>
        <v>267616.73497272079</v>
      </c>
      <c r="I258" s="168">
        <f t="shared" si="50"/>
        <v>285490.69903338089</v>
      </c>
      <c r="J258" s="168">
        <f t="shared" si="52"/>
        <v>284870.43529042136</v>
      </c>
      <c r="K258" s="94"/>
      <c r="L258" s="265">
        <f t="shared" si="51"/>
        <v>108792.47193971265</v>
      </c>
      <c r="M258" s="265">
        <f>$G258*NonHospFrac+theModel!$H258*NonHospFrac</f>
        <v>176698.22709366822</v>
      </c>
      <c r="N258" s="266">
        <f t="shared" si="53"/>
        <v>285490.69903338084</v>
      </c>
      <c r="O258" s="158"/>
      <c r="P258" s="265">
        <f t="shared" si="54"/>
        <v>108556.10688095722</v>
      </c>
      <c r="Q258" s="265">
        <f t="shared" si="55"/>
        <v>176696.66778637862</v>
      </c>
      <c r="R258" s="266">
        <f t="shared" si="56"/>
        <v>285252.77466733585</v>
      </c>
    </row>
    <row r="259" spans="1:18" x14ac:dyDescent="0.25">
      <c r="A259" s="81">
        <v>228</v>
      </c>
      <c r="B259" s="93">
        <f t="shared" si="45"/>
        <v>6.1745079210986714E-3</v>
      </c>
      <c r="C259" s="178">
        <f t="shared" si="46"/>
        <v>6.1605792946224161E-3</v>
      </c>
      <c r="D259" s="165">
        <f t="shared" si="47"/>
        <v>2.2558277767625785E-3</v>
      </c>
      <c r="E259" s="166">
        <f t="shared" si="57"/>
        <v>23.967748669713636</v>
      </c>
      <c r="F259" s="167">
        <f t="shared" si="58"/>
        <v>0.51658456087863169</v>
      </c>
      <c r="G259" s="167">
        <f t="shared" si="48"/>
        <v>17952.358639873517</v>
      </c>
      <c r="H259" s="167">
        <f t="shared" si="49"/>
        <v>267685.53984951548</v>
      </c>
      <c r="I259" s="168">
        <f t="shared" si="50"/>
        <v>285637.89848938899</v>
      </c>
      <c r="J259" s="168">
        <f t="shared" si="52"/>
        <v>285016.27302438422</v>
      </c>
      <c r="K259" s="94"/>
      <c r="L259" s="265">
        <f t="shared" si="51"/>
        <v>108848.56551033167</v>
      </c>
      <c r="M259" s="265">
        <f>$G259*NonHospFrac+theModel!$H259*NonHospFrac</f>
        <v>176789.3329790573</v>
      </c>
      <c r="N259" s="266">
        <f t="shared" si="53"/>
        <v>285637.89848938899</v>
      </c>
      <c r="O259" s="158"/>
      <c r="P259" s="265">
        <f t="shared" si="54"/>
        <v>108611.68153762248</v>
      </c>
      <c r="Q259" s="265">
        <f t="shared" si="55"/>
        <v>176787.77364883723</v>
      </c>
      <c r="R259" s="266">
        <f t="shared" si="56"/>
        <v>285399.4551864597</v>
      </c>
    </row>
    <row r="260" spans="1:18" x14ac:dyDescent="0.25">
      <c r="A260" s="81">
        <v>229</v>
      </c>
      <c r="B260" s="93">
        <f t="shared" si="45"/>
        <v>6.0591652774011047E-3</v>
      </c>
      <c r="C260" s="178">
        <f t="shared" si="46"/>
        <v>6.045496844064348E-3</v>
      </c>
      <c r="D260" s="165">
        <f t="shared" si="47"/>
        <v>2.2558277767625785E-3</v>
      </c>
      <c r="E260" s="166">
        <f t="shared" si="57"/>
        <v>23.973794166557699</v>
      </c>
      <c r="F260" s="167">
        <f t="shared" si="58"/>
        <v>0.51884038865539428</v>
      </c>
      <c r="G260" s="167">
        <f t="shared" si="48"/>
        <v>18030.753219086935</v>
      </c>
      <c r="H260" s="167">
        <f t="shared" si="49"/>
        <v>267753.05941961199</v>
      </c>
      <c r="I260" s="168">
        <f t="shared" si="50"/>
        <v>285783.8126386989</v>
      </c>
      <c r="J260" s="168">
        <f t="shared" si="52"/>
        <v>285160.83144911926</v>
      </c>
      <c r="K260" s="94"/>
      <c r="L260" s="265">
        <f t="shared" si="51"/>
        <v>108904.16928673544</v>
      </c>
      <c r="M260" s="265">
        <f>$G260*NonHospFrac+theModel!$H260*NonHospFrac</f>
        <v>176879.64335196349</v>
      </c>
      <c r="N260" s="266">
        <f t="shared" si="53"/>
        <v>285783.81263869896</v>
      </c>
      <c r="O260" s="158"/>
      <c r="P260" s="265">
        <f t="shared" si="54"/>
        <v>108666.7686855397</v>
      </c>
      <c r="Q260" s="265">
        <f t="shared" si="55"/>
        <v>176878.0839994378</v>
      </c>
      <c r="R260" s="266">
        <f t="shared" si="56"/>
        <v>285544.85268497752</v>
      </c>
    </row>
    <row r="261" spans="1:18" x14ac:dyDescent="0.25">
      <c r="A261" s="81">
        <v>230</v>
      </c>
      <c r="B261" s="93">
        <f t="shared" si="45"/>
        <v>5.9459772872605746E-3</v>
      </c>
      <c r="C261" s="178">
        <f t="shared" si="46"/>
        <v>5.9325641865359728E-3</v>
      </c>
      <c r="D261" s="165">
        <f t="shared" si="47"/>
        <v>2.2558277767625785E-3</v>
      </c>
      <c r="E261" s="166">
        <f t="shared" si="57"/>
        <v>23.979726730744236</v>
      </c>
      <c r="F261" s="167">
        <f t="shared" si="58"/>
        <v>0.52109621643215687</v>
      </c>
      <c r="G261" s="167">
        <f t="shared" si="48"/>
        <v>18109.147798300361</v>
      </c>
      <c r="H261" s="167">
        <f t="shared" si="49"/>
        <v>267819.31769312988</v>
      </c>
      <c r="I261" s="168">
        <f t="shared" si="50"/>
        <v>285928.46549143025</v>
      </c>
      <c r="J261" s="168">
        <f t="shared" si="52"/>
        <v>285304.13445474458</v>
      </c>
      <c r="K261" s="94"/>
      <c r="L261" s="265">
        <f t="shared" si="51"/>
        <v>108959.29241850489</v>
      </c>
      <c r="M261" s="265">
        <f>$G261*NonHospFrac+theModel!$H261*NonHospFrac</f>
        <v>176969.17307292533</v>
      </c>
      <c r="N261" s="266">
        <f t="shared" si="53"/>
        <v>285928.46549143025</v>
      </c>
      <c r="O261" s="158"/>
      <c r="P261" s="265">
        <f t="shared" si="54"/>
        <v>108721.37742856058</v>
      </c>
      <c r="Q261" s="265">
        <f t="shared" si="55"/>
        <v>176967.61369869992</v>
      </c>
      <c r="R261" s="266">
        <f t="shared" si="56"/>
        <v>285688.99112726049</v>
      </c>
    </row>
    <row r="262" spans="1:18" x14ac:dyDescent="0.25">
      <c r="A262" s="81">
        <v>231</v>
      </c>
      <c r="B262" s="93">
        <f t="shared" si="45"/>
        <v>5.8349037007590799E-3</v>
      </c>
      <c r="C262" s="178">
        <f t="shared" si="46"/>
        <v>5.8217411629161728E-3</v>
      </c>
      <c r="D262" s="165">
        <f t="shared" si="47"/>
        <v>2.2558277767625785E-3</v>
      </c>
      <c r="E262" s="166">
        <f t="shared" si="57"/>
        <v>23.985548471907151</v>
      </c>
      <c r="F262" s="167">
        <f t="shared" si="58"/>
        <v>0.52335204420891945</v>
      </c>
      <c r="G262" s="167">
        <f t="shared" si="48"/>
        <v>18187.542377513782</v>
      </c>
      <c r="H262" s="167">
        <f t="shared" si="49"/>
        <v>267884.3382316684</v>
      </c>
      <c r="I262" s="168">
        <f t="shared" si="50"/>
        <v>286071.88060918218</v>
      </c>
      <c r="J262" s="168">
        <f t="shared" si="52"/>
        <v>285446.20548414619</v>
      </c>
      <c r="K262" s="94"/>
      <c r="L262" s="265">
        <f t="shared" si="51"/>
        <v>109013.94388430251</v>
      </c>
      <c r="M262" s="265">
        <f>$G262*NonHospFrac+theModel!$H262*NonHospFrac</f>
        <v>177057.93672487966</v>
      </c>
      <c r="N262" s="266">
        <f t="shared" si="53"/>
        <v>286071.88060918218</v>
      </c>
      <c r="O262" s="158"/>
      <c r="P262" s="265">
        <f t="shared" si="54"/>
        <v>108775.51670010937</v>
      </c>
      <c r="Q262" s="265">
        <f t="shared" si="55"/>
        <v>177056.37732954207</v>
      </c>
      <c r="R262" s="266">
        <f t="shared" si="56"/>
        <v>285831.89402965142</v>
      </c>
    </row>
    <row r="263" spans="1:18" x14ac:dyDescent="0.25">
      <c r="A263" s="81">
        <v>232</v>
      </c>
      <c r="B263" s="93">
        <f t="shared" si="45"/>
        <v>5.7259050198655683E-3</v>
      </c>
      <c r="C263" s="178">
        <f t="shared" si="46"/>
        <v>5.7129883642746508E-3</v>
      </c>
      <c r="D263" s="165">
        <f t="shared" si="47"/>
        <v>2.2558277767625785E-3</v>
      </c>
      <c r="E263" s="166">
        <f t="shared" si="57"/>
        <v>23.991261460271424</v>
      </c>
      <c r="F263" s="167">
        <f t="shared" si="58"/>
        <v>0.52560787198568204</v>
      </c>
      <c r="G263" s="167">
        <f t="shared" si="48"/>
        <v>18265.936956727204</v>
      </c>
      <c r="H263" s="167">
        <f t="shared" si="49"/>
        <v>267948.14415668527</v>
      </c>
      <c r="I263" s="168">
        <f t="shared" si="50"/>
        <v>286214.08111341245</v>
      </c>
      <c r="J263" s="168">
        <f t="shared" si="52"/>
        <v>285587.06754135108</v>
      </c>
      <c r="K263" s="94"/>
      <c r="L263" s="265">
        <f t="shared" si="51"/>
        <v>109068.13249506519</v>
      </c>
      <c r="M263" s="265">
        <f>$G263*NonHospFrac+theModel!$H263*NonHospFrac</f>
        <v>177145.94861834729</v>
      </c>
      <c r="N263" s="266">
        <f t="shared" si="53"/>
        <v>286214.08111341251</v>
      </c>
      <c r="O263" s="158"/>
      <c r="P263" s="265">
        <f t="shared" si="54"/>
        <v>108829.1952663734</v>
      </c>
      <c r="Q263" s="265">
        <f t="shared" si="55"/>
        <v>177144.38920246737</v>
      </c>
      <c r="R263" s="266">
        <f t="shared" si="56"/>
        <v>285973.58446884074</v>
      </c>
    </row>
    <row r="264" spans="1:18" x14ac:dyDescent="0.25">
      <c r="A264" s="81">
        <v>233</v>
      </c>
      <c r="B264" s="93">
        <f t="shared" si="45"/>
        <v>5.6189424843903612E-3</v>
      </c>
      <c r="C264" s="178">
        <f t="shared" si="46"/>
        <v>5.6062671178580417E-3</v>
      </c>
      <c r="D264" s="165">
        <f t="shared" si="47"/>
        <v>2.2558277767625785E-3</v>
      </c>
      <c r="E264" s="166">
        <f t="shared" si="57"/>
        <v>23.996867727389283</v>
      </c>
      <c r="F264" s="167">
        <f t="shared" si="58"/>
        <v>0.52786369976244463</v>
      </c>
      <c r="G264" s="167">
        <f t="shared" si="48"/>
        <v>18344.331535940622</v>
      </c>
      <c r="H264" s="167">
        <f t="shared" si="49"/>
        <v>268010.7581577191</v>
      </c>
      <c r="I264" s="168">
        <f t="shared" si="50"/>
        <v>286355.08969365974</v>
      </c>
      <c r="J264" s="168">
        <f t="shared" si="52"/>
        <v>285726.74319974298</v>
      </c>
      <c r="K264" s="94"/>
      <c r="L264" s="265">
        <f t="shared" si="51"/>
        <v>109121.86689713765</v>
      </c>
      <c r="M264" s="265">
        <f>$G264*NonHospFrac+theModel!$H264*NonHospFrac</f>
        <v>177233.22279652205</v>
      </c>
      <c r="N264" s="266">
        <f t="shared" si="53"/>
        <v>286355.08969365968</v>
      </c>
      <c r="O264" s="158"/>
      <c r="P264" s="265">
        <f t="shared" si="54"/>
        <v>108882.42172943403</v>
      </c>
      <c r="Q264" s="265">
        <f t="shared" si="55"/>
        <v>177231.66336065251</v>
      </c>
      <c r="R264" s="266">
        <f t="shared" si="56"/>
        <v>286114.08509008656</v>
      </c>
    </row>
    <row r="265" spans="1:18" x14ac:dyDescent="0.25">
      <c r="A265" s="81">
        <v>234</v>
      </c>
      <c r="B265" s="93">
        <f t="shared" si="45"/>
        <v>5.5139780582019121E-3</v>
      </c>
      <c r="C265" s="178">
        <f t="shared" si="46"/>
        <v>5.5015394733377611E-3</v>
      </c>
      <c r="D265" s="165">
        <f t="shared" si="47"/>
        <v>2.2558277767625785E-3</v>
      </c>
      <c r="E265" s="166">
        <f t="shared" si="57"/>
        <v>24.002369266862623</v>
      </c>
      <c r="F265" s="167">
        <f t="shared" si="58"/>
        <v>0.53011952753920721</v>
      </c>
      <c r="G265" s="167">
        <f t="shared" si="48"/>
        <v>18422.726115154048</v>
      </c>
      <c r="H265" s="167">
        <f t="shared" si="49"/>
        <v>268072.20250045735</v>
      </c>
      <c r="I265" s="168">
        <f t="shared" si="50"/>
        <v>286494.9286156114</v>
      </c>
      <c r="J265" s="168">
        <f t="shared" si="52"/>
        <v>285865.25461012364</v>
      </c>
      <c r="K265" s="94"/>
      <c r="L265" s="265">
        <f t="shared" si="51"/>
        <v>109175.15557534684</v>
      </c>
      <c r="M265" s="265">
        <f>$G265*NonHospFrac+theModel!$H265*NonHospFrac</f>
        <v>177319.77304026455</v>
      </c>
      <c r="N265" s="266">
        <f t="shared" si="53"/>
        <v>286494.9286156114</v>
      </c>
      <c r="O265" s="158"/>
      <c r="P265" s="265">
        <f t="shared" si="54"/>
        <v>108935.20453033855</v>
      </c>
      <c r="Q265" s="265">
        <f t="shared" si="55"/>
        <v>177318.21358494155</v>
      </c>
      <c r="R265" s="266">
        <f t="shared" si="56"/>
        <v>286253.4181152801</v>
      </c>
    </row>
    <row r="266" spans="1:18" x14ac:dyDescent="0.25">
      <c r="A266" s="81">
        <v>235</v>
      </c>
      <c r="B266" s="93">
        <f t="shared" si="45"/>
        <v>5.4109744157010845E-3</v>
      </c>
      <c r="C266" s="178">
        <f t="shared" si="46"/>
        <v>5.3987681893147938E-3</v>
      </c>
      <c r="D266" s="165">
        <f t="shared" si="47"/>
        <v>2.2558277767625785E-3</v>
      </c>
      <c r="E266" s="166">
        <f t="shared" si="57"/>
        <v>24.007768035051939</v>
      </c>
      <c r="F266" s="167">
        <f t="shared" si="58"/>
        <v>0.5323753553159698</v>
      </c>
      <c r="G266" s="167">
        <f t="shared" si="48"/>
        <v>18501.12069436747</v>
      </c>
      <c r="H266" s="167">
        <f t="shared" si="49"/>
        <v>268132.49903465394</v>
      </c>
      <c r="I266" s="168">
        <f t="shared" si="50"/>
        <v>286633.61972902139</v>
      </c>
      <c r="J266" s="168">
        <f t="shared" si="52"/>
        <v>286002.62350862392</v>
      </c>
      <c r="K266" s="94"/>
      <c r="L266" s="265">
        <f t="shared" si="51"/>
        <v>109228.00685601914</v>
      </c>
      <c r="M266" s="265">
        <f>$G266*NonHospFrac+theModel!$H266*NonHospFrac</f>
        <v>177405.61287300225</v>
      </c>
      <c r="N266" s="266">
        <f t="shared" si="53"/>
        <v>286633.61972902139</v>
      </c>
      <c r="O266" s="158"/>
      <c r="P266" s="265">
        <f t="shared" si="54"/>
        <v>108987.55195211475</v>
      </c>
      <c r="Q266" s="265">
        <f t="shared" si="55"/>
        <v>177404.05339874586</v>
      </c>
      <c r="R266" s="266">
        <f t="shared" si="56"/>
        <v>286391.60535086063</v>
      </c>
    </row>
    <row r="267" spans="1:18" x14ac:dyDescent="0.25">
      <c r="A267" s="81">
        <v>236</v>
      </c>
      <c r="B267" s="93">
        <f t="shared" si="45"/>
        <v>5.3098949285480725E-3</v>
      </c>
      <c r="C267" s="178">
        <f t="shared" si="46"/>
        <v>5.2979167200765632E-3</v>
      </c>
      <c r="D267" s="165">
        <f t="shared" si="47"/>
        <v>2.2558277767625785E-3</v>
      </c>
      <c r="E267" s="166">
        <f t="shared" si="57"/>
        <v>24.013065951772017</v>
      </c>
      <c r="F267" s="167">
        <f t="shared" si="58"/>
        <v>0.53463118309273239</v>
      </c>
      <c r="G267" s="167">
        <f t="shared" si="48"/>
        <v>18579.515273580892</v>
      </c>
      <c r="H267" s="167">
        <f t="shared" si="49"/>
        <v>268191.66920189973</v>
      </c>
      <c r="I267" s="168">
        <f t="shared" si="50"/>
        <v>286771.18447548064</v>
      </c>
      <c r="J267" s="168">
        <f t="shared" si="52"/>
        <v>286138.87122446712</v>
      </c>
      <c r="K267" s="94"/>
      <c r="L267" s="265">
        <f t="shared" si="51"/>
        <v>109280.4289099415</v>
      </c>
      <c r="M267" s="265">
        <f>$G267*NonHospFrac+theModel!$H267*NonHospFrac</f>
        <v>177490.75556553912</v>
      </c>
      <c r="N267" s="266">
        <f t="shared" si="53"/>
        <v>286771.18447548064</v>
      </c>
      <c r="O267" s="158"/>
      <c r="P267" s="265">
        <f t="shared" si="54"/>
        <v>109039.47212272944</v>
      </c>
      <c r="Q267" s="265">
        <f t="shared" si="55"/>
        <v>177489.19607285393</v>
      </c>
      <c r="R267" s="266">
        <f t="shared" si="56"/>
        <v>286528.66819558339</v>
      </c>
    </row>
    <row r="268" spans="1:18" x14ac:dyDescent="0.25">
      <c r="A268" s="81">
        <v>237</v>
      </c>
      <c r="B268" s="93">
        <f t="shared" si="45"/>
        <v>5.2107036526372824E-3</v>
      </c>
      <c r="C268" s="178">
        <f t="shared" si="46"/>
        <v>5.1989492026011854E-3</v>
      </c>
      <c r="D268" s="165">
        <f t="shared" si="47"/>
        <v>2.2558277767625785E-3</v>
      </c>
      <c r="E268" s="166">
        <f t="shared" si="57"/>
        <v>24.018264900974618</v>
      </c>
      <c r="F268" s="167">
        <f t="shared" si="58"/>
        <v>0.53688701086949497</v>
      </c>
      <c r="G268" s="167">
        <f t="shared" si="48"/>
        <v>18657.90985279431</v>
      </c>
      <c r="H268" s="167">
        <f t="shared" si="49"/>
        <v>268249.7340432466</v>
      </c>
      <c r="I268" s="168">
        <f t="shared" si="50"/>
        <v>286907.64389604091</v>
      </c>
      <c r="J268" s="168">
        <f t="shared" si="52"/>
        <v>286274.01868758566</v>
      </c>
      <c r="K268" s="94"/>
      <c r="L268" s="265">
        <f t="shared" si="51"/>
        <v>109332.42975526668</v>
      </c>
      <c r="M268" s="265">
        <f>$G268*NonHospFrac+theModel!$H268*NonHospFrac</f>
        <v>177575.21414077422</v>
      </c>
      <c r="N268" s="266">
        <f t="shared" si="53"/>
        <v>286907.64389604091</v>
      </c>
      <c r="O268" s="158"/>
      <c r="P268" s="265">
        <f t="shared" si="54"/>
        <v>109090.97301799091</v>
      </c>
      <c r="Q268" s="265">
        <f t="shared" si="55"/>
        <v>177573.65463014977</v>
      </c>
      <c r="R268" s="266">
        <f t="shared" si="56"/>
        <v>286664.62764814065</v>
      </c>
    </row>
    <row r="269" spans="1:18" x14ac:dyDescent="0.25">
      <c r="A269" s="81">
        <v>238</v>
      </c>
      <c r="B269" s="93">
        <f t="shared" si="45"/>
        <v>5.113365315315528E-3</v>
      </c>
      <c r="C269" s="178">
        <f t="shared" si="46"/>
        <v>5.1018304438045052E-3</v>
      </c>
      <c r="D269" s="165">
        <f t="shared" si="47"/>
        <v>2.2558277767625785E-3</v>
      </c>
      <c r="E269" s="166">
        <f t="shared" si="57"/>
        <v>24.023366731418424</v>
      </c>
      <c r="F269" s="167">
        <f t="shared" si="58"/>
        <v>0.53914283864625756</v>
      </c>
      <c r="G269" s="167">
        <f t="shared" si="48"/>
        <v>18736.304432007732</v>
      </c>
      <c r="H269" s="167">
        <f t="shared" si="49"/>
        <v>268306.71420669003</v>
      </c>
      <c r="I269" s="168">
        <f t="shared" si="50"/>
        <v>287043.01863869774</v>
      </c>
      <c r="J269" s="168">
        <f t="shared" si="52"/>
        <v>286408.0864360967</v>
      </c>
      <c r="K269" s="94"/>
      <c r="L269" s="265">
        <f t="shared" si="51"/>
        <v>109384.01726036478</v>
      </c>
      <c r="M269" s="265">
        <f>$G269*NonHospFrac+theModel!$H269*NonHospFrac</f>
        <v>177659.00137833296</v>
      </c>
      <c r="N269" s="266">
        <f t="shared" si="53"/>
        <v>287043.01863869774</v>
      </c>
      <c r="O269" s="158"/>
      <c r="P269" s="265">
        <f t="shared" si="54"/>
        <v>109142.06246439772</v>
      </c>
      <c r="Q269" s="265">
        <f t="shared" si="55"/>
        <v>177657.44185024433</v>
      </c>
      <c r="R269" s="266">
        <f t="shared" si="56"/>
        <v>286799.50431464205</v>
      </c>
    </row>
    <row r="270" spans="1:18" x14ac:dyDescent="0.25">
      <c r="A270" s="81">
        <v>239</v>
      </c>
      <c r="B270" s="93">
        <f t="shared" si="45"/>
        <v>5.0178453028389717E-3</v>
      </c>
      <c r="C270" s="178">
        <f t="shared" si="46"/>
        <v>5.0065259080253298E-3</v>
      </c>
      <c r="D270" s="165">
        <f t="shared" si="47"/>
        <v>2.2558277767625785E-3</v>
      </c>
      <c r="E270" s="166">
        <f t="shared" si="57"/>
        <v>24.02837325732645</v>
      </c>
      <c r="F270" s="167">
        <f t="shared" si="58"/>
        <v>0.54139866642302015</v>
      </c>
      <c r="G270" s="167">
        <f t="shared" si="48"/>
        <v>18814.699011221153</v>
      </c>
      <c r="H270" s="167">
        <f t="shared" si="49"/>
        <v>268362.62995451136</v>
      </c>
      <c r="I270" s="168">
        <f t="shared" si="50"/>
        <v>287177.32896573254</v>
      </c>
      <c r="J270" s="168">
        <f t="shared" si="52"/>
        <v>286541.09462363669</v>
      </c>
      <c r="K270" s="94"/>
      <c r="L270" s="265">
        <f t="shared" si="51"/>
        <v>109435.19914662102</v>
      </c>
      <c r="M270" s="265">
        <f>$G270*NonHospFrac+theModel!$H270*NonHospFrac</f>
        <v>177742.12981911149</v>
      </c>
      <c r="N270" s="266">
        <f t="shared" si="53"/>
        <v>287177.32896573248</v>
      </c>
      <c r="O270" s="158"/>
      <c r="P270" s="265">
        <f t="shared" si="54"/>
        <v>109192.74814193357</v>
      </c>
      <c r="Q270" s="265">
        <f t="shared" si="55"/>
        <v>177740.57027401964</v>
      </c>
      <c r="R270" s="266">
        <f t="shared" si="56"/>
        <v>286933.3184159532</v>
      </c>
    </row>
    <row r="271" spans="1:18" x14ac:dyDescent="0.25">
      <c r="A271" s="81">
        <v>240</v>
      </c>
      <c r="B271" s="93">
        <f t="shared" si="45"/>
        <v>4.9241096480644167E-3</v>
      </c>
      <c r="C271" s="178">
        <f t="shared" si="46"/>
        <v>4.9130017047444886E-3</v>
      </c>
      <c r="D271" s="165">
        <f t="shared" si="47"/>
        <v>2.2558277767625785E-3</v>
      </c>
      <c r="E271" s="166">
        <f t="shared" si="57"/>
        <v>24.033286259031193</v>
      </c>
      <c r="F271" s="167">
        <f t="shared" si="58"/>
        <v>0.54365449419978273</v>
      </c>
      <c r="G271" s="167">
        <f t="shared" si="48"/>
        <v>18893.093590434575</v>
      </c>
      <c r="H271" s="167">
        <f t="shared" si="49"/>
        <v>268417.50117048324</v>
      </c>
      <c r="I271" s="168">
        <f t="shared" si="50"/>
        <v>287310.59476091783</v>
      </c>
      <c r="J271" s="168">
        <f t="shared" si="52"/>
        <v>286673.06302655907</v>
      </c>
      <c r="K271" s="94"/>
      <c r="L271" s="265">
        <f t="shared" si="51"/>
        <v>109485.98299118165</v>
      </c>
      <c r="M271" s="265">
        <f>$G271*NonHospFrac+theModel!$H271*NonHospFrac</f>
        <v>177824.61176973616</v>
      </c>
      <c r="N271" s="266">
        <f t="shared" si="53"/>
        <v>287310.59476091783</v>
      </c>
      <c r="O271" s="158"/>
      <c r="P271" s="265">
        <f t="shared" si="54"/>
        <v>109243.03758681031</v>
      </c>
      <c r="Q271" s="265">
        <f t="shared" si="55"/>
        <v>177823.05220808848</v>
      </c>
      <c r="R271" s="266">
        <f t="shared" si="56"/>
        <v>287066.08979489881</v>
      </c>
    </row>
    <row r="272" spans="1:18" x14ac:dyDescent="0.25">
      <c r="A272" s="81">
        <v>241</v>
      </c>
      <c r="B272" s="93">
        <f t="shared" si="45"/>
        <v>4.8321250183704966E-3</v>
      </c>
      <c r="C272" s="178">
        <f t="shared" si="46"/>
        <v>4.8212245765332671E-3</v>
      </c>
      <c r="D272" s="165">
        <f t="shared" si="47"/>
        <v>2.2558277767625785E-3</v>
      </c>
      <c r="E272" s="166">
        <f t="shared" si="57"/>
        <v>24.038107483607728</v>
      </c>
      <c r="F272" s="167">
        <f t="shared" si="58"/>
        <v>0.54591032197654532</v>
      </c>
      <c r="G272" s="167">
        <f t="shared" si="48"/>
        <v>18971.488169647997</v>
      </c>
      <c r="H272" s="167">
        <f t="shared" si="49"/>
        <v>268471.3473669404</v>
      </c>
      <c r="I272" s="168">
        <f t="shared" si="50"/>
        <v>287442.83553658839</v>
      </c>
      <c r="J272" s="168">
        <f t="shared" si="52"/>
        <v>286804.01105099748</v>
      </c>
      <c r="K272" s="94"/>
      <c r="L272" s="265">
        <f t="shared" si="51"/>
        <v>109536.37622964842</v>
      </c>
      <c r="M272" s="265">
        <f>$G272*NonHospFrac+theModel!$H272*NonHospFrac</f>
        <v>177906.45930693997</v>
      </c>
      <c r="N272" s="266">
        <f t="shared" si="53"/>
        <v>287442.83553658839</v>
      </c>
      <c r="O272" s="158"/>
      <c r="P272" s="265">
        <f t="shared" si="54"/>
        <v>109292.93819415942</v>
      </c>
      <c r="Q272" s="265">
        <f t="shared" si="55"/>
        <v>177904.89972917072</v>
      </c>
      <c r="R272" s="266">
        <f t="shared" si="56"/>
        <v>287197.83792333014</v>
      </c>
    </row>
    <row r="273" spans="1:18" x14ac:dyDescent="0.25">
      <c r="A273" s="81">
        <v>242</v>
      </c>
      <c r="B273" s="93">
        <f t="shared" si="45"/>
        <v>4.7418587038045154E-3</v>
      </c>
      <c r="C273" s="178">
        <f t="shared" si="46"/>
        <v>4.73116188722699E-3</v>
      </c>
      <c r="D273" s="165">
        <f t="shared" si="47"/>
        <v>2.2558277767625785E-3</v>
      </c>
      <c r="E273" s="166">
        <f t="shared" si="57"/>
        <v>24.042838645494957</v>
      </c>
      <c r="F273" s="167">
        <f t="shared" si="58"/>
        <v>0.54816614975330791</v>
      </c>
      <c r="G273" s="167">
        <f t="shared" si="48"/>
        <v>19049.882748861415</v>
      </c>
      <c r="H273" s="167">
        <f t="shared" si="49"/>
        <v>268524.18769171811</v>
      </c>
      <c r="I273" s="168">
        <f t="shared" si="50"/>
        <v>287574.0704405795</v>
      </c>
      <c r="J273" s="168">
        <f t="shared" si="52"/>
        <v>286933.95773979608</v>
      </c>
      <c r="K273" s="94"/>
      <c r="L273" s="265">
        <f t="shared" si="51"/>
        <v>109586.38615872248</v>
      </c>
      <c r="M273" s="265">
        <f>$G273*NonHospFrac+theModel!$H273*NonHospFrac</f>
        <v>177987.68428185701</v>
      </c>
      <c r="N273" s="266">
        <f t="shared" si="53"/>
        <v>287574.0704405795</v>
      </c>
      <c r="O273" s="158"/>
      <c r="P273" s="265">
        <f t="shared" si="54"/>
        <v>109342.45722067289</v>
      </c>
      <c r="Q273" s="265">
        <f t="shared" si="55"/>
        <v>177986.12468838767</v>
      </c>
      <c r="R273" s="266">
        <f t="shared" si="56"/>
        <v>287328.58190906059</v>
      </c>
    </row>
    <row r="274" spans="1:18" x14ac:dyDescent="0.25">
      <c r="A274" s="81">
        <v>243</v>
      </c>
      <c r="B274" s="93">
        <f t="shared" si="45"/>
        <v>4.6532786054507332E-3</v>
      </c>
      <c r="C274" s="178">
        <f t="shared" si="46"/>
        <v>4.6427816103195426E-3</v>
      </c>
      <c r="D274" s="165">
        <f t="shared" si="47"/>
        <v>2.2558277767625785E-3</v>
      </c>
      <c r="E274" s="166">
        <f t="shared" si="57"/>
        <v>24.047481427105275</v>
      </c>
      <c r="F274" s="167">
        <f t="shared" si="58"/>
        <v>0.55042197753007049</v>
      </c>
      <c r="G274" s="167">
        <f t="shared" si="48"/>
        <v>19128.277328074841</v>
      </c>
      <c r="H274" s="167">
        <f t="shared" si="49"/>
        <v>268576.04093496129</v>
      </c>
      <c r="I274" s="168">
        <f t="shared" si="50"/>
        <v>287704.31826303614</v>
      </c>
      <c r="J274" s="168">
        <f t="shared" si="52"/>
        <v>287062.92177931074</v>
      </c>
      <c r="K274" s="94"/>
      <c r="L274" s="265">
        <f t="shared" si="51"/>
        <v>109636.01993879936</v>
      </c>
      <c r="M274" s="265">
        <f>$G274*NonHospFrac+theModel!$H274*NonHospFrac</f>
        <v>178068.29832423676</v>
      </c>
      <c r="N274" s="266">
        <f t="shared" si="53"/>
        <v>287704.31826303614</v>
      </c>
      <c r="O274" s="158"/>
      <c r="P274" s="265">
        <f t="shared" si="54"/>
        <v>109391.60178719513</v>
      </c>
      <c r="Q274" s="265">
        <f t="shared" si="55"/>
        <v>178066.7387154765</v>
      </c>
      <c r="R274" s="266">
        <f t="shared" si="56"/>
        <v>287458.34050267166</v>
      </c>
    </row>
    <row r="275" spans="1:18" x14ac:dyDescent="0.25">
      <c r="A275" s="81">
        <v>244</v>
      </c>
      <c r="B275" s="93">
        <f t="shared" si="45"/>
        <v>4.566353224015887E-3</v>
      </c>
      <c r="C275" s="178">
        <f t="shared" si="46"/>
        <v>4.5560523175746425E-3</v>
      </c>
      <c r="D275" s="165">
        <f t="shared" si="47"/>
        <v>2.2558277767625785E-3</v>
      </c>
      <c r="E275" s="166">
        <f t="shared" si="57"/>
        <v>24.05203747942285</v>
      </c>
      <c r="F275" s="167">
        <f t="shared" si="58"/>
        <v>0.55267780530683308</v>
      </c>
      <c r="G275" s="167">
        <f t="shared" si="48"/>
        <v>19206.671907288262</v>
      </c>
      <c r="H275" s="167">
        <f t="shared" si="49"/>
        <v>268626.92553580634</v>
      </c>
      <c r="I275" s="168">
        <f t="shared" si="50"/>
        <v>287833.59744309459</v>
      </c>
      <c r="J275" s="168">
        <f t="shared" si="52"/>
        <v>287190.92150608241</v>
      </c>
      <c r="K275" s="94"/>
      <c r="L275" s="265">
        <f t="shared" si="51"/>
        <v>109685.28459651508</v>
      </c>
      <c r="M275" s="265">
        <f>$G275*NonHospFrac+theModel!$H275*NonHospFrac</f>
        <v>178148.31284657953</v>
      </c>
      <c r="N275" s="266">
        <f t="shared" si="53"/>
        <v>287833.59744309459</v>
      </c>
      <c r="O275" s="158"/>
      <c r="P275" s="265">
        <f t="shared" si="54"/>
        <v>109440.37888126596</v>
      </c>
      <c r="Q275" s="265">
        <f t="shared" si="55"/>
        <v>178146.75322292559</v>
      </c>
      <c r="R275" s="266">
        <f t="shared" si="56"/>
        <v>287587.13210419158</v>
      </c>
    </row>
    <row r="276" spans="1:18" x14ac:dyDescent="0.25">
      <c r="A276" s="81">
        <v>245</v>
      </c>
      <c r="B276" s="93">
        <f t="shared" si="45"/>
        <v>4.4810516486279645E-3</v>
      </c>
      <c r="C276" s="178">
        <f t="shared" si="46"/>
        <v>4.4709431678498814E-3</v>
      </c>
      <c r="D276" s="165">
        <f t="shared" si="47"/>
        <v>2.2558277767625785E-3</v>
      </c>
      <c r="E276" s="166">
        <f t="shared" si="57"/>
        <v>24.056508422590699</v>
      </c>
      <c r="F276" s="167">
        <f t="shared" si="58"/>
        <v>0.55493363308359567</v>
      </c>
      <c r="G276" s="167">
        <f t="shared" si="48"/>
        <v>19285.066486501684</v>
      </c>
      <c r="H276" s="167">
        <f t="shared" si="49"/>
        <v>268676.85958893807</v>
      </c>
      <c r="I276" s="168">
        <f t="shared" si="50"/>
        <v>287961.92607543973</v>
      </c>
      <c r="J276" s="168">
        <f t="shared" si="52"/>
        <v>287317.97491338599</v>
      </c>
      <c r="K276" s="94"/>
      <c r="L276" s="265">
        <f t="shared" si="51"/>
        <v>109734.18702724484</v>
      </c>
      <c r="M276" s="265">
        <f>$G276*NonHospFrac+theModel!$H276*NonHospFrac</f>
        <v>178227.7390481949</v>
      </c>
      <c r="N276" s="266">
        <f t="shared" si="53"/>
        <v>287961.92607543973</v>
      </c>
      <c r="O276" s="158"/>
      <c r="P276" s="265">
        <f t="shared" si="54"/>
        <v>109488.79535961612</v>
      </c>
      <c r="Q276" s="265">
        <f t="shared" si="55"/>
        <v>178226.17941003296</v>
      </c>
      <c r="R276" s="266">
        <f t="shared" si="56"/>
        <v>287714.9747696491</v>
      </c>
    </row>
    <row r="277" spans="1:18" x14ac:dyDescent="0.25">
      <c r="A277" s="81">
        <v>246</v>
      </c>
      <c r="B277" s="93">
        <f t="shared" si="45"/>
        <v>4.3973435458442662E-3</v>
      </c>
      <c r="C277" s="178">
        <f t="shared" si="46"/>
        <v>4.3874238961295834E-3</v>
      </c>
      <c r="D277" s="165">
        <f t="shared" si="47"/>
        <v>2.2558277767625785E-3</v>
      </c>
      <c r="E277" s="166">
        <f t="shared" si="57"/>
        <v>24.060895846486829</v>
      </c>
      <c r="F277" s="167">
        <f t="shared" si="58"/>
        <v>0.55718946086035825</v>
      </c>
      <c r="G277" s="167">
        <f t="shared" si="48"/>
        <v>19363.461065715102</v>
      </c>
      <c r="H277" s="167">
        <f t="shared" si="49"/>
        <v>268725.86085102439</v>
      </c>
      <c r="I277" s="168">
        <f t="shared" si="50"/>
        <v>288089.32191673951</v>
      </c>
      <c r="J277" s="168">
        <f t="shared" si="52"/>
        <v>287444.09965765668</v>
      </c>
      <c r="K277" s="94"/>
      <c r="L277" s="265">
        <f t="shared" si="51"/>
        <v>109782.73399755514</v>
      </c>
      <c r="M277" s="265">
        <f>$G277*NonHospFrac+theModel!$H277*NonHospFrac</f>
        <v>178306.58791918436</v>
      </c>
      <c r="N277" s="266">
        <f t="shared" si="53"/>
        <v>288089.32191673951</v>
      </c>
      <c r="O277" s="158"/>
      <c r="P277" s="265">
        <f t="shared" si="54"/>
        <v>109536.85795061621</v>
      </c>
      <c r="Q277" s="265">
        <f t="shared" si="55"/>
        <v>178305.02826688893</v>
      </c>
      <c r="R277" s="266">
        <f t="shared" si="56"/>
        <v>287841.88621750515</v>
      </c>
    </row>
    <row r="278" spans="1:18" x14ac:dyDescent="0.25">
      <c r="A278" s="81">
        <v>247</v>
      </c>
      <c r="B278" s="93">
        <f t="shared" si="45"/>
        <v>4.3151991488647153E-3</v>
      </c>
      <c r="C278" s="178">
        <f t="shared" si="46"/>
        <v>4.3054648027624444E-3</v>
      </c>
      <c r="D278" s="165">
        <f t="shared" si="47"/>
        <v>2.2558277767625785E-3</v>
      </c>
      <c r="E278" s="166">
        <f t="shared" si="57"/>
        <v>24.065201311289592</v>
      </c>
      <c r="F278" s="167">
        <f t="shared" si="58"/>
        <v>0.55944528863712084</v>
      </c>
      <c r="G278" s="167">
        <f t="shared" si="48"/>
        <v>19441.855644928528</v>
      </c>
      <c r="H278" s="167">
        <f t="shared" si="49"/>
        <v>268773.94674703042</v>
      </c>
      <c r="I278" s="168">
        <f t="shared" si="50"/>
        <v>288215.80239195895</v>
      </c>
      <c r="J278" s="168">
        <f t="shared" si="52"/>
        <v>287569.3130647951</v>
      </c>
      <c r="K278" s="94"/>
      <c r="L278" s="265">
        <f t="shared" si="51"/>
        <v>109830.93214760984</v>
      </c>
      <c r="M278" s="265">
        <f>$G278*NonHospFrac+theModel!$H278*NonHospFrac</f>
        <v>178384.87024434909</v>
      </c>
      <c r="N278" s="266">
        <f t="shared" si="53"/>
        <v>288215.80239195895</v>
      </c>
      <c r="O278" s="158"/>
      <c r="P278" s="265">
        <f t="shared" si="54"/>
        <v>109584.57325667945</v>
      </c>
      <c r="Q278" s="265">
        <f t="shared" si="55"/>
        <v>178383.31057828382</v>
      </c>
      <c r="R278" s="266">
        <f t="shared" si="56"/>
        <v>287967.88383496326</v>
      </c>
    </row>
    <row r="279" spans="1:18" x14ac:dyDescent="0.25">
      <c r="A279" s="81">
        <v>248</v>
      </c>
      <c r="B279" s="93">
        <f t="shared" si="45"/>
        <v>4.2345892469467334E-3</v>
      </c>
      <c r="C279" s="178">
        <f t="shared" si="46"/>
        <v>4.2250367429002905E-3</v>
      </c>
      <c r="D279" s="165">
        <f t="shared" si="47"/>
        <v>2.2558277767625785E-3</v>
      </c>
      <c r="E279" s="166">
        <f t="shared" si="57"/>
        <v>24.069426348032493</v>
      </c>
      <c r="F279" s="167">
        <f t="shared" si="58"/>
        <v>0.56170111641388343</v>
      </c>
      <c r="G279" s="167">
        <f t="shared" si="48"/>
        <v>19520.25022414195</v>
      </c>
      <c r="H279" s="167">
        <f t="shared" si="49"/>
        <v>268821.13437641494</v>
      </c>
      <c r="I279" s="168">
        <f t="shared" si="50"/>
        <v>288341.38460055686</v>
      </c>
      <c r="J279" s="168">
        <f t="shared" si="52"/>
        <v>287693.63213635579</v>
      </c>
      <c r="K279" s="94"/>
      <c r="L279" s="265">
        <f t="shared" si="51"/>
        <v>109878.78799353153</v>
      </c>
      <c r="M279" s="265">
        <f>$G279*NonHospFrac+theModel!$H279*NonHospFrac</f>
        <v>178462.59660702533</v>
      </c>
      <c r="N279" s="266">
        <f t="shared" si="53"/>
        <v>288341.38460055686</v>
      </c>
      <c r="O279" s="158"/>
      <c r="P279" s="265">
        <f t="shared" si="54"/>
        <v>109631.94775661983</v>
      </c>
      <c r="Q279" s="265">
        <f t="shared" si="55"/>
        <v>178461.03692754344</v>
      </c>
      <c r="R279" s="266">
        <f t="shared" si="56"/>
        <v>288092.98468416324</v>
      </c>
    </row>
    <row r="280" spans="1:18" x14ac:dyDescent="0.25">
      <c r="A280" s="81">
        <v>249</v>
      </c>
      <c r="B280" s="93">
        <f t="shared" si="45"/>
        <v>4.1554851750178383E-3</v>
      </c>
      <c r="C280" s="178">
        <f t="shared" si="46"/>
        <v>4.1461111161341076E-3</v>
      </c>
      <c r="D280" s="165">
        <f t="shared" si="47"/>
        <v>2.2558277767625785E-3</v>
      </c>
      <c r="E280" s="166">
        <f t="shared" si="57"/>
        <v>24.073572459148629</v>
      </c>
      <c r="F280" s="167">
        <f t="shared" si="58"/>
        <v>0.56395694419064601</v>
      </c>
      <c r="G280" s="167">
        <f t="shared" si="48"/>
        <v>19598.644803355372</v>
      </c>
      <c r="H280" s="167">
        <f t="shared" si="49"/>
        <v>268867.44051921094</v>
      </c>
      <c r="I280" s="168">
        <f t="shared" si="50"/>
        <v>288466.08532256633</v>
      </c>
      <c r="J280" s="168">
        <f t="shared" si="52"/>
        <v>287817.07355561864</v>
      </c>
      <c r="K280" s="94"/>
      <c r="L280" s="265">
        <f t="shared" si="51"/>
        <v>109926.30792971863</v>
      </c>
      <c r="M280" s="265">
        <f>$G280*NonHospFrac+theModel!$H280*NonHospFrac</f>
        <v>178539.77739284767</v>
      </c>
      <c r="N280" s="266">
        <f t="shared" si="53"/>
        <v>288466.08532256633</v>
      </c>
      <c r="O280" s="158"/>
      <c r="P280" s="265">
        <f t="shared" si="54"/>
        <v>109678.9878079659</v>
      </c>
      <c r="Q280" s="265">
        <f t="shared" si="55"/>
        <v>178538.21770029218</v>
      </c>
      <c r="R280" s="266">
        <f t="shared" si="56"/>
        <v>288217.20550825808</v>
      </c>
    </row>
    <row r="281" spans="1:18" x14ac:dyDescent="0.25">
      <c r="A281" s="81">
        <v>250</v>
      </c>
      <c r="B281" s="93">
        <f t="shared" si="45"/>
        <v>4.0778588034822557E-3</v>
      </c>
      <c r="C281" s="178">
        <f t="shared" si="46"/>
        <v>4.0686598563236444E-3</v>
      </c>
      <c r="D281" s="165">
        <f t="shared" si="47"/>
        <v>2.2558277767625785E-3</v>
      </c>
      <c r="E281" s="166">
        <f t="shared" si="57"/>
        <v>24.077641119004952</v>
      </c>
      <c r="F281" s="167">
        <f t="shared" si="58"/>
        <v>0.5662127719674086</v>
      </c>
      <c r="G281" s="167">
        <f t="shared" si="48"/>
        <v>19677.03938256879</v>
      </c>
      <c r="H281" s="167">
        <f t="shared" si="49"/>
        <v>268912.88164199278</v>
      </c>
      <c r="I281" s="168">
        <f t="shared" si="50"/>
        <v>288589.92102456157</v>
      </c>
      <c r="J281" s="168">
        <f t="shared" si="52"/>
        <v>287939.65369354718</v>
      </c>
      <c r="K281" s="94"/>
      <c r="L281" s="265">
        <f t="shared" si="51"/>
        <v>109973.49823111923</v>
      </c>
      <c r="M281" s="265">
        <f>$G281*NonHospFrac+theModel!$H281*NonHospFrac</f>
        <v>178616.42279344233</v>
      </c>
      <c r="N281" s="266">
        <f t="shared" si="53"/>
        <v>288589.92102456157</v>
      </c>
      <c r="O281" s="158"/>
      <c r="P281" s="265">
        <f t="shared" si="54"/>
        <v>109725.69964923117</v>
      </c>
      <c r="Q281" s="265">
        <f t="shared" si="55"/>
        <v>178614.86308814646</v>
      </c>
      <c r="R281" s="266">
        <f t="shared" si="56"/>
        <v>288340.56273737765</v>
      </c>
    </row>
    <row r="282" spans="1:18" x14ac:dyDescent="0.25">
      <c r="A282" s="81">
        <v>251</v>
      </c>
      <c r="B282" s="93">
        <f t="shared" si="45"/>
        <v>4.001682528217981E-3</v>
      </c>
      <c r="C282" s="178">
        <f t="shared" si="46"/>
        <v>3.9926554216170411E-3</v>
      </c>
      <c r="D282" s="165">
        <f t="shared" si="47"/>
        <v>2.2558277767625785E-3</v>
      </c>
      <c r="E282" s="166">
        <f t="shared" si="57"/>
        <v>24.081633774426567</v>
      </c>
      <c r="F282" s="167">
        <f t="shared" si="58"/>
        <v>0.56846859974417119</v>
      </c>
      <c r="G282" s="167">
        <f t="shared" si="48"/>
        <v>19755.433961782215</v>
      </c>
      <c r="H282" s="167">
        <f t="shared" si="49"/>
        <v>268957.4739037315</v>
      </c>
      <c r="I282" s="168">
        <f t="shared" si="50"/>
        <v>288712.9078655137</v>
      </c>
      <c r="J282" s="168">
        <f t="shared" si="52"/>
        <v>288061.38861463551</v>
      </c>
      <c r="K282" s="94"/>
      <c r="L282" s="265">
        <f t="shared" si="51"/>
        <v>110020.36505546251</v>
      </c>
      <c r="M282" s="265">
        <f>$G282*NonHospFrac+theModel!$H282*NonHospFrac</f>
        <v>178692.54281005118</v>
      </c>
      <c r="N282" s="266">
        <f t="shared" si="53"/>
        <v>288712.9078655137</v>
      </c>
      <c r="O282" s="158"/>
      <c r="P282" s="265">
        <f t="shared" si="54"/>
        <v>109772.0894021423</v>
      </c>
      <c r="Q282" s="265">
        <f t="shared" si="55"/>
        <v>178690.98309233863</v>
      </c>
      <c r="R282" s="266">
        <f t="shared" si="56"/>
        <v>288463.07249448093</v>
      </c>
    </row>
    <row r="283" spans="1:18" x14ac:dyDescent="0.25">
      <c r="A283" s="81">
        <v>252</v>
      </c>
      <c r="B283" s="93">
        <f t="shared" si="45"/>
        <v>3.9269292607606943E-3</v>
      </c>
      <c r="C283" s="178">
        <f t="shared" si="46"/>
        <v>3.9180707846568881E-3</v>
      </c>
      <c r="D283" s="165">
        <f t="shared" si="47"/>
        <v>2.2558277767625785E-3</v>
      </c>
      <c r="E283" s="166">
        <f t="shared" si="57"/>
        <v>24.085551845211224</v>
      </c>
      <c r="F283" s="167">
        <f t="shared" si="58"/>
        <v>0.57072442752093377</v>
      </c>
      <c r="G283" s="167">
        <f t="shared" si="48"/>
        <v>19833.828540995637</v>
      </c>
      <c r="H283" s="167">
        <f t="shared" si="49"/>
        <v>269001.23316154134</v>
      </c>
      <c r="I283" s="168">
        <f t="shared" si="50"/>
        <v>288835.061702537</v>
      </c>
      <c r="J283" s="168">
        <f t="shared" si="52"/>
        <v>288182.2940826455</v>
      </c>
      <c r="K283" s="94"/>
      <c r="L283" s="265">
        <f t="shared" si="51"/>
        <v>110066.91444544851</v>
      </c>
      <c r="M283" s="265">
        <f>$G283*NonHospFrac+theModel!$H283*NonHospFrac</f>
        <v>178768.14725708845</v>
      </c>
      <c r="N283" s="266">
        <f t="shared" si="53"/>
        <v>288835.06170253694</v>
      </c>
      <c r="O283" s="158"/>
      <c r="P283" s="265">
        <f t="shared" si="54"/>
        <v>109818.16307382537</v>
      </c>
      <c r="Q283" s="265">
        <f t="shared" si="55"/>
        <v>178766.58752727372</v>
      </c>
      <c r="R283" s="266">
        <f t="shared" si="56"/>
        <v>288584.75060109911</v>
      </c>
    </row>
    <row r="284" spans="1:18" x14ac:dyDescent="0.25">
      <c r="A284" s="81">
        <v>253</v>
      </c>
      <c r="B284" s="93">
        <f t="shared" si="45"/>
        <v>3.853572418671021E-3</v>
      </c>
      <c r="C284" s="178">
        <f t="shared" si="46"/>
        <v>3.8448794229692168E-3</v>
      </c>
      <c r="D284" s="165">
        <f t="shared" si="47"/>
        <v>2.2558277767625785E-3</v>
      </c>
      <c r="E284" s="166">
        <f t="shared" si="57"/>
        <v>24.089396724634195</v>
      </c>
      <c r="F284" s="167">
        <f t="shared" si="58"/>
        <v>0.57298025529769636</v>
      </c>
      <c r="G284" s="167">
        <f t="shared" si="48"/>
        <v>19912.223120209055</v>
      </c>
      <c r="H284" s="167">
        <f t="shared" si="49"/>
        <v>269044.17497631826</v>
      </c>
      <c r="I284" s="168">
        <f t="shared" si="50"/>
        <v>288956.39809652732</v>
      </c>
      <c r="J284" s="168">
        <f t="shared" si="52"/>
        <v>288302.38556623639</v>
      </c>
      <c r="K284" s="94"/>
      <c r="L284" s="265">
        <f t="shared" si="51"/>
        <v>110113.1523308968</v>
      </c>
      <c r="M284" s="265">
        <f>$G284*NonHospFrac+theModel!$H284*NonHospFrac</f>
        <v>178843.24576563048</v>
      </c>
      <c r="N284" s="266">
        <f t="shared" si="53"/>
        <v>288956.39809652726</v>
      </c>
      <c r="O284" s="158"/>
      <c r="P284" s="265">
        <f t="shared" si="54"/>
        <v>109863.92655895115</v>
      </c>
      <c r="Q284" s="265">
        <f t="shared" si="55"/>
        <v>178841.68602401909</v>
      </c>
      <c r="R284" s="266">
        <f t="shared" si="56"/>
        <v>288705.61258297024</v>
      </c>
    </row>
    <row r="285" spans="1:18" x14ac:dyDescent="0.25">
      <c r="A285" s="81">
        <v>254</v>
      </c>
      <c r="B285" s="93">
        <f t="shared" si="45"/>
        <v>3.7815859160817704E-3</v>
      </c>
      <c r="C285" s="178">
        <f t="shared" si="46"/>
        <v>3.7730553095320588E-3</v>
      </c>
      <c r="D285" s="165">
        <f t="shared" si="47"/>
        <v>2.2558277767625785E-3</v>
      </c>
      <c r="E285" s="166">
        <f t="shared" si="57"/>
        <v>24.093169779943729</v>
      </c>
      <c r="F285" s="167">
        <f t="shared" si="58"/>
        <v>0.57523608307445895</v>
      </c>
      <c r="G285" s="167">
        <f t="shared" si="48"/>
        <v>19990.617699422477</v>
      </c>
      <c r="H285" s="167">
        <f t="shared" si="49"/>
        <v>269086.31461827346</v>
      </c>
      <c r="I285" s="168">
        <f t="shared" si="50"/>
        <v>289076.93231769593</v>
      </c>
      <c r="J285" s="168">
        <f t="shared" si="52"/>
        <v>288421.67824448948</v>
      </c>
      <c r="K285" s="94"/>
      <c r="L285" s="265">
        <f t="shared" si="51"/>
        <v>110159.08453085521</v>
      </c>
      <c r="M285" s="265">
        <f>$G285*NonHospFrac+theModel!$H285*NonHospFrac</f>
        <v>178917.84778684072</v>
      </c>
      <c r="N285" s="266">
        <f t="shared" si="53"/>
        <v>289076.93231769593</v>
      </c>
      <c r="O285" s="158"/>
      <c r="P285" s="265">
        <f t="shared" si="54"/>
        <v>109909.38564184039</v>
      </c>
      <c r="Q285" s="265">
        <f t="shared" si="55"/>
        <v>178916.28803372956</v>
      </c>
      <c r="R285" s="266">
        <f t="shared" si="56"/>
        <v>288825.67367556994</v>
      </c>
    </row>
    <row r="286" spans="1:18" x14ac:dyDescent="0.25">
      <c r="A286" s="81">
        <v>255</v>
      </c>
      <c r="B286" s="93">
        <f t="shared" si="45"/>
        <v>3.7109441544217153E-3</v>
      </c>
      <c r="C286" s="178">
        <f t="shared" si="46"/>
        <v>3.7025729035201562E-3</v>
      </c>
      <c r="D286" s="165">
        <f t="shared" si="47"/>
        <v>2.2558277767625785E-3</v>
      </c>
      <c r="E286" s="166">
        <f t="shared" si="57"/>
        <v>24.096872352847249</v>
      </c>
      <c r="F286" s="167">
        <f t="shared" si="58"/>
        <v>0.57749191085122153</v>
      </c>
      <c r="G286" s="167">
        <f t="shared" si="48"/>
        <v>20069.012278635899</v>
      </c>
      <c r="H286" s="167">
        <f t="shared" si="49"/>
        <v>269127.66707236372</v>
      </c>
      <c r="I286" s="168">
        <f t="shared" si="50"/>
        <v>289196.67935099965</v>
      </c>
      <c r="J286" s="168">
        <f t="shared" si="52"/>
        <v>288540.18701232917</v>
      </c>
      <c r="K286" s="94"/>
      <c r="L286" s="265">
        <f t="shared" si="51"/>
        <v>110204.71675566905</v>
      </c>
      <c r="M286" s="265">
        <f>$G286*NonHospFrac+theModel!$H286*NonHospFrac</f>
        <v>178991.96259533055</v>
      </c>
      <c r="N286" s="266">
        <f t="shared" si="53"/>
        <v>289196.67935099959</v>
      </c>
      <c r="O286" s="158"/>
      <c r="P286" s="265">
        <f t="shared" si="54"/>
        <v>109954.54599852962</v>
      </c>
      <c r="Q286" s="265">
        <f t="shared" si="55"/>
        <v>178990.40283100816</v>
      </c>
      <c r="R286" s="266">
        <f t="shared" si="56"/>
        <v>288944.94882953778</v>
      </c>
    </row>
    <row r="287" spans="1:18" x14ac:dyDescent="0.25">
      <c r="A287" s="81">
        <v>256</v>
      </c>
      <c r="B287" s="93">
        <f t="shared" ref="B287:B350" si="59">Constant*EXP(PowerTerm*(A287)/7)</f>
        <v>3.641622013312717E-3</v>
      </c>
      <c r="C287" s="178">
        <f t="shared" ref="C287:C350" si="60">(1-theFloor)*B287</f>
        <v>3.633407141222616E-3</v>
      </c>
      <c r="D287" s="165">
        <f t="shared" ref="D287:D350" si="61">theFloor</f>
        <v>2.2558277767625785E-3</v>
      </c>
      <c r="E287" s="166">
        <f t="shared" si="57"/>
        <v>24.100505759988472</v>
      </c>
      <c r="F287" s="167">
        <f t="shared" si="58"/>
        <v>0.57974773862798412</v>
      </c>
      <c r="G287" s="167">
        <f t="shared" ref="G287:G350" si="62">$B$22*F287*totInfected/365.25</f>
        <v>20147.406857849321</v>
      </c>
      <c r="H287" s="167">
        <f t="shared" ref="H287:H350" si="63">lostQALYs_Injured*E287*totInfected/365.25</f>
        <v>269168.24704361986</v>
      </c>
      <c r="I287" s="168">
        <f t="shared" ref="I287:I350" si="64">H287+G287</f>
        <v>289315.6539014692</v>
      </c>
      <c r="J287" s="168">
        <f t="shared" si="52"/>
        <v>288657.92648584227</v>
      </c>
      <c r="K287" s="94"/>
      <c r="L287" s="265">
        <f t="shared" ref="L287:L350" si="65">$G287*HospFrac+$H287*HospFrac</f>
        <v>110250.05460901183</v>
      </c>
      <c r="M287" s="265">
        <f>$G287*NonHospFrac+theModel!$H287*NonHospFrac</f>
        <v>179065.59929245737</v>
      </c>
      <c r="N287" s="266">
        <f t="shared" si="53"/>
        <v>289315.6539014692</v>
      </c>
      <c r="O287" s="158"/>
      <c r="P287" s="265">
        <f t="shared" si="54"/>
        <v>109999.41319879828</v>
      </c>
      <c r="Q287" s="265">
        <f t="shared" si="55"/>
        <v>179064.03951720416</v>
      </c>
      <c r="R287" s="266">
        <f t="shared" si="56"/>
        <v>289063.45271600247</v>
      </c>
    </row>
    <row r="288" spans="1:18" x14ac:dyDescent="0.25">
      <c r="A288" s="81">
        <v>257</v>
      </c>
      <c r="B288" s="93">
        <f t="shared" si="59"/>
        <v>3.5735948416368239E-3</v>
      </c>
      <c r="C288" s="178">
        <f t="shared" si="60"/>
        <v>3.5655334271301642E-3</v>
      </c>
      <c r="D288" s="165">
        <f t="shared" si="61"/>
        <v>2.2558277767625785E-3</v>
      </c>
      <c r="E288" s="166">
        <f t="shared" si="57"/>
        <v>24.104071293415604</v>
      </c>
      <c r="F288" s="167">
        <f t="shared" si="58"/>
        <v>0.58200356640474671</v>
      </c>
      <c r="G288" s="167">
        <f t="shared" si="62"/>
        <v>20225.801437062742</v>
      </c>
      <c r="H288" s="167">
        <f t="shared" si="63"/>
        <v>269208.06896237604</v>
      </c>
      <c r="I288" s="168">
        <f t="shared" si="64"/>
        <v>289433.87039943878</v>
      </c>
      <c r="J288" s="168">
        <f t="shared" ref="J288:J351" si="66">J287+(I288-I287)/(1+discountDaily)^A288</f>
        <v>288774.91100749827</v>
      </c>
      <c r="K288" s="94"/>
      <c r="L288" s="265">
        <f t="shared" si="65"/>
        <v>110295.10358987779</v>
      </c>
      <c r="M288" s="265">
        <f>$G288*NonHospFrac+theModel!$H288*NonHospFrac</f>
        <v>179138.76680956097</v>
      </c>
      <c r="N288" s="266">
        <f t="shared" ref="N288:N351" si="67">L288+M288</f>
        <v>289433.87039943878</v>
      </c>
      <c r="O288" s="158"/>
      <c r="P288" s="265">
        <f t="shared" ref="P288:P351" si="68">P287+(L288-L287)/(1+discountDaily)^A288</f>
        <v>110043.99270815791</v>
      </c>
      <c r="Q288" s="265">
        <f t="shared" ref="Q288:Q351" si="69">Q287+(M288-M287)/(1+discountDaily)^B288</f>
        <v>179137.20702364948</v>
      </c>
      <c r="R288" s="266">
        <f t="shared" ref="R288:R351" si="70">P288+Q288</f>
        <v>289181.1997318074</v>
      </c>
    </row>
    <row r="289" spans="1:18" x14ac:dyDescent="0.25">
      <c r="A289" s="81">
        <v>258</v>
      </c>
      <c r="B289" s="93">
        <f t="shared" si="59"/>
        <v>3.5068384487702887E-3</v>
      </c>
      <c r="C289" s="178">
        <f t="shared" si="60"/>
        <v>3.4989276251889338E-3</v>
      </c>
      <c r="D289" s="165">
        <f t="shared" si="61"/>
        <v>2.2558277767625785E-3</v>
      </c>
      <c r="E289" s="166">
        <f t="shared" ref="E289:E352" si="71">C289+E288</f>
        <v>24.107570221040792</v>
      </c>
      <c r="F289" s="167">
        <f t="shared" ref="F289:F352" si="72">D289+F288</f>
        <v>0.5842593941815093</v>
      </c>
      <c r="G289" s="167">
        <f t="shared" si="62"/>
        <v>20304.196016276164</v>
      </c>
      <c r="H289" s="167">
        <f t="shared" si="63"/>
        <v>269247.14698940102</v>
      </c>
      <c r="I289" s="168">
        <f t="shared" si="64"/>
        <v>289551.34300567716</v>
      </c>
      <c r="J289" s="168">
        <f t="shared" si="66"/>
        <v>288891.15465127141</v>
      </c>
      <c r="K289" s="94"/>
      <c r="L289" s="265">
        <f t="shared" si="65"/>
        <v>110339.86909453748</v>
      </c>
      <c r="M289" s="265">
        <f>$G289*NonHospFrac+theModel!$H289*NonHospFrac</f>
        <v>179211.47391113971</v>
      </c>
      <c r="N289" s="266">
        <f t="shared" si="67"/>
        <v>289551.34300567722</v>
      </c>
      <c r="O289" s="158"/>
      <c r="P289" s="265">
        <f t="shared" si="68"/>
        <v>110088.28988980403</v>
      </c>
      <c r="Q289" s="265">
        <f t="shared" si="69"/>
        <v>179209.91411483483</v>
      </c>
      <c r="R289" s="266">
        <f t="shared" si="70"/>
        <v>289298.20400463883</v>
      </c>
    </row>
    <row r="290" spans="1:18" x14ac:dyDescent="0.25">
      <c r="A290" s="81">
        <v>259</v>
      </c>
      <c r="B290" s="93">
        <f t="shared" si="59"/>
        <v>3.4413290959813356E-3</v>
      </c>
      <c r="C290" s="178">
        <f t="shared" si="60"/>
        <v>3.4335660502176398E-3</v>
      </c>
      <c r="D290" s="165">
        <f t="shared" si="61"/>
        <v>2.2558277767625785E-3</v>
      </c>
      <c r="E290" s="166">
        <f t="shared" si="71"/>
        <v>24.111003787091011</v>
      </c>
      <c r="F290" s="167">
        <f t="shared" si="72"/>
        <v>0.58651522195827188</v>
      </c>
      <c r="G290" s="167">
        <f t="shared" si="62"/>
        <v>20382.590595489582</v>
      </c>
      <c r="H290" s="167">
        <f t="shared" si="63"/>
        <v>269285.49502093403</v>
      </c>
      <c r="I290" s="168">
        <f t="shared" si="64"/>
        <v>289668.08561642363</v>
      </c>
      <c r="J290" s="168">
        <f t="shared" si="66"/>
        <v>289006.67122766713</v>
      </c>
      <c r="K290" s="94"/>
      <c r="L290" s="265">
        <f t="shared" si="65"/>
        <v>110384.35641845663</v>
      </c>
      <c r="M290" s="265">
        <f>$G290*NonHospFrac+theModel!$H290*NonHospFrac</f>
        <v>179283.72919796698</v>
      </c>
      <c r="N290" s="266">
        <f t="shared" si="67"/>
        <v>289668.08561642363</v>
      </c>
      <c r="O290" s="158"/>
      <c r="P290" s="265">
        <f t="shared" si="68"/>
        <v>110132.31000653165</v>
      </c>
      <c r="Q290" s="265">
        <f t="shared" si="69"/>
        <v>179282.16939152626</v>
      </c>
      <c r="R290" s="266">
        <f t="shared" si="70"/>
        <v>289414.47939805791</v>
      </c>
    </row>
    <row r="291" spans="1:18" x14ac:dyDescent="0.25">
      <c r="A291" s="81">
        <v>260</v>
      </c>
      <c r="B291" s="93">
        <f t="shared" si="59"/>
        <v>3.3770434879885915E-3</v>
      </c>
      <c r="C291" s="178">
        <f t="shared" si="60"/>
        <v>3.3694254594850517E-3</v>
      </c>
      <c r="D291" s="165">
        <f t="shared" si="61"/>
        <v>2.2558277767625785E-3</v>
      </c>
      <c r="E291" s="166">
        <f t="shared" si="71"/>
        <v>24.114373212550497</v>
      </c>
      <c r="F291" s="167">
        <f t="shared" si="72"/>
        <v>0.58877104973503447</v>
      </c>
      <c r="G291" s="167">
        <f t="shared" si="62"/>
        <v>20460.985174703008</v>
      </c>
      <c r="H291" s="167">
        <f t="shared" si="63"/>
        <v>269323.12669362617</v>
      </c>
      <c r="I291" s="168">
        <f t="shared" si="64"/>
        <v>289784.11186832917</v>
      </c>
      <c r="J291" s="168">
        <f t="shared" si="66"/>
        <v>289121.47428865411</v>
      </c>
      <c r="K291" s="94"/>
      <c r="L291" s="265">
        <f t="shared" si="65"/>
        <v>110428.57075817924</v>
      </c>
      <c r="M291" s="265">
        <f>$G291*NonHospFrac+theModel!$H291*NonHospFrac</f>
        <v>179355.54111014993</v>
      </c>
      <c r="N291" s="266">
        <f t="shared" si="67"/>
        <v>289784.11186832917</v>
      </c>
      <c r="O291" s="158"/>
      <c r="P291" s="265">
        <f t="shared" si="68"/>
        <v>110176.05822261472</v>
      </c>
      <c r="Q291" s="265">
        <f t="shared" si="69"/>
        <v>179353.98129382374</v>
      </c>
      <c r="R291" s="266">
        <f t="shared" si="70"/>
        <v>289530.0395164385</v>
      </c>
    </row>
    <row r="292" spans="1:18" x14ac:dyDescent="0.25">
      <c r="A292" s="81">
        <v>261</v>
      </c>
      <c r="B292" s="93">
        <f t="shared" si="59"/>
        <v>3.3139587646772405E-3</v>
      </c>
      <c r="C292" s="178">
        <f t="shared" si="60"/>
        <v>3.3064830444448357E-3</v>
      </c>
      <c r="D292" s="165">
        <f t="shared" si="61"/>
        <v>2.2558277767625785E-3</v>
      </c>
      <c r="E292" s="166">
        <f t="shared" si="71"/>
        <v>24.117679695594941</v>
      </c>
      <c r="F292" s="167">
        <f t="shared" si="72"/>
        <v>0.59102687751179706</v>
      </c>
      <c r="G292" s="167">
        <f t="shared" si="62"/>
        <v>20539.37975391643</v>
      </c>
      <c r="H292" s="167">
        <f t="shared" si="63"/>
        <v>269360.0553893894</v>
      </c>
      <c r="I292" s="168">
        <f t="shared" si="64"/>
        <v>289899.4351433058</v>
      </c>
      <c r="J292" s="168">
        <f t="shared" si="66"/>
        <v>289235.57713250432</v>
      </c>
      <c r="K292" s="94"/>
      <c r="L292" s="265">
        <f t="shared" si="65"/>
        <v>110472.51721317539</v>
      </c>
      <c r="M292" s="265">
        <f>$G292*NonHospFrac+theModel!$H292*NonHospFrac</f>
        <v>179426.91793013041</v>
      </c>
      <c r="N292" s="266">
        <f t="shared" si="67"/>
        <v>289899.4351433058</v>
      </c>
      <c r="O292" s="158"/>
      <c r="P292" s="265">
        <f t="shared" si="68"/>
        <v>110219.53960565048</v>
      </c>
      <c r="Q292" s="265">
        <f t="shared" si="69"/>
        <v>179425.35810416221</v>
      </c>
      <c r="R292" s="266">
        <f t="shared" si="70"/>
        <v>289644.89770981268</v>
      </c>
    </row>
    <row r="293" spans="1:18" x14ac:dyDescent="0.25">
      <c r="A293" s="81">
        <v>262</v>
      </c>
      <c r="B293" s="93">
        <f t="shared" si="59"/>
        <v>3.2520524929699076E-3</v>
      </c>
      <c r="C293" s="178">
        <f t="shared" si="60"/>
        <v>3.2447164226247762E-3</v>
      </c>
      <c r="D293" s="165">
        <f t="shared" si="61"/>
        <v>2.2558277767625785E-3</v>
      </c>
      <c r="E293" s="166">
        <f t="shared" si="71"/>
        <v>24.120924412017565</v>
      </c>
      <c r="F293" s="167">
        <f t="shared" si="72"/>
        <v>0.59328270528855964</v>
      </c>
      <c r="G293" s="167">
        <f t="shared" si="62"/>
        <v>20617.774333129852</v>
      </c>
      <c r="H293" s="167">
        <f t="shared" si="63"/>
        <v>269396.29424015584</v>
      </c>
      <c r="I293" s="168">
        <f t="shared" si="64"/>
        <v>290014.06857328571</v>
      </c>
      <c r="J293" s="168">
        <f t="shared" si="66"/>
        <v>289348.9928085428</v>
      </c>
      <c r="K293" s="94"/>
      <c r="L293" s="265">
        <f t="shared" si="65"/>
        <v>110516.20078765492</v>
      </c>
      <c r="M293" s="265">
        <f>$G293*NonHospFrac+theModel!$H293*NonHospFrac</f>
        <v>179497.86778563078</v>
      </c>
      <c r="N293" s="266">
        <f t="shared" si="67"/>
        <v>290014.06857328571</v>
      </c>
      <c r="O293" s="158"/>
      <c r="P293" s="265">
        <f t="shared" si="68"/>
        <v>110262.75912836948</v>
      </c>
      <c r="Q293" s="265">
        <f t="shared" si="69"/>
        <v>179496.30795025727</v>
      </c>
      <c r="R293" s="266">
        <f t="shared" si="70"/>
        <v>289759.06707862671</v>
      </c>
    </row>
    <row r="294" spans="1:18" x14ac:dyDescent="0.25">
      <c r="A294" s="81">
        <v>263</v>
      </c>
      <c r="B294" s="93">
        <f t="shared" si="59"/>
        <v>3.1913026588494152E-3</v>
      </c>
      <c r="C294" s="178">
        <f t="shared" si="60"/>
        <v>3.1841036296675262E-3</v>
      </c>
      <c r="D294" s="165">
        <f t="shared" si="61"/>
        <v>2.2558277767625785E-3</v>
      </c>
      <c r="E294" s="166">
        <f t="shared" si="71"/>
        <v>24.124108515647233</v>
      </c>
      <c r="F294" s="167">
        <f t="shared" si="72"/>
        <v>0.59553853306532223</v>
      </c>
      <c r="G294" s="167">
        <f t="shared" si="62"/>
        <v>20696.16891234327</v>
      </c>
      <c r="H294" s="167">
        <f t="shared" si="63"/>
        <v>269431.85613254679</v>
      </c>
      <c r="I294" s="168">
        <f t="shared" si="64"/>
        <v>290128.02504489006</v>
      </c>
      <c r="J294" s="168">
        <f t="shared" si="66"/>
        <v>289461.73412180715</v>
      </c>
      <c r="K294" s="94"/>
      <c r="L294" s="265">
        <f t="shared" si="65"/>
        <v>110559.62639234657</v>
      </c>
      <c r="M294" s="265">
        <f>$G294*NonHospFrac+theModel!$H294*NonHospFrac</f>
        <v>179568.39865254346</v>
      </c>
      <c r="N294" s="266">
        <f t="shared" si="67"/>
        <v>290128.02504489</v>
      </c>
      <c r="O294" s="158"/>
      <c r="P294" s="265">
        <f t="shared" si="68"/>
        <v>110305.72167041127</v>
      </c>
      <c r="Q294" s="265">
        <f t="shared" si="69"/>
        <v>179566.83880799485</v>
      </c>
      <c r="R294" s="266">
        <f t="shared" si="70"/>
        <v>289872.56047840614</v>
      </c>
    </row>
    <row r="295" spans="1:18" x14ac:dyDescent="0.25">
      <c r="A295" s="81">
        <v>264</v>
      </c>
      <c r="B295" s="93">
        <f t="shared" si="59"/>
        <v>3.1316876595305306E-3</v>
      </c>
      <c r="C295" s="178">
        <f t="shared" si="60"/>
        <v>3.1246231115200172E-3</v>
      </c>
      <c r="D295" s="165">
        <f t="shared" si="61"/>
        <v>2.2558277767625785E-3</v>
      </c>
      <c r="E295" s="166">
        <f t="shared" si="71"/>
        <v>24.127233138758754</v>
      </c>
      <c r="F295" s="167">
        <f t="shared" si="72"/>
        <v>0.59779436084208482</v>
      </c>
      <c r="G295" s="167">
        <f t="shared" si="62"/>
        <v>20774.563491556695</v>
      </c>
      <c r="H295" s="167">
        <f t="shared" si="63"/>
        <v>269466.75371245551</v>
      </c>
      <c r="I295" s="168">
        <f t="shared" si="64"/>
        <v>290241.31720401219</v>
      </c>
      <c r="J295" s="168">
        <f t="shared" si="66"/>
        <v>289573.81363762135</v>
      </c>
      <c r="K295" s="94"/>
      <c r="L295" s="265">
        <f t="shared" si="65"/>
        <v>110602.79884624443</v>
      </c>
      <c r="M295" s="265">
        <f>$G295*NonHospFrac+theModel!$H295*NonHospFrac</f>
        <v>179638.51835776778</v>
      </c>
      <c r="N295" s="266">
        <f t="shared" si="67"/>
        <v>290241.31720401219</v>
      </c>
      <c r="O295" s="158"/>
      <c r="P295" s="265">
        <f t="shared" si="68"/>
        <v>110348.43202006721</v>
      </c>
      <c r="Q295" s="265">
        <f t="shared" si="69"/>
        <v>179636.95850426794</v>
      </c>
      <c r="R295" s="266">
        <f t="shared" si="70"/>
        <v>289985.39052433515</v>
      </c>
    </row>
    <row r="296" spans="1:18" x14ac:dyDescent="0.25">
      <c r="A296" s="81">
        <v>265</v>
      </c>
      <c r="B296" s="93">
        <f t="shared" si="59"/>
        <v>3.0731862957779615E-3</v>
      </c>
      <c r="C296" s="178">
        <f t="shared" si="60"/>
        <v>3.0662537167687794E-3</v>
      </c>
      <c r="D296" s="165">
        <f t="shared" si="61"/>
        <v>2.2558277767625785E-3</v>
      </c>
      <c r="E296" s="166">
        <f t="shared" si="71"/>
        <v>24.130299392475521</v>
      </c>
      <c r="F296" s="167">
        <f t="shared" si="72"/>
        <v>0.6000501886188474</v>
      </c>
      <c r="G296" s="167">
        <f t="shared" si="62"/>
        <v>20852.958070770113</v>
      </c>
      <c r="H296" s="167">
        <f t="shared" si="63"/>
        <v>269500.9993895443</v>
      </c>
      <c r="I296" s="168">
        <f t="shared" si="64"/>
        <v>290353.95746031444</v>
      </c>
      <c r="J296" s="168">
        <f t="shared" si="66"/>
        <v>289685.24368608324</v>
      </c>
      <c r="K296" s="94"/>
      <c r="L296" s="265">
        <f t="shared" si="65"/>
        <v>110645.7228783216</v>
      </c>
      <c r="M296" s="265">
        <f>$G296*NonHospFrac+theModel!$H296*NonHospFrac</f>
        <v>179708.23458199282</v>
      </c>
      <c r="N296" s="266">
        <f t="shared" si="67"/>
        <v>290353.95746031438</v>
      </c>
      <c r="O296" s="158"/>
      <c r="P296" s="265">
        <f t="shared" si="68"/>
        <v>110390.89487599061</v>
      </c>
      <c r="Q296" s="265">
        <f t="shared" si="69"/>
        <v>179706.6747197595</v>
      </c>
      <c r="R296" s="266">
        <f t="shared" si="70"/>
        <v>290097.56959575007</v>
      </c>
    </row>
    <row r="297" spans="1:18" x14ac:dyDescent="0.25">
      <c r="A297" s="81">
        <v>266</v>
      </c>
      <c r="B297" s="93">
        <f t="shared" si="59"/>
        <v>3.0157777643678848E-3</v>
      </c>
      <c r="C297" s="178">
        <f t="shared" si="60"/>
        <v>3.0089746891184808E-3</v>
      </c>
      <c r="D297" s="165">
        <f t="shared" si="61"/>
        <v>2.2558277767625785E-3</v>
      </c>
      <c r="E297" s="166">
        <f t="shared" si="71"/>
        <v>24.133308367164641</v>
      </c>
      <c r="F297" s="167">
        <f t="shared" si="72"/>
        <v>0.60230601639560999</v>
      </c>
      <c r="G297" s="167">
        <f t="shared" si="62"/>
        <v>20931.352649983539</v>
      </c>
      <c r="H297" s="167">
        <f t="shared" si="63"/>
        <v>269534.6053416573</v>
      </c>
      <c r="I297" s="168">
        <f t="shared" si="64"/>
        <v>290465.95799164084</v>
      </c>
      <c r="J297" s="168">
        <f t="shared" si="66"/>
        <v>289796.03636646777</v>
      </c>
      <c r="K297" s="94"/>
      <c r="L297" s="265">
        <f t="shared" si="65"/>
        <v>110688.40312921179</v>
      </c>
      <c r="M297" s="265">
        <f>$G297*NonHospFrac+theModel!$H297*NonHospFrac</f>
        <v>179777.55486242904</v>
      </c>
      <c r="N297" s="266">
        <f t="shared" si="67"/>
        <v>290465.95799164084</v>
      </c>
      <c r="O297" s="158"/>
      <c r="P297" s="265">
        <f t="shared" si="68"/>
        <v>110433.11484887474</v>
      </c>
      <c r="Q297" s="265">
        <f t="shared" si="69"/>
        <v>179775.99499167406</v>
      </c>
      <c r="R297" s="266">
        <f t="shared" si="70"/>
        <v>290209.10984054883</v>
      </c>
    </row>
    <row r="298" spans="1:18" x14ac:dyDescent="0.25">
      <c r="A298" s="81">
        <v>267</v>
      </c>
      <c r="B298" s="93">
        <f t="shared" si="59"/>
        <v>2.9594416506902406E-3</v>
      </c>
      <c r="C298" s="178">
        <f t="shared" si="60"/>
        <v>2.9527656600109053E-3</v>
      </c>
      <c r="D298" s="165">
        <f t="shared" si="61"/>
        <v>2.2558277767625785E-3</v>
      </c>
      <c r="E298" s="166">
        <f t="shared" si="71"/>
        <v>24.136261132824654</v>
      </c>
      <c r="F298" s="167">
        <f t="shared" si="72"/>
        <v>0.60456184417237258</v>
      </c>
      <c r="G298" s="167">
        <f t="shared" si="62"/>
        <v>21009.747229196957</v>
      </c>
      <c r="H298" s="167">
        <f t="shared" si="63"/>
        <v>269567.58351915079</v>
      </c>
      <c r="I298" s="168">
        <f t="shared" si="64"/>
        <v>290577.33074834774</v>
      </c>
      <c r="J298" s="168">
        <f t="shared" si="66"/>
        <v>289906.20355154847</v>
      </c>
      <c r="K298" s="94"/>
      <c r="L298" s="265">
        <f t="shared" si="65"/>
        <v>110730.84415285953</v>
      </c>
      <c r="M298" s="265">
        <f>$G298*NonHospFrac+theModel!$H298*NonHospFrac</f>
        <v>179846.48659548821</v>
      </c>
      <c r="N298" s="266">
        <f t="shared" si="67"/>
        <v>290577.33074834774</v>
      </c>
      <c r="O298" s="158"/>
      <c r="P298" s="265">
        <f t="shared" si="68"/>
        <v>110475.0964630995</v>
      </c>
      <c r="Q298" s="265">
        <f t="shared" si="69"/>
        <v>179844.92671641766</v>
      </c>
      <c r="R298" s="266">
        <f t="shared" si="70"/>
        <v>290320.02317951713</v>
      </c>
    </row>
    <row r="299" spans="1:18" x14ac:dyDescent="0.25">
      <c r="A299" s="81">
        <v>268</v>
      </c>
      <c r="B299" s="93">
        <f t="shared" si="59"/>
        <v>2.9041579214892617E-3</v>
      </c>
      <c r="C299" s="178">
        <f t="shared" si="60"/>
        <v>2.8976066413818613E-3</v>
      </c>
      <c r="D299" s="165">
        <f t="shared" si="61"/>
        <v>2.2558277767625785E-3</v>
      </c>
      <c r="E299" s="166">
        <f t="shared" si="71"/>
        <v>24.139158739466037</v>
      </c>
      <c r="F299" s="167">
        <f t="shared" si="72"/>
        <v>0.60681767194913516</v>
      </c>
      <c r="G299" s="167">
        <f t="shared" si="62"/>
        <v>21088.141808410383</v>
      </c>
      <c r="H299" s="167">
        <f t="shared" si="63"/>
        <v>269599.94564914302</v>
      </c>
      <c r="I299" s="168">
        <f t="shared" si="64"/>
        <v>290688.08745755343</v>
      </c>
      <c r="J299" s="168">
        <f t="shared" si="66"/>
        <v>290015.75689183758</v>
      </c>
      <c r="K299" s="94"/>
      <c r="L299" s="265">
        <f t="shared" si="65"/>
        <v>110773.05041813958</v>
      </c>
      <c r="M299" s="265">
        <f>$G299*NonHospFrac+theModel!$H299*NonHospFrac</f>
        <v>179915.03703941382</v>
      </c>
      <c r="N299" s="266">
        <f t="shared" si="67"/>
        <v>290688.08745755337</v>
      </c>
      <c r="O299" s="158"/>
      <c r="P299" s="265">
        <f t="shared" si="68"/>
        <v>110516.8441583472</v>
      </c>
      <c r="Q299" s="265">
        <f t="shared" si="69"/>
        <v>179913.47715222815</v>
      </c>
      <c r="R299" s="266">
        <f t="shared" si="70"/>
        <v>290430.32131057535</v>
      </c>
    </row>
    <row r="300" spans="1:18" x14ac:dyDescent="0.25">
      <c r="A300" s="81">
        <v>269</v>
      </c>
      <c r="B300" s="93">
        <f t="shared" si="59"/>
        <v>2.8499069177396067E-3</v>
      </c>
      <c r="C300" s="178">
        <f t="shared" si="60"/>
        <v>2.8434780185533819E-3</v>
      </c>
      <c r="D300" s="165">
        <f t="shared" si="61"/>
        <v>2.2558277767625785E-3</v>
      </c>
      <c r="E300" s="166">
        <f t="shared" si="71"/>
        <v>24.142002217484592</v>
      </c>
      <c r="F300" s="167">
        <f t="shared" si="72"/>
        <v>0.60907349972589775</v>
      </c>
      <c r="G300" s="167">
        <f t="shared" si="62"/>
        <v>21166.536387623801</v>
      </c>
      <c r="H300" s="167">
        <f t="shared" si="63"/>
        <v>269631.70323968423</v>
      </c>
      <c r="I300" s="168">
        <f t="shared" si="64"/>
        <v>290798.23962730804</v>
      </c>
      <c r="J300" s="168">
        <f t="shared" si="66"/>
        <v>290124.70781974652</v>
      </c>
      <c r="K300" s="94"/>
      <c r="L300" s="265">
        <f t="shared" si="65"/>
        <v>110815.02631044608</v>
      </c>
      <c r="M300" s="265">
        <f>$G300*NonHospFrac+theModel!$H300*NonHospFrac</f>
        <v>179983.21331686195</v>
      </c>
      <c r="N300" s="266">
        <f t="shared" si="67"/>
        <v>290798.23962730804</v>
      </c>
      <c r="O300" s="158"/>
      <c r="P300" s="265">
        <f t="shared" si="68"/>
        <v>110558.36229118821</v>
      </c>
      <c r="Q300" s="265">
        <f t="shared" si="69"/>
        <v>179981.65342175623</v>
      </c>
      <c r="R300" s="266">
        <f t="shared" si="70"/>
        <v>290540.01571294444</v>
      </c>
    </row>
    <row r="301" spans="1:18" x14ac:dyDescent="0.25">
      <c r="A301" s="81">
        <v>270</v>
      </c>
      <c r="B301" s="93">
        <f t="shared" si="59"/>
        <v>2.7966693476555475E-3</v>
      </c>
      <c r="C301" s="178">
        <f t="shared" si="60"/>
        <v>2.7903605432586854E-3</v>
      </c>
      <c r="D301" s="165">
        <f t="shared" si="61"/>
        <v>2.2558277767625785E-3</v>
      </c>
      <c r="E301" s="166">
        <f t="shared" si="71"/>
        <v>24.14479257802785</v>
      </c>
      <c r="F301" s="167">
        <f t="shared" si="72"/>
        <v>0.61132932750266034</v>
      </c>
      <c r="G301" s="167">
        <f t="shared" si="62"/>
        <v>21244.930966837223</v>
      </c>
      <c r="H301" s="167">
        <f t="shared" si="63"/>
        <v>269662.86758384894</v>
      </c>
      <c r="I301" s="168">
        <f t="shared" si="64"/>
        <v>290907.79855068616</v>
      </c>
      <c r="J301" s="168">
        <f t="shared" si="66"/>
        <v>290233.06755366921</v>
      </c>
      <c r="K301" s="94"/>
      <c r="L301" s="265">
        <f t="shared" si="65"/>
        <v>110856.77613325191</v>
      </c>
      <c r="M301" s="265">
        <f>$G301*NonHospFrac+theModel!$H301*NonHospFrac</f>
        <v>180051.02241743426</v>
      </c>
      <c r="N301" s="266">
        <f t="shared" si="67"/>
        <v>290907.79855068616</v>
      </c>
      <c r="O301" s="158"/>
      <c r="P301" s="265">
        <f t="shared" si="68"/>
        <v>110599.65513663675</v>
      </c>
      <c r="Q301" s="265">
        <f t="shared" si="69"/>
        <v>180049.4625145983</v>
      </c>
      <c r="R301" s="266">
        <f t="shared" si="70"/>
        <v>290649.11765123508</v>
      </c>
    </row>
    <row r="302" spans="1:18" x14ac:dyDescent="0.25">
      <c r="A302" s="81">
        <v>271</v>
      </c>
      <c r="B302" s="93">
        <f t="shared" si="59"/>
        <v>2.7444262798307774E-3</v>
      </c>
      <c r="C302" s="178">
        <f t="shared" si="60"/>
        <v>2.7382353267974579E-3</v>
      </c>
      <c r="D302" s="165">
        <f t="shared" si="61"/>
        <v>2.2558277767625785E-3</v>
      </c>
      <c r="E302" s="166">
        <f t="shared" si="71"/>
        <v>24.147530813354649</v>
      </c>
      <c r="F302" s="167">
        <f t="shared" si="72"/>
        <v>0.61358515527942292</v>
      </c>
      <c r="G302" s="167">
        <f t="shared" si="62"/>
        <v>21323.325546050644</v>
      </c>
      <c r="H302" s="167">
        <f t="shared" si="63"/>
        <v>269693.44976375205</v>
      </c>
      <c r="I302" s="168">
        <f t="shared" si="64"/>
        <v>291016.77530980267</v>
      </c>
      <c r="J302" s="168">
        <f t="shared" si="66"/>
        <v>290340.84710198874</v>
      </c>
      <c r="K302" s="94"/>
      <c r="L302" s="265">
        <f t="shared" si="65"/>
        <v>110898.30410963926</v>
      </c>
      <c r="M302" s="265">
        <f>$G302*NonHospFrac+theModel!$H302*NonHospFrac</f>
        <v>180118.47120016342</v>
      </c>
      <c r="N302" s="266">
        <f t="shared" si="67"/>
        <v>291016.77530980267</v>
      </c>
      <c r="O302" s="158"/>
      <c r="P302" s="265">
        <f t="shared" si="68"/>
        <v>110640.72688967784</v>
      </c>
      <c r="Q302" s="265">
        <f t="shared" si="69"/>
        <v>180116.91128978194</v>
      </c>
      <c r="R302" s="266">
        <f t="shared" si="70"/>
        <v>290757.63817945978</v>
      </c>
    </row>
    <row r="303" spans="1:18" x14ac:dyDescent="0.25">
      <c r="A303" s="81">
        <v>272</v>
      </c>
      <c r="B303" s="93">
        <f t="shared" si="59"/>
        <v>2.6931591365063506E-3</v>
      </c>
      <c r="C303" s="178">
        <f t="shared" si="60"/>
        <v>2.6870838333189775E-3</v>
      </c>
      <c r="D303" s="165">
        <f t="shared" si="61"/>
        <v>2.2558277767625785E-3</v>
      </c>
      <c r="E303" s="166">
        <f t="shared" si="71"/>
        <v>24.150217897187968</v>
      </c>
      <c r="F303" s="167">
        <f t="shared" si="72"/>
        <v>0.61584098305618551</v>
      </c>
      <c r="G303" s="167">
        <f t="shared" si="62"/>
        <v>21401.720125264066</v>
      </c>
      <c r="H303" s="167">
        <f t="shared" si="63"/>
        <v>269723.46065448917</v>
      </c>
      <c r="I303" s="168">
        <f t="shared" si="64"/>
        <v>291125.18077975325</v>
      </c>
      <c r="J303" s="168">
        <f t="shared" si="66"/>
        <v>290448.05726700829</v>
      </c>
      <c r="K303" s="94"/>
      <c r="L303" s="265">
        <f t="shared" si="65"/>
        <v>110939.61438380103</v>
      </c>
      <c r="M303" s="265">
        <f>$G303*NonHospFrac+theModel!$H303*NonHospFrac</f>
        <v>180185.56639595219</v>
      </c>
      <c r="N303" s="266">
        <f t="shared" si="67"/>
        <v>291125.18077975325</v>
      </c>
      <c r="O303" s="158"/>
      <c r="P303" s="265">
        <f t="shared" si="68"/>
        <v>110681.58166676524</v>
      </c>
      <c r="Q303" s="265">
        <f t="shared" si="69"/>
        <v>180184.00647820494</v>
      </c>
      <c r="R303" s="266">
        <f t="shared" si="70"/>
        <v>290865.58814497018</v>
      </c>
    </row>
    <row r="304" spans="1:18" x14ac:dyDescent="0.25">
      <c r="A304" s="81">
        <v>273</v>
      </c>
      <c r="B304" s="93">
        <f t="shared" si="59"/>
        <v>2.6428496869643986E-3</v>
      </c>
      <c r="C304" s="178">
        <f t="shared" si="60"/>
        <v>2.6368878732307361E-3</v>
      </c>
      <c r="D304" s="165">
        <f t="shared" si="61"/>
        <v>2.2558277767625785E-3</v>
      </c>
      <c r="E304" s="166">
        <f t="shared" si="71"/>
        <v>24.152854785061198</v>
      </c>
      <c r="F304" s="167">
        <f t="shared" si="72"/>
        <v>0.6180968108329481</v>
      </c>
      <c r="G304" s="167">
        <f t="shared" si="62"/>
        <v>21480.114704477488</v>
      </c>
      <c r="H304" s="167">
        <f t="shared" si="63"/>
        <v>269752.91092800448</v>
      </c>
      <c r="I304" s="168">
        <f t="shared" si="64"/>
        <v>291233.02563248196</v>
      </c>
      <c r="J304" s="168">
        <f t="shared" si="66"/>
        <v>290554.70864880952</v>
      </c>
      <c r="K304" s="94"/>
      <c r="L304" s="265">
        <f t="shared" si="65"/>
        <v>110980.71102251486</v>
      </c>
      <c r="M304" s="265">
        <f>$G304*NonHospFrac+theModel!$H304*NonHospFrac</f>
        <v>180252.31460996708</v>
      </c>
      <c r="N304" s="266">
        <f t="shared" si="67"/>
        <v>291233.02563248196</v>
      </c>
      <c r="O304" s="158"/>
      <c r="P304" s="265">
        <f t="shared" si="68"/>
        <v>110722.22350729186</v>
      </c>
      <c r="Q304" s="265">
        <f t="shared" si="69"/>
        <v>180250.75468502907</v>
      </c>
      <c r="R304" s="266">
        <f t="shared" si="70"/>
        <v>290972.97819232091</v>
      </c>
    </row>
    <row r="305" spans="1:18" x14ac:dyDescent="0.25">
      <c r="A305" s="81">
        <v>274</v>
      </c>
      <c r="B305" s="93">
        <f t="shared" si="59"/>
        <v>2.5934800410452293E-3</v>
      </c>
      <c r="C305" s="178">
        <f t="shared" si="60"/>
        <v>2.5876295967301602E-3</v>
      </c>
      <c r="D305" s="165">
        <f t="shared" si="61"/>
        <v>2.2558277767625785E-3</v>
      </c>
      <c r="E305" s="166">
        <f t="shared" si="71"/>
        <v>24.155442414657927</v>
      </c>
      <c r="F305" s="167">
        <f t="shared" si="72"/>
        <v>0.62035263860971068</v>
      </c>
      <c r="G305" s="167">
        <f t="shared" si="62"/>
        <v>21558.509283690906</v>
      </c>
      <c r="H305" s="167">
        <f t="shared" si="63"/>
        <v>269781.811056885</v>
      </c>
      <c r="I305" s="168">
        <f t="shared" si="64"/>
        <v>291340.32034057588</v>
      </c>
      <c r="J305" s="168">
        <f t="shared" si="66"/>
        <v>290660.81164903805</v>
      </c>
      <c r="K305" s="94"/>
      <c r="L305" s="265">
        <f t="shared" si="65"/>
        <v>111021.59801658896</v>
      </c>
      <c r="M305" s="265">
        <f>$G305*NonHospFrac+theModel!$H305*NonHospFrac</f>
        <v>180318.72232398693</v>
      </c>
      <c r="N305" s="266">
        <f t="shared" si="67"/>
        <v>291340.32034057588</v>
      </c>
      <c r="O305" s="158"/>
      <c r="P305" s="265">
        <f t="shared" si="68"/>
        <v>110762.65637503208</v>
      </c>
      <c r="Q305" s="265">
        <f t="shared" si="69"/>
        <v>180317.16239202846</v>
      </c>
      <c r="R305" s="266">
        <f t="shared" si="70"/>
        <v>291079.81876706053</v>
      </c>
    </row>
    <row r="306" spans="1:18" x14ac:dyDescent="0.25">
      <c r="A306" s="81">
        <v>275</v>
      </c>
      <c r="B306" s="93">
        <f t="shared" si="59"/>
        <v>2.5450326427855449E-3</v>
      </c>
      <c r="C306" s="178">
        <f t="shared" si="60"/>
        <v>2.5392914874571818E-3</v>
      </c>
      <c r="D306" s="165">
        <f t="shared" si="61"/>
        <v>2.2558277767625785E-3</v>
      </c>
      <c r="E306" s="166">
        <f t="shared" si="71"/>
        <v>24.157981706145385</v>
      </c>
      <c r="F306" s="167">
        <f t="shared" si="72"/>
        <v>0.62260846638647327</v>
      </c>
      <c r="G306" s="167">
        <f t="shared" si="62"/>
        <v>21636.903862904332</v>
      </c>
      <c r="H306" s="167">
        <f t="shared" si="63"/>
        <v>269810.17131808528</v>
      </c>
      <c r="I306" s="168">
        <f t="shared" si="64"/>
        <v>291447.07518098963</v>
      </c>
      <c r="J306" s="168">
        <f t="shared" si="66"/>
        <v>290766.37647461845</v>
      </c>
      <c r="K306" s="94"/>
      <c r="L306" s="265">
        <f t="shared" si="65"/>
        <v>111062.27928228154</v>
      </c>
      <c r="M306" s="265">
        <f>$G306*NonHospFrac+theModel!$H306*NonHospFrac</f>
        <v>180384.79589870805</v>
      </c>
      <c r="N306" s="266">
        <f t="shared" si="67"/>
        <v>291447.07518098957</v>
      </c>
      <c r="O306" s="158"/>
      <c r="P306" s="265">
        <f t="shared" si="68"/>
        <v>110802.88415955765</v>
      </c>
      <c r="Q306" s="265">
        <f t="shared" si="69"/>
        <v>180383.23595989493</v>
      </c>
      <c r="R306" s="266">
        <f t="shared" si="70"/>
        <v>291186.12011945259</v>
      </c>
    </row>
    <row r="307" spans="1:18" x14ac:dyDescent="0.25">
      <c r="A307" s="81">
        <v>276</v>
      </c>
      <c r="B307" s="93">
        <f t="shared" si="59"/>
        <v>2.4974902641755172E-3</v>
      </c>
      <c r="C307" s="178">
        <f t="shared" si="60"/>
        <v>2.4918563562653958E-3</v>
      </c>
      <c r="D307" s="165">
        <f t="shared" si="61"/>
        <v>2.2558277767625785E-3</v>
      </c>
      <c r="E307" s="166">
        <f t="shared" si="71"/>
        <v>24.16047356250165</v>
      </c>
      <c r="F307" s="167">
        <f t="shared" si="72"/>
        <v>0.62486429416323586</v>
      </c>
      <c r="G307" s="167">
        <f t="shared" si="62"/>
        <v>21715.29844211775</v>
      </c>
      <c r="H307" s="167">
        <f t="shared" si="63"/>
        <v>269838.00179658143</v>
      </c>
      <c r="I307" s="168">
        <f t="shared" si="64"/>
        <v>291553.30023869919</v>
      </c>
      <c r="J307" s="168">
        <f t="shared" si="66"/>
        <v>290871.41314139904</v>
      </c>
      <c r="K307" s="94"/>
      <c r="L307" s="265">
        <f t="shared" si="65"/>
        <v>111102.7586626932</v>
      </c>
      <c r="M307" s="265">
        <f>$G307*NonHospFrac+theModel!$H307*NonHospFrac</f>
        <v>180450.54157600598</v>
      </c>
      <c r="N307" s="266">
        <f t="shared" si="67"/>
        <v>291553.30023869919</v>
      </c>
      <c r="O307" s="158"/>
      <c r="P307" s="265">
        <f t="shared" si="68"/>
        <v>110842.91067762658</v>
      </c>
      <c r="Q307" s="265">
        <f t="shared" si="69"/>
        <v>180448.98163049965</v>
      </c>
      <c r="R307" s="266">
        <f t="shared" si="70"/>
        <v>291291.8923081262</v>
      </c>
    </row>
    <row r="308" spans="1:18" x14ac:dyDescent="0.25">
      <c r="A308" s="81">
        <v>277</v>
      </c>
      <c r="B308" s="93">
        <f t="shared" si="59"/>
        <v>2.450835999032445E-3</v>
      </c>
      <c r="C308" s="178">
        <f t="shared" si="60"/>
        <v>2.4453073351095381E-3</v>
      </c>
      <c r="D308" s="165">
        <f t="shared" si="61"/>
        <v>2.2558277767625785E-3</v>
      </c>
      <c r="E308" s="166">
        <f t="shared" si="71"/>
        <v>24.162918869836759</v>
      </c>
      <c r="F308" s="167">
        <f t="shared" si="72"/>
        <v>0.62712012193999844</v>
      </c>
      <c r="G308" s="167">
        <f t="shared" si="62"/>
        <v>21793.693021331175</v>
      </c>
      <c r="H308" s="167">
        <f t="shared" si="63"/>
        <v>269865.31238895777</v>
      </c>
      <c r="I308" s="168">
        <f t="shared" si="64"/>
        <v>291659.00541028893</v>
      </c>
      <c r="J308" s="168">
        <f t="shared" si="66"/>
        <v>290975.93147772964</v>
      </c>
      <c r="K308" s="94"/>
      <c r="L308" s="265">
        <f t="shared" si="65"/>
        <v>111143.03992913375</v>
      </c>
      <c r="M308" s="265">
        <f>$G308*NonHospFrac+theModel!$H308*NonHospFrac</f>
        <v>180515.96548115517</v>
      </c>
      <c r="N308" s="266">
        <f t="shared" si="67"/>
        <v>291659.00541028893</v>
      </c>
      <c r="O308" s="158"/>
      <c r="P308" s="265">
        <f t="shared" si="68"/>
        <v>110882.73967454641</v>
      </c>
      <c r="Q308" s="265">
        <f t="shared" si="69"/>
        <v>180514.40552911279</v>
      </c>
      <c r="R308" s="266">
        <f t="shared" si="70"/>
        <v>291397.14520365919</v>
      </c>
    </row>
    <row r="309" spans="1:18" x14ac:dyDescent="0.25">
      <c r="A309" s="81">
        <v>278</v>
      </c>
      <c r="B309" s="93">
        <f t="shared" si="59"/>
        <v>2.4050532569888845E-3</v>
      </c>
      <c r="C309" s="178">
        <f t="shared" si="60"/>
        <v>2.3996278710471755E-3</v>
      </c>
      <c r="D309" s="165">
        <f t="shared" si="61"/>
        <v>2.2558277767625785E-3</v>
      </c>
      <c r="E309" s="166">
        <f t="shared" si="71"/>
        <v>24.165318497707805</v>
      </c>
      <c r="F309" s="167">
        <f t="shared" si="72"/>
        <v>0.62937594971676103</v>
      </c>
      <c r="G309" s="167">
        <f t="shared" si="62"/>
        <v>21872.087600544593</v>
      </c>
      <c r="H309" s="167">
        <f t="shared" si="63"/>
        <v>269892.11280692572</v>
      </c>
      <c r="I309" s="168">
        <f t="shared" si="64"/>
        <v>291764.20040747034</v>
      </c>
      <c r="J309" s="168">
        <f t="shared" si="66"/>
        <v>291079.94112797111</v>
      </c>
      <c r="K309" s="94"/>
      <c r="L309" s="265">
        <f t="shared" si="65"/>
        <v>111183.12678246314</v>
      </c>
      <c r="M309" s="265">
        <f>$G309*NonHospFrac+theModel!$H309*NonHospFrac</f>
        <v>180581.07362500718</v>
      </c>
      <c r="N309" s="266">
        <f t="shared" si="67"/>
        <v>291764.20040747034</v>
      </c>
      <c r="O309" s="158"/>
      <c r="P309" s="265">
        <f t="shared" si="68"/>
        <v>110922.37482551162</v>
      </c>
      <c r="Q309" s="265">
        <f t="shared" si="69"/>
        <v>180579.5136665818</v>
      </c>
      <c r="R309" s="266">
        <f t="shared" si="70"/>
        <v>291501.88849209342</v>
      </c>
    </row>
    <row r="310" spans="1:18" x14ac:dyDescent="0.25">
      <c r="A310" s="81">
        <v>279</v>
      </c>
      <c r="B310" s="93">
        <f t="shared" si="59"/>
        <v>2.3601257575930818E-3</v>
      </c>
      <c r="C310" s="178">
        <f t="shared" si="60"/>
        <v>2.3548017203524505E-3</v>
      </c>
      <c r="D310" s="165">
        <f t="shared" si="61"/>
        <v>2.2558277767625785E-3</v>
      </c>
      <c r="E310" s="166">
        <f t="shared" si="71"/>
        <v>24.167673299428156</v>
      </c>
      <c r="F310" s="167">
        <f t="shared" si="72"/>
        <v>0.63163177749352362</v>
      </c>
      <c r="G310" s="167">
        <f t="shared" si="62"/>
        <v>21950.482179758019</v>
      </c>
      <c r="H310" s="167">
        <f t="shared" si="63"/>
        <v>269918.41258077754</v>
      </c>
      <c r="I310" s="168">
        <f t="shared" si="64"/>
        <v>291868.89476053556</v>
      </c>
      <c r="J310" s="168">
        <f t="shared" si="66"/>
        <v>291183.45155593968</v>
      </c>
      <c r="K310" s="94"/>
      <c r="L310" s="265">
        <f t="shared" si="65"/>
        <v>111223.02285440754</v>
      </c>
      <c r="M310" s="265">
        <f>$G310*NonHospFrac+theModel!$H310*NonHospFrac</f>
        <v>180645.87190612798</v>
      </c>
      <c r="N310" s="266">
        <f t="shared" si="67"/>
        <v>291868.89476053551</v>
      </c>
      <c r="O310" s="158"/>
      <c r="P310" s="265">
        <f t="shared" si="68"/>
        <v>110961.81973691632</v>
      </c>
      <c r="Q310" s="265">
        <f t="shared" si="69"/>
        <v>180644.31194146865</v>
      </c>
      <c r="R310" s="266">
        <f t="shared" si="70"/>
        <v>291606.13167838496</v>
      </c>
    </row>
    <row r="311" spans="1:18" x14ac:dyDescent="0.25">
      <c r="A311" s="81">
        <v>280</v>
      </c>
      <c r="B311" s="93">
        <f t="shared" si="59"/>
        <v>2.3160375245195918E-3</v>
      </c>
      <c r="C311" s="178">
        <f t="shared" si="60"/>
        <v>2.3108129427397558E-3</v>
      </c>
      <c r="D311" s="165">
        <f t="shared" si="61"/>
        <v>2.2558277767625785E-3</v>
      </c>
      <c r="E311" s="166">
        <f t="shared" si="71"/>
        <v>24.169984112370894</v>
      </c>
      <c r="F311" s="167">
        <f t="shared" si="72"/>
        <v>0.6338876052702862</v>
      </c>
      <c r="G311" s="167">
        <f t="shared" si="62"/>
        <v>22028.876758971437</v>
      </c>
      <c r="H311" s="167">
        <f t="shared" si="63"/>
        <v>269944.22106277529</v>
      </c>
      <c r="I311" s="168">
        <f t="shared" si="64"/>
        <v>291973.09782174672</v>
      </c>
      <c r="J311" s="168">
        <f t="shared" si="66"/>
        <v>291286.47204828728</v>
      </c>
      <c r="K311" s="94"/>
      <c r="L311" s="265">
        <f t="shared" si="65"/>
        <v>111262.7317088509</v>
      </c>
      <c r="M311" s="265">
        <f>$G311*NonHospFrac+theModel!$H311*NonHospFrac</f>
        <v>180710.36611289583</v>
      </c>
      <c r="N311" s="266">
        <f t="shared" si="67"/>
        <v>291973.09782174672</v>
      </c>
      <c r="O311" s="158"/>
      <c r="P311" s="265">
        <f t="shared" si="68"/>
        <v>111001.07794764226</v>
      </c>
      <c r="Q311" s="265">
        <f t="shared" si="69"/>
        <v>180708.80614214772</v>
      </c>
      <c r="R311" s="266">
        <f t="shared" si="70"/>
        <v>291709.88408978999</v>
      </c>
    </row>
    <row r="312" spans="1:18" x14ac:dyDescent="0.25">
      <c r="A312" s="81">
        <v>281</v>
      </c>
      <c r="B312" s="93">
        <f t="shared" si="59"/>
        <v>2.2727728798880692E-3</v>
      </c>
      <c r="C312" s="178">
        <f t="shared" si="60"/>
        <v>2.2676458956953451E-3</v>
      </c>
      <c r="D312" s="165">
        <f t="shared" si="61"/>
        <v>2.2558277767625785E-3</v>
      </c>
      <c r="E312" s="166">
        <f t="shared" si="71"/>
        <v>24.17225175826659</v>
      </c>
      <c r="F312" s="167">
        <f t="shared" si="72"/>
        <v>0.63614343304704879</v>
      </c>
      <c r="G312" s="167">
        <f t="shared" si="62"/>
        <v>22107.271338184859</v>
      </c>
      <c r="H312" s="167">
        <f t="shared" si="63"/>
        <v>269969.54743047635</v>
      </c>
      <c r="I312" s="168">
        <f t="shared" si="64"/>
        <v>292076.81876866124</v>
      </c>
      <c r="J312" s="168">
        <f t="shared" si="66"/>
        <v>291389.01171781769</v>
      </c>
      <c r="K312" s="94"/>
      <c r="L312" s="265">
        <f t="shared" si="65"/>
        <v>111302.25684310208</v>
      </c>
      <c r="M312" s="265">
        <f>$G312*NonHospFrac+theModel!$H312*NonHospFrac</f>
        <v>180774.56192555913</v>
      </c>
      <c r="N312" s="266">
        <f t="shared" si="67"/>
        <v>292076.81876866124</v>
      </c>
      <c r="O312" s="158"/>
      <c r="P312" s="265">
        <f t="shared" si="68"/>
        <v>111040.15293032247</v>
      </c>
      <c r="Q312" s="265">
        <f t="shared" si="69"/>
        <v>180773.00194886362</v>
      </c>
      <c r="R312" s="266">
        <f t="shared" si="70"/>
        <v>291813.15487918607</v>
      </c>
    </row>
    <row r="313" spans="1:18" x14ac:dyDescent="0.25">
      <c r="A313" s="81">
        <v>282</v>
      </c>
      <c r="B313" s="93">
        <f t="shared" si="59"/>
        <v>2.2303164386881704E-3</v>
      </c>
      <c r="C313" s="178">
        <f t="shared" si="60"/>
        <v>2.2252852289148073E-3</v>
      </c>
      <c r="D313" s="165">
        <f t="shared" si="61"/>
        <v>2.2558277767625785E-3</v>
      </c>
      <c r="E313" s="166">
        <f t="shared" si="71"/>
        <v>24.174477043495504</v>
      </c>
      <c r="F313" s="167">
        <f t="shared" si="72"/>
        <v>0.63839926082381138</v>
      </c>
      <c r="G313" s="167">
        <f t="shared" si="62"/>
        <v>22185.665917398281</v>
      </c>
      <c r="H313" s="167">
        <f t="shared" si="63"/>
        <v>269994.40068999724</v>
      </c>
      <c r="I313" s="168">
        <f t="shared" si="64"/>
        <v>292180.06660739554</v>
      </c>
      <c r="J313" s="168">
        <f t="shared" si="66"/>
        <v>291491.07950674114</v>
      </c>
      <c r="K313" s="94"/>
      <c r="L313" s="265">
        <f t="shared" si="65"/>
        <v>111341.60168913864</v>
      </c>
      <c r="M313" s="265">
        <f>$G313*NonHospFrac+theModel!$H313*NonHospFrac</f>
        <v>180838.46491825688</v>
      </c>
      <c r="N313" s="266">
        <f t="shared" si="67"/>
        <v>292180.06660739554</v>
      </c>
      <c r="O313" s="158"/>
      <c r="P313" s="265">
        <f t="shared" si="68"/>
        <v>111079.0480925817</v>
      </c>
      <c r="Q313" s="265">
        <f t="shared" si="69"/>
        <v>180836.90493575169</v>
      </c>
      <c r="R313" s="266">
        <f t="shared" si="70"/>
        <v>291915.95302833337</v>
      </c>
    </row>
    <row r="314" spans="1:18" x14ac:dyDescent="0.25">
      <c r="A314" s="81">
        <v>283</v>
      </c>
      <c r="B314" s="93">
        <f t="shared" si="59"/>
        <v>2.1886531033086182E-3</v>
      </c>
      <c r="C314" s="178">
        <f t="shared" si="60"/>
        <v>2.1837158788444769E-3</v>
      </c>
      <c r="D314" s="165">
        <f t="shared" si="61"/>
        <v>2.2558277767625785E-3</v>
      </c>
      <c r="E314" s="166">
        <f t="shared" si="71"/>
        <v>24.176660759374347</v>
      </c>
      <c r="F314" s="167">
        <f t="shared" si="72"/>
        <v>0.64065508860057396</v>
      </c>
      <c r="G314" s="167">
        <f t="shared" si="62"/>
        <v>22264.060496611706</v>
      </c>
      <c r="H314" s="167">
        <f t="shared" si="63"/>
        <v>270018.78967921616</v>
      </c>
      <c r="I314" s="168">
        <f t="shared" si="64"/>
        <v>292282.85017582786</v>
      </c>
      <c r="J314" s="168">
        <f t="shared" si="66"/>
        <v>291592.68418986822</v>
      </c>
      <c r="K314" s="94"/>
      <c r="L314" s="265">
        <f t="shared" si="65"/>
        <v>111380.76961482728</v>
      </c>
      <c r="M314" s="265">
        <f>$G314*NonHospFrac+theModel!$H314*NonHospFrac</f>
        <v>180902.08056100056</v>
      </c>
      <c r="N314" s="266">
        <f t="shared" si="67"/>
        <v>292282.85017582786</v>
      </c>
      <c r="O314" s="158"/>
      <c r="P314" s="265">
        <f t="shared" si="68"/>
        <v>111117.76677825332</v>
      </c>
      <c r="Q314" s="265">
        <f t="shared" si="69"/>
        <v>180900.52057281986</v>
      </c>
      <c r="R314" s="266">
        <f t="shared" si="70"/>
        <v>292018.28735107317</v>
      </c>
    </row>
    <row r="315" spans="1:18" x14ac:dyDescent="0.25">
      <c r="A315" s="81">
        <v>284</v>
      </c>
      <c r="B315" s="93">
        <f t="shared" si="59"/>
        <v>2.1477680581684436E-3</v>
      </c>
      <c r="C315" s="178">
        <f t="shared" si="60"/>
        <v>2.1429230633247839E-3</v>
      </c>
      <c r="D315" s="165">
        <f t="shared" si="61"/>
        <v>2.2558277767625785E-3</v>
      </c>
      <c r="E315" s="166">
        <f t="shared" si="71"/>
        <v>24.178803682437671</v>
      </c>
      <c r="F315" s="167">
        <f t="shared" si="72"/>
        <v>0.64291091637733655</v>
      </c>
      <c r="G315" s="167">
        <f t="shared" si="62"/>
        <v>22342.455075825124</v>
      </c>
      <c r="H315" s="167">
        <f t="shared" si="63"/>
        <v>270042.72307091544</v>
      </c>
      <c r="I315" s="168">
        <f t="shared" si="64"/>
        <v>292385.17814674054</v>
      </c>
      <c r="J315" s="168">
        <f t="shared" si="66"/>
        <v>291693.83437774319</v>
      </c>
      <c r="K315" s="94"/>
      <c r="L315" s="265">
        <f t="shared" si="65"/>
        <v>111419.7639251213</v>
      </c>
      <c r="M315" s="265">
        <f>$G315*NonHospFrac+theModel!$H315*NonHospFrac</f>
        <v>180965.41422161926</v>
      </c>
      <c r="N315" s="266">
        <f t="shared" si="67"/>
        <v>292385.17814674054</v>
      </c>
      <c r="O315" s="158"/>
      <c r="P315" s="265">
        <f t="shared" si="68"/>
        <v>111156.31226857347</v>
      </c>
      <c r="Q315" s="265">
        <f t="shared" si="69"/>
        <v>180963.85422789375</v>
      </c>
      <c r="R315" s="266">
        <f t="shared" si="70"/>
        <v>292120.16649646719</v>
      </c>
    </row>
    <row r="316" spans="1:18" x14ac:dyDescent="0.25">
      <c r="A316" s="81">
        <v>285</v>
      </c>
      <c r="B316" s="93">
        <f t="shared" si="59"/>
        <v>2.1076467644485274E-3</v>
      </c>
      <c r="C316" s="178">
        <f t="shared" si="60"/>
        <v>2.1028922763336806E-3</v>
      </c>
      <c r="D316" s="165">
        <f t="shared" si="61"/>
        <v>2.2558277767625785E-3</v>
      </c>
      <c r="E316" s="166">
        <f t="shared" si="71"/>
        <v>24.180906574714005</v>
      </c>
      <c r="F316" s="167">
        <f t="shared" si="72"/>
        <v>0.64516674415409914</v>
      </c>
      <c r="G316" s="167">
        <f t="shared" si="62"/>
        <v>22420.849655038546</v>
      </c>
      <c r="H316" s="167">
        <f t="shared" si="63"/>
        <v>270066.20937586599</v>
      </c>
      <c r="I316" s="168">
        <f t="shared" si="64"/>
        <v>292487.05903090455</v>
      </c>
      <c r="J316" s="168">
        <f t="shared" si="66"/>
        <v>291794.53851971956</v>
      </c>
      <c r="K316" s="94"/>
      <c r="L316" s="265">
        <f t="shared" si="65"/>
        <v>111458.58786323603</v>
      </c>
      <c r="M316" s="265">
        <f>$G316*NonHospFrac+theModel!$H316*NonHospFrac</f>
        <v>181028.47116766847</v>
      </c>
      <c r="N316" s="266">
        <f t="shared" si="67"/>
        <v>292487.05903090449</v>
      </c>
      <c r="O316" s="158"/>
      <c r="P316" s="265">
        <f t="shared" si="68"/>
        <v>111194.68778335299</v>
      </c>
      <c r="Q316" s="265">
        <f t="shared" si="69"/>
        <v>181026.91116852552</v>
      </c>
      <c r="R316" s="266">
        <f t="shared" si="70"/>
        <v>292221.59895187849</v>
      </c>
    </row>
    <row r="317" spans="1:18" x14ac:dyDescent="0.25">
      <c r="A317" s="81">
        <v>286</v>
      </c>
      <c r="B317" s="93">
        <f t="shared" si="59"/>
        <v>2.0682749549215816E-3</v>
      </c>
      <c r="C317" s="178">
        <f t="shared" si="60"/>
        <v>2.0636092828282869E-3</v>
      </c>
      <c r="D317" s="165">
        <f t="shared" si="61"/>
        <v>2.2558277767625785E-3</v>
      </c>
      <c r="E317" s="166">
        <f t="shared" si="71"/>
        <v>24.182970183996833</v>
      </c>
      <c r="F317" s="167">
        <f t="shared" si="72"/>
        <v>0.64742257193086172</v>
      </c>
      <c r="G317" s="167">
        <f t="shared" si="62"/>
        <v>22499.244234251968</v>
      </c>
      <c r="H317" s="167">
        <f t="shared" si="63"/>
        <v>270089.25694585365</v>
      </c>
      <c r="I317" s="168">
        <f t="shared" si="64"/>
        <v>292588.50118010561</v>
      </c>
      <c r="J317" s="168">
        <f t="shared" si="66"/>
        <v>291894.80490697722</v>
      </c>
      <c r="K317" s="94"/>
      <c r="L317" s="265">
        <f t="shared" si="65"/>
        <v>111497.24461180203</v>
      </c>
      <c r="M317" s="265">
        <f>$G317*NonHospFrac+theModel!$H317*NonHospFrac</f>
        <v>181091.25656830359</v>
      </c>
      <c r="N317" s="266">
        <f t="shared" si="67"/>
        <v>292588.50118010561</v>
      </c>
      <c r="O317" s="158"/>
      <c r="P317" s="265">
        <f t="shared" si="68"/>
        <v>111232.8964821273</v>
      </c>
      <c r="Q317" s="265">
        <f t="shared" si="69"/>
        <v>181089.6965638673</v>
      </c>
      <c r="R317" s="266">
        <f t="shared" si="70"/>
        <v>292322.59304599458</v>
      </c>
    </row>
    <row r="318" spans="1:18" x14ac:dyDescent="0.25">
      <c r="A318" s="81">
        <v>287</v>
      </c>
      <c r="B318" s="93">
        <f t="shared" si="59"/>
        <v>2.0296386288786682E-3</v>
      </c>
      <c r="C318" s="178">
        <f t="shared" si="60"/>
        <v>2.0250601136828535E-3</v>
      </c>
      <c r="D318" s="165">
        <f t="shared" si="61"/>
        <v>2.2558277767625785E-3</v>
      </c>
      <c r="E318" s="166">
        <f t="shared" si="71"/>
        <v>24.184995244110517</v>
      </c>
      <c r="F318" s="167">
        <f t="shared" si="72"/>
        <v>0.64967839970762431</v>
      </c>
      <c r="G318" s="167">
        <f t="shared" si="62"/>
        <v>22577.638813465386</v>
      </c>
      <c r="H318" s="167">
        <f t="shared" si="63"/>
        <v>270111.87397664908</v>
      </c>
      <c r="I318" s="168">
        <f t="shared" si="64"/>
        <v>292689.51279011444</v>
      </c>
      <c r="J318" s="168">
        <f t="shared" si="66"/>
        <v>291994.64167548413</v>
      </c>
      <c r="K318" s="94"/>
      <c r="L318" s="265">
        <f t="shared" si="65"/>
        <v>111535.73729399686</v>
      </c>
      <c r="M318" s="265">
        <f>$G318*NonHospFrac+theModel!$H318*NonHospFrac</f>
        <v>181153.7754961176</v>
      </c>
      <c r="N318" s="266">
        <f t="shared" si="67"/>
        <v>292689.51279011444</v>
      </c>
      <c r="O318" s="158"/>
      <c r="P318" s="265">
        <f t="shared" si="68"/>
        <v>111270.94146528476</v>
      </c>
      <c r="Q318" s="265">
        <f t="shared" si="69"/>
        <v>181152.21548650888</v>
      </c>
      <c r="R318" s="266">
        <f t="shared" si="70"/>
        <v>292423.15695179364</v>
      </c>
    </row>
    <row r="319" spans="1:18" x14ac:dyDescent="0.25">
      <c r="A319" s="81">
        <v>288</v>
      </c>
      <c r="B319" s="93">
        <f t="shared" si="59"/>
        <v>1.991724047150522E-3</v>
      </c>
      <c r="C319" s="178">
        <f t="shared" si="60"/>
        <v>1.9872310607213137E-3</v>
      </c>
      <c r="D319" s="165">
        <f t="shared" si="61"/>
        <v>2.2558277767625785E-3</v>
      </c>
      <c r="E319" s="166">
        <f t="shared" si="71"/>
        <v>24.186982475171238</v>
      </c>
      <c r="F319" s="167">
        <f t="shared" si="72"/>
        <v>0.6519342274843869</v>
      </c>
      <c r="G319" s="167">
        <f t="shared" si="62"/>
        <v>22656.033392678812</v>
      </c>
      <c r="H319" s="167">
        <f t="shared" si="63"/>
        <v>270134.06851092196</v>
      </c>
      <c r="I319" s="168">
        <f t="shared" si="64"/>
        <v>292790.10190360079</v>
      </c>
      <c r="J319" s="168">
        <f t="shared" si="66"/>
        <v>292094.05680890125</v>
      </c>
      <c r="K319" s="94"/>
      <c r="L319" s="265">
        <f t="shared" si="65"/>
        <v>111574.06897465565</v>
      </c>
      <c r="M319" s="265">
        <f>$G319*NonHospFrac+theModel!$H319*NonHospFrac</f>
        <v>181216.03292894512</v>
      </c>
      <c r="N319" s="266">
        <f t="shared" si="67"/>
        <v>292790.10190360073</v>
      </c>
      <c r="O319" s="158"/>
      <c r="P319" s="265">
        <f t="shared" si="68"/>
        <v>111308.82577517394</v>
      </c>
      <c r="Q319" s="265">
        <f t="shared" si="69"/>
        <v>181214.47291428183</v>
      </c>
      <c r="R319" s="266">
        <f t="shared" si="70"/>
        <v>292523.29868945578</v>
      </c>
    </row>
    <row r="320" spans="1:18" x14ac:dyDescent="0.25">
      <c r="A320" s="81">
        <v>289</v>
      </c>
      <c r="B320" s="93">
        <f t="shared" si="59"/>
        <v>1.9545177272218758E-3</v>
      </c>
      <c r="C320" s="178">
        <f t="shared" si="60"/>
        <v>1.9501086718426339E-3</v>
      </c>
      <c r="D320" s="165">
        <f t="shared" si="61"/>
        <v>2.2558277767625785E-3</v>
      </c>
      <c r="E320" s="166">
        <f t="shared" si="71"/>
        <v>24.18893258384308</v>
      </c>
      <c r="F320" s="167">
        <f t="shared" si="72"/>
        <v>0.65419005526114948</v>
      </c>
      <c r="G320" s="167">
        <f t="shared" si="62"/>
        <v>22734.427971892233</v>
      </c>
      <c r="H320" s="167">
        <f t="shared" si="63"/>
        <v>270155.84844110155</v>
      </c>
      <c r="I320" s="168">
        <f t="shared" si="64"/>
        <v>292890.27641299379</v>
      </c>
      <c r="J320" s="168">
        <f t="shared" si="66"/>
        <v>292193.05814143433</v>
      </c>
      <c r="K320" s="94"/>
      <c r="L320" s="265">
        <f t="shared" si="65"/>
        <v>111612.24266136106</v>
      </c>
      <c r="M320" s="265">
        <f>$G320*NonHospFrac+theModel!$H320*NonHospFrac</f>
        <v>181278.0337516327</v>
      </c>
      <c r="N320" s="266">
        <f t="shared" si="67"/>
        <v>292890.27641299379</v>
      </c>
      <c r="O320" s="158"/>
      <c r="P320" s="265">
        <f t="shared" si="68"/>
        <v>111346.55239719023</v>
      </c>
      <c r="Q320" s="265">
        <f t="shared" si="69"/>
        <v>181276.4737320297</v>
      </c>
      <c r="R320" s="266">
        <f t="shared" si="70"/>
        <v>292623.02612921991</v>
      </c>
    </row>
    <row r="321" spans="1:18" x14ac:dyDescent="0.25">
      <c r="A321" s="81">
        <v>290</v>
      </c>
      <c r="B321" s="93">
        <f t="shared" si="59"/>
        <v>1.918006438437034E-3</v>
      </c>
      <c r="C321" s="178">
        <f t="shared" si="60"/>
        <v>1.9136797462371983E-3</v>
      </c>
      <c r="D321" s="165">
        <f t="shared" si="61"/>
        <v>2.2558277767625785E-3</v>
      </c>
      <c r="E321" s="166">
        <f t="shared" si="71"/>
        <v>24.190846263589318</v>
      </c>
      <c r="F321" s="167">
        <f t="shared" si="72"/>
        <v>0.65644588303791207</v>
      </c>
      <c r="G321" s="167">
        <f t="shared" si="62"/>
        <v>22812.822551105652</v>
      </c>
      <c r="H321" s="167">
        <f t="shared" si="63"/>
        <v>270177.22151218256</v>
      </c>
      <c r="I321" s="168">
        <f t="shared" si="64"/>
        <v>292990.04406328819</v>
      </c>
      <c r="J321" s="168">
        <f t="shared" si="66"/>
        <v>292291.65336063143</v>
      </c>
      <c r="K321" s="94"/>
      <c r="L321" s="265">
        <f t="shared" si="65"/>
        <v>111650.26130551269</v>
      </c>
      <c r="M321" s="265">
        <f>$G321*NonHospFrac+theModel!$H321*NonHospFrac</f>
        <v>181339.78275777551</v>
      </c>
      <c r="N321" s="266">
        <f t="shared" si="67"/>
        <v>292990.04406328819</v>
      </c>
      <c r="O321" s="158"/>
      <c r="P321" s="265">
        <f t="shared" si="68"/>
        <v>111384.12426084187</v>
      </c>
      <c r="Q321" s="265">
        <f t="shared" si="69"/>
        <v>181338.22273334477</v>
      </c>
      <c r="R321" s="266">
        <f t="shared" si="70"/>
        <v>292722.34699418664</v>
      </c>
    </row>
    <row r="322" spans="1:18" x14ac:dyDescent="0.25">
      <c r="A322" s="81">
        <v>291</v>
      </c>
      <c r="B322" s="93">
        <f t="shared" si="59"/>
        <v>1.8821771972950259E-3</v>
      </c>
      <c r="C322" s="178">
        <f t="shared" si="60"/>
        <v>1.8779313296925786E-3</v>
      </c>
      <c r="D322" s="165">
        <f t="shared" si="61"/>
        <v>2.2558277767625785E-3</v>
      </c>
      <c r="E322" s="166">
        <f t="shared" si="71"/>
        <v>24.192724194919009</v>
      </c>
      <c r="F322" s="167">
        <f t="shared" si="72"/>
        <v>0.65870171081467466</v>
      </c>
      <c r="G322" s="167">
        <f t="shared" si="62"/>
        <v>22891.217130319073</v>
      </c>
      <c r="H322" s="167">
        <f t="shared" si="63"/>
        <v>270198.19532447995</v>
      </c>
      <c r="I322" s="168">
        <f t="shared" si="64"/>
        <v>293089.41245479905</v>
      </c>
      <c r="J322" s="168">
        <f t="shared" si="66"/>
        <v>292389.85001012887</v>
      </c>
      <c r="K322" s="94"/>
      <c r="L322" s="265">
        <f t="shared" si="65"/>
        <v>111688.12780337667</v>
      </c>
      <c r="M322" s="265">
        <f>$G322*NonHospFrac+theModel!$H322*NonHospFrac</f>
        <v>181401.28465142232</v>
      </c>
      <c r="N322" s="266">
        <f t="shared" si="67"/>
        <v>293089.41245479899</v>
      </c>
      <c r="O322" s="158"/>
      <c r="P322" s="265">
        <f t="shared" si="68"/>
        <v>111421.54424079636</v>
      </c>
      <c r="Q322" s="265">
        <f t="shared" si="69"/>
        <v>181399.72462227297</v>
      </c>
      <c r="R322" s="266">
        <f t="shared" si="70"/>
        <v>292821.26886306936</v>
      </c>
    </row>
    <row r="323" spans="1:18" x14ac:dyDescent="0.25">
      <c r="A323" s="81">
        <v>292</v>
      </c>
      <c r="B323" s="93">
        <f t="shared" si="59"/>
        <v>1.8470172628326431E-3</v>
      </c>
      <c r="C323" s="178">
        <f t="shared" si="60"/>
        <v>1.8428507099869853E-3</v>
      </c>
      <c r="D323" s="165">
        <f t="shared" si="61"/>
        <v>2.2558277767625785E-3</v>
      </c>
      <c r="E323" s="166">
        <f t="shared" si="71"/>
        <v>24.194567045628997</v>
      </c>
      <c r="F323" s="167">
        <f t="shared" si="72"/>
        <v>0.66095753859143724</v>
      </c>
      <c r="G323" s="167">
        <f t="shared" si="62"/>
        <v>22969.611709532495</v>
      </c>
      <c r="H323" s="167">
        <f t="shared" si="63"/>
        <v>270218.77733633114</v>
      </c>
      <c r="I323" s="168">
        <f t="shared" si="64"/>
        <v>293188.38904586365</v>
      </c>
      <c r="J323" s="168">
        <f t="shared" si="66"/>
        <v>292487.65549234475</v>
      </c>
      <c r="K323" s="94"/>
      <c r="L323" s="265">
        <f t="shared" si="65"/>
        <v>111725.84499711554</v>
      </c>
      <c r="M323" s="265">
        <f>$G323*NonHospFrac+theModel!$H323*NonHospFrac</f>
        <v>181462.5440487481</v>
      </c>
      <c r="N323" s="266">
        <f t="shared" si="67"/>
        <v>293188.38904586365</v>
      </c>
      <c r="O323" s="158"/>
      <c r="P323" s="265">
        <f t="shared" si="68"/>
        <v>111458.81515790697</v>
      </c>
      <c r="Q323" s="265">
        <f t="shared" si="69"/>
        <v>181460.98401498655</v>
      </c>
      <c r="R323" s="266">
        <f t="shared" si="70"/>
        <v>292919.79917289352</v>
      </c>
    </row>
    <row r="324" spans="1:18" x14ac:dyDescent="0.25">
      <c r="A324" s="81">
        <v>293</v>
      </c>
      <c r="B324" s="93">
        <f t="shared" si="59"/>
        <v>1.8125141320937239E-3</v>
      </c>
      <c r="C324" s="178">
        <f t="shared" si="60"/>
        <v>1.8084254123687722E-3</v>
      </c>
      <c r="D324" s="165">
        <f t="shared" si="61"/>
        <v>2.2558277767625785E-3</v>
      </c>
      <c r="E324" s="166">
        <f t="shared" si="71"/>
        <v>24.196375471041364</v>
      </c>
      <c r="F324" s="167">
        <f t="shared" si="72"/>
        <v>0.66321336636819983</v>
      </c>
      <c r="G324" s="167">
        <f t="shared" si="62"/>
        <v>23048.006288745917</v>
      </c>
      <c r="H324" s="167">
        <f t="shared" si="63"/>
        <v>270238.97486674821</v>
      </c>
      <c r="I324" s="168">
        <f t="shared" si="64"/>
        <v>293286.98115549411</v>
      </c>
      <c r="J324" s="168">
        <f t="shared" si="66"/>
        <v>292585.07707112288</v>
      </c>
      <c r="K324" s="94"/>
      <c r="L324" s="265">
        <f t="shared" si="65"/>
        <v>111763.41567579882</v>
      </c>
      <c r="M324" s="265">
        <f>$G324*NonHospFrac+theModel!$H324*NonHospFrac</f>
        <v>181523.56547969527</v>
      </c>
      <c r="N324" s="266">
        <f t="shared" si="67"/>
        <v>293286.98115549411</v>
      </c>
      <c r="O324" s="158"/>
      <c r="P324" s="265">
        <f t="shared" si="68"/>
        <v>111495.93978022014</v>
      </c>
      <c r="Q324" s="265">
        <f t="shared" si="69"/>
        <v>181522.00544142528</v>
      </c>
      <c r="R324" s="266">
        <f t="shared" si="70"/>
        <v>293017.94522164541</v>
      </c>
    </row>
    <row r="325" spans="1:18" x14ac:dyDescent="0.25">
      <c r="A325" s="81">
        <v>294</v>
      </c>
      <c r="B325" s="93">
        <f t="shared" si="59"/>
        <v>1.7786555356830674E-3</v>
      </c>
      <c r="C325" s="178">
        <f t="shared" si="60"/>
        <v>1.774643195120381E-3</v>
      </c>
      <c r="D325" s="165">
        <f t="shared" si="61"/>
        <v>2.2558277767625785E-3</v>
      </c>
      <c r="E325" s="166">
        <f t="shared" si="71"/>
        <v>24.198150114236483</v>
      </c>
      <c r="F325" s="167">
        <f t="shared" si="72"/>
        <v>0.66546919414496242</v>
      </c>
      <c r="G325" s="167">
        <f t="shared" si="62"/>
        <v>23126.400867959343</v>
      </c>
      <c r="H325" s="167">
        <f t="shared" si="63"/>
        <v>270258.79509802122</v>
      </c>
      <c r="I325" s="168">
        <f t="shared" si="64"/>
        <v>293385.19596598059</v>
      </c>
      <c r="J325" s="168">
        <f t="shared" si="66"/>
        <v>292682.12187432742</v>
      </c>
      <c r="K325" s="94"/>
      <c r="L325" s="265">
        <f t="shared" si="65"/>
        <v>111800.84257639518</v>
      </c>
      <c r="M325" s="265">
        <f>$G325*NonHospFrac+theModel!$H325*NonHospFrac</f>
        <v>181584.35338958536</v>
      </c>
      <c r="N325" s="266">
        <f t="shared" si="67"/>
        <v>293385.19596598053</v>
      </c>
      <c r="O325" s="158"/>
      <c r="P325" s="265">
        <f t="shared" si="68"/>
        <v>111532.92082396435</v>
      </c>
      <c r="Q325" s="265">
        <f t="shared" si="69"/>
        <v>181582.79334690806</v>
      </c>
      <c r="R325" s="266">
        <f t="shared" si="70"/>
        <v>293115.71417087241</v>
      </c>
    </row>
    <row r="326" spans="1:18" x14ac:dyDescent="0.25">
      <c r="A326" s="81">
        <v>295</v>
      </c>
      <c r="B326" s="93">
        <f t="shared" si="59"/>
        <v>1.745429433403406E-3</v>
      </c>
      <c r="C326" s="178">
        <f t="shared" si="60"/>
        <v>1.7414920452051557E-3</v>
      </c>
      <c r="D326" s="165">
        <f t="shared" si="61"/>
        <v>2.2558277767625785E-3</v>
      </c>
      <c r="E326" s="166">
        <f t="shared" si="71"/>
        <v>24.199891606281689</v>
      </c>
      <c r="F326" s="167">
        <f t="shared" si="72"/>
        <v>0.667725021921725</v>
      </c>
      <c r="G326" s="167">
        <f t="shared" si="62"/>
        <v>23204.795447172761</v>
      </c>
      <c r="H326" s="167">
        <f t="shared" si="63"/>
        <v>270278.24507827125</v>
      </c>
      <c r="I326" s="168">
        <f t="shared" si="64"/>
        <v>293483.04052544403</v>
      </c>
      <c r="J326" s="168">
        <f t="shared" si="66"/>
        <v>292778.79689638742</v>
      </c>
      <c r="K326" s="94"/>
      <c r="L326" s="265">
        <f t="shared" si="65"/>
        <v>111838.12838474524</v>
      </c>
      <c r="M326" s="265">
        <f>$G326*NonHospFrac+theModel!$H326*NonHospFrac</f>
        <v>181644.91214069875</v>
      </c>
      <c r="N326" s="266">
        <f t="shared" si="67"/>
        <v>293483.04052544397</v>
      </c>
      <c r="O326" s="158"/>
      <c r="P326" s="265">
        <f t="shared" si="68"/>
        <v>111569.76095451973</v>
      </c>
      <c r="Q326" s="265">
        <f t="shared" si="69"/>
        <v>181643.35209371278</v>
      </c>
      <c r="R326" s="266">
        <f t="shared" si="70"/>
        <v>293213.11304823251</v>
      </c>
    </row>
    <row r="327" spans="1:18" x14ac:dyDescent="0.25">
      <c r="A327" s="81">
        <v>296</v>
      </c>
      <c r="B327" s="93">
        <f t="shared" si="59"/>
        <v>1.7128240099738945E-3</v>
      </c>
      <c r="C327" s="178">
        <f t="shared" si="60"/>
        <v>1.7089601739954895E-3</v>
      </c>
      <c r="D327" s="165">
        <f t="shared" si="61"/>
        <v>2.2558277767625785E-3</v>
      </c>
      <c r="E327" s="166">
        <f t="shared" si="71"/>
        <v>24.201600566455685</v>
      </c>
      <c r="F327" s="167">
        <f t="shared" si="72"/>
        <v>0.66998084969848759</v>
      </c>
      <c r="G327" s="167">
        <f t="shared" si="62"/>
        <v>23283.190026386186</v>
      </c>
      <c r="H327" s="167">
        <f t="shared" si="63"/>
        <v>270297.33172395756</v>
      </c>
      <c r="I327" s="168">
        <f t="shared" si="64"/>
        <v>293580.52175034373</v>
      </c>
      <c r="J327" s="168">
        <f t="shared" si="66"/>
        <v>292875.10900079581</v>
      </c>
      <c r="K327" s="94"/>
      <c r="L327" s="265">
        <f t="shared" si="65"/>
        <v>111875.27573651698</v>
      </c>
      <c r="M327" s="265">
        <f>$G327*NonHospFrac+theModel!$H327*NonHospFrac</f>
        <v>181705.24601382675</v>
      </c>
      <c r="N327" s="266">
        <f t="shared" si="67"/>
        <v>293580.52175034373</v>
      </c>
      <c r="O327" s="158"/>
      <c r="P327" s="265">
        <f t="shared" si="68"/>
        <v>111606.46278737028</v>
      </c>
      <c r="Q327" s="265">
        <f t="shared" si="69"/>
        <v>181703.68596262828</v>
      </c>
      <c r="R327" s="266">
        <f t="shared" si="70"/>
        <v>293310.14874999854</v>
      </c>
    </row>
    <row r="328" spans="1:18" x14ac:dyDescent="0.25">
      <c r="A328" s="81">
        <v>297</v>
      </c>
      <c r="B328" s="93">
        <f t="shared" si="59"/>
        <v>1.6808276708285554E-3</v>
      </c>
      <c r="C328" s="178">
        <f t="shared" si="60"/>
        <v>1.6770360130807492E-3</v>
      </c>
      <c r="D328" s="165">
        <f t="shared" si="61"/>
        <v>2.2558277767625785E-3</v>
      </c>
      <c r="E328" s="166">
        <f t="shared" si="71"/>
        <v>24.203277602468766</v>
      </c>
      <c r="F328" s="167">
        <f t="shared" si="72"/>
        <v>0.67223667747525018</v>
      </c>
      <c r="G328" s="167">
        <f t="shared" si="62"/>
        <v>23361.584605599608</v>
      </c>
      <c r="H328" s="167">
        <f t="shared" si="63"/>
        <v>270316.06182233663</v>
      </c>
      <c r="I328" s="168">
        <f t="shared" si="64"/>
        <v>293677.64642793627</v>
      </c>
      <c r="J328" s="168">
        <f t="shared" si="66"/>
        <v>292971.06492256024</v>
      </c>
      <c r="K328" s="94"/>
      <c r="L328" s="265">
        <f t="shared" si="65"/>
        <v>111912.28721814287</v>
      </c>
      <c r="M328" s="265">
        <f>$G328*NonHospFrac+theModel!$H328*NonHospFrac</f>
        <v>181765.35920979333</v>
      </c>
      <c r="N328" s="266">
        <f t="shared" si="67"/>
        <v>293677.64642793621</v>
      </c>
      <c r="O328" s="158"/>
      <c r="P328" s="265">
        <f t="shared" si="68"/>
        <v>111643.02888903784</v>
      </c>
      <c r="Q328" s="265">
        <f t="shared" si="69"/>
        <v>181763.7991544762</v>
      </c>
      <c r="R328" s="266">
        <f t="shared" si="70"/>
        <v>293406.82804351405</v>
      </c>
    </row>
    <row r="329" spans="1:18" x14ac:dyDescent="0.25">
      <c r="A329" s="81">
        <v>298</v>
      </c>
      <c r="B329" s="93">
        <f t="shared" si="59"/>
        <v>1.6494290379932297E-3</v>
      </c>
      <c r="C329" s="178">
        <f t="shared" si="60"/>
        <v>1.6457082101535257E-3</v>
      </c>
      <c r="D329" s="165">
        <f t="shared" si="61"/>
        <v>2.2558277767625785E-3</v>
      </c>
      <c r="E329" s="166">
        <f t="shared" si="71"/>
        <v>24.204923310678918</v>
      </c>
      <c r="F329" s="167">
        <f t="shared" si="72"/>
        <v>0.67449250525201276</v>
      </c>
      <c r="G329" s="167">
        <f t="shared" si="62"/>
        <v>23439.979184813026</v>
      </c>
      <c r="H329" s="167">
        <f t="shared" si="63"/>
        <v>270334.44203387591</v>
      </c>
      <c r="I329" s="168">
        <f t="shared" si="64"/>
        <v>293774.42121868895</v>
      </c>
      <c r="J329" s="168">
        <f t="shared" si="66"/>
        <v>293066.67127060791</v>
      </c>
      <c r="K329" s="94"/>
      <c r="L329" s="265">
        <f t="shared" si="65"/>
        <v>111949.16536773962</v>
      </c>
      <c r="M329" s="265">
        <f>$G329*NonHospFrac+theModel!$H329*NonHospFrac</f>
        <v>181825.2558509493</v>
      </c>
      <c r="N329" s="266">
        <f t="shared" si="67"/>
        <v>293774.42121868895</v>
      </c>
      <c r="O329" s="158"/>
      <c r="P329" s="265">
        <f t="shared" si="68"/>
        <v>111679.4617779987</v>
      </c>
      <c r="Q329" s="265">
        <f t="shared" si="69"/>
        <v>181823.69579160499</v>
      </c>
      <c r="R329" s="266">
        <f t="shared" si="70"/>
        <v>293503.1575696037</v>
      </c>
    </row>
    <row r="330" spans="1:18" x14ac:dyDescent="0.25">
      <c r="A330" s="81">
        <v>299</v>
      </c>
      <c r="B330" s="93">
        <f t="shared" si="59"/>
        <v>1.6186169460395393E-3</v>
      </c>
      <c r="C330" s="178">
        <f t="shared" si="60"/>
        <v>1.6149656249727247E-3</v>
      </c>
      <c r="D330" s="165">
        <f t="shared" si="61"/>
        <v>2.2558277767625785E-3</v>
      </c>
      <c r="E330" s="166">
        <f t="shared" si="71"/>
        <v>24.206538276303892</v>
      </c>
      <c r="F330" s="167">
        <f t="shared" si="72"/>
        <v>0.67674833302877535</v>
      </c>
      <c r="G330" s="167">
        <f t="shared" si="62"/>
        <v>23518.373764026448</v>
      </c>
      <c r="H330" s="167">
        <f t="shared" si="63"/>
        <v>270352.4788946223</v>
      </c>
      <c r="I330" s="168">
        <f t="shared" si="64"/>
        <v>293870.85265864874</v>
      </c>
      <c r="J330" s="168">
        <f t="shared" si="66"/>
        <v>293161.93453014671</v>
      </c>
      <c r="K330" s="94"/>
      <c r="L330" s="265">
        <f t="shared" si="65"/>
        <v>111985.9126760108</v>
      </c>
      <c r="M330" s="265">
        <f>$G330*NonHospFrac+theModel!$H330*NonHospFrac</f>
        <v>181884.93998263791</v>
      </c>
      <c r="N330" s="266">
        <f t="shared" si="67"/>
        <v>293870.85265864874</v>
      </c>
      <c r="O330" s="158"/>
      <c r="P330" s="265">
        <f t="shared" si="68"/>
        <v>111715.76392558303</v>
      </c>
      <c r="Q330" s="265">
        <f t="shared" si="69"/>
        <v>181883.37991935568</v>
      </c>
      <c r="R330" s="266">
        <f t="shared" si="70"/>
        <v>293599.14384493872</v>
      </c>
    </row>
    <row r="331" spans="1:18" x14ac:dyDescent="0.25">
      <c r="A331" s="81">
        <v>300</v>
      </c>
      <c r="B331" s="93">
        <f t="shared" si="59"/>
        <v>1.5883804381144411E-3</v>
      </c>
      <c r="C331" s="178">
        <f t="shared" si="60"/>
        <v>1.5847973254020761E-3</v>
      </c>
      <c r="D331" s="165">
        <f t="shared" si="61"/>
        <v>2.2558277767625785E-3</v>
      </c>
      <c r="E331" s="166">
        <f t="shared" si="71"/>
        <v>24.208123073629295</v>
      </c>
      <c r="F331" s="167">
        <f t="shared" si="72"/>
        <v>0.67900416080553794</v>
      </c>
      <c r="G331" s="167">
        <f t="shared" si="62"/>
        <v>23596.76834323987</v>
      </c>
      <c r="H331" s="167">
        <f t="shared" si="63"/>
        <v>270370.17881852627</v>
      </c>
      <c r="I331" s="168">
        <f t="shared" si="64"/>
        <v>293966.94716176612</v>
      </c>
      <c r="J331" s="168">
        <f t="shared" si="66"/>
        <v>293256.86106498062</v>
      </c>
      <c r="K331" s="94"/>
      <c r="L331" s="265">
        <f t="shared" si="65"/>
        <v>112022.53158713246</v>
      </c>
      <c r="M331" s="265">
        <f>$G331*NonHospFrac+theModel!$H331*NonHospFrac</f>
        <v>181944.41557463369</v>
      </c>
      <c r="N331" s="266">
        <f t="shared" si="67"/>
        <v>293966.94716176612</v>
      </c>
      <c r="O331" s="158"/>
      <c r="P331" s="265">
        <f t="shared" si="68"/>
        <v>111751.93775685747</v>
      </c>
      <c r="Q331" s="265">
        <f t="shared" si="69"/>
        <v>181942.85550750062</v>
      </c>
      <c r="R331" s="266">
        <f t="shared" si="70"/>
        <v>293694.79326435807</v>
      </c>
    </row>
    <row r="332" spans="1:18" x14ac:dyDescent="0.25">
      <c r="A332" s="81">
        <v>301</v>
      </c>
      <c r="B332" s="93">
        <f t="shared" si="59"/>
        <v>1.5587087620439343E-3</v>
      </c>
      <c r="C332" s="178">
        <f t="shared" si="60"/>
        <v>1.5551925835226323E-3</v>
      </c>
      <c r="D332" s="165">
        <f t="shared" si="61"/>
        <v>2.2558277767625785E-3</v>
      </c>
      <c r="E332" s="166">
        <f t="shared" si="71"/>
        <v>24.209678266212819</v>
      </c>
      <c r="F332" s="167">
        <f t="shared" si="72"/>
        <v>0.68125998858230052</v>
      </c>
      <c r="G332" s="167">
        <f t="shared" si="62"/>
        <v>23675.162922453292</v>
      </c>
      <c r="H332" s="167">
        <f t="shared" si="63"/>
        <v>270387.54809972266</v>
      </c>
      <c r="I332" s="168">
        <f t="shared" si="64"/>
        <v>294062.71102217596</v>
      </c>
      <c r="J332" s="168">
        <f t="shared" si="66"/>
        <v>293351.45711978269</v>
      </c>
      <c r="K332" s="94"/>
      <c r="L332" s="265">
        <f t="shared" si="65"/>
        <v>112059.02449962223</v>
      </c>
      <c r="M332" s="265">
        <f>$G332*NonHospFrac+theModel!$H332*NonHospFrac</f>
        <v>182003.6865225537</v>
      </c>
      <c r="N332" s="266">
        <f t="shared" si="67"/>
        <v>294062.71102217596</v>
      </c>
      <c r="O332" s="158"/>
      <c r="P332" s="265">
        <f t="shared" si="68"/>
        <v>111787.98565149117</v>
      </c>
      <c r="Q332" s="265">
        <f t="shared" si="69"/>
        <v>182002.12645165471</v>
      </c>
      <c r="R332" s="266">
        <f t="shared" si="70"/>
        <v>293790.11210314586</v>
      </c>
    </row>
    <row r="333" spans="1:18" x14ac:dyDescent="0.25">
      <c r="A333" s="81">
        <v>302</v>
      </c>
      <c r="B333" s="93">
        <f t="shared" si="59"/>
        <v>1.5295913665095667E-3</v>
      </c>
      <c r="C333" s="178">
        <f t="shared" si="60"/>
        <v>1.5261408718178981E-3</v>
      </c>
      <c r="D333" s="165">
        <f t="shared" si="61"/>
        <v>2.2558277767625785E-3</v>
      </c>
      <c r="E333" s="166">
        <f t="shared" si="71"/>
        <v>24.211204407084637</v>
      </c>
      <c r="F333" s="167">
        <f t="shared" si="72"/>
        <v>0.68351581635906311</v>
      </c>
      <c r="G333" s="167">
        <f t="shared" si="62"/>
        <v>23753.557501666717</v>
      </c>
      <c r="H333" s="167">
        <f t="shared" si="63"/>
        <v>270404.59291476931</v>
      </c>
      <c r="I333" s="168">
        <f t="shared" si="64"/>
        <v>294158.15041643602</v>
      </c>
      <c r="J333" s="168">
        <f t="shared" si="66"/>
        <v>293445.72882232536</v>
      </c>
      <c r="K333" s="94"/>
      <c r="L333" s="265">
        <f t="shared" si="65"/>
        <v>112095.39376719255</v>
      </c>
      <c r="M333" s="265">
        <f>$G333*NonHospFrac+theModel!$H333*NonHospFrac</f>
        <v>182062.75664924347</v>
      </c>
      <c r="N333" s="266">
        <f t="shared" si="67"/>
        <v>294158.15041643602</v>
      </c>
      <c r="O333" s="158"/>
      <c r="P333" s="265">
        <f t="shared" si="68"/>
        <v>111823.90994460584</v>
      </c>
      <c r="Q333" s="265">
        <f t="shared" si="69"/>
        <v>182061.19657466142</v>
      </c>
      <c r="R333" s="266">
        <f t="shared" si="70"/>
        <v>293885.10651926725</v>
      </c>
    </row>
    <row r="334" spans="1:18" x14ac:dyDescent="0.25">
      <c r="A334" s="81">
        <v>303</v>
      </c>
      <c r="B334" s="93">
        <f t="shared" si="59"/>
        <v>1.5010178972963643E-3</v>
      </c>
      <c r="C334" s="178">
        <f t="shared" si="60"/>
        <v>1.4976318594302253E-3</v>
      </c>
      <c r="D334" s="165">
        <f t="shared" si="61"/>
        <v>2.2558277767625785E-3</v>
      </c>
      <c r="E334" s="166">
        <f t="shared" si="71"/>
        <v>24.212702038944066</v>
      </c>
      <c r="F334" s="167">
        <f t="shared" si="72"/>
        <v>0.6857716441358257</v>
      </c>
      <c r="G334" s="167">
        <f t="shared" si="62"/>
        <v>23831.952080880132</v>
      </c>
      <c r="H334" s="167">
        <f t="shared" si="63"/>
        <v>270421.31932484277</v>
      </c>
      <c r="I334" s="168">
        <f t="shared" si="64"/>
        <v>294253.27140572289</v>
      </c>
      <c r="J334" s="168">
        <f t="shared" si="66"/>
        <v>293539.68218566861</v>
      </c>
      <c r="K334" s="94"/>
      <c r="L334" s="265">
        <f t="shared" si="65"/>
        <v>112131.64169958721</v>
      </c>
      <c r="M334" s="265">
        <f>$G334*NonHospFrac+theModel!$H334*NonHospFrac</f>
        <v>182121.62970613566</v>
      </c>
      <c r="N334" s="266">
        <f t="shared" si="67"/>
        <v>294253.27140572289</v>
      </c>
      <c r="O334" s="158"/>
      <c r="P334" s="265">
        <f t="shared" si="68"/>
        <v>111859.71292760938</v>
      </c>
      <c r="Q334" s="265">
        <f t="shared" si="69"/>
        <v>182120.06962795142</v>
      </c>
      <c r="R334" s="266">
        <f t="shared" si="70"/>
        <v>293979.78255556081</v>
      </c>
    </row>
    <row r="335" spans="1:18" x14ac:dyDescent="0.25">
      <c r="A335" s="81">
        <v>304</v>
      </c>
      <c r="B335" s="93">
        <f t="shared" si="59"/>
        <v>1.4729781936108422E-3</v>
      </c>
      <c r="C335" s="178">
        <f t="shared" si="60"/>
        <v>1.4696554084871294E-3</v>
      </c>
      <c r="D335" s="165">
        <f t="shared" si="61"/>
        <v>2.2558277767625785E-3</v>
      </c>
      <c r="E335" s="166">
        <f t="shared" si="71"/>
        <v>24.214171694352554</v>
      </c>
      <c r="F335" s="167">
        <f t="shared" si="72"/>
        <v>0.68802747191258828</v>
      </c>
      <c r="G335" s="167">
        <f t="shared" si="62"/>
        <v>23910.346660093554</v>
      </c>
      <c r="H335" s="167">
        <f t="shared" si="63"/>
        <v>270437.73327789421</v>
      </c>
      <c r="I335" s="168">
        <f t="shared" si="64"/>
        <v>294348.07993798779</v>
      </c>
      <c r="J335" s="168">
        <f t="shared" si="66"/>
        <v>293633.32311030768</v>
      </c>
      <c r="K335" s="94"/>
      <c r="L335" s="265">
        <f t="shared" si="65"/>
        <v>112167.77056340309</v>
      </c>
      <c r="M335" s="265">
        <f>$G335*NonHospFrac+theModel!$H335*NonHospFrac</f>
        <v>182180.30937458467</v>
      </c>
      <c r="N335" s="266">
        <f t="shared" si="67"/>
        <v>294348.07993798773</v>
      </c>
      <c r="O335" s="158"/>
      <c r="P335" s="265">
        <f t="shared" si="68"/>
        <v>111895.39684901452</v>
      </c>
      <c r="Q335" s="265">
        <f t="shared" si="69"/>
        <v>182178.74929287715</v>
      </c>
      <c r="R335" s="266">
        <f t="shared" si="70"/>
        <v>294074.14614189166</v>
      </c>
    </row>
    <row r="336" spans="1:18" x14ac:dyDescent="0.25">
      <c r="A336" s="81">
        <v>305</v>
      </c>
      <c r="B336" s="93">
        <f t="shared" si="59"/>
        <v>1.4454622844677994E-3</v>
      </c>
      <c r="C336" s="178">
        <f t="shared" si="60"/>
        <v>1.4422015704962342E-3</v>
      </c>
      <c r="D336" s="165">
        <f t="shared" si="61"/>
        <v>2.2558277767625785E-3</v>
      </c>
      <c r="E336" s="166">
        <f t="shared" si="71"/>
        <v>24.215613895923049</v>
      </c>
      <c r="F336" s="167">
        <f t="shared" si="72"/>
        <v>0.69028329968935087</v>
      </c>
      <c r="G336" s="167">
        <f t="shared" si="62"/>
        <v>23988.741239306979</v>
      </c>
      <c r="H336" s="167">
        <f t="shared" si="63"/>
        <v>270453.84061076434</v>
      </c>
      <c r="I336" s="168">
        <f t="shared" si="64"/>
        <v>294442.58185007132</v>
      </c>
      <c r="J336" s="168">
        <f t="shared" si="66"/>
        <v>293726.65738628019</v>
      </c>
      <c r="K336" s="94"/>
      <c r="L336" s="265">
        <f t="shared" si="65"/>
        <v>112203.78258289587</v>
      </c>
      <c r="M336" s="265">
        <f>$G336*NonHospFrac+theModel!$H336*NonHospFrac</f>
        <v>182238.79926717543</v>
      </c>
      <c r="N336" s="266">
        <f t="shared" si="67"/>
        <v>294442.58185007132</v>
      </c>
      <c r="O336" s="158"/>
      <c r="P336" s="265">
        <f t="shared" si="68"/>
        <v>111930.96391524166</v>
      </c>
      <c r="Q336" s="265">
        <f t="shared" si="69"/>
        <v>182237.23918202161</v>
      </c>
      <c r="R336" s="266">
        <f t="shared" si="70"/>
        <v>294168.20309726329</v>
      </c>
    </row>
    <row r="337" spans="1:18" x14ac:dyDescent="0.25">
      <c r="A337" s="81">
        <v>306</v>
      </c>
      <c r="B337" s="93">
        <f t="shared" si="59"/>
        <v>1.4184603851446266E-3</v>
      </c>
      <c r="C337" s="178">
        <f t="shared" si="60"/>
        <v>1.41526058280758E-3</v>
      </c>
      <c r="D337" s="165">
        <f t="shared" si="61"/>
        <v>2.2558277767625785E-3</v>
      </c>
      <c r="E337" s="166">
        <f t="shared" si="71"/>
        <v>24.217029156505856</v>
      </c>
      <c r="F337" s="167">
        <f t="shared" si="72"/>
        <v>0.69253912746611346</v>
      </c>
      <c r="G337" s="167">
        <f t="shared" si="62"/>
        <v>24067.135818520397</v>
      </c>
      <c r="H337" s="167">
        <f t="shared" si="63"/>
        <v>270469.64705125889</v>
      </c>
      <c r="I337" s="168">
        <f t="shared" si="64"/>
        <v>294536.78286977927</v>
      </c>
      <c r="J337" s="168">
        <f t="shared" si="66"/>
        <v>293819.69069523393</v>
      </c>
      <c r="K337" s="94"/>
      <c r="L337" s="265">
        <f t="shared" si="65"/>
        <v>112239.67994077117</v>
      </c>
      <c r="M337" s="265">
        <f>$G337*NonHospFrac+theModel!$H337*NonHospFrac</f>
        <v>182297.10292900811</v>
      </c>
      <c r="N337" s="266">
        <f t="shared" si="67"/>
        <v>294536.78286977927</v>
      </c>
      <c r="O337" s="158"/>
      <c r="P337" s="265">
        <f t="shared" si="68"/>
        <v>111966.41629140689</v>
      </c>
      <c r="Q337" s="265">
        <f t="shared" si="69"/>
        <v>182295.54284048313</v>
      </c>
      <c r="R337" s="266">
        <f t="shared" si="70"/>
        <v>294261.95913189003</v>
      </c>
    </row>
    <row r="338" spans="1:18" x14ac:dyDescent="0.25">
      <c r="A338" s="81">
        <v>307</v>
      </c>
      <c r="B338" s="93">
        <f t="shared" si="59"/>
        <v>1.3919628937018207E-3</v>
      </c>
      <c r="C338" s="178">
        <f t="shared" si="60"/>
        <v>1.3888228651419852E-3</v>
      </c>
      <c r="D338" s="165">
        <f t="shared" si="61"/>
        <v>2.2558277767625785E-3</v>
      </c>
      <c r="E338" s="166">
        <f t="shared" si="71"/>
        <v>24.218417979370997</v>
      </c>
      <c r="F338" s="167">
        <f t="shared" si="72"/>
        <v>0.69479495524287604</v>
      </c>
      <c r="G338" s="167">
        <f t="shared" si="62"/>
        <v>24145.530397733823</v>
      </c>
      <c r="H338" s="167">
        <f t="shared" si="63"/>
        <v>270485.15822018561</v>
      </c>
      <c r="I338" s="168">
        <f t="shared" si="64"/>
        <v>294630.68861791946</v>
      </c>
      <c r="J338" s="168">
        <f t="shared" si="66"/>
        <v>293912.42861245613</v>
      </c>
      <c r="K338" s="94"/>
      <c r="L338" s="265">
        <f t="shared" si="65"/>
        <v>112275.46477896065</v>
      </c>
      <c r="M338" s="265">
        <f>$G338*NonHospFrac+theModel!$H338*NonHospFrac</f>
        <v>182355.22383895874</v>
      </c>
      <c r="N338" s="266">
        <f t="shared" si="67"/>
        <v>294630.6886179194</v>
      </c>
      <c r="O338" s="158"/>
      <c r="P338" s="265">
        <f t="shared" si="68"/>
        <v>112001.75610209529</v>
      </c>
      <c r="Q338" s="265">
        <f t="shared" si="69"/>
        <v>182353.66374713599</v>
      </c>
      <c r="R338" s="266">
        <f t="shared" si="70"/>
        <v>294355.41984923126</v>
      </c>
    </row>
    <row r="339" spans="1:18" x14ac:dyDescent="0.25">
      <c r="A339" s="81">
        <v>308</v>
      </c>
      <c r="B339" s="93">
        <f t="shared" si="59"/>
        <v>1.3659603875685199E-3</v>
      </c>
      <c r="C339" s="178">
        <f t="shared" si="60"/>
        <v>1.3628790161842855E-3</v>
      </c>
      <c r="D339" s="165">
        <f t="shared" si="61"/>
        <v>2.2558277767625785E-3</v>
      </c>
      <c r="E339" s="166">
        <f t="shared" si="71"/>
        <v>24.219780858387182</v>
      </c>
      <c r="F339" s="167">
        <f t="shared" si="72"/>
        <v>0.69705078301963863</v>
      </c>
      <c r="G339" s="167">
        <f t="shared" si="62"/>
        <v>24223.924976947244</v>
      </c>
      <c r="H339" s="167">
        <f t="shared" si="63"/>
        <v>270500.37963335321</v>
      </c>
      <c r="I339" s="168">
        <f t="shared" si="64"/>
        <v>294724.30461030046</v>
      </c>
      <c r="J339" s="168">
        <f t="shared" si="66"/>
        <v>294004.87660886458</v>
      </c>
      <c r="K339" s="94"/>
      <c r="L339" s="265">
        <f t="shared" si="65"/>
        <v>112311.13919938382</v>
      </c>
      <c r="M339" s="265">
        <f>$G339*NonHospFrac+theModel!$H339*NonHospFrac</f>
        <v>182413.16541091661</v>
      </c>
      <c r="N339" s="266">
        <f t="shared" si="67"/>
        <v>294724.30461030046</v>
      </c>
      <c r="O339" s="158"/>
      <c r="P339" s="265">
        <f t="shared" si="68"/>
        <v>112036.98543211971</v>
      </c>
      <c r="Q339" s="265">
        <f t="shared" si="69"/>
        <v>182411.60531586764</v>
      </c>
      <c r="R339" s="266">
        <f t="shared" si="70"/>
        <v>294448.59074798733</v>
      </c>
    </row>
    <row r="340" spans="1:18" x14ac:dyDescent="0.25">
      <c r="A340" s="81">
        <v>309</v>
      </c>
      <c r="B340" s="93">
        <f t="shared" si="59"/>
        <v>1.3404436201918124E-3</v>
      </c>
      <c r="C340" s="178">
        <f t="shared" si="60"/>
        <v>1.3374198102401994E-3</v>
      </c>
      <c r="D340" s="165">
        <f t="shared" si="61"/>
        <v>2.2558277767625785E-3</v>
      </c>
      <c r="E340" s="166">
        <f t="shared" si="71"/>
        <v>24.221118278197423</v>
      </c>
      <c r="F340" s="167">
        <f t="shared" si="72"/>
        <v>0.69930661079640122</v>
      </c>
      <c r="G340" s="167">
        <f t="shared" si="62"/>
        <v>24302.319556160666</v>
      </c>
      <c r="H340" s="167">
        <f t="shared" si="63"/>
        <v>270515.31670353207</v>
      </c>
      <c r="I340" s="168">
        <f t="shared" si="64"/>
        <v>294817.63625969272</v>
      </c>
      <c r="J340" s="168">
        <f t="shared" si="66"/>
        <v>294097.04005296098</v>
      </c>
      <c r="K340" s="94"/>
      <c r="L340" s="265">
        <f t="shared" si="65"/>
        <v>112346.70526469515</v>
      </c>
      <c r="M340" s="265">
        <f>$G340*NonHospFrac+theModel!$H340*NonHospFrac</f>
        <v>182470.93099499756</v>
      </c>
      <c r="N340" s="266">
        <f t="shared" si="67"/>
        <v>294817.63625969272</v>
      </c>
      <c r="O340" s="158"/>
      <c r="P340" s="265">
        <f t="shared" si="68"/>
        <v>112072.10632726508</v>
      </c>
      <c r="Q340" s="265">
        <f t="shared" si="69"/>
        <v>182469.37089679227</v>
      </c>
      <c r="R340" s="266">
        <f t="shared" si="70"/>
        <v>294541.47722405737</v>
      </c>
    </row>
    <row r="341" spans="1:18" x14ac:dyDescent="0.25">
      <c r="A341" s="81">
        <v>310</v>
      </c>
      <c r="B341" s="93">
        <f t="shared" si="59"/>
        <v>1.3154035177486449E-3</v>
      </c>
      <c r="C341" s="178">
        <f t="shared" si="60"/>
        <v>1.3124361939556562E-3</v>
      </c>
      <c r="D341" s="165">
        <f t="shared" si="61"/>
        <v>2.2558277767625785E-3</v>
      </c>
      <c r="E341" s="166">
        <f t="shared" si="71"/>
        <v>24.222430714391379</v>
      </c>
      <c r="F341" s="167">
        <f t="shared" si="72"/>
        <v>0.7015624385731638</v>
      </c>
      <c r="G341" s="167">
        <f t="shared" si="62"/>
        <v>24380.714135374084</v>
      </c>
      <c r="H341" s="167">
        <f t="shared" si="63"/>
        <v>270529.97474237997</v>
      </c>
      <c r="I341" s="168">
        <f t="shared" si="64"/>
        <v>294910.68887775403</v>
      </c>
      <c r="J341" s="168">
        <f t="shared" si="66"/>
        <v>294188.92421274912</v>
      </c>
      <c r="K341" s="94"/>
      <c r="L341" s="265">
        <f t="shared" si="65"/>
        <v>112382.16499901794</v>
      </c>
      <c r="M341" s="265">
        <f>$G341*NonHospFrac+theModel!$H341*NonHospFrac</f>
        <v>182528.5238787361</v>
      </c>
      <c r="N341" s="266">
        <f t="shared" si="67"/>
        <v>294910.68887775403</v>
      </c>
      <c r="O341" s="158"/>
      <c r="P341" s="265">
        <f t="shared" si="68"/>
        <v>112107.12079501936</v>
      </c>
      <c r="Q341" s="265">
        <f t="shared" si="69"/>
        <v>182526.96377744272</v>
      </c>
      <c r="R341" s="266">
        <f t="shared" si="70"/>
        <v>294634.08457246207</v>
      </c>
    </row>
    <row r="342" spans="1:18" x14ac:dyDescent="0.25">
      <c r="A342" s="81">
        <v>311</v>
      </c>
      <c r="B342" s="93">
        <f t="shared" si="59"/>
        <v>1.2908311759191424E-3</v>
      </c>
      <c r="C342" s="178">
        <f t="shared" si="60"/>
        <v>1.287919283097393E-3</v>
      </c>
      <c r="D342" s="165">
        <f t="shared" si="61"/>
        <v>2.2558277767625785E-3</v>
      </c>
      <c r="E342" s="166">
        <f t="shared" si="71"/>
        <v>24.223718633674476</v>
      </c>
      <c r="F342" s="167">
        <f t="shared" si="72"/>
        <v>0.70381826634992639</v>
      </c>
      <c r="G342" s="167">
        <f t="shared" si="62"/>
        <v>24459.108714587506</v>
      </c>
      <c r="H342" s="167">
        <f t="shared" si="63"/>
        <v>270544.35896233027</v>
      </c>
      <c r="I342" s="168">
        <f t="shared" si="64"/>
        <v>295003.46767691779</v>
      </c>
      <c r="J342" s="168">
        <f t="shared" si="66"/>
        <v>294280.53425761545</v>
      </c>
      <c r="K342" s="94"/>
      <c r="L342" s="265">
        <f t="shared" si="65"/>
        <v>112417.52038866389</v>
      </c>
      <c r="M342" s="265">
        <f>$G342*NonHospFrac+theModel!$H342*NonHospFrac</f>
        <v>182585.94728825384</v>
      </c>
      <c r="N342" s="266">
        <f t="shared" si="67"/>
        <v>295003.46767691773</v>
      </c>
      <c r="O342" s="158"/>
      <c r="P342" s="265">
        <f t="shared" si="68"/>
        <v>112142.03080529028</v>
      </c>
      <c r="Q342" s="265">
        <f t="shared" si="69"/>
        <v>182584.38718393896</v>
      </c>
      <c r="R342" s="266">
        <f t="shared" si="70"/>
        <v>294726.41798922926</v>
      </c>
    </row>
    <row r="343" spans="1:18" x14ac:dyDescent="0.25">
      <c r="A343" s="81">
        <v>312</v>
      </c>
      <c r="B343" s="93">
        <f t="shared" si="59"/>
        <v>1.2667178567202148E-3</v>
      </c>
      <c r="C343" s="178">
        <f t="shared" si="60"/>
        <v>1.2638603593937041E-3</v>
      </c>
      <c r="D343" s="165">
        <f t="shared" si="61"/>
        <v>2.2558277767625785E-3</v>
      </c>
      <c r="E343" s="166">
        <f t="shared" si="71"/>
        <v>24.22498249403387</v>
      </c>
      <c r="F343" s="167">
        <f t="shared" si="72"/>
        <v>0.70607409412668898</v>
      </c>
      <c r="G343" s="167">
        <f t="shared" si="62"/>
        <v>24537.503293800928</v>
      </c>
      <c r="H343" s="167">
        <f t="shared" si="63"/>
        <v>270558.47447844571</v>
      </c>
      <c r="I343" s="168">
        <f t="shared" si="64"/>
        <v>295095.97777224664</v>
      </c>
      <c r="J343" s="168">
        <f t="shared" si="66"/>
        <v>294371.87526017544</v>
      </c>
      <c r="K343" s="94"/>
      <c r="L343" s="265">
        <f t="shared" si="65"/>
        <v>112452.77338283947</v>
      </c>
      <c r="M343" s="265">
        <f>$G343*NonHospFrac+theModel!$H343*NonHospFrac</f>
        <v>182643.20438940715</v>
      </c>
      <c r="N343" s="266">
        <f t="shared" si="67"/>
        <v>295095.97777224664</v>
      </c>
      <c r="O343" s="158"/>
      <c r="P343" s="265">
        <f t="shared" si="68"/>
        <v>112176.83829110891</v>
      </c>
      <c r="Q343" s="265">
        <f t="shared" si="69"/>
        <v>182641.64428213582</v>
      </c>
      <c r="R343" s="266">
        <f t="shared" si="70"/>
        <v>294818.48257324472</v>
      </c>
    </row>
    <row r="344" spans="1:18" x14ac:dyDescent="0.25">
      <c r="A344" s="81">
        <v>313</v>
      </c>
      <c r="B344" s="93">
        <f t="shared" si="59"/>
        <v>1.2430549853983124E-3</v>
      </c>
      <c r="C344" s="178">
        <f t="shared" si="60"/>
        <v>1.2402508674342076E-3</v>
      </c>
      <c r="D344" s="165">
        <f t="shared" si="61"/>
        <v>2.2558277767625785E-3</v>
      </c>
      <c r="E344" s="166">
        <f t="shared" si="71"/>
        <v>24.226222744901303</v>
      </c>
      <c r="F344" s="167">
        <f t="shared" si="72"/>
        <v>0.70832992190345156</v>
      </c>
      <c r="G344" s="167">
        <f t="shared" si="62"/>
        <v>24615.89787301435</v>
      </c>
      <c r="H344" s="167">
        <f t="shared" si="63"/>
        <v>270572.32631023735</v>
      </c>
      <c r="I344" s="168">
        <f t="shared" si="64"/>
        <v>295188.22418325167</v>
      </c>
      <c r="J344" s="168">
        <f t="shared" si="66"/>
        <v>294462.95219808549</v>
      </c>
      <c r="K344" s="94"/>
      <c r="L344" s="265">
        <f t="shared" si="65"/>
        <v>112487.9258943391</v>
      </c>
      <c r="M344" s="265">
        <f>$G344*NonHospFrac+theModel!$H344*NonHospFrac</f>
        <v>182700.29828891257</v>
      </c>
      <c r="N344" s="266">
        <f t="shared" si="67"/>
        <v>295188.22418325167</v>
      </c>
      <c r="O344" s="158"/>
      <c r="P344" s="265">
        <f t="shared" si="68"/>
        <v>112211.54514932001</v>
      </c>
      <c r="Q344" s="265">
        <f t="shared" si="69"/>
        <v>182698.73817874826</v>
      </c>
      <c r="R344" s="266">
        <f t="shared" si="70"/>
        <v>294910.28332806827</v>
      </c>
    </row>
    <row r="345" spans="1:18" x14ac:dyDescent="0.25">
      <c r="A345" s="81">
        <v>314</v>
      </c>
      <c r="B345" s="93">
        <f t="shared" si="59"/>
        <v>1.2198341473802178E-3</v>
      </c>
      <c r="C345" s="178">
        <f t="shared" si="60"/>
        <v>1.2170824116275139E-3</v>
      </c>
      <c r="D345" s="165">
        <f t="shared" si="61"/>
        <v>2.2558277767625785E-3</v>
      </c>
      <c r="E345" s="166">
        <f t="shared" si="71"/>
        <v>24.227439827312931</v>
      </c>
      <c r="F345" s="167">
        <f t="shared" si="72"/>
        <v>0.71058574968021415</v>
      </c>
      <c r="G345" s="167">
        <f t="shared" si="62"/>
        <v>24694.292452227772</v>
      </c>
      <c r="H345" s="167">
        <f t="shared" si="63"/>
        <v>270585.91938344954</v>
      </c>
      <c r="I345" s="168">
        <f t="shared" si="64"/>
        <v>295280.21183567733</v>
      </c>
      <c r="J345" s="168">
        <f t="shared" si="66"/>
        <v>294553.76995582046</v>
      </c>
      <c r="K345" s="94"/>
      <c r="L345" s="265">
        <f t="shared" si="65"/>
        <v>112522.97980022534</v>
      </c>
      <c r="M345" s="265">
        <f>$G345*NonHospFrac+theModel!$H345*NonHospFrac</f>
        <v>182757.23203545195</v>
      </c>
      <c r="N345" s="266">
        <f t="shared" si="67"/>
        <v>295280.21183567727</v>
      </c>
      <c r="O345" s="158"/>
      <c r="P345" s="265">
        <f t="shared" si="68"/>
        <v>112246.15324125945</v>
      </c>
      <c r="Q345" s="265">
        <f t="shared" si="69"/>
        <v>182755.67192245668</v>
      </c>
      <c r="R345" s="266">
        <f t="shared" si="70"/>
        <v>295001.8251637161</v>
      </c>
    </row>
    <row r="346" spans="1:18" x14ac:dyDescent="0.25">
      <c r="A346" s="81">
        <v>315</v>
      </c>
      <c r="B346" s="93">
        <f t="shared" si="59"/>
        <v>1.1970470852808025E-3</v>
      </c>
      <c r="C346" s="178">
        <f t="shared" si="60"/>
        <v>1.1943467532157335E-3</v>
      </c>
      <c r="D346" s="165">
        <f t="shared" si="61"/>
        <v>2.2558277767625785E-3</v>
      </c>
      <c r="E346" s="166">
        <f t="shared" si="71"/>
        <v>24.228634174066148</v>
      </c>
      <c r="F346" s="167">
        <f t="shared" si="72"/>
        <v>0.71284157745697674</v>
      </c>
      <c r="G346" s="167">
        <f t="shared" si="62"/>
        <v>24772.687031441197</v>
      </c>
      <c r="H346" s="167">
        <f t="shared" si="63"/>
        <v>270599.2585318113</v>
      </c>
      <c r="I346" s="168">
        <f t="shared" si="64"/>
        <v>295371.94556325249</v>
      </c>
      <c r="J346" s="168">
        <f t="shared" si="66"/>
        <v>294644.33332641766</v>
      </c>
      <c r="K346" s="94"/>
      <c r="L346" s="265">
        <f t="shared" si="65"/>
        <v>112557.93694249631</v>
      </c>
      <c r="M346" s="265">
        <f>$G346*NonHospFrac+theModel!$H346*NonHospFrac</f>
        <v>182814.00862075618</v>
      </c>
      <c r="N346" s="266">
        <f t="shared" si="67"/>
        <v>295371.94556325249</v>
      </c>
      <c r="O346" s="158"/>
      <c r="P346" s="265">
        <f t="shared" si="68"/>
        <v>112280.66439341895</v>
      </c>
      <c r="Q346" s="265">
        <f t="shared" si="69"/>
        <v>182812.44850499049</v>
      </c>
      <c r="R346" s="266">
        <f t="shared" si="70"/>
        <v>295093.11289840942</v>
      </c>
    </row>
    <row r="347" spans="1:18" x14ac:dyDescent="0.25">
      <c r="A347" s="81">
        <v>316</v>
      </c>
      <c r="B347" s="93">
        <f t="shared" si="59"/>
        <v>1.1746856959666907E-3</v>
      </c>
      <c r="C347" s="178">
        <f t="shared" si="60"/>
        <v>1.1720358073447634E-3</v>
      </c>
      <c r="D347" s="165">
        <f t="shared" si="61"/>
        <v>2.2558277767625785E-3</v>
      </c>
      <c r="E347" s="166">
        <f t="shared" si="71"/>
        <v>24.229806209873491</v>
      </c>
      <c r="F347" s="167">
        <f t="shared" si="72"/>
        <v>0.71509740523373932</v>
      </c>
      <c r="G347" s="167">
        <f t="shared" si="62"/>
        <v>24851.081610654612</v>
      </c>
      <c r="H347" s="167">
        <f t="shared" si="63"/>
        <v>270612.34849875543</v>
      </c>
      <c r="I347" s="168">
        <f t="shared" si="64"/>
        <v>295463.43010941002</v>
      </c>
      <c r="J347" s="168">
        <f t="shared" si="66"/>
        <v>294734.6470131891</v>
      </c>
      <c r="K347" s="94"/>
      <c r="L347" s="265">
        <f t="shared" si="65"/>
        <v>112592.79912874076</v>
      </c>
      <c r="M347" s="265">
        <f>$G347*NonHospFrac+theModel!$H347*NonHospFrac</f>
        <v>182870.63098066926</v>
      </c>
      <c r="N347" s="266">
        <f t="shared" si="67"/>
        <v>295463.43010941002</v>
      </c>
      <c r="O347" s="158"/>
      <c r="P347" s="265">
        <f t="shared" si="68"/>
        <v>112315.08039809835</v>
      </c>
      <c r="Q347" s="265">
        <f t="shared" si="69"/>
        <v>182869.07086219228</v>
      </c>
      <c r="R347" s="266">
        <f t="shared" si="70"/>
        <v>295184.15126029064</v>
      </c>
    </row>
    <row r="348" spans="1:18" x14ac:dyDescent="0.25">
      <c r="A348" s="81">
        <v>317</v>
      </c>
      <c r="B348" s="93">
        <f t="shared" si="59"/>
        <v>1.1527420276747559E-3</v>
      </c>
      <c r="C348" s="178">
        <f t="shared" si="60"/>
        <v>1.1501416401892856E-3</v>
      </c>
      <c r="D348" s="165">
        <f t="shared" si="61"/>
        <v>2.2558277767625785E-3</v>
      </c>
      <c r="E348" s="166">
        <f t="shared" si="71"/>
        <v>24.230956351513679</v>
      </c>
      <c r="F348" s="167">
        <f t="shared" si="72"/>
        <v>0.71735323301050191</v>
      </c>
      <c r="G348" s="167">
        <f t="shared" si="62"/>
        <v>24929.476189868037</v>
      </c>
      <c r="H348" s="167">
        <f t="shared" si="63"/>
        <v>270625.19393910526</v>
      </c>
      <c r="I348" s="168">
        <f t="shared" si="64"/>
        <v>295554.67012897332</v>
      </c>
      <c r="J348" s="168">
        <f t="shared" si="66"/>
        <v>294824.71563140117</v>
      </c>
      <c r="K348" s="94"/>
      <c r="L348" s="265">
        <f t="shared" si="65"/>
        <v>112627.5681327809</v>
      </c>
      <c r="M348" s="265">
        <f>$G348*NonHospFrac+theModel!$H348*NonHospFrac</f>
        <v>182927.10199619236</v>
      </c>
      <c r="N348" s="266">
        <f t="shared" si="67"/>
        <v>295554.67012897326</v>
      </c>
      <c r="O348" s="158"/>
      <c r="P348" s="265">
        <f t="shared" si="68"/>
        <v>112349.40301404576</v>
      </c>
      <c r="Q348" s="265">
        <f t="shared" si="69"/>
        <v>182925.54187506187</v>
      </c>
      <c r="R348" s="266">
        <f t="shared" si="70"/>
        <v>295274.9448891076</v>
      </c>
    </row>
    <row r="349" spans="1:18" x14ac:dyDescent="0.25">
      <c r="A349" s="81">
        <v>318</v>
      </c>
      <c r="B349" s="93">
        <f t="shared" si="59"/>
        <v>1.1312082771844591E-3</v>
      </c>
      <c r="C349" s="178">
        <f t="shared" si="60"/>
        <v>1.1286564661314826E-3</v>
      </c>
      <c r="D349" s="165">
        <f t="shared" si="61"/>
        <v>2.2558277767625785E-3</v>
      </c>
      <c r="E349" s="166">
        <f t="shared" si="71"/>
        <v>24.232085007979812</v>
      </c>
      <c r="F349" s="167">
        <f t="shared" si="72"/>
        <v>0.7196090607872645</v>
      </c>
      <c r="G349" s="167">
        <f t="shared" si="62"/>
        <v>25007.870769081459</v>
      </c>
      <c r="H349" s="167">
        <f t="shared" si="63"/>
        <v>270637.79942072998</v>
      </c>
      <c r="I349" s="168">
        <f t="shared" si="64"/>
        <v>295645.67018981144</v>
      </c>
      <c r="J349" s="168">
        <f t="shared" si="66"/>
        <v>294914.54370992264</v>
      </c>
      <c r="K349" s="94"/>
      <c r="L349" s="265">
        <f t="shared" si="65"/>
        <v>112662.24569530315</v>
      </c>
      <c r="M349" s="265">
        <f>$G349*NonHospFrac+theModel!$H349*NonHospFrac</f>
        <v>182983.42449450828</v>
      </c>
      <c r="N349" s="266">
        <f t="shared" si="67"/>
        <v>295645.67018981144</v>
      </c>
      <c r="O349" s="158"/>
      <c r="P349" s="265">
        <f t="shared" si="68"/>
        <v>112383.6339670857</v>
      </c>
      <c r="Q349" s="265">
        <f t="shared" si="69"/>
        <v>182981.86437078068</v>
      </c>
      <c r="R349" s="266">
        <f t="shared" si="70"/>
        <v>295365.49833786639</v>
      </c>
    </row>
    <row r="350" spans="1:18" x14ac:dyDescent="0.25">
      <c r="A350" s="81">
        <v>319</v>
      </c>
      <c r="B350" s="93">
        <f t="shared" si="59"/>
        <v>1.1100767870430043E-3</v>
      </c>
      <c r="C350" s="178">
        <f t="shared" si="60"/>
        <v>1.1075726449924534E-3</v>
      </c>
      <c r="D350" s="165">
        <f t="shared" si="61"/>
        <v>2.2558277767625785E-3</v>
      </c>
      <c r="E350" s="166">
        <f t="shared" si="71"/>
        <v>24.233192580624806</v>
      </c>
      <c r="F350" s="167">
        <f t="shared" si="72"/>
        <v>0.72186488856402709</v>
      </c>
      <c r="G350" s="167">
        <f t="shared" si="62"/>
        <v>25086.265348294877</v>
      </c>
      <c r="H350" s="167">
        <f t="shared" si="63"/>
        <v>270650.16942616866</v>
      </c>
      <c r="I350" s="168">
        <f t="shared" si="64"/>
        <v>295736.43477446353</v>
      </c>
      <c r="J350" s="168">
        <f t="shared" si="66"/>
        <v>295004.13569284207</v>
      </c>
      <c r="K350" s="94"/>
      <c r="L350" s="265">
        <f t="shared" si="65"/>
        <v>112696.83352447697</v>
      </c>
      <c r="M350" s="265">
        <f>$G350*NonHospFrac+theModel!$H350*NonHospFrac</f>
        <v>183039.60124998653</v>
      </c>
      <c r="N350" s="266">
        <f t="shared" si="67"/>
        <v>295736.43477446353</v>
      </c>
      <c r="O350" s="158"/>
      <c r="P350" s="265">
        <f t="shared" si="68"/>
        <v>112417.7749507352</v>
      </c>
      <c r="Q350" s="265">
        <f t="shared" si="69"/>
        <v>183038.04112371695</v>
      </c>
      <c r="R350" s="266">
        <f t="shared" si="70"/>
        <v>295455.81607445213</v>
      </c>
    </row>
    <row r="351" spans="1:18" x14ac:dyDescent="0.25">
      <c r="A351" s="81">
        <v>320</v>
      </c>
      <c r="B351" s="93">
        <f t="shared" ref="B351:B414" si="73">Constant*EXP(PowerTerm*(A351)/7)</f>
        <v>1.0893400428423335E-3</v>
      </c>
      <c r="C351" s="178">
        <f t="shared" ref="C351:C414" si="74">(1-theFloor)*B351</f>
        <v>1.08688267931535E-3</v>
      </c>
      <c r="D351" s="165">
        <f t="shared" ref="D351:D414" si="75">theFloor</f>
        <v>2.2558277767625785E-3</v>
      </c>
      <c r="E351" s="166">
        <f t="shared" si="71"/>
        <v>24.234279463304123</v>
      </c>
      <c r="F351" s="167">
        <f t="shared" si="72"/>
        <v>0.72412071634078967</v>
      </c>
      <c r="G351" s="167">
        <f t="shared" ref="G351:G414" si="76">$B$22*F351*totInfected/365.25</f>
        <v>25164.659927508303</v>
      </c>
      <c r="H351" s="167">
        <f t="shared" ref="H351:H414" si="77">lostQALYs_Injured*E351*totInfected/365.25</f>
        <v>270662.30835422466</v>
      </c>
      <c r="I351" s="168">
        <f t="shared" ref="I351:I414" si="78">H351+G351</f>
        <v>295826.96828173299</v>
      </c>
      <c r="J351" s="168">
        <f t="shared" si="66"/>
        <v>295093.49594105524</v>
      </c>
      <c r="K351" s="94"/>
      <c r="L351" s="265">
        <f t="shared" ref="L351:L414" si="79">$G351*HospFrac+$H351*HospFrac</f>
        <v>112731.33329656257</v>
      </c>
      <c r="M351" s="265">
        <f>$G351*NonHospFrac+theModel!$H351*NonHospFrac</f>
        <v>183095.63498517036</v>
      </c>
      <c r="N351" s="266">
        <f t="shared" si="67"/>
        <v>295826.96828173293</v>
      </c>
      <c r="O351" s="158"/>
      <c r="P351" s="265">
        <f t="shared" si="68"/>
        <v>112451.82762680895</v>
      </c>
      <c r="Q351" s="265">
        <f t="shared" si="69"/>
        <v>183094.07485641263</v>
      </c>
      <c r="R351" s="266">
        <f t="shared" si="70"/>
        <v>295545.90248322161</v>
      </c>
    </row>
    <row r="352" spans="1:18" x14ac:dyDescent="0.25">
      <c r="A352" s="81">
        <v>321</v>
      </c>
      <c r="B352" s="93">
        <f t="shared" si="73"/>
        <v>1.0689906705469783E-3</v>
      </c>
      <c r="C352" s="178">
        <f t="shared" si="74"/>
        <v>1.0665792116992584E-3</v>
      </c>
      <c r="D352" s="165">
        <f t="shared" si="75"/>
        <v>2.2558277767625785E-3</v>
      </c>
      <c r="E352" s="166">
        <f t="shared" si="71"/>
        <v>24.235346042515822</v>
      </c>
      <c r="F352" s="167">
        <f t="shared" si="72"/>
        <v>0.72637654411755226</v>
      </c>
      <c r="G352" s="167">
        <f t="shared" si="76"/>
        <v>25243.054506721724</v>
      </c>
      <c r="H352" s="167">
        <f t="shared" si="77"/>
        <v>270674.22052152961</v>
      </c>
      <c r="I352" s="168">
        <f t="shared" si="78"/>
        <v>295917.27502825134</v>
      </c>
      <c r="J352" s="168">
        <f t="shared" ref="J352:J415" si="80">J351+(I352-I351)/(1+discountDaily)^A352</f>
        <v>295182.6287338222</v>
      </c>
      <c r="K352" s="94"/>
      <c r="L352" s="265">
        <f t="shared" si="79"/>
        <v>112765.7466565068</v>
      </c>
      <c r="M352" s="265">
        <f>$G352*NonHospFrac+theModel!$H352*NonHospFrac</f>
        <v>183151.52837174453</v>
      </c>
      <c r="N352" s="266">
        <f t="shared" ref="N352:N415" si="81">L352+M352</f>
        <v>295917.27502825134</v>
      </c>
      <c r="O352" s="158"/>
      <c r="P352" s="265">
        <f t="shared" ref="P352:P415" si="82">P351+(L352-L351)/(1+discountDaily)^A352</f>
        <v>112485.79362601257</v>
      </c>
      <c r="Q352" s="265">
        <f t="shared" ref="Q352:Q415" si="83">Q351+(M352-M351)/(1+discountDaily)^B352</f>
        <v>183149.96824055124</v>
      </c>
      <c r="R352" s="266">
        <f t="shared" ref="R352:R415" si="84">P352+Q352</f>
        <v>295635.76186656381</v>
      </c>
    </row>
    <row r="353" spans="1:18" x14ac:dyDescent="0.25">
      <c r="A353" s="81">
        <v>322</v>
      </c>
      <c r="B353" s="93">
        <f t="shared" si="73"/>
        <v>1.0490214338718413E-3</v>
      </c>
      <c r="C353" s="178">
        <f t="shared" si="74"/>
        <v>1.0466550221828938E-3</v>
      </c>
      <c r="D353" s="165">
        <f t="shared" si="75"/>
        <v>2.2558277767625785E-3</v>
      </c>
      <c r="E353" s="166">
        <f t="shared" ref="E353:E416" si="85">C353+E352</f>
        <v>24.236392697538005</v>
      </c>
      <c r="F353" s="167">
        <f t="shared" ref="F353:F416" si="86">D353+F352</f>
        <v>0.72863237189431485</v>
      </c>
      <c r="G353" s="167">
        <f t="shared" si="76"/>
        <v>25321.449085935146</v>
      </c>
      <c r="H353" s="167">
        <f t="shared" si="77"/>
        <v>270685.91016407841</v>
      </c>
      <c r="I353" s="168">
        <f t="shared" si="78"/>
        <v>296007.35925001354</v>
      </c>
      <c r="J353" s="168">
        <f t="shared" si="80"/>
        <v>295271.53827029571</v>
      </c>
      <c r="K353" s="94"/>
      <c r="L353" s="265">
        <f t="shared" si="79"/>
        <v>112800.07521852813</v>
      </c>
      <c r="M353" s="265">
        <f>$G353*NonHospFrac+theModel!$H353*NonHospFrac</f>
        <v>183207.28403148541</v>
      </c>
      <c r="N353" s="266">
        <f t="shared" si="81"/>
        <v>296007.35925001354</v>
      </c>
      <c r="O353" s="158"/>
      <c r="P353" s="265">
        <f t="shared" si="82"/>
        <v>112519.674548525</v>
      </c>
      <c r="Q353" s="265">
        <f t="shared" si="83"/>
        <v>183205.72389790797</v>
      </c>
      <c r="R353" s="266">
        <f t="shared" si="84"/>
        <v>295725.39844643296</v>
      </c>
    </row>
    <row r="354" spans="1:18" x14ac:dyDescent="0.25">
      <c r="A354" s="81">
        <v>323</v>
      </c>
      <c r="B354" s="93">
        <f t="shared" si="73"/>
        <v>1.0294252317089555E-3</v>
      </c>
      <c r="C354" s="178">
        <f t="shared" si="74"/>
        <v>1.027103025677166E-3</v>
      </c>
      <c r="D354" s="165">
        <f t="shared" si="75"/>
        <v>2.2558277767625785E-3</v>
      </c>
      <c r="E354" s="166">
        <f t="shared" si="85"/>
        <v>24.237419800563682</v>
      </c>
      <c r="F354" s="167">
        <f t="shared" si="86"/>
        <v>0.73088819967107743</v>
      </c>
      <c r="G354" s="167">
        <f t="shared" si="76"/>
        <v>25399.843665148564</v>
      </c>
      <c r="H354" s="167">
        <f t="shared" si="77"/>
        <v>270697.38143873581</v>
      </c>
      <c r="I354" s="168">
        <f t="shared" si="78"/>
        <v>296097.22510388435</v>
      </c>
      <c r="J354" s="168">
        <f t="shared" si="80"/>
        <v>295360.228671021</v>
      </c>
      <c r="K354" s="94"/>
      <c r="L354" s="265">
        <f t="shared" si="79"/>
        <v>112834.32056669073</v>
      </c>
      <c r="M354" s="265">
        <f>$G354*NonHospFrac+theModel!$H354*NonHospFrac</f>
        <v>183262.90453719365</v>
      </c>
      <c r="N354" s="266">
        <f t="shared" si="81"/>
        <v>296097.22510388435</v>
      </c>
      <c r="O354" s="158"/>
      <c r="P354" s="265">
        <f t="shared" si="82"/>
        <v>112553.47196457008</v>
      </c>
      <c r="Q354" s="265">
        <f t="shared" si="83"/>
        <v>183261.34440128226</v>
      </c>
      <c r="R354" s="266">
        <f t="shared" si="84"/>
        <v>295814.81636585237</v>
      </c>
    </row>
    <row r="355" spans="1:18" x14ac:dyDescent="0.25">
      <c r="A355" s="81">
        <v>324</v>
      </c>
      <c r="B355" s="93">
        <f t="shared" si="73"/>
        <v>1.0101950956023105E-3</v>
      </c>
      <c r="C355" s="178">
        <f t="shared" si="74"/>
        <v>1.0079162694457016E-3</v>
      </c>
      <c r="D355" s="165">
        <f t="shared" si="75"/>
        <v>2.2558277767625785E-3</v>
      </c>
      <c r="E355" s="166">
        <f t="shared" si="85"/>
        <v>24.238427716833129</v>
      </c>
      <c r="F355" s="167">
        <f t="shared" si="86"/>
        <v>0.73314402744784002</v>
      </c>
      <c r="G355" s="167">
        <f t="shared" si="76"/>
        <v>25478.238244361986</v>
      </c>
      <c r="H355" s="167">
        <f t="shared" si="77"/>
        <v>270708.63842471427</v>
      </c>
      <c r="I355" s="168">
        <f t="shared" si="78"/>
        <v>296186.87666907627</v>
      </c>
      <c r="J355" s="168">
        <f t="shared" si="80"/>
        <v>295448.70397940709</v>
      </c>
      <c r="K355" s="94"/>
      <c r="L355" s="265">
        <f t="shared" si="79"/>
        <v>112868.48425546767</v>
      </c>
      <c r="M355" s="265">
        <f>$G355*NonHospFrac+theModel!$H355*NonHospFrac</f>
        <v>183318.39241360858</v>
      </c>
      <c r="N355" s="266">
        <f t="shared" si="81"/>
        <v>296186.87666907627</v>
      </c>
      <c r="O355" s="158"/>
      <c r="P355" s="265">
        <f t="shared" si="82"/>
        <v>112587.18741497718</v>
      </c>
      <c r="Q355" s="265">
        <f t="shared" si="83"/>
        <v>183316.83227541228</v>
      </c>
      <c r="R355" s="266">
        <f t="shared" si="84"/>
        <v>295904.01969038945</v>
      </c>
    </row>
    <row r="356" spans="1:18" x14ac:dyDescent="0.25">
      <c r="A356" s="81">
        <v>325</v>
      </c>
      <c r="B356" s="93">
        <f t="shared" si="73"/>
        <v>9.9132418726985264E-4</v>
      </c>
      <c r="C356" s="178">
        <f t="shared" si="74"/>
        <v>9.890879306324327E-4</v>
      </c>
      <c r="D356" s="165">
        <f t="shared" si="75"/>
        <v>2.2558277767625785E-3</v>
      </c>
      <c r="E356" s="166">
        <f t="shared" si="85"/>
        <v>24.239416804763763</v>
      </c>
      <c r="F356" s="167">
        <f t="shared" si="86"/>
        <v>0.73539985522460261</v>
      </c>
      <c r="G356" s="167">
        <f t="shared" si="76"/>
        <v>25556.632823575408</v>
      </c>
      <c r="H356" s="167">
        <f t="shared" si="77"/>
        <v>270719.6851250247</v>
      </c>
      <c r="I356" s="168">
        <f t="shared" si="78"/>
        <v>296276.3179486001</v>
      </c>
      <c r="J356" s="168">
        <f t="shared" si="80"/>
        <v>295536.96816317085</v>
      </c>
      <c r="K356" s="94"/>
      <c r="L356" s="265">
        <f t="shared" si="79"/>
        <v>112902.56781029378</v>
      </c>
      <c r="M356" s="265">
        <f>$G356*NonHospFrac+theModel!$H356*NonHospFrac</f>
        <v>183373.75013830629</v>
      </c>
      <c r="N356" s="266">
        <f t="shared" si="81"/>
        <v>296276.31794860004</v>
      </c>
      <c r="O356" s="158"/>
      <c r="P356" s="265">
        <f t="shared" si="82"/>
        <v>112620.82241173157</v>
      </c>
      <c r="Q356" s="265">
        <f t="shared" si="83"/>
        <v>183372.18999787304</v>
      </c>
      <c r="R356" s="266">
        <f t="shared" si="84"/>
        <v>295993.01240960462</v>
      </c>
    </row>
    <row r="357" spans="1:18" x14ac:dyDescent="0.25">
      <c r="A357" s="81">
        <v>326</v>
      </c>
      <c r="B357" s="93">
        <f t="shared" si="73"/>
        <v>9.7280579617178029E-4</v>
      </c>
      <c r="C357" s="178">
        <f t="shared" si="74"/>
        <v>9.7061131383538034E-4</v>
      </c>
      <c r="D357" s="165">
        <f t="shared" si="75"/>
        <v>2.2558277767625785E-3</v>
      </c>
      <c r="E357" s="166">
        <f t="shared" si="85"/>
        <v>24.240387416077599</v>
      </c>
      <c r="F357" s="167">
        <f t="shared" si="86"/>
        <v>0.73765568300136519</v>
      </c>
      <c r="G357" s="167">
        <f t="shared" si="76"/>
        <v>25635.02740278883</v>
      </c>
      <c r="H357" s="167">
        <f t="shared" si="77"/>
        <v>270730.52546790004</v>
      </c>
      <c r="I357" s="168">
        <f t="shared" si="78"/>
        <v>296365.55287068884</v>
      </c>
      <c r="J357" s="168">
        <f t="shared" si="80"/>
        <v>295625.02511575422</v>
      </c>
      <c r="K357" s="94"/>
      <c r="L357" s="265">
        <f t="shared" si="79"/>
        <v>112936.57272810811</v>
      </c>
      <c r="M357" s="265">
        <f>$G357*NonHospFrac+theModel!$H357*NonHospFrac</f>
        <v>183428.98014258075</v>
      </c>
      <c r="N357" s="266">
        <f t="shared" si="81"/>
        <v>296365.55287068884</v>
      </c>
      <c r="O357" s="158"/>
      <c r="P357" s="265">
        <f t="shared" si="82"/>
        <v>112654.37843851445</v>
      </c>
      <c r="Q357" s="265">
        <f t="shared" si="83"/>
        <v>183427.4199999574</v>
      </c>
      <c r="R357" s="266">
        <f t="shared" si="84"/>
        <v>296081.79843847186</v>
      </c>
    </row>
    <row r="358" spans="1:18" x14ac:dyDescent="0.25">
      <c r="A358" s="81">
        <v>327</v>
      </c>
      <c r="B358" s="93">
        <f t="shared" si="73"/>
        <v>9.5463333712425796E-4</v>
      </c>
      <c r="C358" s="178">
        <f t="shared" si="74"/>
        <v>9.5247984872574951E-4</v>
      </c>
      <c r="D358" s="165">
        <f t="shared" si="75"/>
        <v>2.2558277767625785E-3</v>
      </c>
      <c r="E358" s="166">
        <f t="shared" si="85"/>
        <v>24.241339895926323</v>
      </c>
      <c r="F358" s="167">
        <f t="shared" si="86"/>
        <v>0.73991151077812778</v>
      </c>
      <c r="G358" s="167">
        <f t="shared" si="76"/>
        <v>25713.421982002252</v>
      </c>
      <c r="H358" s="167">
        <f t="shared" si="77"/>
        <v>270741.16330819175</v>
      </c>
      <c r="I358" s="168">
        <f t="shared" si="78"/>
        <v>296454.58529019402</v>
      </c>
      <c r="J358" s="168">
        <f t="shared" si="80"/>
        <v>295712.87865771441</v>
      </c>
      <c r="K358" s="94"/>
      <c r="L358" s="265">
        <f t="shared" si="79"/>
        <v>112970.50047788606</v>
      </c>
      <c r="M358" s="265">
        <f>$G358*NonHospFrac+theModel!$H358*NonHospFrac</f>
        <v>183484.0848123079</v>
      </c>
      <c r="N358" s="266">
        <f t="shared" si="81"/>
        <v>296454.58529019397</v>
      </c>
      <c r="O358" s="158"/>
      <c r="P358" s="265">
        <f t="shared" si="82"/>
        <v>112687.85695123259</v>
      </c>
      <c r="Q358" s="265">
        <f t="shared" si="83"/>
        <v>183482.52466754024</v>
      </c>
      <c r="R358" s="266">
        <f t="shared" si="84"/>
        <v>296170.38161877287</v>
      </c>
    </row>
    <row r="359" spans="1:18" x14ac:dyDescent="0.25">
      <c r="A359" s="81">
        <v>328</v>
      </c>
      <c r="B359" s="93">
        <f t="shared" si="73"/>
        <v>9.3680034795770595E-4</v>
      </c>
      <c r="C359" s="178">
        <f t="shared" si="74"/>
        <v>9.3468708771150214E-4</v>
      </c>
      <c r="D359" s="165">
        <f t="shared" si="75"/>
        <v>2.2558277767625785E-3</v>
      </c>
      <c r="E359" s="166">
        <f t="shared" si="85"/>
        <v>24.242274583014034</v>
      </c>
      <c r="F359" s="167">
        <f t="shared" si="86"/>
        <v>0.74216733855489037</v>
      </c>
      <c r="G359" s="167">
        <f t="shared" si="76"/>
        <v>25791.816561215677</v>
      </c>
      <c r="H359" s="167">
        <f t="shared" si="77"/>
        <v>270751.60242874129</v>
      </c>
      <c r="I359" s="168">
        <f t="shared" si="78"/>
        <v>296543.41898995696</v>
      </c>
      <c r="J359" s="168">
        <f t="shared" si="80"/>
        <v>295800.53253808845</v>
      </c>
      <c r="K359" s="94"/>
      <c r="L359" s="265">
        <f t="shared" si="79"/>
        <v>113004.35250116207</v>
      </c>
      <c r="M359" s="265">
        <f>$G359*NonHospFrac+theModel!$H359*NonHospFrac</f>
        <v>183539.06648879487</v>
      </c>
      <c r="N359" s="266">
        <f t="shared" si="81"/>
        <v>296543.41898995696</v>
      </c>
      <c r="O359" s="158"/>
      <c r="P359" s="265">
        <f t="shared" si="82"/>
        <v>112721.25937853858</v>
      </c>
      <c r="Q359" s="265">
        <f t="shared" si="83"/>
        <v>183537.50634192766</v>
      </c>
      <c r="R359" s="266">
        <f t="shared" si="84"/>
        <v>296258.76572046627</v>
      </c>
    </row>
    <row r="360" spans="1:18" x14ac:dyDescent="0.25">
      <c r="A360" s="81">
        <v>329</v>
      </c>
      <c r="B360" s="93">
        <f t="shared" si="73"/>
        <v>9.1930048721884064E-4</v>
      </c>
      <c r="C360" s="178">
        <f t="shared" si="74"/>
        <v>9.1722670364458101E-4</v>
      </c>
      <c r="D360" s="165">
        <f t="shared" si="75"/>
        <v>2.2558277767625785E-3</v>
      </c>
      <c r="E360" s="166">
        <f t="shared" si="85"/>
        <v>24.243191809717679</v>
      </c>
      <c r="F360" s="167">
        <f t="shared" si="86"/>
        <v>0.74442316633165295</v>
      </c>
      <c r="G360" s="167">
        <f t="shared" si="76"/>
        <v>25870.211140429099</v>
      </c>
      <c r="H360" s="167">
        <f t="shared" si="77"/>
        <v>270761.84654172469</v>
      </c>
      <c r="I360" s="168">
        <f t="shared" si="78"/>
        <v>296632.05768215377</v>
      </c>
      <c r="J360" s="168">
        <f t="shared" si="80"/>
        <v>295887.99043573218</v>
      </c>
      <c r="K360" s="94"/>
      <c r="L360" s="265">
        <f t="shared" si="79"/>
        <v>113038.13021254198</v>
      </c>
      <c r="M360" s="265">
        <f>$G360*NonHospFrac+theModel!$H360*NonHospFrac</f>
        <v>183593.92746961181</v>
      </c>
      <c r="N360" s="266">
        <f t="shared" si="81"/>
        <v>296632.05768215377</v>
      </c>
      <c r="O360" s="158"/>
      <c r="P360" s="265">
        <f t="shared" si="82"/>
        <v>112754.58712234086</v>
      </c>
      <c r="Q360" s="265">
        <f t="shared" si="83"/>
        <v>183592.36732068879</v>
      </c>
      <c r="R360" s="266">
        <f t="shared" si="84"/>
        <v>296346.95444302965</v>
      </c>
    </row>
    <row r="361" spans="1:18" x14ac:dyDescent="0.25">
      <c r="A361" s="81">
        <v>330</v>
      </c>
      <c r="B361" s="93">
        <f t="shared" si="73"/>
        <v>9.0212753191564062E-4</v>
      </c>
      <c r="C361" s="178">
        <f t="shared" si="74"/>
        <v>9.00092487570963E-4</v>
      </c>
      <c r="D361" s="165">
        <f t="shared" si="75"/>
        <v>2.2558277767625785E-3</v>
      </c>
      <c r="E361" s="166">
        <f t="shared" si="85"/>
        <v>24.244091902205248</v>
      </c>
      <c r="F361" s="167">
        <f t="shared" si="86"/>
        <v>0.74667899410841554</v>
      </c>
      <c r="G361" s="167">
        <f t="shared" si="76"/>
        <v>25948.605719642517</v>
      </c>
      <c r="H361" s="167">
        <f t="shared" si="77"/>
        <v>270771.89928997273</v>
      </c>
      <c r="I361" s="168">
        <f t="shared" si="78"/>
        <v>296720.50500961527</v>
      </c>
      <c r="J361" s="168">
        <f t="shared" si="80"/>
        <v>295975.25596063386</v>
      </c>
      <c r="K361" s="94"/>
      <c r="L361" s="265">
        <f t="shared" si="79"/>
        <v>113071.83500020606</v>
      </c>
      <c r="M361" s="265">
        <f>$G361*NonHospFrac+theModel!$H361*NonHospFrac</f>
        <v>183648.67000940916</v>
      </c>
      <c r="N361" s="266">
        <f t="shared" si="81"/>
        <v>296720.50500961521</v>
      </c>
      <c r="O361" s="158"/>
      <c r="P361" s="265">
        <f t="shared" si="82"/>
        <v>112787.84155830431</v>
      </c>
      <c r="Q361" s="265">
        <f t="shared" si="83"/>
        <v>183647.10985847309</v>
      </c>
      <c r="R361" s="266">
        <f t="shared" si="84"/>
        <v>296434.95141677739</v>
      </c>
    </row>
    <row r="362" spans="1:18" x14ac:dyDescent="0.25">
      <c r="A362" s="81">
        <v>331</v>
      </c>
      <c r="B362" s="93">
        <f t="shared" si="73"/>
        <v>8.852753753044308E-4</v>
      </c>
      <c r="C362" s="178">
        <f t="shared" si="74"/>
        <v>8.8327834652273513E-4</v>
      </c>
      <c r="D362" s="165">
        <f t="shared" si="75"/>
        <v>2.2558277767625785E-3</v>
      </c>
      <c r="E362" s="166">
        <f t="shared" si="85"/>
        <v>24.244975180551773</v>
      </c>
      <c r="F362" s="167">
        <f t="shared" si="86"/>
        <v>0.74893482188517813</v>
      </c>
      <c r="G362" s="167">
        <f t="shared" si="76"/>
        <v>26027.000298855939</v>
      </c>
      <c r="H362" s="167">
        <f t="shared" si="77"/>
        <v>270781.7642482667</v>
      </c>
      <c r="I362" s="168">
        <f t="shared" si="78"/>
        <v>296808.76454712264</v>
      </c>
      <c r="J362" s="168">
        <f t="shared" si="80"/>
        <v>296062.33265520359</v>
      </c>
      <c r="K362" s="94"/>
      <c r="L362" s="265">
        <f t="shared" si="79"/>
        <v>113105.46822640291</v>
      </c>
      <c r="M362" s="265">
        <f>$G362*NonHospFrac+theModel!$H362*NonHospFrac</f>
        <v>183703.29632071973</v>
      </c>
      <c r="N362" s="266">
        <f t="shared" si="81"/>
        <v>296808.76454712264</v>
      </c>
      <c r="O362" s="158"/>
      <c r="P362" s="265">
        <f t="shared" si="82"/>
        <v>112821.0240363418</v>
      </c>
      <c r="Q362" s="265">
        <f t="shared" si="83"/>
        <v>183701.7361678124</v>
      </c>
      <c r="R362" s="266">
        <f t="shared" si="84"/>
        <v>296522.76020415418</v>
      </c>
    </row>
    <row r="363" spans="1:18" x14ac:dyDescent="0.25">
      <c r="A363" s="81">
        <v>332</v>
      </c>
      <c r="B363" s="93">
        <f t="shared" si="73"/>
        <v>8.6873802471831255E-4</v>
      </c>
      <c r="C363" s="178">
        <f t="shared" si="74"/>
        <v>8.6677830135142311E-4</v>
      </c>
      <c r="D363" s="165">
        <f t="shared" si="75"/>
        <v>2.2558277767625785E-3</v>
      </c>
      <c r="E363" s="166">
        <f t="shared" si="85"/>
        <v>24.245841958853124</v>
      </c>
      <c r="F363" s="167">
        <f t="shared" si="86"/>
        <v>0.75119064966194071</v>
      </c>
      <c r="G363" s="167">
        <f t="shared" si="76"/>
        <v>26105.394878069361</v>
      </c>
      <c r="H363" s="167">
        <f t="shared" si="77"/>
        <v>270791.4449246091</v>
      </c>
      <c r="I363" s="168">
        <f t="shared" si="78"/>
        <v>296896.83980267844</v>
      </c>
      <c r="J363" s="168">
        <f t="shared" si="80"/>
        <v>296149.2239955382</v>
      </c>
      <c r="K363" s="94"/>
      <c r="L363" s="265">
        <f t="shared" si="79"/>
        <v>113139.03122793355</v>
      </c>
      <c r="M363" s="265">
        <f>$G363*NonHospFrac+theModel!$H363*NonHospFrac</f>
        <v>183757.80857474491</v>
      </c>
      <c r="N363" s="266">
        <f t="shared" si="81"/>
        <v>296896.83980267844</v>
      </c>
      <c r="O363" s="158"/>
      <c r="P363" s="265">
        <f t="shared" si="82"/>
        <v>112854.13588109599</v>
      </c>
      <c r="Q363" s="265">
        <f t="shared" si="83"/>
        <v>183756.24841990718</v>
      </c>
      <c r="R363" s="266">
        <f t="shared" si="84"/>
        <v>296610.38430100319</v>
      </c>
    </row>
    <row r="364" spans="1:18" x14ac:dyDescent="0.25">
      <c r="A364" s="81">
        <v>333</v>
      </c>
      <c r="B364" s="93">
        <f t="shared" si="73"/>
        <v>8.5250959943615945E-4</v>
      </c>
      <c r="C364" s="178">
        <f t="shared" si="74"/>
        <v>8.5058648460179464E-4</v>
      </c>
      <c r="D364" s="165">
        <f t="shared" si="75"/>
        <v>2.2558277767625785E-3</v>
      </c>
      <c r="E364" s="166">
        <f t="shared" si="85"/>
        <v>24.246692545337726</v>
      </c>
      <c r="F364" s="167">
        <f t="shared" si="86"/>
        <v>0.7534464774387033</v>
      </c>
      <c r="G364" s="167">
        <f t="shared" si="76"/>
        <v>26183.789457282783</v>
      </c>
      <c r="H364" s="167">
        <f t="shared" si="77"/>
        <v>270800.94476147142</v>
      </c>
      <c r="I364" s="168">
        <f t="shared" si="78"/>
        <v>296984.73421875422</v>
      </c>
      <c r="J364" s="168">
        <f t="shared" si="80"/>
        <v>296235.93339266296</v>
      </c>
      <c r="K364" s="94"/>
      <c r="L364" s="265">
        <f t="shared" si="79"/>
        <v>113172.52531662698</v>
      </c>
      <c r="M364" s="265">
        <f>$G364*NonHospFrac+theModel!$H364*NonHospFrac</f>
        <v>183812.2089021272</v>
      </c>
      <c r="N364" s="266">
        <f t="shared" si="81"/>
        <v>296984.73421875417</v>
      </c>
      <c r="O364" s="158"/>
      <c r="P364" s="265">
        <f t="shared" si="82"/>
        <v>112887.17839241261</v>
      </c>
      <c r="Q364" s="265">
        <f t="shared" si="83"/>
        <v>183810.64874539903</v>
      </c>
      <c r="R364" s="266">
        <f t="shared" si="84"/>
        <v>296697.82713781163</v>
      </c>
    </row>
    <row r="365" spans="1:18" x14ac:dyDescent="0.25">
      <c r="A365" s="81">
        <v>334</v>
      </c>
      <c r="B365" s="93">
        <f t="shared" si="73"/>
        <v>8.3658432859141528E-4</v>
      </c>
      <c r="C365" s="178">
        <f t="shared" si="74"/>
        <v>8.3469713842537448E-4</v>
      </c>
      <c r="D365" s="165">
        <f t="shared" si="75"/>
        <v>2.2558277767625785E-3</v>
      </c>
      <c r="E365" s="166">
        <f t="shared" si="85"/>
        <v>24.247527242476153</v>
      </c>
      <c r="F365" s="167">
        <f t="shared" si="86"/>
        <v>0.75570230521546589</v>
      </c>
      <c r="G365" s="167">
        <f t="shared" si="76"/>
        <v>26262.184036496204</v>
      </c>
      <c r="H365" s="167">
        <f t="shared" si="77"/>
        <v>270810.26713701821</v>
      </c>
      <c r="I365" s="168">
        <f t="shared" si="78"/>
        <v>297072.45117351442</v>
      </c>
      <c r="J365" s="168">
        <f t="shared" si="80"/>
        <v>296322.46419374936</v>
      </c>
      <c r="K365" s="94"/>
      <c r="L365" s="265">
        <f t="shared" si="79"/>
        <v>113205.9517798067</v>
      </c>
      <c r="M365" s="265">
        <f>$G365*NonHospFrac+theModel!$H365*NonHospFrac</f>
        <v>183866.49939370769</v>
      </c>
      <c r="N365" s="266">
        <f t="shared" si="81"/>
        <v>297072.45117351436</v>
      </c>
      <c r="O365" s="158"/>
      <c r="P365" s="265">
        <f t="shared" si="82"/>
        <v>112920.15284580458</v>
      </c>
      <c r="Q365" s="265">
        <f t="shared" si="83"/>
        <v>183864.93923512814</v>
      </c>
      <c r="R365" s="266">
        <f t="shared" si="84"/>
        <v>296785.09208093269</v>
      </c>
    </row>
    <row r="366" spans="1:18" x14ac:dyDescent="0.25">
      <c r="A366" s="81">
        <v>335</v>
      </c>
      <c r="B366" s="93">
        <f t="shared" si="73"/>
        <v>8.2095654911995943E-4</v>
      </c>
      <c r="C366" s="178">
        <f t="shared" si="74"/>
        <v>8.1910461253293949E-4</v>
      </c>
      <c r="D366" s="165">
        <f t="shared" si="75"/>
        <v>2.2558277767625785E-3</v>
      </c>
      <c r="E366" s="166">
        <f t="shared" si="85"/>
        <v>24.248346347088685</v>
      </c>
      <c r="F366" s="167">
        <f t="shared" si="86"/>
        <v>0.75795813299222847</v>
      </c>
      <c r="G366" s="167">
        <f t="shared" si="76"/>
        <v>26340.578615709623</v>
      </c>
      <c r="H366" s="167">
        <f t="shared" si="77"/>
        <v>270819.4153663083</v>
      </c>
      <c r="I366" s="168">
        <f t="shared" si="78"/>
        <v>297159.99398201791</v>
      </c>
      <c r="J366" s="168">
        <f t="shared" si="80"/>
        <v>296408.81968331087</v>
      </c>
      <c r="K366" s="94"/>
      <c r="L366" s="265">
        <f t="shared" si="79"/>
        <v>113239.31188074828</v>
      </c>
      <c r="M366" s="265">
        <f>$G366*NonHospFrac+theModel!$H366*NonHospFrac</f>
        <v>183920.68210126963</v>
      </c>
      <c r="N366" s="266">
        <f t="shared" si="81"/>
        <v>297159.99398201791</v>
      </c>
      <c r="O366" s="158"/>
      <c r="P366" s="265">
        <f t="shared" si="82"/>
        <v>112953.06049290751</v>
      </c>
      <c r="Q366" s="265">
        <f t="shared" si="83"/>
        <v>183919.12194087688</v>
      </c>
      <c r="R366" s="266">
        <f t="shared" si="84"/>
        <v>296872.18243378436</v>
      </c>
    </row>
    <row r="367" spans="1:18" x14ac:dyDescent="0.25">
      <c r="A367" s="81">
        <v>336</v>
      </c>
      <c r="B367" s="93">
        <f t="shared" si="73"/>
        <v>8.0562070374631182E-4</v>
      </c>
      <c r="C367" s="178">
        <f t="shared" si="74"/>
        <v>8.038033621852659E-4</v>
      </c>
      <c r="D367" s="165">
        <f t="shared" si="75"/>
        <v>2.2558277767625785E-3</v>
      </c>
      <c r="E367" s="166">
        <f t="shared" si="85"/>
        <v>24.24915015045087</v>
      </c>
      <c r="F367" s="167">
        <f t="shared" si="86"/>
        <v>0.76021396076899106</v>
      </c>
      <c r="G367" s="167">
        <f t="shared" si="76"/>
        <v>26418.973194923045</v>
      </c>
      <c r="H367" s="167">
        <f t="shared" si="77"/>
        <v>270828.39270247385</v>
      </c>
      <c r="I367" s="168">
        <f t="shared" si="78"/>
        <v>297247.36589739687</v>
      </c>
      <c r="J367" s="168">
        <f t="shared" si="80"/>
        <v>296495.00308437581</v>
      </c>
      <c r="K367" s="94"/>
      <c r="L367" s="265">
        <f t="shared" si="79"/>
        <v>113272.60685912892</v>
      </c>
      <c r="M367" s="265">
        <f>$G367*NonHospFrac+theModel!$H367*NonHospFrac</f>
        <v>183974.75903826795</v>
      </c>
      <c r="N367" s="266">
        <f t="shared" si="81"/>
        <v>297247.36589739687</v>
      </c>
      <c r="O367" s="158"/>
      <c r="P367" s="265">
        <f t="shared" si="82"/>
        <v>112985.90256192685</v>
      </c>
      <c r="Q367" s="265">
        <f t="shared" si="83"/>
        <v>183973.19887609934</v>
      </c>
      <c r="R367" s="266">
        <f t="shared" si="84"/>
        <v>296959.10143802618</v>
      </c>
    </row>
    <row r="368" spans="1:18" x14ac:dyDescent="0.25">
      <c r="A368" s="81">
        <v>337</v>
      </c>
      <c r="B368" s="93">
        <f t="shared" si="73"/>
        <v>7.9057133900745189E-4</v>
      </c>
      <c r="C368" s="178">
        <f t="shared" si="74"/>
        <v>7.8878794622140645E-4</v>
      </c>
      <c r="D368" s="165">
        <f t="shared" si="75"/>
        <v>2.2558277767625785E-3</v>
      </c>
      <c r="E368" s="166">
        <f t="shared" si="85"/>
        <v>24.24993893839709</v>
      </c>
      <c r="F368" s="167">
        <f t="shared" si="86"/>
        <v>0.76246978854575365</v>
      </c>
      <c r="G368" s="167">
        <f t="shared" si="76"/>
        <v>26497.367774136466</v>
      </c>
      <c r="H368" s="167">
        <f t="shared" si="77"/>
        <v>270837.20233787689</v>
      </c>
      <c r="I368" s="168">
        <f t="shared" si="78"/>
        <v>297334.57011201337</v>
      </c>
      <c r="J368" s="168">
        <f t="shared" si="80"/>
        <v>296581.01755963831</v>
      </c>
      <c r="K368" s="94"/>
      <c r="L368" s="265">
        <f t="shared" si="79"/>
        <v>113305.8379314679</v>
      </c>
      <c r="M368" s="265">
        <f>$G368*NonHospFrac+theModel!$H368*NonHospFrac</f>
        <v>184028.73218054546</v>
      </c>
      <c r="N368" s="266">
        <f t="shared" si="81"/>
        <v>297334.57011201337</v>
      </c>
      <c r="O368" s="158"/>
      <c r="P368" s="265">
        <f t="shared" si="82"/>
        <v>113018.68025807625</v>
      </c>
      <c r="Q368" s="265">
        <f t="shared" si="83"/>
        <v>184027.17201663752</v>
      </c>
      <c r="R368" s="266">
        <f t="shared" si="84"/>
        <v>297045.85227471375</v>
      </c>
    </row>
    <row r="369" spans="1:18" x14ac:dyDescent="0.25">
      <c r="A369" s="81">
        <v>338</v>
      </c>
      <c r="B369" s="93">
        <f t="shared" si="73"/>
        <v>7.7580310331355079E-4</v>
      </c>
      <c r="C369" s="178">
        <f t="shared" si="74"/>
        <v>7.7405302512379749E-4</v>
      </c>
      <c r="D369" s="165">
        <f t="shared" si="75"/>
        <v>2.2558277767625785E-3</v>
      </c>
      <c r="E369" s="166">
        <f t="shared" si="85"/>
        <v>24.250712991422215</v>
      </c>
      <c r="F369" s="167">
        <f t="shared" si="86"/>
        <v>0.76472561632251623</v>
      </c>
      <c r="G369" s="167">
        <f t="shared" si="76"/>
        <v>26575.762353349888</v>
      </c>
      <c r="H369" s="167">
        <f t="shared" si="77"/>
        <v>270845.8474052446</v>
      </c>
      <c r="I369" s="168">
        <f t="shared" si="78"/>
        <v>297421.60975859448</v>
      </c>
      <c r="J369" s="168">
        <f t="shared" si="80"/>
        <v>296666.86621258745</v>
      </c>
      <c r="K369" s="94"/>
      <c r="L369" s="265">
        <f t="shared" si="79"/>
        <v>113339.00629155943</v>
      </c>
      <c r="M369" s="265">
        <f>$G369*NonHospFrac+theModel!$H369*NonHospFrac</f>
        <v>184082.60346703505</v>
      </c>
      <c r="N369" s="266">
        <f t="shared" si="81"/>
        <v>297421.60975859448</v>
      </c>
      <c r="O369" s="158"/>
      <c r="P369" s="265">
        <f t="shared" si="82"/>
        <v>113051.39476400818</v>
      </c>
      <c r="Q369" s="265">
        <f t="shared" si="83"/>
        <v>184081.04330142349</v>
      </c>
      <c r="R369" s="266">
        <f t="shared" si="84"/>
        <v>297132.43806543166</v>
      </c>
    </row>
    <row r="370" spans="1:18" x14ac:dyDescent="0.25">
      <c r="A370" s="81">
        <v>339</v>
      </c>
      <c r="B370" s="93">
        <f t="shared" si="73"/>
        <v>7.6131074504493543E-4</v>
      </c>
      <c r="C370" s="178">
        <f t="shared" si="74"/>
        <v>7.595933591195153E-4</v>
      </c>
      <c r="D370" s="165">
        <f t="shared" si="75"/>
        <v>2.2558277767625785E-3</v>
      </c>
      <c r="E370" s="166">
        <f t="shared" si="85"/>
        <v>24.251472584781336</v>
      </c>
      <c r="F370" s="167">
        <f t="shared" si="86"/>
        <v>0.76698144409927882</v>
      </c>
      <c r="G370" s="167">
        <f t="shared" si="76"/>
        <v>26654.156932563314</v>
      </c>
      <c r="H370" s="167">
        <f t="shared" si="77"/>
        <v>270854.3309787836</v>
      </c>
      <c r="I370" s="168">
        <f t="shared" si="78"/>
        <v>297508.48791134689</v>
      </c>
      <c r="J370" s="168">
        <f t="shared" si="80"/>
        <v>296752.55208861653</v>
      </c>
      <c r="K370" s="94"/>
      <c r="L370" s="265">
        <f t="shared" si="79"/>
        <v>113372.11311089713</v>
      </c>
      <c r="M370" s="265">
        <f>$G370*NonHospFrac+theModel!$H370*NonHospFrac</f>
        <v>184136.37480044979</v>
      </c>
      <c r="N370" s="266">
        <f t="shared" si="81"/>
        <v>297508.48791134695</v>
      </c>
      <c r="O370" s="158"/>
      <c r="P370" s="265">
        <f t="shared" si="82"/>
        <v>113084.04724023625</v>
      </c>
      <c r="Q370" s="265">
        <f t="shared" si="83"/>
        <v>184134.81463316953</v>
      </c>
      <c r="R370" s="266">
        <f t="shared" si="84"/>
        <v>297218.86187340575</v>
      </c>
    </row>
    <row r="371" spans="1:18" x14ac:dyDescent="0.25">
      <c r="A371" s="81">
        <v>340</v>
      </c>
      <c r="B371" s="93">
        <f t="shared" si="73"/>
        <v>7.4708911068460215E-4</v>
      </c>
      <c r="C371" s="178">
        <f t="shared" si="74"/>
        <v>7.4540380631700292E-4</v>
      </c>
      <c r="D371" s="165">
        <f t="shared" si="75"/>
        <v>2.2558277767625785E-3</v>
      </c>
      <c r="E371" s="166">
        <f t="shared" si="85"/>
        <v>24.252217988587653</v>
      </c>
      <c r="F371" s="167">
        <f t="shared" si="86"/>
        <v>0.76923727187604141</v>
      </c>
      <c r="G371" s="167">
        <f t="shared" si="76"/>
        <v>26732.551511776728</v>
      </c>
      <c r="H371" s="167">
        <f t="shared" si="77"/>
        <v>270862.65607527253</v>
      </c>
      <c r="I371" s="168">
        <f t="shared" si="78"/>
        <v>297595.20758704928</v>
      </c>
      <c r="J371" s="168">
        <f t="shared" si="80"/>
        <v>296838.07817610959</v>
      </c>
      <c r="K371" s="94"/>
      <c r="L371" s="265">
        <f t="shared" si="79"/>
        <v>113405.15953909045</v>
      </c>
      <c r="M371" s="265">
        <f>$G371*NonHospFrac+theModel!$H371*NonHospFrac</f>
        <v>184190.04804795879</v>
      </c>
      <c r="N371" s="266">
        <f t="shared" si="81"/>
        <v>297595.20758704923</v>
      </c>
      <c r="O371" s="158"/>
      <c r="P371" s="265">
        <f t="shared" si="82"/>
        <v>113116.63882554954</v>
      </c>
      <c r="Q371" s="265">
        <f t="shared" si="83"/>
        <v>184188.487879044</v>
      </c>
      <c r="R371" s="266">
        <f t="shared" si="84"/>
        <v>297305.12670459354</v>
      </c>
    </row>
    <row r="372" spans="1:18" x14ac:dyDescent="0.25">
      <c r="A372" s="81">
        <v>341</v>
      </c>
      <c r="B372" s="93">
        <f t="shared" si="73"/>
        <v>7.3313314298560975E-4</v>
      </c>
      <c r="C372" s="178">
        <f t="shared" si="74"/>
        <v>7.3147932087759754E-4</v>
      </c>
      <c r="D372" s="165">
        <f t="shared" si="75"/>
        <v>2.2558277767625785E-3</v>
      </c>
      <c r="E372" s="166">
        <f t="shared" si="85"/>
        <v>24.252949467908529</v>
      </c>
      <c r="F372" s="167">
        <f t="shared" si="86"/>
        <v>0.77149309965280399</v>
      </c>
      <c r="G372" s="167">
        <f t="shared" si="76"/>
        <v>26810.946090990157</v>
      </c>
      <c r="H372" s="167">
        <f t="shared" si="77"/>
        <v>270870.82565513573</v>
      </c>
      <c r="I372" s="168">
        <f t="shared" si="78"/>
        <v>297681.77174612589</v>
      </c>
      <c r="J372" s="168">
        <f t="shared" si="80"/>
        <v>296923.44740750955</v>
      </c>
      <c r="K372" s="94"/>
      <c r="L372" s="265">
        <f t="shared" si="79"/>
        <v>113438.14670427382</v>
      </c>
      <c r="M372" s="265">
        <f>$G372*NonHospFrac+theModel!$H372*NonHospFrac</f>
        <v>184243.62504185206</v>
      </c>
      <c r="N372" s="266">
        <f t="shared" si="81"/>
        <v>297681.77174612589</v>
      </c>
      <c r="O372" s="158"/>
      <c r="P372" s="265">
        <f t="shared" si="82"/>
        <v>113149.17063741956</v>
      </c>
      <c r="Q372" s="265">
        <f t="shared" si="83"/>
        <v>184242.06487133616</v>
      </c>
      <c r="R372" s="266">
        <f t="shared" si="84"/>
        <v>297391.23550875572</v>
      </c>
    </row>
    <row r="373" spans="1:18" x14ac:dyDescent="0.25">
      <c r="A373" s="81">
        <v>342</v>
      </c>
      <c r="B373" s="93">
        <f t="shared" si="73"/>
        <v>7.1943787917271257E-4</v>
      </c>
      <c r="C373" s="178">
        <f t="shared" si="74"/>
        <v>7.1781495122121963E-4</v>
      </c>
      <c r="D373" s="165">
        <f t="shared" si="75"/>
        <v>2.2558277767625785E-3</v>
      </c>
      <c r="E373" s="166">
        <f t="shared" si="85"/>
        <v>24.253667282859752</v>
      </c>
      <c r="F373" s="167">
        <f t="shared" si="86"/>
        <v>0.77374892742956658</v>
      </c>
      <c r="G373" s="167">
        <f t="shared" si="76"/>
        <v>26889.340670203575</v>
      </c>
      <c r="H373" s="167">
        <f t="shared" si="77"/>
        <v>270878.84262349509</v>
      </c>
      <c r="I373" s="168">
        <f t="shared" si="78"/>
        <v>297768.18329369865</v>
      </c>
      <c r="J373" s="168">
        <f t="shared" si="80"/>
        <v>297008.66266036482</v>
      </c>
      <c r="K373" s="94"/>
      <c r="L373" s="265">
        <f t="shared" si="79"/>
        <v>113471.07571350742</v>
      </c>
      <c r="M373" s="265">
        <f>$G373*NonHospFrac+theModel!$H373*NonHospFrac</f>
        <v>184297.10758019122</v>
      </c>
      <c r="N373" s="266">
        <f t="shared" si="81"/>
        <v>297768.18329369865</v>
      </c>
      <c r="O373" s="158"/>
      <c r="P373" s="265">
        <f t="shared" si="82"/>
        <v>113181.64377239902</v>
      </c>
      <c r="Q373" s="265">
        <f t="shared" si="83"/>
        <v>184295.54740810688</v>
      </c>
      <c r="R373" s="266">
        <f t="shared" si="84"/>
        <v>297477.19118050591</v>
      </c>
    </row>
    <row r="374" spans="1:18" x14ac:dyDescent="0.25">
      <c r="A374" s="81">
        <v>343</v>
      </c>
      <c r="B374" s="93">
        <f t="shared" si="73"/>
        <v>7.0599844917758748E-4</v>
      </c>
      <c r="C374" s="178">
        <f t="shared" si="74"/>
        <v>7.0440583826558137E-4</v>
      </c>
      <c r="D374" s="165">
        <f t="shared" si="75"/>
        <v>2.2558277767625785E-3</v>
      </c>
      <c r="E374" s="166">
        <f t="shared" si="85"/>
        <v>24.254371688698019</v>
      </c>
      <c r="F374" s="167">
        <f t="shared" si="86"/>
        <v>0.77600475520632917</v>
      </c>
      <c r="G374" s="167">
        <f t="shared" si="76"/>
        <v>26967.735249416997</v>
      </c>
      <c r="H374" s="167">
        <f t="shared" si="77"/>
        <v>270886.70983120363</v>
      </c>
      <c r="I374" s="168">
        <f t="shared" si="78"/>
        <v>297854.44508062064</v>
      </c>
      <c r="J374" s="168">
        <f t="shared" si="80"/>
        <v>297093.72675835725</v>
      </c>
      <c r="K374" s="94"/>
      <c r="L374" s="265">
        <f t="shared" si="79"/>
        <v>113503.94765317114</v>
      </c>
      <c r="M374" s="265">
        <f>$G374*NonHospFrac+theModel!$H374*NonHospFrac</f>
        <v>184350.49742744947</v>
      </c>
      <c r="N374" s="266">
        <f t="shared" si="81"/>
        <v>297854.44508062059</v>
      </c>
      <c r="O374" s="158"/>
      <c r="P374" s="265">
        <f t="shared" si="82"/>
        <v>113214.05930651363</v>
      </c>
      <c r="Q374" s="265">
        <f t="shared" si="83"/>
        <v>184348.93725382866</v>
      </c>
      <c r="R374" s="266">
        <f t="shared" si="84"/>
        <v>297562.99656034226</v>
      </c>
    </row>
    <row r="375" spans="1:18" x14ac:dyDescent="0.25">
      <c r="A375" s="81">
        <v>344</v>
      </c>
      <c r="B375" s="93">
        <f t="shared" si="73"/>
        <v>6.9281007390702316E-4</v>
      </c>
      <c r="C375" s="178">
        <f t="shared" si="74"/>
        <v>6.9124721369828279E-4</v>
      </c>
      <c r="D375" s="165">
        <f t="shared" si="75"/>
        <v>2.2558277767625785E-3</v>
      </c>
      <c r="E375" s="166">
        <f t="shared" si="85"/>
        <v>24.255062935911717</v>
      </c>
      <c r="F375" s="167">
        <f t="shared" si="86"/>
        <v>0.77826058298309175</v>
      </c>
      <c r="G375" s="167">
        <f t="shared" si="76"/>
        <v>27046.129828630419</v>
      </c>
      <c r="H375" s="167">
        <f t="shared" si="77"/>
        <v>270894.43007585895</v>
      </c>
      <c r="I375" s="168">
        <f t="shared" si="78"/>
        <v>297940.55990448938</v>
      </c>
      <c r="J375" s="168">
        <f t="shared" si="80"/>
        <v>297178.64247231028</v>
      </c>
      <c r="K375" s="94"/>
      <c r="L375" s="265">
        <f t="shared" si="79"/>
        <v>113536.76358935068</v>
      </c>
      <c r="M375" s="265">
        <f>$G375*NonHospFrac+theModel!$H375*NonHospFrac</f>
        <v>184403.79631513866</v>
      </c>
      <c r="N375" s="266">
        <f t="shared" si="81"/>
        <v>297940.55990448932</v>
      </c>
      <c r="O375" s="158"/>
      <c r="P375" s="265">
        <f t="shared" si="82"/>
        <v>113246.41829564623</v>
      </c>
      <c r="Q375" s="265">
        <f t="shared" si="83"/>
        <v>184402.23614001262</v>
      </c>
      <c r="R375" s="266">
        <f t="shared" si="84"/>
        <v>297648.65443565883</v>
      </c>
    </row>
    <row r="376" spans="1:18" x14ac:dyDescent="0.25">
      <c r="A376" s="81">
        <v>345</v>
      </c>
      <c r="B376" s="93">
        <f t="shared" si="73"/>
        <v>6.7986806354346316E-4</v>
      </c>
      <c r="C376" s="178">
        <f t="shared" si="74"/>
        <v>6.7833439828118803E-4</v>
      </c>
      <c r="D376" s="165">
        <f t="shared" si="75"/>
        <v>2.2558277767625785E-3</v>
      </c>
      <c r="E376" s="166">
        <f t="shared" si="85"/>
        <v>24.255741270309997</v>
      </c>
      <c r="F376" s="167">
        <f t="shared" si="86"/>
        <v>0.78051641075985434</v>
      </c>
      <c r="G376" s="167">
        <f t="shared" si="76"/>
        <v>27124.524407843841</v>
      </c>
      <c r="H376" s="167">
        <f t="shared" si="77"/>
        <v>270902.00610279851</v>
      </c>
      <c r="I376" s="168">
        <f t="shared" si="78"/>
        <v>298026.53051064233</v>
      </c>
      <c r="J376" s="168">
        <f t="shared" si="80"/>
        <v>297263.41252117901</v>
      </c>
      <c r="K376" s="94"/>
      <c r="L376" s="265">
        <f t="shared" si="79"/>
        <v>113569.52456821692</v>
      </c>
      <c r="M376" s="265">
        <f>$G376*NonHospFrac+theModel!$H376*NonHospFrac</f>
        <v>184457.00594242543</v>
      </c>
      <c r="N376" s="266">
        <f t="shared" si="81"/>
        <v>298026.53051064233</v>
      </c>
      <c r="O376" s="158"/>
      <c r="P376" s="265">
        <f t="shared" si="82"/>
        <v>113278.72177591409</v>
      </c>
      <c r="Q376" s="265">
        <f t="shared" si="83"/>
        <v>184455.44576582478</v>
      </c>
      <c r="R376" s="266">
        <f t="shared" si="84"/>
        <v>297734.16754173889</v>
      </c>
    </row>
    <row r="377" spans="1:18" x14ac:dyDescent="0.25">
      <c r="A377" s="81">
        <v>346</v>
      </c>
      <c r="B377" s="93">
        <f t="shared" si="73"/>
        <v>6.671678158772981E-4</v>
      </c>
      <c r="C377" s="178">
        <f t="shared" si="74"/>
        <v>6.6566280018648004E-4</v>
      </c>
      <c r="D377" s="165">
        <f t="shared" si="75"/>
        <v>2.2558277767625785E-3</v>
      </c>
      <c r="E377" s="166">
        <f t="shared" si="85"/>
        <v>24.256406933110185</v>
      </c>
      <c r="F377" s="167">
        <f t="shared" si="86"/>
        <v>0.78277223853661693</v>
      </c>
      <c r="G377" s="167">
        <f t="shared" si="76"/>
        <v>27202.918987057263</v>
      </c>
      <c r="H377" s="167">
        <f t="shared" si="77"/>
        <v>270909.44060607546</v>
      </c>
      <c r="I377" s="168">
        <f t="shared" si="78"/>
        <v>298112.35959313274</v>
      </c>
      <c r="J377" s="168">
        <f t="shared" si="80"/>
        <v>297348.03957302065</v>
      </c>
      <c r="K377" s="94"/>
      <c r="L377" s="265">
        <f t="shared" si="79"/>
        <v>113602.23161639768</v>
      </c>
      <c r="M377" s="265">
        <f>$G377*NonHospFrac+theModel!$H377*NonHospFrac</f>
        <v>184510.12797673501</v>
      </c>
      <c r="N377" s="266">
        <f t="shared" si="81"/>
        <v>298112.35959313269</v>
      </c>
      <c r="O377" s="158"/>
      <c r="P377" s="265">
        <f t="shared" si="82"/>
        <v>113310.97076403872</v>
      </c>
      <c r="Q377" s="265">
        <f t="shared" si="83"/>
        <v>184508.56779868968</v>
      </c>
      <c r="R377" s="266">
        <f t="shared" si="84"/>
        <v>297819.53856272838</v>
      </c>
    </row>
    <row r="378" spans="1:18" x14ac:dyDescent="0.25">
      <c r="A378" s="81">
        <v>347</v>
      </c>
      <c r="B378" s="93">
        <f t="shared" si="73"/>
        <v>6.5470481467030863E-4</v>
      </c>
      <c r="C378" s="178">
        <f t="shared" si="74"/>
        <v>6.5322791336379512E-4</v>
      </c>
      <c r="D378" s="165">
        <f t="shared" si="75"/>
        <v>2.2558277767625785E-3</v>
      </c>
      <c r="E378" s="166">
        <f t="shared" si="85"/>
        <v>24.257060161023549</v>
      </c>
      <c r="F378" s="167">
        <f t="shared" si="86"/>
        <v>0.78502806631337951</v>
      </c>
      <c r="G378" s="167">
        <f t="shared" si="76"/>
        <v>27281.313566270685</v>
      </c>
      <c r="H378" s="167">
        <f t="shared" si="77"/>
        <v>270916.7362294168</v>
      </c>
      <c r="I378" s="168">
        <f t="shared" si="78"/>
        <v>298198.04979568749</v>
      </c>
      <c r="J378" s="168">
        <f t="shared" si="80"/>
        <v>297432.52624594752</v>
      </c>
      <c r="K378" s="94"/>
      <c r="L378" s="265">
        <f t="shared" si="79"/>
        <v>113634.88574134295</v>
      </c>
      <c r="M378" s="265">
        <f>$G378*NonHospFrac+theModel!$H378*NonHospFrac</f>
        <v>184563.16405434452</v>
      </c>
      <c r="N378" s="266">
        <f t="shared" si="81"/>
        <v>298198.04979568749</v>
      </c>
      <c r="O378" s="158"/>
      <c r="P378" s="265">
        <f t="shared" si="82"/>
        <v>113343.16625770909</v>
      </c>
      <c r="Q378" s="265">
        <f t="shared" si="83"/>
        <v>184561.60387488379</v>
      </c>
      <c r="R378" s="266">
        <f t="shared" si="84"/>
        <v>297904.77013259288</v>
      </c>
    </row>
    <row r="379" spans="1:18" x14ac:dyDescent="0.25">
      <c r="A379" s="81">
        <v>348</v>
      </c>
      <c r="B379" s="93">
        <f t="shared" si="73"/>
        <v>6.4247462804967799E-4</v>
      </c>
      <c r="C379" s="178">
        <f t="shared" si="74"/>
        <v>6.4102531593785827E-4</v>
      </c>
      <c r="D379" s="165">
        <f t="shared" si="75"/>
        <v>2.2558277767625785E-3</v>
      </c>
      <c r="E379" s="166">
        <f t="shared" si="85"/>
        <v>24.257701186339489</v>
      </c>
      <c r="F379" s="167">
        <f t="shared" si="86"/>
        <v>0.7872838940901421</v>
      </c>
      <c r="G379" s="167">
        <f t="shared" si="76"/>
        <v>27359.708145484103</v>
      </c>
      <c r="H379" s="167">
        <f t="shared" si="77"/>
        <v>270923.89556716353</v>
      </c>
      <c r="I379" s="168">
        <f t="shared" si="78"/>
        <v>298283.60371264763</v>
      </c>
      <c r="J379" s="168">
        <f t="shared" si="80"/>
        <v>297516.87510906218</v>
      </c>
      <c r="K379" s="94"/>
      <c r="L379" s="265">
        <f t="shared" si="79"/>
        <v>113667.48793168306</v>
      </c>
      <c r="M379" s="265">
        <f>$G379*NonHospFrac+theModel!$H379*NonHospFrac</f>
        <v>184616.11578096455</v>
      </c>
      <c r="N379" s="266">
        <f t="shared" si="81"/>
        <v>298283.60371264763</v>
      </c>
      <c r="O379" s="158"/>
      <c r="P379" s="265">
        <f t="shared" si="82"/>
        <v>113375.30923593785</v>
      </c>
      <c r="Q379" s="265">
        <f t="shared" si="83"/>
        <v>184614.55560011705</v>
      </c>
      <c r="R379" s="266">
        <f t="shared" si="84"/>
        <v>297989.86483605491</v>
      </c>
    </row>
    <row r="380" spans="1:18" x14ac:dyDescent="0.25">
      <c r="A380" s="81">
        <v>349</v>
      </c>
      <c r="B380" s="93">
        <f t="shared" si="73"/>
        <v>6.3047290693200907E-4</v>
      </c>
      <c r="C380" s="178">
        <f t="shared" si="74"/>
        <v>6.2905066863605562E-4</v>
      </c>
      <c r="D380" s="165">
        <f t="shared" si="75"/>
        <v>2.2558277767625785E-3</v>
      </c>
      <c r="E380" s="166">
        <f t="shared" si="85"/>
        <v>24.258330237008124</v>
      </c>
      <c r="F380" s="167">
        <f t="shared" si="86"/>
        <v>0.78953972186690469</v>
      </c>
      <c r="G380" s="167">
        <f t="shared" si="76"/>
        <v>27438.102724697525</v>
      </c>
      <c r="H380" s="167">
        <f t="shared" si="77"/>
        <v>270930.92116519302</v>
      </c>
      <c r="I380" s="168">
        <f t="shared" si="78"/>
        <v>298369.02388989052</v>
      </c>
      <c r="J380" s="168">
        <f t="shared" si="80"/>
        <v>297601.08868337458</v>
      </c>
      <c r="K380" s="94"/>
      <c r="L380" s="265">
        <f t="shared" si="79"/>
        <v>113700.03915758026</v>
      </c>
      <c r="M380" s="265">
        <f>$G380*NonHospFrac+theModel!$H380*NonHospFrac</f>
        <v>184668.98473231029</v>
      </c>
      <c r="N380" s="266">
        <f t="shared" si="81"/>
        <v>298369.02388989052</v>
      </c>
      <c r="O380" s="158"/>
      <c r="P380" s="265">
        <f t="shared" si="82"/>
        <v>113407.400659411</v>
      </c>
      <c r="Q380" s="265">
        <f t="shared" si="83"/>
        <v>184667.42455010407</v>
      </c>
      <c r="R380" s="266">
        <f t="shared" si="84"/>
        <v>298074.82520951505</v>
      </c>
    </row>
    <row r="381" spans="1:18" x14ac:dyDescent="0.25">
      <c r="A381" s="81">
        <v>350</v>
      </c>
      <c r="B381" s="93">
        <f t="shared" si="73"/>
        <v>6.1869538347678163E-4</v>
      </c>
      <c r="C381" s="178">
        <f t="shared" si="74"/>
        <v>6.1729971324537994E-4</v>
      </c>
      <c r="D381" s="165">
        <f t="shared" si="75"/>
        <v>2.2558277767625785E-3</v>
      </c>
      <c r="E381" s="166">
        <f t="shared" si="85"/>
        <v>24.258947536721369</v>
      </c>
      <c r="F381" s="167">
        <f t="shared" si="86"/>
        <v>0.79179554964366727</v>
      </c>
      <c r="G381" s="167">
        <f t="shared" si="76"/>
        <v>27516.49730391095</v>
      </c>
      <c r="H381" s="167">
        <f t="shared" si="77"/>
        <v>270937.81552182476</v>
      </c>
      <c r="I381" s="168">
        <f t="shared" si="78"/>
        <v>298454.31282573572</v>
      </c>
      <c r="J381" s="168">
        <f t="shared" si="80"/>
        <v>297685.16944270296</v>
      </c>
      <c r="K381" s="94"/>
      <c r="L381" s="265">
        <f t="shared" si="79"/>
        <v>113732.5403710738</v>
      </c>
      <c r="M381" s="265">
        <f>$G381*NonHospFrac+theModel!$H381*NonHospFrac</f>
        <v>184721.77245466187</v>
      </c>
      <c r="N381" s="266">
        <f t="shared" si="81"/>
        <v>298454.31282573566</v>
      </c>
      <c r="O381" s="158"/>
      <c r="P381" s="265">
        <f t="shared" si="82"/>
        <v>113439.44147083104</v>
      </c>
      <c r="Q381" s="265">
        <f t="shared" si="83"/>
        <v>184720.21227112436</v>
      </c>
      <c r="R381" s="266">
        <f t="shared" si="84"/>
        <v>298159.65374195541</v>
      </c>
    </row>
    <row r="382" spans="1:18" x14ac:dyDescent="0.25">
      <c r="A382" s="81">
        <v>351</v>
      </c>
      <c r="B382" s="93">
        <f t="shared" si="73"/>
        <v>6.0713786956869461E-4</v>
      </c>
      <c r="C382" s="178">
        <f t="shared" si="74"/>
        <v>6.0576827109819708E-4</v>
      </c>
      <c r="D382" s="165">
        <f t="shared" si="75"/>
        <v>2.2558277767625785E-3</v>
      </c>
      <c r="E382" s="166">
        <f t="shared" si="85"/>
        <v>24.259553304992465</v>
      </c>
      <c r="F382" s="167">
        <f t="shared" si="86"/>
        <v>0.79405137742042986</v>
      </c>
      <c r="G382" s="167">
        <f t="shared" si="76"/>
        <v>27594.891883124372</v>
      </c>
      <c r="H382" s="167">
        <f t="shared" si="77"/>
        <v>270944.58108870825</v>
      </c>
      <c r="I382" s="168">
        <f t="shared" si="78"/>
        <v>298539.47297183261</v>
      </c>
      <c r="J382" s="168">
        <f t="shared" si="80"/>
        <v>297769.11981455662</v>
      </c>
      <c r="K382" s="94"/>
      <c r="L382" s="265">
        <f t="shared" si="79"/>
        <v>113764.9925064183</v>
      </c>
      <c r="M382" s="265">
        <f>$G382*NonHospFrac+theModel!$H382*NonHospFrac</f>
        <v>184774.48046541429</v>
      </c>
      <c r="N382" s="266">
        <f t="shared" si="81"/>
        <v>298539.47297183261</v>
      </c>
      <c r="O382" s="158"/>
      <c r="P382" s="265">
        <f t="shared" si="82"/>
        <v>113471.43259525344</v>
      </c>
      <c r="Q382" s="265">
        <f t="shared" si="83"/>
        <v>184772.92028057232</v>
      </c>
      <c r="R382" s="266">
        <f t="shared" si="84"/>
        <v>298244.35287582577</v>
      </c>
    </row>
    <row r="383" spans="1:18" x14ac:dyDescent="0.25">
      <c r="A383" s="81">
        <v>352</v>
      </c>
      <c r="B383" s="93">
        <f t="shared" si="73"/>
        <v>5.9579625532836479E-4</v>
      </c>
      <c r="C383" s="178">
        <f t="shared" si="74"/>
        <v>5.9445224158630389E-4</v>
      </c>
      <c r="D383" s="165">
        <f t="shared" si="75"/>
        <v>2.2558277767625785E-3</v>
      </c>
      <c r="E383" s="166">
        <f t="shared" si="85"/>
        <v>24.260147757234051</v>
      </c>
      <c r="F383" s="167">
        <f t="shared" si="86"/>
        <v>0.79630720519719245</v>
      </c>
      <c r="G383" s="167">
        <f t="shared" si="76"/>
        <v>27673.286462337794</v>
      </c>
      <c r="H383" s="167">
        <f t="shared" si="77"/>
        <v>270951.22027169517</v>
      </c>
      <c r="I383" s="168">
        <f t="shared" si="78"/>
        <v>298624.50673403294</v>
      </c>
      <c r="J383" s="168">
        <f t="shared" si="80"/>
        <v>297852.9421810034</v>
      </c>
      <c r="K383" s="94"/>
      <c r="L383" s="265">
        <f t="shared" si="79"/>
        <v>113797.39648041617</v>
      </c>
      <c r="M383" s="265">
        <f>$G383*NonHospFrac+theModel!$H383*NonHospFrac</f>
        <v>184827.11025361676</v>
      </c>
      <c r="N383" s="266">
        <f t="shared" si="81"/>
        <v>298624.50673403294</v>
      </c>
      <c r="O383" s="158"/>
      <c r="P383" s="265">
        <f t="shared" si="82"/>
        <v>113503.37494041726</v>
      </c>
      <c r="Q383" s="265">
        <f t="shared" si="83"/>
        <v>184825.5500674966</v>
      </c>
      <c r="R383" s="266">
        <f t="shared" si="84"/>
        <v>298328.92500791384</v>
      </c>
    </row>
    <row r="384" spans="1:18" x14ac:dyDescent="0.25">
      <c r="A384" s="81">
        <v>353</v>
      </c>
      <c r="B384" s="93">
        <f t="shared" si="73"/>
        <v>5.846665076508432E-4</v>
      </c>
      <c r="C384" s="178">
        <f t="shared" si="74"/>
        <v>5.8334760070274168E-4</v>
      </c>
      <c r="D384" s="165">
        <f t="shared" si="75"/>
        <v>2.2558277767625785E-3</v>
      </c>
      <c r="E384" s="166">
        <f t="shared" si="85"/>
        <v>24.260731104834754</v>
      </c>
      <c r="F384" s="167">
        <f t="shared" si="86"/>
        <v>0.79856303297395503</v>
      </c>
      <c r="G384" s="167">
        <f t="shared" si="76"/>
        <v>27751.681041551208</v>
      </c>
      <c r="H384" s="167">
        <f t="shared" si="77"/>
        <v>270957.73543169483</v>
      </c>
      <c r="I384" s="168">
        <f t="shared" si="78"/>
        <v>298709.41647324606</v>
      </c>
      <c r="J384" s="168">
        <f t="shared" si="80"/>
        <v>297936.63887952012</v>
      </c>
      <c r="K384" s="94"/>
      <c r="L384" s="265">
        <f t="shared" si="79"/>
        <v>113829.75319274349</v>
      </c>
      <c r="M384" s="265">
        <f>$G384*NonHospFrac+theModel!$H384*NonHospFrac</f>
        <v>184879.66328050254</v>
      </c>
      <c r="N384" s="266">
        <f t="shared" si="81"/>
        <v>298709.41647324606</v>
      </c>
      <c r="O384" s="158"/>
      <c r="P384" s="265">
        <f t="shared" si="82"/>
        <v>113535.2693970691</v>
      </c>
      <c r="Q384" s="265">
        <f t="shared" si="83"/>
        <v>184878.1030931299</v>
      </c>
      <c r="R384" s="266">
        <f t="shared" si="84"/>
        <v>298413.37249019899</v>
      </c>
    </row>
    <row r="385" spans="1:18" x14ac:dyDescent="0.25">
      <c r="A385" s="81">
        <v>354</v>
      </c>
      <c r="B385" s="93">
        <f t="shared" si="73"/>
        <v>5.737446687714351E-4</v>
      </c>
      <c r="C385" s="178">
        <f t="shared" si="74"/>
        <v>5.7245039961085109E-4</v>
      </c>
      <c r="D385" s="165">
        <f t="shared" si="75"/>
        <v>2.2558277767625785E-3</v>
      </c>
      <c r="E385" s="166">
        <f t="shared" si="85"/>
        <v>24.261303555234363</v>
      </c>
      <c r="F385" s="167">
        <f t="shared" si="86"/>
        <v>0.80081886075071762</v>
      </c>
      <c r="G385" s="167">
        <f t="shared" si="76"/>
        <v>27830.07562076463</v>
      </c>
      <c r="H385" s="167">
        <f t="shared" si="77"/>
        <v>270964.12888551346</v>
      </c>
      <c r="I385" s="168">
        <f t="shared" si="78"/>
        <v>298794.2045062781</v>
      </c>
      <c r="J385" s="168">
        <f t="shared" si="80"/>
        <v>298020.2122038271</v>
      </c>
      <c r="K385" s="94"/>
      <c r="L385" s="265">
        <f t="shared" si="79"/>
        <v>113862.06352626991</v>
      </c>
      <c r="M385" s="265">
        <f>$G385*NonHospFrac+theModel!$H385*NonHospFrac</f>
        <v>184932.14098000815</v>
      </c>
      <c r="N385" s="266">
        <f t="shared" si="81"/>
        <v>298794.20450627804</v>
      </c>
      <c r="O385" s="158"/>
      <c r="P385" s="265">
        <f t="shared" si="82"/>
        <v>113567.11683928125</v>
      </c>
      <c r="Q385" s="265">
        <f t="shared" si="83"/>
        <v>184930.5807914082</v>
      </c>
      <c r="R385" s="266">
        <f t="shared" si="84"/>
        <v>298497.69763068948</v>
      </c>
    </row>
    <row r="386" spans="1:18" x14ac:dyDescent="0.25">
      <c r="A386" s="81">
        <v>355</v>
      </c>
      <c r="B386" s="93">
        <f t="shared" si="73"/>
        <v>5.6302685485830524E-4</v>
      </c>
      <c r="C386" s="178">
        <f t="shared" si="74"/>
        <v>5.617567632400526E-4</v>
      </c>
      <c r="D386" s="165">
        <f t="shared" si="75"/>
        <v>2.2558277767625785E-3</v>
      </c>
      <c r="E386" s="166">
        <f t="shared" si="85"/>
        <v>24.261865311997603</v>
      </c>
      <c r="F386" s="167">
        <f t="shared" si="86"/>
        <v>0.80307468852748021</v>
      </c>
      <c r="G386" s="167">
        <f t="shared" si="76"/>
        <v>27908.470199978055</v>
      </c>
      <c r="H386" s="167">
        <f t="shared" si="77"/>
        <v>270970.4029066785</v>
      </c>
      <c r="I386" s="168">
        <f t="shared" si="78"/>
        <v>298878.87310665654</v>
      </c>
      <c r="J386" s="168">
        <f t="shared" si="80"/>
        <v>298103.66440470784</v>
      </c>
      <c r="K386" s="94"/>
      <c r="L386" s="265">
        <f t="shared" si="79"/>
        <v>113894.32834737281</v>
      </c>
      <c r="M386" s="265">
        <f>$G386*NonHospFrac+theModel!$H386*NonHospFrac</f>
        <v>184984.54475928374</v>
      </c>
      <c r="N386" s="266">
        <f t="shared" si="81"/>
        <v>298878.87310665654</v>
      </c>
      <c r="O386" s="158"/>
      <c r="P386" s="265">
        <f t="shared" si="82"/>
        <v>113598.91812476401</v>
      </c>
      <c r="Q386" s="265">
        <f t="shared" si="83"/>
        <v>184982.98456948111</v>
      </c>
      <c r="R386" s="266">
        <f t="shared" si="84"/>
        <v>298581.9026942451</v>
      </c>
    </row>
    <row r="387" spans="1:18" x14ac:dyDescent="0.25">
      <c r="A387" s="81">
        <v>356</v>
      </c>
      <c r="B387" s="93">
        <f t="shared" si="73"/>
        <v>5.5250925463138213E-4</v>
      </c>
      <c r="C387" s="178">
        <f t="shared" si="74"/>
        <v>5.5126288890786632E-4</v>
      </c>
      <c r="D387" s="165">
        <f t="shared" si="75"/>
        <v>2.2558277767625785E-3</v>
      </c>
      <c r="E387" s="166">
        <f t="shared" si="85"/>
        <v>24.262416574886512</v>
      </c>
      <c r="F387" s="167">
        <f t="shared" si="86"/>
        <v>0.80533051630424279</v>
      </c>
      <c r="G387" s="167">
        <f t="shared" si="76"/>
        <v>27986.864779191477</v>
      </c>
      <c r="H387" s="167">
        <f t="shared" si="77"/>
        <v>270976.55972624675</v>
      </c>
      <c r="I387" s="168">
        <f t="shared" si="78"/>
        <v>298963.42450543825</v>
      </c>
      <c r="J387" s="168">
        <f t="shared" si="80"/>
        <v>298186.99769081245</v>
      </c>
      <c r="K387" s="94"/>
      <c r="L387" s="265">
        <f t="shared" si="79"/>
        <v>113926.5485062451</v>
      </c>
      <c r="M387" s="265">
        <f>$G387*NonHospFrac+theModel!$H387*NonHospFrac</f>
        <v>185036.87599919311</v>
      </c>
      <c r="N387" s="266">
        <f t="shared" si="81"/>
        <v>298963.42450543819</v>
      </c>
      <c r="O387" s="158"/>
      <c r="P387" s="265">
        <f t="shared" si="82"/>
        <v>113630.67409517169</v>
      </c>
      <c r="Q387" s="265">
        <f t="shared" si="83"/>
        <v>185035.31580821189</v>
      </c>
      <c r="R387" s="266">
        <f t="shared" si="84"/>
        <v>298665.9899033836</v>
      </c>
    </row>
    <row r="388" spans="1:18" x14ac:dyDescent="0.25">
      <c r="A388" s="81">
        <v>357</v>
      </c>
      <c r="B388" s="93">
        <f t="shared" si="73"/>
        <v>5.4218812800705741E-4</v>
      </c>
      <c r="C388" s="178">
        <f t="shared" si="74"/>
        <v>5.4096504496766817E-4</v>
      </c>
      <c r="D388" s="165">
        <f t="shared" si="75"/>
        <v>2.2558277767625785E-3</v>
      </c>
      <c r="E388" s="166">
        <f t="shared" si="85"/>
        <v>24.262957539931481</v>
      </c>
      <c r="F388" s="167">
        <f t="shared" si="86"/>
        <v>0.80758634408100538</v>
      </c>
      <c r="G388" s="167">
        <f t="shared" si="76"/>
        <v>28065.259358404899</v>
      </c>
      <c r="H388" s="167">
        <f t="shared" si="77"/>
        <v>270982.60153359792</v>
      </c>
      <c r="I388" s="168">
        <f t="shared" si="78"/>
        <v>299047.86089200282</v>
      </c>
      <c r="J388" s="168">
        <f t="shared" si="80"/>
        <v>298270.21422944643</v>
      </c>
      <c r="K388" s="94"/>
      <c r="L388" s="265">
        <f t="shared" si="79"/>
        <v>113958.72483719781</v>
      </c>
      <c r="M388" s="265">
        <f>$G388*NonHospFrac+theModel!$H388*NonHospFrac</f>
        <v>185089.13605480499</v>
      </c>
      <c r="N388" s="266">
        <f t="shared" si="81"/>
        <v>299047.86089200282</v>
      </c>
      <c r="O388" s="158"/>
      <c r="P388" s="265">
        <f t="shared" si="82"/>
        <v>113662.38557640351</v>
      </c>
      <c r="Q388" s="265">
        <f t="shared" si="83"/>
        <v>185087.57586266875</v>
      </c>
      <c r="R388" s="266">
        <f t="shared" si="84"/>
        <v>298749.96143907227</v>
      </c>
    </row>
    <row r="389" spans="1:18" x14ac:dyDescent="0.25">
      <c r="A389" s="81">
        <v>358</v>
      </c>
      <c r="B389" s="93">
        <f t="shared" si="73"/>
        <v>5.3205980476820074E-4</v>
      </c>
      <c r="C389" s="178">
        <f t="shared" si="74"/>
        <v>5.3085956948170578E-4</v>
      </c>
      <c r="D389" s="165">
        <f t="shared" si="75"/>
        <v>2.2558277767625785E-3</v>
      </c>
      <c r="E389" s="166">
        <f t="shared" si="85"/>
        <v>24.263488399500961</v>
      </c>
      <c r="F389" s="167">
        <f t="shared" si="86"/>
        <v>0.80984217185776797</v>
      </c>
      <c r="G389" s="167">
        <f t="shared" si="76"/>
        <v>28143.653937618321</v>
      </c>
      <c r="H389" s="167">
        <f t="shared" si="77"/>
        <v>270988.53047721286</v>
      </c>
      <c r="I389" s="168">
        <f t="shared" si="78"/>
        <v>299132.18441483116</v>
      </c>
      <c r="J389" s="168">
        <f t="shared" si="80"/>
        <v>298353.31614734465</v>
      </c>
      <c r="K389" s="94"/>
      <c r="L389" s="265">
        <f t="shared" si="79"/>
        <v>113990.85815895653</v>
      </c>
      <c r="M389" s="265">
        <f>$G389*NonHospFrac+theModel!$H389*NonHospFrac</f>
        <v>185141.32625587462</v>
      </c>
      <c r="N389" s="266">
        <f t="shared" si="81"/>
        <v>299132.18441483116</v>
      </c>
      <c r="O389" s="158"/>
      <c r="P389" s="265">
        <f t="shared" si="82"/>
        <v>113694.05337889827</v>
      </c>
      <c r="Q389" s="265">
        <f t="shared" si="83"/>
        <v>185139.76606260648</v>
      </c>
      <c r="R389" s="266">
        <f t="shared" si="84"/>
        <v>298833.81944150478</v>
      </c>
    </row>
    <row r="390" spans="1:18" x14ac:dyDescent="0.25">
      <c r="A390" s="81">
        <v>359</v>
      </c>
      <c r="B390" s="93">
        <f t="shared" si="73"/>
        <v>5.2212068325902319E-4</v>
      </c>
      <c r="C390" s="178">
        <f t="shared" si="74"/>
        <v>5.2094286891890519E-4</v>
      </c>
      <c r="D390" s="165">
        <f t="shared" si="75"/>
        <v>2.2558277767625785E-3</v>
      </c>
      <c r="E390" s="166">
        <f t="shared" si="85"/>
        <v>24.264009342369881</v>
      </c>
      <c r="F390" s="167">
        <f t="shared" si="86"/>
        <v>0.81209799963453055</v>
      </c>
      <c r="G390" s="167">
        <f t="shared" si="76"/>
        <v>28222.048516831746</v>
      </c>
      <c r="H390" s="167">
        <f t="shared" si="77"/>
        <v>270994.34866543813</v>
      </c>
      <c r="I390" s="168">
        <f t="shared" si="78"/>
        <v>299216.39718226989</v>
      </c>
      <c r="J390" s="168">
        <f t="shared" si="80"/>
        <v>298436.30553143122</v>
      </c>
      <c r="K390" s="94"/>
      <c r="L390" s="265">
        <f t="shared" si="79"/>
        <v>114022.94927495281</v>
      </c>
      <c r="M390" s="265">
        <f>$G390*NonHospFrac+theModel!$H390*NonHospFrac</f>
        <v>185193.44790731705</v>
      </c>
      <c r="N390" s="266">
        <f t="shared" si="81"/>
        <v>299216.39718226984</v>
      </c>
      <c r="O390" s="158"/>
      <c r="P390" s="265">
        <f t="shared" si="82"/>
        <v>113725.67829792401</v>
      </c>
      <c r="Q390" s="265">
        <f t="shared" si="83"/>
        <v>185191.88771293958</v>
      </c>
      <c r="R390" s="266">
        <f t="shared" si="84"/>
        <v>298917.56601086358</v>
      </c>
    </row>
    <row r="391" spans="1:18" x14ac:dyDescent="0.25">
      <c r="A391" s="81">
        <v>360</v>
      </c>
      <c r="B391" s="93">
        <f t="shared" si="73"/>
        <v>5.12367229104322E-4</v>
      </c>
      <c r="C391" s="178">
        <f t="shared" si="74"/>
        <v>5.1121141687700559E-4</v>
      </c>
      <c r="D391" s="165">
        <f t="shared" si="75"/>
        <v>2.2558277767625785E-3</v>
      </c>
      <c r="E391" s="166">
        <f t="shared" si="85"/>
        <v>24.26452055378676</v>
      </c>
      <c r="F391" s="167">
        <f t="shared" si="86"/>
        <v>0.81435382741129314</v>
      </c>
      <c r="G391" s="167">
        <f t="shared" si="76"/>
        <v>28300.443096045168</v>
      </c>
      <c r="H391" s="167">
        <f t="shared" si="77"/>
        <v>271000.05816723534</v>
      </c>
      <c r="I391" s="168">
        <f t="shared" si="78"/>
        <v>299300.50126328052</v>
      </c>
      <c r="J391" s="168">
        <f t="shared" si="80"/>
        <v>298519.18442956428</v>
      </c>
      <c r="K391" s="94"/>
      <c r="L391" s="265">
        <f t="shared" si="79"/>
        <v>114054.9989736097</v>
      </c>
      <c r="M391" s="265">
        <f>$G391*NonHospFrac+theModel!$H391*NonHospFrac</f>
        <v>185245.50228967078</v>
      </c>
      <c r="N391" s="266">
        <f t="shared" si="81"/>
        <v>299300.50126328052</v>
      </c>
      <c r="O391" s="158"/>
      <c r="P391" s="265">
        <f t="shared" si="82"/>
        <v>113757.26111386184</v>
      </c>
      <c r="Q391" s="265">
        <f t="shared" si="83"/>
        <v>185243.94209420614</v>
      </c>
      <c r="R391" s="266">
        <f t="shared" si="84"/>
        <v>299001.20320806798</v>
      </c>
    </row>
    <row r="392" spans="1:18" x14ac:dyDescent="0.25">
      <c r="A392" s="81">
        <v>361</v>
      </c>
      <c r="B392" s="93">
        <f t="shared" si="73"/>
        <v>5.0279597395264455E-4</v>
      </c>
      <c r="C392" s="178">
        <f t="shared" si="74"/>
        <v>5.0166175282855777E-4</v>
      </c>
      <c r="D392" s="165">
        <f t="shared" si="75"/>
        <v>2.2558277767625785E-3</v>
      </c>
      <c r="E392" s="166">
        <f t="shared" si="85"/>
        <v>24.265022215539588</v>
      </c>
      <c r="F392" s="167">
        <f t="shared" si="86"/>
        <v>0.81660965518805573</v>
      </c>
      <c r="G392" s="167">
        <f t="shared" si="76"/>
        <v>28378.837675258583</v>
      </c>
      <c r="H392" s="167">
        <f t="shared" si="77"/>
        <v>271005.66101291683</v>
      </c>
      <c r="I392" s="168">
        <f t="shared" si="78"/>
        <v>299384.4986881754</v>
      </c>
      <c r="J392" s="168">
        <f t="shared" si="80"/>
        <v>298601.95485126745</v>
      </c>
      <c r="K392" s="94"/>
      <c r="L392" s="265">
        <f t="shared" si="79"/>
        <v>114087.00802862209</v>
      </c>
      <c r="M392" s="265">
        <f>$G392*NonHospFrac+theModel!$H392*NonHospFrac</f>
        <v>185297.4906595533</v>
      </c>
      <c r="N392" s="266">
        <f t="shared" si="81"/>
        <v>299384.4986881754</v>
      </c>
      <c r="O392" s="158"/>
      <c r="P392" s="265">
        <f t="shared" si="82"/>
        <v>113788.80259248467</v>
      </c>
      <c r="Q392" s="265">
        <f t="shared" si="83"/>
        <v>185295.93046302313</v>
      </c>
      <c r="R392" s="266">
        <f t="shared" si="84"/>
        <v>299084.73305550782</v>
      </c>
    </row>
    <row r="393" spans="1:18" x14ac:dyDescent="0.25">
      <c r="A393" s="81">
        <v>362</v>
      </c>
      <c r="B393" s="93">
        <f t="shared" si="73"/>
        <v>4.9340351424293687E-4</v>
      </c>
      <c r="C393" s="178">
        <f t="shared" si="74"/>
        <v>4.9229048089035536E-4</v>
      </c>
      <c r="D393" s="165">
        <f t="shared" si="75"/>
        <v>2.2558277767625785E-3</v>
      </c>
      <c r="E393" s="166">
        <f t="shared" si="85"/>
        <v>24.265514506020477</v>
      </c>
      <c r="F393" s="167">
        <f t="shared" si="86"/>
        <v>0.81886548296481831</v>
      </c>
      <c r="G393" s="167">
        <f t="shared" si="76"/>
        <v>28457.232254472005</v>
      </c>
      <c r="H393" s="167">
        <f t="shared" si="77"/>
        <v>271011.15919486765</v>
      </c>
      <c r="I393" s="168">
        <f t="shared" si="78"/>
        <v>299468.39144933963</v>
      </c>
      <c r="J393" s="168">
        <f t="shared" si="80"/>
        <v>298684.61876844754</v>
      </c>
      <c r="K393" s="94"/>
      <c r="L393" s="265">
        <f t="shared" si="79"/>
        <v>114118.97719923189</v>
      </c>
      <c r="M393" s="265">
        <f>$G393*NonHospFrac+theModel!$H393*NonHospFrac</f>
        <v>185349.41425010774</v>
      </c>
      <c r="N393" s="266">
        <f t="shared" si="81"/>
        <v>299468.39144933963</v>
      </c>
      <c r="O393" s="158"/>
      <c r="P393" s="265">
        <f t="shared" si="82"/>
        <v>113820.30348523072</v>
      </c>
      <c r="Q393" s="265">
        <f t="shared" si="83"/>
        <v>185347.85405253328</v>
      </c>
      <c r="R393" s="266">
        <f t="shared" si="84"/>
        <v>299168.157537764</v>
      </c>
    </row>
    <row r="394" spans="1:18" x14ac:dyDescent="0.25">
      <c r="A394" s="81">
        <v>363</v>
      </c>
      <c r="B394" s="93">
        <f t="shared" si="73"/>
        <v>4.84186509994228E-4</v>
      </c>
      <c r="C394" s="178">
        <f t="shared" si="74"/>
        <v>4.8309426861584928E-4</v>
      </c>
      <c r="D394" s="165">
        <f t="shared" si="75"/>
        <v>2.2558277767625785E-3</v>
      </c>
      <c r="E394" s="166">
        <f t="shared" si="85"/>
        <v>24.265997600289094</v>
      </c>
      <c r="F394" s="167">
        <f t="shared" si="86"/>
        <v>0.8211213107415809</v>
      </c>
      <c r="G394" s="167">
        <f t="shared" si="76"/>
        <v>28535.62683368543</v>
      </c>
      <c r="H394" s="167">
        <f t="shared" si="77"/>
        <v>271016.55466825463</v>
      </c>
      <c r="I394" s="168">
        <f t="shared" si="78"/>
        <v>299552.18150194007</v>
      </c>
      <c r="J394" s="168">
        <f t="shared" si="80"/>
        <v>298767.17811609915</v>
      </c>
      <c r="K394" s="94"/>
      <c r="L394" s="265">
        <f t="shared" si="79"/>
        <v>114150.90723049814</v>
      </c>
      <c r="M394" s="265">
        <f>$G394*NonHospFrac+theModel!$H394*NonHospFrac</f>
        <v>185401.27427144191</v>
      </c>
      <c r="N394" s="266">
        <f t="shared" si="81"/>
        <v>299552.18150194007</v>
      </c>
      <c r="O394" s="158"/>
      <c r="P394" s="265">
        <f t="shared" si="82"/>
        <v>113851.76452947194</v>
      </c>
      <c r="Q394" s="265">
        <f t="shared" si="83"/>
        <v>185399.7140728439</v>
      </c>
      <c r="R394" s="266">
        <f t="shared" si="84"/>
        <v>299251.47860231582</v>
      </c>
    </row>
    <row r="395" spans="1:18" x14ac:dyDescent="0.25">
      <c r="A395" s="81">
        <v>364</v>
      </c>
      <c r="B395" s="93">
        <f t="shared" si="73"/>
        <v>4.751416836179274E-4</v>
      </c>
      <c r="C395" s="178">
        <f t="shared" si="74"/>
        <v>4.7406984581012434E-4</v>
      </c>
      <c r="D395" s="165">
        <f t="shared" si="75"/>
        <v>2.2558277767625785E-3</v>
      </c>
      <c r="E395" s="166">
        <f t="shared" si="85"/>
        <v>24.266471670134905</v>
      </c>
      <c r="F395" s="167">
        <f t="shared" si="86"/>
        <v>0.82337713851834349</v>
      </c>
      <c r="G395" s="167">
        <f t="shared" si="76"/>
        <v>28614.021412898852</v>
      </c>
      <c r="H395" s="167">
        <f t="shared" si="77"/>
        <v>271021.84935172083</v>
      </c>
      <c r="I395" s="168">
        <f t="shared" si="78"/>
        <v>299635.87076461967</v>
      </c>
      <c r="J395" s="168">
        <f t="shared" si="80"/>
        <v>298849.63479299477</v>
      </c>
      <c r="K395" s="94"/>
      <c r="L395" s="265">
        <f t="shared" si="79"/>
        <v>114182.7988535617</v>
      </c>
      <c r="M395" s="265">
        <f>$G395*NonHospFrac+theModel!$H395*NonHospFrac</f>
        <v>185453.07191105795</v>
      </c>
      <c r="N395" s="266">
        <f t="shared" si="81"/>
        <v>299635.87076461967</v>
      </c>
      <c r="O395" s="158"/>
      <c r="P395" s="265">
        <f t="shared" si="82"/>
        <v>113883.18644877712</v>
      </c>
      <c r="Q395" s="265">
        <f t="shared" si="83"/>
        <v>185451.51171145673</v>
      </c>
      <c r="R395" s="266">
        <f t="shared" si="84"/>
        <v>299334.69816023385</v>
      </c>
    </row>
    <row r="396" spans="1:18" x14ac:dyDescent="0.25">
      <c r="A396" s="81">
        <v>365</v>
      </c>
      <c r="B396" s="93">
        <f t="shared" si="73"/>
        <v>4.6626581875230228E-4</v>
      </c>
      <c r="C396" s="178">
        <f t="shared" si="74"/>
        <v>4.6521400336700587E-4</v>
      </c>
      <c r="D396" s="165">
        <f t="shared" si="75"/>
        <v>2.2558277767625785E-3</v>
      </c>
      <c r="E396" s="166">
        <f t="shared" si="85"/>
        <v>24.266936884138271</v>
      </c>
      <c r="F396" s="167">
        <f t="shared" si="86"/>
        <v>0.82563296629510607</v>
      </c>
      <c r="G396" s="167">
        <f t="shared" si="76"/>
        <v>28692.415992112274</v>
      </c>
      <c r="H396" s="167">
        <f t="shared" si="77"/>
        <v>271027.04512806813</v>
      </c>
      <c r="I396" s="168">
        <f t="shared" si="78"/>
        <v>299719.46112018038</v>
      </c>
      <c r="J396" s="168">
        <f t="shared" si="80"/>
        <v>298931.99066236353</v>
      </c>
      <c r="K396" s="94"/>
      <c r="L396" s="265">
        <f t="shared" si="79"/>
        <v>114214.65278590542</v>
      </c>
      <c r="M396" s="265">
        <f>$G396*NonHospFrac+theModel!$H396*NonHospFrac</f>
        <v>185504.80833427497</v>
      </c>
      <c r="N396" s="266">
        <f t="shared" si="81"/>
        <v>299719.46112018038</v>
      </c>
      <c r="O396" s="158"/>
      <c r="P396" s="265">
        <f t="shared" si="82"/>
        <v>113914.56995317046</v>
      </c>
      <c r="Q396" s="265">
        <f t="shared" si="83"/>
        <v>185503.24813369042</v>
      </c>
      <c r="R396" s="266">
        <f t="shared" si="84"/>
        <v>299417.81808686088</v>
      </c>
    </row>
    <row r="397" spans="1:18" x14ac:dyDescent="0.25">
      <c r="A397" s="81">
        <v>366</v>
      </c>
      <c r="B397" s="93">
        <f t="shared" si="73"/>
        <v>4.5755575911873495E-4</v>
      </c>
      <c r="C397" s="178">
        <f t="shared" si="74"/>
        <v>4.5652359212789719E-4</v>
      </c>
      <c r="D397" s="165">
        <f t="shared" si="75"/>
        <v>2.2558277767625785E-3</v>
      </c>
      <c r="E397" s="166">
        <f t="shared" si="85"/>
        <v>24.267393407730399</v>
      </c>
      <c r="F397" s="167">
        <f t="shared" si="86"/>
        <v>0.82788879407186866</v>
      </c>
      <c r="G397" s="167">
        <f t="shared" si="76"/>
        <v>28770.810571325695</v>
      </c>
      <c r="H397" s="167">
        <f t="shared" si="77"/>
        <v>271032.14384492708</v>
      </c>
      <c r="I397" s="168">
        <f t="shared" si="78"/>
        <v>299802.95441625279</v>
      </c>
      <c r="J397" s="168">
        <f t="shared" si="80"/>
        <v>299014.24755255668</v>
      </c>
      <c r="K397" s="94"/>
      <c r="L397" s="265">
        <f t="shared" si="79"/>
        <v>114246.46973160929</v>
      </c>
      <c r="M397" s="265">
        <f>$G397*NonHospFrac+theModel!$H397*NonHospFrac</f>
        <v>185556.48468464345</v>
      </c>
      <c r="N397" s="266">
        <f t="shared" si="81"/>
        <v>299802.95441625273</v>
      </c>
      <c r="O397" s="158"/>
      <c r="P397" s="265">
        <f t="shared" si="82"/>
        <v>113945.91573938515</v>
      </c>
      <c r="Q397" s="265">
        <f t="shared" si="83"/>
        <v>185554.92448309506</v>
      </c>
      <c r="R397" s="266">
        <f t="shared" si="84"/>
        <v>299500.84022248024</v>
      </c>
    </row>
    <row r="398" spans="1:18" x14ac:dyDescent="0.25">
      <c r="A398" s="81">
        <v>367</v>
      </c>
      <c r="B398" s="93">
        <f t="shared" si="73"/>
        <v>4.4900840739934297E-4</v>
      </c>
      <c r="C398" s="178">
        <f t="shared" si="74"/>
        <v>4.4799552176193159E-4</v>
      </c>
      <c r="D398" s="165">
        <f t="shared" si="75"/>
        <v>2.2558277767625785E-3</v>
      </c>
      <c r="E398" s="166">
        <f t="shared" si="85"/>
        <v>24.267841403252159</v>
      </c>
      <c r="F398" s="167">
        <f t="shared" si="86"/>
        <v>0.83014462184863125</v>
      </c>
      <c r="G398" s="167">
        <f t="shared" si="76"/>
        <v>28849.205150539121</v>
      </c>
      <c r="H398" s="167">
        <f t="shared" si="77"/>
        <v>271037.1473154134</v>
      </c>
      <c r="I398" s="168">
        <f t="shared" si="78"/>
        <v>299886.35246595251</v>
      </c>
      <c r="J398" s="168">
        <f t="shared" si="80"/>
        <v>299096.40725769999</v>
      </c>
      <c r="K398" s="94"/>
      <c r="L398" s="265">
        <f t="shared" si="79"/>
        <v>114278.25038160072</v>
      </c>
      <c r="M398" s="265">
        <f>$G398*NonHospFrac+theModel!$H398*NonHospFrac</f>
        <v>185608.10208435179</v>
      </c>
      <c r="N398" s="266">
        <f t="shared" si="81"/>
        <v>299886.35246595251</v>
      </c>
      <c r="O398" s="158"/>
      <c r="P398" s="265">
        <f t="shared" si="82"/>
        <v>113977.22449111208</v>
      </c>
      <c r="Q398" s="265">
        <f t="shared" si="83"/>
        <v>185606.54188185866</v>
      </c>
      <c r="R398" s="266">
        <f t="shared" si="84"/>
        <v>299583.76637297077</v>
      </c>
    </row>
    <row r="399" spans="1:18" x14ac:dyDescent="0.25">
      <c r="A399" s="81">
        <v>368</v>
      </c>
      <c r="B399" s="93">
        <f t="shared" si="73"/>
        <v>4.4062072413556338E-4</v>
      </c>
      <c r="C399" s="178">
        <f t="shared" si="74"/>
        <v>4.3962675966704111E-4</v>
      </c>
      <c r="D399" s="165">
        <f t="shared" si="75"/>
        <v>2.2558277767625785E-3</v>
      </c>
      <c r="E399" s="166">
        <f t="shared" si="85"/>
        <v>24.268281030011828</v>
      </c>
      <c r="F399" s="167">
        <f t="shared" si="86"/>
        <v>0.83240044962539383</v>
      </c>
      <c r="G399" s="167">
        <f t="shared" si="76"/>
        <v>28927.599729752535</v>
      </c>
      <c r="H399" s="167">
        <f t="shared" si="77"/>
        <v>271042.05731877318</v>
      </c>
      <c r="I399" s="168">
        <f t="shared" si="78"/>
        <v>299969.6570485257</v>
      </c>
      <c r="J399" s="168">
        <f t="shared" si="80"/>
        <v>299178.47153833503</v>
      </c>
      <c r="K399" s="94"/>
      <c r="L399" s="265">
        <f t="shared" si="79"/>
        <v>114309.99541390031</v>
      </c>
      <c r="M399" s="265">
        <f>$G399*NonHospFrac+theModel!$H399*NonHospFrac</f>
        <v>185659.6616346254</v>
      </c>
      <c r="N399" s="266">
        <f t="shared" si="81"/>
        <v>299969.6570485257</v>
      </c>
      <c r="O399" s="158"/>
      <c r="P399" s="265">
        <f t="shared" si="82"/>
        <v>114008.49687924408</v>
      </c>
      <c r="Q399" s="265">
        <f t="shared" si="83"/>
        <v>185658.10143120622</v>
      </c>
      <c r="R399" s="266">
        <f t="shared" si="84"/>
        <v>299666.59831045032</v>
      </c>
    </row>
    <row r="400" spans="1:18" x14ac:dyDescent="0.25">
      <c r="A400" s="81">
        <v>369</v>
      </c>
      <c r="B400" s="93">
        <f t="shared" si="73"/>
        <v>4.3238972664731473E-4</v>
      </c>
      <c r="C400" s="178">
        <f t="shared" si="74"/>
        <v>4.3141432989155692E-4</v>
      </c>
      <c r="D400" s="165">
        <f t="shared" si="75"/>
        <v>2.2558277767625785E-3</v>
      </c>
      <c r="E400" s="166">
        <f t="shared" si="85"/>
        <v>24.26871244434172</v>
      </c>
      <c r="F400" s="167">
        <f t="shared" si="86"/>
        <v>0.83465627740215642</v>
      </c>
      <c r="G400" s="167">
        <f t="shared" si="76"/>
        <v>29005.994308965957</v>
      </c>
      <c r="H400" s="167">
        <f t="shared" si="77"/>
        <v>271046.87560101511</v>
      </c>
      <c r="I400" s="168">
        <f t="shared" si="78"/>
        <v>300052.86990998109</v>
      </c>
      <c r="J400" s="168">
        <f t="shared" si="80"/>
        <v>299260.44212204742</v>
      </c>
      <c r="K400" s="94"/>
      <c r="L400" s="265">
        <f t="shared" si="79"/>
        <v>114341.70549386283</v>
      </c>
      <c r="M400" s="265">
        <f>$G400*NonHospFrac+theModel!$H400*NonHospFrac</f>
        <v>185711.16441611823</v>
      </c>
      <c r="N400" s="266">
        <f t="shared" si="81"/>
        <v>300052.86990998103</v>
      </c>
      <c r="O400" s="158"/>
      <c r="P400" s="265">
        <f t="shared" si="82"/>
        <v>114039.73356211538</v>
      </c>
      <c r="Q400" s="265">
        <f t="shared" si="83"/>
        <v>185709.6042117913</v>
      </c>
      <c r="R400" s="266">
        <f t="shared" si="84"/>
        <v>299749.33777390665</v>
      </c>
    </row>
    <row r="401" spans="1:18" x14ac:dyDescent="0.25">
      <c r="A401" s="81">
        <v>370</v>
      </c>
      <c r="B401" s="93">
        <f t="shared" si="73"/>
        <v>4.2431248797235083E-4</v>
      </c>
      <c r="C401" s="178">
        <f t="shared" si="74"/>
        <v>4.2335531207595556E-4</v>
      </c>
      <c r="D401" s="165">
        <f t="shared" si="75"/>
        <v>2.2558277767625785E-3</v>
      </c>
      <c r="E401" s="166">
        <f t="shared" si="85"/>
        <v>24.269135799653796</v>
      </c>
      <c r="F401" s="167">
        <f t="shared" si="86"/>
        <v>0.83691210517891901</v>
      </c>
      <c r="G401" s="167">
        <f t="shared" si="76"/>
        <v>29084.388888179379</v>
      </c>
      <c r="H401" s="167">
        <f t="shared" si="77"/>
        <v>271051.60387553199</v>
      </c>
      <c r="I401" s="168">
        <f t="shared" si="78"/>
        <v>300135.99276371137</v>
      </c>
      <c r="J401" s="168">
        <f t="shared" si="80"/>
        <v>299342.32070408418</v>
      </c>
      <c r="K401" s="94"/>
      <c r="L401" s="265">
        <f t="shared" si="79"/>
        <v>114373.38127441406</v>
      </c>
      <c r="M401" s="265">
        <f>$G401*NonHospFrac+theModel!$H401*NonHospFrac</f>
        <v>185762.61148929727</v>
      </c>
      <c r="N401" s="266">
        <f t="shared" si="81"/>
        <v>300135.99276371131</v>
      </c>
      <c r="O401" s="158"/>
      <c r="P401" s="265">
        <f t="shared" si="82"/>
        <v>114070.93518573693</v>
      </c>
      <c r="Q401" s="265">
        <f t="shared" si="83"/>
        <v>185761.05128408049</v>
      </c>
      <c r="R401" s="266">
        <f t="shared" si="84"/>
        <v>299831.98646981741</v>
      </c>
    </row>
    <row r="402" spans="1:18" x14ac:dyDescent="0.25">
      <c r="A402" s="81">
        <v>371</v>
      </c>
      <c r="B402" s="93">
        <f t="shared" si="73"/>
        <v>4.163861358254231E-4</v>
      </c>
      <c r="C402" s="178">
        <f t="shared" si="74"/>
        <v>4.1544684041436926E-4</v>
      </c>
      <c r="D402" s="165">
        <f t="shared" si="75"/>
        <v>2.2558277767625785E-3</v>
      </c>
      <c r="E402" s="166">
        <f t="shared" si="85"/>
        <v>24.26955124649421</v>
      </c>
      <c r="F402" s="167">
        <f t="shared" si="86"/>
        <v>0.83916793295568159</v>
      </c>
      <c r="G402" s="167">
        <f t="shared" si="76"/>
        <v>29162.783467392801</v>
      </c>
      <c r="H402" s="167">
        <f t="shared" si="77"/>
        <v>271056.24382370932</v>
      </c>
      <c r="I402" s="168">
        <f t="shared" si="78"/>
        <v>300219.0272911021</v>
      </c>
      <c r="J402" s="168">
        <f t="shared" si="80"/>
        <v>299424.10894795868</v>
      </c>
      <c r="K402" s="94"/>
      <c r="L402" s="265">
        <f t="shared" si="79"/>
        <v>114405.02339628273</v>
      </c>
      <c r="M402" s="265">
        <f>$G402*NonHospFrac+theModel!$H402*NonHospFrac</f>
        <v>185814.00389481938</v>
      </c>
      <c r="N402" s="266">
        <f t="shared" si="81"/>
        <v>300219.0272911021</v>
      </c>
      <c r="O402" s="158"/>
      <c r="P402" s="265">
        <f t="shared" si="82"/>
        <v>114102.1023840269</v>
      </c>
      <c r="Q402" s="265">
        <f t="shared" si="83"/>
        <v>185812.4436887303</v>
      </c>
      <c r="R402" s="266">
        <f t="shared" si="84"/>
        <v>299914.54607275722</v>
      </c>
    </row>
    <row r="403" spans="1:18" x14ac:dyDescent="0.25">
      <c r="A403" s="81">
        <v>372</v>
      </c>
      <c r="B403" s="93">
        <f t="shared" si="73"/>
        <v>4.0860785157689099E-4</v>
      </c>
      <c r="C403" s="178">
        <f t="shared" si="74"/>
        <v>4.0768610263550056E-4</v>
      </c>
      <c r="D403" s="165">
        <f t="shared" si="75"/>
        <v>2.2558277767625785E-3</v>
      </c>
      <c r="E403" s="166">
        <f t="shared" si="85"/>
        <v>24.269958932596847</v>
      </c>
      <c r="F403" s="167">
        <f t="shared" si="86"/>
        <v>0.84142376073244418</v>
      </c>
      <c r="G403" s="167">
        <f t="shared" si="76"/>
        <v>29241.178046606226</v>
      </c>
      <c r="H403" s="167">
        <f t="shared" si="77"/>
        <v>271060.79709552374</v>
      </c>
      <c r="I403" s="168">
        <f t="shared" si="78"/>
        <v>300301.97514212999</v>
      </c>
      <c r="J403" s="168">
        <f t="shared" si="80"/>
        <v>299505.80848604522</v>
      </c>
      <c r="K403" s="94"/>
      <c r="L403" s="265">
        <f t="shared" si="79"/>
        <v>114436.6324882285</v>
      </c>
      <c r="M403" s="265">
        <f>$G403*NonHospFrac+theModel!$H403*NonHospFrac</f>
        <v>185865.34265390143</v>
      </c>
      <c r="N403" s="266">
        <f t="shared" si="81"/>
        <v>300301.97514212993</v>
      </c>
      <c r="O403" s="158"/>
      <c r="P403" s="265">
        <f t="shared" si="82"/>
        <v>114133.23577903716</v>
      </c>
      <c r="Q403" s="265">
        <f t="shared" si="83"/>
        <v>185863.78244695725</v>
      </c>
      <c r="R403" s="266">
        <f t="shared" si="84"/>
        <v>299997.01822599443</v>
      </c>
    </row>
    <row r="404" spans="1:18" x14ac:dyDescent="0.25">
      <c r="A404" s="81">
        <v>373</v>
      </c>
      <c r="B404" s="93">
        <f t="shared" si="73"/>
        <v>4.0097486925040995E-4</v>
      </c>
      <c r="C404" s="178">
        <f t="shared" si="74"/>
        <v>4.0007033900257111E-4</v>
      </c>
      <c r="D404" s="165">
        <f t="shared" si="75"/>
        <v>2.2558277767625785E-3</v>
      </c>
      <c r="E404" s="166">
        <f t="shared" si="85"/>
        <v>24.270359002935848</v>
      </c>
      <c r="F404" s="167">
        <f t="shared" si="86"/>
        <v>0.84367958850920677</v>
      </c>
      <c r="G404" s="167">
        <f t="shared" si="76"/>
        <v>29319.572625819648</v>
      </c>
      <c r="H404" s="167">
        <f t="shared" si="77"/>
        <v>271065.2653101295</v>
      </c>
      <c r="I404" s="168">
        <f t="shared" si="78"/>
        <v>300384.83793594915</v>
      </c>
      <c r="J404" s="168">
        <f t="shared" si="80"/>
        <v>299587.42092016136</v>
      </c>
      <c r="K404" s="94"/>
      <c r="L404" s="265">
        <f t="shared" si="79"/>
        <v>114468.20916726548</v>
      </c>
      <c r="M404" s="265">
        <f>$G404*NonHospFrac+theModel!$H404*NonHospFrac</f>
        <v>185916.62876868367</v>
      </c>
      <c r="N404" s="266">
        <f t="shared" si="81"/>
        <v>300384.83793594915</v>
      </c>
      <c r="O404" s="158"/>
      <c r="P404" s="265">
        <f t="shared" si="82"/>
        <v>114164.33598117536</v>
      </c>
      <c r="Q404" s="265">
        <f t="shared" si="83"/>
        <v>185915.06856090121</v>
      </c>
      <c r="R404" s="266">
        <f t="shared" si="84"/>
        <v>300079.40454207658</v>
      </c>
    </row>
    <row r="405" spans="1:18" x14ac:dyDescent="0.25">
      <c r="A405" s="81">
        <v>374</v>
      </c>
      <c r="B405" s="93">
        <f t="shared" si="73"/>
        <v>3.9348447453934498E-4</v>
      </c>
      <c r="C405" s="178">
        <f t="shared" si="74"/>
        <v>3.9259684133195429E-4</v>
      </c>
      <c r="D405" s="165">
        <f t="shared" si="75"/>
        <v>2.2558277767625785E-3</v>
      </c>
      <c r="E405" s="166">
        <f t="shared" si="85"/>
        <v>24.270751599777181</v>
      </c>
      <c r="F405" s="167">
        <f t="shared" si="86"/>
        <v>0.84593541628596935</v>
      </c>
      <c r="G405" s="167">
        <f t="shared" si="76"/>
        <v>29397.967205033063</v>
      </c>
      <c r="H405" s="167">
        <f t="shared" si="77"/>
        <v>271069.65005643439</v>
      </c>
      <c r="I405" s="168">
        <f t="shared" si="78"/>
        <v>300467.61726146744</v>
      </c>
      <c r="J405" s="168">
        <f t="shared" si="80"/>
        <v>299668.94782214065</v>
      </c>
      <c r="K405" s="94"/>
      <c r="L405" s="265">
        <f t="shared" si="79"/>
        <v>114499.75403888171</v>
      </c>
      <c r="M405" s="265">
        <f>$G405*NonHospFrac+theModel!$H405*NonHospFrac</f>
        <v>185967.86322258573</v>
      </c>
      <c r="N405" s="266">
        <f t="shared" si="81"/>
        <v>300467.61726146744</v>
      </c>
      <c r="O405" s="158"/>
      <c r="P405" s="265">
        <f t="shared" si="82"/>
        <v>114195.403589423</v>
      </c>
      <c r="Q405" s="265">
        <f t="shared" si="83"/>
        <v>185966.30301398149</v>
      </c>
      <c r="R405" s="266">
        <f t="shared" si="84"/>
        <v>300161.70660340448</v>
      </c>
    </row>
    <row r="406" spans="1:18" x14ac:dyDescent="0.25">
      <c r="A406" s="81">
        <v>375</v>
      </c>
      <c r="B406" s="93">
        <f t="shared" si="73"/>
        <v>3.861340038415537E-4</v>
      </c>
      <c r="C406" s="178">
        <f t="shared" si="74"/>
        <v>3.8526295203013538E-4</v>
      </c>
      <c r="D406" s="165">
        <f t="shared" si="75"/>
        <v>2.2558277767625785E-3</v>
      </c>
      <c r="E406" s="166">
        <f t="shared" si="85"/>
        <v>24.271136862729211</v>
      </c>
      <c r="F406" s="167">
        <f t="shared" si="86"/>
        <v>0.84819124406273194</v>
      </c>
      <c r="G406" s="167">
        <f t="shared" si="76"/>
        <v>29476.361784246485</v>
      </c>
      <c r="H406" s="167">
        <f t="shared" si="77"/>
        <v>271073.95289366448</v>
      </c>
      <c r="I406" s="168">
        <f t="shared" si="78"/>
        <v>300550.31467791094</v>
      </c>
      <c r="J406" s="168">
        <f t="shared" si="80"/>
        <v>299750.39073439332</v>
      </c>
      <c r="K406" s="94"/>
      <c r="L406" s="265">
        <f t="shared" si="79"/>
        <v>114531.2676972544</v>
      </c>
      <c r="M406" s="265">
        <f>$G406*NonHospFrac+theModel!$H406*NonHospFrac</f>
        <v>186019.04698065657</v>
      </c>
      <c r="N406" s="266">
        <f t="shared" si="81"/>
        <v>300550.314677911</v>
      </c>
      <c r="O406" s="158"/>
      <c r="P406" s="265">
        <f t="shared" si="82"/>
        <v>114226.43919154923</v>
      </c>
      <c r="Q406" s="265">
        <f t="shared" si="83"/>
        <v>186017.48677124671</v>
      </c>
      <c r="R406" s="266">
        <f t="shared" si="84"/>
        <v>300243.92596279597</v>
      </c>
    </row>
    <row r="407" spans="1:18" x14ac:dyDescent="0.25">
      <c r="A407" s="81">
        <v>376</v>
      </c>
      <c r="B407" s="93">
        <f t="shared" si="73"/>
        <v>3.7892084331220613E-4</v>
      </c>
      <c r="C407" s="178">
        <f t="shared" si="74"/>
        <v>3.7806606314866813E-4</v>
      </c>
      <c r="D407" s="165">
        <f t="shared" si="75"/>
        <v>2.2558277767625785E-3</v>
      </c>
      <c r="E407" s="166">
        <f t="shared" si="85"/>
        <v>24.27151492879236</v>
      </c>
      <c r="F407" s="167">
        <f t="shared" si="86"/>
        <v>0.85044707183949453</v>
      </c>
      <c r="G407" s="167">
        <f t="shared" si="76"/>
        <v>29554.75636345991</v>
      </c>
      <c r="H407" s="167">
        <f t="shared" si="77"/>
        <v>271078.17535191902</v>
      </c>
      <c r="I407" s="168">
        <f t="shared" si="78"/>
        <v>300632.93171537895</v>
      </c>
      <c r="J407" s="168">
        <f t="shared" si="80"/>
        <v>299831.75117045769</v>
      </c>
      <c r="K407" s="94"/>
      <c r="L407" s="265">
        <f t="shared" si="79"/>
        <v>114562.7507254613</v>
      </c>
      <c r="M407" s="265">
        <f>$G407*NonHospFrac+theModel!$H407*NonHospFrac</f>
        <v>186070.1809899176</v>
      </c>
      <c r="N407" s="266">
        <f t="shared" si="81"/>
        <v>300632.93171537889</v>
      </c>
      <c r="O407" s="158"/>
      <c r="P407" s="265">
        <f t="shared" si="82"/>
        <v>114257.44336432088</v>
      </c>
      <c r="Q407" s="265">
        <f t="shared" si="83"/>
        <v>186068.62077971792</v>
      </c>
      <c r="R407" s="266">
        <f t="shared" si="84"/>
        <v>300326.06414403883</v>
      </c>
    </row>
    <row r="408" spans="1:18" x14ac:dyDescent="0.25">
      <c r="A408" s="81">
        <v>377</v>
      </c>
      <c r="B408" s="93">
        <f t="shared" si="73"/>
        <v>3.7184242793429466E-4</v>
      </c>
      <c r="C408" s="178">
        <f t="shared" si="74"/>
        <v>3.7100361545678163E-4</v>
      </c>
      <c r="D408" s="165">
        <f t="shared" si="75"/>
        <v>2.2558277767625785E-3</v>
      </c>
      <c r="E408" s="166">
        <f t="shared" si="85"/>
        <v>24.271885932407816</v>
      </c>
      <c r="F408" s="167">
        <f t="shared" si="86"/>
        <v>0.85270289961625712</v>
      </c>
      <c r="G408" s="167">
        <f t="shared" si="76"/>
        <v>29633.150942673332</v>
      </c>
      <c r="H408" s="167">
        <f t="shared" si="77"/>
        <v>271082.31893271412</v>
      </c>
      <c r="I408" s="168">
        <f t="shared" si="78"/>
        <v>300715.46987538744</v>
      </c>
      <c r="J408" s="168">
        <f t="shared" si="80"/>
        <v>299913.03061553987</v>
      </c>
      <c r="K408" s="94"/>
      <c r="L408" s="265">
        <f t="shared" si="79"/>
        <v>114594.20369568796</v>
      </c>
      <c r="M408" s="265">
        <f>$G408*NonHospFrac+theModel!$H408*NonHospFrac</f>
        <v>186121.26617969948</v>
      </c>
      <c r="N408" s="266">
        <f t="shared" si="81"/>
        <v>300715.46987538744</v>
      </c>
      <c r="O408" s="158"/>
      <c r="P408" s="265">
        <f t="shared" si="82"/>
        <v>114288.41667370827</v>
      </c>
      <c r="Q408" s="265">
        <f t="shared" si="83"/>
        <v>186119.7059687255</v>
      </c>
      <c r="R408" s="266">
        <f t="shared" si="84"/>
        <v>300408.12264243374</v>
      </c>
    </row>
    <row r="409" spans="1:18" x14ac:dyDescent="0.25">
      <c r="A409" s="81">
        <v>378</v>
      </c>
      <c r="B409" s="93">
        <f t="shared" si="73"/>
        <v>3.6489624060650642E-4</v>
      </c>
      <c r="C409" s="178">
        <f t="shared" si="74"/>
        <v>3.6407309753131004E-4</v>
      </c>
      <c r="D409" s="165">
        <f t="shared" si="75"/>
        <v>2.2558277767625785E-3</v>
      </c>
      <c r="E409" s="166">
        <f t="shared" si="85"/>
        <v>24.272250005505349</v>
      </c>
      <c r="F409" s="167">
        <f t="shared" si="86"/>
        <v>0.8549587273930197</v>
      </c>
      <c r="G409" s="167">
        <f t="shared" si="76"/>
        <v>29711.545521886754</v>
      </c>
      <c r="H409" s="167">
        <f t="shared" si="77"/>
        <v>271086.38510951702</v>
      </c>
      <c r="I409" s="168">
        <f t="shared" si="78"/>
        <v>300797.93063140375</v>
      </c>
      <c r="J409" s="168">
        <f t="shared" si="80"/>
        <v>299994.23052704509</v>
      </c>
      <c r="K409" s="94"/>
      <c r="L409" s="265">
        <f t="shared" si="79"/>
        <v>114625.62716943126</v>
      </c>
      <c r="M409" s="265">
        <f>$G409*NonHospFrac+theModel!$H409*NonHospFrac</f>
        <v>186172.30346197248</v>
      </c>
      <c r="N409" s="266">
        <f t="shared" si="81"/>
        <v>300797.93063140375</v>
      </c>
      <c r="O409" s="158"/>
      <c r="P409" s="265">
        <f t="shared" si="82"/>
        <v>114319.35967508746</v>
      </c>
      <c r="Q409" s="265">
        <f t="shared" si="83"/>
        <v>186170.74325023935</v>
      </c>
      <c r="R409" s="266">
        <f t="shared" si="84"/>
        <v>300490.10292532679</v>
      </c>
    </row>
    <row r="410" spans="1:18" x14ac:dyDescent="0.25">
      <c r="A410" s="81">
        <v>379</v>
      </c>
      <c r="B410" s="93">
        <f t="shared" si="73"/>
        <v>3.5807981124813738E-4</v>
      </c>
      <c r="C410" s="178">
        <f t="shared" si="74"/>
        <v>3.5727204486362595E-4</v>
      </c>
      <c r="D410" s="165">
        <f t="shared" si="75"/>
        <v>2.2558277767625785E-3</v>
      </c>
      <c r="E410" s="166">
        <f t="shared" si="85"/>
        <v>24.272607277550211</v>
      </c>
      <c r="F410" s="167">
        <f t="shared" si="86"/>
        <v>0.85721455516978229</v>
      </c>
      <c r="G410" s="167">
        <f t="shared" si="76"/>
        <v>29789.940101100176</v>
      </c>
      <c r="H410" s="167">
        <f t="shared" si="77"/>
        <v>271090.37532826973</v>
      </c>
      <c r="I410" s="168">
        <f t="shared" si="78"/>
        <v>300880.31542936992</v>
      </c>
      <c r="J410" s="168">
        <f t="shared" si="80"/>
        <v>300075.35233509733</v>
      </c>
      <c r="K410" s="94"/>
      <c r="L410" s="265">
        <f t="shared" si="79"/>
        <v>114657.02169769902</v>
      </c>
      <c r="M410" s="265">
        <f>$G410*NonHospFrac+theModel!$H410*NonHospFrac</f>
        <v>186223.29373167086</v>
      </c>
      <c r="N410" s="266">
        <f t="shared" si="81"/>
        <v>300880.31542936986</v>
      </c>
      <c r="O410" s="158"/>
      <c r="P410" s="265">
        <f t="shared" si="82"/>
        <v>114350.27291343847</v>
      </c>
      <c r="Q410" s="265">
        <f t="shared" si="83"/>
        <v>186221.73351919345</v>
      </c>
      <c r="R410" s="266">
        <f t="shared" si="84"/>
        <v>300572.00643263193</v>
      </c>
    </row>
    <row r="411" spans="1:18" x14ac:dyDescent="0.25">
      <c r="A411" s="81">
        <v>380</v>
      </c>
      <c r="B411" s="93">
        <f t="shared" si="73"/>
        <v>3.5139071592072595E-4</v>
      </c>
      <c r="C411" s="178">
        <f t="shared" si="74"/>
        <v>3.5059803898325546E-4</v>
      </c>
      <c r="D411" s="165">
        <f t="shared" si="75"/>
        <v>2.2558277767625785E-3</v>
      </c>
      <c r="E411" s="166">
        <f t="shared" si="85"/>
        <v>24.272957875589196</v>
      </c>
      <c r="F411" s="167">
        <f t="shared" si="86"/>
        <v>0.85947038294654488</v>
      </c>
      <c r="G411" s="167">
        <f t="shared" si="76"/>
        <v>29868.334680313601</v>
      </c>
      <c r="H411" s="167">
        <f t="shared" si="77"/>
        <v>271094.29100790358</v>
      </c>
      <c r="I411" s="168">
        <f t="shared" si="78"/>
        <v>300962.62568821717</v>
      </c>
      <c r="J411" s="168">
        <f t="shared" si="80"/>
        <v>300156.39744305058</v>
      </c>
      <c r="K411" s="94"/>
      <c r="L411" s="265">
        <f t="shared" si="79"/>
        <v>114688.38782120607</v>
      </c>
      <c r="M411" s="265">
        <f>$G411*NonHospFrac+theModel!$H411*NonHospFrac</f>
        <v>186274.23786701111</v>
      </c>
      <c r="N411" s="266">
        <f t="shared" si="81"/>
        <v>300962.62568821717</v>
      </c>
      <c r="O411" s="158"/>
      <c r="P411" s="265">
        <f t="shared" si="82"/>
        <v>114381.15692354007</v>
      </c>
      <c r="Q411" s="265">
        <f t="shared" si="83"/>
        <v>186272.67765380398</v>
      </c>
      <c r="R411" s="266">
        <f t="shared" si="84"/>
        <v>300653.83457734407</v>
      </c>
    </row>
    <row r="412" spans="1:18" x14ac:dyDescent="0.25">
      <c r="A412" s="81">
        <v>381</v>
      </c>
      <c r="B412" s="93">
        <f t="shared" si="73"/>
        <v>3.4482657596609373E-4</v>
      </c>
      <c r="C412" s="178">
        <f t="shared" si="74"/>
        <v>3.4404870659786346E-4</v>
      </c>
      <c r="D412" s="165">
        <f t="shared" si="75"/>
        <v>2.2558277767625785E-3</v>
      </c>
      <c r="E412" s="166">
        <f t="shared" si="85"/>
        <v>24.273301924295794</v>
      </c>
      <c r="F412" s="167">
        <f t="shared" si="86"/>
        <v>0.86172621072330746</v>
      </c>
      <c r="G412" s="167">
        <f t="shared" si="76"/>
        <v>29946.729259527016</v>
      </c>
      <c r="H412" s="167">
        <f t="shared" si="77"/>
        <v>271098.13354084356</v>
      </c>
      <c r="I412" s="168">
        <f t="shared" si="78"/>
        <v>301044.86280037055</v>
      </c>
      <c r="J412" s="168">
        <f t="shared" si="80"/>
        <v>300237.36722798977</v>
      </c>
      <c r="K412" s="94"/>
      <c r="L412" s="265">
        <f t="shared" si="79"/>
        <v>114719.72607056636</v>
      </c>
      <c r="M412" s="265">
        <f>$G412*NonHospFrac+theModel!$H412*NonHospFrac</f>
        <v>186325.13672980422</v>
      </c>
      <c r="N412" s="266">
        <f t="shared" si="81"/>
        <v>301044.86280037055</v>
      </c>
      <c r="O412" s="158"/>
      <c r="P412" s="265">
        <f t="shared" si="82"/>
        <v>114412.01223016053</v>
      </c>
      <c r="Q412" s="265">
        <f t="shared" si="83"/>
        <v>186323.57651588166</v>
      </c>
      <c r="R412" s="266">
        <f t="shared" si="84"/>
        <v>300735.58874604222</v>
      </c>
    </row>
    <row r="413" spans="1:18" x14ac:dyDescent="0.25">
      <c r="A413" s="81">
        <v>382</v>
      </c>
      <c r="B413" s="93">
        <f t="shared" si="73"/>
        <v>3.3838505716048958E-4</v>
      </c>
      <c r="C413" s="178">
        <f t="shared" si="74"/>
        <v>3.3762171874930554E-4</v>
      </c>
      <c r="D413" s="165">
        <f t="shared" si="75"/>
        <v>2.2558277767625785E-3</v>
      </c>
      <c r="E413" s="166">
        <f t="shared" si="85"/>
        <v>24.273639546014543</v>
      </c>
      <c r="F413" s="167">
        <f t="shared" si="86"/>
        <v>0.86398203850007005</v>
      </c>
      <c r="G413" s="167">
        <f t="shared" si="76"/>
        <v>30025.123838740437</v>
      </c>
      <c r="H413" s="167">
        <f t="shared" si="77"/>
        <v>271101.9042935035</v>
      </c>
      <c r="I413" s="168">
        <f t="shared" si="78"/>
        <v>301127.02813224396</v>
      </c>
      <c r="J413" s="168">
        <f t="shared" si="80"/>
        <v>300318.26304122258</v>
      </c>
      <c r="K413" s="94"/>
      <c r="L413" s="265">
        <f t="shared" si="79"/>
        <v>114751.03696648177</v>
      </c>
      <c r="M413" s="265">
        <f>$G413*NonHospFrac+theModel!$H413*NonHospFrac</f>
        <v>186375.99116576216</v>
      </c>
      <c r="N413" s="266">
        <f t="shared" si="81"/>
        <v>301127.0281322439</v>
      </c>
      <c r="O413" s="158"/>
      <c r="P413" s="265">
        <f t="shared" si="82"/>
        <v>114442.83934824518</v>
      </c>
      <c r="Q413" s="265">
        <f t="shared" si="83"/>
        <v>186374.43095113814</v>
      </c>
      <c r="R413" s="266">
        <f t="shared" si="84"/>
        <v>300817.27029938332</v>
      </c>
    </row>
    <row r="414" spans="1:18" x14ac:dyDescent="0.25">
      <c r="A414" s="81">
        <v>383</v>
      </c>
      <c r="B414" s="93">
        <f t="shared" si="73"/>
        <v>3.3206386888453383E-4</v>
      </c>
      <c r="C414" s="178">
        <f t="shared" si="74"/>
        <v>3.3131478998544482E-4</v>
      </c>
      <c r="D414" s="165">
        <f t="shared" si="75"/>
        <v>2.2558277767625785E-3</v>
      </c>
      <c r="E414" s="166">
        <f t="shared" si="85"/>
        <v>24.273970860804528</v>
      </c>
      <c r="F414" s="167">
        <f t="shared" si="86"/>
        <v>0.86623786627683264</v>
      </c>
      <c r="G414" s="167">
        <f t="shared" si="76"/>
        <v>30103.518417953859</v>
      </c>
      <c r="H414" s="167">
        <f t="shared" si="77"/>
        <v>271105.6046067719</v>
      </c>
      <c r="I414" s="168">
        <f t="shared" si="78"/>
        <v>301209.12302472576</v>
      </c>
      <c r="J414" s="168">
        <f t="shared" si="80"/>
        <v>300399.08620876179</v>
      </c>
      <c r="K414" s="94"/>
      <c r="L414" s="265">
        <f t="shared" si="79"/>
        <v>114782.32101992716</v>
      </c>
      <c r="M414" s="265">
        <f>$G414*NonHospFrac+theModel!$H414*NonHospFrac</f>
        <v>186426.80200479861</v>
      </c>
      <c r="N414" s="266">
        <f t="shared" si="81"/>
        <v>301209.12302472576</v>
      </c>
      <c r="O414" s="158"/>
      <c r="P414" s="265">
        <f t="shared" si="82"/>
        <v>114473.63878310019</v>
      </c>
      <c r="Q414" s="265">
        <f t="shared" si="83"/>
        <v>186425.24178948681</v>
      </c>
      <c r="R414" s="266">
        <f t="shared" si="84"/>
        <v>300898.88057258702</v>
      </c>
    </row>
    <row r="415" spans="1:18" x14ac:dyDescent="0.25">
      <c r="A415" s="81">
        <v>384</v>
      </c>
      <c r="B415" s="93">
        <f t="shared" ref="B415:B478" si="87">Constant*EXP(PowerTerm*(A415)/7)</f>
        <v>3.2586076330867004E-4</v>
      </c>
      <c r="C415" s="178">
        <f t="shared" ref="C415:C478" si="88">(1-theFloor)*B415</f>
        <v>3.2512567754744128E-4</v>
      </c>
      <c r="D415" s="165">
        <f t="shared" ref="D415:D478" si="89">theFloor</f>
        <v>2.2558277767625785E-3</v>
      </c>
      <c r="E415" s="166">
        <f t="shared" si="85"/>
        <v>24.274295986482077</v>
      </c>
      <c r="F415" s="167">
        <f t="shared" si="86"/>
        <v>0.86849369405359522</v>
      </c>
      <c r="G415" s="167">
        <f t="shared" ref="G415:G478" si="90">$B$22*F415*totInfected/365.25</f>
        <v>30181.912997167281</v>
      </c>
      <c r="H415" s="167">
        <f t="shared" ref="H415:H478" si="91">lostQALYs_Injured*E415*totInfected/365.25</f>
        <v>271109.23579648905</v>
      </c>
      <c r="I415" s="168">
        <f t="shared" ref="I415:I478" si="92">H415+G415</f>
        <v>301291.14879365632</v>
      </c>
      <c r="J415" s="168">
        <f t="shared" si="80"/>
        <v>300479.8380317993</v>
      </c>
      <c r="K415" s="94"/>
      <c r="L415" s="265">
        <f t="shared" ref="L415:L478" si="93">$G415*HospFrac+$H415*HospFrac</f>
        <v>114813.57873233224</v>
      </c>
      <c r="M415" s="265">
        <f>$G415*NonHospFrac+theModel!$H415*NonHospFrac</f>
        <v>186477.57006132408</v>
      </c>
      <c r="N415" s="266">
        <f t="shared" si="81"/>
        <v>301291.14879365632</v>
      </c>
      <c r="O415" s="158"/>
      <c r="P415" s="265">
        <f t="shared" si="82"/>
        <v>114504.41103057319</v>
      </c>
      <c r="Q415" s="265">
        <f t="shared" si="83"/>
        <v>186476.00984533792</v>
      </c>
      <c r="R415" s="266">
        <f t="shared" si="84"/>
        <v>300980.42087591114</v>
      </c>
    </row>
    <row r="416" spans="1:18" x14ac:dyDescent="0.25">
      <c r="A416" s="81">
        <v>385</v>
      </c>
      <c r="B416" s="93">
        <f t="shared" si="87"/>
        <v>3.1977353459382838E-4</v>
      </c>
      <c r="C416" s="178">
        <f t="shared" si="88"/>
        <v>3.1905218057221805E-4</v>
      </c>
      <c r="D416" s="165">
        <f t="shared" si="89"/>
        <v>2.2558277767625785E-3</v>
      </c>
      <c r="E416" s="166">
        <f t="shared" si="85"/>
        <v>24.274615038662649</v>
      </c>
      <c r="F416" s="167">
        <f t="shared" si="86"/>
        <v>0.87074952183035781</v>
      </c>
      <c r="G416" s="167">
        <f t="shared" si="90"/>
        <v>30260.307576380706</v>
      </c>
      <c r="H416" s="167">
        <f t="shared" si="91"/>
        <v>271112.79915391468</v>
      </c>
      <c r="I416" s="168">
        <f t="shared" si="92"/>
        <v>301373.1067302954</v>
      </c>
      <c r="J416" s="168">
        <f t="shared" ref="J416:J479" si="94">J415+(I416-I415)/(1+discountDaily)^A416</f>
        <v>300560.51978717046</v>
      </c>
      <c r="K416" s="94"/>
      <c r="L416" s="265">
        <f t="shared" si="93"/>
        <v>114844.81059575977</v>
      </c>
      <c r="M416" s="265">
        <f>$G416*NonHospFrac+theModel!$H416*NonHospFrac</f>
        <v>186528.2961345356</v>
      </c>
      <c r="N416" s="266">
        <f t="shared" ref="N416:N479" si="95">L416+M416</f>
        <v>301373.10673029535</v>
      </c>
      <c r="O416" s="158"/>
      <c r="P416" s="265">
        <f t="shared" ref="P416:P479" si="96">P415+(L416-L415)/(1+discountDaily)^A416</f>
        <v>114535.15657723015</v>
      </c>
      <c r="Q416" s="265">
        <f t="shared" ref="Q416:Q479" si="97">Q415+(M416-M415)/(1+discountDaily)^B416</f>
        <v>186526.73591788823</v>
      </c>
      <c r="R416" s="266">
        <f t="shared" ref="R416:R479" si="98">P416+Q416</f>
        <v>301061.89249511837</v>
      </c>
    </row>
    <row r="417" spans="1:18" x14ac:dyDescent="0.25">
      <c r="A417" s="81">
        <v>386</v>
      </c>
      <c r="B417" s="93">
        <f t="shared" si="87"/>
        <v>3.1380001810702698E-4</v>
      </c>
      <c r="C417" s="178">
        <f t="shared" si="88"/>
        <v>3.1309213930983255E-4</v>
      </c>
      <c r="D417" s="165">
        <f t="shared" si="89"/>
        <v>2.2558277767625785E-3</v>
      </c>
      <c r="E417" s="166">
        <f t="shared" ref="E417:E480" si="99">C417+E416</f>
        <v>24.27492813080196</v>
      </c>
      <c r="F417" s="167">
        <f t="shared" ref="F417:F480" si="100">D417+F416</f>
        <v>0.8730053496071204</v>
      </c>
      <c r="G417" s="167">
        <f t="shared" si="90"/>
        <v>30338.702155594128</v>
      </c>
      <c r="H417" s="167">
        <f t="shared" si="91"/>
        <v>271116.29594618705</v>
      </c>
      <c r="I417" s="168">
        <f t="shared" si="92"/>
        <v>301454.99810178118</v>
      </c>
      <c r="J417" s="168">
        <f t="shared" si="94"/>
        <v>300641.13272780977</v>
      </c>
      <c r="K417" s="94"/>
      <c r="L417" s="265">
        <f t="shared" si="93"/>
        <v>114876.01709308049</v>
      </c>
      <c r="M417" s="265">
        <f>$G417*NonHospFrac+theModel!$H417*NonHospFrac</f>
        <v>186578.98100870068</v>
      </c>
      <c r="N417" s="266">
        <f t="shared" si="95"/>
        <v>301454.99810178118</v>
      </c>
      <c r="O417" s="158"/>
      <c r="P417" s="265">
        <f t="shared" si="96"/>
        <v>114565.87590052922</v>
      </c>
      <c r="Q417" s="265">
        <f t="shared" si="97"/>
        <v>186577.42079140499</v>
      </c>
      <c r="R417" s="266">
        <f t="shared" si="98"/>
        <v>301143.29669193423</v>
      </c>
    </row>
    <row r="418" spans="1:18" x14ac:dyDescent="0.25">
      <c r="A418" s="81">
        <v>387</v>
      </c>
      <c r="B418" s="93">
        <f t="shared" si="87"/>
        <v>3.079380896516225E-4</v>
      </c>
      <c r="C418" s="178">
        <f t="shared" si="88"/>
        <v>3.0724343435546318E-4</v>
      </c>
      <c r="D418" s="165">
        <f t="shared" si="89"/>
        <v>2.2558277767625785E-3</v>
      </c>
      <c r="E418" s="166">
        <f t="shared" si="99"/>
        <v>24.275235374236317</v>
      </c>
      <c r="F418" s="167">
        <f t="shared" si="100"/>
        <v>0.87526117738388298</v>
      </c>
      <c r="G418" s="167">
        <f t="shared" si="90"/>
        <v>30417.096734807546</v>
      </c>
      <c r="H418" s="167">
        <f t="shared" si="91"/>
        <v>271119.72741677379</v>
      </c>
      <c r="I418" s="168">
        <f t="shared" si="92"/>
        <v>301536.82415158133</v>
      </c>
      <c r="J418" s="168">
        <f t="shared" si="94"/>
        <v>300721.67808319884</v>
      </c>
      <c r="K418" s="94"/>
      <c r="L418" s="265">
        <f t="shared" si="93"/>
        <v>114907.19869814489</v>
      </c>
      <c r="M418" s="265">
        <f>$G418*NonHospFrac+theModel!$H418*NonHospFrac</f>
        <v>186629.62545343643</v>
      </c>
      <c r="N418" s="266">
        <f t="shared" si="95"/>
        <v>301536.82415158133</v>
      </c>
      <c r="O418" s="158"/>
      <c r="P418" s="265">
        <f t="shared" si="96"/>
        <v>114596.56946899121</v>
      </c>
      <c r="Q418" s="265">
        <f t="shared" si="97"/>
        <v>186628.06523550503</v>
      </c>
      <c r="R418" s="266">
        <f t="shared" si="98"/>
        <v>301224.63470449625</v>
      </c>
    </row>
    <row r="419" spans="1:18" x14ac:dyDescent="0.25">
      <c r="A419" s="81">
        <v>388</v>
      </c>
      <c r="B419" s="93">
        <f t="shared" si="87"/>
        <v>3.021856647119398E-4</v>
      </c>
      <c r="C419" s="178">
        <f t="shared" si="88"/>
        <v>3.0150398589574314E-4</v>
      </c>
      <c r="D419" s="165">
        <f t="shared" si="89"/>
        <v>2.2558277767625785E-3</v>
      </c>
      <c r="E419" s="166">
        <f t="shared" si="99"/>
        <v>24.275536878222212</v>
      </c>
      <c r="F419" s="167">
        <f t="shared" si="100"/>
        <v>0.87751700516064557</v>
      </c>
      <c r="G419" s="167">
        <f t="shared" si="90"/>
        <v>30495.491314020965</v>
      </c>
      <c r="H419" s="167">
        <f t="shared" si="91"/>
        <v>271123.09478591406</v>
      </c>
      <c r="I419" s="168">
        <f t="shared" si="92"/>
        <v>301618.586099935</v>
      </c>
      <c r="J419" s="168">
        <f t="shared" si="94"/>
        <v>300802.15705980529</v>
      </c>
      <c r="K419" s="94"/>
      <c r="L419" s="265">
        <f t="shared" si="93"/>
        <v>114938.35587595181</v>
      </c>
      <c r="M419" s="265">
        <f>$G419*NonHospFrac+theModel!$H419*NonHospFrac</f>
        <v>186680.23022398318</v>
      </c>
      <c r="N419" s="266">
        <f t="shared" si="95"/>
        <v>301618.586099935</v>
      </c>
      <c r="O419" s="158"/>
      <c r="P419" s="265">
        <f t="shared" si="96"/>
        <v>114627.23774236698</v>
      </c>
      <c r="Q419" s="265">
        <f t="shared" si="97"/>
        <v>186678.67000542843</v>
      </c>
      <c r="R419" s="266">
        <f t="shared" si="98"/>
        <v>301305.9077477954</v>
      </c>
    </row>
    <row r="420" spans="1:18" x14ac:dyDescent="0.25">
      <c r="A420" s="81">
        <v>389</v>
      </c>
      <c r="B420" s="93">
        <f t="shared" si="87"/>
        <v>2.9654069771201412E-4</v>
      </c>
      <c r="C420" s="178">
        <f t="shared" si="88"/>
        <v>2.9587175296917482E-4</v>
      </c>
      <c r="D420" s="165">
        <f t="shared" si="89"/>
        <v>2.2558277767625785E-3</v>
      </c>
      <c r="E420" s="166">
        <f t="shared" si="99"/>
        <v>24.27583274997518</v>
      </c>
      <c r="F420" s="167">
        <f t="shared" si="100"/>
        <v>0.87977283293740816</v>
      </c>
      <c r="G420" s="167">
        <f t="shared" si="90"/>
        <v>30573.88589323439</v>
      </c>
      <c r="H420" s="167">
        <f t="shared" si="91"/>
        <v>271126.39925105218</v>
      </c>
      <c r="I420" s="168">
        <f t="shared" si="92"/>
        <v>301700.28514428658</v>
      </c>
      <c r="J420" s="168">
        <f t="shared" si="94"/>
        <v>300882.57084151334</v>
      </c>
      <c r="K420" s="94"/>
      <c r="L420" s="265">
        <f t="shared" si="93"/>
        <v>114969.48908281357</v>
      </c>
      <c r="M420" s="265">
        <f>$G420*NonHospFrac+theModel!$H420*NonHospFrac</f>
        <v>186730.79606147297</v>
      </c>
      <c r="N420" s="266">
        <f t="shared" si="95"/>
        <v>301700.28514428652</v>
      </c>
      <c r="O420" s="158"/>
      <c r="P420" s="265">
        <f t="shared" si="96"/>
        <v>114657.88117180148</v>
      </c>
      <c r="Q420" s="265">
        <f t="shared" si="97"/>
        <v>186729.23584230698</v>
      </c>
      <c r="R420" s="266">
        <f t="shared" si="98"/>
        <v>301387.11701410846</v>
      </c>
    </row>
    <row r="421" spans="1:18" x14ac:dyDescent="0.25">
      <c r="A421" s="81">
        <v>390</v>
      </c>
      <c r="B421" s="93">
        <f t="shared" si="87"/>
        <v>2.9100118128817901E-4</v>
      </c>
      <c r="C421" s="178">
        <f t="shared" si="88"/>
        <v>2.903447327403584E-4</v>
      </c>
      <c r="D421" s="165">
        <f t="shared" si="89"/>
        <v>2.2558277767625785E-3</v>
      </c>
      <c r="E421" s="166">
        <f t="shared" si="99"/>
        <v>24.27612309470792</v>
      </c>
      <c r="F421" s="167">
        <f t="shared" si="100"/>
        <v>0.88202866071417074</v>
      </c>
      <c r="G421" s="167">
        <f t="shared" si="90"/>
        <v>30652.280472447812</v>
      </c>
      <c r="H421" s="167">
        <f t="shared" si="91"/>
        <v>271129.64198726392</v>
      </c>
      <c r="I421" s="168">
        <f t="shared" si="92"/>
        <v>301781.92245971173</v>
      </c>
      <c r="J421" s="168">
        <f t="shared" si="94"/>
        <v>300962.92059004679</v>
      </c>
      <c r="K421" s="94"/>
      <c r="L421" s="265">
        <f t="shared" si="93"/>
        <v>115000.59876651849</v>
      </c>
      <c r="M421" s="265">
        <f>$G421*NonHospFrac+theModel!$H421*NonHospFrac</f>
        <v>186781.3236931932</v>
      </c>
      <c r="N421" s="266">
        <f t="shared" si="95"/>
        <v>301781.92245971167</v>
      </c>
      <c r="O421" s="158"/>
      <c r="P421" s="265">
        <f t="shared" si="96"/>
        <v>114688.50019999499</v>
      </c>
      <c r="Q421" s="265">
        <f t="shared" si="97"/>
        <v>186779.76347342785</v>
      </c>
      <c r="R421" s="266">
        <f t="shared" si="98"/>
        <v>301468.26367342286</v>
      </c>
    </row>
    <row r="422" spans="1:18" x14ac:dyDescent="0.25">
      <c r="A422" s="81">
        <v>391</v>
      </c>
      <c r="B422" s="93">
        <f t="shared" si="87"/>
        <v>2.8556514557524386E-4</v>
      </c>
      <c r="C422" s="178">
        <f t="shared" si="88"/>
        <v>2.8492095978777999E-4</v>
      </c>
      <c r="D422" s="165">
        <f t="shared" si="89"/>
        <v>2.2558277767625785E-3</v>
      </c>
      <c r="E422" s="166">
        <f t="shared" si="99"/>
        <v>24.276408015667709</v>
      </c>
      <c r="F422" s="167">
        <f t="shared" si="100"/>
        <v>0.88428448849093333</v>
      </c>
      <c r="G422" s="167">
        <f t="shared" si="90"/>
        <v>30730.675051661234</v>
      </c>
      <c r="H422" s="167">
        <f t="shared" si="91"/>
        <v>271132.82414767402</v>
      </c>
      <c r="I422" s="168">
        <f t="shared" si="92"/>
        <v>301863.49919933523</v>
      </c>
      <c r="J422" s="168">
        <f t="shared" si="94"/>
        <v>301043.20744538395</v>
      </c>
      <c r="K422" s="94"/>
      <c r="L422" s="265">
        <f t="shared" si="93"/>
        <v>115031.68536648997</v>
      </c>
      <c r="M422" s="265">
        <f>$G422*NonHospFrac+theModel!$H422*NonHospFrac</f>
        <v>186831.81383284528</v>
      </c>
      <c r="N422" s="266">
        <f t="shared" si="95"/>
        <v>301863.49919933523</v>
      </c>
      <c r="O422" s="158"/>
      <c r="P422" s="265">
        <f t="shared" si="96"/>
        <v>114719.09526136116</v>
      </c>
      <c r="Q422" s="265">
        <f t="shared" si="97"/>
        <v>186830.2536124922</v>
      </c>
      <c r="R422" s="266">
        <f t="shared" si="98"/>
        <v>301549.34887385333</v>
      </c>
    </row>
    <row r="423" spans="1:18" x14ac:dyDescent="0.25">
      <c r="A423" s="81">
        <v>392</v>
      </c>
      <c r="B423" s="93">
        <f t="shared" si="87"/>
        <v>2.8023065750600382E-4</v>
      </c>
      <c r="C423" s="178">
        <f t="shared" si="88"/>
        <v>2.7959850540490135E-4</v>
      </c>
      <c r="D423" s="165">
        <f t="shared" si="89"/>
        <v>2.2558277767625785E-3</v>
      </c>
      <c r="E423" s="166">
        <f t="shared" si="99"/>
        <v>24.276687614173113</v>
      </c>
      <c r="F423" s="167">
        <f t="shared" si="100"/>
        <v>0.88654031626769592</v>
      </c>
      <c r="G423" s="167">
        <f t="shared" si="90"/>
        <v>30809.069630874652</v>
      </c>
      <c r="H423" s="167">
        <f t="shared" si="91"/>
        <v>271135.94686386618</v>
      </c>
      <c r="I423" s="168">
        <f t="shared" si="92"/>
        <v>301945.01649474085</v>
      </c>
      <c r="J423" s="168">
        <f t="shared" si="94"/>
        <v>301123.43252616446</v>
      </c>
      <c r="K423" s="94"/>
      <c r="L423" s="265">
        <f t="shared" si="93"/>
        <v>115062.74931394268</v>
      </c>
      <c r="M423" s="265">
        <f>$G423*NonHospFrac+theModel!$H423*NonHospFrac</f>
        <v>186882.26718079811</v>
      </c>
      <c r="N423" s="266">
        <f t="shared" si="95"/>
        <v>301945.01649474079</v>
      </c>
      <c r="O423" s="158"/>
      <c r="P423" s="265">
        <f t="shared" si="96"/>
        <v>114749.66678218204</v>
      </c>
      <c r="Q423" s="265">
        <f t="shared" si="97"/>
        <v>186880.70695986872</v>
      </c>
      <c r="R423" s="266">
        <f t="shared" si="98"/>
        <v>301630.37374205078</v>
      </c>
    </row>
    <row r="424" spans="1:18" x14ac:dyDescent="0.25">
      <c r="A424" s="81">
        <v>393</v>
      </c>
      <c r="B424" s="93">
        <f t="shared" si="87"/>
        <v>2.7499582012383721E-4</v>
      </c>
      <c r="C424" s="178">
        <f t="shared" si="88"/>
        <v>2.7437547691430827E-4</v>
      </c>
      <c r="D424" s="165">
        <f t="shared" si="89"/>
        <v>2.2558277767625785E-3</v>
      </c>
      <c r="E424" s="166">
        <f t="shared" si="99"/>
        <v>24.276961989650026</v>
      </c>
      <c r="F424" s="167">
        <f t="shared" si="100"/>
        <v>0.8887961440444585</v>
      </c>
      <c r="G424" s="167">
        <f t="shared" si="90"/>
        <v>30887.464210088081</v>
      </c>
      <c r="H424" s="167">
        <f t="shared" si="91"/>
        <v>271139.01124628569</v>
      </c>
      <c r="I424" s="168">
        <f t="shared" si="92"/>
        <v>302026.47545637377</v>
      </c>
      <c r="J424" s="168">
        <f t="shared" si="94"/>
        <v>301203.59693008888</v>
      </c>
      <c r="K424" s="94"/>
      <c r="L424" s="265">
        <f t="shared" si="93"/>
        <v>115093.79103203611</v>
      </c>
      <c r="M424" s="265">
        <f>$G424*NonHospFrac+theModel!$H424*NonHospFrac</f>
        <v>186932.68442433764</v>
      </c>
      <c r="N424" s="266">
        <f t="shared" si="95"/>
        <v>302026.47545637377</v>
      </c>
      <c r="O424" s="158"/>
      <c r="P424" s="265">
        <f t="shared" si="96"/>
        <v>114780.21518076051</v>
      </c>
      <c r="Q424" s="265">
        <f t="shared" si="97"/>
        <v>186931.12420284309</v>
      </c>
      <c r="R424" s="266">
        <f t="shared" si="98"/>
        <v>301711.3393836036</v>
      </c>
    </row>
    <row r="425" spans="1:18" x14ac:dyDescent="0.25">
      <c r="A425" s="81">
        <v>394</v>
      </c>
      <c r="B425" s="93">
        <f t="shared" si="87"/>
        <v>2.6985877190814422E-4</v>
      </c>
      <c r="C425" s="178">
        <f t="shared" si="88"/>
        <v>2.6925001699467077E-4</v>
      </c>
      <c r="D425" s="165">
        <f t="shared" si="89"/>
        <v>2.2558277767625785E-3</v>
      </c>
      <c r="E425" s="166">
        <f t="shared" si="99"/>
        <v>24.277231239667021</v>
      </c>
      <c r="F425" s="167">
        <f t="shared" si="100"/>
        <v>0.89105197182122109</v>
      </c>
      <c r="G425" s="167">
        <f t="shared" si="90"/>
        <v>30965.858789301499</v>
      </c>
      <c r="H425" s="167">
        <f t="shared" si="91"/>
        <v>271142.01838463428</v>
      </c>
      <c r="I425" s="168">
        <f t="shared" si="92"/>
        <v>302107.87717393576</v>
      </c>
      <c r="J425" s="168">
        <f t="shared" si="94"/>
        <v>301283.70173431089</v>
      </c>
      <c r="K425" s="94"/>
      <c r="L425" s="265">
        <f t="shared" si="93"/>
        <v>115124.81093602491</v>
      </c>
      <c r="M425" s="265">
        <f>$G425*NonHospFrac+theModel!$H425*NonHospFrac</f>
        <v>186983.06623791088</v>
      </c>
      <c r="N425" s="266">
        <f t="shared" si="95"/>
        <v>302107.87717393576</v>
      </c>
      <c r="O425" s="158"/>
      <c r="P425" s="265">
        <f t="shared" si="96"/>
        <v>114810.74086756946</v>
      </c>
      <c r="Q425" s="265">
        <f t="shared" si="97"/>
        <v>186981.50601586211</v>
      </c>
      <c r="R425" s="266">
        <f t="shared" si="98"/>
        <v>301792.24688343157</v>
      </c>
    </row>
    <row r="426" spans="1:18" x14ac:dyDescent="0.25">
      <c r="A426" s="81">
        <v>395</v>
      </c>
      <c r="B426" s="93">
        <f t="shared" si="87"/>
        <v>2.6481768611238325E-4</v>
      </c>
      <c r="C426" s="178">
        <f t="shared" si="88"/>
        <v>2.6422030302027295E-4</v>
      </c>
      <c r="D426" s="165">
        <f t="shared" si="89"/>
        <v>2.2558277767625785E-3</v>
      </c>
      <c r="E426" s="166">
        <f t="shared" si="99"/>
        <v>24.277495459970041</v>
      </c>
      <c r="F426" s="167">
        <f t="shared" si="100"/>
        <v>0.89330779959798368</v>
      </c>
      <c r="G426" s="167">
        <f t="shared" si="90"/>
        <v>31044.253368514917</v>
      </c>
      <c r="H426" s="167">
        <f t="shared" si="91"/>
        <v>271144.96934825747</v>
      </c>
      <c r="I426" s="168">
        <f t="shared" si="92"/>
        <v>302189.2227167724</v>
      </c>
      <c r="J426" s="168">
        <f t="shared" si="94"/>
        <v>301363.7479958217</v>
      </c>
      <c r="K426" s="94"/>
      <c r="L426" s="265">
        <f t="shared" si="93"/>
        <v>115155.80943340657</v>
      </c>
      <c r="M426" s="265">
        <f>$G426*NonHospFrac+theModel!$H426*NonHospFrac</f>
        <v>187033.41328336581</v>
      </c>
      <c r="N426" s="266">
        <f t="shared" si="95"/>
        <v>302189.22271677235</v>
      </c>
      <c r="O426" s="158"/>
      <c r="P426" s="265">
        <f t="shared" si="96"/>
        <v>114841.2442453985</v>
      </c>
      <c r="Q426" s="265">
        <f t="shared" si="97"/>
        <v>187031.85306077354</v>
      </c>
      <c r="R426" s="266">
        <f t="shared" si="98"/>
        <v>301873.09730617201</v>
      </c>
    </row>
    <row r="427" spans="1:18" x14ac:dyDescent="0.25">
      <c r="A427" s="81">
        <v>396</v>
      </c>
      <c r="B427" s="93">
        <f t="shared" si="87"/>
        <v>2.5987077011447793E-4</v>
      </c>
      <c r="C427" s="178">
        <f t="shared" si="88"/>
        <v>2.5928454641288502E-4</v>
      </c>
      <c r="D427" s="165">
        <f t="shared" si="89"/>
        <v>2.2558277767625785E-3</v>
      </c>
      <c r="E427" s="166">
        <f t="shared" si="99"/>
        <v>24.277754744516454</v>
      </c>
      <c r="F427" s="167">
        <f t="shared" si="100"/>
        <v>0.89556362737474626</v>
      </c>
      <c r="G427" s="167">
        <f t="shared" si="90"/>
        <v>31122.647947728339</v>
      </c>
      <c r="H427" s="167">
        <f t="shared" si="91"/>
        <v>271147.86518652481</v>
      </c>
      <c r="I427" s="168">
        <f t="shared" si="92"/>
        <v>302270.51313425315</v>
      </c>
      <c r="J427" s="168">
        <f t="shared" si="94"/>
        <v>301443.73675182724</v>
      </c>
      <c r="K427" s="94"/>
      <c r="L427" s="265">
        <f t="shared" si="93"/>
        <v>115186.78692406628</v>
      </c>
      <c r="M427" s="265">
        <f>$G427*NonHospFrac+theModel!$H427*NonHospFrac</f>
        <v>187083.72621018684</v>
      </c>
      <c r="N427" s="266">
        <f t="shared" si="95"/>
        <v>302270.51313425309</v>
      </c>
      <c r="O427" s="158"/>
      <c r="P427" s="265">
        <f t="shared" si="96"/>
        <v>114871.72570949765</v>
      </c>
      <c r="Q427" s="265">
        <f t="shared" si="97"/>
        <v>187082.1659870616</v>
      </c>
      <c r="R427" s="266">
        <f t="shared" si="98"/>
        <v>301953.89169655927</v>
      </c>
    </row>
    <row r="428" spans="1:18" x14ac:dyDescent="0.25">
      <c r="A428" s="81">
        <v>397</v>
      </c>
      <c r="B428" s="93">
        <f t="shared" si="87"/>
        <v>2.5501626477935599E-4</v>
      </c>
      <c r="C428" s="178">
        <f t="shared" si="88"/>
        <v>2.544409920057405E-4</v>
      </c>
      <c r="D428" s="165">
        <f t="shared" si="89"/>
        <v>2.2558277767625785E-3</v>
      </c>
      <c r="E428" s="166">
        <f t="shared" si="99"/>
        <v>24.278009185508459</v>
      </c>
      <c r="F428" s="167">
        <f t="shared" si="100"/>
        <v>0.89781945515150885</v>
      </c>
      <c r="G428" s="167">
        <f t="shared" si="90"/>
        <v>31201.042526941765</v>
      </c>
      <c r="H428" s="167">
        <f t="shared" si="91"/>
        <v>271150.70692920347</v>
      </c>
      <c r="I428" s="168">
        <f t="shared" si="92"/>
        <v>302351.74945614522</v>
      </c>
      <c r="J428" s="168">
        <f t="shared" si="94"/>
        <v>301523.66902011941</v>
      </c>
      <c r="K428" s="94"/>
      <c r="L428" s="265">
        <f t="shared" si="93"/>
        <v>115217.74380041935</v>
      </c>
      <c r="M428" s="265">
        <f>$G428*NonHospFrac+theModel!$H428*NonHospFrac</f>
        <v>187134.00565572586</v>
      </c>
      <c r="N428" s="266">
        <f t="shared" si="95"/>
        <v>302351.74945614522</v>
      </c>
      <c r="O428" s="158"/>
      <c r="P428" s="265">
        <f t="shared" si="96"/>
        <v>114902.18564771874</v>
      </c>
      <c r="Q428" s="265">
        <f t="shared" si="97"/>
        <v>187132.44543207795</v>
      </c>
      <c r="R428" s="266">
        <f t="shared" si="98"/>
        <v>302034.6310797967</v>
      </c>
    </row>
    <row r="429" spans="1:18" x14ac:dyDescent="0.25">
      <c r="A429" s="81">
        <v>398</v>
      </c>
      <c r="B429" s="93">
        <f t="shared" si="87"/>
        <v>2.502524438333954E-4</v>
      </c>
      <c r="C429" s="178">
        <f t="shared" si="88"/>
        <v>2.4968791741939328E-4</v>
      </c>
      <c r="D429" s="165">
        <f t="shared" si="89"/>
        <v>2.2558277767625785E-3</v>
      </c>
      <c r="E429" s="166">
        <f t="shared" si="99"/>
        <v>24.27825887342588</v>
      </c>
      <c r="F429" s="167">
        <f t="shared" si="100"/>
        <v>0.90007528292827144</v>
      </c>
      <c r="G429" s="167">
        <f t="shared" si="90"/>
        <v>31279.437106155186</v>
      </c>
      <c r="H429" s="167">
        <f t="shared" si="91"/>
        <v>271153.49558682373</v>
      </c>
      <c r="I429" s="168">
        <f t="shared" si="92"/>
        <v>302432.93269297894</v>
      </c>
      <c r="J429" s="168">
        <f t="shared" si="94"/>
        <v>301603.54579943855</v>
      </c>
      <c r="K429" s="94"/>
      <c r="L429" s="265">
        <f t="shared" si="93"/>
        <v>115248.68044755043</v>
      </c>
      <c r="M429" s="265">
        <f>$G429*NonHospFrac+theModel!$H429*NonHospFrac</f>
        <v>187184.25224542845</v>
      </c>
      <c r="N429" s="266">
        <f t="shared" si="95"/>
        <v>302432.93269297888</v>
      </c>
      <c r="O429" s="158"/>
      <c r="P429" s="265">
        <f t="shared" si="96"/>
        <v>114932.6244406536</v>
      </c>
      <c r="Q429" s="265">
        <f t="shared" si="97"/>
        <v>187182.69202126795</v>
      </c>
      <c r="R429" s="266">
        <f t="shared" si="98"/>
        <v>302115.31646192155</v>
      </c>
    </row>
    <row r="430" spans="1:18" x14ac:dyDescent="0.25">
      <c r="A430" s="81">
        <v>399</v>
      </c>
      <c r="B430" s="93">
        <f t="shared" si="87"/>
        <v>2.4557761325055849E-4</v>
      </c>
      <c r="C430" s="178">
        <f t="shared" si="88"/>
        <v>2.4502363244923684E-4</v>
      </c>
      <c r="D430" s="165">
        <f t="shared" si="89"/>
        <v>2.2558277767625785E-3</v>
      </c>
      <c r="E430" s="166">
        <f t="shared" si="99"/>
        <v>24.278503897058329</v>
      </c>
      <c r="F430" s="167">
        <f t="shared" si="100"/>
        <v>0.90233111070503402</v>
      </c>
      <c r="G430" s="167">
        <f t="shared" si="90"/>
        <v>31357.831685368608</v>
      </c>
      <c r="H430" s="167">
        <f t="shared" si="91"/>
        <v>271156.23215103889</v>
      </c>
      <c r="I430" s="168">
        <f t="shared" si="92"/>
        <v>302514.0638364075</v>
      </c>
      <c r="J430" s="168">
        <f t="shared" si="94"/>
        <v>301683.36806983058</v>
      </c>
      <c r="K430" s="94"/>
      <c r="L430" s="265">
        <f t="shared" si="93"/>
        <v>115279.5972433507</v>
      </c>
      <c r="M430" s="265">
        <f>$G430*NonHospFrac+theModel!$H430*NonHospFrac</f>
        <v>187234.46659305677</v>
      </c>
      <c r="N430" s="266">
        <f t="shared" si="95"/>
        <v>302514.0638364075</v>
      </c>
      <c r="O430" s="158"/>
      <c r="P430" s="265">
        <f t="shared" si="96"/>
        <v>114963.04246177021</v>
      </c>
      <c r="Q430" s="265">
        <f t="shared" si="97"/>
        <v>187232.9063683936</v>
      </c>
      <c r="R430" s="266">
        <f t="shared" si="98"/>
        <v>302195.9488301638</v>
      </c>
    </row>
    <row r="431" spans="1:18" x14ac:dyDescent="0.25">
      <c r="A431" s="81">
        <v>400</v>
      </c>
      <c r="B431" s="93">
        <f t="shared" si="87"/>
        <v>2.4099011064999194E-4</v>
      </c>
      <c r="C431" s="178">
        <f t="shared" si="88"/>
        <v>2.4044647846446261E-4</v>
      </c>
      <c r="D431" s="165">
        <f t="shared" si="89"/>
        <v>2.2558277767625785E-3</v>
      </c>
      <c r="E431" s="166">
        <f t="shared" si="99"/>
        <v>24.278744343536793</v>
      </c>
      <c r="F431" s="167">
        <f t="shared" si="100"/>
        <v>0.90458693848179661</v>
      </c>
      <c r="G431" s="167">
        <f t="shared" si="90"/>
        <v>31436.226264582026</v>
      </c>
      <c r="H431" s="167">
        <f t="shared" si="91"/>
        <v>271158.91759497777</v>
      </c>
      <c r="I431" s="168">
        <f t="shared" si="92"/>
        <v>302595.14385955979</v>
      </c>
      <c r="J431" s="168">
        <f t="shared" si="94"/>
        <v>301763.13679299713</v>
      </c>
      <c r="K431" s="94"/>
      <c r="L431" s="265">
        <f t="shared" si="93"/>
        <v>115310.49455865218</v>
      </c>
      <c r="M431" s="265">
        <f>$G431*NonHospFrac+theModel!$H431*NonHospFrac</f>
        <v>187284.64930090762</v>
      </c>
      <c r="N431" s="266">
        <f t="shared" si="95"/>
        <v>302595.14385955979</v>
      </c>
      <c r="O431" s="158"/>
      <c r="P431" s="265">
        <f t="shared" si="96"/>
        <v>114993.44007754598</v>
      </c>
      <c r="Q431" s="265">
        <f t="shared" si="97"/>
        <v>187283.08907575149</v>
      </c>
      <c r="R431" s="266">
        <f t="shared" si="98"/>
        <v>302276.52915329748</v>
      </c>
    </row>
    <row r="432" spans="1:18" x14ac:dyDescent="0.25">
      <c r="A432" s="81">
        <v>401</v>
      </c>
      <c r="B432" s="93">
        <f t="shared" si="87"/>
        <v>2.3648830470488055E-4</v>
      </c>
      <c r="C432" s="178">
        <f t="shared" si="88"/>
        <v>2.3595482781824779E-4</v>
      </c>
      <c r="D432" s="165">
        <f t="shared" si="89"/>
        <v>2.2558277767625785E-3</v>
      </c>
      <c r="E432" s="166">
        <f t="shared" si="99"/>
        <v>24.278980298364612</v>
      </c>
      <c r="F432" s="167">
        <f t="shared" si="100"/>
        <v>0.9068427662585592</v>
      </c>
      <c r="G432" s="167">
        <f t="shared" si="90"/>
        <v>31514.620843795445</v>
      </c>
      <c r="H432" s="167">
        <f t="shared" si="91"/>
        <v>271161.5528735905</v>
      </c>
      <c r="I432" s="168">
        <f t="shared" si="92"/>
        <v>302676.17371738591</v>
      </c>
      <c r="J432" s="168">
        <f t="shared" si="94"/>
        <v>301842.85291263845</v>
      </c>
      <c r="K432" s="94"/>
      <c r="L432" s="265">
        <f t="shared" si="93"/>
        <v>115341.37275735944</v>
      </c>
      <c r="M432" s="265">
        <f>$G432*NonHospFrac+theModel!$H432*NonHospFrac</f>
        <v>187334.80096002648</v>
      </c>
      <c r="N432" s="266">
        <f t="shared" si="95"/>
        <v>302676.17371738591</v>
      </c>
      <c r="O432" s="158"/>
      <c r="P432" s="265">
        <f t="shared" si="96"/>
        <v>115023.81764759847</v>
      </c>
      <c r="Q432" s="265">
        <f t="shared" si="97"/>
        <v>187333.2407343869</v>
      </c>
      <c r="R432" s="266">
        <f t="shared" si="98"/>
        <v>302357.05838198535</v>
      </c>
    </row>
    <row r="433" spans="1:18" x14ac:dyDescent="0.25">
      <c r="A433" s="81">
        <v>402</v>
      </c>
      <c r="B433" s="93">
        <f t="shared" si="87"/>
        <v>2.3207059456234296E-4</v>
      </c>
      <c r="C433" s="178">
        <f t="shared" si="88"/>
        <v>2.3154708326895941E-4</v>
      </c>
      <c r="D433" s="165">
        <f t="shared" si="89"/>
        <v>2.2558277767625785E-3</v>
      </c>
      <c r="E433" s="166">
        <f t="shared" si="99"/>
        <v>24.279211845447882</v>
      </c>
      <c r="F433" s="167">
        <f t="shared" si="100"/>
        <v>0.90909859403532178</v>
      </c>
      <c r="G433" s="167">
        <f t="shared" si="90"/>
        <v>31593.01542300887</v>
      </c>
      <c r="H433" s="167">
        <f t="shared" si="91"/>
        <v>271164.13892398839</v>
      </c>
      <c r="I433" s="168">
        <f t="shared" si="92"/>
        <v>302757.15434699727</v>
      </c>
      <c r="J433" s="168">
        <f t="shared" si="94"/>
        <v>301922.51735479082</v>
      </c>
      <c r="K433" s="94"/>
      <c r="L433" s="265">
        <f t="shared" si="93"/>
        <v>115372.23219657927</v>
      </c>
      <c r="M433" s="265">
        <f>$G433*NonHospFrac+theModel!$H433*NonHospFrac</f>
        <v>187384.92215041799</v>
      </c>
      <c r="N433" s="266">
        <f t="shared" si="95"/>
        <v>302757.15434699727</v>
      </c>
      <c r="O433" s="158"/>
      <c r="P433" s="265">
        <f t="shared" si="96"/>
        <v>115054.17552481407</v>
      </c>
      <c r="Q433" s="265">
        <f t="shared" si="97"/>
        <v>187383.36192430428</v>
      </c>
      <c r="R433" s="266">
        <f t="shared" si="98"/>
        <v>302437.53744911833</v>
      </c>
    </row>
    <row r="434" spans="1:18" x14ac:dyDescent="0.25">
      <c r="A434" s="81">
        <v>403</v>
      </c>
      <c r="B434" s="93">
        <f t="shared" si="87"/>
        <v>2.2773540927416457E-4</v>
      </c>
      <c r="C434" s="178">
        <f t="shared" si="88"/>
        <v>2.2722167741217152E-4</v>
      </c>
      <c r="D434" s="165">
        <f t="shared" si="89"/>
        <v>2.2558277767625785E-3</v>
      </c>
      <c r="E434" s="166">
        <f t="shared" si="99"/>
        <v>24.279439067125296</v>
      </c>
      <c r="F434" s="167">
        <f t="shared" si="100"/>
        <v>0.91135442181208437</v>
      </c>
      <c r="G434" s="167">
        <f t="shared" si="90"/>
        <v>31671.410002222292</v>
      </c>
      <c r="H434" s="167">
        <f t="shared" si="91"/>
        <v>271166.67666577728</v>
      </c>
      <c r="I434" s="168">
        <f t="shared" si="92"/>
        <v>302838.08666799957</v>
      </c>
      <c r="J434" s="168">
        <f t="shared" si="94"/>
        <v>302002.13102815719</v>
      </c>
      <c r="K434" s="94"/>
      <c r="L434" s="265">
        <f t="shared" si="93"/>
        <v>115403.07322674758</v>
      </c>
      <c r="M434" s="265">
        <f>$G434*NonHospFrac+theModel!$H434*NonHospFrac</f>
        <v>187435.01344125197</v>
      </c>
      <c r="N434" s="266">
        <f t="shared" si="95"/>
        <v>302838.08666799957</v>
      </c>
      <c r="O434" s="158"/>
      <c r="P434" s="265">
        <f t="shared" si="96"/>
        <v>115084.51405547393</v>
      </c>
      <c r="Q434" s="265">
        <f t="shared" si="97"/>
        <v>187433.45321467327</v>
      </c>
      <c r="R434" s="266">
        <f t="shared" si="98"/>
        <v>302517.96727014717</v>
      </c>
    </row>
    <row r="435" spans="1:18" x14ac:dyDescent="0.25">
      <c r="A435" s="81">
        <v>404</v>
      </c>
      <c r="B435" s="93">
        <f t="shared" si="87"/>
        <v>2.2348120723816582E-4</v>
      </c>
      <c r="C435" s="178">
        <f t="shared" si="88"/>
        <v>2.2297707212329352E-4</v>
      </c>
      <c r="D435" s="165">
        <f t="shared" si="89"/>
        <v>2.2558277767625785E-3</v>
      </c>
      <c r="E435" s="166">
        <f t="shared" si="99"/>
        <v>24.279662044197419</v>
      </c>
      <c r="F435" s="167">
        <f t="shared" si="100"/>
        <v>0.91361024958884696</v>
      </c>
      <c r="G435" s="167">
        <f t="shared" si="90"/>
        <v>31749.804581435714</v>
      </c>
      <c r="H435" s="167">
        <f t="shared" si="91"/>
        <v>271169.16700138402</v>
      </c>
      <c r="I435" s="168">
        <f t="shared" si="92"/>
        <v>302918.97158281971</v>
      </c>
      <c r="J435" s="168">
        <f t="shared" si="94"/>
        <v>302081.69482443127</v>
      </c>
      <c r="K435" s="94"/>
      <c r="L435" s="265">
        <f t="shared" si="93"/>
        <v>115433.89619175384</v>
      </c>
      <c r="M435" s="265">
        <f>$G435*NonHospFrac+theModel!$H435*NonHospFrac</f>
        <v>187485.07539106585</v>
      </c>
      <c r="N435" s="266">
        <f t="shared" si="95"/>
        <v>302918.97158281971</v>
      </c>
      <c r="O435" s="158"/>
      <c r="P435" s="265">
        <f t="shared" si="96"/>
        <v>115114.83357937743</v>
      </c>
      <c r="Q435" s="265">
        <f t="shared" si="97"/>
        <v>187483.51516403109</v>
      </c>
      <c r="R435" s="266">
        <f t="shared" si="98"/>
        <v>302598.34874340851</v>
      </c>
    </row>
    <row r="436" spans="1:18" x14ac:dyDescent="0.25">
      <c r="A436" s="81">
        <v>405</v>
      </c>
      <c r="B436" s="93">
        <f t="shared" si="87"/>
        <v>2.1930647565000276E-4</v>
      </c>
      <c r="C436" s="178">
        <f t="shared" si="88"/>
        <v>2.1881175801060759E-4</v>
      </c>
      <c r="D436" s="165">
        <f t="shared" si="89"/>
        <v>2.2558277767625785E-3</v>
      </c>
      <c r="E436" s="166">
        <f t="shared" si="99"/>
        <v>24.27988085595543</v>
      </c>
      <c r="F436" s="167">
        <f t="shared" si="100"/>
        <v>0.91586607736560954</v>
      </c>
      <c r="G436" s="167">
        <f t="shared" si="90"/>
        <v>31828.199160649132</v>
      </c>
      <c r="H436" s="167">
        <f t="shared" si="91"/>
        <v>271171.61081637791</v>
      </c>
      <c r="I436" s="168">
        <f t="shared" si="92"/>
        <v>302999.80997702706</v>
      </c>
      <c r="J436" s="168">
        <f t="shared" si="94"/>
        <v>302161.20961861662</v>
      </c>
      <c r="K436" s="94"/>
      <c r="L436" s="265">
        <f t="shared" si="93"/>
        <v>115464.7014290636</v>
      </c>
      <c r="M436" s="265">
        <f>$G436*NonHospFrac+theModel!$H436*NonHospFrac</f>
        <v>187535.10854796343</v>
      </c>
      <c r="N436" s="266">
        <f t="shared" si="95"/>
        <v>302999.80997702701</v>
      </c>
      <c r="O436" s="158"/>
      <c r="P436" s="265">
        <f t="shared" si="96"/>
        <v>115145.13442996376</v>
      </c>
      <c r="Q436" s="265">
        <f t="shared" si="97"/>
        <v>187533.54832048141</v>
      </c>
      <c r="R436" s="266">
        <f t="shared" si="98"/>
        <v>302678.68275044515</v>
      </c>
    </row>
    <row r="437" spans="1:18" x14ac:dyDescent="0.25">
      <c r="A437" s="81">
        <v>406</v>
      </c>
      <c r="B437" s="93">
        <f t="shared" si="87"/>
        <v>2.1520972996521184E-4</v>
      </c>
      <c r="C437" s="178">
        <f t="shared" si="88"/>
        <v>2.1472425387852675E-4</v>
      </c>
      <c r="D437" s="165">
        <f t="shared" si="89"/>
        <v>2.2558277767625785E-3</v>
      </c>
      <c r="E437" s="166">
        <f t="shared" si="99"/>
        <v>24.280095580209309</v>
      </c>
      <c r="F437" s="167">
        <f t="shared" si="100"/>
        <v>0.91812190514237213</v>
      </c>
      <c r="G437" s="167">
        <f t="shared" si="90"/>
        <v>31906.593739862561</v>
      </c>
      <c r="H437" s="167">
        <f t="shared" si="91"/>
        <v>271174.00897978537</v>
      </c>
      <c r="I437" s="168">
        <f t="shared" si="92"/>
        <v>303080.60271964793</v>
      </c>
      <c r="J437" s="168">
        <f t="shared" si="94"/>
        <v>302240.67626933835</v>
      </c>
      <c r="K437" s="94"/>
      <c r="L437" s="265">
        <f t="shared" si="93"/>
        <v>115495.48926983835</v>
      </c>
      <c r="M437" s="265">
        <f>$G437*NonHospFrac+theModel!$H437*NonHospFrac</f>
        <v>187585.11344980958</v>
      </c>
      <c r="N437" s="266">
        <f t="shared" si="95"/>
        <v>303080.60271964793</v>
      </c>
      <c r="O437" s="158"/>
      <c r="P437" s="265">
        <f t="shared" si="96"/>
        <v>115175.41693443083</v>
      </c>
      <c r="Q437" s="265">
        <f t="shared" si="97"/>
        <v>187583.55322188887</v>
      </c>
      <c r="R437" s="266">
        <f t="shared" si="98"/>
        <v>302758.97015631967</v>
      </c>
    </row>
    <row r="438" spans="1:18" x14ac:dyDescent="0.25">
      <c r="A438" s="81">
        <v>407</v>
      </c>
      <c r="B438" s="93">
        <f t="shared" si="87"/>
        <v>2.1118951337130228E-4</v>
      </c>
      <c r="C438" s="178">
        <f t="shared" si="88"/>
        <v>2.1071310620087832E-4</v>
      </c>
      <c r="D438" s="165">
        <f t="shared" si="89"/>
        <v>2.2558277767625785E-3</v>
      </c>
      <c r="E438" s="166">
        <f t="shared" si="99"/>
        <v>24.280306293315512</v>
      </c>
      <c r="F438" s="167">
        <f t="shared" si="100"/>
        <v>0.92037773291913472</v>
      </c>
      <c r="G438" s="167">
        <f t="shared" si="90"/>
        <v>31984.988319075979</v>
      </c>
      <c r="H438" s="167">
        <f t="shared" si="91"/>
        <v>271176.36234439898</v>
      </c>
      <c r="I438" s="168">
        <f t="shared" si="92"/>
        <v>303161.35066347494</v>
      </c>
      <c r="J438" s="168">
        <f t="shared" si="94"/>
        <v>302320.09561915032</v>
      </c>
      <c r="K438" s="94"/>
      <c r="L438" s="265">
        <f t="shared" si="93"/>
        <v>115526.26003905338</v>
      </c>
      <c r="M438" s="265">
        <f>$G438*NonHospFrac+theModel!$H438*NonHospFrac</f>
        <v>187635.09062442157</v>
      </c>
      <c r="N438" s="266">
        <f t="shared" si="95"/>
        <v>303161.35066347494</v>
      </c>
      <c r="O438" s="158"/>
      <c r="P438" s="265">
        <f t="shared" si="96"/>
        <v>115205.68141385222</v>
      </c>
      <c r="Q438" s="265">
        <f t="shared" si="97"/>
        <v>187633.53039607062</v>
      </c>
      <c r="R438" s="266">
        <f t="shared" si="98"/>
        <v>302839.21180992282</v>
      </c>
    </row>
    <row r="439" spans="1:18" x14ac:dyDescent="0.25">
      <c r="A439" s="81">
        <v>408</v>
      </c>
      <c r="B439" s="93">
        <f t="shared" si="87"/>
        <v>2.0724439626970914E-4</v>
      </c>
      <c r="C439" s="178">
        <f t="shared" si="88"/>
        <v>2.0677688860402553E-4</v>
      </c>
      <c r="D439" s="165">
        <f t="shared" si="89"/>
        <v>2.2558277767625785E-3</v>
      </c>
      <c r="E439" s="166">
        <f t="shared" si="99"/>
        <v>24.280513070204115</v>
      </c>
      <c r="F439" s="167">
        <f t="shared" si="100"/>
        <v>0.9226335606958973</v>
      </c>
      <c r="G439" s="167">
        <f t="shared" si="90"/>
        <v>32063.382898289397</v>
      </c>
      <c r="H439" s="167">
        <f t="shared" si="91"/>
        <v>271178.67174708075</v>
      </c>
      <c r="I439" s="168">
        <f t="shared" si="92"/>
        <v>303242.05464537017</v>
      </c>
      <c r="J439" s="168">
        <f t="shared" si="94"/>
        <v>302399.46849483583</v>
      </c>
      <c r="K439" s="94"/>
      <c r="L439" s="265">
        <f t="shared" si="93"/>
        <v>115557.01405561322</v>
      </c>
      <c r="M439" s="265">
        <f>$G439*NonHospFrac+theModel!$H439*NonHospFrac</f>
        <v>187685.04058975691</v>
      </c>
      <c r="N439" s="266">
        <f t="shared" si="95"/>
        <v>303242.05464537011</v>
      </c>
      <c r="O439" s="158"/>
      <c r="P439" s="265">
        <f t="shared" si="96"/>
        <v>115235.92818329172</v>
      </c>
      <c r="Q439" s="265">
        <f t="shared" si="97"/>
        <v>187683.48036098399</v>
      </c>
      <c r="R439" s="266">
        <f t="shared" si="98"/>
        <v>302919.40854427568</v>
      </c>
    </row>
    <row r="440" spans="1:18" x14ac:dyDescent="0.25">
      <c r="A440" s="81">
        <v>409</v>
      </c>
      <c r="B440" s="93">
        <f t="shared" si="87"/>
        <v>2.033729757674255E-4</v>
      </c>
      <c r="C440" s="178">
        <f t="shared" si="88"/>
        <v>2.0291420135964646E-4</v>
      </c>
      <c r="D440" s="165">
        <f t="shared" si="89"/>
        <v>2.2558277767625785E-3</v>
      </c>
      <c r="E440" s="166">
        <f t="shared" si="99"/>
        <v>24.280715984405475</v>
      </c>
      <c r="F440" s="167">
        <f t="shared" si="100"/>
        <v>0.92488938847265989</v>
      </c>
      <c r="G440" s="167">
        <f t="shared" si="90"/>
        <v>32141.777477502819</v>
      </c>
      <c r="H440" s="167">
        <f t="shared" si="91"/>
        <v>271180.93800905981</v>
      </c>
      <c r="I440" s="168">
        <f t="shared" si="92"/>
        <v>303322.71548656264</v>
      </c>
      <c r="J440" s="168">
        <f t="shared" si="94"/>
        <v>302478.79570770264</v>
      </c>
      <c r="K440" s="94"/>
      <c r="L440" s="265">
        <f t="shared" si="93"/>
        <v>115587.75163246522</v>
      </c>
      <c r="M440" s="265">
        <f>$G440*NonHospFrac+theModel!$H440*NonHospFrac</f>
        <v>187734.96385409741</v>
      </c>
      <c r="N440" s="266">
        <f t="shared" si="95"/>
        <v>303322.71548656264</v>
      </c>
      <c r="O440" s="158"/>
      <c r="P440" s="265">
        <f t="shared" si="96"/>
        <v>115266.15755191595</v>
      </c>
      <c r="Q440" s="265">
        <f t="shared" si="97"/>
        <v>187733.40362491063</v>
      </c>
      <c r="R440" s="266">
        <f t="shared" si="98"/>
        <v>302999.5611768266</v>
      </c>
    </row>
    <row r="441" spans="1:18" x14ac:dyDescent="0.25">
      <c r="A441" s="81">
        <v>410</v>
      </c>
      <c r="B441" s="93">
        <f t="shared" si="87"/>
        <v>1.9957387517812976E-4</v>
      </c>
      <c r="C441" s="178">
        <f t="shared" si="88"/>
        <v>1.9912367088698678E-4</v>
      </c>
      <c r="D441" s="165">
        <f t="shared" si="89"/>
        <v>2.2558277767625785E-3</v>
      </c>
      <c r="E441" s="166">
        <f t="shared" si="99"/>
        <v>24.280915108076361</v>
      </c>
      <c r="F441" s="167">
        <f t="shared" si="100"/>
        <v>0.92714521624942248</v>
      </c>
      <c r="G441" s="167">
        <f t="shared" si="90"/>
        <v>32220.172056716245</v>
      </c>
      <c r="H441" s="167">
        <f t="shared" si="91"/>
        <v>271183.16193622426</v>
      </c>
      <c r="I441" s="168">
        <f t="shared" si="92"/>
        <v>303403.33399294049</v>
      </c>
      <c r="J441" s="168">
        <f t="shared" si="94"/>
        <v>302558.07805387297</v>
      </c>
      <c r="K441" s="94"/>
      <c r="L441" s="265">
        <f t="shared" si="93"/>
        <v>115618.47307671062</v>
      </c>
      <c r="M441" s="265">
        <f>$G441*NonHospFrac+theModel!$H441*NonHospFrac</f>
        <v>187784.86091622987</v>
      </c>
      <c r="N441" s="266">
        <f t="shared" si="95"/>
        <v>303403.33399294049</v>
      </c>
      <c r="O441" s="158"/>
      <c r="P441" s="265">
        <f t="shared" si="96"/>
        <v>115296.36982310466</v>
      </c>
      <c r="Q441" s="265">
        <f t="shared" si="97"/>
        <v>187783.30068663717</v>
      </c>
      <c r="R441" s="266">
        <f t="shared" si="98"/>
        <v>303079.67050974182</v>
      </c>
    </row>
    <row r="442" spans="1:18" x14ac:dyDescent="0.25">
      <c r="A442" s="81">
        <v>411</v>
      </c>
      <c r="B442" s="93">
        <f t="shared" si="87"/>
        <v>1.9584574353263378E-4</v>
      </c>
      <c r="C442" s="178">
        <f t="shared" si="88"/>
        <v>1.9540394926441214E-4</v>
      </c>
      <c r="D442" s="165">
        <f t="shared" si="89"/>
        <v>2.2558277767625785E-3</v>
      </c>
      <c r="E442" s="166">
        <f t="shared" si="99"/>
        <v>24.281110512025624</v>
      </c>
      <c r="F442" s="167">
        <f t="shared" si="100"/>
        <v>0.92940104402618506</v>
      </c>
      <c r="G442" s="167">
        <f t="shared" si="90"/>
        <v>32298.566635929667</v>
      </c>
      <c r="H442" s="167">
        <f t="shared" si="91"/>
        <v>271185.344319408</v>
      </c>
      <c r="I442" s="168">
        <f t="shared" si="92"/>
        <v>303483.91095533769</v>
      </c>
      <c r="J442" s="168">
        <f t="shared" si="94"/>
        <v>302637.31631456775</v>
      </c>
      <c r="K442" s="94"/>
      <c r="L442" s="265">
        <f t="shared" si="93"/>
        <v>115649.178689714</v>
      </c>
      <c r="M442" s="265">
        <f>$G442*NonHospFrac+theModel!$H442*NonHospFrac</f>
        <v>187834.73226562366</v>
      </c>
      <c r="N442" s="266">
        <f t="shared" si="95"/>
        <v>303483.91095533769</v>
      </c>
      <c r="O442" s="158"/>
      <c r="P442" s="265">
        <f t="shared" si="96"/>
        <v>115326.56529455916</v>
      </c>
      <c r="Q442" s="265">
        <f t="shared" si="97"/>
        <v>187833.17203563283</v>
      </c>
      <c r="R442" s="266">
        <f t="shared" si="98"/>
        <v>303159.737330192</v>
      </c>
    </row>
    <row r="443" spans="1:18" x14ac:dyDescent="0.25">
      <c r="A443" s="81">
        <v>412</v>
      </c>
      <c r="B443" s="93">
        <f t="shared" si="87"/>
        <v>1.9218725509847364E-4</v>
      </c>
      <c r="C443" s="178">
        <f t="shared" si="88"/>
        <v>1.9175371375008274E-4</v>
      </c>
      <c r="D443" s="165">
        <f t="shared" si="89"/>
        <v>2.2558277767625785E-3</v>
      </c>
      <c r="E443" s="166">
        <f t="shared" si="99"/>
        <v>24.281302265739374</v>
      </c>
      <c r="F443" s="167">
        <f t="shared" si="100"/>
        <v>0.93165687180294765</v>
      </c>
      <c r="G443" s="167">
        <f t="shared" si="90"/>
        <v>32376.961215143085</v>
      </c>
      <c r="H443" s="167">
        <f t="shared" si="91"/>
        <v>271187.48593467154</v>
      </c>
      <c r="I443" s="168">
        <f t="shared" si="92"/>
        <v>303564.44714981463</v>
      </c>
      <c r="J443" s="168">
        <f t="shared" si="94"/>
        <v>302716.51125638519</v>
      </c>
      <c r="K443" s="94"/>
      <c r="L443" s="265">
        <f t="shared" si="93"/>
        <v>115679.86876721014</v>
      </c>
      <c r="M443" s="265">
        <f>$G443*NonHospFrac+theModel!$H443*NonHospFrac</f>
        <v>187884.57838260446</v>
      </c>
      <c r="N443" s="266">
        <f t="shared" si="95"/>
        <v>303564.44714981457</v>
      </c>
      <c r="O443" s="158"/>
      <c r="P443" s="265">
        <f t="shared" si="96"/>
        <v>115356.74425840846</v>
      </c>
      <c r="Q443" s="265">
        <f t="shared" si="97"/>
        <v>187883.01815222314</v>
      </c>
      <c r="R443" s="266">
        <f t="shared" si="98"/>
        <v>303239.76241063164</v>
      </c>
    </row>
    <row r="444" spans="1:18" x14ac:dyDescent="0.25">
      <c r="A444" s="81">
        <v>413</v>
      </c>
      <c r="B444" s="93">
        <f t="shared" si="87"/>
        <v>1.8859710890847684E-4</v>
      </c>
      <c r="C444" s="178">
        <f t="shared" si="88"/>
        <v>1.8817166631158398E-4</v>
      </c>
      <c r="D444" s="165">
        <f t="shared" si="89"/>
        <v>2.2558277767625785E-3</v>
      </c>
      <c r="E444" s="166">
        <f t="shared" si="99"/>
        <v>24.281490437405687</v>
      </c>
      <c r="F444" s="167">
        <f t="shared" si="100"/>
        <v>0.93391269957971024</v>
      </c>
      <c r="G444" s="167">
        <f t="shared" si="90"/>
        <v>32455.355794356507</v>
      </c>
      <c r="H444" s="167">
        <f t="shared" si="91"/>
        <v>271189.58754357829</v>
      </c>
      <c r="I444" s="168">
        <f t="shared" si="92"/>
        <v>303644.94333793479</v>
      </c>
      <c r="J444" s="168">
        <f t="shared" si="94"/>
        <v>302795.66363157501</v>
      </c>
      <c r="K444" s="94"/>
      <c r="L444" s="265">
        <f t="shared" si="93"/>
        <v>115710.54359940949</v>
      </c>
      <c r="M444" s="265">
        <f>$G444*NonHospFrac+theModel!$H444*NonHospFrac</f>
        <v>187934.3997385253</v>
      </c>
      <c r="N444" s="266">
        <f t="shared" si="95"/>
        <v>303644.94333793479</v>
      </c>
      <c r="O444" s="158"/>
      <c r="P444" s="265">
        <f t="shared" si="96"/>
        <v>115386.9070013138</v>
      </c>
      <c r="Q444" s="265">
        <f t="shared" si="97"/>
        <v>187932.83950776097</v>
      </c>
      <c r="R444" s="266">
        <f t="shared" si="98"/>
        <v>303319.74650907476</v>
      </c>
    </row>
    <row r="445" spans="1:18" x14ac:dyDescent="0.25">
      <c r="A445" s="81">
        <v>414</v>
      </c>
      <c r="B445" s="93">
        <f t="shared" si="87"/>
        <v>1.8507402829813572E-4</v>
      </c>
      <c r="C445" s="178">
        <f t="shared" si="88"/>
        <v>1.8465653316434343E-4</v>
      </c>
      <c r="D445" s="165">
        <f t="shared" si="89"/>
        <v>2.2558277767625785E-3</v>
      </c>
      <c r="E445" s="166">
        <f t="shared" si="99"/>
        <v>24.281675093938851</v>
      </c>
      <c r="F445" s="167">
        <f t="shared" si="100"/>
        <v>0.93616852735647282</v>
      </c>
      <c r="G445" s="167">
        <f t="shared" si="90"/>
        <v>32533.750373569932</v>
      </c>
      <c r="H445" s="167">
        <f t="shared" si="91"/>
        <v>271191.64989346557</v>
      </c>
      <c r="I445" s="168">
        <f t="shared" si="92"/>
        <v>303725.40026703553</v>
      </c>
      <c r="J445" s="168">
        <f t="shared" si="94"/>
        <v>302874.77417830704</v>
      </c>
      <c r="K445" s="94"/>
      <c r="L445" s="265">
        <f t="shared" si="93"/>
        <v>115741.20347110119</v>
      </c>
      <c r="M445" s="265">
        <f>$G445*NonHospFrac+theModel!$H445*NonHospFrac</f>
        <v>187984.19679593429</v>
      </c>
      <c r="N445" s="266">
        <f t="shared" si="95"/>
        <v>303725.40026703547</v>
      </c>
      <c r="O445" s="158"/>
      <c r="P445" s="265">
        <f t="shared" si="96"/>
        <v>115417.05380457084</v>
      </c>
      <c r="Q445" s="265">
        <f t="shared" si="97"/>
        <v>187982.63656479429</v>
      </c>
      <c r="R445" s="266">
        <f t="shared" si="98"/>
        <v>303399.69036936515</v>
      </c>
    </row>
    <row r="446" spans="1:18" x14ac:dyDescent="0.25">
      <c r="A446" s="81">
        <v>415</v>
      </c>
      <c r="B446" s="93">
        <f t="shared" si="87"/>
        <v>1.8161676045162095E-4</v>
      </c>
      <c r="C446" s="178">
        <f t="shared" si="88"/>
        <v>1.8120706431866854E-4</v>
      </c>
      <c r="D446" s="165">
        <f t="shared" si="89"/>
        <v>2.2558277767625785E-3</v>
      </c>
      <c r="E446" s="166">
        <f t="shared" si="99"/>
        <v>24.28185630100317</v>
      </c>
      <c r="F446" s="167">
        <f t="shared" si="100"/>
        <v>0.93842435513323541</v>
      </c>
      <c r="G446" s="167">
        <f t="shared" si="90"/>
        <v>32612.144952783354</v>
      </c>
      <c r="H446" s="167">
        <f t="shared" si="91"/>
        <v>271193.67371770978</v>
      </c>
      <c r="I446" s="168">
        <f t="shared" si="92"/>
        <v>303805.81867049314</v>
      </c>
      <c r="J446" s="168">
        <f t="shared" si="94"/>
        <v>302953.84362093429</v>
      </c>
      <c r="K446" s="94"/>
      <c r="L446" s="265">
        <f t="shared" si="93"/>
        <v>115771.84866175443</v>
      </c>
      <c r="M446" s="265">
        <f>$G446*NonHospFrac+theModel!$H446*NonHospFrac</f>
        <v>188033.97000873869</v>
      </c>
      <c r="N446" s="266">
        <f t="shared" si="95"/>
        <v>303805.81867049308</v>
      </c>
      <c r="O446" s="158"/>
      <c r="P446" s="265">
        <f t="shared" si="96"/>
        <v>115447.1849442102</v>
      </c>
      <c r="Q446" s="265">
        <f t="shared" si="97"/>
        <v>188032.4097772302</v>
      </c>
      <c r="R446" s="266">
        <f t="shared" si="98"/>
        <v>303479.5947214404</v>
      </c>
    </row>
    <row r="447" spans="1:18" x14ac:dyDescent="0.25">
      <c r="A447" s="81">
        <v>416</v>
      </c>
      <c r="B447" s="93">
        <f t="shared" si="87"/>
        <v>1.7822407595627883E-4</v>
      </c>
      <c r="C447" s="178">
        <f t="shared" si="88"/>
        <v>1.7782203313524881E-4</v>
      </c>
      <c r="D447" s="165">
        <f t="shared" si="89"/>
        <v>2.2558277767625785E-3</v>
      </c>
      <c r="E447" s="166">
        <f t="shared" si="99"/>
        <v>24.282034123036304</v>
      </c>
      <c r="F447" s="167">
        <f t="shared" si="100"/>
        <v>0.940680182909998</v>
      </c>
      <c r="G447" s="167">
        <f t="shared" si="90"/>
        <v>32690.539531996772</v>
      </c>
      <c r="H447" s="167">
        <f t="shared" si="91"/>
        <v>271195.65973598766</v>
      </c>
      <c r="I447" s="168">
        <f t="shared" si="92"/>
        <v>303886.19926798443</v>
      </c>
      <c r="J447" s="168">
        <f t="shared" si="94"/>
        <v>303032.87267025211</v>
      </c>
      <c r="K447" s="94"/>
      <c r="L447" s="265">
        <f t="shared" si="93"/>
        <v>115802.4794456177</v>
      </c>
      <c r="M447" s="265">
        <f>$G447*NonHospFrac+theModel!$H447*NonHospFrac</f>
        <v>188083.71982236672</v>
      </c>
      <c r="N447" s="266">
        <f t="shared" si="95"/>
        <v>303886.19926798443</v>
      </c>
      <c r="O447" s="158"/>
      <c r="P447" s="265">
        <f t="shared" si="96"/>
        <v>115477.30069109597</v>
      </c>
      <c r="Q447" s="265">
        <f t="shared" si="97"/>
        <v>188082.1595904968</v>
      </c>
      <c r="R447" s="266">
        <f t="shared" si="98"/>
        <v>303559.46028159279</v>
      </c>
    </row>
    <row r="448" spans="1:18" x14ac:dyDescent="0.25">
      <c r="A448" s="81">
        <v>417</v>
      </c>
      <c r="B448" s="93">
        <f t="shared" si="87"/>
        <v>1.7489476836544894E-4</v>
      </c>
      <c r="C448" s="178">
        <f t="shared" si="88"/>
        <v>1.7450023588895969E-4</v>
      </c>
      <c r="D448" s="165">
        <f t="shared" si="89"/>
        <v>2.2558277767625785E-3</v>
      </c>
      <c r="E448" s="166">
        <f t="shared" si="99"/>
        <v>24.282208623272194</v>
      </c>
      <c r="F448" s="167">
        <f t="shared" si="100"/>
        <v>0.94293601068676058</v>
      </c>
      <c r="G448" s="167">
        <f t="shared" si="90"/>
        <v>32768.93411121019</v>
      </c>
      <c r="H448" s="167">
        <f t="shared" si="91"/>
        <v>271197.60865453194</v>
      </c>
      <c r="I448" s="168">
        <f t="shared" si="92"/>
        <v>303966.54276574211</v>
      </c>
      <c r="J448" s="168">
        <f t="shared" si="94"/>
        <v>303111.86202375178</v>
      </c>
      <c r="K448" s="94"/>
      <c r="L448" s="265">
        <f t="shared" si="93"/>
        <v>115833.09609181646</v>
      </c>
      <c r="M448" s="265">
        <f>$G448*NonHospFrac+theModel!$H448*NonHospFrac</f>
        <v>188133.44667392565</v>
      </c>
      <c r="N448" s="266">
        <f t="shared" si="95"/>
        <v>303966.54276574211</v>
      </c>
      <c r="O448" s="158"/>
      <c r="P448" s="265">
        <f t="shared" si="96"/>
        <v>115507.40131102243</v>
      </c>
      <c r="Q448" s="265">
        <f t="shared" si="97"/>
        <v>188131.88644170121</v>
      </c>
      <c r="R448" s="266">
        <f t="shared" si="98"/>
        <v>303639.28775272367</v>
      </c>
    </row>
    <row r="449" spans="1:18" x14ac:dyDescent="0.25">
      <c r="A449" s="81">
        <v>418</v>
      </c>
      <c r="B449" s="93">
        <f t="shared" si="87"/>
        <v>1.7162765376944807E-4</v>
      </c>
      <c r="C449" s="178">
        <f t="shared" si="88"/>
        <v>1.7124049134081436E-4</v>
      </c>
      <c r="D449" s="165">
        <f t="shared" si="89"/>
        <v>2.2558277767625785E-3</v>
      </c>
      <c r="E449" s="166">
        <f t="shared" si="99"/>
        <v>24.282379863763534</v>
      </c>
      <c r="F449" s="167">
        <f t="shared" si="100"/>
        <v>0.94519183846352317</v>
      </c>
      <c r="G449" s="167">
        <f t="shared" si="90"/>
        <v>32847.328690423616</v>
      </c>
      <c r="H449" s="167">
        <f t="shared" si="91"/>
        <v>271199.52116638276</v>
      </c>
      <c r="I449" s="168">
        <f t="shared" si="92"/>
        <v>304046.8498568064</v>
      </c>
      <c r="J449" s="168">
        <f t="shared" si="94"/>
        <v>303190.8123658697</v>
      </c>
      <c r="K449" s="94"/>
      <c r="L449" s="265">
        <f t="shared" si="93"/>
        <v>115863.69886444882</v>
      </c>
      <c r="M449" s="265">
        <f>$G449*NonHospFrac+theModel!$H449*NonHospFrac</f>
        <v>188183.15099235755</v>
      </c>
      <c r="N449" s="266">
        <f t="shared" si="95"/>
        <v>304046.84985680634</v>
      </c>
      <c r="O449" s="158"/>
      <c r="P449" s="265">
        <f t="shared" si="96"/>
        <v>115537.48706480907</v>
      </c>
      <c r="Q449" s="265">
        <f t="shared" si="97"/>
        <v>188181.59075978538</v>
      </c>
      <c r="R449" s="266">
        <f t="shared" si="98"/>
        <v>303719.07782459445</v>
      </c>
    </row>
    <row r="450" spans="1:18" x14ac:dyDescent="0.25">
      <c r="A450" s="81">
        <v>419</v>
      </c>
      <c r="B450" s="93">
        <f t="shared" si="87"/>
        <v>1.6842157037456985E-4</v>
      </c>
      <c r="C450" s="178">
        <f t="shared" si="88"/>
        <v>1.6804164031791291E-4</v>
      </c>
      <c r="D450" s="165">
        <f t="shared" si="89"/>
        <v>2.2558277767625785E-3</v>
      </c>
      <c r="E450" s="166">
        <f t="shared" si="99"/>
        <v>24.282547905403852</v>
      </c>
      <c r="F450" s="167">
        <f t="shared" si="100"/>
        <v>0.94744766624028576</v>
      </c>
      <c r="G450" s="167">
        <f t="shared" si="90"/>
        <v>32925.723269637041</v>
      </c>
      <c r="H450" s="167">
        <f t="shared" si="91"/>
        <v>271201.3979516339</v>
      </c>
      <c r="I450" s="168">
        <f t="shared" si="92"/>
        <v>304127.12122127094</v>
      </c>
      <c r="J450" s="168">
        <f t="shared" si="94"/>
        <v>303269.7243682316</v>
      </c>
      <c r="K450" s="94"/>
      <c r="L450" s="265">
        <f t="shared" si="93"/>
        <v>115894.28802267933</v>
      </c>
      <c r="M450" s="265">
        <f>$G450*NonHospFrac+theModel!$H450*NonHospFrac</f>
        <v>188232.83319859157</v>
      </c>
      <c r="N450" s="266">
        <f t="shared" si="95"/>
        <v>304127.12122127088</v>
      </c>
      <c r="O450" s="158"/>
      <c r="P450" s="265">
        <f t="shared" si="96"/>
        <v>115567.55820839354</v>
      </c>
      <c r="Q450" s="265">
        <f t="shared" si="97"/>
        <v>188231.2729656783</v>
      </c>
      <c r="R450" s="266">
        <f t="shared" si="98"/>
        <v>303798.83117407188</v>
      </c>
    </row>
    <row r="451" spans="1:18" x14ac:dyDescent="0.25">
      <c r="A451" s="81">
        <v>420</v>
      </c>
      <c r="B451" s="93">
        <f t="shared" si="87"/>
        <v>1.6527537808994761E-4</v>
      </c>
      <c r="C451" s="178">
        <f t="shared" si="88"/>
        <v>1.6490254530123735E-4</v>
      </c>
      <c r="D451" s="165">
        <f t="shared" si="89"/>
        <v>2.2558277767625785E-3</v>
      </c>
      <c r="E451" s="166">
        <f t="shared" si="99"/>
        <v>24.282712807949153</v>
      </c>
      <c r="F451" s="167">
        <f t="shared" si="100"/>
        <v>0.94970349401704834</v>
      </c>
      <c r="G451" s="167">
        <f t="shared" si="90"/>
        <v>33004.117848850459</v>
      </c>
      <c r="H451" s="167">
        <f t="shared" si="91"/>
        <v>271203.23967767454</v>
      </c>
      <c r="I451" s="168">
        <f t="shared" si="92"/>
        <v>304207.35752652498</v>
      </c>
      <c r="J451" s="168">
        <f t="shared" si="94"/>
        <v>303348.59868989245</v>
      </c>
      <c r="K451" s="94"/>
      <c r="L451" s="265">
        <f t="shared" si="93"/>
        <v>115924.86382083126</v>
      </c>
      <c r="M451" s="265">
        <f>$G451*NonHospFrac+theModel!$H451*NonHospFrac</f>
        <v>188282.49370569372</v>
      </c>
      <c r="N451" s="266">
        <f t="shared" si="95"/>
        <v>304207.35752652498</v>
      </c>
      <c r="O451" s="158"/>
      <c r="P451" s="265">
        <f t="shared" si="96"/>
        <v>115597.61499292315</v>
      </c>
      <c r="Q451" s="265">
        <f t="shared" si="97"/>
        <v>188280.93347244587</v>
      </c>
      <c r="R451" s="266">
        <f t="shared" si="98"/>
        <v>303878.54846536904</v>
      </c>
    </row>
    <row r="452" spans="1:18" x14ac:dyDescent="0.25">
      <c r="A452" s="81">
        <v>421</v>
      </c>
      <c r="B452" s="93">
        <f t="shared" si="87"/>
        <v>1.6218795812213626E-4</v>
      </c>
      <c r="C452" s="178">
        <f t="shared" si="88"/>
        <v>1.6182209002114795E-4</v>
      </c>
      <c r="D452" s="165">
        <f t="shared" si="89"/>
        <v>2.2558277767625785E-3</v>
      </c>
      <c r="E452" s="166">
        <f t="shared" si="99"/>
        <v>24.282874630039174</v>
      </c>
      <c r="F452" s="167">
        <f t="shared" si="100"/>
        <v>0.95195932179381093</v>
      </c>
      <c r="G452" s="167">
        <f t="shared" si="90"/>
        <v>33082.512428063885</v>
      </c>
      <c r="H452" s="167">
        <f t="shared" si="91"/>
        <v>271205.04699942697</v>
      </c>
      <c r="I452" s="168">
        <f t="shared" si="92"/>
        <v>304287.55942749087</v>
      </c>
      <c r="J452" s="168">
        <f t="shared" si="94"/>
        <v>303427.43597757199</v>
      </c>
      <c r="K452" s="94"/>
      <c r="L452" s="265">
        <f t="shared" si="93"/>
        <v>115955.42650847706</v>
      </c>
      <c r="M452" s="265">
        <f>$G452*NonHospFrac+theModel!$H452*NonHospFrac</f>
        <v>188332.13291901376</v>
      </c>
      <c r="N452" s="266">
        <f t="shared" si="95"/>
        <v>304287.55942749081</v>
      </c>
      <c r="O452" s="158"/>
      <c r="P452" s="265">
        <f t="shared" si="96"/>
        <v>115627.65766484456</v>
      </c>
      <c r="Q452" s="265">
        <f t="shared" si="97"/>
        <v>188330.57268543774</v>
      </c>
      <c r="R452" s="266">
        <f t="shared" si="98"/>
        <v>303958.23035028228</v>
      </c>
    </row>
    <row r="453" spans="1:18" x14ac:dyDescent="0.25">
      <c r="A453" s="81">
        <v>422</v>
      </c>
      <c r="B453" s="93">
        <f t="shared" si="87"/>
        <v>1.5915821257726559E-4</v>
      </c>
      <c r="C453" s="178">
        <f t="shared" si="88"/>
        <v>1.587991790604339E-4</v>
      </c>
      <c r="D453" s="165">
        <f t="shared" si="89"/>
        <v>2.2558277767625785E-3</v>
      </c>
      <c r="E453" s="166">
        <f t="shared" si="99"/>
        <v>24.283033429218236</v>
      </c>
      <c r="F453" s="167">
        <f t="shared" si="100"/>
        <v>0.95421514957057352</v>
      </c>
      <c r="G453" s="167">
        <f t="shared" si="90"/>
        <v>33160.907007277296</v>
      </c>
      <c r="H453" s="167">
        <f t="shared" si="91"/>
        <v>271206.82055957901</v>
      </c>
      <c r="I453" s="168">
        <f t="shared" si="92"/>
        <v>304367.72756685631</v>
      </c>
      <c r="J453" s="168">
        <f t="shared" si="94"/>
        <v>303506.23686588515</v>
      </c>
      <c r="K453" s="94"/>
      <c r="L453" s="265">
        <f t="shared" si="93"/>
        <v>115985.97633052697</v>
      </c>
      <c r="M453" s="265">
        <f>$G453*NonHospFrac+theModel!$H453*NonHospFrac</f>
        <v>188381.75123632932</v>
      </c>
      <c r="N453" s="266">
        <f t="shared" si="95"/>
        <v>304367.72756685631</v>
      </c>
      <c r="O453" s="158"/>
      <c r="P453" s="265">
        <f t="shared" si="96"/>
        <v>115657.68646599172</v>
      </c>
      <c r="Q453" s="265">
        <f t="shared" si="97"/>
        <v>188380.19100243138</v>
      </c>
      <c r="R453" s="266">
        <f t="shared" si="98"/>
        <v>304037.8774684231</v>
      </c>
    </row>
    <row r="454" spans="1:18" x14ac:dyDescent="0.25">
      <c r="A454" s="81">
        <v>423</v>
      </c>
      <c r="B454" s="93">
        <f t="shared" si="87"/>
        <v>1.561850640706271E-4</v>
      </c>
      <c r="C454" s="178">
        <f t="shared" si="88"/>
        <v>1.5583273746478112E-4</v>
      </c>
      <c r="D454" s="165">
        <f t="shared" si="89"/>
        <v>2.2558277767625785E-3</v>
      </c>
      <c r="E454" s="166">
        <f t="shared" si="99"/>
        <v>24.283189261955702</v>
      </c>
      <c r="F454" s="167">
        <f t="shared" si="100"/>
        <v>0.9564709773473361</v>
      </c>
      <c r="G454" s="167">
        <f t="shared" si="90"/>
        <v>33239.301586490721</v>
      </c>
      <c r="H454" s="167">
        <f t="shared" si="91"/>
        <v>271208.56098881288</v>
      </c>
      <c r="I454" s="168">
        <f t="shared" si="92"/>
        <v>304447.86257530359</v>
      </c>
      <c r="J454" s="168">
        <f t="shared" si="94"/>
        <v>303585.00197756925</v>
      </c>
      <c r="K454" s="94"/>
      <c r="L454" s="265">
        <f t="shared" si="93"/>
        <v>116016.51352731626</v>
      </c>
      <c r="M454" s="265">
        <f>$G454*NonHospFrac+theModel!$H454*NonHospFrac</f>
        <v>188431.34904798731</v>
      </c>
      <c r="N454" s="266">
        <f t="shared" si="95"/>
        <v>304447.86257530359</v>
      </c>
      <c r="O454" s="158"/>
      <c r="P454" s="265">
        <f t="shared" si="96"/>
        <v>115687.70163367227</v>
      </c>
      <c r="Q454" s="265">
        <f t="shared" si="97"/>
        <v>188429.7888137736</v>
      </c>
      <c r="R454" s="266">
        <f t="shared" si="98"/>
        <v>304117.49044744589</v>
      </c>
    </row>
    <row r="455" spans="1:18" x14ac:dyDescent="0.25">
      <c r="A455" s="81">
        <v>424</v>
      </c>
      <c r="B455" s="93">
        <f t="shared" si="87"/>
        <v>1.5326745534355408E-4</v>
      </c>
      <c r="C455" s="178">
        <f t="shared" si="88"/>
        <v>1.5292171036051638E-4</v>
      </c>
      <c r="D455" s="165">
        <f t="shared" si="89"/>
        <v>2.2558277767625785E-3</v>
      </c>
      <c r="E455" s="166">
        <f t="shared" si="99"/>
        <v>24.283342183666061</v>
      </c>
      <c r="F455" s="167">
        <f t="shared" si="100"/>
        <v>0.95872680512409869</v>
      </c>
      <c r="G455" s="167">
        <f t="shared" si="90"/>
        <v>33317.696165704147</v>
      </c>
      <c r="H455" s="167">
        <f t="shared" si="91"/>
        <v>271210.26890602929</v>
      </c>
      <c r="I455" s="168">
        <f t="shared" si="92"/>
        <v>304527.96507173346</v>
      </c>
      <c r="J455" s="168">
        <f t="shared" si="94"/>
        <v>303663.7319237059</v>
      </c>
      <c r="K455" s="94"/>
      <c r="L455" s="265">
        <f t="shared" si="93"/>
        <v>116047.03833469054</v>
      </c>
      <c r="M455" s="265">
        <f>$G455*NonHospFrac+theModel!$H455*NonHospFrac</f>
        <v>188480.92673704287</v>
      </c>
      <c r="N455" s="266">
        <f t="shared" si="95"/>
        <v>304527.9650717334</v>
      </c>
      <c r="O455" s="158"/>
      <c r="P455" s="265">
        <f t="shared" si="96"/>
        <v>115717.7034007522</v>
      </c>
      <c r="Q455" s="265">
        <f t="shared" si="97"/>
        <v>188479.36650251941</v>
      </c>
      <c r="R455" s="266">
        <f t="shared" si="98"/>
        <v>304197.06990327162</v>
      </c>
    </row>
    <row r="456" spans="1:18" x14ac:dyDescent="0.25">
      <c r="A456" s="81">
        <v>425</v>
      </c>
      <c r="B456" s="93">
        <f t="shared" si="87"/>
        <v>1.5040434888745634E-4</v>
      </c>
      <c r="C456" s="178">
        <f t="shared" si="88"/>
        <v>1.5006506257949013E-4</v>
      </c>
      <c r="D456" s="165">
        <f t="shared" si="89"/>
        <v>2.2558277767625785E-3</v>
      </c>
      <c r="E456" s="166">
        <f t="shared" si="99"/>
        <v>24.283492248728642</v>
      </c>
      <c r="F456" s="167">
        <f t="shared" si="100"/>
        <v>0.96098263290086128</v>
      </c>
      <c r="G456" s="167">
        <f t="shared" si="90"/>
        <v>33396.090744917565</v>
      </c>
      <c r="H456" s="167">
        <f t="shared" si="91"/>
        <v>271211.94491856778</v>
      </c>
      <c r="I456" s="168">
        <f t="shared" si="92"/>
        <v>304608.03566348535</v>
      </c>
      <c r="J456" s="168">
        <f t="shared" si="94"/>
        <v>303742.42730393948</v>
      </c>
      <c r="K456" s="94"/>
      <c r="L456" s="265">
        <f t="shared" si="93"/>
        <v>116077.55098408984</v>
      </c>
      <c r="M456" s="265">
        <f>$G456*NonHospFrac+theModel!$H456*NonHospFrac</f>
        <v>188530.48467939548</v>
      </c>
      <c r="N456" s="266">
        <f t="shared" si="95"/>
        <v>304608.03566348529</v>
      </c>
      <c r="O456" s="158"/>
      <c r="P456" s="265">
        <f t="shared" si="96"/>
        <v>115747.69199573914</v>
      </c>
      <c r="Q456" s="265">
        <f t="shared" si="97"/>
        <v>188528.92444456817</v>
      </c>
      <c r="R456" s="266">
        <f t="shared" si="98"/>
        <v>304276.61644030729</v>
      </c>
    </row>
    <row r="457" spans="1:18" x14ac:dyDescent="0.25">
      <c r="A457" s="81">
        <v>426</v>
      </c>
      <c r="B457" s="93">
        <f t="shared" si="87"/>
        <v>1.4759472657488115E-4</v>
      </c>
      <c r="C457" s="178">
        <f t="shared" si="88"/>
        <v>1.4726177829096985E-4</v>
      </c>
      <c r="D457" s="165">
        <f t="shared" si="89"/>
        <v>2.2558277767625785E-3</v>
      </c>
      <c r="E457" s="166">
        <f t="shared" si="99"/>
        <v>24.283639510506934</v>
      </c>
      <c r="F457" s="167">
        <f t="shared" si="100"/>
        <v>0.96323846067762386</v>
      </c>
      <c r="G457" s="167">
        <f t="shared" si="90"/>
        <v>33474.48532413099</v>
      </c>
      <c r="H457" s="167">
        <f t="shared" si="91"/>
        <v>271213.5896224223</v>
      </c>
      <c r="I457" s="168">
        <f t="shared" si="92"/>
        <v>304688.07494655327</v>
      </c>
      <c r="J457" s="168">
        <f t="shared" si="94"/>
        <v>303821.08870669105</v>
      </c>
      <c r="K457" s="94"/>
      <c r="L457" s="265">
        <f t="shared" si="93"/>
        <v>116108.05170263068</v>
      </c>
      <c r="M457" s="265">
        <f>$G457*NonHospFrac+theModel!$H457*NonHospFrac</f>
        <v>188580.02324392259</v>
      </c>
      <c r="N457" s="266">
        <f t="shared" si="95"/>
        <v>304688.07494655327</v>
      </c>
      <c r="O457" s="158"/>
      <c r="P457" s="265">
        <f t="shared" si="96"/>
        <v>115777.66764286377</v>
      </c>
      <c r="Q457" s="265">
        <f t="shared" si="97"/>
        <v>188578.46300879723</v>
      </c>
      <c r="R457" s="266">
        <f t="shared" si="98"/>
        <v>304356.13065166102</v>
      </c>
    </row>
    <row r="458" spans="1:18" x14ac:dyDescent="0.25">
      <c r="A458" s="81">
        <v>427</v>
      </c>
      <c r="B458" s="93">
        <f t="shared" si="87"/>
        <v>1.4483758929746424E-4</v>
      </c>
      <c r="C458" s="178">
        <f t="shared" si="88"/>
        <v>1.4451086064040769E-4</v>
      </c>
      <c r="D458" s="165">
        <f t="shared" si="89"/>
        <v>2.2558277767625785E-3</v>
      </c>
      <c r="E458" s="166">
        <f t="shared" si="99"/>
        <v>24.283784021367573</v>
      </c>
      <c r="F458" s="167">
        <f t="shared" si="100"/>
        <v>0.96549428845438645</v>
      </c>
      <c r="G458" s="167">
        <f t="shared" si="90"/>
        <v>33552.879903344416</v>
      </c>
      <c r="H458" s="167">
        <f t="shared" si="91"/>
        <v>271215.20360245346</v>
      </c>
      <c r="I458" s="168">
        <f t="shared" si="92"/>
        <v>304768.0835057979</v>
      </c>
      <c r="J458" s="168">
        <f t="shared" si="94"/>
        <v>303899.71670936869</v>
      </c>
      <c r="K458" s="94"/>
      <c r="L458" s="265">
        <f t="shared" si="93"/>
        <v>116138.54071318697</v>
      </c>
      <c r="M458" s="265">
        <f>$G458*NonHospFrac+theModel!$H458*NonHospFrac</f>
        <v>188629.54279261088</v>
      </c>
      <c r="N458" s="266">
        <f t="shared" si="95"/>
        <v>304768.08350579784</v>
      </c>
      <c r="O458" s="158"/>
      <c r="P458" s="265">
        <f t="shared" si="96"/>
        <v>115807.63056216005</v>
      </c>
      <c r="Q458" s="265">
        <f t="shared" si="97"/>
        <v>188627.98255719314</v>
      </c>
      <c r="R458" s="266">
        <f t="shared" si="98"/>
        <v>304435.61311935319</v>
      </c>
    </row>
    <row r="459" spans="1:18" x14ac:dyDescent="0.25">
      <c r="A459" s="81">
        <v>428</v>
      </c>
      <c r="B459" s="93">
        <f t="shared" si="87"/>
        <v>1.4213195661064463E-4</v>
      </c>
      <c r="C459" s="178">
        <f t="shared" si="88"/>
        <v>1.4181133139495674E-4</v>
      </c>
      <c r="D459" s="165">
        <f t="shared" si="89"/>
        <v>2.2558277767625785E-3</v>
      </c>
      <c r="E459" s="166">
        <f t="shared" si="99"/>
        <v>24.283925832698969</v>
      </c>
      <c r="F459" s="167">
        <f t="shared" si="100"/>
        <v>0.96775011623114904</v>
      </c>
      <c r="G459" s="167">
        <f t="shared" si="90"/>
        <v>33631.274482557834</v>
      </c>
      <c r="H459" s="167">
        <f t="shared" si="91"/>
        <v>271216.78743259644</v>
      </c>
      <c r="I459" s="168">
        <f t="shared" si="92"/>
        <v>304848.06191515428</v>
      </c>
      <c r="J459" s="168">
        <f t="shared" si="94"/>
        <v>303978.31187857332</v>
      </c>
      <c r="K459" s="94"/>
      <c r="L459" s="265">
        <f t="shared" si="93"/>
        <v>116169.01823446927</v>
      </c>
      <c r="M459" s="265">
        <f>$G459*NonHospFrac+theModel!$H459*NonHospFrac</f>
        <v>188679.04368068499</v>
      </c>
      <c r="N459" s="266">
        <f t="shared" si="95"/>
        <v>304848.06191515428</v>
      </c>
      <c r="O459" s="158"/>
      <c r="P459" s="265">
        <f t="shared" si="96"/>
        <v>115837.58096954369</v>
      </c>
      <c r="Q459" s="265">
        <f t="shared" si="97"/>
        <v>188677.48344498046</v>
      </c>
      <c r="R459" s="266">
        <f t="shared" si="98"/>
        <v>304515.06441452412</v>
      </c>
    </row>
    <row r="460" spans="1:18" x14ac:dyDescent="0.25">
      <c r="A460" s="81">
        <v>429</v>
      </c>
      <c r="B460" s="93">
        <f t="shared" si="87"/>
        <v>1.3947686638501552E-4</v>
      </c>
      <c r="C460" s="178">
        <f t="shared" si="88"/>
        <v>1.3916223059560838E-4</v>
      </c>
      <c r="D460" s="165">
        <f t="shared" si="89"/>
        <v>2.2558277767625785E-3</v>
      </c>
      <c r="E460" s="166">
        <f t="shared" si="99"/>
        <v>24.284064994929565</v>
      </c>
      <c r="F460" s="167">
        <f t="shared" si="100"/>
        <v>0.97000594400791162</v>
      </c>
      <c r="G460" s="167">
        <f t="shared" si="90"/>
        <v>33709.669061771252</v>
      </c>
      <c r="H460" s="167">
        <f t="shared" si="91"/>
        <v>271218.34167606488</v>
      </c>
      <c r="I460" s="168">
        <f t="shared" si="92"/>
        <v>304928.01073783613</v>
      </c>
      <c r="J460" s="168">
        <f t="shared" si="94"/>
        <v>304056.87477030128</v>
      </c>
      <c r="K460" s="94"/>
      <c r="L460" s="265">
        <f t="shared" si="93"/>
        <v>116199.48448110245</v>
      </c>
      <c r="M460" s="265">
        <f>$G460*NonHospFrac+theModel!$H460*NonHospFrac</f>
        <v>188728.52625673366</v>
      </c>
      <c r="N460" s="266">
        <f t="shared" si="95"/>
        <v>304928.01073783613</v>
      </c>
      <c r="O460" s="158"/>
      <c r="P460" s="265">
        <f t="shared" si="96"/>
        <v>115867.51907688925</v>
      </c>
      <c r="Q460" s="265">
        <f t="shared" si="97"/>
        <v>188726.96602074782</v>
      </c>
      <c r="R460" s="266">
        <f t="shared" si="98"/>
        <v>304594.48509763705</v>
      </c>
    </row>
    <row r="461" spans="1:18" x14ac:dyDescent="0.25">
      <c r="A461" s="81">
        <v>430</v>
      </c>
      <c r="B461" s="93">
        <f t="shared" si="87"/>
        <v>1.368713744641892E-4</v>
      </c>
      <c r="C461" s="178">
        <f t="shared" si="88"/>
        <v>1.3656261621582922E-4</v>
      </c>
      <c r="D461" s="165">
        <f t="shared" si="89"/>
        <v>2.2558277767625785E-3</v>
      </c>
      <c r="E461" s="166">
        <f t="shared" si="99"/>
        <v>24.284201557545781</v>
      </c>
      <c r="F461" s="167">
        <f t="shared" si="100"/>
        <v>0.97226177178467421</v>
      </c>
      <c r="G461" s="167">
        <f t="shared" si="90"/>
        <v>33788.06364098467</v>
      </c>
      <c r="H461" s="167">
        <f t="shared" si="91"/>
        <v>271219.86688555154</v>
      </c>
      <c r="I461" s="168">
        <f t="shared" si="92"/>
        <v>305007.93052653619</v>
      </c>
      <c r="J461" s="168">
        <f t="shared" si="94"/>
        <v>304135.40593014297</v>
      </c>
      <c r="K461" s="94"/>
      <c r="L461" s="265">
        <f t="shared" si="93"/>
        <v>116229.93966370216</v>
      </c>
      <c r="M461" s="265">
        <f>$G461*NonHospFrac+theModel!$H461*NonHospFrac</f>
        <v>188777.99086283403</v>
      </c>
      <c r="N461" s="266">
        <f t="shared" si="95"/>
        <v>305007.93052653619</v>
      </c>
      <c r="O461" s="158"/>
      <c r="P461" s="265">
        <f t="shared" si="96"/>
        <v>115897.44509210585</v>
      </c>
      <c r="Q461" s="265">
        <f t="shared" si="97"/>
        <v>188776.43062657223</v>
      </c>
      <c r="R461" s="266">
        <f t="shared" si="98"/>
        <v>304673.87571867806</v>
      </c>
    </row>
    <row r="462" spans="1:18" x14ac:dyDescent="0.25">
      <c r="A462" s="81">
        <v>431</v>
      </c>
      <c r="B462" s="93">
        <f t="shared" si="87"/>
        <v>1.3431455432905349E-4</v>
      </c>
      <c r="C462" s="178">
        <f t="shared" si="88"/>
        <v>1.3401156382657453E-4</v>
      </c>
      <c r="D462" s="165">
        <f t="shared" si="89"/>
        <v>2.2558277767625785E-3</v>
      </c>
      <c r="E462" s="166">
        <f t="shared" si="99"/>
        <v>24.284335569109608</v>
      </c>
      <c r="F462" s="167">
        <f t="shared" si="100"/>
        <v>0.9745175995614368</v>
      </c>
      <c r="G462" s="167">
        <f t="shared" si="90"/>
        <v>33866.458220198096</v>
      </c>
      <c r="H462" s="167">
        <f t="shared" si="91"/>
        <v>271221.36360342451</v>
      </c>
      <c r="I462" s="168">
        <f t="shared" si="92"/>
        <v>305087.82182362262</v>
      </c>
      <c r="J462" s="168">
        <f t="shared" si="94"/>
        <v>304213.90589347732</v>
      </c>
      <c r="K462" s="94"/>
      <c r="L462" s="265">
        <f t="shared" si="93"/>
        <v>116260.38398894964</v>
      </c>
      <c r="M462" s="265">
        <f>$G462*NonHospFrac+theModel!$H462*NonHospFrac</f>
        <v>188827.43783467295</v>
      </c>
      <c r="N462" s="266">
        <f t="shared" si="95"/>
        <v>305087.82182362257</v>
      </c>
      <c r="O462" s="158"/>
      <c r="P462" s="265">
        <f t="shared" si="96"/>
        <v>115927.35921921136</v>
      </c>
      <c r="Q462" s="265">
        <f t="shared" si="97"/>
        <v>188825.87759814042</v>
      </c>
      <c r="R462" s="266">
        <f t="shared" si="98"/>
        <v>304753.23681735178</v>
      </c>
    </row>
    <row r="463" spans="1:18" x14ac:dyDescent="0.25">
      <c r="A463" s="81">
        <v>432</v>
      </c>
      <c r="B463" s="93">
        <f t="shared" si="87"/>
        <v>1.3180549676829875E-4</v>
      </c>
      <c r="C463" s="178">
        <f t="shared" si="88"/>
        <v>1.3150816626755885E-4</v>
      </c>
      <c r="D463" s="165">
        <f t="shared" si="89"/>
        <v>2.2558277767625785E-3</v>
      </c>
      <c r="E463" s="166">
        <f t="shared" si="99"/>
        <v>24.284467077275874</v>
      </c>
      <c r="F463" s="167">
        <f t="shared" si="100"/>
        <v>0.97677342733819938</v>
      </c>
      <c r="G463" s="167">
        <f t="shared" si="90"/>
        <v>33944.852799411521</v>
      </c>
      <c r="H463" s="167">
        <f t="shared" si="91"/>
        <v>271222.83236192021</v>
      </c>
      <c r="I463" s="168">
        <f t="shared" si="92"/>
        <v>305167.68516133173</v>
      </c>
      <c r="J463" s="168">
        <f t="shared" si="94"/>
        <v>304292.37518566311</v>
      </c>
      <c r="K463" s="94"/>
      <c r="L463" s="265">
        <f t="shared" si="93"/>
        <v>116290.81765966518</v>
      </c>
      <c r="M463" s="265">
        <f>$G463*NonHospFrac+theModel!$H463*NonHospFrac</f>
        <v>188876.86750166654</v>
      </c>
      <c r="N463" s="266">
        <f t="shared" si="95"/>
        <v>305167.68516133173</v>
      </c>
      <c r="O463" s="158"/>
      <c r="P463" s="265">
        <f t="shared" si="96"/>
        <v>115957.26165840519</v>
      </c>
      <c r="Q463" s="265">
        <f t="shared" si="97"/>
        <v>188875.30726486843</v>
      </c>
      <c r="R463" s="266">
        <f t="shared" si="98"/>
        <v>304832.56892327359</v>
      </c>
    </row>
    <row r="464" spans="1:18" x14ac:dyDescent="0.25">
      <c r="A464" s="81">
        <v>433</v>
      </c>
      <c r="B464" s="93">
        <f t="shared" si="87"/>
        <v>1.2934330955509941E-4</v>
      </c>
      <c r="C464" s="178">
        <f t="shared" si="88"/>
        <v>1.2905153332466661E-4</v>
      </c>
      <c r="D464" s="165">
        <f t="shared" si="89"/>
        <v>2.2558277767625785E-3</v>
      </c>
      <c r="E464" s="166">
        <f t="shared" si="99"/>
        <v>24.284596128809198</v>
      </c>
      <c r="F464" s="167">
        <f t="shared" si="100"/>
        <v>0.97902925511496197</v>
      </c>
      <c r="G464" s="167">
        <f t="shared" si="90"/>
        <v>34023.247378624939</v>
      </c>
      <c r="H464" s="167">
        <f t="shared" si="91"/>
        <v>271224.27368333266</v>
      </c>
      <c r="I464" s="168">
        <f t="shared" si="92"/>
        <v>305247.52106195758</v>
      </c>
      <c r="J464" s="168">
        <f t="shared" si="94"/>
        <v>304370.81432222662</v>
      </c>
      <c r="K464" s="94"/>
      <c r="L464" s="265">
        <f t="shared" si="93"/>
        <v>116321.24087488034</v>
      </c>
      <c r="M464" s="265">
        <f>$G464*NonHospFrac+theModel!$H464*NonHospFrac</f>
        <v>188926.28018707724</v>
      </c>
      <c r="N464" s="266">
        <f t="shared" si="95"/>
        <v>305247.52106195758</v>
      </c>
      <c r="O464" s="158"/>
      <c r="P464" s="265">
        <f t="shared" si="96"/>
        <v>115987.15260613992</v>
      </c>
      <c r="Q464" s="265">
        <f t="shared" si="97"/>
        <v>188924.7199500186</v>
      </c>
      <c r="R464" s="266">
        <f t="shared" si="98"/>
        <v>304911.87255615852</v>
      </c>
    </row>
    <row r="465" spans="1:18" x14ac:dyDescent="0.25">
      <c r="A465" s="81">
        <v>434</v>
      </c>
      <c r="B465" s="93">
        <f t="shared" si="87"/>
        <v>1.2692711712983744E-4</v>
      </c>
      <c r="C465" s="178">
        <f t="shared" si="88"/>
        <v>1.2664079141339155E-4</v>
      </c>
      <c r="D465" s="165">
        <f t="shared" si="89"/>
        <v>2.2558277767625785E-3</v>
      </c>
      <c r="E465" s="166">
        <f t="shared" si="99"/>
        <v>24.284722769600613</v>
      </c>
      <c r="F465" s="167">
        <f t="shared" si="100"/>
        <v>0.98128508289172456</v>
      </c>
      <c r="G465" s="167">
        <f t="shared" si="90"/>
        <v>34101.641957838357</v>
      </c>
      <c r="H465" s="167">
        <f t="shared" si="91"/>
        <v>271225.68808019924</v>
      </c>
      <c r="I465" s="168">
        <f t="shared" si="92"/>
        <v>305327.33003803762</v>
      </c>
      <c r="J465" s="168">
        <f t="shared" si="94"/>
        <v>304449.22380904568</v>
      </c>
      <c r="K465" s="94"/>
      <c r="L465" s="265">
        <f t="shared" si="93"/>
        <v>116351.65382990871</v>
      </c>
      <c r="M465" s="265">
        <f>$G465*NonHospFrac+theModel!$H465*NonHospFrac</f>
        <v>188975.67620812886</v>
      </c>
      <c r="N465" s="266">
        <f t="shared" si="95"/>
        <v>305327.33003803756</v>
      </c>
      <c r="O465" s="158"/>
      <c r="P465" s="265">
        <f t="shared" si="96"/>
        <v>116017.03225519136</v>
      </c>
      <c r="Q465" s="265">
        <f t="shared" si="97"/>
        <v>188974.11597081466</v>
      </c>
      <c r="R465" s="266">
        <f t="shared" si="98"/>
        <v>304991.14822600601</v>
      </c>
    </row>
    <row r="466" spans="1:18" x14ac:dyDescent="0.25">
      <c r="A466" s="81">
        <v>435</v>
      </c>
      <c r="B466" s="93">
        <f t="shared" si="87"/>
        <v>1.2455606028875069E-4</v>
      </c>
      <c r="C466" s="178">
        <f t="shared" si="88"/>
        <v>1.2427508326818721E-4</v>
      </c>
      <c r="D466" s="165">
        <f t="shared" si="89"/>
        <v>2.2558277767625785E-3</v>
      </c>
      <c r="E466" s="166">
        <f t="shared" si="99"/>
        <v>24.284847044683882</v>
      </c>
      <c r="F466" s="167">
        <f t="shared" si="100"/>
        <v>0.98354091066848714</v>
      </c>
      <c r="G466" s="167">
        <f t="shared" si="90"/>
        <v>34180.036537051776</v>
      </c>
      <c r="H466" s="167">
        <f t="shared" si="91"/>
        <v>271227.07605548273</v>
      </c>
      <c r="I466" s="168">
        <f t="shared" si="92"/>
        <v>305407.11259253451</v>
      </c>
      <c r="J466" s="168">
        <f t="shared" si="94"/>
        <v>304527.60414253001</v>
      </c>
      <c r="K466" s="94"/>
      <c r="L466" s="265">
        <f t="shared" si="93"/>
        <v>116382.05671641525</v>
      </c>
      <c r="M466" s="265">
        <f>$G466*NonHospFrac+theModel!$H466*NonHospFrac</f>
        <v>189025.05587611924</v>
      </c>
      <c r="N466" s="266">
        <f t="shared" si="95"/>
        <v>305407.11259253451</v>
      </c>
      <c r="O466" s="158"/>
      <c r="P466" s="265">
        <f t="shared" si="96"/>
        <v>116046.90079472729</v>
      </c>
      <c r="Q466" s="265">
        <f t="shared" si="97"/>
        <v>189023.49563855433</v>
      </c>
      <c r="R466" s="266">
        <f t="shared" si="98"/>
        <v>305070.3964332816</v>
      </c>
    </row>
    <row r="467" spans="1:18" x14ac:dyDescent="0.25">
      <c r="A467" s="81">
        <v>436</v>
      </c>
      <c r="B467" s="93">
        <f t="shared" si="87"/>
        <v>1.222292958783971E-4</v>
      </c>
      <c r="C467" s="178">
        <f t="shared" si="88"/>
        <v>1.2195356763762048E-4</v>
      </c>
      <c r="D467" s="165">
        <f t="shared" si="89"/>
        <v>2.2558277767625785E-3</v>
      </c>
      <c r="E467" s="166">
        <f t="shared" si="99"/>
        <v>24.284968998251522</v>
      </c>
      <c r="F467" s="167">
        <f t="shared" si="100"/>
        <v>0.98579673844524973</v>
      </c>
      <c r="G467" s="167">
        <f t="shared" si="90"/>
        <v>34258.431116265201</v>
      </c>
      <c r="H467" s="167">
        <f t="shared" si="91"/>
        <v>271228.43810275046</v>
      </c>
      <c r="I467" s="168">
        <f t="shared" si="92"/>
        <v>305486.86921901564</v>
      </c>
      <c r="J467" s="168">
        <f t="shared" si="94"/>
        <v>304605.95580979891</v>
      </c>
      <c r="K467" s="94"/>
      <c r="L467" s="265">
        <f t="shared" si="93"/>
        <v>116412.44972248457</v>
      </c>
      <c r="M467" s="265">
        <f>$G467*NonHospFrac+theModel!$H467*NonHospFrac</f>
        <v>189074.41949653107</v>
      </c>
      <c r="N467" s="266">
        <f t="shared" si="95"/>
        <v>305486.86921901564</v>
      </c>
      <c r="O467" s="158"/>
      <c r="P467" s="265">
        <f t="shared" si="96"/>
        <v>116076.75841037517</v>
      </c>
      <c r="Q467" s="265">
        <f t="shared" si="97"/>
        <v>189072.85925872021</v>
      </c>
      <c r="R467" s="266">
        <f t="shared" si="98"/>
        <v>305149.6176690954</v>
      </c>
    </row>
    <row r="468" spans="1:18" x14ac:dyDescent="0.25">
      <c r="A468" s="81">
        <v>437</v>
      </c>
      <c r="B468" s="93">
        <f t="shared" si="87"/>
        <v>1.1994599649582892E-4</v>
      </c>
      <c r="C468" s="178">
        <f t="shared" si="88"/>
        <v>1.1967541898522216E-4</v>
      </c>
      <c r="D468" s="165">
        <f t="shared" si="89"/>
        <v>2.2558277767625785E-3</v>
      </c>
      <c r="E468" s="166">
        <f t="shared" si="99"/>
        <v>24.285088673670508</v>
      </c>
      <c r="F468" s="167">
        <f t="shared" si="100"/>
        <v>0.98805256622201232</v>
      </c>
      <c r="G468" s="167">
        <f t="shared" si="90"/>
        <v>34336.825695478627</v>
      </c>
      <c r="H468" s="167">
        <f t="shared" si="91"/>
        <v>271229.77470634977</v>
      </c>
      <c r="I468" s="168">
        <f t="shared" si="92"/>
        <v>305566.60040182841</v>
      </c>
      <c r="J468" s="168">
        <f t="shared" si="94"/>
        <v>304684.27928885509</v>
      </c>
      <c r="K468" s="94"/>
      <c r="L468" s="265">
        <f t="shared" si="93"/>
        <v>116442.83303268782</v>
      </c>
      <c r="M468" s="265">
        <f>$G468*NonHospFrac+theModel!$H468*NonHospFrac</f>
        <v>189123.76736914055</v>
      </c>
      <c r="N468" s="266">
        <f t="shared" si="95"/>
        <v>305566.60040182836</v>
      </c>
      <c r="O468" s="158"/>
      <c r="P468" s="265">
        <f t="shared" si="96"/>
        <v>116106.60528428835</v>
      </c>
      <c r="Q468" s="265">
        <f t="shared" si="97"/>
        <v>189122.20713108842</v>
      </c>
      <c r="R468" s="266">
        <f t="shared" si="98"/>
        <v>305228.81241537677</v>
      </c>
    </row>
    <row r="469" spans="1:18" x14ac:dyDescent="0.25">
      <c r="A469" s="81">
        <v>438</v>
      </c>
      <c r="B469" s="93">
        <f t="shared" si="87"/>
        <v>1.1770535019436534E-4</v>
      </c>
      <c r="C469" s="178">
        <f t="shared" si="88"/>
        <v>1.1743982719592333E-4</v>
      </c>
      <c r="D469" s="165">
        <f t="shared" si="89"/>
        <v>2.2558277767625785E-3</v>
      </c>
      <c r="E469" s="166">
        <f t="shared" si="99"/>
        <v>24.285206113497704</v>
      </c>
      <c r="F469" s="167">
        <f t="shared" si="100"/>
        <v>0.99030839399877491</v>
      </c>
      <c r="G469" s="167">
        <f t="shared" si="90"/>
        <v>34415.220274692045</v>
      </c>
      <c r="H469" s="167">
        <f t="shared" si="91"/>
        <v>271231.08634157991</v>
      </c>
      <c r="I469" s="168">
        <f t="shared" si="92"/>
        <v>305646.30661627196</v>
      </c>
      <c r="J469" s="168">
        <f t="shared" si="94"/>
        <v>304762.57504875475</v>
      </c>
      <c r="K469" s="94"/>
      <c r="L469" s="265">
        <f t="shared" si="93"/>
        <v>116473.20682814818</v>
      </c>
      <c r="M469" s="265">
        <f>$G469*NonHospFrac+theModel!$H469*NonHospFrac</f>
        <v>189173.09978812377</v>
      </c>
      <c r="N469" s="266">
        <f t="shared" si="95"/>
        <v>305646.30661627196</v>
      </c>
      <c r="O469" s="158"/>
      <c r="P469" s="265">
        <f t="shared" si="96"/>
        <v>116136.44159521101</v>
      </c>
      <c r="Q469" s="265">
        <f t="shared" si="97"/>
        <v>189171.53954983494</v>
      </c>
      <c r="R469" s="266">
        <f t="shared" si="98"/>
        <v>305307.98114504595</v>
      </c>
    </row>
    <row r="470" spans="1:18" x14ac:dyDescent="0.25">
      <c r="A470" s="81">
        <v>439</v>
      </c>
      <c r="B470" s="93">
        <f t="shared" si="87"/>
        <v>1.155065601948621E-4</v>
      </c>
      <c r="C470" s="178">
        <f t="shared" si="88"/>
        <v>1.1524599728797623E-4</v>
      </c>
      <c r="D470" s="165">
        <f t="shared" si="89"/>
        <v>2.2558277767625785E-3</v>
      </c>
      <c r="E470" s="166">
        <f t="shared" si="99"/>
        <v>24.285321359494993</v>
      </c>
      <c r="F470" s="167">
        <f t="shared" si="100"/>
        <v>0.99256422177553749</v>
      </c>
      <c r="G470" s="167">
        <f t="shared" si="90"/>
        <v>34493.61485390547</v>
      </c>
      <c r="H470" s="167">
        <f t="shared" si="91"/>
        <v>271232.37347486161</v>
      </c>
      <c r="I470" s="168">
        <f t="shared" si="92"/>
        <v>305725.98832876707</v>
      </c>
      <c r="J470" s="168">
        <f t="shared" si="94"/>
        <v>304840.84354977601</v>
      </c>
      <c r="K470" s="94"/>
      <c r="L470" s="265">
        <f t="shared" si="93"/>
        <v>116503.57128660544</v>
      </c>
      <c r="M470" s="265">
        <f>$G470*NonHospFrac+theModel!$H470*NonHospFrac</f>
        <v>189222.41704216163</v>
      </c>
      <c r="N470" s="266">
        <f t="shared" si="95"/>
        <v>305725.98832876707</v>
      </c>
      <c r="O470" s="158"/>
      <c r="P470" s="265">
        <f t="shared" si="96"/>
        <v>116166.26751854215</v>
      </c>
      <c r="Q470" s="265">
        <f t="shared" si="97"/>
        <v>189220.85680364061</v>
      </c>
      <c r="R470" s="266">
        <f t="shared" si="98"/>
        <v>305387.12432218273</v>
      </c>
    </row>
    <row r="471" spans="1:18" x14ac:dyDescent="0.25">
      <c r="A471" s="81">
        <v>440</v>
      </c>
      <c r="B471" s="93">
        <f t="shared" si="87"/>
        <v>1.1334884460237526E-4</v>
      </c>
      <c r="C471" s="178">
        <f t="shared" si="88"/>
        <v>1.1309314913025728E-4</v>
      </c>
      <c r="D471" s="165">
        <f t="shared" si="89"/>
        <v>2.2558277767625785E-3</v>
      </c>
      <c r="E471" s="166">
        <f t="shared" si="99"/>
        <v>24.285434452644125</v>
      </c>
      <c r="F471" s="167">
        <f t="shared" si="100"/>
        <v>0.99482004955230008</v>
      </c>
      <c r="G471" s="167">
        <f t="shared" si="90"/>
        <v>34572.009433118896</v>
      </c>
      <c r="H471" s="167">
        <f t="shared" si="91"/>
        <v>271233.63656390249</v>
      </c>
      <c r="I471" s="168">
        <f t="shared" si="92"/>
        <v>305805.64599702141</v>
      </c>
      <c r="J471" s="168">
        <f t="shared" si="94"/>
        <v>304919.08524358267</v>
      </c>
      <c r="K471" s="94"/>
      <c r="L471" s="265">
        <f t="shared" si="93"/>
        <v>116533.92658247911</v>
      </c>
      <c r="M471" s="265">
        <f>$G471*NonHospFrac+theModel!$H471*NonHospFrac</f>
        <v>189271.71941454225</v>
      </c>
      <c r="N471" s="266">
        <f t="shared" si="95"/>
        <v>305805.64599702135</v>
      </c>
      <c r="O471" s="158"/>
      <c r="P471" s="265">
        <f t="shared" si="96"/>
        <v>116196.0832263981</v>
      </c>
      <c r="Q471" s="265">
        <f t="shared" si="97"/>
        <v>189270.15917579344</v>
      </c>
      <c r="R471" s="266">
        <f t="shared" si="98"/>
        <v>305466.24240219151</v>
      </c>
    </row>
    <row r="472" spans="1:18" x14ac:dyDescent="0.25">
      <c r="A472" s="81">
        <v>441</v>
      </c>
      <c r="B472" s="93">
        <f t="shared" si="87"/>
        <v>1.1123143612811795E-4</v>
      </c>
      <c r="C472" s="178">
        <f t="shared" si="88"/>
        <v>1.1098051716485094E-4</v>
      </c>
      <c r="D472" s="165">
        <f t="shared" si="89"/>
        <v>2.2558277767625785E-3</v>
      </c>
      <c r="E472" s="166">
        <f t="shared" si="99"/>
        <v>24.285545433161289</v>
      </c>
      <c r="F472" s="167">
        <f t="shared" si="100"/>
        <v>0.99707587732906267</v>
      </c>
      <c r="G472" s="167">
        <f t="shared" si="90"/>
        <v>34650.404012332314</v>
      </c>
      <c r="H472" s="167">
        <f t="shared" si="91"/>
        <v>271234.87605785992</v>
      </c>
      <c r="I472" s="168">
        <f t="shared" si="92"/>
        <v>305885.28007019224</v>
      </c>
      <c r="J472" s="168">
        <f t="shared" si="94"/>
        <v>304997.3005733852</v>
      </c>
      <c r="K472" s="94"/>
      <c r="L472" s="265">
        <f t="shared" si="93"/>
        <v>116564.27288693043</v>
      </c>
      <c r="M472" s="265">
        <f>$G472*NonHospFrac+theModel!$H472*NonHospFrac</f>
        <v>189321.0071832618</v>
      </c>
      <c r="N472" s="266">
        <f t="shared" si="95"/>
        <v>305885.28007019224</v>
      </c>
      <c r="O472" s="158"/>
      <c r="P472" s="265">
        <f t="shared" si="96"/>
        <v>116225.88888767398</v>
      </c>
      <c r="Q472" s="265">
        <f t="shared" si="97"/>
        <v>189319.44694428949</v>
      </c>
      <c r="R472" s="266">
        <f t="shared" si="98"/>
        <v>305545.33583196346</v>
      </c>
    </row>
    <row r="473" spans="1:18" x14ac:dyDescent="0.25">
      <c r="A473" s="81">
        <v>442</v>
      </c>
      <c r="B473" s="93">
        <f t="shared" si="87"/>
        <v>1.0915358181661022E-4</v>
      </c>
      <c r="C473" s="178">
        <f t="shared" si="88"/>
        <v>1.0890735013481518E-4</v>
      </c>
      <c r="D473" s="165">
        <f t="shared" si="89"/>
        <v>2.2558277767625785E-3</v>
      </c>
      <c r="E473" s="166">
        <f t="shared" si="99"/>
        <v>24.285654340511424</v>
      </c>
      <c r="F473" s="167">
        <f t="shared" si="100"/>
        <v>0.99933170510582525</v>
      </c>
      <c r="G473" s="167">
        <f t="shared" si="90"/>
        <v>34728.798591545732</v>
      </c>
      <c r="H473" s="167">
        <f t="shared" si="91"/>
        <v>271236.09239750099</v>
      </c>
      <c r="I473" s="168">
        <f t="shared" si="92"/>
        <v>305964.89098904672</v>
      </c>
      <c r="J473" s="168">
        <f t="shared" si="94"/>
        <v>305075.48997409985</v>
      </c>
      <c r="K473" s="94"/>
      <c r="L473" s="265">
        <f t="shared" si="93"/>
        <v>116594.61036792331</v>
      </c>
      <c r="M473" s="265">
        <f>$G473*NonHospFrac+theModel!$H473*NonHospFrac</f>
        <v>189370.28062112341</v>
      </c>
      <c r="N473" s="266">
        <f t="shared" si="95"/>
        <v>305964.89098904672</v>
      </c>
      <c r="O473" s="158"/>
      <c r="P473" s="265">
        <f t="shared" si="96"/>
        <v>116255.68466810406</v>
      </c>
      <c r="Q473" s="265">
        <f t="shared" si="97"/>
        <v>189368.72038193187</v>
      </c>
      <c r="R473" s="266">
        <f t="shared" si="98"/>
        <v>305624.40505003592</v>
      </c>
    </row>
    <row r="474" spans="1:18" x14ac:dyDescent="0.25">
      <c r="A474" s="81">
        <v>443</v>
      </c>
      <c r="B474" s="93">
        <f t="shared" si="87"/>
        <v>1.071145427779257E-4</v>
      </c>
      <c r="C474" s="178">
        <f t="shared" si="88"/>
        <v>1.0687291081703204E-4</v>
      </c>
      <c r="D474" s="165">
        <f t="shared" si="89"/>
        <v>2.2558277767625785E-3</v>
      </c>
      <c r="E474" s="166">
        <f t="shared" si="99"/>
        <v>24.285761213422241</v>
      </c>
      <c r="F474" s="167">
        <f t="shared" si="100"/>
        <v>1.0015875328825878</v>
      </c>
      <c r="G474" s="167">
        <f t="shared" si="90"/>
        <v>34807.19317075915</v>
      </c>
      <c r="H474" s="167">
        <f t="shared" si="91"/>
        <v>271237.28601535893</v>
      </c>
      <c r="I474" s="168">
        <f t="shared" si="92"/>
        <v>306044.47918611806</v>
      </c>
      <c r="J474" s="168">
        <f t="shared" si="94"/>
        <v>305153.65387250314</v>
      </c>
      <c r="K474" s="94"/>
      <c r="L474" s="265">
        <f t="shared" si="93"/>
        <v>116624.93919028401</v>
      </c>
      <c r="M474" s="265">
        <f>$G474*NonHospFrac+theModel!$H474*NonHospFrac</f>
        <v>189419.53999583403</v>
      </c>
      <c r="N474" s="266">
        <f t="shared" si="95"/>
        <v>306044.47918611806</v>
      </c>
      <c r="O474" s="158"/>
      <c r="P474" s="265">
        <f t="shared" si="96"/>
        <v>116285.47073032091</v>
      </c>
      <c r="Q474" s="265">
        <f t="shared" si="97"/>
        <v>189417.9797564274</v>
      </c>
      <c r="R474" s="266">
        <f t="shared" si="98"/>
        <v>305703.4504867483</v>
      </c>
    </row>
    <row r="475" spans="1:18" x14ac:dyDescent="0.25">
      <c r="A475" s="81">
        <v>444</v>
      </c>
      <c r="B475" s="93">
        <f t="shared" si="87"/>
        <v>1.0511359392494177E-4</v>
      </c>
      <c r="C475" s="178">
        <f t="shared" si="88"/>
        <v>1.0487647576005055E-4</v>
      </c>
      <c r="D475" s="165">
        <f t="shared" si="89"/>
        <v>2.2558277767625785E-3</v>
      </c>
      <c r="E475" s="166">
        <f t="shared" si="99"/>
        <v>24.285866089898001</v>
      </c>
      <c r="F475" s="167">
        <f t="shared" si="100"/>
        <v>1.0038433606593504</v>
      </c>
      <c r="G475" s="167">
        <f t="shared" si="90"/>
        <v>34885.587749972576</v>
      </c>
      <c r="H475" s="167">
        <f t="shared" si="91"/>
        <v>271238.45733588713</v>
      </c>
      <c r="I475" s="168">
        <f t="shared" si="92"/>
        <v>306124.04508585972</v>
      </c>
      <c r="J475" s="168">
        <f t="shared" si="94"/>
        <v>305231.79268738476</v>
      </c>
      <c r="K475" s="94"/>
      <c r="L475" s="265">
        <f t="shared" si="93"/>
        <v>116655.25951575978</v>
      </c>
      <c r="M475" s="265">
        <f>$G475*NonHospFrac+theModel!$H475*NonHospFrac</f>
        <v>189468.78557009989</v>
      </c>
      <c r="N475" s="266">
        <f t="shared" si="95"/>
        <v>306124.04508585966</v>
      </c>
      <c r="O475" s="158"/>
      <c r="P475" s="265">
        <f t="shared" si="96"/>
        <v>116315.24723391345</v>
      </c>
      <c r="Q475" s="265">
        <f t="shared" si="97"/>
        <v>189467.22533048227</v>
      </c>
      <c r="R475" s="266">
        <f t="shared" si="98"/>
        <v>305782.47256439575</v>
      </c>
    </row>
    <row r="476" spans="1:18" x14ac:dyDescent="0.25">
      <c r="A476" s="81">
        <v>445</v>
      </c>
      <c r="B476" s="93">
        <f t="shared" si="87"/>
        <v>1.0315002371549626E-4</v>
      </c>
      <c r="C476" s="178">
        <f t="shared" si="88"/>
        <v>1.0291733502682512E-4</v>
      </c>
      <c r="D476" s="165">
        <f t="shared" si="89"/>
        <v>2.2558277767625785E-3</v>
      </c>
      <c r="E476" s="166">
        <f t="shared" si="99"/>
        <v>24.285969007233028</v>
      </c>
      <c r="F476" s="167">
        <f t="shared" si="100"/>
        <v>1.006099188436113</v>
      </c>
      <c r="G476" s="167">
        <f t="shared" si="90"/>
        <v>34963.982329186001</v>
      </c>
      <c r="H476" s="167">
        <f t="shared" si="91"/>
        <v>271239.60677560995</v>
      </c>
      <c r="I476" s="168">
        <f t="shared" si="92"/>
        <v>306203.58910479594</v>
      </c>
      <c r="J476" s="168">
        <f t="shared" si="94"/>
        <v>305309.90682969656</v>
      </c>
      <c r="K476" s="94"/>
      <c r="L476" s="265">
        <f t="shared" si="93"/>
        <v>116685.57150307635</v>
      </c>
      <c r="M476" s="265">
        <f>$G476*NonHospFrac+theModel!$H476*NonHospFrac</f>
        <v>189518.01760171959</v>
      </c>
      <c r="N476" s="266">
        <f t="shared" si="95"/>
        <v>306203.58910479594</v>
      </c>
      <c r="O476" s="158"/>
      <c r="P476" s="265">
        <f t="shared" si="96"/>
        <v>116345.01433548394</v>
      </c>
      <c r="Q476" s="265">
        <f t="shared" si="97"/>
        <v>189516.45736189495</v>
      </c>
      <c r="R476" s="266">
        <f t="shared" si="98"/>
        <v>305861.4716973789</v>
      </c>
    </row>
    <row r="477" spans="1:18" x14ac:dyDescent="0.25">
      <c r="A477" s="81">
        <v>446</v>
      </c>
      <c r="B477" s="93">
        <f t="shared" si="87"/>
        <v>1.0122313389936083E-4</v>
      </c>
      <c r="C477" s="178">
        <f t="shared" si="88"/>
        <v>1.0099479194225968E-4</v>
      </c>
      <c r="D477" s="165">
        <f t="shared" si="89"/>
        <v>2.2558277767625785E-3</v>
      </c>
      <c r="E477" s="166">
        <f t="shared" si="99"/>
        <v>24.286070002024971</v>
      </c>
      <c r="F477" s="167">
        <f t="shared" si="100"/>
        <v>1.0083550162128756</v>
      </c>
      <c r="G477" s="167">
        <f t="shared" si="90"/>
        <v>35042.376908399419</v>
      </c>
      <c r="H477" s="167">
        <f t="shared" si="91"/>
        <v>271240.73474327085</v>
      </c>
      <c r="I477" s="168">
        <f t="shared" si="92"/>
        <v>306283.11165167025</v>
      </c>
      <c r="J477" s="168">
        <f t="shared" si="94"/>
        <v>305387.99670269969</v>
      </c>
      <c r="K477" s="94"/>
      <c r="L477" s="265">
        <f t="shared" si="93"/>
        <v>116715.8753079943</v>
      </c>
      <c r="M477" s="265">
        <f>$G477*NonHospFrac+theModel!$H477*NonHospFrac</f>
        <v>189567.23634367596</v>
      </c>
      <c r="N477" s="266">
        <f t="shared" si="95"/>
        <v>306283.11165167025</v>
      </c>
      <c r="O477" s="158"/>
      <c r="P477" s="265">
        <f t="shared" si="96"/>
        <v>116374.77218870378</v>
      </c>
      <c r="Q477" s="265">
        <f t="shared" si="97"/>
        <v>189565.67610364823</v>
      </c>
      <c r="R477" s="266">
        <f t="shared" si="98"/>
        <v>305940.44829235203</v>
      </c>
    </row>
    <row r="478" spans="1:18" x14ac:dyDescent="0.25">
      <c r="A478" s="81">
        <v>447</v>
      </c>
      <c r="B478" s="93">
        <f t="shared" si="87"/>
        <v>9.9332239269942635E-5</v>
      </c>
      <c r="C478" s="178">
        <f t="shared" si="88"/>
        <v>9.9108162845469477E-5</v>
      </c>
      <c r="D478" s="165">
        <f t="shared" si="89"/>
        <v>2.2558277767625785E-3</v>
      </c>
      <c r="E478" s="166">
        <f t="shared" si="99"/>
        <v>24.286169110187817</v>
      </c>
      <c r="F478" s="167">
        <f t="shared" si="100"/>
        <v>1.0106108439896382</v>
      </c>
      <c r="G478" s="167">
        <f t="shared" si="90"/>
        <v>35120.771487612838</v>
      </c>
      <c r="H478" s="167">
        <f t="shared" si="91"/>
        <v>271241.84163997771</v>
      </c>
      <c r="I478" s="168">
        <f t="shared" si="92"/>
        <v>306362.61312759056</v>
      </c>
      <c r="J478" s="168">
        <f t="shared" si="94"/>
        <v>305466.06270210847</v>
      </c>
      <c r="K478" s="94"/>
      <c r="L478" s="265">
        <f t="shared" si="93"/>
        <v>116746.17108336459</v>
      </c>
      <c r="M478" s="265">
        <f>$G478*NonHospFrac+theModel!$H478*NonHospFrac</f>
        <v>189616.44204422593</v>
      </c>
      <c r="N478" s="266">
        <f t="shared" si="95"/>
        <v>306362.61312759051</v>
      </c>
      <c r="O478" s="158"/>
      <c r="P478" s="265">
        <f t="shared" si="96"/>
        <v>116404.52094436859</v>
      </c>
      <c r="Q478" s="265">
        <f t="shared" si="97"/>
        <v>189614.88180399896</v>
      </c>
      <c r="R478" s="266">
        <f t="shared" si="98"/>
        <v>306019.40274836752</v>
      </c>
    </row>
    <row r="479" spans="1:18" x14ac:dyDescent="0.25">
      <c r="A479" s="81">
        <v>448</v>
      </c>
      <c r="B479" s="93">
        <f t="shared" ref="B479:B542" si="101">Constant*EXP(PowerTerm*(A479)/7)</f>
        <v>9.7476667420622675E-5</v>
      </c>
      <c r="C479" s="178">
        <f t="shared" ref="C479:C542" si="102">(1-theFloor)*B479</f>
        <v>9.7256776846668989E-5</v>
      </c>
      <c r="D479" s="165">
        <f t="shared" ref="D479:D542" si="103">theFloor</f>
        <v>2.2558277767625785E-3</v>
      </c>
      <c r="E479" s="166">
        <f t="shared" si="99"/>
        <v>24.286266366964664</v>
      </c>
      <c r="F479" s="167">
        <f t="shared" si="100"/>
        <v>1.0128666717664008</v>
      </c>
      <c r="G479" s="167">
        <f t="shared" ref="G479:G542" si="104">$B$22*F479*totInfected/365.25</f>
        <v>35199.16606682627</v>
      </c>
      <c r="H479" s="167">
        <f t="shared" ref="H479:H542" si="105">lostQALYs_Injured*E479*totInfected/365.25</f>
        <v>271242.9278593458</v>
      </c>
      <c r="I479" s="168">
        <f t="shared" ref="I479:I542" si="106">H479+G479</f>
        <v>306442.09392617206</v>
      </c>
      <c r="J479" s="168">
        <f t="shared" si="94"/>
        <v>305544.10521623172</v>
      </c>
      <c r="K479" s="94"/>
      <c r="L479" s="265">
        <f t="shared" ref="L479:L542" si="107">$G479*HospFrac+$H479*HospFrac</f>
        <v>116776.45897918293</v>
      </c>
      <c r="M479" s="265">
        <f>$G479*NonHospFrac+theModel!$H479*NonHospFrac</f>
        <v>189665.63494698913</v>
      </c>
      <c r="N479" s="266">
        <f t="shared" si="95"/>
        <v>306442.09392617206</v>
      </c>
      <c r="O479" s="158"/>
      <c r="P479" s="265">
        <f t="shared" si="96"/>
        <v>116434.26075045197</v>
      </c>
      <c r="Q479" s="265">
        <f t="shared" si="97"/>
        <v>189664.07470656669</v>
      </c>
      <c r="R479" s="266">
        <f t="shared" si="98"/>
        <v>306098.33545701869</v>
      </c>
    </row>
    <row r="480" spans="1:18" x14ac:dyDescent="0.25">
      <c r="A480" s="81">
        <v>449</v>
      </c>
      <c r="B480" s="93">
        <f t="shared" si="101"/>
        <v>9.565575850564602E-5</v>
      </c>
      <c r="C480" s="178">
        <f t="shared" si="102"/>
        <v>9.543997558860169E-5</v>
      </c>
      <c r="D480" s="165">
        <f t="shared" si="103"/>
        <v>2.2558277767625785E-3</v>
      </c>
      <c r="E480" s="166">
        <f t="shared" si="99"/>
        <v>24.286361806940253</v>
      </c>
      <c r="F480" s="167">
        <f t="shared" si="100"/>
        <v>1.0151224995431634</v>
      </c>
      <c r="G480" s="167">
        <f t="shared" si="104"/>
        <v>35277.560646039688</v>
      </c>
      <c r="H480" s="167">
        <f t="shared" si="105"/>
        <v>271243.99378763721</v>
      </c>
      <c r="I480" s="168">
        <f t="shared" si="106"/>
        <v>306521.55443367688</v>
      </c>
      <c r="J480" s="168">
        <f t="shared" ref="J480:J543" si="108">J479+(I480-I479)/(1+discountDaily)^A480</f>
        <v>305622.12462611118</v>
      </c>
      <c r="K480" s="94"/>
      <c r="L480" s="265">
        <f t="shared" si="107"/>
        <v>116806.73914264291</v>
      </c>
      <c r="M480" s="265">
        <f>$G480*NonHospFrac+theModel!$H480*NonHospFrac</f>
        <v>189714.81529103397</v>
      </c>
      <c r="N480" s="266">
        <f t="shared" ref="N480:N543" si="109">L480+M480</f>
        <v>306521.55443367688</v>
      </c>
      <c r="O480" s="158"/>
      <c r="P480" s="265">
        <f t="shared" ref="P480:P543" si="110">P479+(L480-L479)/(1+discountDaily)^A480</f>
        <v>116463.99175215817</v>
      </c>
      <c r="Q480" s="265">
        <f t="shared" ref="Q480:Q543" si="111">Q479+(M480-M479)/(1+discountDaily)^B480</f>
        <v>189713.25505041977</v>
      </c>
      <c r="R480" s="266">
        <f t="shared" ref="R480:R543" si="112">P480+Q480</f>
        <v>306177.24680257792</v>
      </c>
    </row>
    <row r="481" spans="1:18" x14ac:dyDescent="0.25">
      <c r="A481" s="81">
        <v>450</v>
      </c>
      <c r="B481" s="93">
        <f t="shared" si="101"/>
        <v>9.3868865005479533E-5</v>
      </c>
      <c r="C481" s="178">
        <f t="shared" si="102"/>
        <v>9.3657113012427E-5</v>
      </c>
      <c r="D481" s="165">
        <f t="shared" si="103"/>
        <v>2.2558277767625785E-3</v>
      </c>
      <c r="E481" s="166">
        <f t="shared" ref="E481:E544" si="113">C481+E480</f>
        <v>24.286455464053265</v>
      </c>
      <c r="F481" s="167">
        <f t="shared" ref="F481:F544" si="114">D481+F480</f>
        <v>1.0173783273199259</v>
      </c>
      <c r="G481" s="167">
        <f t="shared" si="104"/>
        <v>35355.955225253107</v>
      </c>
      <c r="H481" s="167">
        <f t="shared" si="105"/>
        <v>271245.0398038986</v>
      </c>
      <c r="I481" s="168">
        <f t="shared" si="106"/>
        <v>306600.99502915173</v>
      </c>
      <c r="J481" s="168">
        <f t="shared" si="108"/>
        <v>305700.1213056579</v>
      </c>
      <c r="K481" s="94"/>
      <c r="L481" s="265">
        <f t="shared" si="107"/>
        <v>116837.01171818856</v>
      </c>
      <c r="M481" s="265">
        <f>$G481*NonHospFrac+theModel!$H481*NonHospFrac</f>
        <v>189763.98331096314</v>
      </c>
      <c r="N481" s="266">
        <f t="shared" si="109"/>
        <v>306600.99502915167</v>
      </c>
      <c r="O481" s="158"/>
      <c r="P481" s="265">
        <f t="shared" si="110"/>
        <v>116493.71409197417</v>
      </c>
      <c r="Q481" s="265">
        <f t="shared" si="111"/>
        <v>189762.42307016082</v>
      </c>
      <c r="R481" s="266">
        <f t="shared" si="112"/>
        <v>306256.13716213498</v>
      </c>
    </row>
    <row r="482" spans="1:18" x14ac:dyDescent="0.25">
      <c r="A482" s="81">
        <v>451</v>
      </c>
      <c r="B482" s="93">
        <f t="shared" si="101"/>
        <v>9.2115351496552657E-5</v>
      </c>
      <c r="C482" s="178">
        <f t="shared" si="102"/>
        <v>9.1907555127980489E-5</v>
      </c>
      <c r="D482" s="165">
        <f t="shared" si="103"/>
        <v>2.2558277767625785E-3</v>
      </c>
      <c r="E482" s="166">
        <f t="shared" si="113"/>
        <v>24.286547371608393</v>
      </c>
      <c r="F482" s="167">
        <f t="shared" si="114"/>
        <v>1.0196341550966885</v>
      </c>
      <c r="G482" s="167">
        <f t="shared" si="104"/>
        <v>35434.349804466525</v>
      </c>
      <c r="H482" s="167">
        <f t="shared" si="105"/>
        <v>271246.06628009584</v>
      </c>
      <c r="I482" s="168">
        <f t="shared" si="106"/>
        <v>306680.41608456237</v>
      </c>
      <c r="J482" s="168">
        <f t="shared" si="108"/>
        <v>305778.09562178532</v>
      </c>
      <c r="K482" s="94"/>
      <c r="L482" s="265">
        <f t="shared" si="107"/>
        <v>116867.27684756559</v>
      </c>
      <c r="M482" s="265">
        <f>$G482*NonHospFrac+theModel!$H482*NonHospFrac</f>
        <v>189813.13923699677</v>
      </c>
      <c r="N482" s="266">
        <f t="shared" si="109"/>
        <v>306680.41608456237</v>
      </c>
      <c r="O482" s="158"/>
      <c r="P482" s="265">
        <f t="shared" si="110"/>
        <v>116523.42790972037</v>
      </c>
      <c r="Q482" s="265">
        <f t="shared" si="111"/>
        <v>189811.57899600986</v>
      </c>
      <c r="R482" s="266">
        <f t="shared" si="112"/>
        <v>306335.00690573023</v>
      </c>
    </row>
    <row r="483" spans="1:18" x14ac:dyDescent="0.25">
      <c r="A483" s="81">
        <v>452</v>
      </c>
      <c r="B483" s="93">
        <f t="shared" si="101"/>
        <v>9.039459442529897E-5</v>
      </c>
      <c r="C483" s="178">
        <f t="shared" si="102"/>
        <v>9.0190679788325188E-5</v>
      </c>
      <c r="D483" s="165">
        <f t="shared" si="103"/>
        <v>2.2558277767625785E-3</v>
      </c>
      <c r="E483" s="166">
        <f t="shared" si="113"/>
        <v>24.286637562288181</v>
      </c>
      <c r="F483" s="167">
        <f t="shared" si="114"/>
        <v>1.0218899828734511</v>
      </c>
      <c r="G483" s="167">
        <f t="shared" si="104"/>
        <v>35512.744383679943</v>
      </c>
      <c r="H483" s="167">
        <f t="shared" si="105"/>
        <v>271247.07358124631</v>
      </c>
      <c r="I483" s="168">
        <f t="shared" si="106"/>
        <v>306759.81796492625</v>
      </c>
      <c r="J483" s="168">
        <f t="shared" si="108"/>
        <v>305856.04793454072</v>
      </c>
      <c r="K483" s="94"/>
      <c r="L483" s="265">
        <f t="shared" si="107"/>
        <v>116897.53466987188</v>
      </c>
      <c r="M483" s="265">
        <f>$G483*NonHospFrac+theModel!$H483*NonHospFrac</f>
        <v>189862.28329505437</v>
      </c>
      <c r="N483" s="266">
        <f t="shared" si="109"/>
        <v>306759.81796492625</v>
      </c>
      <c r="O483" s="158"/>
      <c r="P483" s="265">
        <f t="shared" si="110"/>
        <v>116553.13334260063</v>
      </c>
      <c r="Q483" s="265">
        <f t="shared" si="111"/>
        <v>189860.72305388638</v>
      </c>
      <c r="R483" s="266">
        <f t="shared" si="112"/>
        <v>306413.85639648698</v>
      </c>
    </row>
    <row r="484" spans="1:18" x14ac:dyDescent="0.25">
      <c r="A484" s="81">
        <v>453</v>
      </c>
      <c r="B484" s="93">
        <f t="shared" si="101"/>
        <v>8.8705981886418552E-5</v>
      </c>
      <c r="C484" s="178">
        <f t="shared" si="102"/>
        <v>8.8505876468514174E-5</v>
      </c>
      <c r="D484" s="165">
        <f t="shared" si="103"/>
        <v>2.2558277767625785E-3</v>
      </c>
      <c r="E484" s="166">
        <f t="shared" si="113"/>
        <v>24.286726068164651</v>
      </c>
      <c r="F484" s="167">
        <f t="shared" si="114"/>
        <v>1.0241458106502137</v>
      </c>
      <c r="G484" s="167">
        <f t="shared" si="104"/>
        <v>35591.138962893376</v>
      </c>
      <c r="H484" s="167">
        <f t="shared" si="105"/>
        <v>271248.06206554861</v>
      </c>
      <c r="I484" s="168">
        <f t="shared" si="106"/>
        <v>306839.20102844201</v>
      </c>
      <c r="J484" s="168">
        <f t="shared" si="108"/>
        <v>305933.97859723325</v>
      </c>
      <c r="K484" s="94"/>
      <c r="L484" s="265">
        <f t="shared" si="107"/>
        <v>116927.78532160682</v>
      </c>
      <c r="M484" s="265">
        <f>$G484*NonHospFrac+theModel!$H484*NonHospFrac</f>
        <v>189911.41570683513</v>
      </c>
      <c r="N484" s="266">
        <f t="shared" si="109"/>
        <v>306839.20102844195</v>
      </c>
      <c r="O484" s="158"/>
      <c r="P484" s="265">
        <f t="shared" si="110"/>
        <v>116582.83052525115</v>
      </c>
      <c r="Q484" s="265">
        <f t="shared" si="111"/>
        <v>189909.8554654895</v>
      </c>
      <c r="R484" s="266">
        <f t="shared" si="112"/>
        <v>306492.68599074066</v>
      </c>
    </row>
    <row r="485" spans="1:18" x14ac:dyDescent="0.25">
      <c r="A485" s="81">
        <v>454</v>
      </c>
      <c r="B485" s="93">
        <f t="shared" si="101"/>
        <v>8.7048913405283969E-5</v>
      </c>
      <c r="C485" s="178">
        <f t="shared" si="102"/>
        <v>8.6852546048487325E-5</v>
      </c>
      <c r="D485" s="165">
        <f t="shared" si="103"/>
        <v>2.2558277767625785E-3</v>
      </c>
      <c r="E485" s="166">
        <f t="shared" si="113"/>
        <v>24.286812920710698</v>
      </c>
      <c r="F485" s="167">
        <f t="shared" si="114"/>
        <v>1.0264016384269763</v>
      </c>
      <c r="G485" s="167">
        <f t="shared" si="104"/>
        <v>35669.533542106794</v>
      </c>
      <c r="H485" s="167">
        <f t="shared" si="105"/>
        <v>271249.03208451025</v>
      </c>
      <c r="I485" s="168">
        <f t="shared" si="106"/>
        <v>306918.56562661706</v>
      </c>
      <c r="J485" s="168">
        <f t="shared" si="108"/>
        <v>306011.88795656059</v>
      </c>
      <c r="K485" s="94"/>
      <c r="L485" s="265">
        <f t="shared" si="107"/>
        <v>116958.02893672003</v>
      </c>
      <c r="M485" s="265">
        <f>$G485*NonHospFrac+theModel!$H485*NonHospFrac</f>
        <v>189960.53668989701</v>
      </c>
      <c r="N485" s="266">
        <f t="shared" si="109"/>
        <v>306918.56562661706</v>
      </c>
      <c r="O485" s="158"/>
      <c r="P485" s="265">
        <f t="shared" si="110"/>
        <v>116612.51958978866</v>
      </c>
      <c r="Q485" s="265">
        <f t="shared" si="111"/>
        <v>189958.97644837707</v>
      </c>
      <c r="R485" s="266">
        <f t="shared" si="112"/>
        <v>306571.49603816576</v>
      </c>
    </row>
    <row r="486" spans="1:18" x14ac:dyDescent="0.25">
      <c r="A486" s="81">
        <v>455</v>
      </c>
      <c r="B486" s="93">
        <f t="shared" si="101"/>
        <v>8.5422799724409616E-5</v>
      </c>
      <c r="C486" s="178">
        <f t="shared" si="102"/>
        <v>8.5230100600022462E-5</v>
      </c>
      <c r="D486" s="165">
        <f t="shared" si="103"/>
        <v>2.2558277767625785E-3</v>
      </c>
      <c r="E486" s="166">
        <f t="shared" si="113"/>
        <v>24.286898150811297</v>
      </c>
      <c r="F486" s="167">
        <f t="shared" si="114"/>
        <v>1.0286574662037389</v>
      </c>
      <c r="G486" s="167">
        <f t="shared" si="104"/>
        <v>35747.928121320212</v>
      </c>
      <c r="H486" s="167">
        <f t="shared" si="105"/>
        <v>271249.9839830721</v>
      </c>
      <c r="I486" s="168">
        <f t="shared" si="106"/>
        <v>306997.91210439231</v>
      </c>
      <c r="J486" s="168">
        <f t="shared" si="108"/>
        <v>306089.77635273215</v>
      </c>
      <c r="K486" s="94"/>
      <c r="L486" s="265">
        <f t="shared" si="107"/>
        <v>116988.26564665877</v>
      </c>
      <c r="M486" s="265">
        <f>$G486*NonHospFrac+theModel!$H486*NonHospFrac</f>
        <v>190009.64645773353</v>
      </c>
      <c r="N486" s="266">
        <f t="shared" si="109"/>
        <v>306997.91210439231</v>
      </c>
      <c r="O486" s="158"/>
      <c r="P486" s="265">
        <f t="shared" si="110"/>
        <v>116642.2006658574</v>
      </c>
      <c r="Q486" s="265">
        <f t="shared" si="111"/>
        <v>190008.08621604257</v>
      </c>
      <c r="R486" s="266">
        <f t="shared" si="112"/>
        <v>306650.28688189999</v>
      </c>
    </row>
    <row r="487" spans="1:18" x14ac:dyDescent="0.25">
      <c r="A487" s="81">
        <v>456</v>
      </c>
      <c r="B487" s="93">
        <f t="shared" si="101"/>
        <v>8.3827062593909936E-5</v>
      </c>
      <c r="C487" s="178">
        <f t="shared" si="102"/>
        <v>8.3637963177666177E-5</v>
      </c>
      <c r="D487" s="165">
        <f t="shared" si="103"/>
        <v>2.2558277767625785E-3</v>
      </c>
      <c r="E487" s="166">
        <f t="shared" si="113"/>
        <v>24.286981788774476</v>
      </c>
      <c r="F487" s="167">
        <f t="shared" si="114"/>
        <v>1.0309132939805015</v>
      </c>
      <c r="G487" s="167">
        <f t="shared" si="104"/>
        <v>35826.32270053363</v>
      </c>
      <c r="H487" s="167">
        <f t="shared" si="105"/>
        <v>271250.91809973167</v>
      </c>
      <c r="I487" s="168">
        <f t="shared" si="106"/>
        <v>307077.24080026528</v>
      </c>
      <c r="J487" s="168">
        <f t="shared" si="108"/>
        <v>306167.64411959122</v>
      </c>
      <c r="K487" s="94"/>
      <c r="L487" s="265">
        <f t="shared" si="107"/>
        <v>117018.49558041492</v>
      </c>
      <c r="M487" s="265">
        <f>$G487*NonHospFrac+theModel!$H487*NonHospFrac</f>
        <v>190058.74521985039</v>
      </c>
      <c r="N487" s="266">
        <f t="shared" si="109"/>
        <v>307077.24080026534</v>
      </c>
      <c r="O487" s="158"/>
      <c r="P487" s="265">
        <f t="shared" si="110"/>
        <v>116671.87388067564</v>
      </c>
      <c r="Q487" s="265">
        <f t="shared" si="111"/>
        <v>190057.18497799165</v>
      </c>
      <c r="R487" s="266">
        <f t="shared" si="112"/>
        <v>306729.05885866727</v>
      </c>
    </row>
    <row r="488" spans="1:18" x14ac:dyDescent="0.25">
      <c r="A488" s="81">
        <v>457</v>
      </c>
      <c r="B488" s="93">
        <f t="shared" si="101"/>
        <v>8.2261134565873178E-5</v>
      </c>
      <c r="C488" s="178">
        <f t="shared" si="102"/>
        <v>8.2075567613571477E-5</v>
      </c>
      <c r="D488" s="165">
        <f t="shared" si="103"/>
        <v>2.2558277767625785E-3</v>
      </c>
      <c r="E488" s="166">
        <f t="shared" si="113"/>
        <v>24.287063864342091</v>
      </c>
      <c r="F488" s="167">
        <f t="shared" si="114"/>
        <v>1.0331691217572641</v>
      </c>
      <c r="G488" s="167">
        <f t="shared" si="104"/>
        <v>35904.717279747056</v>
      </c>
      <c r="H488" s="167">
        <f t="shared" si="105"/>
        <v>271251.83476666309</v>
      </c>
      <c r="I488" s="168">
        <f t="shared" si="106"/>
        <v>307156.55204641016</v>
      </c>
      <c r="J488" s="168">
        <f t="shared" si="108"/>
        <v>306245.49158473371</v>
      </c>
      <c r="K488" s="94"/>
      <c r="L488" s="265">
        <f t="shared" si="107"/>
        <v>117048.71886457069</v>
      </c>
      <c r="M488" s="265">
        <f>$G488*NonHospFrac+theModel!$H488*NonHospFrac</f>
        <v>190107.83318183944</v>
      </c>
      <c r="N488" s="266">
        <f t="shared" si="109"/>
        <v>307156.55204641016</v>
      </c>
      <c r="O488" s="158"/>
      <c r="P488" s="265">
        <f t="shared" si="110"/>
        <v>116701.53935908094</v>
      </c>
      <c r="Q488" s="265">
        <f t="shared" si="111"/>
        <v>190106.27293981609</v>
      </c>
      <c r="R488" s="266">
        <f t="shared" si="112"/>
        <v>306807.81229889701</v>
      </c>
    </row>
    <row r="489" spans="1:18" x14ac:dyDescent="0.25">
      <c r="A489" s="81">
        <v>458</v>
      </c>
      <c r="B489" s="93">
        <f t="shared" si="101"/>
        <v>8.0724458792575228E-5</v>
      </c>
      <c r="C489" s="178">
        <f t="shared" si="102"/>
        <v>8.0542358316166806E-5</v>
      </c>
      <c r="D489" s="165">
        <f t="shared" si="103"/>
        <v>2.2558277767625785E-3</v>
      </c>
      <c r="E489" s="166">
        <f t="shared" si="113"/>
        <v>24.287144406700406</v>
      </c>
      <c r="F489" s="167">
        <f t="shared" si="114"/>
        <v>1.0354249495340266</v>
      </c>
      <c r="G489" s="167">
        <f t="shared" si="104"/>
        <v>35983.111858960481</v>
      </c>
      <c r="H489" s="167">
        <f t="shared" si="105"/>
        <v>271252.73430983513</v>
      </c>
      <c r="I489" s="168">
        <f t="shared" si="106"/>
        <v>307235.8461687956</v>
      </c>
      <c r="J489" s="168">
        <f t="shared" si="108"/>
        <v>306323.31906962476</v>
      </c>
      <c r="K489" s="94"/>
      <c r="L489" s="265">
        <f t="shared" si="107"/>
        <v>117078.9356233436</v>
      </c>
      <c r="M489" s="265">
        <f>$G489*NonHospFrac+theModel!$H489*NonHospFrac</f>
        <v>190156.91054545197</v>
      </c>
      <c r="N489" s="266">
        <f t="shared" si="109"/>
        <v>307235.8461687956</v>
      </c>
      <c r="O489" s="158"/>
      <c r="P489" s="265">
        <f t="shared" si="110"/>
        <v>116731.19722357465</v>
      </c>
      <c r="Q489" s="265">
        <f t="shared" si="111"/>
        <v>190155.35030326713</v>
      </c>
      <c r="R489" s="266">
        <f t="shared" si="112"/>
        <v>306886.54752684175</v>
      </c>
    </row>
    <row r="490" spans="1:18" x14ac:dyDescent="0.25">
      <c r="A490" s="81">
        <v>459</v>
      </c>
      <c r="B490" s="93">
        <f t="shared" si="101"/>
        <v>7.9216488828462905E-5</v>
      </c>
      <c r="C490" s="178">
        <f t="shared" si="102"/>
        <v>7.9037790072586058E-5</v>
      </c>
      <c r="D490" s="165">
        <f t="shared" si="103"/>
        <v>2.2558277767625785E-3</v>
      </c>
      <c r="E490" s="166">
        <f t="shared" si="113"/>
        <v>24.287223444490479</v>
      </c>
      <c r="F490" s="167">
        <f t="shared" si="114"/>
        <v>1.0376807773107892</v>
      </c>
      <c r="G490" s="167">
        <f t="shared" si="104"/>
        <v>36061.506438173899</v>
      </c>
      <c r="H490" s="167">
        <f t="shared" si="105"/>
        <v>271253.6170491277</v>
      </c>
      <c r="I490" s="168">
        <f t="shared" si="106"/>
        <v>307315.12348730158</v>
      </c>
      <c r="J490" s="168">
        <f t="shared" si="108"/>
        <v>306401.12688971456</v>
      </c>
      <c r="K490" s="94"/>
      <c r="L490" s="265">
        <f t="shared" si="107"/>
        <v>117109.14597863091</v>
      </c>
      <c r="M490" s="265">
        <f>$G490*NonHospFrac+theModel!$H490*NonHospFrac</f>
        <v>190205.97750867065</v>
      </c>
      <c r="N490" s="266">
        <f t="shared" si="109"/>
        <v>307315.12348730158</v>
      </c>
      <c r="O490" s="158"/>
      <c r="P490" s="265">
        <f t="shared" si="110"/>
        <v>116760.84759436597</v>
      </c>
      <c r="Q490" s="265">
        <f t="shared" si="111"/>
        <v>190204.41726632736</v>
      </c>
      <c r="R490" s="266">
        <f t="shared" si="112"/>
        <v>306965.26486069337</v>
      </c>
    </row>
    <row r="491" spans="1:18" x14ac:dyDescent="0.25">
      <c r="A491" s="81">
        <v>460</v>
      </c>
      <c r="B491" s="93">
        <f t="shared" si="101"/>
        <v>7.7736688435836904E-5</v>
      </c>
      <c r="C491" s="178">
        <f t="shared" si="102"/>
        <v>7.756132785478981E-5</v>
      </c>
      <c r="D491" s="165">
        <f t="shared" si="103"/>
        <v>2.2558277767625785E-3</v>
      </c>
      <c r="E491" s="166">
        <f t="shared" si="113"/>
        <v>24.287301005818335</v>
      </c>
      <c r="F491" s="167">
        <f t="shared" si="114"/>
        <v>1.0399366050875518</v>
      </c>
      <c r="G491" s="167">
        <f t="shared" si="104"/>
        <v>36139.901017387318</v>
      </c>
      <c r="H491" s="167">
        <f t="shared" si="105"/>
        <v>271254.48329844483</v>
      </c>
      <c r="I491" s="168">
        <f t="shared" si="106"/>
        <v>307394.38431583217</v>
      </c>
      <c r="J491" s="168">
        <f t="shared" si="108"/>
        <v>306478.91535454983</v>
      </c>
      <c r="K491" s="94"/>
      <c r="L491" s="265">
        <f t="shared" si="107"/>
        <v>117139.35005005258</v>
      </c>
      <c r="M491" s="265">
        <f>$G491*NonHospFrac+theModel!$H491*NonHospFrac</f>
        <v>190255.03426577954</v>
      </c>
      <c r="N491" s="266">
        <f t="shared" si="109"/>
        <v>307394.38431583211</v>
      </c>
      <c r="O491" s="158"/>
      <c r="P491" s="265">
        <f t="shared" si="110"/>
        <v>116790.4905894144</v>
      </c>
      <c r="Q491" s="265">
        <f t="shared" si="111"/>
        <v>190253.47402328081</v>
      </c>
      <c r="R491" s="266">
        <f t="shared" si="112"/>
        <v>307043.96461269521</v>
      </c>
    </row>
    <row r="492" spans="1:18" x14ac:dyDescent="0.25">
      <c r="A492" s="81">
        <v>461</v>
      </c>
      <c r="B492" s="93">
        <f t="shared" si="101"/>
        <v>7.6284531394164772E-5</v>
      </c>
      <c r="C492" s="178">
        <f t="shared" si="102"/>
        <v>7.6112446629308494E-5</v>
      </c>
      <c r="D492" s="165">
        <f t="shared" si="103"/>
        <v>2.2558277767625785E-3</v>
      </c>
      <c r="E492" s="166">
        <f t="shared" si="113"/>
        <v>24.287377118264963</v>
      </c>
      <c r="F492" s="167">
        <f t="shared" si="114"/>
        <v>1.0421924328643144</v>
      </c>
      <c r="G492" s="167">
        <f t="shared" si="104"/>
        <v>36218.29559660075</v>
      </c>
      <c r="H492" s="167">
        <f t="shared" si="105"/>
        <v>271255.33336582693</v>
      </c>
      <c r="I492" s="168">
        <f t="shared" si="106"/>
        <v>307473.62896242767</v>
      </c>
      <c r="J492" s="168">
        <f t="shared" si="108"/>
        <v>306556.68476788502</v>
      </c>
      <c r="K492" s="94"/>
      <c r="L492" s="265">
        <f t="shared" si="107"/>
        <v>117169.54795499417</v>
      </c>
      <c r="M492" s="265">
        <f>$G492*NonHospFrac+theModel!$H492*NonHospFrac</f>
        <v>190304.08100743347</v>
      </c>
      <c r="N492" s="266">
        <f t="shared" si="109"/>
        <v>307473.62896242761</v>
      </c>
      <c r="O492" s="158"/>
      <c r="P492" s="265">
        <f t="shared" si="110"/>
        <v>116820.12632447226</v>
      </c>
      <c r="Q492" s="265">
        <f t="shared" si="111"/>
        <v>190302.52076478224</v>
      </c>
      <c r="R492" s="266">
        <f t="shared" si="112"/>
        <v>307122.64708925452</v>
      </c>
    </row>
    <row r="493" spans="1:18" x14ac:dyDescent="0.25">
      <c r="A493" s="81">
        <v>462</v>
      </c>
      <c r="B493" s="93">
        <f t="shared" si="101"/>
        <v>7.4859501312955174E-5</v>
      </c>
      <c r="C493" s="178">
        <f t="shared" si="102"/>
        <v>7.4690631170538813E-5</v>
      </c>
      <c r="D493" s="165">
        <f t="shared" si="103"/>
        <v>2.2558277767625785E-3</v>
      </c>
      <c r="E493" s="166">
        <f t="shared" si="113"/>
        <v>24.287451808896133</v>
      </c>
      <c r="F493" s="167">
        <f t="shared" si="114"/>
        <v>1.044448260641077</v>
      </c>
      <c r="G493" s="167">
        <f t="shared" si="104"/>
        <v>36296.690175814168</v>
      </c>
      <c r="H493" s="167">
        <f t="shared" si="105"/>
        <v>271256.16755355982</v>
      </c>
      <c r="I493" s="168">
        <f t="shared" si="106"/>
        <v>307552.85772937397</v>
      </c>
      <c r="J493" s="168">
        <f t="shared" si="108"/>
        <v>306634.43542779039</v>
      </c>
      <c r="K493" s="94"/>
      <c r="L493" s="265">
        <f t="shared" si="107"/>
        <v>117199.73980864827</v>
      </c>
      <c r="M493" s="265">
        <f>$G493*NonHospFrac+theModel!$H493*NonHospFrac</f>
        <v>190353.11792072569</v>
      </c>
      <c r="N493" s="266">
        <f t="shared" si="109"/>
        <v>307552.85772937397</v>
      </c>
      <c r="O493" s="158"/>
      <c r="P493" s="265">
        <f t="shared" si="110"/>
        <v>116849.75491312573</v>
      </c>
      <c r="Q493" s="265">
        <f t="shared" si="111"/>
        <v>190351.55767792484</v>
      </c>
      <c r="R493" s="266">
        <f t="shared" si="112"/>
        <v>307201.31259105058</v>
      </c>
    </row>
    <row r="494" spans="1:18" x14ac:dyDescent="0.25">
      <c r="A494" s="81">
        <v>463</v>
      </c>
      <c r="B494" s="93">
        <f t="shared" si="101"/>
        <v>7.3461091448127967E-5</v>
      </c>
      <c r="C494" s="178">
        <f t="shared" si="102"/>
        <v>7.3295375877527978E-5</v>
      </c>
      <c r="D494" s="165">
        <f t="shared" si="103"/>
        <v>2.2558277767625785E-3</v>
      </c>
      <c r="E494" s="166">
        <f t="shared" si="113"/>
        <v>24.28752510427201</v>
      </c>
      <c r="F494" s="167">
        <f t="shared" si="114"/>
        <v>1.0467040884178396</v>
      </c>
      <c r="G494" s="167">
        <f t="shared" si="104"/>
        <v>36375.084755027587</v>
      </c>
      <c r="H494" s="167">
        <f t="shared" si="105"/>
        <v>271256.98615828279</v>
      </c>
      <c r="I494" s="168">
        <f t="shared" si="106"/>
        <v>307632.0709133104</v>
      </c>
      <c r="J494" s="168">
        <f t="shared" si="108"/>
        <v>306712.16762675886</v>
      </c>
      <c r="K494" s="94"/>
      <c r="L494" s="265">
        <f t="shared" si="107"/>
        <v>117229.92572405581</v>
      </c>
      <c r="M494" s="265">
        <f>$G494*NonHospFrac+theModel!$H494*NonHospFrac</f>
        <v>190402.14518925454</v>
      </c>
      <c r="N494" s="266">
        <f t="shared" si="109"/>
        <v>307632.07091331034</v>
      </c>
      <c r="O494" s="158"/>
      <c r="P494" s="265">
        <f t="shared" si="110"/>
        <v>116879.37646683562</v>
      </c>
      <c r="Q494" s="265">
        <f t="shared" si="111"/>
        <v>190400.58494630689</v>
      </c>
      <c r="R494" s="266">
        <f t="shared" si="112"/>
        <v>307279.9614131425</v>
      </c>
    </row>
    <row r="495" spans="1:18" x14ac:dyDescent="0.25">
      <c r="A495" s="81">
        <v>464</v>
      </c>
      <c r="B495" s="93">
        <f t="shared" si="101"/>
        <v>7.2088804521815546E-5</v>
      </c>
      <c r="C495" s="178">
        <f t="shared" si="102"/>
        <v>7.1926184594181631E-5</v>
      </c>
      <c r="D495" s="165">
        <f t="shared" si="103"/>
        <v>2.2558277767625785E-3</v>
      </c>
      <c r="E495" s="166">
        <f t="shared" si="113"/>
        <v>24.287597030456606</v>
      </c>
      <c r="F495" s="167">
        <f t="shared" si="114"/>
        <v>1.0489599161946022</v>
      </c>
      <c r="G495" s="167">
        <f t="shared" si="104"/>
        <v>36453.479334241005</v>
      </c>
      <c r="H495" s="167">
        <f t="shared" si="105"/>
        <v>271257.78947109362</v>
      </c>
      <c r="I495" s="168">
        <f t="shared" si="106"/>
        <v>307711.26880533464</v>
      </c>
      <c r="J495" s="168">
        <f t="shared" si="108"/>
        <v>306789.8816518099</v>
      </c>
      <c r="K495" s="94"/>
      <c r="L495" s="265">
        <f t="shared" si="107"/>
        <v>117260.10581214591</v>
      </c>
      <c r="M495" s="265">
        <f>$G495*NonHospFrac+theModel!$H495*NonHospFrac</f>
        <v>190451.16299318871</v>
      </c>
      <c r="N495" s="266">
        <f t="shared" si="109"/>
        <v>307711.26880533464</v>
      </c>
      <c r="O495" s="158"/>
      <c r="P495" s="265">
        <f t="shared" si="110"/>
        <v>116908.99109497697</v>
      </c>
      <c r="Q495" s="265">
        <f t="shared" si="111"/>
        <v>190449.60275009702</v>
      </c>
      <c r="R495" s="266">
        <f t="shared" si="112"/>
        <v>307358.59384507401</v>
      </c>
    </row>
    <row r="496" spans="1:18" x14ac:dyDescent="0.25">
      <c r="A496" s="81">
        <v>465</v>
      </c>
      <c r="B496" s="93">
        <f t="shared" si="101"/>
        <v>7.0742152545529249E-5</v>
      </c>
      <c r="C496" s="178">
        <f t="shared" si="102"/>
        <v>7.0582570432829074E-5</v>
      </c>
      <c r="D496" s="165">
        <f t="shared" si="103"/>
        <v>2.2558277767625785E-3</v>
      </c>
      <c r="E496" s="166">
        <f t="shared" si="113"/>
        <v>24.28766761302704</v>
      </c>
      <c r="F496" s="167">
        <f t="shared" si="114"/>
        <v>1.0512157439713647</v>
      </c>
      <c r="G496" s="167">
        <f t="shared" si="104"/>
        <v>36531.873913454423</v>
      </c>
      <c r="H496" s="167">
        <f t="shared" si="105"/>
        <v>271258.57777765219</v>
      </c>
      <c r="I496" s="168">
        <f t="shared" si="106"/>
        <v>307790.4516911066</v>
      </c>
      <c r="J496" s="168">
        <f t="shared" si="108"/>
        <v>306867.57778459229</v>
      </c>
      <c r="K496" s="94"/>
      <c r="L496" s="265">
        <f t="shared" si="107"/>
        <v>117290.28018177552</v>
      </c>
      <c r="M496" s="265">
        <f>$G496*NonHospFrac+theModel!$H496*NonHospFrac</f>
        <v>190500.17150933106</v>
      </c>
      <c r="N496" s="266">
        <f t="shared" si="109"/>
        <v>307790.4516911066</v>
      </c>
      <c r="O496" s="158"/>
      <c r="P496" s="265">
        <f t="shared" si="110"/>
        <v>116938.59890487821</v>
      </c>
      <c r="Q496" s="265">
        <f t="shared" si="111"/>
        <v>190498.61126609804</v>
      </c>
      <c r="R496" s="266">
        <f t="shared" si="112"/>
        <v>307437.21017097624</v>
      </c>
    </row>
    <row r="497" spans="1:18" x14ac:dyDescent="0.25">
      <c r="A497" s="81">
        <v>466</v>
      </c>
      <c r="B497" s="93">
        <f t="shared" si="101"/>
        <v>6.9420656646629144E-5</v>
      </c>
      <c r="C497" s="178">
        <f t="shared" si="102"/>
        <v>6.9264055601084575E-5</v>
      </c>
      <c r="D497" s="165">
        <f t="shared" si="103"/>
        <v>2.2558277767625785E-3</v>
      </c>
      <c r="E497" s="166">
        <f t="shared" si="113"/>
        <v>24.28773687708264</v>
      </c>
      <c r="F497" s="167">
        <f t="shared" si="114"/>
        <v>1.0534715717481273</v>
      </c>
      <c r="G497" s="167">
        <f t="shared" si="104"/>
        <v>36610.268492667856</v>
      </c>
      <c r="H497" s="167">
        <f t="shared" si="105"/>
        <v>271259.35135828215</v>
      </c>
      <c r="I497" s="168">
        <f t="shared" si="106"/>
        <v>307869.61985095002</v>
      </c>
      <c r="J497" s="168">
        <f t="shared" si="108"/>
        <v>306945.25630148465</v>
      </c>
      <c r="K497" s="94"/>
      <c r="L497" s="265">
        <f t="shared" si="107"/>
        <v>117320.44893976815</v>
      </c>
      <c r="M497" s="265">
        <f>$G497*NonHospFrac+theModel!$H497*NonHospFrac</f>
        <v>190549.17091118183</v>
      </c>
      <c r="N497" s="266">
        <f t="shared" si="109"/>
        <v>307869.61985094997</v>
      </c>
      <c r="O497" s="158"/>
      <c r="P497" s="265">
        <f t="shared" si="110"/>
        <v>116968.20000185944</v>
      </c>
      <c r="Q497" s="265">
        <f t="shared" si="111"/>
        <v>190547.61066781016</v>
      </c>
      <c r="R497" s="266">
        <f t="shared" si="112"/>
        <v>307515.81066966959</v>
      </c>
    </row>
    <row r="498" spans="1:18" x14ac:dyDescent="0.25">
      <c r="A498" s="81">
        <v>467</v>
      </c>
      <c r="B498" s="93">
        <f t="shared" si="101"/>
        <v>6.8123846898036439E-5</v>
      </c>
      <c r="C498" s="178">
        <f t="shared" si="102"/>
        <v>6.7970171231943922E-5</v>
      </c>
      <c r="D498" s="165">
        <f t="shared" si="103"/>
        <v>2.2558277767625785E-3</v>
      </c>
      <c r="E498" s="166">
        <f t="shared" si="113"/>
        <v>24.287804847253874</v>
      </c>
      <c r="F498" s="167">
        <f t="shared" si="114"/>
        <v>1.0557273995248899</v>
      </c>
      <c r="G498" s="167">
        <f t="shared" si="104"/>
        <v>36688.663071881274</v>
      </c>
      <c r="H498" s="167">
        <f t="shared" si="105"/>
        <v>271260.11048807082</v>
      </c>
      <c r="I498" s="168">
        <f t="shared" si="106"/>
        <v>307948.7735599521</v>
      </c>
      <c r="J498" s="168">
        <f t="shared" si="108"/>
        <v>307022.91747369408</v>
      </c>
      <c r="K498" s="94"/>
      <c r="L498" s="265">
        <f t="shared" si="107"/>
        <v>117350.61219095177</v>
      </c>
      <c r="M498" s="265">
        <f>$G498*NonHospFrac+theModel!$H498*NonHospFrac</f>
        <v>190598.16136900033</v>
      </c>
      <c r="N498" s="266">
        <f t="shared" si="109"/>
        <v>307948.7735599521</v>
      </c>
      <c r="O498" s="158"/>
      <c r="P498" s="265">
        <f t="shared" si="110"/>
        <v>116997.79448927009</v>
      </c>
      <c r="Q498" s="265">
        <f t="shared" si="111"/>
        <v>190596.60112549263</v>
      </c>
      <c r="R498" s="266">
        <f t="shared" si="112"/>
        <v>307594.39561476273</v>
      </c>
    </row>
    <row r="499" spans="1:18" x14ac:dyDescent="0.25">
      <c r="A499" s="81">
        <v>468</v>
      </c>
      <c r="B499" s="93">
        <f t="shared" si="101"/>
        <v>6.6851262151126071E-5</v>
      </c>
      <c r="C499" s="178">
        <f t="shared" si="102"/>
        <v>6.6700457217053926E-5</v>
      </c>
      <c r="D499" s="165">
        <f t="shared" si="103"/>
        <v>2.2558277767625785E-3</v>
      </c>
      <c r="E499" s="166">
        <f t="shared" si="113"/>
        <v>24.287871547711092</v>
      </c>
      <c r="F499" s="167">
        <f t="shared" si="114"/>
        <v>1.0579832273016525</v>
      </c>
      <c r="G499" s="167">
        <f t="shared" si="104"/>
        <v>36767.057651094692</v>
      </c>
      <c r="H499" s="167">
        <f t="shared" si="105"/>
        <v>271260.85543696623</v>
      </c>
      <c r="I499" s="168">
        <f t="shared" si="106"/>
        <v>308027.91308806092</v>
      </c>
      <c r="J499" s="168">
        <f t="shared" si="108"/>
        <v>307100.56156735268</v>
      </c>
      <c r="K499" s="94"/>
      <c r="L499" s="265">
        <f t="shared" si="107"/>
        <v>117380.77003819603</v>
      </c>
      <c r="M499" s="265">
        <f>$G499*NonHospFrac+theModel!$H499*NonHospFrac</f>
        <v>190647.14304986488</v>
      </c>
      <c r="N499" s="266">
        <f t="shared" si="109"/>
        <v>308027.91308806092</v>
      </c>
      <c r="O499" s="158"/>
      <c r="P499" s="265">
        <f t="shared" si="110"/>
        <v>117027.3824685256</v>
      </c>
      <c r="Q499" s="265">
        <f t="shared" si="111"/>
        <v>190645.58280622371</v>
      </c>
      <c r="R499" s="266">
        <f t="shared" si="112"/>
        <v>307672.96527474932</v>
      </c>
    </row>
    <row r="500" spans="1:18" x14ac:dyDescent="0.25">
      <c r="A500" s="81">
        <v>469</v>
      </c>
      <c r="B500" s="93">
        <f t="shared" si="101"/>
        <v>6.5602449871740798E-5</v>
      </c>
      <c r="C500" s="178">
        <f t="shared" si="102"/>
        <v>6.5454462043096451E-5</v>
      </c>
      <c r="D500" s="165">
        <f t="shared" si="103"/>
        <v>2.2558277767625785E-3</v>
      </c>
      <c r="E500" s="166">
        <f t="shared" si="113"/>
        <v>24.287937002173134</v>
      </c>
      <c r="F500" s="167">
        <f t="shared" si="114"/>
        <v>1.0602390550784151</v>
      </c>
      <c r="G500" s="167">
        <f t="shared" si="104"/>
        <v>36845.45223030811</v>
      </c>
      <c r="H500" s="167">
        <f t="shared" si="105"/>
        <v>271261.58646987419</v>
      </c>
      <c r="I500" s="168">
        <f t="shared" si="106"/>
        <v>308107.03870018228</v>
      </c>
      <c r="J500" s="168">
        <f t="shared" si="108"/>
        <v>307178.18884361314</v>
      </c>
      <c r="K500" s="94"/>
      <c r="L500" s="265">
        <f t="shared" si="107"/>
        <v>117410.92258244904</v>
      </c>
      <c r="M500" s="265">
        <f>$G500*NonHospFrac+theModel!$H500*NonHospFrac</f>
        <v>190696.11611773324</v>
      </c>
      <c r="N500" s="266">
        <f t="shared" si="109"/>
        <v>308107.03870018228</v>
      </c>
      <c r="O500" s="158"/>
      <c r="P500" s="265">
        <f t="shared" si="110"/>
        <v>117056.9640391439</v>
      </c>
      <c r="Q500" s="265">
        <f t="shared" si="111"/>
        <v>190694.5558739611</v>
      </c>
      <c r="R500" s="266">
        <f t="shared" si="112"/>
        <v>307751.519913105</v>
      </c>
    </row>
    <row r="501" spans="1:18" x14ac:dyDescent="0.25">
      <c r="A501" s="81">
        <v>470</v>
      </c>
      <c r="B501" s="93">
        <f t="shared" si="101"/>
        <v>6.437696597926932E-5</v>
      </c>
      <c r="C501" s="178">
        <f t="shared" si="102"/>
        <v>6.4231742631229585E-5</v>
      </c>
      <c r="D501" s="165">
        <f t="shared" si="103"/>
        <v>2.2558277767625785E-3</v>
      </c>
      <c r="E501" s="166">
        <f t="shared" si="113"/>
        <v>24.288001233915764</v>
      </c>
      <c r="F501" s="167">
        <f t="shared" si="114"/>
        <v>1.0624948828551777</v>
      </c>
      <c r="G501" s="167">
        <f t="shared" si="104"/>
        <v>36923.846809521536</v>
      </c>
      <c r="H501" s="167">
        <f t="shared" si="105"/>
        <v>271262.30384675175</v>
      </c>
      <c r="I501" s="168">
        <f t="shared" si="106"/>
        <v>308186.1506562733</v>
      </c>
      <c r="J501" s="168">
        <f t="shared" si="108"/>
        <v>307255.79955874168</v>
      </c>
      <c r="K501" s="94"/>
      <c r="L501" s="265">
        <f t="shared" si="107"/>
        <v>117441.06992277314</v>
      </c>
      <c r="M501" s="265">
        <f>$G501*NonHospFrac+theModel!$H501*NonHospFrac</f>
        <v>190745.08073350013</v>
      </c>
      <c r="N501" s="266">
        <f t="shared" si="109"/>
        <v>308186.15065627324</v>
      </c>
      <c r="O501" s="158"/>
      <c r="P501" s="265">
        <f t="shared" si="110"/>
        <v>117086.53929878082</v>
      </c>
      <c r="Q501" s="265">
        <f t="shared" si="111"/>
        <v>190743.5204895995</v>
      </c>
      <c r="R501" s="266">
        <f t="shared" si="112"/>
        <v>307830.05978838028</v>
      </c>
    </row>
    <row r="502" spans="1:18" x14ac:dyDescent="0.25">
      <c r="A502" s="81">
        <v>471</v>
      </c>
      <c r="B502" s="93">
        <f t="shared" si="101"/>
        <v>6.317437468873028E-5</v>
      </c>
      <c r="C502" s="178">
        <f t="shared" si="102"/>
        <v>6.3031864179527837E-5</v>
      </c>
      <c r="D502" s="165">
        <f t="shared" si="103"/>
        <v>2.2558277767625785E-3</v>
      </c>
      <c r="E502" s="166">
        <f t="shared" si="113"/>
        <v>24.288064265779944</v>
      </c>
      <c r="F502" s="167">
        <f t="shared" si="114"/>
        <v>1.0647507106319403</v>
      </c>
      <c r="G502" s="167">
        <f t="shared" si="104"/>
        <v>37002.241388734961</v>
      </c>
      <c r="H502" s="167">
        <f t="shared" si="105"/>
        <v>271263.00782269967</v>
      </c>
      <c r="I502" s="168">
        <f t="shared" si="106"/>
        <v>308265.24921143462</v>
      </c>
      <c r="J502" s="168">
        <f t="shared" si="108"/>
        <v>307333.39396420901</v>
      </c>
      <c r="K502" s="94"/>
      <c r="L502" s="265">
        <f t="shared" si="107"/>
        <v>117471.21215638003</v>
      </c>
      <c r="M502" s="265">
        <f>$G502*NonHospFrac+theModel!$H502*NonHospFrac</f>
        <v>190794.03705505456</v>
      </c>
      <c r="N502" s="266">
        <f t="shared" si="109"/>
        <v>308265.24921143462</v>
      </c>
      <c r="O502" s="158"/>
      <c r="P502" s="265">
        <f t="shared" si="110"/>
        <v>117116.1083432648</v>
      </c>
      <c r="Q502" s="265">
        <f t="shared" si="111"/>
        <v>190792.47681102785</v>
      </c>
      <c r="R502" s="266">
        <f t="shared" si="112"/>
        <v>307908.58515429264</v>
      </c>
    </row>
    <row r="503" spans="1:18" x14ac:dyDescent="0.25">
      <c r="A503" s="81">
        <v>472</v>
      </c>
      <c r="B503" s="93">
        <f t="shared" si="101"/>
        <v>6.1994248355805962E-5</v>
      </c>
      <c r="C503" s="178">
        <f t="shared" si="102"/>
        <v>6.1854400008365415E-5</v>
      </c>
      <c r="D503" s="165">
        <f t="shared" si="103"/>
        <v>2.2558277767625785E-3</v>
      </c>
      <c r="E503" s="166">
        <f t="shared" si="113"/>
        <v>24.288126120179953</v>
      </c>
      <c r="F503" s="167">
        <f t="shared" si="114"/>
        <v>1.0670065384087029</v>
      </c>
      <c r="G503" s="167">
        <f t="shared" si="104"/>
        <v>37080.635967948379</v>
      </c>
      <c r="H503" s="167">
        <f t="shared" si="105"/>
        <v>271263.69864805369</v>
      </c>
      <c r="I503" s="168">
        <f t="shared" si="106"/>
        <v>308344.33461600204</v>
      </c>
      <c r="J503" s="168">
        <f t="shared" si="108"/>
        <v>307410.97230678116</v>
      </c>
      <c r="K503" s="94"/>
      <c r="L503" s="265">
        <f t="shared" si="107"/>
        <v>117501.34937866565</v>
      </c>
      <c r="M503" s="265">
        <f>$G503*NonHospFrac+theModel!$H503*NonHospFrac</f>
        <v>190842.9852373364</v>
      </c>
      <c r="N503" s="266">
        <f t="shared" si="109"/>
        <v>308344.33461600204</v>
      </c>
      <c r="O503" s="158"/>
      <c r="P503" s="265">
        <f t="shared" si="110"/>
        <v>117145.67126663146</v>
      </c>
      <c r="Q503" s="265">
        <f t="shared" si="111"/>
        <v>190841.424993186</v>
      </c>
      <c r="R503" s="266">
        <f t="shared" si="112"/>
        <v>307987.09625981748</v>
      </c>
    </row>
    <row r="504" spans="1:18" x14ac:dyDescent="0.25">
      <c r="A504" s="81">
        <v>473</v>
      </c>
      <c r="B504" s="93">
        <f t="shared" si="101"/>
        <v>6.0836167324770506E-5</v>
      </c>
      <c r="C504" s="178">
        <f t="shared" si="102"/>
        <v>6.0698931408687509E-5</v>
      </c>
      <c r="D504" s="165">
        <f t="shared" si="103"/>
        <v>2.2558277767625785E-3</v>
      </c>
      <c r="E504" s="166">
        <f t="shared" si="113"/>
        <v>24.288186819111363</v>
      </c>
      <c r="F504" s="167">
        <f t="shared" si="114"/>
        <v>1.0692623661854654</v>
      </c>
      <c r="G504" s="167">
        <f t="shared" si="104"/>
        <v>37159.030547161798</v>
      </c>
      <c r="H504" s="167">
        <f t="shared" si="105"/>
        <v>271264.37656847277</v>
      </c>
      <c r="I504" s="168">
        <f t="shared" si="106"/>
        <v>308423.40711563459</v>
      </c>
      <c r="J504" s="168">
        <f t="shared" si="108"/>
        <v>307488.53482860664</v>
      </c>
      <c r="K504" s="94"/>
      <c r="L504" s="265">
        <f t="shared" si="107"/>
        <v>117531.48168324369</v>
      </c>
      <c r="M504" s="265">
        <f>$G504*NonHospFrac+theModel!$H504*NonHospFrac</f>
        <v>190891.92543239085</v>
      </c>
      <c r="N504" s="266">
        <f t="shared" si="109"/>
        <v>308423.40711563453</v>
      </c>
      <c r="O504" s="158"/>
      <c r="P504" s="265">
        <f t="shared" si="110"/>
        <v>117175.2281611567</v>
      </c>
      <c r="Q504" s="265">
        <f t="shared" si="111"/>
        <v>190890.36518811909</v>
      </c>
      <c r="R504" s="266">
        <f t="shared" si="112"/>
        <v>308065.59334927576</v>
      </c>
    </row>
    <row r="505" spans="1:18" x14ac:dyDescent="0.25">
      <c r="A505" s="81">
        <v>474</v>
      </c>
      <c r="B505" s="93">
        <f t="shared" si="101"/>
        <v>5.9699719779260153E-5</v>
      </c>
      <c r="C505" s="178">
        <f t="shared" si="102"/>
        <v>5.9565047493117156E-5</v>
      </c>
      <c r="D505" s="165">
        <f t="shared" si="103"/>
        <v>2.2558277767625785E-3</v>
      </c>
      <c r="E505" s="166">
        <f t="shared" si="113"/>
        <v>24.288246384158857</v>
      </c>
      <c r="F505" s="167">
        <f t="shared" si="114"/>
        <v>1.071518193962228</v>
      </c>
      <c r="G505" s="167">
        <f t="shared" si="104"/>
        <v>37237.425126375223</v>
      </c>
      <c r="H505" s="167">
        <f t="shared" si="105"/>
        <v>271265.04182502703</v>
      </c>
      <c r="I505" s="168">
        <f t="shared" si="106"/>
        <v>308502.46695140225</v>
      </c>
      <c r="J505" s="168">
        <f t="shared" si="108"/>
        <v>307566.08176730317</v>
      </c>
      <c r="K505" s="94"/>
      <c r="L505" s="265">
        <f t="shared" si="107"/>
        <v>117561.6091619792</v>
      </c>
      <c r="M505" s="265">
        <f>$G505*NonHospFrac+theModel!$H505*NonHospFrac</f>
        <v>190940.85778942303</v>
      </c>
      <c r="N505" s="266">
        <f t="shared" si="109"/>
        <v>308502.46695140225</v>
      </c>
      <c r="O505" s="158"/>
      <c r="P505" s="265">
        <f t="shared" si="110"/>
        <v>117204.77911739002</v>
      </c>
      <c r="Q505" s="265">
        <f t="shared" si="111"/>
        <v>190939.2975450322</v>
      </c>
      <c r="R505" s="266">
        <f t="shared" si="112"/>
        <v>308144.07666242222</v>
      </c>
    </row>
    <row r="506" spans="1:18" x14ac:dyDescent="0.25">
      <c r="A506" s="81">
        <v>475</v>
      </c>
      <c r="B506" s="93">
        <f t="shared" si="101"/>
        <v>5.8584501595829881E-5</v>
      </c>
      <c r="C506" s="178">
        <f t="shared" si="102"/>
        <v>5.8452345049842216E-5</v>
      </c>
      <c r="D506" s="165">
        <f t="shared" si="103"/>
        <v>2.2558277767625785E-3</v>
      </c>
      <c r="E506" s="166">
        <f t="shared" si="113"/>
        <v>24.288304836503908</v>
      </c>
      <c r="F506" s="167">
        <f t="shared" si="114"/>
        <v>1.0737740217389906</v>
      </c>
      <c r="G506" s="167">
        <f t="shared" si="104"/>
        <v>37315.819705588649</v>
      </c>
      <c r="H506" s="167">
        <f t="shared" si="105"/>
        <v>271265.6946542834</v>
      </c>
      <c r="I506" s="168">
        <f t="shared" si="106"/>
        <v>308581.51435987203</v>
      </c>
      <c r="J506" s="168">
        <f t="shared" si="108"/>
        <v>307643.61335604283</v>
      </c>
      <c r="K506" s="94"/>
      <c r="L506" s="265">
        <f t="shared" si="107"/>
        <v>117591.73190502118</v>
      </c>
      <c r="M506" s="265">
        <f>$G506*NonHospFrac+theModel!$H506*NonHospFrac</f>
        <v>190989.78245485085</v>
      </c>
      <c r="N506" s="266">
        <f t="shared" si="109"/>
        <v>308581.51435987203</v>
      </c>
      <c r="O506" s="158"/>
      <c r="P506" s="265">
        <f t="shared" si="110"/>
        <v>117234.32422418671</v>
      </c>
      <c r="Q506" s="265">
        <f t="shared" si="111"/>
        <v>190988.2222103432</v>
      </c>
      <c r="R506" s="266">
        <f t="shared" si="112"/>
        <v>308222.54643452994</v>
      </c>
    </row>
    <row r="507" spans="1:18" x14ac:dyDescent="0.25">
      <c r="A507" s="81">
        <v>476</v>
      </c>
      <c r="B507" s="93">
        <f t="shared" si="101"/>
        <v>5.7490116200245959E-5</v>
      </c>
      <c r="C507" s="178">
        <f t="shared" si="102"/>
        <v>5.7360428399232138E-5</v>
      </c>
      <c r="D507" s="165">
        <f t="shared" si="103"/>
        <v>2.2558277767625785E-3</v>
      </c>
      <c r="E507" s="166">
        <f t="shared" si="113"/>
        <v>24.288362196932308</v>
      </c>
      <c r="F507" s="167">
        <f t="shared" si="114"/>
        <v>1.0760298495157532</v>
      </c>
      <c r="G507" s="167">
        <f t="shared" si="104"/>
        <v>37394.214284802067</v>
      </c>
      <c r="H507" s="167">
        <f t="shared" si="105"/>
        <v>271266.33528838941</v>
      </c>
      <c r="I507" s="168">
        <f t="shared" si="106"/>
        <v>308660.5495731915</v>
      </c>
      <c r="J507" s="168">
        <f t="shared" si="108"/>
        <v>307721.12982363481</v>
      </c>
      <c r="K507" s="94"/>
      <c r="L507" s="265">
        <f t="shared" si="107"/>
        <v>117621.85000083451</v>
      </c>
      <c r="M507" s="265">
        <f>$G507*NonHospFrac+theModel!$H507*NonHospFrac</f>
        <v>191038.69957235694</v>
      </c>
      <c r="N507" s="266">
        <f t="shared" si="109"/>
        <v>308660.54957319144</v>
      </c>
      <c r="O507" s="158"/>
      <c r="P507" s="265">
        <f t="shared" si="110"/>
        <v>117263.86356873949</v>
      </c>
      <c r="Q507" s="265">
        <f t="shared" si="111"/>
        <v>191037.13932773465</v>
      </c>
      <c r="R507" s="266">
        <f t="shared" si="112"/>
        <v>308301.00289647415</v>
      </c>
    </row>
    <row r="508" spans="1:18" x14ac:dyDescent="0.25">
      <c r="A508" s="81">
        <v>477</v>
      </c>
      <c r="B508" s="93">
        <f t="shared" si="101"/>
        <v>5.6416174426463761E-5</v>
      </c>
      <c r="C508" s="178">
        <f t="shared" si="102"/>
        <v>5.6288909253133859E-5</v>
      </c>
      <c r="D508" s="165">
        <f t="shared" si="103"/>
        <v>2.2558277767625785E-3</v>
      </c>
      <c r="E508" s="166">
        <f t="shared" si="113"/>
        <v>24.288418485841561</v>
      </c>
      <c r="F508" s="167">
        <f t="shared" si="114"/>
        <v>1.0782856772925158</v>
      </c>
      <c r="G508" s="167">
        <f t="shared" si="104"/>
        <v>37472.608864015485</v>
      </c>
      <c r="H508" s="167">
        <f t="shared" si="105"/>
        <v>271266.9639551561</v>
      </c>
      <c r="I508" s="168">
        <f t="shared" si="106"/>
        <v>308739.57281917159</v>
      </c>
      <c r="J508" s="168">
        <f t="shared" si="108"/>
        <v>307798.63139460719</v>
      </c>
      <c r="K508" s="94"/>
      <c r="L508" s="265">
        <f t="shared" si="107"/>
        <v>117651.96353623157</v>
      </c>
      <c r="M508" s="265">
        <f>$G508*NonHospFrac+theModel!$H508*NonHospFrac</f>
        <v>191087.60928293996</v>
      </c>
      <c r="N508" s="266">
        <f t="shared" si="109"/>
        <v>308739.57281917153</v>
      </c>
      <c r="O508" s="158"/>
      <c r="P508" s="265">
        <f t="shared" si="110"/>
        <v>117293.39723660973</v>
      </c>
      <c r="Q508" s="265">
        <f t="shared" si="111"/>
        <v>191086.04903820518</v>
      </c>
      <c r="R508" s="266">
        <f t="shared" si="112"/>
        <v>308379.44627481489</v>
      </c>
    </row>
    <row r="509" spans="1:18" x14ac:dyDescent="0.25">
      <c r="A509" s="81">
        <v>478</v>
      </c>
      <c r="B509" s="93">
        <f t="shared" si="101"/>
        <v>5.5362294378239094E-5</v>
      </c>
      <c r="C509" s="178">
        <f t="shared" si="102"/>
        <v>5.5237406576795356E-5</v>
      </c>
      <c r="D509" s="165">
        <f t="shared" si="103"/>
        <v>2.2558277767625785E-3</v>
      </c>
      <c r="E509" s="166">
        <f t="shared" si="113"/>
        <v>24.288473723248138</v>
      </c>
      <c r="F509" s="167">
        <f t="shared" si="114"/>
        <v>1.0805415050692784</v>
      </c>
      <c r="G509" s="167">
        <f t="shared" si="104"/>
        <v>37551.00344322891</v>
      </c>
      <c r="H509" s="167">
        <f t="shared" si="105"/>
        <v>271267.58087813889</v>
      </c>
      <c r="I509" s="168">
        <f t="shared" si="106"/>
        <v>308818.58432136779</v>
      </c>
      <c r="J509" s="168">
        <f t="shared" si="108"/>
        <v>307876.11828928732</v>
      </c>
      <c r="K509" s="94"/>
      <c r="L509" s="265">
        <f t="shared" si="107"/>
        <v>117682.07259640307</v>
      </c>
      <c r="M509" s="265">
        <f>$G509*NonHospFrac+theModel!$H509*NonHospFrac</f>
        <v>191136.51172496472</v>
      </c>
      <c r="N509" s="266">
        <f t="shared" si="109"/>
        <v>308818.58432136779</v>
      </c>
      <c r="O509" s="158"/>
      <c r="P509" s="265">
        <f t="shared" si="110"/>
        <v>117322.92531175801</v>
      </c>
      <c r="Q509" s="265">
        <f t="shared" si="111"/>
        <v>191134.95148011958</v>
      </c>
      <c r="R509" s="266">
        <f t="shared" si="112"/>
        <v>308457.87679187756</v>
      </c>
    </row>
    <row r="510" spans="1:18" x14ac:dyDescent="0.25">
      <c r="A510" s="81">
        <v>479</v>
      </c>
      <c r="B510" s="93">
        <f t="shared" si="101"/>
        <v>5.4328101293324808E-5</v>
      </c>
      <c r="C510" s="178">
        <f t="shared" si="102"/>
        <v>5.4205546453368551E-5</v>
      </c>
      <c r="D510" s="165">
        <f t="shared" si="103"/>
        <v>2.2558277767625785E-3</v>
      </c>
      <c r="E510" s="166">
        <f t="shared" si="113"/>
        <v>24.288527928794593</v>
      </c>
      <c r="F510" s="167">
        <f t="shared" si="114"/>
        <v>1.082797332846041</v>
      </c>
      <c r="G510" s="167">
        <f t="shared" si="104"/>
        <v>37629.398022442329</v>
      </c>
      <c r="H510" s="167">
        <f t="shared" si="105"/>
        <v>271268.186276717</v>
      </c>
      <c r="I510" s="168">
        <f t="shared" si="106"/>
        <v>308897.58429915935</v>
      </c>
      <c r="J510" s="168">
        <f t="shared" si="108"/>
        <v>307953.59072388028</v>
      </c>
      <c r="K510" s="94"/>
      <c r="L510" s="265">
        <f t="shared" si="107"/>
        <v>117712.17726494822</v>
      </c>
      <c r="M510" s="265">
        <f>$G510*NonHospFrac+theModel!$H510*NonHospFrac</f>
        <v>191185.40703421106</v>
      </c>
      <c r="N510" s="266">
        <f t="shared" si="109"/>
        <v>308897.58429915929</v>
      </c>
      <c r="O510" s="158"/>
      <c r="P510" s="265">
        <f t="shared" si="110"/>
        <v>117352.44787657392</v>
      </c>
      <c r="Q510" s="265">
        <f t="shared" si="111"/>
        <v>191183.84678925763</v>
      </c>
      <c r="R510" s="266">
        <f t="shared" si="112"/>
        <v>308536.29466583155</v>
      </c>
    </row>
    <row r="511" spans="1:18" x14ac:dyDescent="0.25">
      <c r="A511" s="81">
        <v>480</v>
      </c>
      <c r="B511" s="93">
        <f t="shared" si="101"/>
        <v>5.3313227410204657E-5</v>
      </c>
      <c r="C511" s="178">
        <f t="shared" si="102"/>
        <v>5.3192961950943856E-5</v>
      </c>
      <c r="D511" s="165">
        <f t="shared" si="103"/>
        <v>2.2558277767625785E-3</v>
      </c>
      <c r="E511" s="166">
        <f t="shared" si="113"/>
        <v>24.288581121756543</v>
      </c>
      <c r="F511" s="167">
        <f t="shared" si="114"/>
        <v>1.0850531606228035</v>
      </c>
      <c r="G511" s="167">
        <f t="shared" si="104"/>
        <v>37707.792601655754</v>
      </c>
      <c r="H511" s="167">
        <f t="shared" si="105"/>
        <v>271268.78036617162</v>
      </c>
      <c r="I511" s="168">
        <f t="shared" si="106"/>
        <v>308976.57296782738</v>
      </c>
      <c r="J511" s="168">
        <f t="shared" si="108"/>
        <v>308031.048910546</v>
      </c>
      <c r="K511" s="94"/>
      <c r="L511" s="265">
        <f t="shared" si="107"/>
        <v>117742.27762390464</v>
      </c>
      <c r="M511" s="265">
        <f>$G511*NonHospFrac+theModel!$H511*NonHospFrac</f>
        <v>191234.29534392271</v>
      </c>
      <c r="N511" s="266">
        <f t="shared" si="109"/>
        <v>308976.57296782732</v>
      </c>
      <c r="O511" s="158"/>
      <c r="P511" s="265">
        <f t="shared" si="110"/>
        <v>117381.9650119057</v>
      </c>
      <c r="Q511" s="265">
        <f t="shared" si="111"/>
        <v>191232.73509886302</v>
      </c>
      <c r="R511" s="266">
        <f t="shared" si="112"/>
        <v>308614.70011076872</v>
      </c>
    </row>
    <row r="512" spans="1:18" x14ac:dyDescent="0.25">
      <c r="A512" s="81">
        <v>481</v>
      </c>
      <c r="B512" s="93">
        <f t="shared" si="101"/>
        <v>5.2317311837316597E-5</v>
      </c>
      <c r="C512" s="178">
        <f t="shared" si="102"/>
        <v>5.2199292992068425E-5</v>
      </c>
      <c r="D512" s="165">
        <f t="shared" si="103"/>
        <v>2.2558277767625785E-3</v>
      </c>
      <c r="E512" s="166">
        <f t="shared" si="113"/>
        <v>24.288633321049534</v>
      </c>
      <c r="F512" s="167">
        <f t="shared" si="114"/>
        <v>1.0873089883995661</v>
      </c>
      <c r="G512" s="167">
        <f t="shared" si="104"/>
        <v>37786.187180869172</v>
      </c>
      <c r="H512" s="167">
        <f t="shared" si="105"/>
        <v>271269.3633577624</v>
      </c>
      <c r="I512" s="168">
        <f t="shared" si="106"/>
        <v>309055.55053863156</v>
      </c>
      <c r="J512" s="168">
        <f t="shared" si="108"/>
        <v>308108.49305747519</v>
      </c>
      <c r="K512" s="94"/>
      <c r="L512" s="265">
        <f t="shared" si="107"/>
        <v>117772.37375377744</v>
      </c>
      <c r="M512" s="265">
        <f>$G512*NonHospFrac+theModel!$H512*NonHospFrac</f>
        <v>191283.17678485415</v>
      </c>
      <c r="N512" s="266">
        <f t="shared" si="109"/>
        <v>309055.55053863162</v>
      </c>
      <c r="O512" s="158"/>
      <c r="P512" s="265">
        <f t="shared" si="110"/>
        <v>117411.47679708897</v>
      </c>
      <c r="Q512" s="265">
        <f t="shared" si="111"/>
        <v>191281.61653969021</v>
      </c>
      <c r="R512" s="266">
        <f t="shared" si="112"/>
        <v>308693.09333677916</v>
      </c>
    </row>
    <row r="513" spans="1:18" x14ac:dyDescent="0.25">
      <c r="A513" s="81">
        <v>482</v>
      </c>
      <c r="B513" s="93">
        <f t="shared" si="101"/>
        <v>5.1340000424718711E-5</v>
      </c>
      <c r="C513" s="178">
        <f t="shared" si="102"/>
        <v>5.1224186225701631E-5</v>
      </c>
      <c r="D513" s="165">
        <f t="shared" si="103"/>
        <v>2.2558277767625785E-3</v>
      </c>
      <c r="E513" s="166">
        <f t="shared" si="113"/>
        <v>24.28868454523576</v>
      </c>
      <c r="F513" s="167">
        <f t="shared" si="114"/>
        <v>1.0895648161763287</v>
      </c>
      <c r="G513" s="167">
        <f t="shared" si="104"/>
        <v>37864.581760082598</v>
      </c>
      <c r="H513" s="167">
        <f t="shared" si="105"/>
        <v>271269.93545880256</v>
      </c>
      <c r="I513" s="168">
        <f t="shared" si="106"/>
        <v>309134.51721888513</v>
      </c>
      <c r="J513" s="168">
        <f t="shared" si="108"/>
        <v>308185.92336896347</v>
      </c>
      <c r="K513" s="94"/>
      <c r="L513" s="265">
        <f t="shared" si="107"/>
        <v>117802.46573356783</v>
      </c>
      <c r="M513" s="265">
        <f>$G513*NonHospFrac+theModel!$H513*NonHospFrac</f>
        <v>191332.05148531729</v>
      </c>
      <c r="N513" s="266">
        <f t="shared" si="109"/>
        <v>309134.51721888513</v>
      </c>
      <c r="O513" s="158"/>
      <c r="P513" s="265">
        <f t="shared" si="110"/>
        <v>117440.983309975</v>
      </c>
      <c r="Q513" s="265">
        <f t="shared" si="111"/>
        <v>191330.49124005108</v>
      </c>
      <c r="R513" s="266">
        <f t="shared" si="112"/>
        <v>308771.47455002606</v>
      </c>
    </row>
    <row r="514" spans="1:18" x14ac:dyDescent="0.25">
      <c r="A514" s="81">
        <v>483</v>
      </c>
      <c r="B514" s="93">
        <f t="shared" si="101"/>
        <v>5.038094563815236E-5</v>
      </c>
      <c r="C514" s="178">
        <f t="shared" si="102"/>
        <v>5.0267294901562248E-5</v>
      </c>
      <c r="D514" s="165">
        <f t="shared" si="103"/>
        <v>2.2558277767625785E-3</v>
      </c>
      <c r="E514" s="166">
        <f t="shared" si="113"/>
        <v>24.288734812530663</v>
      </c>
      <c r="F514" s="167">
        <f t="shared" si="114"/>
        <v>1.0918206439530913</v>
      </c>
      <c r="G514" s="167">
        <f t="shared" si="104"/>
        <v>37942.976339296023</v>
      </c>
      <c r="H514" s="167">
        <f t="shared" si="105"/>
        <v>271270.49687273247</v>
      </c>
      <c r="I514" s="168">
        <f t="shared" si="106"/>
        <v>309213.4732120285</v>
      </c>
      <c r="J514" s="168">
        <f t="shared" si="108"/>
        <v>308263.34004548425</v>
      </c>
      <c r="K514" s="94"/>
      <c r="L514" s="265">
        <f t="shared" si="107"/>
        <v>117832.55364080124</v>
      </c>
      <c r="M514" s="265">
        <f>$G514*NonHospFrac+theModel!$H514*NonHospFrac</f>
        <v>191380.91957122725</v>
      </c>
      <c r="N514" s="266">
        <f t="shared" si="109"/>
        <v>309213.4732120285</v>
      </c>
      <c r="O514" s="158"/>
      <c r="P514" s="265">
        <f t="shared" si="110"/>
        <v>117470.48462695857</v>
      </c>
      <c r="Q514" s="265">
        <f t="shared" si="111"/>
        <v>191379.35932586069</v>
      </c>
      <c r="R514" s="266">
        <f t="shared" si="112"/>
        <v>308849.84395281924</v>
      </c>
    </row>
    <row r="515" spans="1:18" x14ac:dyDescent="0.25">
      <c r="A515" s="81">
        <v>484</v>
      </c>
      <c r="B515" s="93">
        <f t="shared" si="101"/>
        <v>4.9439806435458754E-5</v>
      </c>
      <c r="C515" s="178">
        <f t="shared" si="102"/>
        <v>4.9328278746823881E-5</v>
      </c>
      <c r="D515" s="165">
        <f t="shared" si="103"/>
        <v>2.2558277767625785E-3</v>
      </c>
      <c r="E515" s="166">
        <f t="shared" si="113"/>
        <v>24.288784140809408</v>
      </c>
      <c r="F515" s="167">
        <f t="shared" si="114"/>
        <v>1.0940764717298539</v>
      </c>
      <c r="G515" s="167">
        <f t="shared" si="104"/>
        <v>38021.370918509434</v>
      </c>
      <c r="H515" s="167">
        <f t="shared" si="105"/>
        <v>271271.04779919237</v>
      </c>
      <c r="I515" s="168">
        <f t="shared" si="106"/>
        <v>309292.4187177018</v>
      </c>
      <c r="J515" s="168">
        <f t="shared" si="108"/>
        <v>308340.74328376044</v>
      </c>
      <c r="K515" s="94"/>
      <c r="L515" s="265">
        <f t="shared" si="107"/>
        <v>117862.63755155494</v>
      </c>
      <c r="M515" s="265">
        <f>$G515*NonHospFrac+theModel!$H515*NonHospFrac</f>
        <v>191429.78116614686</v>
      </c>
      <c r="N515" s="266">
        <f t="shared" si="109"/>
        <v>309292.4187177018</v>
      </c>
      <c r="O515" s="158"/>
      <c r="P515" s="265">
        <f t="shared" si="110"/>
        <v>117499.9808230053</v>
      </c>
      <c r="Q515" s="265">
        <f t="shared" si="111"/>
        <v>191428.22092068184</v>
      </c>
      <c r="R515" s="266">
        <f t="shared" si="112"/>
        <v>308928.20174368715</v>
      </c>
    </row>
    <row r="516" spans="1:18" x14ac:dyDescent="0.25">
      <c r="A516" s="81">
        <v>485</v>
      </c>
      <c r="B516" s="93">
        <f t="shared" si="101"/>
        <v>4.8516248145303257E-5</v>
      </c>
      <c r="C516" s="178">
        <f t="shared" si="102"/>
        <v>4.8406803845112778E-5</v>
      </c>
      <c r="D516" s="165">
        <f t="shared" si="103"/>
        <v>2.2558277767625785E-3</v>
      </c>
      <c r="E516" s="166">
        <f t="shared" si="113"/>
        <v>24.288832547613254</v>
      </c>
      <c r="F516" s="167">
        <f t="shared" si="114"/>
        <v>1.0963322995066165</v>
      </c>
      <c r="G516" s="167">
        <f t="shared" si="104"/>
        <v>38099.765497722859</v>
      </c>
      <c r="H516" s="167">
        <f t="shared" si="105"/>
        <v>271271.58843409293</v>
      </c>
      <c r="I516" s="168">
        <f t="shared" si="106"/>
        <v>309371.35393181577</v>
      </c>
      <c r="J516" s="168">
        <f t="shared" si="108"/>
        <v>308418.13327683456</v>
      </c>
      <c r="K516" s="94"/>
      <c r="L516" s="265">
        <f t="shared" si="107"/>
        <v>117892.71754048497</v>
      </c>
      <c r="M516" s="265">
        <f>$G516*NonHospFrac+theModel!$H516*NonHospFrac</f>
        <v>191478.6363913308</v>
      </c>
      <c r="N516" s="266">
        <f t="shared" si="109"/>
        <v>309371.35393181577</v>
      </c>
      <c r="O516" s="158"/>
      <c r="P516" s="265">
        <f t="shared" si="110"/>
        <v>117529.47197167823</v>
      </c>
      <c r="Q516" s="265">
        <f t="shared" si="111"/>
        <v>191477.07614576916</v>
      </c>
      <c r="R516" s="266">
        <f t="shared" si="112"/>
        <v>309006.54811744741</v>
      </c>
    </row>
    <row r="517" spans="1:18" x14ac:dyDescent="0.25">
      <c r="A517" s="81">
        <v>486</v>
      </c>
      <c r="B517" s="93">
        <f t="shared" si="101"/>
        <v>4.7609942348165176E-5</v>
      </c>
      <c r="C517" s="178">
        <f t="shared" si="102"/>
        <v>4.7502542517766117E-5</v>
      </c>
      <c r="D517" s="165">
        <f t="shared" si="103"/>
        <v>2.2558277767625785E-3</v>
      </c>
      <c r="E517" s="166">
        <f t="shared" si="113"/>
        <v>24.288880050155772</v>
      </c>
      <c r="F517" s="167">
        <f t="shared" si="114"/>
        <v>1.0985881272833791</v>
      </c>
      <c r="G517" s="167">
        <f t="shared" si="104"/>
        <v>38178.160076936278</v>
      </c>
      <c r="H517" s="167">
        <f t="shared" si="105"/>
        <v>271272.11896968534</v>
      </c>
      <c r="I517" s="168">
        <f t="shared" si="106"/>
        <v>309450.27904662164</v>
      </c>
      <c r="J517" s="168">
        <f t="shared" si="108"/>
        <v>308495.5102141379</v>
      </c>
      <c r="K517" s="94"/>
      <c r="L517" s="265">
        <f t="shared" si="107"/>
        <v>117922.79368085286</v>
      </c>
      <c r="M517" s="265">
        <f>$G517*NonHospFrac+theModel!$H517*NonHospFrac</f>
        <v>191527.48536576875</v>
      </c>
      <c r="N517" s="266">
        <f t="shared" si="109"/>
        <v>309450.27904662164</v>
      </c>
      <c r="O517" s="158"/>
      <c r="P517" s="265">
        <f t="shared" si="110"/>
        <v>117558.95814516427</v>
      </c>
      <c r="Q517" s="265">
        <f t="shared" si="111"/>
        <v>191525.92512011231</v>
      </c>
      <c r="R517" s="266">
        <f t="shared" si="112"/>
        <v>309084.88326527656</v>
      </c>
    </row>
    <row r="518" spans="1:18" x14ac:dyDescent="0.25">
      <c r="A518" s="81">
        <v>487</v>
      </c>
      <c r="B518" s="93">
        <f t="shared" si="101"/>
        <v>4.6720566759551603E-5</v>
      </c>
      <c r="C518" s="178">
        <f t="shared" si="102"/>
        <v>4.6615173207309315E-5</v>
      </c>
      <c r="D518" s="165">
        <f t="shared" si="103"/>
        <v>2.2558277767625785E-3</v>
      </c>
      <c r="E518" s="166">
        <f t="shared" si="113"/>
        <v>24.288926665328979</v>
      </c>
      <c r="F518" s="167">
        <f t="shared" si="114"/>
        <v>1.1008439550601417</v>
      </c>
      <c r="G518" s="167">
        <f t="shared" si="104"/>
        <v>38256.554656149703</v>
      </c>
      <c r="H518" s="167">
        <f t="shared" si="105"/>
        <v>271272.63959462917</v>
      </c>
      <c r="I518" s="168">
        <f t="shared" si="106"/>
        <v>309529.19425077888</v>
      </c>
      <c r="J518" s="168">
        <f t="shared" si="108"/>
        <v>308572.87428155745</v>
      </c>
      <c r="K518" s="94"/>
      <c r="L518" s="265">
        <f t="shared" si="107"/>
        <v>117952.86604455144</v>
      </c>
      <c r="M518" s="265">
        <f>$G518*NonHospFrac+theModel!$H518*NonHospFrac</f>
        <v>191576.32820622745</v>
      </c>
      <c r="N518" s="266">
        <f t="shared" si="109"/>
        <v>309529.19425077888</v>
      </c>
      <c r="O518" s="158"/>
      <c r="P518" s="265">
        <f t="shared" si="110"/>
        <v>117588.43941429976</v>
      </c>
      <c r="Q518" s="265">
        <f t="shared" si="111"/>
        <v>191574.767960478</v>
      </c>
      <c r="R518" s="266">
        <f t="shared" si="112"/>
        <v>309163.20737477776</v>
      </c>
    </row>
    <row r="519" spans="1:18" x14ac:dyDescent="0.25">
      <c r="A519" s="81">
        <v>488</v>
      </c>
      <c r="B519" s="93">
        <f t="shared" si="101"/>
        <v>4.5847805115391995E-5</v>
      </c>
      <c r="C519" s="178">
        <f t="shared" si="102"/>
        <v>4.5744380363109093E-5</v>
      </c>
      <c r="D519" s="165">
        <f t="shared" si="103"/>
        <v>2.2558277767625785E-3</v>
      </c>
      <c r="E519" s="166">
        <f t="shared" si="113"/>
        <v>24.288972409709341</v>
      </c>
      <c r="F519" s="167">
        <f t="shared" si="114"/>
        <v>1.1030997828369042</v>
      </c>
      <c r="G519" s="167">
        <f t="shared" si="104"/>
        <v>38334.949235363129</v>
      </c>
      <c r="H519" s="167">
        <f t="shared" si="105"/>
        <v>271273.15049405996</v>
      </c>
      <c r="I519" s="168">
        <f t="shared" si="106"/>
        <v>309608.09972942306</v>
      </c>
      <c r="J519" s="168">
        <f t="shared" si="108"/>
        <v>308650.22566150303</v>
      </c>
      <c r="K519" s="94"/>
      <c r="L519" s="265">
        <f t="shared" si="107"/>
        <v>117982.93470213066</v>
      </c>
      <c r="M519" s="265">
        <f>$G519*NonHospFrac+theModel!$H519*NonHospFrac</f>
        <v>191625.16502729239</v>
      </c>
      <c r="N519" s="266">
        <f t="shared" si="109"/>
        <v>309608.09972942306</v>
      </c>
      <c r="O519" s="158"/>
      <c r="P519" s="265">
        <f t="shared" si="110"/>
        <v>117617.91584859595</v>
      </c>
      <c r="Q519" s="265">
        <f t="shared" si="111"/>
        <v>191623.60478145166</v>
      </c>
      <c r="R519" s="266">
        <f t="shared" si="112"/>
        <v>309241.5206300476</v>
      </c>
    </row>
    <row r="520" spans="1:18" x14ac:dyDescent="0.25">
      <c r="A520" s="81">
        <v>489</v>
      </c>
      <c r="B520" s="93">
        <f t="shared" si="101"/>
        <v>4.4991347059573453E-5</v>
      </c>
      <c r="C520" s="178">
        <f t="shared" si="102"/>
        <v>4.4889854329162498E-5</v>
      </c>
      <c r="D520" s="165">
        <f t="shared" si="103"/>
        <v>2.2558277767625785E-3</v>
      </c>
      <c r="E520" s="166">
        <f t="shared" si="113"/>
        <v>24.289017299563671</v>
      </c>
      <c r="F520" s="167">
        <f t="shared" si="114"/>
        <v>1.1053556106136668</v>
      </c>
      <c r="G520" s="167">
        <f t="shared" si="104"/>
        <v>38413.343814576547</v>
      </c>
      <c r="H520" s="167">
        <f t="shared" si="105"/>
        <v>271273.65184965468</v>
      </c>
      <c r="I520" s="168">
        <f t="shared" si="106"/>
        <v>309686.99566423125</v>
      </c>
      <c r="J520" s="168">
        <f t="shared" si="108"/>
        <v>308727.564532972</v>
      </c>
      <c r="K520" s="94"/>
      <c r="L520" s="265">
        <f t="shared" si="107"/>
        <v>118012.99972282253</v>
      </c>
      <c r="M520" s="265">
        <f>$G520*NonHospFrac+theModel!$H520*NonHospFrac</f>
        <v>191673.99594140868</v>
      </c>
      <c r="N520" s="266">
        <f t="shared" si="109"/>
        <v>309686.99566423119</v>
      </c>
      <c r="O520" s="158"/>
      <c r="P520" s="265">
        <f t="shared" si="110"/>
        <v>117647.38751626365</v>
      </c>
      <c r="Q520" s="265">
        <f t="shared" si="111"/>
        <v>191672.4356954784</v>
      </c>
      <c r="R520" s="266">
        <f t="shared" si="112"/>
        <v>309319.82321174204</v>
      </c>
    </row>
    <row r="521" spans="1:18" x14ac:dyDescent="0.25">
      <c r="A521" s="81">
        <v>490</v>
      </c>
      <c r="B521" s="93">
        <f t="shared" si="101"/>
        <v>4.4150888033578268E-5</v>
      </c>
      <c r="C521" s="178">
        <f t="shared" si="102"/>
        <v>4.405129123398339E-5</v>
      </c>
      <c r="D521" s="165">
        <f t="shared" si="103"/>
        <v>2.2558277767625785E-3</v>
      </c>
      <c r="E521" s="166">
        <f t="shared" si="113"/>
        <v>24.289061350854904</v>
      </c>
      <c r="F521" s="167">
        <f t="shared" si="114"/>
        <v>1.1076114383904294</v>
      </c>
      <c r="G521" s="167">
        <f t="shared" si="104"/>
        <v>38491.738393789965</v>
      </c>
      <c r="H521" s="167">
        <f t="shared" si="105"/>
        <v>271274.14383969677</v>
      </c>
      <c r="I521" s="168">
        <f t="shared" si="106"/>
        <v>309765.88223348674</v>
      </c>
      <c r="J521" s="168">
        <f t="shared" si="108"/>
        <v>308804.89107161324</v>
      </c>
      <c r="K521" s="94"/>
      <c r="L521" s="265">
        <f t="shared" si="107"/>
        <v>118043.06117456581</v>
      </c>
      <c r="M521" s="265">
        <f>$G521*NonHospFrac+theModel!$H521*NonHospFrac</f>
        <v>191722.8210589209</v>
      </c>
      <c r="N521" s="266">
        <f t="shared" si="109"/>
        <v>309765.88223348674</v>
      </c>
      <c r="O521" s="158"/>
      <c r="P521" s="265">
        <f t="shared" si="110"/>
        <v>117676.85448423775</v>
      </c>
      <c r="Q521" s="265">
        <f t="shared" si="111"/>
        <v>191721.26081290276</v>
      </c>
      <c r="R521" s="266">
        <f t="shared" si="112"/>
        <v>309398.1152971405</v>
      </c>
    </row>
    <row r="522" spans="1:18" x14ac:dyDescent="0.25">
      <c r="A522" s="81">
        <v>491</v>
      </c>
      <c r="B522" s="93">
        <f t="shared" si="101"/>
        <v>4.3326129168181622E-5</v>
      </c>
      <c r="C522" s="178">
        <f t="shared" si="102"/>
        <v>4.3228392882544437E-5</v>
      </c>
      <c r="D522" s="165">
        <f t="shared" si="103"/>
        <v>2.2558277767625785E-3</v>
      </c>
      <c r="E522" s="166">
        <f t="shared" si="113"/>
        <v>24.289104579247788</v>
      </c>
      <c r="F522" s="167">
        <f t="shared" si="114"/>
        <v>1.109867266167192</v>
      </c>
      <c r="G522" s="167">
        <f t="shared" si="104"/>
        <v>38570.13297300339</v>
      </c>
      <c r="H522" s="167">
        <f t="shared" si="105"/>
        <v>271274.62663913879</v>
      </c>
      <c r="I522" s="168">
        <f t="shared" si="106"/>
        <v>309844.75961214217</v>
      </c>
      <c r="J522" s="168">
        <f t="shared" si="108"/>
        <v>308882.20544978947</v>
      </c>
      <c r="K522" s="94"/>
      <c r="L522" s="265">
        <f t="shared" si="107"/>
        <v>118073.11912403004</v>
      </c>
      <c r="M522" s="265">
        <f>$G522*NonHospFrac+theModel!$H522*NonHospFrac</f>
        <v>191771.64048811211</v>
      </c>
      <c r="N522" s="266">
        <f t="shared" si="109"/>
        <v>309844.75961214217</v>
      </c>
      <c r="O522" s="158"/>
      <c r="P522" s="265">
        <f t="shared" si="110"/>
        <v>117706.31681820082</v>
      </c>
      <c r="Q522" s="265">
        <f t="shared" si="111"/>
        <v>191770.08024200777</v>
      </c>
      <c r="R522" s="266">
        <f t="shared" si="112"/>
        <v>309476.3970602086</v>
      </c>
    </row>
    <row r="523" spans="1:18" x14ac:dyDescent="0.25">
      <c r="A523" s="81">
        <v>492</v>
      </c>
      <c r="B523" s="93">
        <f t="shared" si="101"/>
        <v>4.2516777177172868E-5</v>
      </c>
      <c r="C523" s="178">
        <f t="shared" si="102"/>
        <v>4.2420866650238177E-5</v>
      </c>
      <c r="D523" s="165">
        <f t="shared" si="103"/>
        <v>2.2558277767625785E-3</v>
      </c>
      <c r="E523" s="166">
        <f t="shared" si="113"/>
        <v>24.289147000114436</v>
      </c>
      <c r="F523" s="167">
        <f t="shared" si="114"/>
        <v>1.1121230939439546</v>
      </c>
      <c r="G523" s="167">
        <f t="shared" si="104"/>
        <v>38648.527552216809</v>
      </c>
      <c r="H523" s="167">
        <f t="shared" si="105"/>
        <v>271275.10041966557</v>
      </c>
      <c r="I523" s="168">
        <f t="shared" si="106"/>
        <v>309923.62797188235</v>
      </c>
      <c r="J523" s="168">
        <f t="shared" si="108"/>
        <v>308959.50783663947</v>
      </c>
      <c r="K523" s="94"/>
      <c r="L523" s="265">
        <f t="shared" si="107"/>
        <v>118103.17363663945</v>
      </c>
      <c r="M523" s="265">
        <f>$G523*NonHospFrac+theModel!$H523*NonHospFrac</f>
        <v>191820.45433524292</v>
      </c>
      <c r="N523" s="266">
        <f t="shared" si="109"/>
        <v>309923.62797188235</v>
      </c>
      <c r="O523" s="158"/>
      <c r="P523" s="265">
        <f t="shared" si="110"/>
        <v>117735.77458260691</v>
      </c>
      <c r="Q523" s="265">
        <f t="shared" si="111"/>
        <v>191818.89408905397</v>
      </c>
      <c r="R523" s="266">
        <f t="shared" si="112"/>
        <v>309554.66867166088</v>
      </c>
    </row>
    <row r="524" spans="1:18" x14ac:dyDescent="0.25">
      <c r="A524" s="81">
        <v>493</v>
      </c>
      <c r="B524" s="93">
        <f t="shared" si="101"/>
        <v>4.1722544253062687E-5</v>
      </c>
      <c r="C524" s="178">
        <f t="shared" si="102"/>
        <v>4.1628425378819424E-5</v>
      </c>
      <c r="D524" s="165">
        <f t="shared" si="103"/>
        <v>2.2558277767625785E-3</v>
      </c>
      <c r="E524" s="166">
        <f t="shared" si="113"/>
        <v>24.289188628539815</v>
      </c>
      <c r="F524" s="167">
        <f t="shared" si="114"/>
        <v>1.1143789217207172</v>
      </c>
      <c r="G524" s="167">
        <f t="shared" si="104"/>
        <v>38726.922131430234</v>
      </c>
      <c r="H524" s="167">
        <f t="shared" si="105"/>
        <v>271275.56534975447</v>
      </c>
      <c r="I524" s="168">
        <f t="shared" si="106"/>
        <v>310002.48748118471</v>
      </c>
      <c r="J524" s="168">
        <f t="shared" si="108"/>
        <v>309036.79839813791</v>
      </c>
      <c r="K524" s="94"/>
      <c r="L524" s="265">
        <f t="shared" si="107"/>
        <v>118133.22477659602</v>
      </c>
      <c r="M524" s="265">
        <f>$G524*NonHospFrac+theModel!$H524*NonHospFrac</f>
        <v>191869.26270458868</v>
      </c>
      <c r="N524" s="266">
        <f t="shared" si="109"/>
        <v>310002.48748118471</v>
      </c>
      <c r="O524" s="158"/>
      <c r="P524" s="265">
        <f t="shared" si="110"/>
        <v>117765.22784070426</v>
      </c>
      <c r="Q524" s="265">
        <f t="shared" si="111"/>
        <v>191867.70245831672</v>
      </c>
      <c r="R524" s="266">
        <f t="shared" si="112"/>
        <v>309632.93029902095</v>
      </c>
    </row>
    <row r="525" spans="1:18" x14ac:dyDescent="0.25">
      <c r="A525" s="81">
        <v>494</v>
      </c>
      <c r="B525" s="93">
        <f t="shared" si="101"/>
        <v>4.0943147964737824E-5</v>
      </c>
      <c r="C525" s="178">
        <f t="shared" si="102"/>
        <v>4.0850787274290867E-5</v>
      </c>
      <c r="D525" s="165">
        <f t="shared" si="103"/>
        <v>2.2558277767625785E-3</v>
      </c>
      <c r="E525" s="166">
        <f t="shared" si="113"/>
        <v>24.289229479327091</v>
      </c>
      <c r="F525" s="167">
        <f t="shared" si="114"/>
        <v>1.1166347494974798</v>
      </c>
      <c r="G525" s="167">
        <f t="shared" si="104"/>
        <v>38805.316710643652</v>
      </c>
      <c r="H525" s="167">
        <f t="shared" si="105"/>
        <v>271276.02159473585</v>
      </c>
      <c r="I525" s="168">
        <f t="shared" si="106"/>
        <v>310081.3383053795</v>
      </c>
      <c r="J525" s="168">
        <f t="shared" si="108"/>
        <v>309114.0772971547</v>
      </c>
      <c r="K525" s="94"/>
      <c r="L525" s="265">
        <f t="shared" si="107"/>
        <v>118163.27260690251</v>
      </c>
      <c r="M525" s="265">
        <f>$G525*NonHospFrac+theModel!$H525*NonHospFrac</f>
        <v>191918.06569847697</v>
      </c>
      <c r="N525" s="266">
        <f t="shared" si="109"/>
        <v>310081.3383053795</v>
      </c>
      <c r="O525" s="158"/>
      <c r="P525" s="265">
        <f t="shared" si="110"/>
        <v>117794.67665455803</v>
      </c>
      <c r="Q525" s="265">
        <f t="shared" si="111"/>
        <v>191916.50545212356</v>
      </c>
      <c r="R525" s="266">
        <f t="shared" si="112"/>
        <v>309711.18210668158</v>
      </c>
    </row>
    <row r="526" spans="1:18" x14ac:dyDescent="0.25">
      <c r="A526" s="81">
        <v>495</v>
      </c>
      <c r="B526" s="93">
        <f t="shared" si="101"/>
        <v>4.0178311157027743E-5</v>
      </c>
      <c r="C526" s="178">
        <f t="shared" si="102"/>
        <v>4.0087675806696307E-5</v>
      </c>
      <c r="D526" s="165">
        <f t="shared" si="103"/>
        <v>2.2558277767625785E-3</v>
      </c>
      <c r="E526" s="166">
        <f t="shared" si="113"/>
        <v>24.289269567002897</v>
      </c>
      <c r="F526" s="167">
        <f t="shared" si="114"/>
        <v>1.1188905772742423</v>
      </c>
      <c r="G526" s="167">
        <f t="shared" si="104"/>
        <v>38883.711289857078</v>
      </c>
      <c r="H526" s="167">
        <f t="shared" si="105"/>
        <v>271276.46931685141</v>
      </c>
      <c r="I526" s="168">
        <f t="shared" si="106"/>
        <v>310160.18060670851</v>
      </c>
      <c r="J526" s="168">
        <f t="shared" si="108"/>
        <v>309191.34469351312</v>
      </c>
      <c r="K526" s="94"/>
      <c r="L526" s="265">
        <f t="shared" si="107"/>
        <v>118193.31718938466</v>
      </c>
      <c r="M526" s="265">
        <f>$G526*NonHospFrac+theModel!$H526*NonHospFrac</f>
        <v>191966.86341732382</v>
      </c>
      <c r="N526" s="266">
        <f t="shared" si="109"/>
        <v>310160.18060670851</v>
      </c>
      <c r="O526" s="158"/>
      <c r="P526" s="265">
        <f t="shared" si="110"/>
        <v>117824.12108507237</v>
      </c>
      <c r="Q526" s="265">
        <f t="shared" si="111"/>
        <v>191965.30317089049</v>
      </c>
      <c r="R526" s="266">
        <f t="shared" si="112"/>
        <v>309789.42425596283</v>
      </c>
    </row>
    <row r="527" spans="1:18" x14ac:dyDescent="0.25">
      <c r="A527" s="81">
        <v>496</v>
      </c>
      <c r="B527" s="93">
        <f t="shared" si="101"/>
        <v>3.9427761852147978E-5</v>
      </c>
      <c r="C527" s="178">
        <f t="shared" si="102"/>
        <v>3.933881961178632E-5</v>
      </c>
      <c r="D527" s="165">
        <f t="shared" si="103"/>
        <v>2.2558277767625785E-3</v>
      </c>
      <c r="E527" s="166">
        <f t="shared" si="113"/>
        <v>24.289308905822509</v>
      </c>
      <c r="F527" s="167">
        <f t="shared" si="114"/>
        <v>1.1211464050510049</v>
      </c>
      <c r="G527" s="167">
        <f t="shared" si="104"/>
        <v>38962.105869070503</v>
      </c>
      <c r="H527" s="167">
        <f t="shared" si="105"/>
        <v>271276.90867531224</v>
      </c>
      <c r="I527" s="168">
        <f t="shared" si="106"/>
        <v>310239.01454438275</v>
      </c>
      <c r="J527" s="168">
        <f t="shared" si="108"/>
        <v>309268.60074404691</v>
      </c>
      <c r="K527" s="94"/>
      <c r="L527" s="265">
        <f t="shared" si="107"/>
        <v>118223.35858471334</v>
      </c>
      <c r="M527" s="265">
        <f>$G527*NonHospFrac+theModel!$H527*NonHospFrac</f>
        <v>192015.65595966938</v>
      </c>
      <c r="N527" s="266">
        <f t="shared" si="109"/>
        <v>310239.01454438269</v>
      </c>
      <c r="O527" s="158"/>
      <c r="P527" s="265">
        <f t="shared" si="110"/>
        <v>117853.5611920122</v>
      </c>
      <c r="Q527" s="265">
        <f t="shared" si="111"/>
        <v>192014.09571315764</v>
      </c>
      <c r="R527" s="266">
        <f t="shared" si="112"/>
        <v>309867.65690516983</v>
      </c>
    </row>
    <row r="528" spans="1:18" x14ac:dyDescent="0.25">
      <c r="A528" s="81">
        <v>497</v>
      </c>
      <c r="B528" s="93">
        <f t="shared" si="101"/>
        <v>3.8691233152983986E-5</v>
      </c>
      <c r="C528" s="178">
        <f t="shared" si="102"/>
        <v>3.8603952394520287E-5</v>
      </c>
      <c r="D528" s="165">
        <f t="shared" si="103"/>
        <v>2.2558277767625785E-3</v>
      </c>
      <c r="E528" s="166">
        <f t="shared" si="113"/>
        <v>24.289347509774903</v>
      </c>
      <c r="F528" s="167">
        <f t="shared" si="114"/>
        <v>1.1234022328277675</v>
      </c>
      <c r="G528" s="167">
        <f t="shared" si="104"/>
        <v>39040.500448283914</v>
      </c>
      <c r="H528" s="167">
        <f t="shared" si="105"/>
        <v>271277.33982635522</v>
      </c>
      <c r="I528" s="168">
        <f t="shared" si="106"/>
        <v>310317.84027463914</v>
      </c>
      <c r="J528" s="168">
        <f t="shared" si="108"/>
        <v>309345.84560265613</v>
      </c>
      <c r="K528" s="94"/>
      <c r="L528" s="265">
        <f t="shared" si="107"/>
        <v>118253.39685242603</v>
      </c>
      <c r="M528" s="265">
        <f>$G528*NonHospFrac+theModel!$H528*NonHospFrac</f>
        <v>192064.44342221308</v>
      </c>
      <c r="N528" s="266">
        <f t="shared" si="109"/>
        <v>310317.84027463908</v>
      </c>
      <c r="O528" s="158"/>
      <c r="P528" s="265">
        <f t="shared" si="110"/>
        <v>117882.99703402453</v>
      </c>
      <c r="Q528" s="265">
        <f t="shared" si="111"/>
        <v>192062.88317562439</v>
      </c>
      <c r="R528" s="266">
        <f t="shared" si="112"/>
        <v>309945.88020964892</v>
      </c>
    </row>
    <row r="529" spans="1:18" x14ac:dyDescent="0.25">
      <c r="A529" s="81">
        <v>498</v>
      </c>
      <c r="B529" s="93">
        <f t="shared" si="101"/>
        <v>3.7968463148181685E-5</v>
      </c>
      <c r="C529" s="178">
        <f t="shared" si="102"/>
        <v>3.7882812834371033E-5</v>
      </c>
      <c r="D529" s="165">
        <f t="shared" si="103"/>
        <v>2.2558277767625785E-3</v>
      </c>
      <c r="E529" s="166">
        <f t="shared" si="113"/>
        <v>24.289385392587736</v>
      </c>
      <c r="F529" s="167">
        <f t="shared" si="114"/>
        <v>1.1256580606045301</v>
      </c>
      <c r="G529" s="167">
        <f t="shared" si="104"/>
        <v>39118.895027497339</v>
      </c>
      <c r="H529" s="167">
        <f t="shared" si="105"/>
        <v>271277.76292329869</v>
      </c>
      <c r="I529" s="168">
        <f t="shared" si="106"/>
        <v>310396.65795079601</v>
      </c>
      <c r="J529" s="168">
        <f t="shared" si="108"/>
        <v>309423.07942036225</v>
      </c>
      <c r="K529" s="94"/>
      <c r="L529" s="265">
        <f t="shared" si="107"/>
        <v>118283.43205094802</v>
      </c>
      <c r="M529" s="265">
        <f>$G529*NonHospFrac+theModel!$H529*NonHospFrac</f>
        <v>192113.22589984798</v>
      </c>
      <c r="N529" s="266">
        <f t="shared" si="109"/>
        <v>310396.65795079601</v>
      </c>
      <c r="O529" s="158"/>
      <c r="P529" s="265">
        <f t="shared" si="110"/>
        <v>117912.42866865936</v>
      </c>
      <c r="Q529" s="265">
        <f t="shared" si="111"/>
        <v>192111.66565318379</v>
      </c>
      <c r="R529" s="266">
        <f t="shared" si="112"/>
        <v>310024.09432184312</v>
      </c>
    </row>
    <row r="530" spans="1:18" x14ac:dyDescent="0.25">
      <c r="A530" s="81">
        <v>499</v>
      </c>
      <c r="B530" s="93">
        <f t="shared" si="101"/>
        <v>3.7259194819011607E-5</v>
      </c>
      <c r="C530" s="178">
        <f t="shared" si="102"/>
        <v>3.7175144492399073E-5</v>
      </c>
      <c r="D530" s="165">
        <f t="shared" si="103"/>
        <v>2.2558277767625785E-3</v>
      </c>
      <c r="E530" s="166">
        <f t="shared" si="113"/>
        <v>24.289422567732228</v>
      </c>
      <c r="F530" s="167">
        <f t="shared" si="114"/>
        <v>1.1279138883812927</v>
      </c>
      <c r="G530" s="167">
        <f t="shared" si="104"/>
        <v>39197.289606710758</v>
      </c>
      <c r="H530" s="167">
        <f t="shared" si="105"/>
        <v>271278.178116597</v>
      </c>
      <c r="I530" s="168">
        <f t="shared" si="106"/>
        <v>310475.46772330778</v>
      </c>
      <c r="J530" s="168">
        <f t="shared" si="108"/>
        <v>309500.30234536197</v>
      </c>
      <c r="K530" s="94"/>
      <c r="L530" s="265">
        <f t="shared" si="107"/>
        <v>118313.46423761325</v>
      </c>
      <c r="M530" s="265">
        <f>$G530*NonHospFrac+theModel!$H530*NonHospFrac</f>
        <v>192162.00348569447</v>
      </c>
      <c r="N530" s="266">
        <f t="shared" si="109"/>
        <v>310475.46772330772</v>
      </c>
      <c r="O530" s="158"/>
      <c r="P530" s="265">
        <f t="shared" si="110"/>
        <v>117941.85615239028</v>
      </c>
      <c r="Q530" s="265">
        <f t="shared" si="111"/>
        <v>192160.44323895621</v>
      </c>
      <c r="R530" s="266">
        <f t="shared" si="112"/>
        <v>310102.29939134652</v>
      </c>
    </row>
    <row r="531" spans="1:18" x14ac:dyDescent="0.25">
      <c r="A531" s="81">
        <v>500</v>
      </c>
      <c r="B531" s="93">
        <f t="shared" si="101"/>
        <v>3.656317594797215E-5</v>
      </c>
      <c r="C531" s="178">
        <f t="shared" si="102"/>
        <v>3.6480695720062055E-5</v>
      </c>
      <c r="D531" s="165">
        <f t="shared" si="103"/>
        <v>2.2558277767625785E-3</v>
      </c>
      <c r="E531" s="166">
        <f t="shared" si="113"/>
        <v>24.289459048427947</v>
      </c>
      <c r="F531" s="167">
        <f t="shared" si="114"/>
        <v>1.1301697161580553</v>
      </c>
      <c r="G531" s="167">
        <f t="shared" si="104"/>
        <v>39275.684185924183</v>
      </c>
      <c r="H531" s="167">
        <f t="shared" si="105"/>
        <v>271278.5855538937</v>
      </c>
      <c r="I531" s="168">
        <f t="shared" si="106"/>
        <v>310554.26973981789</v>
      </c>
      <c r="J531" s="168">
        <f t="shared" si="108"/>
        <v>309577.51452307974</v>
      </c>
      <c r="K531" s="94"/>
      <c r="L531" s="265">
        <f t="shared" si="107"/>
        <v>118343.49346868452</v>
      </c>
      <c r="M531" s="265">
        <f>$G531*NonHospFrac+theModel!$H531*NonHospFrac</f>
        <v>192210.77627113333</v>
      </c>
      <c r="N531" s="266">
        <f t="shared" si="109"/>
        <v>310554.26973981783</v>
      </c>
      <c r="O531" s="158"/>
      <c r="P531" s="265">
        <f t="shared" si="110"/>
        <v>117971.27954063447</v>
      </c>
      <c r="Q531" s="265">
        <f t="shared" si="111"/>
        <v>192209.21602432238</v>
      </c>
      <c r="R531" s="266">
        <f t="shared" si="112"/>
        <v>310180.49556495686</v>
      </c>
    </row>
    <row r="532" spans="1:18" x14ac:dyDescent="0.25">
      <c r="A532" s="81">
        <v>501</v>
      </c>
      <c r="B532" s="93">
        <f t="shared" si="101"/>
        <v>3.5880159029100315E-5</v>
      </c>
      <c r="C532" s="178">
        <f t="shared" si="102"/>
        <v>3.5799219569727811E-5</v>
      </c>
      <c r="D532" s="165">
        <f t="shared" si="103"/>
        <v>2.2558277767625785E-3</v>
      </c>
      <c r="E532" s="166">
        <f t="shared" si="113"/>
        <v>24.289494847647518</v>
      </c>
      <c r="F532" s="167">
        <f t="shared" si="114"/>
        <v>1.1324255439348179</v>
      </c>
      <c r="G532" s="167">
        <f t="shared" si="104"/>
        <v>39354.078765137609</v>
      </c>
      <c r="H532" s="167">
        <f t="shared" si="105"/>
        <v>271278.98538007471</v>
      </c>
      <c r="I532" s="168">
        <f t="shared" si="106"/>
        <v>310633.06414521229</v>
      </c>
      <c r="J532" s="168">
        <f t="shared" si="108"/>
        <v>309654.71609622042</v>
      </c>
      <c r="K532" s="94"/>
      <c r="L532" s="265">
        <f t="shared" si="107"/>
        <v>118373.51979937377</v>
      </c>
      <c r="M532" s="265">
        <f>$G532*NonHospFrac+theModel!$H532*NonHospFrac</f>
        <v>192259.54434583854</v>
      </c>
      <c r="N532" s="266">
        <f t="shared" si="109"/>
        <v>310633.06414521229</v>
      </c>
      <c r="O532" s="158"/>
      <c r="P532" s="265">
        <f t="shared" si="110"/>
        <v>118000.69888777276</v>
      </c>
      <c r="Q532" s="265">
        <f t="shared" si="111"/>
        <v>192257.98409895625</v>
      </c>
      <c r="R532" s="266">
        <f t="shared" si="112"/>
        <v>310258.68298672902</v>
      </c>
    </row>
    <row r="533" spans="1:18" x14ac:dyDescent="0.25">
      <c r="A533" s="81">
        <v>502</v>
      </c>
      <c r="B533" s="93">
        <f t="shared" si="101"/>
        <v>3.5209901179958329E-5</v>
      </c>
      <c r="C533" s="178">
        <f t="shared" si="102"/>
        <v>3.5130473706859516E-5</v>
      </c>
      <c r="D533" s="165">
        <f t="shared" si="103"/>
        <v>2.2558277767625785E-3</v>
      </c>
      <c r="E533" s="166">
        <f t="shared" si="113"/>
        <v>24.289529978121223</v>
      </c>
      <c r="F533" s="167">
        <f t="shared" si="114"/>
        <v>1.1346813717115805</v>
      </c>
      <c r="G533" s="167">
        <f t="shared" si="104"/>
        <v>39432.473344351027</v>
      </c>
      <c r="H533" s="167">
        <f t="shared" si="105"/>
        <v>271279.37773731898</v>
      </c>
      <c r="I533" s="168">
        <f t="shared" si="106"/>
        <v>310711.85108167003</v>
      </c>
      <c r="J533" s="168">
        <f t="shared" si="108"/>
        <v>309731.90720481949</v>
      </c>
      <c r="K533" s="94"/>
      <c r="L533" s="265">
        <f t="shared" si="107"/>
        <v>118403.54328386139</v>
      </c>
      <c r="M533" s="265">
        <f>$G533*NonHospFrac+theModel!$H533*NonHospFrac</f>
        <v>192308.30779780861</v>
      </c>
      <c r="N533" s="266">
        <f t="shared" si="109"/>
        <v>310711.85108167003</v>
      </c>
      <c r="O533" s="158"/>
      <c r="P533" s="265">
        <f t="shared" si="110"/>
        <v>118030.11424716868</v>
      </c>
      <c r="Q533" s="265">
        <f t="shared" si="111"/>
        <v>192306.74755085632</v>
      </c>
      <c r="R533" s="266">
        <f t="shared" si="112"/>
        <v>310336.86179802497</v>
      </c>
    </row>
    <row r="534" spans="1:18" x14ac:dyDescent="0.25">
      <c r="A534" s="81">
        <v>503</v>
      </c>
      <c r="B534" s="93">
        <f t="shared" si="101"/>
        <v>3.4552164055263925E-5</v>
      </c>
      <c r="C534" s="178">
        <f t="shared" si="102"/>
        <v>3.4474220323840805E-5</v>
      </c>
      <c r="D534" s="165">
        <f t="shared" si="103"/>
        <v>2.2558277767625785E-3</v>
      </c>
      <c r="E534" s="166">
        <f t="shared" si="113"/>
        <v>24.289564452341548</v>
      </c>
      <c r="F534" s="167">
        <f t="shared" si="114"/>
        <v>1.136937199488343</v>
      </c>
      <c r="G534" s="167">
        <f t="shared" si="104"/>
        <v>39510.867923564452</v>
      </c>
      <c r="H534" s="167">
        <f t="shared" si="105"/>
        <v>271279.7627651497</v>
      </c>
      <c r="I534" s="168">
        <f t="shared" si="106"/>
        <v>310790.63068871415</v>
      </c>
      <c r="J534" s="168">
        <f t="shared" si="108"/>
        <v>309809.08798629325</v>
      </c>
      <c r="K534" s="94"/>
      <c r="L534" s="265">
        <f t="shared" si="107"/>
        <v>118433.56397531574</v>
      </c>
      <c r="M534" s="265">
        <f>$G534*NonHospFrac+theModel!$H534*NonHospFrac</f>
        <v>192357.06671339838</v>
      </c>
      <c r="N534" s="266">
        <f t="shared" si="109"/>
        <v>310790.6306887141</v>
      </c>
      <c r="O534" s="158"/>
      <c r="P534" s="265">
        <f t="shared" si="110"/>
        <v>118059.52567118774</v>
      </c>
      <c r="Q534" s="265">
        <f t="shared" si="111"/>
        <v>192355.50646637741</v>
      </c>
      <c r="R534" s="266">
        <f t="shared" si="112"/>
        <v>310415.03213756514</v>
      </c>
    </row>
    <row r="535" spans="1:18" x14ac:dyDescent="0.25">
      <c r="A535" s="81">
        <v>504</v>
      </c>
      <c r="B535" s="93">
        <f t="shared" si="101"/>
        <v>3.3906713762133975E-5</v>
      </c>
      <c r="C535" s="178">
        <f t="shared" si="102"/>
        <v>3.3830226055410616E-5</v>
      </c>
      <c r="D535" s="165">
        <f t="shared" si="103"/>
        <v>2.2558277767625785E-3</v>
      </c>
      <c r="E535" s="166">
        <f t="shared" si="113"/>
        <v>24.289598282567603</v>
      </c>
      <c r="F535" s="167">
        <f t="shared" si="114"/>
        <v>1.1391930272651056</v>
      </c>
      <c r="G535" s="167">
        <f t="shared" si="104"/>
        <v>39589.262502777878</v>
      </c>
      <c r="H535" s="167">
        <f t="shared" si="105"/>
        <v>271280.14060048375</v>
      </c>
      <c r="I535" s="168">
        <f t="shared" si="106"/>
        <v>310869.4031032616</v>
      </c>
      <c r="J535" s="168">
        <f t="shared" si="108"/>
        <v>309886.25857548811</v>
      </c>
      <c r="K535" s="94"/>
      <c r="L535" s="265">
        <f t="shared" si="107"/>
        <v>118463.58192591203</v>
      </c>
      <c r="M535" s="265">
        <f>$G535*NonHospFrac+theModel!$H535*NonHospFrac</f>
        <v>192405.82117734957</v>
      </c>
      <c r="N535" s="266">
        <f t="shared" si="109"/>
        <v>310869.4031032616</v>
      </c>
      <c r="O535" s="158"/>
      <c r="P535" s="265">
        <f t="shared" si="110"/>
        <v>118088.93321121615</v>
      </c>
      <c r="Q535" s="265">
        <f t="shared" si="111"/>
        <v>192404.26093026123</v>
      </c>
      <c r="R535" s="266">
        <f t="shared" si="112"/>
        <v>310493.19414147735</v>
      </c>
    </row>
    <row r="536" spans="1:18" x14ac:dyDescent="0.25">
      <c r="A536" s="81">
        <v>505</v>
      </c>
      <c r="B536" s="93">
        <f t="shared" si="101"/>
        <v>3.3273320776912063E-5</v>
      </c>
      <c r="C536" s="178">
        <f t="shared" si="102"/>
        <v>3.3198261895678372E-5</v>
      </c>
      <c r="D536" s="165">
        <f t="shared" si="103"/>
        <v>2.2558277767625785E-3</v>
      </c>
      <c r="E536" s="166">
        <f t="shared" si="113"/>
        <v>24.289631480829499</v>
      </c>
      <c r="F536" s="167">
        <f t="shared" si="114"/>
        <v>1.1414488550418682</v>
      </c>
      <c r="G536" s="167">
        <f t="shared" si="104"/>
        <v>39667.657081991289</v>
      </c>
      <c r="H536" s="167">
        <f t="shared" si="105"/>
        <v>271280.51137768029</v>
      </c>
      <c r="I536" s="168">
        <f t="shared" si="106"/>
        <v>310948.16845967155</v>
      </c>
      <c r="J536" s="168">
        <f t="shared" si="108"/>
        <v>309963.41910472838</v>
      </c>
      <c r="K536" s="94"/>
      <c r="L536" s="265">
        <f t="shared" si="107"/>
        <v>118493.5971868507</v>
      </c>
      <c r="M536" s="265">
        <f>$G536*NonHospFrac+theModel!$H536*NonHospFrac</f>
        <v>192454.57127282087</v>
      </c>
      <c r="N536" s="266">
        <f t="shared" si="109"/>
        <v>310948.16845967155</v>
      </c>
      <c r="O536" s="158"/>
      <c r="P536" s="265">
        <f t="shared" si="110"/>
        <v>118118.3369176789</v>
      </c>
      <c r="Q536" s="265">
        <f t="shared" si="111"/>
        <v>192453.0110256664</v>
      </c>
      <c r="R536" s="266">
        <f t="shared" si="112"/>
        <v>310571.34794334532</v>
      </c>
    </row>
    <row r="537" spans="1:18" x14ac:dyDescent="0.25">
      <c r="A537" s="81">
        <v>506</v>
      </c>
      <c r="B537" s="93">
        <f t="shared" si="101"/>
        <v>3.2651759863548869E-5</v>
      </c>
      <c r="C537" s="178">
        <f t="shared" si="102"/>
        <v>3.2578103116688493E-5</v>
      </c>
      <c r="D537" s="165">
        <f t="shared" si="103"/>
        <v>2.2558277767625785E-3</v>
      </c>
      <c r="E537" s="166">
        <f t="shared" si="113"/>
        <v>24.289664058932615</v>
      </c>
      <c r="F537" s="167">
        <f t="shared" si="114"/>
        <v>1.1437046828186308</v>
      </c>
      <c r="G537" s="167">
        <f t="shared" si="104"/>
        <v>39746.051661204714</v>
      </c>
      <c r="H537" s="167">
        <f t="shared" si="105"/>
        <v>271280.87522858835</v>
      </c>
      <c r="I537" s="168">
        <f t="shared" si="106"/>
        <v>311026.92688979307</v>
      </c>
      <c r="J537" s="168">
        <f t="shared" si="108"/>
        <v>310040.56970386335</v>
      </c>
      <c r="K537" s="94"/>
      <c r="L537" s="265">
        <f t="shared" si="107"/>
        <v>118523.60980837574</v>
      </c>
      <c r="M537" s="265">
        <f>$G537*NonHospFrac+theModel!$H537*NonHospFrac</f>
        <v>192503.31708141731</v>
      </c>
      <c r="N537" s="266">
        <f t="shared" si="109"/>
        <v>311026.92688979302</v>
      </c>
      <c r="O537" s="158"/>
      <c r="P537" s="265">
        <f t="shared" si="110"/>
        <v>118147.73684005793</v>
      </c>
      <c r="Q537" s="265">
        <f t="shared" si="111"/>
        <v>192501.75683419796</v>
      </c>
      <c r="R537" s="266">
        <f t="shared" si="112"/>
        <v>310649.49367425591</v>
      </c>
    </row>
    <row r="538" spans="1:18" x14ac:dyDescent="0.25">
      <c r="A538" s="81">
        <v>507</v>
      </c>
      <c r="B538" s="93">
        <f t="shared" si="101"/>
        <v>3.2041809993508071E-5</v>
      </c>
      <c r="C538" s="178">
        <f t="shared" si="102"/>
        <v>3.1969529188506964E-5</v>
      </c>
      <c r="D538" s="165">
        <f t="shared" si="103"/>
        <v>2.2558277767625785E-3</v>
      </c>
      <c r="E538" s="166">
        <f t="shared" si="113"/>
        <v>24.289696028461805</v>
      </c>
      <c r="F538" s="167">
        <f t="shared" si="114"/>
        <v>1.1459605105953934</v>
      </c>
      <c r="G538" s="167">
        <f t="shared" si="104"/>
        <v>39824.446240418132</v>
      </c>
      <c r="H538" s="167">
        <f t="shared" si="105"/>
        <v>271281.23228259454</v>
      </c>
      <c r="I538" s="168">
        <f t="shared" si="106"/>
        <v>311105.67852301267</v>
      </c>
      <c r="J538" s="168">
        <f t="shared" si="108"/>
        <v>310117.71050031431</v>
      </c>
      <c r="K538" s="94"/>
      <c r="L538" s="265">
        <f t="shared" si="107"/>
        <v>118553.61983979272</v>
      </c>
      <c r="M538" s="265">
        <f>$G538*NonHospFrac+theModel!$H538*NonHospFrac</f>
        <v>192552.05868321995</v>
      </c>
      <c r="N538" s="266">
        <f t="shared" si="109"/>
        <v>311105.67852301267</v>
      </c>
      <c r="O538" s="158"/>
      <c r="P538" s="265">
        <f t="shared" si="110"/>
        <v>118177.13302690994</v>
      </c>
      <c r="Q538" s="265">
        <f t="shared" si="111"/>
        <v>192550.49843593696</v>
      </c>
      <c r="R538" s="266">
        <f t="shared" si="112"/>
        <v>310727.63146284688</v>
      </c>
    </row>
    <row r="539" spans="1:18" x14ac:dyDescent="0.25">
      <c r="A539" s="81">
        <v>508</v>
      </c>
      <c r="B539" s="93">
        <f t="shared" si="101"/>
        <v>3.1443254267167993E-5</v>
      </c>
      <c r="C539" s="178">
        <f t="shared" si="102"/>
        <v>3.1372323700800306E-5</v>
      </c>
      <c r="D539" s="165">
        <f t="shared" si="103"/>
        <v>2.2558277767625785E-3</v>
      </c>
      <c r="E539" s="166">
        <f t="shared" si="113"/>
        <v>24.289727400785505</v>
      </c>
      <c r="F539" s="167">
        <f t="shared" si="114"/>
        <v>1.148216338372156</v>
      </c>
      <c r="G539" s="167">
        <f t="shared" si="104"/>
        <v>39902.840819631558</v>
      </c>
      <c r="H539" s="167">
        <f t="shared" si="105"/>
        <v>271281.58266666782</v>
      </c>
      <c r="I539" s="168">
        <f t="shared" si="106"/>
        <v>311184.42348629935</v>
      </c>
      <c r="J539" s="168">
        <f t="shared" si="108"/>
        <v>310194.84161911905</v>
      </c>
      <c r="K539" s="94"/>
      <c r="L539" s="265">
        <f t="shared" si="107"/>
        <v>118583.62732948599</v>
      </c>
      <c r="M539" s="265">
        <f>$G539*NonHospFrac+theModel!$H539*NonHospFrac</f>
        <v>192600.79615681339</v>
      </c>
      <c r="N539" s="266">
        <f t="shared" si="109"/>
        <v>311184.42348629935</v>
      </c>
      <c r="O539" s="158"/>
      <c r="P539" s="265">
        <f t="shared" si="110"/>
        <v>118206.52552588333</v>
      </c>
      <c r="Q539" s="265">
        <f t="shared" si="111"/>
        <v>192599.23590946794</v>
      </c>
      <c r="R539" s="266">
        <f t="shared" si="112"/>
        <v>310805.76143535128</v>
      </c>
    </row>
    <row r="540" spans="1:18" x14ac:dyDescent="0.25">
      <c r="A540" s="81">
        <v>509</v>
      </c>
      <c r="B540" s="93">
        <f t="shared" si="101"/>
        <v>3.0855879836691149E-5</v>
      </c>
      <c r="C540" s="178">
        <f t="shared" si="102"/>
        <v>3.0786274285879091E-5</v>
      </c>
      <c r="D540" s="165">
        <f t="shared" si="103"/>
        <v>2.2558277767625785E-3</v>
      </c>
      <c r="E540" s="166">
        <f t="shared" si="113"/>
        <v>24.289758187059793</v>
      </c>
      <c r="F540" s="167">
        <f t="shared" si="114"/>
        <v>1.1504721661489186</v>
      </c>
      <c r="G540" s="167">
        <f t="shared" si="104"/>
        <v>39981.235398844983</v>
      </c>
      <c r="H540" s="167">
        <f t="shared" si="105"/>
        <v>271281.92650540569</v>
      </c>
      <c r="I540" s="168">
        <f t="shared" si="106"/>
        <v>311263.16190425068</v>
      </c>
      <c r="J540" s="168">
        <f t="shared" si="108"/>
        <v>310271.9631829774</v>
      </c>
      <c r="K540" s="94"/>
      <c r="L540" s="265">
        <f t="shared" si="107"/>
        <v>118613.63232493609</v>
      </c>
      <c r="M540" s="265">
        <f>$G540*NonHospFrac+theModel!$H540*NonHospFrac</f>
        <v>192649.52957931458</v>
      </c>
      <c r="N540" s="266">
        <f t="shared" si="109"/>
        <v>311263.16190425068</v>
      </c>
      <c r="O540" s="158"/>
      <c r="P540" s="265">
        <f t="shared" si="110"/>
        <v>118235.91438373548</v>
      </c>
      <c r="Q540" s="265">
        <f t="shared" si="111"/>
        <v>192647.96933190784</v>
      </c>
      <c r="R540" s="266">
        <f t="shared" si="112"/>
        <v>310883.88371564331</v>
      </c>
    </row>
    <row r="541" spans="1:18" x14ac:dyDescent="0.25">
      <c r="A541" s="81">
        <v>510</v>
      </c>
      <c r="B541" s="93">
        <f t="shared" si="101"/>
        <v>3.0279477830335753E-5</v>
      </c>
      <c r="C541" s="178">
        <f t="shared" si="102"/>
        <v>3.0211172543180216E-5</v>
      </c>
      <c r="D541" s="165">
        <f t="shared" si="103"/>
        <v>2.2558277767625785E-3</v>
      </c>
      <c r="E541" s="166">
        <f t="shared" si="113"/>
        <v>24.289788398232336</v>
      </c>
      <c r="F541" s="167">
        <f t="shared" si="114"/>
        <v>1.1527279939256811</v>
      </c>
      <c r="G541" s="167">
        <f t="shared" si="104"/>
        <v>40059.629978058401</v>
      </c>
      <c r="H541" s="167">
        <f t="shared" si="105"/>
        <v>271282.263921078</v>
      </c>
      <c r="I541" s="168">
        <f t="shared" si="106"/>
        <v>311341.8938991364</v>
      </c>
      <c r="J541" s="168">
        <f t="shared" si="108"/>
        <v>310349.07531229424</v>
      </c>
      <c r="K541" s="94"/>
      <c r="L541" s="265">
        <f t="shared" si="107"/>
        <v>118643.63487273664</v>
      </c>
      <c r="M541" s="265">
        <f>$G541*NonHospFrac+theModel!$H541*NonHospFrac</f>
        <v>192698.25902639976</v>
      </c>
      <c r="N541" s="266">
        <f t="shared" si="109"/>
        <v>311341.8938991364</v>
      </c>
      <c r="O541" s="158"/>
      <c r="P541" s="265">
        <f t="shared" si="110"/>
        <v>118265.29964634936</v>
      </c>
      <c r="Q541" s="265">
        <f t="shared" si="111"/>
        <v>192696.69877893286</v>
      </c>
      <c r="R541" s="266">
        <f t="shared" si="112"/>
        <v>310961.99842528219</v>
      </c>
    </row>
    <row r="542" spans="1:18" x14ac:dyDescent="0.25">
      <c r="A542" s="81">
        <v>511</v>
      </c>
      <c r="B542" s="93">
        <f t="shared" si="101"/>
        <v>2.9713843278180031E-5</v>
      </c>
      <c r="C542" s="178">
        <f t="shared" si="102"/>
        <v>2.964681396515874E-5</v>
      </c>
      <c r="D542" s="165">
        <f t="shared" si="103"/>
        <v>2.2558277767625785E-3</v>
      </c>
      <c r="E542" s="166">
        <f t="shared" si="113"/>
        <v>24.289818045046299</v>
      </c>
      <c r="F542" s="167">
        <f t="shared" si="114"/>
        <v>1.1549838217024437</v>
      </c>
      <c r="G542" s="167">
        <f t="shared" si="104"/>
        <v>40138.02455727182</v>
      </c>
      <c r="H542" s="167">
        <f t="shared" si="105"/>
        <v>271282.5950336706</v>
      </c>
      <c r="I542" s="168">
        <f t="shared" si="106"/>
        <v>311420.6195909424</v>
      </c>
      <c r="J542" s="168">
        <f t="shared" si="108"/>
        <v>310426.17812522309</v>
      </c>
      <c r="K542" s="94"/>
      <c r="L542" s="265">
        <f t="shared" si="107"/>
        <v>118673.63501861088</v>
      </c>
      <c r="M542" s="265">
        <f>$G542*NonHospFrac+theModel!$H542*NonHospFrac</f>
        <v>192746.98457233154</v>
      </c>
      <c r="N542" s="266">
        <f t="shared" si="109"/>
        <v>311420.6195909424</v>
      </c>
      <c r="O542" s="158"/>
      <c r="P542" s="265">
        <f t="shared" si="110"/>
        <v>118294.68135874992</v>
      </c>
      <c r="Q542" s="265">
        <f t="shared" si="111"/>
        <v>192745.42432480562</v>
      </c>
      <c r="R542" s="266">
        <f t="shared" si="112"/>
        <v>311040.10568355554</v>
      </c>
    </row>
    <row r="543" spans="1:18" x14ac:dyDescent="0.25">
      <c r="A543" s="81">
        <v>512</v>
      </c>
      <c r="B543" s="93">
        <f t="shared" ref="B543:B606" si="115">Constant*EXP(PowerTerm*(A543)/7)</f>
        <v>2.9158775039234316E-5</v>
      </c>
      <c r="C543" s="178">
        <f t="shared" ref="C543:C606" si="116">(1-theFloor)*B543</f>
        <v>2.9092997864564441E-5</v>
      </c>
      <c r="D543" s="165">
        <f t="shared" ref="D543:D606" si="117">theFloor</f>
        <v>2.2558277767625785E-3</v>
      </c>
      <c r="E543" s="166">
        <f t="shared" si="113"/>
        <v>24.289847138044163</v>
      </c>
      <c r="F543" s="167">
        <f t="shared" si="114"/>
        <v>1.1572396494792063</v>
      </c>
      <c r="G543" s="167">
        <f t="shared" ref="G543:G606" si="118">$B$22*F543*totInfected/365.25</f>
        <v>40216.419136485245</v>
      </c>
      <c r="H543" s="167">
        <f t="shared" ref="H543:H606" si="119">lostQALYs_Injured*E543*totInfected/365.25</f>
        <v>271282.91996092792</v>
      </c>
      <c r="I543" s="168">
        <f t="shared" ref="I543:I606" si="120">H543+G543</f>
        <v>311499.33909741318</v>
      </c>
      <c r="J543" s="168">
        <f t="shared" si="108"/>
        <v>310503.27173770784</v>
      </c>
      <c r="K543" s="94"/>
      <c r="L543" s="265">
        <f t="shared" ref="L543:L606" si="121">$G543*HospFrac+$H543*HospFrac</f>
        <v>118703.63280742789</v>
      </c>
      <c r="M543" s="265">
        <f>$G543*NonHospFrac+theModel!$H543*NonHospFrac</f>
        <v>192795.70628998525</v>
      </c>
      <c r="N543" s="266">
        <f t="shared" si="109"/>
        <v>311499.33909741312</v>
      </c>
      <c r="O543" s="158"/>
      <c r="P543" s="265">
        <f t="shared" si="110"/>
        <v>118324.0595651201</v>
      </c>
      <c r="Q543" s="265">
        <f t="shared" si="111"/>
        <v>192794.14604240141</v>
      </c>
      <c r="R543" s="266">
        <f t="shared" si="112"/>
        <v>311118.20560752152</v>
      </c>
    </row>
    <row r="544" spans="1:18" x14ac:dyDescent="0.25">
      <c r="A544" s="81">
        <v>513</v>
      </c>
      <c r="B544" s="93">
        <f t="shared" si="115"/>
        <v>2.8614075729915168E-5</v>
      </c>
      <c r="C544" s="178">
        <f t="shared" si="116"/>
        <v>2.8549527303077237E-5</v>
      </c>
      <c r="D544" s="165">
        <f t="shared" si="117"/>
        <v>2.2558277767625785E-3</v>
      </c>
      <c r="E544" s="166">
        <f t="shared" si="113"/>
        <v>24.289875687571467</v>
      </c>
      <c r="F544" s="167">
        <f t="shared" si="114"/>
        <v>1.1594954772559689</v>
      </c>
      <c r="G544" s="167">
        <f t="shared" si="118"/>
        <v>40294.813715698663</v>
      </c>
      <c r="H544" s="167">
        <f t="shared" si="119"/>
        <v>271283.23881839484</v>
      </c>
      <c r="I544" s="168">
        <f t="shared" si="120"/>
        <v>311578.0525340935</v>
      </c>
      <c r="J544" s="168">
        <f t="shared" ref="J544:J607" si="122">J543+(I544-I543)/(1+discountDaily)^A544</f>
        <v>310580.3562635241</v>
      </c>
      <c r="K544" s="94"/>
      <c r="L544" s="265">
        <f t="shared" si="121"/>
        <v>118733.6282832186</v>
      </c>
      <c r="M544" s="265">
        <f>$G544*NonHospFrac+theModel!$H544*NonHospFrac</f>
        <v>192844.4242508749</v>
      </c>
      <c r="N544" s="266">
        <f t="shared" ref="N544:N607" si="123">L544+M544</f>
        <v>311578.0525340935</v>
      </c>
      <c r="O544" s="158"/>
      <c r="P544" s="265">
        <f t="shared" ref="P544:P607" si="124">P543+(L544-L543)/(1+discountDaily)^A544</f>
        <v>118353.43430881666</v>
      </c>
      <c r="Q544" s="265">
        <f t="shared" ref="Q544:Q607" si="125">Q543+(M544-M543)/(1+discountDaily)^B544</f>
        <v>192842.86400323425</v>
      </c>
      <c r="R544" s="266">
        <f t="shared" ref="R544:R607" si="126">P544+Q544</f>
        <v>311196.29831205093</v>
      </c>
    </row>
    <row r="545" spans="1:18" x14ac:dyDescent="0.25">
      <c r="A545" s="81">
        <v>514</v>
      </c>
      <c r="B545" s="93">
        <f t="shared" si="115"/>
        <v>2.8079551653855134E-5</v>
      </c>
      <c r="C545" s="178">
        <f t="shared" si="116"/>
        <v>2.8016209021275329E-5</v>
      </c>
      <c r="D545" s="165">
        <f t="shared" si="117"/>
        <v>2.2558277767625785E-3</v>
      </c>
      <c r="E545" s="166">
        <f t="shared" ref="E545:E608" si="127">C545+E544</f>
        <v>24.289903703780489</v>
      </c>
      <c r="F545" s="167">
        <f t="shared" ref="F545:F608" si="128">D545+F544</f>
        <v>1.1617513050327315</v>
      </c>
      <c r="G545" s="167">
        <f t="shared" si="118"/>
        <v>40373.208294912089</v>
      </c>
      <c r="H545" s="167">
        <f t="shared" si="119"/>
        <v>271283.55171945784</v>
      </c>
      <c r="I545" s="168">
        <f t="shared" si="120"/>
        <v>311656.76001436991</v>
      </c>
      <c r="J545" s="168">
        <f t="shared" si="122"/>
        <v>310657.43181432015</v>
      </c>
      <c r="K545" s="94"/>
      <c r="L545" s="265">
        <f t="shared" si="121"/>
        <v>118763.62148919137</v>
      </c>
      <c r="M545" s="265">
        <f>$G545*NonHospFrac+theModel!$H545*NonHospFrac</f>
        <v>192893.13852517854</v>
      </c>
      <c r="N545" s="266">
        <f t="shared" si="123"/>
        <v>311656.76001436991</v>
      </c>
      <c r="O545" s="158"/>
      <c r="P545" s="265">
        <f t="shared" si="124"/>
        <v>118382.80563238557</v>
      </c>
      <c r="Q545" s="265">
        <f t="shared" si="125"/>
        <v>192891.57827748213</v>
      </c>
      <c r="R545" s="266">
        <f t="shared" si="126"/>
        <v>311274.38390986773</v>
      </c>
    </row>
    <row r="546" spans="1:18" x14ac:dyDescent="0.25">
      <c r="A546" s="81">
        <v>515</v>
      </c>
      <c r="B546" s="93">
        <f t="shared" si="115"/>
        <v>2.7555012733023711E-5</v>
      </c>
      <c r="C546" s="178">
        <f t="shared" si="116"/>
        <v>2.7492853369911509E-5</v>
      </c>
      <c r="D546" s="165">
        <f t="shared" si="117"/>
        <v>2.2558277767625785E-3</v>
      </c>
      <c r="E546" s="166">
        <f t="shared" si="127"/>
        <v>24.289931196633859</v>
      </c>
      <c r="F546" s="167">
        <f t="shared" si="128"/>
        <v>1.1640071328094941</v>
      </c>
      <c r="G546" s="167">
        <f t="shared" si="118"/>
        <v>40451.602874125507</v>
      </c>
      <c r="H546" s="167">
        <f t="shared" si="119"/>
        <v>271283.85877538525</v>
      </c>
      <c r="I546" s="168">
        <f t="shared" si="120"/>
        <v>311735.46164951078</v>
      </c>
      <c r="J546" s="168">
        <f t="shared" si="122"/>
        <v>310734.4984996565</v>
      </c>
      <c r="K546" s="94"/>
      <c r="L546" s="265">
        <f t="shared" si="121"/>
        <v>118793.61246774743</v>
      </c>
      <c r="M546" s="265">
        <f>$G546*NonHospFrac+theModel!$H546*NonHospFrac</f>
        <v>192941.8491817633</v>
      </c>
      <c r="N546" s="266">
        <f t="shared" si="123"/>
        <v>311735.46164951072</v>
      </c>
      <c r="O546" s="158"/>
      <c r="P546" s="265">
        <f t="shared" si="124"/>
        <v>118412.1735775772</v>
      </c>
      <c r="Q546" s="265">
        <f t="shared" si="125"/>
        <v>192940.28893401218</v>
      </c>
      <c r="R546" s="266">
        <f t="shared" si="126"/>
        <v>311352.4625115894</v>
      </c>
    </row>
    <row r="547" spans="1:18" x14ac:dyDescent="0.25">
      <c r="A547" s="81">
        <v>516</v>
      </c>
      <c r="B547" s="93">
        <f t="shared" si="115"/>
        <v>2.7040272440135453E-5</v>
      </c>
      <c r="C547" s="178">
        <f t="shared" si="116"/>
        <v>2.6979274242473766E-5</v>
      </c>
      <c r="D547" s="165">
        <f t="shared" si="117"/>
        <v>2.2558277767625785E-3</v>
      </c>
      <c r="E547" s="166">
        <f t="shared" si="127"/>
        <v>24.289958175908101</v>
      </c>
      <c r="F547" s="167">
        <f t="shared" si="128"/>
        <v>1.1662629605862567</v>
      </c>
      <c r="G547" s="167">
        <f t="shared" si="118"/>
        <v>40529.997453338932</v>
      </c>
      <c r="H547" s="167">
        <f t="shared" si="119"/>
        <v>271284.16009536694</v>
      </c>
      <c r="I547" s="168">
        <f t="shared" si="120"/>
        <v>311814.15754870587</v>
      </c>
      <c r="J547" s="168">
        <f t="shared" si="122"/>
        <v>310811.55642704491</v>
      </c>
      <c r="K547" s="94"/>
      <c r="L547" s="265">
        <f t="shared" si="121"/>
        <v>118823.601260496</v>
      </c>
      <c r="M547" s="265">
        <f>$G547*NonHospFrac+theModel!$H547*NonHospFrac</f>
        <v>192990.55628820986</v>
      </c>
      <c r="N547" s="266">
        <f t="shared" si="123"/>
        <v>311814.15754870587</v>
      </c>
      <c r="O547" s="158"/>
      <c r="P547" s="265">
        <f t="shared" si="124"/>
        <v>118441.53818536134</v>
      </c>
      <c r="Q547" s="265">
        <f t="shared" si="125"/>
        <v>192988.99604040504</v>
      </c>
      <c r="R547" s="266">
        <f t="shared" si="126"/>
        <v>311430.53422576637</v>
      </c>
    </row>
    <row r="548" spans="1:18" x14ac:dyDescent="0.25">
      <c r="A548" s="81">
        <v>517</v>
      </c>
      <c r="B548" s="93">
        <f t="shared" si="115"/>
        <v>2.6535147732320266E-5</v>
      </c>
      <c r="C548" s="178">
        <f t="shared" si="116"/>
        <v>2.6475289009005201E-5</v>
      </c>
      <c r="D548" s="165">
        <f t="shared" si="117"/>
        <v>2.2558277767625785E-3</v>
      </c>
      <c r="E548" s="166">
        <f t="shared" si="127"/>
        <v>24.289984651197109</v>
      </c>
      <c r="F548" s="167">
        <f t="shared" si="128"/>
        <v>1.1685187883630193</v>
      </c>
      <c r="G548" s="167">
        <f t="shared" si="118"/>
        <v>40608.392032552358</v>
      </c>
      <c r="H548" s="167">
        <f t="shared" si="119"/>
        <v>271284.45578655298</v>
      </c>
      <c r="I548" s="168">
        <f t="shared" si="120"/>
        <v>311892.84781910531</v>
      </c>
      <c r="J548" s="168">
        <f t="shared" si="122"/>
        <v>310888.60570198693</v>
      </c>
      <c r="K548" s="94"/>
      <c r="L548" s="265">
        <f t="shared" si="121"/>
        <v>118853.58790826894</v>
      </c>
      <c r="M548" s="265">
        <f>$G548*NonHospFrac+theModel!$H548*NonHospFrac</f>
        <v>193039.25991083638</v>
      </c>
      <c r="N548" s="266">
        <f t="shared" si="123"/>
        <v>311892.84781910531</v>
      </c>
      <c r="O548" s="158"/>
      <c r="P548" s="265">
        <f t="shared" si="124"/>
        <v>118470.89949594165</v>
      </c>
      <c r="Q548" s="265">
        <f t="shared" si="125"/>
        <v>193037.69966297888</v>
      </c>
      <c r="R548" s="266">
        <f t="shared" si="126"/>
        <v>311508.59915892052</v>
      </c>
    </row>
    <row r="549" spans="1:18" x14ac:dyDescent="0.25">
      <c r="A549" s="81">
        <v>518</v>
      </c>
      <c r="B549" s="93">
        <f t="shared" si="115"/>
        <v>2.6039458986032798E-5</v>
      </c>
      <c r="C549" s="178">
        <f t="shared" si="116"/>
        <v>2.5980718451160233E-5</v>
      </c>
      <c r="D549" s="165">
        <f t="shared" si="117"/>
        <v>2.2558277767625785E-3</v>
      </c>
      <c r="E549" s="166">
        <f t="shared" si="127"/>
        <v>24.29001063191556</v>
      </c>
      <c r="F549" s="167">
        <f t="shared" si="128"/>
        <v>1.1707746161397818</v>
      </c>
      <c r="G549" s="167">
        <f t="shared" si="118"/>
        <v>40686.786611765769</v>
      </c>
      <c r="H549" s="167">
        <f t="shared" si="119"/>
        <v>271284.74595409189</v>
      </c>
      <c r="I549" s="168">
        <f t="shared" si="120"/>
        <v>311971.53256585763</v>
      </c>
      <c r="J549" s="168">
        <f t="shared" si="122"/>
        <v>310965.64642801147</v>
      </c>
      <c r="K549" s="94"/>
      <c r="L549" s="265">
        <f t="shared" si="121"/>
        <v>118883.57245113538</v>
      </c>
      <c r="M549" s="265">
        <f>$G549*NonHospFrac+theModel!$H549*NonHospFrac</f>
        <v>193087.96011472226</v>
      </c>
      <c r="N549" s="266">
        <f t="shared" si="123"/>
        <v>311971.53256585763</v>
      </c>
      <c r="O549" s="158"/>
      <c r="P549" s="265">
        <f t="shared" si="124"/>
        <v>118500.25754877005</v>
      </c>
      <c r="Q549" s="265">
        <f t="shared" si="125"/>
        <v>193086.39986681307</v>
      </c>
      <c r="R549" s="266">
        <f t="shared" si="126"/>
        <v>311586.65741558315</v>
      </c>
    </row>
    <row r="550" spans="1:18" x14ac:dyDescent="0.25">
      <c r="A550" s="81">
        <v>519</v>
      </c>
      <c r="B550" s="93">
        <f t="shared" si="115"/>
        <v>2.5553029933178153E-5</v>
      </c>
      <c r="C550" s="178">
        <f t="shared" si="116"/>
        <v>2.5495386698474442E-5</v>
      </c>
      <c r="D550" s="165">
        <f t="shared" si="117"/>
        <v>2.2558277767625785E-3</v>
      </c>
      <c r="E550" s="166">
        <f t="shared" si="127"/>
        <v>24.290036127302258</v>
      </c>
      <c r="F550" s="167">
        <f t="shared" si="128"/>
        <v>1.1730304439165444</v>
      </c>
      <c r="G550" s="167">
        <f t="shared" si="118"/>
        <v>40765.181190979194</v>
      </c>
      <c r="H550" s="167">
        <f t="shared" si="119"/>
        <v>271285.03070116788</v>
      </c>
      <c r="I550" s="168">
        <f t="shared" si="120"/>
        <v>312050.21189214708</v>
      </c>
      <c r="J550" s="168">
        <f t="shared" si="122"/>
        <v>311042.67870671168</v>
      </c>
      <c r="K550" s="94"/>
      <c r="L550" s="265">
        <f t="shared" si="121"/>
        <v>118913.55492841592</v>
      </c>
      <c r="M550" s="265">
        <f>$G550*NonHospFrac+theModel!$H550*NonHospFrac</f>
        <v>193136.65696373113</v>
      </c>
      <c r="N550" s="266">
        <f t="shared" si="123"/>
        <v>312050.21189214708</v>
      </c>
      <c r="O550" s="158"/>
      <c r="P550" s="265">
        <f t="shared" si="124"/>
        <v>118529.61238256084</v>
      </c>
      <c r="Q550" s="265">
        <f t="shared" si="125"/>
        <v>193135.09671577121</v>
      </c>
      <c r="R550" s="266">
        <f t="shared" si="126"/>
        <v>311664.70909833204</v>
      </c>
    </row>
    <row r="551" spans="1:18" x14ac:dyDescent="0.25">
      <c r="A551" s="81">
        <v>520</v>
      </c>
      <c r="B551" s="93">
        <f t="shared" si="115"/>
        <v>2.5075687598430409E-5</v>
      </c>
      <c r="C551" s="178">
        <f t="shared" si="116"/>
        <v>2.501912116582445E-5</v>
      </c>
      <c r="D551" s="165">
        <f t="shared" si="117"/>
        <v>2.2558277767625785E-3</v>
      </c>
      <c r="E551" s="166">
        <f t="shared" si="127"/>
        <v>24.290061146423422</v>
      </c>
      <c r="F551" s="167">
        <f t="shared" si="128"/>
        <v>1.175286271693307</v>
      </c>
      <c r="G551" s="167">
        <f t="shared" si="118"/>
        <v>40843.575770192612</v>
      </c>
      <c r="H551" s="167">
        <f t="shared" si="119"/>
        <v>271285.31012903771</v>
      </c>
      <c r="I551" s="168">
        <f t="shared" si="120"/>
        <v>312128.88589923031</v>
      </c>
      <c r="J551" s="168">
        <f t="shared" si="122"/>
        <v>311119.70263778121</v>
      </c>
      <c r="K551" s="94"/>
      <c r="L551" s="265">
        <f t="shared" si="121"/>
        <v>118943.53537869667</v>
      </c>
      <c r="M551" s="265">
        <f>$G551*NonHospFrac+theModel!$H551*NonHospFrac</f>
        <v>193185.35052053363</v>
      </c>
      <c r="N551" s="266">
        <f t="shared" si="123"/>
        <v>312128.88589923031</v>
      </c>
      <c r="O551" s="158"/>
      <c r="P551" s="265">
        <f t="shared" si="124"/>
        <v>118558.96403530448</v>
      </c>
      <c r="Q551" s="265">
        <f t="shared" si="125"/>
        <v>193183.79027252394</v>
      </c>
      <c r="R551" s="266">
        <f t="shared" si="126"/>
        <v>311742.75430782844</v>
      </c>
    </row>
    <row r="552" spans="1:18" x14ac:dyDescent="0.25">
      <c r="A552" s="81">
        <v>521</v>
      </c>
      <c r="B552" s="93">
        <f t="shared" si="115"/>
        <v>2.4607262237722033E-5</v>
      </c>
      <c r="C552" s="178">
        <f t="shared" si="116"/>
        <v>2.4551752492056099E-5</v>
      </c>
      <c r="D552" s="165">
        <f t="shared" si="117"/>
        <v>2.2558277767625785E-3</v>
      </c>
      <c r="E552" s="166">
        <f t="shared" si="127"/>
        <v>24.290085698175915</v>
      </c>
      <c r="F552" s="167">
        <f t="shared" si="128"/>
        <v>1.1775420994700696</v>
      </c>
      <c r="G552" s="167">
        <f t="shared" si="118"/>
        <v>40921.970349406038</v>
      </c>
      <c r="H552" s="167">
        <f t="shared" si="119"/>
        <v>271285.58433706663</v>
      </c>
      <c r="I552" s="168">
        <f t="shared" si="120"/>
        <v>312207.55468647263</v>
      </c>
      <c r="J552" s="168">
        <f t="shared" si="122"/>
        <v>311196.71831904986</v>
      </c>
      <c r="K552" s="94"/>
      <c r="L552" s="265">
        <f t="shared" si="121"/>
        <v>118973.51383984294</v>
      </c>
      <c r="M552" s="265">
        <f>$G552*NonHospFrac+theModel!$H552*NonHospFrac</f>
        <v>193234.04084662971</v>
      </c>
      <c r="N552" s="266">
        <f t="shared" si="123"/>
        <v>312207.55468647263</v>
      </c>
      <c r="O552" s="158"/>
      <c r="P552" s="265">
        <f t="shared" si="124"/>
        <v>118588.31254428114</v>
      </c>
      <c r="Q552" s="265">
        <f t="shared" si="125"/>
        <v>193232.48059857119</v>
      </c>
      <c r="R552" s="266">
        <f t="shared" si="126"/>
        <v>311820.79314285232</v>
      </c>
    </row>
    <row r="553" spans="1:18" x14ac:dyDescent="0.25">
      <c r="A553" s="81">
        <v>522</v>
      </c>
      <c r="B553" s="93">
        <f t="shared" si="115"/>
        <v>2.4147587277882809E-5</v>
      </c>
      <c r="C553" s="178">
        <f t="shared" si="116"/>
        <v>2.4093114479759563E-5</v>
      </c>
      <c r="D553" s="165">
        <f t="shared" si="117"/>
        <v>2.2558277767625785E-3</v>
      </c>
      <c r="E553" s="166">
        <f t="shared" si="127"/>
        <v>24.290109791290394</v>
      </c>
      <c r="F553" s="167">
        <f t="shared" si="128"/>
        <v>1.1797979272468322</v>
      </c>
      <c r="G553" s="167">
        <f t="shared" si="118"/>
        <v>41000.364928619463</v>
      </c>
      <c r="H553" s="167">
        <f t="shared" si="119"/>
        <v>271285.85342276358</v>
      </c>
      <c r="I553" s="168">
        <f t="shared" si="120"/>
        <v>312286.21835138305</v>
      </c>
      <c r="J553" s="168">
        <f t="shared" si="122"/>
        <v>311273.7258465183</v>
      </c>
      <c r="K553" s="94"/>
      <c r="L553" s="265">
        <f t="shared" si="121"/>
        <v>119003.49034901265</v>
      </c>
      <c r="M553" s="265">
        <f>$G553*NonHospFrac+theModel!$H553*NonHospFrac</f>
        <v>193282.72800237036</v>
      </c>
      <c r="N553" s="266">
        <f t="shared" si="123"/>
        <v>312286.218351383</v>
      </c>
      <c r="O553" s="158"/>
      <c r="P553" s="265">
        <f t="shared" si="124"/>
        <v>118617.65794607399</v>
      </c>
      <c r="Q553" s="265">
        <f t="shared" si="125"/>
        <v>193281.16775426391</v>
      </c>
      <c r="R553" s="266">
        <f t="shared" si="126"/>
        <v>311898.82570033788</v>
      </c>
    </row>
    <row r="554" spans="1:18" x14ac:dyDescent="0.25">
      <c r="A554" s="81">
        <v>523</v>
      </c>
      <c r="B554" s="93">
        <f t="shared" si="115"/>
        <v>2.3696499257405665E-5</v>
      </c>
      <c r="C554" s="178">
        <f t="shared" si="116"/>
        <v>2.3643044036168775E-5</v>
      </c>
      <c r="D554" s="165">
        <f t="shared" si="117"/>
        <v>2.2558277767625785E-3</v>
      </c>
      <c r="E554" s="166">
        <f t="shared" si="127"/>
        <v>24.290133434334429</v>
      </c>
      <c r="F554" s="167">
        <f t="shared" si="128"/>
        <v>1.1820537550235948</v>
      </c>
      <c r="G554" s="167">
        <f t="shared" si="118"/>
        <v>41078.759507832881</v>
      </c>
      <c r="H554" s="167">
        <f t="shared" si="119"/>
        <v>271286.11748181621</v>
      </c>
      <c r="I554" s="168">
        <f t="shared" si="120"/>
        <v>312364.87698964908</v>
      </c>
      <c r="J554" s="168">
        <f t="shared" si="122"/>
        <v>311350.72531439248</v>
      </c>
      <c r="K554" s="94"/>
      <c r="L554" s="265">
        <f t="shared" si="121"/>
        <v>119033.46494266964</v>
      </c>
      <c r="M554" s="265">
        <f>$G554*NonHospFrac+theModel!$H554*NonHospFrac</f>
        <v>193331.41204697944</v>
      </c>
      <c r="N554" s="266">
        <f t="shared" si="123"/>
        <v>312364.87698964908</v>
      </c>
      <c r="O554" s="158"/>
      <c r="P554" s="265">
        <f t="shared" si="124"/>
        <v>118647.00027658226</v>
      </c>
      <c r="Q554" s="265">
        <f t="shared" si="125"/>
        <v>193329.85179882596</v>
      </c>
      <c r="R554" s="266">
        <f t="shared" si="126"/>
        <v>311976.85207540821</v>
      </c>
    </row>
    <row r="555" spans="1:18" x14ac:dyDescent="0.25">
      <c r="A555" s="81">
        <v>524</v>
      </c>
      <c r="B555" s="93">
        <f t="shared" si="115"/>
        <v>2.3253837768319682E-5</v>
      </c>
      <c r="C555" s="178">
        <f t="shared" si="116"/>
        <v>2.3201381115165577E-5</v>
      </c>
      <c r="D555" s="165">
        <f t="shared" si="117"/>
        <v>2.2558277767625785E-3</v>
      </c>
      <c r="E555" s="166">
        <f t="shared" si="127"/>
        <v>24.290156635715544</v>
      </c>
      <c r="F555" s="167">
        <f t="shared" si="128"/>
        <v>1.1843095828003574</v>
      </c>
      <c r="G555" s="167">
        <f t="shared" si="118"/>
        <v>41157.1540870463</v>
      </c>
      <c r="H555" s="167">
        <f t="shared" si="119"/>
        <v>271286.37660812441</v>
      </c>
      <c r="I555" s="168">
        <f t="shared" si="120"/>
        <v>312443.53069517069</v>
      </c>
      <c r="J555" s="168">
        <f t="shared" si="122"/>
        <v>311427.71681511699</v>
      </c>
      <c r="K555" s="94"/>
      <c r="L555" s="265">
        <f t="shared" si="121"/>
        <v>119063.43765659652</v>
      </c>
      <c r="M555" s="265">
        <f>$G555*NonHospFrac+theModel!$H555*NonHospFrac</f>
        <v>193380.09303857415</v>
      </c>
      <c r="N555" s="266">
        <f t="shared" si="123"/>
        <v>312443.53069517069</v>
      </c>
      <c r="O555" s="158"/>
      <c r="P555" s="265">
        <f t="shared" si="124"/>
        <v>118676.33957103398</v>
      </c>
      <c r="Q555" s="265">
        <f t="shared" si="125"/>
        <v>193378.53279037451</v>
      </c>
      <c r="R555" s="266">
        <f t="shared" si="126"/>
        <v>312054.87236140849</v>
      </c>
    </row>
    <row r="556" spans="1:18" x14ac:dyDescent="0.25">
      <c r="A556" s="81">
        <v>525</v>
      </c>
      <c r="B556" s="93">
        <f t="shared" si="115"/>
        <v>2.2819445399148518E-5</v>
      </c>
      <c r="C556" s="178">
        <f t="shared" si="116"/>
        <v>2.2767968660366803E-5</v>
      </c>
      <c r="D556" s="165">
        <f t="shared" si="117"/>
        <v>2.2558277767625785E-3</v>
      </c>
      <c r="E556" s="166">
        <f t="shared" si="127"/>
        <v>24.290179403684203</v>
      </c>
      <c r="F556" s="167">
        <f t="shared" si="128"/>
        <v>1.18656541057712</v>
      </c>
      <c r="G556" s="167">
        <f t="shared" si="118"/>
        <v>41235.548666259725</v>
      </c>
      <c r="H556" s="167">
        <f t="shared" si="119"/>
        <v>271286.63089383417</v>
      </c>
      <c r="I556" s="168">
        <f t="shared" si="120"/>
        <v>312522.17956009391</v>
      </c>
      <c r="J556" s="168">
        <f t="shared" si="122"/>
        <v>311504.70043940848</v>
      </c>
      <c r="K556" s="94"/>
      <c r="L556" s="265">
        <f t="shared" si="121"/>
        <v>119093.40852590755</v>
      </c>
      <c r="M556" s="265">
        <f>$G556*NonHospFrac+theModel!$H556*NonHospFrac</f>
        <v>193428.77103418633</v>
      </c>
      <c r="N556" s="266">
        <f t="shared" si="123"/>
        <v>312522.17956009391</v>
      </c>
      <c r="O556" s="158"/>
      <c r="P556" s="265">
        <f t="shared" si="124"/>
        <v>118705.67586399869</v>
      </c>
      <c r="Q556" s="265">
        <f t="shared" si="125"/>
        <v>193427.2107859414</v>
      </c>
      <c r="R556" s="266">
        <f t="shared" si="126"/>
        <v>312132.8866499401</v>
      </c>
    </row>
    <row r="557" spans="1:18" x14ac:dyDescent="0.25">
      <c r="A557" s="81">
        <v>526</v>
      </c>
      <c r="B557" s="93">
        <f t="shared" si="115"/>
        <v>2.2393167678934364E-5</v>
      </c>
      <c r="C557" s="178">
        <f t="shared" si="116"/>
        <v>2.2342652549274521E-5</v>
      </c>
      <c r="D557" s="165">
        <f t="shared" si="117"/>
        <v>2.2558277767625785E-3</v>
      </c>
      <c r="E557" s="166">
        <f t="shared" si="127"/>
        <v>24.290201746336752</v>
      </c>
      <c r="F557" s="167">
        <f t="shared" si="128"/>
        <v>1.1888212383538825</v>
      </c>
      <c r="G557" s="167">
        <f t="shared" si="118"/>
        <v>41313.943245473143</v>
      </c>
      <c r="H557" s="167">
        <f t="shared" si="119"/>
        <v>271286.8804293701</v>
      </c>
      <c r="I557" s="168">
        <f t="shared" si="120"/>
        <v>312600.82367484324</v>
      </c>
      <c r="J557" s="168">
        <f t="shared" si="122"/>
        <v>311581.67627628747</v>
      </c>
      <c r="K557" s="94"/>
      <c r="L557" s="265">
        <f t="shared" si="121"/>
        <v>119123.377585061</v>
      </c>
      <c r="M557" s="265">
        <f>$G557*NonHospFrac+theModel!$H557*NonHospFrac</f>
        <v>193477.4460897822</v>
      </c>
      <c r="N557" s="266">
        <f t="shared" si="123"/>
        <v>312600.82367484318</v>
      </c>
      <c r="O557" s="158"/>
      <c r="P557" s="265">
        <f t="shared" si="124"/>
        <v>118735.00918939964</v>
      </c>
      <c r="Q557" s="265">
        <f t="shared" si="125"/>
        <v>193475.88584149283</v>
      </c>
      <c r="R557" s="266">
        <f t="shared" si="126"/>
        <v>312210.89503089245</v>
      </c>
    </row>
    <row r="558" spans="1:18" x14ac:dyDescent="0.25">
      <c r="A558" s="81">
        <v>527</v>
      </c>
      <c r="B558" s="93">
        <f t="shared" si="115"/>
        <v>2.1974853022307975E-5</v>
      </c>
      <c r="C558" s="178">
        <f t="shared" si="116"/>
        <v>2.1925281538469978E-5</v>
      </c>
      <c r="D558" s="165">
        <f t="shared" si="117"/>
        <v>2.2558277767625785E-3</v>
      </c>
      <c r="E558" s="166">
        <f t="shared" si="127"/>
        <v>24.290223671618289</v>
      </c>
      <c r="F558" s="167">
        <f t="shared" si="128"/>
        <v>1.1910770661306451</v>
      </c>
      <c r="G558" s="167">
        <f t="shared" si="118"/>
        <v>41392.337824686569</v>
      </c>
      <c r="H558" s="167">
        <f t="shared" si="119"/>
        <v>271287.12530346756</v>
      </c>
      <c r="I558" s="168">
        <f t="shared" si="120"/>
        <v>312679.46312815411</v>
      </c>
      <c r="J558" s="168">
        <f t="shared" si="122"/>
        <v>311658.64441311045</v>
      </c>
      <c r="K558" s="94"/>
      <c r="L558" s="265">
        <f t="shared" si="121"/>
        <v>119153.34486787143</v>
      </c>
      <c r="M558" s="265">
        <f>$G558*NonHospFrac+theModel!$H558*NonHospFrac</f>
        <v>193526.11826028267</v>
      </c>
      <c r="N558" s="266">
        <f t="shared" si="123"/>
        <v>312679.46312815411</v>
      </c>
      <c r="O558" s="158"/>
      <c r="P558" s="265">
        <f t="shared" si="124"/>
        <v>118764.33958052594</v>
      </c>
      <c r="Q558" s="265">
        <f t="shared" si="125"/>
        <v>193524.5580119497</v>
      </c>
      <c r="R558" s="266">
        <f t="shared" si="126"/>
        <v>312288.89759247564</v>
      </c>
    </row>
    <row r="559" spans="1:18" x14ac:dyDescent="0.25">
      <c r="A559" s="81">
        <v>528</v>
      </c>
      <c r="B559" s="93">
        <f t="shared" si="115"/>
        <v>2.1564352675584461E-5</v>
      </c>
      <c r="C559" s="178">
        <f t="shared" si="116"/>
        <v>2.1515707209830973E-5</v>
      </c>
      <c r="D559" s="165">
        <f t="shared" si="117"/>
        <v>2.2558277767625785E-3</v>
      </c>
      <c r="E559" s="166">
        <f t="shared" si="127"/>
        <v>24.2902451873255</v>
      </c>
      <c r="F559" s="167">
        <f t="shared" si="128"/>
        <v>1.1933328939074077</v>
      </c>
      <c r="G559" s="167">
        <f t="shared" si="118"/>
        <v>41470.732403899987</v>
      </c>
      <c r="H559" s="167">
        <f t="shared" si="119"/>
        <v>271287.36560320453</v>
      </c>
      <c r="I559" s="168">
        <f t="shared" si="120"/>
        <v>312758.09800710453</v>
      </c>
      <c r="J559" s="168">
        <f t="shared" si="122"/>
        <v>311735.60493560112</v>
      </c>
      <c r="K559" s="94"/>
      <c r="L559" s="265">
        <f t="shared" si="121"/>
        <v>119183.31040752179</v>
      </c>
      <c r="M559" s="265">
        <f>$G559*NonHospFrac+theModel!$H559*NonHospFrac</f>
        <v>193574.78759958269</v>
      </c>
      <c r="N559" s="266">
        <f t="shared" si="123"/>
        <v>312758.09800710448</v>
      </c>
      <c r="O559" s="158"/>
      <c r="P559" s="265">
        <f t="shared" si="124"/>
        <v>118793.66707004442</v>
      </c>
      <c r="Q559" s="265">
        <f t="shared" si="125"/>
        <v>193573.22735120694</v>
      </c>
      <c r="R559" s="266">
        <f t="shared" si="126"/>
        <v>312366.89442125137</v>
      </c>
    </row>
    <row r="560" spans="1:18" x14ac:dyDescent="0.25">
      <c r="A560" s="81">
        <v>529</v>
      </c>
      <c r="B560" s="93">
        <f t="shared" si="115"/>
        <v>2.1161520663865842E-5</v>
      </c>
      <c r="C560" s="178">
        <f t="shared" si="116"/>
        <v>2.1113783917753759E-5</v>
      </c>
      <c r="D560" s="165">
        <f t="shared" si="117"/>
        <v>2.2558277767625785E-3</v>
      </c>
      <c r="E560" s="166">
        <f t="shared" si="127"/>
        <v>24.290266301109419</v>
      </c>
      <c r="F560" s="167">
        <f t="shared" si="128"/>
        <v>1.1955887216841703</v>
      </c>
      <c r="G560" s="167">
        <f t="shared" si="118"/>
        <v>41549.126983113412</v>
      </c>
      <c r="H560" s="167">
        <f t="shared" si="119"/>
        <v>271287.60141403199</v>
      </c>
      <c r="I560" s="168">
        <f t="shared" si="120"/>
        <v>312836.7283971454</v>
      </c>
      <c r="J560" s="168">
        <f t="shared" si="122"/>
        <v>311812.55792788032</v>
      </c>
      <c r="K560" s="94"/>
      <c r="L560" s="265">
        <f t="shared" si="121"/>
        <v>119213.27423657505</v>
      </c>
      <c r="M560" s="265">
        <f>$G560*NonHospFrac+theModel!$H560*NonHospFrac</f>
        <v>193623.45416057034</v>
      </c>
      <c r="N560" s="266">
        <f t="shared" si="123"/>
        <v>312836.7283971454</v>
      </c>
      <c r="O560" s="158"/>
      <c r="P560" s="265">
        <f t="shared" si="124"/>
        <v>118822.99169001124</v>
      </c>
      <c r="Q560" s="265">
        <f t="shared" si="125"/>
        <v>193621.89391215262</v>
      </c>
      <c r="R560" s="266">
        <f t="shared" si="126"/>
        <v>312444.88560216385</v>
      </c>
    </row>
    <row r="561" spans="1:18" x14ac:dyDescent="0.25">
      <c r="A561" s="81">
        <v>530</v>
      </c>
      <c r="B561" s="93">
        <f t="shared" si="115"/>
        <v>2.0766213739132517E-5</v>
      </c>
      <c r="C561" s="178">
        <f t="shared" si="116"/>
        <v>2.0719368737361594E-5</v>
      </c>
      <c r="D561" s="165">
        <f t="shared" si="117"/>
        <v>2.2558277767625785E-3</v>
      </c>
      <c r="E561" s="166">
        <f t="shared" si="127"/>
        <v>24.290287020478157</v>
      </c>
      <c r="F561" s="167">
        <f t="shared" si="128"/>
        <v>1.1978445494609329</v>
      </c>
      <c r="G561" s="167">
        <f t="shared" si="118"/>
        <v>41627.521562326838</v>
      </c>
      <c r="H561" s="167">
        <f t="shared" si="119"/>
        <v>271287.8328198049</v>
      </c>
      <c r="I561" s="168">
        <f t="shared" si="120"/>
        <v>312915.35438213171</v>
      </c>
      <c r="J561" s="168">
        <f t="shared" si="122"/>
        <v>311889.50347249693</v>
      </c>
      <c r="K561" s="94"/>
      <c r="L561" s="265">
        <f t="shared" si="121"/>
        <v>119243.23638698598</v>
      </c>
      <c r="M561" s="265">
        <f>$G561*NonHospFrac+theModel!$H561*NonHospFrac</f>
        <v>193672.11799514573</v>
      </c>
      <c r="N561" s="266">
        <f t="shared" si="123"/>
        <v>312915.35438213171</v>
      </c>
      <c r="O561" s="158"/>
      <c r="P561" s="265">
        <f t="shared" si="124"/>
        <v>118852.31347188342</v>
      </c>
      <c r="Q561" s="265">
        <f t="shared" si="125"/>
        <v>193670.55774668683</v>
      </c>
      <c r="R561" s="266">
        <f t="shared" si="126"/>
        <v>312522.87121857028</v>
      </c>
    </row>
    <row r="562" spans="1:18" x14ac:dyDescent="0.25">
      <c r="A562" s="81">
        <v>531</v>
      </c>
      <c r="B562" s="93">
        <f t="shared" si="115"/>
        <v>2.0378291329303628E-5</v>
      </c>
      <c r="C562" s="178">
        <f t="shared" si="116"/>
        <v>2.0332321413680025E-5</v>
      </c>
      <c r="D562" s="165">
        <f t="shared" si="117"/>
        <v>2.2558277767625785E-3</v>
      </c>
      <c r="E562" s="166">
        <f t="shared" si="127"/>
        <v>24.290307352799569</v>
      </c>
      <c r="F562" s="167">
        <f t="shared" si="128"/>
        <v>1.2001003772376955</v>
      </c>
      <c r="G562" s="167">
        <f t="shared" si="118"/>
        <v>41705.916141540256</v>
      </c>
      <c r="H562" s="167">
        <f t="shared" si="119"/>
        <v>271288.05990281171</v>
      </c>
      <c r="I562" s="168">
        <f t="shared" si="120"/>
        <v>312993.97604435199</v>
      </c>
      <c r="J562" s="168">
        <f t="shared" si="122"/>
        <v>311966.44165045675</v>
      </c>
      <c r="K562" s="94"/>
      <c r="L562" s="265">
        <f t="shared" si="121"/>
        <v>119273.19689011238</v>
      </c>
      <c r="M562" s="265">
        <f>$G562*NonHospFrac+theModel!$H562*NonHospFrac</f>
        <v>193720.77915423957</v>
      </c>
      <c r="N562" s="266">
        <f t="shared" si="123"/>
        <v>312993.97604435193</v>
      </c>
      <c r="O562" s="158"/>
      <c r="P562" s="265">
        <f t="shared" si="124"/>
        <v>118881.63244652994</v>
      </c>
      <c r="Q562" s="265">
        <f t="shared" si="125"/>
        <v>193719.21890574024</v>
      </c>
      <c r="R562" s="266">
        <f t="shared" si="126"/>
        <v>312600.85135227017</v>
      </c>
    </row>
    <row r="563" spans="1:18" x14ac:dyDescent="0.25">
      <c r="A563" s="81">
        <v>532</v>
      </c>
      <c r="B563" s="93">
        <f t="shared" si="115"/>
        <v>1.9997615488249246E-5</v>
      </c>
      <c r="C563" s="178">
        <f t="shared" si="116"/>
        <v>1.9952504311761837E-5</v>
      </c>
      <c r="D563" s="165">
        <f t="shared" si="117"/>
        <v>2.2558277767625785E-3</v>
      </c>
      <c r="E563" s="166">
        <f t="shared" si="127"/>
        <v>24.29032730530388</v>
      </c>
      <c r="F563" s="167">
        <f t="shared" si="128"/>
        <v>1.2023562050144581</v>
      </c>
      <c r="G563" s="167">
        <f t="shared" si="118"/>
        <v>41784.310720753674</v>
      </c>
      <c r="H563" s="167">
        <f t="shared" si="119"/>
        <v>271288.28274380363</v>
      </c>
      <c r="I563" s="168">
        <f t="shared" si="120"/>
        <v>313072.59346455731</v>
      </c>
      <c r="J563" s="168">
        <f t="shared" si="122"/>
        <v>312043.37254125124</v>
      </c>
      <c r="K563" s="94"/>
      <c r="L563" s="265">
        <f t="shared" si="121"/>
        <v>119303.15577672627</v>
      </c>
      <c r="M563" s="265">
        <f>$G563*NonHospFrac+theModel!$H563*NonHospFrac</f>
        <v>193769.437687831</v>
      </c>
      <c r="N563" s="266">
        <f t="shared" si="123"/>
        <v>313072.59346455726</v>
      </c>
      <c r="O563" s="158"/>
      <c r="P563" s="265">
        <f t="shared" si="124"/>
        <v>118910.94864424285</v>
      </c>
      <c r="Q563" s="265">
        <f t="shared" si="125"/>
        <v>193767.877439292</v>
      </c>
      <c r="R563" s="266">
        <f t="shared" si="126"/>
        <v>312678.82608353486</v>
      </c>
    </row>
    <row r="564" spans="1:18" x14ac:dyDescent="0.25">
      <c r="A564" s="81">
        <v>533</v>
      </c>
      <c r="B564" s="93">
        <f t="shared" si="115"/>
        <v>1.9624050846736605E-5</v>
      </c>
      <c r="C564" s="178">
        <f t="shared" si="116"/>
        <v>1.9579782367743934E-5</v>
      </c>
      <c r="D564" s="165">
        <f t="shared" si="117"/>
        <v>2.2558277767625785E-3</v>
      </c>
      <c r="E564" s="166">
        <f t="shared" si="127"/>
        <v>24.290346885086247</v>
      </c>
      <c r="F564" s="167">
        <f t="shared" si="128"/>
        <v>1.2046120327912206</v>
      </c>
      <c r="G564" s="167">
        <f t="shared" si="118"/>
        <v>41862.705299967092</v>
      </c>
      <c r="H564" s="167">
        <f t="shared" si="119"/>
        <v>271288.50142202346</v>
      </c>
      <c r="I564" s="168">
        <f t="shared" si="120"/>
        <v>313151.20672199054</v>
      </c>
      <c r="J564" s="168">
        <f t="shared" si="122"/>
        <v>312120.29622288642</v>
      </c>
      <c r="K564" s="94"/>
      <c r="L564" s="265">
        <f t="shared" si="121"/>
        <v>119333.11307702486</v>
      </c>
      <c r="M564" s="265">
        <f>$G564*NonHospFrac+theModel!$H564*NonHospFrac</f>
        <v>193818.0936449657</v>
      </c>
      <c r="N564" s="266">
        <f t="shared" si="123"/>
        <v>313151.20672199054</v>
      </c>
      <c r="O564" s="158"/>
      <c r="P564" s="265">
        <f t="shared" si="124"/>
        <v>118940.262094748</v>
      </c>
      <c r="Q564" s="265">
        <f t="shared" si="125"/>
        <v>193816.53339638779</v>
      </c>
      <c r="R564" s="266">
        <f t="shared" si="126"/>
        <v>312756.7954911358</v>
      </c>
    </row>
    <row r="565" spans="1:18" x14ac:dyDescent="0.25">
      <c r="A565" s="81">
        <v>534</v>
      </c>
      <c r="B565" s="93">
        <f t="shared" si="115"/>
        <v>1.9257464564292389E-5</v>
      </c>
      <c r="C565" s="178">
        <f t="shared" si="116"/>
        <v>1.9214023040818235E-5</v>
      </c>
      <c r="D565" s="165">
        <f t="shared" si="117"/>
        <v>2.2558277767625785E-3</v>
      </c>
      <c r="E565" s="166">
        <f t="shared" si="127"/>
        <v>24.290366099109288</v>
      </c>
      <c r="F565" s="167">
        <f t="shared" si="128"/>
        <v>1.2068678605679832</v>
      </c>
      <c r="G565" s="167">
        <f t="shared" si="118"/>
        <v>41941.099879180518</v>
      </c>
      <c r="H565" s="167">
        <f t="shared" si="119"/>
        <v>271288.71601523377</v>
      </c>
      <c r="I565" s="168">
        <f t="shared" si="120"/>
        <v>313229.81589441432</v>
      </c>
      <c r="J565" s="168">
        <f t="shared" si="122"/>
        <v>312197.21277191042</v>
      </c>
      <c r="K565" s="94"/>
      <c r="L565" s="265">
        <f t="shared" si="121"/>
        <v>119363.06882064126</v>
      </c>
      <c r="M565" s="265">
        <f>$G565*NonHospFrac+theModel!$H565*NonHospFrac</f>
        <v>193866.747073773</v>
      </c>
      <c r="N565" s="266">
        <f t="shared" si="123"/>
        <v>313229.81589441426</v>
      </c>
      <c r="O565" s="158"/>
      <c r="P565" s="265">
        <f t="shared" si="124"/>
        <v>118969.57282721571</v>
      </c>
      <c r="Q565" s="265">
        <f t="shared" si="125"/>
        <v>193865.18682515691</v>
      </c>
      <c r="R565" s="266">
        <f t="shared" si="126"/>
        <v>312834.75965237262</v>
      </c>
    </row>
    <row r="566" spans="1:18" x14ac:dyDescent="0.25">
      <c r="A566" s="81">
        <v>535</v>
      </c>
      <c r="B566" s="93">
        <f t="shared" si="115"/>
        <v>1.8897726281964202E-5</v>
      </c>
      <c r="C566" s="178">
        <f t="shared" si="116"/>
        <v>1.8855096266099691E-5</v>
      </c>
      <c r="D566" s="165">
        <f t="shared" si="117"/>
        <v>2.2558277767625785E-3</v>
      </c>
      <c r="E566" s="166">
        <f t="shared" si="127"/>
        <v>24.290384954205553</v>
      </c>
      <c r="F566" s="167">
        <f t="shared" si="128"/>
        <v>1.2091236883447458</v>
      </c>
      <c r="G566" s="167">
        <f t="shared" si="118"/>
        <v>42019.494458393943</v>
      </c>
      <c r="H566" s="167">
        <f t="shared" si="119"/>
        <v>271288.9265997443</v>
      </c>
      <c r="I566" s="168">
        <f t="shared" si="120"/>
        <v>313308.42105813825</v>
      </c>
      <c r="J566" s="168">
        <f t="shared" si="122"/>
        <v>312274.1222634404</v>
      </c>
      <c r="K566" s="94"/>
      <c r="L566" s="265">
        <f t="shared" si="121"/>
        <v>119393.02303665498</v>
      </c>
      <c r="M566" s="265">
        <f>$G566*NonHospFrac+theModel!$H566*NonHospFrac</f>
        <v>193915.39802148324</v>
      </c>
      <c r="N566" s="266">
        <f t="shared" si="123"/>
        <v>313308.42105813825</v>
      </c>
      <c r="O566" s="158"/>
      <c r="P566" s="265">
        <f t="shared" si="124"/>
        <v>118998.88087027107</v>
      </c>
      <c r="Q566" s="265">
        <f t="shared" si="125"/>
        <v>193913.83777282966</v>
      </c>
      <c r="R566" s="266">
        <f t="shared" si="126"/>
        <v>312912.7186431007</v>
      </c>
    </row>
    <row r="567" spans="1:18" x14ac:dyDescent="0.25">
      <c r="A567" s="81">
        <v>536</v>
      </c>
      <c r="B567" s="93">
        <f t="shared" si="115"/>
        <v>1.8544708075964887E-5</v>
      </c>
      <c r="C567" s="178">
        <f t="shared" si="116"/>
        <v>1.8502874408375171E-5</v>
      </c>
      <c r="D567" s="165">
        <f t="shared" si="117"/>
        <v>2.2558277767625785E-3</v>
      </c>
      <c r="E567" s="166">
        <f t="shared" si="127"/>
        <v>24.290403457079961</v>
      </c>
      <c r="F567" s="167">
        <f t="shared" si="128"/>
        <v>1.2113795161215084</v>
      </c>
      <c r="G567" s="167">
        <f t="shared" si="118"/>
        <v>42097.889037607361</v>
      </c>
      <c r="H567" s="167">
        <f t="shared" si="119"/>
        <v>271289.13325043954</v>
      </c>
      <c r="I567" s="168">
        <f t="shared" si="120"/>
        <v>313387.02228804689</v>
      </c>
      <c r="J567" s="168">
        <f t="shared" si="122"/>
        <v>312351.02477119002</v>
      </c>
      <c r="K567" s="94"/>
      <c r="L567" s="265">
        <f t="shared" si="121"/>
        <v>119422.9757536024</v>
      </c>
      <c r="M567" s="265">
        <f>$G567*NonHospFrac+theModel!$H567*NonHospFrac</f>
        <v>193964.04653444447</v>
      </c>
      <c r="N567" s="266">
        <f t="shared" si="123"/>
        <v>313387.02228804689</v>
      </c>
      <c r="O567" s="158"/>
      <c r="P567" s="265">
        <f t="shared" si="124"/>
        <v>119028.18625200425</v>
      </c>
      <c r="Q567" s="265">
        <f t="shared" si="125"/>
        <v>193962.4862857541</v>
      </c>
      <c r="R567" s="266">
        <f t="shared" si="126"/>
        <v>312990.67253775836</v>
      </c>
    </row>
    <row r="568" spans="1:18" x14ac:dyDescent="0.25">
      <c r="A568" s="81">
        <v>537</v>
      </c>
      <c r="B568" s="93">
        <f t="shared" si="115"/>
        <v>1.8198284412182347E-5</v>
      </c>
      <c r="C568" s="178">
        <f t="shared" si="116"/>
        <v>1.8157232216715921E-5</v>
      </c>
      <c r="D568" s="165">
        <f t="shared" si="117"/>
        <v>2.2558277767625785E-3</v>
      </c>
      <c r="E568" s="166">
        <f t="shared" si="127"/>
        <v>24.290421614312177</v>
      </c>
      <c r="F568" s="167">
        <f t="shared" si="128"/>
        <v>1.213635343898271</v>
      </c>
      <c r="G568" s="167">
        <f t="shared" si="118"/>
        <v>42176.28361682078</v>
      </c>
      <c r="H568" s="167">
        <f t="shared" si="119"/>
        <v>271289.3360408048</v>
      </c>
      <c r="I568" s="168">
        <f t="shared" si="120"/>
        <v>313465.61965762556</v>
      </c>
      <c r="J568" s="168">
        <f t="shared" si="122"/>
        <v>312427.9203674951</v>
      </c>
      <c r="K568" s="94"/>
      <c r="L568" s="265">
        <f t="shared" si="121"/>
        <v>119452.92699948668</v>
      </c>
      <c r="M568" s="265">
        <f>$G568*NonHospFrac+theModel!$H568*NonHospFrac</f>
        <v>194012.6926581389</v>
      </c>
      <c r="N568" s="266">
        <f t="shared" si="123"/>
        <v>313465.61965762556</v>
      </c>
      <c r="O568" s="158"/>
      <c r="P568" s="265">
        <f t="shared" si="124"/>
        <v>119057.48899998039</v>
      </c>
      <c r="Q568" s="265">
        <f t="shared" si="125"/>
        <v>194011.13240941244</v>
      </c>
      <c r="R568" s="266">
        <f t="shared" si="126"/>
        <v>313068.6214093928</v>
      </c>
    </row>
    <row r="569" spans="1:18" x14ac:dyDescent="0.25">
      <c r="A569" s="81">
        <v>538</v>
      </c>
      <c r="B569" s="93">
        <f t="shared" si="115"/>
        <v>1.785833210153928E-5</v>
      </c>
      <c r="C569" s="178">
        <f t="shared" si="116"/>
        <v>1.7818046779937977E-5</v>
      </c>
      <c r="D569" s="165">
        <f t="shared" si="117"/>
        <v>2.2558277767625785E-3</v>
      </c>
      <c r="E569" s="166">
        <f t="shared" si="127"/>
        <v>24.290439432358955</v>
      </c>
      <c r="F569" s="167">
        <f t="shared" si="128"/>
        <v>1.2158911716750336</v>
      </c>
      <c r="G569" s="167">
        <f t="shared" si="118"/>
        <v>42254.678196034212</v>
      </c>
      <c r="H569" s="167">
        <f t="shared" si="119"/>
        <v>271289.53504295286</v>
      </c>
      <c r="I569" s="168">
        <f t="shared" si="120"/>
        <v>313544.21323898708</v>
      </c>
      <c r="J569" s="168">
        <f t="shared" si="122"/>
        <v>312504.80912333989</v>
      </c>
      <c r="K569" s="94"/>
      <c r="L569" s="265">
        <f t="shared" si="121"/>
        <v>119482.87680178798</v>
      </c>
      <c r="M569" s="265">
        <f>$G569*NonHospFrac+theModel!$H569*NonHospFrac</f>
        <v>194061.33643719909</v>
      </c>
      <c r="N569" s="266">
        <f t="shared" si="123"/>
        <v>313544.21323898708</v>
      </c>
      <c r="O569" s="158"/>
      <c r="P569" s="265">
        <f t="shared" si="124"/>
        <v>119086.78914124957</v>
      </c>
      <c r="Q569" s="265">
        <f t="shared" si="125"/>
        <v>194059.77618843722</v>
      </c>
      <c r="R569" s="266">
        <f t="shared" si="126"/>
        <v>313146.5653296868</v>
      </c>
    </row>
    <row r="570" spans="1:18" x14ac:dyDescent="0.25">
      <c r="A570" s="81">
        <v>539</v>
      </c>
      <c r="B570" s="93">
        <f t="shared" si="115"/>
        <v>1.7524730256187006E-5</v>
      </c>
      <c r="C570" s="178">
        <f t="shared" si="116"/>
        <v>1.7485197482894827E-5</v>
      </c>
      <c r="D570" s="165">
        <f t="shared" si="117"/>
        <v>2.2558277767625785E-3</v>
      </c>
      <c r="E570" s="166">
        <f t="shared" si="127"/>
        <v>24.290456917556437</v>
      </c>
      <c r="F570" s="167">
        <f t="shared" si="128"/>
        <v>1.2181469994517962</v>
      </c>
      <c r="G570" s="167">
        <f t="shared" si="118"/>
        <v>42333.072775247623</v>
      </c>
      <c r="H570" s="167">
        <f t="shared" si="119"/>
        <v>271289.73032764951</v>
      </c>
      <c r="I570" s="168">
        <f t="shared" si="120"/>
        <v>313622.80310289713</v>
      </c>
      <c r="J570" s="168">
        <f t="shared" si="122"/>
        <v>312581.69110838207</v>
      </c>
      <c r="K570" s="94"/>
      <c r="L570" s="265">
        <f t="shared" si="121"/>
        <v>119512.82518747315</v>
      </c>
      <c r="M570" s="265">
        <f>$G570*NonHospFrac+theModel!$H570*NonHospFrac</f>
        <v>194109.97791542398</v>
      </c>
      <c r="N570" s="266">
        <f t="shared" si="123"/>
        <v>313622.80310289713</v>
      </c>
      <c r="O570" s="158"/>
      <c r="P570" s="265">
        <f t="shared" si="124"/>
        <v>119116.08670235644</v>
      </c>
      <c r="Q570" s="265">
        <f t="shared" si="125"/>
        <v>194108.41766662736</v>
      </c>
      <c r="R570" s="266">
        <f t="shared" si="126"/>
        <v>313224.50436898379</v>
      </c>
    </row>
    <row r="571" spans="1:18" x14ac:dyDescent="0.25">
      <c r="A571" s="81">
        <v>540</v>
      </c>
      <c r="B571" s="93">
        <f t="shared" si="115"/>
        <v>1.7197360246517382E-5</v>
      </c>
      <c r="C571" s="178">
        <f t="shared" si="116"/>
        <v>1.7158565963586297E-5</v>
      </c>
      <c r="D571" s="165">
        <f t="shared" si="117"/>
        <v>2.2558277767625785E-3</v>
      </c>
      <c r="E571" s="166">
        <f t="shared" si="127"/>
        <v>24.290474076122401</v>
      </c>
      <c r="F571" s="167">
        <f t="shared" si="128"/>
        <v>1.2204028272285588</v>
      </c>
      <c r="G571" s="167">
        <f t="shared" si="118"/>
        <v>42411.467354461049</v>
      </c>
      <c r="H571" s="167">
        <f t="shared" si="119"/>
        <v>271289.92196433828</v>
      </c>
      <c r="I571" s="168">
        <f t="shared" si="120"/>
        <v>313701.38931879931</v>
      </c>
      <c r="J571" s="168">
        <f t="shared" si="122"/>
        <v>312658.56639097765</v>
      </c>
      <c r="K571" s="94"/>
      <c r="L571" s="265">
        <f t="shared" si="121"/>
        <v>119542.77218300517</v>
      </c>
      <c r="M571" s="265">
        <f>$G571*NonHospFrac+theModel!$H571*NonHospFrac</f>
        <v>194158.61713579413</v>
      </c>
      <c r="N571" s="266">
        <f t="shared" si="123"/>
        <v>313701.38931879931</v>
      </c>
      <c r="O571" s="158"/>
      <c r="P571" s="265">
        <f t="shared" si="124"/>
        <v>119145.38170934949</v>
      </c>
      <c r="Q571" s="265">
        <f t="shared" si="125"/>
        <v>194157.0568869634</v>
      </c>
      <c r="R571" s="266">
        <f t="shared" si="126"/>
        <v>313302.43859631289</v>
      </c>
    </row>
    <row r="572" spans="1:18" x14ac:dyDescent="0.25">
      <c r="A572" s="81">
        <v>541</v>
      </c>
      <c r="B572" s="93">
        <f t="shared" si="115"/>
        <v>1.6876105658977734E-5</v>
      </c>
      <c r="C572" s="178">
        <f t="shared" si="116"/>
        <v>1.6838036071068631E-5</v>
      </c>
      <c r="D572" s="165">
        <f t="shared" si="117"/>
        <v>2.2558277767625785E-3</v>
      </c>
      <c r="E572" s="166">
        <f t="shared" si="127"/>
        <v>24.290490914158472</v>
      </c>
      <c r="F572" s="167">
        <f t="shared" si="128"/>
        <v>1.2226586550053213</v>
      </c>
      <c r="G572" s="167">
        <f t="shared" si="118"/>
        <v>42489.861933674467</v>
      </c>
      <c r="H572" s="167">
        <f t="shared" si="119"/>
        <v>271290.11002116569</v>
      </c>
      <c r="I572" s="168">
        <f t="shared" si="120"/>
        <v>313779.97195484018</v>
      </c>
      <c r="J572" s="168">
        <f t="shared" si="122"/>
        <v>312735.43503820541</v>
      </c>
      <c r="K572" s="94"/>
      <c r="L572" s="265">
        <f t="shared" si="121"/>
        <v>119572.71781435277</v>
      </c>
      <c r="M572" s="265">
        <f>$G572*NonHospFrac+theModel!$H572*NonHospFrac</f>
        <v>194207.25414048738</v>
      </c>
      <c r="N572" s="266">
        <f t="shared" si="123"/>
        <v>313779.97195484012</v>
      </c>
      <c r="O572" s="158"/>
      <c r="P572" s="265">
        <f t="shared" si="124"/>
        <v>119174.67418779059</v>
      </c>
      <c r="Q572" s="265">
        <f t="shared" si="125"/>
        <v>194205.69389162317</v>
      </c>
      <c r="R572" s="266">
        <f t="shared" si="126"/>
        <v>313380.36807941378</v>
      </c>
    </row>
    <row r="573" spans="1:18" x14ac:dyDescent="0.25">
      <c r="A573" s="81">
        <v>542</v>
      </c>
      <c r="B573" s="93">
        <f t="shared" si="115"/>
        <v>1.6560852254674142E-5</v>
      </c>
      <c r="C573" s="178">
        <f t="shared" si="116"/>
        <v>1.6523493824151185E-5</v>
      </c>
      <c r="D573" s="165">
        <f t="shared" si="117"/>
        <v>2.2558277767625785E-3</v>
      </c>
      <c r="E573" s="166">
        <f t="shared" si="127"/>
        <v>24.290507437652295</v>
      </c>
      <c r="F573" s="167">
        <f t="shared" si="128"/>
        <v>1.2249144827820839</v>
      </c>
      <c r="G573" s="167">
        <f t="shared" si="118"/>
        <v>42568.256512887892</v>
      </c>
      <c r="H573" s="167">
        <f t="shared" si="119"/>
        <v>271290.29456500529</v>
      </c>
      <c r="I573" s="168">
        <f t="shared" si="120"/>
        <v>313858.55107789318</v>
      </c>
      <c r="J573" s="168">
        <f t="shared" si="122"/>
        <v>312812.29711589083</v>
      </c>
      <c r="K573" s="94"/>
      <c r="L573" s="265">
        <f t="shared" si="121"/>
        <v>119602.66210699956</v>
      </c>
      <c r="M573" s="265">
        <f>$G573*NonHospFrac+theModel!$H573*NonHospFrac</f>
        <v>194255.88897089357</v>
      </c>
      <c r="N573" s="266">
        <f t="shared" si="123"/>
        <v>313858.55107789312</v>
      </c>
      <c r="O573" s="158"/>
      <c r="P573" s="265">
        <f t="shared" si="124"/>
        <v>119203.96416276396</v>
      </c>
      <c r="Q573" s="265">
        <f t="shared" si="125"/>
        <v>194254.32872199654</v>
      </c>
      <c r="R573" s="266">
        <f t="shared" si="126"/>
        <v>313458.29288476054</v>
      </c>
    </row>
    <row r="574" spans="1:18" x14ac:dyDescent="0.25">
      <c r="A574" s="81">
        <v>543</v>
      </c>
      <c r="B574" s="93">
        <f t="shared" si="115"/>
        <v>1.6251487928747564E-5</v>
      </c>
      <c r="C574" s="178">
        <f t="shared" si="116"/>
        <v>1.6214827370864174E-5</v>
      </c>
      <c r="D574" s="165">
        <f t="shared" si="117"/>
        <v>2.2558277767625785E-3</v>
      </c>
      <c r="E574" s="166">
        <f t="shared" si="127"/>
        <v>24.290523652479667</v>
      </c>
      <c r="F574" s="167">
        <f t="shared" si="128"/>
        <v>1.2271703105588465</v>
      </c>
      <c r="G574" s="167">
        <f t="shared" si="118"/>
        <v>42646.651092101318</v>
      </c>
      <c r="H574" s="167">
        <f t="shared" si="119"/>
        <v>271290.47566148115</v>
      </c>
      <c r="I574" s="168">
        <f t="shared" si="120"/>
        <v>313937.12675358244</v>
      </c>
      <c r="J574" s="168">
        <f t="shared" si="122"/>
        <v>312889.15268862928</v>
      </c>
      <c r="K574" s="94"/>
      <c r="L574" s="265">
        <f t="shared" si="121"/>
        <v>119632.60508595304</v>
      </c>
      <c r="M574" s="265">
        <f>$G574*NonHospFrac+theModel!$H574*NonHospFrac</f>
        <v>194304.52166762939</v>
      </c>
      <c r="N574" s="266">
        <f t="shared" si="123"/>
        <v>313937.12675358244</v>
      </c>
      <c r="O574" s="158"/>
      <c r="P574" s="265">
        <f t="shared" si="124"/>
        <v>119233.2516588851</v>
      </c>
      <c r="Q574" s="265">
        <f t="shared" si="125"/>
        <v>194302.96141870014</v>
      </c>
      <c r="R574" s="266">
        <f t="shared" si="126"/>
        <v>313536.21307758521</v>
      </c>
    </row>
    <row r="575" spans="1:18" x14ac:dyDescent="0.25">
      <c r="A575" s="81">
        <v>544</v>
      </c>
      <c r="B575" s="93">
        <f t="shared" si="115"/>
        <v>1.5947902670509305E-5</v>
      </c>
      <c r="C575" s="178">
        <f t="shared" si="116"/>
        <v>1.5911926948684064E-5</v>
      </c>
      <c r="D575" s="165">
        <f t="shared" si="117"/>
        <v>2.2558277767625785E-3</v>
      </c>
      <c r="E575" s="166">
        <f t="shared" si="127"/>
        <v>24.290539564406615</v>
      </c>
      <c r="F575" s="167">
        <f t="shared" si="128"/>
        <v>1.2294261383356091</v>
      </c>
      <c r="G575" s="167">
        <f t="shared" si="118"/>
        <v>42725.045671314736</v>
      </c>
      <c r="H575" s="167">
        <f t="shared" si="119"/>
        <v>271290.65337499167</v>
      </c>
      <c r="I575" s="168">
        <f t="shared" si="120"/>
        <v>314015.69904630643</v>
      </c>
      <c r="J575" s="168">
        <f t="shared" si="122"/>
        <v>312966.00181980949</v>
      </c>
      <c r="K575" s="94"/>
      <c r="L575" s="265">
        <f t="shared" si="121"/>
        <v>119662.54677575364</v>
      </c>
      <c r="M575" s="265">
        <f>$G575*NonHospFrac+theModel!$H575*NonHospFrac</f>
        <v>194353.15227055276</v>
      </c>
      <c r="N575" s="266">
        <f t="shared" si="123"/>
        <v>314015.69904630643</v>
      </c>
      <c r="O575" s="158"/>
      <c r="P575" s="265">
        <f t="shared" si="124"/>
        <v>119262.53670030965</v>
      </c>
      <c r="Q575" s="265">
        <f t="shared" si="125"/>
        <v>194351.5920215919</v>
      </c>
      <c r="R575" s="266">
        <f t="shared" si="126"/>
        <v>313614.12872190156</v>
      </c>
    </row>
    <row r="576" spans="1:18" x14ac:dyDescent="0.25">
      <c r="A576" s="81">
        <v>545</v>
      </c>
      <c r="B576" s="93">
        <f t="shared" si="115"/>
        <v>1.5649988524320853E-5</v>
      </c>
      <c r="C576" s="178">
        <f t="shared" si="116"/>
        <v>1.5614684845501675E-5</v>
      </c>
      <c r="D576" s="165">
        <f t="shared" si="117"/>
        <v>2.2558277767625785E-3</v>
      </c>
      <c r="E576" s="166">
        <f t="shared" si="127"/>
        <v>24.290555179091459</v>
      </c>
      <c r="F576" s="167">
        <f t="shared" si="128"/>
        <v>1.2316819661123717</v>
      </c>
      <c r="G576" s="167">
        <f t="shared" si="118"/>
        <v>42803.440250528154</v>
      </c>
      <c r="H576" s="167">
        <f t="shared" si="119"/>
        <v>271290.82776873221</v>
      </c>
      <c r="I576" s="168">
        <f t="shared" si="120"/>
        <v>314094.26801926037</v>
      </c>
      <c r="J576" s="168">
        <f t="shared" si="122"/>
        <v>313042.84457163571</v>
      </c>
      <c r="K576" s="94"/>
      <c r="L576" s="265">
        <f t="shared" si="121"/>
        <v>119692.48720048329</v>
      </c>
      <c r="M576" s="265">
        <f>$G576*NonHospFrac+theModel!$H576*NonHospFrac</f>
        <v>194401.78081877707</v>
      </c>
      <c r="N576" s="266">
        <f t="shared" si="123"/>
        <v>314094.26801926037</v>
      </c>
      <c r="O576" s="158"/>
      <c r="P576" s="265">
        <f t="shared" si="124"/>
        <v>119291.81931074189</v>
      </c>
      <c r="Q576" s="265">
        <f t="shared" si="125"/>
        <v>194400.22056978519</v>
      </c>
      <c r="R576" s="266">
        <f t="shared" si="126"/>
        <v>313692.03988052707</v>
      </c>
    </row>
    <row r="577" spans="1:18" x14ac:dyDescent="0.25">
      <c r="A577" s="81">
        <v>546</v>
      </c>
      <c r="B577" s="93">
        <f t="shared" si="115"/>
        <v>1.5357639551204526E-5</v>
      </c>
      <c r="C577" s="178">
        <f t="shared" si="116"/>
        <v>1.5322995361319412E-5</v>
      </c>
      <c r="D577" s="165">
        <f t="shared" si="117"/>
        <v>2.2558277767625785E-3</v>
      </c>
      <c r="E577" s="166">
        <f t="shared" si="127"/>
        <v>24.290570502086819</v>
      </c>
      <c r="F577" s="167">
        <f t="shared" si="128"/>
        <v>1.2339377938891343</v>
      </c>
      <c r="G577" s="167">
        <f t="shared" si="118"/>
        <v>42881.834829741572</v>
      </c>
      <c r="H577" s="167">
        <f t="shared" si="119"/>
        <v>271290.9989047175</v>
      </c>
      <c r="I577" s="168">
        <f t="shared" si="120"/>
        <v>314172.83373445907</v>
      </c>
      <c r="J577" s="168">
        <f t="shared" si="122"/>
        <v>313119.68100515008</v>
      </c>
      <c r="K577" s="94"/>
      <c r="L577" s="265">
        <f t="shared" si="121"/>
        <v>119722.42638377409</v>
      </c>
      <c r="M577" s="265">
        <f>$G577*NonHospFrac+theModel!$H577*NonHospFrac</f>
        <v>194450.40735068498</v>
      </c>
      <c r="N577" s="266">
        <f t="shared" si="123"/>
        <v>314172.83373445907</v>
      </c>
      <c r="O577" s="158"/>
      <c r="P577" s="265">
        <f t="shared" si="124"/>
        <v>119321.0995134433</v>
      </c>
      <c r="Q577" s="265">
        <f t="shared" si="125"/>
        <v>194448.84710166266</v>
      </c>
      <c r="R577" s="266">
        <f t="shared" si="126"/>
        <v>313769.94661510596</v>
      </c>
    </row>
    <row r="578" spans="1:18" x14ac:dyDescent="0.25">
      <c r="A578" s="81">
        <v>547</v>
      </c>
      <c r="B578" s="93">
        <f t="shared" si="115"/>
        <v>1.5070751791171477E-5</v>
      </c>
      <c r="C578" s="178">
        <f t="shared" si="116"/>
        <v>1.5036754770664259E-5</v>
      </c>
      <c r="D578" s="165">
        <f t="shared" si="117"/>
        <v>2.2558277767625785E-3</v>
      </c>
      <c r="E578" s="166">
        <f t="shared" si="127"/>
        <v>24.29058553884159</v>
      </c>
      <c r="F578" s="167">
        <f t="shared" si="128"/>
        <v>1.2361936216658969</v>
      </c>
      <c r="G578" s="167">
        <f t="shared" si="118"/>
        <v>42960.229408954998</v>
      </c>
      <c r="H578" s="167">
        <f t="shared" si="119"/>
        <v>271291.16684380407</v>
      </c>
      <c r="I578" s="168">
        <f t="shared" si="120"/>
        <v>314251.39625275903</v>
      </c>
      <c r="J578" s="168">
        <f t="shared" si="122"/>
        <v>313196.51118025469</v>
      </c>
      <c r="K578" s="94"/>
      <c r="L578" s="265">
        <f t="shared" si="121"/>
        <v>119752.36434881673</v>
      </c>
      <c r="M578" s="265">
        <f>$G578*NonHospFrac+theModel!$H578*NonHospFrac</f>
        <v>194499.03190394232</v>
      </c>
      <c r="N578" s="266">
        <f t="shared" si="123"/>
        <v>314251.39625275903</v>
      </c>
      <c r="O578" s="158"/>
      <c r="P578" s="265">
        <f t="shared" si="124"/>
        <v>119350.37733124083</v>
      </c>
      <c r="Q578" s="265">
        <f t="shared" si="125"/>
        <v>194497.47165489013</v>
      </c>
      <c r="R578" s="266">
        <f t="shared" si="126"/>
        <v>313847.84898613096</v>
      </c>
    </row>
    <row r="579" spans="1:18" x14ac:dyDescent="0.25">
      <c r="A579" s="81">
        <v>548</v>
      </c>
      <c r="B579" s="93">
        <f t="shared" si="115"/>
        <v>1.4789223226253224E-5</v>
      </c>
      <c r="C579" s="178">
        <f t="shared" si="116"/>
        <v>1.4755861285702699E-5</v>
      </c>
      <c r="D579" s="165">
        <f t="shared" si="117"/>
        <v>2.2558277767625785E-3</v>
      </c>
      <c r="E579" s="166">
        <f t="shared" si="127"/>
        <v>24.290600294702877</v>
      </c>
      <c r="F579" s="167">
        <f t="shared" si="128"/>
        <v>1.2384494494426594</v>
      </c>
      <c r="G579" s="167">
        <f t="shared" si="118"/>
        <v>43038.623988168423</v>
      </c>
      <c r="H579" s="167">
        <f t="shared" si="119"/>
        <v>271291.33164571138</v>
      </c>
      <c r="I579" s="168">
        <f t="shared" si="120"/>
        <v>314329.95563387981</v>
      </c>
      <c r="J579" s="168">
        <f t="shared" si="122"/>
        <v>313273.33515573235</v>
      </c>
      <c r="K579" s="94"/>
      <c r="L579" s="265">
        <f t="shared" si="121"/>
        <v>119782.30111836865</v>
      </c>
      <c r="M579" s="265">
        <f>$G579*NonHospFrac+theModel!$H579*NonHospFrac</f>
        <v>194547.65451551112</v>
      </c>
      <c r="N579" s="266">
        <f t="shared" si="123"/>
        <v>314329.95563387976</v>
      </c>
      <c r="O579" s="158"/>
      <c r="P579" s="265">
        <f t="shared" si="124"/>
        <v>119379.65278653498</v>
      </c>
      <c r="Q579" s="265">
        <f t="shared" si="125"/>
        <v>194546.09426642963</v>
      </c>
      <c r="R579" s="266">
        <f t="shared" si="126"/>
        <v>313925.74705296464</v>
      </c>
    </row>
    <row r="580" spans="1:18" x14ac:dyDescent="0.25">
      <c r="A580" s="81">
        <v>549</v>
      </c>
      <c r="B580" s="93">
        <f t="shared" si="115"/>
        <v>1.4512953744223627E-5</v>
      </c>
      <c r="C580" s="178">
        <f t="shared" si="116"/>
        <v>1.4480215020044537E-5</v>
      </c>
      <c r="D580" s="165">
        <f t="shared" si="117"/>
        <v>2.2558277767625785E-3</v>
      </c>
      <c r="E580" s="166">
        <f t="shared" si="127"/>
        <v>24.290614774917898</v>
      </c>
      <c r="F580" s="167">
        <f t="shared" si="128"/>
        <v>1.240705277219422</v>
      </c>
      <c r="G580" s="167">
        <f t="shared" si="118"/>
        <v>43117.018567381841</v>
      </c>
      <c r="H580" s="167">
        <f t="shared" si="119"/>
        <v>271291.49336904334</v>
      </c>
      <c r="I580" s="168">
        <f t="shared" si="120"/>
        <v>314408.51193642517</v>
      </c>
      <c r="J580" s="168">
        <f t="shared" si="122"/>
        <v>313350.15298926772</v>
      </c>
      <c r="K580" s="94"/>
      <c r="L580" s="265">
        <f t="shared" si="121"/>
        <v>119812.23671476214</v>
      </c>
      <c r="M580" s="265">
        <f>$G580*NonHospFrac+theModel!$H580*NonHospFrac</f>
        <v>194596.27522166303</v>
      </c>
      <c r="N580" s="266">
        <f t="shared" si="123"/>
        <v>314408.51193642517</v>
      </c>
      <c r="O580" s="158"/>
      <c r="P580" s="265">
        <f t="shared" si="124"/>
        <v>119408.92590130777</v>
      </c>
      <c r="Q580" s="265">
        <f t="shared" si="125"/>
        <v>194594.71497255279</v>
      </c>
      <c r="R580" s="266">
        <f t="shared" si="126"/>
        <v>314003.64087386057</v>
      </c>
    </row>
    <row r="581" spans="1:18" x14ac:dyDescent="0.25">
      <c r="A581" s="81">
        <v>550</v>
      </c>
      <c r="B581" s="93">
        <f t="shared" si="115"/>
        <v>1.4241845102999067E-5</v>
      </c>
      <c r="C581" s="178">
        <f t="shared" si="116"/>
        <v>1.4209717953223371E-5</v>
      </c>
      <c r="D581" s="165">
        <f t="shared" si="117"/>
        <v>2.2558277767625785E-3</v>
      </c>
      <c r="E581" s="166">
        <f t="shared" si="127"/>
        <v>24.290628984635852</v>
      </c>
      <c r="F581" s="167">
        <f t="shared" si="128"/>
        <v>1.2429611049961846</v>
      </c>
      <c r="G581" s="167">
        <f t="shared" si="118"/>
        <v>43195.41314659526</v>
      </c>
      <c r="H581" s="167">
        <f t="shared" si="119"/>
        <v>271291.65207130922</v>
      </c>
      <c r="I581" s="168">
        <f t="shared" si="120"/>
        <v>314487.06521790446</v>
      </c>
      <c r="J581" s="168">
        <f t="shared" si="122"/>
        <v>313426.96473746817</v>
      </c>
      <c r="K581" s="94"/>
      <c r="L581" s="265">
        <f t="shared" si="121"/>
        <v>119842.17115991235</v>
      </c>
      <c r="M581" s="265">
        <f>$G581*NonHospFrac+theModel!$H581*NonHospFrac</f>
        <v>194644.89405799212</v>
      </c>
      <c r="N581" s="266">
        <f t="shared" si="123"/>
        <v>314487.06521790446</v>
      </c>
      <c r="O581" s="158"/>
      <c r="P581" s="265">
        <f t="shared" si="124"/>
        <v>119438.19669713067</v>
      </c>
      <c r="Q581" s="265">
        <f t="shared" si="125"/>
        <v>194643.33380885364</v>
      </c>
      <c r="R581" s="266">
        <f t="shared" si="126"/>
        <v>314081.53050598432</v>
      </c>
    </row>
    <row r="582" spans="1:18" x14ac:dyDescent="0.25">
      <c r="A582" s="81">
        <v>551</v>
      </c>
      <c r="B582" s="93">
        <f t="shared" si="115"/>
        <v>1.3975800895703148E-5</v>
      </c>
      <c r="C582" s="178">
        <f t="shared" si="116"/>
        <v>1.3944273895840118E-5</v>
      </c>
      <c r="D582" s="165">
        <f t="shared" si="117"/>
        <v>2.2558277767625785E-3</v>
      </c>
      <c r="E582" s="166">
        <f t="shared" si="127"/>
        <v>24.290642928909747</v>
      </c>
      <c r="F582" s="167">
        <f t="shared" si="128"/>
        <v>1.2452169327729472</v>
      </c>
      <c r="G582" s="167">
        <f t="shared" si="118"/>
        <v>43273.807725808685</v>
      </c>
      <c r="H582" s="167">
        <f t="shared" si="119"/>
        <v>271291.80780894391</v>
      </c>
      <c r="I582" s="168">
        <f t="shared" si="120"/>
        <v>314565.61553475261</v>
      </c>
      <c r="J582" s="168">
        <f t="shared" si="122"/>
        <v>313503.7704558837</v>
      </c>
      <c r="K582" s="94"/>
      <c r="L582" s="265">
        <f t="shared" si="121"/>
        <v>119872.10447532503</v>
      </c>
      <c r="M582" s="265">
        <f>$G582*NonHospFrac+theModel!$H582*NonHospFrac</f>
        <v>194693.51105942755</v>
      </c>
      <c r="N582" s="266">
        <f t="shared" si="123"/>
        <v>314565.61553475261</v>
      </c>
      <c r="O582" s="158"/>
      <c r="P582" s="265">
        <f t="shared" si="124"/>
        <v>119467.46519517218</v>
      </c>
      <c r="Q582" s="265">
        <f t="shared" si="125"/>
        <v>194691.95081026136</v>
      </c>
      <c r="R582" s="266">
        <f t="shared" si="126"/>
        <v>314159.41600543354</v>
      </c>
    </row>
    <row r="583" spans="1:18" x14ac:dyDescent="0.25">
      <c r="A583" s="81">
        <v>552</v>
      </c>
      <c r="B583" s="93">
        <f t="shared" si="115"/>
        <v>1.3714726516384116E-5</v>
      </c>
      <c r="C583" s="178">
        <f t="shared" si="116"/>
        <v>1.3683788455357755E-5</v>
      </c>
      <c r="D583" s="165">
        <f t="shared" si="117"/>
        <v>2.2558277767625785E-3</v>
      </c>
      <c r="E583" s="166">
        <f t="shared" si="127"/>
        <v>24.290656612698204</v>
      </c>
      <c r="F583" s="167">
        <f t="shared" si="128"/>
        <v>1.2474727605497098</v>
      </c>
      <c r="G583" s="167">
        <f t="shared" si="118"/>
        <v>43352.202305022103</v>
      </c>
      <c r="H583" s="167">
        <f t="shared" si="119"/>
        <v>271291.96063732798</v>
      </c>
      <c r="I583" s="168">
        <f t="shared" si="120"/>
        <v>314644.16294235009</v>
      </c>
      <c r="J583" s="168">
        <f t="shared" si="122"/>
        <v>313580.57019902655</v>
      </c>
      <c r="K583" s="94"/>
      <c r="L583" s="265">
        <f t="shared" si="121"/>
        <v>119902.03668210417</v>
      </c>
      <c r="M583" s="265">
        <f>$G583*NonHospFrac+theModel!$H583*NonHospFrac</f>
        <v>194742.12626024589</v>
      </c>
      <c r="N583" s="266">
        <f t="shared" si="123"/>
        <v>314644.16294235003</v>
      </c>
      <c r="O583" s="158"/>
      <c r="P583" s="265">
        <f t="shared" si="124"/>
        <v>119496.73141620542</v>
      </c>
      <c r="Q583" s="265">
        <f t="shared" si="125"/>
        <v>194740.56601105252</v>
      </c>
      <c r="R583" s="266">
        <f t="shared" si="126"/>
        <v>314237.29742725793</v>
      </c>
    </row>
    <row r="584" spans="1:18" x14ac:dyDescent="0.25">
      <c r="A584" s="81">
        <v>553</v>
      </c>
      <c r="B584" s="93">
        <f t="shared" si="115"/>
        <v>1.3458529126372919E-5</v>
      </c>
      <c r="C584" s="178">
        <f t="shared" si="116"/>
        <v>1.3428169002535278E-5</v>
      </c>
      <c r="D584" s="165">
        <f t="shared" si="117"/>
        <v>2.2558277767625785E-3</v>
      </c>
      <c r="E584" s="166">
        <f t="shared" si="127"/>
        <v>24.290670040867205</v>
      </c>
      <c r="F584" s="167">
        <f t="shared" si="128"/>
        <v>1.2497285883264724</v>
      </c>
      <c r="G584" s="167">
        <f t="shared" si="118"/>
        <v>43430.596884235529</v>
      </c>
      <c r="H584" s="167">
        <f t="shared" si="119"/>
        <v>271292.11061080766</v>
      </c>
      <c r="I584" s="168">
        <f t="shared" si="120"/>
        <v>314722.70749504317</v>
      </c>
      <c r="J584" s="168">
        <f t="shared" si="122"/>
        <v>313657.36402039113</v>
      </c>
      <c r="K584" s="94"/>
      <c r="L584" s="265">
        <f t="shared" si="121"/>
        <v>119931.96780095957</v>
      </c>
      <c r="M584" s="265">
        <f>$G584*NonHospFrac+theModel!$H584*NonHospFrac</f>
        <v>194790.7396940836</v>
      </c>
      <c r="N584" s="266">
        <f t="shared" si="123"/>
        <v>314722.70749504317</v>
      </c>
      <c r="O584" s="158"/>
      <c r="P584" s="265">
        <f t="shared" si="124"/>
        <v>119525.9953806156</v>
      </c>
      <c r="Q584" s="265">
        <f t="shared" si="125"/>
        <v>194789.17944486358</v>
      </c>
      <c r="R584" s="266">
        <f t="shared" si="126"/>
        <v>314315.17482547916</v>
      </c>
    </row>
    <row r="585" spans="1:18" x14ac:dyDescent="0.25">
      <c r="A585" s="81">
        <v>554</v>
      </c>
      <c r="B585" s="93">
        <f t="shared" si="115"/>
        <v>1.3207117621269487E-5</v>
      </c>
      <c r="C585" s="178">
        <f t="shared" si="116"/>
        <v>1.3177324638488457E-5</v>
      </c>
      <c r="D585" s="165">
        <f t="shared" si="117"/>
        <v>2.2558277767625785E-3</v>
      </c>
      <c r="E585" s="166">
        <f t="shared" si="127"/>
        <v>24.290683218191845</v>
      </c>
      <c r="F585" s="167">
        <f t="shared" si="128"/>
        <v>1.251984416103235</v>
      </c>
      <c r="G585" s="167">
        <f t="shared" si="118"/>
        <v>43508.991463448947</v>
      </c>
      <c r="H585" s="167">
        <f t="shared" si="119"/>
        <v>271292.25778271392</v>
      </c>
      <c r="I585" s="168">
        <f t="shared" si="120"/>
        <v>314801.24924616289</v>
      </c>
      <c r="J585" s="168">
        <f t="shared" si="122"/>
        <v>313734.15197247278</v>
      </c>
      <c r="K585" s="94"/>
      <c r="L585" s="265">
        <f t="shared" si="121"/>
        <v>119961.89785221417</v>
      </c>
      <c r="M585" s="265">
        <f>$G585*NonHospFrac+theModel!$H585*NonHospFrac</f>
        <v>194839.35139394866</v>
      </c>
      <c r="N585" s="266">
        <f t="shared" si="123"/>
        <v>314801.24924616283</v>
      </c>
      <c r="O585" s="158"/>
      <c r="P585" s="265">
        <f t="shared" si="124"/>
        <v>119555.25710840718</v>
      </c>
      <c r="Q585" s="265">
        <f t="shared" si="125"/>
        <v>194837.79114470247</v>
      </c>
      <c r="R585" s="266">
        <f t="shared" si="126"/>
        <v>314393.04825310968</v>
      </c>
    </row>
    <row r="586" spans="1:18" x14ac:dyDescent="0.25">
      <c r="A586" s="81">
        <v>555</v>
      </c>
      <c r="B586" s="93">
        <f t="shared" si="115"/>
        <v>1.2960402598545709E-5</v>
      </c>
      <c r="C586" s="178">
        <f t="shared" si="116"/>
        <v>1.2931166162365883E-5</v>
      </c>
      <c r="D586" s="165">
        <f t="shared" si="117"/>
        <v>2.2558277767625785E-3</v>
      </c>
      <c r="E586" s="166">
        <f t="shared" si="127"/>
        <v>24.290696149358006</v>
      </c>
      <c r="F586" s="167">
        <f t="shared" si="128"/>
        <v>1.2542402438799976</v>
      </c>
      <c r="G586" s="167">
        <f t="shared" si="118"/>
        <v>43587.386042662372</v>
      </c>
      <c r="H586" s="167">
        <f t="shared" si="119"/>
        <v>271292.40220538131</v>
      </c>
      <c r="I586" s="168">
        <f t="shared" si="120"/>
        <v>314879.78824804368</v>
      </c>
      <c r="J586" s="168">
        <f t="shared" si="122"/>
        <v>313810.93410678615</v>
      </c>
      <c r="K586" s="94"/>
      <c r="L586" s="265">
        <f t="shared" si="121"/>
        <v>119991.82685581122</v>
      </c>
      <c r="M586" s="265">
        <f>$G586*NonHospFrac+theModel!$H586*NonHospFrac</f>
        <v>194887.96139223245</v>
      </c>
      <c r="N586" s="266">
        <f t="shared" si="123"/>
        <v>314879.78824804368</v>
      </c>
      <c r="O586" s="158"/>
      <c r="P586" s="265">
        <f t="shared" si="124"/>
        <v>119584.51661921102</v>
      </c>
      <c r="Q586" s="265">
        <f t="shared" si="125"/>
        <v>194886.40114296059</v>
      </c>
      <c r="R586" s="266">
        <f t="shared" si="126"/>
        <v>314470.91776217159</v>
      </c>
    </row>
    <row r="587" spans="1:18" x14ac:dyDescent="0.25">
      <c r="A587" s="81">
        <v>556</v>
      </c>
      <c r="B587" s="93">
        <f t="shared" si="115"/>
        <v>1.2718296325753829E-5</v>
      </c>
      <c r="C587" s="178">
        <f t="shared" si="116"/>
        <v>1.2689606039629096E-5</v>
      </c>
      <c r="D587" s="165">
        <f t="shared" si="117"/>
        <v>2.2558277767625785E-3</v>
      </c>
      <c r="E587" s="166">
        <f t="shared" si="127"/>
        <v>24.290708838964044</v>
      </c>
      <c r="F587" s="167">
        <f t="shared" si="128"/>
        <v>1.2564960716567601</v>
      </c>
      <c r="G587" s="167">
        <f t="shared" si="118"/>
        <v>43665.780621875791</v>
      </c>
      <c r="H587" s="167">
        <f t="shared" si="119"/>
        <v>271292.54393016698</v>
      </c>
      <c r="I587" s="168">
        <f t="shared" si="120"/>
        <v>314958.32455204276</v>
      </c>
      <c r="J587" s="168">
        <f t="shared" si="122"/>
        <v>313887.71047388425</v>
      </c>
      <c r="K587" s="94"/>
      <c r="L587" s="265">
        <f t="shared" si="121"/>
        <v>120021.75483132145</v>
      </c>
      <c r="M587" s="265">
        <f>$G587*NonHospFrac+theModel!$H587*NonHospFrac</f>
        <v>194936.56972072128</v>
      </c>
      <c r="N587" s="266">
        <f t="shared" si="123"/>
        <v>314958.32455204276</v>
      </c>
      <c r="O587" s="158"/>
      <c r="P587" s="265">
        <f t="shared" si="124"/>
        <v>119613.7739322914</v>
      </c>
      <c r="Q587" s="265">
        <f t="shared" si="125"/>
        <v>194935.00947142422</v>
      </c>
      <c r="R587" s="266">
        <f t="shared" si="126"/>
        <v>314548.78340371558</v>
      </c>
    </row>
    <row r="588" spans="1:18" x14ac:dyDescent="0.25">
      <c r="A588" s="81">
        <v>557</v>
      </c>
      <c r="B588" s="93">
        <f t="shared" si="115"/>
        <v>1.2480712709328507E-5</v>
      </c>
      <c r="C588" s="178">
        <f t="shared" si="116"/>
        <v>1.245255837092501E-5</v>
      </c>
      <c r="D588" s="165">
        <f t="shared" si="117"/>
        <v>2.2558277767625785E-3</v>
      </c>
      <c r="E588" s="166">
        <f t="shared" si="127"/>
        <v>24.290721291522413</v>
      </c>
      <c r="F588" s="167">
        <f t="shared" si="128"/>
        <v>1.2587518994335227</v>
      </c>
      <c r="G588" s="167">
        <f t="shared" si="118"/>
        <v>43744.175201089216</v>
      </c>
      <c r="H588" s="167">
        <f t="shared" si="119"/>
        <v>271292.68300746853</v>
      </c>
      <c r="I588" s="168">
        <f t="shared" si="120"/>
        <v>315036.85820855777</v>
      </c>
      <c r="J588" s="168">
        <f t="shared" si="122"/>
        <v>313964.48112337594</v>
      </c>
      <c r="K588" s="94"/>
      <c r="L588" s="265">
        <f t="shared" si="121"/>
        <v>120051.68179794998</v>
      </c>
      <c r="M588" s="265">
        <f>$G588*NonHospFrac+theModel!$H588*NonHospFrac</f>
        <v>194985.17641060773</v>
      </c>
      <c r="N588" s="266">
        <f t="shared" si="123"/>
        <v>315036.85820855771</v>
      </c>
      <c r="O588" s="158"/>
      <c r="P588" s="265">
        <f t="shared" si="124"/>
        <v>119643.02906655284</v>
      </c>
      <c r="Q588" s="265">
        <f t="shared" si="125"/>
        <v>194983.61616128593</v>
      </c>
      <c r="R588" s="266">
        <f t="shared" si="126"/>
        <v>314626.64522783877</v>
      </c>
    </row>
    <row r="589" spans="1:18" x14ac:dyDescent="0.25">
      <c r="A589" s="81">
        <v>558</v>
      </c>
      <c r="B589" s="93">
        <f t="shared" si="115"/>
        <v>1.2247567263971674E-5</v>
      </c>
      <c r="C589" s="178">
        <f t="shared" si="116"/>
        <v>1.2219938861539839E-5</v>
      </c>
      <c r="D589" s="165">
        <f t="shared" si="117"/>
        <v>2.2558277767625785E-3</v>
      </c>
      <c r="E589" s="166">
        <f t="shared" si="127"/>
        <v>24.290733511461273</v>
      </c>
      <c r="F589" s="167">
        <f t="shared" si="128"/>
        <v>1.2610077272102853</v>
      </c>
      <c r="G589" s="167">
        <f t="shared" si="118"/>
        <v>43822.569780302634</v>
      </c>
      <c r="H589" s="167">
        <f t="shared" si="119"/>
        <v>271292.81948674226</v>
      </c>
      <c r="I589" s="168">
        <f t="shared" si="120"/>
        <v>315115.3892670449</v>
      </c>
      <c r="J589" s="168">
        <f t="shared" si="122"/>
        <v>314041.24610394379</v>
      </c>
      <c r="K589" s="94"/>
      <c r="L589" s="265">
        <f t="shared" si="121"/>
        <v>120081.60777454323</v>
      </c>
      <c r="M589" s="265">
        <f>$G589*NonHospFrac+theModel!$H589*NonHospFrac</f>
        <v>195033.78149250167</v>
      </c>
      <c r="N589" s="266">
        <f t="shared" si="123"/>
        <v>315115.3892670449</v>
      </c>
      <c r="O589" s="158"/>
      <c r="P589" s="265">
        <f t="shared" si="124"/>
        <v>119672.28204054695</v>
      </c>
      <c r="Q589" s="265">
        <f t="shared" si="125"/>
        <v>195032.2212431556</v>
      </c>
      <c r="R589" s="266">
        <f t="shared" si="126"/>
        <v>314704.50328370254</v>
      </c>
    </row>
    <row r="590" spans="1:18" x14ac:dyDescent="0.25">
      <c r="A590" s="81">
        <v>559</v>
      </c>
      <c r="B590" s="93">
        <f t="shared" si="115"/>
        <v>1.2018777082609525E-5</v>
      </c>
      <c r="C590" s="178">
        <f t="shared" si="116"/>
        <v>1.1991664791423858E-5</v>
      </c>
      <c r="D590" s="165">
        <f t="shared" si="117"/>
        <v>2.2558277767625785E-3</v>
      </c>
      <c r="E590" s="166">
        <f t="shared" si="127"/>
        <v>24.290745503126065</v>
      </c>
      <c r="F590" s="167">
        <f t="shared" si="128"/>
        <v>1.2632635549870479</v>
      </c>
      <c r="G590" s="167">
        <f t="shared" si="118"/>
        <v>43900.96435951606</v>
      </c>
      <c r="H590" s="167">
        <f t="shared" si="119"/>
        <v>271292.95341652044</v>
      </c>
      <c r="I590" s="168">
        <f t="shared" si="120"/>
        <v>315193.91777603648</v>
      </c>
      <c r="J590" s="168">
        <f t="shared" si="122"/>
        <v>314118.00546336133</v>
      </c>
      <c r="K590" s="94"/>
      <c r="L590" s="265">
        <f t="shared" si="121"/>
        <v>120111.53277959545</v>
      </c>
      <c r="M590" s="265">
        <f>$G590*NonHospFrac+theModel!$H590*NonHospFrac</f>
        <v>195082.38499644105</v>
      </c>
      <c r="N590" s="266">
        <f t="shared" si="123"/>
        <v>315193.91777603648</v>
      </c>
      <c r="O590" s="158"/>
      <c r="P590" s="265">
        <f t="shared" si="124"/>
        <v>119701.53287247884</v>
      </c>
      <c r="Q590" s="265">
        <f t="shared" si="125"/>
        <v>195080.82474707116</v>
      </c>
      <c r="R590" s="266">
        <f t="shared" si="126"/>
        <v>314782.35761955002</v>
      </c>
    </row>
    <row r="591" spans="1:18" x14ac:dyDescent="0.25">
      <c r="A591" s="81">
        <v>560</v>
      </c>
      <c r="B591" s="93">
        <f t="shared" si="115"/>
        <v>1.1794260806910376E-5</v>
      </c>
      <c r="C591" s="178">
        <f t="shared" si="116"/>
        <v>1.1767654985775765E-5</v>
      </c>
      <c r="D591" s="165">
        <f t="shared" si="117"/>
        <v>2.2558277767625785E-3</v>
      </c>
      <c r="E591" s="166">
        <f t="shared" si="127"/>
        <v>24.29075727078105</v>
      </c>
      <c r="F591" s="167">
        <f t="shared" si="128"/>
        <v>1.2655193827638105</v>
      </c>
      <c r="G591" s="167">
        <f t="shared" si="118"/>
        <v>43979.358938729478</v>
      </c>
      <c r="H591" s="167">
        <f t="shared" si="119"/>
        <v>271293.08484442893</v>
      </c>
      <c r="I591" s="168">
        <f t="shared" si="120"/>
        <v>315272.44378315844</v>
      </c>
      <c r="J591" s="168">
        <f t="shared" si="122"/>
        <v>314194.75924851029</v>
      </c>
      <c r="K591" s="94"/>
      <c r="L591" s="265">
        <f t="shared" si="121"/>
        <v>120141.45683125552</v>
      </c>
      <c r="M591" s="265">
        <f>$G591*NonHospFrac+theModel!$H591*NonHospFrac</f>
        <v>195130.98695190286</v>
      </c>
      <c r="N591" s="266">
        <f t="shared" si="123"/>
        <v>315272.44378315838</v>
      </c>
      <c r="O591" s="158"/>
      <c r="P591" s="265">
        <f t="shared" si="124"/>
        <v>119730.78158021381</v>
      </c>
      <c r="Q591" s="265">
        <f t="shared" si="125"/>
        <v>195129.42670250961</v>
      </c>
      <c r="R591" s="266">
        <f t="shared" si="126"/>
        <v>314860.20828272344</v>
      </c>
    </row>
    <row r="592" spans="1:18" x14ac:dyDescent="0.25">
      <c r="A592" s="81">
        <v>561</v>
      </c>
      <c r="B592" s="93">
        <f t="shared" si="115"/>
        <v>1.1573938598353612E-5</v>
      </c>
      <c r="C592" s="178">
        <f t="shared" si="116"/>
        <v>1.15478297861769E-5</v>
      </c>
      <c r="D592" s="165">
        <f t="shared" si="117"/>
        <v>2.2558277767625785E-3</v>
      </c>
      <c r="E592" s="166">
        <f t="shared" si="127"/>
        <v>24.290768818610836</v>
      </c>
      <c r="F592" s="167">
        <f t="shared" si="128"/>
        <v>1.2677752105405731</v>
      </c>
      <c r="G592" s="167">
        <f t="shared" si="118"/>
        <v>44057.753517942896</v>
      </c>
      <c r="H592" s="167">
        <f t="shared" si="119"/>
        <v>271293.21381720359</v>
      </c>
      <c r="I592" s="168">
        <f t="shared" si="120"/>
        <v>315350.9673351465</v>
      </c>
      <c r="J592" s="168">
        <f t="shared" si="122"/>
        <v>314271.50750539673</v>
      </c>
      <c r="K592" s="94"/>
      <c r="L592" s="265">
        <f t="shared" si="121"/>
        <v>120171.37994733319</v>
      </c>
      <c r="M592" s="265">
        <f>$G592*NonHospFrac+theModel!$H592*NonHospFrac</f>
        <v>195179.58738781328</v>
      </c>
      <c r="N592" s="266">
        <f t="shared" si="123"/>
        <v>315350.9673351465</v>
      </c>
      <c r="O592" s="158"/>
      <c r="P592" s="265">
        <f t="shared" si="124"/>
        <v>119760.02818128352</v>
      </c>
      <c r="Q592" s="265">
        <f t="shared" si="125"/>
        <v>195178.0271383971</v>
      </c>
      <c r="R592" s="266">
        <f t="shared" si="126"/>
        <v>314938.0553196806</v>
      </c>
    </row>
    <row r="593" spans="1:18" x14ac:dyDescent="0.25">
      <c r="A593" s="81">
        <v>562</v>
      </c>
      <c r="B593" s="93">
        <f t="shared" si="115"/>
        <v>1.1357732109838846E-5</v>
      </c>
      <c r="C593" s="178">
        <f t="shared" si="116"/>
        <v>1.1332111022264444E-5</v>
      </c>
      <c r="D593" s="165">
        <f t="shared" si="117"/>
        <v>2.2558277767625785E-3</v>
      </c>
      <c r="E593" s="166">
        <f t="shared" si="127"/>
        <v>24.290780150721858</v>
      </c>
      <c r="F593" s="167">
        <f t="shared" si="128"/>
        <v>1.2700310383173357</v>
      </c>
      <c r="G593" s="167">
        <f t="shared" si="118"/>
        <v>44136.148097156321</v>
      </c>
      <c r="H593" s="167">
        <f t="shared" si="119"/>
        <v>271293.3403807077</v>
      </c>
      <c r="I593" s="168">
        <f t="shared" si="120"/>
        <v>315429.48847786401</v>
      </c>
      <c r="J593" s="168">
        <f t="shared" si="122"/>
        <v>314348.25027916842</v>
      </c>
      <c r="K593" s="94"/>
      <c r="L593" s="265">
        <f t="shared" si="121"/>
        <v>120201.30214530564</v>
      </c>
      <c r="M593" s="265">
        <f>$G593*NonHospFrac+theModel!$H593*NonHospFrac</f>
        <v>195228.18633255834</v>
      </c>
      <c r="N593" s="266">
        <f t="shared" si="123"/>
        <v>315429.48847786395</v>
      </c>
      <c r="O593" s="158"/>
      <c r="P593" s="265">
        <f t="shared" si="124"/>
        <v>119789.27269289248</v>
      </c>
      <c r="Q593" s="265">
        <f t="shared" si="125"/>
        <v>195226.62608311966</v>
      </c>
      <c r="R593" s="266">
        <f t="shared" si="126"/>
        <v>315015.89877601212</v>
      </c>
    </row>
    <row r="594" spans="1:18" x14ac:dyDescent="0.25">
      <c r="A594" s="81">
        <v>563</v>
      </c>
      <c r="B594" s="93">
        <f t="shared" si="115"/>
        <v>1.1145564457825452E-5</v>
      </c>
      <c r="C594" s="178">
        <f t="shared" si="116"/>
        <v>1.1120421983933792E-5</v>
      </c>
      <c r="D594" s="165">
        <f t="shared" si="117"/>
        <v>2.2558277767625785E-3</v>
      </c>
      <c r="E594" s="166">
        <f t="shared" si="127"/>
        <v>24.290791271143842</v>
      </c>
      <c r="F594" s="167">
        <f t="shared" si="128"/>
        <v>1.2722868660940982</v>
      </c>
      <c r="G594" s="167">
        <f t="shared" si="118"/>
        <v>44214.54267636974</v>
      </c>
      <c r="H594" s="167">
        <f t="shared" si="119"/>
        <v>271293.46457994741</v>
      </c>
      <c r="I594" s="168">
        <f t="shared" si="120"/>
        <v>315508.00725631713</v>
      </c>
      <c r="J594" s="168">
        <f t="shared" si="122"/>
        <v>314424.9876141299</v>
      </c>
      <c r="K594" s="94"/>
      <c r="L594" s="265">
        <f t="shared" si="121"/>
        <v>120231.22344232348</v>
      </c>
      <c r="M594" s="265">
        <f>$G594*NonHospFrac+theModel!$H594*NonHospFrac</f>
        <v>195276.78381399368</v>
      </c>
      <c r="N594" s="266">
        <f t="shared" si="123"/>
        <v>315508.00725631719</v>
      </c>
      <c r="O594" s="158"/>
      <c r="P594" s="265">
        <f t="shared" si="124"/>
        <v>119818.51513192394</v>
      </c>
      <c r="Q594" s="265">
        <f t="shared" si="125"/>
        <v>195275.22356453291</v>
      </c>
      <c r="R594" s="266">
        <f t="shared" si="126"/>
        <v>315093.73869645683</v>
      </c>
    </row>
    <row r="595" spans="1:18" x14ac:dyDescent="0.25">
      <c r="A595" s="81">
        <v>564</v>
      </c>
      <c r="B595" s="93">
        <f t="shared" si="115"/>
        <v>1.0937360194992709E-5</v>
      </c>
      <c r="C595" s="178">
        <f t="shared" si="116"/>
        <v>1.0912687394060387E-5</v>
      </c>
      <c r="D595" s="165">
        <f t="shared" si="117"/>
        <v>2.2558277767625785E-3</v>
      </c>
      <c r="E595" s="166">
        <f t="shared" si="127"/>
        <v>24.290802183831236</v>
      </c>
      <c r="F595" s="167">
        <f t="shared" si="128"/>
        <v>1.2745426938708608</v>
      </c>
      <c r="G595" s="167">
        <f t="shared" si="118"/>
        <v>44292.937255583165</v>
      </c>
      <c r="H595" s="167">
        <f t="shared" si="119"/>
        <v>271293.58645908826</v>
      </c>
      <c r="I595" s="168">
        <f t="shared" si="120"/>
        <v>315586.52371467144</v>
      </c>
      <c r="J595" s="168">
        <f t="shared" si="122"/>
        <v>314501.71955375886</v>
      </c>
      <c r="K595" s="94"/>
      <c r="L595" s="265">
        <f t="shared" si="121"/>
        <v>120261.1438552169</v>
      </c>
      <c r="M595" s="265">
        <f>$G595*NonHospFrac+theModel!$H595*NonHospFrac</f>
        <v>195325.37985945452</v>
      </c>
      <c r="N595" s="266">
        <f t="shared" si="123"/>
        <v>315586.52371467144</v>
      </c>
      <c r="O595" s="158"/>
      <c r="P595" s="265">
        <f t="shared" si="124"/>
        <v>119847.75551494594</v>
      </c>
      <c r="Q595" s="265">
        <f t="shared" si="125"/>
        <v>195323.8196099721</v>
      </c>
      <c r="R595" s="266">
        <f t="shared" si="126"/>
        <v>315171.57512491802</v>
      </c>
    </row>
    <row r="596" spans="1:18" x14ac:dyDescent="0.25">
      <c r="A596" s="81">
        <v>565</v>
      </c>
      <c r="B596" s="93">
        <f t="shared" si="115"/>
        <v>1.0733045283410499E-5</v>
      </c>
      <c r="C596" s="178">
        <f t="shared" si="116"/>
        <v>1.0708833381730931E-5</v>
      </c>
      <c r="D596" s="165">
        <f t="shared" si="117"/>
        <v>2.2558277767625785E-3</v>
      </c>
      <c r="E596" s="166">
        <f t="shared" si="127"/>
        <v>24.290812892664619</v>
      </c>
      <c r="F596" s="167">
        <f t="shared" si="128"/>
        <v>1.2767985216476234</v>
      </c>
      <c r="G596" s="167">
        <f t="shared" si="118"/>
        <v>44371.331834796591</v>
      </c>
      <c r="H596" s="167">
        <f t="shared" si="119"/>
        <v>271293.70606147079</v>
      </c>
      <c r="I596" s="168">
        <f t="shared" si="120"/>
        <v>315665.03789626737</v>
      </c>
      <c r="J596" s="168">
        <f t="shared" si="122"/>
        <v>314578.44614072127</v>
      </c>
      <c r="K596" s="94"/>
      <c r="L596" s="265">
        <f t="shared" si="121"/>
        <v>120291.06340050179</v>
      </c>
      <c r="M596" s="265">
        <f>$G596*NonHospFrac+theModel!$H596*NonHospFrac</f>
        <v>195373.97449576555</v>
      </c>
      <c r="N596" s="266">
        <f t="shared" si="123"/>
        <v>315665.03789626737</v>
      </c>
      <c r="O596" s="158"/>
      <c r="P596" s="265">
        <f t="shared" si="124"/>
        <v>119876.99385821736</v>
      </c>
      <c r="Q596" s="265">
        <f t="shared" si="125"/>
        <v>195372.41424626185</v>
      </c>
      <c r="R596" s="266">
        <f t="shared" si="126"/>
        <v>315249.4081044792</v>
      </c>
    </row>
    <row r="597" spans="1:18" x14ac:dyDescent="0.25">
      <c r="A597" s="81">
        <v>566</v>
      </c>
      <c r="B597" s="93">
        <f t="shared" si="115"/>
        <v>1.0532547068211184E-5</v>
      </c>
      <c r="C597" s="178">
        <f t="shared" si="116"/>
        <v>1.0508787455974654E-5</v>
      </c>
      <c r="D597" s="165">
        <f t="shared" si="117"/>
        <v>2.2558277767625785E-3</v>
      </c>
      <c r="E597" s="166">
        <f t="shared" si="127"/>
        <v>24.290823401452073</v>
      </c>
      <c r="F597" s="167">
        <f t="shared" si="128"/>
        <v>1.279054349424386</v>
      </c>
      <c r="G597" s="167">
        <f t="shared" si="118"/>
        <v>44449.726414010009</v>
      </c>
      <c r="H597" s="167">
        <f t="shared" si="119"/>
        <v>271293.82342962589</v>
      </c>
      <c r="I597" s="168">
        <f t="shared" si="120"/>
        <v>315743.54984363588</v>
      </c>
      <c r="J597" s="168">
        <f t="shared" si="122"/>
        <v>314655.16741688695</v>
      </c>
      <c r="K597" s="94"/>
      <c r="L597" s="265">
        <f t="shared" si="121"/>
        <v>120320.98209438549</v>
      </c>
      <c r="M597" s="265">
        <f>$G597*NonHospFrac+theModel!$H597*NonHospFrac</f>
        <v>195422.56774925039</v>
      </c>
      <c r="N597" s="266">
        <f t="shared" si="123"/>
        <v>315743.54984363588</v>
      </c>
      <c r="O597" s="158"/>
      <c r="P597" s="265">
        <f t="shared" si="124"/>
        <v>119906.23017769361</v>
      </c>
      <c r="Q597" s="265">
        <f t="shared" si="125"/>
        <v>195421.00749972582</v>
      </c>
      <c r="R597" s="266">
        <f t="shared" si="126"/>
        <v>315327.23767741944</v>
      </c>
    </row>
    <row r="598" spans="1:18" x14ac:dyDescent="0.25">
      <c r="A598" s="81">
        <v>567</v>
      </c>
      <c r="B598" s="93">
        <f t="shared" si="115"/>
        <v>1.0335794251753476E-5</v>
      </c>
      <c r="C598" s="178">
        <f t="shared" si="116"/>
        <v>1.0312478479985468E-5</v>
      </c>
      <c r="D598" s="165">
        <f t="shared" si="117"/>
        <v>2.2558277767625785E-3</v>
      </c>
      <c r="E598" s="166">
        <f t="shared" si="127"/>
        <v>24.290833713930553</v>
      </c>
      <c r="F598" s="167">
        <f t="shared" si="128"/>
        <v>1.2813101772011486</v>
      </c>
      <c r="G598" s="167">
        <f t="shared" si="118"/>
        <v>44528.120993223427</v>
      </c>
      <c r="H598" s="167">
        <f t="shared" si="119"/>
        <v>271293.93860528996</v>
      </c>
      <c r="I598" s="168">
        <f t="shared" si="120"/>
        <v>315822.05959851341</v>
      </c>
      <c r="J598" s="168">
        <f t="shared" si="122"/>
        <v>314731.88342334423</v>
      </c>
      <c r="K598" s="94"/>
      <c r="L598" s="265">
        <f t="shared" si="121"/>
        <v>120350.89995277257</v>
      </c>
      <c r="M598" s="265">
        <f>$G598*NonHospFrac+theModel!$H598*NonHospFrac</f>
        <v>195471.15964574082</v>
      </c>
      <c r="N598" s="266">
        <f t="shared" si="123"/>
        <v>315822.05959851341</v>
      </c>
      <c r="O598" s="158"/>
      <c r="P598" s="265">
        <f t="shared" si="124"/>
        <v>119935.46448903227</v>
      </c>
      <c r="Q598" s="265">
        <f t="shared" si="125"/>
        <v>195469.59939619579</v>
      </c>
      <c r="R598" s="266">
        <f t="shared" si="126"/>
        <v>315405.06388522807</v>
      </c>
    </row>
    <row r="599" spans="1:18" x14ac:dyDescent="0.25">
      <c r="A599" s="81">
        <v>568</v>
      </c>
      <c r="B599" s="93">
        <f t="shared" si="115"/>
        <v>1.0142716868268792E-5</v>
      </c>
      <c r="C599" s="178">
        <f t="shared" si="116"/>
        <v>1.0119836645825513E-5</v>
      </c>
      <c r="D599" s="165">
        <f t="shared" si="117"/>
        <v>2.2558277767625785E-3</v>
      </c>
      <c r="E599" s="166">
        <f t="shared" si="127"/>
        <v>24.290843833767198</v>
      </c>
      <c r="F599" s="167">
        <f t="shared" si="128"/>
        <v>1.2835660049779112</v>
      </c>
      <c r="G599" s="167">
        <f t="shared" si="118"/>
        <v>44606.515572436852</v>
      </c>
      <c r="H599" s="167">
        <f t="shared" si="119"/>
        <v>271294.05162941973</v>
      </c>
      <c r="I599" s="168">
        <f t="shared" si="120"/>
        <v>315900.56720185658</v>
      </c>
      <c r="J599" s="168">
        <f t="shared" si="122"/>
        <v>314808.59420041449</v>
      </c>
      <c r="K599" s="94"/>
      <c r="L599" s="265">
        <f t="shared" si="121"/>
        <v>120380.81699127043</v>
      </c>
      <c r="M599" s="265">
        <f>$G599*NonHospFrac+theModel!$H599*NonHospFrac</f>
        <v>195519.75021058612</v>
      </c>
      <c r="N599" s="266">
        <f t="shared" si="123"/>
        <v>315900.56720185652</v>
      </c>
      <c r="O599" s="158"/>
      <c r="P599" s="265">
        <f t="shared" si="124"/>
        <v>119964.69680759867</v>
      </c>
      <c r="Q599" s="265">
        <f t="shared" si="125"/>
        <v>195518.18996102101</v>
      </c>
      <c r="R599" s="266">
        <f t="shared" si="126"/>
        <v>315482.88676861965</v>
      </c>
    </row>
    <row r="600" spans="1:18" x14ac:dyDescent="0.25">
      <c r="A600" s="81">
        <v>569</v>
      </c>
      <c r="B600" s="93">
        <f t="shared" si="115"/>
        <v>9.9532462589811273E-6</v>
      </c>
      <c r="C600" s="178">
        <f t="shared" si="116"/>
        <v>9.9307934496011589E-6</v>
      </c>
      <c r="D600" s="165">
        <f t="shared" si="117"/>
        <v>2.2558277767625785E-3</v>
      </c>
      <c r="E600" s="166">
        <f t="shared" si="127"/>
        <v>24.290853764560648</v>
      </c>
      <c r="F600" s="167">
        <f t="shared" si="128"/>
        <v>1.2858218327546738</v>
      </c>
      <c r="G600" s="167">
        <f t="shared" si="118"/>
        <v>44684.910151650271</v>
      </c>
      <c r="H600" s="167">
        <f t="shared" si="119"/>
        <v>271294.16254220682</v>
      </c>
      <c r="I600" s="168">
        <f t="shared" si="120"/>
        <v>315979.07269385707</v>
      </c>
      <c r="J600" s="168">
        <f t="shared" si="122"/>
        <v>314885.29978766682</v>
      </c>
      <c r="K600" s="94"/>
      <c r="L600" s="265">
        <f t="shared" si="121"/>
        <v>120410.73322519503</v>
      </c>
      <c r="M600" s="265">
        <f>$G600*NonHospFrac+theModel!$H600*NonHospFrac</f>
        <v>195568.33946866204</v>
      </c>
      <c r="N600" s="266">
        <f t="shared" si="123"/>
        <v>315979.07269385707</v>
      </c>
      <c r="O600" s="158"/>
      <c r="P600" s="265">
        <f t="shared" si="124"/>
        <v>119993.9271484715</v>
      </c>
      <c r="Q600" s="265">
        <f t="shared" si="125"/>
        <v>195566.77921907723</v>
      </c>
      <c r="R600" s="266">
        <f t="shared" si="126"/>
        <v>315560.70636754873</v>
      </c>
    </row>
    <row r="601" spans="1:18" x14ac:dyDescent="0.25">
      <c r="A601" s="81">
        <v>570</v>
      </c>
      <c r="B601" s="93">
        <f t="shared" si="115"/>
        <v>9.7673150476920544E-6</v>
      </c>
      <c r="C601" s="178">
        <f t="shared" si="116"/>
        <v>9.745281667103079E-6</v>
      </c>
      <c r="D601" s="165">
        <f t="shared" si="117"/>
        <v>2.2558277767625785E-3</v>
      </c>
      <c r="E601" s="166">
        <f t="shared" si="127"/>
        <v>24.290863509842314</v>
      </c>
      <c r="F601" s="167">
        <f t="shared" si="128"/>
        <v>1.2880776605314364</v>
      </c>
      <c r="G601" s="167">
        <f t="shared" si="118"/>
        <v>44763.304730863696</v>
      </c>
      <c r="H601" s="167">
        <f t="shared" si="119"/>
        <v>271294.2713830921</v>
      </c>
      <c r="I601" s="168">
        <f t="shared" si="120"/>
        <v>316057.57611395582</v>
      </c>
      <c r="J601" s="168">
        <f t="shared" si="122"/>
        <v>314962.00022393191</v>
      </c>
      <c r="K601" s="94"/>
      <c r="L601" s="265">
        <f t="shared" si="121"/>
        <v>120440.64866957614</v>
      </c>
      <c r="M601" s="265">
        <f>$G601*NonHospFrac+theModel!$H601*NonHospFrac</f>
        <v>195616.92744437963</v>
      </c>
      <c r="N601" s="266">
        <f t="shared" si="123"/>
        <v>316057.57611395576</v>
      </c>
      <c r="O601" s="158"/>
      <c r="P601" s="265">
        <f t="shared" si="124"/>
        <v>120023.15552644801</v>
      </c>
      <c r="Q601" s="265">
        <f t="shared" si="125"/>
        <v>195615.36719477546</v>
      </c>
      <c r="R601" s="266">
        <f t="shared" si="126"/>
        <v>315638.52272122347</v>
      </c>
    </row>
    <row r="602" spans="1:18" x14ac:dyDescent="0.25">
      <c r="A602" s="81">
        <v>571</v>
      </c>
      <c r="B602" s="93">
        <f t="shared" si="115"/>
        <v>9.5848571168214587E-6</v>
      </c>
      <c r="C602" s="178">
        <f t="shared" si="116"/>
        <v>9.5632353299010329E-6</v>
      </c>
      <c r="D602" s="165">
        <f t="shared" si="117"/>
        <v>2.2558277767625785E-3</v>
      </c>
      <c r="E602" s="166">
        <f t="shared" si="127"/>
        <v>24.290873073077645</v>
      </c>
      <c r="F602" s="167">
        <f t="shared" si="128"/>
        <v>1.2903334883081989</v>
      </c>
      <c r="G602" s="167">
        <f t="shared" si="118"/>
        <v>44841.699310077114</v>
      </c>
      <c r="H602" s="167">
        <f t="shared" si="119"/>
        <v>271294.37819077977</v>
      </c>
      <c r="I602" s="168">
        <f t="shared" si="120"/>
        <v>316136.07750085689</v>
      </c>
      <c r="J602" s="168">
        <f t="shared" si="122"/>
        <v>315038.69554731587</v>
      </c>
      <c r="K602" s="94"/>
      <c r="L602" s="265">
        <f t="shared" si="121"/>
        <v>120470.56333916287</v>
      </c>
      <c r="M602" s="265">
        <f>$G602*NonHospFrac+theModel!$H602*NonHospFrac</f>
        <v>195665.51416169401</v>
      </c>
      <c r="N602" s="266">
        <f t="shared" si="123"/>
        <v>316136.07750085689</v>
      </c>
      <c r="O602" s="158"/>
      <c r="P602" s="265">
        <f t="shared" si="124"/>
        <v>120052.38195604943</v>
      </c>
      <c r="Q602" s="265">
        <f t="shared" si="125"/>
        <v>195663.95391207087</v>
      </c>
      <c r="R602" s="266">
        <f t="shared" si="126"/>
        <v>315716.33586812031</v>
      </c>
    </row>
    <row r="603" spans="1:18" x14ac:dyDescent="0.25">
      <c r="A603" s="81">
        <v>572</v>
      </c>
      <c r="B603" s="93">
        <f t="shared" si="115"/>
        <v>9.4058075838959329E-6</v>
      </c>
      <c r="C603" s="178">
        <f t="shared" si="116"/>
        <v>9.3845897018852965E-6</v>
      </c>
      <c r="D603" s="165">
        <f t="shared" si="117"/>
        <v>2.2558277767625785E-3</v>
      </c>
      <c r="E603" s="166">
        <f t="shared" si="127"/>
        <v>24.290882457667347</v>
      </c>
      <c r="F603" s="167">
        <f t="shared" si="128"/>
        <v>1.2925893160849615</v>
      </c>
      <c r="G603" s="167">
        <f t="shared" si="118"/>
        <v>44920.09388929054</v>
      </c>
      <c r="H603" s="167">
        <f t="shared" si="119"/>
        <v>271294.48300325061</v>
      </c>
      <c r="I603" s="168">
        <f t="shared" si="120"/>
        <v>316214.57689254114</v>
      </c>
      <c r="J603" s="168">
        <f t="shared" si="122"/>
        <v>315115.38579521357</v>
      </c>
      <c r="K603" s="94"/>
      <c r="L603" s="265">
        <f t="shared" si="121"/>
        <v>120500.47724842859</v>
      </c>
      <c r="M603" s="265">
        <f>$G603*NonHospFrac+theModel!$H603*NonHospFrac</f>
        <v>195714.09964411255</v>
      </c>
      <c r="N603" s="266">
        <f t="shared" si="123"/>
        <v>316214.57689254114</v>
      </c>
      <c r="O603" s="158"/>
      <c r="P603" s="265">
        <f t="shared" si="124"/>
        <v>120081.60645152585</v>
      </c>
      <c r="Q603" s="265">
        <f t="shared" si="125"/>
        <v>195712.53939447078</v>
      </c>
      <c r="R603" s="266">
        <f t="shared" si="126"/>
        <v>315794.14584599662</v>
      </c>
    </row>
    <row r="604" spans="1:18" x14ac:dyDescent="0.25">
      <c r="A604" s="81">
        <v>573</v>
      </c>
      <c r="B604" s="93">
        <f t="shared" si="115"/>
        <v>9.2301027784765285E-6</v>
      </c>
      <c r="C604" s="178">
        <f t="shared" si="116"/>
        <v>9.2092812562464669E-6</v>
      </c>
      <c r="D604" s="165">
        <f t="shared" si="117"/>
        <v>2.2558277767625785E-3</v>
      </c>
      <c r="E604" s="166">
        <f t="shared" si="127"/>
        <v>24.290891666948603</v>
      </c>
      <c r="F604" s="167">
        <f t="shared" si="128"/>
        <v>1.2948451438617241</v>
      </c>
      <c r="G604" s="167">
        <f t="shared" si="118"/>
        <v>44998.488468503958</v>
      </c>
      <c r="H604" s="167">
        <f t="shared" si="119"/>
        <v>271294.58585777646</v>
      </c>
      <c r="I604" s="168">
        <f t="shared" si="120"/>
        <v>316293.07432628039</v>
      </c>
      <c r="J604" s="168">
        <f t="shared" si="122"/>
        <v>315192.07100432273</v>
      </c>
      <c r="K604" s="94"/>
      <c r="L604" s="265">
        <f t="shared" si="121"/>
        <v>120530.39041157659</v>
      </c>
      <c r="M604" s="265">
        <f>$G604*NonHospFrac+theModel!$H604*NonHospFrac</f>
        <v>195762.68391470381</v>
      </c>
      <c r="N604" s="266">
        <f t="shared" si="123"/>
        <v>316293.07432628039</v>
      </c>
      <c r="O604" s="158"/>
      <c r="P604" s="265">
        <f t="shared" si="124"/>
        <v>120110.82902686176</v>
      </c>
      <c r="Q604" s="265">
        <f t="shared" si="125"/>
        <v>195761.12366504376</v>
      </c>
      <c r="R604" s="266">
        <f t="shared" si="126"/>
        <v>315871.95269190555</v>
      </c>
    </row>
    <row r="605" spans="1:18" x14ac:dyDescent="0.25">
      <c r="A605" s="81">
        <v>574</v>
      </c>
      <c r="B605" s="93">
        <f t="shared" si="115"/>
        <v>9.057680219517328E-6</v>
      </c>
      <c r="C605" s="178">
        <f t="shared" si="116"/>
        <v>9.0372476528851072E-6</v>
      </c>
      <c r="D605" s="165">
        <f t="shared" si="117"/>
        <v>2.2558277767625785E-3</v>
      </c>
      <c r="E605" s="166">
        <f t="shared" si="127"/>
        <v>24.290900704196257</v>
      </c>
      <c r="F605" s="167">
        <f t="shared" si="128"/>
        <v>1.2971009716384867</v>
      </c>
      <c r="G605" s="167">
        <f t="shared" si="118"/>
        <v>45076.883047717376</v>
      </c>
      <c r="H605" s="167">
        <f t="shared" si="119"/>
        <v>271294.68679093255</v>
      </c>
      <c r="I605" s="168">
        <f t="shared" si="120"/>
        <v>316371.56983864994</v>
      </c>
      <c r="J605" s="168">
        <f t="shared" si="122"/>
        <v>315268.75121065619</v>
      </c>
      <c r="K605" s="94"/>
      <c r="L605" s="265">
        <f t="shared" si="121"/>
        <v>120560.30284254462</v>
      </c>
      <c r="M605" s="265">
        <f>$G605*NonHospFrac+theModel!$H605*NonHospFrac</f>
        <v>195811.26699610526</v>
      </c>
      <c r="N605" s="266">
        <f t="shared" si="123"/>
        <v>316371.56983864988</v>
      </c>
      <c r="O605" s="158"/>
      <c r="P605" s="265">
        <f t="shared" si="124"/>
        <v>120140.04969578057</v>
      </c>
      <c r="Q605" s="265">
        <f t="shared" si="125"/>
        <v>195809.70674642728</v>
      </c>
      <c r="R605" s="266">
        <f t="shared" si="126"/>
        <v>315949.75644220784</v>
      </c>
    </row>
    <row r="606" spans="1:18" x14ac:dyDescent="0.25">
      <c r="A606" s="81">
        <v>575</v>
      </c>
      <c r="B606" s="93">
        <f t="shared" si="115"/>
        <v>8.8884785931470045E-6</v>
      </c>
      <c r="C606" s="178">
        <f t="shared" si="116"/>
        <v>8.8684277162434235E-6</v>
      </c>
      <c r="D606" s="165">
        <f t="shared" si="117"/>
        <v>2.2558277767625785E-3</v>
      </c>
      <c r="E606" s="166">
        <f t="shared" si="127"/>
        <v>24.290909572623974</v>
      </c>
      <c r="F606" s="167">
        <f t="shared" si="128"/>
        <v>1.2993567994152493</v>
      </c>
      <c r="G606" s="167">
        <f t="shared" si="118"/>
        <v>45155.277626930801</v>
      </c>
      <c r="H606" s="167">
        <f t="shared" si="119"/>
        <v>271294.78583861084</v>
      </c>
      <c r="I606" s="168">
        <f t="shared" si="120"/>
        <v>316450.06346554164</v>
      </c>
      <c r="J606" s="168">
        <f t="shared" si="122"/>
        <v>315345.42644955468</v>
      </c>
      <c r="K606" s="94"/>
      <c r="L606" s="265">
        <f t="shared" si="121"/>
        <v>120590.21455501013</v>
      </c>
      <c r="M606" s="265">
        <f>$G606*NonHospFrac+theModel!$H606*NonHospFrac</f>
        <v>195859.84891053149</v>
      </c>
      <c r="N606" s="266">
        <f t="shared" si="123"/>
        <v>316450.06346554164</v>
      </c>
      <c r="O606" s="158"/>
      <c r="P606" s="265">
        <f t="shared" si="124"/>
        <v>120169.26847174975</v>
      </c>
      <c r="Q606" s="265">
        <f t="shared" si="125"/>
        <v>195858.28866083591</v>
      </c>
      <c r="R606" s="266">
        <f t="shared" si="126"/>
        <v>316027.55713258567</v>
      </c>
    </row>
    <row r="607" spans="1:18" x14ac:dyDescent="0.25">
      <c r="A607" s="81">
        <v>576</v>
      </c>
      <c r="B607" s="93">
        <f t="shared" ref="B607:B670" si="129">Constant*EXP(PowerTerm*(A607)/7)</f>
        <v>8.7224377308655575E-6</v>
      </c>
      <c r="C607" s="178">
        <f t="shared" ref="C607:C670" si="130">(1-theFloor)*B607</f>
        <v>8.7027614135511894E-6</v>
      </c>
      <c r="D607" s="165">
        <f t="shared" ref="D607:D670" si="131">theFloor</f>
        <v>2.2558277767625785E-3</v>
      </c>
      <c r="E607" s="166">
        <f t="shared" si="127"/>
        <v>24.290918275385387</v>
      </c>
      <c r="F607" s="167">
        <f t="shared" si="128"/>
        <v>1.3016126271920119</v>
      </c>
      <c r="G607" s="167">
        <f t="shared" ref="G607:G670" si="132">$B$22*F607*totInfected/365.25</f>
        <v>45233.672206144227</v>
      </c>
      <c r="H607" s="167">
        <f t="shared" ref="H607:H670" si="133">lostQALYs_Injured*E607*totInfected/365.25</f>
        <v>271294.88303603313</v>
      </c>
      <c r="I607" s="168">
        <f t="shared" ref="I607:I670" si="134">H607+G607</f>
        <v>316528.55524217733</v>
      </c>
      <c r="J607" s="168">
        <f t="shared" si="122"/>
        <v>315422.0967557003</v>
      </c>
      <c r="K607" s="94"/>
      <c r="L607" s="265">
        <f t="shared" ref="L607:L670" si="135">$G607*HospFrac+$H607*HospFrac</f>
        <v>120620.12556239514</v>
      </c>
      <c r="M607" s="265">
        <f>$G607*NonHospFrac+theModel!$H607*NonHospFrac</f>
        <v>195908.42967978222</v>
      </c>
      <c r="N607" s="266">
        <f t="shared" si="123"/>
        <v>316528.55524217733</v>
      </c>
      <c r="O607" s="158"/>
      <c r="P607" s="265">
        <f t="shared" si="124"/>
        <v>120198.4853679856</v>
      </c>
      <c r="Q607" s="265">
        <f t="shared" si="125"/>
        <v>195906.86943006938</v>
      </c>
      <c r="R607" s="266">
        <f t="shared" si="126"/>
        <v>316105.35479805496</v>
      </c>
    </row>
    <row r="608" spans="1:18" x14ac:dyDescent="0.25">
      <c r="A608" s="81">
        <v>577</v>
      </c>
      <c r="B608" s="93">
        <f t="shared" si="129"/>
        <v>8.5594985881481955E-6</v>
      </c>
      <c r="C608" s="178">
        <f t="shared" si="130"/>
        <v>8.5401898334778908E-6</v>
      </c>
      <c r="D608" s="165">
        <f t="shared" si="131"/>
        <v>2.2558277767625785E-3</v>
      </c>
      <c r="E608" s="166">
        <f t="shared" si="127"/>
        <v>24.290926815575219</v>
      </c>
      <c r="F608" s="167">
        <f t="shared" si="128"/>
        <v>1.3038684549687745</v>
      </c>
      <c r="G608" s="167">
        <f t="shared" si="132"/>
        <v>45312.066785357645</v>
      </c>
      <c r="H608" s="167">
        <f t="shared" si="133"/>
        <v>271294.97841776285</v>
      </c>
      <c r="I608" s="168">
        <f t="shared" si="134"/>
        <v>316607.04520312051</v>
      </c>
      <c r="J608" s="168">
        <f t="shared" ref="J608:J671" si="136">J607+(I608-I607)/(1+discountDaily)^A608</f>
        <v>315498.76216312783</v>
      </c>
      <c r="K608" s="94"/>
      <c r="L608" s="265">
        <f t="shared" si="135"/>
        <v>120650.0358778708</v>
      </c>
      <c r="M608" s="265">
        <f>$G608*NonHospFrac+theModel!$H608*NonHospFrac</f>
        <v>195957.00932524967</v>
      </c>
      <c r="N608" s="266">
        <f t="shared" ref="N608:N671" si="137">L608+M608</f>
        <v>316607.04520312045</v>
      </c>
      <c r="O608" s="158"/>
      <c r="P608" s="265">
        <f t="shared" ref="P608:P671" si="138">P607+(L608-L607)/(1+discountDaily)^A608</f>
        <v>120227.70039745781</v>
      </c>
      <c r="Q608" s="265">
        <f t="shared" ref="Q608:Q671" si="139">Q607+(M608-M607)/(1+discountDaily)^B608</f>
        <v>195955.44907551989</v>
      </c>
      <c r="R608" s="266">
        <f t="shared" ref="R608:R671" si="140">P608+Q608</f>
        <v>316183.14947297773</v>
      </c>
    </row>
    <row r="609" spans="1:18" x14ac:dyDescent="0.25">
      <c r="A609" s="81">
        <v>578</v>
      </c>
      <c r="B609" s="93">
        <f t="shared" si="129"/>
        <v>8.3996032234489177E-6</v>
      </c>
      <c r="C609" s="178">
        <f t="shared" si="130"/>
        <v>8.3806551651836774E-6</v>
      </c>
      <c r="D609" s="165">
        <f t="shared" si="131"/>
        <v>2.2558277767625785E-3</v>
      </c>
      <c r="E609" s="166">
        <f t="shared" ref="E609:E672" si="141">C609+E608</f>
        <v>24.290935196230382</v>
      </c>
      <c r="F609" s="167">
        <f t="shared" ref="F609:F672" si="142">D609+F608</f>
        <v>1.306124282745537</v>
      </c>
      <c r="G609" s="167">
        <f t="shared" si="132"/>
        <v>45390.461364571071</v>
      </c>
      <c r="H609" s="167">
        <f t="shared" si="133"/>
        <v>271295.07201771805</v>
      </c>
      <c r="I609" s="168">
        <f t="shared" si="134"/>
        <v>316685.53338228911</v>
      </c>
      <c r="J609" s="168">
        <f t="shared" si="136"/>
        <v>315575.4227052374</v>
      </c>
      <c r="K609" s="94"/>
      <c r="L609" s="265">
        <f t="shared" si="135"/>
        <v>120679.94551436233</v>
      </c>
      <c r="M609" s="265">
        <f>$G609*NonHospFrac+theModel!$H609*NonHospFrac</f>
        <v>196005.58786792678</v>
      </c>
      <c r="N609" s="266">
        <f t="shared" si="137"/>
        <v>316685.53338228911</v>
      </c>
      <c r="O609" s="158"/>
      <c r="P609" s="265">
        <f t="shared" si="138"/>
        <v>120256.91357289426</v>
      </c>
      <c r="Q609" s="265">
        <f t="shared" si="139"/>
        <v>196004.02761818035</v>
      </c>
      <c r="R609" s="266">
        <f t="shared" si="140"/>
        <v>316260.94119107461</v>
      </c>
    </row>
    <row r="610" spans="1:18" x14ac:dyDescent="0.25">
      <c r="A610" s="81">
        <v>579</v>
      </c>
      <c r="B610" s="93">
        <f t="shared" si="129"/>
        <v>8.2426947775964813E-6</v>
      </c>
      <c r="C610" s="178">
        <f t="shared" si="130"/>
        <v>8.2241006777618032E-6</v>
      </c>
      <c r="D610" s="165">
        <f t="shared" si="131"/>
        <v>2.2558277767625785E-3</v>
      </c>
      <c r="E610" s="166">
        <f t="shared" si="141"/>
        <v>24.290943420331061</v>
      </c>
      <c r="F610" s="167">
        <f t="shared" si="142"/>
        <v>1.3083801105222996</v>
      </c>
      <c r="G610" s="167">
        <f t="shared" si="132"/>
        <v>45468.855943784481</v>
      </c>
      <c r="H610" s="167">
        <f t="shared" si="133"/>
        <v>271295.1638691831</v>
      </c>
      <c r="I610" s="168">
        <f t="shared" si="134"/>
        <v>316764.01981296757</v>
      </c>
      <c r="J610" s="168">
        <f t="shared" si="136"/>
        <v>315652.07841480628</v>
      </c>
      <c r="K610" s="94"/>
      <c r="L610" s="265">
        <f t="shared" si="135"/>
        <v>120709.85448455346</v>
      </c>
      <c r="M610" s="265">
        <f>$G610*NonHospFrac+theModel!$H610*NonHospFrac</f>
        <v>196054.16532841409</v>
      </c>
      <c r="N610" s="266">
        <f t="shared" si="137"/>
        <v>316764.01981296757</v>
      </c>
      <c r="O610" s="158"/>
      <c r="P610" s="265">
        <f t="shared" si="138"/>
        <v>120286.12490678545</v>
      </c>
      <c r="Q610" s="265">
        <f t="shared" si="139"/>
        <v>196052.60507865134</v>
      </c>
      <c r="R610" s="266">
        <f t="shared" si="140"/>
        <v>316338.72998543677</v>
      </c>
    </row>
    <row r="611" spans="1:18" x14ac:dyDescent="0.25">
      <c r="A611" s="81">
        <v>580</v>
      </c>
      <c r="B611" s="93">
        <f t="shared" si="129"/>
        <v>8.0887174535750107E-6</v>
      </c>
      <c r="C611" s="178">
        <f t="shared" si="130"/>
        <v>8.0704707000648515E-6</v>
      </c>
      <c r="D611" s="165">
        <f t="shared" si="131"/>
        <v>2.2558277767625785E-3</v>
      </c>
      <c r="E611" s="166">
        <f t="shared" si="141"/>
        <v>24.29095149080176</v>
      </c>
      <c r="F611" s="167">
        <f t="shared" si="142"/>
        <v>1.3106359382990622</v>
      </c>
      <c r="G611" s="167">
        <f t="shared" si="132"/>
        <v>45547.250522997907</v>
      </c>
      <c r="H611" s="167">
        <f t="shared" si="133"/>
        <v>271295.2540048206</v>
      </c>
      <c r="I611" s="168">
        <f t="shared" si="134"/>
        <v>316842.50452781853</v>
      </c>
      <c r="J611" s="168">
        <f t="shared" si="136"/>
        <v>315728.72932400054</v>
      </c>
      <c r="K611" s="94"/>
      <c r="L611" s="265">
        <f t="shared" si="135"/>
        <v>120739.762800891</v>
      </c>
      <c r="M611" s="265">
        <f>$G611*NonHospFrac+theModel!$H611*NonHospFrac</f>
        <v>196102.74172692746</v>
      </c>
      <c r="N611" s="266">
        <f t="shared" si="137"/>
        <v>316842.50452781847</v>
      </c>
      <c r="O611" s="158"/>
      <c r="P611" s="265">
        <f t="shared" si="138"/>
        <v>120315.33441138893</v>
      </c>
      <c r="Q611" s="265">
        <f t="shared" si="139"/>
        <v>196101.1814771487</v>
      </c>
      <c r="R611" s="266">
        <f t="shared" si="140"/>
        <v>316416.51588853763</v>
      </c>
    </row>
    <row r="612" spans="1:18" x14ac:dyDescent="0.25">
      <c r="A612" s="81">
        <v>581</v>
      </c>
      <c r="B612" s="93">
        <f t="shared" si="129"/>
        <v>7.9376164966825601E-6</v>
      </c>
      <c r="C612" s="178">
        <f t="shared" si="130"/>
        <v>7.919710600908055E-6</v>
      </c>
      <c r="D612" s="165">
        <f t="shared" si="131"/>
        <v>2.2558277767625785E-3</v>
      </c>
      <c r="E612" s="166">
        <f t="shared" si="141"/>
        <v>24.290959410512361</v>
      </c>
      <c r="F612" s="167">
        <f t="shared" si="142"/>
        <v>1.3128917660758248</v>
      </c>
      <c r="G612" s="167">
        <f t="shared" si="132"/>
        <v>45625.645102211332</v>
      </c>
      <c r="H612" s="167">
        <f t="shared" si="133"/>
        <v>271295.34245668305</v>
      </c>
      <c r="I612" s="168">
        <f t="shared" si="134"/>
        <v>316920.98755889438</v>
      </c>
      <c r="J612" s="168">
        <f t="shared" si="136"/>
        <v>315805.37546438642</v>
      </c>
      <c r="K612" s="94"/>
      <c r="L612" s="265">
        <f t="shared" si="135"/>
        <v>120769.67047558926</v>
      </c>
      <c r="M612" s="265">
        <f>$G612*NonHospFrac+theModel!$H612*NonHospFrac</f>
        <v>196151.3170833051</v>
      </c>
      <c r="N612" s="266">
        <f t="shared" si="137"/>
        <v>316920.98755889433</v>
      </c>
      <c r="O612" s="158"/>
      <c r="P612" s="265">
        <f t="shared" si="138"/>
        <v>120344.54209873376</v>
      </c>
      <c r="Q612" s="265">
        <f t="shared" si="139"/>
        <v>196149.75683351062</v>
      </c>
      <c r="R612" s="266">
        <f t="shared" si="140"/>
        <v>316494.29893224436</v>
      </c>
    </row>
    <row r="613" spans="1:18" x14ac:dyDescent="0.25">
      <c r="A613" s="81">
        <v>582</v>
      </c>
      <c r="B613" s="93">
        <f t="shared" si="129"/>
        <v>7.7893381750601573E-6</v>
      </c>
      <c r="C613" s="178">
        <f t="shared" si="130"/>
        <v>7.7717667696422601E-6</v>
      </c>
      <c r="D613" s="165">
        <f t="shared" si="131"/>
        <v>2.2558277767625785E-3</v>
      </c>
      <c r="E613" s="166">
        <f t="shared" si="141"/>
        <v>24.290967182279129</v>
      </c>
      <c r="F613" s="167">
        <f t="shared" si="142"/>
        <v>1.3151475938525874</v>
      </c>
      <c r="G613" s="167">
        <f t="shared" si="132"/>
        <v>45704.039681424751</v>
      </c>
      <c r="H613" s="167">
        <f t="shared" si="133"/>
        <v>271295.42925622402</v>
      </c>
      <c r="I613" s="168">
        <f t="shared" si="134"/>
        <v>316999.46893764875</v>
      </c>
      <c r="J613" s="168">
        <f t="shared" si="136"/>
        <v>315882.01686694153</v>
      </c>
      <c r="K613" s="94"/>
      <c r="L613" s="265">
        <f t="shared" si="135"/>
        <v>120799.57752063428</v>
      </c>
      <c r="M613" s="265">
        <f>$G613*NonHospFrac+theModel!$H613*NonHospFrac</f>
        <v>196199.89141701447</v>
      </c>
      <c r="N613" s="266">
        <f t="shared" si="137"/>
        <v>316999.46893764875</v>
      </c>
      <c r="O613" s="158"/>
      <c r="P613" s="265">
        <f t="shared" si="138"/>
        <v>120373.74798062458</v>
      </c>
      <c r="Q613" s="265">
        <f t="shared" si="139"/>
        <v>196198.33116720457</v>
      </c>
      <c r="R613" s="266">
        <f t="shared" si="140"/>
        <v>316572.07914782915</v>
      </c>
    </row>
    <row r="614" spans="1:18" x14ac:dyDescent="0.25">
      <c r="A614" s="81">
        <v>583</v>
      </c>
      <c r="B614" s="93">
        <f t="shared" si="129"/>
        <v>7.6438297605845975E-6</v>
      </c>
      <c r="C614" s="178">
        <f t="shared" si="130"/>
        <v>7.6265865970898265E-6</v>
      </c>
      <c r="D614" s="165">
        <f t="shared" si="131"/>
        <v>2.2558277767625785E-3</v>
      </c>
      <c r="E614" s="166">
        <f t="shared" si="141"/>
        <v>24.290974808865727</v>
      </c>
      <c r="F614" s="167">
        <f t="shared" si="142"/>
        <v>1.31740342162935</v>
      </c>
      <c r="G614" s="167">
        <f t="shared" si="132"/>
        <v>45782.434260638176</v>
      </c>
      <c r="H614" s="167">
        <f t="shared" si="133"/>
        <v>271295.51443430973</v>
      </c>
      <c r="I614" s="168">
        <f t="shared" si="134"/>
        <v>317077.94869494793</v>
      </c>
      <c r="J614" s="168">
        <f t="shared" si="136"/>
        <v>315958.65356206615</v>
      </c>
      <c r="K614" s="94"/>
      <c r="L614" s="265">
        <f t="shared" si="135"/>
        <v>120829.48394778834</v>
      </c>
      <c r="M614" s="265">
        <f>$G614*NonHospFrac+theModel!$H614*NonHospFrac</f>
        <v>196248.46474715957</v>
      </c>
      <c r="N614" s="266">
        <f t="shared" si="137"/>
        <v>317077.94869494787</v>
      </c>
      <c r="O614" s="158"/>
      <c r="P614" s="265">
        <f t="shared" si="138"/>
        <v>120402.95206864609</v>
      </c>
      <c r="Q614" s="265">
        <f t="shared" si="139"/>
        <v>196246.90449733453</v>
      </c>
      <c r="R614" s="266">
        <f t="shared" si="140"/>
        <v>316649.85656598059</v>
      </c>
    </row>
    <row r="615" spans="1:18" x14ac:dyDescent="0.25">
      <c r="A615" s="81">
        <v>584</v>
      </c>
      <c r="B615" s="93">
        <f t="shared" si="129"/>
        <v>7.5010395101182689E-6</v>
      </c>
      <c r="C615" s="178">
        <f t="shared" si="130"/>
        <v>7.4841184568367509E-6</v>
      </c>
      <c r="D615" s="165">
        <f t="shared" si="131"/>
        <v>2.2558277767625785E-3</v>
      </c>
      <c r="E615" s="166">
        <f t="shared" si="141"/>
        <v>24.290982292984182</v>
      </c>
      <c r="F615" s="167">
        <f t="shared" si="142"/>
        <v>1.3196592494061126</v>
      </c>
      <c r="G615" s="167">
        <f t="shared" si="132"/>
        <v>45860.828839851594</v>
      </c>
      <c r="H615" s="167">
        <f t="shared" si="133"/>
        <v>271295.59802122967</v>
      </c>
      <c r="I615" s="168">
        <f t="shared" si="134"/>
        <v>317156.42686108127</v>
      </c>
      <c r="J615" s="168">
        <f t="shared" si="136"/>
        <v>316035.2855795935</v>
      </c>
      <c r="K615" s="94"/>
      <c r="L615" s="265">
        <f t="shared" si="135"/>
        <v>120859.38976859389</v>
      </c>
      <c r="M615" s="265">
        <f>$G615*NonHospFrac+theModel!$H615*NonHospFrac</f>
        <v>196297.03709248739</v>
      </c>
      <c r="N615" s="266">
        <f t="shared" si="137"/>
        <v>317156.42686108127</v>
      </c>
      <c r="O615" s="158"/>
      <c r="P615" s="265">
        <f t="shared" si="138"/>
        <v>120432.15437416693</v>
      </c>
      <c r="Q615" s="265">
        <f t="shared" si="139"/>
        <v>196295.47684264751</v>
      </c>
      <c r="R615" s="266">
        <f t="shared" si="140"/>
        <v>316727.63121681445</v>
      </c>
    </row>
    <row r="616" spans="1:18" x14ac:dyDescent="0.25">
      <c r="A616" s="81">
        <v>585</v>
      </c>
      <c r="B616" s="93">
        <f t="shared" si="129"/>
        <v>7.3609166471091394E-6</v>
      </c>
      <c r="C616" s="178">
        <f t="shared" si="130"/>
        <v>7.3443116868741562E-6</v>
      </c>
      <c r="D616" s="165">
        <f t="shared" si="131"/>
        <v>2.2558277767625785E-3</v>
      </c>
      <c r="E616" s="166">
        <f t="shared" si="141"/>
        <v>24.290989637295869</v>
      </c>
      <c r="F616" s="167">
        <f t="shared" si="142"/>
        <v>1.3219150771828752</v>
      </c>
      <c r="G616" s="167">
        <f t="shared" si="132"/>
        <v>45939.22341906502</v>
      </c>
      <c r="H616" s="167">
        <f t="shared" si="133"/>
        <v>271295.68004670751</v>
      </c>
      <c r="I616" s="168">
        <f t="shared" si="134"/>
        <v>317234.90346577251</v>
      </c>
      <c r="J616" s="168">
        <f t="shared" si="136"/>
        <v>316111.91294880095</v>
      </c>
      <c r="K616" s="94"/>
      <c r="L616" s="265">
        <f t="shared" si="135"/>
        <v>120889.29499437779</v>
      </c>
      <c r="M616" s="265">
        <f>$G616*NonHospFrac+theModel!$H616*NonHospFrac</f>
        <v>196345.60847139472</v>
      </c>
      <c r="N616" s="266">
        <f t="shared" si="137"/>
        <v>317234.90346577251</v>
      </c>
      <c r="O616" s="158"/>
      <c r="P616" s="265">
        <f t="shared" si="138"/>
        <v>120461.35490834386</v>
      </c>
      <c r="Q616" s="265">
        <f t="shared" si="139"/>
        <v>196344.04822154026</v>
      </c>
      <c r="R616" s="266">
        <f t="shared" si="140"/>
        <v>316805.4031298841</v>
      </c>
    </row>
    <row r="617" spans="1:18" x14ac:dyDescent="0.25">
      <c r="A617" s="81">
        <v>586</v>
      </c>
      <c r="B617" s="93">
        <f t="shared" si="129"/>
        <v>7.2234113435344434E-6</v>
      </c>
      <c r="C617" s="178">
        <f t="shared" si="130"/>
        <v>7.2071165715827164E-6</v>
      </c>
      <c r="D617" s="165">
        <f t="shared" si="131"/>
        <v>2.2558277767625785E-3</v>
      </c>
      <c r="E617" s="166">
        <f t="shared" si="141"/>
        <v>24.29099684441244</v>
      </c>
      <c r="F617" s="167">
        <f t="shared" si="142"/>
        <v>1.3241709049596377</v>
      </c>
      <c r="G617" s="167">
        <f t="shared" si="132"/>
        <v>46017.617998278445</v>
      </c>
      <c r="H617" s="167">
        <f t="shared" si="133"/>
        <v>271295.76053991186</v>
      </c>
      <c r="I617" s="168">
        <f t="shared" si="134"/>
        <v>317313.37853819033</v>
      </c>
      <c r="J617" s="168">
        <f t="shared" si="136"/>
        <v>316188.53569842025</v>
      </c>
      <c r="K617" s="94"/>
      <c r="L617" s="265">
        <f t="shared" si="135"/>
        <v>120919.19963625539</v>
      </c>
      <c r="M617" s="265">
        <f>$G617*NonHospFrac+theModel!$H617*NonHospFrac</f>
        <v>196394.17890193491</v>
      </c>
      <c r="N617" s="266">
        <f t="shared" si="137"/>
        <v>317313.37853819027</v>
      </c>
      <c r="O617" s="158"/>
      <c r="P617" s="265">
        <f t="shared" si="138"/>
        <v>120490.55368212571</v>
      </c>
      <c r="Q617" s="265">
        <f t="shared" si="139"/>
        <v>196392.61865206616</v>
      </c>
      <c r="R617" s="266">
        <f t="shared" si="140"/>
        <v>316883.17233419186</v>
      </c>
    </row>
    <row r="618" spans="1:18" x14ac:dyDescent="0.25">
      <c r="A618" s="81">
        <v>587</v>
      </c>
      <c r="B618" s="93">
        <f t="shared" si="129"/>
        <v>7.0884747021818087E-6</v>
      </c>
      <c r="C618" s="178">
        <f t="shared" si="130"/>
        <v>7.0724843240537484E-6</v>
      </c>
      <c r="D618" s="165">
        <f t="shared" si="131"/>
        <v>2.2558277767625785E-3</v>
      </c>
      <c r="E618" s="166">
        <f t="shared" si="141"/>
        <v>24.291003916896763</v>
      </c>
      <c r="F618" s="167">
        <f t="shared" si="142"/>
        <v>1.3264267327364003</v>
      </c>
      <c r="G618" s="167">
        <f t="shared" si="132"/>
        <v>46096.012577491863</v>
      </c>
      <c r="H618" s="167">
        <f t="shared" si="133"/>
        <v>271295.83952946612</v>
      </c>
      <c r="I618" s="168">
        <f t="shared" si="134"/>
        <v>317391.85210695799</v>
      </c>
      <c r="J618" s="168">
        <f t="shared" si="136"/>
        <v>316265.15385664726</v>
      </c>
      <c r="K618" s="94"/>
      <c r="L618" s="265">
        <f t="shared" si="135"/>
        <v>120949.10370513424</v>
      </c>
      <c r="M618" s="265">
        <f>$G618*NonHospFrac+theModel!$H618*NonHospFrac</f>
        <v>196442.74840182372</v>
      </c>
      <c r="N618" s="266">
        <f t="shared" si="137"/>
        <v>317391.85210695793</v>
      </c>
      <c r="O618" s="158"/>
      <c r="P618" s="265">
        <f t="shared" si="138"/>
        <v>120519.75070625717</v>
      </c>
      <c r="Q618" s="265">
        <f t="shared" si="139"/>
        <v>196441.18815194094</v>
      </c>
      <c r="R618" s="266">
        <f t="shared" si="140"/>
        <v>316960.93885819812</v>
      </c>
    </row>
    <row r="619" spans="1:18" x14ac:dyDescent="0.25">
      <c r="A619" s="81">
        <v>588</v>
      </c>
      <c r="B619" s="93">
        <f t="shared" si="129"/>
        <v>6.9560587392612569E-6</v>
      </c>
      <c r="C619" s="178">
        <f t="shared" si="130"/>
        <v>6.940367068740439E-6</v>
      </c>
      <c r="D619" s="165">
        <f t="shared" si="131"/>
        <v>2.2558277767625785E-3</v>
      </c>
      <c r="E619" s="166">
        <f t="shared" si="141"/>
        <v>24.291010857263831</v>
      </c>
      <c r="F619" s="167">
        <f t="shared" si="142"/>
        <v>1.3286825605131629</v>
      </c>
      <c r="G619" s="167">
        <f t="shared" si="132"/>
        <v>46174.407156705289</v>
      </c>
      <c r="H619" s="167">
        <f t="shared" si="133"/>
        <v>271295.91704345925</v>
      </c>
      <c r="I619" s="168">
        <f t="shared" si="134"/>
        <v>317470.32420016453</v>
      </c>
      <c r="J619" s="168">
        <f t="shared" si="136"/>
        <v>316341.76745115273</v>
      </c>
      <c r="K619" s="94"/>
      <c r="L619" s="265">
        <f t="shared" si="135"/>
        <v>120979.00721171827</v>
      </c>
      <c r="M619" s="265">
        <f>$G619*NonHospFrac+theModel!$H619*NonHospFrac</f>
        <v>196491.31698844625</v>
      </c>
      <c r="N619" s="266">
        <f t="shared" si="137"/>
        <v>317470.32420016453</v>
      </c>
      <c r="O619" s="158"/>
      <c r="P619" s="265">
        <f t="shared" si="138"/>
        <v>120548.94599128276</v>
      </c>
      <c r="Q619" s="265">
        <f t="shared" si="139"/>
        <v>196489.75673854971</v>
      </c>
      <c r="R619" s="266">
        <f t="shared" si="140"/>
        <v>317038.7027298325</v>
      </c>
    </row>
    <row r="620" spans="1:18" x14ac:dyDescent="0.25">
      <c r="A620" s="81">
        <v>589</v>
      </c>
      <c r="B620" s="93">
        <f t="shared" si="129"/>
        <v>6.8261163673419696E-6</v>
      </c>
      <c r="C620" s="178">
        <f t="shared" si="130"/>
        <v>6.8107178244331059E-6</v>
      </c>
      <c r="D620" s="165">
        <f t="shared" si="131"/>
        <v>2.2558277767625785E-3</v>
      </c>
      <c r="E620" s="166">
        <f t="shared" si="141"/>
        <v>24.291017667981656</v>
      </c>
      <c r="F620" s="167">
        <f t="shared" si="142"/>
        <v>1.3309383882899255</v>
      </c>
      <c r="G620" s="167">
        <f t="shared" si="132"/>
        <v>46252.801735918707</v>
      </c>
      <c r="H620" s="167">
        <f t="shared" si="133"/>
        <v>271295.99310945533</v>
      </c>
      <c r="I620" s="168">
        <f t="shared" si="134"/>
        <v>317548.79484537407</v>
      </c>
      <c r="J620" s="168">
        <f t="shared" si="136"/>
        <v>316418.37650909158</v>
      </c>
      <c r="K620" s="94"/>
      <c r="L620" s="265">
        <f t="shared" si="135"/>
        <v>121008.91016651137</v>
      </c>
      <c r="M620" s="265">
        <f>$G620*NonHospFrac+theModel!$H620*NonHospFrac</f>
        <v>196539.88467886264</v>
      </c>
      <c r="N620" s="266">
        <f t="shared" si="137"/>
        <v>317548.79484537401</v>
      </c>
      <c r="O620" s="158"/>
      <c r="P620" s="265">
        <f t="shared" si="138"/>
        <v>120578.13954755047</v>
      </c>
      <c r="Q620" s="265">
        <f t="shared" si="139"/>
        <v>196538.32442895259</v>
      </c>
      <c r="R620" s="266">
        <f t="shared" si="140"/>
        <v>317116.46397650306</v>
      </c>
    </row>
    <row r="621" spans="1:18" x14ac:dyDescent="0.25">
      <c r="A621" s="81">
        <v>590</v>
      </c>
      <c r="B621" s="93">
        <f t="shared" si="129"/>
        <v>6.6986013786080361E-6</v>
      </c>
      <c r="C621" s="178">
        <f t="shared" si="130"/>
        <v>6.6834904875527122E-6</v>
      </c>
      <c r="D621" s="165">
        <f t="shared" si="131"/>
        <v>2.2558277767625785E-3</v>
      </c>
      <c r="E621" s="166">
        <f t="shared" si="141"/>
        <v>24.291024351472142</v>
      </c>
      <c r="F621" s="167">
        <f t="shared" si="142"/>
        <v>1.3331942160666881</v>
      </c>
      <c r="G621" s="167">
        <f t="shared" si="132"/>
        <v>46331.196315132125</v>
      </c>
      <c r="H621" s="167">
        <f t="shared" si="133"/>
        <v>271296.06775450375</v>
      </c>
      <c r="I621" s="168">
        <f t="shared" si="134"/>
        <v>317627.26406963589</v>
      </c>
      <c r="J621" s="168">
        <f t="shared" si="136"/>
        <v>316494.98105711292</v>
      </c>
      <c r="K621" s="94"/>
      <c r="L621" s="265">
        <f t="shared" si="135"/>
        <v>121038.8125798213</v>
      </c>
      <c r="M621" s="265">
        <f>$G621*NonHospFrac+theModel!$H621*NonHospFrac</f>
        <v>196588.45148981456</v>
      </c>
      <c r="N621" s="266">
        <f t="shared" si="137"/>
        <v>317627.26406963589</v>
      </c>
      <c r="O621" s="158"/>
      <c r="P621" s="265">
        <f t="shared" si="138"/>
        <v>120607.33138521553</v>
      </c>
      <c r="Q621" s="265">
        <f t="shared" si="139"/>
        <v>196586.89123989124</v>
      </c>
      <c r="R621" s="266">
        <f t="shared" si="140"/>
        <v>317194.22262510675</v>
      </c>
    </row>
    <row r="622" spans="1:18" x14ac:dyDescent="0.25">
      <c r="A622" s="81">
        <v>591</v>
      </c>
      <c r="B622" s="93">
        <f t="shared" si="129"/>
        <v>6.5734684284267531E-6</v>
      </c>
      <c r="C622" s="178">
        <f t="shared" si="130"/>
        <v>6.5586398157562364E-6</v>
      </c>
      <c r="D622" s="165">
        <f t="shared" si="131"/>
        <v>2.2558277767625785E-3</v>
      </c>
      <c r="E622" s="166">
        <f t="shared" si="141"/>
        <v>24.291030910111957</v>
      </c>
      <c r="F622" s="167">
        <f t="shared" si="142"/>
        <v>1.3354500438434507</v>
      </c>
      <c r="G622" s="167">
        <f t="shared" si="132"/>
        <v>46409.590894345551</v>
      </c>
      <c r="H622" s="167">
        <f t="shared" si="133"/>
        <v>271296.14100514835</v>
      </c>
      <c r="I622" s="168">
        <f t="shared" si="134"/>
        <v>317705.7318994939</v>
      </c>
      <c r="J622" s="168">
        <f t="shared" si="136"/>
        <v>316571.58112136921</v>
      </c>
      <c r="K622" s="94"/>
      <c r="L622" s="265">
        <f t="shared" si="135"/>
        <v>121068.71446176319</v>
      </c>
      <c r="M622" s="265">
        <f>$G622*NonHospFrac+theModel!$H622*NonHospFrac</f>
        <v>196637.01743773071</v>
      </c>
      <c r="N622" s="266">
        <f t="shared" si="137"/>
        <v>317705.7318994939</v>
      </c>
      <c r="O622" s="158"/>
      <c r="P622" s="265">
        <f t="shared" si="138"/>
        <v>120636.5215142439</v>
      </c>
      <c r="Q622" s="265">
        <f t="shared" si="139"/>
        <v>196635.45718779438</v>
      </c>
      <c r="R622" s="266">
        <f t="shared" si="140"/>
        <v>317271.97870203829</v>
      </c>
    </row>
    <row r="623" spans="1:18" x14ac:dyDescent="0.25">
      <c r="A623" s="81">
        <v>592</v>
      </c>
      <c r="B623" s="93">
        <f t="shared" si="129"/>
        <v>6.4506730192239491E-6</v>
      </c>
      <c r="C623" s="178">
        <f t="shared" si="130"/>
        <v>6.4361214118483712E-6</v>
      </c>
      <c r="D623" s="165">
        <f t="shared" si="131"/>
        <v>2.2558277767625785E-3</v>
      </c>
      <c r="E623" s="166">
        <f t="shared" si="141"/>
        <v>24.29103734623337</v>
      </c>
      <c r="F623" s="167">
        <f t="shared" si="142"/>
        <v>1.3377058716202133</v>
      </c>
      <c r="G623" s="167">
        <f t="shared" si="132"/>
        <v>46487.985473558969</v>
      </c>
      <c r="H623" s="167">
        <f t="shared" si="133"/>
        <v>271296.21288743726</v>
      </c>
      <c r="I623" s="168">
        <f t="shared" si="134"/>
        <v>317784.1983609962</v>
      </c>
      <c r="J623" s="168">
        <f t="shared" si="136"/>
        <v>316648.17672752572</v>
      </c>
      <c r="K623" s="94"/>
      <c r="L623" s="265">
        <f t="shared" si="135"/>
        <v>121098.61582226319</v>
      </c>
      <c r="M623" s="265">
        <f>$G623*NonHospFrac+theModel!$H623*NonHospFrac</f>
        <v>196685.58253873303</v>
      </c>
      <c r="N623" s="266">
        <f t="shared" si="137"/>
        <v>317784.1983609962</v>
      </c>
      <c r="O623" s="158"/>
      <c r="P623" s="265">
        <f t="shared" si="138"/>
        <v>120665.70994441587</v>
      </c>
      <c r="Q623" s="265">
        <f t="shared" si="139"/>
        <v>196684.02228878392</v>
      </c>
      <c r="R623" s="266">
        <f t="shared" si="140"/>
        <v>317349.73223319976</v>
      </c>
    </row>
    <row r="624" spans="1:18" x14ac:dyDescent="0.25">
      <c r="A624" s="81">
        <v>593</v>
      </c>
      <c r="B624" s="93">
        <f t="shared" si="129"/>
        <v>6.3301714846606089E-6</v>
      </c>
      <c r="C624" s="178">
        <f t="shared" si="130"/>
        <v>6.3158917079938412E-6</v>
      </c>
      <c r="D624" s="165">
        <f t="shared" si="131"/>
        <v>2.2558277767625785E-3</v>
      </c>
      <c r="E624" s="166">
        <f t="shared" si="141"/>
        <v>24.291043662125077</v>
      </c>
      <c r="F624" s="167">
        <f t="shared" si="142"/>
        <v>1.3399616993969758</v>
      </c>
      <c r="G624" s="167">
        <f t="shared" si="132"/>
        <v>46566.380052772394</v>
      </c>
      <c r="H624" s="167">
        <f t="shared" si="133"/>
        <v>271296.283426932</v>
      </c>
      <c r="I624" s="168">
        <f t="shared" si="134"/>
        <v>317862.66347970441</v>
      </c>
      <c r="J624" s="168">
        <f t="shared" si="136"/>
        <v>316724.76790076972</v>
      </c>
      <c r="K624" s="94"/>
      <c r="L624" s="265">
        <f t="shared" si="135"/>
        <v>121128.51667106214</v>
      </c>
      <c r="M624" s="265">
        <f>$G624*NonHospFrac+theModel!$H624*NonHospFrac</f>
        <v>196734.14680864222</v>
      </c>
      <c r="N624" s="266">
        <f t="shared" si="137"/>
        <v>317862.66347970435</v>
      </c>
      <c r="O624" s="158"/>
      <c r="P624" s="265">
        <f t="shared" si="138"/>
        <v>120694.89668532962</v>
      </c>
      <c r="Q624" s="265">
        <f t="shared" si="139"/>
        <v>196732.58655868057</v>
      </c>
      <c r="R624" s="266">
        <f t="shared" si="140"/>
        <v>317427.48324401019</v>
      </c>
    </row>
    <row r="625" spans="1:18" x14ac:dyDescent="0.25">
      <c r="A625" s="81">
        <v>594</v>
      </c>
      <c r="B625" s="93">
        <f t="shared" si="129"/>
        <v>6.2119209741049845E-6</v>
      </c>
      <c r="C625" s="178">
        <f t="shared" si="130"/>
        <v>6.197907950224544E-6</v>
      </c>
      <c r="D625" s="165">
        <f t="shared" si="131"/>
        <v>2.2558277767625785E-3</v>
      </c>
      <c r="E625" s="166">
        <f t="shared" si="141"/>
        <v>24.291049860033027</v>
      </c>
      <c r="F625" s="167">
        <f t="shared" si="142"/>
        <v>1.3422175271737384</v>
      </c>
      <c r="G625" s="167">
        <f t="shared" si="132"/>
        <v>46644.774631985812</v>
      </c>
      <c r="H625" s="167">
        <f t="shared" si="133"/>
        <v>271296.35264871654</v>
      </c>
      <c r="I625" s="168">
        <f t="shared" si="134"/>
        <v>317941.12728070235</v>
      </c>
      <c r="J625" s="168">
        <f t="shared" si="136"/>
        <v>316801.35466581915</v>
      </c>
      <c r="K625" s="94"/>
      <c r="L625" s="265">
        <f t="shared" si="135"/>
        <v>121158.41701771884</v>
      </c>
      <c r="M625" s="265">
        <f>$G625*NonHospFrac+theModel!$H625*NonHospFrac</f>
        <v>196782.71026298351</v>
      </c>
      <c r="N625" s="266">
        <f t="shared" si="137"/>
        <v>317941.12728070235</v>
      </c>
      <c r="O625" s="158"/>
      <c r="P625" s="265">
        <f t="shared" si="138"/>
        <v>120724.0817464045</v>
      </c>
      <c r="Q625" s="265">
        <f t="shared" si="139"/>
        <v>196781.15001300955</v>
      </c>
      <c r="R625" s="266">
        <f t="shared" si="140"/>
        <v>317505.23175941408</v>
      </c>
    </row>
    <row r="626" spans="1:18" x14ac:dyDescent="0.25">
      <c r="A626" s="81">
        <v>595</v>
      </c>
      <c r="B626" s="93">
        <f t="shared" si="129"/>
        <v>6.0958794373947726E-6</v>
      </c>
      <c r="C626" s="178">
        <f t="shared" si="130"/>
        <v>6.082128183236102E-6</v>
      </c>
      <c r="D626" s="165">
        <f t="shared" si="131"/>
        <v>2.2558277767625785E-3</v>
      </c>
      <c r="E626" s="166">
        <f t="shared" si="141"/>
        <v>24.291055942161211</v>
      </c>
      <c r="F626" s="167">
        <f t="shared" si="142"/>
        <v>1.344473354950501</v>
      </c>
      <c r="G626" s="167">
        <f t="shared" si="132"/>
        <v>46723.169211199231</v>
      </c>
      <c r="H626" s="167">
        <f t="shared" si="133"/>
        <v>271296.42057740648</v>
      </c>
      <c r="I626" s="168">
        <f t="shared" si="134"/>
        <v>318019.58978860569</v>
      </c>
      <c r="J626" s="168">
        <f t="shared" si="136"/>
        <v>316877.93704693194</v>
      </c>
      <c r="K626" s="94"/>
      <c r="L626" s="265">
        <f t="shared" si="135"/>
        <v>121188.31687161353</v>
      </c>
      <c r="M626" s="265">
        <f>$G626*NonHospFrac+theModel!$H626*NonHospFrac</f>
        <v>196831.27291699217</v>
      </c>
      <c r="N626" s="266">
        <f t="shared" si="137"/>
        <v>318019.58978860569</v>
      </c>
      <c r="O626" s="158"/>
      <c r="P626" s="265">
        <f t="shared" si="138"/>
        <v>120753.26513688445</v>
      </c>
      <c r="Q626" s="265">
        <f t="shared" si="139"/>
        <v>196829.71266700613</v>
      </c>
      <c r="R626" s="266">
        <f t="shared" si="140"/>
        <v>317582.97780389059</v>
      </c>
    </row>
    <row r="627" spans="1:18" x14ac:dyDescent="0.25">
      <c r="A627" s="81">
        <v>596</v>
      </c>
      <c r="B627" s="93">
        <f t="shared" si="129"/>
        <v>5.982005609884061E-6</v>
      </c>
      <c r="C627" s="178">
        <f t="shared" si="130"/>
        <v>5.9685112354685345E-6</v>
      </c>
      <c r="D627" s="165">
        <f t="shared" si="131"/>
        <v>2.2558277767625785E-3</v>
      </c>
      <c r="E627" s="166">
        <f t="shared" si="141"/>
        <v>24.291061910672447</v>
      </c>
      <c r="F627" s="167">
        <f t="shared" si="142"/>
        <v>1.3467291827272636</v>
      </c>
      <c r="G627" s="167">
        <f t="shared" si="132"/>
        <v>46801.563790412656</v>
      </c>
      <c r="H627" s="167">
        <f t="shared" si="133"/>
        <v>271296.48723715724</v>
      </c>
      <c r="I627" s="168">
        <f t="shared" si="134"/>
        <v>318098.05102756992</v>
      </c>
      <c r="J627" s="168">
        <f t="shared" si="136"/>
        <v>316954.51506791392</v>
      </c>
      <c r="K627" s="94"/>
      <c r="L627" s="265">
        <f t="shared" si="135"/>
        <v>121218.21624195123</v>
      </c>
      <c r="M627" s="265">
        <f>$G627*NonHospFrac+theModel!$H627*NonHospFrac</f>
        <v>196879.83478561867</v>
      </c>
      <c r="N627" s="266">
        <f t="shared" si="137"/>
        <v>318098.05102756992</v>
      </c>
      <c r="O627" s="158"/>
      <c r="P627" s="265">
        <f t="shared" si="138"/>
        <v>120782.44686584125</v>
      </c>
      <c r="Q627" s="265">
        <f t="shared" si="139"/>
        <v>196878.27453562079</v>
      </c>
      <c r="R627" s="266">
        <f t="shared" si="140"/>
        <v>317660.72140146204</v>
      </c>
    </row>
    <row r="628" spans="1:18" x14ac:dyDescent="0.25">
      <c r="A628" s="81">
        <v>597</v>
      </c>
      <c r="B628" s="93">
        <f t="shared" si="129"/>
        <v>5.8702589977694292E-6</v>
      </c>
      <c r="C628" s="178">
        <f t="shared" si="130"/>
        <v>5.8570167044654705E-6</v>
      </c>
      <c r="D628" s="165">
        <f t="shared" si="131"/>
        <v>2.2558277767625785E-3</v>
      </c>
      <c r="E628" s="166">
        <f t="shared" si="141"/>
        <v>24.29106776768915</v>
      </c>
      <c r="F628" s="167">
        <f t="shared" si="142"/>
        <v>1.3489850105040262</v>
      </c>
      <c r="G628" s="167">
        <f t="shared" si="132"/>
        <v>46879.958369626074</v>
      </c>
      <c r="H628" s="167">
        <f t="shared" si="133"/>
        <v>271296.55265167315</v>
      </c>
      <c r="I628" s="168">
        <f t="shared" si="134"/>
        <v>318176.51102129923</v>
      </c>
      <c r="J628" s="168">
        <f t="shared" si="136"/>
        <v>317031.0887521276</v>
      </c>
      <c r="K628" s="94"/>
      <c r="L628" s="265">
        <f t="shared" si="135"/>
        <v>121248.11513776495</v>
      </c>
      <c r="M628" s="265">
        <f>$G628*NonHospFrac+theModel!$H628*NonHospFrac</f>
        <v>196928.39588353425</v>
      </c>
      <c r="N628" s="266">
        <f t="shared" si="137"/>
        <v>318176.51102129917</v>
      </c>
      <c r="O628" s="158"/>
      <c r="P628" s="265">
        <f t="shared" si="138"/>
        <v>120811.6269421777</v>
      </c>
      <c r="Q628" s="265">
        <f t="shared" si="139"/>
        <v>196926.83563352475</v>
      </c>
      <c r="R628" s="266">
        <f t="shared" si="140"/>
        <v>317738.46257570246</v>
      </c>
    </row>
    <row r="629" spans="1:18" x14ac:dyDescent="0.25">
      <c r="A629" s="81">
        <v>598</v>
      </c>
      <c r="B629" s="93">
        <f t="shared" si="129"/>
        <v>5.7605998636903365E-6</v>
      </c>
      <c r="C629" s="178">
        <f t="shared" si="130"/>
        <v>5.7476049425070087E-6</v>
      </c>
      <c r="D629" s="165">
        <f t="shared" si="131"/>
        <v>2.2558277767625785E-3</v>
      </c>
      <c r="E629" s="166">
        <f t="shared" si="141"/>
        <v>24.291073515294091</v>
      </c>
      <c r="F629" s="167">
        <f t="shared" si="142"/>
        <v>1.3512408382807888</v>
      </c>
      <c r="G629" s="167">
        <f t="shared" si="132"/>
        <v>46958.3529488395</v>
      </c>
      <c r="H629" s="167">
        <f t="shared" si="133"/>
        <v>271296.6168442159</v>
      </c>
      <c r="I629" s="168">
        <f t="shared" si="134"/>
        <v>318254.96979305538</v>
      </c>
      <c r="J629" s="168">
        <f t="shared" si="136"/>
        <v>317107.65812250093</v>
      </c>
      <c r="K629" s="94"/>
      <c r="L629" s="265">
        <f t="shared" si="135"/>
        <v>121278.01356791909</v>
      </c>
      <c r="M629" s="265">
        <f>$G629*NonHospFrac+theModel!$H629*NonHospFrac</f>
        <v>196976.95622513629</v>
      </c>
      <c r="N629" s="266">
        <f t="shared" si="137"/>
        <v>318254.96979305538</v>
      </c>
      <c r="O629" s="158"/>
      <c r="P629" s="265">
        <f t="shared" si="138"/>
        <v>120840.80537463096</v>
      </c>
      <c r="Q629" s="265">
        <f t="shared" si="139"/>
        <v>196975.39597511539</v>
      </c>
      <c r="R629" s="266">
        <f t="shared" si="140"/>
        <v>317816.20134974632</v>
      </c>
    </row>
    <row r="630" spans="1:18" x14ac:dyDescent="0.25">
      <c r="A630" s="81">
        <v>599</v>
      </c>
      <c r="B630" s="93">
        <f t="shared" si="129"/>
        <v>5.6529892125983832E-6</v>
      </c>
      <c r="C630" s="178">
        <f t="shared" si="130"/>
        <v>5.6402370425108643E-6</v>
      </c>
      <c r="D630" s="165">
        <f t="shared" si="131"/>
        <v>2.2558277767625785E-3</v>
      </c>
      <c r="E630" s="166">
        <f t="shared" si="141"/>
        <v>24.291079155531133</v>
      </c>
      <c r="F630" s="167">
        <f t="shared" si="142"/>
        <v>1.3534966660575514</v>
      </c>
      <c r="G630" s="167">
        <f t="shared" si="132"/>
        <v>47036.747528052918</v>
      </c>
      <c r="H630" s="167">
        <f t="shared" si="133"/>
        <v>271296.67983761255</v>
      </c>
      <c r="I630" s="168">
        <f t="shared" si="134"/>
        <v>318333.42736566544</v>
      </c>
      <c r="J630" s="168">
        <f t="shared" si="136"/>
        <v>317184.22320153477</v>
      </c>
      <c r="K630" s="94"/>
      <c r="L630" s="265">
        <f t="shared" si="135"/>
        <v>121307.91154111241</v>
      </c>
      <c r="M630" s="265">
        <f>$G630*NonHospFrac+theModel!$H630*NonHospFrac</f>
        <v>197025.51582455303</v>
      </c>
      <c r="N630" s="266">
        <f t="shared" si="137"/>
        <v>318333.42736566544</v>
      </c>
      <c r="O630" s="158"/>
      <c r="P630" s="265">
        <f t="shared" si="138"/>
        <v>120869.98217177553</v>
      </c>
      <c r="Q630" s="265">
        <f t="shared" si="139"/>
        <v>197023.95557452095</v>
      </c>
      <c r="R630" s="266">
        <f t="shared" si="140"/>
        <v>317893.93774629646</v>
      </c>
    </row>
    <row r="631" spans="1:18" x14ac:dyDescent="0.25">
      <c r="A631" s="81">
        <v>600</v>
      </c>
      <c r="B631" s="93">
        <f t="shared" si="129"/>
        <v>5.5473887778905542E-6</v>
      </c>
      <c r="C631" s="178">
        <f t="shared" si="130"/>
        <v>5.534874824196888E-6</v>
      </c>
      <c r="D631" s="165">
        <f t="shared" si="131"/>
        <v>2.2558277767625785E-3</v>
      </c>
      <c r="E631" s="166">
        <f t="shared" si="141"/>
        <v>24.291084690405956</v>
      </c>
      <c r="F631" s="167">
        <f t="shared" si="142"/>
        <v>1.355752493834314</v>
      </c>
      <c r="G631" s="167">
        <f t="shared" si="132"/>
        <v>47115.142107266336</v>
      </c>
      <c r="H631" s="167">
        <f t="shared" si="133"/>
        <v>271296.74165426358</v>
      </c>
      <c r="I631" s="168">
        <f t="shared" si="134"/>
        <v>318411.88376152993</v>
      </c>
      <c r="J631" s="168">
        <f t="shared" si="136"/>
        <v>317260.78401131107</v>
      </c>
      <c r="K631" s="94"/>
      <c r="L631" s="265">
        <f t="shared" si="135"/>
        <v>121337.80906588107</v>
      </c>
      <c r="M631" s="265">
        <f>$G631*NonHospFrac+theModel!$H631*NonHospFrac</f>
        <v>197074.07469564883</v>
      </c>
      <c r="N631" s="266">
        <f t="shared" si="137"/>
        <v>318411.88376152993</v>
      </c>
      <c r="O631" s="158"/>
      <c r="P631" s="265">
        <f t="shared" si="138"/>
        <v>120899.15734202613</v>
      </c>
      <c r="Q631" s="265">
        <f t="shared" si="139"/>
        <v>197072.51444560578</v>
      </c>
      <c r="R631" s="266">
        <f t="shared" si="140"/>
        <v>317971.67178763193</v>
      </c>
    </row>
    <row r="632" spans="1:18" x14ac:dyDescent="0.25">
      <c r="A632" s="81">
        <v>601</v>
      </c>
      <c r="B632" s="93">
        <f t="shared" si="129"/>
        <v>5.4437610078015837E-6</v>
      </c>
      <c r="C632" s="178">
        <f t="shared" si="130"/>
        <v>5.431480820510128E-6</v>
      </c>
      <c r="D632" s="165">
        <f t="shared" si="131"/>
        <v>2.2558277767625785E-3</v>
      </c>
      <c r="E632" s="166">
        <f t="shared" si="141"/>
        <v>24.291090121886775</v>
      </c>
      <c r="F632" s="167">
        <f t="shared" si="142"/>
        <v>1.3580083216110765</v>
      </c>
      <c r="G632" s="167">
        <f t="shared" si="132"/>
        <v>47193.536686479762</v>
      </c>
      <c r="H632" s="167">
        <f t="shared" si="133"/>
        <v>271296.80231615109</v>
      </c>
      <c r="I632" s="168">
        <f t="shared" si="134"/>
        <v>318490.33900263085</v>
      </c>
      <c r="J632" s="168">
        <f t="shared" si="136"/>
        <v>317337.34057350067</v>
      </c>
      <c r="K632" s="94"/>
      <c r="L632" s="265">
        <f t="shared" si="135"/>
        <v>121367.70615060187</v>
      </c>
      <c r="M632" s="265">
        <f>$G632*NonHospFrac+theModel!$H632*NonHospFrac</f>
        <v>197122.63285202897</v>
      </c>
      <c r="N632" s="266">
        <f t="shared" si="137"/>
        <v>318490.33900263085</v>
      </c>
      <c r="O632" s="158"/>
      <c r="P632" s="265">
        <f t="shared" si="138"/>
        <v>120928.330893641</v>
      </c>
      <c r="Q632" s="265">
        <f t="shared" si="139"/>
        <v>197121.07260197515</v>
      </c>
      <c r="R632" s="266">
        <f t="shared" si="140"/>
        <v>318049.40349561616</v>
      </c>
    </row>
    <row r="633" spans="1:18" x14ac:dyDescent="0.25">
      <c r="A633" s="81">
        <v>602</v>
      </c>
      <c r="B633" s="93">
        <f t="shared" si="129"/>
        <v>5.3420690520504273E-6</v>
      </c>
      <c r="C633" s="178">
        <f t="shared" si="130"/>
        <v>5.330018264297428E-6</v>
      </c>
      <c r="D633" s="165">
        <f t="shared" si="131"/>
        <v>2.2558277767625785E-3</v>
      </c>
      <c r="E633" s="166">
        <f t="shared" si="141"/>
        <v>24.29109545190504</v>
      </c>
      <c r="F633" s="167">
        <f t="shared" si="142"/>
        <v>1.3602641493878391</v>
      </c>
      <c r="G633" s="167">
        <f t="shared" si="132"/>
        <v>47271.931265693194</v>
      </c>
      <c r="H633" s="167">
        <f t="shared" si="133"/>
        <v>271296.8618448468</v>
      </c>
      <c r="I633" s="168">
        <f t="shared" si="134"/>
        <v>318568.79311054002</v>
      </c>
      <c r="J633" s="168">
        <f t="shared" si="136"/>
        <v>317413.89290937153</v>
      </c>
      <c r="K633" s="94"/>
      <c r="L633" s="265">
        <f t="shared" si="135"/>
        <v>121397.60280349513</v>
      </c>
      <c r="M633" s="265">
        <f>$G633*NonHospFrac+theModel!$H633*NonHospFrac</f>
        <v>197171.19030704483</v>
      </c>
      <c r="N633" s="266">
        <f t="shared" si="137"/>
        <v>318568.79311053996</v>
      </c>
      <c r="O633" s="158"/>
      <c r="P633" s="265">
        <f t="shared" si="138"/>
        <v>120957.50283472468</v>
      </c>
      <c r="Q633" s="265">
        <f t="shared" si="139"/>
        <v>197169.63005698044</v>
      </c>
      <c r="R633" s="266">
        <f t="shared" si="140"/>
        <v>318127.13289170514</v>
      </c>
    </row>
    <row r="634" spans="1:18" x14ac:dyDescent="0.25">
      <c r="A634" s="81">
        <v>603</v>
      </c>
      <c r="B634" s="93">
        <f t="shared" si="129"/>
        <v>5.242276748736184E-6</v>
      </c>
      <c r="C634" s="178">
        <f t="shared" si="130"/>
        <v>5.2304510752329085E-6</v>
      </c>
      <c r="D634" s="165">
        <f t="shared" si="131"/>
        <v>2.2558277767625785E-3</v>
      </c>
      <c r="E634" s="166">
        <f t="shared" si="141"/>
        <v>24.291100682356117</v>
      </c>
      <c r="F634" s="167">
        <f t="shared" si="142"/>
        <v>1.3625199771646017</v>
      </c>
      <c r="G634" s="167">
        <f t="shared" si="132"/>
        <v>47350.325844906605</v>
      </c>
      <c r="H634" s="167">
        <f t="shared" si="133"/>
        <v>271296.92026151909</v>
      </c>
      <c r="I634" s="168">
        <f t="shared" si="134"/>
        <v>318647.24610642571</v>
      </c>
      <c r="J634" s="168">
        <f t="shared" si="136"/>
        <v>317490.44103979529</v>
      </c>
      <c r="K634" s="94"/>
      <c r="L634" s="265">
        <f t="shared" si="135"/>
        <v>121427.49903262756</v>
      </c>
      <c r="M634" s="265">
        <f>$G634*NonHospFrac+theModel!$H634*NonHospFrac</f>
        <v>197219.74707379809</v>
      </c>
      <c r="N634" s="266">
        <f t="shared" si="137"/>
        <v>318647.24610642565</v>
      </c>
      <c r="O634" s="158"/>
      <c r="P634" s="265">
        <f t="shared" si="138"/>
        <v>120986.67317323084</v>
      </c>
      <c r="Q634" s="265">
        <f t="shared" si="139"/>
        <v>197218.18682372331</v>
      </c>
      <c r="R634" s="266">
        <f t="shared" si="140"/>
        <v>318204.85999695415</v>
      </c>
    </row>
    <row r="635" spans="1:18" x14ac:dyDescent="0.25">
      <c r="A635" s="81">
        <v>604</v>
      </c>
      <c r="B635" s="93">
        <f t="shared" si="129"/>
        <v>5.1443486114788992E-6</v>
      </c>
      <c r="C635" s="178">
        <f t="shared" si="130"/>
        <v>5.1327438469877751E-6</v>
      </c>
      <c r="D635" s="165">
        <f t="shared" si="131"/>
        <v>2.2558277767625785E-3</v>
      </c>
      <c r="E635" s="166">
        <f t="shared" si="141"/>
        <v>24.291105815099964</v>
      </c>
      <c r="F635" s="167">
        <f t="shared" si="142"/>
        <v>1.3647758049413643</v>
      </c>
      <c r="G635" s="167">
        <f t="shared" si="132"/>
        <v>47428.720424120023</v>
      </c>
      <c r="H635" s="167">
        <f t="shared" si="133"/>
        <v>271296.97758694115</v>
      </c>
      <c r="I635" s="168">
        <f t="shared" si="134"/>
        <v>318725.69801106118</v>
      </c>
      <c r="J635" s="168">
        <f t="shared" si="136"/>
        <v>317566.98498525569</v>
      </c>
      <c r="K635" s="94"/>
      <c r="L635" s="265">
        <f t="shared" si="135"/>
        <v>121457.39484591526</v>
      </c>
      <c r="M635" s="265">
        <f>$G635*NonHospFrac+theModel!$H635*NonHospFrac</f>
        <v>197268.30316514592</v>
      </c>
      <c r="N635" s="266">
        <f t="shared" si="137"/>
        <v>318725.69801106118</v>
      </c>
      <c r="O635" s="158"/>
      <c r="P635" s="265">
        <f t="shared" si="138"/>
        <v>121015.84191696525</v>
      </c>
      <c r="Q635" s="265">
        <f t="shared" si="139"/>
        <v>197266.74291506095</v>
      </c>
      <c r="R635" s="266">
        <f t="shared" si="140"/>
        <v>318282.58483202622</v>
      </c>
    </row>
    <row r="636" spans="1:18" x14ac:dyDescent="0.25">
      <c r="A636" s="81">
        <v>605</v>
      </c>
      <c r="B636" s="93">
        <f t="shared" si="129"/>
        <v>5.0482498168004932E-6</v>
      </c>
      <c r="C636" s="178">
        <f t="shared" si="130"/>
        <v>5.0368618346397177E-6</v>
      </c>
      <c r="D636" s="165">
        <f t="shared" si="131"/>
        <v>2.2558277767625785E-3</v>
      </c>
      <c r="E636" s="166">
        <f t="shared" si="141"/>
        <v>24.2911108519618</v>
      </c>
      <c r="F636" s="167">
        <f t="shared" si="142"/>
        <v>1.3670316327181269</v>
      </c>
      <c r="G636" s="167">
        <f t="shared" si="132"/>
        <v>47507.115003333442</v>
      </c>
      <c r="H636" s="167">
        <f t="shared" si="133"/>
        <v>271297.03384149796</v>
      </c>
      <c r="I636" s="168">
        <f t="shared" si="134"/>
        <v>318804.14884483139</v>
      </c>
      <c r="J636" s="168">
        <f t="shared" si="136"/>
        <v>317643.52476585505</v>
      </c>
      <c r="K636" s="94"/>
      <c r="L636" s="265">
        <f t="shared" si="135"/>
        <v>121487.29025112634</v>
      </c>
      <c r="M636" s="265">
        <f>$G636*NonHospFrac+theModel!$H636*NonHospFrac</f>
        <v>197316.85859370505</v>
      </c>
      <c r="N636" s="266">
        <f t="shared" si="137"/>
        <v>318804.14884483139</v>
      </c>
      <c r="O636" s="158"/>
      <c r="P636" s="265">
        <f t="shared" si="138"/>
        <v>121045.00907358831</v>
      </c>
      <c r="Q636" s="265">
        <f t="shared" si="139"/>
        <v>197315.29834361011</v>
      </c>
      <c r="R636" s="266">
        <f t="shared" si="140"/>
        <v>318360.30741719843</v>
      </c>
    </row>
    <row r="637" spans="1:18" x14ac:dyDescent="0.25">
      <c r="A637" s="81">
        <v>606</v>
      </c>
      <c r="B637" s="93">
        <f t="shared" si="129"/>
        <v>4.953946191741422E-6</v>
      </c>
      <c r="C637" s="178">
        <f t="shared" si="130"/>
        <v>4.9427709423175046E-6</v>
      </c>
      <c r="D637" s="165">
        <f t="shared" si="131"/>
        <v>2.2558277767625785E-3</v>
      </c>
      <c r="E637" s="166">
        <f t="shared" si="141"/>
        <v>24.291115794732743</v>
      </c>
      <c r="F637" s="167">
        <f t="shared" si="142"/>
        <v>1.3692874604948895</v>
      </c>
      <c r="G637" s="167">
        <f t="shared" si="132"/>
        <v>47585.509582546874</v>
      </c>
      <c r="H637" s="167">
        <f t="shared" si="133"/>
        <v>271297.0890451938</v>
      </c>
      <c r="I637" s="168">
        <f t="shared" si="134"/>
        <v>318882.59862774069</v>
      </c>
      <c r="J637" s="168">
        <f t="shared" si="136"/>
        <v>317720.06040132203</v>
      </c>
      <c r="K637" s="94"/>
      <c r="L637" s="265">
        <f t="shared" si="135"/>
        <v>121517.18525588386</v>
      </c>
      <c r="M637" s="265">
        <f>$G637*NonHospFrac+theModel!$H637*NonHospFrac</f>
        <v>197365.41337185682</v>
      </c>
      <c r="N637" s="266">
        <f t="shared" si="137"/>
        <v>318882.59862774069</v>
      </c>
      <c r="O637" s="158"/>
      <c r="P637" s="265">
        <f t="shared" si="138"/>
        <v>121074.17465061802</v>
      </c>
      <c r="Q637" s="265">
        <f t="shared" si="139"/>
        <v>197363.85312175206</v>
      </c>
      <c r="R637" s="266">
        <f t="shared" si="140"/>
        <v>318438.02777237009</v>
      </c>
    </row>
    <row r="638" spans="1:18" x14ac:dyDescent="0.25">
      <c r="A638" s="81">
        <v>607</v>
      </c>
      <c r="B638" s="93">
        <f t="shared" si="129"/>
        <v>4.8614042017087498E-6</v>
      </c>
      <c r="C638" s="178">
        <f t="shared" si="130"/>
        <v>4.8504377110764645E-6</v>
      </c>
      <c r="D638" s="165">
        <f t="shared" si="131"/>
        <v>2.2558277767625785E-3</v>
      </c>
      <c r="E638" s="166">
        <f t="shared" si="141"/>
        <v>24.291120645170455</v>
      </c>
      <c r="F638" s="167">
        <f t="shared" si="142"/>
        <v>1.3715432882716521</v>
      </c>
      <c r="G638" s="167">
        <f t="shared" si="132"/>
        <v>47663.9041617603</v>
      </c>
      <c r="H638" s="167">
        <f t="shared" si="133"/>
        <v>271297.14321765932</v>
      </c>
      <c r="I638" s="168">
        <f t="shared" si="134"/>
        <v>318961.04737941962</v>
      </c>
      <c r="J638" s="168">
        <f t="shared" si="136"/>
        <v>317796.59191101813</v>
      </c>
      <c r="K638" s="94"/>
      <c r="L638" s="265">
        <f t="shared" si="135"/>
        <v>121547.07986766854</v>
      </c>
      <c r="M638" s="265">
        <f>$G638*NonHospFrac+theModel!$H638*NonHospFrac</f>
        <v>197413.96751175108</v>
      </c>
      <c r="N638" s="266">
        <f t="shared" si="137"/>
        <v>318961.04737941962</v>
      </c>
      <c r="O638" s="158"/>
      <c r="P638" s="265">
        <f t="shared" si="138"/>
        <v>121103.33865543257</v>
      </c>
      <c r="Q638" s="265">
        <f t="shared" si="139"/>
        <v>197412.40726163669</v>
      </c>
      <c r="R638" s="266">
        <f t="shared" si="140"/>
        <v>318515.74591706926</v>
      </c>
    </row>
    <row r="639" spans="1:18" x14ac:dyDescent="0.25">
      <c r="A639" s="81">
        <v>608</v>
      </c>
      <c r="B639" s="93">
        <f t="shared" si="129"/>
        <v>4.770590938551142E-6</v>
      </c>
      <c r="C639" s="178">
        <f t="shared" si="130"/>
        <v>4.7598293070003865E-6</v>
      </c>
      <c r="D639" s="165">
        <f t="shared" si="131"/>
        <v>2.2558277767625785E-3</v>
      </c>
      <c r="E639" s="166">
        <f t="shared" si="141"/>
        <v>24.291125404999761</v>
      </c>
      <c r="F639" s="167">
        <f t="shared" si="142"/>
        <v>1.3737991160484146</v>
      </c>
      <c r="G639" s="167">
        <f t="shared" si="132"/>
        <v>47742.298740973718</v>
      </c>
      <c r="H639" s="167">
        <f t="shared" si="133"/>
        <v>271297.19637815829</v>
      </c>
      <c r="I639" s="168">
        <f t="shared" si="134"/>
        <v>319039.49511913199</v>
      </c>
      <c r="J639" s="168">
        <f t="shared" si="136"/>
        <v>317873.11931394477</v>
      </c>
      <c r="K639" s="94"/>
      <c r="L639" s="265">
        <f t="shared" si="135"/>
        <v>121576.97409382122</v>
      </c>
      <c r="M639" s="265">
        <f>$G639*NonHospFrac+theModel!$H639*NonHospFrac</f>
        <v>197462.52102531077</v>
      </c>
      <c r="N639" s="266">
        <f t="shared" si="137"/>
        <v>319039.49511913199</v>
      </c>
      <c r="O639" s="158"/>
      <c r="P639" s="265">
        <f t="shared" si="138"/>
        <v>121132.50109527283</v>
      </c>
      <c r="Q639" s="265">
        <f t="shared" si="139"/>
        <v>197460.96077518695</v>
      </c>
      <c r="R639" s="266">
        <f t="shared" si="140"/>
        <v>318593.46187045978</v>
      </c>
    </row>
    <row r="640" spans="1:18" x14ac:dyDescent="0.25">
      <c r="A640" s="81">
        <v>609</v>
      </c>
      <c r="B640" s="93">
        <f t="shared" si="129"/>
        <v>4.6814741088565973E-6</v>
      </c>
      <c r="C640" s="178">
        <f t="shared" si="130"/>
        <v>4.6709135095256435E-6</v>
      </c>
      <c r="D640" s="165">
        <f t="shared" si="131"/>
        <v>2.2558277767625785E-3</v>
      </c>
      <c r="E640" s="166">
        <f t="shared" si="141"/>
        <v>24.291130075913269</v>
      </c>
      <c r="F640" s="167">
        <f t="shared" si="142"/>
        <v>1.3760549438251772</v>
      </c>
      <c r="G640" s="167">
        <f t="shared" si="132"/>
        <v>47820.693320187136</v>
      </c>
      <c r="H640" s="167">
        <f t="shared" si="133"/>
        <v>271297.24854559463</v>
      </c>
      <c r="I640" s="168">
        <f t="shared" si="134"/>
        <v>319117.94186578179</v>
      </c>
      <c r="J640" s="168">
        <f t="shared" si="136"/>
        <v>317949.64262875012</v>
      </c>
      <c r="K640" s="94"/>
      <c r="L640" s="265">
        <f t="shared" si="135"/>
        <v>121606.86794154569</v>
      </c>
      <c r="M640" s="265">
        <f>$G640*NonHospFrac+theModel!$H640*NonHospFrac</f>
        <v>197511.07392423606</v>
      </c>
      <c r="N640" s="266">
        <f t="shared" si="137"/>
        <v>319117.94186578173</v>
      </c>
      <c r="O640" s="158"/>
      <c r="P640" s="265">
        <f t="shared" si="138"/>
        <v>121161.66197724509</v>
      </c>
      <c r="Q640" s="265">
        <f t="shared" si="139"/>
        <v>197509.51367410299</v>
      </c>
      <c r="R640" s="266">
        <f t="shared" si="140"/>
        <v>318671.17565134808</v>
      </c>
    </row>
    <row r="641" spans="1:18" x14ac:dyDescent="0.25">
      <c r="A641" s="81">
        <v>610</v>
      </c>
      <c r="B641" s="93">
        <f t="shared" si="129"/>
        <v>4.5940220224689302E-6</v>
      </c>
      <c r="C641" s="178">
        <f t="shared" si="130"/>
        <v>4.5836586999835857E-6</v>
      </c>
      <c r="D641" s="165">
        <f t="shared" si="131"/>
        <v>2.2558277767625785E-3</v>
      </c>
      <c r="E641" s="166">
        <f t="shared" si="141"/>
        <v>24.29113465957197</v>
      </c>
      <c r="F641" s="167">
        <f t="shared" si="142"/>
        <v>1.3783107716019398</v>
      </c>
      <c r="G641" s="167">
        <f t="shared" si="132"/>
        <v>47899.087899400547</v>
      </c>
      <c r="H641" s="167">
        <f t="shared" si="133"/>
        <v>271297.29973851936</v>
      </c>
      <c r="I641" s="168">
        <f t="shared" si="134"/>
        <v>319196.38763791992</v>
      </c>
      <c r="J641" s="168">
        <f t="shared" si="136"/>
        <v>318026.1618737356</v>
      </c>
      <c r="K641" s="94"/>
      <c r="L641" s="265">
        <f t="shared" si="135"/>
        <v>121636.7614179112</v>
      </c>
      <c r="M641" s="265">
        <f>$G641*NonHospFrac+theModel!$H641*NonHospFrac</f>
        <v>197559.62622000871</v>
      </c>
      <c r="N641" s="266">
        <f t="shared" si="137"/>
        <v>319196.38763791992</v>
      </c>
      <c r="O641" s="158"/>
      <c r="P641" s="265">
        <f t="shared" si="138"/>
        <v>121190.82130832353</v>
      </c>
      <c r="Q641" s="265">
        <f t="shared" si="139"/>
        <v>197558.06596986655</v>
      </c>
      <c r="R641" s="266">
        <f t="shared" si="140"/>
        <v>318748.88727819012</v>
      </c>
    </row>
    <row r="642" spans="1:18" x14ac:dyDescent="0.25">
      <c r="A642" s="81">
        <v>611</v>
      </c>
      <c r="B642" s="93">
        <f t="shared" si="129"/>
        <v>4.5082035812186205E-6</v>
      </c>
      <c r="C642" s="178">
        <f t="shared" si="130"/>
        <v>4.4980338503568073E-6</v>
      </c>
      <c r="D642" s="165">
        <f t="shared" si="131"/>
        <v>2.2558277767625785E-3</v>
      </c>
      <c r="E642" s="166">
        <f t="shared" si="141"/>
        <v>24.291139157605819</v>
      </c>
      <c r="F642" s="167">
        <f t="shared" si="142"/>
        <v>1.3805665993787024</v>
      </c>
      <c r="G642" s="167">
        <f t="shared" si="132"/>
        <v>47977.48247861398</v>
      </c>
      <c r="H642" s="167">
        <f t="shared" si="133"/>
        <v>271297.34997513675</v>
      </c>
      <c r="I642" s="168">
        <f t="shared" si="134"/>
        <v>319274.83245375071</v>
      </c>
      <c r="J642" s="168">
        <f t="shared" si="136"/>
        <v>318102.67706686235</v>
      </c>
      <c r="K642" s="94"/>
      <c r="L642" s="265">
        <f t="shared" si="135"/>
        <v>121666.6545298549</v>
      </c>
      <c r="M642" s="265">
        <f>$G642*NonHospFrac+theModel!$H642*NonHospFrac</f>
        <v>197608.1779238958</v>
      </c>
      <c r="N642" s="266">
        <f t="shared" si="137"/>
        <v>319274.83245375071</v>
      </c>
      <c r="O642" s="158"/>
      <c r="P642" s="265">
        <f t="shared" si="138"/>
        <v>121219.97909535264</v>
      </c>
      <c r="Q642" s="265">
        <f t="shared" si="139"/>
        <v>197606.61767374471</v>
      </c>
      <c r="R642" s="266">
        <f t="shared" si="140"/>
        <v>318826.59676909738</v>
      </c>
    </row>
    <row r="643" spans="1:18" x14ac:dyDescent="0.25">
      <c r="A643" s="81">
        <v>612</v>
      </c>
      <c r="B643" s="93">
        <f t="shared" si="129"/>
        <v>4.4239882678642093E-6</v>
      </c>
      <c r="C643" s="178">
        <f t="shared" si="130"/>
        <v>4.4140085122454896E-6</v>
      </c>
      <c r="D643" s="165">
        <f t="shared" si="131"/>
        <v>2.2558277767625785E-3</v>
      </c>
      <c r="E643" s="166">
        <f t="shared" si="141"/>
        <v>24.291143571614331</v>
      </c>
      <c r="F643" s="167">
        <f t="shared" si="142"/>
        <v>1.382822427155465</v>
      </c>
      <c r="G643" s="167">
        <f t="shared" si="132"/>
        <v>48055.877057827405</v>
      </c>
      <c r="H643" s="167">
        <f t="shared" si="133"/>
        <v>271297.39927331102</v>
      </c>
      <c r="I643" s="168">
        <f t="shared" si="134"/>
        <v>319353.27633113845</v>
      </c>
      <c r="J643" s="168">
        <f t="shared" si="136"/>
        <v>318179.18822575774</v>
      </c>
      <c r="K643" s="94"/>
      <c r="L643" s="265">
        <f t="shared" si="135"/>
        <v>121696.54728418434</v>
      </c>
      <c r="M643" s="265">
        <f>$G643*NonHospFrac+theModel!$H643*NonHospFrac</f>
        <v>197656.72904695407</v>
      </c>
      <c r="N643" s="266">
        <f t="shared" si="137"/>
        <v>319353.27633113845</v>
      </c>
      <c r="O643" s="158"/>
      <c r="P643" s="265">
        <f t="shared" si="138"/>
        <v>121249.13534504967</v>
      </c>
      <c r="Q643" s="265">
        <f t="shared" si="139"/>
        <v>197655.16879679423</v>
      </c>
      <c r="R643" s="266">
        <f t="shared" si="140"/>
        <v>318904.30414184392</v>
      </c>
    </row>
    <row r="644" spans="1:18" x14ac:dyDescent="0.25">
      <c r="A644" s="81">
        <v>613</v>
      </c>
      <c r="B644" s="93">
        <f t="shared" si="129"/>
        <v>4.3413461352403587E-6</v>
      </c>
      <c r="C644" s="178">
        <f t="shared" si="130"/>
        <v>4.331552806039943E-6</v>
      </c>
      <c r="D644" s="165">
        <f t="shared" si="131"/>
        <v>2.2558277767625785E-3</v>
      </c>
      <c r="E644" s="166">
        <f t="shared" si="141"/>
        <v>24.291147903167136</v>
      </c>
      <c r="F644" s="167">
        <f t="shared" si="142"/>
        <v>1.3850782549322276</v>
      </c>
      <c r="G644" s="167">
        <f t="shared" si="132"/>
        <v>48134.271637040823</v>
      </c>
      <c r="H644" s="167">
        <f t="shared" si="133"/>
        <v>271297.44765057281</v>
      </c>
      <c r="I644" s="168">
        <f t="shared" si="134"/>
        <v>319431.71928761364</v>
      </c>
      <c r="J644" s="168">
        <f t="shared" si="136"/>
        <v>318255.69536772138</v>
      </c>
      <c r="K644" s="94"/>
      <c r="L644" s="265">
        <f t="shared" si="135"/>
        <v>121726.43968757994</v>
      </c>
      <c r="M644" s="265">
        <f>$G644*NonHospFrac+theModel!$H644*NonHospFrac</f>
        <v>197705.27960003368</v>
      </c>
      <c r="N644" s="266">
        <f t="shared" si="137"/>
        <v>319431.71928761364</v>
      </c>
      <c r="O644" s="158"/>
      <c r="P644" s="265">
        <f t="shared" si="138"/>
        <v>121278.29006400707</v>
      </c>
      <c r="Q644" s="265">
        <f t="shared" si="139"/>
        <v>197703.71934986525</v>
      </c>
      <c r="R644" s="266">
        <f t="shared" si="140"/>
        <v>318982.00941387232</v>
      </c>
    </row>
    <row r="645" spans="1:18" x14ac:dyDescent="0.25">
      <c r="A645" s="81">
        <v>614</v>
      </c>
      <c r="B645" s="93">
        <f t="shared" si="129"/>
        <v>4.260247795608501E-6</v>
      </c>
      <c r="C645" s="178">
        <f t="shared" si="130"/>
        <v>4.2506374102952761E-6</v>
      </c>
      <c r="D645" s="165">
        <f t="shared" si="131"/>
        <v>2.2558277767625785E-3</v>
      </c>
      <c r="E645" s="166">
        <f t="shared" si="141"/>
        <v>24.291152153804546</v>
      </c>
      <c r="F645" s="167">
        <f t="shared" si="142"/>
        <v>1.3873340827089902</v>
      </c>
      <c r="G645" s="167">
        <f t="shared" si="132"/>
        <v>48212.666216254242</v>
      </c>
      <c r="H645" s="167">
        <f t="shared" si="133"/>
        <v>271297.4951241251</v>
      </c>
      <c r="I645" s="168">
        <f t="shared" si="134"/>
        <v>319510.16134037933</v>
      </c>
      <c r="J645" s="168">
        <f t="shared" si="136"/>
        <v>318332.19850973145</v>
      </c>
      <c r="K645" s="94"/>
      <c r="L645" s="265">
        <f t="shared" si="135"/>
        <v>121756.33174659727</v>
      </c>
      <c r="M645" s="265">
        <f>$G645*NonHospFrac+theModel!$H645*NonHospFrac</f>
        <v>197753.82959378205</v>
      </c>
      <c r="N645" s="266">
        <f t="shared" si="137"/>
        <v>319510.16134037933</v>
      </c>
      <c r="O645" s="158"/>
      <c r="P645" s="265">
        <f t="shared" si="138"/>
        <v>121307.44325869471</v>
      </c>
      <c r="Q645" s="265">
        <f t="shared" si="139"/>
        <v>197752.26934360518</v>
      </c>
      <c r="R645" s="266">
        <f t="shared" si="140"/>
        <v>319059.71260229987</v>
      </c>
    </row>
    <row r="646" spans="1:18" x14ac:dyDescent="0.25">
      <c r="A646" s="81">
        <v>615</v>
      </c>
      <c r="B646" s="93">
        <f t="shared" si="129"/>
        <v>4.1806644102065438E-6</v>
      </c>
      <c r="C646" s="178">
        <f t="shared" si="130"/>
        <v>4.1712335513046771E-6</v>
      </c>
      <c r="D646" s="165">
        <f t="shared" si="131"/>
        <v>2.2558277767625785E-3</v>
      </c>
      <c r="E646" s="166">
        <f t="shared" si="141"/>
        <v>24.291156325038099</v>
      </c>
      <c r="F646" s="167">
        <f t="shared" si="142"/>
        <v>1.3895899104857528</v>
      </c>
      <c r="G646" s="167">
        <f t="shared" si="132"/>
        <v>48291.060795467667</v>
      </c>
      <c r="H646" s="167">
        <f t="shared" si="133"/>
        <v>271297.54171084962</v>
      </c>
      <c r="I646" s="168">
        <f t="shared" si="134"/>
        <v>319588.60250631731</v>
      </c>
      <c r="J646" s="168">
        <f t="shared" si="136"/>
        <v>318408.69766845077</v>
      </c>
      <c r="K646" s="94"/>
      <c r="L646" s="265">
        <f t="shared" si="135"/>
        <v>121786.22346766949</v>
      </c>
      <c r="M646" s="265">
        <f>$G646*NonHospFrac+theModel!$H646*NonHospFrac</f>
        <v>197802.37903864775</v>
      </c>
      <c r="N646" s="266">
        <f t="shared" si="137"/>
        <v>319588.60250631726</v>
      </c>
      <c r="O646" s="158"/>
      <c r="P646" s="265">
        <f t="shared" si="138"/>
        <v>121336.59493546232</v>
      </c>
      <c r="Q646" s="265">
        <f t="shared" si="139"/>
        <v>197800.81878846261</v>
      </c>
      <c r="R646" s="266">
        <f t="shared" si="140"/>
        <v>319137.4137239249</v>
      </c>
    </row>
    <row r="647" spans="1:18" x14ac:dyDescent="0.25">
      <c r="A647" s="81">
        <v>616</v>
      </c>
      <c r="B647" s="93">
        <f t="shared" si="129"/>
        <v>4.1025676789937138E-6</v>
      </c>
      <c r="C647" s="178">
        <f t="shared" si="130"/>
        <v>4.0933129928673913E-6</v>
      </c>
      <c r="D647" s="165">
        <f t="shared" si="131"/>
        <v>2.2558277767625785E-3</v>
      </c>
      <c r="E647" s="166">
        <f t="shared" si="141"/>
        <v>24.29116041835109</v>
      </c>
      <c r="F647" s="167">
        <f t="shared" si="142"/>
        <v>1.3918457382625153</v>
      </c>
      <c r="G647" s="167">
        <f t="shared" si="132"/>
        <v>48369.455374681085</v>
      </c>
      <c r="H647" s="167">
        <f t="shared" si="133"/>
        <v>271297.58742731274</v>
      </c>
      <c r="I647" s="168">
        <f t="shared" si="134"/>
        <v>319667.04280199384</v>
      </c>
      <c r="J647" s="168">
        <f t="shared" si="136"/>
        <v>318485.19286023243</v>
      </c>
      <c r="K647" s="94"/>
      <c r="L647" s="265">
        <f t="shared" si="135"/>
        <v>121816.1148571096</v>
      </c>
      <c r="M647" s="265">
        <f>$G647*NonHospFrac+theModel!$H647*NonHospFrac</f>
        <v>197850.92794488423</v>
      </c>
      <c r="N647" s="266">
        <f t="shared" si="137"/>
        <v>319667.04280199384</v>
      </c>
      <c r="O647" s="158"/>
      <c r="P647" s="265">
        <f t="shared" si="138"/>
        <v>121365.74510054164</v>
      </c>
      <c r="Q647" s="265">
        <f t="shared" si="139"/>
        <v>197849.36769469097</v>
      </c>
      <c r="R647" s="266">
        <f t="shared" si="140"/>
        <v>319215.11279523262</v>
      </c>
    </row>
    <row r="648" spans="1:18" x14ac:dyDescent="0.25">
      <c r="A648" s="81">
        <v>617</v>
      </c>
      <c r="B648" s="93">
        <f t="shared" si="129"/>
        <v>4.0259298305869784E-6</v>
      </c>
      <c r="C648" s="178">
        <f t="shared" si="130"/>
        <v>4.0168480262478433E-6</v>
      </c>
      <c r="D648" s="165">
        <f t="shared" si="131"/>
        <v>2.2558277767625785E-3</v>
      </c>
      <c r="E648" s="166">
        <f t="shared" si="141"/>
        <v>24.291164435199118</v>
      </c>
      <c r="F648" s="167">
        <f t="shared" si="142"/>
        <v>1.3941015660392779</v>
      </c>
      <c r="G648" s="167">
        <f t="shared" si="132"/>
        <v>48447.849953894511</v>
      </c>
      <c r="H648" s="167">
        <f t="shared" si="133"/>
        <v>271297.6322897714</v>
      </c>
      <c r="I648" s="168">
        <f t="shared" si="134"/>
        <v>319745.4822436659</v>
      </c>
      <c r="J648" s="168">
        <f t="shared" si="136"/>
        <v>318561.68410112592</v>
      </c>
      <c r="K648" s="94"/>
      <c r="L648" s="265">
        <f t="shared" si="135"/>
        <v>121846.00592111264</v>
      </c>
      <c r="M648" s="265">
        <f>$G648*NonHospFrac+theModel!$H648*NonHospFrac</f>
        <v>197899.47632255324</v>
      </c>
      <c r="N648" s="266">
        <f t="shared" si="137"/>
        <v>319745.48224366584</v>
      </c>
      <c r="O648" s="158"/>
      <c r="P648" s="265">
        <f t="shared" si="138"/>
        <v>121394.89376004865</v>
      </c>
      <c r="Q648" s="265">
        <f t="shared" si="139"/>
        <v>197897.916072352</v>
      </c>
      <c r="R648" s="266">
        <f t="shared" si="140"/>
        <v>319292.80983240064</v>
      </c>
    </row>
    <row r="649" spans="1:18" x14ac:dyDescent="0.25">
      <c r="A649" s="81">
        <v>618</v>
      </c>
      <c r="B649" s="93">
        <f t="shared" si="129"/>
        <v>3.9507236123855142E-6</v>
      </c>
      <c r="C649" s="178">
        <f t="shared" si="130"/>
        <v>3.941811460322383E-6</v>
      </c>
      <c r="D649" s="165">
        <f t="shared" si="131"/>
        <v>2.2558277767625785E-3</v>
      </c>
      <c r="E649" s="166">
        <f t="shared" si="141"/>
        <v>24.291168377010578</v>
      </c>
      <c r="F649" s="167">
        <f t="shared" si="142"/>
        <v>1.3963573938160405</v>
      </c>
      <c r="G649" s="167">
        <f t="shared" si="132"/>
        <v>48526.244533107929</v>
      </c>
      <c r="H649" s="167">
        <f t="shared" si="133"/>
        <v>271297.67631417862</v>
      </c>
      <c r="I649" s="168">
        <f t="shared" si="134"/>
        <v>319823.92084728653</v>
      </c>
      <c r="J649" s="168">
        <f t="shared" si="136"/>
        <v>318638.17140688241</v>
      </c>
      <c r="K649" s="94"/>
      <c r="L649" s="265">
        <f t="shared" si="135"/>
        <v>121875.89666575784</v>
      </c>
      <c r="M649" s="265">
        <f>$G649*NonHospFrac+theModel!$H649*NonHospFrac</f>
        <v>197948.02418152869</v>
      </c>
      <c r="N649" s="266">
        <f t="shared" si="137"/>
        <v>319823.92084728653</v>
      </c>
      <c r="O649" s="158"/>
      <c r="P649" s="265">
        <f t="shared" si="138"/>
        <v>121424.04091998568</v>
      </c>
      <c r="Q649" s="265">
        <f t="shared" si="139"/>
        <v>197946.46393131962</v>
      </c>
      <c r="R649" s="266">
        <f t="shared" si="140"/>
        <v>319370.50485130528</v>
      </c>
    </row>
    <row r="650" spans="1:18" x14ac:dyDescent="0.25">
      <c r="A650" s="81">
        <v>619</v>
      </c>
      <c r="B650" s="93">
        <f t="shared" si="129"/>
        <v>3.8769222808795959E-6</v>
      </c>
      <c r="C650" s="178">
        <f t="shared" si="130"/>
        <v>3.8681766119100383E-6</v>
      </c>
      <c r="D650" s="165">
        <f t="shared" si="131"/>
        <v>2.2558277767625785E-3</v>
      </c>
      <c r="E650" s="166">
        <f t="shared" si="141"/>
        <v>24.291172245187191</v>
      </c>
      <c r="F650" s="167">
        <f t="shared" si="142"/>
        <v>1.3986132215928031</v>
      </c>
      <c r="G650" s="167">
        <f t="shared" si="132"/>
        <v>48604.639112321347</v>
      </c>
      <c r="H650" s="167">
        <f t="shared" si="133"/>
        <v>271297.71951618977</v>
      </c>
      <c r="I650" s="168">
        <f t="shared" si="134"/>
        <v>319902.35862851114</v>
      </c>
      <c r="J650" s="168">
        <f t="shared" si="136"/>
        <v>318714.65479296097</v>
      </c>
      <c r="K650" s="94"/>
      <c r="L650" s="265">
        <f t="shared" si="135"/>
        <v>121905.78709701105</v>
      </c>
      <c r="M650" s="265">
        <f>$G650*NonHospFrac+theModel!$H650*NonHospFrac</f>
        <v>197996.57153150006</v>
      </c>
      <c r="N650" s="266">
        <f t="shared" si="137"/>
        <v>319902.35862851108</v>
      </c>
      <c r="O650" s="158"/>
      <c r="P650" s="265">
        <f t="shared" si="138"/>
        <v>121453.18658624373</v>
      </c>
      <c r="Q650" s="265">
        <f t="shared" si="139"/>
        <v>197995.01128128331</v>
      </c>
      <c r="R650" s="266">
        <f t="shared" si="140"/>
        <v>319448.19786752702</v>
      </c>
    </row>
    <row r="651" spans="1:18" x14ac:dyDescent="0.25">
      <c r="A651" s="81">
        <v>620</v>
      </c>
      <c r="B651" s="93">
        <f t="shared" si="129"/>
        <v>3.8044995921405223E-6</v>
      </c>
      <c r="C651" s="178">
        <f t="shared" si="130"/>
        <v>3.7959172962838899E-6</v>
      </c>
      <c r="D651" s="165">
        <f t="shared" si="131"/>
        <v>2.2558277767625785E-3</v>
      </c>
      <c r="E651" s="166">
        <f t="shared" si="141"/>
        <v>24.291176041104489</v>
      </c>
      <c r="F651" s="167">
        <f t="shared" si="142"/>
        <v>1.4008690493695657</v>
      </c>
      <c r="G651" s="167">
        <f t="shared" si="132"/>
        <v>48683.033691534773</v>
      </c>
      <c r="H651" s="167">
        <f t="shared" si="133"/>
        <v>271297.76191116747</v>
      </c>
      <c r="I651" s="168">
        <f t="shared" si="134"/>
        <v>319980.79560270224</v>
      </c>
      <c r="J651" s="168">
        <f t="shared" si="136"/>
        <v>318791.13427453319</v>
      </c>
      <c r="K651" s="94"/>
      <c r="L651" s="265">
        <f t="shared" si="135"/>
        <v>121935.67722072652</v>
      </c>
      <c r="M651" s="265">
        <f>$G651*NonHospFrac+theModel!$H651*NonHospFrac</f>
        <v>198045.11838197571</v>
      </c>
      <c r="N651" s="266">
        <f t="shared" si="137"/>
        <v>319980.79560270224</v>
      </c>
      <c r="O651" s="158"/>
      <c r="P651" s="265">
        <f t="shared" si="138"/>
        <v>121482.33076460428</v>
      </c>
      <c r="Q651" s="265">
        <f t="shared" si="139"/>
        <v>198043.55813175143</v>
      </c>
      <c r="R651" s="266">
        <f t="shared" si="140"/>
        <v>319525.8888963557</v>
      </c>
    </row>
    <row r="652" spans="1:18" x14ac:dyDescent="0.25">
      <c r="A652" s="81">
        <v>621</v>
      </c>
      <c r="B652" s="93">
        <f t="shared" si="129"/>
        <v>3.733429792488255E-6</v>
      </c>
      <c r="C652" s="178">
        <f t="shared" si="130"/>
        <v>3.725007817859767E-6</v>
      </c>
      <c r="D652" s="165">
        <f t="shared" si="131"/>
        <v>2.2558277767625785E-3</v>
      </c>
      <c r="E652" s="166">
        <f t="shared" si="141"/>
        <v>24.291179766112307</v>
      </c>
      <c r="F652" s="167">
        <f t="shared" si="142"/>
        <v>1.4031248771463283</v>
      </c>
      <c r="G652" s="167">
        <f t="shared" si="132"/>
        <v>48761.428270748191</v>
      </c>
      <c r="H652" s="167">
        <f t="shared" si="133"/>
        <v>271297.80351418757</v>
      </c>
      <c r="I652" s="168">
        <f t="shared" si="134"/>
        <v>320059.23178493575</v>
      </c>
      <c r="J652" s="168">
        <f t="shared" si="136"/>
        <v>318867.60986648931</v>
      </c>
      <c r="K652" s="94"/>
      <c r="L652" s="265">
        <f t="shared" si="135"/>
        <v>121965.56704264923</v>
      </c>
      <c r="M652" s="265">
        <f>$G652*NonHospFrac+theModel!$H652*NonHospFrac</f>
        <v>198093.66474228652</v>
      </c>
      <c r="N652" s="266">
        <f t="shared" si="137"/>
        <v>320059.23178493575</v>
      </c>
      <c r="O652" s="158"/>
      <c r="P652" s="265">
        <f t="shared" si="138"/>
        <v>121511.4734607416</v>
      </c>
      <c r="Q652" s="265">
        <f t="shared" si="139"/>
        <v>198092.10449205484</v>
      </c>
      <c r="R652" s="266">
        <f t="shared" si="140"/>
        <v>319603.57795279648</v>
      </c>
    </row>
    <row r="653" spans="1:18" x14ac:dyDescent="0.25">
      <c r="A653" s="81">
        <v>622</v>
      </c>
      <c r="B653" s="93">
        <f t="shared" si="129"/>
        <v>3.663687609333324E-6</v>
      </c>
      <c r="C653" s="178">
        <f t="shared" si="130"/>
        <v>3.655422961058809E-6</v>
      </c>
      <c r="D653" s="165">
        <f t="shared" si="131"/>
        <v>2.2558277767625785E-3</v>
      </c>
      <c r="E653" s="166">
        <f t="shared" si="141"/>
        <v>24.291183421535269</v>
      </c>
      <c r="F653" s="167">
        <f t="shared" si="142"/>
        <v>1.4053807049230909</v>
      </c>
      <c r="G653" s="167">
        <f t="shared" si="132"/>
        <v>48839.822849961616</v>
      </c>
      <c r="H653" s="167">
        <f t="shared" si="133"/>
        <v>271297.84434004413</v>
      </c>
      <c r="I653" s="168">
        <f t="shared" si="134"/>
        <v>320137.66719000577</v>
      </c>
      <c r="J653" s="168">
        <f t="shared" si="136"/>
        <v>318944.08158344316</v>
      </c>
      <c r="K653" s="94"/>
      <c r="L653" s="265">
        <f t="shared" si="135"/>
        <v>121995.45656841679</v>
      </c>
      <c r="M653" s="265">
        <f>$G653*NonHospFrac+theModel!$H653*NonHospFrac</f>
        <v>198142.21062158895</v>
      </c>
      <c r="N653" s="266">
        <f t="shared" si="137"/>
        <v>320137.66719000577</v>
      </c>
      <c r="O653" s="158"/>
      <c r="P653" s="265">
        <f t="shared" si="138"/>
        <v>121540.61468022458</v>
      </c>
      <c r="Q653" s="265">
        <f t="shared" si="139"/>
        <v>198140.65037135003</v>
      </c>
      <c r="R653" s="266">
        <f t="shared" si="140"/>
        <v>319681.26505157462</v>
      </c>
    </row>
    <row r="654" spans="1:18" x14ac:dyDescent="0.25">
      <c r="A654" s="81">
        <v>623</v>
      </c>
      <c r="B654" s="93">
        <f t="shared" si="129"/>
        <v>3.5952482421898211E-6</v>
      </c>
      <c r="C654" s="178">
        <f t="shared" si="130"/>
        <v>3.5871379813407325E-6</v>
      </c>
      <c r="D654" s="165">
        <f t="shared" si="131"/>
        <v>2.2558277767625785E-3</v>
      </c>
      <c r="E654" s="166">
        <f t="shared" si="141"/>
        <v>24.291187008673251</v>
      </c>
      <c r="F654" s="167">
        <f t="shared" si="142"/>
        <v>1.4076365326998534</v>
      </c>
      <c r="G654" s="167">
        <f t="shared" si="132"/>
        <v>48918.217429175042</v>
      </c>
      <c r="H654" s="167">
        <f t="shared" si="133"/>
        <v>271297.8844032549</v>
      </c>
      <c r="I654" s="168">
        <f t="shared" si="134"/>
        <v>320216.10183242994</v>
      </c>
      <c r="J654" s="168">
        <f t="shared" si="136"/>
        <v>319020.54943973711</v>
      </c>
      <c r="K654" s="94"/>
      <c r="L654" s="265">
        <f t="shared" si="135"/>
        <v>122025.34580356149</v>
      </c>
      <c r="M654" s="265">
        <f>$G654*NonHospFrac+theModel!$H654*NonHospFrac</f>
        <v>198190.75602886843</v>
      </c>
      <c r="N654" s="266">
        <f t="shared" si="137"/>
        <v>320216.10183242994</v>
      </c>
      <c r="O654" s="158"/>
      <c r="P654" s="265">
        <f t="shared" si="138"/>
        <v>121569.75442851872</v>
      </c>
      <c r="Q654" s="265">
        <f t="shared" si="139"/>
        <v>198189.19577862241</v>
      </c>
      <c r="R654" s="266">
        <f t="shared" si="140"/>
        <v>319758.95020714111</v>
      </c>
    </row>
    <row r="655" spans="1:18" x14ac:dyDescent="0.25">
      <c r="A655" s="81">
        <v>624</v>
      </c>
      <c r="B655" s="93">
        <f t="shared" si="129"/>
        <v>3.5280873538563206E-6</v>
      </c>
      <c r="C655" s="178">
        <f t="shared" si="130"/>
        <v>3.5201285964046466E-6</v>
      </c>
      <c r="D655" s="165">
        <f t="shared" si="131"/>
        <v>2.2558277767625785E-3</v>
      </c>
      <c r="E655" s="166">
        <f t="shared" si="141"/>
        <v>24.291190528801849</v>
      </c>
      <c r="F655" s="167">
        <f t="shared" si="142"/>
        <v>1.409892360476616</v>
      </c>
      <c r="G655" s="167">
        <f t="shared" si="132"/>
        <v>48996.612008388453</v>
      </c>
      <c r="H655" s="167">
        <f t="shared" si="133"/>
        <v>271297.92371806654</v>
      </c>
      <c r="I655" s="168">
        <f t="shared" si="134"/>
        <v>320294.53572645498</v>
      </c>
      <c r="J655" s="168">
        <f t="shared" si="136"/>
        <v>319097.01344944781</v>
      </c>
      <c r="K655" s="94"/>
      <c r="L655" s="265">
        <f t="shared" si="135"/>
        <v>122055.23475351234</v>
      </c>
      <c r="M655" s="265">
        <f>$G655*NonHospFrac+theModel!$H655*NonHospFrac</f>
        <v>198239.30097294264</v>
      </c>
      <c r="N655" s="266">
        <f t="shared" si="137"/>
        <v>320294.53572645498</v>
      </c>
      <c r="O655" s="158"/>
      <c r="P655" s="265">
        <f t="shared" si="138"/>
        <v>121598.89271098821</v>
      </c>
      <c r="Q655" s="265">
        <f t="shared" si="139"/>
        <v>198237.74072268963</v>
      </c>
      <c r="R655" s="266">
        <f t="shared" si="140"/>
        <v>319836.63343367784</v>
      </c>
    </row>
    <row r="656" spans="1:18" x14ac:dyDescent="0.25">
      <c r="A656" s="81">
        <v>625</v>
      </c>
      <c r="B656" s="93">
        <f t="shared" si="129"/>
        <v>3.462181061761499E-6</v>
      </c>
      <c r="C656" s="178">
        <f t="shared" si="130"/>
        <v>3.4543709775541958E-6</v>
      </c>
      <c r="D656" s="165">
        <f t="shared" si="131"/>
        <v>2.2558277767625785E-3</v>
      </c>
      <c r="E656" s="166">
        <f t="shared" si="141"/>
        <v>24.291193983172825</v>
      </c>
      <c r="F656" s="167">
        <f t="shared" si="142"/>
        <v>1.4121481882533786</v>
      </c>
      <c r="G656" s="167">
        <f t="shared" si="132"/>
        <v>49075.006587601878</v>
      </c>
      <c r="H656" s="167">
        <f t="shared" si="133"/>
        <v>271297.96229845937</v>
      </c>
      <c r="I656" s="168">
        <f t="shared" si="134"/>
        <v>320372.96888606122</v>
      </c>
      <c r="J656" s="168">
        <f t="shared" si="136"/>
        <v>319173.47362639039</v>
      </c>
      <c r="K656" s="94"/>
      <c r="L656" s="265">
        <f t="shared" si="135"/>
        <v>122085.12342359686</v>
      </c>
      <c r="M656" s="265">
        <f>$G656*NonHospFrac+theModel!$H656*NonHospFrac</f>
        <v>198287.84546246435</v>
      </c>
      <c r="N656" s="266">
        <f t="shared" si="137"/>
        <v>320372.96888606122</v>
      </c>
      <c r="O656" s="158"/>
      <c r="P656" s="265">
        <f t="shared" si="138"/>
        <v>121628.02953289764</v>
      </c>
      <c r="Q656" s="265">
        <f t="shared" si="139"/>
        <v>198286.2852122045</v>
      </c>
      <c r="R656" s="266">
        <f t="shared" si="140"/>
        <v>319914.31474510214</v>
      </c>
    </row>
    <row r="657" spans="1:18" x14ac:dyDescent="0.25">
      <c r="A657" s="81">
        <v>626</v>
      </c>
      <c r="B657" s="93">
        <f t="shared" si="129"/>
        <v>3.3975059294714135E-6</v>
      </c>
      <c r="C657" s="178">
        <f t="shared" si="130"/>
        <v>3.3898417412239964E-6</v>
      </c>
      <c r="D657" s="165">
        <f t="shared" si="131"/>
        <v>2.2558277767625785E-3</v>
      </c>
      <c r="E657" s="166">
        <f t="shared" si="141"/>
        <v>24.291197373014565</v>
      </c>
      <c r="F657" s="167">
        <f t="shared" si="142"/>
        <v>1.4144040160301412</v>
      </c>
      <c r="G657" s="167">
        <f t="shared" si="132"/>
        <v>49153.401166815296</v>
      </c>
      <c r="H657" s="167">
        <f t="shared" si="133"/>
        <v>271298.00015815278</v>
      </c>
      <c r="I657" s="168">
        <f t="shared" si="134"/>
        <v>320451.40132496809</v>
      </c>
      <c r="J657" s="168">
        <f t="shared" si="136"/>
        <v>319249.92998412409</v>
      </c>
      <c r="K657" s="94"/>
      <c r="L657" s="265">
        <f t="shared" si="135"/>
        <v>122115.01181904309</v>
      </c>
      <c r="M657" s="265">
        <f>$G657*NonHospFrac+theModel!$H657*NonHospFrac</f>
        <v>198336.38950592495</v>
      </c>
      <c r="N657" s="266">
        <f t="shared" si="137"/>
        <v>320451.40132496803</v>
      </c>
      <c r="O657" s="158"/>
      <c r="P657" s="265">
        <f t="shared" si="138"/>
        <v>121657.16489941398</v>
      </c>
      <c r="Q657" s="265">
        <f t="shared" si="139"/>
        <v>198334.82925565838</v>
      </c>
      <c r="R657" s="266">
        <f t="shared" si="140"/>
        <v>319991.99415507237</v>
      </c>
    </row>
    <row r="658" spans="1:18" x14ac:dyDescent="0.25">
      <c r="A658" s="81">
        <v>627</v>
      </c>
      <c r="B658" s="93">
        <f t="shared" si="129"/>
        <v>3.3340389583554902E-6</v>
      </c>
      <c r="C658" s="178">
        <f t="shared" si="130"/>
        <v>3.3265179406644233E-6</v>
      </c>
      <c r="D658" s="165">
        <f t="shared" si="131"/>
        <v>2.2558277767625785E-3</v>
      </c>
      <c r="E658" s="166">
        <f t="shared" si="141"/>
        <v>24.291200699532506</v>
      </c>
      <c r="F658" s="167">
        <f t="shared" si="142"/>
        <v>1.4166598438069038</v>
      </c>
      <c r="G658" s="167">
        <f t="shared" si="132"/>
        <v>49231.795746028722</v>
      </c>
      <c r="H658" s="167">
        <f t="shared" si="133"/>
        <v>271298.03731060977</v>
      </c>
      <c r="I658" s="168">
        <f t="shared" si="134"/>
        <v>320529.83305663848</v>
      </c>
      <c r="J658" s="168">
        <f t="shared" si="136"/>
        <v>319326.38253595633</v>
      </c>
      <c r="K658" s="94"/>
      <c r="L658" s="265">
        <f t="shared" si="135"/>
        <v>122144.89994498144</v>
      </c>
      <c r="M658" s="265">
        <f>$G658*NonHospFrac+theModel!$H658*NonHospFrac</f>
        <v>198384.93311165701</v>
      </c>
      <c r="N658" s="266">
        <f t="shared" si="137"/>
        <v>320529.83305663848</v>
      </c>
      <c r="O658" s="158"/>
      <c r="P658" s="265">
        <f t="shared" si="138"/>
        <v>121686.29881560843</v>
      </c>
      <c r="Q658" s="265">
        <f t="shared" si="139"/>
        <v>198383.37286138383</v>
      </c>
      <c r="R658" s="266">
        <f t="shared" si="140"/>
        <v>320069.67167699226</v>
      </c>
    </row>
    <row r="659" spans="1:18" x14ac:dyDescent="0.25">
      <c r="A659" s="81">
        <v>628</v>
      </c>
      <c r="B659" s="93">
        <f t="shared" si="129"/>
        <v>3.2717575794081421E-6</v>
      </c>
      <c r="C659" s="178">
        <f t="shared" si="130"/>
        <v>3.2643770577816798E-6</v>
      </c>
      <c r="D659" s="165">
        <f t="shared" si="131"/>
        <v>2.2558277767625785E-3</v>
      </c>
      <c r="E659" s="166">
        <f t="shared" si="141"/>
        <v>24.291203963909563</v>
      </c>
      <c r="F659" s="167">
        <f t="shared" si="142"/>
        <v>1.4189156715836664</v>
      </c>
      <c r="G659" s="167">
        <f t="shared" si="132"/>
        <v>49310.190325242147</v>
      </c>
      <c r="H659" s="167">
        <f t="shared" si="133"/>
        <v>271298.07376904174</v>
      </c>
      <c r="I659" s="168">
        <f t="shared" si="134"/>
        <v>320608.26409428392</v>
      </c>
      <c r="J659" s="168">
        <f t="shared" si="136"/>
        <v>319402.831294948</v>
      </c>
      <c r="K659" s="94"/>
      <c r="L659" s="265">
        <f t="shared" si="135"/>
        <v>122174.7878064464</v>
      </c>
      <c r="M659" s="265">
        <f>$G659*NonHospFrac+theModel!$H659*NonHospFrac</f>
        <v>198433.47628783749</v>
      </c>
      <c r="N659" s="266">
        <f t="shared" si="137"/>
        <v>320608.26409428392</v>
      </c>
      <c r="O659" s="158"/>
      <c r="P659" s="265">
        <f t="shared" si="138"/>
        <v>121715.43128645806</v>
      </c>
      <c r="Q659" s="265">
        <f t="shared" si="139"/>
        <v>198431.91603755785</v>
      </c>
      <c r="R659" s="266">
        <f t="shared" si="140"/>
        <v>320147.34732401592</v>
      </c>
    </row>
    <row r="660" spans="1:18" x14ac:dyDescent="0.25">
      <c r="A660" s="81">
        <v>629</v>
      </c>
      <c r="B660" s="93">
        <f t="shared" si="129"/>
        <v>3.2106396452231368E-6</v>
      </c>
      <c r="C660" s="178">
        <f t="shared" si="130"/>
        <v>3.2033969951302672E-6</v>
      </c>
      <c r="D660" s="165">
        <f t="shared" si="131"/>
        <v>2.2558277767625785E-3</v>
      </c>
      <c r="E660" s="166">
        <f t="shared" si="141"/>
        <v>24.29120716730656</v>
      </c>
      <c r="F660" s="167">
        <f t="shared" si="142"/>
        <v>1.421171499360429</v>
      </c>
      <c r="G660" s="167">
        <f t="shared" si="132"/>
        <v>49388.584904455573</v>
      </c>
      <c r="H660" s="167">
        <f t="shared" si="133"/>
        <v>271298.10954641347</v>
      </c>
      <c r="I660" s="168">
        <f t="shared" si="134"/>
        <v>320686.69445086905</v>
      </c>
      <c r="J660" s="168">
        <f t="shared" si="136"/>
        <v>319479.27627391776</v>
      </c>
      <c r="K660" s="94"/>
      <c r="L660" s="265">
        <f t="shared" si="135"/>
        <v>122204.67540837845</v>
      </c>
      <c r="M660" s="265">
        <f>$G660*NonHospFrac+theModel!$H660*NonHospFrac</f>
        <v>198482.01904249057</v>
      </c>
      <c r="N660" s="266">
        <f t="shared" si="137"/>
        <v>320686.69445086899</v>
      </c>
      <c r="O660" s="158"/>
      <c r="P660" s="265">
        <f t="shared" si="138"/>
        <v>121744.56231684769</v>
      </c>
      <c r="Q660" s="265">
        <f t="shared" si="139"/>
        <v>198480.45879220459</v>
      </c>
      <c r="R660" s="266">
        <f t="shared" si="140"/>
        <v>320225.02110905229</v>
      </c>
    </row>
    <row r="661" spans="1:18" x14ac:dyDescent="0.25">
      <c r="A661" s="81">
        <v>630</v>
      </c>
      <c r="B661" s="93">
        <f t="shared" si="129"/>
        <v>3.1506634221179962E-6</v>
      </c>
      <c r="C661" s="178">
        <f t="shared" si="130"/>
        <v>3.1435560680551526E-6</v>
      </c>
      <c r="D661" s="165">
        <f t="shared" si="131"/>
        <v>2.2558277767625785E-3</v>
      </c>
      <c r="E661" s="166">
        <f t="shared" si="141"/>
        <v>24.291210310862628</v>
      </c>
      <c r="F661" s="167">
        <f t="shared" si="142"/>
        <v>1.4234273271371916</v>
      </c>
      <c r="G661" s="167">
        <f t="shared" si="132"/>
        <v>49466.979483668983</v>
      </c>
      <c r="H661" s="167">
        <f t="shared" si="133"/>
        <v>271298.14465544751</v>
      </c>
      <c r="I661" s="168">
        <f t="shared" si="134"/>
        <v>320765.12413911649</v>
      </c>
      <c r="J661" s="168">
        <f t="shared" si="136"/>
        <v>319555.71748544677</v>
      </c>
      <c r="K661" s="94"/>
      <c r="L661" s="265">
        <f t="shared" si="135"/>
        <v>122234.5627556258</v>
      </c>
      <c r="M661" s="265">
        <f>$G661*NonHospFrac+theModel!$H661*NonHospFrac</f>
        <v>198530.56138349068</v>
      </c>
      <c r="N661" s="266">
        <f t="shared" si="137"/>
        <v>320765.12413911649</v>
      </c>
      <c r="O661" s="158"/>
      <c r="P661" s="265">
        <f t="shared" si="138"/>
        <v>121773.69191157166</v>
      </c>
      <c r="Q661" s="265">
        <f t="shared" si="139"/>
        <v>198529.00113319847</v>
      </c>
      <c r="R661" s="266">
        <f t="shared" si="140"/>
        <v>320302.69304477016</v>
      </c>
    </row>
    <row r="662" spans="1:18" x14ac:dyDescent="0.25">
      <c r="A662" s="81">
        <v>631</v>
      </c>
      <c r="B662" s="93">
        <f t="shared" si="129"/>
        <v>3.0918075824054077E-6</v>
      </c>
      <c r="C662" s="178">
        <f t="shared" si="130"/>
        <v>3.0848329969806125E-6</v>
      </c>
      <c r="D662" s="165">
        <f t="shared" si="131"/>
        <v>2.2558277767625785E-3</v>
      </c>
      <c r="E662" s="166">
        <f t="shared" si="141"/>
        <v>24.291213395695625</v>
      </c>
      <c r="F662" s="167">
        <f t="shared" si="142"/>
        <v>1.4256831549139541</v>
      </c>
      <c r="G662" s="167">
        <f t="shared" si="132"/>
        <v>49545.374062882402</v>
      </c>
      <c r="H662" s="167">
        <f t="shared" si="133"/>
        <v>271298.1791086286</v>
      </c>
      <c r="I662" s="168">
        <f t="shared" si="134"/>
        <v>320843.55317151098</v>
      </c>
      <c r="J662" s="168">
        <f t="shared" si="136"/>
        <v>319632.15494188288</v>
      </c>
      <c r="K662" s="94"/>
      <c r="L662" s="265">
        <f t="shared" si="135"/>
        <v>122264.44985294605</v>
      </c>
      <c r="M662" s="265">
        <f>$G662*NonHospFrac+theModel!$H662*NonHospFrac</f>
        <v>198579.10331856491</v>
      </c>
      <c r="N662" s="266">
        <f t="shared" si="137"/>
        <v>320843.55317151098</v>
      </c>
      <c r="O662" s="158"/>
      <c r="P662" s="265">
        <f t="shared" si="138"/>
        <v>121802.8200753354</v>
      </c>
      <c r="Q662" s="265">
        <f t="shared" si="139"/>
        <v>198577.54306826659</v>
      </c>
      <c r="R662" s="266">
        <f t="shared" si="140"/>
        <v>320380.36314360198</v>
      </c>
    </row>
    <row r="663" spans="1:18" x14ac:dyDescent="0.25">
      <c r="A663" s="81">
        <v>632</v>
      </c>
      <c r="B663" s="93">
        <f t="shared" si="129"/>
        <v>3.0340511968090341E-6</v>
      </c>
      <c r="C663" s="178">
        <f t="shared" si="130"/>
        <v>3.0272068998431524E-6</v>
      </c>
      <c r="D663" s="165">
        <f t="shared" si="131"/>
        <v>2.2558277767625785E-3</v>
      </c>
      <c r="E663" s="166">
        <f t="shared" si="141"/>
        <v>24.291216422902526</v>
      </c>
      <c r="F663" s="167">
        <f t="shared" si="142"/>
        <v>1.4279389826907167</v>
      </c>
      <c r="G663" s="167">
        <f t="shared" si="132"/>
        <v>49623.768642095834</v>
      </c>
      <c r="H663" s="167">
        <f t="shared" si="133"/>
        <v>271298.2129182085</v>
      </c>
      <c r="I663" s="168">
        <f t="shared" si="134"/>
        <v>320921.98156030435</v>
      </c>
      <c r="J663" s="168">
        <f t="shared" si="136"/>
        <v>319708.58865534537</v>
      </c>
      <c r="K663" s="94"/>
      <c r="L663" s="265">
        <f t="shared" si="135"/>
        <v>122294.33670500801</v>
      </c>
      <c r="M663" s="265">
        <f>$G663*NonHospFrac+theModel!$H663*NonHospFrac</f>
        <v>198627.6448552963</v>
      </c>
      <c r="N663" s="266">
        <f t="shared" si="137"/>
        <v>320921.9815603043</v>
      </c>
      <c r="O663" s="158"/>
      <c r="P663" s="265">
        <f t="shared" si="138"/>
        <v>121831.94681275722</v>
      </c>
      <c r="Q663" s="265">
        <f t="shared" si="139"/>
        <v>198626.08460499198</v>
      </c>
      <c r="R663" s="266">
        <f t="shared" si="140"/>
        <v>320458.03141774918</v>
      </c>
    </row>
    <row r="664" spans="1:18" x14ac:dyDescent="0.25">
      <c r="A664" s="81">
        <v>633</v>
      </c>
      <c r="B664" s="93">
        <f t="shared" si="129"/>
        <v>2.9773737270210561E-6</v>
      </c>
      <c r="C664" s="178">
        <f t="shared" si="130"/>
        <v>2.9706572846658389E-6</v>
      </c>
      <c r="D664" s="165">
        <f t="shared" si="131"/>
        <v>2.2558277767625785E-3</v>
      </c>
      <c r="E664" s="166">
        <f t="shared" si="141"/>
        <v>24.29121939355981</v>
      </c>
      <c r="F664" s="167">
        <f t="shared" si="142"/>
        <v>1.4301948104674793</v>
      </c>
      <c r="G664" s="167">
        <f t="shared" si="132"/>
        <v>49702.163221309253</v>
      </c>
      <c r="H664" s="167">
        <f t="shared" si="133"/>
        <v>271298.24609620991</v>
      </c>
      <c r="I664" s="168">
        <f t="shared" si="134"/>
        <v>321000.40931751917</v>
      </c>
      <c r="J664" s="168">
        <f t="shared" si="136"/>
        <v>319785.01863772876</v>
      </c>
      <c r="K664" s="94"/>
      <c r="L664" s="265">
        <f t="shared" si="135"/>
        <v>122324.22331639318</v>
      </c>
      <c r="M664" s="265">
        <f>$G664*NonHospFrac+theModel!$H664*NonHospFrac</f>
        <v>198676.18600112596</v>
      </c>
      <c r="N664" s="266">
        <f t="shared" si="137"/>
        <v>321000.40931751917</v>
      </c>
      <c r="O664" s="158"/>
      <c r="P664" s="265">
        <f t="shared" si="138"/>
        <v>121861.07212836979</v>
      </c>
      <c r="Q664" s="265">
        <f t="shared" si="139"/>
        <v>198674.62575081576</v>
      </c>
      <c r="R664" s="266">
        <f t="shared" si="140"/>
        <v>320535.69787918555</v>
      </c>
    </row>
    <row r="665" spans="1:18" x14ac:dyDescent="0.25">
      <c r="A665" s="81">
        <v>634</v>
      </c>
      <c r="B665" s="93">
        <f t="shared" si="129"/>
        <v>2.9217550183986537E-6</v>
      </c>
      <c r="C665" s="178">
        <f t="shared" si="130"/>
        <v>2.9151640422712545E-6</v>
      </c>
      <c r="D665" s="165">
        <f t="shared" si="131"/>
        <v>2.2558277767625785E-3</v>
      </c>
      <c r="E665" s="166">
        <f t="shared" si="141"/>
        <v>24.291222308723853</v>
      </c>
      <c r="F665" s="167">
        <f t="shared" si="142"/>
        <v>1.4324506382442419</v>
      </c>
      <c r="G665" s="167">
        <f t="shared" si="132"/>
        <v>49780.557800522678</v>
      </c>
      <c r="H665" s="167">
        <f t="shared" si="133"/>
        <v>271298.27865443099</v>
      </c>
      <c r="I665" s="168">
        <f t="shared" si="134"/>
        <v>321078.83645495365</v>
      </c>
      <c r="J665" s="168">
        <f t="shared" si="136"/>
        <v>319861.44490070746</v>
      </c>
      <c r="K665" s="94"/>
      <c r="L665" s="265">
        <f t="shared" si="135"/>
        <v>122354.10969159749</v>
      </c>
      <c r="M665" s="265">
        <f>$G665*NonHospFrac+theModel!$H665*NonHospFrac</f>
        <v>198724.72676335616</v>
      </c>
      <c r="N665" s="266">
        <f t="shared" si="137"/>
        <v>321078.83645495365</v>
      </c>
      <c r="O665" s="158"/>
      <c r="P665" s="265">
        <f t="shared" si="138"/>
        <v>121890.19602662188</v>
      </c>
      <c r="Q665" s="265">
        <f t="shared" si="139"/>
        <v>198723.16651304017</v>
      </c>
      <c r="R665" s="266">
        <f t="shared" si="140"/>
        <v>320613.36253966205</v>
      </c>
    </row>
    <row r="666" spans="1:18" x14ac:dyDescent="0.25">
      <c r="A666" s="81">
        <v>635</v>
      </c>
      <c r="B666" s="93">
        <f t="shared" si="129"/>
        <v>2.8671752927970089E-6</v>
      </c>
      <c r="C666" s="178">
        <f t="shared" si="130"/>
        <v>2.8607074391306701E-6</v>
      </c>
      <c r="D666" s="165">
        <f t="shared" si="131"/>
        <v>2.2558277767625785E-3</v>
      </c>
      <c r="E666" s="166">
        <f t="shared" si="141"/>
        <v>24.291225169431293</v>
      </c>
      <c r="F666" s="167">
        <f t="shared" si="142"/>
        <v>1.4347064660210045</v>
      </c>
      <c r="G666" s="167">
        <f t="shared" si="132"/>
        <v>49858.952379736096</v>
      </c>
      <c r="H666" s="167">
        <f t="shared" si="133"/>
        <v>271298.31060444959</v>
      </c>
      <c r="I666" s="168">
        <f t="shared" si="134"/>
        <v>321157.26298418571</v>
      </c>
      <c r="J666" s="168">
        <f t="shared" si="136"/>
        <v>319937.86745573976</v>
      </c>
      <c r="K666" s="94"/>
      <c r="L666" s="265">
        <f t="shared" si="135"/>
        <v>122383.99583503295</v>
      </c>
      <c r="M666" s="265">
        <f>$G666*NonHospFrac+theModel!$H666*NonHospFrac</f>
        <v>198773.2671491527</v>
      </c>
      <c r="N666" s="266">
        <f t="shared" si="137"/>
        <v>321157.26298418565</v>
      </c>
      <c r="O666" s="158"/>
      <c r="P666" s="265">
        <f t="shared" si="138"/>
        <v>121919.31851187992</v>
      </c>
      <c r="Q666" s="265">
        <f t="shared" si="139"/>
        <v>198771.70689883103</v>
      </c>
      <c r="R666" s="266">
        <f t="shared" si="140"/>
        <v>320691.02541071095</v>
      </c>
    </row>
    <row r="667" spans="1:18" x14ac:dyDescent="0.25">
      <c r="A667" s="81">
        <v>636</v>
      </c>
      <c r="B667" s="93">
        <f t="shared" si="129"/>
        <v>2.813615141536131E-6</v>
      </c>
      <c r="C667" s="178">
        <f t="shared" si="130"/>
        <v>2.8072681103467341E-6</v>
      </c>
      <c r="D667" s="165">
        <f t="shared" si="131"/>
        <v>2.2558277767625785E-3</v>
      </c>
      <c r="E667" s="166">
        <f t="shared" si="141"/>
        <v>24.291227976699403</v>
      </c>
      <c r="F667" s="167">
        <f t="shared" si="142"/>
        <v>1.4369622937977671</v>
      </c>
      <c r="G667" s="167">
        <f t="shared" si="132"/>
        <v>49937.346958949522</v>
      </c>
      <c r="H667" s="167">
        <f t="shared" si="133"/>
        <v>271298.34195762716</v>
      </c>
      <c r="I667" s="168">
        <f t="shared" si="134"/>
        <v>321235.68891657668</v>
      </c>
      <c r="J667" s="168">
        <f t="shared" si="136"/>
        <v>320014.28631407151</v>
      </c>
      <c r="K667" s="94"/>
      <c r="L667" s="265">
        <f t="shared" si="135"/>
        <v>122413.88175102911</v>
      </c>
      <c r="M667" s="265">
        <f>$G667*NonHospFrac+theModel!$H667*NonHospFrac</f>
        <v>198821.80716554754</v>
      </c>
      <c r="N667" s="266">
        <f t="shared" si="137"/>
        <v>321235.68891657668</v>
      </c>
      <c r="O667" s="158"/>
      <c r="P667" s="265">
        <f t="shared" si="138"/>
        <v>121948.43958842944</v>
      </c>
      <c r="Q667" s="265">
        <f t="shared" si="139"/>
        <v>198820.24691522031</v>
      </c>
      <c r="R667" s="266">
        <f t="shared" si="140"/>
        <v>320768.68650364975</v>
      </c>
    </row>
    <row r="668" spans="1:18" x14ac:dyDescent="0.25">
      <c r="A668" s="81">
        <v>637</v>
      </c>
      <c r="B668" s="93">
        <f t="shared" si="129"/>
        <v>2.7610555184990696E-6</v>
      </c>
      <c r="C668" s="178">
        <f t="shared" si="130"/>
        <v>2.7548270527672557E-6</v>
      </c>
      <c r="D668" s="165">
        <f t="shared" si="131"/>
        <v>2.2558277767625785E-3</v>
      </c>
      <c r="E668" s="166">
        <f t="shared" si="141"/>
        <v>24.291230731526458</v>
      </c>
      <c r="F668" s="167">
        <f t="shared" si="142"/>
        <v>1.4392181215745297</v>
      </c>
      <c r="G668" s="167">
        <f t="shared" si="132"/>
        <v>50015.74153816294</v>
      </c>
      <c r="H668" s="167">
        <f t="shared" si="133"/>
        <v>271298.37272511295</v>
      </c>
      <c r="I668" s="168">
        <f t="shared" si="134"/>
        <v>321314.11426327587</v>
      </c>
      <c r="J668" s="168">
        <f t="shared" si="136"/>
        <v>320090.70148674061</v>
      </c>
      <c r="K668" s="94"/>
      <c r="L668" s="265">
        <f t="shared" si="135"/>
        <v>122443.7674438346</v>
      </c>
      <c r="M668" s="265">
        <f>$G668*NonHospFrac+theModel!$H668*NonHospFrac</f>
        <v>198870.34681944124</v>
      </c>
      <c r="N668" s="266">
        <f t="shared" si="137"/>
        <v>321314.11426327587</v>
      </c>
      <c r="O668" s="158"/>
      <c r="P668" s="265">
        <f t="shared" si="138"/>
        <v>121977.55926047663</v>
      </c>
      <c r="Q668" s="265">
        <f t="shared" si="139"/>
        <v>198868.78656910855</v>
      </c>
      <c r="R668" s="266">
        <f t="shared" si="140"/>
        <v>320846.34582958516</v>
      </c>
    </row>
    <row r="669" spans="1:18" x14ac:dyDescent="0.25">
      <c r="A669" s="81">
        <v>638</v>
      </c>
      <c r="B669" s="93">
        <f t="shared" si="129"/>
        <v>2.7094777333591027E-6</v>
      </c>
      <c r="C669" s="178">
        <f t="shared" si="130"/>
        <v>2.7033656182276713E-6</v>
      </c>
      <c r="D669" s="165">
        <f t="shared" si="131"/>
        <v>2.2558277767625785E-3</v>
      </c>
      <c r="E669" s="166">
        <f t="shared" si="141"/>
        <v>24.291233434892074</v>
      </c>
      <c r="F669" s="167">
        <f t="shared" si="142"/>
        <v>1.4414739493512922</v>
      </c>
      <c r="G669" s="167">
        <f t="shared" si="132"/>
        <v>50094.136117376358</v>
      </c>
      <c r="H669" s="167">
        <f t="shared" si="133"/>
        <v>271298.40291784797</v>
      </c>
      <c r="I669" s="168">
        <f t="shared" si="134"/>
        <v>321392.53903522436</v>
      </c>
      <c r="J669" s="168">
        <f t="shared" si="136"/>
        <v>320167.1129845808</v>
      </c>
      <c r="K669" s="94"/>
      <c r="L669" s="265">
        <f t="shared" si="135"/>
        <v>122473.65291761875</v>
      </c>
      <c r="M669" s="265">
        <f>$G669*NonHospFrac+theModel!$H669*NonHospFrac</f>
        <v>198918.88611760558</v>
      </c>
      <c r="N669" s="266">
        <f t="shared" si="137"/>
        <v>321392.53903522436</v>
      </c>
      <c r="O669" s="158"/>
      <c r="P669" s="265">
        <f t="shared" si="138"/>
        <v>122006.6775321499</v>
      </c>
      <c r="Q669" s="265">
        <f t="shared" si="139"/>
        <v>198917.32586726753</v>
      </c>
      <c r="R669" s="266">
        <f t="shared" si="140"/>
        <v>320924.00339941744</v>
      </c>
    </row>
    <row r="670" spans="1:18" x14ac:dyDescent="0.25">
      <c r="A670" s="81">
        <v>639</v>
      </c>
      <c r="B670" s="93">
        <f t="shared" si="129"/>
        <v>2.6588634449333935E-6</v>
      </c>
      <c r="C670" s="178">
        <f t="shared" si="130"/>
        <v>2.652865506919694E-6</v>
      </c>
      <c r="D670" s="165">
        <f t="shared" si="131"/>
        <v>2.2558277767625785E-3</v>
      </c>
      <c r="E670" s="166">
        <f t="shared" si="141"/>
        <v>24.291236087757582</v>
      </c>
      <c r="F670" s="167">
        <f t="shared" si="142"/>
        <v>1.4437297771280548</v>
      </c>
      <c r="G670" s="167">
        <f t="shared" si="132"/>
        <v>50172.530696589783</v>
      </c>
      <c r="H670" s="167">
        <f t="shared" si="133"/>
        <v>271298.43254656886</v>
      </c>
      <c r="I670" s="168">
        <f t="shared" si="134"/>
        <v>321470.96324315865</v>
      </c>
      <c r="J670" s="168">
        <f t="shared" si="136"/>
        <v>320243.52081822517</v>
      </c>
      <c r="K670" s="94"/>
      <c r="L670" s="265">
        <f t="shared" si="135"/>
        <v>122503.53817647297</v>
      </c>
      <c r="M670" s="265">
        <f>$G670*NonHospFrac+theModel!$H670*NonHospFrac</f>
        <v>198967.42506668565</v>
      </c>
      <c r="N670" s="266">
        <f t="shared" si="137"/>
        <v>321470.96324315865</v>
      </c>
      <c r="O670" s="158"/>
      <c r="P670" s="265">
        <f t="shared" si="138"/>
        <v>122035.79440750126</v>
      </c>
      <c r="Q670" s="265">
        <f t="shared" si="139"/>
        <v>198965.86481634233</v>
      </c>
      <c r="R670" s="266">
        <f t="shared" si="140"/>
        <v>321001.6592238436</v>
      </c>
    </row>
    <row r="671" spans="1:18" x14ac:dyDescent="0.25">
      <c r="A671" s="81">
        <v>640</v>
      </c>
      <c r="B671" s="93">
        <f t="shared" ref="B671:B734" si="143">Constant*EXP(PowerTerm*(A671)/7)</f>
        <v>2.6091946546608105E-6</v>
      </c>
      <c r="C671" s="178">
        <f t="shared" ref="C671:C734" si="144">(1-theFloor)*B671</f>
        <v>2.603308760883846E-6</v>
      </c>
      <c r="D671" s="165">
        <f t="shared" ref="D671:D734" si="145">theFloor</f>
        <v>2.2558277767625785E-3</v>
      </c>
      <c r="E671" s="166">
        <f t="shared" si="141"/>
        <v>24.291238691066344</v>
      </c>
      <c r="F671" s="167">
        <f t="shared" si="142"/>
        <v>1.4459856049048174</v>
      </c>
      <c r="G671" s="167">
        <f t="shared" ref="G671:G734" si="146">$B$22*F671*totInfected/365.25</f>
        <v>50250.925275803202</v>
      </c>
      <c r="H671" s="167">
        <f t="shared" ref="H671:H734" si="147">lostQALYs_Injured*E671*totInfected/365.25</f>
        <v>271298.46162181167</v>
      </c>
      <c r="I671" s="168">
        <f t="shared" ref="I671:I734" si="148">H671+G671</f>
        <v>321549.38689761487</v>
      </c>
      <c r="J671" s="168">
        <f t="shared" si="136"/>
        <v>320319.92499811028</v>
      </c>
      <c r="K671" s="94"/>
      <c r="L671" s="265">
        <f t="shared" ref="L671:L734" si="149">$G671*HospFrac+$H671*HospFrac</f>
        <v>122533.42322441228</v>
      </c>
      <c r="M671" s="265">
        <f>$G671*NonHospFrac+theModel!$H671*NonHospFrac</f>
        <v>199015.96367320258</v>
      </c>
      <c r="N671" s="266">
        <f t="shared" si="137"/>
        <v>321549.38689761487</v>
      </c>
      <c r="O671" s="158"/>
      <c r="P671" s="265">
        <f t="shared" si="138"/>
        <v>122064.9098905078</v>
      </c>
      <c r="Q671" s="265">
        <f t="shared" si="139"/>
        <v>199014.40342285411</v>
      </c>
      <c r="R671" s="266">
        <f t="shared" si="140"/>
        <v>321079.3133133619</v>
      </c>
    </row>
    <row r="672" spans="1:18" x14ac:dyDescent="0.25">
      <c r="A672" s="81">
        <v>641</v>
      </c>
      <c r="B672" s="93">
        <f t="shared" si="143"/>
        <v>2.5604537002016252E-6</v>
      </c>
      <c r="C672" s="178">
        <f t="shared" si="144"/>
        <v>2.5546777576235958E-6</v>
      </c>
      <c r="D672" s="165">
        <f t="shared" si="145"/>
        <v>2.2558277767625785E-3</v>
      </c>
      <c r="E672" s="166">
        <f t="shared" si="141"/>
        <v>24.2912412457441</v>
      </c>
      <c r="F672" s="167">
        <f t="shared" si="142"/>
        <v>1.44824143268158</v>
      </c>
      <c r="G672" s="167">
        <f t="shared" si="146"/>
        <v>50329.319855016627</v>
      </c>
      <c r="H672" s="167">
        <f t="shared" si="147"/>
        <v>271298.49015391548</v>
      </c>
      <c r="I672" s="168">
        <f t="shared" si="148"/>
        <v>321627.81000893214</v>
      </c>
      <c r="J672" s="168">
        <f t="shared" ref="J672:J735" si="150">J671+(I672-I671)/(1+discountDaily)^A672</f>
        <v>320396.32553447946</v>
      </c>
      <c r="K672" s="94"/>
      <c r="L672" s="265">
        <f t="shared" si="149"/>
        <v>122563.30806537661</v>
      </c>
      <c r="M672" s="265">
        <f>$G672*NonHospFrac+theModel!$H672*NonHospFrac</f>
        <v>199064.50194355549</v>
      </c>
      <c r="N672" s="266">
        <f t="shared" ref="N672:N735" si="151">L672+M672</f>
        <v>321627.81000893208</v>
      </c>
      <c r="O672" s="158"/>
      <c r="P672" s="265">
        <f t="shared" ref="P672:P735" si="152">P671+(L672-L671)/(1+discountDaily)^A672</f>
        <v>122094.02398507293</v>
      </c>
      <c r="Q672" s="265">
        <f t="shared" ref="Q672:Q735" si="153">Q671+(M672-M671)/(1+discountDaily)^B672</f>
        <v>199062.94169320195</v>
      </c>
      <c r="R672" s="266">
        <f t="shared" ref="R672:R735" si="154">P672+Q672</f>
        <v>321156.96567827486</v>
      </c>
    </row>
    <row r="673" spans="1:18" x14ac:dyDescent="0.25">
      <c r="A673" s="81">
        <v>642</v>
      </c>
      <c r="B673" s="93">
        <f t="shared" si="143"/>
        <v>2.5126232491567251E-6</v>
      </c>
      <c r="C673" s="178">
        <f t="shared" si="144"/>
        <v>2.5069552038387381E-6</v>
      </c>
      <c r="D673" s="165">
        <f t="shared" si="145"/>
        <v>2.2558277767625785E-3</v>
      </c>
      <c r="E673" s="166">
        <f t="shared" ref="E673:E736" si="155">C673+E672</f>
        <v>24.291243752699305</v>
      </c>
      <c r="F673" s="167">
        <f t="shared" ref="F673:F736" si="156">D673+F672</f>
        <v>1.4504972604583426</v>
      </c>
      <c r="G673" s="167">
        <f t="shared" si="146"/>
        <v>50407.714434230045</v>
      </c>
      <c r="H673" s="167">
        <f t="shared" si="147"/>
        <v>271298.51815302658</v>
      </c>
      <c r="I673" s="168">
        <f t="shared" si="148"/>
        <v>321706.23258725664</v>
      </c>
      <c r="J673" s="168">
        <f t="shared" si="150"/>
        <v>320472.72243738698</v>
      </c>
      <c r="K673" s="94"/>
      <c r="L673" s="265">
        <f t="shared" si="149"/>
        <v>122593.1927032324</v>
      </c>
      <c r="M673" s="265">
        <f>$G673*NonHospFrac+theModel!$H673*NonHospFrac</f>
        <v>199113.03988402421</v>
      </c>
      <c r="N673" s="266">
        <f t="shared" si="151"/>
        <v>321706.23258725659</v>
      </c>
      <c r="O673" s="158"/>
      <c r="P673" s="265">
        <f t="shared" si="152"/>
        <v>122123.13669502806</v>
      </c>
      <c r="Q673" s="265">
        <f t="shared" si="153"/>
        <v>199111.4796336657</v>
      </c>
      <c r="R673" s="266">
        <f t="shared" si="154"/>
        <v>321234.61632869375</v>
      </c>
    </row>
    <row r="674" spans="1:18" x14ac:dyDescent="0.25">
      <c r="A674" s="81">
        <v>643</v>
      </c>
      <c r="B674" s="93">
        <f t="shared" si="143"/>
        <v>2.4656862929041609E-6</v>
      </c>
      <c r="C674" s="178">
        <f t="shared" si="144"/>
        <v>2.4601241292758449E-6</v>
      </c>
      <c r="D674" s="165">
        <f t="shared" si="145"/>
        <v>2.2558277767625785E-3</v>
      </c>
      <c r="E674" s="166">
        <f t="shared" si="155"/>
        <v>24.291246212823435</v>
      </c>
      <c r="F674" s="167">
        <f t="shared" si="156"/>
        <v>1.4527530882351052</v>
      </c>
      <c r="G674" s="167">
        <f t="shared" si="146"/>
        <v>50486.109013443471</v>
      </c>
      <c r="H674" s="167">
        <f t="shared" si="147"/>
        <v>271298.5456291014</v>
      </c>
      <c r="I674" s="168">
        <f t="shared" si="148"/>
        <v>321784.65464254486</v>
      </c>
      <c r="J674" s="168">
        <f t="shared" si="150"/>
        <v>320549.11571670097</v>
      </c>
      <c r="K674" s="94"/>
      <c r="L674" s="265">
        <f t="shared" si="149"/>
        <v>122623.07714177379</v>
      </c>
      <c r="M674" s="265">
        <f>$G674*NonHospFrac+theModel!$H674*NonHospFrac</f>
        <v>199161.57750077109</v>
      </c>
      <c r="N674" s="266">
        <f t="shared" si="151"/>
        <v>321784.65464254486</v>
      </c>
      <c r="O674" s="158"/>
      <c r="P674" s="265">
        <f t="shared" si="152"/>
        <v>122152.24802413367</v>
      </c>
      <c r="Q674" s="265">
        <f t="shared" si="153"/>
        <v>199160.01725040769</v>
      </c>
      <c r="R674" s="266">
        <f t="shared" si="154"/>
        <v>321312.26527454134</v>
      </c>
    </row>
    <row r="675" spans="1:18" x14ac:dyDescent="0.25">
      <c r="A675" s="81">
        <v>644</v>
      </c>
      <c r="B675" s="93">
        <f t="shared" si="143"/>
        <v>2.4196261405508662E-6</v>
      </c>
      <c r="C675" s="178">
        <f t="shared" si="144"/>
        <v>2.4141678806936307E-6</v>
      </c>
      <c r="D675" s="165">
        <f t="shared" si="145"/>
        <v>2.2558277767625785E-3</v>
      </c>
      <c r="E675" s="166">
        <f t="shared" si="155"/>
        <v>24.291248626991315</v>
      </c>
      <c r="F675" s="167">
        <f t="shared" si="156"/>
        <v>1.4550089160118678</v>
      </c>
      <c r="G675" s="167">
        <f t="shared" si="146"/>
        <v>50564.503592656889</v>
      </c>
      <c r="H675" s="167">
        <f t="shared" si="147"/>
        <v>271298.57259191055</v>
      </c>
      <c r="I675" s="168">
        <f t="shared" si="148"/>
        <v>321863.07618456741</v>
      </c>
      <c r="J675" s="168">
        <f t="shared" si="150"/>
        <v>320625.5053821074</v>
      </c>
      <c r="K675" s="94"/>
      <c r="L675" s="265">
        <f t="shared" si="149"/>
        <v>122652.96138472405</v>
      </c>
      <c r="M675" s="265">
        <f>$G675*NonHospFrac+theModel!$H675*NonHospFrac</f>
        <v>199210.11479984334</v>
      </c>
      <c r="N675" s="266">
        <f t="shared" si="151"/>
        <v>321863.07618456741</v>
      </c>
      <c r="O675" s="158"/>
      <c r="P675" s="265">
        <f t="shared" si="152"/>
        <v>122181.35797608079</v>
      </c>
      <c r="Q675" s="265">
        <f t="shared" si="153"/>
        <v>199208.55454947517</v>
      </c>
      <c r="R675" s="266">
        <f t="shared" si="154"/>
        <v>321389.91252555593</v>
      </c>
    </row>
    <row r="676" spans="1:18" x14ac:dyDescent="0.25">
      <c r="A676" s="81">
        <v>645</v>
      </c>
      <c r="B676" s="93">
        <f t="shared" si="143"/>
        <v>2.3744264129973213E-6</v>
      </c>
      <c r="C676" s="178">
        <f t="shared" si="144"/>
        <v>2.3690701159410032E-6</v>
      </c>
      <c r="D676" s="165">
        <f t="shared" si="145"/>
        <v>2.2558277767625785E-3</v>
      </c>
      <c r="E676" s="166">
        <f t="shared" si="155"/>
        <v>24.291250996061432</v>
      </c>
      <c r="F676" s="167">
        <f t="shared" si="156"/>
        <v>1.4572647437886304</v>
      </c>
      <c r="G676" s="167">
        <f t="shared" si="146"/>
        <v>50642.898171870307</v>
      </c>
      <c r="H676" s="167">
        <f t="shared" si="147"/>
        <v>271298.59905104199</v>
      </c>
      <c r="I676" s="168">
        <f t="shared" si="148"/>
        <v>321941.49722291232</v>
      </c>
      <c r="J676" s="168">
        <f t="shared" si="150"/>
        <v>320701.89144311316</v>
      </c>
      <c r="K676" s="94"/>
      <c r="L676" s="265">
        <f t="shared" si="149"/>
        <v>122682.84543573693</v>
      </c>
      <c r="M676" s="265">
        <f>$G676*NonHospFrac+theModel!$H676*NonHospFrac</f>
        <v>199258.65178717533</v>
      </c>
      <c r="N676" s="266">
        <f t="shared" si="151"/>
        <v>321941.49722291226</v>
      </c>
      <c r="O676" s="158"/>
      <c r="P676" s="265">
        <f t="shared" si="152"/>
        <v>122210.46655449223</v>
      </c>
      <c r="Q676" s="265">
        <f t="shared" si="153"/>
        <v>199257.09153680247</v>
      </c>
      <c r="R676" s="266">
        <f t="shared" si="154"/>
        <v>321467.55809129472</v>
      </c>
    </row>
    <row r="677" spans="1:18" x14ac:dyDescent="0.25">
      <c r="A677" s="81">
        <v>646</v>
      </c>
      <c r="B677" s="93">
        <f t="shared" si="143"/>
        <v>2.3300710371130969E-6</v>
      </c>
      <c r="C677" s="178">
        <f t="shared" si="144"/>
        <v>2.3248147981457471E-6</v>
      </c>
      <c r="D677" s="165">
        <f t="shared" si="145"/>
        <v>2.2558277767625785E-3</v>
      </c>
      <c r="E677" s="166">
        <f t="shared" si="155"/>
        <v>24.29125332087623</v>
      </c>
      <c r="F677" s="167">
        <f t="shared" si="156"/>
        <v>1.4595205715653929</v>
      </c>
      <c r="G677" s="167">
        <f t="shared" si="146"/>
        <v>50721.292751083733</v>
      </c>
      <c r="H677" s="167">
        <f t="shared" si="147"/>
        <v>271298.62501590472</v>
      </c>
      <c r="I677" s="168">
        <f t="shared" si="148"/>
        <v>322019.91776698845</v>
      </c>
      <c r="J677" s="168">
        <f t="shared" si="150"/>
        <v>320778.27390904952</v>
      </c>
      <c r="K677" s="94"/>
      <c r="L677" s="265">
        <f t="shared" si="149"/>
        <v>122712.72929839793</v>
      </c>
      <c r="M677" s="265">
        <f>$G677*NonHospFrac+theModel!$H677*NonHospFrac</f>
        <v>199307.1884685905</v>
      </c>
      <c r="N677" s="266">
        <f t="shared" si="151"/>
        <v>322019.91776698839</v>
      </c>
      <c r="O677" s="158"/>
      <c r="P677" s="265">
        <f t="shared" si="152"/>
        <v>122239.57376292392</v>
      </c>
      <c r="Q677" s="265">
        <f t="shared" si="153"/>
        <v>199305.62821821304</v>
      </c>
      <c r="R677" s="266">
        <f t="shared" si="154"/>
        <v>321545.20198113692</v>
      </c>
    </row>
    <row r="678" spans="1:18" x14ac:dyDescent="0.25">
      <c r="A678" s="81">
        <v>647</v>
      </c>
      <c r="B678" s="93">
        <f t="shared" si="143"/>
        <v>2.2865442400212334E-6</v>
      </c>
      <c r="C678" s="178">
        <f t="shared" si="144"/>
        <v>2.281386190011797E-6</v>
      </c>
      <c r="D678" s="165">
        <f t="shared" si="145"/>
        <v>2.2558277767625785E-3</v>
      </c>
      <c r="E678" s="166">
        <f t="shared" si="155"/>
        <v>24.291255602262421</v>
      </c>
      <c r="F678" s="167">
        <f t="shared" si="156"/>
        <v>1.4617763993421555</v>
      </c>
      <c r="G678" s="167">
        <f t="shared" si="146"/>
        <v>50799.687330297151</v>
      </c>
      <c r="H678" s="167">
        <f t="shared" si="147"/>
        <v>271298.65049573191</v>
      </c>
      <c r="I678" s="168">
        <f t="shared" si="148"/>
        <v>322098.33782602905</v>
      </c>
      <c r="J678" s="168">
        <f t="shared" si="150"/>
        <v>320854.65278907551</v>
      </c>
      <c r="K678" s="94"/>
      <c r="L678" s="265">
        <f t="shared" si="149"/>
        <v>122742.61297622552</v>
      </c>
      <c r="M678" s="265">
        <f>$G678*NonHospFrac+theModel!$H678*NonHospFrac</f>
        <v>199355.72484980352</v>
      </c>
      <c r="N678" s="266">
        <f t="shared" si="151"/>
        <v>322098.33782602905</v>
      </c>
      <c r="O678" s="158"/>
      <c r="P678" s="265">
        <f t="shared" si="152"/>
        <v>122268.67960486606</v>
      </c>
      <c r="Q678" s="265">
        <f t="shared" si="153"/>
        <v>199354.16459942155</v>
      </c>
      <c r="R678" s="266">
        <f t="shared" si="154"/>
        <v>321622.84420428763</v>
      </c>
    </row>
    <row r="679" spans="1:18" x14ac:dyDescent="0.25">
      <c r="A679" s="81">
        <v>648</v>
      </c>
      <c r="B679" s="93">
        <f t="shared" si="143"/>
        <v>2.2438305434893605E-6</v>
      </c>
      <c r="C679" s="178">
        <f t="shared" si="144"/>
        <v>2.2387688482230091E-6</v>
      </c>
      <c r="D679" s="165">
        <f t="shared" si="145"/>
        <v>2.2558277767625785E-3</v>
      </c>
      <c r="E679" s="166">
        <f t="shared" si="155"/>
        <v>24.291257841031268</v>
      </c>
      <c r="F679" s="167">
        <f t="shared" si="156"/>
        <v>1.4640322271189181</v>
      </c>
      <c r="G679" s="167">
        <f t="shared" si="146"/>
        <v>50878.081909510576</v>
      </c>
      <c r="H679" s="167">
        <f t="shared" si="147"/>
        <v>271298.67549958418</v>
      </c>
      <c r="I679" s="168">
        <f t="shared" si="148"/>
        <v>322176.75740909477</v>
      </c>
      <c r="J679" s="168">
        <f t="shared" si="150"/>
        <v>320931.02809218108</v>
      </c>
      <c r="K679" s="94"/>
      <c r="L679" s="265">
        <f t="shared" si="149"/>
        <v>122772.49647267246</v>
      </c>
      <c r="M679" s="265">
        <f>$G679*NonHospFrac+theModel!$H679*NonHospFrac</f>
        <v>199404.26093642227</v>
      </c>
      <c r="N679" s="266">
        <f t="shared" si="151"/>
        <v>322176.75740909472</v>
      </c>
      <c r="O679" s="158"/>
      <c r="P679" s="265">
        <f t="shared" si="152"/>
        <v>122297.78408374447</v>
      </c>
      <c r="Q679" s="265">
        <f t="shared" si="153"/>
        <v>199402.70068603585</v>
      </c>
      <c r="R679" s="266">
        <f t="shared" si="154"/>
        <v>321700.48476978031</v>
      </c>
    </row>
    <row r="680" spans="1:18" x14ac:dyDescent="0.25">
      <c r="A680" s="81">
        <v>649</v>
      </c>
      <c r="B680" s="93">
        <f t="shared" si="143"/>
        <v>2.2019147584255735E-6</v>
      </c>
      <c r="C680" s="178">
        <f t="shared" si="144"/>
        <v>2.1969476179514534E-6</v>
      </c>
      <c r="D680" s="165">
        <f t="shared" si="145"/>
        <v>2.2558277767625785E-3</v>
      </c>
      <c r="E680" s="166">
        <f t="shared" si="155"/>
        <v>24.291260037978887</v>
      </c>
      <c r="F680" s="167">
        <f t="shared" si="156"/>
        <v>1.4662880548956807</v>
      </c>
      <c r="G680" s="167">
        <f t="shared" si="146"/>
        <v>50956.476488724002</v>
      </c>
      <c r="H680" s="167">
        <f t="shared" si="147"/>
        <v>271298.70003635308</v>
      </c>
      <c r="I680" s="168">
        <f t="shared" si="148"/>
        <v>322255.17652507708</v>
      </c>
      <c r="J680" s="168">
        <f t="shared" si="150"/>
        <v>321007.39982719021</v>
      </c>
      <c r="K680" s="94"/>
      <c r="L680" s="265">
        <f t="shared" si="149"/>
        <v>122802.37979112708</v>
      </c>
      <c r="M680" s="265">
        <f>$G680*NonHospFrac+theModel!$H680*NonHospFrac</f>
        <v>199452.79673395</v>
      </c>
      <c r="N680" s="266">
        <f t="shared" si="151"/>
        <v>322255.17652507708</v>
      </c>
      <c r="O680" s="158"/>
      <c r="P680" s="265">
        <f t="shared" si="152"/>
        <v>122326.88720292176</v>
      </c>
      <c r="Q680" s="265">
        <f t="shared" si="153"/>
        <v>199451.23648355922</v>
      </c>
      <c r="R680" s="266">
        <f t="shared" si="154"/>
        <v>321778.12368648098</v>
      </c>
    </row>
    <row r="681" spans="1:18" x14ac:dyDescent="0.25">
      <c r="A681" s="81">
        <v>650</v>
      </c>
      <c r="B681" s="93">
        <f t="shared" si="143"/>
        <v>2.1607819794772083E-6</v>
      </c>
      <c r="C681" s="178">
        <f t="shared" si="144"/>
        <v>2.1559076274683756E-6</v>
      </c>
      <c r="D681" s="165">
        <f t="shared" si="145"/>
        <v>2.2558277767625785E-3</v>
      </c>
      <c r="E681" s="166">
        <f t="shared" si="155"/>
        <v>24.291262193886514</v>
      </c>
      <c r="F681" s="167">
        <f t="shared" si="156"/>
        <v>1.4685438826724433</v>
      </c>
      <c r="G681" s="167">
        <f t="shared" si="146"/>
        <v>51034.871067937427</v>
      </c>
      <c r="H681" s="167">
        <f t="shared" si="147"/>
        <v>271298.72411476384</v>
      </c>
      <c r="I681" s="168">
        <f t="shared" si="148"/>
        <v>322333.59518270125</v>
      </c>
      <c r="J681" s="168">
        <f t="shared" si="150"/>
        <v>321083.76800276403</v>
      </c>
      <c r="K681" s="94"/>
      <c r="L681" s="265">
        <f t="shared" si="149"/>
        <v>122832.2629349143</v>
      </c>
      <c r="M681" s="265">
        <f>$G681*NonHospFrac+theModel!$H681*NonHospFrac</f>
        <v>199501.33224778695</v>
      </c>
      <c r="N681" s="266">
        <f t="shared" si="151"/>
        <v>322333.59518270125</v>
      </c>
      <c r="O681" s="158"/>
      <c r="P681" s="265">
        <f t="shared" si="152"/>
        <v>122355.98896569839</v>
      </c>
      <c r="Q681" s="265">
        <f t="shared" si="153"/>
        <v>199499.77199739189</v>
      </c>
      <c r="R681" s="266">
        <f t="shared" si="154"/>
        <v>321855.76096309029</v>
      </c>
    </row>
    <row r="682" spans="1:18" x14ac:dyDescent="0.25">
      <c r="A682" s="81">
        <v>651</v>
      </c>
      <c r="B682" s="93">
        <f t="shared" si="143"/>
        <v>2.1204175797304139E-6</v>
      </c>
      <c r="C682" s="178">
        <f t="shared" si="144"/>
        <v>2.1156342828557224E-6</v>
      </c>
      <c r="D682" s="165">
        <f t="shared" si="145"/>
        <v>2.2558277767625785E-3</v>
      </c>
      <c r="E682" s="166">
        <f t="shared" si="155"/>
        <v>24.291264309520795</v>
      </c>
      <c r="F682" s="167">
        <f t="shared" si="156"/>
        <v>1.4707997104492059</v>
      </c>
      <c r="G682" s="167">
        <f t="shared" si="146"/>
        <v>51113.265647150838</v>
      </c>
      <c r="H682" s="167">
        <f t="shared" si="147"/>
        <v>271298.74774337874</v>
      </c>
      <c r="I682" s="168">
        <f t="shared" si="148"/>
        <v>322412.01339052955</v>
      </c>
      <c r="J682" s="168">
        <f t="shared" si="150"/>
        <v>321160.13262740389</v>
      </c>
      <c r="K682" s="94"/>
      <c r="L682" s="265">
        <f t="shared" si="149"/>
        <v>122862.14590729696</v>
      </c>
      <c r="M682" s="265">
        <f>$G682*NonHospFrac+theModel!$H682*NonHospFrac</f>
        <v>199549.86748323258</v>
      </c>
      <c r="N682" s="266">
        <f t="shared" si="151"/>
        <v>322412.01339052955</v>
      </c>
      <c r="O682" s="158"/>
      <c r="P682" s="265">
        <f t="shared" si="152"/>
        <v>122385.089375314</v>
      </c>
      <c r="Q682" s="265">
        <f t="shared" si="153"/>
        <v>199548.30723283332</v>
      </c>
      <c r="R682" s="266">
        <f t="shared" si="154"/>
        <v>321933.3966081473</v>
      </c>
    </row>
    <row r="683" spans="1:18" x14ac:dyDescent="0.25">
      <c r="A683" s="81">
        <v>652</v>
      </c>
      <c r="B683" s="93">
        <f t="shared" si="143"/>
        <v>2.0808072055088206E-6</v>
      </c>
      <c r="C683" s="178">
        <f t="shared" si="144"/>
        <v>2.0761132628165461E-6</v>
      </c>
      <c r="D683" s="165">
        <f t="shared" si="145"/>
        <v>2.2558277767625785E-3</v>
      </c>
      <c r="E683" s="166">
        <f t="shared" si="155"/>
        <v>24.291266385634056</v>
      </c>
      <c r="F683" s="167">
        <f t="shared" si="156"/>
        <v>1.4730555382259685</v>
      </c>
      <c r="G683" s="167">
        <f t="shared" si="146"/>
        <v>51191.660226364256</v>
      </c>
      <c r="H683" s="167">
        <f t="shared" si="147"/>
        <v>271298.77093060029</v>
      </c>
      <c r="I683" s="168">
        <f t="shared" si="148"/>
        <v>322490.43115696457</v>
      </c>
      <c r="J683" s="168">
        <f t="shared" si="150"/>
        <v>321236.49370945455</v>
      </c>
      <c r="K683" s="94"/>
      <c r="L683" s="265">
        <f t="shared" si="149"/>
        <v>122892.02871147705</v>
      </c>
      <c r="M683" s="265">
        <f>$G683*NonHospFrac+theModel!$H683*NonHospFrac</f>
        <v>199598.40244548747</v>
      </c>
      <c r="N683" s="266">
        <f t="shared" si="151"/>
        <v>322490.43115696451</v>
      </c>
      <c r="O683" s="158"/>
      <c r="P683" s="265">
        <f t="shared" si="152"/>
        <v>122414.18843494855</v>
      </c>
      <c r="Q683" s="265">
        <f t="shared" si="153"/>
        <v>199596.84219508411</v>
      </c>
      <c r="R683" s="266">
        <f t="shared" si="154"/>
        <v>322011.03063003265</v>
      </c>
    </row>
    <row r="684" spans="1:18" x14ac:dyDescent="0.25">
      <c r="A684" s="81">
        <v>653</v>
      </c>
      <c r="B684" s="93">
        <f t="shared" si="143"/>
        <v>2.041936771269323E-6</v>
      </c>
      <c r="C684" s="178">
        <f t="shared" si="144"/>
        <v>2.0373305135823008E-6</v>
      </c>
      <c r="D684" s="165">
        <f t="shared" si="145"/>
        <v>2.2558277767625785E-3</v>
      </c>
      <c r="E684" s="166">
        <f t="shared" si="155"/>
        <v>24.291268422964571</v>
      </c>
      <c r="F684" s="167">
        <f t="shared" si="156"/>
        <v>1.4753113660027311</v>
      </c>
      <c r="G684" s="167">
        <f t="shared" si="146"/>
        <v>51270.054805577689</v>
      </c>
      <c r="H684" s="167">
        <f t="shared" si="147"/>
        <v>271298.79368467402</v>
      </c>
      <c r="I684" s="168">
        <f t="shared" si="148"/>
        <v>322568.84849025169</v>
      </c>
      <c r="J684" s="168">
        <f t="shared" si="150"/>
        <v>321312.85125710681</v>
      </c>
      <c r="K684" s="94"/>
      <c r="L684" s="265">
        <f t="shared" si="149"/>
        <v>122921.9113505967</v>
      </c>
      <c r="M684" s="265">
        <f>$G684*NonHospFrac+theModel!$H684*NonHospFrac</f>
        <v>199646.937139655</v>
      </c>
      <c r="N684" s="266">
        <f t="shared" si="151"/>
        <v>322568.84849025169</v>
      </c>
      <c r="O684" s="158"/>
      <c r="P684" s="265">
        <f t="shared" si="152"/>
        <v>122443.28614772334</v>
      </c>
      <c r="Q684" s="265">
        <f t="shared" si="153"/>
        <v>199645.37688924759</v>
      </c>
      <c r="R684" s="266">
        <f t="shared" si="154"/>
        <v>322088.66303697095</v>
      </c>
    </row>
    <row r="685" spans="1:18" x14ac:dyDescent="0.25">
      <c r="A685" s="81">
        <v>654</v>
      </c>
      <c r="B685" s="93">
        <f t="shared" si="143"/>
        <v>2.0037924545932214E-6</v>
      </c>
      <c r="C685" s="178">
        <f t="shared" si="144"/>
        <v>1.9992722439152825E-6</v>
      </c>
      <c r="D685" s="165">
        <f t="shared" si="145"/>
        <v>2.2558277767625785E-3</v>
      </c>
      <c r="E685" s="166">
        <f t="shared" si="155"/>
        <v>24.291270422236813</v>
      </c>
      <c r="F685" s="167">
        <f t="shared" si="156"/>
        <v>1.4775671937794936</v>
      </c>
      <c r="G685" s="167">
        <f t="shared" si="146"/>
        <v>51348.449384791107</v>
      </c>
      <c r="H685" s="167">
        <f t="shared" si="147"/>
        <v>271298.81601369107</v>
      </c>
      <c r="I685" s="168">
        <f t="shared" si="148"/>
        <v>322647.26539848221</v>
      </c>
      <c r="J685" s="168">
        <f t="shared" si="150"/>
        <v>321389.20527840033</v>
      </c>
      <c r="K685" s="94"/>
      <c r="L685" s="265">
        <f t="shared" si="149"/>
        <v>122951.79382773921</v>
      </c>
      <c r="M685" s="265">
        <f>$G685*NonHospFrac+theModel!$H685*NonHospFrac</f>
        <v>199695.47157074296</v>
      </c>
      <c r="N685" s="266">
        <f t="shared" si="151"/>
        <v>322647.26539848215</v>
      </c>
      <c r="O685" s="158"/>
      <c r="P685" s="265">
        <f t="shared" si="152"/>
        <v>122472.38251670201</v>
      </c>
      <c r="Q685" s="265">
        <f t="shared" si="153"/>
        <v>199693.91132033159</v>
      </c>
      <c r="R685" s="266">
        <f t="shared" si="154"/>
        <v>322166.29383703362</v>
      </c>
    </row>
    <row r="686" spans="1:18" x14ac:dyDescent="0.25">
      <c r="A686" s="81">
        <v>655</v>
      </c>
      <c r="B686" s="93">
        <f t="shared" si="143"/>
        <v>1.9663606912709541E-6</v>
      </c>
      <c r="C686" s="178">
        <f t="shared" si="144"/>
        <v>1.9619249202044509E-6</v>
      </c>
      <c r="D686" s="165">
        <f t="shared" si="145"/>
        <v>2.2558277767625785E-3</v>
      </c>
      <c r="E686" s="166">
        <f t="shared" si="155"/>
        <v>24.291272384161733</v>
      </c>
      <c r="F686" s="167">
        <f t="shared" si="156"/>
        <v>1.4798230215562562</v>
      </c>
      <c r="G686" s="167">
        <f t="shared" si="146"/>
        <v>51426.843964004533</v>
      </c>
      <c r="H686" s="167">
        <f t="shared" si="147"/>
        <v>271298.83792559191</v>
      </c>
      <c r="I686" s="168">
        <f t="shared" si="148"/>
        <v>322725.68188959645</v>
      </c>
      <c r="J686" s="168">
        <f t="shared" si="150"/>
        <v>321465.55578122684</v>
      </c>
      <c r="K686" s="94"/>
      <c r="L686" s="265">
        <f t="shared" si="149"/>
        <v>122981.67614593045</v>
      </c>
      <c r="M686" s="265">
        <f>$G686*NonHospFrac+theModel!$H686*NonHospFrac</f>
        <v>199744.00574366597</v>
      </c>
      <c r="N686" s="266">
        <f t="shared" si="151"/>
        <v>322725.6818895964</v>
      </c>
      <c r="O686" s="158"/>
      <c r="P686" s="265">
        <f t="shared" si="152"/>
        <v>122501.47754489192</v>
      </c>
      <c r="Q686" s="265">
        <f t="shared" si="153"/>
        <v>199742.44549325071</v>
      </c>
      <c r="R686" s="266">
        <f t="shared" si="154"/>
        <v>322243.92303814262</v>
      </c>
    </row>
    <row r="687" spans="1:18" x14ac:dyDescent="0.25">
      <c r="A687" s="81">
        <v>656</v>
      </c>
      <c r="B687" s="93">
        <f t="shared" si="143"/>
        <v>1.9296281704786253E-6</v>
      </c>
      <c r="C687" s="178">
        <f t="shared" si="144"/>
        <v>1.9252752616528362E-6</v>
      </c>
      <c r="D687" s="165">
        <f t="shared" si="145"/>
        <v>2.2558277767625785E-3</v>
      </c>
      <c r="E687" s="166">
        <f t="shared" si="155"/>
        <v>24.291274309436993</v>
      </c>
      <c r="F687" s="167">
        <f t="shared" si="156"/>
        <v>1.4820788493330188</v>
      </c>
      <c r="G687" s="167">
        <f t="shared" si="146"/>
        <v>51505.238543217951</v>
      </c>
      <c r="H687" s="167">
        <f t="shared" si="147"/>
        <v>271298.85942816833</v>
      </c>
      <c r="I687" s="168">
        <f t="shared" si="148"/>
        <v>322804.09797138628</v>
      </c>
      <c r="J687" s="168">
        <f t="shared" si="150"/>
        <v>321541.90277333255</v>
      </c>
      <c r="K687" s="94"/>
      <c r="L687" s="265">
        <f t="shared" si="149"/>
        <v>123011.55830813969</v>
      </c>
      <c r="M687" s="265">
        <f>$G687*NonHospFrac+theModel!$H687*NonHospFrac</f>
        <v>199792.53966324657</v>
      </c>
      <c r="N687" s="266">
        <f t="shared" si="151"/>
        <v>322804.09797138628</v>
      </c>
      <c r="O687" s="158"/>
      <c r="P687" s="265">
        <f t="shared" si="152"/>
        <v>122530.57123524495</v>
      </c>
      <c r="Q687" s="265">
        <f t="shared" si="153"/>
        <v>199790.9794128275</v>
      </c>
      <c r="R687" s="266">
        <f t="shared" si="154"/>
        <v>322321.55064807244</v>
      </c>
    </row>
    <row r="688" spans="1:18" x14ac:dyDescent="0.25">
      <c r="A688" s="81">
        <v>657</v>
      </c>
      <c r="B688" s="93">
        <f t="shared" si="143"/>
        <v>1.8935818300446318E-6</v>
      </c>
      <c r="C688" s="178">
        <f t="shared" si="144"/>
        <v>1.8893102355548441E-6</v>
      </c>
      <c r="D688" s="165">
        <f t="shared" si="145"/>
        <v>2.2558277767625785E-3</v>
      </c>
      <c r="E688" s="166">
        <f t="shared" si="155"/>
        <v>24.29127619874723</v>
      </c>
      <c r="F688" s="167">
        <f t="shared" si="156"/>
        <v>1.4843346771097814</v>
      </c>
      <c r="G688" s="167">
        <f t="shared" si="146"/>
        <v>51583.633122431376</v>
      </c>
      <c r="H688" s="167">
        <f t="shared" si="147"/>
        <v>271298.88052906672</v>
      </c>
      <c r="I688" s="168">
        <f t="shared" si="148"/>
        <v>322882.51365149813</v>
      </c>
      <c r="J688" s="168">
        <f t="shared" si="150"/>
        <v>321618.24626232125</v>
      </c>
      <c r="K688" s="94"/>
      <c r="L688" s="265">
        <f t="shared" si="149"/>
        <v>123041.44031728074</v>
      </c>
      <c r="M688" s="265">
        <f>$G688*NonHospFrac+theModel!$H688*NonHospFrac</f>
        <v>199841.07333421736</v>
      </c>
      <c r="N688" s="266">
        <f t="shared" si="151"/>
        <v>322882.51365149813</v>
      </c>
      <c r="O688" s="158"/>
      <c r="P688" s="265">
        <f t="shared" si="152"/>
        <v>122559.66359065862</v>
      </c>
      <c r="Q688" s="265">
        <f t="shared" si="153"/>
        <v>199839.51308379453</v>
      </c>
      <c r="R688" s="266">
        <f t="shared" si="154"/>
        <v>322399.17667445313</v>
      </c>
    </row>
    <row r="689" spans="1:18" x14ac:dyDescent="0.25">
      <c r="A689" s="81">
        <v>658</v>
      </c>
      <c r="B689" s="93">
        <f t="shared" si="143"/>
        <v>1.8582088518047447E-6</v>
      </c>
      <c r="C689" s="178">
        <f t="shared" si="144"/>
        <v>1.8540170526618175E-6</v>
      </c>
      <c r="D689" s="165">
        <f t="shared" si="145"/>
        <v>2.2558277767625785E-3</v>
      </c>
      <c r="E689" s="166">
        <f t="shared" si="155"/>
        <v>24.291278052764284</v>
      </c>
      <c r="F689" s="167">
        <f t="shared" si="156"/>
        <v>1.486590504886544</v>
      </c>
      <c r="G689" s="167">
        <f t="shared" si="146"/>
        <v>51662.027701644794</v>
      </c>
      <c r="H689" s="167">
        <f t="shared" si="147"/>
        <v>271298.90123579069</v>
      </c>
      <c r="I689" s="168">
        <f t="shared" si="148"/>
        <v>322960.9289374355</v>
      </c>
      <c r="J689" s="168">
        <f t="shared" si="150"/>
        <v>321694.58625565656</v>
      </c>
      <c r="K689" s="94"/>
      <c r="L689" s="265">
        <f t="shared" si="149"/>
        <v>123071.322176213</v>
      </c>
      <c r="M689" s="265">
        <f>$G689*NonHospFrac+theModel!$H689*NonHospFrac</f>
        <v>199889.60676122247</v>
      </c>
      <c r="N689" s="266">
        <f t="shared" si="151"/>
        <v>322960.9289374355</v>
      </c>
      <c r="O689" s="158"/>
      <c r="P689" s="265">
        <f t="shared" si="152"/>
        <v>122588.75461397716</v>
      </c>
      <c r="Q689" s="265">
        <f t="shared" si="153"/>
        <v>199888.04651079598</v>
      </c>
      <c r="R689" s="266">
        <f t="shared" si="154"/>
        <v>322476.8011247731</v>
      </c>
    </row>
    <row r="690" spans="1:18" x14ac:dyDescent="0.25">
      <c r="A690" s="81">
        <v>659</v>
      </c>
      <c r="B690" s="93">
        <f t="shared" si="143"/>
        <v>1.8234966570439303E-6</v>
      </c>
      <c r="C690" s="178">
        <f t="shared" si="144"/>
        <v>1.8193831626341369E-6</v>
      </c>
      <c r="D690" s="165">
        <f t="shared" si="145"/>
        <v>2.2558277767625785E-3</v>
      </c>
      <c r="E690" s="166">
        <f t="shared" si="155"/>
        <v>24.291279872147445</v>
      </c>
      <c r="F690" s="167">
        <f t="shared" si="156"/>
        <v>1.4888463326633066</v>
      </c>
      <c r="G690" s="167">
        <f t="shared" si="146"/>
        <v>51740.422280858213</v>
      </c>
      <c r="H690" s="167">
        <f t="shared" si="147"/>
        <v>271298.92155570356</v>
      </c>
      <c r="I690" s="168">
        <f t="shared" si="148"/>
        <v>323039.34383656178</v>
      </c>
      <c r="J690" s="168">
        <f t="shared" si="150"/>
        <v>321770.92276066478</v>
      </c>
      <c r="K690" s="94"/>
      <c r="L690" s="265">
        <f t="shared" si="149"/>
        <v>123101.20388774243</v>
      </c>
      <c r="M690" s="265">
        <f>$G690*NonHospFrac+theModel!$H690*NonHospFrac</f>
        <v>199938.13994881933</v>
      </c>
      <c r="N690" s="266">
        <f t="shared" si="151"/>
        <v>323039.34383656178</v>
      </c>
      <c r="O690" s="158"/>
      <c r="P690" s="265">
        <f t="shared" si="152"/>
        <v>122617.84430799243</v>
      </c>
      <c r="Q690" s="265">
        <f t="shared" si="153"/>
        <v>199936.57969838922</v>
      </c>
      <c r="R690" s="266">
        <f t="shared" si="154"/>
        <v>322554.42400638165</v>
      </c>
    </row>
    <row r="691" spans="1:18" x14ac:dyDescent="0.25">
      <c r="A691" s="81">
        <v>660</v>
      </c>
      <c r="B691" s="93">
        <f t="shared" si="143"/>
        <v>1.7894329020233185E-6</v>
      </c>
      <c r="C691" s="178">
        <f t="shared" si="144"/>
        <v>1.7853962495782814E-6</v>
      </c>
      <c r="D691" s="165">
        <f t="shared" si="145"/>
        <v>2.2558277767625785E-3</v>
      </c>
      <c r="E691" s="166">
        <f t="shared" si="155"/>
        <v>24.291281657543696</v>
      </c>
      <c r="F691" s="167">
        <f t="shared" si="156"/>
        <v>1.4911021604400692</v>
      </c>
      <c r="G691" s="167">
        <f t="shared" si="146"/>
        <v>51818.816860071638</v>
      </c>
      <c r="H691" s="167">
        <f t="shared" si="147"/>
        <v>271298.94149603113</v>
      </c>
      <c r="I691" s="168">
        <f t="shared" si="148"/>
        <v>323117.75835610274</v>
      </c>
      <c r="J691" s="168">
        <f t="shared" si="150"/>
        <v>321847.25578453747</v>
      </c>
      <c r="K691" s="94"/>
      <c r="L691" s="265">
        <f t="shared" si="149"/>
        <v>123131.08545462259</v>
      </c>
      <c r="M691" s="265">
        <f>$G691*NonHospFrac+theModel!$H691*NonHospFrac</f>
        <v>199986.67290148014</v>
      </c>
      <c r="N691" s="266">
        <f t="shared" si="151"/>
        <v>323117.75835610274</v>
      </c>
      <c r="O691" s="158"/>
      <c r="P691" s="265">
        <f t="shared" si="152"/>
        <v>122646.9326754449</v>
      </c>
      <c r="Q691" s="265">
        <f t="shared" si="153"/>
        <v>199985.11265104648</v>
      </c>
      <c r="R691" s="266">
        <f t="shared" si="154"/>
        <v>322632.04532649135</v>
      </c>
    </row>
    <row r="692" spans="1:18" x14ac:dyDescent="0.25">
      <c r="A692" s="81">
        <v>661</v>
      </c>
      <c r="B692" s="93">
        <f t="shared" si="143"/>
        <v>1.7560054735907609E-6</v>
      </c>
      <c r="C692" s="178">
        <f t="shared" si="144"/>
        <v>1.7520442276672876E-6</v>
      </c>
      <c r="D692" s="165">
        <f t="shared" si="145"/>
        <v>2.2558277767625785E-3</v>
      </c>
      <c r="E692" s="166">
        <f t="shared" si="155"/>
        <v>24.291283409587923</v>
      </c>
      <c r="F692" s="167">
        <f t="shared" si="156"/>
        <v>1.4933579882168317</v>
      </c>
      <c r="G692" s="167">
        <f t="shared" si="146"/>
        <v>51897.211439285056</v>
      </c>
      <c r="H692" s="167">
        <f t="shared" si="147"/>
        <v>271298.96106386418</v>
      </c>
      <c r="I692" s="168">
        <f t="shared" si="148"/>
        <v>323196.17250314925</v>
      </c>
      <c r="J692" s="168">
        <f t="shared" si="150"/>
        <v>321923.58533433394</v>
      </c>
      <c r="K692" s="94"/>
      <c r="L692" s="265">
        <f t="shared" si="149"/>
        <v>123160.96687955556</v>
      </c>
      <c r="M692" s="265">
        <f>$G692*NonHospFrac+theModel!$H692*NonHospFrac</f>
        <v>200035.20562359365</v>
      </c>
      <c r="N692" s="266">
        <f t="shared" si="151"/>
        <v>323196.1725031492</v>
      </c>
      <c r="O692" s="158"/>
      <c r="P692" s="265">
        <f t="shared" si="152"/>
        <v>122676.01971902465</v>
      </c>
      <c r="Q692" s="265">
        <f t="shared" si="153"/>
        <v>200033.64537315653</v>
      </c>
      <c r="R692" s="266">
        <f t="shared" si="154"/>
        <v>322709.66509218118</v>
      </c>
    </row>
    <row r="693" spans="1:18" x14ac:dyDescent="0.25">
      <c r="A693" s="81">
        <v>662</v>
      </c>
      <c r="B693" s="93">
        <f t="shared" si="143"/>
        <v>1.7232024848733528E-6</v>
      </c>
      <c r="C693" s="178">
        <f t="shared" si="144"/>
        <v>1.7193152368429892E-6</v>
      </c>
      <c r="D693" s="165">
        <f t="shared" si="145"/>
        <v>2.2558277767625785E-3</v>
      </c>
      <c r="E693" s="166">
        <f t="shared" si="155"/>
        <v>24.291285128903159</v>
      </c>
      <c r="F693" s="167">
        <f t="shared" si="156"/>
        <v>1.4956138159935943</v>
      </c>
      <c r="G693" s="167">
        <f t="shared" si="146"/>
        <v>51975.606018498482</v>
      </c>
      <c r="H693" s="167">
        <f t="shared" si="147"/>
        <v>271298.98026616115</v>
      </c>
      <c r="I693" s="168">
        <f t="shared" si="148"/>
        <v>323274.58628465963</v>
      </c>
      <c r="J693" s="168">
        <f t="shared" si="150"/>
        <v>321999.91141698364</v>
      </c>
      <c r="K693" s="94"/>
      <c r="L693" s="265">
        <f t="shared" si="149"/>
        <v>123190.84816519305</v>
      </c>
      <c r="M693" s="265">
        <f>$G693*NonHospFrac+theModel!$H693*NonHospFrac</f>
        <v>200083.73811946658</v>
      </c>
      <c r="N693" s="266">
        <f t="shared" si="151"/>
        <v>323274.58628465963</v>
      </c>
      <c r="O693" s="158"/>
      <c r="P693" s="265">
        <f t="shared" si="152"/>
        <v>122705.10544137239</v>
      </c>
      <c r="Q693" s="265">
        <f t="shared" si="153"/>
        <v>200082.17786902605</v>
      </c>
      <c r="R693" s="266">
        <f t="shared" si="154"/>
        <v>322787.28331039846</v>
      </c>
    </row>
    <row r="694" spans="1:18" x14ac:dyDescent="0.25">
      <c r="A694" s="81">
        <v>663</v>
      </c>
      <c r="B694" s="93">
        <f t="shared" si="143"/>
        <v>1.6910122710504266E-6</v>
      </c>
      <c r="C694" s="178">
        <f t="shared" si="144"/>
        <v>1.6871976385985446E-6</v>
      </c>
      <c r="D694" s="165">
        <f t="shared" si="145"/>
        <v>2.2558277767625785E-3</v>
      </c>
      <c r="E694" s="166">
        <f t="shared" si="155"/>
        <v>24.291286816100797</v>
      </c>
      <c r="F694" s="167">
        <f t="shared" si="156"/>
        <v>1.4978696437703569</v>
      </c>
      <c r="G694" s="167">
        <f t="shared" si="146"/>
        <v>52054.0005977119</v>
      </c>
      <c r="H694" s="167">
        <f t="shared" si="147"/>
        <v>271298.99910975038</v>
      </c>
      <c r="I694" s="168">
        <f t="shared" si="148"/>
        <v>323352.99970746227</v>
      </c>
      <c r="J694" s="168">
        <f t="shared" si="150"/>
        <v>322076.23403928877</v>
      </c>
      <c r="K694" s="94"/>
      <c r="L694" s="265">
        <f t="shared" si="149"/>
        <v>123220.72931413708</v>
      </c>
      <c r="M694" s="265">
        <f>$G694*NonHospFrac+theModel!$H694*NonHospFrac</f>
        <v>200132.27039332519</v>
      </c>
      <c r="N694" s="266">
        <f t="shared" si="151"/>
        <v>323352.99970746227</v>
      </c>
      <c r="O694" s="158"/>
      <c r="P694" s="265">
        <f t="shared" si="152"/>
        <v>122734.18984508014</v>
      </c>
      <c r="Q694" s="265">
        <f t="shared" si="153"/>
        <v>200130.71014288132</v>
      </c>
      <c r="R694" s="266">
        <f t="shared" si="154"/>
        <v>322864.89998796146</v>
      </c>
    </row>
    <row r="695" spans="1:18" x14ac:dyDescent="0.25">
      <c r="A695" s="81">
        <v>664</v>
      </c>
      <c r="B695" s="93">
        <f t="shared" si="143"/>
        <v>1.659423385205531E-6</v>
      </c>
      <c r="C695" s="178">
        <f t="shared" si="144"/>
        <v>1.655680011839775E-6</v>
      </c>
      <c r="D695" s="165">
        <f t="shared" si="145"/>
        <v>2.2558277767625785E-3</v>
      </c>
      <c r="E695" s="166">
        <f t="shared" si="155"/>
        <v>24.29128847178081</v>
      </c>
      <c r="F695" s="167">
        <f t="shared" si="156"/>
        <v>1.5001254715471195</v>
      </c>
      <c r="G695" s="167">
        <f t="shared" si="146"/>
        <v>52132.395176925318</v>
      </c>
      <c r="H695" s="167">
        <f t="shared" si="147"/>
        <v>271299.01760133269</v>
      </c>
      <c r="I695" s="168">
        <f t="shared" si="148"/>
        <v>323431.41277825797</v>
      </c>
      <c r="J695" s="168">
        <f t="shared" si="150"/>
        <v>322152.55320792645</v>
      </c>
      <c r="K695" s="94"/>
      <c r="L695" s="265">
        <f t="shared" si="149"/>
        <v>123250.61032894118</v>
      </c>
      <c r="M695" s="265">
        <f>$G695*NonHospFrac+theModel!$H695*NonHospFrac</f>
        <v>200180.8024493168</v>
      </c>
      <c r="N695" s="266">
        <f t="shared" si="151"/>
        <v>323431.41277825797</v>
      </c>
      <c r="O695" s="158"/>
      <c r="P695" s="265">
        <f t="shared" si="152"/>
        <v>122763.27293269242</v>
      </c>
      <c r="Q695" s="265">
        <f t="shared" si="153"/>
        <v>200179.24219886964</v>
      </c>
      <c r="R695" s="266">
        <f t="shared" si="154"/>
        <v>322942.51513156208</v>
      </c>
    </row>
    <row r="696" spans="1:18" x14ac:dyDescent="0.25">
      <c r="A696" s="81">
        <v>665</v>
      </c>
      <c r="B696" s="93">
        <f t="shared" si="143"/>
        <v>1.6284245942558702E-6</v>
      </c>
      <c r="C696" s="178">
        <f t="shared" si="144"/>
        <v>1.6247511488237846E-6</v>
      </c>
      <c r="D696" s="165">
        <f t="shared" si="145"/>
        <v>2.2558277767625785E-3</v>
      </c>
      <c r="E696" s="166">
        <f t="shared" si="155"/>
        <v>24.291290096531959</v>
      </c>
      <c r="F696" s="167">
        <f t="shared" si="156"/>
        <v>1.5023812993238821</v>
      </c>
      <c r="G696" s="167">
        <f t="shared" si="146"/>
        <v>52210.789756138744</v>
      </c>
      <c r="H696" s="167">
        <f t="shared" si="147"/>
        <v>271299.03574748378</v>
      </c>
      <c r="I696" s="168">
        <f t="shared" si="148"/>
        <v>323509.82550362253</v>
      </c>
      <c r="J696" s="168">
        <f t="shared" si="150"/>
        <v>322228.86892945133</v>
      </c>
      <c r="K696" s="94"/>
      <c r="L696" s="265">
        <f t="shared" si="149"/>
        <v>123280.49121211117</v>
      </c>
      <c r="M696" s="265">
        <f>$G696*NonHospFrac+theModel!$H696*NonHospFrac</f>
        <v>200229.33429151133</v>
      </c>
      <c r="N696" s="266">
        <f t="shared" si="151"/>
        <v>323509.82550362253</v>
      </c>
      <c r="O696" s="158"/>
      <c r="P696" s="265">
        <f t="shared" si="152"/>
        <v>122792.35470670697</v>
      </c>
      <c r="Q696" s="265">
        <f t="shared" si="153"/>
        <v>200227.77404106094</v>
      </c>
      <c r="R696" s="266">
        <f t="shared" si="154"/>
        <v>323020.12874776789</v>
      </c>
    </row>
    <row r="697" spans="1:18" x14ac:dyDescent="0.25">
      <c r="A697" s="81">
        <v>666</v>
      </c>
      <c r="B697" s="93">
        <f t="shared" si="143"/>
        <v>1.5980048749577862E-6</v>
      </c>
      <c r="C697" s="178">
        <f t="shared" si="144"/>
        <v>1.5944000511734544E-6</v>
      </c>
      <c r="D697" s="165">
        <f t="shared" si="145"/>
        <v>2.2558277767625785E-3</v>
      </c>
      <c r="E697" s="166">
        <f t="shared" si="155"/>
        <v>24.29129169093201</v>
      </c>
      <c r="F697" s="167">
        <f t="shared" si="156"/>
        <v>1.5046371271006447</v>
      </c>
      <c r="G697" s="167">
        <f t="shared" si="146"/>
        <v>52289.184335352162</v>
      </c>
      <c r="H697" s="167">
        <f t="shared" si="147"/>
        <v>271299.05355465639</v>
      </c>
      <c r="I697" s="168">
        <f t="shared" si="148"/>
        <v>323588.23789000855</v>
      </c>
      <c r="J697" s="168">
        <f t="shared" si="150"/>
        <v>322305.18121029739</v>
      </c>
      <c r="K697" s="94"/>
      <c r="L697" s="265">
        <f t="shared" si="149"/>
        <v>123310.371966106</v>
      </c>
      <c r="M697" s="265">
        <f>$G697*NonHospFrac+theModel!$H697*NonHospFrac</f>
        <v>200277.86592390254</v>
      </c>
      <c r="N697" s="266">
        <f t="shared" si="151"/>
        <v>323588.23789000855</v>
      </c>
      <c r="O697" s="158"/>
      <c r="P697" s="265">
        <f t="shared" si="152"/>
        <v>122821.43516957569</v>
      </c>
      <c r="Q697" s="265">
        <f t="shared" si="153"/>
        <v>200276.30567344898</v>
      </c>
      <c r="R697" s="266">
        <f t="shared" si="154"/>
        <v>323097.74084302469</v>
      </c>
    </row>
    <row r="698" spans="1:18" x14ac:dyDescent="0.25">
      <c r="A698" s="81">
        <v>667</v>
      </c>
      <c r="B698" s="93">
        <f t="shared" si="143"/>
        <v>1.5681534099868835E-6</v>
      </c>
      <c r="C698" s="178">
        <f t="shared" si="144"/>
        <v>1.5646159259664103E-6</v>
      </c>
      <c r="D698" s="165">
        <f t="shared" si="145"/>
        <v>2.2558277767625785E-3</v>
      </c>
      <c r="E698" s="166">
        <f t="shared" si="155"/>
        <v>24.291293255547934</v>
      </c>
      <c r="F698" s="167">
        <f t="shared" si="156"/>
        <v>1.5068929548774073</v>
      </c>
      <c r="G698" s="167">
        <f t="shared" si="146"/>
        <v>52367.578914565587</v>
      </c>
      <c r="H698" s="167">
        <f t="shared" si="147"/>
        <v>271299.07102918293</v>
      </c>
      <c r="I698" s="168">
        <f t="shared" si="148"/>
        <v>323666.64994374849</v>
      </c>
      <c r="J698" s="168">
        <f t="shared" si="150"/>
        <v>322381.49005678098</v>
      </c>
      <c r="K698" s="94"/>
      <c r="L698" s="265">
        <f t="shared" si="149"/>
        <v>123340.25259333878</v>
      </c>
      <c r="M698" s="265">
        <f>$G698*NonHospFrac+theModel!$H698*NonHospFrac</f>
        <v>200326.39735040974</v>
      </c>
      <c r="N698" s="266">
        <f t="shared" si="151"/>
        <v>323666.64994374849</v>
      </c>
      <c r="O698" s="158"/>
      <c r="P698" s="265">
        <f t="shared" si="152"/>
        <v>122850.51432370552</v>
      </c>
      <c r="Q698" s="265">
        <f t="shared" si="153"/>
        <v>200324.83709995306</v>
      </c>
      <c r="R698" s="266">
        <f t="shared" si="154"/>
        <v>323175.35142365855</v>
      </c>
    </row>
    <row r="699" spans="1:18" x14ac:dyDescent="0.25">
      <c r="A699" s="81">
        <v>668</v>
      </c>
      <c r="B699" s="93">
        <f t="shared" si="143"/>
        <v>1.5388595840913567E-6</v>
      </c>
      <c r="C699" s="178">
        <f t="shared" si="144"/>
        <v>1.5353881818970261E-6</v>
      </c>
      <c r="D699" s="165">
        <f t="shared" si="145"/>
        <v>2.2558277767625785E-3</v>
      </c>
      <c r="E699" s="166">
        <f t="shared" si="155"/>
        <v>24.291294790936117</v>
      </c>
      <c r="F699" s="167">
        <f t="shared" si="156"/>
        <v>1.5091487826541699</v>
      </c>
      <c r="G699" s="167">
        <f t="shared" si="146"/>
        <v>52445.973493779005</v>
      </c>
      <c r="H699" s="167">
        <f t="shared" si="147"/>
        <v>271299.08817727718</v>
      </c>
      <c r="I699" s="168">
        <f t="shared" si="148"/>
        <v>323745.0616710562</v>
      </c>
      <c r="J699" s="168">
        <f t="shared" si="150"/>
        <v>322457.7954751022</v>
      </c>
      <c r="K699" s="94"/>
      <c r="L699" s="265">
        <f t="shared" si="149"/>
        <v>123370.13309617739</v>
      </c>
      <c r="M699" s="265">
        <f>$G699*NonHospFrac+theModel!$H699*NonHospFrac</f>
        <v>200374.92857487878</v>
      </c>
      <c r="N699" s="266">
        <f t="shared" si="151"/>
        <v>323745.0616710562</v>
      </c>
      <c r="O699" s="158"/>
      <c r="P699" s="265">
        <f t="shared" si="152"/>
        <v>122879.59217145911</v>
      </c>
      <c r="Q699" s="265">
        <f t="shared" si="153"/>
        <v>200373.36832441905</v>
      </c>
      <c r="R699" s="266">
        <f t="shared" si="154"/>
        <v>323252.96049587813</v>
      </c>
    </row>
    <row r="700" spans="1:18" x14ac:dyDescent="0.25">
      <c r="A700" s="81">
        <v>669</v>
      </c>
      <c r="B700" s="93">
        <f t="shared" si="143"/>
        <v>1.5101129803171633E-6</v>
      </c>
      <c r="C700" s="178">
        <f t="shared" si="144"/>
        <v>1.506706425510114E-6</v>
      </c>
      <c r="D700" s="165">
        <f t="shared" si="145"/>
        <v>2.2558277767625785E-3</v>
      </c>
      <c r="E700" s="166">
        <f t="shared" si="155"/>
        <v>24.291296297642543</v>
      </c>
      <c r="F700" s="167">
        <f t="shared" si="156"/>
        <v>1.5114046104309324</v>
      </c>
      <c r="G700" s="167">
        <f t="shared" si="146"/>
        <v>52524.368072992424</v>
      </c>
      <c r="H700" s="167">
        <f t="shared" si="147"/>
        <v>271299.10500503727</v>
      </c>
      <c r="I700" s="168">
        <f t="shared" si="148"/>
        <v>323823.4730780297</v>
      </c>
      <c r="J700" s="168">
        <f t="shared" si="150"/>
        <v>322534.09747134772</v>
      </c>
      <c r="K700" s="94"/>
      <c r="L700" s="265">
        <f t="shared" si="149"/>
        <v>123400.01347694566</v>
      </c>
      <c r="M700" s="265">
        <f>$G700*NonHospFrac+theModel!$H700*NonHospFrac</f>
        <v>200423.459601084</v>
      </c>
      <c r="N700" s="266">
        <f t="shared" si="151"/>
        <v>323823.4730780297</v>
      </c>
      <c r="O700" s="158"/>
      <c r="P700" s="265">
        <f t="shared" si="152"/>
        <v>122908.66871515596</v>
      </c>
      <c r="Q700" s="265">
        <f t="shared" si="153"/>
        <v>200421.89935062127</v>
      </c>
      <c r="R700" s="266">
        <f t="shared" si="154"/>
        <v>323330.56806577725</v>
      </c>
    </row>
    <row r="701" spans="1:18" x14ac:dyDescent="0.25">
      <c r="A701" s="81">
        <v>670</v>
      </c>
      <c r="B701" s="93">
        <f t="shared" si="143"/>
        <v>1.481903376303765E-6</v>
      </c>
      <c r="C701" s="178">
        <f t="shared" si="144"/>
        <v>1.4785604575050207E-6</v>
      </c>
      <c r="D701" s="165">
        <f t="shared" si="145"/>
        <v>2.2558277767625785E-3</v>
      </c>
      <c r="E701" s="166">
        <f t="shared" si="155"/>
        <v>24.291297776202999</v>
      </c>
      <c r="F701" s="167">
        <f t="shared" si="156"/>
        <v>1.513660438207695</v>
      </c>
      <c r="G701" s="167">
        <f t="shared" si="146"/>
        <v>52602.762652205856</v>
      </c>
      <c r="H701" s="167">
        <f t="shared" si="147"/>
        <v>271299.12151844695</v>
      </c>
      <c r="I701" s="168">
        <f t="shared" si="148"/>
        <v>323901.88417065283</v>
      </c>
      <c r="J701" s="168">
        <f t="shared" si="150"/>
        <v>322610.39605149237</v>
      </c>
      <c r="K701" s="94"/>
      <c r="L701" s="265">
        <f t="shared" si="149"/>
        <v>123429.89373792383</v>
      </c>
      <c r="M701" s="265">
        <f>$G701*NonHospFrac+theModel!$H701*NonHospFrac</f>
        <v>200471.99043272893</v>
      </c>
      <c r="N701" s="266">
        <f t="shared" si="151"/>
        <v>323901.88417065277</v>
      </c>
      <c r="O701" s="158"/>
      <c r="P701" s="265">
        <f t="shared" si="152"/>
        <v>122937.74395707286</v>
      </c>
      <c r="Q701" s="265">
        <f t="shared" si="153"/>
        <v>200470.43018226326</v>
      </c>
      <c r="R701" s="266">
        <f t="shared" si="154"/>
        <v>323408.1741393361</v>
      </c>
    </row>
    <row r="702" spans="1:18" x14ac:dyDescent="0.25">
      <c r="A702" s="81">
        <v>671</v>
      </c>
      <c r="B702" s="93">
        <f t="shared" si="143"/>
        <v>1.4542207406490003E-6</v>
      </c>
      <c r="C702" s="178">
        <f t="shared" si="144"/>
        <v>1.4509402691087E-6</v>
      </c>
      <c r="D702" s="165">
        <f t="shared" si="145"/>
        <v>2.2558277767625785E-3</v>
      </c>
      <c r="E702" s="166">
        <f t="shared" si="155"/>
        <v>24.291299227143266</v>
      </c>
      <c r="F702" s="167">
        <f t="shared" si="156"/>
        <v>1.5159162659844576</v>
      </c>
      <c r="G702" s="167">
        <f t="shared" si="146"/>
        <v>52681.157231419282</v>
      </c>
      <c r="H702" s="167">
        <f t="shared" si="147"/>
        <v>271299.1377233786</v>
      </c>
      <c r="I702" s="168">
        <f t="shared" si="148"/>
        <v>323980.29495479789</v>
      </c>
      <c r="J702" s="168">
        <f t="shared" si="150"/>
        <v>322686.69122140174</v>
      </c>
      <c r="K702" s="94"/>
      <c r="L702" s="265">
        <f t="shared" si="149"/>
        <v>123459.77388134974</v>
      </c>
      <c r="M702" s="265">
        <f>$G702*NonHospFrac+theModel!$H702*NonHospFrac</f>
        <v>200520.52107344815</v>
      </c>
      <c r="N702" s="266">
        <f t="shared" si="151"/>
        <v>323980.29495479789</v>
      </c>
      <c r="O702" s="158"/>
      <c r="P702" s="265">
        <f t="shared" si="152"/>
        <v>122966.8178994451</v>
      </c>
      <c r="Q702" s="265">
        <f t="shared" si="153"/>
        <v>200518.9608229796</v>
      </c>
      <c r="R702" s="266">
        <f t="shared" si="154"/>
        <v>323485.7787224247</v>
      </c>
    </row>
    <row r="703" spans="1:18" x14ac:dyDescent="0.25">
      <c r="A703" s="81">
        <v>672</v>
      </c>
      <c r="B703" s="93">
        <f t="shared" si="143"/>
        <v>1.4270552293419144E-6</v>
      </c>
      <c r="C703" s="178">
        <f t="shared" si="144"/>
        <v>1.4238360385165905E-6</v>
      </c>
      <c r="D703" s="165">
        <f t="shared" si="145"/>
        <v>2.2558277767625785E-3</v>
      </c>
      <c r="E703" s="166">
        <f t="shared" si="155"/>
        <v>24.291300650979306</v>
      </c>
      <c r="F703" s="167">
        <f t="shared" si="156"/>
        <v>1.5181720937612202</v>
      </c>
      <c r="G703" s="167">
        <f t="shared" si="146"/>
        <v>52759.551810632693</v>
      </c>
      <c r="H703" s="167">
        <f t="shared" si="147"/>
        <v>271299.15362559468</v>
      </c>
      <c r="I703" s="168">
        <f t="shared" si="148"/>
        <v>324058.70543622738</v>
      </c>
      <c r="J703" s="168">
        <f t="shared" si="150"/>
        <v>322762.98298683384</v>
      </c>
      <c r="K703" s="94"/>
      <c r="L703" s="265">
        <f t="shared" si="149"/>
        <v>123489.65390941923</v>
      </c>
      <c r="M703" s="265">
        <f>$G703*NonHospFrac+theModel!$H703*NonHospFrac</f>
        <v>200569.05152680812</v>
      </c>
      <c r="N703" s="266">
        <f t="shared" si="151"/>
        <v>324058.70543622738</v>
      </c>
      <c r="O703" s="158"/>
      <c r="P703" s="265">
        <f t="shared" si="152"/>
        <v>122995.89054446682</v>
      </c>
      <c r="Q703" s="265">
        <f t="shared" si="153"/>
        <v>200567.49127633675</v>
      </c>
      <c r="R703" s="266">
        <f t="shared" si="154"/>
        <v>323563.38182080357</v>
      </c>
    </row>
    <row r="704" spans="1:18" x14ac:dyDescent="0.25">
      <c r="A704" s="81">
        <v>673</v>
      </c>
      <c r="B704" s="93">
        <f t="shared" si="143"/>
        <v>1.400397182262199E-6</v>
      </c>
      <c r="C704" s="178">
        <f t="shared" si="144"/>
        <v>1.3972381273999519E-6</v>
      </c>
      <c r="D704" s="165">
        <f t="shared" si="145"/>
        <v>2.2558277767625785E-3</v>
      </c>
      <c r="E704" s="166">
        <f t="shared" si="155"/>
        <v>24.291302048217432</v>
      </c>
      <c r="F704" s="167">
        <f t="shared" si="156"/>
        <v>1.5204279215379828</v>
      </c>
      <c r="G704" s="167">
        <f t="shared" si="146"/>
        <v>52837.946389846111</v>
      </c>
      <c r="H704" s="167">
        <f t="shared" si="147"/>
        <v>271299.16923075006</v>
      </c>
      <c r="I704" s="168">
        <f t="shared" si="148"/>
        <v>324137.11562059616</v>
      </c>
      <c r="J704" s="168">
        <f t="shared" si="150"/>
        <v>322839.27135344129</v>
      </c>
      <c r="K704" s="94"/>
      <c r="L704" s="265">
        <f t="shared" si="149"/>
        <v>123519.53382428725</v>
      </c>
      <c r="M704" s="265">
        <f>$G704*NonHospFrac+theModel!$H704*NonHospFrac</f>
        <v>200617.58179630892</v>
      </c>
      <c r="N704" s="266">
        <f t="shared" si="151"/>
        <v>324137.11562059616</v>
      </c>
      <c r="O704" s="158"/>
      <c r="P704" s="265">
        <f t="shared" si="152"/>
        <v>123024.96189429212</v>
      </c>
      <c r="Q704" s="265">
        <f t="shared" si="153"/>
        <v>200616.02154583478</v>
      </c>
      <c r="R704" s="266">
        <f t="shared" si="154"/>
        <v>323640.98344012687</v>
      </c>
    </row>
    <row r="705" spans="1:18" x14ac:dyDescent="0.25">
      <c r="A705" s="81">
        <v>674</v>
      </c>
      <c r="B705" s="93">
        <f t="shared" si="143"/>
        <v>1.3742371197450209E-6</v>
      </c>
      <c r="C705" s="178">
        <f t="shared" si="144"/>
        <v>1.3711370774784419E-6</v>
      </c>
      <c r="D705" s="165">
        <f t="shared" si="145"/>
        <v>2.2558277767625785E-3</v>
      </c>
      <c r="E705" s="166">
        <f t="shared" si="155"/>
        <v>24.291303419354509</v>
      </c>
      <c r="F705" s="167">
        <f t="shared" si="156"/>
        <v>1.5226837493147454</v>
      </c>
      <c r="G705" s="167">
        <f t="shared" si="146"/>
        <v>52916.340969059544</v>
      </c>
      <c r="H705" s="167">
        <f t="shared" si="147"/>
        <v>271299.18454439397</v>
      </c>
      <c r="I705" s="168">
        <f t="shared" si="148"/>
        <v>324215.52551345353</v>
      </c>
      <c r="J705" s="168">
        <f t="shared" si="150"/>
        <v>322915.55632677331</v>
      </c>
      <c r="K705" s="94"/>
      <c r="L705" s="265">
        <f t="shared" si="149"/>
        <v>123549.41362806846</v>
      </c>
      <c r="M705" s="265">
        <f>$G705*NonHospFrac+theModel!$H705*NonHospFrac</f>
        <v>200666.11188538503</v>
      </c>
      <c r="N705" s="266">
        <f t="shared" si="151"/>
        <v>324215.52551345353</v>
      </c>
      <c r="O705" s="158"/>
      <c r="P705" s="265">
        <f t="shared" si="152"/>
        <v>123054.03195103562</v>
      </c>
      <c r="Q705" s="265">
        <f t="shared" si="153"/>
        <v>200664.55163490819</v>
      </c>
      <c r="R705" s="266">
        <f t="shared" si="154"/>
        <v>323718.58358594379</v>
      </c>
    </row>
    <row r="706" spans="1:18" x14ac:dyDescent="0.25">
      <c r="A706" s="81">
        <v>675</v>
      </c>
      <c r="B706" s="93">
        <f t="shared" si="143"/>
        <v>1.3485657392100481E-6</v>
      </c>
      <c r="C706" s="178">
        <f t="shared" si="144"/>
        <v>1.3455236071567477E-6</v>
      </c>
      <c r="D706" s="165">
        <f t="shared" si="145"/>
        <v>2.2558277767625785E-3</v>
      </c>
      <c r="E706" s="166">
        <f t="shared" si="155"/>
        <v>24.291304764878117</v>
      </c>
      <c r="F706" s="167">
        <f t="shared" si="156"/>
        <v>1.524939577091508</v>
      </c>
      <c r="G706" s="167">
        <f t="shared" si="146"/>
        <v>52994.735548272962</v>
      </c>
      <c r="H706" s="167">
        <f t="shared" si="147"/>
        <v>271299.19957197201</v>
      </c>
      <c r="I706" s="168">
        <f t="shared" si="148"/>
        <v>324293.93512024498</v>
      </c>
      <c r="J706" s="168">
        <f t="shared" si="150"/>
        <v>322991.83791227749</v>
      </c>
      <c r="K706" s="94"/>
      <c r="L706" s="265">
        <f t="shared" si="149"/>
        <v>123579.29332283801</v>
      </c>
      <c r="M706" s="265">
        <f>$G706*NonHospFrac+theModel!$H706*NonHospFrac</f>
        <v>200714.64179740695</v>
      </c>
      <c r="N706" s="266">
        <f t="shared" si="151"/>
        <v>324293.93512024498</v>
      </c>
      <c r="O706" s="158"/>
      <c r="P706" s="265">
        <f t="shared" si="152"/>
        <v>123083.10071677328</v>
      </c>
      <c r="Q706" s="265">
        <f t="shared" si="153"/>
        <v>200713.08154692742</v>
      </c>
      <c r="R706" s="266">
        <f t="shared" si="154"/>
        <v>323796.1822637007</v>
      </c>
    </row>
    <row r="707" spans="1:18" x14ac:dyDescent="0.25">
      <c r="A707" s="81">
        <v>676</v>
      </c>
      <c r="B707" s="93">
        <f t="shared" si="143"/>
        <v>1.3233739118534215E-6</v>
      </c>
      <c r="C707" s="178">
        <f t="shared" si="144"/>
        <v>1.3203886082240195E-6</v>
      </c>
      <c r="D707" s="165">
        <f t="shared" si="145"/>
        <v>2.2558277767625785E-3</v>
      </c>
      <c r="E707" s="166">
        <f t="shared" si="155"/>
        <v>24.291306085266726</v>
      </c>
      <c r="F707" s="167">
        <f t="shared" si="156"/>
        <v>1.5271954048682705</v>
      </c>
      <c r="G707" s="167">
        <f t="shared" si="146"/>
        <v>53073.130127486387</v>
      </c>
      <c r="H707" s="167">
        <f t="shared" si="147"/>
        <v>271299.21431882802</v>
      </c>
      <c r="I707" s="168">
        <f t="shared" si="148"/>
        <v>324372.34444631438</v>
      </c>
      <c r="J707" s="168">
        <f t="shared" si="150"/>
        <v>323068.11611530191</v>
      </c>
      <c r="K707" s="94"/>
      <c r="L707" s="265">
        <f t="shared" si="149"/>
        <v>123609.1729106323</v>
      </c>
      <c r="M707" s="265">
        <f>$G707*NonHospFrac+theModel!$H707*NonHospFrac</f>
        <v>200763.17153568208</v>
      </c>
      <c r="N707" s="266">
        <f t="shared" si="151"/>
        <v>324372.34444631438</v>
      </c>
      <c r="O707" s="158"/>
      <c r="P707" s="265">
        <f t="shared" si="152"/>
        <v>123112.16819354308</v>
      </c>
      <c r="Q707" s="265">
        <f t="shared" si="153"/>
        <v>200761.61128519994</v>
      </c>
      <c r="R707" s="266">
        <f t="shared" si="154"/>
        <v>323873.77947874303</v>
      </c>
    </row>
    <row r="708" spans="1:18" x14ac:dyDescent="0.25">
      <c r="A708" s="81">
        <v>677</v>
      </c>
      <c r="B708" s="93">
        <f t="shared" si="143"/>
        <v>1.2986526794015226E-6</v>
      </c>
      <c r="C708" s="178">
        <f t="shared" si="144"/>
        <v>1.2957231426149614E-6</v>
      </c>
      <c r="D708" s="165">
        <f t="shared" si="145"/>
        <v>2.2558277767625785E-3</v>
      </c>
      <c r="E708" s="166">
        <f t="shared" si="155"/>
        <v>24.291307380989867</v>
      </c>
      <c r="F708" s="167">
        <f t="shared" si="156"/>
        <v>1.5294512326450331</v>
      </c>
      <c r="G708" s="167">
        <f t="shared" si="146"/>
        <v>53151.524706699805</v>
      </c>
      <c r="H708" s="167">
        <f t="shared" si="147"/>
        <v>271299.2287902059</v>
      </c>
      <c r="I708" s="168">
        <f t="shared" si="148"/>
        <v>324450.75349690573</v>
      </c>
      <c r="J708" s="168">
        <f t="shared" si="150"/>
        <v>323144.39094109682</v>
      </c>
      <c r="K708" s="94"/>
      <c r="L708" s="265">
        <f t="shared" si="149"/>
        <v>123639.05239344963</v>
      </c>
      <c r="M708" s="265">
        <f>$G708*NonHospFrac+theModel!$H708*NonHospFrac</f>
        <v>200811.70110345606</v>
      </c>
      <c r="N708" s="266">
        <f t="shared" si="151"/>
        <v>324450.75349690567</v>
      </c>
      <c r="O708" s="158"/>
      <c r="P708" s="265">
        <f t="shared" si="152"/>
        <v>123141.23438334573</v>
      </c>
      <c r="Q708" s="265">
        <f t="shared" si="153"/>
        <v>200810.14085297135</v>
      </c>
      <c r="R708" s="266">
        <f t="shared" si="154"/>
        <v>323951.37523631705</v>
      </c>
    </row>
    <row r="709" spans="1:18" x14ac:dyDescent="0.25">
      <c r="A709" s="81">
        <v>678</v>
      </c>
      <c r="B709" s="93">
        <f t="shared" si="143"/>
        <v>1.2743932509254063E-6</v>
      </c>
      <c r="C709" s="178">
        <f t="shared" si="144"/>
        <v>1.2715184392314499E-6</v>
      </c>
      <c r="D709" s="165">
        <f t="shared" si="145"/>
        <v>2.2558277767625785E-3</v>
      </c>
      <c r="E709" s="166">
        <f t="shared" si="155"/>
        <v>24.291308652508306</v>
      </c>
      <c r="F709" s="167">
        <f t="shared" si="156"/>
        <v>1.5317070604217957</v>
      </c>
      <c r="G709" s="167">
        <f t="shared" si="146"/>
        <v>53229.919285913216</v>
      </c>
      <c r="H709" s="167">
        <f t="shared" si="147"/>
        <v>271299.24299125181</v>
      </c>
      <c r="I709" s="168">
        <f t="shared" si="148"/>
        <v>324529.16227716504</v>
      </c>
      <c r="J709" s="168">
        <f t="shared" si="150"/>
        <v>323220.66239481658</v>
      </c>
      <c r="K709" s="94"/>
      <c r="L709" s="265">
        <f t="shared" si="149"/>
        <v>123668.93177325104</v>
      </c>
      <c r="M709" s="265">
        <f>$G709*NonHospFrac+theModel!$H709*NonHospFrac</f>
        <v>200860.23050391398</v>
      </c>
      <c r="N709" s="266">
        <f t="shared" si="151"/>
        <v>324529.16227716499</v>
      </c>
      <c r="O709" s="158"/>
      <c r="P709" s="265">
        <f t="shared" si="152"/>
        <v>123170.29928814543</v>
      </c>
      <c r="Q709" s="265">
        <f t="shared" si="153"/>
        <v>200858.67025342674</v>
      </c>
      <c r="R709" s="266">
        <f t="shared" si="154"/>
        <v>324028.96954157215</v>
      </c>
    </row>
    <row r="710" spans="1:18" x14ac:dyDescent="0.25">
      <c r="A710" s="81">
        <v>679</v>
      </c>
      <c r="B710" s="93">
        <f t="shared" si="143"/>
        <v>1.250586999714717E-6</v>
      </c>
      <c r="C710" s="178">
        <f t="shared" si="144"/>
        <v>1.2477658908235022E-6</v>
      </c>
      <c r="D710" s="165">
        <f t="shared" si="145"/>
        <v>2.2558277767625785E-3</v>
      </c>
      <c r="E710" s="166">
        <f t="shared" si="155"/>
        <v>24.291309900274197</v>
      </c>
      <c r="F710" s="167">
        <f t="shared" si="156"/>
        <v>1.5339628881985583</v>
      </c>
      <c r="G710" s="167">
        <f t="shared" si="146"/>
        <v>53308.313865126649</v>
      </c>
      <c r="H710" s="167">
        <f t="shared" si="147"/>
        <v>271299.25692701567</v>
      </c>
      <c r="I710" s="168">
        <f t="shared" si="148"/>
        <v>324607.5707921423</v>
      </c>
      <c r="J710" s="168">
        <f t="shared" si="150"/>
        <v>323296.93048152141</v>
      </c>
      <c r="K710" s="94"/>
      <c r="L710" s="265">
        <f t="shared" si="149"/>
        <v>123698.81105196093</v>
      </c>
      <c r="M710" s="265">
        <f>$G710*NonHospFrac+theModel!$H710*NonHospFrac</f>
        <v>200908.75974018135</v>
      </c>
      <c r="N710" s="266">
        <f t="shared" si="151"/>
        <v>324607.5707921423</v>
      </c>
      <c r="O710" s="158"/>
      <c r="P710" s="265">
        <f t="shared" si="152"/>
        <v>123199.36290987051</v>
      </c>
      <c r="Q710" s="265">
        <f t="shared" si="153"/>
        <v>200907.19948969164</v>
      </c>
      <c r="R710" s="266">
        <f t="shared" si="154"/>
        <v>324106.56239956216</v>
      </c>
    </row>
    <row r="711" spans="1:18" x14ac:dyDescent="0.25">
      <c r="A711" s="81">
        <v>680</v>
      </c>
      <c r="B711" s="93">
        <f t="shared" si="143"/>
        <v>1.2272254602100039E-6</v>
      </c>
      <c r="C711" s="178">
        <f t="shared" si="144"/>
        <v>1.2244570509285119E-6</v>
      </c>
      <c r="D711" s="165">
        <f t="shared" si="145"/>
        <v>2.2558277767625785E-3</v>
      </c>
      <c r="E711" s="166">
        <f t="shared" si="155"/>
        <v>24.291311124731248</v>
      </c>
      <c r="F711" s="167">
        <f t="shared" si="156"/>
        <v>1.5362187159753209</v>
      </c>
      <c r="G711" s="167">
        <f t="shared" si="146"/>
        <v>53386.708444340067</v>
      </c>
      <c r="H711" s="167">
        <f t="shared" si="147"/>
        <v>271299.27060245315</v>
      </c>
      <c r="I711" s="168">
        <f t="shared" si="148"/>
        <v>324685.97904679319</v>
      </c>
      <c r="J711" s="168">
        <f t="shared" si="150"/>
        <v>323373.19520617934</v>
      </c>
      <c r="K711" s="94"/>
      <c r="L711" s="265">
        <f t="shared" si="149"/>
        <v>123728.69023146777</v>
      </c>
      <c r="M711" s="265">
        <f>$G711*NonHospFrac+theModel!$H711*NonHospFrac</f>
        <v>200957.28881532542</v>
      </c>
      <c r="N711" s="266">
        <f t="shared" si="151"/>
        <v>324685.97904679319</v>
      </c>
      <c r="O711" s="158"/>
      <c r="P711" s="265">
        <f t="shared" si="152"/>
        <v>123228.42525041412</v>
      </c>
      <c r="Q711" s="265">
        <f t="shared" si="153"/>
        <v>200955.72856483329</v>
      </c>
      <c r="R711" s="266">
        <f t="shared" si="154"/>
        <v>324184.15381524741</v>
      </c>
    </row>
    <row r="712" spans="1:18" x14ac:dyDescent="0.25">
      <c r="A712" s="81">
        <v>681</v>
      </c>
      <c r="B712" s="93">
        <f t="shared" si="143"/>
        <v>1.2043003249923617E-6</v>
      </c>
      <c r="C712" s="178">
        <f t="shared" si="144"/>
        <v>1.2015836308676798E-6</v>
      </c>
      <c r="D712" s="165">
        <f t="shared" si="145"/>
        <v>2.2558277767625785E-3</v>
      </c>
      <c r="E712" s="166">
        <f t="shared" si="155"/>
        <v>24.29131232631488</v>
      </c>
      <c r="F712" s="167">
        <f t="shared" si="156"/>
        <v>1.5384745437520835</v>
      </c>
      <c r="G712" s="167">
        <f t="shared" si="146"/>
        <v>53465.103023553493</v>
      </c>
      <c r="H712" s="167">
        <f t="shared" si="147"/>
        <v>271299.28402242705</v>
      </c>
      <c r="I712" s="168">
        <f t="shared" si="148"/>
        <v>324764.38704598055</v>
      </c>
      <c r="J712" s="168">
        <f t="shared" si="150"/>
        <v>323449.45657366747</v>
      </c>
      <c r="K712" s="94"/>
      <c r="L712" s="265">
        <f t="shared" si="149"/>
        <v>123758.56931362463</v>
      </c>
      <c r="M712" s="265">
        <f>$G712*NonHospFrac+theModel!$H712*NonHospFrac</f>
        <v>201005.81773235591</v>
      </c>
      <c r="N712" s="266">
        <f t="shared" si="151"/>
        <v>324764.38704598055</v>
      </c>
      <c r="O712" s="158"/>
      <c r="P712" s="265">
        <f t="shared" si="152"/>
        <v>123257.48631163476</v>
      </c>
      <c r="Q712" s="265">
        <f t="shared" si="153"/>
        <v>201004.25748186139</v>
      </c>
      <c r="R712" s="266">
        <f t="shared" si="154"/>
        <v>324261.74379349616</v>
      </c>
    </row>
    <row r="713" spans="1:18" x14ac:dyDescent="0.25">
      <c r="A713" s="81">
        <v>682</v>
      </c>
      <c r="B713" s="93">
        <f t="shared" si="143"/>
        <v>1.1818034418292846E-6</v>
      </c>
      <c r="C713" s="178">
        <f t="shared" si="144"/>
        <v>1.1791374967985324E-6</v>
      </c>
      <c r="D713" s="165">
        <f t="shared" si="145"/>
        <v>2.2558277767625785E-3</v>
      </c>
      <c r="E713" s="166">
        <f t="shared" si="155"/>
        <v>24.291313505452376</v>
      </c>
      <c r="F713" s="167">
        <f t="shared" si="156"/>
        <v>1.5407303715288461</v>
      </c>
      <c r="G713" s="167">
        <f t="shared" si="146"/>
        <v>53543.497602766911</v>
      </c>
      <c r="H713" s="167">
        <f t="shared" si="147"/>
        <v>271299.29719170975</v>
      </c>
      <c r="I713" s="168">
        <f t="shared" si="148"/>
        <v>324842.79479447665</v>
      </c>
      <c r="J713" s="168">
        <f t="shared" si="150"/>
        <v>323525.71458877414</v>
      </c>
      <c r="K713" s="94"/>
      <c r="L713" s="265">
        <f t="shared" si="149"/>
        <v>123788.44830025012</v>
      </c>
      <c r="M713" s="265">
        <f>$G713*NonHospFrac+theModel!$H713*NonHospFrac</f>
        <v>201054.34649422651</v>
      </c>
      <c r="N713" s="266">
        <f t="shared" si="151"/>
        <v>324842.79479447665</v>
      </c>
      <c r="O713" s="158"/>
      <c r="P713" s="265">
        <f t="shared" si="152"/>
        <v>123286.54609535717</v>
      </c>
      <c r="Q713" s="265">
        <f t="shared" si="153"/>
        <v>201052.78624372967</v>
      </c>
      <c r="R713" s="266">
        <f t="shared" si="154"/>
        <v>324339.33233908686</v>
      </c>
    </row>
    <row r="714" spans="1:18" x14ac:dyDescent="0.25">
      <c r="A714" s="81">
        <v>683</v>
      </c>
      <c r="B714" s="93">
        <f t="shared" si="143"/>
        <v>1.1597268107757085E-6</v>
      </c>
      <c r="C714" s="178">
        <f t="shared" si="144"/>
        <v>1.1571106668225044E-6</v>
      </c>
      <c r="D714" s="165">
        <f t="shared" si="145"/>
        <v>2.2558277767625785E-3</v>
      </c>
      <c r="E714" s="166">
        <f t="shared" si="155"/>
        <v>24.291314662563043</v>
      </c>
      <c r="F714" s="167">
        <f t="shared" si="156"/>
        <v>1.5429861993056087</v>
      </c>
      <c r="G714" s="167">
        <f t="shared" si="146"/>
        <v>53621.892181980329</v>
      </c>
      <c r="H714" s="167">
        <f t="shared" si="147"/>
        <v>271299.31011498417</v>
      </c>
      <c r="I714" s="168">
        <f t="shared" si="148"/>
        <v>324921.20229696447</v>
      </c>
      <c r="J714" s="168">
        <f t="shared" si="150"/>
        <v>323601.96925620036</v>
      </c>
      <c r="K714" s="94"/>
      <c r="L714" s="265">
        <f t="shared" si="149"/>
        <v>123818.32719312877</v>
      </c>
      <c r="M714" s="265">
        <f>$G714*NonHospFrac+theModel!$H714*NonHospFrac</f>
        <v>201102.87510383571</v>
      </c>
      <c r="N714" s="266">
        <f t="shared" si="151"/>
        <v>324921.20229696447</v>
      </c>
      <c r="O714" s="158"/>
      <c r="P714" s="265">
        <f t="shared" si="152"/>
        <v>123315.60460337278</v>
      </c>
      <c r="Q714" s="265">
        <f t="shared" si="153"/>
        <v>201101.31485333657</v>
      </c>
      <c r="R714" s="266">
        <f t="shared" si="154"/>
        <v>324416.91945670935</v>
      </c>
    </row>
    <row r="715" spans="1:18" x14ac:dyDescent="0.25">
      <c r="A715" s="81">
        <v>684</v>
      </c>
      <c r="B715" s="93">
        <f t="shared" si="143"/>
        <v>1.1380625813292229E-6</v>
      </c>
      <c r="C715" s="178">
        <f t="shared" si="144"/>
        <v>1.1354953081465662E-6</v>
      </c>
      <c r="D715" s="165">
        <f t="shared" si="145"/>
        <v>2.2558277767625785E-3</v>
      </c>
      <c r="E715" s="166">
        <f t="shared" si="155"/>
        <v>24.291315798058349</v>
      </c>
      <c r="F715" s="167">
        <f t="shared" si="156"/>
        <v>1.5452420270823712</v>
      </c>
      <c r="G715" s="167">
        <f t="shared" si="146"/>
        <v>53700.286761193755</v>
      </c>
      <c r="H715" s="167">
        <f t="shared" si="147"/>
        <v>271299.32279684587</v>
      </c>
      <c r="I715" s="168">
        <f t="shared" si="148"/>
        <v>324999.60955803964</v>
      </c>
      <c r="J715" s="168">
        <f t="shared" si="150"/>
        <v>323678.22058056161</v>
      </c>
      <c r="K715" s="94"/>
      <c r="L715" s="265">
        <f t="shared" si="149"/>
        <v>123848.20599401183</v>
      </c>
      <c r="M715" s="265">
        <f>$G715*NonHospFrac+theModel!$H715*NonHospFrac</f>
        <v>201151.40356402777</v>
      </c>
      <c r="N715" s="266">
        <f t="shared" si="151"/>
        <v>324999.60955803958</v>
      </c>
      <c r="O715" s="158"/>
      <c r="P715" s="265">
        <f t="shared" si="152"/>
        <v>123344.66183744036</v>
      </c>
      <c r="Q715" s="265">
        <f t="shared" si="153"/>
        <v>201149.84331352639</v>
      </c>
      <c r="R715" s="266">
        <f t="shared" si="154"/>
        <v>324494.50515096675</v>
      </c>
    </row>
    <row r="716" spans="1:18" x14ac:dyDescent="0.25">
      <c r="A716" s="81">
        <v>685</v>
      </c>
      <c r="B716" s="93">
        <f t="shared" si="143"/>
        <v>1.1168030496384083E-6</v>
      </c>
      <c r="C716" s="178">
        <f t="shared" si="144"/>
        <v>1.1142837342978608E-6</v>
      </c>
      <c r="D716" s="165">
        <f t="shared" si="145"/>
        <v>2.2558277767625785E-3</v>
      </c>
      <c r="E716" s="166">
        <f t="shared" si="155"/>
        <v>24.291316912342083</v>
      </c>
      <c r="F716" s="167">
        <f t="shared" si="156"/>
        <v>1.5474978548591338</v>
      </c>
      <c r="G716" s="167">
        <f t="shared" si="146"/>
        <v>53778.681340407173</v>
      </c>
      <c r="H716" s="167">
        <f t="shared" si="147"/>
        <v>271299.3352418046</v>
      </c>
      <c r="I716" s="168">
        <f t="shared" si="148"/>
        <v>325078.01658221177</v>
      </c>
      <c r="J716" s="168">
        <f t="shared" si="150"/>
        <v>323754.46856638917</v>
      </c>
      <c r="K716" s="94"/>
      <c r="L716" s="265">
        <f t="shared" si="149"/>
        <v>123878.08470461785</v>
      </c>
      <c r="M716" s="265">
        <f>$G716*NonHospFrac+theModel!$H716*NonHospFrac</f>
        <v>201199.93187759392</v>
      </c>
      <c r="N716" s="266">
        <f t="shared" si="151"/>
        <v>325078.01658221177</v>
      </c>
      <c r="O716" s="158"/>
      <c r="P716" s="265">
        <f t="shared" si="152"/>
        <v>123373.71779928674</v>
      </c>
      <c r="Q716" s="265">
        <f t="shared" si="153"/>
        <v>201198.37162709032</v>
      </c>
      <c r="R716" s="266">
        <f t="shared" si="154"/>
        <v>324572.08942637709</v>
      </c>
    </row>
    <row r="717" spans="1:18" x14ac:dyDescent="0.25">
      <c r="A717" s="81">
        <v>686</v>
      </c>
      <c r="B717" s="93">
        <f t="shared" si="143"/>
        <v>1.0959406557633215E-6</v>
      </c>
      <c r="C717" s="178">
        <f t="shared" si="144"/>
        <v>1.0934684023903671E-6</v>
      </c>
      <c r="D717" s="165">
        <f t="shared" si="145"/>
        <v>2.2558277767625785E-3</v>
      </c>
      <c r="E717" s="166">
        <f t="shared" si="155"/>
        <v>24.291318005810485</v>
      </c>
      <c r="F717" s="167">
        <f t="shared" si="156"/>
        <v>1.5497536826358964</v>
      </c>
      <c r="G717" s="167">
        <f t="shared" si="146"/>
        <v>53857.075919620598</v>
      </c>
      <c r="H717" s="167">
        <f t="shared" si="147"/>
        <v>271299.34745428577</v>
      </c>
      <c r="I717" s="168">
        <f t="shared" si="148"/>
        <v>325156.42337390635</v>
      </c>
      <c r="J717" s="168">
        <f t="shared" si="150"/>
        <v>323830.71321813192</v>
      </c>
      <c r="K717" s="94"/>
      <c r="L717" s="265">
        <f t="shared" si="149"/>
        <v>123907.96332663319</v>
      </c>
      <c r="M717" s="265">
        <f>$G717*NonHospFrac+theModel!$H717*NonHospFrac</f>
        <v>201248.46004727314</v>
      </c>
      <c r="N717" s="266">
        <f t="shared" si="151"/>
        <v>325156.42337390635</v>
      </c>
      <c r="O717" s="158"/>
      <c r="P717" s="265">
        <f t="shared" si="152"/>
        <v>123402.7724906072</v>
      </c>
      <c r="Q717" s="265">
        <f t="shared" si="153"/>
        <v>201246.89979676739</v>
      </c>
      <c r="R717" s="266">
        <f t="shared" si="154"/>
        <v>324649.67228737462</v>
      </c>
    </row>
    <row r="718" spans="1:18" x14ac:dyDescent="0.25">
      <c r="A718" s="81">
        <v>687</v>
      </c>
      <c r="B718" s="93">
        <f t="shared" si="143"/>
        <v>1.075467980987179E-6</v>
      </c>
      <c r="C718" s="178">
        <f t="shared" si="144"/>
        <v>1.0730419104426494E-6</v>
      </c>
      <c r="D718" s="165">
        <f t="shared" si="145"/>
        <v>2.2558277767625785E-3</v>
      </c>
      <c r="E718" s="166">
        <f t="shared" si="155"/>
        <v>24.291319078852396</v>
      </c>
      <c r="F718" s="167">
        <f t="shared" si="156"/>
        <v>1.552009510412659</v>
      </c>
      <c r="G718" s="167">
        <f t="shared" si="146"/>
        <v>53935.470498834016</v>
      </c>
      <c r="H718" s="167">
        <f t="shared" si="147"/>
        <v>271299.35943863221</v>
      </c>
      <c r="I718" s="168">
        <f t="shared" si="148"/>
        <v>325234.82993746625</v>
      </c>
      <c r="J718" s="168">
        <f t="shared" si="150"/>
        <v>323906.95454015798</v>
      </c>
      <c r="K718" s="94"/>
      <c r="L718" s="265">
        <f t="shared" si="149"/>
        <v>123937.84186171282</v>
      </c>
      <c r="M718" s="265">
        <f>$G718*NonHospFrac+theModel!$H718*NonHospFrac</f>
        <v>201296.98807575341</v>
      </c>
      <c r="N718" s="266">
        <f t="shared" si="151"/>
        <v>325234.82993746625</v>
      </c>
      <c r="O718" s="158"/>
      <c r="P718" s="265">
        <f t="shared" si="152"/>
        <v>123431.82591306631</v>
      </c>
      <c r="Q718" s="265">
        <f t="shared" si="153"/>
        <v>201295.42782524554</v>
      </c>
      <c r="R718" s="266">
        <f t="shared" si="154"/>
        <v>324727.25373831182</v>
      </c>
    </row>
    <row r="719" spans="1:18" x14ac:dyDescent="0.25">
      <c r="A719" s="81">
        <v>688</v>
      </c>
      <c r="B719" s="93">
        <f t="shared" si="143"/>
        <v>1.0553777451782212E-6</v>
      </c>
      <c r="C719" s="178">
        <f t="shared" si="144"/>
        <v>1.0529969947456711E-6</v>
      </c>
      <c r="D719" s="165">
        <f t="shared" si="145"/>
        <v>2.2558277767625785E-3</v>
      </c>
      <c r="E719" s="166">
        <f t="shared" si="155"/>
        <v>24.291320131849393</v>
      </c>
      <c r="F719" s="167">
        <f t="shared" si="156"/>
        <v>1.5542653381894216</v>
      </c>
      <c r="G719" s="167">
        <f t="shared" si="146"/>
        <v>54013.865078047435</v>
      </c>
      <c r="H719" s="167">
        <f t="shared" si="147"/>
        <v>271299.37119910558</v>
      </c>
      <c r="I719" s="168">
        <f t="shared" si="148"/>
        <v>325313.23627715302</v>
      </c>
      <c r="J719" s="168">
        <f t="shared" si="150"/>
        <v>323983.19253675581</v>
      </c>
      <c r="K719" s="94"/>
      <c r="L719" s="265">
        <f t="shared" si="149"/>
        <v>123967.72031148071</v>
      </c>
      <c r="M719" s="265">
        <f>$G719*NonHospFrac+theModel!$H719*NonHospFrac</f>
        <v>201345.51596567227</v>
      </c>
      <c r="N719" s="266">
        <f t="shared" si="151"/>
        <v>325313.23627715296</v>
      </c>
      <c r="O719" s="158"/>
      <c r="P719" s="265">
        <f t="shared" si="152"/>
        <v>123460.87806829829</v>
      </c>
      <c r="Q719" s="265">
        <f t="shared" si="153"/>
        <v>201343.9557151623</v>
      </c>
      <c r="R719" s="266">
        <f t="shared" si="154"/>
        <v>324804.83378346061</v>
      </c>
    </row>
    <row r="720" spans="1:18" x14ac:dyDescent="0.25">
      <c r="A720" s="81">
        <v>689</v>
      </c>
      <c r="B720" s="93">
        <f t="shared" si="143"/>
        <v>1.0356628042009038E-6</v>
      </c>
      <c r="C720" s="178">
        <f t="shared" si="144"/>
        <v>1.0333265272798276E-6</v>
      </c>
      <c r="D720" s="165">
        <f t="shared" si="145"/>
        <v>2.2558277767625785E-3</v>
      </c>
      <c r="E720" s="166">
        <f t="shared" si="155"/>
        <v>24.291321165175919</v>
      </c>
      <c r="F720" s="167">
        <f t="shared" si="156"/>
        <v>1.5565211659661842</v>
      </c>
      <c r="G720" s="167">
        <f t="shared" si="146"/>
        <v>54092.25965726086</v>
      </c>
      <c r="H720" s="167">
        <f t="shared" si="147"/>
        <v>271299.38273988786</v>
      </c>
      <c r="I720" s="168">
        <f t="shared" si="148"/>
        <v>325391.64239714871</v>
      </c>
      <c r="J720" s="168">
        <f t="shared" si="150"/>
        <v>324059.42721213604</v>
      </c>
      <c r="K720" s="94"/>
      <c r="L720" s="265">
        <f t="shared" si="149"/>
        <v>123997.59867753052</v>
      </c>
      <c r="M720" s="265">
        <f>$G720*NonHospFrac+theModel!$H720*NonHospFrac</f>
        <v>201394.0437196182</v>
      </c>
      <c r="N720" s="266">
        <f t="shared" si="151"/>
        <v>325391.64239714871</v>
      </c>
      <c r="O720" s="158"/>
      <c r="P720" s="265">
        <f t="shared" si="152"/>
        <v>123489.92895790772</v>
      </c>
      <c r="Q720" s="265">
        <f t="shared" si="153"/>
        <v>201392.4834691062</v>
      </c>
      <c r="R720" s="266">
        <f t="shared" si="154"/>
        <v>324882.41242701391</v>
      </c>
    </row>
    <row r="721" spans="1:18" x14ac:dyDescent="0.25">
      <c r="A721" s="81">
        <v>690</v>
      </c>
      <c r="B721" s="93">
        <f t="shared" si="143"/>
        <v>1.0163161473754145E-6</v>
      </c>
      <c r="C721" s="178">
        <f t="shared" si="144"/>
        <v>1.0140235131801927E-6</v>
      </c>
      <c r="D721" s="165">
        <f t="shared" si="145"/>
        <v>2.2558277767625785E-3</v>
      </c>
      <c r="E721" s="166">
        <f t="shared" si="155"/>
        <v>24.291322179199433</v>
      </c>
      <c r="F721" s="167">
        <f t="shared" si="156"/>
        <v>1.5587769937429468</v>
      </c>
      <c r="G721" s="167">
        <f t="shared" si="146"/>
        <v>54170.654236474278</v>
      </c>
      <c r="H721" s="167">
        <f t="shared" si="147"/>
        <v>271299.394065083</v>
      </c>
      <c r="I721" s="168">
        <f t="shared" si="148"/>
        <v>325470.04830155731</v>
      </c>
      <c r="J721" s="168">
        <f t="shared" si="150"/>
        <v>324135.65857043292</v>
      </c>
      <c r="K721" s="94"/>
      <c r="L721" s="265">
        <f t="shared" si="149"/>
        <v>124027.47696142615</v>
      </c>
      <c r="M721" s="265">
        <f>$G721*NonHospFrac+theModel!$H721*NonHospFrac</f>
        <v>201442.57134013114</v>
      </c>
      <c r="N721" s="266">
        <f t="shared" si="151"/>
        <v>325470.04830155731</v>
      </c>
      <c r="O721" s="158"/>
      <c r="P721" s="265">
        <f t="shared" si="152"/>
        <v>123518.97858347</v>
      </c>
      <c r="Q721" s="265">
        <f t="shared" si="153"/>
        <v>201441.01108961712</v>
      </c>
      <c r="R721" s="266">
        <f t="shared" si="154"/>
        <v>324959.98967308714</v>
      </c>
    </row>
    <row r="722" spans="1:18" x14ac:dyDescent="0.25">
      <c r="A722" s="81">
        <v>691</v>
      </c>
      <c r="B722" s="93">
        <f t="shared" si="143"/>
        <v>9.9733089498465358E-7</v>
      </c>
      <c r="C722" s="178">
        <f t="shared" si="144"/>
        <v>9.9508108824912363E-7</v>
      </c>
      <c r="D722" s="165">
        <f t="shared" si="145"/>
        <v>2.2558277767625785E-3</v>
      </c>
      <c r="E722" s="166">
        <f t="shared" si="155"/>
        <v>24.291323174280521</v>
      </c>
      <c r="F722" s="167">
        <f t="shared" si="156"/>
        <v>1.5610328215197093</v>
      </c>
      <c r="G722" s="167">
        <f t="shared" si="146"/>
        <v>54249.048815687704</v>
      </c>
      <c r="H722" s="167">
        <f t="shared" si="147"/>
        <v>271299.40517871833</v>
      </c>
      <c r="I722" s="168">
        <f t="shared" si="148"/>
        <v>325548.45399440604</v>
      </c>
      <c r="J722" s="168">
        <f t="shared" si="150"/>
        <v>324211.88661570556</v>
      </c>
      <c r="K722" s="94"/>
      <c r="L722" s="265">
        <f t="shared" si="149"/>
        <v>124057.35516470225</v>
      </c>
      <c r="M722" s="265">
        <f>$G722*NonHospFrac+theModel!$H722*NonHospFrac</f>
        <v>201491.09882970375</v>
      </c>
      <c r="N722" s="266">
        <f t="shared" si="151"/>
        <v>325548.45399440604</v>
      </c>
      <c r="O722" s="158"/>
      <c r="P722" s="265">
        <f t="shared" si="152"/>
        <v>123548.02694653199</v>
      </c>
      <c r="Q722" s="265">
        <f t="shared" si="153"/>
        <v>201489.53857918776</v>
      </c>
      <c r="R722" s="266">
        <f t="shared" si="154"/>
        <v>325037.56552571978</v>
      </c>
    </row>
    <row r="723" spans="1:18" x14ac:dyDescent="0.25">
      <c r="A723" s="81">
        <v>692</v>
      </c>
      <c r="B723" s="93">
        <f t="shared" si="143"/>
        <v>9.7870029582780187E-7</v>
      </c>
      <c r="C723" s="178">
        <f t="shared" si="144"/>
        <v>9.7649251651534781E-7</v>
      </c>
      <c r="D723" s="165">
        <f t="shared" si="145"/>
        <v>2.2558277767625785E-3</v>
      </c>
      <c r="E723" s="166">
        <f t="shared" si="155"/>
        <v>24.291324150773036</v>
      </c>
      <c r="F723" s="167">
        <f t="shared" si="156"/>
        <v>1.5632886492964719</v>
      </c>
      <c r="G723" s="167">
        <f t="shared" si="146"/>
        <v>54327.443394901136</v>
      </c>
      <c r="H723" s="167">
        <f t="shared" si="147"/>
        <v>271299.41608474584</v>
      </c>
      <c r="I723" s="168">
        <f t="shared" si="148"/>
        <v>325626.85947964696</v>
      </c>
      <c r="J723" s="168">
        <f t="shared" si="150"/>
        <v>324288.11135193956</v>
      </c>
      <c r="K723" s="94"/>
      <c r="L723" s="265">
        <f t="shared" si="149"/>
        <v>124087.23328886488</v>
      </c>
      <c r="M723" s="265">
        <f>$G723*NonHospFrac+theModel!$H723*NonHospFrac</f>
        <v>201539.62619078206</v>
      </c>
      <c r="N723" s="266">
        <f t="shared" si="151"/>
        <v>325626.85947964696</v>
      </c>
      <c r="O723" s="158"/>
      <c r="P723" s="265">
        <f t="shared" si="152"/>
        <v>123577.07404861247</v>
      </c>
      <c r="Q723" s="265">
        <f t="shared" si="153"/>
        <v>201538.06594026412</v>
      </c>
      <c r="R723" s="266">
        <f t="shared" si="154"/>
        <v>325115.13998887659</v>
      </c>
    </row>
    <row r="724" spans="1:18" x14ac:dyDescent="0.25">
      <c r="A724" s="81">
        <v>693</v>
      </c>
      <c r="B724" s="93">
        <f t="shared" si="143"/>
        <v>9.60417724819572E-7</v>
      </c>
      <c r="C724" s="178">
        <f t="shared" si="144"/>
        <v>9.5825118783862896E-7</v>
      </c>
      <c r="D724" s="165">
        <f t="shared" si="145"/>
        <v>2.2558277767625785E-3</v>
      </c>
      <c r="E724" s="166">
        <f t="shared" si="155"/>
        <v>24.291325109024225</v>
      </c>
      <c r="F724" s="167">
        <f t="shared" si="156"/>
        <v>1.5655444770732345</v>
      </c>
      <c r="G724" s="167">
        <f t="shared" si="146"/>
        <v>54405.837974114547</v>
      </c>
      <c r="H724" s="167">
        <f t="shared" si="147"/>
        <v>271299.42678704375</v>
      </c>
      <c r="I724" s="168">
        <f t="shared" si="148"/>
        <v>325705.26476115827</v>
      </c>
      <c r="J724" s="168">
        <f t="shared" si="150"/>
        <v>324364.33278304816</v>
      </c>
      <c r="K724" s="94"/>
      <c r="L724" s="265">
        <f t="shared" si="149"/>
        <v>124117.11133539188</v>
      </c>
      <c r="M724" s="265">
        <f>$G724*NonHospFrac+theModel!$H724*NonHospFrac</f>
        <v>201588.15342576639</v>
      </c>
      <c r="N724" s="266">
        <f t="shared" si="151"/>
        <v>325705.26476115827</v>
      </c>
      <c r="O724" s="158"/>
      <c r="P724" s="265">
        <f t="shared" si="152"/>
        <v>123606.11989120267</v>
      </c>
      <c r="Q724" s="265">
        <f t="shared" si="153"/>
        <v>201586.59317524655</v>
      </c>
      <c r="R724" s="266">
        <f t="shared" si="154"/>
        <v>325192.71306644921</v>
      </c>
    </row>
    <row r="725" spans="1:18" x14ac:dyDescent="0.25">
      <c r="A725" s="81">
        <v>694</v>
      </c>
      <c r="B725" s="93">
        <f t="shared" si="143"/>
        <v>9.4247668063430759E-7</v>
      </c>
      <c r="C725" s="178">
        <f t="shared" si="144"/>
        <v>9.4035061555918175E-7</v>
      </c>
      <c r="D725" s="165">
        <f t="shared" si="145"/>
        <v>2.2558277767625785E-3</v>
      </c>
      <c r="E725" s="166">
        <f t="shared" si="155"/>
        <v>24.291326049374842</v>
      </c>
      <c r="F725" s="167">
        <f t="shared" si="156"/>
        <v>1.5678003048499971</v>
      </c>
      <c r="G725" s="167">
        <f t="shared" si="146"/>
        <v>54484.232553327965</v>
      </c>
      <c r="H725" s="167">
        <f t="shared" si="147"/>
        <v>271299.43728941784</v>
      </c>
      <c r="I725" s="168">
        <f t="shared" si="148"/>
        <v>325783.66984274582</v>
      </c>
      <c r="J725" s="168">
        <f t="shared" si="150"/>
        <v>324440.55091287394</v>
      </c>
      <c r="K725" s="94"/>
      <c r="L725" s="265">
        <f t="shared" si="149"/>
        <v>124146.98930573354</v>
      </c>
      <c r="M725" s="265">
        <f>$G725*NonHospFrac+theModel!$H725*NonHospFrac</f>
        <v>201636.68053701223</v>
      </c>
      <c r="N725" s="266">
        <f t="shared" si="151"/>
        <v>325783.66984274576</v>
      </c>
      <c r="O725" s="158"/>
      <c r="P725" s="265">
        <f t="shared" si="152"/>
        <v>123635.16447576685</v>
      </c>
      <c r="Q725" s="265">
        <f t="shared" si="153"/>
        <v>201635.12028649054</v>
      </c>
      <c r="R725" s="266">
        <f t="shared" si="154"/>
        <v>325270.28476225736</v>
      </c>
    </row>
    <row r="726" spans="1:18" x14ac:dyDescent="0.25">
      <c r="A726" s="81">
        <v>695</v>
      </c>
      <c r="B726" s="93">
        <f t="shared" si="143"/>
        <v>9.2487078339410614E-7</v>
      </c>
      <c r="C726" s="178">
        <f t="shared" si="144"/>
        <v>9.2278443419100958E-7</v>
      </c>
      <c r="D726" s="165">
        <f t="shared" si="145"/>
        <v>2.2558277767625785E-3</v>
      </c>
      <c r="E726" s="166">
        <f t="shared" si="155"/>
        <v>24.291326972159275</v>
      </c>
      <c r="F726" s="167">
        <f t="shared" si="156"/>
        <v>1.5700561326267597</v>
      </c>
      <c r="G726" s="167">
        <f t="shared" si="146"/>
        <v>54562.627132541384</v>
      </c>
      <c r="H726" s="167">
        <f t="shared" si="147"/>
        <v>271299.44759560277</v>
      </c>
      <c r="I726" s="168">
        <f t="shared" si="148"/>
        <v>325862.07472814416</v>
      </c>
      <c r="J726" s="168">
        <f t="shared" si="150"/>
        <v>324516.76574518951</v>
      </c>
      <c r="K726" s="94"/>
      <c r="L726" s="265">
        <f t="shared" si="149"/>
        <v>124176.86720131306</v>
      </c>
      <c r="M726" s="265">
        <f>$G726*NonHospFrac+theModel!$H726*NonHospFrac</f>
        <v>201685.2075268311</v>
      </c>
      <c r="N726" s="266">
        <f t="shared" si="151"/>
        <v>325862.07472814416</v>
      </c>
      <c r="O726" s="158"/>
      <c r="P726" s="265">
        <f t="shared" si="152"/>
        <v>123664.20780374274</v>
      </c>
      <c r="Q726" s="265">
        <f t="shared" si="153"/>
        <v>201683.64727630757</v>
      </c>
      <c r="R726" s="266">
        <f t="shared" si="154"/>
        <v>325347.8550800503</v>
      </c>
    </row>
    <row r="727" spans="1:18" x14ac:dyDescent="0.25">
      <c r="A727" s="81">
        <v>696</v>
      </c>
      <c r="B727" s="93">
        <f t="shared" si="143"/>
        <v>9.075937724001145E-7</v>
      </c>
      <c r="C727" s="178">
        <f t="shared" si="144"/>
        <v>9.0554639715831756E-7</v>
      </c>
      <c r="D727" s="165">
        <f t="shared" si="145"/>
        <v>2.2558277767625785E-3</v>
      </c>
      <c r="E727" s="166">
        <f t="shared" si="155"/>
        <v>24.291327877705672</v>
      </c>
      <c r="F727" s="167">
        <f t="shared" si="156"/>
        <v>1.5723119604035223</v>
      </c>
      <c r="G727" s="167">
        <f t="shared" si="146"/>
        <v>54641.021711754816</v>
      </c>
      <c r="H727" s="167">
        <f t="shared" si="147"/>
        <v>271299.45770926337</v>
      </c>
      <c r="I727" s="168">
        <f t="shared" si="148"/>
        <v>325940.47942101816</v>
      </c>
      <c r="J727" s="168">
        <f t="shared" si="150"/>
        <v>324592.9772836995</v>
      </c>
      <c r="K727" s="94"/>
      <c r="L727" s="265">
        <f t="shared" si="149"/>
        <v>124206.74502352694</v>
      </c>
      <c r="M727" s="265">
        <f>$G727*NonHospFrac+theModel!$H727*NonHospFrac</f>
        <v>201733.73439749121</v>
      </c>
      <c r="N727" s="266">
        <f t="shared" si="151"/>
        <v>325940.47942101816</v>
      </c>
      <c r="O727" s="158"/>
      <c r="P727" s="265">
        <f t="shared" si="152"/>
        <v>123693.24987654197</v>
      </c>
      <c r="Q727" s="265">
        <f t="shared" si="153"/>
        <v>201732.17414696587</v>
      </c>
      <c r="R727" s="266">
        <f t="shared" si="154"/>
        <v>325425.42402350786</v>
      </c>
    </row>
    <row r="728" spans="1:18" x14ac:dyDescent="0.25">
      <c r="A728" s="81">
        <v>697</v>
      </c>
      <c r="B728" s="93">
        <f t="shared" si="143"/>
        <v>8.9063950390620438E-7</v>
      </c>
      <c r="C728" s="178">
        <f t="shared" si="144"/>
        <v>8.8863037457421075E-7</v>
      </c>
      <c r="D728" s="165">
        <f t="shared" si="145"/>
        <v>2.2558277767625785E-3</v>
      </c>
      <c r="E728" s="166">
        <f t="shared" si="155"/>
        <v>24.291328766336047</v>
      </c>
      <c r="F728" s="167">
        <f t="shared" si="156"/>
        <v>1.5745677881802849</v>
      </c>
      <c r="G728" s="167">
        <f t="shared" si="146"/>
        <v>54719.416290968242</v>
      </c>
      <c r="H728" s="167">
        <f t="shared" si="147"/>
        <v>271299.46763399616</v>
      </c>
      <c r="I728" s="168">
        <f t="shared" si="148"/>
        <v>326018.88392496441</v>
      </c>
      <c r="J728" s="168">
        <f t="shared" si="150"/>
        <v>324669.18553204159</v>
      </c>
      <c r="K728" s="94"/>
      <c r="L728" s="265">
        <f t="shared" si="149"/>
        <v>124236.62277374575</v>
      </c>
      <c r="M728" s="265">
        <f>$G728*NonHospFrac+theModel!$H728*NonHospFrac</f>
        <v>201782.26115121861</v>
      </c>
      <c r="N728" s="266">
        <f t="shared" si="151"/>
        <v>326018.88392496435</v>
      </c>
      <c r="O728" s="158"/>
      <c r="P728" s="265">
        <f t="shared" si="152"/>
        <v>123722.29069555079</v>
      </c>
      <c r="Q728" s="265">
        <f t="shared" si="153"/>
        <v>201780.7009006915</v>
      </c>
      <c r="R728" s="266">
        <f t="shared" si="154"/>
        <v>325502.9915962423</v>
      </c>
    </row>
    <row r="729" spans="1:18" x14ac:dyDescent="0.25">
      <c r="A729" s="81">
        <v>698</v>
      </c>
      <c r="B729" s="93">
        <f t="shared" si="143"/>
        <v>8.7400194893425203E-7</v>
      </c>
      <c r="C729" s="178">
        <f t="shared" si="144"/>
        <v>8.7203035106090152E-7</v>
      </c>
      <c r="D729" s="165">
        <f t="shared" si="145"/>
        <v>2.2558277767625785E-3</v>
      </c>
      <c r="E729" s="166">
        <f t="shared" si="155"/>
        <v>24.291329638366399</v>
      </c>
      <c r="F729" s="167">
        <f t="shared" si="156"/>
        <v>1.5768236159570475</v>
      </c>
      <c r="G729" s="167">
        <f t="shared" si="146"/>
        <v>54797.81087018166</v>
      </c>
      <c r="H729" s="167">
        <f t="shared" si="147"/>
        <v>271299.47737333045</v>
      </c>
      <c r="I729" s="168">
        <f t="shared" si="148"/>
        <v>326097.2882435121</v>
      </c>
      <c r="J729" s="168">
        <f t="shared" si="150"/>
        <v>324745.39049378759</v>
      </c>
      <c r="K729" s="94"/>
      <c r="L729" s="265">
        <f t="shared" si="149"/>
        <v>124266.50045331442</v>
      </c>
      <c r="M729" s="265">
        <f>$G729*NonHospFrac+theModel!$H729*NonHospFrac</f>
        <v>201830.78779019765</v>
      </c>
      <c r="N729" s="266">
        <f t="shared" si="151"/>
        <v>326097.28824351204</v>
      </c>
      <c r="O729" s="158"/>
      <c r="P729" s="265">
        <f t="shared" si="152"/>
        <v>123751.33026213036</v>
      </c>
      <c r="Q729" s="265">
        <f t="shared" si="153"/>
        <v>201829.22753966882</v>
      </c>
      <c r="R729" s="266">
        <f t="shared" si="154"/>
        <v>325580.55780179915</v>
      </c>
    </row>
    <row r="730" spans="1:18" x14ac:dyDescent="0.25">
      <c r="A730" s="81">
        <v>699</v>
      </c>
      <c r="B730" s="93">
        <f t="shared" si="143"/>
        <v>8.5767519113021306E-7</v>
      </c>
      <c r="C730" s="178">
        <f t="shared" si="144"/>
        <v>8.557404236106214E-7</v>
      </c>
      <c r="D730" s="165">
        <f t="shared" si="145"/>
        <v>2.2558277767625785E-3</v>
      </c>
      <c r="E730" s="166">
        <f t="shared" si="155"/>
        <v>24.291330494106823</v>
      </c>
      <c r="F730" s="167">
        <f t="shared" si="156"/>
        <v>1.57907944373381</v>
      </c>
      <c r="G730" s="167">
        <f t="shared" si="146"/>
        <v>54876.205449395071</v>
      </c>
      <c r="H730" s="167">
        <f t="shared" si="147"/>
        <v>271299.48693072941</v>
      </c>
      <c r="I730" s="168">
        <f t="shared" si="148"/>
        <v>326175.69238012447</v>
      </c>
      <c r="J730" s="168">
        <f t="shared" si="150"/>
        <v>324821.5921724448</v>
      </c>
      <c r="K730" s="94"/>
      <c r="L730" s="265">
        <f t="shared" si="149"/>
        <v>124296.37806355265</v>
      </c>
      <c r="M730" s="265">
        <f>$G730*NonHospFrac+theModel!$H730*NonHospFrac</f>
        <v>201879.31431657184</v>
      </c>
      <c r="N730" s="266">
        <f t="shared" si="151"/>
        <v>326175.69238012447</v>
      </c>
      <c r="O730" s="158"/>
      <c r="P730" s="265">
        <f t="shared" si="152"/>
        <v>123780.36857761713</v>
      </c>
      <c r="Q730" s="265">
        <f t="shared" si="153"/>
        <v>201877.75406604132</v>
      </c>
      <c r="R730" s="266">
        <f t="shared" si="154"/>
        <v>325658.12264365843</v>
      </c>
    </row>
    <row r="731" spans="1:18" x14ac:dyDescent="0.25">
      <c r="A731" s="81">
        <v>700</v>
      </c>
      <c r="B731" s="93">
        <f t="shared" si="143"/>
        <v>8.4165342466025027E-7</v>
      </c>
      <c r="C731" s="178">
        <f t="shared" si="144"/>
        <v>8.3975479948649436E-7</v>
      </c>
      <c r="D731" s="165">
        <f t="shared" si="145"/>
        <v>2.2558277767625785E-3</v>
      </c>
      <c r="E731" s="166">
        <f t="shared" si="155"/>
        <v>24.291331333861624</v>
      </c>
      <c r="F731" s="167">
        <f t="shared" si="156"/>
        <v>1.5813352715105726</v>
      </c>
      <c r="G731" s="167">
        <f t="shared" si="146"/>
        <v>54954.600028608489</v>
      </c>
      <c r="H731" s="167">
        <f t="shared" si="147"/>
        <v>271299.49630959186</v>
      </c>
      <c r="I731" s="168">
        <f t="shared" si="148"/>
        <v>326254.09633820038</v>
      </c>
      <c r="J731" s="168">
        <f t="shared" si="150"/>
        <v>324897.79057145747</v>
      </c>
      <c r="K731" s="94"/>
      <c r="L731" s="265">
        <f t="shared" si="149"/>
        <v>124326.25560575564</v>
      </c>
      <c r="M731" s="265">
        <f>$G731*NonHospFrac+theModel!$H731*NonHospFrac</f>
        <v>201927.84073244469</v>
      </c>
      <c r="N731" s="266">
        <f t="shared" si="151"/>
        <v>326254.09633820032</v>
      </c>
      <c r="O731" s="158"/>
      <c r="P731" s="265">
        <f t="shared" si="152"/>
        <v>123809.40564332364</v>
      </c>
      <c r="Q731" s="265">
        <f t="shared" si="153"/>
        <v>201926.28048191252</v>
      </c>
      <c r="R731" s="266">
        <f t="shared" si="154"/>
        <v>325735.68612523616</v>
      </c>
    </row>
    <row r="732" spans="1:18" x14ac:dyDescent="0.25">
      <c r="A732" s="81">
        <v>701</v>
      </c>
      <c r="B732" s="93">
        <f t="shared" si="143"/>
        <v>8.2593095214617263E-7</v>
      </c>
      <c r="C732" s="178">
        <f t="shared" si="144"/>
        <v>8.2406779416263333E-7</v>
      </c>
      <c r="D732" s="165">
        <f t="shared" si="145"/>
        <v>2.2558277767625785E-3</v>
      </c>
      <c r="E732" s="166">
        <f t="shared" si="155"/>
        <v>24.291332157929418</v>
      </c>
      <c r="F732" s="167">
        <f t="shared" si="156"/>
        <v>1.5835910992873352</v>
      </c>
      <c r="G732" s="167">
        <f t="shared" si="146"/>
        <v>55032.994607821915</v>
      </c>
      <c r="H732" s="167">
        <f t="shared" si="147"/>
        <v>271299.50551325281</v>
      </c>
      <c r="I732" s="168">
        <f t="shared" si="148"/>
        <v>326332.50012107473</v>
      </c>
      <c r="J732" s="168">
        <f t="shared" si="150"/>
        <v>324973.98569420731</v>
      </c>
      <c r="K732" s="94"/>
      <c r="L732" s="265">
        <f t="shared" si="149"/>
        <v>124356.13308119428</v>
      </c>
      <c r="M732" s="265">
        <f>$G732*NonHospFrac+theModel!$H732*NonHospFrac</f>
        <v>201976.36703988042</v>
      </c>
      <c r="N732" s="266">
        <f t="shared" si="151"/>
        <v>326332.50012107473</v>
      </c>
      <c r="O732" s="158"/>
      <c r="P732" s="265">
        <f t="shared" si="152"/>
        <v>123838.44146053861</v>
      </c>
      <c r="Q732" s="265">
        <f t="shared" si="153"/>
        <v>201974.80678934662</v>
      </c>
      <c r="R732" s="266">
        <f t="shared" si="154"/>
        <v>325813.24824988522</v>
      </c>
    </row>
    <row r="733" spans="1:18" x14ac:dyDescent="0.25">
      <c r="A733" s="81">
        <v>702</v>
      </c>
      <c r="B733" s="93">
        <f t="shared" si="143"/>
        <v>8.1050218263943077E-7</v>
      </c>
      <c r="C733" s="178">
        <f t="shared" si="144"/>
        <v>8.0867382930270609E-7</v>
      </c>
      <c r="D733" s="165">
        <f t="shared" si="145"/>
        <v>2.2558277767625785E-3</v>
      </c>
      <c r="E733" s="166">
        <f t="shared" si="155"/>
        <v>24.291332966603246</v>
      </c>
      <c r="F733" s="167">
        <f t="shared" si="156"/>
        <v>1.5858469270640978</v>
      </c>
      <c r="G733" s="167">
        <f t="shared" si="146"/>
        <v>55111.389187035347</v>
      </c>
      <c r="H733" s="167">
        <f t="shared" si="147"/>
        <v>271299.51454498514</v>
      </c>
      <c r="I733" s="168">
        <f t="shared" si="148"/>
        <v>326410.90373202047</v>
      </c>
      <c r="J733" s="168">
        <f t="shared" si="150"/>
        <v>325050.1775440154</v>
      </c>
      <c r="K733" s="94"/>
      <c r="L733" s="265">
        <f t="shared" si="149"/>
        <v>124386.01049111574</v>
      </c>
      <c r="M733" s="265">
        <f>$G733*NonHospFrac+theModel!$H733*NonHospFrac</f>
        <v>202024.89324090473</v>
      </c>
      <c r="N733" s="266">
        <f t="shared" si="151"/>
        <v>326410.90373202047</v>
      </c>
      <c r="O733" s="158"/>
      <c r="P733" s="265">
        <f t="shared" si="152"/>
        <v>123867.47603052758</v>
      </c>
      <c r="Q733" s="265">
        <f t="shared" si="153"/>
        <v>202023.33299036932</v>
      </c>
      <c r="R733" s="266">
        <f t="shared" si="154"/>
        <v>325890.80902089691</v>
      </c>
    </row>
    <row r="734" spans="1:18" x14ac:dyDescent="0.25">
      <c r="A734" s="81">
        <v>703</v>
      </c>
      <c r="B734" s="93">
        <f t="shared" si="143"/>
        <v>7.9536162963295742E-7</v>
      </c>
      <c r="C734" s="178">
        <f t="shared" si="144"/>
        <v>7.9356743077626019E-7</v>
      </c>
      <c r="D734" s="165">
        <f t="shared" si="145"/>
        <v>2.2558277767625785E-3</v>
      </c>
      <c r="E734" s="166">
        <f t="shared" si="155"/>
        <v>24.291333760170676</v>
      </c>
      <c r="F734" s="167">
        <f t="shared" si="156"/>
        <v>1.5881027548408604</v>
      </c>
      <c r="G734" s="167">
        <f t="shared" si="146"/>
        <v>55189.783766248765</v>
      </c>
      <c r="H734" s="167">
        <f t="shared" si="147"/>
        <v>271299.52340800053</v>
      </c>
      <c r="I734" s="168">
        <f t="shared" si="148"/>
        <v>326489.30717424932</v>
      </c>
      <c r="J734" s="168">
        <f t="shared" si="150"/>
        <v>325126.36612414301</v>
      </c>
      <c r="K734" s="94"/>
      <c r="L734" s="265">
        <f t="shared" si="149"/>
        <v>124415.88783674393</v>
      </c>
      <c r="M734" s="265">
        <f>$G734*NonHospFrac+theModel!$H734*NonHospFrac</f>
        <v>202073.41933750533</v>
      </c>
      <c r="N734" s="266">
        <f t="shared" si="151"/>
        <v>326489.30717424926</v>
      </c>
      <c r="O734" s="158"/>
      <c r="P734" s="265">
        <f t="shared" si="152"/>
        <v>123896.50935453331</v>
      </c>
      <c r="Q734" s="265">
        <f t="shared" si="153"/>
        <v>202071.85908696835</v>
      </c>
      <c r="R734" s="266">
        <f t="shared" si="154"/>
        <v>325968.36844150163</v>
      </c>
    </row>
    <row r="735" spans="1:18" x14ac:dyDescent="0.25">
      <c r="A735" s="81">
        <v>704</v>
      </c>
      <c r="B735" s="93">
        <f t="shared" ref="B735:B798" si="157">Constant*EXP(PowerTerm*(A735)/7)</f>
        <v>7.8050390911016285E-7</v>
      </c>
      <c r="C735" s="178">
        <f t="shared" ref="C735:C798" si="158">(1-theFloor)*B735</f>
        <v>7.7874322671212034E-7</v>
      </c>
      <c r="D735" s="165">
        <f t="shared" ref="D735:D798" si="159">theFloor</f>
        <v>2.2558277767625785E-3</v>
      </c>
      <c r="E735" s="166">
        <f t="shared" si="155"/>
        <v>24.291334538913905</v>
      </c>
      <c r="F735" s="167">
        <f t="shared" si="156"/>
        <v>1.590358582617623</v>
      </c>
      <c r="G735" s="167">
        <f t="shared" ref="G735:G798" si="160">$B$22*F735*totInfected/365.25</f>
        <v>55268.178345462184</v>
      </c>
      <c r="H735" s="167">
        <f t="shared" ref="H735:H798" si="161">lostQALYs_Injured*E735*totInfected/365.25</f>
        <v>271299.53210545075</v>
      </c>
      <c r="I735" s="168">
        <f t="shared" ref="I735:I798" si="162">H735+G735</f>
        <v>326567.71045091294</v>
      </c>
      <c r="J735" s="168">
        <f t="shared" si="150"/>
        <v>325202.5514377926</v>
      </c>
      <c r="K735" s="94"/>
      <c r="L735" s="265">
        <f t="shared" ref="L735:L798" si="163">$G735*HospFrac+$H735*HospFrac</f>
        <v>124445.76511927991</v>
      </c>
      <c r="M735" s="265">
        <f>$G735*NonHospFrac+theModel!$H735*NonHospFrac</f>
        <v>202121.945331633</v>
      </c>
      <c r="N735" s="266">
        <f t="shared" si="151"/>
        <v>326567.71045091294</v>
      </c>
      <c r="O735" s="158"/>
      <c r="P735" s="265">
        <f t="shared" si="152"/>
        <v>123925.54143377619</v>
      </c>
      <c r="Q735" s="265">
        <f t="shared" si="153"/>
        <v>202120.38508109449</v>
      </c>
      <c r="R735" s="266">
        <f t="shared" si="154"/>
        <v>326045.92651487066</v>
      </c>
    </row>
    <row r="736" spans="1:18" x14ac:dyDescent="0.25">
      <c r="A736" s="81">
        <v>705</v>
      </c>
      <c r="B736" s="93">
        <f t="shared" si="157"/>
        <v>7.6592373763035416E-7</v>
      </c>
      <c r="C736" s="178">
        <f t="shared" si="158"/>
        <v>7.6419594558812582E-7</v>
      </c>
      <c r="D736" s="165">
        <f t="shared" si="159"/>
        <v>2.2558277767625785E-3</v>
      </c>
      <c r="E736" s="166">
        <f t="shared" si="155"/>
        <v>24.29133530310985</v>
      </c>
      <c r="F736" s="167">
        <f t="shared" si="156"/>
        <v>1.5926144103943856</v>
      </c>
      <c r="G736" s="167">
        <f t="shared" si="160"/>
        <v>55346.572924675609</v>
      </c>
      <c r="H736" s="167">
        <f t="shared" si="161"/>
        <v>271299.54064042866</v>
      </c>
      <c r="I736" s="168">
        <f t="shared" si="162"/>
        <v>326646.11356510426</v>
      </c>
      <c r="J736" s="168">
        <f t="shared" ref="J736:J799" si="164">J735+(I736-I735)/(1+discountDaily)^A736</f>
        <v>325278.73348810914</v>
      </c>
      <c r="K736" s="94"/>
      <c r="L736" s="265">
        <f t="shared" si="163"/>
        <v>124475.64233990225</v>
      </c>
      <c r="M736" s="265">
        <f>$G736*NonHospFrac+theModel!$H736*NonHospFrac</f>
        <v>202170.471225202</v>
      </c>
      <c r="N736" s="266">
        <f t="shared" ref="N736:N799" si="165">L736+M736</f>
        <v>326646.11356510426</v>
      </c>
      <c r="O736" s="158"/>
      <c r="P736" s="265">
        <f t="shared" ref="P736:P799" si="166">P735+(L736-L735)/(1+discountDaily)^A736</f>
        <v>123954.57226945467</v>
      </c>
      <c r="Q736" s="265">
        <f t="shared" ref="Q736:Q799" si="167">Q735+(M736-M735)/(1+discountDaily)^B736</f>
        <v>202168.91097466197</v>
      </c>
      <c r="R736" s="266">
        <f t="shared" ref="R736:R799" si="168">P736+Q736</f>
        <v>326123.48324411665</v>
      </c>
    </row>
    <row r="737" spans="1:18" x14ac:dyDescent="0.25">
      <c r="A737" s="81">
        <v>706</v>
      </c>
      <c r="B737" s="93">
        <f t="shared" si="157"/>
        <v>7.5161593044994158E-7</v>
      </c>
      <c r="C737" s="178">
        <f t="shared" si="158"/>
        <v>7.499204143565753E-7</v>
      </c>
      <c r="D737" s="165">
        <f t="shared" si="159"/>
        <v>2.2558277767625785E-3</v>
      </c>
      <c r="E737" s="166">
        <f t="shared" ref="E737:E800" si="169">C737+E736</f>
        <v>24.291336053030264</v>
      </c>
      <c r="F737" s="167">
        <f t="shared" ref="F737:F800" si="170">D737+F736</f>
        <v>1.5948702381711481</v>
      </c>
      <c r="G737" s="167">
        <f t="shared" si="160"/>
        <v>55424.967503889027</v>
      </c>
      <c r="H737" s="167">
        <f t="shared" si="161"/>
        <v>271299.54901596915</v>
      </c>
      <c r="I737" s="168">
        <f t="shared" si="162"/>
        <v>326724.51651985815</v>
      </c>
      <c r="J737" s="168">
        <f t="shared" si="164"/>
        <v>325354.91227818088</v>
      </c>
      <c r="K737" s="94"/>
      <c r="L737" s="265">
        <f t="shared" si="163"/>
        <v>124505.51949976747</v>
      </c>
      <c r="M737" s="265">
        <f>$G737*NonHospFrac+theModel!$H737*NonHospFrac</f>
        <v>202218.99702009067</v>
      </c>
      <c r="N737" s="266">
        <f t="shared" si="165"/>
        <v>326724.51651985815</v>
      </c>
      <c r="O737" s="158"/>
      <c r="P737" s="265">
        <f t="shared" si="166"/>
        <v>123983.60186274561</v>
      </c>
      <c r="Q737" s="265">
        <f t="shared" si="167"/>
        <v>202217.43676954915</v>
      </c>
      <c r="R737" s="266">
        <f t="shared" si="168"/>
        <v>326201.03863229475</v>
      </c>
    </row>
    <row r="738" spans="1:18" x14ac:dyDescent="0.25">
      <c r="A738" s="81">
        <v>707</v>
      </c>
      <c r="B738" s="93">
        <f t="shared" si="157"/>
        <v>7.3757539967872756E-7</v>
      </c>
      <c r="C738" s="178">
        <f t="shared" si="158"/>
        <v>7.3591155660467555E-7</v>
      </c>
      <c r="D738" s="165">
        <f t="shared" si="159"/>
        <v>2.2558277767625785E-3</v>
      </c>
      <c r="E738" s="166">
        <f t="shared" si="169"/>
        <v>24.29133678894182</v>
      </c>
      <c r="F738" s="167">
        <f t="shared" si="170"/>
        <v>1.5971260659479107</v>
      </c>
      <c r="G738" s="167">
        <f t="shared" si="160"/>
        <v>55503.362083102453</v>
      </c>
      <c r="H738" s="167">
        <f t="shared" si="161"/>
        <v>271299.55723505083</v>
      </c>
      <c r="I738" s="168">
        <f t="shared" si="162"/>
        <v>326802.91931815329</v>
      </c>
      <c r="J738" s="168">
        <f t="shared" si="164"/>
        <v>325431.0878110411</v>
      </c>
      <c r="K738" s="94"/>
      <c r="L738" s="265">
        <f t="shared" si="163"/>
        <v>124535.39660001064</v>
      </c>
      <c r="M738" s="265">
        <f>$G738*NonHospFrac+theModel!$H738*NonHospFrac</f>
        <v>202267.5227181426</v>
      </c>
      <c r="N738" s="266">
        <f t="shared" si="165"/>
        <v>326802.91931815323</v>
      </c>
      <c r="O738" s="158"/>
      <c r="P738" s="265">
        <f t="shared" si="166"/>
        <v>124012.63021480487</v>
      </c>
      <c r="Q738" s="265">
        <f t="shared" si="167"/>
        <v>202265.96246759963</v>
      </c>
      <c r="R738" s="266">
        <f t="shared" si="168"/>
        <v>326278.5926824045</v>
      </c>
    </row>
    <row r="739" spans="1:18" x14ac:dyDescent="0.25">
      <c r="A739" s="81">
        <v>708</v>
      </c>
      <c r="B739" s="93">
        <f t="shared" si="157"/>
        <v>7.2379715247063279E-7</v>
      </c>
      <c r="C739" s="178">
        <f t="shared" si="158"/>
        <v>7.2216439074934786E-7</v>
      </c>
      <c r="D739" s="165">
        <f t="shared" si="159"/>
        <v>2.2558277767625785E-3</v>
      </c>
      <c r="E739" s="166">
        <f t="shared" si="169"/>
        <v>24.29133751110621</v>
      </c>
      <c r="F739" s="167">
        <f t="shared" si="170"/>
        <v>1.5993818937246733</v>
      </c>
      <c r="G739" s="167">
        <f t="shared" si="160"/>
        <v>55581.756662315871</v>
      </c>
      <c r="H739" s="167">
        <f t="shared" si="161"/>
        <v>271299.56530059618</v>
      </c>
      <c r="I739" s="168">
        <f t="shared" si="162"/>
        <v>326881.32196291204</v>
      </c>
      <c r="J739" s="168">
        <f t="shared" si="164"/>
        <v>325507.26008966798</v>
      </c>
      <c r="K739" s="94"/>
      <c r="L739" s="265">
        <f t="shared" si="163"/>
        <v>124565.27364174544</v>
      </c>
      <c r="M739" s="265">
        <f>$G739*NonHospFrac+theModel!$H739*NonHospFrac</f>
        <v>202316.0483211666</v>
      </c>
      <c r="N739" s="266">
        <f t="shared" si="165"/>
        <v>326881.32196291204</v>
      </c>
      <c r="O739" s="158"/>
      <c r="P739" s="265">
        <f t="shared" si="166"/>
        <v>124041.6573267674</v>
      </c>
      <c r="Q739" s="265">
        <f t="shared" si="167"/>
        <v>202314.4880706222</v>
      </c>
      <c r="R739" s="266">
        <f t="shared" si="168"/>
        <v>326356.1453973896</v>
      </c>
    </row>
    <row r="740" spans="1:18" x14ac:dyDescent="0.25">
      <c r="A740" s="81">
        <v>709</v>
      </c>
      <c r="B740" s="93">
        <f t="shared" si="157"/>
        <v>7.1027628924824298E-7</v>
      </c>
      <c r="C740" s="178">
        <f t="shared" si="158"/>
        <v>7.0867402826578095E-7</v>
      </c>
      <c r="D740" s="165">
        <f t="shared" si="159"/>
        <v>2.2558277767625785E-3</v>
      </c>
      <c r="E740" s="166">
        <f t="shared" si="169"/>
        <v>24.29133821978024</v>
      </c>
      <c r="F740" s="167">
        <f t="shared" si="170"/>
        <v>1.6016377215014359</v>
      </c>
      <c r="G740" s="167">
        <f t="shared" si="160"/>
        <v>55660.151241529289</v>
      </c>
      <c r="H740" s="167">
        <f t="shared" si="161"/>
        <v>271299.5732154735</v>
      </c>
      <c r="I740" s="168">
        <f t="shared" si="162"/>
        <v>326959.72445700277</v>
      </c>
      <c r="J740" s="168">
        <f t="shared" si="164"/>
        <v>325583.42911698692</v>
      </c>
      <c r="K740" s="94"/>
      <c r="L740" s="265">
        <f t="shared" si="163"/>
        <v>124595.15062606492</v>
      </c>
      <c r="M740" s="265">
        <f>$G740*NonHospFrac+theModel!$H740*NonHospFrac</f>
        <v>202364.57383093788</v>
      </c>
      <c r="N740" s="266">
        <f t="shared" si="165"/>
        <v>326959.72445700283</v>
      </c>
      <c r="O740" s="158"/>
      <c r="P740" s="265">
        <f t="shared" si="166"/>
        <v>124070.68319974797</v>
      </c>
      <c r="Q740" s="265">
        <f t="shared" si="167"/>
        <v>202363.01358039209</v>
      </c>
      <c r="R740" s="266">
        <f t="shared" si="168"/>
        <v>326433.69678014005</v>
      </c>
    </row>
    <row r="741" spans="1:18" x14ac:dyDescent="0.25">
      <c r="A741" s="81">
        <v>710</v>
      </c>
      <c r="B741" s="93">
        <f t="shared" si="157"/>
        <v>6.9700800196049933E-7</v>
      </c>
      <c r="C741" s="178">
        <f t="shared" si="158"/>
        <v>6.9543567194905103E-7</v>
      </c>
      <c r="D741" s="165">
        <f t="shared" si="159"/>
        <v>2.2558277767625785E-3</v>
      </c>
      <c r="E741" s="166">
        <f t="shared" si="169"/>
        <v>24.291338915215913</v>
      </c>
      <c r="F741" s="167">
        <f t="shared" si="170"/>
        <v>1.6038935492781985</v>
      </c>
      <c r="G741" s="167">
        <f t="shared" si="160"/>
        <v>55738.545820742715</v>
      </c>
      <c r="H741" s="167">
        <f t="shared" si="161"/>
        <v>271299.58098249725</v>
      </c>
      <c r="I741" s="168">
        <f t="shared" si="162"/>
        <v>327038.12680323998</v>
      </c>
      <c r="J741" s="168">
        <f t="shared" si="164"/>
        <v>325659.59489587066</v>
      </c>
      <c r="K741" s="94"/>
      <c r="L741" s="265">
        <f t="shared" si="163"/>
        <v>124625.02755404153</v>
      </c>
      <c r="M741" s="265">
        <f>$G741*NonHospFrac+theModel!$H741*NonHospFrac</f>
        <v>202413.09924919845</v>
      </c>
      <c r="N741" s="266">
        <f t="shared" si="165"/>
        <v>327038.12680323998</v>
      </c>
      <c r="O741" s="158"/>
      <c r="P741" s="265">
        <f t="shared" si="166"/>
        <v>124099.70783484125</v>
      </c>
      <c r="Q741" s="265">
        <f t="shared" si="167"/>
        <v>202411.53899865129</v>
      </c>
      <c r="R741" s="266">
        <f t="shared" si="168"/>
        <v>326511.24683349254</v>
      </c>
    </row>
    <row r="742" spans="1:18" x14ac:dyDescent="0.25">
      <c r="A742" s="81">
        <v>711</v>
      </c>
      <c r="B742" s="93">
        <f t="shared" si="157"/>
        <v>6.8398757237294104E-7</v>
      </c>
      <c r="C742" s="178">
        <f t="shared" si="158"/>
        <v>6.8244461420822174E-7</v>
      </c>
      <c r="D742" s="165">
        <f t="shared" si="159"/>
        <v>2.2558277767625785E-3</v>
      </c>
      <c r="E742" s="166">
        <f t="shared" si="169"/>
        <v>24.291339597660528</v>
      </c>
      <c r="F742" s="167">
        <f t="shared" si="170"/>
        <v>1.6061493770549611</v>
      </c>
      <c r="G742" s="167">
        <f t="shared" si="160"/>
        <v>55816.940399956147</v>
      </c>
      <c r="H742" s="167">
        <f t="shared" si="161"/>
        <v>271299.58860442945</v>
      </c>
      <c r="I742" s="168">
        <f t="shared" si="162"/>
        <v>327116.52900438558</v>
      </c>
      <c r="J742" s="168">
        <f t="shared" si="164"/>
        <v>325735.75742914039</v>
      </c>
      <c r="K742" s="94"/>
      <c r="L742" s="265">
        <f t="shared" si="163"/>
        <v>124654.90442672785</v>
      </c>
      <c r="M742" s="265">
        <f>$G742*NonHospFrac+theModel!$H742*NonHospFrac</f>
        <v>202461.62457765773</v>
      </c>
      <c r="N742" s="266">
        <f t="shared" si="165"/>
        <v>327116.52900438558</v>
      </c>
      <c r="O742" s="158"/>
      <c r="P742" s="265">
        <f t="shared" si="166"/>
        <v>124128.73123312241</v>
      </c>
      <c r="Q742" s="265">
        <f t="shared" si="167"/>
        <v>202460.06432710923</v>
      </c>
      <c r="R742" s="266">
        <f t="shared" si="168"/>
        <v>326588.79556023167</v>
      </c>
    </row>
    <row r="743" spans="1:18" x14ac:dyDescent="0.25">
      <c r="A743" s="81">
        <v>712</v>
      </c>
      <c r="B743" s="93">
        <f t="shared" si="157"/>
        <v>6.7121037038989769E-7</v>
      </c>
      <c r="C743" s="178">
        <f t="shared" si="158"/>
        <v>6.6969623539232101E-7</v>
      </c>
      <c r="D743" s="165">
        <f t="shared" si="159"/>
        <v>2.2558277767625785E-3</v>
      </c>
      <c r="E743" s="166">
        <f t="shared" si="169"/>
        <v>24.291340267356762</v>
      </c>
      <c r="F743" s="167">
        <f t="shared" si="170"/>
        <v>1.6084052048317237</v>
      </c>
      <c r="G743" s="167">
        <f t="shared" si="160"/>
        <v>55895.334979169565</v>
      </c>
      <c r="H743" s="167">
        <f t="shared" si="161"/>
        <v>271299.5960839804</v>
      </c>
      <c r="I743" s="168">
        <f t="shared" si="162"/>
        <v>327194.93106314994</v>
      </c>
      <c r="J743" s="168">
        <f t="shared" si="164"/>
        <v>325811.91671956709</v>
      </c>
      <c r="K743" s="94"/>
      <c r="L743" s="265">
        <f t="shared" si="163"/>
        <v>124684.78124515666</v>
      </c>
      <c r="M743" s="265">
        <f>$G743*NonHospFrac+theModel!$H743*NonHospFrac</f>
        <v>202510.14981799328</v>
      </c>
      <c r="N743" s="266">
        <f t="shared" si="165"/>
        <v>327194.93106314994</v>
      </c>
      <c r="O743" s="158"/>
      <c r="P743" s="265">
        <f t="shared" si="166"/>
        <v>124157.75339564729</v>
      </c>
      <c r="Q743" s="265">
        <f t="shared" si="167"/>
        <v>202508.58956744344</v>
      </c>
      <c r="R743" s="266">
        <f t="shared" si="168"/>
        <v>326666.34296309075</v>
      </c>
    </row>
    <row r="744" spans="1:18" x14ac:dyDescent="0.25">
      <c r="A744" s="81">
        <v>713</v>
      </c>
      <c r="B744" s="93">
        <f t="shared" si="157"/>
        <v>6.5867185240801217E-7</v>
      </c>
      <c r="C744" s="178">
        <f t="shared" si="158"/>
        <v>6.5718600214757852E-7</v>
      </c>
      <c r="D744" s="165">
        <f t="shared" si="159"/>
        <v>2.2558277767625785E-3</v>
      </c>
      <c r="E744" s="166">
        <f t="shared" si="169"/>
        <v>24.291340924542766</v>
      </c>
      <c r="F744" s="167">
        <f t="shared" si="170"/>
        <v>1.6106610326084863</v>
      </c>
      <c r="G744" s="167">
        <f t="shared" si="160"/>
        <v>55973.729558382976</v>
      </c>
      <c r="H744" s="167">
        <f t="shared" si="161"/>
        <v>271299.60342380998</v>
      </c>
      <c r="I744" s="168">
        <f t="shared" si="162"/>
        <v>327273.33298219298</v>
      </c>
      <c r="J744" s="168">
        <f t="shared" si="164"/>
        <v>325888.07276987226</v>
      </c>
      <c r="K744" s="94"/>
      <c r="L744" s="265">
        <f t="shared" si="163"/>
        <v>124714.65801034161</v>
      </c>
      <c r="M744" s="265">
        <f>$G744*NonHospFrac+theModel!$H744*NonHospFrac</f>
        <v>202558.67497185135</v>
      </c>
      <c r="N744" s="266">
        <f t="shared" si="165"/>
        <v>327273.33298219298</v>
      </c>
      <c r="O744" s="158"/>
      <c r="P744" s="265">
        <f t="shared" si="166"/>
        <v>124186.77432345304</v>
      </c>
      <c r="Q744" s="265">
        <f t="shared" si="167"/>
        <v>202557.1147213002</v>
      </c>
      <c r="R744" s="266">
        <f t="shared" si="168"/>
        <v>326743.88904475322</v>
      </c>
    </row>
    <row r="745" spans="1:18" x14ac:dyDescent="0.25">
      <c r="A745" s="81">
        <v>714</v>
      </c>
      <c r="B745" s="93">
        <f t="shared" si="157"/>
        <v>6.4636755970052168E-7</v>
      </c>
      <c r="C745" s="178">
        <f t="shared" si="158"/>
        <v>6.4490946580535097E-7</v>
      </c>
      <c r="D745" s="165">
        <f t="shared" si="159"/>
        <v>2.2558277767625785E-3</v>
      </c>
      <c r="E745" s="166">
        <f t="shared" si="169"/>
        <v>24.291341569452232</v>
      </c>
      <c r="F745" s="167">
        <f t="shared" si="170"/>
        <v>1.6129168603852488</v>
      </c>
      <c r="G745" s="167">
        <f t="shared" si="160"/>
        <v>56052.124137596395</v>
      </c>
      <c r="H745" s="167">
        <f t="shared" si="161"/>
        <v>271299.61062652816</v>
      </c>
      <c r="I745" s="168">
        <f t="shared" si="162"/>
        <v>327351.73476412456</v>
      </c>
      <c r="J745" s="168">
        <f t="shared" si="164"/>
        <v>325964.22558272851</v>
      </c>
      <c r="K745" s="94"/>
      <c r="L745" s="265">
        <f t="shared" si="163"/>
        <v>124744.53472327725</v>
      </c>
      <c r="M745" s="265">
        <f>$G745*NonHospFrac+theModel!$H745*NonHospFrac</f>
        <v>202607.20004084727</v>
      </c>
      <c r="N745" s="266">
        <f t="shared" si="165"/>
        <v>327351.7347641245</v>
      </c>
      <c r="O745" s="158"/>
      <c r="P745" s="265">
        <f t="shared" si="166"/>
        <v>124215.7940175581</v>
      </c>
      <c r="Q745" s="265">
        <f t="shared" si="167"/>
        <v>202605.63979029484</v>
      </c>
      <c r="R745" s="266">
        <f t="shared" si="168"/>
        <v>326821.43380785291</v>
      </c>
    </row>
    <row r="746" spans="1:18" x14ac:dyDescent="0.25">
      <c r="A746" s="81">
        <v>715</v>
      </c>
      <c r="B746" s="93">
        <f t="shared" si="157"/>
        <v>6.3429311683173026E-7</v>
      </c>
      <c r="C746" s="178">
        <f t="shared" si="158"/>
        <v>6.3286226080017192E-7</v>
      </c>
      <c r="D746" s="165">
        <f t="shared" si="159"/>
        <v>2.2558277767625785E-3</v>
      </c>
      <c r="E746" s="166">
        <f t="shared" si="169"/>
        <v>24.291342202314492</v>
      </c>
      <c r="F746" s="167">
        <f t="shared" si="170"/>
        <v>1.6151726881620114</v>
      </c>
      <c r="G746" s="167">
        <f t="shared" si="160"/>
        <v>56130.51871680982</v>
      </c>
      <c r="H746" s="167">
        <f t="shared" si="161"/>
        <v>271299.61769469624</v>
      </c>
      <c r="I746" s="168">
        <f t="shared" si="162"/>
        <v>327430.13641150604</v>
      </c>
      <c r="J746" s="168">
        <f t="shared" si="164"/>
        <v>326040.375160761</v>
      </c>
      <c r="K746" s="94"/>
      <c r="L746" s="265">
        <f t="shared" si="163"/>
        <v>124774.41138493964</v>
      </c>
      <c r="M746" s="265">
        <f>$G746*NonHospFrac+theModel!$H746*NonHospFrac</f>
        <v>202655.72502656639</v>
      </c>
      <c r="N746" s="266">
        <f t="shared" si="165"/>
        <v>327430.13641150604</v>
      </c>
      <c r="O746" s="158"/>
      <c r="P746" s="265">
        <f t="shared" si="166"/>
        <v>124244.81247896288</v>
      </c>
      <c r="Q746" s="265">
        <f t="shared" si="167"/>
        <v>202654.16477601271</v>
      </c>
      <c r="R746" s="266">
        <f t="shared" si="168"/>
        <v>326898.97725497559</v>
      </c>
    </row>
    <row r="747" spans="1:18" x14ac:dyDescent="0.25">
      <c r="A747" s="81">
        <v>716</v>
      </c>
      <c r="B747" s="93">
        <f t="shared" si="157"/>
        <v>6.224442301010902E-7</v>
      </c>
      <c r="C747" s="178">
        <f t="shared" si="158"/>
        <v>6.2104010311734261E-7</v>
      </c>
      <c r="D747" s="165">
        <f t="shared" si="159"/>
        <v>2.2558277767625785E-3</v>
      </c>
      <c r="E747" s="166">
        <f t="shared" si="169"/>
        <v>24.291342823354597</v>
      </c>
      <c r="F747" s="167">
        <f t="shared" si="170"/>
        <v>1.617428515938774</v>
      </c>
      <c r="G747" s="167">
        <f t="shared" si="160"/>
        <v>56208.913296023238</v>
      </c>
      <c r="H747" s="167">
        <f t="shared" si="161"/>
        <v>271299.62463082769</v>
      </c>
      <c r="I747" s="168">
        <f t="shared" si="162"/>
        <v>327508.53792685096</v>
      </c>
      <c r="J747" s="168">
        <f t="shared" si="164"/>
        <v>326116.52150654816</v>
      </c>
      <c r="K747" s="94"/>
      <c r="L747" s="265">
        <f t="shared" si="163"/>
        <v>124804.28799628658</v>
      </c>
      <c r="M747" s="265">
        <f>$G747*NonHospFrac+theModel!$H747*NonHospFrac</f>
        <v>202704.24993056431</v>
      </c>
      <c r="N747" s="266">
        <f t="shared" si="165"/>
        <v>327508.5379268509</v>
      </c>
      <c r="O747" s="158"/>
      <c r="P747" s="265">
        <f t="shared" si="166"/>
        <v>124273.82970864988</v>
      </c>
      <c r="Q747" s="265">
        <f t="shared" si="167"/>
        <v>202702.68968000941</v>
      </c>
      <c r="R747" s="266">
        <f t="shared" si="168"/>
        <v>326976.51938865928</v>
      </c>
    </row>
    <row r="748" spans="1:18" x14ac:dyDescent="0.25">
      <c r="A748" s="81">
        <v>717</v>
      </c>
      <c r="B748" s="93">
        <f t="shared" si="157"/>
        <v>6.1081668601634891E-7</v>
      </c>
      <c r="C748" s="178">
        <f t="shared" si="158"/>
        <v>6.0943878876952311E-7</v>
      </c>
      <c r="D748" s="165">
        <f t="shared" si="159"/>
        <v>2.2558277767625785E-3</v>
      </c>
      <c r="E748" s="166">
        <f t="shared" si="169"/>
        <v>24.291343432793386</v>
      </c>
      <c r="F748" s="167">
        <f t="shared" si="170"/>
        <v>1.6196843437155366</v>
      </c>
      <c r="G748" s="167">
        <f t="shared" si="160"/>
        <v>56287.307875236664</v>
      </c>
      <c r="H748" s="167">
        <f t="shared" si="161"/>
        <v>271299.63143738901</v>
      </c>
      <c r="I748" s="168">
        <f t="shared" si="162"/>
        <v>327586.93931262568</v>
      </c>
      <c r="J748" s="168">
        <f t="shared" si="164"/>
        <v>326192.66462262231</v>
      </c>
      <c r="K748" s="94"/>
      <c r="L748" s="265">
        <f t="shared" si="163"/>
        <v>124834.16455825799</v>
      </c>
      <c r="M748" s="265">
        <f>$G748*NonHospFrac+theModel!$H748*NonHospFrac</f>
        <v>202752.77475436765</v>
      </c>
      <c r="N748" s="266">
        <f t="shared" si="165"/>
        <v>327586.93931262568</v>
      </c>
      <c r="O748" s="158"/>
      <c r="P748" s="265">
        <f t="shared" si="166"/>
        <v>124302.84570758416</v>
      </c>
      <c r="Q748" s="265">
        <f t="shared" si="167"/>
        <v>202751.21450381153</v>
      </c>
      <c r="R748" s="266">
        <f t="shared" si="168"/>
        <v>327054.06021139567</v>
      </c>
    </row>
    <row r="749" spans="1:18" x14ac:dyDescent="0.25">
      <c r="A749" s="81">
        <v>718</v>
      </c>
      <c r="B749" s="93">
        <f t="shared" si="157"/>
        <v>5.9940634979522712E-7</v>
      </c>
      <c r="C749" s="178">
        <f t="shared" si="158"/>
        <v>5.9805419230179117E-7</v>
      </c>
      <c r="D749" s="165">
        <f t="shared" si="159"/>
        <v>2.2558277767625785E-3</v>
      </c>
      <c r="E749" s="166">
        <f t="shared" si="169"/>
        <v>24.291344030847579</v>
      </c>
      <c r="F749" s="167">
        <f t="shared" si="170"/>
        <v>1.6219401714922992</v>
      </c>
      <c r="G749" s="167">
        <f t="shared" si="160"/>
        <v>56365.702454450082</v>
      </c>
      <c r="H749" s="167">
        <f t="shared" si="161"/>
        <v>271299.63811680063</v>
      </c>
      <c r="I749" s="168">
        <f t="shared" si="162"/>
        <v>327665.34057125071</v>
      </c>
      <c r="J749" s="168">
        <f t="shared" si="164"/>
        <v>326268.80451147089</v>
      </c>
      <c r="K749" s="94"/>
      <c r="L749" s="265">
        <f t="shared" si="163"/>
        <v>124864.04107177624</v>
      </c>
      <c r="M749" s="265">
        <f>$G749*NonHospFrac+theModel!$H749*NonHospFrac</f>
        <v>202801.29949947444</v>
      </c>
      <c r="N749" s="266">
        <f t="shared" si="165"/>
        <v>327665.34057125065</v>
      </c>
      <c r="O749" s="158"/>
      <c r="P749" s="265">
        <f t="shared" si="166"/>
        <v>124331.86047671358</v>
      </c>
      <c r="Q749" s="265">
        <f t="shared" si="167"/>
        <v>202799.73924891712</v>
      </c>
      <c r="R749" s="266">
        <f t="shared" si="168"/>
        <v>327131.59972563072</v>
      </c>
    </row>
    <row r="750" spans="1:18" x14ac:dyDescent="0.25">
      <c r="A750" s="81">
        <v>719</v>
      </c>
      <c r="B750" s="93">
        <f t="shared" si="157"/>
        <v>5.8820916389507775E-7</v>
      </c>
      <c r="C750" s="178">
        <f t="shared" si="158"/>
        <v>5.8688226532461689E-7</v>
      </c>
      <c r="D750" s="165">
        <f t="shared" si="159"/>
        <v>2.2558277767625785E-3</v>
      </c>
      <c r="E750" s="166">
        <f t="shared" si="169"/>
        <v>24.291344617729845</v>
      </c>
      <c r="F750" s="167">
        <f t="shared" si="170"/>
        <v>1.6241959992690618</v>
      </c>
      <c r="G750" s="167">
        <f t="shared" si="160"/>
        <v>56444.097033663515</v>
      </c>
      <c r="H750" s="167">
        <f t="shared" si="161"/>
        <v>271299.6446714378</v>
      </c>
      <c r="I750" s="168">
        <f t="shared" si="162"/>
        <v>327743.74170510133</v>
      </c>
      <c r="J750" s="168">
        <f t="shared" si="164"/>
        <v>326344.94117553718</v>
      </c>
      <c r="K750" s="94"/>
      <c r="L750" s="265">
        <f t="shared" si="163"/>
        <v>124893.91753774646</v>
      </c>
      <c r="M750" s="265">
        <f>$G750*NonHospFrac+theModel!$H750*NonHospFrac</f>
        <v>202849.82416735485</v>
      </c>
      <c r="N750" s="266">
        <f t="shared" si="165"/>
        <v>327743.74170510133</v>
      </c>
      <c r="O750" s="158"/>
      <c r="P750" s="265">
        <f t="shared" si="166"/>
        <v>124360.8740169692</v>
      </c>
      <c r="Q750" s="265">
        <f t="shared" si="167"/>
        <v>202848.26391679636</v>
      </c>
      <c r="R750" s="266">
        <f t="shared" si="168"/>
        <v>327209.13793376554</v>
      </c>
    </row>
    <row r="751" spans="1:18" x14ac:dyDescent="0.25">
      <c r="A751" s="81">
        <v>720</v>
      </c>
      <c r="B751" s="93">
        <f t="shared" si="157"/>
        <v>5.7722114657001072E-7</v>
      </c>
      <c r="C751" s="178">
        <f t="shared" si="158"/>
        <v>5.7591903507424337E-7</v>
      </c>
      <c r="D751" s="165">
        <f t="shared" si="159"/>
        <v>2.2558277767625785E-3</v>
      </c>
      <c r="E751" s="166">
        <f t="shared" si="169"/>
        <v>24.29134519364888</v>
      </c>
      <c r="F751" s="167">
        <f t="shared" si="170"/>
        <v>1.6264518270458244</v>
      </c>
      <c r="G751" s="167">
        <f t="shared" si="160"/>
        <v>56522.491612876933</v>
      </c>
      <c r="H751" s="167">
        <f t="shared" si="161"/>
        <v>271299.65110363136</v>
      </c>
      <c r="I751" s="168">
        <f t="shared" si="162"/>
        <v>327822.1427165083</v>
      </c>
      <c r="J751" s="168">
        <f t="shared" si="164"/>
        <v>326421.0746172209</v>
      </c>
      <c r="K751" s="94"/>
      <c r="L751" s="265">
        <f t="shared" si="163"/>
        <v>124923.79395705684</v>
      </c>
      <c r="M751" s="265">
        <f>$G751*NonHospFrac+theModel!$H751*NonHospFrac</f>
        <v>202898.34875945142</v>
      </c>
      <c r="N751" s="266">
        <f t="shared" si="165"/>
        <v>327822.14271650824</v>
      </c>
      <c r="O751" s="158"/>
      <c r="P751" s="265">
        <f t="shared" si="166"/>
        <v>124389.88632926552</v>
      </c>
      <c r="Q751" s="265">
        <f t="shared" si="167"/>
        <v>202896.7885088918</v>
      </c>
      <c r="R751" s="266">
        <f t="shared" si="168"/>
        <v>327286.67483815731</v>
      </c>
    </row>
    <row r="752" spans="1:18" x14ac:dyDescent="0.25">
      <c r="A752" s="81">
        <v>721</v>
      </c>
      <c r="B752" s="93">
        <f t="shared" si="157"/>
        <v>5.6643839045498059E-7</v>
      </c>
      <c r="C752" s="178">
        <f t="shared" si="158"/>
        <v>5.6516060299996752E-7</v>
      </c>
      <c r="D752" s="165">
        <f t="shared" si="159"/>
        <v>2.2558277767625785E-3</v>
      </c>
      <c r="E752" s="166">
        <f t="shared" si="169"/>
        <v>24.291345758809484</v>
      </c>
      <c r="F752" s="167">
        <f t="shared" si="170"/>
        <v>1.6287076548225869</v>
      </c>
      <c r="G752" s="167">
        <f t="shared" si="160"/>
        <v>56600.886192090358</v>
      </c>
      <c r="H752" s="167">
        <f t="shared" si="161"/>
        <v>271299.6574156686</v>
      </c>
      <c r="I752" s="168">
        <f t="shared" si="162"/>
        <v>327900.54360775894</v>
      </c>
      <c r="J752" s="168">
        <f t="shared" si="164"/>
        <v>326497.20483887935</v>
      </c>
      <c r="K752" s="94"/>
      <c r="L752" s="265">
        <f t="shared" si="163"/>
        <v>124953.67033057904</v>
      </c>
      <c r="M752" s="265">
        <f>$G752*NonHospFrac+theModel!$H752*NonHospFrac</f>
        <v>202946.87327717987</v>
      </c>
      <c r="N752" s="266">
        <f t="shared" si="165"/>
        <v>327900.54360775894</v>
      </c>
      <c r="O752" s="158"/>
      <c r="P752" s="265">
        <f t="shared" si="166"/>
        <v>124418.89741450081</v>
      </c>
      <c r="Q752" s="265">
        <f t="shared" si="167"/>
        <v>202945.31302661914</v>
      </c>
      <c r="R752" s="266">
        <f t="shared" si="168"/>
        <v>327364.21044111997</v>
      </c>
    </row>
    <row r="753" spans="1:18" x14ac:dyDescent="0.25">
      <c r="A753" s="81">
        <v>722</v>
      </c>
      <c r="B753" s="93">
        <f t="shared" si="157"/>
        <v>5.5585706117631587E-7</v>
      </c>
      <c r="C753" s="178">
        <f t="shared" si="158"/>
        <v>5.5460314337780467E-7</v>
      </c>
      <c r="D753" s="165">
        <f t="shared" si="159"/>
        <v>2.2558277767625785E-3</v>
      </c>
      <c r="E753" s="166">
        <f t="shared" si="169"/>
        <v>24.291346313412628</v>
      </c>
      <c r="F753" s="167">
        <f t="shared" si="170"/>
        <v>1.6309634825993495</v>
      </c>
      <c r="G753" s="167">
        <f t="shared" si="160"/>
        <v>56679.280771303776</v>
      </c>
      <c r="H753" s="167">
        <f t="shared" si="161"/>
        <v>271299.66360979399</v>
      </c>
      <c r="I753" s="168">
        <f t="shared" si="162"/>
        <v>327978.9443810978</v>
      </c>
      <c r="J753" s="168">
        <f t="shared" si="164"/>
        <v>326573.33184282796</v>
      </c>
      <c r="K753" s="94"/>
      <c r="L753" s="265">
        <f t="shared" si="163"/>
        <v>124983.54665916837</v>
      </c>
      <c r="M753" s="265">
        <f>$G753*NonHospFrac+theModel!$H753*NonHospFrac</f>
        <v>202995.39772192936</v>
      </c>
      <c r="N753" s="266">
        <f t="shared" si="165"/>
        <v>327978.94438109774</v>
      </c>
      <c r="O753" s="158"/>
      <c r="P753" s="265">
        <f t="shared" si="166"/>
        <v>124447.90727355742</v>
      </c>
      <c r="Q753" s="265">
        <f t="shared" si="167"/>
        <v>202993.83747136753</v>
      </c>
      <c r="R753" s="266">
        <f t="shared" si="168"/>
        <v>327441.74474492494</v>
      </c>
    </row>
    <row r="754" spans="1:18" x14ac:dyDescent="0.25">
      <c r="A754" s="81">
        <v>723</v>
      </c>
      <c r="B754" s="93">
        <f t="shared" si="157"/>
        <v>5.4547339598820301E-7</v>
      </c>
      <c r="C754" s="178">
        <f t="shared" si="158"/>
        <v>5.4424290195004782E-7</v>
      </c>
      <c r="D754" s="165">
        <f t="shared" si="159"/>
        <v>2.2558277767625785E-3</v>
      </c>
      <c r="E754" s="166">
        <f t="shared" si="169"/>
        <v>24.29134685765553</v>
      </c>
      <c r="F754" s="167">
        <f t="shared" si="170"/>
        <v>1.6332193103761121</v>
      </c>
      <c r="G754" s="167">
        <f t="shared" si="160"/>
        <v>56757.675350517195</v>
      </c>
      <c r="H754" s="167">
        <f t="shared" si="161"/>
        <v>271299.66968821036</v>
      </c>
      <c r="I754" s="168">
        <f t="shared" si="162"/>
        <v>328057.34503872757</v>
      </c>
      <c r="J754" s="168">
        <f t="shared" si="164"/>
        <v>326649.45563134126</v>
      </c>
      <c r="K754" s="94"/>
      <c r="L754" s="265">
        <f t="shared" si="163"/>
        <v>125013.42294366423</v>
      </c>
      <c r="M754" s="265">
        <f>$G754*NonHospFrac+theModel!$H754*NonHospFrac</f>
        <v>203043.92209506332</v>
      </c>
      <c r="N754" s="266">
        <f t="shared" si="165"/>
        <v>328057.34503872757</v>
      </c>
      <c r="O754" s="158"/>
      <c r="P754" s="265">
        <f t="shared" si="166"/>
        <v>124476.91590730214</v>
      </c>
      <c r="Q754" s="265">
        <f t="shared" si="167"/>
        <v>203042.36184450041</v>
      </c>
      <c r="R754" s="266">
        <f t="shared" si="168"/>
        <v>327519.27775180258</v>
      </c>
    </row>
    <row r="755" spans="1:18" x14ac:dyDescent="0.25">
      <c r="A755" s="81">
        <v>724</v>
      </c>
      <c r="B755" s="93">
        <f t="shared" si="157"/>
        <v>5.3528370243465257E-7</v>
      </c>
      <c r="C755" s="178">
        <f t="shared" si="158"/>
        <v>5.340761945902522E-7</v>
      </c>
      <c r="D755" s="165">
        <f t="shared" si="159"/>
        <v>2.2558277767625785E-3</v>
      </c>
      <c r="E755" s="166">
        <f t="shared" si="169"/>
        <v>24.291347391731723</v>
      </c>
      <c r="F755" s="167">
        <f t="shared" si="170"/>
        <v>1.6354751381528747</v>
      </c>
      <c r="G755" s="167">
        <f t="shared" si="160"/>
        <v>56836.06992973062</v>
      </c>
      <c r="H755" s="167">
        <f t="shared" si="161"/>
        <v>271299.675653079</v>
      </c>
      <c r="I755" s="168">
        <f t="shared" si="162"/>
        <v>328135.74558280961</v>
      </c>
      <c r="J755" s="168">
        <f t="shared" si="164"/>
        <v>326725.57620665344</v>
      </c>
      <c r="K755" s="94"/>
      <c r="L755" s="265">
        <f t="shared" si="163"/>
        <v>125043.29918489025</v>
      </c>
      <c r="M755" s="265">
        <f>$G755*NonHospFrac+theModel!$H755*NonHospFrac</f>
        <v>203092.44639791932</v>
      </c>
      <c r="N755" s="266">
        <f t="shared" si="165"/>
        <v>328135.74558280956</v>
      </c>
      <c r="O755" s="158"/>
      <c r="P755" s="265">
        <f t="shared" si="166"/>
        <v>124505.92331658633</v>
      </c>
      <c r="Q755" s="265">
        <f t="shared" si="167"/>
        <v>203090.88614735537</v>
      </c>
      <c r="R755" s="266">
        <f t="shared" si="168"/>
        <v>327596.80946394172</v>
      </c>
    </row>
    <row r="756" spans="1:18" x14ac:dyDescent="0.25">
      <c r="A756" s="81">
        <v>725</v>
      </c>
      <c r="B756" s="93">
        <f t="shared" si="157"/>
        <v>5.2528435703644442E-7</v>
      </c>
      <c r="C756" s="178">
        <f t="shared" si="158"/>
        <v>5.2409940599314269E-7</v>
      </c>
      <c r="D756" s="165">
        <f t="shared" si="159"/>
        <v>2.2558277767625785E-3</v>
      </c>
      <c r="E756" s="166">
        <f t="shared" si="169"/>
        <v>24.291347915831128</v>
      </c>
      <c r="F756" s="167">
        <f t="shared" si="170"/>
        <v>1.6377309659296373</v>
      </c>
      <c r="G756" s="167">
        <f t="shared" si="160"/>
        <v>56914.464508944038</v>
      </c>
      <c r="H756" s="167">
        <f t="shared" si="161"/>
        <v>271299.68150652124</v>
      </c>
      <c r="I756" s="168">
        <f t="shared" si="162"/>
        <v>328214.14601546526</v>
      </c>
      <c r="J756" s="168">
        <f t="shared" si="164"/>
        <v>326801.69357095956</v>
      </c>
      <c r="K756" s="94"/>
      <c r="L756" s="265">
        <f t="shared" si="163"/>
        <v>125073.1753836548</v>
      </c>
      <c r="M756" s="265">
        <f>$G756*NonHospFrac+theModel!$H756*NonHospFrac</f>
        <v>203140.97063181046</v>
      </c>
      <c r="N756" s="266">
        <f t="shared" si="165"/>
        <v>328214.14601546526</v>
      </c>
      <c r="O756" s="158"/>
      <c r="P756" s="265">
        <f t="shared" si="166"/>
        <v>124534.92950224645</v>
      </c>
      <c r="Q756" s="265">
        <f t="shared" si="167"/>
        <v>203139.41038124546</v>
      </c>
      <c r="R756" s="266">
        <f t="shared" si="168"/>
        <v>327674.33988349192</v>
      </c>
    </row>
    <row r="757" spans="1:18" x14ac:dyDescent="0.25">
      <c r="A757" s="81">
        <v>726</v>
      </c>
      <c r="B757" s="93">
        <f t="shared" si="157"/>
        <v>5.1547180400261794E-7</v>
      </c>
      <c r="C757" s="178">
        <f t="shared" si="158"/>
        <v>5.1430898838901088E-7</v>
      </c>
      <c r="D757" s="165">
        <f t="shared" si="159"/>
        <v>2.2558277767625785E-3</v>
      </c>
      <c r="E757" s="166">
        <f t="shared" si="169"/>
        <v>24.291348430140118</v>
      </c>
      <c r="F757" s="167">
        <f t="shared" si="170"/>
        <v>1.6399867937063999</v>
      </c>
      <c r="G757" s="167">
        <f t="shared" si="160"/>
        <v>56992.859088157449</v>
      </c>
      <c r="H757" s="167">
        <f t="shared" si="161"/>
        <v>271299.68725061853</v>
      </c>
      <c r="I757" s="168">
        <f t="shared" si="162"/>
        <v>328292.54633877601</v>
      </c>
      <c r="J757" s="168">
        <f t="shared" si="164"/>
        <v>326877.80772641569</v>
      </c>
      <c r="K757" s="94"/>
      <c r="L757" s="265">
        <f t="shared" si="163"/>
        <v>125103.05154075107</v>
      </c>
      <c r="M757" s="265">
        <f>$G757*NonHospFrac+theModel!$H757*NonHospFrac</f>
        <v>203189.49479802488</v>
      </c>
      <c r="N757" s="266">
        <f t="shared" si="165"/>
        <v>328292.54633877595</v>
      </c>
      <c r="O757" s="158"/>
      <c r="P757" s="265">
        <f t="shared" si="166"/>
        <v>124563.9344651041</v>
      </c>
      <c r="Q757" s="265">
        <f t="shared" si="167"/>
        <v>203187.93454745886</v>
      </c>
      <c r="R757" s="266">
        <f t="shared" si="168"/>
        <v>327751.86901256297</v>
      </c>
    </row>
    <row r="758" spans="1:18" x14ac:dyDescent="0.25">
      <c r="A758" s="81">
        <v>727</v>
      </c>
      <c r="B758" s="93">
        <f t="shared" si="157"/>
        <v>5.0584255396602104E-7</v>
      </c>
      <c r="C758" s="178">
        <f t="shared" si="158"/>
        <v>5.0470146028211598E-7</v>
      </c>
      <c r="D758" s="165">
        <f t="shared" si="159"/>
        <v>2.2558277767625785E-3</v>
      </c>
      <c r="E758" s="166">
        <f t="shared" si="169"/>
        <v>24.291348934841579</v>
      </c>
      <c r="F758" s="167">
        <f t="shared" si="170"/>
        <v>1.6422426214831625</v>
      </c>
      <c r="G758" s="167">
        <f t="shared" si="160"/>
        <v>57071.253667370875</v>
      </c>
      <c r="H758" s="167">
        <f t="shared" si="161"/>
        <v>271299.69288741343</v>
      </c>
      <c r="I758" s="168">
        <f t="shared" si="162"/>
        <v>328370.94655478431</v>
      </c>
      <c r="J758" s="168">
        <f t="shared" si="164"/>
        <v>326953.91867513972</v>
      </c>
      <c r="K758" s="94"/>
      <c r="L758" s="265">
        <f t="shared" si="163"/>
        <v>125132.92765695741</v>
      </c>
      <c r="M758" s="265">
        <f>$G758*NonHospFrac+theModel!$H758*NonHospFrac</f>
        <v>203238.01889782687</v>
      </c>
      <c r="N758" s="266">
        <f t="shared" si="165"/>
        <v>328370.94655478431</v>
      </c>
      <c r="O758" s="158"/>
      <c r="P758" s="265">
        <f t="shared" si="166"/>
        <v>124592.93820596642</v>
      </c>
      <c r="Q758" s="265">
        <f t="shared" si="167"/>
        <v>203236.45864725986</v>
      </c>
      <c r="R758" s="266">
        <f t="shared" si="168"/>
        <v>327829.3968532263</v>
      </c>
    </row>
    <row r="759" spans="1:18" x14ac:dyDescent="0.25">
      <c r="A759" s="81">
        <v>728</v>
      </c>
      <c r="B759" s="93">
        <f t="shared" si="157"/>
        <v>4.9639318274247739E-7</v>
      </c>
      <c r="C759" s="178">
        <f t="shared" si="158"/>
        <v>4.9527340521265136E-7</v>
      </c>
      <c r="D759" s="165">
        <f t="shared" si="159"/>
        <v>2.2558277767625785E-3</v>
      </c>
      <c r="E759" s="166">
        <f t="shared" si="169"/>
        <v>24.291349430114984</v>
      </c>
      <c r="F759" s="167">
        <f t="shared" si="170"/>
        <v>1.6444984492599251</v>
      </c>
      <c r="G759" s="167">
        <f t="shared" si="160"/>
        <v>57149.6482465843</v>
      </c>
      <c r="H759" s="167">
        <f t="shared" si="161"/>
        <v>271299.69841891032</v>
      </c>
      <c r="I759" s="168">
        <f t="shared" si="162"/>
        <v>328449.34666549461</v>
      </c>
      <c r="J759" s="168">
        <f t="shared" si="164"/>
        <v>327030.02641921252</v>
      </c>
      <c r="K759" s="94"/>
      <c r="L759" s="265">
        <f t="shared" si="163"/>
        <v>125162.80373303765</v>
      </c>
      <c r="M759" s="265">
        <f>$G759*NonHospFrac+theModel!$H759*NonHospFrac</f>
        <v>203286.54293245694</v>
      </c>
      <c r="N759" s="266">
        <f t="shared" si="165"/>
        <v>328449.34666549461</v>
      </c>
      <c r="O759" s="158"/>
      <c r="P759" s="265">
        <f t="shared" si="166"/>
        <v>124621.94072562632</v>
      </c>
      <c r="Q759" s="265">
        <f t="shared" si="167"/>
        <v>203284.98268188894</v>
      </c>
      <c r="R759" s="266">
        <f t="shared" si="168"/>
        <v>327906.92340751528</v>
      </c>
    </row>
    <row r="760" spans="1:18" x14ac:dyDescent="0.25">
      <c r="A760" s="81">
        <v>729</v>
      </c>
      <c r="B760" s="93">
        <f t="shared" si="157"/>
        <v>4.871203301131489E-7</v>
      </c>
      <c r="C760" s="178">
        <f t="shared" si="158"/>
        <v>4.860214705418539E-7</v>
      </c>
      <c r="D760" s="165">
        <f t="shared" si="159"/>
        <v>2.2558277767625785E-3</v>
      </c>
      <c r="E760" s="166">
        <f t="shared" si="169"/>
        <v>24.291349916136454</v>
      </c>
      <c r="F760" s="167">
        <f t="shared" si="170"/>
        <v>1.6467542770366876</v>
      </c>
      <c r="G760" s="167">
        <f t="shared" si="160"/>
        <v>57228.042825797726</v>
      </c>
      <c r="H760" s="167">
        <f t="shared" si="161"/>
        <v>271299.70384707639</v>
      </c>
      <c r="I760" s="168">
        <f t="shared" si="162"/>
        <v>328527.74667287414</v>
      </c>
      <c r="J760" s="168">
        <f t="shared" si="164"/>
        <v>327106.13096067845</v>
      </c>
      <c r="K760" s="94"/>
      <c r="L760" s="265">
        <f t="shared" si="163"/>
        <v>125192.67976974143</v>
      </c>
      <c r="M760" s="265">
        <f>$G760*NonHospFrac+theModel!$H760*NonHospFrac</f>
        <v>203335.06690313268</v>
      </c>
      <c r="N760" s="266">
        <f t="shared" si="165"/>
        <v>328527.74667287408</v>
      </c>
      <c r="O760" s="158"/>
      <c r="P760" s="265">
        <f t="shared" si="166"/>
        <v>124650.94202486286</v>
      </c>
      <c r="Q760" s="265">
        <f t="shared" si="167"/>
        <v>203333.50665256372</v>
      </c>
      <c r="R760" s="266">
        <f t="shared" si="168"/>
        <v>327984.44867742655</v>
      </c>
    </row>
    <row r="761" spans="1:18" x14ac:dyDescent="0.25">
      <c r="A761" s="81">
        <v>730</v>
      </c>
      <c r="B761" s="93">
        <f t="shared" si="157"/>
        <v>4.7802069862962789E-7</v>
      </c>
      <c r="C761" s="178">
        <f t="shared" si="158"/>
        <v>4.7694236625979177E-7</v>
      </c>
      <c r="D761" s="165">
        <f t="shared" si="159"/>
        <v>2.2558277767625785E-3</v>
      </c>
      <c r="E761" s="166">
        <f t="shared" si="169"/>
        <v>24.291350393078819</v>
      </c>
      <c r="F761" s="167">
        <f t="shared" si="170"/>
        <v>1.6490101048134502</v>
      </c>
      <c r="G761" s="167">
        <f t="shared" si="160"/>
        <v>57306.437405011144</v>
      </c>
      <c r="H761" s="167">
        <f t="shared" si="161"/>
        <v>271299.70917384181</v>
      </c>
      <c r="I761" s="168">
        <f t="shared" si="162"/>
        <v>328606.14657885296</v>
      </c>
      <c r="J761" s="168">
        <f t="shared" si="164"/>
        <v>327182.23230154568</v>
      </c>
      <c r="K761" s="94"/>
      <c r="L761" s="265">
        <f t="shared" si="163"/>
        <v>125222.55576780425</v>
      </c>
      <c r="M761" s="265">
        <f>$G761*NonHospFrac+theModel!$H761*NonHospFrac</f>
        <v>203383.59081104869</v>
      </c>
      <c r="N761" s="266">
        <f t="shared" si="165"/>
        <v>328606.14657885296</v>
      </c>
      <c r="O761" s="158"/>
      <c r="P761" s="265">
        <f t="shared" si="166"/>
        <v>124679.94210444129</v>
      </c>
      <c r="Q761" s="265">
        <f t="shared" si="167"/>
        <v>203382.0305604788</v>
      </c>
      <c r="R761" s="266">
        <f t="shared" si="168"/>
        <v>328061.97266492009</v>
      </c>
    </row>
    <row r="762" spans="1:18" x14ac:dyDescent="0.25">
      <c r="A762" s="81">
        <v>731</v>
      </c>
      <c r="B762" s="93">
        <f t="shared" si="157"/>
        <v>4.690910524413547E-7</v>
      </c>
      <c r="C762" s="178">
        <f t="shared" si="158"/>
        <v>4.6803286381542671E-7</v>
      </c>
      <c r="D762" s="165">
        <f t="shared" si="159"/>
        <v>2.2558277767625785E-3</v>
      </c>
      <c r="E762" s="166">
        <f t="shared" si="169"/>
        <v>24.291350861111681</v>
      </c>
      <c r="F762" s="167">
        <f t="shared" si="170"/>
        <v>1.6512659325902128</v>
      </c>
      <c r="G762" s="167">
        <f t="shared" si="160"/>
        <v>57384.831984224569</v>
      </c>
      <c r="H762" s="167">
        <f t="shared" si="161"/>
        <v>271299.71440110082</v>
      </c>
      <c r="I762" s="168">
        <f t="shared" si="162"/>
        <v>328684.54638532538</v>
      </c>
      <c r="J762" s="168">
        <f t="shared" si="164"/>
        <v>327258.33044378733</v>
      </c>
      <c r="K762" s="94"/>
      <c r="L762" s="265">
        <f t="shared" si="163"/>
        <v>125252.43172794802</v>
      </c>
      <c r="M762" s="265">
        <f>$G762*NonHospFrac+theModel!$H762*NonHospFrac</f>
        <v>203432.11465737736</v>
      </c>
      <c r="N762" s="266">
        <f t="shared" si="165"/>
        <v>328684.54638532538</v>
      </c>
      <c r="O762" s="158"/>
      <c r="P762" s="265">
        <f t="shared" si="166"/>
        <v>124708.94096511355</v>
      </c>
      <c r="Q762" s="265">
        <f t="shared" si="167"/>
        <v>203430.55440680654</v>
      </c>
      <c r="R762" s="266">
        <f t="shared" si="168"/>
        <v>328139.49537192006</v>
      </c>
    </row>
    <row r="763" spans="1:18" x14ac:dyDescent="0.25">
      <c r="A763" s="81">
        <v>732</v>
      </c>
      <c r="B763" s="93">
        <f t="shared" si="157"/>
        <v>4.6032821614494669E-7</v>
      </c>
      <c r="C763" s="178">
        <f t="shared" si="158"/>
        <v>4.5928979496853937E-7</v>
      </c>
      <c r="D763" s="165">
        <f t="shared" si="159"/>
        <v>2.2558277767625785E-3</v>
      </c>
      <c r="E763" s="166">
        <f t="shared" si="169"/>
        <v>24.291351320401475</v>
      </c>
      <c r="F763" s="167">
        <f t="shared" si="170"/>
        <v>1.6535217603669754</v>
      </c>
      <c r="G763" s="167">
        <f t="shared" si="160"/>
        <v>57463.226563437987</v>
      </c>
      <c r="H763" s="167">
        <f t="shared" si="161"/>
        <v>271299.71953071217</v>
      </c>
      <c r="I763" s="168">
        <f t="shared" si="162"/>
        <v>328762.94609415019</v>
      </c>
      <c r="J763" s="168">
        <f t="shared" si="164"/>
        <v>327334.42538934189</v>
      </c>
      <c r="K763" s="94"/>
      <c r="L763" s="265">
        <f t="shared" si="163"/>
        <v>125282.30765088098</v>
      </c>
      <c r="M763" s="265">
        <f>$G763*NonHospFrac+theModel!$H763*NonHospFrac</f>
        <v>203480.63844326918</v>
      </c>
      <c r="N763" s="266">
        <f t="shared" si="165"/>
        <v>328762.94609415019</v>
      </c>
      <c r="O763" s="158"/>
      <c r="P763" s="265">
        <f t="shared" si="166"/>
        <v>124737.93860761827</v>
      </c>
      <c r="Q763" s="265">
        <f t="shared" si="167"/>
        <v>203479.07819269746</v>
      </c>
      <c r="R763" s="266">
        <f t="shared" si="168"/>
        <v>328217.0168003157</v>
      </c>
    </row>
    <row r="764" spans="1:18" x14ac:dyDescent="0.25">
      <c r="A764" s="81">
        <v>733</v>
      </c>
      <c r="B764" s="93">
        <f t="shared" si="157"/>
        <v>4.5172907365501487E-7</v>
      </c>
      <c r="C764" s="178">
        <f t="shared" si="158"/>
        <v>4.5071005066309266E-7</v>
      </c>
      <c r="D764" s="165">
        <f t="shared" si="159"/>
        <v>2.2558277767625785E-3</v>
      </c>
      <c r="E764" s="166">
        <f t="shared" si="169"/>
        <v>24.291351771111525</v>
      </c>
      <c r="F764" s="167">
        <f t="shared" si="170"/>
        <v>1.655777588143738</v>
      </c>
      <c r="G764" s="167">
        <f t="shared" si="160"/>
        <v>57541.621142651406</v>
      </c>
      <c r="H764" s="167">
        <f t="shared" si="161"/>
        <v>271299.72456450009</v>
      </c>
      <c r="I764" s="168">
        <f t="shared" si="162"/>
        <v>328841.34570715151</v>
      </c>
      <c r="J764" s="168">
        <f t="shared" si="164"/>
        <v>327410.51714011398</v>
      </c>
      <c r="K764" s="94"/>
      <c r="L764" s="265">
        <f t="shared" si="163"/>
        <v>125312.18353729833</v>
      </c>
      <c r="M764" s="265">
        <f>$G764*NonHospFrac+theModel!$H764*NonHospFrac</f>
        <v>203529.16216985317</v>
      </c>
      <c r="N764" s="266">
        <f t="shared" si="165"/>
        <v>328841.34570715151</v>
      </c>
      <c r="O764" s="158"/>
      <c r="P764" s="265">
        <f t="shared" si="166"/>
        <v>124766.93503268131</v>
      </c>
      <c r="Q764" s="265">
        <f t="shared" si="167"/>
        <v>203527.60191928054</v>
      </c>
      <c r="R764" s="266">
        <f t="shared" si="168"/>
        <v>328294.53695196187</v>
      </c>
    </row>
    <row r="765" spans="1:18" x14ac:dyDescent="0.25">
      <c r="A765" s="81">
        <v>734</v>
      </c>
      <c r="B765" s="93">
        <f t="shared" si="157"/>
        <v>4.432905670960738E-7</v>
      </c>
      <c r="C765" s="178">
        <f t="shared" si="158"/>
        <v>4.4229057992164163E-7</v>
      </c>
      <c r="D765" s="165">
        <f t="shared" si="159"/>
        <v>2.2558277767625785E-3</v>
      </c>
      <c r="E765" s="166">
        <f t="shared" si="169"/>
        <v>24.291352213402106</v>
      </c>
      <c r="F765" s="167">
        <f t="shared" si="170"/>
        <v>1.6580334159205006</v>
      </c>
      <c r="G765" s="167">
        <f t="shared" si="160"/>
        <v>57620.015721864831</v>
      </c>
      <c r="H765" s="167">
        <f t="shared" si="161"/>
        <v>271299.72950425459</v>
      </c>
      <c r="I765" s="168">
        <f t="shared" si="162"/>
        <v>328919.74522611941</v>
      </c>
      <c r="J765" s="168">
        <f t="shared" si="164"/>
        <v>327486.60569797485</v>
      </c>
      <c r="K765" s="94"/>
      <c r="L765" s="265">
        <f t="shared" si="163"/>
        <v>125342.0593878822</v>
      </c>
      <c r="M765" s="265">
        <f>$G765*NonHospFrac+theModel!$H765*NonHospFrac</f>
        <v>203577.68583823723</v>
      </c>
      <c r="N765" s="266">
        <f t="shared" si="165"/>
        <v>328919.74522611941</v>
      </c>
      <c r="O765" s="158"/>
      <c r="P765" s="265">
        <f t="shared" si="166"/>
        <v>124795.93024101574</v>
      </c>
      <c r="Q765" s="265">
        <f t="shared" si="167"/>
        <v>203576.12558766373</v>
      </c>
      <c r="R765" s="266">
        <f t="shared" si="168"/>
        <v>328372.05582867947</v>
      </c>
    </row>
    <row r="766" spans="1:18" x14ac:dyDescent="0.25">
      <c r="A766" s="81">
        <v>735</v>
      </c>
      <c r="B766" s="93">
        <f t="shared" si="157"/>
        <v>4.3500969571515916E-7</v>
      </c>
      <c r="C766" s="178">
        <f t="shared" si="158"/>
        <v>4.3402838876040388E-7</v>
      </c>
      <c r="D766" s="165">
        <f t="shared" si="159"/>
        <v>2.2558277767625785E-3</v>
      </c>
      <c r="E766" s="166">
        <f t="shared" si="169"/>
        <v>24.291352647430497</v>
      </c>
      <c r="F766" s="167">
        <f t="shared" si="170"/>
        <v>1.6602892436972632</v>
      </c>
      <c r="G766" s="167">
        <f t="shared" si="160"/>
        <v>57698.410301078249</v>
      </c>
      <c r="H766" s="167">
        <f t="shared" si="161"/>
        <v>271299.73435173207</v>
      </c>
      <c r="I766" s="168">
        <f t="shared" si="162"/>
        <v>328998.1446528103</v>
      </c>
      <c r="J766" s="168">
        <f t="shared" si="164"/>
        <v>327562.691064763</v>
      </c>
      <c r="K766" s="94"/>
      <c r="L766" s="265">
        <f t="shared" si="163"/>
        <v>125371.93520330188</v>
      </c>
      <c r="M766" s="265">
        <f>$G766*NonHospFrac+theModel!$H766*NonHospFrac</f>
        <v>203626.20944950843</v>
      </c>
      <c r="N766" s="266">
        <f t="shared" si="165"/>
        <v>328998.1446528103</v>
      </c>
      <c r="O766" s="158"/>
      <c r="P766" s="265">
        <f t="shared" si="166"/>
        <v>124824.92423332213</v>
      </c>
      <c r="Q766" s="265">
        <f t="shared" si="167"/>
        <v>203624.64919893406</v>
      </c>
      <c r="R766" s="266">
        <f t="shared" si="168"/>
        <v>328449.57343225618</v>
      </c>
    </row>
    <row r="767" spans="1:18" x14ac:dyDescent="0.25">
      <c r="A767" s="81">
        <v>736</v>
      </c>
      <c r="B767" s="93">
        <f t="shared" si="157"/>
        <v>4.2688351481474983E-7</v>
      </c>
      <c r="C767" s="178">
        <f t="shared" si="158"/>
        <v>4.2592053912458869E-7</v>
      </c>
      <c r="D767" s="165">
        <f t="shared" si="159"/>
        <v>2.2558277767625785E-3</v>
      </c>
      <c r="E767" s="166">
        <f t="shared" si="169"/>
        <v>24.291353073351036</v>
      </c>
      <c r="F767" s="167">
        <f t="shared" si="170"/>
        <v>1.6625450714740257</v>
      </c>
      <c r="G767" s="167">
        <f t="shared" si="160"/>
        <v>57776.804880291682</v>
      </c>
      <c r="H767" s="167">
        <f t="shared" si="161"/>
        <v>271299.73910865653</v>
      </c>
      <c r="I767" s="168">
        <f t="shared" si="162"/>
        <v>329076.54398894822</v>
      </c>
      <c r="J767" s="168">
        <f t="shared" si="164"/>
        <v>327638.77324228518</v>
      </c>
      <c r="K767" s="94"/>
      <c r="L767" s="265">
        <f t="shared" si="163"/>
        <v>125401.81098421437</v>
      </c>
      <c r="M767" s="265">
        <f>$G767*NonHospFrac+theModel!$H767*NonHospFrac</f>
        <v>203674.73300473383</v>
      </c>
      <c r="N767" s="266">
        <f t="shared" si="165"/>
        <v>329076.54398894822</v>
      </c>
      <c r="O767" s="158"/>
      <c r="P767" s="265">
        <f t="shared" si="166"/>
        <v>124853.91701028902</v>
      </c>
      <c r="Q767" s="265">
        <f t="shared" si="167"/>
        <v>203673.17275415862</v>
      </c>
      <c r="R767" s="266">
        <f t="shared" si="168"/>
        <v>328527.08976444765</v>
      </c>
    </row>
    <row r="768" spans="1:18" x14ac:dyDescent="0.25">
      <c r="A768" s="81">
        <v>737</v>
      </c>
      <c r="B768" s="93">
        <f t="shared" si="157"/>
        <v>4.1890913470562468E-7</v>
      </c>
      <c r="C768" s="178">
        <f t="shared" si="158"/>
        <v>4.1796414784361615E-7</v>
      </c>
      <c r="D768" s="165">
        <f t="shared" si="159"/>
        <v>2.2558277767625785E-3</v>
      </c>
      <c r="E768" s="166">
        <f t="shared" si="169"/>
        <v>24.291353491315185</v>
      </c>
      <c r="F768" s="167">
        <f t="shared" si="170"/>
        <v>1.6648008992507883</v>
      </c>
      <c r="G768" s="167">
        <f t="shared" si="160"/>
        <v>57855.1994595051</v>
      </c>
      <c r="H768" s="167">
        <f t="shared" si="161"/>
        <v>271299.74377671949</v>
      </c>
      <c r="I768" s="168">
        <f t="shared" si="162"/>
        <v>329154.94323622459</v>
      </c>
      <c r="J768" s="168">
        <f t="shared" si="164"/>
        <v>327714.85223231639</v>
      </c>
      <c r="K768" s="94"/>
      <c r="L768" s="265">
        <f t="shared" si="163"/>
        <v>125431.68673126424</v>
      </c>
      <c r="M768" s="265">
        <f>$G768*NonHospFrac+theModel!$H768*NonHospFrac</f>
        <v>203723.25650496033</v>
      </c>
      <c r="N768" s="266">
        <f t="shared" si="165"/>
        <v>329154.94323622459</v>
      </c>
      <c r="O768" s="158"/>
      <c r="P768" s="265">
        <f t="shared" si="166"/>
        <v>124882.90857259279</v>
      </c>
      <c r="Q768" s="265">
        <f t="shared" si="167"/>
        <v>203721.6962543843</v>
      </c>
      <c r="R768" s="266">
        <f t="shared" si="168"/>
        <v>328604.60482697707</v>
      </c>
    </row>
    <row r="769" spans="1:18" x14ac:dyDescent="0.25">
      <c r="A769" s="81">
        <v>738</v>
      </c>
      <c r="B769" s="93">
        <f t="shared" si="157"/>
        <v>4.1108371967928664E-7</v>
      </c>
      <c r="C769" s="178">
        <f t="shared" si="158"/>
        <v>4.1015638560585925E-7</v>
      </c>
      <c r="D769" s="165">
        <f t="shared" si="159"/>
        <v>2.2558277767625785E-3</v>
      </c>
      <c r="E769" s="166">
        <f t="shared" si="169"/>
        <v>24.29135390147157</v>
      </c>
      <c r="F769" s="167">
        <f t="shared" si="170"/>
        <v>1.6670567270275509</v>
      </c>
      <c r="G769" s="167">
        <f t="shared" si="160"/>
        <v>57933.594038718526</v>
      </c>
      <c r="H769" s="167">
        <f t="shared" si="161"/>
        <v>271299.7483575808</v>
      </c>
      <c r="I769" s="168">
        <f t="shared" si="162"/>
        <v>329233.34239629935</v>
      </c>
      <c r="J769" s="168">
        <f t="shared" si="164"/>
        <v>327790.92803660082</v>
      </c>
      <c r="K769" s="94"/>
      <c r="L769" s="265">
        <f t="shared" si="163"/>
        <v>125461.562445084</v>
      </c>
      <c r="M769" s="265">
        <f>$G769*NonHospFrac+theModel!$H769*NonHospFrac</f>
        <v>203771.77995121531</v>
      </c>
      <c r="N769" s="266">
        <f t="shared" si="165"/>
        <v>329233.3423962993</v>
      </c>
      <c r="O769" s="158"/>
      <c r="P769" s="265">
        <f t="shared" si="166"/>
        <v>124911.89892089806</v>
      </c>
      <c r="Q769" s="265">
        <f t="shared" si="167"/>
        <v>203770.21970063847</v>
      </c>
      <c r="R769" s="266">
        <f t="shared" si="168"/>
        <v>328682.11862153653</v>
      </c>
    </row>
    <row r="770" spans="1:18" x14ac:dyDescent="0.25">
      <c r="A770" s="81">
        <v>739</v>
      </c>
      <c r="B770" s="93">
        <f t="shared" si="157"/>
        <v>4.0340448699957553E-7</v>
      </c>
      <c r="C770" s="178">
        <f t="shared" si="158"/>
        <v>4.024944759525312E-7</v>
      </c>
      <c r="D770" s="165">
        <f t="shared" si="159"/>
        <v>2.2558277767625785E-3</v>
      </c>
      <c r="E770" s="166">
        <f t="shared" si="169"/>
        <v>24.291354303966045</v>
      </c>
      <c r="F770" s="167">
        <f t="shared" si="170"/>
        <v>1.6693125548043135</v>
      </c>
      <c r="G770" s="167">
        <f t="shared" si="160"/>
        <v>58011.988617931944</v>
      </c>
      <c r="H770" s="167">
        <f t="shared" si="161"/>
        <v>271299.75285286951</v>
      </c>
      <c r="I770" s="168">
        <f t="shared" si="162"/>
        <v>329311.74147080147</v>
      </c>
      <c r="J770" s="168">
        <f t="shared" si="164"/>
        <v>327867.00065685238</v>
      </c>
      <c r="K770" s="94"/>
      <c r="L770" s="265">
        <f t="shared" si="163"/>
        <v>125491.43812629447</v>
      </c>
      <c r="M770" s="265">
        <f>$G770*NonHospFrac+theModel!$H770*NonHospFrac</f>
        <v>203820.30334450697</v>
      </c>
      <c r="N770" s="266">
        <f t="shared" si="165"/>
        <v>329311.74147080141</v>
      </c>
      <c r="O770" s="158"/>
      <c r="P770" s="265">
        <f t="shared" si="166"/>
        <v>124940.88805585806</v>
      </c>
      <c r="Q770" s="265">
        <f t="shared" si="167"/>
        <v>203818.74309392934</v>
      </c>
      <c r="R770" s="266">
        <f t="shared" si="168"/>
        <v>328759.6311497874</v>
      </c>
    </row>
    <row r="771" spans="1:18" x14ac:dyDescent="0.25">
      <c r="A771" s="81">
        <v>740</v>
      </c>
      <c r="B771" s="93">
        <f t="shared" si="157"/>
        <v>3.9586870591311864E-7</v>
      </c>
      <c r="C771" s="178">
        <f t="shared" si="158"/>
        <v>3.9497569429036877E-7</v>
      </c>
      <c r="D771" s="165">
        <f t="shared" si="159"/>
        <v>2.2558277767625785E-3</v>
      </c>
      <c r="E771" s="166">
        <f t="shared" si="169"/>
        <v>24.291354698941738</v>
      </c>
      <c r="F771" s="167">
        <f t="shared" si="170"/>
        <v>1.6715683825810761</v>
      </c>
      <c r="G771" s="167">
        <f t="shared" si="160"/>
        <v>58090.383197145355</v>
      </c>
      <c r="H771" s="167">
        <f t="shared" si="161"/>
        <v>271299.75726418424</v>
      </c>
      <c r="I771" s="168">
        <f t="shared" si="162"/>
        <v>329390.1404613296</v>
      </c>
      <c r="J771" s="168">
        <f t="shared" si="164"/>
        <v>327943.07009475539</v>
      </c>
      <c r="K771" s="94"/>
      <c r="L771" s="265">
        <f t="shared" si="163"/>
        <v>125521.31377550479</v>
      </c>
      <c r="M771" s="265">
        <f>$G771*NonHospFrac+theModel!$H771*NonHospFrac</f>
        <v>203868.82668582478</v>
      </c>
      <c r="N771" s="266">
        <f t="shared" si="165"/>
        <v>329390.1404613296</v>
      </c>
      <c r="O771" s="158"/>
      <c r="P771" s="265">
        <f t="shared" si="166"/>
        <v>124969.87597811455</v>
      </c>
      <c r="Q771" s="265">
        <f t="shared" si="167"/>
        <v>203867.26643524636</v>
      </c>
      <c r="R771" s="266">
        <f t="shared" si="168"/>
        <v>328837.14241336088</v>
      </c>
    </row>
    <row r="772" spans="1:18" x14ac:dyDescent="0.25">
      <c r="A772" s="81">
        <v>741</v>
      </c>
      <c r="B772" s="93">
        <f t="shared" si="157"/>
        <v>3.8847369667827317E-7</v>
      </c>
      <c r="C772" s="178">
        <f t="shared" si="158"/>
        <v>3.8759736692276466E-7</v>
      </c>
      <c r="D772" s="165">
        <f t="shared" si="159"/>
        <v>2.2558277767625785E-3</v>
      </c>
      <c r="E772" s="166">
        <f t="shared" si="169"/>
        <v>24.291355086539106</v>
      </c>
      <c r="F772" s="167">
        <f t="shared" si="170"/>
        <v>1.6738242103578387</v>
      </c>
      <c r="G772" s="167">
        <f t="shared" si="160"/>
        <v>58168.77777635878</v>
      </c>
      <c r="H772" s="167">
        <f t="shared" si="161"/>
        <v>271299.76159309357</v>
      </c>
      <c r="I772" s="168">
        <f t="shared" si="162"/>
        <v>329468.53936945234</v>
      </c>
      <c r="J772" s="168">
        <f t="shared" si="164"/>
        <v>328019.13635196479</v>
      </c>
      <c r="K772" s="94"/>
      <c r="L772" s="265">
        <f t="shared" si="163"/>
        <v>125551.18939331276</v>
      </c>
      <c r="M772" s="265">
        <f>$G772*NonHospFrac+theModel!$H772*NonHospFrac</f>
        <v>203917.34997613958</v>
      </c>
      <c r="N772" s="266">
        <f t="shared" si="165"/>
        <v>329468.53936945234</v>
      </c>
      <c r="O772" s="158"/>
      <c r="P772" s="265">
        <f t="shared" si="166"/>
        <v>124998.86268829824</v>
      </c>
      <c r="Q772" s="265">
        <f t="shared" si="167"/>
        <v>203915.7897255604</v>
      </c>
      <c r="R772" s="266">
        <f t="shared" si="168"/>
        <v>328914.65241385862</v>
      </c>
    </row>
    <row r="773" spans="1:18" x14ac:dyDescent="0.25">
      <c r="A773" s="81">
        <v>742</v>
      </c>
      <c r="B773" s="93">
        <f t="shared" si="157"/>
        <v>3.8121682961219805E-7</v>
      </c>
      <c r="C773" s="178">
        <f t="shared" si="158"/>
        <v>3.8035687009898949E-7</v>
      </c>
      <c r="D773" s="165">
        <f t="shared" si="159"/>
        <v>2.2558277767625785E-3</v>
      </c>
      <c r="E773" s="166">
        <f t="shared" si="169"/>
        <v>24.291355466895975</v>
      </c>
      <c r="F773" s="167">
        <f t="shared" si="170"/>
        <v>1.6760800381346013</v>
      </c>
      <c r="G773" s="167">
        <f t="shared" si="160"/>
        <v>58247.172355572198</v>
      </c>
      <c r="H773" s="167">
        <f t="shared" si="161"/>
        <v>271299.76584113686</v>
      </c>
      <c r="I773" s="168">
        <f t="shared" si="162"/>
        <v>329546.93819670903</v>
      </c>
      <c r="J773" s="168">
        <f t="shared" si="164"/>
        <v>328095.19943010702</v>
      </c>
      <c r="K773" s="94"/>
      <c r="L773" s="265">
        <f t="shared" si="163"/>
        <v>125581.06498030495</v>
      </c>
      <c r="M773" s="265">
        <f>$G773*NonHospFrac+theModel!$H773*NonHospFrac</f>
        <v>203965.87321640411</v>
      </c>
      <c r="N773" s="266">
        <f t="shared" si="165"/>
        <v>329546.93819670903</v>
      </c>
      <c r="O773" s="158"/>
      <c r="P773" s="265">
        <f t="shared" si="166"/>
        <v>125027.84818702887</v>
      </c>
      <c r="Q773" s="265">
        <f t="shared" si="167"/>
        <v>203964.31296582418</v>
      </c>
      <c r="R773" s="266">
        <f t="shared" si="168"/>
        <v>328992.16115285305</v>
      </c>
    </row>
    <row r="774" spans="1:18" x14ac:dyDescent="0.25">
      <c r="A774" s="81">
        <v>743</v>
      </c>
      <c r="B774" s="93">
        <f t="shared" si="157"/>
        <v>3.7409552415573771E-7</v>
      </c>
      <c r="C774" s="178">
        <f t="shared" si="158"/>
        <v>3.7325162908118463E-7</v>
      </c>
      <c r="D774" s="165">
        <f t="shared" si="159"/>
        <v>2.2558277767625785E-3</v>
      </c>
      <c r="E774" s="166">
        <f t="shared" si="169"/>
        <v>24.291355840147606</v>
      </c>
      <c r="F774" s="167">
        <f t="shared" si="170"/>
        <v>1.6783358659113639</v>
      </c>
      <c r="G774" s="167">
        <f t="shared" si="160"/>
        <v>58325.566934785624</v>
      </c>
      <c r="H774" s="167">
        <f t="shared" si="161"/>
        <v>271299.77000982477</v>
      </c>
      <c r="I774" s="168">
        <f t="shared" si="162"/>
        <v>329625.3369446104</v>
      </c>
      <c r="J774" s="168">
        <f t="shared" si="164"/>
        <v>328171.25933078054</v>
      </c>
      <c r="K774" s="94"/>
      <c r="L774" s="265">
        <f t="shared" si="163"/>
        <v>125610.94053705703</v>
      </c>
      <c r="M774" s="265">
        <f>$G774*NonHospFrac+theModel!$H774*NonHospFrac</f>
        <v>204014.39640755334</v>
      </c>
      <c r="N774" s="266">
        <f t="shared" si="165"/>
        <v>329625.33694461035</v>
      </c>
      <c r="O774" s="158"/>
      <c r="P774" s="265">
        <f t="shared" si="166"/>
        <v>125056.83247491556</v>
      </c>
      <c r="Q774" s="265">
        <f t="shared" si="167"/>
        <v>204012.83615697268</v>
      </c>
      <c r="R774" s="266">
        <f t="shared" si="168"/>
        <v>329069.66863188823</v>
      </c>
    </row>
    <row r="775" spans="1:18" x14ac:dyDescent="0.25">
      <c r="A775" s="81">
        <v>744</v>
      </c>
      <c r="B775" s="93">
        <f t="shared" si="157"/>
        <v>3.6710724795576649E-7</v>
      </c>
      <c r="C775" s="178">
        <f t="shared" si="158"/>
        <v>3.6627911722877698E-7</v>
      </c>
      <c r="D775" s="165">
        <f t="shared" si="159"/>
        <v>2.2558277767625785E-3</v>
      </c>
      <c r="E775" s="166">
        <f t="shared" si="169"/>
        <v>24.291356206426723</v>
      </c>
      <c r="F775" s="167">
        <f t="shared" si="170"/>
        <v>1.6805916936881264</v>
      </c>
      <c r="G775" s="167">
        <f t="shared" si="160"/>
        <v>58403.961513999042</v>
      </c>
      <c r="H775" s="167">
        <f t="shared" si="161"/>
        <v>271299.77410063968</v>
      </c>
      <c r="I775" s="168">
        <f t="shared" si="162"/>
        <v>329703.73561463872</v>
      </c>
      <c r="J775" s="168">
        <f t="shared" si="164"/>
        <v>328247.31605555594</v>
      </c>
      <c r="K775" s="94"/>
      <c r="L775" s="265">
        <f t="shared" si="163"/>
        <v>125640.81606413391</v>
      </c>
      <c r="M775" s="265">
        <f>$G775*NonHospFrac+theModel!$H775*NonHospFrac</f>
        <v>204062.91955050483</v>
      </c>
      <c r="N775" s="266">
        <f t="shared" si="165"/>
        <v>329703.73561463872</v>
      </c>
      <c r="O775" s="158"/>
      <c r="P775" s="265">
        <f t="shared" si="166"/>
        <v>125085.81555255687</v>
      </c>
      <c r="Q775" s="265">
        <f t="shared" si="167"/>
        <v>204061.35929992344</v>
      </c>
      <c r="R775" s="266">
        <f t="shared" si="168"/>
        <v>329147.1748524803</v>
      </c>
    </row>
    <row r="776" spans="1:18" x14ac:dyDescent="0.25">
      <c r="A776" s="81">
        <v>745</v>
      </c>
      <c r="B776" s="93">
        <f t="shared" si="157"/>
        <v>3.602495159646763E-7</v>
      </c>
      <c r="C776" s="178">
        <f t="shared" si="158"/>
        <v>3.5943685509999793E-7</v>
      </c>
      <c r="D776" s="165">
        <f t="shared" si="159"/>
        <v>2.2558277767625785E-3</v>
      </c>
      <c r="E776" s="166">
        <f t="shared" si="169"/>
        <v>24.291356565863577</v>
      </c>
      <c r="F776" s="167">
        <f t="shared" si="170"/>
        <v>1.682847521464889</v>
      </c>
      <c r="G776" s="167">
        <f t="shared" si="160"/>
        <v>58482.356093212475</v>
      </c>
      <c r="H776" s="167">
        <f t="shared" si="161"/>
        <v>271299.7781150362</v>
      </c>
      <c r="I776" s="168">
        <f t="shared" si="162"/>
        <v>329782.1342082487</v>
      </c>
      <c r="J776" s="168">
        <f t="shared" si="164"/>
        <v>328323.36960597697</v>
      </c>
      <c r="K776" s="94"/>
      <c r="L776" s="265">
        <f t="shared" si="163"/>
        <v>125670.69156208989</v>
      </c>
      <c r="M776" s="265">
        <f>$G776*NonHospFrac+theModel!$H776*NonHospFrac</f>
        <v>204111.44264615877</v>
      </c>
      <c r="N776" s="266">
        <f t="shared" si="165"/>
        <v>329782.1342082487</v>
      </c>
      <c r="O776" s="158"/>
      <c r="P776" s="265">
        <f t="shared" si="166"/>
        <v>125114.79742054106</v>
      </c>
      <c r="Q776" s="265">
        <f t="shared" si="167"/>
        <v>204109.88239557669</v>
      </c>
      <c r="R776" s="266">
        <f t="shared" si="168"/>
        <v>329224.67981611774</v>
      </c>
    </row>
    <row r="777" spans="1:18" x14ac:dyDescent="0.25">
      <c r="A777" s="81">
        <v>746</v>
      </c>
      <c r="B777" s="93">
        <f t="shared" si="157"/>
        <v>3.5351988955669163E-7</v>
      </c>
      <c r="C777" s="178">
        <f t="shared" si="158"/>
        <v>3.5272240957019161E-7</v>
      </c>
      <c r="D777" s="165">
        <f t="shared" si="159"/>
        <v>2.2558277767625785E-3</v>
      </c>
      <c r="E777" s="166">
        <f t="shared" si="169"/>
        <v>24.291356918585986</v>
      </c>
      <c r="F777" s="167">
        <f t="shared" si="170"/>
        <v>1.6851033492416516</v>
      </c>
      <c r="G777" s="167">
        <f t="shared" si="160"/>
        <v>58560.750672425893</v>
      </c>
      <c r="H777" s="167">
        <f t="shared" si="161"/>
        <v>271299.78205444204</v>
      </c>
      <c r="I777" s="168">
        <f t="shared" si="162"/>
        <v>329860.53272686794</v>
      </c>
      <c r="J777" s="168">
        <f t="shared" si="164"/>
        <v>328399.41998356092</v>
      </c>
      <c r="K777" s="94"/>
      <c r="L777" s="265">
        <f t="shared" si="163"/>
        <v>125700.56703146904</v>
      </c>
      <c r="M777" s="265">
        <f>$G777*NonHospFrac+theModel!$H777*NonHospFrac</f>
        <v>204159.96569539889</v>
      </c>
      <c r="N777" s="266">
        <f t="shared" si="165"/>
        <v>329860.53272686794</v>
      </c>
      <c r="O777" s="158"/>
      <c r="P777" s="265">
        <f t="shared" si="166"/>
        <v>125143.7780794463</v>
      </c>
      <c r="Q777" s="265">
        <f t="shared" si="167"/>
        <v>204158.4054448161</v>
      </c>
      <c r="R777" s="266">
        <f t="shared" si="168"/>
        <v>329302.18352426239</v>
      </c>
    </row>
    <row r="778" spans="1:18" x14ac:dyDescent="0.25">
      <c r="A778" s="81">
        <v>747</v>
      </c>
      <c r="B778" s="93">
        <f t="shared" si="157"/>
        <v>3.4691597566068691E-7</v>
      </c>
      <c r="C778" s="178">
        <f t="shared" si="158"/>
        <v>3.4613339296658885E-7</v>
      </c>
      <c r="D778" s="165">
        <f t="shared" si="159"/>
        <v>2.2558277767625785E-3</v>
      </c>
      <c r="E778" s="166">
        <f t="shared" si="169"/>
        <v>24.29135726471938</v>
      </c>
      <c r="F778" s="167">
        <f t="shared" si="170"/>
        <v>1.6873591770184142</v>
      </c>
      <c r="G778" s="167">
        <f t="shared" si="160"/>
        <v>58639.145251639318</v>
      </c>
      <c r="H778" s="167">
        <f t="shared" si="161"/>
        <v>271299.78592025797</v>
      </c>
      <c r="I778" s="168">
        <f t="shared" si="162"/>
        <v>329938.93117189727</v>
      </c>
      <c r="J778" s="168">
        <f t="shared" si="164"/>
        <v>328475.46718979889</v>
      </c>
      <c r="K778" s="94"/>
      <c r="L778" s="265">
        <f t="shared" si="163"/>
        <v>125730.44247280512</v>
      </c>
      <c r="M778" s="265">
        <f>$G778*NonHospFrac+theModel!$H778*NonHospFrac</f>
        <v>204208.48869909215</v>
      </c>
      <c r="N778" s="266">
        <f t="shared" si="165"/>
        <v>329938.93117189727</v>
      </c>
      <c r="O778" s="158"/>
      <c r="P778" s="265">
        <f t="shared" si="166"/>
        <v>125172.75752984083</v>
      </c>
      <c r="Q778" s="265">
        <f t="shared" si="167"/>
        <v>204206.92844850867</v>
      </c>
      <c r="R778" s="266">
        <f t="shared" si="168"/>
        <v>329379.68597834953</v>
      </c>
    </row>
    <row r="779" spans="1:18" x14ac:dyDescent="0.25">
      <c r="A779" s="81">
        <v>748</v>
      </c>
      <c r="B779" s="93">
        <f t="shared" si="157"/>
        <v>3.4043542590920058E-7</v>
      </c>
      <c r="C779" s="178">
        <f t="shared" si="158"/>
        <v>3.3966746221924058E-7</v>
      </c>
      <c r="D779" s="165">
        <f t="shared" si="159"/>
        <v>2.2558277767625785E-3</v>
      </c>
      <c r="E779" s="166">
        <f t="shared" si="169"/>
        <v>24.291357604386842</v>
      </c>
      <c r="F779" s="167">
        <f t="shared" si="170"/>
        <v>1.6896150047951768</v>
      </c>
      <c r="G779" s="167">
        <f t="shared" si="160"/>
        <v>58717.539830852736</v>
      </c>
      <c r="H779" s="167">
        <f t="shared" si="161"/>
        <v>271299.78971385868</v>
      </c>
      <c r="I779" s="168">
        <f t="shared" si="162"/>
        <v>330017.32954471139</v>
      </c>
      <c r="J779" s="168">
        <f t="shared" si="164"/>
        <v>328551.51122615644</v>
      </c>
      <c r="K779" s="94"/>
      <c r="L779" s="265">
        <f t="shared" si="163"/>
        <v>125760.31788662204</v>
      </c>
      <c r="M779" s="265">
        <f>$G779*NonHospFrac+theModel!$H779*NonHospFrac</f>
        <v>204257.01165808938</v>
      </c>
      <c r="N779" s="266">
        <f t="shared" si="165"/>
        <v>330017.32954471139</v>
      </c>
      <c r="O779" s="158"/>
      <c r="P779" s="265">
        <f t="shared" si="166"/>
        <v>125201.73577228315</v>
      </c>
      <c r="Q779" s="265">
        <f t="shared" si="167"/>
        <v>204255.45140750523</v>
      </c>
      <c r="R779" s="266">
        <f t="shared" si="168"/>
        <v>329457.18717978837</v>
      </c>
    </row>
    <row r="780" spans="1:18" x14ac:dyDescent="0.25">
      <c r="A780" s="81">
        <v>749</v>
      </c>
      <c r="B780" s="93">
        <f t="shared" si="157"/>
        <v>3.3407593580335766E-7</v>
      </c>
      <c r="C780" s="178">
        <f t="shared" si="158"/>
        <v>3.3332231802782452E-7</v>
      </c>
      <c r="D780" s="165">
        <f t="shared" si="159"/>
        <v>2.2558277767625785E-3</v>
      </c>
      <c r="E780" s="166">
        <f t="shared" si="169"/>
        <v>24.291357937709162</v>
      </c>
      <c r="F780" s="167">
        <f t="shared" si="170"/>
        <v>1.6918708325719394</v>
      </c>
      <c r="G780" s="167">
        <f t="shared" si="160"/>
        <v>58795.934410066155</v>
      </c>
      <c r="H780" s="167">
        <f t="shared" si="161"/>
        <v>271299.79343659314</v>
      </c>
      <c r="I780" s="168">
        <f t="shared" si="162"/>
        <v>330095.72784665931</v>
      </c>
      <c r="J780" s="168">
        <f t="shared" si="164"/>
        <v>328627.55209407414</v>
      </c>
      <c r="K780" s="94"/>
      <c r="L780" s="265">
        <f t="shared" si="163"/>
        <v>125790.1932734338</v>
      </c>
      <c r="M780" s="265">
        <f>$G780*NonHospFrac+theModel!$H780*NonHospFrac</f>
        <v>204305.53457322548</v>
      </c>
      <c r="N780" s="266">
        <f t="shared" si="165"/>
        <v>330095.72784665925</v>
      </c>
      <c r="O780" s="158"/>
      <c r="P780" s="265">
        <f t="shared" si="166"/>
        <v>125230.71280732215</v>
      </c>
      <c r="Q780" s="265">
        <f t="shared" si="167"/>
        <v>204303.97432264066</v>
      </c>
      <c r="R780" s="266">
        <f t="shared" si="168"/>
        <v>329534.68712996284</v>
      </c>
    </row>
    <row r="781" spans="1:18" x14ac:dyDescent="0.25">
      <c r="A781" s="81">
        <v>750</v>
      </c>
      <c r="B781" s="93">
        <f t="shared" si="157"/>
        <v>3.2783524389337958E-7</v>
      </c>
      <c r="C781" s="178">
        <f t="shared" si="158"/>
        <v>3.2709570404400314E-7</v>
      </c>
      <c r="D781" s="165">
        <f t="shared" si="159"/>
        <v>2.2558277767625785E-3</v>
      </c>
      <c r="E781" s="166">
        <f t="shared" si="169"/>
        <v>24.291358264804867</v>
      </c>
      <c r="F781" s="167">
        <f t="shared" si="170"/>
        <v>1.694126660348702</v>
      </c>
      <c r="G781" s="167">
        <f t="shared" si="160"/>
        <v>58874.32898927958</v>
      </c>
      <c r="H781" s="167">
        <f t="shared" si="161"/>
        <v>271299.79708978528</v>
      </c>
      <c r="I781" s="168">
        <f t="shared" si="162"/>
        <v>330174.12607906485</v>
      </c>
      <c r="J781" s="168">
        <f t="shared" si="164"/>
        <v>328703.58979496785</v>
      </c>
      <c r="K781" s="94"/>
      <c r="L781" s="265">
        <f t="shared" si="163"/>
        <v>125820.06863374496</v>
      </c>
      <c r="M781" s="265">
        <f>$G781*NonHospFrac+theModel!$H781*NonHospFrac</f>
        <v>204354.05744531989</v>
      </c>
      <c r="N781" s="266">
        <f t="shared" si="165"/>
        <v>330174.12607906485</v>
      </c>
      <c r="O781" s="158"/>
      <c r="P781" s="265">
        <f t="shared" si="166"/>
        <v>125259.68863549747</v>
      </c>
      <c r="Q781" s="265">
        <f t="shared" si="167"/>
        <v>204352.49719473443</v>
      </c>
      <c r="R781" s="266">
        <f t="shared" si="168"/>
        <v>329612.18583023187</v>
      </c>
    </row>
    <row r="782" spans="1:18" x14ac:dyDescent="0.25">
      <c r="A782" s="81">
        <v>751</v>
      </c>
      <c r="B782" s="93">
        <f t="shared" si="157"/>
        <v>3.2171113097440675E-7</v>
      </c>
      <c r="C782" s="178">
        <f t="shared" si="158"/>
        <v>3.2098540606906095E-7</v>
      </c>
      <c r="D782" s="165">
        <f t="shared" si="159"/>
        <v>2.2558277767625785E-3</v>
      </c>
      <c r="E782" s="166">
        <f t="shared" si="169"/>
        <v>24.291358585790274</v>
      </c>
      <c r="F782" s="167">
        <f t="shared" si="170"/>
        <v>1.6963824881254645</v>
      </c>
      <c r="G782" s="167">
        <f t="shared" si="160"/>
        <v>58952.723568492998</v>
      </c>
      <c r="H782" s="167">
        <f t="shared" si="161"/>
        <v>271299.80067473411</v>
      </c>
      <c r="I782" s="168">
        <f t="shared" si="162"/>
        <v>330252.52424322709</v>
      </c>
      <c r="J782" s="168">
        <f t="shared" si="164"/>
        <v>328779.62433022936</v>
      </c>
      <c r="K782" s="94"/>
      <c r="L782" s="265">
        <f t="shared" si="163"/>
        <v>125849.9439680505</v>
      </c>
      <c r="M782" s="265">
        <f>$G782*NonHospFrac+theModel!$H782*NonHospFrac</f>
        <v>204402.58027517659</v>
      </c>
      <c r="N782" s="266">
        <f t="shared" si="165"/>
        <v>330252.52424322709</v>
      </c>
      <c r="O782" s="158"/>
      <c r="P782" s="265">
        <f t="shared" si="166"/>
        <v>125288.66325733942</v>
      </c>
      <c r="Q782" s="265">
        <f t="shared" si="167"/>
        <v>204401.02002459049</v>
      </c>
      <c r="R782" s="266">
        <f t="shared" si="168"/>
        <v>329689.68328192993</v>
      </c>
    </row>
    <row r="783" spans="1:18" x14ac:dyDescent="0.25">
      <c r="A783" s="81">
        <v>752</v>
      </c>
      <c r="B783" s="93">
        <f t="shared" si="157"/>
        <v>3.1570141929734712E-7</v>
      </c>
      <c r="C783" s="178">
        <f t="shared" si="158"/>
        <v>3.1498925126653281E-7</v>
      </c>
      <c r="D783" s="165">
        <f t="shared" si="159"/>
        <v>2.2558277767625785E-3</v>
      </c>
      <c r="E783" s="166">
        <f t="shared" si="169"/>
        <v>24.291358900779525</v>
      </c>
      <c r="F783" s="167">
        <f t="shared" si="170"/>
        <v>1.6986383159022271</v>
      </c>
      <c r="G783" s="167">
        <f t="shared" si="160"/>
        <v>59031.118147706424</v>
      </c>
      <c r="H783" s="167">
        <f t="shared" si="161"/>
        <v>271299.80419271439</v>
      </c>
      <c r="I783" s="168">
        <f t="shared" si="162"/>
        <v>330330.92234042083</v>
      </c>
      <c r="J783" s="168">
        <f t="shared" si="164"/>
        <v>328855.65570122673</v>
      </c>
      <c r="K783" s="94"/>
      <c r="L783" s="265">
        <f t="shared" si="163"/>
        <v>125879.81927683622</v>
      </c>
      <c r="M783" s="265">
        <f>$G783*NonHospFrac+theModel!$H783*NonHospFrac</f>
        <v>204451.10306358457</v>
      </c>
      <c r="N783" s="266">
        <f t="shared" si="165"/>
        <v>330330.92234042077</v>
      </c>
      <c r="O783" s="158"/>
      <c r="P783" s="265">
        <f t="shared" si="166"/>
        <v>125317.63667336933</v>
      </c>
      <c r="Q783" s="265">
        <f t="shared" si="167"/>
        <v>204449.54281299785</v>
      </c>
      <c r="R783" s="266">
        <f t="shared" si="168"/>
        <v>329767.17948636715</v>
      </c>
    </row>
    <row r="784" spans="1:18" x14ac:dyDescent="0.25">
      <c r="A784" s="81">
        <v>753</v>
      </c>
      <c r="B784" s="93">
        <f t="shared" si="157"/>
        <v>3.0980397179446194E-7</v>
      </c>
      <c r="C784" s="178">
        <f t="shared" si="158"/>
        <v>3.0910510738953661E-7</v>
      </c>
      <c r="D784" s="165">
        <f t="shared" si="159"/>
        <v>2.2558277767625785E-3</v>
      </c>
      <c r="E784" s="166">
        <f t="shared" si="169"/>
        <v>24.291359209884632</v>
      </c>
      <c r="F784" s="167">
        <f t="shared" si="170"/>
        <v>1.7008941436789897</v>
      </c>
      <c r="G784" s="167">
        <f t="shared" si="160"/>
        <v>59109.512726919849</v>
      </c>
      <c r="H784" s="167">
        <f t="shared" si="161"/>
        <v>271299.80764497723</v>
      </c>
      <c r="I784" s="168">
        <f t="shared" si="162"/>
        <v>330409.32037189708</v>
      </c>
      <c r="J784" s="168">
        <f t="shared" si="164"/>
        <v>328931.68390930473</v>
      </c>
      <c r="K784" s="94"/>
      <c r="L784" s="265">
        <f t="shared" si="163"/>
        <v>125909.69456057888</v>
      </c>
      <c r="M784" s="265">
        <f>$G784*NonHospFrac+theModel!$H784*NonHospFrac</f>
        <v>204499.62581131817</v>
      </c>
      <c r="N784" s="266">
        <f t="shared" si="165"/>
        <v>330409.32037189708</v>
      </c>
      <c r="O784" s="158"/>
      <c r="P784" s="265">
        <f t="shared" si="166"/>
        <v>125346.6088840997</v>
      </c>
      <c r="Q784" s="265">
        <f t="shared" si="167"/>
        <v>204498.06556073084</v>
      </c>
      <c r="R784" s="266">
        <f t="shared" si="168"/>
        <v>329844.67444483051</v>
      </c>
    </row>
    <row r="785" spans="1:18" x14ac:dyDescent="0.25">
      <c r="A785" s="81">
        <v>754</v>
      </c>
      <c r="B785" s="93">
        <f t="shared" si="157"/>
        <v>3.0401669131941756E-7</v>
      </c>
      <c r="C785" s="178">
        <f t="shared" si="158"/>
        <v>3.0333088202253979E-7</v>
      </c>
      <c r="D785" s="165">
        <f t="shared" si="159"/>
        <v>2.2558277767625785E-3</v>
      </c>
      <c r="E785" s="166">
        <f t="shared" si="169"/>
        <v>24.291359513215514</v>
      </c>
      <c r="F785" s="167">
        <f t="shared" si="170"/>
        <v>1.7031499714557523</v>
      </c>
      <c r="G785" s="167">
        <f t="shared" si="160"/>
        <v>59187.907306133275</v>
      </c>
      <c r="H785" s="167">
        <f t="shared" si="161"/>
        <v>271299.81103275018</v>
      </c>
      <c r="I785" s="168">
        <f t="shared" si="162"/>
        <v>330487.71833888348</v>
      </c>
      <c r="J785" s="168">
        <f t="shared" si="164"/>
        <v>329007.70895578543</v>
      </c>
      <c r="K785" s="94"/>
      <c r="L785" s="265">
        <f t="shared" si="163"/>
        <v>125939.56981974625</v>
      </c>
      <c r="M785" s="265">
        <f>$G785*NonHospFrac+theModel!$H785*NonHospFrac</f>
        <v>204548.1485191372</v>
      </c>
      <c r="N785" s="266">
        <f t="shared" si="165"/>
        <v>330487.71833888348</v>
      </c>
      <c r="O785" s="158"/>
      <c r="P785" s="265">
        <f t="shared" si="166"/>
        <v>125375.57989003428</v>
      </c>
      <c r="Q785" s="265">
        <f t="shared" si="167"/>
        <v>204546.58826854927</v>
      </c>
      <c r="R785" s="266">
        <f t="shared" si="168"/>
        <v>329922.16815858358</v>
      </c>
    </row>
    <row r="786" spans="1:18" x14ac:dyDescent="0.25">
      <c r="A786" s="81">
        <v>755</v>
      </c>
      <c r="B786" s="93">
        <f t="shared" si="157"/>
        <v>2.9833751990153868E-7</v>
      </c>
      <c r="C786" s="178">
        <f t="shared" si="158"/>
        <v>2.9766452183729431E-7</v>
      </c>
      <c r="D786" s="165">
        <f t="shared" si="159"/>
        <v>2.2558277767625785E-3</v>
      </c>
      <c r="E786" s="166">
        <f t="shared" si="169"/>
        <v>24.291359810880035</v>
      </c>
      <c r="F786" s="167">
        <f t="shared" si="170"/>
        <v>1.7054057992325149</v>
      </c>
      <c r="G786" s="167">
        <f t="shared" si="160"/>
        <v>59266.301885346686</v>
      </c>
      <c r="H786" s="167">
        <f t="shared" si="161"/>
        <v>271299.81435723795</v>
      </c>
      <c r="I786" s="168">
        <f t="shared" si="162"/>
        <v>330566.11624258466</v>
      </c>
      <c r="J786" s="168">
        <f t="shared" si="164"/>
        <v>329083.73084196832</v>
      </c>
      <c r="K786" s="94"/>
      <c r="L786" s="265">
        <f t="shared" si="163"/>
        <v>125969.44505479741</v>
      </c>
      <c r="M786" s="265">
        <f>$G786*NonHospFrac+theModel!$H786*NonHospFrac</f>
        <v>204596.6711877872</v>
      </c>
      <c r="N786" s="266">
        <f t="shared" si="165"/>
        <v>330566.1162425846</v>
      </c>
      <c r="O786" s="158"/>
      <c r="P786" s="265">
        <f t="shared" si="166"/>
        <v>125404.5496916683</v>
      </c>
      <c r="Q786" s="265">
        <f t="shared" si="167"/>
        <v>204595.11093719868</v>
      </c>
      <c r="R786" s="266">
        <f t="shared" si="168"/>
        <v>329999.66062886699</v>
      </c>
    </row>
    <row r="787" spans="1:18" x14ac:dyDescent="0.25">
      <c r="A787" s="81">
        <v>756</v>
      </c>
      <c r="B787" s="93">
        <f t="shared" si="157"/>
        <v>2.9276443801398741E-7</v>
      </c>
      <c r="C787" s="178">
        <f t="shared" si="158"/>
        <v>2.9210401186266718E-7</v>
      </c>
      <c r="D787" s="165">
        <f t="shared" si="159"/>
        <v>2.2558277767625785E-3</v>
      </c>
      <c r="E787" s="166">
        <f t="shared" si="169"/>
        <v>24.291360102984047</v>
      </c>
      <c r="F787" s="167">
        <f t="shared" si="170"/>
        <v>1.7076616270092775</v>
      </c>
      <c r="G787" s="167">
        <f t="shared" si="160"/>
        <v>59344.696464560104</v>
      </c>
      <c r="H787" s="167">
        <f t="shared" si="161"/>
        <v>271299.8176196228</v>
      </c>
      <c r="I787" s="168">
        <f t="shared" si="162"/>
        <v>330644.51408418291</v>
      </c>
      <c r="J787" s="168">
        <f t="shared" si="164"/>
        <v>329159.74956913118</v>
      </c>
      <c r="K787" s="94"/>
      <c r="L787" s="265">
        <f t="shared" si="163"/>
        <v>125999.3202661829</v>
      </c>
      <c r="M787" s="265">
        <f>$G787*NonHospFrac+theModel!$H787*NonHospFrac</f>
        <v>204645.193818</v>
      </c>
      <c r="N787" s="266">
        <f t="shared" si="165"/>
        <v>330644.51408418291</v>
      </c>
      <c r="O787" s="158"/>
      <c r="P787" s="265">
        <f t="shared" si="166"/>
        <v>125433.51828948868</v>
      </c>
      <c r="Q787" s="265">
        <f t="shared" si="167"/>
        <v>204643.6335674109</v>
      </c>
      <c r="R787" s="266">
        <f t="shared" si="168"/>
        <v>330077.15185689961</v>
      </c>
    </row>
    <row r="788" spans="1:18" x14ac:dyDescent="0.25">
      <c r="A788" s="81">
        <v>757</v>
      </c>
      <c r="B788" s="93">
        <f t="shared" si="157"/>
        <v>2.8729546385561291E-7</v>
      </c>
      <c r="C788" s="178">
        <f t="shared" si="158"/>
        <v>2.8664737476810953E-7</v>
      </c>
      <c r="D788" s="165">
        <f t="shared" si="159"/>
        <v>2.2558277767625785E-3</v>
      </c>
      <c r="E788" s="166">
        <f t="shared" si="169"/>
        <v>24.291360389631421</v>
      </c>
      <c r="F788" s="167">
        <f t="shared" si="170"/>
        <v>1.7099174547860401</v>
      </c>
      <c r="G788" s="167">
        <f t="shared" si="160"/>
        <v>59423.091043773529</v>
      </c>
      <c r="H788" s="167">
        <f t="shared" si="161"/>
        <v>271299.82082106482</v>
      </c>
      <c r="I788" s="168">
        <f t="shared" si="162"/>
        <v>330722.91186483833</v>
      </c>
      <c r="J788" s="168">
        <f t="shared" si="164"/>
        <v>329235.76513853006</v>
      </c>
      <c r="K788" s="94"/>
      <c r="L788" s="265">
        <f t="shared" si="163"/>
        <v>126029.19545434479</v>
      </c>
      <c r="M788" s="265">
        <f>$G788*NonHospFrac+theModel!$H788*NonHospFrac</f>
        <v>204693.71641049354</v>
      </c>
      <c r="N788" s="266">
        <f t="shared" si="165"/>
        <v>330722.91186483833</v>
      </c>
      <c r="O788" s="158"/>
      <c r="P788" s="265">
        <f t="shared" si="166"/>
        <v>125462.48568397407</v>
      </c>
      <c r="Q788" s="265">
        <f t="shared" si="167"/>
        <v>204692.15615990385</v>
      </c>
      <c r="R788" s="266">
        <f t="shared" si="168"/>
        <v>330154.64184387791</v>
      </c>
    </row>
    <row r="789" spans="1:18" x14ac:dyDescent="0.25">
      <c r="A789" s="81">
        <v>758</v>
      </c>
      <c r="B789" s="93">
        <f t="shared" si="157"/>
        <v>2.8192865264622178E-7</v>
      </c>
      <c r="C789" s="178">
        <f t="shared" si="158"/>
        <v>2.8129267016051719E-7</v>
      </c>
      <c r="D789" s="165">
        <f t="shared" si="159"/>
        <v>2.2558277767625785E-3</v>
      </c>
      <c r="E789" s="166">
        <f t="shared" si="169"/>
        <v>24.291360670924092</v>
      </c>
      <c r="F789" s="167">
        <f t="shared" si="170"/>
        <v>1.7121732825628027</v>
      </c>
      <c r="G789" s="167">
        <f t="shared" si="160"/>
        <v>59501.485622986947</v>
      </c>
      <c r="H789" s="167">
        <f t="shared" si="161"/>
        <v>271299.82396270242</v>
      </c>
      <c r="I789" s="168">
        <f t="shared" si="162"/>
        <v>330801.30958568933</v>
      </c>
      <c r="J789" s="168">
        <f t="shared" si="164"/>
        <v>329311.77755139983</v>
      </c>
      <c r="K789" s="94"/>
      <c r="L789" s="265">
        <f t="shared" si="163"/>
        <v>126059.07061971689</v>
      </c>
      <c r="M789" s="265">
        <f>$G789*NonHospFrac+theModel!$H789*NonHospFrac</f>
        <v>204742.23896597244</v>
      </c>
      <c r="N789" s="266">
        <f t="shared" si="165"/>
        <v>330801.30958568933</v>
      </c>
      <c r="O789" s="158"/>
      <c r="P789" s="265">
        <f t="shared" si="166"/>
        <v>125491.45187559503</v>
      </c>
      <c r="Q789" s="265">
        <f t="shared" si="167"/>
        <v>204740.67871538221</v>
      </c>
      <c r="R789" s="266">
        <f t="shared" si="168"/>
        <v>330232.13059097726</v>
      </c>
    </row>
    <row r="790" spans="1:18" x14ac:dyDescent="0.25">
      <c r="A790" s="81">
        <v>759</v>
      </c>
      <c r="B790" s="93">
        <f t="shared" si="157"/>
        <v>2.7666209593500771E-7</v>
      </c>
      <c r="C790" s="178">
        <f t="shared" si="158"/>
        <v>2.7603799389422015E-7</v>
      </c>
      <c r="D790" s="165">
        <f t="shared" si="159"/>
        <v>2.2558277767625785E-3</v>
      </c>
      <c r="E790" s="166">
        <f t="shared" si="169"/>
        <v>24.291360946962087</v>
      </c>
      <c r="F790" s="167">
        <f t="shared" si="170"/>
        <v>1.7144291103395652</v>
      </c>
      <c r="G790" s="167">
        <f t="shared" si="160"/>
        <v>59579.880202200366</v>
      </c>
      <c r="H790" s="167">
        <f t="shared" si="161"/>
        <v>271299.82704565272</v>
      </c>
      <c r="I790" s="168">
        <f t="shared" si="162"/>
        <v>330879.7072478531</v>
      </c>
      <c r="J790" s="168">
        <f t="shared" si="164"/>
        <v>329387.78680895473</v>
      </c>
      <c r="K790" s="94"/>
      <c r="L790" s="265">
        <f t="shared" si="163"/>
        <v>126088.94576272494</v>
      </c>
      <c r="M790" s="265">
        <f>$G790*NonHospFrac+theModel!$H790*NonHospFrac</f>
        <v>204790.76148512814</v>
      </c>
      <c r="N790" s="266">
        <f t="shared" si="165"/>
        <v>330879.70724785305</v>
      </c>
      <c r="O790" s="158"/>
      <c r="P790" s="265">
        <f t="shared" si="166"/>
        <v>125520.41686481427</v>
      </c>
      <c r="Q790" s="265">
        <f t="shared" si="167"/>
        <v>204789.20123453735</v>
      </c>
      <c r="R790" s="266">
        <f t="shared" si="168"/>
        <v>330309.61809935165</v>
      </c>
    </row>
    <row r="791" spans="1:18" x14ac:dyDescent="0.25">
      <c r="A791" s="81">
        <v>760</v>
      </c>
      <c r="B791" s="93">
        <f t="shared" si="157"/>
        <v>2.7149392092190048E-7</v>
      </c>
      <c r="C791" s="178">
        <f t="shared" si="158"/>
        <v>2.7088147739386266E-7</v>
      </c>
      <c r="D791" s="165">
        <f t="shared" si="159"/>
        <v>2.2558277767625785E-3</v>
      </c>
      <c r="E791" s="166">
        <f t="shared" si="169"/>
        <v>24.291361217843566</v>
      </c>
      <c r="F791" s="167">
        <f t="shared" si="170"/>
        <v>1.7166849381163278</v>
      </c>
      <c r="G791" s="167">
        <f t="shared" si="160"/>
        <v>59658.274781413791</v>
      </c>
      <c r="H791" s="167">
        <f t="shared" si="161"/>
        <v>271299.8300710122</v>
      </c>
      <c r="I791" s="168">
        <f t="shared" si="162"/>
        <v>330958.10485242598</v>
      </c>
      <c r="J791" s="168">
        <f t="shared" si="164"/>
        <v>329463.79291238851</v>
      </c>
      <c r="K791" s="94"/>
      <c r="L791" s="265">
        <f t="shared" si="163"/>
        <v>126118.82088378673</v>
      </c>
      <c r="M791" s="265">
        <f>$G791*NonHospFrac+theModel!$H791*NonHospFrac</f>
        <v>204839.28396863924</v>
      </c>
      <c r="N791" s="266">
        <f t="shared" si="165"/>
        <v>330958.10485242598</v>
      </c>
      <c r="O791" s="158"/>
      <c r="P791" s="265">
        <f t="shared" si="166"/>
        <v>125549.38065208674</v>
      </c>
      <c r="Q791" s="265">
        <f t="shared" si="167"/>
        <v>204837.72371804793</v>
      </c>
      <c r="R791" s="266">
        <f t="shared" si="168"/>
        <v>330387.10437013465</v>
      </c>
    </row>
    <row r="792" spans="1:18" x14ac:dyDescent="0.25">
      <c r="A792" s="81">
        <v>761</v>
      </c>
      <c r="B792" s="93">
        <f t="shared" si="157"/>
        <v>2.6642228979159715E-7</v>
      </c>
      <c r="C792" s="178">
        <f t="shared" si="158"/>
        <v>2.6582128698993655E-7</v>
      </c>
      <c r="D792" s="165">
        <f t="shared" si="159"/>
        <v>2.2558277767625785E-3</v>
      </c>
      <c r="E792" s="166">
        <f t="shared" si="169"/>
        <v>24.291361483664854</v>
      </c>
      <c r="F792" s="167">
        <f t="shared" si="170"/>
        <v>1.7189407658930904</v>
      </c>
      <c r="G792" s="167">
        <f t="shared" si="160"/>
        <v>59736.669360627209</v>
      </c>
      <c r="H792" s="167">
        <f t="shared" si="161"/>
        <v>271299.83303985652</v>
      </c>
      <c r="I792" s="168">
        <f t="shared" si="162"/>
        <v>331036.5024004837</v>
      </c>
      <c r="J792" s="168">
        <f t="shared" si="164"/>
        <v>329539.79586287495</v>
      </c>
      <c r="K792" s="94"/>
      <c r="L792" s="265">
        <f t="shared" si="163"/>
        <v>126148.69598331218</v>
      </c>
      <c r="M792" s="265">
        <f>$G792*NonHospFrac+theModel!$H792*NonHospFrac</f>
        <v>204887.80641717152</v>
      </c>
      <c r="N792" s="266">
        <f t="shared" si="165"/>
        <v>331036.5024004837</v>
      </c>
      <c r="O792" s="158"/>
      <c r="P792" s="265">
        <f t="shared" si="166"/>
        <v>125578.34323785969</v>
      </c>
      <c r="Q792" s="265">
        <f t="shared" si="167"/>
        <v>204886.24616657969</v>
      </c>
      <c r="R792" s="266">
        <f t="shared" si="168"/>
        <v>330464.58940443938</v>
      </c>
    </row>
    <row r="793" spans="1:18" x14ac:dyDescent="0.25">
      <c r="A793" s="81">
        <v>762</v>
      </c>
      <c r="B793" s="93">
        <f t="shared" si="157"/>
        <v>2.6144539906002683E-7</v>
      </c>
      <c r="C793" s="178">
        <f t="shared" si="158"/>
        <v>2.6085562326672043E-7</v>
      </c>
      <c r="D793" s="165">
        <f t="shared" si="159"/>
        <v>2.2558277767625785E-3</v>
      </c>
      <c r="E793" s="166">
        <f t="shared" si="169"/>
        <v>24.291361744520476</v>
      </c>
      <c r="F793" s="167">
        <f t="shared" si="170"/>
        <v>1.721196593669853</v>
      </c>
      <c r="G793" s="167">
        <f t="shared" si="160"/>
        <v>59815.063939840642</v>
      </c>
      <c r="H793" s="167">
        <f t="shared" si="161"/>
        <v>271299.83595324156</v>
      </c>
      <c r="I793" s="168">
        <f t="shared" si="162"/>
        <v>331114.89989308221</v>
      </c>
      <c r="J793" s="168">
        <f t="shared" si="164"/>
        <v>329615.79566156847</v>
      </c>
      <c r="K793" s="94"/>
      <c r="L793" s="265">
        <f t="shared" si="163"/>
        <v>126178.57106170367</v>
      </c>
      <c r="M793" s="265">
        <f>$G793*NonHospFrac+theModel!$H793*NonHospFrac</f>
        <v>204936.32883137852</v>
      </c>
      <c r="N793" s="266">
        <f t="shared" si="165"/>
        <v>331114.89989308221</v>
      </c>
      <c r="O793" s="158"/>
      <c r="P793" s="265">
        <f t="shared" si="166"/>
        <v>125607.30462257302</v>
      </c>
      <c r="Q793" s="265">
        <f t="shared" si="167"/>
        <v>204934.76858078616</v>
      </c>
      <c r="R793" s="266">
        <f t="shared" si="168"/>
        <v>330542.07320335915</v>
      </c>
    </row>
    <row r="794" spans="1:18" x14ac:dyDescent="0.25">
      <c r="A794" s="81">
        <v>763</v>
      </c>
      <c r="B794" s="93">
        <f t="shared" si="157"/>
        <v>2.565614789330308E-7</v>
      </c>
      <c r="C794" s="178">
        <f t="shared" si="158"/>
        <v>2.559827204224064E-7</v>
      </c>
      <c r="D794" s="165">
        <f t="shared" si="159"/>
        <v>2.2558277767625785E-3</v>
      </c>
      <c r="E794" s="166">
        <f t="shared" si="169"/>
        <v>24.291362000503195</v>
      </c>
      <c r="F794" s="167">
        <f t="shared" si="170"/>
        <v>1.7234524214466156</v>
      </c>
      <c r="G794" s="167">
        <f t="shared" si="160"/>
        <v>59893.45851905406</v>
      </c>
      <c r="H794" s="167">
        <f t="shared" si="161"/>
        <v>271299.83881220303</v>
      </c>
      <c r="I794" s="168">
        <f t="shared" si="162"/>
        <v>331193.29733125708</v>
      </c>
      <c r="J794" s="168">
        <f t="shared" si="164"/>
        <v>329691.7923096036</v>
      </c>
      <c r="K794" s="94"/>
      <c r="L794" s="265">
        <f t="shared" si="163"/>
        <v>126208.44611935587</v>
      </c>
      <c r="M794" s="265">
        <f>$G794*NonHospFrac+theModel!$H794*NonHospFrac</f>
        <v>204984.8512119012</v>
      </c>
      <c r="N794" s="266">
        <f t="shared" si="165"/>
        <v>331193.29733125708</v>
      </c>
      <c r="O794" s="158"/>
      <c r="P794" s="265">
        <f t="shared" si="166"/>
        <v>125636.26480665912</v>
      </c>
      <c r="Q794" s="265">
        <f t="shared" si="167"/>
        <v>204983.29096130835</v>
      </c>
      <c r="R794" s="266">
        <f t="shared" si="168"/>
        <v>330619.55576796748</v>
      </c>
    </row>
    <row r="795" spans="1:18" x14ac:dyDescent="0.25">
      <c r="A795" s="81">
        <v>764</v>
      </c>
      <c r="B795" s="93">
        <f t="shared" si="157"/>
        <v>2.5176879267701803E-7</v>
      </c>
      <c r="C795" s="178">
        <f t="shared" si="158"/>
        <v>2.5120084564117522E-7</v>
      </c>
      <c r="D795" s="165">
        <f t="shared" si="159"/>
        <v>2.2558277767625785E-3</v>
      </c>
      <c r="E795" s="166">
        <f t="shared" si="169"/>
        <v>24.29136225170404</v>
      </c>
      <c r="F795" s="167">
        <f t="shared" si="170"/>
        <v>1.7257082492233782</v>
      </c>
      <c r="G795" s="167">
        <f t="shared" si="160"/>
        <v>59971.853098267486</v>
      </c>
      <c r="H795" s="167">
        <f t="shared" si="161"/>
        <v>271299.84161775792</v>
      </c>
      <c r="I795" s="168">
        <f t="shared" si="162"/>
        <v>331271.69471602538</v>
      </c>
      <c r="J795" s="168">
        <f t="shared" si="164"/>
        <v>329767.78580809676</v>
      </c>
      <c r="K795" s="94"/>
      <c r="L795" s="265">
        <f t="shared" si="163"/>
        <v>126238.32115665631</v>
      </c>
      <c r="M795" s="265">
        <f>$G795*NonHospFrac+theModel!$H795*NonHospFrac</f>
        <v>205033.37355936907</v>
      </c>
      <c r="N795" s="266">
        <f t="shared" si="165"/>
        <v>331271.69471602538</v>
      </c>
      <c r="O795" s="158"/>
      <c r="P795" s="265">
        <f t="shared" si="166"/>
        <v>125665.22379054339</v>
      </c>
      <c r="Q795" s="265">
        <f t="shared" si="167"/>
        <v>205031.81330877572</v>
      </c>
      <c r="R795" s="266">
        <f t="shared" si="168"/>
        <v>330697.0370993191</v>
      </c>
    </row>
    <row r="796" spans="1:18" x14ac:dyDescent="0.25">
      <c r="A796" s="81">
        <v>765</v>
      </c>
      <c r="B796" s="93">
        <f t="shared" si="157"/>
        <v>2.4706563600137706E-7</v>
      </c>
      <c r="C796" s="178">
        <f t="shared" si="158"/>
        <v>2.4650829847700165E-7</v>
      </c>
      <c r="D796" s="165">
        <f t="shared" si="159"/>
        <v>2.2558277767625785E-3</v>
      </c>
      <c r="E796" s="166">
        <f t="shared" si="169"/>
        <v>24.29136249821234</v>
      </c>
      <c r="F796" s="167">
        <f t="shared" si="170"/>
        <v>1.7279640770001408</v>
      </c>
      <c r="G796" s="167">
        <f t="shared" si="160"/>
        <v>60050.247677480904</v>
      </c>
      <c r="H796" s="167">
        <f t="shared" si="161"/>
        <v>271299.8443709038</v>
      </c>
      <c r="I796" s="168">
        <f t="shared" si="162"/>
        <v>331350.09204838471</v>
      </c>
      <c r="J796" s="168">
        <f t="shared" si="164"/>
        <v>329843.7761581454</v>
      </c>
      <c r="K796" s="94"/>
      <c r="L796" s="265">
        <f t="shared" si="163"/>
        <v>126268.19617398517</v>
      </c>
      <c r="M796" s="265">
        <f>$G796*NonHospFrac+theModel!$H796*NonHospFrac</f>
        <v>205081.89587439952</v>
      </c>
      <c r="N796" s="266">
        <f t="shared" si="165"/>
        <v>331350.09204838471</v>
      </c>
      <c r="O796" s="158"/>
      <c r="P796" s="265">
        <f t="shared" si="166"/>
        <v>125694.18157464406</v>
      </c>
      <c r="Q796" s="265">
        <f t="shared" si="167"/>
        <v>205080.33562380567</v>
      </c>
      <c r="R796" s="266">
        <f t="shared" si="168"/>
        <v>330774.5171984497</v>
      </c>
    </row>
    <row r="797" spans="1:18" x14ac:dyDescent="0.25">
      <c r="A797" s="81">
        <v>766</v>
      </c>
      <c r="B797" s="93">
        <f t="shared" si="157"/>
        <v>2.4245033645242937E-7</v>
      </c>
      <c r="C797" s="178">
        <f t="shared" si="158"/>
        <v>2.4190341024897453E-7</v>
      </c>
      <c r="D797" s="165">
        <f t="shared" si="159"/>
        <v>2.2558277767625785E-3</v>
      </c>
      <c r="E797" s="166">
        <f t="shared" si="169"/>
        <v>24.291362740115751</v>
      </c>
      <c r="F797" s="167">
        <f t="shared" si="170"/>
        <v>1.7302199047769034</v>
      </c>
      <c r="G797" s="167">
        <f t="shared" si="160"/>
        <v>60128.642256694329</v>
      </c>
      <c r="H797" s="167">
        <f t="shared" si="161"/>
        <v>271299.84707261954</v>
      </c>
      <c r="I797" s="168">
        <f t="shared" si="162"/>
        <v>331428.48932931386</v>
      </c>
      <c r="J797" s="168">
        <f t="shared" si="164"/>
        <v>329919.76336082863</v>
      </c>
      <c r="K797" s="94"/>
      <c r="L797" s="265">
        <f t="shared" si="163"/>
        <v>126298.07117171545</v>
      </c>
      <c r="M797" s="265">
        <f>$G797*NonHospFrac+theModel!$H797*NonHospFrac</f>
        <v>205130.41815759841</v>
      </c>
      <c r="N797" s="266">
        <f t="shared" si="165"/>
        <v>331428.48932931386</v>
      </c>
      <c r="O797" s="158"/>
      <c r="P797" s="265">
        <f t="shared" si="166"/>
        <v>125723.13815937235</v>
      </c>
      <c r="Q797" s="265">
        <f t="shared" si="167"/>
        <v>205128.8579070041</v>
      </c>
      <c r="R797" s="266">
        <f t="shared" si="168"/>
        <v>330851.99606637645</v>
      </c>
    </row>
    <row r="798" spans="1:18" x14ac:dyDescent="0.25">
      <c r="A798" s="81">
        <v>767</v>
      </c>
      <c r="B798" s="93">
        <f t="shared" si="157"/>
        <v>2.3792125281869945E-7</v>
      </c>
      <c r="C798" s="178">
        <f t="shared" si="158"/>
        <v>2.3738454344790887E-7</v>
      </c>
      <c r="D798" s="165">
        <f t="shared" si="159"/>
        <v>2.2558277767625785E-3</v>
      </c>
      <c r="E798" s="166">
        <f t="shared" si="169"/>
        <v>24.291362977500295</v>
      </c>
      <c r="F798" s="167">
        <f t="shared" si="170"/>
        <v>1.7324757325536659</v>
      </c>
      <c r="G798" s="167">
        <f t="shared" si="160"/>
        <v>60207.03683590774</v>
      </c>
      <c r="H798" s="167">
        <f t="shared" si="161"/>
        <v>271299.84972386603</v>
      </c>
      <c r="I798" s="168">
        <f t="shared" si="162"/>
        <v>331506.88655977376</v>
      </c>
      <c r="J798" s="168">
        <f t="shared" si="164"/>
        <v>329995.74741720816</v>
      </c>
      <c r="K798" s="94"/>
      <c r="L798" s="265">
        <f t="shared" si="163"/>
        <v>126327.94615021331</v>
      </c>
      <c r="M798" s="265">
        <f>$G798*NonHospFrac+theModel!$H798*NonHospFrac</f>
        <v>205178.94040956046</v>
      </c>
      <c r="N798" s="266">
        <f t="shared" si="165"/>
        <v>331506.88655977376</v>
      </c>
      <c r="O798" s="158"/>
      <c r="P798" s="265">
        <f t="shared" si="166"/>
        <v>125752.09354513283</v>
      </c>
      <c r="Q798" s="265">
        <f t="shared" si="167"/>
        <v>205177.38015896568</v>
      </c>
      <c r="R798" s="266">
        <f t="shared" si="168"/>
        <v>330929.47370409849</v>
      </c>
    </row>
    <row r="799" spans="1:18" x14ac:dyDescent="0.25">
      <c r="A799" s="81">
        <v>768</v>
      </c>
      <c r="B799" s="93">
        <f t="shared" ref="B799:B862" si="171">Constant*EXP(PowerTerm*(A799)/7)</f>
        <v>2.334767745472935E-7</v>
      </c>
      <c r="C799" s="178">
        <f t="shared" ref="C799:C862" si="172">(1-theFloor)*B799</f>
        <v>2.3295009115404077E-7</v>
      </c>
      <c r="D799" s="165">
        <f t="shared" ref="D799:D862" si="173">theFloor</f>
        <v>2.2558277767625785E-3</v>
      </c>
      <c r="E799" s="166">
        <f t="shared" si="169"/>
        <v>24.291363210450385</v>
      </c>
      <c r="F799" s="167">
        <f t="shared" si="170"/>
        <v>1.7347315603304285</v>
      </c>
      <c r="G799" s="167">
        <f t="shared" ref="G799:G862" si="174">$B$22*F799*totInfected/365.25</f>
        <v>60285.431415121158</v>
      </c>
      <c r="H799" s="167">
        <f t="shared" ref="H799:H862" si="175">lostQALYs_Injured*E799*totInfected/365.25</f>
        <v>271299.85232558608</v>
      </c>
      <c r="I799" s="168">
        <f t="shared" ref="I799:I862" si="176">H799+G799</f>
        <v>331585.28374070721</v>
      </c>
      <c r="J799" s="168">
        <f t="shared" si="164"/>
        <v>330071.728328328</v>
      </c>
      <c r="K799" s="94"/>
      <c r="L799" s="265">
        <f t="shared" ref="L799:L862" si="177">$G799*HospFrac+$H799*HospFrac</f>
        <v>126357.82110983803</v>
      </c>
      <c r="M799" s="265">
        <f>$G799*NonHospFrac+theModel!$H799*NonHospFrac</f>
        <v>205227.46263086918</v>
      </c>
      <c r="N799" s="266">
        <f t="shared" si="165"/>
        <v>331585.28374070721</v>
      </c>
      <c r="O799" s="158"/>
      <c r="P799" s="265">
        <f t="shared" si="166"/>
        <v>125781.04773232332</v>
      </c>
      <c r="Q799" s="265">
        <f t="shared" si="167"/>
        <v>205225.90238027394</v>
      </c>
      <c r="R799" s="266">
        <f t="shared" si="168"/>
        <v>331006.95011259726</v>
      </c>
    </row>
    <row r="800" spans="1:18" x14ac:dyDescent="0.25">
      <c r="A800" s="81">
        <v>769</v>
      </c>
      <c r="B800" s="93">
        <f t="shared" si="171"/>
        <v>2.2911532117118784E-7</v>
      </c>
      <c r="C800" s="178">
        <f t="shared" si="172"/>
        <v>2.28598476465608E-7</v>
      </c>
      <c r="D800" s="165">
        <f t="shared" si="173"/>
        <v>2.2558277767625785E-3</v>
      </c>
      <c r="E800" s="166">
        <f t="shared" si="169"/>
        <v>24.291363439048862</v>
      </c>
      <c r="F800" s="167">
        <f t="shared" si="170"/>
        <v>1.7369873881071911</v>
      </c>
      <c r="G800" s="167">
        <f t="shared" si="174"/>
        <v>60363.825994334577</v>
      </c>
      <c r="H800" s="167">
        <f t="shared" si="175"/>
        <v>271299.8548787047</v>
      </c>
      <c r="I800" s="168">
        <f t="shared" si="176"/>
        <v>331663.68087303929</v>
      </c>
      <c r="J800" s="168">
        <f t="shared" ref="J800:J863" si="178">J799+(I800-I799)/(1+discountDaily)^A800</f>
        <v>330147.70609521482</v>
      </c>
      <c r="K800" s="94"/>
      <c r="L800" s="265">
        <f t="shared" si="177"/>
        <v>126387.69605094212</v>
      </c>
      <c r="M800" s="265">
        <f>$G800*NonHospFrac+theModel!$H800*NonHospFrac</f>
        <v>205275.98482209715</v>
      </c>
      <c r="N800" s="266">
        <f t="shared" ref="N800:N863" si="179">L800+M800</f>
        <v>331663.68087303929</v>
      </c>
      <c r="O800" s="158"/>
      <c r="P800" s="265">
        <f t="shared" ref="P800:P863" si="180">P799+(L800-L799)/(1+discountDaily)^A800</f>
        <v>125810.00072133508</v>
      </c>
      <c r="Q800" s="265">
        <f t="shared" ref="Q800:Q863" si="181">Q799+(M800-M799)/(1+discountDaily)^B800</f>
        <v>205274.42457150144</v>
      </c>
      <c r="R800" s="266">
        <f t="shared" ref="R800:R863" si="182">P800+Q800</f>
        <v>331084.4252928365</v>
      </c>
    </row>
    <row r="801" spans="1:18" x14ac:dyDescent="0.25">
      <c r="A801" s="81">
        <v>770</v>
      </c>
      <c r="B801" s="93">
        <f t="shared" si="171"/>
        <v>2.2483534174720837E-7</v>
      </c>
      <c r="C801" s="178">
        <f t="shared" si="172"/>
        <v>2.243281519380971E-7</v>
      </c>
      <c r="D801" s="165">
        <f t="shared" si="173"/>
        <v>2.2558277767625785E-3</v>
      </c>
      <c r="E801" s="166">
        <f t="shared" ref="E801:E864" si="183">C801+E800</f>
        <v>24.291363663377012</v>
      </c>
      <c r="F801" s="167">
        <f t="shared" ref="F801:F864" si="184">D801+F800</f>
        <v>1.7392432158839537</v>
      </c>
      <c r="G801" s="167">
        <f t="shared" si="174"/>
        <v>60442.220573548009</v>
      </c>
      <c r="H801" s="167">
        <f t="shared" si="175"/>
        <v>271299.85738412989</v>
      </c>
      <c r="I801" s="168">
        <f t="shared" si="176"/>
        <v>331742.07795767789</v>
      </c>
      <c r="J801" s="168">
        <f t="shared" si="178"/>
        <v>330223.68071887852</v>
      </c>
      <c r="K801" s="94"/>
      <c r="L801" s="265">
        <f t="shared" si="177"/>
        <v>126417.57097387158</v>
      </c>
      <c r="M801" s="265">
        <f>$G801*NonHospFrac+theModel!$H801*NonHospFrac</f>
        <v>205324.50698380632</v>
      </c>
      <c r="N801" s="266">
        <f t="shared" si="179"/>
        <v>331742.07795767789</v>
      </c>
      <c r="O801" s="158"/>
      <c r="P801" s="265">
        <f t="shared" si="180"/>
        <v>125838.95251255296</v>
      </c>
      <c r="Q801" s="265">
        <f t="shared" si="181"/>
        <v>205322.94673321018</v>
      </c>
      <c r="R801" s="266">
        <f t="shared" si="182"/>
        <v>331161.89924576314</v>
      </c>
    </row>
    <row r="802" spans="1:18" x14ac:dyDescent="0.25">
      <c r="A802" s="81">
        <v>771</v>
      </c>
      <c r="B802" s="93">
        <f t="shared" si="171"/>
        <v>2.2063531430451048E-7</v>
      </c>
      <c r="C802" s="178">
        <f t="shared" si="172"/>
        <v>2.2013759903396762E-7</v>
      </c>
      <c r="D802" s="165">
        <f t="shared" si="173"/>
        <v>2.2558277767625785E-3</v>
      </c>
      <c r="E802" s="166">
        <f t="shared" si="183"/>
        <v>24.291363883514613</v>
      </c>
      <c r="F802" s="167">
        <f t="shared" si="184"/>
        <v>1.7414990436607163</v>
      </c>
      <c r="G802" s="167">
        <f t="shared" si="174"/>
        <v>60520.615152761435</v>
      </c>
      <c r="H802" s="167">
        <f t="shared" si="175"/>
        <v>271299.85984275275</v>
      </c>
      <c r="I802" s="168">
        <f t="shared" si="176"/>
        <v>331820.4749955142</v>
      </c>
      <c r="J802" s="168">
        <f t="shared" si="178"/>
        <v>330299.6522003127</v>
      </c>
      <c r="K802" s="94"/>
      <c r="L802" s="265">
        <f t="shared" si="177"/>
        <v>126447.44587896598</v>
      </c>
      <c r="M802" s="265">
        <f>$G802*NonHospFrac+theModel!$H802*NonHospFrac</f>
        <v>205373.02911654819</v>
      </c>
      <c r="N802" s="266">
        <f t="shared" si="179"/>
        <v>331820.47499551415</v>
      </c>
      <c r="O802" s="158"/>
      <c r="P802" s="265">
        <f t="shared" si="180"/>
        <v>125867.90310635559</v>
      </c>
      <c r="Q802" s="265">
        <f t="shared" si="181"/>
        <v>205371.46886595161</v>
      </c>
      <c r="R802" s="266">
        <f t="shared" si="182"/>
        <v>331239.37197230721</v>
      </c>
    </row>
    <row r="803" spans="1:18" x14ac:dyDescent="0.25">
      <c r="A803" s="81">
        <v>772</v>
      </c>
      <c r="B803" s="93">
        <f t="shared" si="171"/>
        <v>2.1651374530336509E-7</v>
      </c>
      <c r="C803" s="178">
        <f t="shared" si="172"/>
        <v>2.1602532758265885E-7</v>
      </c>
      <c r="D803" s="165">
        <f t="shared" si="173"/>
        <v>2.2558277767625785E-3</v>
      </c>
      <c r="E803" s="166">
        <f t="shared" si="183"/>
        <v>24.29136409953994</v>
      </c>
      <c r="F803" s="167">
        <f t="shared" si="184"/>
        <v>1.7437548714374789</v>
      </c>
      <c r="G803" s="167">
        <f t="shared" si="174"/>
        <v>60599.009731974853</v>
      </c>
      <c r="H803" s="167">
        <f t="shared" si="175"/>
        <v>271299.86225544725</v>
      </c>
      <c r="I803" s="168">
        <f t="shared" si="176"/>
        <v>331898.87198742211</v>
      </c>
      <c r="J803" s="168">
        <f t="shared" si="178"/>
        <v>330375.62054049416</v>
      </c>
      <c r="K803" s="94"/>
      <c r="L803" s="265">
        <f t="shared" si="177"/>
        <v>126477.32076655841</v>
      </c>
      <c r="M803" s="265">
        <f>$G803*NonHospFrac+theModel!$H803*NonHospFrac</f>
        <v>205421.55122086368</v>
      </c>
      <c r="N803" s="266">
        <f t="shared" si="179"/>
        <v>331898.87198742211</v>
      </c>
      <c r="O803" s="158"/>
      <c r="P803" s="265">
        <f t="shared" si="180"/>
        <v>125896.85250311522</v>
      </c>
      <c r="Q803" s="265">
        <f t="shared" si="181"/>
        <v>205419.99097026666</v>
      </c>
      <c r="R803" s="266">
        <f t="shared" si="182"/>
        <v>331316.84347338189</v>
      </c>
    </row>
    <row r="804" spans="1:18" x14ac:dyDescent="0.25">
      <c r="A804" s="81">
        <v>773</v>
      </c>
      <c r="B804" s="93">
        <f t="shared" si="171"/>
        <v>2.1246916910405125E-7</v>
      </c>
      <c r="C804" s="178">
        <f t="shared" si="172"/>
        <v>2.1198987525068065E-7</v>
      </c>
      <c r="D804" s="165">
        <f t="shared" si="173"/>
        <v>2.2558277767625785E-3</v>
      </c>
      <c r="E804" s="166">
        <f t="shared" si="183"/>
        <v>24.291364311529815</v>
      </c>
      <c r="F804" s="167">
        <f t="shared" si="184"/>
        <v>1.7460106992142415</v>
      </c>
      <c r="G804" s="167">
        <f t="shared" si="174"/>
        <v>60677.404311188271</v>
      </c>
      <c r="H804" s="167">
        <f t="shared" si="175"/>
        <v>271299.86462307157</v>
      </c>
      <c r="I804" s="168">
        <f t="shared" si="176"/>
        <v>331977.26893425983</v>
      </c>
      <c r="J804" s="168">
        <f t="shared" si="178"/>
        <v>330451.58574038435</v>
      </c>
      <c r="K804" s="94"/>
      <c r="L804" s="265">
        <f t="shared" si="177"/>
        <v>126507.19563697583</v>
      </c>
      <c r="M804" s="265">
        <f>$G804*NonHospFrac+theModel!$H804*NonHospFrac</f>
        <v>205470.07329728399</v>
      </c>
      <c r="N804" s="266">
        <f t="shared" si="179"/>
        <v>331977.26893425983</v>
      </c>
      <c r="O804" s="158"/>
      <c r="P804" s="265">
        <f t="shared" si="180"/>
        <v>125925.8007031982</v>
      </c>
      <c r="Q804" s="265">
        <f t="shared" si="181"/>
        <v>205468.51304668657</v>
      </c>
      <c r="R804" s="266">
        <f t="shared" si="182"/>
        <v>331394.31374988478</v>
      </c>
    </row>
    <row r="805" spans="1:18" x14ac:dyDescent="0.25">
      <c r="A805" s="81">
        <v>774</v>
      </c>
      <c r="B805" s="93">
        <f t="shared" si="171"/>
        <v>2.0850014744566993E-7</v>
      </c>
      <c r="C805" s="178">
        <f t="shared" si="172"/>
        <v>2.0802980702160289E-7</v>
      </c>
      <c r="D805" s="165">
        <f t="shared" si="173"/>
        <v>2.2558277767625785E-3</v>
      </c>
      <c r="E805" s="166">
        <f t="shared" si="183"/>
        <v>24.291364519559622</v>
      </c>
      <c r="F805" s="167">
        <f t="shared" si="184"/>
        <v>1.748266526991004</v>
      </c>
      <c r="G805" s="167">
        <f t="shared" si="174"/>
        <v>60755.798890401697</v>
      </c>
      <c r="H805" s="167">
        <f t="shared" si="175"/>
        <v>271299.86694646749</v>
      </c>
      <c r="I805" s="168">
        <f t="shared" si="176"/>
        <v>332055.66583686916</v>
      </c>
      <c r="J805" s="168">
        <f t="shared" si="178"/>
        <v>330527.5478009287</v>
      </c>
      <c r="K805" s="94"/>
      <c r="L805" s="265">
        <f t="shared" si="177"/>
        <v>126537.07049053906</v>
      </c>
      <c r="M805" s="265">
        <f>$G805*NonHospFrac+theModel!$H805*NonHospFrac</f>
        <v>205518.59534633011</v>
      </c>
      <c r="N805" s="266">
        <f t="shared" si="179"/>
        <v>332055.66583686916</v>
      </c>
      <c r="O805" s="158"/>
      <c r="P805" s="265">
        <f t="shared" si="180"/>
        <v>125954.74770696482</v>
      </c>
      <c r="Q805" s="265">
        <f t="shared" si="181"/>
        <v>205517.03509573228</v>
      </c>
      <c r="R805" s="266">
        <f t="shared" si="182"/>
        <v>331471.7828026971</v>
      </c>
    </row>
    <row r="806" spans="1:18" x14ac:dyDescent="0.25">
      <c r="A806" s="81">
        <v>775</v>
      </c>
      <c r="B806" s="93">
        <f t="shared" si="171"/>
        <v>2.0460526893469738E-7</v>
      </c>
      <c r="C806" s="178">
        <f t="shared" si="172"/>
        <v>2.0414371468576251E-7</v>
      </c>
      <c r="D806" s="165">
        <f t="shared" si="173"/>
        <v>2.2558277767625785E-3</v>
      </c>
      <c r="E806" s="166">
        <f t="shared" si="183"/>
        <v>24.291364723703335</v>
      </c>
      <c r="F806" s="167">
        <f t="shared" si="184"/>
        <v>1.7505223547677666</v>
      </c>
      <c r="G806" s="167">
        <f t="shared" si="174"/>
        <v>60834.193469615115</v>
      </c>
      <c r="H806" s="167">
        <f t="shared" si="175"/>
        <v>271299.86922646139</v>
      </c>
      <c r="I806" s="168">
        <f t="shared" si="176"/>
        <v>332134.06269607652</v>
      </c>
      <c r="J806" s="168">
        <f t="shared" si="178"/>
        <v>330603.50672305765</v>
      </c>
      <c r="K806" s="94"/>
      <c r="L806" s="265">
        <f t="shared" si="177"/>
        <v>126566.94532756301</v>
      </c>
      <c r="M806" s="265">
        <f>$G806*NonHospFrac+theModel!$H806*NonHospFrac</f>
        <v>205567.11736851349</v>
      </c>
      <c r="N806" s="266">
        <f t="shared" si="179"/>
        <v>332134.06269607646</v>
      </c>
      <c r="O806" s="158"/>
      <c r="P806" s="265">
        <f t="shared" si="180"/>
        <v>125983.69351476962</v>
      </c>
      <c r="Q806" s="265">
        <f t="shared" si="181"/>
        <v>205565.55711791525</v>
      </c>
      <c r="R806" s="266">
        <f t="shared" si="182"/>
        <v>331549.25063268485</v>
      </c>
    </row>
    <row r="807" spans="1:18" x14ac:dyDescent="0.25">
      <c r="A807" s="81">
        <v>776</v>
      </c>
      <c r="B807" s="93">
        <f t="shared" si="171"/>
        <v>2.0078314854308903E-7</v>
      </c>
      <c r="C807" s="178">
        <f t="shared" si="172"/>
        <v>2.0033021633949968E-7</v>
      </c>
      <c r="D807" s="165">
        <f t="shared" si="173"/>
        <v>2.2558277767625785E-3</v>
      </c>
      <c r="E807" s="166">
        <f t="shared" si="183"/>
        <v>24.291364924033552</v>
      </c>
      <c r="F807" s="167">
        <f t="shared" si="184"/>
        <v>1.7527781825445292</v>
      </c>
      <c r="G807" s="167">
        <f t="shared" si="174"/>
        <v>60912.58804882854</v>
      </c>
      <c r="H807" s="167">
        <f t="shared" si="175"/>
        <v>271299.87146386394</v>
      </c>
      <c r="I807" s="168">
        <f t="shared" si="176"/>
        <v>332212.45951269247</v>
      </c>
      <c r="J807" s="168">
        <f t="shared" si="178"/>
        <v>330679.46250768611</v>
      </c>
      <c r="K807" s="94"/>
      <c r="L807" s="265">
        <f t="shared" si="177"/>
        <v>126596.82014835658</v>
      </c>
      <c r="M807" s="265">
        <f>$G807*NonHospFrac+theModel!$H807*NonHospFrac</f>
        <v>205615.63936433589</v>
      </c>
      <c r="N807" s="266">
        <f t="shared" si="179"/>
        <v>332212.45951269247</v>
      </c>
      <c r="O807" s="158"/>
      <c r="P807" s="265">
        <f t="shared" si="180"/>
        <v>126012.6381269613</v>
      </c>
      <c r="Q807" s="265">
        <f t="shared" si="181"/>
        <v>205614.07911373724</v>
      </c>
      <c r="R807" s="266">
        <f t="shared" si="182"/>
        <v>331626.71724069852</v>
      </c>
    </row>
    <row r="808" spans="1:18" x14ac:dyDescent="0.25">
      <c r="A808" s="81">
        <v>777</v>
      </c>
      <c r="B808" s="93">
        <f t="shared" si="171"/>
        <v>1.9703242711575928E-7</v>
      </c>
      <c r="C808" s="178">
        <f t="shared" si="172"/>
        <v>1.965879558937486E-7</v>
      </c>
      <c r="D808" s="165">
        <f t="shared" si="173"/>
        <v>2.2558277767625785E-3</v>
      </c>
      <c r="E808" s="166">
        <f t="shared" si="183"/>
        <v>24.291365120621506</v>
      </c>
      <c r="F808" s="167">
        <f t="shared" si="184"/>
        <v>1.7550340103212918</v>
      </c>
      <c r="G808" s="167">
        <f t="shared" si="174"/>
        <v>60990.982628041958</v>
      </c>
      <c r="H808" s="167">
        <f t="shared" si="175"/>
        <v>271299.87365947082</v>
      </c>
      <c r="I808" s="168">
        <f t="shared" si="176"/>
        <v>332290.85628751275</v>
      </c>
      <c r="J808" s="168">
        <f t="shared" si="178"/>
        <v>330755.41515571467</v>
      </c>
      <c r="K808" s="94"/>
      <c r="L808" s="265">
        <f t="shared" si="177"/>
        <v>126626.69495322302</v>
      </c>
      <c r="M808" s="265">
        <f>$G808*NonHospFrac+theModel!$H808*NonHospFrac</f>
        <v>205664.16133428973</v>
      </c>
      <c r="N808" s="266">
        <f t="shared" si="179"/>
        <v>332290.85628751275</v>
      </c>
      <c r="O808" s="158"/>
      <c r="P808" s="265">
        <f t="shared" si="180"/>
        <v>126041.58154388303</v>
      </c>
      <c r="Q808" s="265">
        <f t="shared" si="181"/>
        <v>205662.60108369071</v>
      </c>
      <c r="R808" s="266">
        <f t="shared" si="182"/>
        <v>331704.18262757373</v>
      </c>
    </row>
    <row r="809" spans="1:18" x14ac:dyDescent="0.25">
      <c r="A809" s="81">
        <v>778</v>
      </c>
      <c r="B809" s="93">
        <f t="shared" si="171"/>
        <v>1.9335177088726506E-7</v>
      </c>
      <c r="C809" s="178">
        <f t="shared" si="172"/>
        <v>1.9291560259181132E-7</v>
      </c>
      <c r="D809" s="165">
        <f t="shared" si="173"/>
        <v>2.2558277767625785E-3</v>
      </c>
      <c r="E809" s="166">
        <f t="shared" si="183"/>
        <v>24.29136531353711</v>
      </c>
      <c r="F809" s="167">
        <f t="shared" si="184"/>
        <v>1.7572898380980544</v>
      </c>
      <c r="G809" s="167">
        <f t="shared" si="174"/>
        <v>61069.377207255377</v>
      </c>
      <c r="H809" s="167">
        <f t="shared" si="175"/>
        <v>271299.87581406272</v>
      </c>
      <c r="I809" s="168">
        <f t="shared" si="176"/>
        <v>332369.25302131812</v>
      </c>
      <c r="J809" s="168">
        <f t="shared" si="178"/>
        <v>330831.36466802913</v>
      </c>
      <c r="K809" s="94"/>
      <c r="L809" s="265">
        <f t="shared" si="177"/>
        <v>126656.56974245979</v>
      </c>
      <c r="M809" s="265">
        <f>$G809*NonHospFrac+theModel!$H809*NonHospFrac</f>
        <v>205712.68327885831</v>
      </c>
      <c r="N809" s="266">
        <f t="shared" si="179"/>
        <v>332369.25302131812</v>
      </c>
      <c r="O809" s="158"/>
      <c r="P809" s="265">
        <f t="shared" si="180"/>
        <v>126070.52376587232</v>
      </c>
      <c r="Q809" s="265">
        <f t="shared" si="181"/>
        <v>205711.12302825891</v>
      </c>
      <c r="R809" s="266">
        <f t="shared" si="182"/>
        <v>331781.64679413126</v>
      </c>
    </row>
    <row r="810" spans="1:18" x14ac:dyDescent="0.25">
      <c r="A810" s="81">
        <v>779</v>
      </c>
      <c r="B810" s="93">
        <f t="shared" si="171"/>
        <v>1.8973987100751304E-7</v>
      </c>
      <c r="C810" s="178">
        <f t="shared" si="172"/>
        <v>1.8931185053613494E-7</v>
      </c>
      <c r="D810" s="165">
        <f t="shared" si="173"/>
        <v>2.2558277767625785E-3</v>
      </c>
      <c r="E810" s="166">
        <f t="shared" si="183"/>
        <v>24.291365502848961</v>
      </c>
      <c r="F810" s="167">
        <f t="shared" si="184"/>
        <v>1.759545665874817</v>
      </c>
      <c r="G810" s="167">
        <f t="shared" si="174"/>
        <v>61147.771786468809</v>
      </c>
      <c r="H810" s="167">
        <f t="shared" si="175"/>
        <v>271299.87792840588</v>
      </c>
      <c r="I810" s="168">
        <f t="shared" si="176"/>
        <v>332447.64971487469</v>
      </c>
      <c r="J810" s="168">
        <f t="shared" si="178"/>
        <v>330907.31104550115</v>
      </c>
      <c r="K810" s="94"/>
      <c r="L810" s="265">
        <f t="shared" si="177"/>
        <v>126686.4445163589</v>
      </c>
      <c r="M810" s="265">
        <f>$G810*NonHospFrac+theModel!$H810*NonHospFrac</f>
        <v>205761.20519851579</v>
      </c>
      <c r="N810" s="266">
        <f t="shared" si="179"/>
        <v>332447.64971487469</v>
      </c>
      <c r="O810" s="158"/>
      <c r="P810" s="265">
        <f t="shared" si="180"/>
        <v>126099.46479326139</v>
      </c>
      <c r="Q810" s="265">
        <f t="shared" si="181"/>
        <v>205759.64494791601</v>
      </c>
      <c r="R810" s="266">
        <f t="shared" si="182"/>
        <v>331859.10974117741</v>
      </c>
    </row>
    <row r="811" spans="1:18" x14ac:dyDescent="0.25">
      <c r="A811" s="81">
        <v>780</v>
      </c>
      <c r="B811" s="93">
        <f t="shared" si="171"/>
        <v>1.8619544307633164E-7</v>
      </c>
      <c r="C811" s="178">
        <f t="shared" si="172"/>
        <v>1.8577541822393345E-7</v>
      </c>
      <c r="D811" s="165">
        <f t="shared" si="173"/>
        <v>2.2558277767625785E-3</v>
      </c>
      <c r="E811" s="166">
        <f t="shared" si="183"/>
        <v>24.291365688624381</v>
      </c>
      <c r="F811" s="167">
        <f t="shared" si="184"/>
        <v>1.7618014936515796</v>
      </c>
      <c r="G811" s="167">
        <f t="shared" si="174"/>
        <v>61226.166365682235</v>
      </c>
      <c r="H811" s="167">
        <f t="shared" si="175"/>
        <v>271299.88000325212</v>
      </c>
      <c r="I811" s="168">
        <f t="shared" si="176"/>
        <v>332526.04636893433</v>
      </c>
      <c r="J811" s="168">
        <f t="shared" si="178"/>
        <v>330983.25428898848</v>
      </c>
      <c r="K811" s="94"/>
      <c r="L811" s="265">
        <f t="shared" si="177"/>
        <v>126716.31927520684</v>
      </c>
      <c r="M811" s="265">
        <f>$G811*NonHospFrac+theModel!$H811*NonHospFrac</f>
        <v>205809.7270937275</v>
      </c>
      <c r="N811" s="266">
        <f t="shared" si="179"/>
        <v>332526.04636893433</v>
      </c>
      <c r="O811" s="158"/>
      <c r="P811" s="265">
        <f t="shared" si="180"/>
        <v>126128.40462637707</v>
      </c>
      <c r="Q811" s="265">
        <f t="shared" si="181"/>
        <v>205808.16684312734</v>
      </c>
      <c r="R811" s="266">
        <f t="shared" si="182"/>
        <v>331936.57146950439</v>
      </c>
    </row>
    <row r="812" spans="1:18" x14ac:dyDescent="0.25">
      <c r="A812" s="81">
        <v>781</v>
      </c>
      <c r="B812" s="93">
        <f t="shared" si="171"/>
        <v>1.8271722668673448E-7</v>
      </c>
      <c r="C812" s="178">
        <f t="shared" si="172"/>
        <v>1.8230504809148152E-7</v>
      </c>
      <c r="D812" s="165">
        <f t="shared" si="173"/>
        <v>2.2558277767625785E-3</v>
      </c>
      <c r="E812" s="166">
        <f t="shared" si="183"/>
        <v>24.291365870929429</v>
      </c>
      <c r="F812" s="167">
        <f t="shared" si="184"/>
        <v>1.7640573214283422</v>
      </c>
      <c r="G812" s="167">
        <f t="shared" si="174"/>
        <v>61304.560944895653</v>
      </c>
      <c r="H812" s="167">
        <f t="shared" si="175"/>
        <v>271299.88203933922</v>
      </c>
      <c r="I812" s="168">
        <f t="shared" si="176"/>
        <v>332604.44298423489</v>
      </c>
      <c r="J812" s="168">
        <f t="shared" si="178"/>
        <v>331059.19439933507</v>
      </c>
      <c r="K812" s="94"/>
      <c r="L812" s="265">
        <f t="shared" si="177"/>
        <v>126746.19401928477</v>
      </c>
      <c r="M812" s="265">
        <f>$G812*NonHospFrac+theModel!$H812*NonHospFrac</f>
        <v>205858.24896495009</v>
      </c>
      <c r="N812" s="266">
        <f t="shared" si="179"/>
        <v>332604.44298423489</v>
      </c>
      <c r="O812" s="158"/>
      <c r="P812" s="265">
        <f t="shared" si="180"/>
        <v>126157.34326554097</v>
      </c>
      <c r="Q812" s="265">
        <f t="shared" si="181"/>
        <v>205856.68871434958</v>
      </c>
      <c r="R812" s="266">
        <f t="shared" si="182"/>
        <v>332014.03197989054</v>
      </c>
    </row>
    <row r="813" spans="1:18" x14ac:dyDescent="0.25">
      <c r="A813" s="81">
        <v>782</v>
      </c>
      <c r="B813" s="93">
        <f t="shared" si="171"/>
        <v>1.7930398497671554E-7</v>
      </c>
      <c r="C813" s="178">
        <f t="shared" si="172"/>
        <v>1.7889950606692085E-7</v>
      </c>
      <c r="D813" s="165">
        <f t="shared" si="173"/>
        <v>2.2558277767625785E-3</v>
      </c>
      <c r="E813" s="166">
        <f t="shared" si="183"/>
        <v>24.291366049828934</v>
      </c>
      <c r="F813" s="167">
        <f t="shared" si="184"/>
        <v>1.7663131492051047</v>
      </c>
      <c r="G813" s="167">
        <f t="shared" si="174"/>
        <v>61382.955524109064</v>
      </c>
      <c r="H813" s="167">
        <f t="shared" si="175"/>
        <v>271299.88403739134</v>
      </c>
      <c r="I813" s="168">
        <f t="shared" si="176"/>
        <v>332682.83956150041</v>
      </c>
      <c r="J813" s="168">
        <f t="shared" si="178"/>
        <v>331135.13137737155</v>
      </c>
      <c r="K813" s="94"/>
      <c r="L813" s="265">
        <f t="shared" si="177"/>
        <v>126776.06874886862</v>
      </c>
      <c r="M813" s="265">
        <f>$G813*NonHospFrac+theModel!$H813*NonHospFrac</f>
        <v>205906.77081263176</v>
      </c>
      <c r="N813" s="266">
        <f t="shared" si="179"/>
        <v>332682.83956150035</v>
      </c>
      <c r="O813" s="158"/>
      <c r="P813" s="265">
        <f t="shared" si="180"/>
        <v>126186.28071106963</v>
      </c>
      <c r="Q813" s="265">
        <f t="shared" si="181"/>
        <v>205905.2105620309</v>
      </c>
      <c r="R813" s="266">
        <f t="shared" si="182"/>
        <v>332091.49127310055</v>
      </c>
    </row>
    <row r="814" spans="1:18" x14ac:dyDescent="0.25">
      <c r="A814" s="81">
        <v>783</v>
      </c>
      <c r="B814" s="93">
        <f t="shared" si="171"/>
        <v>1.7595450418942001E-7</v>
      </c>
      <c r="C814" s="178">
        <f t="shared" si="172"/>
        <v>1.7555758113142302E-7</v>
      </c>
      <c r="D814" s="165">
        <f t="shared" si="173"/>
        <v>2.2558277767625785E-3</v>
      </c>
      <c r="E814" s="166">
        <f t="shared" si="183"/>
        <v>24.291366225386515</v>
      </c>
      <c r="F814" s="167">
        <f t="shared" si="184"/>
        <v>1.7685689769818673</v>
      </c>
      <c r="G814" s="167">
        <f t="shared" si="174"/>
        <v>61461.350103322482</v>
      </c>
      <c r="H814" s="167">
        <f t="shared" si="175"/>
        <v>271299.88599811896</v>
      </c>
      <c r="I814" s="168">
        <f t="shared" si="176"/>
        <v>332761.23610144143</v>
      </c>
      <c r="J814" s="168">
        <f t="shared" si="178"/>
        <v>331211.06522391527</v>
      </c>
      <c r="K814" s="94"/>
      <c r="L814" s="265">
        <f t="shared" si="177"/>
        <v>126805.94346422917</v>
      </c>
      <c r="M814" s="265">
        <f>$G814*NonHospFrac+theModel!$H814*NonHospFrac</f>
        <v>205955.29263721226</v>
      </c>
      <c r="N814" s="266">
        <f t="shared" si="179"/>
        <v>332761.23610144143</v>
      </c>
      <c r="O814" s="158"/>
      <c r="P814" s="265">
        <f t="shared" si="180"/>
        <v>126215.21696327455</v>
      </c>
      <c r="Q814" s="265">
        <f t="shared" si="181"/>
        <v>205953.73238661105</v>
      </c>
      <c r="R814" s="266">
        <f t="shared" si="182"/>
        <v>332168.94934988557</v>
      </c>
    </row>
    <row r="815" spans="1:18" x14ac:dyDescent="0.25">
      <c r="A815" s="81">
        <v>784</v>
      </c>
      <c r="B815" s="93">
        <f t="shared" si="171"/>
        <v>1.7266759324152864E-7</v>
      </c>
      <c r="C815" s="178">
        <f t="shared" si="172"/>
        <v>1.7227808488854766E-7</v>
      </c>
      <c r="D815" s="165">
        <f t="shared" si="173"/>
        <v>2.2558277767625785E-3</v>
      </c>
      <c r="E815" s="166">
        <f t="shared" si="183"/>
        <v>24.2913663976646</v>
      </c>
      <c r="F815" s="167">
        <f t="shared" si="184"/>
        <v>1.7708248047586299</v>
      </c>
      <c r="G815" s="167">
        <f t="shared" si="174"/>
        <v>61539.744682535907</v>
      </c>
      <c r="H815" s="167">
        <f t="shared" si="175"/>
        <v>271299.88792221929</v>
      </c>
      <c r="I815" s="168">
        <f t="shared" si="176"/>
        <v>332839.63260475523</v>
      </c>
      <c r="J815" s="168">
        <f t="shared" si="178"/>
        <v>331286.99593977071</v>
      </c>
      <c r="K815" s="94"/>
      <c r="L815" s="265">
        <f t="shared" si="177"/>
        <v>126835.8181656321</v>
      </c>
      <c r="M815" s="265">
        <f>$G815*NonHospFrac+theModel!$H815*NonHospFrac</f>
        <v>206003.81443912309</v>
      </c>
      <c r="N815" s="266">
        <f t="shared" si="179"/>
        <v>332839.63260475517</v>
      </c>
      <c r="O815" s="158"/>
      <c r="P815" s="265">
        <f t="shared" si="180"/>
        <v>126244.15202246224</v>
      </c>
      <c r="Q815" s="265">
        <f t="shared" si="181"/>
        <v>206002.25418852153</v>
      </c>
      <c r="R815" s="266">
        <f t="shared" si="182"/>
        <v>332246.40621098375</v>
      </c>
    </row>
    <row r="816" spans="1:18" x14ac:dyDescent="0.25">
      <c r="A816" s="81">
        <v>785</v>
      </c>
      <c r="B816" s="93">
        <f t="shared" si="171"/>
        <v>1.6944208329970463E-7</v>
      </c>
      <c r="C816" s="178">
        <f t="shared" si="172"/>
        <v>1.6905985114164463E-7</v>
      </c>
      <c r="D816" s="165">
        <f t="shared" si="173"/>
        <v>2.2558277767625785E-3</v>
      </c>
      <c r="E816" s="166">
        <f t="shared" si="183"/>
        <v>24.291366566724452</v>
      </c>
      <c r="F816" s="167">
        <f t="shared" si="184"/>
        <v>1.7730806325353925</v>
      </c>
      <c r="G816" s="167">
        <f t="shared" si="174"/>
        <v>61618.139261749326</v>
      </c>
      <c r="H816" s="167">
        <f t="shared" si="175"/>
        <v>271299.88981037645</v>
      </c>
      <c r="I816" s="168">
        <f t="shared" si="176"/>
        <v>332918.02907212579</v>
      </c>
      <c r="J816" s="168">
        <f t="shared" si="178"/>
        <v>331362.92352572945</v>
      </c>
      <c r="K816" s="94"/>
      <c r="L816" s="265">
        <f t="shared" si="177"/>
        <v>126865.69285333807</v>
      </c>
      <c r="M816" s="265">
        <f>$G816*NonHospFrac+theModel!$H816*NonHospFrac</f>
        <v>206052.33621878768</v>
      </c>
      <c r="N816" s="266">
        <f t="shared" si="179"/>
        <v>332918.02907212573</v>
      </c>
      <c r="O816" s="158"/>
      <c r="P816" s="265">
        <f t="shared" si="180"/>
        <v>126273.08588893435</v>
      </c>
      <c r="Q816" s="265">
        <f t="shared" si="181"/>
        <v>206050.77596818577</v>
      </c>
      <c r="R816" s="266">
        <f t="shared" si="182"/>
        <v>332323.86185712012</v>
      </c>
    </row>
    <row r="817" spans="1:18" x14ac:dyDescent="0.25">
      <c r="A817" s="81">
        <v>786</v>
      </c>
      <c r="B817" s="93">
        <f t="shared" si="171"/>
        <v>1.6627682736495564E-7</v>
      </c>
      <c r="C817" s="178">
        <f t="shared" si="172"/>
        <v>1.6590173547915382E-7</v>
      </c>
      <c r="D817" s="165">
        <f t="shared" si="173"/>
        <v>2.2558277767625785E-3</v>
      </c>
      <c r="E817" s="166">
        <f t="shared" si="183"/>
        <v>24.291366732626187</v>
      </c>
      <c r="F817" s="167">
        <f t="shared" si="184"/>
        <v>1.7753364603121551</v>
      </c>
      <c r="G817" s="167">
        <f t="shared" si="174"/>
        <v>61696.533840962751</v>
      </c>
      <c r="H817" s="167">
        <f t="shared" si="175"/>
        <v>271299.89166326204</v>
      </c>
      <c r="I817" s="168">
        <f t="shared" si="176"/>
        <v>332996.42550422478</v>
      </c>
      <c r="J817" s="168">
        <f t="shared" si="178"/>
        <v>331438.84798257088</v>
      </c>
      <c r="K817" s="94"/>
      <c r="L817" s="265">
        <f t="shared" si="177"/>
        <v>126895.56752760307</v>
      </c>
      <c r="M817" s="265">
        <f>$G817*NonHospFrac+theModel!$H817*NonHospFrac</f>
        <v>206100.85797662172</v>
      </c>
      <c r="N817" s="266">
        <f t="shared" si="179"/>
        <v>332996.42550422478</v>
      </c>
      <c r="O817" s="158"/>
      <c r="P817" s="265">
        <f t="shared" si="180"/>
        <v>126302.01856298794</v>
      </c>
      <c r="Q817" s="265">
        <f t="shared" si="181"/>
        <v>206099.29772601949</v>
      </c>
      <c r="R817" s="266">
        <f t="shared" si="182"/>
        <v>332401.31628900743</v>
      </c>
    </row>
    <row r="818" spans="1:18" x14ac:dyDescent="0.25">
      <c r="A818" s="81">
        <v>787</v>
      </c>
      <c r="B818" s="93">
        <f t="shared" si="171"/>
        <v>1.6317069986475763E-7</v>
      </c>
      <c r="C818" s="178">
        <f t="shared" si="172"/>
        <v>1.6280261486764892E-7</v>
      </c>
      <c r="D818" s="165">
        <f t="shared" si="173"/>
        <v>2.2558277767625785E-3</v>
      </c>
      <c r="E818" s="166">
        <f t="shared" si="183"/>
        <v>24.291366895428801</v>
      </c>
      <c r="F818" s="167">
        <f t="shared" si="184"/>
        <v>1.7775922880889177</v>
      </c>
      <c r="G818" s="167">
        <f t="shared" si="174"/>
        <v>61774.928420176177</v>
      </c>
      <c r="H818" s="167">
        <f t="shared" si="175"/>
        <v>271299.89348153479</v>
      </c>
      <c r="I818" s="168">
        <f t="shared" si="176"/>
        <v>333074.82190171094</v>
      </c>
      <c r="J818" s="168">
        <f t="shared" si="178"/>
        <v>331514.76931106189</v>
      </c>
      <c r="K818" s="94"/>
      <c r="L818" s="265">
        <f t="shared" si="177"/>
        <v>126925.44218867808</v>
      </c>
      <c r="M818" s="265">
        <f>$G818*NonHospFrac+theModel!$H818*NonHospFrac</f>
        <v>206149.37971303286</v>
      </c>
      <c r="N818" s="266">
        <f t="shared" si="179"/>
        <v>333074.82190171094</v>
      </c>
      <c r="O818" s="158"/>
      <c r="P818" s="265">
        <f t="shared" si="180"/>
        <v>126330.95004491521</v>
      </c>
      <c r="Q818" s="265">
        <f t="shared" si="181"/>
        <v>206147.81946243031</v>
      </c>
      <c r="R818" s="266">
        <f t="shared" si="182"/>
        <v>332478.76950734551</v>
      </c>
    </row>
    <row r="819" spans="1:18" x14ac:dyDescent="0.25">
      <c r="A819" s="81">
        <v>788</v>
      </c>
      <c r="B819" s="93">
        <f t="shared" si="171"/>
        <v>1.6012259625279638E-7</v>
      </c>
      <c r="C819" s="178">
        <f t="shared" si="172"/>
        <v>1.5976138725248196E-7</v>
      </c>
      <c r="D819" s="165">
        <f t="shared" si="173"/>
        <v>2.2558277767625785E-3</v>
      </c>
      <c r="E819" s="166">
        <f t="shared" si="183"/>
        <v>24.291367055190189</v>
      </c>
      <c r="F819" s="167">
        <f t="shared" si="184"/>
        <v>1.7798481158656803</v>
      </c>
      <c r="G819" s="167">
        <f t="shared" si="174"/>
        <v>61853.322999389602</v>
      </c>
      <c r="H819" s="167">
        <f t="shared" si="175"/>
        <v>271299.89526584151</v>
      </c>
      <c r="I819" s="168">
        <f t="shared" si="176"/>
        <v>333153.21826523112</v>
      </c>
      <c r="J819" s="168">
        <f t="shared" si="178"/>
        <v>331590.68751195783</v>
      </c>
      <c r="K819" s="94"/>
      <c r="L819" s="265">
        <f t="shared" si="177"/>
        <v>126955.31683680958</v>
      </c>
      <c r="M819" s="265">
        <f>$G819*NonHospFrac+theModel!$H819*NonHospFrac</f>
        <v>206197.90142842152</v>
      </c>
      <c r="N819" s="266">
        <f t="shared" si="179"/>
        <v>333153.21826523112</v>
      </c>
      <c r="O819" s="158"/>
      <c r="P819" s="265">
        <f t="shared" si="180"/>
        <v>126359.88033500397</v>
      </c>
      <c r="Q819" s="265">
        <f t="shared" si="181"/>
        <v>206196.34117781866</v>
      </c>
      <c r="R819" s="266">
        <f t="shared" si="182"/>
        <v>332556.22151282261</v>
      </c>
    </row>
    <row r="820" spans="1:18" x14ac:dyDescent="0.25">
      <c r="A820" s="81">
        <v>789</v>
      </c>
      <c r="B820" s="93">
        <f t="shared" si="171"/>
        <v>1.5713143261619194E-7</v>
      </c>
      <c r="C820" s="178">
        <f t="shared" si="172"/>
        <v>1.5677697116589384E-7</v>
      </c>
      <c r="D820" s="165">
        <f t="shared" si="173"/>
        <v>2.2558277767625785E-3</v>
      </c>
      <c r="E820" s="166">
        <f t="shared" si="183"/>
        <v>24.29136721196716</v>
      </c>
      <c r="F820" s="167">
        <f t="shared" si="184"/>
        <v>1.7821039436424428</v>
      </c>
      <c r="G820" s="167">
        <f t="shared" si="174"/>
        <v>61931.71757860302</v>
      </c>
      <c r="H820" s="167">
        <f t="shared" si="175"/>
        <v>271299.89701681642</v>
      </c>
      <c r="I820" s="168">
        <f t="shared" si="176"/>
        <v>333231.61459541944</v>
      </c>
      <c r="J820" s="168">
        <f t="shared" si="178"/>
        <v>331666.60258600157</v>
      </c>
      <c r="K820" s="94"/>
      <c r="L820" s="265">
        <f t="shared" si="177"/>
        <v>126985.19147223927</v>
      </c>
      <c r="M820" s="265">
        <f>$G820*NonHospFrac+theModel!$H820*NonHospFrac</f>
        <v>206246.42312318017</v>
      </c>
      <c r="N820" s="266">
        <f t="shared" si="179"/>
        <v>333231.61459541944</v>
      </c>
      <c r="O820" s="158"/>
      <c r="P820" s="265">
        <f t="shared" si="180"/>
        <v>126388.80943353735</v>
      </c>
      <c r="Q820" s="265">
        <f t="shared" si="181"/>
        <v>206244.86287257698</v>
      </c>
      <c r="R820" s="266">
        <f t="shared" si="182"/>
        <v>332633.67230611434</v>
      </c>
    </row>
    <row r="821" spans="1:18" x14ac:dyDescent="0.25">
      <c r="A821" s="81">
        <v>790</v>
      </c>
      <c r="B821" s="93">
        <f t="shared" si="171"/>
        <v>1.541961452900544E-7</v>
      </c>
      <c r="C821" s="178">
        <f t="shared" si="172"/>
        <v>1.5384830534243936E-7</v>
      </c>
      <c r="D821" s="165">
        <f t="shared" si="173"/>
        <v>2.2558277767625785E-3</v>
      </c>
      <c r="E821" s="166">
        <f t="shared" si="183"/>
        <v>24.291367365815464</v>
      </c>
      <c r="F821" s="167">
        <f t="shared" si="184"/>
        <v>1.7843597714192054</v>
      </c>
      <c r="G821" s="167">
        <f t="shared" si="174"/>
        <v>62010.112157816446</v>
      </c>
      <c r="H821" s="167">
        <f t="shared" si="175"/>
        <v>271299.89873508242</v>
      </c>
      <c r="I821" s="168">
        <f t="shared" si="176"/>
        <v>333310.01089289889</v>
      </c>
      <c r="J821" s="168">
        <f t="shared" si="178"/>
        <v>331742.5145339251</v>
      </c>
      <c r="K821" s="94"/>
      <c r="L821" s="265">
        <f t="shared" si="177"/>
        <v>127015.06609520453</v>
      </c>
      <c r="M821" s="265">
        <f>$G821*NonHospFrac+theModel!$H821*NonHospFrac</f>
        <v>206294.94479769433</v>
      </c>
      <c r="N821" s="266">
        <f t="shared" si="179"/>
        <v>333310.01089289889</v>
      </c>
      <c r="O821" s="158"/>
      <c r="P821" s="265">
        <f t="shared" si="180"/>
        <v>126417.73734079429</v>
      </c>
      <c r="Q821" s="265">
        <f t="shared" si="181"/>
        <v>206293.38454709086</v>
      </c>
      <c r="R821" s="266">
        <f t="shared" si="182"/>
        <v>332711.12188788515</v>
      </c>
    </row>
    <row r="822" spans="1:18" x14ac:dyDescent="0.25">
      <c r="A822" s="81">
        <v>791</v>
      </c>
      <c r="B822" s="93">
        <f t="shared" si="171"/>
        <v>1.513156904792417E-7</v>
      </c>
      <c r="C822" s="178">
        <f t="shared" si="172"/>
        <v>1.5097434834159862E-7</v>
      </c>
      <c r="D822" s="165">
        <f t="shared" si="173"/>
        <v>2.2558277767625785E-3</v>
      </c>
      <c r="E822" s="166">
        <f t="shared" si="183"/>
        <v>24.291367516789812</v>
      </c>
      <c r="F822" s="167">
        <f t="shared" si="184"/>
        <v>1.786615599195968</v>
      </c>
      <c r="G822" s="167">
        <f t="shared" si="174"/>
        <v>62088.506737029864</v>
      </c>
      <c r="H822" s="167">
        <f t="shared" si="175"/>
        <v>271299.90042125038</v>
      </c>
      <c r="I822" s="168">
        <f t="shared" si="176"/>
        <v>333388.40715828026</v>
      </c>
      <c r="J822" s="168">
        <f t="shared" si="178"/>
        <v>331818.42335644853</v>
      </c>
      <c r="K822" s="94"/>
      <c r="L822" s="265">
        <f t="shared" si="177"/>
        <v>127044.94070593812</v>
      </c>
      <c r="M822" s="265">
        <f>$G822*NonHospFrac+theModel!$H822*NonHospFrac</f>
        <v>206343.46645234211</v>
      </c>
      <c r="N822" s="266">
        <f t="shared" si="179"/>
        <v>333388.40715828026</v>
      </c>
      <c r="O822" s="158"/>
      <c r="P822" s="265">
        <f t="shared" si="180"/>
        <v>126446.66405704922</v>
      </c>
      <c r="Q822" s="265">
        <f t="shared" si="181"/>
        <v>206341.90620173834</v>
      </c>
      <c r="R822" s="266">
        <f t="shared" si="182"/>
        <v>332788.57025878754</v>
      </c>
    </row>
    <row r="823" spans="1:18" x14ac:dyDescent="0.25">
      <c r="A823" s="81">
        <v>792</v>
      </c>
      <c r="B823" s="93">
        <f t="shared" si="171"/>
        <v>1.4848904388718524E-7</v>
      </c>
      <c r="C823" s="178">
        <f t="shared" si="172"/>
        <v>1.4815407817743962E-7</v>
      </c>
      <c r="D823" s="165">
        <f t="shared" si="173"/>
        <v>2.2558277767625785E-3</v>
      </c>
      <c r="E823" s="166">
        <f t="shared" si="183"/>
        <v>24.291367664943891</v>
      </c>
      <c r="F823" s="167">
        <f t="shared" si="184"/>
        <v>1.7888714269727306</v>
      </c>
      <c r="G823" s="167">
        <f t="shared" si="174"/>
        <v>62166.901316243282</v>
      </c>
      <c r="H823" s="167">
        <f t="shared" si="175"/>
        <v>271299.90207591996</v>
      </c>
      <c r="I823" s="168">
        <f t="shared" si="176"/>
        <v>333466.80339216325</v>
      </c>
      <c r="J823" s="168">
        <f t="shared" si="178"/>
        <v>331894.32905428117</v>
      </c>
      <c r="K823" s="94"/>
      <c r="L823" s="265">
        <f t="shared" si="177"/>
        <v>127074.81530466855</v>
      </c>
      <c r="M823" s="265">
        <f>$G823*NonHospFrac+theModel!$H823*NonHospFrac</f>
        <v>206391.98808749468</v>
      </c>
      <c r="N823" s="266">
        <f t="shared" si="179"/>
        <v>333466.80339216325</v>
      </c>
      <c r="O823" s="158"/>
      <c r="P823" s="265">
        <f t="shared" si="180"/>
        <v>126475.5895825724</v>
      </c>
      <c r="Q823" s="265">
        <f t="shared" si="181"/>
        <v>206390.42783689062</v>
      </c>
      <c r="R823" s="266">
        <f t="shared" si="182"/>
        <v>332866.01741946302</v>
      </c>
    </row>
    <row r="824" spans="1:18" x14ac:dyDescent="0.25">
      <c r="A824" s="81">
        <v>793</v>
      </c>
      <c r="B824" s="93">
        <f t="shared" si="171"/>
        <v>1.4571520035164672E-7</v>
      </c>
      <c r="C824" s="178">
        <f t="shared" si="172"/>
        <v>1.4538649195519695E-7</v>
      </c>
      <c r="D824" s="165">
        <f t="shared" si="173"/>
        <v>2.2558277767625785E-3</v>
      </c>
      <c r="E824" s="166">
        <f t="shared" si="183"/>
        <v>24.291367810330382</v>
      </c>
      <c r="F824" s="167">
        <f t="shared" si="184"/>
        <v>1.7911272547494932</v>
      </c>
      <c r="G824" s="167">
        <f t="shared" si="174"/>
        <v>62245.295895456708</v>
      </c>
      <c r="H824" s="167">
        <f t="shared" si="175"/>
        <v>271299.90369967947</v>
      </c>
      <c r="I824" s="168">
        <f t="shared" si="176"/>
        <v>333545.19959513616</v>
      </c>
      <c r="J824" s="168">
        <f t="shared" si="178"/>
        <v>331970.23162812128</v>
      </c>
      <c r="K824" s="94"/>
      <c r="L824" s="265">
        <f t="shared" si="177"/>
        <v>127104.68989162003</v>
      </c>
      <c r="M824" s="265">
        <f>$G824*NonHospFrac+theModel!$H824*NonHospFrac</f>
        <v>206440.50970351615</v>
      </c>
      <c r="N824" s="266">
        <f t="shared" si="179"/>
        <v>333545.19959513616</v>
      </c>
      <c r="O824" s="158"/>
      <c r="P824" s="265">
        <f t="shared" si="180"/>
        <v>126504.51391762994</v>
      </c>
      <c r="Q824" s="265">
        <f t="shared" si="181"/>
        <v>206438.94945291179</v>
      </c>
      <c r="R824" s="266">
        <f t="shared" si="182"/>
        <v>332943.46337054175</v>
      </c>
    </row>
    <row r="825" spans="1:18" x14ac:dyDescent="0.25">
      <c r="A825" s="81">
        <v>794</v>
      </c>
      <c r="B825" s="93">
        <f t="shared" si="171"/>
        <v>1.4299317348727924E-7</v>
      </c>
      <c r="C825" s="178">
        <f t="shared" si="172"/>
        <v>1.4267060551463921E-7</v>
      </c>
      <c r="D825" s="165">
        <f t="shared" si="173"/>
        <v>2.2558277767625785E-3</v>
      </c>
      <c r="E825" s="166">
        <f t="shared" si="183"/>
        <v>24.291367953000986</v>
      </c>
      <c r="F825" s="167">
        <f t="shared" si="184"/>
        <v>1.7933830825262558</v>
      </c>
      <c r="G825" s="167">
        <f t="shared" si="174"/>
        <v>62323.690474670118</v>
      </c>
      <c r="H825" s="167">
        <f t="shared" si="175"/>
        <v>271299.90529310651</v>
      </c>
      <c r="I825" s="168">
        <f t="shared" si="176"/>
        <v>333623.5957677766</v>
      </c>
      <c r="J825" s="168">
        <f t="shared" si="178"/>
        <v>332046.13107865659</v>
      </c>
      <c r="K825" s="94"/>
      <c r="L825" s="265">
        <f t="shared" si="177"/>
        <v>127134.56446701266</v>
      </c>
      <c r="M825" s="265">
        <f>$G825*NonHospFrac+theModel!$H825*NonHospFrac</f>
        <v>206489.03130076395</v>
      </c>
      <c r="N825" s="266">
        <f t="shared" si="179"/>
        <v>333623.5957677766</v>
      </c>
      <c r="O825" s="158"/>
      <c r="P825" s="265">
        <f t="shared" si="180"/>
        <v>126533.43706248392</v>
      </c>
      <c r="Q825" s="265">
        <f t="shared" si="181"/>
        <v>206487.47105015931</v>
      </c>
      <c r="R825" s="266">
        <f t="shared" si="182"/>
        <v>333020.90811264323</v>
      </c>
    </row>
    <row r="826" spans="1:18" x14ac:dyDescent="0.25">
      <c r="A826" s="81">
        <v>795</v>
      </c>
      <c r="B826" s="93">
        <f t="shared" si="171"/>
        <v>1.4032199533486811E-7</v>
      </c>
      <c r="C826" s="178">
        <f t="shared" si="172"/>
        <v>1.4000545308010096E-7</v>
      </c>
      <c r="D826" s="165">
        <f t="shared" si="173"/>
        <v>2.2558277767625785E-3</v>
      </c>
      <c r="E826" s="166">
        <f t="shared" si="183"/>
        <v>24.29136809300644</v>
      </c>
      <c r="F826" s="167">
        <f t="shared" si="184"/>
        <v>1.7956389103030184</v>
      </c>
      <c r="G826" s="167">
        <f t="shared" si="174"/>
        <v>62402.085053883537</v>
      </c>
      <c r="H826" s="167">
        <f t="shared" si="175"/>
        <v>271299.9068567676</v>
      </c>
      <c r="I826" s="168">
        <f t="shared" si="176"/>
        <v>333701.99191065115</v>
      </c>
      <c r="J826" s="168">
        <f t="shared" si="178"/>
        <v>332122.02740656416</v>
      </c>
      <c r="K826" s="94"/>
      <c r="L826" s="265">
        <f t="shared" si="177"/>
        <v>127164.43903106233</v>
      </c>
      <c r="M826" s="265">
        <f>$G826*NonHospFrac+theModel!$H826*NonHospFrac</f>
        <v>206537.55287958877</v>
      </c>
      <c r="N826" s="266">
        <f t="shared" si="179"/>
        <v>333701.99191065109</v>
      </c>
      <c r="O826" s="158"/>
      <c r="P826" s="265">
        <f t="shared" si="180"/>
        <v>126562.35901739229</v>
      </c>
      <c r="Q826" s="265">
        <f t="shared" si="181"/>
        <v>206535.99262898383</v>
      </c>
      <c r="R826" s="266">
        <f t="shared" si="182"/>
        <v>333098.35164637613</v>
      </c>
    </row>
    <row r="827" spans="1:18" x14ac:dyDescent="0.25">
      <c r="A827" s="81">
        <v>796</v>
      </c>
      <c r="B827" s="93">
        <f t="shared" si="171"/>
        <v>1.3770071601712118E-7</v>
      </c>
      <c r="C827" s="178">
        <f t="shared" si="172"/>
        <v>1.3739008691704965E-7</v>
      </c>
      <c r="D827" s="165">
        <f t="shared" si="173"/>
        <v>2.2558277767625785E-3</v>
      </c>
      <c r="E827" s="166">
        <f t="shared" si="183"/>
        <v>24.291368230396529</v>
      </c>
      <c r="F827" s="167">
        <f t="shared" si="184"/>
        <v>1.797894738079781</v>
      </c>
      <c r="G827" s="167">
        <f t="shared" si="174"/>
        <v>62480.479633096969</v>
      </c>
      <c r="H827" s="167">
        <f t="shared" si="175"/>
        <v>271299.90839121875</v>
      </c>
      <c r="I827" s="168">
        <f t="shared" si="176"/>
        <v>333780.3880243157</v>
      </c>
      <c r="J827" s="168">
        <f t="shared" si="178"/>
        <v>332197.92061251053</v>
      </c>
      <c r="K827" s="94"/>
      <c r="L827" s="265">
        <f t="shared" si="177"/>
        <v>127194.31358398093</v>
      </c>
      <c r="M827" s="265">
        <f>$G827*NonHospFrac+theModel!$H827*NonHospFrac</f>
        <v>206586.07444033478</v>
      </c>
      <c r="N827" s="266">
        <f t="shared" si="179"/>
        <v>333780.3880243157</v>
      </c>
      <c r="O827" s="158"/>
      <c r="P827" s="265">
        <f t="shared" si="180"/>
        <v>126591.27978260914</v>
      </c>
      <c r="Q827" s="265">
        <f t="shared" si="181"/>
        <v>206584.51418972958</v>
      </c>
      <c r="R827" s="266">
        <f t="shared" si="182"/>
        <v>333175.79397233872</v>
      </c>
    </row>
    <row r="828" spans="1:18" x14ac:dyDescent="0.25">
      <c r="A828" s="81">
        <v>797</v>
      </c>
      <c r="B828" s="93">
        <f t="shared" si="171"/>
        <v>1.3512840340088971E-7</v>
      </c>
      <c r="C828" s="178">
        <f t="shared" si="172"/>
        <v>1.3482357699506841E-7</v>
      </c>
      <c r="D828" s="165">
        <f t="shared" si="173"/>
        <v>2.2558277767625785E-3</v>
      </c>
      <c r="E828" s="166">
        <f t="shared" si="183"/>
        <v>24.291368365220105</v>
      </c>
      <c r="F828" s="167">
        <f t="shared" si="184"/>
        <v>1.8001505658565435</v>
      </c>
      <c r="G828" s="167">
        <f t="shared" si="174"/>
        <v>62558.874212310395</v>
      </c>
      <c r="H828" s="167">
        <f t="shared" si="175"/>
        <v>271299.90989700559</v>
      </c>
      <c r="I828" s="168">
        <f t="shared" si="176"/>
        <v>333858.78410931601</v>
      </c>
      <c r="J828" s="168">
        <f t="shared" si="178"/>
        <v>332273.81069715245</v>
      </c>
      <c r="K828" s="94"/>
      <c r="L828" s="265">
        <f t="shared" si="177"/>
        <v>127224.18812597633</v>
      </c>
      <c r="M828" s="265">
        <f>$G828*NonHospFrac+theModel!$H828*NonHospFrac</f>
        <v>206634.59598333965</v>
      </c>
      <c r="N828" s="266">
        <f t="shared" si="179"/>
        <v>333858.78410931595</v>
      </c>
      <c r="O828" s="158"/>
      <c r="P828" s="265">
        <f t="shared" si="180"/>
        <v>126620.19935838466</v>
      </c>
      <c r="Q828" s="265">
        <f t="shared" si="181"/>
        <v>206633.03573273419</v>
      </c>
      <c r="R828" s="266">
        <f t="shared" si="182"/>
        <v>333253.23509111884</v>
      </c>
    </row>
    <row r="829" spans="1:18" x14ac:dyDescent="0.25">
      <c r="A829" s="81">
        <v>798</v>
      </c>
      <c r="B829" s="93">
        <f t="shared" si="171"/>
        <v>1.3260414276570119E-7</v>
      </c>
      <c r="C829" s="178">
        <f t="shared" si="172"/>
        <v>1.3230501065713653E-7</v>
      </c>
      <c r="D829" s="165">
        <f t="shared" si="173"/>
        <v>2.2558277767625785E-3</v>
      </c>
      <c r="E829" s="166">
        <f t="shared" si="183"/>
        <v>24.291368497525117</v>
      </c>
      <c r="F829" s="167">
        <f t="shared" si="184"/>
        <v>1.8024063936333061</v>
      </c>
      <c r="G829" s="167">
        <f t="shared" si="174"/>
        <v>62637.268791523813</v>
      </c>
      <c r="H829" s="167">
        <f t="shared" si="175"/>
        <v>271299.91137466382</v>
      </c>
      <c r="I829" s="168">
        <f t="shared" si="176"/>
        <v>333937.18016618764</v>
      </c>
      <c r="J829" s="168">
        <f t="shared" si="178"/>
        <v>332349.69766113674</v>
      </c>
      <c r="K829" s="94"/>
      <c r="L829" s="265">
        <f t="shared" si="177"/>
        <v>127254.06265725273</v>
      </c>
      <c r="M829" s="265">
        <f>$G829*NonHospFrac+theModel!$H829*NonHospFrac</f>
        <v>206683.11750893487</v>
      </c>
      <c r="N829" s="266">
        <f t="shared" si="179"/>
        <v>333937.18016618758</v>
      </c>
      <c r="O829" s="158"/>
      <c r="P829" s="265">
        <f t="shared" si="180"/>
        <v>126649.11774496539</v>
      </c>
      <c r="Q829" s="265">
        <f t="shared" si="181"/>
        <v>206681.55725832915</v>
      </c>
      <c r="R829" s="266">
        <f t="shared" si="182"/>
        <v>333330.67500329454</v>
      </c>
    </row>
    <row r="830" spans="1:18" x14ac:dyDescent="0.25">
      <c r="A830" s="81">
        <v>799</v>
      </c>
      <c r="B830" s="93">
        <f t="shared" si="171"/>
        <v>1.3012703647848072E-7</v>
      </c>
      <c r="C830" s="178">
        <f t="shared" si="172"/>
        <v>1.2983349229508477E-7</v>
      </c>
      <c r="D830" s="165">
        <f t="shared" si="173"/>
        <v>2.2558277767625785E-3</v>
      </c>
      <c r="E830" s="166">
        <f t="shared" si="183"/>
        <v>24.291368627358608</v>
      </c>
      <c r="F830" s="167">
        <f t="shared" si="184"/>
        <v>1.8046622214100687</v>
      </c>
      <c r="G830" s="167">
        <f t="shared" si="174"/>
        <v>62715.663370737231</v>
      </c>
      <c r="H830" s="167">
        <f t="shared" si="175"/>
        <v>271299.91282471851</v>
      </c>
      <c r="I830" s="168">
        <f t="shared" si="176"/>
        <v>334015.57619545574</v>
      </c>
      <c r="J830" s="168">
        <f t="shared" si="178"/>
        <v>332425.58150509995</v>
      </c>
      <c r="K830" s="94"/>
      <c r="L830" s="265">
        <f t="shared" si="177"/>
        <v>127283.93717801021</v>
      </c>
      <c r="M830" s="265">
        <f>$G830*NonHospFrac+theModel!$H830*NonHospFrac</f>
        <v>206731.6390174455</v>
      </c>
      <c r="N830" s="266">
        <f t="shared" si="179"/>
        <v>334015.57619545574</v>
      </c>
      <c r="O830" s="158"/>
      <c r="P830" s="265">
        <f t="shared" si="180"/>
        <v>126678.03494259392</v>
      </c>
      <c r="Q830" s="265">
        <f t="shared" si="181"/>
        <v>206730.07876683952</v>
      </c>
      <c r="R830" s="266">
        <f t="shared" si="182"/>
        <v>333408.11370943347</v>
      </c>
    </row>
    <row r="831" spans="1:18" x14ac:dyDescent="0.25">
      <c r="A831" s="81">
        <v>800</v>
      </c>
      <c r="B831" s="93">
        <f t="shared" si="171"/>
        <v>1.2769620367435215E-7</v>
      </c>
      <c r="C831" s="178">
        <f t="shared" si="172"/>
        <v>1.2740814303111643E-7</v>
      </c>
      <c r="D831" s="165">
        <f t="shared" si="173"/>
        <v>2.2558277767625785E-3</v>
      </c>
      <c r="E831" s="166">
        <f t="shared" si="183"/>
        <v>24.291368754766751</v>
      </c>
      <c r="F831" s="167">
        <f t="shared" si="184"/>
        <v>1.8069180491868313</v>
      </c>
      <c r="G831" s="167">
        <f t="shared" si="174"/>
        <v>62794.057949950657</v>
      </c>
      <c r="H831" s="167">
        <f t="shared" si="175"/>
        <v>271299.91424768564</v>
      </c>
      <c r="I831" s="168">
        <f t="shared" si="176"/>
        <v>334093.97219763626</v>
      </c>
      <c r="J831" s="168">
        <f t="shared" si="178"/>
        <v>332501.46222966985</v>
      </c>
      <c r="K831" s="94"/>
      <c r="L831" s="265">
        <f t="shared" si="177"/>
        <v>127313.81168844536</v>
      </c>
      <c r="M831" s="265">
        <f>$G831*NonHospFrac+theModel!$H831*NonHospFrac</f>
        <v>206780.16050919093</v>
      </c>
      <c r="N831" s="266">
        <f t="shared" si="179"/>
        <v>334093.97219763626</v>
      </c>
      <c r="O831" s="158"/>
      <c r="P831" s="265">
        <f t="shared" si="180"/>
        <v>126706.9509515094</v>
      </c>
      <c r="Q831" s="265">
        <f t="shared" si="181"/>
        <v>206778.60025858469</v>
      </c>
      <c r="R831" s="266">
        <f t="shared" si="182"/>
        <v>333485.55121009407</v>
      </c>
    </row>
    <row r="832" spans="1:18" x14ac:dyDescent="0.25">
      <c r="A832" s="81">
        <v>801</v>
      </c>
      <c r="B832" s="93">
        <f t="shared" si="171"/>
        <v>1.253107799433998E-7</v>
      </c>
      <c r="C832" s="178">
        <f t="shared" si="172"/>
        <v>1.2502810040527569E-7</v>
      </c>
      <c r="D832" s="165">
        <f t="shared" si="173"/>
        <v>2.2558277767625785E-3</v>
      </c>
      <c r="E832" s="166">
        <f t="shared" si="183"/>
        <v>24.291368879794852</v>
      </c>
      <c r="F832" s="167">
        <f t="shared" si="184"/>
        <v>1.8091738769635939</v>
      </c>
      <c r="G832" s="167">
        <f t="shared" si="174"/>
        <v>62872.452529164075</v>
      </c>
      <c r="H832" s="167">
        <f t="shared" si="175"/>
        <v>271299.91564407101</v>
      </c>
      <c r="I832" s="168">
        <f t="shared" si="176"/>
        <v>334172.3681732351</v>
      </c>
      <c r="J832" s="168">
        <f t="shared" si="178"/>
        <v>332577.3398354642</v>
      </c>
      <c r="K832" s="94"/>
      <c r="L832" s="265">
        <f t="shared" si="177"/>
        <v>127343.68618875096</v>
      </c>
      <c r="M832" s="265">
        <f>$G832*NonHospFrac+theModel!$H832*NonHospFrac</f>
        <v>206828.68198448414</v>
      </c>
      <c r="N832" s="266">
        <f t="shared" si="179"/>
        <v>334172.3681732351</v>
      </c>
      <c r="O832" s="158"/>
      <c r="P832" s="265">
        <f t="shared" si="180"/>
        <v>126735.86577194727</v>
      </c>
      <c r="Q832" s="265">
        <f t="shared" si="181"/>
        <v>206827.12173387763</v>
      </c>
      <c r="R832" s="266">
        <f t="shared" si="182"/>
        <v>333562.98750582489</v>
      </c>
    </row>
    <row r="833" spans="1:18" x14ac:dyDescent="0.25">
      <c r="A833" s="81">
        <v>802</v>
      </c>
      <c r="B833" s="93">
        <f t="shared" si="171"/>
        <v>1.2296991702328153E-7</v>
      </c>
      <c r="C833" s="178">
        <f t="shared" si="172"/>
        <v>1.2269251806875422E-7</v>
      </c>
      <c r="D833" s="165">
        <f t="shared" si="173"/>
        <v>2.2558277767625785E-3</v>
      </c>
      <c r="E833" s="166">
        <f t="shared" si="183"/>
        <v>24.291369002487372</v>
      </c>
      <c r="F833" s="167">
        <f t="shared" si="184"/>
        <v>1.8114297047403565</v>
      </c>
      <c r="G833" s="167">
        <f t="shared" si="174"/>
        <v>62950.8471083775</v>
      </c>
      <c r="H833" s="167">
        <f t="shared" si="175"/>
        <v>271299.91701437137</v>
      </c>
      <c r="I833" s="168">
        <f t="shared" si="176"/>
        <v>334250.76412274886</v>
      </c>
      <c r="J833" s="168">
        <f t="shared" si="178"/>
        <v>332653.2143230919</v>
      </c>
      <c r="K833" s="94"/>
      <c r="L833" s="265">
        <f t="shared" si="177"/>
        <v>127373.56067911629</v>
      </c>
      <c r="M833" s="265">
        <f>$G833*NonHospFrac+theModel!$H833*NonHospFrac</f>
        <v>206877.20344363255</v>
      </c>
      <c r="N833" s="266">
        <f t="shared" si="179"/>
        <v>334250.76412274886</v>
      </c>
      <c r="O833" s="158"/>
      <c r="P833" s="265">
        <f t="shared" si="180"/>
        <v>126764.77940413958</v>
      </c>
      <c r="Q833" s="265">
        <f t="shared" si="181"/>
        <v>206875.64319302581</v>
      </c>
      <c r="R833" s="266">
        <f t="shared" si="182"/>
        <v>333640.42259716539</v>
      </c>
    </row>
    <row r="834" spans="1:18" x14ac:dyDescent="0.25">
      <c r="A834" s="81">
        <v>803</v>
      </c>
      <c r="B834" s="93">
        <f t="shared" si="171"/>
        <v>1.20672782497586E-7</v>
      </c>
      <c r="C834" s="178">
        <f t="shared" si="172"/>
        <v>1.2040056548292872E-7</v>
      </c>
      <c r="D834" s="165">
        <f t="shared" si="173"/>
        <v>2.2558277767625785E-3</v>
      </c>
      <c r="E834" s="166">
        <f t="shared" si="183"/>
        <v>24.291369122887936</v>
      </c>
      <c r="F834" s="167">
        <f t="shared" si="184"/>
        <v>1.8136855325171191</v>
      </c>
      <c r="G834" s="167">
        <f t="shared" si="174"/>
        <v>63029.241687590918</v>
      </c>
      <c r="H834" s="167">
        <f t="shared" si="175"/>
        <v>271299.91835907375</v>
      </c>
      <c r="I834" s="168">
        <f t="shared" si="176"/>
        <v>334329.16004666465</v>
      </c>
      <c r="J834" s="168">
        <f t="shared" si="178"/>
        <v>332729.08569315245</v>
      </c>
      <c r="K834" s="94"/>
      <c r="L834" s="265">
        <f t="shared" si="177"/>
        <v>127403.43515972694</v>
      </c>
      <c r="M834" s="265">
        <f>$G834*NonHospFrac+theModel!$H834*NonHospFrac</f>
        <v>206925.72488693771</v>
      </c>
      <c r="N834" s="266">
        <f t="shared" si="179"/>
        <v>334329.16004666465</v>
      </c>
      <c r="O834" s="158"/>
      <c r="P834" s="265">
        <f t="shared" si="180"/>
        <v>126793.69184831477</v>
      </c>
      <c r="Q834" s="265">
        <f t="shared" si="181"/>
        <v>206924.16463633074</v>
      </c>
      <c r="R834" s="266">
        <f t="shared" si="182"/>
        <v>333717.85648464551</v>
      </c>
    </row>
    <row r="835" spans="1:18" x14ac:dyDescent="0.25">
      <c r="A835" s="81">
        <v>804</v>
      </c>
      <c r="B835" s="93">
        <f t="shared" si="171"/>
        <v>1.1841855949982269E-7</v>
      </c>
      <c r="C835" s="178">
        <f t="shared" si="172"/>
        <v>1.1815142762401878E-7</v>
      </c>
      <c r="D835" s="165">
        <f t="shared" si="173"/>
        <v>2.2558277767625785E-3</v>
      </c>
      <c r="E835" s="166">
        <f t="shared" si="183"/>
        <v>24.291369241039362</v>
      </c>
      <c r="F835" s="167">
        <f t="shared" si="184"/>
        <v>1.8159413602938816</v>
      </c>
      <c r="G835" s="167">
        <f t="shared" si="174"/>
        <v>63107.636266804351</v>
      </c>
      <c r="H835" s="167">
        <f t="shared" si="175"/>
        <v>271299.9196786565</v>
      </c>
      <c r="I835" s="168">
        <f t="shared" si="176"/>
        <v>334407.55594546086</v>
      </c>
      <c r="J835" s="168">
        <f t="shared" si="178"/>
        <v>332804.95394623693</v>
      </c>
      <c r="K835" s="94"/>
      <c r="L835" s="265">
        <f t="shared" si="177"/>
        <v>127433.30963076524</v>
      </c>
      <c r="M835" s="265">
        <f>$G835*NonHospFrac+theModel!$H835*NonHospFrac</f>
        <v>206974.2463146956</v>
      </c>
      <c r="N835" s="266">
        <f t="shared" si="179"/>
        <v>334407.55594546086</v>
      </c>
      <c r="O835" s="158"/>
      <c r="P835" s="265">
        <f t="shared" si="180"/>
        <v>126822.60310469811</v>
      </c>
      <c r="Q835" s="265">
        <f t="shared" si="181"/>
        <v>206972.6860640884</v>
      </c>
      <c r="R835" s="266">
        <f t="shared" si="182"/>
        <v>333795.28916878649</v>
      </c>
    </row>
    <row r="836" spans="1:18" x14ac:dyDescent="0.25">
      <c r="A836" s="81">
        <v>805</v>
      </c>
      <c r="B836" s="93">
        <f t="shared" si="171"/>
        <v>1.162064464229417E-7</v>
      </c>
      <c r="C836" s="178">
        <f t="shared" si="172"/>
        <v>1.1594430469326195E-7</v>
      </c>
      <c r="D836" s="165">
        <f t="shared" si="173"/>
        <v>2.2558277767625785E-3</v>
      </c>
      <c r="E836" s="166">
        <f t="shared" si="183"/>
        <v>24.291369356983665</v>
      </c>
      <c r="F836" s="167">
        <f t="shared" si="184"/>
        <v>1.8181971880706442</v>
      </c>
      <c r="G836" s="167">
        <f t="shared" si="174"/>
        <v>63186.030846017769</v>
      </c>
      <c r="H836" s="167">
        <f t="shared" si="175"/>
        <v>271299.92097358895</v>
      </c>
      <c r="I836" s="168">
        <f t="shared" si="176"/>
        <v>334485.95181960671</v>
      </c>
      <c r="J836" s="168">
        <f t="shared" si="178"/>
        <v>332880.81908292742</v>
      </c>
      <c r="K836" s="94"/>
      <c r="L836" s="265">
        <f t="shared" si="177"/>
        <v>127463.18409240998</v>
      </c>
      <c r="M836" s="265">
        <f>$G836*NonHospFrac+theModel!$H836*NonHospFrac</f>
        <v>207022.76772719674</v>
      </c>
      <c r="N836" s="266">
        <f t="shared" si="179"/>
        <v>334485.95181960671</v>
      </c>
      <c r="O836" s="158"/>
      <c r="P836" s="265">
        <f t="shared" si="180"/>
        <v>126851.51317351138</v>
      </c>
      <c r="Q836" s="265">
        <f t="shared" si="181"/>
        <v>207021.2074765893</v>
      </c>
      <c r="R836" s="266">
        <f t="shared" si="182"/>
        <v>333872.72065010067</v>
      </c>
    </row>
    <row r="837" spans="1:18" x14ac:dyDescent="0.25">
      <c r="A837" s="81">
        <v>806</v>
      </c>
      <c r="B837" s="93">
        <f t="shared" si="171"/>
        <v>1.1403565663428151E-7</v>
      </c>
      <c r="C837" s="178">
        <f t="shared" si="172"/>
        <v>1.1377841183250454E-7</v>
      </c>
      <c r="D837" s="165">
        <f t="shared" si="173"/>
        <v>2.2558277767625785E-3</v>
      </c>
      <c r="E837" s="166">
        <f t="shared" si="183"/>
        <v>24.291369470762078</v>
      </c>
      <c r="F837" s="167">
        <f t="shared" si="184"/>
        <v>1.8204530158474068</v>
      </c>
      <c r="G837" s="167">
        <f t="shared" si="174"/>
        <v>63264.425425231195</v>
      </c>
      <c r="H837" s="167">
        <f t="shared" si="175"/>
        <v>271299.92224433139</v>
      </c>
      <c r="I837" s="168">
        <f t="shared" si="176"/>
        <v>334564.34766956256</v>
      </c>
      <c r="J837" s="168">
        <f t="shared" si="178"/>
        <v>332956.68110379745</v>
      </c>
      <c r="K837" s="94"/>
      <c r="L837" s="265">
        <f t="shared" si="177"/>
        <v>127493.05854483659</v>
      </c>
      <c r="M837" s="265">
        <f>$G837*NonHospFrac+theModel!$H837*NonHospFrac</f>
        <v>207071.28912472597</v>
      </c>
      <c r="N837" s="266">
        <f t="shared" si="179"/>
        <v>334564.34766956256</v>
      </c>
      <c r="O837" s="158"/>
      <c r="P837" s="265">
        <f t="shared" si="180"/>
        <v>126880.42205497315</v>
      </c>
      <c r="Q837" s="265">
        <f t="shared" si="181"/>
        <v>207069.7288741183</v>
      </c>
      <c r="R837" s="266">
        <f t="shared" si="182"/>
        <v>333950.15092909144</v>
      </c>
    </row>
    <row r="838" spans="1:18" x14ac:dyDescent="0.25">
      <c r="A838" s="81">
        <v>807</v>
      </c>
      <c r="B838" s="93">
        <f t="shared" si="171"/>
        <v>1.1190541819584031E-7</v>
      </c>
      <c r="C838" s="178">
        <f t="shared" si="172"/>
        <v>1.116529788451039E-7</v>
      </c>
      <c r="D838" s="165">
        <f t="shared" si="173"/>
        <v>2.2558277767625785E-3</v>
      </c>
      <c r="E838" s="166">
        <f t="shared" si="183"/>
        <v>24.291369582415058</v>
      </c>
      <c r="F838" s="167">
        <f t="shared" si="184"/>
        <v>1.8227088436241694</v>
      </c>
      <c r="G838" s="167">
        <f t="shared" si="174"/>
        <v>63342.820004444613</v>
      </c>
      <c r="H838" s="167">
        <f t="shared" si="175"/>
        <v>271299.92349133576</v>
      </c>
      <c r="I838" s="168">
        <f t="shared" si="176"/>
        <v>334642.74349578039</v>
      </c>
      <c r="J838" s="168">
        <f t="shared" si="178"/>
        <v>333032.54000941233</v>
      </c>
      <c r="K838" s="94"/>
      <c r="L838" s="265">
        <f t="shared" si="177"/>
        <v>127522.9329882173</v>
      </c>
      <c r="M838" s="265">
        <f>$G838*NonHospFrac+theModel!$H838*NonHospFrac</f>
        <v>207119.81050756309</v>
      </c>
      <c r="N838" s="266">
        <f t="shared" si="179"/>
        <v>334642.74349578039</v>
      </c>
      <c r="O838" s="158"/>
      <c r="P838" s="265">
        <f t="shared" si="180"/>
        <v>126909.32974929883</v>
      </c>
      <c r="Q838" s="265">
        <f t="shared" si="181"/>
        <v>207118.25025695519</v>
      </c>
      <c r="R838" s="266">
        <f t="shared" si="182"/>
        <v>334027.58000625402</v>
      </c>
    </row>
    <row r="839" spans="1:18" x14ac:dyDescent="0.25">
      <c r="A839" s="81">
        <v>808</v>
      </c>
      <c r="B839" s="93">
        <f t="shared" si="171"/>
        <v>1.0981497358977137E-7</v>
      </c>
      <c r="C839" s="178">
        <f t="shared" si="172"/>
        <v>1.0956724992204312E-7</v>
      </c>
      <c r="D839" s="165">
        <f t="shared" si="173"/>
        <v>2.2558277767625785E-3</v>
      </c>
      <c r="E839" s="166">
        <f t="shared" si="183"/>
        <v>24.291369691982307</v>
      </c>
      <c r="F839" s="167">
        <f t="shared" si="184"/>
        <v>1.824964671400932</v>
      </c>
      <c r="G839" s="167">
        <f t="shared" si="174"/>
        <v>63421.214583658031</v>
      </c>
      <c r="H839" s="167">
        <f t="shared" si="175"/>
        <v>271299.92471504561</v>
      </c>
      <c r="I839" s="168">
        <f t="shared" si="176"/>
        <v>334721.13929870364</v>
      </c>
      <c r="J839" s="168">
        <f t="shared" si="178"/>
        <v>333108.39580032905</v>
      </c>
      <c r="K839" s="94"/>
      <c r="L839" s="265">
        <f t="shared" si="177"/>
        <v>127552.80742272112</v>
      </c>
      <c r="M839" s="265">
        <f>$G839*NonHospFrac+theModel!$H839*NonHospFrac</f>
        <v>207168.33187598252</v>
      </c>
      <c r="N839" s="266">
        <f t="shared" si="179"/>
        <v>334721.13929870364</v>
      </c>
      <c r="O839" s="158"/>
      <c r="P839" s="265">
        <f t="shared" si="180"/>
        <v>126938.23625670069</v>
      </c>
      <c r="Q839" s="265">
        <f t="shared" si="181"/>
        <v>207166.77162537441</v>
      </c>
      <c r="R839" s="266">
        <f t="shared" si="182"/>
        <v>334105.00788207509</v>
      </c>
    </row>
    <row r="840" spans="1:18" x14ac:dyDescent="0.25">
      <c r="A840" s="81">
        <v>809</v>
      </c>
      <c r="B840" s="93">
        <f t="shared" si="171"/>
        <v>1.0776357944901054E-7</v>
      </c>
      <c r="C840" s="178">
        <f t="shared" si="172"/>
        <v>1.075204833731661E-7</v>
      </c>
      <c r="D840" s="165">
        <f t="shared" si="173"/>
        <v>2.2558277767625785E-3</v>
      </c>
      <c r="E840" s="166">
        <f t="shared" si="183"/>
        <v>24.291369799502792</v>
      </c>
      <c r="F840" s="167">
        <f t="shared" si="184"/>
        <v>1.8272204991776946</v>
      </c>
      <c r="G840" s="167">
        <f t="shared" si="174"/>
        <v>63499.609162871442</v>
      </c>
      <c r="H840" s="167">
        <f t="shared" si="175"/>
        <v>271299.9259158959</v>
      </c>
      <c r="I840" s="168">
        <f t="shared" si="176"/>
        <v>334799.53507876734</v>
      </c>
      <c r="J840" s="168">
        <f t="shared" si="178"/>
        <v>333184.24847709638</v>
      </c>
      <c r="K840" s="94"/>
      <c r="L840" s="265">
        <f t="shared" si="177"/>
        <v>127582.68184851378</v>
      </c>
      <c r="M840" s="265">
        <f>$G840*NonHospFrac+theModel!$H840*NonHospFrac</f>
        <v>207216.85323025353</v>
      </c>
      <c r="N840" s="266">
        <f t="shared" si="179"/>
        <v>334799.53507876734</v>
      </c>
      <c r="O840" s="158"/>
      <c r="P840" s="265">
        <f t="shared" si="180"/>
        <v>126967.14157738784</v>
      </c>
      <c r="Q840" s="265">
        <f t="shared" si="181"/>
        <v>207215.29297964522</v>
      </c>
      <c r="R840" s="266">
        <f t="shared" si="182"/>
        <v>334182.43455703306</v>
      </c>
    </row>
    <row r="841" spans="1:18" x14ac:dyDescent="0.25">
      <c r="A841" s="81">
        <v>810</v>
      </c>
      <c r="B841" s="93">
        <f t="shared" si="171"/>
        <v>1.0575050629293152E-7</v>
      </c>
      <c r="C841" s="178">
        <f t="shared" si="172"/>
        <v>1.0551195136342922E-7</v>
      </c>
      <c r="D841" s="165">
        <f t="shared" si="173"/>
        <v>2.2558277767625785E-3</v>
      </c>
      <c r="E841" s="166">
        <f t="shared" si="183"/>
        <v>24.291369905014744</v>
      </c>
      <c r="F841" s="167">
        <f t="shared" si="184"/>
        <v>1.8294763269544572</v>
      </c>
      <c r="G841" s="167">
        <f t="shared" si="174"/>
        <v>63578.003742084868</v>
      </c>
      <c r="H841" s="167">
        <f t="shared" si="175"/>
        <v>271299.92709431378</v>
      </c>
      <c r="I841" s="168">
        <f t="shared" si="176"/>
        <v>334877.93083639862</v>
      </c>
      <c r="J841" s="168">
        <f t="shared" si="178"/>
        <v>333260.09804025543</v>
      </c>
      <c r="K841" s="94"/>
      <c r="L841" s="265">
        <f t="shared" si="177"/>
        <v>127612.5562657581</v>
      </c>
      <c r="M841" s="265">
        <f>$G841*NonHospFrac+theModel!$H841*NonHospFrac</f>
        <v>207265.37457064053</v>
      </c>
      <c r="N841" s="266">
        <f t="shared" si="179"/>
        <v>334877.93083639862</v>
      </c>
      <c r="O841" s="158"/>
      <c r="P841" s="265">
        <f t="shared" si="180"/>
        <v>126996.04571156652</v>
      </c>
      <c r="Q841" s="265">
        <f t="shared" si="181"/>
        <v>207263.81432003202</v>
      </c>
      <c r="R841" s="266">
        <f t="shared" si="182"/>
        <v>334259.86003159854</v>
      </c>
    </row>
    <row r="842" spans="1:18" x14ac:dyDescent="0.25">
      <c r="A842" s="81">
        <v>811</v>
      </c>
      <c r="B842" s="93">
        <f t="shared" si="171"/>
        <v>1.0377503826794063E-7</v>
      </c>
      <c r="C842" s="178">
        <f t="shared" si="172"/>
        <v>1.035409396540812E-7</v>
      </c>
      <c r="D842" s="165">
        <f t="shared" si="173"/>
        <v>2.2558277767625785E-3</v>
      </c>
      <c r="E842" s="166">
        <f t="shared" si="183"/>
        <v>24.291370008555685</v>
      </c>
      <c r="F842" s="167">
        <f t="shared" si="184"/>
        <v>1.8317321547312198</v>
      </c>
      <c r="G842" s="167">
        <f t="shared" si="174"/>
        <v>63656.398321298286</v>
      </c>
      <c r="H842" s="167">
        <f t="shared" si="175"/>
        <v>271299.92825071822</v>
      </c>
      <c r="I842" s="168">
        <f t="shared" si="176"/>
        <v>334956.32657201652</v>
      </c>
      <c r="J842" s="168">
        <f t="shared" si="178"/>
        <v>333335.94449033943</v>
      </c>
      <c r="K842" s="94"/>
      <c r="L842" s="265">
        <f t="shared" si="177"/>
        <v>127642.43067461373</v>
      </c>
      <c r="M842" s="265">
        <f>$G842*NonHospFrac+theModel!$H842*NonHospFrac</f>
        <v>207313.89589740278</v>
      </c>
      <c r="N842" s="266">
        <f t="shared" si="179"/>
        <v>334956.32657201652</v>
      </c>
      <c r="O842" s="158"/>
      <c r="P842" s="265">
        <f t="shared" si="180"/>
        <v>127024.94865943986</v>
      </c>
      <c r="Q842" s="265">
        <f t="shared" si="181"/>
        <v>207312.33564679406</v>
      </c>
      <c r="R842" s="266">
        <f t="shared" si="182"/>
        <v>334337.28430623392</v>
      </c>
    </row>
    <row r="843" spans="1:18" x14ac:dyDescent="0.25">
      <c r="A843" s="81">
        <v>812</v>
      </c>
      <c r="B843" s="93">
        <f t="shared" si="171"/>
        <v>1.0183647289291863E-7</v>
      </c>
      <c r="C843" s="178">
        <f t="shared" si="172"/>
        <v>1.0160674734867926E-7</v>
      </c>
      <c r="D843" s="165">
        <f t="shared" si="173"/>
        <v>2.2558277767625785E-3</v>
      </c>
      <c r="E843" s="166">
        <f t="shared" si="183"/>
        <v>24.291370110162433</v>
      </c>
      <c r="F843" s="167">
        <f t="shared" si="184"/>
        <v>1.8339879825079823</v>
      </c>
      <c r="G843" s="167">
        <f t="shared" si="174"/>
        <v>63734.792900511711</v>
      </c>
      <c r="H843" s="167">
        <f t="shared" si="175"/>
        <v>271299.92938552063</v>
      </c>
      <c r="I843" s="168">
        <f t="shared" si="176"/>
        <v>335034.72228603234</v>
      </c>
      <c r="J843" s="168">
        <f t="shared" si="178"/>
        <v>333411.78782787401</v>
      </c>
      <c r="K843" s="94"/>
      <c r="L843" s="265">
        <f t="shared" si="177"/>
        <v>127672.30507523741</v>
      </c>
      <c r="M843" s="265">
        <f>$G843*NonHospFrac+theModel!$H843*NonHospFrac</f>
        <v>207362.4172107949</v>
      </c>
      <c r="N843" s="266">
        <f t="shared" si="179"/>
        <v>335034.72228603228</v>
      </c>
      <c r="O843" s="158"/>
      <c r="P843" s="265">
        <f t="shared" si="180"/>
        <v>127053.85042120822</v>
      </c>
      <c r="Q843" s="265">
        <f t="shared" si="181"/>
        <v>207360.85696018598</v>
      </c>
      <c r="R843" s="266">
        <f t="shared" si="182"/>
        <v>334414.70738139423</v>
      </c>
    </row>
    <row r="844" spans="1:18" x14ac:dyDescent="0.25">
      <c r="A844" s="81">
        <v>813</v>
      </c>
      <c r="B844" s="93">
        <f t="shared" si="171"/>
        <v>9.9934120809416213E-8</v>
      </c>
      <c r="C844" s="178">
        <f t="shared" si="172"/>
        <v>9.970868664384799E-8</v>
      </c>
      <c r="D844" s="165">
        <f t="shared" si="173"/>
        <v>2.2558277767625785E-3</v>
      </c>
      <c r="E844" s="166">
        <f t="shared" si="183"/>
        <v>24.291370209871118</v>
      </c>
      <c r="F844" s="167">
        <f t="shared" si="184"/>
        <v>1.8362438102847449</v>
      </c>
      <c r="G844" s="167">
        <f t="shared" si="174"/>
        <v>63813.187479725137</v>
      </c>
      <c r="H844" s="167">
        <f t="shared" si="175"/>
        <v>271299.93049912434</v>
      </c>
      <c r="I844" s="168">
        <f t="shared" si="176"/>
        <v>335113.11797884945</v>
      </c>
      <c r="J844" s="168">
        <f t="shared" si="178"/>
        <v>333487.62805337715</v>
      </c>
      <c r="K844" s="94"/>
      <c r="L844" s="265">
        <f t="shared" si="177"/>
        <v>127702.17946778289</v>
      </c>
      <c r="M844" s="265">
        <f>$G844*NonHospFrac+theModel!$H844*NonHospFrac</f>
        <v>207410.9385110666</v>
      </c>
      <c r="N844" s="266">
        <f t="shared" si="179"/>
        <v>335113.11797884951</v>
      </c>
      <c r="O844" s="158"/>
      <c r="P844" s="265">
        <f t="shared" si="180"/>
        <v>127082.750997069</v>
      </c>
      <c r="Q844" s="265">
        <f t="shared" si="181"/>
        <v>207409.37826045748</v>
      </c>
      <c r="R844" s="266">
        <f t="shared" si="182"/>
        <v>334492.12925752648</v>
      </c>
    </row>
    <row r="845" spans="1:18" x14ac:dyDescent="0.25">
      <c r="A845" s="81">
        <v>814</v>
      </c>
      <c r="B845" s="93">
        <f t="shared" si="171"/>
        <v>9.8067305536515958E-8</v>
      </c>
      <c r="C845" s="178">
        <f t="shared" si="172"/>
        <v>9.7846082584694424E-8</v>
      </c>
      <c r="D845" s="165">
        <f t="shared" si="173"/>
        <v>2.2558277767625785E-3</v>
      </c>
      <c r="E845" s="166">
        <f t="shared" si="183"/>
        <v>24.291370307717202</v>
      </c>
      <c r="F845" s="167">
        <f t="shared" si="184"/>
        <v>1.8384996380615075</v>
      </c>
      <c r="G845" s="167">
        <f t="shared" si="174"/>
        <v>63891.582058938562</v>
      </c>
      <c r="H845" s="167">
        <f t="shared" si="175"/>
        <v>271299.93159192539</v>
      </c>
      <c r="I845" s="168">
        <f t="shared" si="176"/>
        <v>335191.51365086396</v>
      </c>
      <c r="J845" s="168">
        <f t="shared" si="178"/>
        <v>333563.46516735974</v>
      </c>
      <c r="K845" s="94"/>
      <c r="L845" s="265">
        <f t="shared" si="177"/>
        <v>127732.05385240103</v>
      </c>
      <c r="M845" s="265">
        <f>$G845*NonHospFrac+theModel!$H845*NonHospFrac</f>
        <v>207459.45979846289</v>
      </c>
      <c r="N845" s="266">
        <f t="shared" si="179"/>
        <v>335191.5136508639</v>
      </c>
      <c r="O845" s="158"/>
      <c r="P845" s="265">
        <f t="shared" si="180"/>
        <v>127111.6503872168</v>
      </c>
      <c r="Q845" s="265">
        <f t="shared" si="181"/>
        <v>207457.89954785357</v>
      </c>
      <c r="R845" s="266">
        <f t="shared" si="182"/>
        <v>334569.54993507033</v>
      </c>
    </row>
    <row r="846" spans="1:18" x14ac:dyDescent="0.25">
      <c r="A846" s="81">
        <v>815</v>
      </c>
      <c r="B846" s="93">
        <f t="shared" si="171"/>
        <v>9.6235363230275391E-8</v>
      </c>
      <c r="C846" s="178">
        <f t="shared" si="172"/>
        <v>9.6018272824793701E-8</v>
      </c>
      <c r="D846" s="165">
        <f t="shared" si="173"/>
        <v>2.2558277767625785E-3</v>
      </c>
      <c r="E846" s="166">
        <f t="shared" si="183"/>
        <v>24.291370403735474</v>
      </c>
      <c r="F846" s="167">
        <f t="shared" si="184"/>
        <v>1.8407554658382701</v>
      </c>
      <c r="G846" s="167">
        <f t="shared" si="174"/>
        <v>63969.97663815198</v>
      </c>
      <c r="H846" s="167">
        <f t="shared" si="175"/>
        <v>271299.93266431242</v>
      </c>
      <c r="I846" s="168">
        <f t="shared" si="176"/>
        <v>335269.9093024644</v>
      </c>
      <c r="J846" s="168">
        <f t="shared" si="178"/>
        <v>333639.29917032522</v>
      </c>
      <c r="K846" s="94"/>
      <c r="L846" s="265">
        <f t="shared" si="177"/>
        <v>127761.92822923999</v>
      </c>
      <c r="M846" s="265">
        <f>$G846*NonHospFrac+theModel!$H846*NonHospFrac</f>
        <v>207507.98107322439</v>
      </c>
      <c r="N846" s="266">
        <f t="shared" si="179"/>
        <v>335269.9093024644</v>
      </c>
      <c r="O846" s="158"/>
      <c r="P846" s="265">
        <f t="shared" si="180"/>
        <v>127140.54859184356</v>
      </c>
      <c r="Q846" s="265">
        <f t="shared" si="181"/>
        <v>207506.42082261486</v>
      </c>
      <c r="R846" s="266">
        <f t="shared" si="182"/>
        <v>334646.96941445844</v>
      </c>
    </row>
    <row r="847" spans="1:18" x14ac:dyDescent="0.25">
      <c r="A847" s="81">
        <v>816</v>
      </c>
      <c r="B847" s="93">
        <f t="shared" si="171"/>
        <v>9.4437642447661029E-8</v>
      </c>
      <c r="C847" s="178">
        <f t="shared" si="172"/>
        <v>9.4224607390655621E-8</v>
      </c>
      <c r="D847" s="165">
        <f t="shared" si="173"/>
        <v>2.2558277767625785E-3</v>
      </c>
      <c r="E847" s="166">
        <f t="shared" si="183"/>
        <v>24.291370497960081</v>
      </c>
      <c r="F847" s="167">
        <f t="shared" si="184"/>
        <v>1.8430112936150327</v>
      </c>
      <c r="G847" s="167">
        <f t="shared" si="174"/>
        <v>64048.371217365406</v>
      </c>
      <c r="H847" s="167">
        <f t="shared" si="175"/>
        <v>271299.93371666683</v>
      </c>
      <c r="I847" s="168">
        <f t="shared" si="176"/>
        <v>335348.30493403226</v>
      </c>
      <c r="J847" s="168">
        <f t="shared" si="178"/>
        <v>333715.13006277027</v>
      </c>
      <c r="K847" s="94"/>
      <c r="L847" s="265">
        <f t="shared" si="177"/>
        <v>127791.80259844507</v>
      </c>
      <c r="M847" s="265">
        <f>$G847*NonHospFrac+theModel!$H847*NonHospFrac</f>
        <v>207556.50233558714</v>
      </c>
      <c r="N847" s="266">
        <f t="shared" si="179"/>
        <v>335348.3049340322</v>
      </c>
      <c r="O847" s="158"/>
      <c r="P847" s="265">
        <f t="shared" si="180"/>
        <v>127169.44561113848</v>
      </c>
      <c r="Q847" s="265">
        <f t="shared" si="181"/>
        <v>207554.94208497743</v>
      </c>
      <c r="R847" s="266">
        <f t="shared" si="182"/>
        <v>334724.38769611588</v>
      </c>
    </row>
    <row r="848" spans="1:18" x14ac:dyDescent="0.25">
      <c r="A848" s="81">
        <v>817</v>
      </c>
      <c r="B848" s="93">
        <f t="shared" si="171"/>
        <v>9.2673503914895E-8</v>
      </c>
      <c r="C848" s="178">
        <f t="shared" si="172"/>
        <v>9.2464448450593864E-8</v>
      </c>
      <c r="D848" s="165">
        <f t="shared" si="173"/>
        <v>2.2558277767625785E-3</v>
      </c>
      <c r="E848" s="166">
        <f t="shared" si="183"/>
        <v>24.291370590424528</v>
      </c>
      <c r="F848" s="167">
        <f t="shared" si="184"/>
        <v>1.8452671213917953</v>
      </c>
      <c r="G848" s="167">
        <f t="shared" si="174"/>
        <v>64126.765796578824</v>
      </c>
      <c r="H848" s="167">
        <f t="shared" si="175"/>
        <v>271299.9347493627</v>
      </c>
      <c r="I848" s="168">
        <f t="shared" si="176"/>
        <v>335426.70054594154</v>
      </c>
      <c r="J848" s="168">
        <f t="shared" si="178"/>
        <v>333790.9578451842</v>
      </c>
      <c r="K848" s="94"/>
      <c r="L848" s="265">
        <f t="shared" si="177"/>
        <v>127821.67696015883</v>
      </c>
      <c r="M848" s="265">
        <f>$G848*NonHospFrac+theModel!$H848*NonHospFrac</f>
        <v>207605.02358578268</v>
      </c>
      <c r="N848" s="266">
        <f t="shared" si="179"/>
        <v>335426.70054594148</v>
      </c>
      <c r="O848" s="158"/>
      <c r="P848" s="265">
        <f t="shared" si="180"/>
        <v>127198.34144528807</v>
      </c>
      <c r="Q848" s="265">
        <f t="shared" si="181"/>
        <v>207603.4633351728</v>
      </c>
      <c r="R848" s="266">
        <f t="shared" si="182"/>
        <v>334801.80478046089</v>
      </c>
    </row>
    <row r="849" spans="1:18" x14ac:dyDescent="0.25">
      <c r="A849" s="81">
        <v>818</v>
      </c>
      <c r="B849" s="93">
        <f t="shared" si="171"/>
        <v>9.0942320300127163E-8</v>
      </c>
      <c r="C849" s="178">
        <f t="shared" si="172"/>
        <v>9.0737170087910898E-8</v>
      </c>
      <c r="D849" s="165">
        <f t="shared" si="173"/>
        <v>2.2558277767625785E-3</v>
      </c>
      <c r="E849" s="166">
        <f t="shared" si="183"/>
        <v>24.291370681161698</v>
      </c>
      <c r="F849" s="167">
        <f t="shared" si="184"/>
        <v>1.8475229491685579</v>
      </c>
      <c r="G849" s="167">
        <f t="shared" si="174"/>
        <v>64205.160375792242</v>
      </c>
      <c r="H849" s="167">
        <f t="shared" si="175"/>
        <v>271299.93576276733</v>
      </c>
      <c r="I849" s="168">
        <f t="shared" si="176"/>
        <v>335505.09613855957</v>
      </c>
      <c r="J849" s="168">
        <f t="shared" si="178"/>
        <v>333866.78251804982</v>
      </c>
      <c r="K849" s="94"/>
      <c r="L849" s="265">
        <f t="shared" si="177"/>
        <v>127851.55131452125</v>
      </c>
      <c r="M849" s="265">
        <f>$G849*NonHospFrac+theModel!$H849*NonHospFrac</f>
        <v>207653.54482403831</v>
      </c>
      <c r="N849" s="266">
        <f t="shared" si="179"/>
        <v>335505.09613855957</v>
      </c>
      <c r="O849" s="158"/>
      <c r="P849" s="265">
        <f t="shared" si="180"/>
        <v>127227.23609447631</v>
      </c>
      <c r="Q849" s="265">
        <f t="shared" si="181"/>
        <v>207651.98457342826</v>
      </c>
      <c r="R849" s="266">
        <f t="shared" si="182"/>
        <v>334879.22066790459</v>
      </c>
    </row>
    <row r="850" spans="1:18" x14ac:dyDescent="0.25">
      <c r="A850" s="81">
        <v>819</v>
      </c>
      <c r="B850" s="93">
        <f t="shared" si="171"/>
        <v>8.9243475990353969E-8</v>
      </c>
      <c r="C850" s="178">
        <f t="shared" si="172"/>
        <v>8.9042158078320082E-8</v>
      </c>
      <c r="D850" s="165">
        <f t="shared" si="173"/>
        <v>2.2558277767625785E-3</v>
      </c>
      <c r="E850" s="166">
        <f t="shared" si="183"/>
        <v>24.291370770203855</v>
      </c>
      <c r="F850" s="167">
        <f t="shared" si="184"/>
        <v>1.8497787769453204</v>
      </c>
      <c r="G850" s="167">
        <f t="shared" si="174"/>
        <v>64283.554955005668</v>
      </c>
      <c r="H850" s="167">
        <f t="shared" si="175"/>
        <v>271299.93675724108</v>
      </c>
      <c r="I850" s="168">
        <f t="shared" si="176"/>
        <v>335583.49171224673</v>
      </c>
      <c r="J850" s="168">
        <f t="shared" si="178"/>
        <v>333942.60408184322</v>
      </c>
      <c r="K850" s="94"/>
      <c r="L850" s="265">
        <f t="shared" si="177"/>
        <v>127881.42566166964</v>
      </c>
      <c r="M850" s="265">
        <f>$G850*NonHospFrac+theModel!$H850*NonHospFrac</f>
        <v>207702.06605057712</v>
      </c>
      <c r="N850" s="266">
        <f t="shared" si="179"/>
        <v>335583.49171224679</v>
      </c>
      <c r="O850" s="158"/>
      <c r="P850" s="265">
        <f t="shared" si="180"/>
        <v>127256.1295588846</v>
      </c>
      <c r="Q850" s="265">
        <f t="shared" si="181"/>
        <v>207700.50579996689</v>
      </c>
      <c r="R850" s="266">
        <f t="shared" si="182"/>
        <v>334956.63535885152</v>
      </c>
    </row>
    <row r="851" spans="1:18" x14ac:dyDescent="0.25">
      <c r="A851" s="81">
        <v>820</v>
      </c>
      <c r="B851" s="93">
        <f t="shared" si="171"/>
        <v>8.7576366872505988E-8</v>
      </c>
      <c r="C851" s="178">
        <f t="shared" si="172"/>
        <v>8.7378809671527032E-8</v>
      </c>
      <c r="D851" s="165">
        <f t="shared" si="173"/>
        <v>2.2558277767625785E-3</v>
      </c>
      <c r="E851" s="166">
        <f t="shared" si="183"/>
        <v>24.291370857582663</v>
      </c>
      <c r="F851" s="167">
        <f t="shared" si="184"/>
        <v>1.852034604722083</v>
      </c>
      <c r="G851" s="167">
        <f t="shared" si="174"/>
        <v>64361.949534219086</v>
      </c>
      <c r="H851" s="167">
        <f t="shared" si="175"/>
        <v>271299.93773313769</v>
      </c>
      <c r="I851" s="168">
        <f t="shared" si="176"/>
        <v>335661.8872673568</v>
      </c>
      <c r="J851" s="168">
        <f t="shared" si="178"/>
        <v>334018.42253703397</v>
      </c>
      <c r="K851" s="94"/>
      <c r="L851" s="265">
        <f t="shared" si="177"/>
        <v>127911.30000173878</v>
      </c>
      <c r="M851" s="265">
        <f>$G851*NonHospFrac+theModel!$H851*NonHospFrac</f>
        <v>207750.58726561797</v>
      </c>
      <c r="N851" s="266">
        <f t="shared" si="179"/>
        <v>335661.88726735674</v>
      </c>
      <c r="O851" s="158"/>
      <c r="P851" s="265">
        <f t="shared" si="180"/>
        <v>127285.02183869187</v>
      </c>
      <c r="Q851" s="265">
        <f t="shared" si="181"/>
        <v>207749.02701500757</v>
      </c>
      <c r="R851" s="266">
        <f t="shared" si="182"/>
        <v>335034.04885369947</v>
      </c>
    </row>
    <row r="852" spans="1:18" x14ac:dyDescent="0.25">
      <c r="A852" s="81">
        <v>821</v>
      </c>
      <c r="B852" s="93">
        <f t="shared" si="171"/>
        <v>8.594040011862336E-8</v>
      </c>
      <c r="C852" s="178">
        <f t="shared" si="172"/>
        <v>8.5746533376889672E-8</v>
      </c>
      <c r="D852" s="165">
        <f t="shared" si="173"/>
        <v>2.2558277767625785E-3</v>
      </c>
      <c r="E852" s="166">
        <f t="shared" si="183"/>
        <v>24.291370943329195</v>
      </c>
      <c r="F852" s="167">
        <f t="shared" si="184"/>
        <v>1.8542904324988456</v>
      </c>
      <c r="G852" s="167">
        <f t="shared" si="174"/>
        <v>64440.344113432497</v>
      </c>
      <c r="H852" s="167">
        <f t="shared" si="175"/>
        <v>271299.938690804</v>
      </c>
      <c r="I852" s="168">
        <f t="shared" si="176"/>
        <v>335740.28280423651</v>
      </c>
      <c r="J852" s="168">
        <f t="shared" si="178"/>
        <v>334094.23788408493</v>
      </c>
      <c r="K852" s="94"/>
      <c r="L852" s="265">
        <f t="shared" si="177"/>
        <v>127941.1743348609</v>
      </c>
      <c r="M852" s="265">
        <f>$G852*NonHospFrac+theModel!$H852*NonHospFrac</f>
        <v>207799.10846937558</v>
      </c>
      <c r="N852" s="266">
        <f t="shared" si="179"/>
        <v>335740.28280423651</v>
      </c>
      <c r="O852" s="158"/>
      <c r="P852" s="265">
        <f t="shared" si="180"/>
        <v>127313.91293407456</v>
      </c>
      <c r="Q852" s="265">
        <f t="shared" si="181"/>
        <v>207797.54821876501</v>
      </c>
      <c r="R852" s="266">
        <f t="shared" si="182"/>
        <v>335111.46115283959</v>
      </c>
    </row>
    <row r="853" spans="1:18" x14ac:dyDescent="0.25">
      <c r="A853" s="81">
        <v>822</v>
      </c>
      <c r="B853" s="93">
        <f t="shared" si="171"/>
        <v>8.4334993975044343E-8</v>
      </c>
      <c r="C853" s="178">
        <f t="shared" si="172"/>
        <v>8.4144748753082332E-8</v>
      </c>
      <c r="D853" s="165">
        <f t="shared" si="173"/>
        <v>2.2558277767625785E-3</v>
      </c>
      <c r="E853" s="166">
        <f t="shared" si="183"/>
        <v>24.291371027473943</v>
      </c>
      <c r="F853" s="167">
        <f t="shared" si="184"/>
        <v>1.8565462602756082</v>
      </c>
      <c r="G853" s="167">
        <f t="shared" si="174"/>
        <v>64518.738692645937</v>
      </c>
      <c r="H853" s="167">
        <f t="shared" si="175"/>
        <v>271299.93963058077</v>
      </c>
      <c r="I853" s="168">
        <f t="shared" si="176"/>
        <v>335818.67832322669</v>
      </c>
      <c r="J853" s="168">
        <f t="shared" si="178"/>
        <v>334170.05012345302</v>
      </c>
      <c r="K853" s="94"/>
      <c r="L853" s="265">
        <f t="shared" si="177"/>
        <v>127971.04866116581</v>
      </c>
      <c r="M853" s="265">
        <f>$G853*NonHospFrac+theModel!$H853*NonHospFrac</f>
        <v>207847.62966206088</v>
      </c>
      <c r="N853" s="266">
        <f t="shared" si="179"/>
        <v>335818.67832322669</v>
      </c>
      <c r="O853" s="158"/>
      <c r="P853" s="265">
        <f t="shared" si="180"/>
        <v>127342.80284520675</v>
      </c>
      <c r="Q853" s="265">
        <f t="shared" si="181"/>
        <v>207846.06941145012</v>
      </c>
      <c r="R853" s="266">
        <f t="shared" si="182"/>
        <v>335188.87225665688</v>
      </c>
    </row>
    <row r="854" spans="1:18" x14ac:dyDescent="0.25">
      <c r="A854" s="81">
        <v>823</v>
      </c>
      <c r="B854" s="93">
        <f t="shared" si="171"/>
        <v>8.2759577555533211E-8</v>
      </c>
      <c r="C854" s="178">
        <f t="shared" si="172"/>
        <v>8.2572886201690302E-8</v>
      </c>
      <c r="D854" s="165">
        <f t="shared" si="173"/>
        <v>2.2558277767625785E-3</v>
      </c>
      <c r="E854" s="166">
        <f t="shared" si="183"/>
        <v>24.291371110046828</v>
      </c>
      <c r="F854" s="167">
        <f t="shared" si="184"/>
        <v>1.8588020880523708</v>
      </c>
      <c r="G854" s="167">
        <f t="shared" si="174"/>
        <v>64597.133271859348</v>
      </c>
      <c r="H854" s="167">
        <f t="shared" si="175"/>
        <v>271299.940552802</v>
      </c>
      <c r="I854" s="168">
        <f t="shared" si="176"/>
        <v>335897.07382466132</v>
      </c>
      <c r="J854" s="168">
        <f t="shared" si="178"/>
        <v>334245.85925558861</v>
      </c>
      <c r="K854" s="94"/>
      <c r="L854" s="265">
        <f t="shared" si="177"/>
        <v>128000.9229807808</v>
      </c>
      <c r="M854" s="265">
        <f>$G854*NonHospFrac+theModel!$H854*NonHospFrac</f>
        <v>207896.15084388055</v>
      </c>
      <c r="N854" s="266">
        <f t="shared" si="179"/>
        <v>335897.07382466132</v>
      </c>
      <c r="O854" s="158"/>
      <c r="P854" s="265">
        <f t="shared" si="180"/>
        <v>127371.69157226008</v>
      </c>
      <c r="Q854" s="265">
        <f t="shared" si="181"/>
        <v>207894.59059326962</v>
      </c>
      <c r="R854" s="266">
        <f t="shared" si="182"/>
        <v>335266.28216552967</v>
      </c>
    </row>
    <row r="855" spans="1:18" x14ac:dyDescent="0.25">
      <c r="A855" s="81">
        <v>824</v>
      </c>
      <c r="B855" s="93">
        <f t="shared" si="171"/>
        <v>8.1213590638271311E-8</v>
      </c>
      <c r="C855" s="178">
        <f t="shared" si="172"/>
        <v>8.1030386764658876E-8</v>
      </c>
      <c r="D855" s="165">
        <f t="shared" si="173"/>
        <v>2.2558277767625785E-3</v>
      </c>
      <c r="E855" s="166">
        <f t="shared" si="183"/>
        <v>24.291371191077214</v>
      </c>
      <c r="F855" s="167">
        <f t="shared" si="184"/>
        <v>1.8610579158291334</v>
      </c>
      <c r="G855" s="167">
        <f t="shared" si="174"/>
        <v>64675.527851072773</v>
      </c>
      <c r="H855" s="167">
        <f t="shared" si="175"/>
        <v>271299.94145779574</v>
      </c>
      <c r="I855" s="168">
        <f t="shared" si="176"/>
        <v>335975.46930886852</v>
      </c>
      <c r="J855" s="168">
        <f t="shared" si="178"/>
        <v>334321.66528093634</v>
      </c>
      <c r="K855" s="94"/>
      <c r="L855" s="265">
        <f t="shared" si="177"/>
        <v>128030.79729383087</v>
      </c>
      <c r="M855" s="265">
        <f>$G855*NonHospFrac+theModel!$H855*NonHospFrac</f>
        <v>207944.67201503762</v>
      </c>
      <c r="N855" s="266">
        <f t="shared" si="179"/>
        <v>335975.46930886852</v>
      </c>
      <c r="O855" s="158"/>
      <c r="P855" s="265">
        <f t="shared" si="180"/>
        <v>127400.57911540395</v>
      </c>
      <c r="Q855" s="265">
        <f t="shared" si="181"/>
        <v>207943.11176442652</v>
      </c>
      <c r="R855" s="266">
        <f t="shared" si="182"/>
        <v>335343.69087983045</v>
      </c>
    </row>
    <row r="856" spans="1:18" x14ac:dyDescent="0.25">
      <c r="A856" s="81">
        <v>825</v>
      </c>
      <c r="B856" s="93">
        <f t="shared" si="171"/>
        <v>7.9696483466640409E-8</v>
      </c>
      <c r="C856" s="178">
        <f t="shared" si="172"/>
        <v>7.9516701925526058E-8</v>
      </c>
      <c r="D856" s="165">
        <f t="shared" si="173"/>
        <v>2.2558277767625785E-3</v>
      </c>
      <c r="E856" s="166">
        <f t="shared" si="183"/>
        <v>24.291371270593917</v>
      </c>
      <c r="F856" s="167">
        <f t="shared" si="184"/>
        <v>1.863313743605896</v>
      </c>
      <c r="G856" s="167">
        <f t="shared" si="174"/>
        <v>64753.922430286191</v>
      </c>
      <c r="H856" s="167">
        <f t="shared" si="175"/>
        <v>271299.94234588381</v>
      </c>
      <c r="I856" s="168">
        <f t="shared" si="176"/>
        <v>336053.86477617</v>
      </c>
      <c r="J856" s="168">
        <f t="shared" si="178"/>
        <v>334397.46819993458</v>
      </c>
      <c r="K856" s="94"/>
      <c r="L856" s="265">
        <f t="shared" si="177"/>
        <v>128060.67160043867</v>
      </c>
      <c r="M856" s="265">
        <f>$G856*NonHospFrac+theModel!$H856*NonHospFrac</f>
        <v>207993.19317573134</v>
      </c>
      <c r="N856" s="266">
        <f t="shared" si="179"/>
        <v>336053.86477617</v>
      </c>
      <c r="O856" s="158"/>
      <c r="P856" s="265">
        <f t="shared" si="180"/>
        <v>127429.46547480546</v>
      </c>
      <c r="Q856" s="265">
        <f t="shared" si="181"/>
        <v>207991.6329251201</v>
      </c>
      <c r="R856" s="266">
        <f t="shared" si="182"/>
        <v>335421.09839992557</v>
      </c>
    </row>
    <row r="857" spans="1:18" x14ac:dyDescent="0.25">
      <c r="A857" s="81">
        <v>826</v>
      </c>
      <c r="B857" s="93">
        <f t="shared" si="171"/>
        <v>7.8207716553728834E-8</v>
      </c>
      <c r="C857" s="178">
        <f t="shared" si="172"/>
        <v>7.8031293414369758E-8</v>
      </c>
      <c r="D857" s="165">
        <f t="shared" si="173"/>
        <v>2.2558277767625785E-3</v>
      </c>
      <c r="E857" s="166">
        <f t="shared" si="183"/>
        <v>24.291371348625209</v>
      </c>
      <c r="F857" s="167">
        <f t="shared" si="184"/>
        <v>1.8655695713826586</v>
      </c>
      <c r="G857" s="167">
        <f t="shared" si="174"/>
        <v>64832.317009499617</v>
      </c>
      <c r="H857" s="167">
        <f t="shared" si="175"/>
        <v>271299.94321738195</v>
      </c>
      <c r="I857" s="168">
        <f t="shared" si="176"/>
        <v>336132.2602268816</v>
      </c>
      <c r="J857" s="168">
        <f t="shared" si="178"/>
        <v>334473.26801301603</v>
      </c>
      <c r="K857" s="94"/>
      <c r="L857" s="265">
        <f t="shared" si="177"/>
        <v>128090.54590072451</v>
      </c>
      <c r="M857" s="265">
        <f>$G857*NonHospFrac+theModel!$H857*NonHospFrac</f>
        <v>208041.71432615703</v>
      </c>
      <c r="N857" s="266">
        <f t="shared" si="179"/>
        <v>336132.26022688154</v>
      </c>
      <c r="O857" s="158"/>
      <c r="P857" s="265">
        <f t="shared" si="180"/>
        <v>127458.35065062945</v>
      </c>
      <c r="Q857" s="265">
        <f t="shared" si="181"/>
        <v>208040.15407554564</v>
      </c>
      <c r="R857" s="266">
        <f t="shared" si="182"/>
        <v>335498.5047261751</v>
      </c>
    </row>
    <row r="858" spans="1:18" x14ac:dyDescent="0.25">
      <c r="A858" s="81">
        <v>827</v>
      </c>
      <c r="B858" s="93">
        <f t="shared" si="171"/>
        <v>7.674676049048832E-8</v>
      </c>
      <c r="C858" s="178">
        <f t="shared" si="172"/>
        <v>7.6573633016397327E-8</v>
      </c>
      <c r="D858" s="165">
        <f t="shared" si="173"/>
        <v>2.2558277767625785E-3</v>
      </c>
      <c r="E858" s="166">
        <f t="shared" si="183"/>
        <v>24.291371425198843</v>
      </c>
      <c r="F858" s="167">
        <f t="shared" si="184"/>
        <v>1.8678253991594211</v>
      </c>
      <c r="G858" s="167">
        <f t="shared" si="174"/>
        <v>64910.711588713035</v>
      </c>
      <c r="H858" s="167">
        <f t="shared" si="175"/>
        <v>271299.94407260016</v>
      </c>
      <c r="I858" s="168">
        <f t="shared" si="176"/>
        <v>336210.65566131321</v>
      </c>
      <c r="J858" s="168">
        <f t="shared" si="178"/>
        <v>334549.06472060754</v>
      </c>
      <c r="K858" s="94"/>
      <c r="L858" s="265">
        <f t="shared" si="177"/>
        <v>128120.42019480653</v>
      </c>
      <c r="M858" s="265">
        <f>$G858*NonHospFrac+theModel!$H858*NonHospFrac</f>
        <v>208090.23546650662</v>
      </c>
      <c r="N858" s="266">
        <f t="shared" si="179"/>
        <v>336210.65566131315</v>
      </c>
      <c r="O858" s="158"/>
      <c r="P858" s="265">
        <f t="shared" si="180"/>
        <v>127487.23464303865</v>
      </c>
      <c r="Q858" s="265">
        <f t="shared" si="181"/>
        <v>208088.67521589508</v>
      </c>
      <c r="R858" s="266">
        <f t="shared" si="182"/>
        <v>335575.90985893377</v>
      </c>
    </row>
    <row r="859" spans="1:18" x14ac:dyDescent="0.25">
      <c r="A859" s="81">
        <v>828</v>
      </c>
      <c r="B859" s="93">
        <f t="shared" si="171"/>
        <v>7.5313095757473912E-8</v>
      </c>
      <c r="C859" s="178">
        <f t="shared" si="172"/>
        <v>7.5143202384110216E-8</v>
      </c>
      <c r="D859" s="165">
        <f t="shared" si="173"/>
        <v>2.2558277767625785E-3</v>
      </c>
      <c r="E859" s="166">
        <f t="shared" si="183"/>
        <v>24.291371500342045</v>
      </c>
      <c r="F859" s="167">
        <f t="shared" si="184"/>
        <v>1.8700812269361837</v>
      </c>
      <c r="G859" s="167">
        <f t="shared" si="174"/>
        <v>64989.106167926453</v>
      </c>
      <c r="H859" s="167">
        <f t="shared" si="175"/>
        <v>271299.94491184247</v>
      </c>
      <c r="I859" s="168">
        <f t="shared" si="176"/>
        <v>336289.05107976892</v>
      </c>
      <c r="J859" s="168">
        <f t="shared" si="178"/>
        <v>334624.85832313035</v>
      </c>
      <c r="K859" s="94"/>
      <c r="L859" s="265">
        <f t="shared" si="177"/>
        <v>128150.29448280059</v>
      </c>
      <c r="M859" s="265">
        <f>$G859*NonHospFrac+theModel!$H859*NonHospFrac</f>
        <v>208138.75659696831</v>
      </c>
      <c r="N859" s="266">
        <f t="shared" si="179"/>
        <v>336289.05107976892</v>
      </c>
      <c r="O859" s="158"/>
      <c r="P859" s="265">
        <f t="shared" si="180"/>
        <v>127516.11745219355</v>
      </c>
      <c r="Q859" s="265">
        <f t="shared" si="181"/>
        <v>208137.19634635662</v>
      </c>
      <c r="R859" s="266">
        <f t="shared" si="182"/>
        <v>335653.31379855017</v>
      </c>
    </row>
    <row r="860" spans="1:18" x14ac:dyDescent="0.25">
      <c r="A860" s="81">
        <v>829</v>
      </c>
      <c r="B860" s="93">
        <f t="shared" si="171"/>
        <v>7.3906212540103334E-8</v>
      </c>
      <c r="C860" s="178">
        <f t="shared" si="172"/>
        <v>7.3739492852980052E-8</v>
      </c>
      <c r="D860" s="165">
        <f t="shared" si="173"/>
        <v>2.2558277767625785E-3</v>
      </c>
      <c r="E860" s="166">
        <f t="shared" si="183"/>
        <v>24.291371574081538</v>
      </c>
      <c r="F860" s="167">
        <f t="shared" si="184"/>
        <v>1.8723370547129463</v>
      </c>
      <c r="G860" s="167">
        <f t="shared" si="174"/>
        <v>65067.500747139879</v>
      </c>
      <c r="H860" s="167">
        <f t="shared" si="175"/>
        <v>271299.94573540735</v>
      </c>
      <c r="I860" s="168">
        <f t="shared" si="176"/>
        <v>336367.44648254721</v>
      </c>
      <c r="J860" s="168">
        <f t="shared" si="178"/>
        <v>334700.64882100024</v>
      </c>
      <c r="K860" s="94"/>
      <c r="L860" s="265">
        <f t="shared" si="177"/>
        <v>128180.16876482041</v>
      </c>
      <c r="M860" s="265">
        <f>$G860*NonHospFrac+theModel!$H860*NonHospFrac</f>
        <v>208187.27771772677</v>
      </c>
      <c r="N860" s="266">
        <f t="shared" si="179"/>
        <v>336367.44648254721</v>
      </c>
      <c r="O860" s="158"/>
      <c r="P860" s="265">
        <f t="shared" si="180"/>
        <v>127544.99907825256</v>
      </c>
      <c r="Q860" s="265">
        <f t="shared" si="181"/>
        <v>208185.71746711494</v>
      </c>
      <c r="R860" s="266">
        <f t="shared" si="182"/>
        <v>335730.7165453675</v>
      </c>
    </row>
    <row r="861" spans="1:18" x14ac:dyDescent="0.25">
      <c r="A861" s="81">
        <v>830</v>
      </c>
      <c r="B861" s="93">
        <f t="shared" si="171"/>
        <v>7.2525610547364693E-8</v>
      </c>
      <c r="C861" s="178">
        <f t="shared" si="172"/>
        <v>7.2362005260565282E-8</v>
      </c>
      <c r="D861" s="165">
        <f t="shared" si="173"/>
        <v>2.2558277767625785E-3</v>
      </c>
      <c r="E861" s="166">
        <f t="shared" si="183"/>
        <v>24.291371646443544</v>
      </c>
      <c r="F861" s="167">
        <f t="shared" si="184"/>
        <v>1.8745928824897089</v>
      </c>
      <c r="G861" s="167">
        <f t="shared" si="174"/>
        <v>65145.895326353311</v>
      </c>
      <c r="H861" s="167">
        <f t="shared" si="175"/>
        <v>271299.9465435876</v>
      </c>
      <c r="I861" s="168">
        <f t="shared" si="176"/>
        <v>336445.84186994092</v>
      </c>
      <c r="J861" s="168">
        <f t="shared" si="178"/>
        <v>334776.43621462747</v>
      </c>
      <c r="K861" s="94"/>
      <c r="L861" s="265">
        <f t="shared" si="177"/>
        <v>128210.04304097759</v>
      </c>
      <c r="M861" s="265">
        <f>$G861*NonHospFrac+theModel!$H861*NonHospFrac</f>
        <v>208235.79882896328</v>
      </c>
      <c r="N861" s="266">
        <f t="shared" si="179"/>
        <v>336445.84186994086</v>
      </c>
      <c r="O861" s="158"/>
      <c r="P861" s="265">
        <f t="shared" si="180"/>
        <v>127573.87952137202</v>
      </c>
      <c r="Q861" s="265">
        <f t="shared" si="181"/>
        <v>208234.2385783513</v>
      </c>
      <c r="R861" s="266">
        <f t="shared" si="182"/>
        <v>335808.1180997233</v>
      </c>
    </row>
    <row r="862" spans="1:18" x14ac:dyDescent="0.25">
      <c r="A862" s="81">
        <v>831</v>
      </c>
      <c r="B862" s="93">
        <f t="shared" si="171"/>
        <v>7.1170798833911577E-8</v>
      </c>
      <c r="C862" s="178">
        <f t="shared" si="172"/>
        <v>7.1010249769007662E-8</v>
      </c>
      <c r="D862" s="165">
        <f t="shared" si="173"/>
        <v>2.2558277767625785E-3</v>
      </c>
      <c r="E862" s="166">
        <f t="shared" si="183"/>
        <v>24.291371717453792</v>
      </c>
      <c r="F862" s="167">
        <f t="shared" si="184"/>
        <v>1.8768487102664715</v>
      </c>
      <c r="G862" s="167">
        <f t="shared" si="174"/>
        <v>65224.289905566729</v>
      </c>
      <c r="H862" s="167">
        <f t="shared" si="175"/>
        <v>271299.94733667077</v>
      </c>
      <c r="I862" s="168">
        <f t="shared" si="176"/>
        <v>336524.23724223749</v>
      </c>
      <c r="J862" s="168">
        <f t="shared" si="178"/>
        <v>334852.22050441703</v>
      </c>
      <c r="K862" s="94"/>
      <c r="L862" s="265">
        <f t="shared" si="177"/>
        <v>128239.91731138171</v>
      </c>
      <c r="M862" s="265">
        <f>$G862*NonHospFrac+theModel!$H862*NonHospFrac</f>
        <v>208284.3199308558</v>
      </c>
      <c r="N862" s="266">
        <f t="shared" si="179"/>
        <v>336524.23724223749</v>
      </c>
      <c r="O862" s="158"/>
      <c r="P862" s="265">
        <f t="shared" si="180"/>
        <v>127602.75878170632</v>
      </c>
      <c r="Q862" s="265">
        <f t="shared" si="181"/>
        <v>208282.75968024367</v>
      </c>
      <c r="R862" s="266">
        <f t="shared" si="182"/>
        <v>335885.51846195001</v>
      </c>
    </row>
    <row r="863" spans="1:18" x14ac:dyDescent="0.25">
      <c r="A863" s="81">
        <v>832</v>
      </c>
      <c r="B863" s="93">
        <f t="shared" ref="B863:B926" si="185">Constant*EXP(PowerTerm*(A863)/7)</f>
        <v>6.9841295625482501E-8</v>
      </c>
      <c r="C863" s="178">
        <f t="shared" ref="C863:C926" si="186">(1-theFloor)*B863</f>
        <v>6.968374569084545E-8</v>
      </c>
      <c r="D863" s="165">
        <f t="shared" ref="D863:D926" si="187">theFloor</f>
        <v>2.2558277767625785E-3</v>
      </c>
      <c r="E863" s="166">
        <f t="shared" si="183"/>
        <v>24.291371787137539</v>
      </c>
      <c r="F863" s="167">
        <f t="shared" si="184"/>
        <v>1.8791045380432341</v>
      </c>
      <c r="G863" s="167">
        <f t="shared" ref="G863:G926" si="188">$B$22*F863*totInfected/365.25</f>
        <v>65302.684484780148</v>
      </c>
      <c r="H863" s="167">
        <f t="shared" ref="H863:H926" si="189">lostQALYs_Injured*E863*totInfected/365.25</f>
        <v>271299.94811493874</v>
      </c>
      <c r="I863" s="168">
        <f t="shared" ref="I863:I926" si="190">H863+G863</f>
        <v>336602.63259971887</v>
      </c>
      <c r="J863" s="168">
        <f t="shared" si="178"/>
        <v>334928.00169076858</v>
      </c>
      <c r="K863" s="94"/>
      <c r="L863" s="265">
        <f t="shared" ref="L863:L926" si="191">$G863*HospFrac+$H863*HospFrac</f>
        <v>128269.79157614015</v>
      </c>
      <c r="M863" s="265">
        <f>$G863*NonHospFrac+theModel!$H863*NonHospFrac</f>
        <v>208332.84102357872</v>
      </c>
      <c r="N863" s="266">
        <f t="shared" si="179"/>
        <v>336602.63259971887</v>
      </c>
      <c r="O863" s="158"/>
      <c r="P863" s="265">
        <f t="shared" si="180"/>
        <v>127631.63685940769</v>
      </c>
      <c r="Q863" s="265">
        <f t="shared" si="181"/>
        <v>208331.28077296645</v>
      </c>
      <c r="R863" s="266">
        <f t="shared" si="182"/>
        <v>335962.91763237416</v>
      </c>
    </row>
    <row r="864" spans="1:18" x14ac:dyDescent="0.25">
      <c r="A864" s="81">
        <v>833</v>
      </c>
      <c r="B864" s="93">
        <f t="shared" si="185"/>
        <v>6.8536628147580457E-8</v>
      </c>
      <c r="C864" s="178">
        <f t="shared" si="186"/>
        <v>6.83820213180795E-8</v>
      </c>
      <c r="D864" s="165">
        <f t="shared" si="187"/>
        <v>2.2558277767625785E-3</v>
      </c>
      <c r="E864" s="166">
        <f t="shared" si="183"/>
        <v>24.291371855519561</v>
      </c>
      <c r="F864" s="167">
        <f t="shared" si="184"/>
        <v>1.8813603658199967</v>
      </c>
      <c r="G864" s="167">
        <f t="shared" si="188"/>
        <v>65381.079063993573</v>
      </c>
      <c r="H864" s="167">
        <f t="shared" si="189"/>
        <v>271299.94887866831</v>
      </c>
      <c r="I864" s="168">
        <f t="shared" si="190"/>
        <v>336681.02794266189</v>
      </c>
      <c r="J864" s="168">
        <f t="shared" ref="J864:J927" si="192">J863+(I864-I863)/(1+discountDaily)^A864</f>
        <v>335003.77977407677</v>
      </c>
      <c r="K864" s="94"/>
      <c r="L864" s="265">
        <f t="shared" si="191"/>
        <v>128299.66583535842</v>
      </c>
      <c r="M864" s="265">
        <f>$G864*NonHospFrac+theModel!$H864*NonHospFrac</f>
        <v>208381.36210730346</v>
      </c>
      <c r="N864" s="266">
        <f t="shared" ref="N864:N927" si="193">L864+M864</f>
        <v>336681.02794266189</v>
      </c>
      <c r="O864" s="158"/>
      <c r="P864" s="265">
        <f t="shared" ref="P864:P927" si="194">P863+(L864-L863)/(1+discountDaily)^A864</f>
        <v>127660.51375462656</v>
      </c>
      <c r="Q864" s="265">
        <f t="shared" ref="Q864:Q927" si="195">Q863+(M864-M863)/(1+discountDaily)^B864</f>
        <v>208379.80185669105</v>
      </c>
      <c r="R864" s="266">
        <f t="shared" ref="R864:R927" si="196">P864+Q864</f>
        <v>336040.31561131764</v>
      </c>
    </row>
    <row r="865" spans="1:18" x14ac:dyDescent="0.25">
      <c r="A865" s="81">
        <v>834</v>
      </c>
      <c r="B865" s="93">
        <f t="shared" si="185"/>
        <v>6.7256332457352757E-8</v>
      </c>
      <c r="C865" s="178">
        <f t="shared" si="186"/>
        <v>6.7104613754432278E-8</v>
      </c>
      <c r="D865" s="165">
        <f t="shared" si="187"/>
        <v>2.2558277767625785E-3</v>
      </c>
      <c r="E865" s="166">
        <f t="shared" ref="E865:E928" si="197">C865+E864</f>
        <v>24.291371922624176</v>
      </c>
      <c r="F865" s="167">
        <f t="shared" ref="F865:F928" si="198">D865+F864</f>
        <v>1.8836161935967592</v>
      </c>
      <c r="G865" s="167">
        <f t="shared" si="188"/>
        <v>65459.473643206991</v>
      </c>
      <c r="H865" s="167">
        <f t="shared" si="189"/>
        <v>271299.94962813111</v>
      </c>
      <c r="I865" s="168">
        <f t="shared" si="190"/>
        <v>336759.42327133811</v>
      </c>
      <c r="J865" s="168">
        <f t="shared" si="192"/>
        <v>335079.55475473119</v>
      </c>
      <c r="K865" s="94"/>
      <c r="L865" s="265">
        <f t="shared" si="191"/>
        <v>128329.54008914003</v>
      </c>
      <c r="M865" s="265">
        <f>$G865*NonHospFrac+theModel!$H865*NonHospFrac</f>
        <v>208429.88318219804</v>
      </c>
      <c r="N865" s="266">
        <f t="shared" si="193"/>
        <v>336759.42327133811</v>
      </c>
      <c r="O865" s="158"/>
      <c r="P865" s="265">
        <f t="shared" si="194"/>
        <v>127689.3894675114</v>
      </c>
      <c r="Q865" s="265">
        <f t="shared" si="195"/>
        <v>208428.32293158548</v>
      </c>
      <c r="R865" s="266">
        <f t="shared" si="196"/>
        <v>336117.71239909687</v>
      </c>
    </row>
    <row r="866" spans="1:18" x14ac:dyDescent="0.25">
      <c r="A866" s="81">
        <v>835</v>
      </c>
      <c r="B866" s="93">
        <f t="shared" si="185"/>
        <v>6.5999953278612837E-8</v>
      </c>
      <c r="C866" s="178">
        <f t="shared" si="186"/>
        <v>6.5851068750741905E-8</v>
      </c>
      <c r="D866" s="165">
        <f t="shared" si="187"/>
        <v>2.2558277767625785E-3</v>
      </c>
      <c r="E866" s="166">
        <f t="shared" si="197"/>
        <v>24.291371988475245</v>
      </c>
      <c r="F866" s="167">
        <f t="shared" si="198"/>
        <v>1.8858720213735218</v>
      </c>
      <c r="G866" s="167">
        <f t="shared" si="188"/>
        <v>65537.868222420409</v>
      </c>
      <c r="H866" s="167">
        <f t="shared" si="189"/>
        <v>271299.95036359353</v>
      </c>
      <c r="I866" s="168">
        <f t="shared" si="190"/>
        <v>336837.81858601392</v>
      </c>
      <c r="J866" s="168">
        <f t="shared" si="192"/>
        <v>335155.32663311629</v>
      </c>
      <c r="K866" s="94"/>
      <c r="L866" s="265">
        <f t="shared" si="191"/>
        <v>128359.4143375865</v>
      </c>
      <c r="M866" s="265">
        <f>$G866*NonHospFrac+theModel!$H866*NonHospFrac</f>
        <v>208478.40424842743</v>
      </c>
      <c r="N866" s="266">
        <f t="shared" si="193"/>
        <v>336837.81858601392</v>
      </c>
      <c r="O866" s="158"/>
      <c r="P866" s="265">
        <f t="shared" si="194"/>
        <v>127718.26399820871</v>
      </c>
      <c r="Q866" s="265">
        <f t="shared" si="195"/>
        <v>208476.84399781475</v>
      </c>
      <c r="R866" s="266">
        <f t="shared" si="196"/>
        <v>336195.10799602349</v>
      </c>
    </row>
    <row r="867" spans="1:18" x14ac:dyDescent="0.25">
      <c r="A867" s="81">
        <v>836</v>
      </c>
      <c r="B867" s="93">
        <f t="shared" si="185"/>
        <v>6.4767043839941836E-8</v>
      </c>
      <c r="C867" s="178">
        <f t="shared" si="186"/>
        <v>6.4620940543428891E-8</v>
      </c>
      <c r="D867" s="165">
        <f t="shared" si="187"/>
        <v>2.2558277767625785E-3</v>
      </c>
      <c r="E867" s="166">
        <f t="shared" si="197"/>
        <v>24.291372053096186</v>
      </c>
      <c r="F867" s="167">
        <f t="shared" si="198"/>
        <v>1.8881278491502844</v>
      </c>
      <c r="G867" s="167">
        <f t="shared" si="188"/>
        <v>65616.262801633828</v>
      </c>
      <c r="H867" s="167">
        <f t="shared" si="189"/>
        <v>271299.95108531724</v>
      </c>
      <c r="I867" s="168">
        <f t="shared" si="190"/>
        <v>336916.2138869511</v>
      </c>
      <c r="J867" s="168">
        <f t="shared" si="192"/>
        <v>335231.09540961211</v>
      </c>
      <c r="K867" s="94"/>
      <c r="L867" s="265">
        <f t="shared" si="191"/>
        <v>128389.2885807975</v>
      </c>
      <c r="M867" s="265">
        <f>$G867*NonHospFrac+theModel!$H867*NonHospFrac</f>
        <v>208526.92530615354</v>
      </c>
      <c r="N867" s="266">
        <f t="shared" si="193"/>
        <v>336916.21388695104</v>
      </c>
      <c r="O867" s="158"/>
      <c r="P867" s="265">
        <f t="shared" si="194"/>
        <v>127747.13734686325</v>
      </c>
      <c r="Q867" s="265">
        <f t="shared" si="195"/>
        <v>208525.36505554075</v>
      </c>
      <c r="R867" s="266">
        <f t="shared" si="196"/>
        <v>336272.50240240397</v>
      </c>
    </row>
    <row r="868" spans="1:18" x14ac:dyDescent="0.25">
      <c r="A868" s="81">
        <v>837</v>
      </c>
      <c r="B868" s="93">
        <f t="shared" si="185"/>
        <v>6.355716571581658E-8</v>
      </c>
      <c r="C868" s="178">
        <f t="shared" si="186"/>
        <v>6.3413791695982539E-8</v>
      </c>
      <c r="D868" s="165">
        <f t="shared" si="187"/>
        <v>2.2558277767625785E-3</v>
      </c>
      <c r="E868" s="166">
        <f t="shared" si="197"/>
        <v>24.291372116509979</v>
      </c>
      <c r="F868" s="167">
        <f t="shared" si="198"/>
        <v>1.890383676927047</v>
      </c>
      <c r="G868" s="167">
        <f t="shared" si="188"/>
        <v>65694.657380847246</v>
      </c>
      <c r="H868" s="167">
        <f t="shared" si="189"/>
        <v>271299.95179355872</v>
      </c>
      <c r="I868" s="168">
        <f t="shared" si="190"/>
        <v>336994.60917440598</v>
      </c>
      <c r="J868" s="168">
        <f t="shared" si="192"/>
        <v>335306.8610845934</v>
      </c>
      <c r="K868" s="94"/>
      <c r="L868" s="265">
        <f t="shared" si="191"/>
        <v>128419.16281887084</v>
      </c>
      <c r="M868" s="265">
        <f>$G868*NonHospFrac+theModel!$H868*NonHospFrac</f>
        <v>208575.44635553512</v>
      </c>
      <c r="N868" s="266">
        <f t="shared" si="193"/>
        <v>336994.60917440598</v>
      </c>
      <c r="O868" s="158"/>
      <c r="P868" s="265">
        <f t="shared" si="194"/>
        <v>127776.00951361794</v>
      </c>
      <c r="Q868" s="265">
        <f t="shared" si="195"/>
        <v>208573.88610492222</v>
      </c>
      <c r="R868" s="266">
        <f t="shared" si="196"/>
        <v>336349.89561854018</v>
      </c>
    </row>
    <row r="869" spans="1:18" x14ac:dyDescent="0.25">
      <c r="A869" s="81">
        <v>838</v>
      </c>
      <c r="B869" s="93">
        <f t="shared" si="185"/>
        <v>6.2369888670703994E-8</v>
      </c>
      <c r="C869" s="178">
        <f t="shared" si="186"/>
        <v>6.2229192943407035E-8</v>
      </c>
      <c r="D869" s="165">
        <f t="shared" si="187"/>
        <v>2.2558277767625785E-3</v>
      </c>
      <c r="E869" s="166">
        <f t="shared" si="197"/>
        <v>24.291372178739174</v>
      </c>
      <c r="F869" s="167">
        <f t="shared" si="198"/>
        <v>1.8926395047038096</v>
      </c>
      <c r="G869" s="167">
        <f t="shared" si="188"/>
        <v>65773.051960060664</v>
      </c>
      <c r="H869" s="167">
        <f t="shared" si="189"/>
        <v>271299.95248857001</v>
      </c>
      <c r="I869" s="168">
        <f t="shared" si="190"/>
        <v>337073.00444863067</v>
      </c>
      <c r="J869" s="168">
        <f t="shared" si="192"/>
        <v>335382.62365843076</v>
      </c>
      <c r="K869" s="94"/>
      <c r="L869" s="265">
        <f t="shared" si="191"/>
        <v>128449.0370519025</v>
      </c>
      <c r="M869" s="265">
        <f>$G869*NonHospFrac+theModel!$H869*NonHospFrac</f>
        <v>208623.96739672814</v>
      </c>
      <c r="N869" s="266">
        <f t="shared" si="193"/>
        <v>337073.00444863061</v>
      </c>
      <c r="O869" s="158"/>
      <c r="P869" s="265">
        <f t="shared" si="194"/>
        <v>127804.8804986139</v>
      </c>
      <c r="Q869" s="265">
        <f t="shared" si="195"/>
        <v>208622.40714611512</v>
      </c>
      <c r="R869" s="266">
        <f t="shared" si="196"/>
        <v>336427.28764472902</v>
      </c>
    </row>
    <row r="870" spans="1:18" x14ac:dyDescent="0.25">
      <c r="A870" s="81">
        <v>839</v>
      </c>
      <c r="B870" s="93">
        <f t="shared" si="185"/>
        <v>6.120479050606803E-8</v>
      </c>
      <c r="C870" s="178">
        <f t="shared" si="186"/>
        <v>6.1066723039573513E-8</v>
      </c>
      <c r="D870" s="165">
        <f t="shared" si="187"/>
        <v>2.2558277767625785E-3</v>
      </c>
      <c r="E870" s="166">
        <f t="shared" si="197"/>
        <v>24.291372239805895</v>
      </c>
      <c r="F870" s="167">
        <f t="shared" si="198"/>
        <v>1.8948953324805722</v>
      </c>
      <c r="G870" s="167">
        <f t="shared" si="188"/>
        <v>65851.446539274097</v>
      </c>
      <c r="H870" s="167">
        <f t="shared" si="189"/>
        <v>271299.95317059819</v>
      </c>
      <c r="I870" s="168">
        <f t="shared" si="190"/>
        <v>337151.39970987232</v>
      </c>
      <c r="J870" s="168">
        <f t="shared" si="192"/>
        <v>335458.38313148991</v>
      </c>
      <c r="K870" s="94"/>
      <c r="L870" s="265">
        <f t="shared" si="191"/>
        <v>128478.91127998669</v>
      </c>
      <c r="M870" s="265">
        <f>$G870*NonHospFrac+theModel!$H870*NonHospFrac</f>
        <v>208672.48842988559</v>
      </c>
      <c r="N870" s="266">
        <f t="shared" si="193"/>
        <v>337151.39970987226</v>
      </c>
      <c r="O870" s="158"/>
      <c r="P870" s="265">
        <f t="shared" si="194"/>
        <v>127833.75030199054</v>
      </c>
      <c r="Q870" s="265">
        <f t="shared" si="195"/>
        <v>208670.92817927245</v>
      </c>
      <c r="R870" s="266">
        <f t="shared" si="196"/>
        <v>336504.67848126299</v>
      </c>
    </row>
    <row r="871" spans="1:18" x14ac:dyDescent="0.25">
      <c r="A871" s="81">
        <v>840</v>
      </c>
      <c r="B871" s="93">
        <f t="shared" si="185"/>
        <v>6.0061456910235552E-8</v>
      </c>
      <c r="C871" s="178">
        <f t="shared" si="186"/>
        <v>5.9925968607424618E-8</v>
      </c>
      <c r="D871" s="165">
        <f t="shared" si="187"/>
        <v>2.2558277767625785E-3</v>
      </c>
      <c r="E871" s="166">
        <f t="shared" si="197"/>
        <v>24.291372299731865</v>
      </c>
      <c r="F871" s="167">
        <f t="shared" si="198"/>
        <v>1.8971511602573348</v>
      </c>
      <c r="G871" s="167">
        <f t="shared" si="188"/>
        <v>65929.841118487515</v>
      </c>
      <c r="H871" s="167">
        <f t="shared" si="189"/>
        <v>271299.95383988565</v>
      </c>
      <c r="I871" s="168">
        <f t="shared" si="190"/>
        <v>337229.79495837318</v>
      </c>
      <c r="J871" s="168">
        <f t="shared" si="192"/>
        <v>335534.13950413186</v>
      </c>
      <c r="K871" s="94"/>
      <c r="L871" s="265">
        <f t="shared" si="191"/>
        <v>128508.78550321574</v>
      </c>
      <c r="M871" s="265">
        <f>$G871*NonHospFrac+theModel!$H871*NonHospFrac</f>
        <v>208721.00945515741</v>
      </c>
      <c r="N871" s="266">
        <f t="shared" si="193"/>
        <v>337229.79495837318</v>
      </c>
      <c r="O871" s="158"/>
      <c r="P871" s="265">
        <f t="shared" si="194"/>
        <v>127862.61892388546</v>
      </c>
      <c r="Q871" s="265">
        <f t="shared" si="195"/>
        <v>208719.44920454416</v>
      </c>
      <c r="R871" s="266">
        <f t="shared" si="196"/>
        <v>336582.06812842959</v>
      </c>
    </row>
    <row r="872" spans="1:18" x14ac:dyDescent="0.25">
      <c r="A872" s="81">
        <v>841</v>
      </c>
      <c r="B872" s="93">
        <f t="shared" si="185"/>
        <v>5.8939481311065697E-8</v>
      </c>
      <c r="C872" s="178">
        <f t="shared" si="186"/>
        <v>5.8806523991976215E-8</v>
      </c>
      <c r="D872" s="165">
        <f t="shared" si="187"/>
        <v>2.2558277767625785E-3</v>
      </c>
      <c r="E872" s="166">
        <f t="shared" si="197"/>
        <v>24.291372358538389</v>
      </c>
      <c r="F872" s="167">
        <f t="shared" si="198"/>
        <v>1.8994069880340974</v>
      </c>
      <c r="G872" s="167">
        <f t="shared" si="188"/>
        <v>66008.235697700948</v>
      </c>
      <c r="H872" s="167">
        <f t="shared" si="189"/>
        <v>271299.95449667057</v>
      </c>
      <c r="I872" s="168">
        <f t="shared" si="190"/>
        <v>337308.19019437151</v>
      </c>
      <c r="J872" s="168">
        <f t="shared" si="192"/>
        <v>335609.89277671376</v>
      </c>
      <c r="K872" s="94"/>
      <c r="L872" s="265">
        <f t="shared" si="191"/>
        <v>128538.65972168041</v>
      </c>
      <c r="M872" s="265">
        <f>$G872*NonHospFrac+theModel!$H872*NonHospFrac</f>
        <v>208769.53047269108</v>
      </c>
      <c r="N872" s="266">
        <f t="shared" si="193"/>
        <v>337308.19019437151</v>
      </c>
      <c r="O872" s="158"/>
      <c r="P872" s="265">
        <f t="shared" si="194"/>
        <v>127891.48636443469</v>
      </c>
      <c r="Q872" s="265">
        <f t="shared" si="195"/>
        <v>208767.97022207771</v>
      </c>
      <c r="R872" s="266">
        <f t="shared" si="196"/>
        <v>336659.45658651239</v>
      </c>
    </row>
    <row r="873" spans="1:18" x14ac:dyDescent="0.25">
      <c r="A873" s="81">
        <v>842</v>
      </c>
      <c r="B873" s="93">
        <f t="shared" si="185"/>
        <v>5.7838464731371638E-8</v>
      </c>
      <c r="C873" s="178">
        <f t="shared" si="186"/>
        <v>5.7707991116065308E-8</v>
      </c>
      <c r="D873" s="165">
        <f t="shared" si="187"/>
        <v>2.2558277767625785E-3</v>
      </c>
      <c r="E873" s="166">
        <f t="shared" si="197"/>
        <v>24.291372416246379</v>
      </c>
      <c r="F873" s="167">
        <f t="shared" si="198"/>
        <v>1.9016628158108599</v>
      </c>
      <c r="G873" s="167">
        <f t="shared" si="188"/>
        <v>66086.630276914366</v>
      </c>
      <c r="H873" s="167">
        <f t="shared" si="189"/>
        <v>271299.95514118648</v>
      </c>
      <c r="I873" s="168">
        <f t="shared" si="190"/>
        <v>337386.58541810082</v>
      </c>
      <c r="J873" s="168">
        <f t="shared" si="192"/>
        <v>335685.64294958807</v>
      </c>
      <c r="K873" s="94"/>
      <c r="L873" s="265">
        <f t="shared" si="191"/>
        <v>128568.53393546971</v>
      </c>
      <c r="M873" s="265">
        <f>$G873*NonHospFrac+theModel!$H873*NonHospFrac</f>
        <v>208818.0514826311</v>
      </c>
      <c r="N873" s="266">
        <f t="shared" si="193"/>
        <v>337386.58541810082</v>
      </c>
      <c r="O873" s="158"/>
      <c r="P873" s="265">
        <f t="shared" si="194"/>
        <v>127920.3526237726</v>
      </c>
      <c r="Q873" s="265">
        <f t="shared" si="195"/>
        <v>208816.49123201761</v>
      </c>
      <c r="R873" s="266">
        <f t="shared" si="196"/>
        <v>336736.84385579021</v>
      </c>
    </row>
    <row r="874" spans="1:18" x14ac:dyDescent="0.25">
      <c r="A874" s="81">
        <v>843</v>
      </c>
      <c r="B874" s="93">
        <f t="shared" si="185"/>
        <v>5.6758015647043941E-8</v>
      </c>
      <c r="C874" s="178">
        <f t="shared" si="186"/>
        <v>5.6629979338793414E-8</v>
      </c>
      <c r="D874" s="165">
        <f t="shared" si="187"/>
        <v>2.2558277767625785E-3</v>
      </c>
      <c r="E874" s="166">
        <f t="shared" si="197"/>
        <v>24.291372472876358</v>
      </c>
      <c r="F874" s="167">
        <f t="shared" si="198"/>
        <v>1.9039186435876225</v>
      </c>
      <c r="G874" s="167">
        <f t="shared" si="188"/>
        <v>66165.024856127784</v>
      </c>
      <c r="H874" s="167">
        <f t="shared" si="189"/>
        <v>271299.95577366254</v>
      </c>
      <c r="I874" s="168">
        <f t="shared" si="190"/>
        <v>337464.98062979034</v>
      </c>
      <c r="J874" s="168">
        <f t="shared" si="192"/>
        <v>335761.3900231031</v>
      </c>
      <c r="K874" s="94"/>
      <c r="L874" s="265">
        <f t="shared" si="191"/>
        <v>128598.40814467096</v>
      </c>
      <c r="M874" s="265">
        <f>$G874*NonHospFrac+theModel!$H874*NonHospFrac</f>
        <v>208866.57248511937</v>
      </c>
      <c r="N874" s="266">
        <f t="shared" si="193"/>
        <v>337464.98062979034</v>
      </c>
      <c r="O874" s="158"/>
      <c r="P874" s="265">
        <f t="shared" si="194"/>
        <v>127949.21770203189</v>
      </c>
      <c r="Q874" s="265">
        <f t="shared" si="195"/>
        <v>208865.01223450576</v>
      </c>
      <c r="R874" s="266">
        <f t="shared" si="196"/>
        <v>336814.22993653768</v>
      </c>
    </row>
    <row r="875" spans="1:18" x14ac:dyDescent="0.25">
      <c r="A875" s="81">
        <v>844</v>
      </c>
      <c r="B875" s="93">
        <f t="shared" si="185"/>
        <v>5.5697749847823351E-8</v>
      </c>
      <c r="C875" s="178">
        <f t="shared" si="186"/>
        <v>5.5572105316613458E-8</v>
      </c>
      <c r="D875" s="165">
        <f t="shared" si="187"/>
        <v>2.2558277767625785E-3</v>
      </c>
      <c r="E875" s="166">
        <f t="shared" si="197"/>
        <v>24.291372528448463</v>
      </c>
      <c r="F875" s="167">
        <f t="shared" si="198"/>
        <v>1.9061744713643851</v>
      </c>
      <c r="G875" s="167">
        <f t="shared" si="188"/>
        <v>66243.419435341202</v>
      </c>
      <c r="H875" s="167">
        <f t="shared" si="189"/>
        <v>271299.95639432361</v>
      </c>
      <c r="I875" s="168">
        <f t="shared" si="190"/>
        <v>337543.37582966482</v>
      </c>
      <c r="J875" s="168">
        <f t="shared" si="192"/>
        <v>335837.13399760285</v>
      </c>
      <c r="K875" s="94"/>
      <c r="L875" s="265">
        <f t="shared" si="191"/>
        <v>128628.28234936987</v>
      </c>
      <c r="M875" s="265">
        <f>$G875*NonHospFrac+theModel!$H875*NonHospFrac</f>
        <v>208915.09348029495</v>
      </c>
      <c r="N875" s="266">
        <f t="shared" si="193"/>
        <v>337543.37582966482</v>
      </c>
      <c r="O875" s="158"/>
      <c r="P875" s="265">
        <f t="shared" si="194"/>
        <v>127978.08159934368</v>
      </c>
      <c r="Q875" s="265">
        <f t="shared" si="195"/>
        <v>208913.53322968123</v>
      </c>
      <c r="R875" s="266">
        <f t="shared" si="196"/>
        <v>336891.61482902488</v>
      </c>
    </row>
    <row r="876" spans="1:18" x14ac:dyDescent="0.25">
      <c r="A876" s="81">
        <v>845</v>
      </c>
      <c r="B876" s="93">
        <f t="shared" si="185"/>
        <v>5.4657290300674393E-8</v>
      </c>
      <c r="C876" s="178">
        <f t="shared" si="186"/>
        <v>5.4533992867011557E-8</v>
      </c>
      <c r="D876" s="165">
        <f t="shared" si="187"/>
        <v>2.2558277767625785E-3</v>
      </c>
      <c r="E876" s="166">
        <f t="shared" si="197"/>
        <v>24.291372582982454</v>
      </c>
      <c r="F876" s="167">
        <f t="shared" si="198"/>
        <v>1.9084302991411477</v>
      </c>
      <c r="G876" s="167">
        <f t="shared" si="188"/>
        <v>66321.81401455462</v>
      </c>
      <c r="H876" s="167">
        <f t="shared" si="189"/>
        <v>271299.95700339042</v>
      </c>
      <c r="I876" s="168">
        <f t="shared" si="190"/>
        <v>337621.77101794502</v>
      </c>
      <c r="J876" s="168">
        <f t="shared" si="192"/>
        <v>335912.87487342738</v>
      </c>
      <c r="K876" s="94"/>
      <c r="L876" s="265">
        <f t="shared" si="191"/>
        <v>128658.15654965051</v>
      </c>
      <c r="M876" s="265">
        <f>$G876*NonHospFrac+theModel!$H876*NonHospFrac</f>
        <v>208963.61446829449</v>
      </c>
      <c r="N876" s="266">
        <f t="shared" si="193"/>
        <v>337621.77101794502</v>
      </c>
      <c r="O876" s="158"/>
      <c r="P876" s="265">
        <f t="shared" si="194"/>
        <v>128006.94431583752</v>
      </c>
      <c r="Q876" s="265">
        <f t="shared" si="195"/>
        <v>208962.05421768065</v>
      </c>
      <c r="R876" s="266">
        <f t="shared" si="196"/>
        <v>336968.99853351817</v>
      </c>
    </row>
    <row r="877" spans="1:18" x14ac:dyDescent="0.25">
      <c r="A877" s="81">
        <v>846</v>
      </c>
      <c r="B877" s="93">
        <f t="shared" si="185"/>
        <v>5.363626701571217E-8</v>
      </c>
      <c r="C877" s="178">
        <f t="shared" si="186"/>
        <v>5.3515272834736273E-8</v>
      </c>
      <c r="D877" s="165">
        <f t="shared" si="187"/>
        <v>2.2558277767625785E-3</v>
      </c>
      <c r="E877" s="166">
        <f t="shared" si="197"/>
        <v>24.291372636497726</v>
      </c>
      <c r="F877" s="167">
        <f t="shared" si="198"/>
        <v>1.9106861269179103</v>
      </c>
      <c r="G877" s="167">
        <f t="shared" si="188"/>
        <v>66400.208593768053</v>
      </c>
      <c r="H877" s="167">
        <f t="shared" si="189"/>
        <v>271299.9576010796</v>
      </c>
      <c r="I877" s="168">
        <f t="shared" si="190"/>
        <v>337700.16619484767</v>
      </c>
      <c r="J877" s="168">
        <f t="shared" si="192"/>
        <v>335988.61265091278</v>
      </c>
      <c r="K877" s="94"/>
      <c r="L877" s="265">
        <f t="shared" si="191"/>
        <v>128688.03074559546</v>
      </c>
      <c r="M877" s="265">
        <f>$G877*NonHospFrac+theModel!$H877*NonHospFrac</f>
        <v>209012.13544925215</v>
      </c>
      <c r="N877" s="266">
        <f t="shared" si="193"/>
        <v>337700.16619484761</v>
      </c>
      <c r="O877" s="158"/>
      <c r="P877" s="265">
        <f t="shared" si="194"/>
        <v>128035.8058516415</v>
      </c>
      <c r="Q877" s="265">
        <f t="shared" si="195"/>
        <v>209010.57519863819</v>
      </c>
      <c r="R877" s="266">
        <f t="shared" si="196"/>
        <v>337046.38105027971</v>
      </c>
    </row>
    <row r="878" spans="1:18" x14ac:dyDescent="0.25">
      <c r="A878" s="81">
        <v>847</v>
      </c>
      <c r="B878" s="93">
        <f t="shared" si="185"/>
        <v>5.2634316914632835E-8</v>
      </c>
      <c r="C878" s="178">
        <f t="shared" si="186"/>
        <v>5.2515582960525884E-8</v>
      </c>
      <c r="D878" s="165">
        <f t="shared" si="187"/>
        <v>2.2558277767625785E-3</v>
      </c>
      <c r="E878" s="166">
        <f t="shared" si="197"/>
        <v>24.291372689013308</v>
      </c>
      <c r="F878" s="167">
        <f t="shared" si="198"/>
        <v>1.9129419546946729</v>
      </c>
      <c r="G878" s="167">
        <f t="shared" si="188"/>
        <v>66478.603172981471</v>
      </c>
      <c r="H878" s="167">
        <f t="shared" si="189"/>
        <v>271299.95818760374</v>
      </c>
      <c r="I878" s="168">
        <f t="shared" si="190"/>
        <v>337778.56136058521</v>
      </c>
      <c r="J878" s="168">
        <f t="shared" si="192"/>
        <v>336064.34733039112</v>
      </c>
      <c r="K878" s="94"/>
      <c r="L878" s="265">
        <f t="shared" si="191"/>
        <v>128717.90493728573</v>
      </c>
      <c r="M878" s="265">
        <f>$G878*NonHospFrac+theModel!$H878*NonHospFrac</f>
        <v>209060.65642329946</v>
      </c>
      <c r="N878" s="266">
        <f t="shared" si="193"/>
        <v>337778.56136058515</v>
      </c>
      <c r="O878" s="158"/>
      <c r="P878" s="265">
        <f t="shared" si="194"/>
        <v>128064.66620688216</v>
      </c>
      <c r="Q878" s="265">
        <f t="shared" si="195"/>
        <v>209059.09617268539</v>
      </c>
      <c r="R878" s="266">
        <f t="shared" si="196"/>
        <v>337123.76237956755</v>
      </c>
    </row>
    <row r="879" spans="1:18" x14ac:dyDescent="0.25">
      <c r="A879" s="81">
        <v>848</v>
      </c>
      <c r="B879" s="93">
        <f t="shared" si="185"/>
        <v>5.1651083701601454E-8</v>
      </c>
      <c r="C879" s="178">
        <f t="shared" si="186"/>
        <v>5.153456775228749E-8</v>
      </c>
      <c r="D879" s="165">
        <f t="shared" si="187"/>
        <v>2.2558277767625785E-3</v>
      </c>
      <c r="E879" s="166">
        <f t="shared" si="197"/>
        <v>24.291372740547875</v>
      </c>
      <c r="F879" s="167">
        <f t="shared" si="198"/>
        <v>1.9151977824714355</v>
      </c>
      <c r="G879" s="167">
        <f t="shared" si="188"/>
        <v>66556.997752194904</v>
      </c>
      <c r="H879" s="167">
        <f t="shared" si="189"/>
        <v>271299.95876317128</v>
      </c>
      <c r="I879" s="168">
        <f t="shared" si="190"/>
        <v>337856.95651536621</v>
      </c>
      <c r="J879" s="168">
        <f t="shared" si="192"/>
        <v>336140.07891219051</v>
      </c>
      <c r="K879" s="94"/>
      <c r="L879" s="265">
        <f t="shared" si="191"/>
        <v>128747.77912480076</v>
      </c>
      <c r="M879" s="265">
        <f>$G879*NonHospFrac+theModel!$H879*NonHospFrac</f>
        <v>209109.1773905654</v>
      </c>
      <c r="N879" s="266">
        <f t="shared" si="193"/>
        <v>337856.95651536615</v>
      </c>
      <c r="O879" s="158"/>
      <c r="P879" s="265">
        <f t="shared" si="194"/>
        <v>128093.52538168455</v>
      </c>
      <c r="Q879" s="265">
        <f t="shared" si="195"/>
        <v>209107.61713995121</v>
      </c>
      <c r="R879" s="266">
        <f t="shared" si="196"/>
        <v>337201.14252163575</v>
      </c>
    </row>
    <row r="880" spans="1:18" x14ac:dyDescent="0.25">
      <c r="A880" s="81">
        <v>849</v>
      </c>
      <c r="B880" s="93">
        <f t="shared" si="185"/>
        <v>5.0686217736553382E-8</v>
      </c>
      <c r="C880" s="178">
        <f t="shared" si="186"/>
        <v>5.0571878358684226E-8</v>
      </c>
      <c r="D880" s="165">
        <f t="shared" si="187"/>
        <v>2.2558277767625785E-3</v>
      </c>
      <c r="E880" s="166">
        <f t="shared" si="197"/>
        <v>24.291372791119752</v>
      </c>
      <c r="F880" s="167">
        <f t="shared" si="198"/>
        <v>1.917453610248198</v>
      </c>
      <c r="G880" s="167">
        <f t="shared" si="188"/>
        <v>66635.392331408322</v>
      </c>
      <c r="H880" s="167">
        <f t="shared" si="189"/>
        <v>271299.95932798693</v>
      </c>
      <c r="I880" s="168">
        <f t="shared" si="190"/>
        <v>337935.35165939527</v>
      </c>
      <c r="J880" s="168">
        <f t="shared" si="192"/>
        <v>336215.80739663535</v>
      </c>
      <c r="K880" s="94"/>
      <c r="L880" s="265">
        <f t="shared" si="191"/>
        <v>128777.65330821853</v>
      </c>
      <c r="M880" s="265">
        <f>$G880*NonHospFrac+theModel!$H880*NonHospFrac</f>
        <v>209157.69835117672</v>
      </c>
      <c r="N880" s="266">
        <f t="shared" si="193"/>
        <v>337935.35165939527</v>
      </c>
      <c r="O880" s="158"/>
      <c r="P880" s="265">
        <f t="shared" si="194"/>
        <v>128122.38337617228</v>
      </c>
      <c r="Q880" s="265">
        <f t="shared" si="195"/>
        <v>209156.13810056244</v>
      </c>
      <c r="R880" s="266">
        <f t="shared" si="196"/>
        <v>337278.52147673472</v>
      </c>
    </row>
    <row r="881" spans="1:18" x14ac:dyDescent="0.25">
      <c r="A881" s="81">
        <v>850</v>
      </c>
      <c r="B881" s="93">
        <f t="shared" si="185"/>
        <v>4.9739375910861231E-8</v>
      </c>
      <c r="C881" s="178">
        <f t="shared" si="186"/>
        <v>4.9627172445082674E-8</v>
      </c>
      <c r="D881" s="165">
        <f t="shared" si="187"/>
        <v>2.2558277767625785E-3</v>
      </c>
      <c r="E881" s="166">
        <f t="shared" si="197"/>
        <v>24.291372840746924</v>
      </c>
      <c r="F881" s="167">
        <f t="shared" si="198"/>
        <v>1.9197094380249606</v>
      </c>
      <c r="G881" s="167">
        <f t="shared" si="188"/>
        <v>66713.786910621726</v>
      </c>
      <c r="H881" s="167">
        <f t="shared" si="189"/>
        <v>271299.95988225163</v>
      </c>
      <c r="I881" s="168">
        <f t="shared" si="190"/>
        <v>338013.74679287337</v>
      </c>
      <c r="J881" s="168">
        <f t="shared" si="192"/>
        <v>336291.53278404643</v>
      </c>
      <c r="K881" s="94"/>
      <c r="L881" s="265">
        <f t="shared" si="191"/>
        <v>128807.52748761562</v>
      </c>
      <c r="M881" s="265">
        <f>$G881*NonHospFrac+theModel!$H881*NonHospFrac</f>
        <v>209206.21930525769</v>
      </c>
      <c r="N881" s="266">
        <f t="shared" si="193"/>
        <v>338013.74679287331</v>
      </c>
      <c r="O881" s="158"/>
      <c r="P881" s="265">
        <f t="shared" si="194"/>
        <v>128151.24019046756</v>
      </c>
      <c r="Q881" s="265">
        <f t="shared" si="195"/>
        <v>209204.65905464333</v>
      </c>
      <c r="R881" s="266">
        <f t="shared" si="196"/>
        <v>337355.89924511092</v>
      </c>
    </row>
    <row r="882" spans="1:18" x14ac:dyDescent="0.25">
      <c r="A882" s="81">
        <v>851</v>
      </c>
      <c r="B882" s="93">
        <f t="shared" si="185"/>
        <v>4.881022152532354E-8</v>
      </c>
      <c r="C882" s="178">
        <f t="shared" si="186"/>
        <v>4.8700114071816783E-8</v>
      </c>
      <c r="D882" s="165">
        <f t="shared" si="187"/>
        <v>2.2558277767625785E-3</v>
      </c>
      <c r="E882" s="166">
        <f t="shared" si="197"/>
        <v>24.291372889447036</v>
      </c>
      <c r="F882" s="167">
        <f t="shared" si="198"/>
        <v>1.9219652658017232</v>
      </c>
      <c r="G882" s="167">
        <f t="shared" si="188"/>
        <v>66792.181489835159</v>
      </c>
      <c r="H882" s="167">
        <f t="shared" si="189"/>
        <v>271299.96042616235</v>
      </c>
      <c r="I882" s="168">
        <f t="shared" si="190"/>
        <v>338092.14191599749</v>
      </c>
      <c r="J882" s="168">
        <f t="shared" si="192"/>
        <v>336367.25507474068</v>
      </c>
      <c r="K882" s="94"/>
      <c r="L882" s="265">
        <f t="shared" si="191"/>
        <v>128837.40166306712</v>
      </c>
      <c r="M882" s="265">
        <f>$G882*NonHospFrac+theModel!$H882*NonHospFrac</f>
        <v>209254.74025293035</v>
      </c>
      <c r="N882" s="266">
        <f t="shared" si="193"/>
        <v>338092.14191599749</v>
      </c>
      <c r="O882" s="158"/>
      <c r="P882" s="265">
        <f t="shared" si="194"/>
        <v>128180.09582469125</v>
      </c>
      <c r="Q882" s="265">
        <f t="shared" si="195"/>
        <v>209253.1800023159</v>
      </c>
      <c r="R882" s="266">
        <f t="shared" si="196"/>
        <v>337433.27582700714</v>
      </c>
    </row>
    <row r="883" spans="1:18" x14ac:dyDescent="0.25">
      <c r="A883" s="81">
        <v>852</v>
      </c>
      <c r="B883" s="93">
        <f t="shared" si="185"/>
        <v>4.7898424170435191E-8</v>
      </c>
      <c r="C883" s="178">
        <f t="shared" si="186"/>
        <v>4.7790373574728368E-8</v>
      </c>
      <c r="D883" s="165">
        <f t="shared" si="187"/>
        <v>2.2558277767625785E-3</v>
      </c>
      <c r="E883" s="166">
        <f t="shared" si="197"/>
        <v>24.291372937237409</v>
      </c>
      <c r="F883" s="167">
        <f t="shared" si="198"/>
        <v>1.9242210935784858</v>
      </c>
      <c r="G883" s="167">
        <f t="shared" si="188"/>
        <v>66870.576069048577</v>
      </c>
      <c r="H883" s="167">
        <f t="shared" si="189"/>
        <v>271299.96095991257</v>
      </c>
      <c r="I883" s="168">
        <f t="shared" si="190"/>
        <v>338170.53702896112</v>
      </c>
      <c r="J883" s="168">
        <f t="shared" si="192"/>
        <v>336442.97426903161</v>
      </c>
      <c r="K883" s="94"/>
      <c r="L883" s="265">
        <f t="shared" si="191"/>
        <v>128867.27583464675</v>
      </c>
      <c r="M883" s="265">
        <f>$G883*NonHospFrac+theModel!$H883*NonHospFrac</f>
        <v>209303.26119431437</v>
      </c>
      <c r="N883" s="266">
        <f t="shared" si="193"/>
        <v>338170.53702896112</v>
      </c>
      <c r="O883" s="158"/>
      <c r="P883" s="265">
        <f t="shared" si="194"/>
        <v>128208.95027896274</v>
      </c>
      <c r="Q883" s="265">
        <f t="shared" si="195"/>
        <v>209301.70094369983</v>
      </c>
      <c r="R883" s="266">
        <f t="shared" si="196"/>
        <v>337510.65122266259</v>
      </c>
    </row>
    <row r="884" spans="1:18" x14ac:dyDescent="0.25">
      <c r="A884" s="81">
        <v>853</v>
      </c>
      <c r="B884" s="93">
        <f t="shared" si="185"/>
        <v>4.7003659608892184E-8</v>
      </c>
      <c r="C884" s="178">
        <f t="shared" si="186"/>
        <v>4.6897627447936954E-8</v>
      </c>
      <c r="D884" s="165">
        <f t="shared" si="187"/>
        <v>2.2558277767625785E-3</v>
      </c>
      <c r="E884" s="166">
        <f t="shared" si="197"/>
        <v>24.291372984135037</v>
      </c>
      <c r="F884" s="167">
        <f t="shared" si="198"/>
        <v>1.9264769213552484</v>
      </c>
      <c r="G884" s="167">
        <f t="shared" si="188"/>
        <v>66948.970648261995</v>
      </c>
      <c r="H884" s="167">
        <f t="shared" si="189"/>
        <v>271299.96148369217</v>
      </c>
      <c r="I884" s="168">
        <f t="shared" si="190"/>
        <v>338248.93213195418</v>
      </c>
      <c r="J884" s="168">
        <f t="shared" si="192"/>
        <v>336518.69036722928</v>
      </c>
      <c r="K884" s="94"/>
      <c r="L884" s="265">
        <f t="shared" si="191"/>
        <v>128897.15000242683</v>
      </c>
      <c r="M884" s="265">
        <f>$G884*NonHospFrac+theModel!$H884*NonHospFrac</f>
        <v>209351.78212952733</v>
      </c>
      <c r="N884" s="266">
        <f t="shared" si="193"/>
        <v>338248.93213195418</v>
      </c>
      <c r="O884" s="158"/>
      <c r="P884" s="265">
        <f t="shared" si="194"/>
        <v>128237.80355340018</v>
      </c>
      <c r="Q884" s="265">
        <f t="shared" si="195"/>
        <v>209350.22187891271</v>
      </c>
      <c r="R884" s="266">
        <f t="shared" si="196"/>
        <v>337588.02543231286</v>
      </c>
    </row>
    <row r="885" spans="1:18" x14ac:dyDescent="0.25">
      <c r="A885" s="81">
        <v>854</v>
      </c>
      <c r="B885" s="93">
        <f t="shared" si="185"/>
        <v>4.6125609660292282E-8</v>
      </c>
      <c r="C885" s="178">
        <f t="shared" si="186"/>
        <v>4.6021558228800485E-8</v>
      </c>
      <c r="D885" s="165">
        <f t="shared" si="187"/>
        <v>2.2558277767625785E-3</v>
      </c>
      <c r="E885" s="166">
        <f t="shared" si="197"/>
        <v>24.291373030156596</v>
      </c>
      <c r="F885" s="167">
        <f t="shared" si="198"/>
        <v>1.928732749132011</v>
      </c>
      <c r="G885" s="167">
        <f t="shared" si="188"/>
        <v>67027.365227475413</v>
      </c>
      <c r="H885" s="167">
        <f t="shared" si="189"/>
        <v>271299.96199768729</v>
      </c>
      <c r="I885" s="168">
        <f t="shared" si="190"/>
        <v>338327.32722516271</v>
      </c>
      <c r="J885" s="168">
        <f t="shared" si="192"/>
        <v>336594.40336963994</v>
      </c>
      <c r="K885" s="94"/>
      <c r="L885" s="265">
        <f t="shared" si="191"/>
        <v>128927.02416647834</v>
      </c>
      <c r="M885" s="265">
        <f>$G885*NonHospFrac+theModel!$H885*NonHospFrac</f>
        <v>209400.30305868434</v>
      </c>
      <c r="N885" s="266">
        <f t="shared" si="193"/>
        <v>338327.32722516265</v>
      </c>
      <c r="O885" s="158"/>
      <c r="P885" s="265">
        <f t="shared" si="194"/>
        <v>128266.65564812034</v>
      </c>
      <c r="Q885" s="265">
        <f t="shared" si="195"/>
        <v>209398.74280806963</v>
      </c>
      <c r="R885" s="266">
        <f t="shared" si="196"/>
        <v>337665.39845618996</v>
      </c>
    </row>
    <row r="886" spans="1:18" x14ac:dyDescent="0.25">
      <c r="A886" s="81">
        <v>855</v>
      </c>
      <c r="B886" s="93">
        <f t="shared" si="185"/>
        <v>4.5263962087989434E-8</v>
      </c>
      <c r="C886" s="178">
        <f t="shared" si="186"/>
        <v>4.5161854385025018E-8</v>
      </c>
      <c r="D886" s="165">
        <f t="shared" si="187"/>
        <v>2.2558277767625785E-3</v>
      </c>
      <c r="E886" s="166">
        <f t="shared" si="197"/>
        <v>24.29137307531845</v>
      </c>
      <c r="F886" s="167">
        <f t="shared" si="198"/>
        <v>1.9309885769087736</v>
      </c>
      <c r="G886" s="167">
        <f t="shared" si="188"/>
        <v>67105.759806688831</v>
      </c>
      <c r="H886" s="167">
        <f t="shared" si="189"/>
        <v>271299.96250208071</v>
      </c>
      <c r="I886" s="168">
        <f t="shared" si="190"/>
        <v>338405.72230876953</v>
      </c>
      <c r="J886" s="168">
        <f t="shared" si="192"/>
        <v>336670.11327656673</v>
      </c>
      <c r="K886" s="94"/>
      <c r="L886" s="265">
        <f t="shared" si="191"/>
        <v>128956.8983268709</v>
      </c>
      <c r="M886" s="265">
        <f>$G886*NonHospFrac+theModel!$H886*NonHospFrac</f>
        <v>209448.8239818986</v>
      </c>
      <c r="N886" s="266">
        <f t="shared" si="193"/>
        <v>338405.72230876947</v>
      </c>
      <c r="O886" s="158"/>
      <c r="P886" s="265">
        <f t="shared" si="194"/>
        <v>128295.5065632387</v>
      </c>
      <c r="Q886" s="265">
        <f t="shared" si="195"/>
        <v>209447.26373128381</v>
      </c>
      <c r="R886" s="266">
        <f t="shared" si="196"/>
        <v>337742.77029452252</v>
      </c>
    </row>
    <row r="887" spans="1:18" x14ac:dyDescent="0.25">
      <c r="A887" s="81">
        <v>856</v>
      </c>
      <c r="B887" s="93">
        <f t="shared" si="185"/>
        <v>4.4418410488061065E-8</v>
      </c>
      <c r="C887" s="178">
        <f t="shared" si="186"/>
        <v>4.4318210203882453E-8</v>
      </c>
      <c r="D887" s="165">
        <f t="shared" si="187"/>
        <v>2.2558277767625785E-3</v>
      </c>
      <c r="E887" s="166">
        <f t="shared" si="197"/>
        <v>24.29137311963666</v>
      </c>
      <c r="F887" s="167">
        <f t="shared" si="198"/>
        <v>1.9332444046855362</v>
      </c>
      <c r="G887" s="167">
        <f t="shared" si="188"/>
        <v>67184.154385902264</v>
      </c>
      <c r="H887" s="167">
        <f t="shared" si="189"/>
        <v>271299.96299705189</v>
      </c>
      <c r="I887" s="168">
        <f t="shared" si="190"/>
        <v>338484.11738295417</v>
      </c>
      <c r="J887" s="168">
        <f t="shared" si="192"/>
        <v>336745.82008830959</v>
      </c>
      <c r="K887" s="94"/>
      <c r="L887" s="265">
        <f t="shared" si="191"/>
        <v>128986.77248367292</v>
      </c>
      <c r="M887" s="265">
        <f>$G887*NonHospFrac+theModel!$H887*NonHospFrac</f>
        <v>209497.34489928119</v>
      </c>
      <c r="N887" s="266">
        <f t="shared" si="193"/>
        <v>338484.11738295411</v>
      </c>
      <c r="O887" s="158"/>
      <c r="P887" s="265">
        <f t="shared" si="194"/>
        <v>128324.35629886955</v>
      </c>
      <c r="Q887" s="265">
        <f t="shared" si="195"/>
        <v>209495.7846486663</v>
      </c>
      <c r="R887" s="266">
        <f t="shared" si="196"/>
        <v>337820.14094753587</v>
      </c>
    </row>
    <row r="888" spans="1:18" x14ac:dyDescent="0.25">
      <c r="A888" s="81">
        <v>857</v>
      </c>
      <c r="B888" s="93">
        <f t="shared" si="185"/>
        <v>4.3588654180351079E-8</v>
      </c>
      <c r="C888" s="178">
        <f t="shared" si="186"/>
        <v>4.3490325683499342E-8</v>
      </c>
      <c r="D888" s="165">
        <f t="shared" si="187"/>
        <v>2.2558277767625785E-3</v>
      </c>
      <c r="E888" s="166">
        <f t="shared" si="197"/>
        <v>24.291373163126984</v>
      </c>
      <c r="F888" s="167">
        <f t="shared" si="198"/>
        <v>1.9355002324622987</v>
      </c>
      <c r="G888" s="167">
        <f t="shared" si="188"/>
        <v>67262.548965115682</v>
      </c>
      <c r="H888" s="167">
        <f t="shared" si="189"/>
        <v>271299.96348277666</v>
      </c>
      <c r="I888" s="168">
        <f t="shared" si="190"/>
        <v>338562.51244789234</v>
      </c>
      <c r="J888" s="168">
        <f t="shared" si="192"/>
        <v>336821.52380516473</v>
      </c>
      <c r="K888" s="94"/>
      <c r="L888" s="265">
        <f t="shared" si="191"/>
        <v>129016.64663695138</v>
      </c>
      <c r="M888" s="265">
        <f>$G888*NonHospFrac+theModel!$H888*NonHospFrac</f>
        <v>209545.86581094094</v>
      </c>
      <c r="N888" s="266">
        <f t="shared" si="193"/>
        <v>338562.51244789234</v>
      </c>
      <c r="O888" s="158"/>
      <c r="P888" s="265">
        <f t="shared" si="194"/>
        <v>128353.20485512579</v>
      </c>
      <c r="Q888" s="265">
        <f t="shared" si="195"/>
        <v>209544.30556032597</v>
      </c>
      <c r="R888" s="266">
        <f t="shared" si="196"/>
        <v>337897.51041545178</v>
      </c>
    </row>
    <row r="889" spans="1:18" x14ac:dyDescent="0.25">
      <c r="A889" s="81">
        <v>858</v>
      </c>
      <c r="B889" s="93">
        <f t="shared" si="185"/>
        <v>4.2774398101546767E-8</v>
      </c>
      <c r="C889" s="178">
        <f t="shared" si="186"/>
        <v>4.2677906426174996E-8</v>
      </c>
      <c r="D889" s="165">
        <f t="shared" si="187"/>
        <v>2.2558277767625785E-3</v>
      </c>
      <c r="E889" s="166">
        <f t="shared" si="197"/>
        <v>24.291373205804891</v>
      </c>
      <c r="F889" s="167">
        <f t="shared" si="198"/>
        <v>1.9377560602390613</v>
      </c>
      <c r="G889" s="167">
        <f t="shared" si="188"/>
        <v>67340.943544329115</v>
      </c>
      <c r="H889" s="167">
        <f t="shared" si="189"/>
        <v>271299.96395942802</v>
      </c>
      <c r="I889" s="168">
        <f t="shared" si="190"/>
        <v>338640.90750375716</v>
      </c>
      <c r="J889" s="168">
        <f t="shared" si="192"/>
        <v>336897.22442742583</v>
      </c>
      <c r="K889" s="94"/>
      <c r="L889" s="265">
        <f t="shared" si="191"/>
        <v>129046.52078677223</v>
      </c>
      <c r="M889" s="265">
        <f>$G889*NonHospFrac+theModel!$H889*NonHospFrac</f>
        <v>209594.38671698485</v>
      </c>
      <c r="N889" s="266">
        <f t="shared" si="193"/>
        <v>338640.9075037571</v>
      </c>
      <c r="O889" s="158"/>
      <c r="P889" s="265">
        <f t="shared" si="194"/>
        <v>128382.05223211931</v>
      </c>
      <c r="Q889" s="265">
        <f t="shared" si="195"/>
        <v>209592.82646636979</v>
      </c>
      <c r="R889" s="266">
        <f t="shared" si="196"/>
        <v>337974.8786984891</v>
      </c>
    </row>
    <row r="890" spans="1:18" x14ac:dyDescent="0.25">
      <c r="A890" s="81">
        <v>859</v>
      </c>
      <c r="B890" s="93">
        <f t="shared" si="185"/>
        <v>4.1975352700253166E-8</v>
      </c>
      <c r="C890" s="178">
        <f t="shared" si="186"/>
        <v>4.1880663533692529E-8</v>
      </c>
      <c r="D890" s="165">
        <f t="shared" si="187"/>
        <v>2.2558277767625785E-3</v>
      </c>
      <c r="E890" s="166">
        <f t="shared" si="197"/>
        <v>24.291373247685556</v>
      </c>
      <c r="F890" s="167">
        <f t="shared" si="198"/>
        <v>1.9400118880158239</v>
      </c>
      <c r="G890" s="167">
        <f t="shared" si="188"/>
        <v>67419.338123542533</v>
      </c>
      <c r="H890" s="167">
        <f t="shared" si="189"/>
        <v>271299.96442717523</v>
      </c>
      <c r="I890" s="168">
        <f t="shared" si="190"/>
        <v>338719.30255071778</v>
      </c>
      <c r="J890" s="168">
        <f t="shared" si="192"/>
        <v>336972.92195538274</v>
      </c>
      <c r="K890" s="94"/>
      <c r="L890" s="265">
        <f t="shared" si="191"/>
        <v>129076.39493319996</v>
      </c>
      <c r="M890" s="265">
        <f>$G890*NonHospFrac+theModel!$H890*NonHospFrac</f>
        <v>209642.90761751778</v>
      </c>
      <c r="N890" s="266">
        <f t="shared" si="193"/>
        <v>338719.30255071772</v>
      </c>
      <c r="O890" s="158"/>
      <c r="P890" s="265">
        <f t="shared" si="194"/>
        <v>128410.89842996058</v>
      </c>
      <c r="Q890" s="265">
        <f t="shared" si="195"/>
        <v>209641.34736690263</v>
      </c>
      <c r="R890" s="266">
        <f t="shared" si="196"/>
        <v>338052.24579686322</v>
      </c>
    </row>
    <row r="891" spans="1:18" x14ac:dyDescent="0.25">
      <c r="A891" s="81">
        <v>860</v>
      </c>
      <c r="B891" s="93">
        <f t="shared" si="185"/>
        <v>4.1191233834028814E-8</v>
      </c>
      <c r="C891" s="178">
        <f t="shared" si="186"/>
        <v>4.1098313504586889E-8</v>
      </c>
      <c r="D891" s="165">
        <f t="shared" si="187"/>
        <v>2.2558277767625785E-3</v>
      </c>
      <c r="E891" s="166">
        <f t="shared" si="197"/>
        <v>24.29137328878387</v>
      </c>
      <c r="F891" s="167">
        <f t="shared" si="198"/>
        <v>1.9422677157925865</v>
      </c>
      <c r="G891" s="167">
        <f t="shared" si="188"/>
        <v>67497.732702755951</v>
      </c>
      <c r="H891" s="167">
        <f t="shared" si="189"/>
        <v>271299.96488618478</v>
      </c>
      <c r="I891" s="168">
        <f t="shared" si="190"/>
        <v>338797.69758894073</v>
      </c>
      <c r="J891" s="168">
        <f t="shared" si="192"/>
        <v>337048.61638932273</v>
      </c>
      <c r="K891" s="94"/>
      <c r="L891" s="265">
        <f t="shared" si="191"/>
        <v>129106.26907629801</v>
      </c>
      <c r="M891" s="265">
        <f>$G891*NonHospFrac+theModel!$H891*NonHospFrac</f>
        <v>209691.42851264268</v>
      </c>
      <c r="N891" s="266">
        <f t="shared" si="193"/>
        <v>338797.69758894067</v>
      </c>
      <c r="O891" s="158"/>
      <c r="P891" s="265">
        <f t="shared" si="194"/>
        <v>128439.74344875907</v>
      </c>
      <c r="Q891" s="265">
        <f t="shared" si="195"/>
        <v>209689.86826202745</v>
      </c>
      <c r="R891" s="266">
        <f t="shared" si="196"/>
        <v>338129.61171078653</v>
      </c>
    </row>
    <row r="892" spans="1:18" x14ac:dyDescent="0.25">
      <c r="A892" s="81">
        <v>861</v>
      </c>
      <c r="B892" s="93">
        <f t="shared" si="185"/>
        <v>4.0421762668343373E-8</v>
      </c>
      <c r="C892" s="178">
        <f t="shared" si="186"/>
        <v>4.0330578133330421E-8</v>
      </c>
      <c r="D892" s="165">
        <f t="shared" si="187"/>
        <v>2.2558277767625785E-3</v>
      </c>
      <c r="E892" s="166">
        <f t="shared" si="197"/>
        <v>24.29137332911445</v>
      </c>
      <c r="F892" s="167">
        <f t="shared" si="198"/>
        <v>1.9445235435693491</v>
      </c>
      <c r="G892" s="167">
        <f t="shared" si="188"/>
        <v>67576.12728196937</v>
      </c>
      <c r="H892" s="167">
        <f t="shared" si="189"/>
        <v>271299.96533661976</v>
      </c>
      <c r="I892" s="168">
        <f t="shared" si="190"/>
        <v>338876.09261858911</v>
      </c>
      <c r="J892" s="168">
        <f t="shared" si="192"/>
        <v>337124.30772952974</v>
      </c>
      <c r="K892" s="94"/>
      <c r="L892" s="265">
        <f t="shared" si="191"/>
        <v>129136.14321612853</v>
      </c>
      <c r="M892" s="265">
        <f>$G892*NonHospFrac+theModel!$H892*NonHospFrac</f>
        <v>209739.9494024606</v>
      </c>
      <c r="N892" s="266">
        <f t="shared" si="193"/>
        <v>338876.09261858911</v>
      </c>
      <c r="O892" s="158"/>
      <c r="P892" s="265">
        <f t="shared" si="194"/>
        <v>128468.58728862296</v>
      </c>
      <c r="Q892" s="265">
        <f t="shared" si="195"/>
        <v>209738.38915184527</v>
      </c>
      <c r="R892" s="266">
        <f t="shared" si="196"/>
        <v>338206.97644046822</v>
      </c>
    </row>
    <row r="893" spans="1:18" x14ac:dyDescent="0.25">
      <c r="A893" s="81">
        <v>862</v>
      </c>
      <c r="B893" s="93">
        <f t="shared" si="185"/>
        <v>3.9666665577423627E-8</v>
      </c>
      <c r="C893" s="178">
        <f t="shared" si="186"/>
        <v>3.9577184411402523E-8</v>
      </c>
      <c r="D893" s="165">
        <f t="shared" si="187"/>
        <v>2.2558277767625785E-3</v>
      </c>
      <c r="E893" s="166">
        <f t="shared" si="197"/>
        <v>24.291373368691634</v>
      </c>
      <c r="F893" s="167">
        <f t="shared" si="198"/>
        <v>1.9467793713461117</v>
      </c>
      <c r="G893" s="167">
        <f t="shared" si="188"/>
        <v>67654.521861182788</v>
      </c>
      <c r="H893" s="167">
        <f t="shared" si="189"/>
        <v>271299.96577864035</v>
      </c>
      <c r="I893" s="168">
        <f t="shared" si="190"/>
        <v>338954.48763982311</v>
      </c>
      <c r="J893" s="168">
        <f t="shared" si="192"/>
        <v>337199.99597628484</v>
      </c>
      <c r="K893" s="94"/>
      <c r="L893" s="265">
        <f t="shared" si="191"/>
        <v>129166.01735275256</v>
      </c>
      <c r="M893" s="265">
        <f>$G893*NonHospFrac+theModel!$H893*NonHospFrac</f>
        <v>209788.47028707055</v>
      </c>
      <c r="N893" s="266">
        <f t="shared" si="193"/>
        <v>338954.48763982311</v>
      </c>
      <c r="O893" s="158"/>
      <c r="P893" s="265">
        <f t="shared" si="194"/>
        <v>128497.42994965937</v>
      </c>
      <c r="Q893" s="265">
        <f t="shared" si="195"/>
        <v>209786.91003645514</v>
      </c>
      <c r="R893" s="266">
        <f t="shared" si="196"/>
        <v>338284.33998611453</v>
      </c>
    </row>
    <row r="894" spans="1:18" x14ac:dyDescent="0.25">
      <c r="A894" s="81">
        <v>863</v>
      </c>
      <c r="B894" s="93">
        <f t="shared" si="185"/>
        <v>3.8925674046951449E-8</v>
      </c>
      <c r="C894" s="178">
        <f t="shared" si="186"/>
        <v>3.883786443020713E-8</v>
      </c>
      <c r="D894" s="165">
        <f t="shared" si="187"/>
        <v>2.2558277767625785E-3</v>
      </c>
      <c r="E894" s="166">
        <f t="shared" si="197"/>
        <v>24.291373407529498</v>
      </c>
      <c r="F894" s="167">
        <f t="shared" si="198"/>
        <v>1.9490351991228743</v>
      </c>
      <c r="G894" s="167">
        <f t="shared" si="188"/>
        <v>67732.916440396206</v>
      </c>
      <c r="H894" s="167">
        <f t="shared" si="189"/>
        <v>271299.9662124039</v>
      </c>
      <c r="I894" s="168">
        <f t="shared" si="190"/>
        <v>339032.88265280012</v>
      </c>
      <c r="J894" s="168">
        <f t="shared" si="192"/>
        <v>337275.68112986645</v>
      </c>
      <c r="K894" s="94"/>
      <c r="L894" s="265">
        <f t="shared" si="191"/>
        <v>129195.89148623007</v>
      </c>
      <c r="M894" s="265">
        <f>$G894*NonHospFrac+theModel!$H894*NonHospFrac</f>
        <v>209836.99116657002</v>
      </c>
      <c r="N894" s="266">
        <f t="shared" si="193"/>
        <v>339032.88265280006</v>
      </c>
      <c r="O894" s="158"/>
      <c r="P894" s="265">
        <f t="shared" si="194"/>
        <v>128526.2714319744</v>
      </c>
      <c r="Q894" s="265">
        <f t="shared" si="195"/>
        <v>209835.43091595452</v>
      </c>
      <c r="R894" s="266">
        <f t="shared" si="196"/>
        <v>338361.70234792889</v>
      </c>
    </row>
    <row r="895" spans="1:18" x14ac:dyDescent="0.25">
      <c r="A895" s="81">
        <v>864</v>
      </c>
      <c r="B895" s="93">
        <f t="shared" si="185"/>
        <v>3.8198524578579623E-8</v>
      </c>
      <c r="C895" s="178">
        <f t="shared" si="186"/>
        <v>3.8112355285803913E-8</v>
      </c>
      <c r="D895" s="165">
        <f t="shared" si="187"/>
        <v>2.2558277767625785E-3</v>
      </c>
      <c r="E895" s="166">
        <f t="shared" si="197"/>
        <v>24.291373445641852</v>
      </c>
      <c r="F895" s="167">
        <f t="shared" si="198"/>
        <v>1.9512910268996368</v>
      </c>
      <c r="G895" s="167">
        <f t="shared" si="188"/>
        <v>67811.311019609639</v>
      </c>
      <c r="H895" s="167">
        <f t="shared" si="189"/>
        <v>271299.96663806448</v>
      </c>
      <c r="I895" s="168">
        <f t="shared" si="190"/>
        <v>339111.2776576741</v>
      </c>
      <c r="J895" s="168">
        <f t="shared" si="192"/>
        <v>337351.36319054954</v>
      </c>
      <c r="K895" s="94"/>
      <c r="L895" s="265">
        <f t="shared" si="191"/>
        <v>129225.76561661977</v>
      </c>
      <c r="M895" s="265">
        <f>$G895*NonHospFrac+theModel!$H895*NonHospFrac</f>
        <v>209885.51204105432</v>
      </c>
      <c r="N895" s="266">
        <f t="shared" si="193"/>
        <v>339111.2776576741</v>
      </c>
      <c r="O895" s="158"/>
      <c r="P895" s="265">
        <f t="shared" si="194"/>
        <v>128555.11173567286</v>
      </c>
      <c r="Q895" s="265">
        <f t="shared" si="195"/>
        <v>209883.95179043873</v>
      </c>
      <c r="R895" s="266">
        <f t="shared" si="196"/>
        <v>338439.0635261116</v>
      </c>
    </row>
    <row r="896" spans="1:18" x14ac:dyDescent="0.25">
      <c r="A896" s="81">
        <v>865</v>
      </c>
      <c r="B896" s="93">
        <f t="shared" si="185"/>
        <v>3.7484958596230695E-8</v>
      </c>
      <c r="C896" s="178">
        <f t="shared" si="186"/>
        <v>3.7400398985418522E-8</v>
      </c>
      <c r="D896" s="165">
        <f t="shared" si="187"/>
        <v>2.2558277767625785E-3</v>
      </c>
      <c r="E896" s="166">
        <f t="shared" si="197"/>
        <v>24.29137348304225</v>
      </c>
      <c r="F896" s="167">
        <f t="shared" si="198"/>
        <v>1.9535468546763994</v>
      </c>
      <c r="G896" s="167">
        <f t="shared" si="188"/>
        <v>67889.705598823057</v>
      </c>
      <c r="H896" s="167">
        <f t="shared" si="189"/>
        <v>271299.9670557736</v>
      </c>
      <c r="I896" s="168">
        <f t="shared" si="190"/>
        <v>339189.67265459662</v>
      </c>
      <c r="J896" s="168">
        <f t="shared" si="192"/>
        <v>337427.04215860687</v>
      </c>
      <c r="K896" s="94"/>
      <c r="L896" s="265">
        <f t="shared" si="191"/>
        <v>129255.63974397938</v>
      </c>
      <c r="M896" s="265">
        <f>$G896*NonHospFrac+theModel!$H896*NonHospFrac</f>
        <v>209934.03291061724</v>
      </c>
      <c r="N896" s="266">
        <f t="shared" si="193"/>
        <v>339189.67265459662</v>
      </c>
      <c r="O896" s="158"/>
      <c r="P896" s="265">
        <f t="shared" si="194"/>
        <v>128583.95086085866</v>
      </c>
      <c r="Q896" s="265">
        <f t="shared" si="195"/>
        <v>209932.47266000157</v>
      </c>
      <c r="R896" s="266">
        <f t="shared" si="196"/>
        <v>338516.42352086026</v>
      </c>
    </row>
    <row r="897" spans="1:18" x14ac:dyDescent="0.25">
      <c r="A897" s="81">
        <v>866</v>
      </c>
      <c r="B897" s="93">
        <f t="shared" si="185"/>
        <v>3.6784722354147465E-8</v>
      </c>
      <c r="C897" s="178">
        <f t="shared" si="186"/>
        <v>3.6701742355700479E-8</v>
      </c>
      <c r="D897" s="165">
        <f t="shared" si="187"/>
        <v>2.2558277767625785E-3</v>
      </c>
      <c r="E897" s="166">
        <f t="shared" si="197"/>
        <v>24.291373519743992</v>
      </c>
      <c r="F897" s="167">
        <f t="shared" si="198"/>
        <v>1.955802682453162</v>
      </c>
      <c r="G897" s="167">
        <f t="shared" si="188"/>
        <v>67968.100178036475</v>
      </c>
      <c r="H897" s="167">
        <f t="shared" si="189"/>
        <v>271299.96746567963</v>
      </c>
      <c r="I897" s="168">
        <f t="shared" si="190"/>
        <v>339268.06764371612</v>
      </c>
      <c r="J897" s="168">
        <f t="shared" si="192"/>
        <v>337502.71803430811</v>
      </c>
      <c r="K897" s="94"/>
      <c r="L897" s="265">
        <f t="shared" si="191"/>
        <v>129285.51386836547</v>
      </c>
      <c r="M897" s="265">
        <f>$G897*NonHospFrac+theModel!$H897*NonHospFrac</f>
        <v>209982.55377535062</v>
      </c>
      <c r="N897" s="266">
        <f t="shared" si="193"/>
        <v>339268.06764371612</v>
      </c>
      <c r="O897" s="158"/>
      <c r="P897" s="265">
        <f t="shared" si="194"/>
        <v>128612.78880763456</v>
      </c>
      <c r="Q897" s="265">
        <f t="shared" si="195"/>
        <v>209980.99352473486</v>
      </c>
      <c r="R897" s="266">
        <f t="shared" si="196"/>
        <v>338593.78233236942</v>
      </c>
    </row>
    <row r="898" spans="1:18" x14ac:dyDescent="0.25">
      <c r="A898" s="81">
        <v>867</v>
      </c>
      <c r="B898" s="93">
        <f t="shared" si="185"/>
        <v>3.6097566846659906E-8</v>
      </c>
      <c r="C898" s="178">
        <f t="shared" si="186"/>
        <v>3.6016136952693664E-8</v>
      </c>
      <c r="D898" s="165">
        <f t="shared" si="187"/>
        <v>2.2558277767625785E-3</v>
      </c>
      <c r="E898" s="166">
        <f t="shared" si="197"/>
        <v>24.291373555760128</v>
      </c>
      <c r="F898" s="167">
        <f t="shared" si="198"/>
        <v>1.9580585102299246</v>
      </c>
      <c r="G898" s="167">
        <f t="shared" si="188"/>
        <v>68046.494757249893</v>
      </c>
      <c r="H898" s="167">
        <f t="shared" si="189"/>
        <v>271299.96786792844</v>
      </c>
      <c r="I898" s="168">
        <f t="shared" si="190"/>
        <v>339346.46262517833</v>
      </c>
      <c r="J898" s="168">
        <f t="shared" si="192"/>
        <v>337578.39081792033</v>
      </c>
      <c r="K898" s="94"/>
      <c r="L898" s="265">
        <f t="shared" si="191"/>
        <v>129315.38798983359</v>
      </c>
      <c r="M898" s="265">
        <f>$G898*NonHospFrac+theModel!$H898*NonHospFrac</f>
        <v>210031.07463534473</v>
      </c>
      <c r="N898" s="266">
        <f t="shared" si="193"/>
        <v>339346.46262517833</v>
      </c>
      <c r="O898" s="158"/>
      <c r="P898" s="265">
        <f t="shared" si="194"/>
        <v>128641.62557610233</v>
      </c>
      <c r="Q898" s="265">
        <f t="shared" si="195"/>
        <v>210029.51438472891</v>
      </c>
      <c r="R898" s="266">
        <f t="shared" si="196"/>
        <v>338671.13996083126</v>
      </c>
    </row>
    <row r="899" spans="1:18" x14ac:dyDescent="0.25">
      <c r="A899" s="81">
        <v>868</v>
      </c>
      <c r="B899" s="93">
        <f t="shared" si="185"/>
        <v>3.5423247719638247E-8</v>
      </c>
      <c r="C899" s="178">
        <f t="shared" si="186"/>
        <v>3.5343338973489146E-8</v>
      </c>
      <c r="D899" s="165">
        <f t="shared" si="187"/>
        <v>2.2558277767625785E-3</v>
      </c>
      <c r="E899" s="166">
        <f t="shared" si="197"/>
        <v>24.291373591103468</v>
      </c>
      <c r="F899" s="167">
        <f t="shared" si="198"/>
        <v>1.9603143380066872</v>
      </c>
      <c r="G899" s="167">
        <f t="shared" si="188"/>
        <v>68124.889336463326</v>
      </c>
      <c r="H899" s="167">
        <f t="shared" si="189"/>
        <v>271299.96826266311</v>
      </c>
      <c r="I899" s="168">
        <f t="shared" si="190"/>
        <v>339424.85759912641</v>
      </c>
      <c r="J899" s="168">
        <f t="shared" si="192"/>
        <v>337654.06050970795</v>
      </c>
      <c r="K899" s="94"/>
      <c r="L899" s="265">
        <f t="shared" si="191"/>
        <v>129345.2621084383</v>
      </c>
      <c r="M899" s="265">
        <f>$G899*NonHospFrac+theModel!$H899*NonHospFrac</f>
        <v>210079.59549068811</v>
      </c>
      <c r="N899" s="266">
        <f t="shared" si="193"/>
        <v>339424.85759912641</v>
      </c>
      <c r="O899" s="158"/>
      <c r="P899" s="265">
        <f t="shared" si="194"/>
        <v>128670.46116636279</v>
      </c>
      <c r="Q899" s="265">
        <f t="shared" si="195"/>
        <v>210078.03524007223</v>
      </c>
      <c r="R899" s="266">
        <f t="shared" si="196"/>
        <v>338748.49640643504</v>
      </c>
    </row>
    <row r="900" spans="1:18" x14ac:dyDescent="0.25">
      <c r="A900" s="81">
        <v>869</v>
      </c>
      <c r="B900" s="93">
        <f t="shared" si="185"/>
        <v>3.4761525183600223E-8</v>
      </c>
      <c r="C900" s="178">
        <f t="shared" si="186"/>
        <v>3.4683109169528422E-8</v>
      </c>
      <c r="D900" s="165">
        <f t="shared" si="187"/>
        <v>2.2558277767625785E-3</v>
      </c>
      <c r="E900" s="166">
        <f t="shared" si="197"/>
        <v>24.291373625786576</v>
      </c>
      <c r="F900" s="167">
        <f t="shared" si="198"/>
        <v>1.9625701657834498</v>
      </c>
      <c r="G900" s="167">
        <f t="shared" si="188"/>
        <v>68203.283915676744</v>
      </c>
      <c r="H900" s="167">
        <f t="shared" si="189"/>
        <v>271299.96865002392</v>
      </c>
      <c r="I900" s="168">
        <f t="shared" si="190"/>
        <v>339503.25256570068</v>
      </c>
      <c r="J900" s="168">
        <f t="shared" si="192"/>
        <v>337729.72710993281</v>
      </c>
      <c r="K900" s="94"/>
      <c r="L900" s="265">
        <f t="shared" si="191"/>
        <v>129375.13622423302</v>
      </c>
      <c r="M900" s="265">
        <f>$G900*NonHospFrac+theModel!$H900*NonHospFrac</f>
        <v>210128.11634146763</v>
      </c>
      <c r="N900" s="266">
        <f t="shared" si="193"/>
        <v>339503.25256570068</v>
      </c>
      <c r="O900" s="158"/>
      <c r="P900" s="265">
        <f t="shared" si="194"/>
        <v>128699.29557851562</v>
      </c>
      <c r="Q900" s="265">
        <f t="shared" si="195"/>
        <v>210126.55609085169</v>
      </c>
      <c r="R900" s="266">
        <f t="shared" si="196"/>
        <v>338825.85166936729</v>
      </c>
    </row>
    <row r="901" spans="1:18" x14ac:dyDescent="0.25">
      <c r="A901" s="81">
        <v>870</v>
      </c>
      <c r="B901" s="93">
        <f t="shared" si="185"/>
        <v>3.4112163928440844E-8</v>
      </c>
      <c r="C901" s="178">
        <f t="shared" si="186"/>
        <v>3.4035212761525588E-8</v>
      </c>
      <c r="D901" s="165">
        <f t="shared" si="187"/>
        <v>2.2558277767625785E-3</v>
      </c>
      <c r="E901" s="166">
        <f t="shared" si="197"/>
        <v>24.29137365982179</v>
      </c>
      <c r="F901" s="167">
        <f t="shared" si="198"/>
        <v>1.9648259935602124</v>
      </c>
      <c r="G901" s="167">
        <f t="shared" si="188"/>
        <v>68281.678494890162</v>
      </c>
      <c r="H901" s="167">
        <f t="shared" si="189"/>
        <v>271299.9690301487</v>
      </c>
      <c r="I901" s="168">
        <f t="shared" si="190"/>
        <v>339581.64752503886</v>
      </c>
      <c r="J901" s="168">
        <f t="shared" si="192"/>
        <v>337805.39061885409</v>
      </c>
      <c r="K901" s="94"/>
      <c r="L901" s="265">
        <f t="shared" si="191"/>
        <v>129405.0103372703</v>
      </c>
      <c r="M901" s="265">
        <f>$G901*NonHospFrac+theModel!$H901*NonHospFrac</f>
        <v>210176.63718776853</v>
      </c>
      <c r="N901" s="266">
        <f t="shared" si="193"/>
        <v>339581.6475250388</v>
      </c>
      <c r="O901" s="158"/>
      <c r="P901" s="265">
        <f t="shared" si="194"/>
        <v>128728.12881265969</v>
      </c>
      <c r="Q901" s="265">
        <f t="shared" si="195"/>
        <v>210175.07693715254</v>
      </c>
      <c r="R901" s="266">
        <f t="shared" si="196"/>
        <v>338903.20574981224</v>
      </c>
    </row>
    <row r="902" spans="1:18" x14ac:dyDescent="0.25">
      <c r="A902" s="81">
        <v>871</v>
      </c>
      <c r="B902" s="93">
        <f t="shared" si="185"/>
        <v>3.3474933039756321E-8</v>
      </c>
      <c r="C902" s="178">
        <f t="shared" si="186"/>
        <v>3.3399419355979974E-8</v>
      </c>
      <c r="D902" s="165">
        <f t="shared" si="187"/>
        <v>2.2558277767625785E-3</v>
      </c>
      <c r="E902" s="166">
        <f t="shared" si="197"/>
        <v>24.29137369322121</v>
      </c>
      <c r="F902" s="167">
        <f t="shared" si="198"/>
        <v>1.967081821336975</v>
      </c>
      <c r="G902" s="167">
        <f t="shared" si="188"/>
        <v>68360.07307410358</v>
      </c>
      <c r="H902" s="167">
        <f t="shared" si="189"/>
        <v>271299.96940317249</v>
      </c>
      <c r="I902" s="168">
        <f t="shared" si="190"/>
        <v>339660.04247727606</v>
      </c>
      <c r="J902" s="168">
        <f t="shared" si="192"/>
        <v>337881.05103672855</v>
      </c>
      <c r="K902" s="94"/>
      <c r="L902" s="265">
        <f t="shared" si="191"/>
        <v>129434.88444760161</v>
      </c>
      <c r="M902" s="265">
        <f>$G902*NonHospFrac+theModel!$H902*NonHospFrac</f>
        <v>210225.15802967447</v>
      </c>
      <c r="N902" s="266">
        <f t="shared" si="193"/>
        <v>339660.04247727606</v>
      </c>
      <c r="O902" s="158"/>
      <c r="P902" s="265">
        <f t="shared" si="194"/>
        <v>128756.96086889278</v>
      </c>
      <c r="Q902" s="265">
        <f t="shared" si="195"/>
        <v>210223.59777905841</v>
      </c>
      <c r="R902" s="266">
        <f t="shared" si="196"/>
        <v>338980.55864795123</v>
      </c>
    </row>
    <row r="903" spans="1:18" x14ac:dyDescent="0.25">
      <c r="A903" s="81">
        <v>872</v>
      </c>
      <c r="B903" s="93">
        <f t="shared" si="185"/>
        <v>3.2849605916729865E-8</v>
      </c>
      <c r="C903" s="178">
        <f t="shared" si="186"/>
        <v>3.2775502863247198E-8</v>
      </c>
      <c r="D903" s="165">
        <f t="shared" si="187"/>
        <v>2.2558277767625785E-3</v>
      </c>
      <c r="E903" s="166">
        <f t="shared" si="197"/>
        <v>24.291373725996714</v>
      </c>
      <c r="F903" s="167">
        <f t="shared" si="198"/>
        <v>1.9693376491137375</v>
      </c>
      <c r="G903" s="167">
        <f t="shared" si="188"/>
        <v>68438.467653317013</v>
      </c>
      <c r="H903" s="167">
        <f t="shared" si="189"/>
        <v>271299.96976922813</v>
      </c>
      <c r="I903" s="168">
        <f t="shared" si="190"/>
        <v>339738.43742254516</v>
      </c>
      <c r="J903" s="168">
        <f t="shared" si="192"/>
        <v>337956.70836381061</v>
      </c>
      <c r="K903" s="94"/>
      <c r="L903" s="265">
        <f t="shared" si="191"/>
        <v>129464.75855527754</v>
      </c>
      <c r="M903" s="265">
        <f>$G903*NonHospFrac+theModel!$H903*NonHospFrac</f>
        <v>210273.67886726756</v>
      </c>
      <c r="N903" s="266">
        <f t="shared" si="193"/>
        <v>339738.4374225451</v>
      </c>
      <c r="O903" s="158"/>
      <c r="P903" s="265">
        <f t="shared" si="194"/>
        <v>128785.79174731186</v>
      </c>
      <c r="Q903" s="265">
        <f t="shared" si="195"/>
        <v>210272.11861665145</v>
      </c>
      <c r="R903" s="266">
        <f t="shared" si="196"/>
        <v>339057.91036396334</v>
      </c>
    </row>
    <row r="904" spans="1:18" x14ac:dyDescent="0.25">
      <c r="A904" s="81">
        <v>873</v>
      </c>
      <c r="B904" s="93">
        <f t="shared" si="185"/>
        <v>3.2235960191552013E-8</v>
      </c>
      <c r="C904" s="178">
        <f t="shared" si="186"/>
        <v>3.2163241417141296E-8</v>
      </c>
      <c r="D904" s="165">
        <f t="shared" si="187"/>
        <v>2.2558277767625785E-3</v>
      </c>
      <c r="E904" s="166">
        <f t="shared" si="197"/>
        <v>24.291373758159956</v>
      </c>
      <c r="F904" s="167">
        <f t="shared" si="198"/>
        <v>1.9715934768905001</v>
      </c>
      <c r="G904" s="167">
        <f t="shared" si="188"/>
        <v>68516.862232530431</v>
      </c>
      <c r="H904" s="167">
        <f t="shared" si="189"/>
        <v>271299.9701284456</v>
      </c>
      <c r="I904" s="168">
        <f t="shared" si="190"/>
        <v>339816.83236097603</v>
      </c>
      <c r="J904" s="168">
        <f t="shared" si="192"/>
        <v>338032.36260035192</v>
      </c>
      <c r="K904" s="94"/>
      <c r="L904" s="265">
        <f t="shared" si="191"/>
        <v>129494.63266034763</v>
      </c>
      <c r="M904" s="265">
        <f>$G904*NonHospFrac+theModel!$H904*NonHospFrac</f>
        <v>210322.19970062838</v>
      </c>
      <c r="N904" s="266">
        <f t="shared" si="193"/>
        <v>339816.83236097603</v>
      </c>
      <c r="O904" s="158"/>
      <c r="P904" s="265">
        <f t="shared" si="194"/>
        <v>128814.62144801283</v>
      </c>
      <c r="Q904" s="265">
        <f t="shared" si="195"/>
        <v>210320.63945001221</v>
      </c>
      <c r="R904" s="266">
        <f t="shared" si="196"/>
        <v>339135.26089802501</v>
      </c>
    </row>
    <row r="905" spans="1:18" x14ac:dyDescent="0.25">
      <c r="A905" s="81">
        <v>874</v>
      </c>
      <c r="B905" s="93">
        <f t="shared" si="185"/>
        <v>3.1633777650346089E-8</v>
      </c>
      <c r="C905" s="178">
        <f t="shared" si="186"/>
        <v>3.1562417296038504E-8</v>
      </c>
      <c r="D905" s="165">
        <f t="shared" si="187"/>
        <v>2.2558277767625785E-3</v>
      </c>
      <c r="E905" s="166">
        <f t="shared" si="197"/>
        <v>24.291373789722375</v>
      </c>
      <c r="F905" s="167">
        <f t="shared" si="198"/>
        <v>1.9738493046672627</v>
      </c>
      <c r="G905" s="167">
        <f t="shared" si="188"/>
        <v>68595.256811743864</v>
      </c>
      <c r="H905" s="167">
        <f t="shared" si="189"/>
        <v>271299.97048095276</v>
      </c>
      <c r="I905" s="168">
        <f t="shared" si="190"/>
        <v>339895.2272926966</v>
      </c>
      <c r="J905" s="168">
        <f t="shared" si="192"/>
        <v>338108.01374660217</v>
      </c>
      <c r="K905" s="94"/>
      <c r="L905" s="265">
        <f t="shared" si="191"/>
        <v>129524.50676286062</v>
      </c>
      <c r="M905" s="265">
        <f>$G905*NonHospFrac+theModel!$H905*NonHospFrac</f>
        <v>210370.72052983599</v>
      </c>
      <c r="N905" s="266">
        <f t="shared" si="193"/>
        <v>339895.2272926966</v>
      </c>
      <c r="O905" s="158"/>
      <c r="P905" s="265">
        <f t="shared" si="194"/>
        <v>128843.44997109083</v>
      </c>
      <c r="Q905" s="265">
        <f t="shared" si="195"/>
        <v>210369.16027921977</v>
      </c>
      <c r="R905" s="266">
        <f t="shared" si="196"/>
        <v>339212.61025031062</v>
      </c>
    </row>
    <row r="906" spans="1:18" x14ac:dyDescent="0.25">
      <c r="A906" s="81">
        <v>875</v>
      </c>
      <c r="B906" s="93">
        <f t="shared" si="185"/>
        <v>3.1042844155570987E-8</v>
      </c>
      <c r="C906" s="178">
        <f t="shared" si="186"/>
        <v>3.097281684545514E-8</v>
      </c>
      <c r="D906" s="165">
        <f t="shared" si="187"/>
        <v>2.2558277767625785E-3</v>
      </c>
      <c r="E906" s="166">
        <f t="shared" si="197"/>
        <v>24.291373820695192</v>
      </c>
      <c r="F906" s="167">
        <f t="shared" si="198"/>
        <v>1.9761051324440253</v>
      </c>
      <c r="G906" s="167">
        <f t="shared" si="188"/>
        <v>68673.651390957282</v>
      </c>
      <c r="H906" s="167">
        <f t="shared" si="189"/>
        <v>271299.97082687495</v>
      </c>
      <c r="I906" s="168">
        <f t="shared" si="190"/>
        <v>339973.62221783225</v>
      </c>
      <c r="J906" s="168">
        <f t="shared" si="192"/>
        <v>338183.66180280858</v>
      </c>
      <c r="K906" s="94"/>
      <c r="L906" s="265">
        <f t="shared" si="191"/>
        <v>129554.38086286426</v>
      </c>
      <c r="M906" s="265">
        <f>$G906*NonHospFrac+theModel!$H906*NonHospFrac</f>
        <v>210419.24135496796</v>
      </c>
      <c r="N906" s="266">
        <f t="shared" si="193"/>
        <v>339973.62221783225</v>
      </c>
      <c r="O906" s="158"/>
      <c r="P906" s="265">
        <f t="shared" si="194"/>
        <v>128872.27731664006</v>
      </c>
      <c r="Q906" s="265">
        <f t="shared" si="195"/>
        <v>210417.68110435168</v>
      </c>
      <c r="R906" s="266">
        <f t="shared" si="196"/>
        <v>339289.95842099172</v>
      </c>
    </row>
    <row r="907" spans="1:18" x14ac:dyDescent="0.25">
      <c r="A907" s="81">
        <v>876</v>
      </c>
      <c r="B907" s="93">
        <f t="shared" si="185"/>
        <v>3.0462949569872868E-8</v>
      </c>
      <c r="C907" s="178">
        <f t="shared" si="186"/>
        <v>3.039423040207103E-8</v>
      </c>
      <c r="D907" s="165">
        <f t="shared" si="187"/>
        <v>2.2558277767625785E-3</v>
      </c>
      <c r="E907" s="166">
        <f t="shared" si="197"/>
        <v>24.291373851089421</v>
      </c>
      <c r="F907" s="167">
        <f t="shared" si="198"/>
        <v>1.9783609602207879</v>
      </c>
      <c r="G907" s="167">
        <f t="shared" si="188"/>
        <v>68752.0459701707</v>
      </c>
      <c r="H907" s="167">
        <f t="shared" si="189"/>
        <v>271299.9711663351</v>
      </c>
      <c r="I907" s="168">
        <f t="shared" si="190"/>
        <v>340052.0171365058</v>
      </c>
      <c r="J907" s="168">
        <f t="shared" si="192"/>
        <v>338259.30676921591</v>
      </c>
      <c r="K907" s="94"/>
      <c r="L907" s="265">
        <f t="shared" si="191"/>
        <v>129584.25496040541</v>
      </c>
      <c r="M907" s="265">
        <f>$G907*NonHospFrac+theModel!$H907*NonHospFrac</f>
        <v>210467.7621761004</v>
      </c>
      <c r="N907" s="266">
        <f t="shared" si="193"/>
        <v>340052.0171365058</v>
      </c>
      <c r="O907" s="158"/>
      <c r="P907" s="265">
        <f t="shared" si="194"/>
        <v>128901.10348475382</v>
      </c>
      <c r="Q907" s="265">
        <f t="shared" si="195"/>
        <v>210466.20192548406</v>
      </c>
      <c r="R907" s="266">
        <f t="shared" si="196"/>
        <v>339367.30541023787</v>
      </c>
    </row>
    <row r="908" spans="1:18" x14ac:dyDescent="0.25">
      <c r="A908" s="81">
        <v>877</v>
      </c>
      <c r="B908" s="93">
        <f t="shared" si="185"/>
        <v>2.9893887681360506E-8</v>
      </c>
      <c r="C908" s="178">
        <f t="shared" si="186"/>
        <v>2.9826452219173471E-8</v>
      </c>
      <c r="D908" s="165">
        <f t="shared" si="187"/>
        <v>2.2558277767625785E-3</v>
      </c>
      <c r="E908" s="166">
        <f t="shared" si="197"/>
        <v>24.291373880915874</v>
      </c>
      <c r="F908" s="167">
        <f t="shared" si="198"/>
        <v>1.9806167879975505</v>
      </c>
      <c r="G908" s="167">
        <f t="shared" si="188"/>
        <v>68830.440549384119</v>
      </c>
      <c r="H908" s="167">
        <f t="shared" si="189"/>
        <v>271299.971499454</v>
      </c>
      <c r="I908" s="168">
        <f t="shared" si="190"/>
        <v>340130.4120488381</v>
      </c>
      <c r="J908" s="168">
        <f t="shared" si="192"/>
        <v>338334.94864606688</v>
      </c>
      <c r="K908" s="94"/>
      <c r="L908" s="265">
        <f t="shared" si="191"/>
        <v>129614.12905553007</v>
      </c>
      <c r="M908" s="265">
        <f>$G908*NonHospFrac+theModel!$H908*NonHospFrac</f>
        <v>210516.28299330804</v>
      </c>
      <c r="N908" s="266">
        <f t="shared" si="193"/>
        <v>340130.4120488381</v>
      </c>
      <c r="O908" s="158"/>
      <c r="P908" s="265">
        <f t="shared" si="194"/>
        <v>128929.9284755246</v>
      </c>
      <c r="Q908" s="265">
        <f t="shared" si="195"/>
        <v>210514.72274269164</v>
      </c>
      <c r="R908" s="266">
        <f t="shared" si="196"/>
        <v>339444.65121821623</v>
      </c>
    </row>
    <row r="909" spans="1:18" x14ac:dyDescent="0.25">
      <c r="A909" s="81">
        <v>878</v>
      </c>
      <c r="B909" s="93">
        <f t="shared" si="185"/>
        <v>2.9335456130275508E-8</v>
      </c>
      <c r="C909" s="178">
        <f t="shared" si="186"/>
        <v>2.926928039349283E-8</v>
      </c>
      <c r="D909" s="165">
        <f t="shared" si="187"/>
        <v>2.2558277767625785E-3</v>
      </c>
      <c r="E909" s="166">
        <f t="shared" si="197"/>
        <v>24.291373910185154</v>
      </c>
      <c r="F909" s="167">
        <f t="shared" si="198"/>
        <v>1.9828726157743131</v>
      </c>
      <c r="G909" s="167">
        <f t="shared" si="188"/>
        <v>68908.835128597537</v>
      </c>
      <c r="H909" s="167">
        <f t="shared" si="189"/>
        <v>271299.97182635008</v>
      </c>
      <c r="I909" s="168">
        <f t="shared" si="190"/>
        <v>340208.80695494765</v>
      </c>
      <c r="J909" s="168">
        <f t="shared" si="192"/>
        <v>338410.58743360208</v>
      </c>
      <c r="K909" s="94"/>
      <c r="L909" s="265">
        <f t="shared" si="191"/>
        <v>129644.00314828339</v>
      </c>
      <c r="M909" s="265">
        <f>$G909*NonHospFrac+theModel!$H909*NonHospFrac</f>
        <v>210564.80380666425</v>
      </c>
      <c r="N909" s="266">
        <f t="shared" si="193"/>
        <v>340208.80695494765</v>
      </c>
      <c r="O909" s="158"/>
      <c r="P909" s="265">
        <f t="shared" si="194"/>
        <v>128958.75228904405</v>
      </c>
      <c r="Q909" s="265">
        <f t="shared" si="195"/>
        <v>210563.24355604779</v>
      </c>
      <c r="R909" s="266">
        <f t="shared" si="196"/>
        <v>339521.99584509182</v>
      </c>
    </row>
    <row r="910" spans="1:18" x14ac:dyDescent="0.25">
      <c r="A910" s="81">
        <v>879</v>
      </c>
      <c r="B910" s="93">
        <f t="shared" si="185"/>
        <v>2.8787456337032383E-8</v>
      </c>
      <c r="C910" s="178">
        <f t="shared" si="186"/>
        <v>2.8722516793404965E-8</v>
      </c>
      <c r="D910" s="165">
        <f t="shared" si="187"/>
        <v>2.2558277767625785E-3</v>
      </c>
      <c r="E910" s="166">
        <f t="shared" si="197"/>
        <v>24.291373938907672</v>
      </c>
      <c r="F910" s="167">
        <f t="shared" si="198"/>
        <v>1.9851284435510756</v>
      </c>
      <c r="G910" s="167">
        <f t="shared" si="188"/>
        <v>68987.229707810955</v>
      </c>
      <c r="H910" s="167">
        <f t="shared" si="189"/>
        <v>271299.97214713955</v>
      </c>
      <c r="I910" s="168">
        <f t="shared" si="190"/>
        <v>340287.20185495052</v>
      </c>
      <c r="J910" s="168">
        <f t="shared" si="192"/>
        <v>338486.22313205962</v>
      </c>
      <c r="K910" s="94"/>
      <c r="L910" s="265">
        <f t="shared" si="191"/>
        <v>129673.87723870964</v>
      </c>
      <c r="M910" s="265">
        <f>$G910*NonHospFrac+theModel!$H910*NonHospFrac</f>
        <v>210613.32461624083</v>
      </c>
      <c r="N910" s="266">
        <f t="shared" si="193"/>
        <v>340287.20185495046</v>
      </c>
      <c r="O910" s="158"/>
      <c r="P910" s="265">
        <f t="shared" si="194"/>
        <v>128987.57492540294</v>
      </c>
      <c r="Q910" s="265">
        <f t="shared" si="195"/>
        <v>210611.76436562432</v>
      </c>
      <c r="R910" s="266">
        <f t="shared" si="196"/>
        <v>339599.33929102728</v>
      </c>
    </row>
    <row r="911" spans="1:18" x14ac:dyDescent="0.25">
      <c r="A911" s="81">
        <v>880</v>
      </c>
      <c r="B911" s="93">
        <f t="shared" si="185"/>
        <v>2.8249693431603815E-8</v>
      </c>
      <c r="C911" s="178">
        <f t="shared" si="186"/>
        <v>2.8185966988475774E-8</v>
      </c>
      <c r="D911" s="165">
        <f t="shared" si="187"/>
        <v>2.2558277767625785E-3</v>
      </c>
      <c r="E911" s="166">
        <f t="shared" si="197"/>
        <v>24.291373967093637</v>
      </c>
      <c r="F911" s="167">
        <f t="shared" si="198"/>
        <v>1.9873842713278382</v>
      </c>
      <c r="G911" s="167">
        <f t="shared" si="188"/>
        <v>69065.624287024373</v>
      </c>
      <c r="H911" s="167">
        <f t="shared" si="189"/>
        <v>271299.97246193659</v>
      </c>
      <c r="I911" s="168">
        <f t="shared" si="190"/>
        <v>340365.59674896096</v>
      </c>
      <c r="J911" s="168">
        <f t="shared" si="192"/>
        <v>338561.85574167594</v>
      </c>
      <c r="K911" s="94"/>
      <c r="L911" s="265">
        <f t="shared" si="191"/>
        <v>129703.75132685236</v>
      </c>
      <c r="M911" s="265">
        <f>$G911*NonHospFrac+theModel!$H911*NonHospFrac</f>
        <v>210661.84542210857</v>
      </c>
      <c r="N911" s="266">
        <f t="shared" si="193"/>
        <v>340365.5967489609</v>
      </c>
      <c r="O911" s="158"/>
      <c r="P911" s="265">
        <f t="shared" si="194"/>
        <v>129016.39638469135</v>
      </c>
      <c r="Q911" s="265">
        <f t="shared" si="195"/>
        <v>210660.285171492</v>
      </c>
      <c r="R911" s="266">
        <f t="shared" si="196"/>
        <v>339676.68155618338</v>
      </c>
    </row>
    <row r="912" spans="1:18" x14ac:dyDescent="0.25">
      <c r="A912" s="81">
        <v>881</v>
      </c>
      <c r="B912" s="93">
        <f t="shared" si="185"/>
        <v>2.7721976184223992E-8</v>
      </c>
      <c r="C912" s="178">
        <f t="shared" si="186"/>
        <v>2.7659440180320868E-8</v>
      </c>
      <c r="D912" s="165">
        <f t="shared" si="187"/>
        <v>2.2558277767625785E-3</v>
      </c>
      <c r="E912" s="166">
        <f t="shared" si="197"/>
        <v>24.291373994753076</v>
      </c>
      <c r="F912" s="167">
        <f t="shared" si="198"/>
        <v>1.9896400991046008</v>
      </c>
      <c r="G912" s="167">
        <f t="shared" si="188"/>
        <v>69144.018866237806</v>
      </c>
      <c r="H912" s="167">
        <f t="shared" si="189"/>
        <v>271299.97277085303</v>
      </c>
      <c r="I912" s="168">
        <f t="shared" si="190"/>
        <v>340443.9916370908</v>
      </c>
      <c r="J912" s="168">
        <f t="shared" si="192"/>
        <v>338637.48526268505</v>
      </c>
      <c r="K912" s="94"/>
      <c r="L912" s="265">
        <f t="shared" si="191"/>
        <v>129733.62541275416</v>
      </c>
      <c r="M912" s="265">
        <f>$G912*NonHospFrac+theModel!$H912*NonHospFrac</f>
        <v>210710.36622433667</v>
      </c>
      <c r="N912" s="266">
        <f t="shared" si="193"/>
        <v>340443.9916370908</v>
      </c>
      <c r="O912" s="158"/>
      <c r="P912" s="265">
        <f t="shared" si="194"/>
        <v>129045.21666699849</v>
      </c>
      <c r="Q912" s="265">
        <f t="shared" si="195"/>
        <v>210708.80597372004</v>
      </c>
      <c r="R912" s="266">
        <f t="shared" si="196"/>
        <v>339754.0226407185</v>
      </c>
    </row>
    <row r="913" spans="1:18" x14ac:dyDescent="0.25">
      <c r="A913" s="81">
        <v>882</v>
      </c>
      <c r="B913" s="93">
        <f t="shared" si="185"/>
        <v>2.7204116937386945E-8</v>
      </c>
      <c r="C913" s="178">
        <f t="shared" si="186"/>
        <v>2.714274913475729E-8</v>
      </c>
      <c r="D913" s="165">
        <f t="shared" si="187"/>
        <v>2.2558277767625785E-3</v>
      </c>
      <c r="E913" s="166">
        <f t="shared" si="197"/>
        <v>24.291374021895827</v>
      </c>
      <c r="F913" s="167">
        <f t="shared" si="198"/>
        <v>1.9918959268813634</v>
      </c>
      <c r="G913" s="167">
        <f t="shared" si="188"/>
        <v>69222.413445451224</v>
      </c>
      <c r="H913" s="167">
        <f t="shared" si="189"/>
        <v>271299.97307399882</v>
      </c>
      <c r="I913" s="168">
        <f t="shared" si="190"/>
        <v>340522.38651945005</v>
      </c>
      <c r="J913" s="168">
        <f t="shared" si="192"/>
        <v>338713.11169531918</v>
      </c>
      <c r="K913" s="94"/>
      <c r="L913" s="265">
        <f t="shared" si="191"/>
        <v>129763.49949645692</v>
      </c>
      <c r="M913" s="265">
        <f>$G913*NonHospFrac+theModel!$H913*NonHospFrac</f>
        <v>210758.88702299312</v>
      </c>
      <c r="N913" s="266">
        <f t="shared" si="193"/>
        <v>340522.38651945005</v>
      </c>
      <c r="O913" s="158"/>
      <c r="P913" s="265">
        <f t="shared" si="194"/>
        <v>129074.03577241278</v>
      </c>
      <c r="Q913" s="265">
        <f t="shared" si="195"/>
        <v>210757.32677237643</v>
      </c>
      <c r="R913" s="266">
        <f t="shared" si="196"/>
        <v>339831.36254478921</v>
      </c>
    </row>
    <row r="914" spans="1:18" x14ac:dyDescent="0.25">
      <c r="A914" s="81">
        <v>883</v>
      </c>
      <c r="B914" s="93">
        <f t="shared" si="185"/>
        <v>2.6695931539115117E-8</v>
      </c>
      <c r="C914" s="178">
        <f t="shared" si="186"/>
        <v>2.6635710115222628E-8</v>
      </c>
      <c r="D914" s="165">
        <f t="shared" si="187"/>
        <v>2.2558277767625785E-3</v>
      </c>
      <c r="E914" s="166">
        <f t="shared" si="197"/>
        <v>24.291374048531537</v>
      </c>
      <c r="F914" s="167">
        <f t="shared" si="198"/>
        <v>1.994151754658126</v>
      </c>
      <c r="G914" s="167">
        <f t="shared" si="188"/>
        <v>69300.808024664642</v>
      </c>
      <c r="H914" s="167">
        <f t="shared" si="189"/>
        <v>271299.9733714817</v>
      </c>
      <c r="I914" s="168">
        <f t="shared" si="190"/>
        <v>340600.78139614634</v>
      </c>
      <c r="J914" s="168">
        <f t="shared" si="192"/>
        <v>338788.73503980826</v>
      </c>
      <c r="K914" s="94"/>
      <c r="L914" s="265">
        <f t="shared" si="191"/>
        <v>129793.37357800169</v>
      </c>
      <c r="M914" s="265">
        <f>$G914*NonHospFrac+theModel!$H914*NonHospFrac</f>
        <v>210807.40781814462</v>
      </c>
      <c r="N914" s="266">
        <f t="shared" si="193"/>
        <v>340600.78139614628</v>
      </c>
      <c r="O914" s="158"/>
      <c r="P914" s="265">
        <f t="shared" si="194"/>
        <v>129102.85370102192</v>
      </c>
      <c r="Q914" s="265">
        <f t="shared" si="195"/>
        <v>210805.84756752788</v>
      </c>
      <c r="R914" s="266">
        <f t="shared" si="196"/>
        <v>339908.70126854978</v>
      </c>
    </row>
    <row r="915" spans="1:18" x14ac:dyDescent="0.25">
      <c r="A915" s="81">
        <v>884</v>
      </c>
      <c r="B915" s="93">
        <f t="shared" si="185"/>
        <v>2.619723927747454E-8</v>
      </c>
      <c r="C915" s="178">
        <f t="shared" si="186"/>
        <v>2.6138142817437918E-8</v>
      </c>
      <c r="D915" s="165">
        <f t="shared" si="187"/>
        <v>2.2558277767625785E-3</v>
      </c>
      <c r="E915" s="166">
        <f t="shared" si="197"/>
        <v>24.29137407466968</v>
      </c>
      <c r="F915" s="167">
        <f t="shared" si="198"/>
        <v>1.9964075824348886</v>
      </c>
      <c r="G915" s="167">
        <f t="shared" si="188"/>
        <v>69379.202603878075</v>
      </c>
      <c r="H915" s="167">
        <f t="shared" si="189"/>
        <v>271299.97366340744</v>
      </c>
      <c r="I915" s="168">
        <f t="shared" si="190"/>
        <v>340679.17626728548</v>
      </c>
      <c r="J915" s="168">
        <f t="shared" si="192"/>
        <v>338864.35529638047</v>
      </c>
      <c r="K915" s="94"/>
      <c r="L915" s="265">
        <f t="shared" si="191"/>
        <v>129823.24765742882</v>
      </c>
      <c r="M915" s="265">
        <f>$G915*NonHospFrac+theModel!$H915*NonHospFrac</f>
        <v>210855.9286098567</v>
      </c>
      <c r="N915" s="266">
        <f t="shared" si="193"/>
        <v>340679.17626728548</v>
      </c>
      <c r="O915" s="158"/>
      <c r="P915" s="265">
        <f t="shared" si="194"/>
        <v>129131.67045291285</v>
      </c>
      <c r="Q915" s="265">
        <f t="shared" si="195"/>
        <v>210854.36835923989</v>
      </c>
      <c r="R915" s="266">
        <f t="shared" si="196"/>
        <v>339986.03881215275</v>
      </c>
    </row>
    <row r="916" spans="1:18" x14ac:dyDescent="0.25">
      <c r="A916" s="81">
        <v>885</v>
      </c>
      <c r="B916" s="93">
        <f t="shared" si="185"/>
        <v>2.5707862816312902E-8</v>
      </c>
      <c r="C916" s="178">
        <f t="shared" si="186"/>
        <v>2.5649870305290662E-8</v>
      </c>
      <c r="D916" s="165">
        <f t="shared" si="187"/>
        <v>2.2558277767625785E-3</v>
      </c>
      <c r="E916" s="166">
        <f t="shared" si="197"/>
        <v>24.291374100319551</v>
      </c>
      <c r="F916" s="167">
        <f t="shared" si="198"/>
        <v>1.9986634102116512</v>
      </c>
      <c r="G916" s="167">
        <f t="shared" si="188"/>
        <v>69457.597183091493</v>
      </c>
      <c r="H916" s="167">
        <f t="shared" si="189"/>
        <v>271299.97394987987</v>
      </c>
      <c r="I916" s="168">
        <f t="shared" si="190"/>
        <v>340757.57113297138</v>
      </c>
      <c r="J916" s="168">
        <f t="shared" si="192"/>
        <v>338939.97246526217</v>
      </c>
      <c r="K916" s="94"/>
      <c r="L916" s="265">
        <f t="shared" si="191"/>
        <v>129853.12173477781</v>
      </c>
      <c r="M916" s="265">
        <f>$G916*NonHospFrac+theModel!$H916*NonHospFrac</f>
        <v>210904.44939819354</v>
      </c>
      <c r="N916" s="266">
        <f t="shared" si="193"/>
        <v>340757.57113297132</v>
      </c>
      <c r="O916" s="158"/>
      <c r="P916" s="265">
        <f t="shared" si="194"/>
        <v>129160.48602817176</v>
      </c>
      <c r="Q916" s="265">
        <f t="shared" si="195"/>
        <v>210902.88914757667</v>
      </c>
      <c r="R916" s="266">
        <f t="shared" si="196"/>
        <v>340063.37517574843</v>
      </c>
    </row>
    <row r="917" spans="1:18" x14ac:dyDescent="0.25">
      <c r="A917" s="81">
        <v>886</v>
      </c>
      <c r="B917" s="93">
        <f t="shared" si="185"/>
        <v>2.5227628132198933E-8</v>
      </c>
      <c r="C917" s="178">
        <f t="shared" si="186"/>
        <v>2.5170718947916481E-8</v>
      </c>
      <c r="D917" s="165">
        <f t="shared" si="187"/>
        <v>2.2558277767625785E-3</v>
      </c>
      <c r="E917" s="166">
        <f t="shared" si="197"/>
        <v>24.291374125490272</v>
      </c>
      <c r="F917" s="167">
        <f t="shared" si="198"/>
        <v>2.0009192379884135</v>
      </c>
      <c r="G917" s="167">
        <f t="shared" si="188"/>
        <v>69535.991762304897</v>
      </c>
      <c r="H917" s="167">
        <f t="shared" si="189"/>
        <v>271299.97423100087</v>
      </c>
      <c r="I917" s="168">
        <f t="shared" si="190"/>
        <v>340835.96599330578</v>
      </c>
      <c r="J917" s="168">
        <f t="shared" si="192"/>
        <v>339015.58654667751</v>
      </c>
      <c r="K917" s="94"/>
      <c r="L917" s="265">
        <f t="shared" si="191"/>
        <v>129882.99581008754</v>
      </c>
      <c r="M917" s="265">
        <f>$G917*NonHospFrac+theModel!$H917*NonHospFrac</f>
        <v>210952.97018321822</v>
      </c>
      <c r="N917" s="266">
        <f t="shared" si="193"/>
        <v>340835.96599330578</v>
      </c>
      <c r="O917" s="158"/>
      <c r="P917" s="265">
        <f t="shared" si="194"/>
        <v>129189.30042688415</v>
      </c>
      <c r="Q917" s="265">
        <f t="shared" si="195"/>
        <v>210951.40993260129</v>
      </c>
      <c r="R917" s="266">
        <f t="shared" si="196"/>
        <v>340140.71035948547</v>
      </c>
    </row>
    <row r="918" spans="1:18" x14ac:dyDescent="0.25">
      <c r="A918" s="81">
        <v>887</v>
      </c>
      <c r="B918" s="93">
        <f t="shared" si="185"/>
        <v>2.4756364452538883E-8</v>
      </c>
      <c r="C918" s="178">
        <f t="shared" si="186"/>
        <v>2.470051835795519E-8</v>
      </c>
      <c r="D918" s="165">
        <f t="shared" si="187"/>
        <v>2.2558277767625785E-3</v>
      </c>
      <c r="E918" s="166">
        <f t="shared" si="197"/>
        <v>24.291374150190791</v>
      </c>
      <c r="F918" s="167">
        <f t="shared" si="198"/>
        <v>2.0031750657651761</v>
      </c>
      <c r="G918" s="167">
        <f t="shared" si="188"/>
        <v>69614.38634151833</v>
      </c>
      <c r="H918" s="167">
        <f t="shared" si="189"/>
        <v>271299.97450687044</v>
      </c>
      <c r="I918" s="168">
        <f t="shared" si="190"/>
        <v>340914.36084838875</v>
      </c>
      <c r="J918" s="168">
        <f t="shared" si="192"/>
        <v>339091.1975408491</v>
      </c>
      <c r="K918" s="94"/>
      <c r="L918" s="265">
        <f t="shared" si="191"/>
        <v>129912.8698833961</v>
      </c>
      <c r="M918" s="265">
        <f>$G918*NonHospFrac+theModel!$H918*NonHospFrac</f>
        <v>211001.49096499264</v>
      </c>
      <c r="N918" s="266">
        <f t="shared" si="193"/>
        <v>340914.36084838875</v>
      </c>
      <c r="O918" s="158"/>
      <c r="P918" s="265">
        <f t="shared" si="194"/>
        <v>129218.11364913482</v>
      </c>
      <c r="Q918" s="265">
        <f t="shared" si="195"/>
        <v>210999.93071437566</v>
      </c>
      <c r="R918" s="266">
        <f t="shared" si="196"/>
        <v>340218.04436351045</v>
      </c>
    </row>
    <row r="919" spans="1:18" x14ac:dyDescent="0.25">
      <c r="A919" s="81">
        <v>888</v>
      </c>
      <c r="B919" s="93">
        <f t="shared" si="185"/>
        <v>2.4293904194849505E-8</v>
      </c>
      <c r="C919" s="178">
        <f t="shared" si="186"/>
        <v>2.4239101330960755E-8</v>
      </c>
      <c r="D919" s="165">
        <f t="shared" si="187"/>
        <v>2.2558277767625785E-3</v>
      </c>
      <c r="E919" s="166">
        <f t="shared" si="197"/>
        <v>24.29137417442989</v>
      </c>
      <c r="F919" s="167">
        <f t="shared" si="198"/>
        <v>2.0054308935419387</v>
      </c>
      <c r="G919" s="167">
        <f t="shared" si="188"/>
        <v>69692.780920731748</v>
      </c>
      <c r="H919" s="167">
        <f t="shared" si="189"/>
        <v>271299.97477758658</v>
      </c>
      <c r="I919" s="168">
        <f t="shared" si="190"/>
        <v>340992.75569831836</v>
      </c>
      <c r="J919" s="168">
        <f t="shared" si="192"/>
        <v>339166.80544799753</v>
      </c>
      <c r="K919" s="94"/>
      <c r="L919" s="265">
        <f t="shared" si="191"/>
        <v>129942.74395474083</v>
      </c>
      <c r="M919" s="265">
        <f>$G919*NonHospFrac+theModel!$H919*NonHospFrac</f>
        <v>211050.01174357749</v>
      </c>
      <c r="N919" s="266">
        <f t="shared" si="193"/>
        <v>340992.7556983183</v>
      </c>
      <c r="O919" s="158"/>
      <c r="P919" s="265">
        <f t="shared" si="194"/>
        <v>129246.92569500781</v>
      </c>
      <c r="Q919" s="265">
        <f t="shared" si="195"/>
        <v>211048.45149296045</v>
      </c>
      <c r="R919" s="266">
        <f t="shared" si="196"/>
        <v>340295.37718796823</v>
      </c>
    </row>
    <row r="920" spans="1:18" x14ac:dyDescent="0.25">
      <c r="A920" s="81">
        <v>889</v>
      </c>
      <c r="B920" s="93">
        <f t="shared" si="185"/>
        <v>2.3840082907165358E-8</v>
      </c>
      <c r="C920" s="178">
        <f t="shared" si="186"/>
        <v>2.3786303785943051E-8</v>
      </c>
      <c r="D920" s="165">
        <f t="shared" si="187"/>
        <v>2.2558277767625785E-3</v>
      </c>
      <c r="E920" s="166">
        <f t="shared" si="197"/>
        <v>24.291374198216193</v>
      </c>
      <c r="F920" s="167">
        <f t="shared" si="198"/>
        <v>2.0076867213187013</v>
      </c>
      <c r="G920" s="167">
        <f t="shared" si="188"/>
        <v>69771.175499945166</v>
      </c>
      <c r="H920" s="167">
        <f t="shared" si="189"/>
        <v>271299.97504324565</v>
      </c>
      <c r="I920" s="168">
        <f t="shared" si="190"/>
        <v>341071.15054319083</v>
      </c>
      <c r="J920" s="168">
        <f t="shared" si="192"/>
        <v>339242.41026834166</v>
      </c>
      <c r="K920" s="94"/>
      <c r="L920" s="265">
        <f t="shared" si="191"/>
        <v>129972.61802415844</v>
      </c>
      <c r="M920" s="265">
        <f>$G920*NonHospFrac+theModel!$H920*NonHospFrac</f>
        <v>211098.53251903236</v>
      </c>
      <c r="N920" s="266">
        <f t="shared" si="193"/>
        <v>341071.15054319077</v>
      </c>
      <c r="O920" s="158"/>
      <c r="P920" s="265">
        <f t="shared" si="194"/>
        <v>129275.73656458656</v>
      </c>
      <c r="Q920" s="265">
        <f t="shared" si="195"/>
        <v>211096.97226841527</v>
      </c>
      <c r="R920" s="266">
        <f t="shared" si="196"/>
        <v>340372.70883300185</v>
      </c>
    </row>
    <row r="921" spans="1:18" x14ac:dyDescent="0.25">
      <c r="A921" s="81">
        <v>890</v>
      </c>
      <c r="B921" s="93">
        <f t="shared" si="185"/>
        <v>2.3394739209559017E-8</v>
      </c>
      <c r="C921" s="178">
        <f t="shared" si="186"/>
        <v>2.3341964707019976E-8</v>
      </c>
      <c r="D921" s="165">
        <f t="shared" si="187"/>
        <v>2.2558277767625785E-3</v>
      </c>
      <c r="E921" s="166">
        <f t="shared" si="197"/>
        <v>24.291374221558158</v>
      </c>
      <c r="F921" s="167">
        <f t="shared" si="198"/>
        <v>2.0099425490954639</v>
      </c>
      <c r="G921" s="167">
        <f t="shared" si="188"/>
        <v>69849.570079158584</v>
      </c>
      <c r="H921" s="167">
        <f t="shared" si="189"/>
        <v>271299.97530394205</v>
      </c>
      <c r="I921" s="168">
        <f t="shared" si="190"/>
        <v>341149.54538310063</v>
      </c>
      <c r="J921" s="168">
        <f t="shared" si="192"/>
        <v>339318.01200209861</v>
      </c>
      <c r="K921" s="94"/>
      <c r="L921" s="265">
        <f t="shared" si="191"/>
        <v>130002.49209168492</v>
      </c>
      <c r="M921" s="265">
        <f>$G921*NonHospFrac+theModel!$H921*NonHospFrac</f>
        <v>211147.05329141568</v>
      </c>
      <c r="N921" s="266">
        <f t="shared" si="193"/>
        <v>341149.54538310063</v>
      </c>
      <c r="O921" s="158"/>
      <c r="P921" s="265">
        <f t="shared" si="194"/>
        <v>129304.5462579538</v>
      </c>
      <c r="Q921" s="265">
        <f t="shared" si="195"/>
        <v>211145.49304079852</v>
      </c>
      <c r="R921" s="266">
        <f t="shared" si="196"/>
        <v>340450.03929875232</v>
      </c>
    </row>
    <row r="922" spans="1:18" x14ac:dyDescent="0.25">
      <c r="A922" s="81">
        <v>891</v>
      </c>
      <c r="B922" s="93">
        <f t="shared" si="185"/>
        <v>2.295771473675445E-8</v>
      </c>
      <c r="C922" s="178">
        <f t="shared" si="186"/>
        <v>2.2905926086160287E-8</v>
      </c>
      <c r="D922" s="165">
        <f t="shared" si="187"/>
        <v>2.2558277767625785E-3</v>
      </c>
      <c r="E922" s="166">
        <f t="shared" si="197"/>
        <v>24.291374244464084</v>
      </c>
      <c r="F922" s="167">
        <f t="shared" si="198"/>
        <v>2.0121983768722265</v>
      </c>
      <c r="G922" s="167">
        <f t="shared" si="188"/>
        <v>69927.964658372002</v>
      </c>
      <c r="H922" s="167">
        <f t="shared" si="189"/>
        <v>271299.97555976856</v>
      </c>
      <c r="I922" s="168">
        <f t="shared" si="190"/>
        <v>341227.94021814055</v>
      </c>
      <c r="J922" s="168">
        <f t="shared" si="192"/>
        <v>339393.61064948392</v>
      </c>
      <c r="K922" s="94"/>
      <c r="L922" s="265">
        <f t="shared" si="191"/>
        <v>130032.36615735563</v>
      </c>
      <c r="M922" s="265">
        <f>$G922*NonHospFrac+theModel!$H922*NonHospFrac</f>
        <v>211195.57406078491</v>
      </c>
      <c r="N922" s="266">
        <f t="shared" si="193"/>
        <v>341227.94021814055</v>
      </c>
      <c r="O922" s="158"/>
      <c r="P922" s="265">
        <f t="shared" si="194"/>
        <v>129333.35477519163</v>
      </c>
      <c r="Q922" s="265">
        <f t="shared" si="195"/>
        <v>211194.0138101677</v>
      </c>
      <c r="R922" s="266">
        <f t="shared" si="196"/>
        <v>340527.36858535931</v>
      </c>
    </row>
    <row r="923" spans="1:18" x14ac:dyDescent="0.25">
      <c r="A923" s="81">
        <v>892</v>
      </c>
      <c r="B923" s="93">
        <f t="shared" si="185"/>
        <v>2.2528854081811636E-8</v>
      </c>
      <c r="C923" s="178">
        <f t="shared" si="186"/>
        <v>2.2478032866995255E-8</v>
      </c>
      <c r="D923" s="165">
        <f t="shared" si="187"/>
        <v>2.2558277767625785E-3</v>
      </c>
      <c r="E923" s="166">
        <f t="shared" si="197"/>
        <v>24.291374266942118</v>
      </c>
      <c r="F923" s="167">
        <f t="shared" si="198"/>
        <v>2.0144542046489891</v>
      </c>
      <c r="G923" s="167">
        <f t="shared" si="188"/>
        <v>70006.359237585435</v>
      </c>
      <c r="H923" s="167">
        <f t="shared" si="189"/>
        <v>271299.9758108161</v>
      </c>
      <c r="I923" s="168">
        <f t="shared" si="190"/>
        <v>341306.33504840155</v>
      </c>
      <c r="J923" s="168">
        <f t="shared" si="192"/>
        <v>339469.20621071127</v>
      </c>
      <c r="K923" s="94"/>
      <c r="L923" s="265">
        <f t="shared" si="191"/>
        <v>130062.24022120523</v>
      </c>
      <c r="M923" s="265">
        <f>$G923*NonHospFrac+theModel!$H923*NonHospFrac</f>
        <v>211244.09482719627</v>
      </c>
      <c r="N923" s="266">
        <f t="shared" si="193"/>
        <v>341306.3350484015</v>
      </c>
      <c r="O923" s="158"/>
      <c r="P923" s="265">
        <f t="shared" si="194"/>
        <v>129362.16211638151</v>
      </c>
      <c r="Q923" s="265">
        <f t="shared" si="195"/>
        <v>211242.534576579</v>
      </c>
      <c r="R923" s="266">
        <f t="shared" si="196"/>
        <v>340604.69669296051</v>
      </c>
    </row>
    <row r="924" spans="1:18" x14ac:dyDescent="0.25">
      <c r="A924" s="81">
        <v>893</v>
      </c>
      <c r="B924" s="93">
        <f t="shared" si="185"/>
        <v>2.2108004740863571E-8</v>
      </c>
      <c r="C924" s="178">
        <f t="shared" si="186"/>
        <v>2.2058132889680332E-8</v>
      </c>
      <c r="D924" s="165">
        <f t="shared" si="187"/>
        <v>2.2558277767625785E-3</v>
      </c>
      <c r="E924" s="166">
        <f t="shared" si="197"/>
        <v>24.291374289000249</v>
      </c>
      <c r="F924" s="167">
        <f t="shared" si="198"/>
        <v>2.0167100324257516</v>
      </c>
      <c r="G924" s="167">
        <f t="shared" si="188"/>
        <v>70084.753816798853</v>
      </c>
      <c r="H924" s="167">
        <f t="shared" si="189"/>
        <v>271299.97605717392</v>
      </c>
      <c r="I924" s="168">
        <f t="shared" si="190"/>
        <v>341384.72987397277</v>
      </c>
      <c r="J924" s="168">
        <f t="shared" si="192"/>
        <v>339544.79868599254</v>
      </c>
      <c r="K924" s="94"/>
      <c r="L924" s="265">
        <f t="shared" si="191"/>
        <v>130092.11428326769</v>
      </c>
      <c r="M924" s="265">
        <f>$G924*NonHospFrac+theModel!$H924*NonHospFrac</f>
        <v>211292.61559070507</v>
      </c>
      <c r="N924" s="266">
        <f t="shared" si="193"/>
        <v>341384.72987397277</v>
      </c>
      <c r="O924" s="158"/>
      <c r="P924" s="265">
        <f t="shared" si="194"/>
        <v>129390.9682816042</v>
      </c>
      <c r="Q924" s="265">
        <f t="shared" si="195"/>
        <v>211291.05534008774</v>
      </c>
      <c r="R924" s="266">
        <f t="shared" si="196"/>
        <v>340682.02362169197</v>
      </c>
    </row>
    <row r="925" spans="1:18" x14ac:dyDescent="0.25">
      <c r="A925" s="81">
        <v>894</v>
      </c>
      <c r="B925" s="93">
        <f t="shared" si="185"/>
        <v>2.1695017058885521E-8</v>
      </c>
      <c r="C925" s="178">
        <f t="shared" si="186"/>
        <v>2.1646076836786749E-8</v>
      </c>
      <c r="D925" s="165">
        <f t="shared" si="187"/>
        <v>2.2558277767625785E-3</v>
      </c>
      <c r="E925" s="166">
        <f t="shared" si="197"/>
        <v>24.291374310646326</v>
      </c>
      <c r="F925" s="167">
        <f t="shared" si="198"/>
        <v>2.0189658602025142</v>
      </c>
      <c r="G925" s="167">
        <f t="shared" si="188"/>
        <v>70163.148396012271</v>
      </c>
      <c r="H925" s="167">
        <f t="shared" si="189"/>
        <v>271299.97629892972</v>
      </c>
      <c r="I925" s="168">
        <f t="shared" si="190"/>
        <v>341463.12469494197</v>
      </c>
      <c r="J925" s="168">
        <f t="shared" si="192"/>
        <v>339620.38807553839</v>
      </c>
      <c r="K925" s="94"/>
      <c r="L925" s="265">
        <f t="shared" si="191"/>
        <v>130121.98834357643</v>
      </c>
      <c r="M925" s="265">
        <f>$G925*NonHospFrac+theModel!$H925*NonHospFrac</f>
        <v>211341.13635136554</v>
      </c>
      <c r="N925" s="266">
        <f t="shared" si="193"/>
        <v>341463.12469494197</v>
      </c>
      <c r="O925" s="158"/>
      <c r="P925" s="265">
        <f t="shared" si="194"/>
        <v>129419.77327093993</v>
      </c>
      <c r="Q925" s="265">
        <f t="shared" si="195"/>
        <v>211339.57610074818</v>
      </c>
      <c r="R925" s="266">
        <f t="shared" si="196"/>
        <v>340759.34937168809</v>
      </c>
    </row>
    <row r="926" spans="1:18" x14ac:dyDescent="0.25">
      <c r="A926" s="81">
        <v>895</v>
      </c>
      <c r="B926" s="93">
        <f t="shared" si="185"/>
        <v>2.128974417647742E-8</v>
      </c>
      <c r="C926" s="178">
        <f t="shared" si="186"/>
        <v>2.1241718180203952E-8</v>
      </c>
      <c r="D926" s="165">
        <f t="shared" si="187"/>
        <v>2.2558277767625785E-3</v>
      </c>
      <c r="E926" s="166">
        <f t="shared" si="197"/>
        <v>24.291374331888044</v>
      </c>
      <c r="F926" s="167">
        <f t="shared" si="198"/>
        <v>2.0212216879792768</v>
      </c>
      <c r="G926" s="167">
        <f t="shared" si="188"/>
        <v>70241.542975225704</v>
      </c>
      <c r="H926" s="167">
        <f t="shared" si="189"/>
        <v>271299.97653616942</v>
      </c>
      <c r="I926" s="168">
        <f t="shared" si="190"/>
        <v>341541.51951139513</v>
      </c>
      <c r="J926" s="168">
        <f t="shared" si="192"/>
        <v>339695.97437955765</v>
      </c>
      <c r="K926" s="94"/>
      <c r="L926" s="265">
        <f t="shared" si="191"/>
        <v>130151.86240216425</v>
      </c>
      <c r="M926" s="265">
        <f>$G926*NonHospFrac+theModel!$H926*NonHospFrac</f>
        <v>211389.65710923087</v>
      </c>
      <c r="N926" s="266">
        <f t="shared" si="193"/>
        <v>341541.51951139513</v>
      </c>
      <c r="O926" s="158"/>
      <c r="P926" s="265">
        <f t="shared" si="194"/>
        <v>129448.5770844683</v>
      </c>
      <c r="Q926" s="265">
        <f t="shared" si="195"/>
        <v>211388.09685861348</v>
      </c>
      <c r="R926" s="266">
        <f t="shared" si="196"/>
        <v>340836.67394308175</v>
      </c>
    </row>
    <row r="927" spans="1:18" x14ac:dyDescent="0.25">
      <c r="A927" s="81">
        <v>896</v>
      </c>
      <c r="B927" s="93">
        <f t="shared" ref="B927:B990" si="199">Constant*EXP(PowerTerm*(A927)/7)</f>
        <v>2.0892041977640021E-8</v>
      </c>
      <c r="C927" s="178">
        <f t="shared" ref="C927:C990" si="200">(1-theFloor)*B927</f>
        <v>2.0844913129033569E-8</v>
      </c>
      <c r="D927" s="165">
        <f t="shared" ref="D927:D990" si="201">theFloor</f>
        <v>2.2558277767625785E-3</v>
      </c>
      <c r="E927" s="166">
        <f t="shared" si="197"/>
        <v>24.291374352732955</v>
      </c>
      <c r="F927" s="167">
        <f t="shared" si="198"/>
        <v>2.0234775157560394</v>
      </c>
      <c r="G927" s="167">
        <f t="shared" ref="G927:G990" si="202">$B$22*F927*totInfected/365.25</f>
        <v>70319.937554439122</v>
      </c>
      <c r="H927" s="167">
        <f t="shared" ref="H927:H990" si="203">lostQALYs_Injured*E927*totInfected/365.25</f>
        <v>271299.9767689773</v>
      </c>
      <c r="I927" s="168">
        <f t="shared" ref="I927:I990" si="204">H927+G927</f>
        <v>341619.91432341642</v>
      </c>
      <c r="J927" s="168">
        <f t="shared" si="192"/>
        <v>339771.55759825744</v>
      </c>
      <c r="K927" s="94"/>
      <c r="L927" s="265">
        <f t="shared" ref="L927:L990" si="205">$G927*HospFrac+$H927*HospFrac</f>
        <v>130181.73645906321</v>
      </c>
      <c r="M927" s="265">
        <f>$G927*NonHospFrac+theModel!$H927*NonHospFrac</f>
        <v>211438.17786435323</v>
      </c>
      <c r="N927" s="266">
        <f t="shared" si="193"/>
        <v>341619.91432341642</v>
      </c>
      <c r="O927" s="158"/>
      <c r="P927" s="265">
        <f t="shared" si="194"/>
        <v>129477.37972226825</v>
      </c>
      <c r="Q927" s="265">
        <f t="shared" si="195"/>
        <v>211436.61761373581</v>
      </c>
      <c r="R927" s="266">
        <f t="shared" si="196"/>
        <v>340913.99733600405</v>
      </c>
    </row>
    <row r="928" spans="1:18" x14ac:dyDescent="0.25">
      <c r="A928" s="81">
        <v>897</v>
      </c>
      <c r="B928" s="93">
        <f t="shared" si="199"/>
        <v>2.050176903852735E-8</v>
      </c>
      <c r="C928" s="178">
        <f t="shared" si="200"/>
        <v>2.0455520578457468E-8</v>
      </c>
      <c r="D928" s="165">
        <f t="shared" si="201"/>
        <v>2.2558277767625785E-3</v>
      </c>
      <c r="E928" s="166">
        <f t="shared" si="197"/>
        <v>24.291374373188475</v>
      </c>
      <c r="F928" s="167">
        <f t="shared" si="198"/>
        <v>2.025733343532802</v>
      </c>
      <c r="G928" s="167">
        <f t="shared" si="202"/>
        <v>70398.332133652541</v>
      </c>
      <c r="H928" s="167">
        <f t="shared" si="203"/>
        <v>271299.97699743626</v>
      </c>
      <c r="I928" s="168">
        <f t="shared" si="204"/>
        <v>341698.30913108878</v>
      </c>
      <c r="J928" s="168">
        <f t="shared" ref="J928:J991" si="206">J927+(I928-I927)/(1+discountDaily)^A928</f>
        <v>339847.13773184363</v>
      </c>
      <c r="K928" s="94"/>
      <c r="L928" s="265">
        <f t="shared" si="205"/>
        <v>130211.61051430491</v>
      </c>
      <c r="M928" s="265">
        <f>$G928*NonHospFrac+theModel!$H928*NonHospFrac</f>
        <v>211486.69861678389</v>
      </c>
      <c r="N928" s="266">
        <f t="shared" ref="N928:N991" si="207">L928+M928</f>
        <v>341698.30913108878</v>
      </c>
      <c r="O928" s="158"/>
      <c r="P928" s="265">
        <f t="shared" ref="P928:P991" si="208">P927+(L928-L927)/(1+discountDaily)^A928</f>
        <v>129506.18118441822</v>
      </c>
      <c r="Q928" s="265">
        <f t="shared" ref="Q928:Q991" si="209">Q927+(M928-M927)/(1+discountDaily)^B928</f>
        <v>211485.13836616644</v>
      </c>
      <c r="R928" s="266">
        <f t="shared" ref="R928:R991" si="210">P928+Q928</f>
        <v>340991.31955058465</v>
      </c>
    </row>
    <row r="929" spans="1:18" x14ac:dyDescent="0.25">
      <c r="A929" s="81">
        <v>898</v>
      </c>
      <c r="B929" s="93">
        <f t="shared" si="199"/>
        <v>2.0118786577155827E-8</v>
      </c>
      <c r="C929" s="178">
        <f t="shared" si="200"/>
        <v>2.0073402059560319E-8</v>
      </c>
      <c r="D929" s="165">
        <f t="shared" si="201"/>
        <v>2.2558277767625785E-3</v>
      </c>
      <c r="E929" s="166">
        <f t="shared" ref="E929:E992" si="211">C929+E928</f>
        <v>24.291374393261876</v>
      </c>
      <c r="F929" s="167">
        <f t="shared" ref="F929:F992" si="212">D929+F928</f>
        <v>2.0279891713095646</v>
      </c>
      <c r="G929" s="167">
        <f t="shared" si="202"/>
        <v>70476.726712865959</v>
      </c>
      <c r="H929" s="167">
        <f t="shared" si="203"/>
        <v>271299.97722162749</v>
      </c>
      <c r="I929" s="168">
        <f t="shared" si="204"/>
        <v>341776.70393449347</v>
      </c>
      <c r="J929" s="168">
        <f t="shared" si="206"/>
        <v>339922.71478052053</v>
      </c>
      <c r="K929" s="94"/>
      <c r="L929" s="265">
        <f t="shared" si="205"/>
        <v>130241.4845679203</v>
      </c>
      <c r="M929" s="265">
        <f>$G929*NonHospFrac+theModel!$H929*NonHospFrac</f>
        <v>211535.21936657312</v>
      </c>
      <c r="N929" s="266">
        <f t="shared" si="207"/>
        <v>341776.70393449342</v>
      </c>
      <c r="O929" s="158"/>
      <c r="P929" s="265">
        <f t="shared" si="208"/>
        <v>129534.98147099605</v>
      </c>
      <c r="Q929" s="265">
        <f t="shared" si="209"/>
        <v>211533.65911595564</v>
      </c>
      <c r="R929" s="266">
        <f t="shared" si="210"/>
        <v>341068.64058695169</v>
      </c>
    </row>
    <row r="930" spans="1:18" x14ac:dyDescent="0.25">
      <c r="A930" s="81">
        <v>899</v>
      </c>
      <c r="B930" s="93">
        <f t="shared" si="199"/>
        <v>1.9742958404052851E-8</v>
      </c>
      <c r="C930" s="178">
        <f t="shared" si="200"/>
        <v>1.9698421690089522E-8</v>
      </c>
      <c r="D930" s="165">
        <f t="shared" si="201"/>
        <v>2.2558277767625785E-3</v>
      </c>
      <c r="E930" s="166">
        <f t="shared" si="211"/>
        <v>24.291374412960298</v>
      </c>
      <c r="F930" s="167">
        <f t="shared" si="212"/>
        <v>2.0302449990863272</v>
      </c>
      <c r="G930" s="167">
        <f t="shared" si="202"/>
        <v>70555.121292079391</v>
      </c>
      <c r="H930" s="167">
        <f t="shared" si="203"/>
        <v>271299.97744163073</v>
      </c>
      <c r="I930" s="168">
        <f t="shared" si="204"/>
        <v>341855.09873371013</v>
      </c>
      <c r="J930" s="168">
        <f t="shared" si="206"/>
        <v>339998.28874449083</v>
      </c>
      <c r="K930" s="94"/>
      <c r="L930" s="265">
        <f t="shared" si="205"/>
        <v>130271.35861993977</v>
      </c>
      <c r="M930" s="265">
        <f>$G930*NonHospFrac+theModel!$H930*NonHospFrac</f>
        <v>211583.74011377033</v>
      </c>
      <c r="N930" s="266">
        <f t="shared" si="207"/>
        <v>341855.09873371013</v>
      </c>
      <c r="O930" s="158"/>
      <c r="P930" s="265">
        <f t="shared" si="208"/>
        <v>129563.78058207899</v>
      </c>
      <c r="Q930" s="265">
        <f t="shared" si="209"/>
        <v>211582.17986315282</v>
      </c>
      <c r="R930" s="266">
        <f t="shared" si="210"/>
        <v>341145.96044523182</v>
      </c>
    </row>
    <row r="931" spans="1:18" x14ac:dyDescent="0.25">
      <c r="A931" s="81">
        <v>900</v>
      </c>
      <c r="B931" s="93">
        <f t="shared" si="199"/>
        <v>1.9374150873827925E-8</v>
      </c>
      <c r="C931" s="178">
        <f t="shared" si="200"/>
        <v>1.9330446126135556E-8</v>
      </c>
      <c r="D931" s="165">
        <f t="shared" si="201"/>
        <v>2.2558277767625785E-3</v>
      </c>
      <c r="E931" s="166">
        <f t="shared" si="211"/>
        <v>24.291374432290745</v>
      </c>
      <c r="F931" s="167">
        <f t="shared" si="212"/>
        <v>2.0325008268630897</v>
      </c>
      <c r="G931" s="167">
        <f t="shared" si="202"/>
        <v>70633.51587129281</v>
      </c>
      <c r="H931" s="167">
        <f t="shared" si="203"/>
        <v>271299.97765752423</v>
      </c>
      <c r="I931" s="168">
        <f t="shared" si="204"/>
        <v>341933.49352881702</v>
      </c>
      <c r="J931" s="168">
        <f t="shared" si="206"/>
        <v>340073.85962395585</v>
      </c>
      <c r="K931" s="94"/>
      <c r="L931" s="265">
        <f t="shared" si="205"/>
        <v>130301.23267039313</v>
      </c>
      <c r="M931" s="265">
        <f>$G931*NonHospFrac+theModel!$H931*NonHospFrac</f>
        <v>211632.26085842389</v>
      </c>
      <c r="N931" s="266">
        <f t="shared" si="207"/>
        <v>341933.49352881702</v>
      </c>
      <c r="O931" s="158"/>
      <c r="P931" s="265">
        <f t="shared" si="208"/>
        <v>129592.57851774378</v>
      </c>
      <c r="Q931" s="265">
        <f t="shared" si="209"/>
        <v>211630.70060780636</v>
      </c>
      <c r="R931" s="266">
        <f t="shared" si="210"/>
        <v>341223.27912555012</v>
      </c>
    </row>
    <row r="932" spans="1:18" x14ac:dyDescent="0.25">
      <c r="A932" s="81">
        <v>901</v>
      </c>
      <c r="B932" s="93">
        <f t="shared" si="199"/>
        <v>1.9012232837647756E-8</v>
      </c>
      <c r="C932" s="178">
        <f t="shared" si="200"/>
        <v>1.8969344514714311E-8</v>
      </c>
      <c r="D932" s="165">
        <f t="shared" si="201"/>
        <v>2.2558277767625785E-3</v>
      </c>
      <c r="E932" s="166">
        <f t="shared" si="211"/>
        <v>24.29137445126009</v>
      </c>
      <c r="F932" s="167">
        <f t="shared" si="212"/>
        <v>2.0347566546398523</v>
      </c>
      <c r="G932" s="167">
        <f t="shared" si="202"/>
        <v>70711.910450506228</v>
      </c>
      <c r="H932" s="167">
        <f t="shared" si="203"/>
        <v>271299.97786938475</v>
      </c>
      <c r="I932" s="168">
        <f t="shared" si="204"/>
        <v>342011.88831989095</v>
      </c>
      <c r="J932" s="168">
        <f t="shared" si="206"/>
        <v>340149.4274191155</v>
      </c>
      <c r="K932" s="94"/>
      <c r="L932" s="265">
        <f t="shared" si="205"/>
        <v>130331.10671930964</v>
      </c>
      <c r="M932" s="265">
        <f>$G932*NonHospFrac+theModel!$H932*NonHospFrac</f>
        <v>211680.78160058131</v>
      </c>
      <c r="N932" s="266">
        <f t="shared" si="207"/>
        <v>342011.88831989095</v>
      </c>
      <c r="O932" s="158"/>
      <c r="P932" s="265">
        <f t="shared" si="208"/>
        <v>129621.37527806658</v>
      </c>
      <c r="Q932" s="265">
        <f t="shared" si="209"/>
        <v>211679.22134996374</v>
      </c>
      <c r="R932" s="266">
        <f t="shared" si="210"/>
        <v>341300.5966280303</v>
      </c>
    </row>
    <row r="933" spans="1:18" x14ac:dyDescent="0.25">
      <c r="A933" s="81">
        <v>902</v>
      </c>
      <c r="B933" s="93">
        <f t="shared" si="199"/>
        <v>1.8657075596599491E-8</v>
      </c>
      <c r="C933" s="178">
        <f t="shared" si="200"/>
        <v>1.8614988447235521E-8</v>
      </c>
      <c r="D933" s="165">
        <f t="shared" si="201"/>
        <v>2.2558277767625785E-3</v>
      </c>
      <c r="E933" s="166">
        <f t="shared" si="211"/>
        <v>24.291374469875077</v>
      </c>
      <c r="F933" s="167">
        <f t="shared" si="212"/>
        <v>2.0370124824166149</v>
      </c>
      <c r="G933" s="167">
        <f t="shared" si="202"/>
        <v>70790.305029719646</v>
      </c>
      <c r="H933" s="167">
        <f t="shared" si="203"/>
        <v>271299.97807728755</v>
      </c>
      <c r="I933" s="168">
        <f t="shared" si="204"/>
        <v>342090.28310700721</v>
      </c>
      <c r="J933" s="168">
        <f t="shared" si="206"/>
        <v>340224.99213016825</v>
      </c>
      <c r="K933" s="94"/>
      <c r="L933" s="265">
        <f t="shared" si="205"/>
        <v>130360.98076671797</v>
      </c>
      <c r="M933" s="265">
        <f>$G933*NonHospFrac+theModel!$H933*NonHospFrac</f>
        <v>211729.30234028923</v>
      </c>
      <c r="N933" s="266">
        <f t="shared" si="207"/>
        <v>342090.28310700721</v>
      </c>
      <c r="O933" s="158"/>
      <c r="P933" s="265">
        <f t="shared" si="208"/>
        <v>129650.17086312301</v>
      </c>
      <c r="Q933" s="265">
        <f t="shared" si="209"/>
        <v>211727.74208967164</v>
      </c>
      <c r="R933" s="266">
        <f t="shared" si="210"/>
        <v>341377.91295279464</v>
      </c>
    </row>
    <row r="934" spans="1:18" x14ac:dyDescent="0.25">
      <c r="A934" s="81">
        <v>903</v>
      </c>
      <c r="B934" s="93">
        <f t="shared" si="199"/>
        <v>1.8308552855925068E-8</v>
      </c>
      <c r="C934" s="178">
        <f t="shared" si="200"/>
        <v>1.8267251913840346E-8</v>
      </c>
      <c r="D934" s="165">
        <f t="shared" si="201"/>
        <v>2.2558277767625785E-3</v>
      </c>
      <c r="E934" s="166">
        <f t="shared" si="211"/>
        <v>24.291374488142328</v>
      </c>
      <c r="F934" s="167">
        <f t="shared" si="212"/>
        <v>2.0392683101933775</v>
      </c>
      <c r="G934" s="167">
        <f t="shared" si="202"/>
        <v>70868.699608933064</v>
      </c>
      <c r="H934" s="167">
        <f t="shared" si="203"/>
        <v>271299.97828130668</v>
      </c>
      <c r="I934" s="168">
        <f t="shared" si="204"/>
        <v>342168.67789023975</v>
      </c>
      <c r="J934" s="168">
        <f t="shared" si="206"/>
        <v>340300.55375731125</v>
      </c>
      <c r="K934" s="94"/>
      <c r="L934" s="265">
        <f t="shared" si="205"/>
        <v>130390.85481264634</v>
      </c>
      <c r="M934" s="265">
        <f>$G934*NonHospFrac+theModel!$H934*NonHospFrac</f>
        <v>211777.82307759338</v>
      </c>
      <c r="N934" s="266">
        <f t="shared" si="207"/>
        <v>342168.67789023975</v>
      </c>
      <c r="O934" s="158"/>
      <c r="P934" s="265">
        <f t="shared" si="208"/>
        <v>129678.96527298824</v>
      </c>
      <c r="Q934" s="265">
        <f t="shared" si="209"/>
        <v>211776.26282697576</v>
      </c>
      <c r="R934" s="266">
        <f t="shared" si="210"/>
        <v>341455.22809996398</v>
      </c>
    </row>
    <row r="935" spans="1:18" x14ac:dyDescent="0.25">
      <c r="A935" s="81">
        <v>904</v>
      </c>
      <c r="B935" s="93">
        <f t="shared" si="199"/>
        <v>1.796654068011058E-8</v>
      </c>
      <c r="C935" s="178">
        <f t="shared" si="200"/>
        <v>1.7926011258592053E-8</v>
      </c>
      <c r="D935" s="165">
        <f t="shared" si="201"/>
        <v>2.2558277767625785E-3</v>
      </c>
      <c r="E935" s="166">
        <f t="shared" si="211"/>
        <v>24.29137450606834</v>
      </c>
      <c r="F935" s="167">
        <f t="shared" si="212"/>
        <v>2.0415241379701401</v>
      </c>
      <c r="G935" s="167">
        <f t="shared" si="202"/>
        <v>70947.094188146497</v>
      </c>
      <c r="H935" s="167">
        <f t="shared" si="203"/>
        <v>271299.97848151467</v>
      </c>
      <c r="I935" s="168">
        <f t="shared" si="204"/>
        <v>342247.07266966114</v>
      </c>
      <c r="J935" s="168">
        <f t="shared" si="206"/>
        <v>340376.11230074032</v>
      </c>
      <c r="K935" s="94"/>
      <c r="L935" s="265">
        <f t="shared" si="205"/>
        <v>130420.72885712242</v>
      </c>
      <c r="M935" s="265">
        <f>$G935*NonHospFrac+theModel!$H935*NonHospFrac</f>
        <v>211826.34381253872</v>
      </c>
      <c r="N935" s="266">
        <f t="shared" si="207"/>
        <v>342247.07266966114</v>
      </c>
      <c r="O935" s="158"/>
      <c r="P935" s="265">
        <f t="shared" si="208"/>
        <v>129707.75850773687</v>
      </c>
      <c r="Q935" s="265">
        <f t="shared" si="209"/>
        <v>211824.78356192107</v>
      </c>
      <c r="R935" s="266">
        <f t="shared" si="210"/>
        <v>341532.54206965794</v>
      </c>
    </row>
    <row r="936" spans="1:18" x14ac:dyDescent="0.25">
      <c r="A936" s="81">
        <v>905</v>
      </c>
      <c r="B936" s="93">
        <f t="shared" si="199"/>
        <v>1.7630917448814252E-8</v>
      </c>
      <c r="C936" s="178">
        <f t="shared" si="200"/>
        <v>1.7591145135503409E-8</v>
      </c>
      <c r="D936" s="165">
        <f t="shared" si="201"/>
        <v>2.2558277767625785E-3</v>
      </c>
      <c r="E936" s="166">
        <f t="shared" si="211"/>
        <v>24.291374523659485</v>
      </c>
      <c r="F936" s="167">
        <f t="shared" si="212"/>
        <v>2.0437799657469027</v>
      </c>
      <c r="G936" s="167">
        <f t="shared" si="202"/>
        <v>71025.488767359915</v>
      </c>
      <c r="H936" s="167">
        <f t="shared" si="203"/>
        <v>271299.97867798264</v>
      </c>
      <c r="I936" s="168">
        <f t="shared" si="204"/>
        <v>342325.46744534257</v>
      </c>
      <c r="J936" s="168">
        <f t="shared" si="206"/>
        <v>340451.66776064993</v>
      </c>
      <c r="K936" s="94"/>
      <c r="L936" s="265">
        <f t="shared" si="205"/>
        <v>130450.60290017325</v>
      </c>
      <c r="M936" s="265">
        <f>$G936*NonHospFrac+theModel!$H936*NonHospFrac</f>
        <v>211874.86454516929</v>
      </c>
      <c r="N936" s="266">
        <f t="shared" si="207"/>
        <v>342325.46744534257</v>
      </c>
      <c r="O936" s="158"/>
      <c r="P936" s="265">
        <f t="shared" si="208"/>
        <v>129736.55056744296</v>
      </c>
      <c r="Q936" s="265">
        <f t="shared" si="209"/>
        <v>211873.30429455161</v>
      </c>
      <c r="R936" s="266">
        <f t="shared" si="210"/>
        <v>341609.85486199456</v>
      </c>
    </row>
    <row r="937" spans="1:18" x14ac:dyDescent="0.25">
      <c r="A937" s="81">
        <v>906</v>
      </c>
      <c r="B937" s="93">
        <f t="shared" si="199"/>
        <v>1.7301563813618326E-8</v>
      </c>
      <c r="C937" s="178">
        <f t="shared" si="200"/>
        <v>1.7262534465386137E-8</v>
      </c>
      <c r="D937" s="165">
        <f t="shared" si="201"/>
        <v>2.2558277767625785E-3</v>
      </c>
      <c r="E937" s="166">
        <f t="shared" si="211"/>
        <v>24.291374540922018</v>
      </c>
      <c r="F937" s="167">
        <f t="shared" si="212"/>
        <v>2.0460357935236653</v>
      </c>
      <c r="G937" s="167">
        <f t="shared" si="202"/>
        <v>71103.883346573333</v>
      </c>
      <c r="H937" s="167">
        <f t="shared" si="203"/>
        <v>271299.9788707805</v>
      </c>
      <c r="I937" s="168">
        <f t="shared" si="204"/>
        <v>342403.86221735383</v>
      </c>
      <c r="J937" s="168">
        <f t="shared" si="206"/>
        <v>340527.22013723315</v>
      </c>
      <c r="K937" s="94"/>
      <c r="L937" s="265">
        <f t="shared" si="205"/>
        <v>130480.47694182552</v>
      </c>
      <c r="M937" s="265">
        <f>$G937*NonHospFrac+theModel!$H937*NonHospFrac</f>
        <v>211923.3852755283</v>
      </c>
      <c r="N937" s="266">
        <f t="shared" si="207"/>
        <v>342403.86221735383</v>
      </c>
      <c r="O937" s="158"/>
      <c r="P937" s="265">
        <f t="shared" si="208"/>
        <v>129765.34145218015</v>
      </c>
      <c r="Q937" s="265">
        <f t="shared" si="209"/>
        <v>211921.82502491059</v>
      </c>
      <c r="R937" s="266">
        <f t="shared" si="210"/>
        <v>341687.16647709074</v>
      </c>
    </row>
    <row r="938" spans="1:18" x14ac:dyDescent="0.25">
      <c r="A938" s="81">
        <v>907</v>
      </c>
      <c r="B938" s="93">
        <f t="shared" si="199"/>
        <v>1.6978362655588249E-8</v>
      </c>
      <c r="C938" s="178">
        <f t="shared" si="200"/>
        <v>1.6940062393505823E-8</v>
      </c>
      <c r="D938" s="165">
        <f t="shared" si="201"/>
        <v>2.2558277767625785E-3</v>
      </c>
      <c r="E938" s="166">
        <f t="shared" si="211"/>
        <v>24.291374557862081</v>
      </c>
      <c r="F938" s="167">
        <f t="shared" si="212"/>
        <v>2.0482916213004279</v>
      </c>
      <c r="G938" s="167">
        <f t="shared" si="202"/>
        <v>71182.277925786751</v>
      </c>
      <c r="H938" s="167">
        <f t="shared" si="203"/>
        <v>271299.97905997682</v>
      </c>
      <c r="I938" s="168">
        <f t="shared" si="204"/>
        <v>342482.25698576355</v>
      </c>
      <c r="J938" s="168">
        <f t="shared" si="206"/>
        <v>340602.76943068195</v>
      </c>
      <c r="K938" s="94"/>
      <c r="L938" s="265">
        <f t="shared" si="205"/>
        <v>130510.35098210533</v>
      </c>
      <c r="M938" s="265">
        <f>$G938*NonHospFrac+theModel!$H938*NonHospFrac</f>
        <v>211971.90600365822</v>
      </c>
      <c r="N938" s="266">
        <f t="shared" si="207"/>
        <v>342482.25698576355</v>
      </c>
      <c r="O938" s="158"/>
      <c r="P938" s="265">
        <f t="shared" si="208"/>
        <v>129794.13116202156</v>
      </c>
      <c r="Q938" s="265">
        <f t="shared" si="209"/>
        <v>211970.34575304048</v>
      </c>
      <c r="R938" s="266">
        <f t="shared" si="210"/>
        <v>341764.47691506206</v>
      </c>
    </row>
    <row r="939" spans="1:18" x14ac:dyDescent="0.25">
      <c r="A939" s="81">
        <v>908</v>
      </c>
      <c r="B939" s="93">
        <f t="shared" si="199"/>
        <v>1.6661199043624946E-8</v>
      </c>
      <c r="C939" s="178">
        <f t="shared" si="200"/>
        <v>1.6623614248028168E-8</v>
      </c>
      <c r="D939" s="165">
        <f t="shared" si="201"/>
        <v>2.2558277767625785E-3</v>
      </c>
      <c r="E939" s="166">
        <f t="shared" si="211"/>
        <v>24.291374574485694</v>
      </c>
      <c r="F939" s="167">
        <f t="shared" si="212"/>
        <v>2.0505474490771904</v>
      </c>
      <c r="G939" s="167">
        <f t="shared" si="202"/>
        <v>71260.67250500017</v>
      </c>
      <c r="H939" s="167">
        <f t="shared" si="203"/>
        <v>271299.97924563888</v>
      </c>
      <c r="I939" s="168">
        <f t="shared" si="204"/>
        <v>342560.65175063908</v>
      </c>
      <c r="J939" s="168">
        <f t="shared" si="206"/>
        <v>340678.31564118701</v>
      </c>
      <c r="K939" s="94"/>
      <c r="L939" s="265">
        <f t="shared" si="205"/>
        <v>130540.22502103834</v>
      </c>
      <c r="M939" s="265">
        <f>$G939*NonHospFrac+theModel!$H939*NonHospFrac</f>
        <v>212020.42672960067</v>
      </c>
      <c r="N939" s="266">
        <f t="shared" si="207"/>
        <v>342560.65175063902</v>
      </c>
      <c r="O939" s="158"/>
      <c r="P939" s="265">
        <f t="shared" si="208"/>
        <v>129822.91969703985</v>
      </c>
      <c r="Q939" s="265">
        <f t="shared" si="209"/>
        <v>212018.86647898291</v>
      </c>
      <c r="R939" s="266">
        <f t="shared" si="210"/>
        <v>341841.78617602272</v>
      </c>
    </row>
    <row r="940" spans="1:18" x14ac:dyDescent="0.25">
      <c r="A940" s="81">
        <v>909</v>
      </c>
      <c r="B940" s="93">
        <f t="shared" si="199"/>
        <v>1.6349960193595122E-8</v>
      </c>
      <c r="C940" s="178">
        <f t="shared" si="200"/>
        <v>1.6313077499241447E-8</v>
      </c>
      <c r="D940" s="165">
        <f t="shared" si="201"/>
        <v>2.2558277767625785E-3</v>
      </c>
      <c r="E940" s="166">
        <f t="shared" si="211"/>
        <v>24.291374590798771</v>
      </c>
      <c r="F940" s="167">
        <f t="shared" si="212"/>
        <v>2.052803276853953</v>
      </c>
      <c r="G940" s="167">
        <f t="shared" si="202"/>
        <v>71339.067084213602</v>
      </c>
      <c r="H940" s="167">
        <f t="shared" si="203"/>
        <v>271299.97942783259</v>
      </c>
      <c r="I940" s="168">
        <f t="shared" si="204"/>
        <v>342639.04651204619</v>
      </c>
      <c r="J940" s="168">
        <f t="shared" si="206"/>
        <v>340753.85876893759</v>
      </c>
      <c r="K940" s="94"/>
      <c r="L940" s="265">
        <f t="shared" si="205"/>
        <v>130570.09905864968</v>
      </c>
      <c r="M940" s="265">
        <f>$G940*NonHospFrac+theModel!$H940*NonHospFrac</f>
        <v>212068.94745339651</v>
      </c>
      <c r="N940" s="266">
        <f t="shared" si="207"/>
        <v>342639.04651204619</v>
      </c>
      <c r="O940" s="158"/>
      <c r="P940" s="265">
        <f t="shared" si="208"/>
        <v>129851.70705730718</v>
      </c>
      <c r="Q940" s="265">
        <f t="shared" si="209"/>
        <v>212067.38720277871</v>
      </c>
      <c r="R940" s="266">
        <f t="shared" si="210"/>
        <v>341919.0942600859</v>
      </c>
    </row>
    <row r="941" spans="1:18" x14ac:dyDescent="0.25">
      <c r="A941" s="81">
        <v>910</v>
      </c>
      <c r="B941" s="93">
        <f t="shared" si="199"/>
        <v>1.6044535428224706E-8</v>
      </c>
      <c r="C941" s="178">
        <f t="shared" si="200"/>
        <v>1.6008341719540466E-8</v>
      </c>
      <c r="D941" s="165">
        <f t="shared" si="201"/>
        <v>2.2558277767625785E-3</v>
      </c>
      <c r="E941" s="166">
        <f t="shared" si="211"/>
        <v>24.291374606807114</v>
      </c>
      <c r="F941" s="167">
        <f t="shared" si="212"/>
        <v>2.0550591046307156</v>
      </c>
      <c r="G941" s="167">
        <f t="shared" si="202"/>
        <v>71417.461663427021</v>
      </c>
      <c r="H941" s="167">
        <f t="shared" si="203"/>
        <v>271299.97960662295</v>
      </c>
      <c r="I941" s="168">
        <f t="shared" si="204"/>
        <v>342717.44127004995</v>
      </c>
      <c r="J941" s="168">
        <f t="shared" si="206"/>
        <v>340829.39881412213</v>
      </c>
      <c r="K941" s="94"/>
      <c r="L941" s="265">
        <f t="shared" si="205"/>
        <v>130599.97309496407</v>
      </c>
      <c r="M941" s="265">
        <f>$G941*NonHospFrac+theModel!$H941*NonHospFrac</f>
        <v>212117.4681750859</v>
      </c>
      <c r="N941" s="266">
        <f t="shared" si="207"/>
        <v>342717.44127004995</v>
      </c>
      <c r="O941" s="158"/>
      <c r="P941" s="265">
        <f t="shared" si="208"/>
        <v>129880.49324289532</v>
      </c>
      <c r="Q941" s="265">
        <f t="shared" si="209"/>
        <v>212115.90792446808</v>
      </c>
      <c r="R941" s="266">
        <f t="shared" si="210"/>
        <v>341996.40116736339</v>
      </c>
    </row>
    <row r="942" spans="1:18" x14ac:dyDescent="0.25">
      <c r="A942" s="81">
        <v>911</v>
      </c>
      <c r="B942" s="93">
        <f t="shared" si="199"/>
        <v>1.5744816137742126E-8</v>
      </c>
      <c r="C942" s="178">
        <f t="shared" si="200"/>
        <v>1.5709298544158586E-8</v>
      </c>
      <c r="D942" s="165">
        <f t="shared" si="201"/>
        <v>2.2558277767625785E-3</v>
      </c>
      <c r="E942" s="166">
        <f t="shared" si="211"/>
        <v>24.291374622516411</v>
      </c>
      <c r="F942" s="167">
        <f t="shared" si="212"/>
        <v>2.0573149324074782</v>
      </c>
      <c r="G942" s="167">
        <f t="shared" si="202"/>
        <v>71495.856242640439</v>
      </c>
      <c r="H942" s="167">
        <f t="shared" si="203"/>
        <v>271299.97978207341</v>
      </c>
      <c r="I942" s="168">
        <f t="shared" si="204"/>
        <v>342795.83602471382</v>
      </c>
      <c r="J942" s="168">
        <f t="shared" si="206"/>
        <v>340904.93577692757</v>
      </c>
      <c r="K942" s="94"/>
      <c r="L942" s="265">
        <f t="shared" si="205"/>
        <v>130629.84713000573</v>
      </c>
      <c r="M942" s="265">
        <f>$G942*NonHospFrac+theModel!$H942*NonHospFrac</f>
        <v>212165.98889470811</v>
      </c>
      <c r="N942" s="266">
        <f t="shared" si="207"/>
        <v>342795.83602471382</v>
      </c>
      <c r="O942" s="158"/>
      <c r="P942" s="265">
        <f t="shared" si="208"/>
        <v>129909.27825387553</v>
      </c>
      <c r="Q942" s="265">
        <f t="shared" si="209"/>
        <v>212164.42864409025</v>
      </c>
      <c r="R942" s="266">
        <f t="shared" si="210"/>
        <v>342073.70689796575</v>
      </c>
    </row>
    <row r="943" spans="1:18" x14ac:dyDescent="0.25">
      <c r="A943" s="81">
        <v>912</v>
      </c>
      <c r="B943" s="93">
        <f t="shared" si="199"/>
        <v>1.5450695741256144E-8</v>
      </c>
      <c r="C943" s="178">
        <f t="shared" si="200"/>
        <v>1.5415841632632712E-8</v>
      </c>
      <c r="D943" s="165">
        <f t="shared" si="201"/>
        <v>2.2558277767625785E-3</v>
      </c>
      <c r="E943" s="166">
        <f t="shared" si="211"/>
        <v>24.291374637932254</v>
      </c>
      <c r="F943" s="167">
        <f t="shared" si="212"/>
        <v>2.0595707601842408</v>
      </c>
      <c r="G943" s="167">
        <f t="shared" si="202"/>
        <v>71574.250821853871</v>
      </c>
      <c r="H943" s="167">
        <f t="shared" si="203"/>
        <v>271299.97995424632</v>
      </c>
      <c r="I943" s="168">
        <f t="shared" si="204"/>
        <v>342874.23077610019</v>
      </c>
      <c r="J943" s="168">
        <f t="shared" si="206"/>
        <v>340980.4696575398</v>
      </c>
      <c r="K943" s="94"/>
      <c r="L943" s="265">
        <f t="shared" si="205"/>
        <v>130659.72116379841</v>
      </c>
      <c r="M943" s="265">
        <f>$G943*NonHospFrac+theModel!$H943*NonHospFrac</f>
        <v>212214.50961230177</v>
      </c>
      <c r="N943" s="266">
        <f t="shared" si="207"/>
        <v>342874.23077610019</v>
      </c>
      <c r="O943" s="158"/>
      <c r="P943" s="265">
        <f t="shared" si="208"/>
        <v>129938.06209031864</v>
      </c>
      <c r="Q943" s="265">
        <f t="shared" si="209"/>
        <v>212212.94936168389</v>
      </c>
      <c r="R943" s="266">
        <f t="shared" si="210"/>
        <v>342151.01145200251</v>
      </c>
    </row>
    <row r="944" spans="1:18" x14ac:dyDescent="0.25">
      <c r="A944" s="81">
        <v>913</v>
      </c>
      <c r="B944" s="93">
        <f t="shared" si="199"/>
        <v>1.516206964885554E-8</v>
      </c>
      <c r="C944" s="178">
        <f t="shared" si="200"/>
        <v>1.5127866630988441E-8</v>
      </c>
      <c r="D944" s="165">
        <f t="shared" si="201"/>
        <v>2.2558277767625785E-3</v>
      </c>
      <c r="E944" s="166">
        <f t="shared" si="211"/>
        <v>24.291374653060121</v>
      </c>
      <c r="F944" s="167">
        <f t="shared" si="212"/>
        <v>2.0618265879610034</v>
      </c>
      <c r="G944" s="167">
        <f t="shared" si="202"/>
        <v>71652.64540106729</v>
      </c>
      <c r="H944" s="167">
        <f t="shared" si="203"/>
        <v>271299.98012320301</v>
      </c>
      <c r="I944" s="168">
        <f t="shared" si="204"/>
        <v>342952.62552427029</v>
      </c>
      <c r="J944" s="168">
        <f t="shared" si="206"/>
        <v>341056.00045614358</v>
      </c>
      <c r="K944" s="94"/>
      <c r="L944" s="265">
        <f t="shared" si="205"/>
        <v>130689.59519636547</v>
      </c>
      <c r="M944" s="265">
        <f>$G944*NonHospFrac+theModel!$H944*NonHospFrac</f>
        <v>212263.03032790482</v>
      </c>
      <c r="N944" s="266">
        <f t="shared" si="207"/>
        <v>342952.62552427029</v>
      </c>
      <c r="O944" s="158"/>
      <c r="P944" s="265">
        <f t="shared" si="208"/>
        <v>129966.84475229504</v>
      </c>
      <c r="Q944" s="265">
        <f t="shared" si="209"/>
        <v>212261.47007728691</v>
      </c>
      <c r="R944" s="266">
        <f t="shared" si="210"/>
        <v>342228.31482958194</v>
      </c>
    </row>
    <row r="945" spans="1:18" x14ac:dyDescent="0.25">
      <c r="A945" s="81">
        <v>914</v>
      </c>
      <c r="B945" s="93">
        <f t="shared" si="199"/>
        <v>1.4878835224416654E-8</v>
      </c>
      <c r="C945" s="178">
        <f t="shared" si="200"/>
        <v>1.4845271134631541E-8</v>
      </c>
      <c r="D945" s="165">
        <f t="shared" si="201"/>
        <v>2.2558277767625785E-3</v>
      </c>
      <c r="E945" s="166">
        <f t="shared" si="211"/>
        <v>24.291374667905391</v>
      </c>
      <c r="F945" s="167">
        <f t="shared" si="212"/>
        <v>2.064082415737766</v>
      </c>
      <c r="G945" s="167">
        <f t="shared" si="202"/>
        <v>71731.039980280708</v>
      </c>
      <c r="H945" s="167">
        <f t="shared" si="203"/>
        <v>271299.98028900346</v>
      </c>
      <c r="I945" s="168">
        <f t="shared" si="204"/>
        <v>343031.02026928414</v>
      </c>
      <c r="J945" s="168">
        <f t="shared" si="206"/>
        <v>341131.5281729225</v>
      </c>
      <c r="K945" s="94"/>
      <c r="L945" s="265">
        <f t="shared" si="205"/>
        <v>130719.46922772979</v>
      </c>
      <c r="M945" s="265">
        <f>$G945*NonHospFrac+theModel!$H945*NonHospFrac</f>
        <v>212311.55104155437</v>
      </c>
      <c r="N945" s="266">
        <f t="shared" si="207"/>
        <v>343031.02026928414</v>
      </c>
      <c r="O945" s="158"/>
      <c r="P945" s="265">
        <f t="shared" si="208"/>
        <v>129995.62623987473</v>
      </c>
      <c r="Q945" s="265">
        <f t="shared" si="209"/>
        <v>212309.99079093643</v>
      </c>
      <c r="R945" s="266">
        <f t="shared" si="210"/>
        <v>342305.61703081115</v>
      </c>
    </row>
    <row r="946" spans="1:18" x14ac:dyDescent="0.25">
      <c r="A946" s="81">
        <v>915</v>
      </c>
      <c r="B946" s="93">
        <f t="shared" si="199"/>
        <v>1.4600891749105818E-8</v>
      </c>
      <c r="C946" s="178">
        <f t="shared" si="200"/>
        <v>1.4567954651932682E-8</v>
      </c>
      <c r="D946" s="165">
        <f t="shared" si="201"/>
        <v>2.2558277767625785E-3</v>
      </c>
      <c r="E946" s="166">
        <f t="shared" si="211"/>
        <v>24.291374682473347</v>
      </c>
      <c r="F946" s="167">
        <f t="shared" si="212"/>
        <v>2.0663382435145285</v>
      </c>
      <c r="G946" s="167">
        <f t="shared" si="202"/>
        <v>71809.434559494141</v>
      </c>
      <c r="H946" s="167">
        <f t="shared" si="203"/>
        <v>271299.98045170674</v>
      </c>
      <c r="I946" s="168">
        <f t="shared" si="204"/>
        <v>343109.41501120088</v>
      </c>
      <c r="J946" s="168">
        <f t="shared" si="206"/>
        <v>341207.05280805926</v>
      </c>
      <c r="K946" s="94"/>
      <c r="L946" s="265">
        <f t="shared" si="205"/>
        <v>130749.34325791385</v>
      </c>
      <c r="M946" s="265">
        <f>$G946*NonHospFrac+theModel!$H946*NonHospFrac</f>
        <v>212360.07175328699</v>
      </c>
      <c r="N946" s="266">
        <f t="shared" si="207"/>
        <v>343109.41501120082</v>
      </c>
      <c r="O946" s="158"/>
      <c r="P946" s="265">
        <f t="shared" si="208"/>
        <v>130024.40655312728</v>
      </c>
      <c r="Q946" s="265">
        <f t="shared" si="209"/>
        <v>212358.51150266902</v>
      </c>
      <c r="R946" s="266">
        <f t="shared" si="210"/>
        <v>342382.9180557963</v>
      </c>
    </row>
    <row r="947" spans="1:18" x14ac:dyDescent="0.25">
      <c r="A947" s="81">
        <v>916</v>
      </c>
      <c r="B947" s="93">
        <f t="shared" si="199"/>
        <v>1.4328140385563271E-8</v>
      </c>
      <c r="C947" s="178">
        <f t="shared" si="200"/>
        <v>1.4295818568492164E-8</v>
      </c>
      <c r="D947" s="165">
        <f t="shared" si="201"/>
        <v>2.2558277767625785E-3</v>
      </c>
      <c r="E947" s="166">
        <f t="shared" si="211"/>
        <v>24.291374696769164</v>
      </c>
      <c r="F947" s="167">
        <f t="shared" si="212"/>
        <v>2.0685940712912911</v>
      </c>
      <c r="G947" s="167">
        <f t="shared" si="202"/>
        <v>71887.829138707544</v>
      </c>
      <c r="H947" s="167">
        <f t="shared" si="203"/>
        <v>271299.98061137064</v>
      </c>
      <c r="I947" s="168">
        <f t="shared" si="204"/>
        <v>343187.80975007819</v>
      </c>
      <c r="J947" s="168">
        <f t="shared" si="206"/>
        <v>341282.5743617352</v>
      </c>
      <c r="K947" s="94"/>
      <c r="L947" s="265">
        <f t="shared" si="205"/>
        <v>130779.21728693969</v>
      </c>
      <c r="M947" s="265">
        <f>$G947*NonHospFrac+theModel!$H947*NonHospFrac</f>
        <v>212408.59246313846</v>
      </c>
      <c r="N947" s="266">
        <f t="shared" si="207"/>
        <v>343187.80975007813</v>
      </c>
      <c r="O947" s="158"/>
      <c r="P947" s="265">
        <f t="shared" si="208"/>
        <v>130053.18569212183</v>
      </c>
      <c r="Q947" s="265">
        <f t="shared" si="209"/>
        <v>212407.03221252045</v>
      </c>
      <c r="R947" s="266">
        <f t="shared" si="210"/>
        <v>342460.21790464228</v>
      </c>
    </row>
    <row r="948" spans="1:18" x14ac:dyDescent="0.25">
      <c r="A948" s="81">
        <v>917</v>
      </c>
      <c r="B948" s="93">
        <f t="shared" si="199"/>
        <v>1.406048414275668E-8</v>
      </c>
      <c r="C948" s="178">
        <f t="shared" si="200"/>
        <v>1.402876611207272E-8</v>
      </c>
      <c r="D948" s="165">
        <f t="shared" si="201"/>
        <v>2.2558277767625785E-3</v>
      </c>
      <c r="E948" s="166">
        <f t="shared" si="211"/>
        <v>24.291374710797932</v>
      </c>
      <c r="F948" s="167">
        <f t="shared" si="212"/>
        <v>2.0708498990680537</v>
      </c>
      <c r="G948" s="167">
        <f t="shared" si="202"/>
        <v>71966.223717920962</v>
      </c>
      <c r="H948" s="167">
        <f t="shared" si="203"/>
        <v>271299.98076805199</v>
      </c>
      <c r="I948" s="168">
        <f t="shared" si="204"/>
        <v>343266.20448597294</v>
      </c>
      <c r="J948" s="168">
        <f t="shared" si="206"/>
        <v>341358.0928341308</v>
      </c>
      <c r="K948" s="94"/>
      <c r="L948" s="265">
        <f t="shared" si="205"/>
        <v>130809.09131482897</v>
      </c>
      <c r="M948" s="265">
        <f>$G948*NonHospFrac+theModel!$H948*NonHospFrac</f>
        <v>212457.11317114398</v>
      </c>
      <c r="N948" s="266">
        <f t="shared" si="207"/>
        <v>343266.20448597294</v>
      </c>
      <c r="O948" s="158"/>
      <c r="P948" s="265">
        <f t="shared" si="208"/>
        <v>130081.96365692715</v>
      </c>
      <c r="Q948" s="265">
        <f t="shared" si="209"/>
        <v>212455.55292052595</v>
      </c>
      <c r="R948" s="266">
        <f t="shared" si="210"/>
        <v>342537.51657745312</v>
      </c>
    </row>
    <row r="949" spans="1:18" x14ac:dyDescent="0.25">
      <c r="A949" s="81">
        <v>918</v>
      </c>
      <c r="B949" s="93">
        <f t="shared" si="199"/>
        <v>1.3797827841490738E-8</v>
      </c>
      <c r="C949" s="178">
        <f t="shared" si="200"/>
        <v>1.3766702318186915E-8</v>
      </c>
      <c r="D949" s="165">
        <f t="shared" si="201"/>
        <v>2.2558277767625785E-3</v>
      </c>
      <c r="E949" s="166">
        <f t="shared" si="211"/>
        <v>24.291374724564633</v>
      </c>
      <c r="F949" s="167">
        <f t="shared" si="212"/>
        <v>2.0731057268448163</v>
      </c>
      <c r="G949" s="167">
        <f t="shared" si="202"/>
        <v>72044.618297134381</v>
      </c>
      <c r="H949" s="167">
        <f t="shared" si="203"/>
        <v>271299.98092180636</v>
      </c>
      <c r="I949" s="168">
        <f t="shared" si="204"/>
        <v>343344.59921894071</v>
      </c>
      <c r="J949" s="168">
        <f t="shared" si="206"/>
        <v>341433.60822542536</v>
      </c>
      <c r="K949" s="94"/>
      <c r="L949" s="265">
        <f t="shared" si="205"/>
        <v>130838.96534160286</v>
      </c>
      <c r="M949" s="265">
        <f>$G949*NonHospFrac+theModel!$H949*NonHospFrac</f>
        <v>212505.63387733785</v>
      </c>
      <c r="N949" s="266">
        <f t="shared" si="207"/>
        <v>343344.59921894071</v>
      </c>
      <c r="O949" s="158"/>
      <c r="P949" s="265">
        <f t="shared" si="208"/>
        <v>130110.74044761156</v>
      </c>
      <c r="Q949" s="265">
        <f t="shared" si="209"/>
        <v>212504.07362671979</v>
      </c>
      <c r="R949" s="266">
        <f t="shared" si="210"/>
        <v>342614.81407433137</v>
      </c>
    </row>
    <row r="950" spans="1:18" x14ac:dyDescent="0.25">
      <c r="A950" s="81">
        <v>919</v>
      </c>
      <c r="B950" s="93">
        <f t="shared" si="199"/>
        <v>1.3540078080561073E-8</v>
      </c>
      <c r="C950" s="178">
        <f t="shared" si="200"/>
        <v>1.3509533996327409E-8</v>
      </c>
      <c r="D950" s="165">
        <f t="shared" si="201"/>
        <v>2.2558277767625785E-3</v>
      </c>
      <c r="E950" s="166">
        <f t="shared" si="211"/>
        <v>24.291374738074168</v>
      </c>
      <c r="F950" s="167">
        <f t="shared" si="212"/>
        <v>2.0753615546215789</v>
      </c>
      <c r="G950" s="167">
        <f t="shared" si="202"/>
        <v>72123.012876347813</v>
      </c>
      <c r="H950" s="167">
        <f t="shared" si="203"/>
        <v>271299.98107268859</v>
      </c>
      <c r="I950" s="168">
        <f t="shared" si="204"/>
        <v>343422.9939490364</v>
      </c>
      <c r="J950" s="168">
        <f t="shared" si="206"/>
        <v>341509.12053579738</v>
      </c>
      <c r="K950" s="94"/>
      <c r="L950" s="265">
        <f t="shared" si="205"/>
        <v>130868.83936728227</v>
      </c>
      <c r="M950" s="265">
        <f>$G950*NonHospFrac+theModel!$H950*NonHospFrac</f>
        <v>212554.15458175412</v>
      </c>
      <c r="N950" s="266">
        <f t="shared" si="207"/>
        <v>343422.9939490364</v>
      </c>
      <c r="O950" s="158"/>
      <c r="P950" s="265">
        <f t="shared" si="208"/>
        <v>130139.5160642431</v>
      </c>
      <c r="Q950" s="265">
        <f t="shared" si="209"/>
        <v>212552.59433113603</v>
      </c>
      <c r="R950" s="266">
        <f t="shared" si="210"/>
        <v>342692.11039537913</v>
      </c>
    </row>
    <row r="951" spans="1:18" x14ac:dyDescent="0.25">
      <c r="A951" s="81">
        <v>920</v>
      </c>
      <c r="B951" s="93">
        <f t="shared" si="199"/>
        <v>1.3287143203540855E-8</v>
      </c>
      <c r="C951" s="178">
        <f t="shared" si="200"/>
        <v>1.3257169696828486E-8</v>
      </c>
      <c r="D951" s="165">
        <f t="shared" si="201"/>
        <v>2.2558277767625785E-3</v>
      </c>
      <c r="E951" s="166">
        <f t="shared" si="211"/>
        <v>24.29137475133134</v>
      </c>
      <c r="F951" s="167">
        <f t="shared" si="212"/>
        <v>2.0776173823983415</v>
      </c>
      <c r="G951" s="167">
        <f t="shared" si="202"/>
        <v>72201.407455561231</v>
      </c>
      <c r="H951" s="167">
        <f t="shared" si="203"/>
        <v>271299.98122075229</v>
      </c>
      <c r="I951" s="168">
        <f t="shared" si="204"/>
        <v>343501.38867631351</v>
      </c>
      <c r="J951" s="168">
        <f t="shared" si="206"/>
        <v>341584.62976542418</v>
      </c>
      <c r="K951" s="94"/>
      <c r="L951" s="265">
        <f t="shared" si="205"/>
        <v>130898.71339188759</v>
      </c>
      <c r="M951" s="265">
        <f>$G951*NonHospFrac+theModel!$H951*NonHospFrac</f>
        <v>212602.6752844259</v>
      </c>
      <c r="N951" s="266">
        <f t="shared" si="207"/>
        <v>343501.38867631351</v>
      </c>
      <c r="O951" s="158"/>
      <c r="P951" s="265">
        <f t="shared" si="208"/>
        <v>130168.29050688929</v>
      </c>
      <c r="Q951" s="265">
        <f t="shared" si="209"/>
        <v>212601.11503380779</v>
      </c>
      <c r="R951" s="266">
        <f t="shared" si="210"/>
        <v>342769.40554069704</v>
      </c>
    </row>
    <row r="952" spans="1:18" x14ac:dyDescent="0.25">
      <c r="A952" s="81">
        <v>921</v>
      </c>
      <c r="B952" s="93">
        <f t="shared" si="199"/>
        <v>1.3038933266187348E-8</v>
      </c>
      <c r="C952" s="178">
        <f t="shared" si="200"/>
        <v>1.300951967834613E-8</v>
      </c>
      <c r="D952" s="165">
        <f t="shared" si="201"/>
        <v>2.2558277767625785E-3</v>
      </c>
      <c r="E952" s="166">
        <f t="shared" si="211"/>
        <v>24.291374764340858</v>
      </c>
      <c r="F952" s="167">
        <f t="shared" si="212"/>
        <v>2.0798732101751041</v>
      </c>
      <c r="G952" s="167">
        <f t="shared" si="202"/>
        <v>72279.802034774664</v>
      </c>
      <c r="H952" s="167">
        <f t="shared" si="203"/>
        <v>271299.98136604996</v>
      </c>
      <c r="I952" s="168">
        <f t="shared" si="204"/>
        <v>343579.78340082464</v>
      </c>
      <c r="J952" s="168">
        <f t="shared" si="206"/>
        <v>341660.13591448206</v>
      </c>
      <c r="K952" s="94"/>
      <c r="L952" s="265">
        <f t="shared" si="205"/>
        <v>130928.58741543887</v>
      </c>
      <c r="M952" s="265">
        <f>$G952*NonHospFrac+theModel!$H952*NonHospFrac</f>
        <v>212651.19598538571</v>
      </c>
      <c r="N952" s="266">
        <f t="shared" si="207"/>
        <v>343579.78340082458</v>
      </c>
      <c r="O952" s="158"/>
      <c r="P952" s="265">
        <f t="shared" si="208"/>
        <v>130197.06377561735</v>
      </c>
      <c r="Q952" s="265">
        <f t="shared" si="209"/>
        <v>212649.63573476757</v>
      </c>
      <c r="R952" s="266">
        <f t="shared" si="210"/>
        <v>342846.69951038493</v>
      </c>
    </row>
    <row r="953" spans="1:18" x14ac:dyDescent="0.25">
      <c r="A953" s="81">
        <v>922</v>
      </c>
      <c r="B953" s="93">
        <f t="shared" si="199"/>
        <v>1.2795360004457587E-8</v>
      </c>
      <c r="C953" s="178">
        <f t="shared" si="200"/>
        <v>1.2766495875945855E-8</v>
      </c>
      <c r="D953" s="165">
        <f t="shared" si="201"/>
        <v>2.2558277767625785E-3</v>
      </c>
      <c r="E953" s="166">
        <f t="shared" si="211"/>
        <v>24.291374777107354</v>
      </c>
      <c r="F953" s="167">
        <f t="shared" si="212"/>
        <v>2.0821290379518667</v>
      </c>
      <c r="G953" s="167">
        <f t="shared" si="202"/>
        <v>72358.196613988082</v>
      </c>
      <c r="H953" s="167">
        <f t="shared" si="203"/>
        <v>271299.98150863353</v>
      </c>
      <c r="I953" s="168">
        <f t="shared" si="204"/>
        <v>343658.17812262161</v>
      </c>
      <c r="J953" s="168">
        <f t="shared" si="206"/>
        <v>341735.63898314658</v>
      </c>
      <c r="K953" s="94"/>
      <c r="L953" s="265">
        <f t="shared" si="205"/>
        <v>130958.46143795588</v>
      </c>
      <c r="M953" s="265">
        <f>$G953*NonHospFrac+theModel!$H953*NonHospFrac</f>
        <v>212699.71668466571</v>
      </c>
      <c r="N953" s="266">
        <f t="shared" si="207"/>
        <v>343658.17812262161</v>
      </c>
      <c r="O953" s="158"/>
      <c r="P953" s="265">
        <f t="shared" si="208"/>
        <v>130225.83587049421</v>
      </c>
      <c r="Q953" s="265">
        <f t="shared" si="209"/>
        <v>212698.15643404753</v>
      </c>
      <c r="R953" s="266">
        <f t="shared" si="210"/>
        <v>342923.99230454175</v>
      </c>
    </row>
    <row r="954" spans="1:18" x14ac:dyDescent="0.25">
      <c r="A954" s="81">
        <v>923</v>
      </c>
      <c r="B954" s="93">
        <f t="shared" si="199"/>
        <v>1.2556336803121455E-8</v>
      </c>
      <c r="C954" s="178">
        <f t="shared" si="200"/>
        <v>1.2528011869786588E-8</v>
      </c>
      <c r="D954" s="165">
        <f t="shared" si="201"/>
        <v>2.2558277767625785E-3</v>
      </c>
      <c r="E954" s="166">
        <f t="shared" si="211"/>
        <v>24.291374789635366</v>
      </c>
      <c r="F954" s="167">
        <f t="shared" si="212"/>
        <v>2.0843848657286292</v>
      </c>
      <c r="G954" s="167">
        <f t="shared" si="202"/>
        <v>72436.591193201501</v>
      </c>
      <c r="H954" s="167">
        <f t="shared" si="203"/>
        <v>271299.98164855357</v>
      </c>
      <c r="I954" s="168">
        <f t="shared" si="204"/>
        <v>343736.57284175506</v>
      </c>
      <c r="J954" s="168">
        <f t="shared" si="206"/>
        <v>341811.13897159224</v>
      </c>
      <c r="K954" s="94"/>
      <c r="L954" s="265">
        <f t="shared" si="205"/>
        <v>130988.33545945791</v>
      </c>
      <c r="M954" s="265">
        <f>$G954*NonHospFrac+theModel!$H954*NonHospFrac</f>
        <v>212748.23738229714</v>
      </c>
      <c r="N954" s="266">
        <f t="shared" si="207"/>
        <v>343736.57284175506</v>
      </c>
      <c r="O954" s="158"/>
      <c r="P954" s="265">
        <f t="shared" si="208"/>
        <v>130254.60679158635</v>
      </c>
      <c r="Q954" s="265">
        <f t="shared" si="209"/>
        <v>212746.67713167894</v>
      </c>
      <c r="R954" s="266">
        <f t="shared" si="210"/>
        <v>343001.28392326529</v>
      </c>
    </row>
    <row r="955" spans="1:18" x14ac:dyDescent="0.25">
      <c r="A955" s="81">
        <v>924</v>
      </c>
      <c r="B955" s="93">
        <f t="shared" si="199"/>
        <v>1.2321778664961164E-8</v>
      </c>
      <c r="C955" s="178">
        <f t="shared" si="200"/>
        <v>1.2293982854389624E-8</v>
      </c>
      <c r="D955" s="165">
        <f t="shared" si="201"/>
        <v>2.2558277767625785E-3</v>
      </c>
      <c r="E955" s="166">
        <f t="shared" si="211"/>
        <v>24.291374801929351</v>
      </c>
      <c r="F955" s="167">
        <f t="shared" si="212"/>
        <v>2.0866406935053918</v>
      </c>
      <c r="G955" s="167">
        <f t="shared" si="202"/>
        <v>72514.985772414919</v>
      </c>
      <c r="H955" s="167">
        <f t="shared" si="203"/>
        <v>271299.9817858598</v>
      </c>
      <c r="I955" s="168">
        <f t="shared" si="204"/>
        <v>343814.96755827474</v>
      </c>
      <c r="J955" s="168">
        <f t="shared" si="206"/>
        <v>341886.63587999257</v>
      </c>
      <c r="K955" s="94"/>
      <c r="L955" s="265">
        <f t="shared" si="205"/>
        <v>131018.20947996387</v>
      </c>
      <c r="M955" s="265">
        <f>$G955*NonHospFrac+theModel!$H955*NonHospFrac</f>
        <v>212796.75807831081</v>
      </c>
      <c r="N955" s="266">
        <f t="shared" si="207"/>
        <v>343814.96755827469</v>
      </c>
      <c r="O955" s="158"/>
      <c r="P955" s="265">
        <f t="shared" si="208"/>
        <v>130283.37653895986</v>
      </c>
      <c r="Q955" s="265">
        <f t="shared" si="209"/>
        <v>212795.19782769258</v>
      </c>
      <c r="R955" s="266">
        <f t="shared" si="210"/>
        <v>343078.57436665241</v>
      </c>
    </row>
    <row r="956" spans="1:18" x14ac:dyDescent="0.25">
      <c r="A956" s="81">
        <v>925</v>
      </c>
      <c r="B956" s="93">
        <f t="shared" si="199"/>
        <v>1.2091602180545857E-8</v>
      </c>
      <c r="C956" s="178">
        <f t="shared" si="200"/>
        <v>1.206432560848142E-8</v>
      </c>
      <c r="D956" s="165">
        <f t="shared" si="201"/>
        <v>2.2558277767625785E-3</v>
      </c>
      <c r="E956" s="166">
        <f t="shared" si="211"/>
        <v>24.291374813993677</v>
      </c>
      <c r="F956" s="167">
        <f t="shared" si="212"/>
        <v>2.0888965212821544</v>
      </c>
      <c r="G956" s="167">
        <f t="shared" si="202"/>
        <v>72593.380351628351</v>
      </c>
      <c r="H956" s="167">
        <f t="shared" si="203"/>
        <v>271299.9819206011</v>
      </c>
      <c r="I956" s="168">
        <f t="shared" si="204"/>
        <v>343893.36227222945</v>
      </c>
      <c r="J956" s="168">
        <f t="shared" si="206"/>
        <v>341962.12970852025</v>
      </c>
      <c r="K956" s="94"/>
      <c r="L956" s="265">
        <f t="shared" si="205"/>
        <v>131048.08349949241</v>
      </c>
      <c r="M956" s="265">
        <f>$G956*NonHospFrac+theModel!$H956*NonHospFrac</f>
        <v>212845.27877273702</v>
      </c>
      <c r="N956" s="266">
        <f t="shared" si="207"/>
        <v>343893.36227222939</v>
      </c>
      <c r="O956" s="158"/>
      <c r="P956" s="265">
        <f t="shared" si="208"/>
        <v>130312.14511268056</v>
      </c>
      <c r="Q956" s="265">
        <f t="shared" si="209"/>
        <v>212843.71852211875</v>
      </c>
      <c r="R956" s="266">
        <f t="shared" si="210"/>
        <v>343155.86363479932</v>
      </c>
    </row>
    <row r="957" spans="1:18" x14ac:dyDescent="0.25">
      <c r="A957" s="81">
        <v>926</v>
      </c>
      <c r="B957" s="93">
        <f t="shared" si="199"/>
        <v>1.1865725498571284E-8</v>
      </c>
      <c r="C957" s="178">
        <f t="shared" si="200"/>
        <v>1.1838958465400168E-8</v>
      </c>
      <c r="D957" s="165">
        <f t="shared" si="201"/>
        <v>2.2558277767625785E-3</v>
      </c>
      <c r="E957" s="166">
        <f t="shared" si="211"/>
        <v>24.291374825832637</v>
      </c>
      <c r="F957" s="167">
        <f t="shared" si="212"/>
        <v>2.091152349058917</v>
      </c>
      <c r="G957" s="167">
        <f t="shared" si="202"/>
        <v>72671.77493084177</v>
      </c>
      <c r="H957" s="167">
        <f t="shared" si="203"/>
        <v>271299.98205282545</v>
      </c>
      <c r="I957" s="168">
        <f t="shared" si="204"/>
        <v>343971.7569836672</v>
      </c>
      <c r="J957" s="168">
        <f t="shared" si="206"/>
        <v>342037.62045734713</v>
      </c>
      <c r="K957" s="94"/>
      <c r="L957" s="265">
        <f t="shared" si="205"/>
        <v>131077.95751806183</v>
      </c>
      <c r="M957" s="265">
        <f>$G957*NonHospFrac+theModel!$H957*NonHospFrac</f>
        <v>212893.79946560538</v>
      </c>
      <c r="N957" s="266">
        <f t="shared" si="207"/>
        <v>343971.7569836672</v>
      </c>
      <c r="O957" s="158"/>
      <c r="P957" s="265">
        <f t="shared" si="208"/>
        <v>130340.91251281397</v>
      </c>
      <c r="Q957" s="265">
        <f t="shared" si="209"/>
        <v>212892.23921498709</v>
      </c>
      <c r="R957" s="266">
        <f t="shared" si="210"/>
        <v>343233.15172780107</v>
      </c>
    </row>
    <row r="958" spans="1:18" x14ac:dyDescent="0.25">
      <c r="A958" s="81">
        <v>927</v>
      </c>
      <c r="B958" s="93">
        <f t="shared" si="199"/>
        <v>1.1644068296753108E-8</v>
      </c>
      <c r="C958" s="178">
        <f t="shared" si="200"/>
        <v>1.1617801284054772E-8</v>
      </c>
      <c r="D958" s="165">
        <f t="shared" si="201"/>
        <v>2.2558277767625785E-3</v>
      </c>
      <c r="E958" s="166">
        <f t="shared" si="211"/>
        <v>24.291374837450437</v>
      </c>
      <c r="F958" s="167">
        <f t="shared" si="212"/>
        <v>2.0934081768356796</v>
      </c>
      <c r="G958" s="167">
        <f t="shared" si="202"/>
        <v>72750.169510055188</v>
      </c>
      <c r="H958" s="167">
        <f t="shared" si="203"/>
        <v>271299.98218257964</v>
      </c>
      <c r="I958" s="168">
        <f t="shared" si="204"/>
        <v>344050.1516926348</v>
      </c>
      <c r="J958" s="168">
        <f t="shared" si="206"/>
        <v>342113.10812664393</v>
      </c>
      <c r="K958" s="94"/>
      <c r="L958" s="265">
        <f t="shared" si="205"/>
        <v>131107.83153568991</v>
      </c>
      <c r="M958" s="265">
        <f>$G958*NonHospFrac+theModel!$H958*NonHospFrac</f>
        <v>212942.32015694489</v>
      </c>
      <c r="N958" s="266">
        <f t="shared" si="207"/>
        <v>344050.1516926348</v>
      </c>
      <c r="O958" s="158"/>
      <c r="P958" s="265">
        <f t="shared" si="208"/>
        <v>130369.6787394251</v>
      </c>
      <c r="Q958" s="265">
        <f t="shared" si="209"/>
        <v>212940.75990632657</v>
      </c>
      <c r="R958" s="266">
        <f t="shared" si="210"/>
        <v>343310.43864575168</v>
      </c>
    </row>
    <row r="959" spans="1:18" x14ac:dyDescent="0.25">
      <c r="A959" s="81">
        <v>928</v>
      </c>
      <c r="B959" s="93">
        <f t="shared" si="199"/>
        <v>1.1426551753264148E-8</v>
      </c>
      <c r="C959" s="178">
        <f t="shared" si="200"/>
        <v>1.1400775420426519E-8</v>
      </c>
      <c r="D959" s="165">
        <f t="shared" si="201"/>
        <v>2.2558277767625785E-3</v>
      </c>
      <c r="E959" s="166">
        <f t="shared" si="211"/>
        <v>24.291374848851213</v>
      </c>
      <c r="F959" s="167">
        <f t="shared" si="212"/>
        <v>2.0956640046124422</v>
      </c>
      <c r="G959" s="167">
        <f t="shared" si="202"/>
        <v>72828.564089268606</v>
      </c>
      <c r="H959" s="167">
        <f t="shared" si="203"/>
        <v>271299.98230991</v>
      </c>
      <c r="I959" s="168">
        <f t="shared" si="204"/>
        <v>344128.54639917862</v>
      </c>
      <c r="J959" s="168">
        <f t="shared" si="206"/>
        <v>342188.5927165809</v>
      </c>
      <c r="K959" s="94"/>
      <c r="L959" s="265">
        <f t="shared" si="205"/>
        <v>131137.70555239436</v>
      </c>
      <c r="M959" s="265">
        <f>$G959*NonHospFrac+theModel!$H959*NonHospFrac</f>
        <v>212990.84084678424</v>
      </c>
      <c r="N959" s="266">
        <f t="shared" si="207"/>
        <v>344128.54639917857</v>
      </c>
      <c r="O959" s="158"/>
      <c r="P959" s="265">
        <f t="shared" si="208"/>
        <v>130398.44379257885</v>
      </c>
      <c r="Q959" s="265">
        <f t="shared" si="209"/>
        <v>212989.28059616589</v>
      </c>
      <c r="R959" s="266">
        <f t="shared" si="210"/>
        <v>343387.72438874474</v>
      </c>
    </row>
    <row r="960" spans="1:18" x14ac:dyDescent="0.25">
      <c r="A960" s="81">
        <v>929</v>
      </c>
      <c r="B960" s="93">
        <f t="shared" si="199"/>
        <v>1.12130985187052E-8</v>
      </c>
      <c r="C960" s="178">
        <f t="shared" si="200"/>
        <v>1.118780369960313E-8</v>
      </c>
      <c r="D960" s="165">
        <f t="shared" si="201"/>
        <v>2.2558277767625785E-3</v>
      </c>
      <c r="E960" s="166">
        <f t="shared" si="211"/>
        <v>24.291374860039017</v>
      </c>
      <c r="F960" s="167">
        <f t="shared" si="212"/>
        <v>2.0979198323892048</v>
      </c>
      <c r="G960" s="167">
        <f t="shared" si="202"/>
        <v>72906.958668482039</v>
      </c>
      <c r="H960" s="167">
        <f t="shared" si="203"/>
        <v>271299.98243486183</v>
      </c>
      <c r="I960" s="168">
        <f t="shared" si="204"/>
        <v>344206.94110334385</v>
      </c>
      <c r="J960" s="168">
        <f t="shared" si="206"/>
        <v>342264.07422732719</v>
      </c>
      <c r="K960" s="94"/>
      <c r="L960" s="265">
        <f t="shared" si="205"/>
        <v>131167.57956819242</v>
      </c>
      <c r="M960" s="265">
        <f>$G960*NonHospFrac+theModel!$H960*NonHospFrac</f>
        <v>213039.36153515143</v>
      </c>
      <c r="N960" s="266">
        <f t="shared" si="207"/>
        <v>344206.94110334385</v>
      </c>
      <c r="O960" s="158"/>
      <c r="P960" s="265">
        <f t="shared" si="208"/>
        <v>130427.2076723397</v>
      </c>
      <c r="Q960" s="265">
        <f t="shared" si="209"/>
        <v>213037.80128453305</v>
      </c>
      <c r="R960" s="266">
        <f t="shared" si="210"/>
        <v>343465.00895687274</v>
      </c>
    </row>
    <row r="961" spans="1:18" x14ac:dyDescent="0.25">
      <c r="A961" s="81">
        <v>930</v>
      </c>
      <c r="B961" s="93">
        <f t="shared" si="199"/>
        <v>1.1003632688599235E-8</v>
      </c>
      <c r="C961" s="178">
        <f t="shared" si="200"/>
        <v>1.0978810388335001E-8</v>
      </c>
      <c r="D961" s="165">
        <f t="shared" si="201"/>
        <v>2.2558277767625785E-3</v>
      </c>
      <c r="E961" s="166">
        <f t="shared" si="211"/>
        <v>24.291374871017826</v>
      </c>
      <c r="F961" s="167">
        <f t="shared" si="212"/>
        <v>2.1001756601659674</v>
      </c>
      <c r="G961" s="167">
        <f t="shared" si="202"/>
        <v>72985.353247695457</v>
      </c>
      <c r="H961" s="167">
        <f t="shared" si="203"/>
        <v>271299.98255747947</v>
      </c>
      <c r="I961" s="168">
        <f t="shared" si="204"/>
        <v>344285.33580517489</v>
      </c>
      <c r="J961" s="168">
        <f t="shared" si="206"/>
        <v>342339.55265905114</v>
      </c>
      <c r="K961" s="94"/>
      <c r="L961" s="265">
        <f t="shared" si="205"/>
        <v>131197.45358310099</v>
      </c>
      <c r="M961" s="265">
        <f>$G961*NonHospFrac+theModel!$H961*NonHospFrac</f>
        <v>213087.88222207394</v>
      </c>
      <c r="N961" s="266">
        <f t="shared" si="207"/>
        <v>344285.33580517489</v>
      </c>
      <c r="O961" s="158"/>
      <c r="P961" s="265">
        <f t="shared" si="208"/>
        <v>130455.97037877177</v>
      </c>
      <c r="Q961" s="265">
        <f t="shared" si="209"/>
        <v>213086.32197145553</v>
      </c>
      <c r="R961" s="266">
        <f t="shared" si="210"/>
        <v>343542.2923502273</v>
      </c>
    </row>
    <row r="962" spans="1:18" x14ac:dyDescent="0.25">
      <c r="A962" s="81">
        <v>931</v>
      </c>
      <c r="B962" s="93">
        <f t="shared" si="199"/>
        <v>1.0798079776399843E-8</v>
      </c>
      <c r="C962" s="178">
        <f t="shared" si="200"/>
        <v>1.0773721168104542E-8</v>
      </c>
      <c r="D962" s="165">
        <f t="shared" si="201"/>
        <v>2.2558277767625785E-3</v>
      </c>
      <c r="E962" s="166">
        <f t="shared" si="211"/>
        <v>24.291374881791548</v>
      </c>
      <c r="F962" s="167">
        <f t="shared" si="212"/>
        <v>2.1024314879427299</v>
      </c>
      <c r="G962" s="167">
        <f t="shared" si="202"/>
        <v>73063.747826908875</v>
      </c>
      <c r="H962" s="167">
        <f t="shared" si="203"/>
        <v>271299.98267780652</v>
      </c>
      <c r="I962" s="168">
        <f t="shared" si="204"/>
        <v>344363.73050471541</v>
      </c>
      <c r="J962" s="168">
        <f t="shared" si="206"/>
        <v>342415.0280119204</v>
      </c>
      <c r="K962" s="94"/>
      <c r="L962" s="265">
        <f t="shared" si="205"/>
        <v>131227.32759713664</v>
      </c>
      <c r="M962" s="265">
        <f>$G962*NonHospFrac+theModel!$H962*NonHospFrac</f>
        <v>213136.40290757871</v>
      </c>
      <c r="N962" s="266">
        <f t="shared" si="207"/>
        <v>344363.73050471535</v>
      </c>
      <c r="O962" s="158"/>
      <c r="P962" s="265">
        <f t="shared" si="208"/>
        <v>130484.7319119389</v>
      </c>
      <c r="Q962" s="265">
        <f t="shared" si="209"/>
        <v>213134.84265696027</v>
      </c>
      <c r="R962" s="266">
        <f t="shared" si="210"/>
        <v>343619.57456889917</v>
      </c>
    </row>
    <row r="963" spans="1:18" x14ac:dyDescent="0.25">
      <c r="A963" s="81">
        <v>932</v>
      </c>
      <c r="B963" s="93">
        <f t="shared" si="199"/>
        <v>1.0596366687003461E-8</v>
      </c>
      <c r="C963" s="178">
        <f t="shared" si="200"/>
        <v>1.0572463108698157E-8</v>
      </c>
      <c r="D963" s="165">
        <f t="shared" si="201"/>
        <v>2.2558277767625785E-3</v>
      </c>
      <c r="E963" s="166">
        <f t="shared" si="211"/>
        <v>24.291374892364011</v>
      </c>
      <c r="F963" s="167">
        <f t="shared" si="212"/>
        <v>2.1046873157194925</v>
      </c>
      <c r="G963" s="167">
        <f t="shared" si="202"/>
        <v>73142.142406122293</v>
      </c>
      <c r="H963" s="167">
        <f t="shared" si="203"/>
        <v>271299.98279588588</v>
      </c>
      <c r="I963" s="168">
        <f t="shared" si="204"/>
        <v>344442.12520200817</v>
      </c>
      <c r="J963" s="168">
        <f t="shared" si="206"/>
        <v>342490.50028610171</v>
      </c>
      <c r="K963" s="94"/>
      <c r="L963" s="265">
        <f t="shared" si="205"/>
        <v>131257.20161031579</v>
      </c>
      <c r="M963" s="265">
        <f>$G963*NonHospFrac+theModel!$H963*NonHospFrac</f>
        <v>213184.92359169235</v>
      </c>
      <c r="N963" s="266">
        <f t="shared" si="207"/>
        <v>344442.12520200817</v>
      </c>
      <c r="O963" s="158"/>
      <c r="P963" s="265">
        <f t="shared" si="208"/>
        <v>130513.49227190475</v>
      </c>
      <c r="Q963" s="265">
        <f t="shared" si="209"/>
        <v>213183.36334107388</v>
      </c>
      <c r="R963" s="266">
        <f t="shared" si="210"/>
        <v>343696.85561297863</v>
      </c>
    </row>
    <row r="964" spans="1:18" x14ac:dyDescent="0.25">
      <c r="A964" s="81">
        <v>933</v>
      </c>
      <c r="B964" s="93">
        <f t="shared" si="199"/>
        <v>1.0398421690756637E-8</v>
      </c>
      <c r="C964" s="178">
        <f t="shared" si="200"/>
        <v>1.0374964642272138E-8</v>
      </c>
      <c r="D964" s="165">
        <f t="shared" si="201"/>
        <v>2.2558277767625785E-3</v>
      </c>
      <c r="E964" s="166">
        <f t="shared" si="211"/>
        <v>24.291374902738976</v>
      </c>
      <c r="F964" s="167">
        <f t="shared" si="212"/>
        <v>2.1069431434962551</v>
      </c>
      <c r="G964" s="167">
        <f t="shared" si="202"/>
        <v>73220.536985335712</v>
      </c>
      <c r="H964" s="167">
        <f t="shared" si="203"/>
        <v>271299.98291175946</v>
      </c>
      <c r="I964" s="168">
        <f t="shared" si="204"/>
        <v>344520.51989709516</v>
      </c>
      <c r="J964" s="168">
        <f t="shared" si="206"/>
        <v>342565.9694817611</v>
      </c>
      <c r="K964" s="94"/>
      <c r="L964" s="265">
        <f t="shared" si="205"/>
        <v>131287.07562265437</v>
      </c>
      <c r="M964" s="265">
        <f>$G964*NonHospFrac+theModel!$H964*NonHospFrac</f>
        <v>213233.44427444079</v>
      </c>
      <c r="N964" s="266">
        <f t="shared" si="207"/>
        <v>344520.51989709516</v>
      </c>
      <c r="O964" s="158"/>
      <c r="P964" s="265">
        <f t="shared" si="208"/>
        <v>130542.2514587325</v>
      </c>
      <c r="Q964" s="265">
        <f t="shared" si="209"/>
        <v>213231.88402382229</v>
      </c>
      <c r="R964" s="266">
        <f t="shared" si="210"/>
        <v>343774.13548255479</v>
      </c>
    </row>
    <row r="965" spans="1:18" x14ac:dyDescent="0.25">
      <c r="A965" s="81">
        <v>934</v>
      </c>
      <c r="B965" s="93">
        <f t="shared" si="199"/>
        <v>1.0204174397948787E-8</v>
      </c>
      <c r="C965" s="178">
        <f t="shared" si="200"/>
        <v>1.0181155537902964E-8</v>
      </c>
      <c r="D965" s="165">
        <f t="shared" si="201"/>
        <v>2.2558277767625785E-3</v>
      </c>
      <c r="E965" s="166">
        <f t="shared" si="211"/>
        <v>24.291374912920134</v>
      </c>
      <c r="F965" s="167">
        <f t="shared" si="212"/>
        <v>2.1091989712730177</v>
      </c>
      <c r="G965" s="167">
        <f t="shared" si="202"/>
        <v>73298.93156454913</v>
      </c>
      <c r="H965" s="167">
        <f t="shared" si="203"/>
        <v>271299.98302546848</v>
      </c>
      <c r="I965" s="168">
        <f t="shared" si="204"/>
        <v>344598.91459001764</v>
      </c>
      <c r="J965" s="168">
        <f t="shared" si="206"/>
        <v>342641.43559906387</v>
      </c>
      <c r="K965" s="94"/>
      <c r="L965" s="265">
        <f t="shared" si="205"/>
        <v>131316.94963416812</v>
      </c>
      <c r="M965" s="265">
        <f>$G965*NonHospFrac+theModel!$H965*NonHospFrac</f>
        <v>213281.96495584946</v>
      </c>
      <c r="N965" s="266">
        <f t="shared" si="207"/>
        <v>344598.91459001758</v>
      </c>
      <c r="O965" s="158"/>
      <c r="P965" s="265">
        <f t="shared" si="208"/>
        <v>130571.00947248517</v>
      </c>
      <c r="Q965" s="265">
        <f t="shared" si="209"/>
        <v>213280.40470523093</v>
      </c>
      <c r="R965" s="266">
        <f t="shared" si="210"/>
        <v>343851.41417771613</v>
      </c>
    </row>
    <row r="966" spans="1:18" x14ac:dyDescent="0.25">
      <c r="A966" s="81">
        <v>935</v>
      </c>
      <c r="B966" s="93">
        <f t="shared" si="199"/>
        <v>1.0013555733781482E-8</v>
      </c>
      <c r="C966" s="178">
        <f t="shared" si="200"/>
        <v>9.9909668766130573E-9</v>
      </c>
      <c r="D966" s="165">
        <f t="shared" si="201"/>
        <v>2.2558277767625785E-3</v>
      </c>
      <c r="E966" s="166">
        <f t="shared" si="211"/>
        <v>24.2913749229111</v>
      </c>
      <c r="F966" s="167">
        <f t="shared" si="212"/>
        <v>2.1114547990497803</v>
      </c>
      <c r="G966" s="167">
        <f t="shared" si="202"/>
        <v>73377.326143762562</v>
      </c>
      <c r="H966" s="167">
        <f t="shared" si="203"/>
        <v>271299.98313705326</v>
      </c>
      <c r="I966" s="168">
        <f t="shared" si="204"/>
        <v>344677.30928081583</v>
      </c>
      <c r="J966" s="168">
        <f t="shared" si="206"/>
        <v>342716.89863817429</v>
      </c>
      <c r="K966" s="94"/>
      <c r="L966" s="265">
        <f t="shared" si="205"/>
        <v>131346.82364487238</v>
      </c>
      <c r="M966" s="265">
        <f>$G966*NonHospFrac+theModel!$H966*NonHospFrac</f>
        <v>213330.48563594345</v>
      </c>
      <c r="N966" s="266">
        <f t="shared" si="207"/>
        <v>344677.30928081583</v>
      </c>
      <c r="O966" s="158"/>
      <c r="P966" s="265">
        <f t="shared" si="208"/>
        <v>130599.76631322535</v>
      </c>
      <c r="Q966" s="265">
        <f t="shared" si="209"/>
        <v>213328.9253853249</v>
      </c>
      <c r="R966" s="266">
        <f t="shared" si="210"/>
        <v>343928.69169855025</v>
      </c>
    </row>
    <row r="967" spans="1:18" x14ac:dyDescent="0.25">
      <c r="A967" s="81">
        <v>936</v>
      </c>
      <c r="B967" s="93">
        <f t="shared" si="199"/>
        <v>9.8264979138051461E-9</v>
      </c>
      <c r="C967" s="178">
        <f t="shared" si="200"/>
        <v>9.8043310268628849E-9</v>
      </c>
      <c r="D967" s="165">
        <f t="shared" si="201"/>
        <v>2.2558277767625785E-3</v>
      </c>
      <c r="E967" s="166">
        <f t="shared" si="211"/>
        <v>24.291374932715431</v>
      </c>
      <c r="F967" s="167">
        <f t="shared" si="212"/>
        <v>2.1137106268265429</v>
      </c>
      <c r="G967" s="167">
        <f t="shared" si="202"/>
        <v>73455.720722975981</v>
      </c>
      <c r="H967" s="167">
        <f t="shared" si="203"/>
        <v>271299.98324655363</v>
      </c>
      <c r="I967" s="168">
        <f t="shared" si="204"/>
        <v>344755.7039695296</v>
      </c>
      <c r="J967" s="168">
        <f t="shared" si="206"/>
        <v>342792.35859925626</v>
      </c>
      <c r="K967" s="94"/>
      <c r="L967" s="265">
        <f t="shared" si="205"/>
        <v>131376.6976547823</v>
      </c>
      <c r="M967" s="265">
        <f>$G967*NonHospFrac+theModel!$H967*NonHospFrac</f>
        <v>213379.00631474727</v>
      </c>
      <c r="N967" s="266">
        <f t="shared" si="207"/>
        <v>344755.7039695296</v>
      </c>
      <c r="O967" s="158"/>
      <c r="P967" s="265">
        <f t="shared" si="208"/>
        <v>130628.5219810155</v>
      </c>
      <c r="Q967" s="265">
        <f t="shared" si="209"/>
        <v>213377.44606412869</v>
      </c>
      <c r="R967" s="266">
        <f t="shared" si="210"/>
        <v>344005.96804514417</v>
      </c>
    </row>
    <row r="968" spans="1:18" x14ac:dyDescent="0.25">
      <c r="A968" s="81">
        <v>937</v>
      </c>
      <c r="B968" s="93">
        <f t="shared" si="199"/>
        <v>9.642934419814959E-9</v>
      </c>
      <c r="C968" s="178">
        <f t="shared" si="200"/>
        <v>9.6211816205012403E-9</v>
      </c>
      <c r="D968" s="165">
        <f t="shared" si="201"/>
        <v>2.2558277767625785E-3</v>
      </c>
      <c r="E968" s="166">
        <f t="shared" si="211"/>
        <v>24.291374942336613</v>
      </c>
      <c r="F968" s="167">
        <f t="shared" si="212"/>
        <v>2.1159664546033055</v>
      </c>
      <c r="G968" s="167">
        <f t="shared" si="202"/>
        <v>73534.115302189399</v>
      </c>
      <c r="H968" s="167">
        <f t="shared" si="203"/>
        <v>271299.98335400852</v>
      </c>
      <c r="I968" s="168">
        <f t="shared" si="204"/>
        <v>344834.09865619789</v>
      </c>
      <c r="J968" s="168">
        <f t="shared" si="206"/>
        <v>342867.81548247283</v>
      </c>
      <c r="K968" s="94"/>
      <c r="L968" s="265">
        <f t="shared" si="205"/>
        <v>131406.57166391276</v>
      </c>
      <c r="M968" s="265">
        <f>$G968*NonHospFrac+theModel!$H968*NonHospFrac</f>
        <v>213427.52699228513</v>
      </c>
      <c r="N968" s="266">
        <f t="shared" si="207"/>
        <v>344834.09865619789</v>
      </c>
      <c r="O968" s="158"/>
      <c r="P968" s="265">
        <f t="shared" si="208"/>
        <v>130657.27647591777</v>
      </c>
      <c r="Q968" s="265">
        <f t="shared" si="209"/>
        <v>213425.96674166652</v>
      </c>
      <c r="R968" s="266">
        <f t="shared" si="210"/>
        <v>344083.24321758427</v>
      </c>
    </row>
    <row r="969" spans="1:18" x14ac:dyDescent="0.25">
      <c r="A969" s="81">
        <v>938</v>
      </c>
      <c r="B969" s="93">
        <f t="shared" si="199"/>
        <v>9.4627999761967141E-9</v>
      </c>
      <c r="C969" s="178">
        <f t="shared" si="200"/>
        <v>9.4414535291644617E-9</v>
      </c>
      <c r="D969" s="165">
        <f t="shared" si="201"/>
        <v>2.2558277767625785E-3</v>
      </c>
      <c r="E969" s="166">
        <f t="shared" si="211"/>
        <v>24.291374951778067</v>
      </c>
      <c r="F969" s="167">
        <f t="shared" si="212"/>
        <v>2.118222282380068</v>
      </c>
      <c r="G969" s="167">
        <f t="shared" si="202"/>
        <v>73612.509881402832</v>
      </c>
      <c r="H969" s="167">
        <f t="shared" si="203"/>
        <v>271299.98345945607</v>
      </c>
      <c r="I969" s="168">
        <f t="shared" si="204"/>
        <v>344912.4933408589</v>
      </c>
      <c r="J969" s="168">
        <f t="shared" si="206"/>
        <v>342943.26928798633</v>
      </c>
      <c r="K969" s="94"/>
      <c r="L969" s="265">
        <f t="shared" si="205"/>
        <v>131436.44567227829</v>
      </c>
      <c r="M969" s="265">
        <f>$G969*NonHospFrac+theModel!$H969*NonHospFrac</f>
        <v>213476.04766858061</v>
      </c>
      <c r="N969" s="266">
        <f t="shared" si="207"/>
        <v>344912.4933408589</v>
      </c>
      <c r="O969" s="158"/>
      <c r="P969" s="265">
        <f t="shared" si="208"/>
        <v>130686.02979799398</v>
      </c>
      <c r="Q969" s="265">
        <f t="shared" si="209"/>
        <v>213474.48741796197</v>
      </c>
      <c r="R969" s="266">
        <f t="shared" si="210"/>
        <v>344160.51721595594</v>
      </c>
    </row>
    <row r="970" spans="1:18" x14ac:dyDescent="0.25">
      <c r="A970" s="81">
        <v>939</v>
      </c>
      <c r="B970" s="93">
        <f t="shared" si="199"/>
        <v>9.2860305267145549E-9</v>
      </c>
      <c r="C970" s="178">
        <f t="shared" si="200"/>
        <v>9.2650828411165266E-9</v>
      </c>
      <c r="D970" s="165">
        <f t="shared" si="201"/>
        <v>2.2558277767625785E-3</v>
      </c>
      <c r="E970" s="166">
        <f t="shared" si="211"/>
        <v>24.29137496104315</v>
      </c>
      <c r="F970" s="167">
        <f t="shared" si="212"/>
        <v>2.1204781101568306</v>
      </c>
      <c r="G970" s="167">
        <f t="shared" si="202"/>
        <v>73690.90446061625</v>
      </c>
      <c r="H970" s="167">
        <f t="shared" si="203"/>
        <v>271299.98356293386</v>
      </c>
      <c r="I970" s="168">
        <f t="shared" si="204"/>
        <v>344990.8880235501</v>
      </c>
      <c r="J970" s="168">
        <f t="shared" si="206"/>
        <v>343018.72001595836</v>
      </c>
      <c r="K970" s="94"/>
      <c r="L970" s="265">
        <f t="shared" si="205"/>
        <v>131466.31967989317</v>
      </c>
      <c r="M970" s="265">
        <f>$G970*NonHospFrac+theModel!$H970*NonHospFrac</f>
        <v>213524.56834365689</v>
      </c>
      <c r="N970" s="266">
        <f t="shared" si="207"/>
        <v>344990.88802355004</v>
      </c>
      <c r="O970" s="158"/>
      <c r="P970" s="265">
        <f t="shared" si="208"/>
        <v>130714.78194730572</v>
      </c>
      <c r="Q970" s="265">
        <f t="shared" si="209"/>
        <v>213523.00809303822</v>
      </c>
      <c r="R970" s="266">
        <f t="shared" si="210"/>
        <v>344237.79004034394</v>
      </c>
    </row>
    <row r="971" spans="1:18" x14ac:dyDescent="0.25">
      <c r="A971" s="81">
        <v>940</v>
      </c>
      <c r="B971" s="93">
        <f t="shared" si="199"/>
        <v>9.1125632117326305E-9</v>
      </c>
      <c r="C971" s="178">
        <f t="shared" si="200"/>
        <v>9.092006838522099E-9</v>
      </c>
      <c r="D971" s="165">
        <f t="shared" si="201"/>
        <v>2.2558277767625785E-3</v>
      </c>
      <c r="E971" s="166">
        <f t="shared" si="211"/>
        <v>24.291374970135156</v>
      </c>
      <c r="F971" s="167">
        <f t="shared" si="212"/>
        <v>2.1227339379335932</v>
      </c>
      <c r="G971" s="167">
        <f t="shared" si="202"/>
        <v>73769.299039829668</v>
      </c>
      <c r="H971" s="167">
        <f t="shared" si="203"/>
        <v>271299.98366447852</v>
      </c>
      <c r="I971" s="168">
        <f t="shared" si="204"/>
        <v>345069.28270430816</v>
      </c>
      <c r="J971" s="168">
        <f t="shared" si="206"/>
        <v>343094.16766654968</v>
      </c>
      <c r="K971" s="94"/>
      <c r="L971" s="265">
        <f t="shared" si="205"/>
        <v>131496.19368677141</v>
      </c>
      <c r="M971" s="265">
        <f>$G971*NonHospFrac+theModel!$H971*NonHospFrac</f>
        <v>213573.08901753675</v>
      </c>
      <c r="N971" s="266">
        <f t="shared" si="207"/>
        <v>345069.28270430816</v>
      </c>
      <c r="O971" s="158"/>
      <c r="P971" s="265">
        <f t="shared" si="208"/>
        <v>130743.53292391429</v>
      </c>
      <c r="Q971" s="265">
        <f t="shared" si="209"/>
        <v>213571.52876691805</v>
      </c>
      <c r="R971" s="266">
        <f t="shared" si="210"/>
        <v>344315.06169083237</v>
      </c>
    </row>
    <row r="972" spans="1:18" x14ac:dyDescent="0.25">
      <c r="A972" s="81">
        <v>941</v>
      </c>
      <c r="B972" s="93">
        <f t="shared" si="199"/>
        <v>8.9423363458619236E-9</v>
      </c>
      <c r="C972" s="178">
        <f t="shared" si="200"/>
        <v>8.9221639751437749E-9</v>
      </c>
      <c r="D972" s="165">
        <f t="shared" si="201"/>
        <v>2.2558277767625785E-3</v>
      </c>
      <c r="E972" s="166">
        <f t="shared" si="211"/>
        <v>24.29137497905732</v>
      </c>
      <c r="F972" s="167">
        <f t="shared" si="212"/>
        <v>2.1249897657103558</v>
      </c>
      <c r="G972" s="167">
        <f t="shared" si="202"/>
        <v>73847.693619043101</v>
      </c>
      <c r="H972" s="167">
        <f t="shared" si="203"/>
        <v>271299.98376412637</v>
      </c>
      <c r="I972" s="168">
        <f t="shared" si="204"/>
        <v>345147.67738316947</v>
      </c>
      <c r="J972" s="168">
        <f t="shared" si="206"/>
        <v>343169.61223992088</v>
      </c>
      <c r="K972" s="94"/>
      <c r="L972" s="265">
        <f t="shared" si="205"/>
        <v>131526.06769292685</v>
      </c>
      <c r="M972" s="265">
        <f>$G972*NonHospFrac+theModel!$H972*NonHospFrac</f>
        <v>213621.60969024262</v>
      </c>
      <c r="N972" s="266">
        <f t="shared" si="207"/>
        <v>345147.67738316947</v>
      </c>
      <c r="O972" s="158"/>
      <c r="P972" s="265">
        <f t="shared" si="208"/>
        <v>130772.28272788087</v>
      </c>
      <c r="Q972" s="265">
        <f t="shared" si="209"/>
        <v>213620.04943962389</v>
      </c>
      <c r="R972" s="266">
        <f t="shared" si="210"/>
        <v>344392.33216750476</v>
      </c>
    </row>
    <row r="973" spans="1:18" x14ac:dyDescent="0.25">
      <c r="A973" s="81">
        <v>942</v>
      </c>
      <c r="B973" s="93">
        <f t="shared" si="199"/>
        <v>8.7752893960248153E-9</v>
      </c>
      <c r="C973" s="178">
        <f t="shared" si="200"/>
        <v>8.7554938544561319E-9</v>
      </c>
      <c r="D973" s="165">
        <f t="shared" si="201"/>
        <v>2.2558277767625785E-3</v>
      </c>
      <c r="E973" s="166">
        <f t="shared" si="211"/>
        <v>24.291374987812812</v>
      </c>
      <c r="F973" s="167">
        <f t="shared" si="212"/>
        <v>2.1272455934871184</v>
      </c>
      <c r="G973" s="167">
        <f t="shared" si="202"/>
        <v>73926.088198256519</v>
      </c>
      <c r="H973" s="167">
        <f t="shared" si="203"/>
        <v>271299.98386191274</v>
      </c>
      <c r="I973" s="168">
        <f t="shared" si="204"/>
        <v>345226.07206016924</v>
      </c>
      <c r="J973" s="168">
        <f t="shared" si="206"/>
        <v>343245.05373623129</v>
      </c>
      <c r="K973" s="94"/>
      <c r="L973" s="265">
        <f t="shared" si="205"/>
        <v>131555.94169837289</v>
      </c>
      <c r="M973" s="265">
        <f>$G973*NonHospFrac+theModel!$H973*NonHospFrac</f>
        <v>213670.13036179636</v>
      </c>
      <c r="N973" s="266">
        <f t="shared" si="207"/>
        <v>345226.07206016924</v>
      </c>
      <c r="O973" s="158"/>
      <c r="P973" s="265">
        <f t="shared" si="208"/>
        <v>130801.03135926616</v>
      </c>
      <c r="Q973" s="265">
        <f t="shared" si="209"/>
        <v>213668.5701111776</v>
      </c>
      <c r="R973" s="266">
        <f t="shared" si="210"/>
        <v>344469.60147044377</v>
      </c>
    </row>
    <row r="974" spans="1:18" x14ac:dyDescent="0.25">
      <c r="A974" s="81">
        <v>943</v>
      </c>
      <c r="B974" s="93">
        <f t="shared" si="199"/>
        <v>8.6113629599294058E-9</v>
      </c>
      <c r="C974" s="178">
        <f t="shared" si="200"/>
        <v>8.591937208168612E-9</v>
      </c>
      <c r="D974" s="165">
        <f t="shared" si="201"/>
        <v>2.2558277767625785E-3</v>
      </c>
      <c r="E974" s="166">
        <f t="shared" si="211"/>
        <v>24.291374996404748</v>
      </c>
      <c r="F974" s="167">
        <f t="shared" si="212"/>
        <v>2.129501421263881</v>
      </c>
      <c r="G974" s="167">
        <f t="shared" si="202"/>
        <v>74004.482777469922</v>
      </c>
      <c r="H974" s="167">
        <f t="shared" si="203"/>
        <v>271299.98395787238</v>
      </c>
      <c r="I974" s="168">
        <f t="shared" si="204"/>
        <v>345304.46673534228</v>
      </c>
      <c r="J974" s="168">
        <f t="shared" si="206"/>
        <v>343320.49215563998</v>
      </c>
      <c r="K974" s="94"/>
      <c r="L974" s="265">
        <f t="shared" si="205"/>
        <v>131585.81570312282</v>
      </c>
      <c r="M974" s="265">
        <f>$G974*NonHospFrac+theModel!$H974*NonHospFrac</f>
        <v>213718.65103221944</v>
      </c>
      <c r="N974" s="266">
        <f t="shared" si="207"/>
        <v>345304.46673534228</v>
      </c>
      <c r="O974" s="158"/>
      <c r="P974" s="265">
        <f t="shared" si="208"/>
        <v>130829.77881813077</v>
      </c>
      <c r="Q974" s="265">
        <f t="shared" si="209"/>
        <v>213717.09078160065</v>
      </c>
      <c r="R974" s="266">
        <f t="shared" si="210"/>
        <v>344546.86959973141</v>
      </c>
    </row>
    <row r="975" spans="1:18" x14ac:dyDescent="0.25">
      <c r="A975" s="81">
        <v>944</v>
      </c>
      <c r="B975" s="93">
        <f t="shared" si="199"/>
        <v>8.4504987449457996E-9</v>
      </c>
      <c r="C975" s="178">
        <f t="shared" si="200"/>
        <v>8.4314358751494541E-9</v>
      </c>
      <c r="D975" s="165">
        <f t="shared" si="201"/>
        <v>2.2558277767625785E-3</v>
      </c>
      <c r="E975" s="166">
        <f t="shared" si="211"/>
        <v>24.291375004836183</v>
      </c>
      <c r="F975" s="167">
        <f t="shared" si="212"/>
        <v>2.1317572490406436</v>
      </c>
      <c r="G975" s="167">
        <f t="shared" si="202"/>
        <v>74082.877356683341</v>
      </c>
      <c r="H975" s="167">
        <f t="shared" si="203"/>
        <v>271299.98405203951</v>
      </c>
      <c r="I975" s="168">
        <f t="shared" si="204"/>
        <v>345382.86140872282</v>
      </c>
      <c r="J975" s="168">
        <f t="shared" si="206"/>
        <v>343395.92749830533</v>
      </c>
      <c r="K975" s="94"/>
      <c r="L975" s="265">
        <f t="shared" si="205"/>
        <v>131615.68970718971</v>
      </c>
      <c r="M975" s="265">
        <f>$G975*NonHospFrac+theModel!$H975*NonHospFrac</f>
        <v>213767.17170153314</v>
      </c>
      <c r="N975" s="266">
        <f t="shared" si="207"/>
        <v>345382.86140872282</v>
      </c>
      <c r="O975" s="158"/>
      <c r="P975" s="265">
        <f t="shared" si="208"/>
        <v>130858.52510453512</v>
      </c>
      <c r="Q975" s="265">
        <f t="shared" si="209"/>
        <v>213765.61145091432</v>
      </c>
      <c r="R975" s="266">
        <f t="shared" si="210"/>
        <v>344624.13655544946</v>
      </c>
    </row>
    <row r="976" spans="1:18" x14ac:dyDescent="0.25">
      <c r="A976" s="81">
        <v>945</v>
      </c>
      <c r="B976" s="93">
        <f t="shared" si="199"/>
        <v>8.2926395473772868E-9</v>
      </c>
      <c r="C976" s="178">
        <f t="shared" si="200"/>
        <v>8.2739327807436326E-9</v>
      </c>
      <c r="D976" s="165">
        <f t="shared" si="201"/>
        <v>2.2558277767625785E-3</v>
      </c>
      <c r="E976" s="166">
        <f t="shared" si="211"/>
        <v>24.291375013110116</v>
      </c>
      <c r="F976" s="167">
        <f t="shared" si="212"/>
        <v>2.1340130768174062</v>
      </c>
      <c r="G976" s="167">
        <f t="shared" si="202"/>
        <v>74161.271935896773</v>
      </c>
      <c r="H976" s="167">
        <f t="shared" si="203"/>
        <v>271299.98414444755</v>
      </c>
      <c r="I976" s="168">
        <f t="shared" si="204"/>
        <v>345461.25608034432</v>
      </c>
      <c r="J976" s="168">
        <f t="shared" si="206"/>
        <v>343471.35976438504</v>
      </c>
      <c r="K976" s="94"/>
      <c r="L976" s="265">
        <f t="shared" si="205"/>
        <v>131645.56371058623</v>
      </c>
      <c r="M976" s="265">
        <f>$G976*NonHospFrac+theModel!$H976*NonHospFrac</f>
        <v>213815.69236975806</v>
      </c>
      <c r="N976" s="266">
        <f t="shared" si="207"/>
        <v>345461.25608034432</v>
      </c>
      <c r="O976" s="158"/>
      <c r="P976" s="265">
        <f t="shared" si="208"/>
        <v>130887.2702185392</v>
      </c>
      <c r="Q976" s="265">
        <f t="shared" si="209"/>
        <v>213814.13211913922</v>
      </c>
      <c r="R976" s="266">
        <f t="shared" si="210"/>
        <v>344701.40233767842</v>
      </c>
    </row>
    <row r="977" spans="1:18" x14ac:dyDescent="0.25">
      <c r="A977" s="81">
        <v>946</v>
      </c>
      <c r="B977" s="93">
        <f t="shared" si="199"/>
        <v>8.1377292321184566E-9</v>
      </c>
      <c r="C977" s="178">
        <f t="shared" si="200"/>
        <v>8.1193719164768712E-9</v>
      </c>
      <c r="D977" s="165">
        <f t="shared" si="201"/>
        <v>2.2558277767625785E-3</v>
      </c>
      <c r="E977" s="166">
        <f t="shared" si="211"/>
        <v>24.291375021229488</v>
      </c>
      <c r="F977" s="167">
        <f t="shared" si="212"/>
        <v>2.1362689045941687</v>
      </c>
      <c r="G977" s="167">
        <f t="shared" si="202"/>
        <v>74239.666515110206</v>
      </c>
      <c r="H977" s="167">
        <f t="shared" si="203"/>
        <v>271299.98423512932</v>
      </c>
      <c r="I977" s="168">
        <f t="shared" si="204"/>
        <v>345539.6507502395</v>
      </c>
      <c r="J977" s="168">
        <f t="shared" si="206"/>
        <v>343546.78895403608</v>
      </c>
      <c r="K977" s="94"/>
      <c r="L977" s="265">
        <f t="shared" si="205"/>
        <v>131675.43771332494</v>
      </c>
      <c r="M977" s="265">
        <f>$G977*NonHospFrac+theModel!$H977*NonHospFrac</f>
        <v>213864.21303691456</v>
      </c>
      <c r="N977" s="266">
        <f t="shared" si="207"/>
        <v>345539.6507502395</v>
      </c>
      <c r="O977" s="158"/>
      <c r="P977" s="265">
        <f t="shared" si="208"/>
        <v>130916.01416020292</v>
      </c>
      <c r="Q977" s="265">
        <f t="shared" si="209"/>
        <v>213862.65278629569</v>
      </c>
      <c r="R977" s="266">
        <f t="shared" si="210"/>
        <v>344778.66694649862</v>
      </c>
    </row>
    <row r="978" spans="1:18" x14ac:dyDescent="0.25">
      <c r="A978" s="81">
        <v>947</v>
      </c>
      <c r="B978" s="93">
        <f t="shared" si="199"/>
        <v>7.985712712693451E-9</v>
      </c>
      <c r="C978" s="178">
        <f t="shared" si="200"/>
        <v>7.9676983201389118E-9</v>
      </c>
      <c r="D978" s="165">
        <f t="shared" si="201"/>
        <v>2.2558277767625785E-3</v>
      </c>
      <c r="E978" s="166">
        <f t="shared" si="211"/>
        <v>24.291375029197187</v>
      </c>
      <c r="F978" s="167">
        <f t="shared" si="212"/>
        <v>2.1385247323709313</v>
      </c>
      <c r="G978" s="167">
        <f t="shared" si="202"/>
        <v>74318.061094323624</v>
      </c>
      <c r="H978" s="167">
        <f t="shared" si="203"/>
        <v>271299.98432411713</v>
      </c>
      <c r="I978" s="168">
        <f t="shared" si="204"/>
        <v>345618.04541844077</v>
      </c>
      <c r="J978" s="168">
        <f t="shared" si="206"/>
        <v>343622.21506741509</v>
      </c>
      <c r="K978" s="94"/>
      <c r="L978" s="265">
        <f t="shared" si="205"/>
        <v>131705.31171541812</v>
      </c>
      <c r="M978" s="265">
        <f>$G978*NonHospFrac+theModel!$H978*NonHospFrac</f>
        <v>213912.73370302262</v>
      </c>
      <c r="N978" s="266">
        <f t="shared" si="207"/>
        <v>345618.04541844071</v>
      </c>
      <c r="O978" s="158"/>
      <c r="P978" s="265">
        <f t="shared" si="208"/>
        <v>130944.75692958591</v>
      </c>
      <c r="Q978" s="265">
        <f t="shared" si="209"/>
        <v>213911.17345240372</v>
      </c>
      <c r="R978" s="266">
        <f t="shared" si="210"/>
        <v>344855.93038198963</v>
      </c>
    </row>
    <row r="979" spans="1:18" x14ac:dyDescent="0.25">
      <c r="A979" s="81">
        <v>948</v>
      </c>
      <c r="B979" s="93">
        <f t="shared" si="199"/>
        <v>7.8365359316670731E-9</v>
      </c>
      <c r="C979" s="178">
        <f t="shared" si="200"/>
        <v>7.8188580562388202E-9</v>
      </c>
      <c r="D979" s="165">
        <f t="shared" si="201"/>
        <v>2.2558277767625785E-3</v>
      </c>
      <c r="E979" s="166">
        <f t="shared" si="211"/>
        <v>24.291375037016046</v>
      </c>
      <c r="F979" s="167">
        <f t="shared" si="212"/>
        <v>2.1407805601476939</v>
      </c>
      <c r="G979" s="167">
        <f t="shared" si="202"/>
        <v>74396.455673537042</v>
      </c>
      <c r="H979" s="167">
        <f t="shared" si="203"/>
        <v>271299.98441144265</v>
      </c>
      <c r="I979" s="168">
        <f t="shared" si="204"/>
        <v>345696.44008497969</v>
      </c>
      <c r="J979" s="168">
        <f t="shared" si="206"/>
        <v>343697.6381046779</v>
      </c>
      <c r="K979" s="94"/>
      <c r="L979" s="265">
        <f t="shared" si="205"/>
        <v>131735.18571687784</v>
      </c>
      <c r="M979" s="265">
        <f>$G979*NonHospFrac+theModel!$H979*NonHospFrac</f>
        <v>213961.25436810186</v>
      </c>
      <c r="N979" s="266">
        <f t="shared" si="207"/>
        <v>345696.44008497969</v>
      </c>
      <c r="O979" s="158"/>
      <c r="P979" s="265">
        <f t="shared" si="208"/>
        <v>130973.49852674759</v>
      </c>
      <c r="Q979" s="265">
        <f t="shared" si="209"/>
        <v>213959.69411748293</v>
      </c>
      <c r="R979" s="266">
        <f t="shared" si="210"/>
        <v>344933.1926442305</v>
      </c>
    </row>
    <row r="980" spans="1:18" x14ac:dyDescent="0.25">
      <c r="A980" s="81">
        <v>949</v>
      </c>
      <c r="B980" s="93">
        <f t="shared" si="199"/>
        <v>7.6901458414218764E-9</v>
      </c>
      <c r="C980" s="178">
        <f t="shared" si="200"/>
        <v>7.6727981968254418E-9</v>
      </c>
      <c r="D980" s="165">
        <f t="shared" si="201"/>
        <v>2.2558277767625785E-3</v>
      </c>
      <c r="E980" s="166">
        <f t="shared" si="211"/>
        <v>24.291375044688845</v>
      </c>
      <c r="F980" s="167">
        <f t="shared" si="212"/>
        <v>2.1430363879244565</v>
      </c>
      <c r="G980" s="167">
        <f t="shared" si="202"/>
        <v>74474.850252750461</v>
      </c>
      <c r="H980" s="167">
        <f t="shared" si="203"/>
        <v>271299.98449713684</v>
      </c>
      <c r="I980" s="168">
        <f t="shared" si="204"/>
        <v>345774.83474988729</v>
      </c>
      <c r="J980" s="168">
        <f t="shared" si="206"/>
        <v>343773.0580659798</v>
      </c>
      <c r="K980" s="94"/>
      <c r="L980" s="265">
        <f t="shared" si="205"/>
        <v>131765.05971771592</v>
      </c>
      <c r="M980" s="265">
        <f>$G980*NonHospFrac+theModel!$H980*NonHospFrac</f>
        <v>214009.77503217137</v>
      </c>
      <c r="N980" s="266">
        <f t="shared" si="207"/>
        <v>345774.83474988729</v>
      </c>
      <c r="O980" s="158"/>
      <c r="P980" s="265">
        <f t="shared" si="208"/>
        <v>131002.23895174713</v>
      </c>
      <c r="Q980" s="265">
        <f t="shared" si="209"/>
        <v>214008.21478155241</v>
      </c>
      <c r="R980" s="266">
        <f t="shared" si="210"/>
        <v>345010.45373329951</v>
      </c>
    </row>
    <row r="981" spans="1:18" x14ac:dyDescent="0.25">
      <c r="A981" s="81">
        <v>950</v>
      </c>
      <c r="B981" s="93">
        <f t="shared" si="199"/>
        <v>7.5464903852941823E-9</v>
      </c>
      <c r="C981" s="178">
        <f t="shared" si="200"/>
        <v>7.5294668026659641E-9</v>
      </c>
      <c r="D981" s="165">
        <f t="shared" si="201"/>
        <v>2.2558277767625785E-3</v>
      </c>
      <c r="E981" s="166">
        <f t="shared" si="211"/>
        <v>24.29137505221831</v>
      </c>
      <c r="F981" s="167">
        <f t="shared" si="212"/>
        <v>2.1452922157012191</v>
      </c>
      <c r="G981" s="167">
        <f t="shared" si="202"/>
        <v>74553.244831963879</v>
      </c>
      <c r="H981" s="167">
        <f t="shared" si="203"/>
        <v>271299.98458123021</v>
      </c>
      <c r="I981" s="168">
        <f t="shared" si="204"/>
        <v>345853.22941319412</v>
      </c>
      <c r="J981" s="168">
        <f t="shared" si="206"/>
        <v>343848.47495147563</v>
      </c>
      <c r="K981" s="94"/>
      <c r="L981" s="265">
        <f t="shared" si="205"/>
        <v>131794.93371794396</v>
      </c>
      <c r="M981" s="265">
        <f>$G981*NonHospFrac+theModel!$H981*NonHospFrac</f>
        <v>214058.29569525013</v>
      </c>
      <c r="N981" s="266">
        <f t="shared" si="207"/>
        <v>345853.22941319412</v>
      </c>
      <c r="O981" s="158"/>
      <c r="P981" s="265">
        <f t="shared" si="208"/>
        <v>131030.9782046435</v>
      </c>
      <c r="Q981" s="265">
        <f t="shared" si="209"/>
        <v>214056.73544463114</v>
      </c>
      <c r="R981" s="266">
        <f t="shared" si="210"/>
        <v>345087.71364927466</v>
      </c>
    </row>
    <row r="982" spans="1:18" x14ac:dyDescent="0.25">
      <c r="A982" s="81">
        <v>951</v>
      </c>
      <c r="B982" s="93">
        <f t="shared" si="199"/>
        <v>7.4055184790627855E-9</v>
      </c>
      <c r="C982" s="178">
        <f t="shared" si="200"/>
        <v>7.3888129047763873E-9</v>
      </c>
      <c r="D982" s="165">
        <f t="shared" si="201"/>
        <v>2.2558277767625785E-3</v>
      </c>
      <c r="E982" s="166">
        <f t="shared" si="211"/>
        <v>24.291375059607123</v>
      </c>
      <c r="F982" s="167">
        <f t="shared" si="212"/>
        <v>2.1475480434779817</v>
      </c>
      <c r="G982" s="167">
        <f t="shared" si="202"/>
        <v>74631.639411177312</v>
      </c>
      <c r="H982" s="167">
        <f t="shared" si="203"/>
        <v>271299.98466375266</v>
      </c>
      <c r="I982" s="168">
        <f t="shared" si="204"/>
        <v>345931.62407492998</v>
      </c>
      <c r="J982" s="168">
        <f t="shared" si="206"/>
        <v>343923.88876131951</v>
      </c>
      <c r="K982" s="94"/>
      <c r="L982" s="265">
        <f t="shared" si="205"/>
        <v>131824.80771757336</v>
      </c>
      <c r="M982" s="265">
        <f>$G982*NonHospFrac+theModel!$H982*NonHospFrac</f>
        <v>214106.81635735658</v>
      </c>
      <c r="N982" s="266">
        <f t="shared" si="207"/>
        <v>345931.62407492998</v>
      </c>
      <c r="O982" s="158"/>
      <c r="P982" s="265">
        <f t="shared" si="208"/>
        <v>131059.71628549547</v>
      </c>
      <c r="Q982" s="265">
        <f t="shared" si="209"/>
        <v>214105.25610673756</v>
      </c>
      <c r="R982" s="266">
        <f t="shared" si="210"/>
        <v>345164.97239223303</v>
      </c>
    </row>
    <row r="983" spans="1:18" x14ac:dyDescent="0.25">
      <c r="A983" s="81">
        <v>952</v>
      </c>
      <c r="B983" s="93">
        <f t="shared" si="199"/>
        <v>7.2671799927831644E-9</v>
      </c>
      <c r="C983" s="178">
        <f t="shared" si="200"/>
        <v>7.2507864862967106E-9</v>
      </c>
      <c r="D983" s="165">
        <f t="shared" si="201"/>
        <v>2.2558277767625785E-3</v>
      </c>
      <c r="E983" s="166">
        <f t="shared" si="211"/>
        <v>24.29137506685791</v>
      </c>
      <c r="F983" s="167">
        <f t="shared" si="212"/>
        <v>2.1498038712547443</v>
      </c>
      <c r="G983" s="167">
        <f t="shared" si="202"/>
        <v>74710.03399039073</v>
      </c>
      <c r="H983" s="167">
        <f t="shared" si="203"/>
        <v>271299.98474473367</v>
      </c>
      <c r="I983" s="168">
        <f t="shared" si="204"/>
        <v>346010.01873512438</v>
      </c>
      <c r="J983" s="168">
        <f t="shared" si="206"/>
        <v>343999.29949566524</v>
      </c>
      <c r="K983" s="94"/>
      <c r="L983" s="265">
        <f t="shared" si="205"/>
        <v>131854.68171661536</v>
      </c>
      <c r="M983" s="265">
        <f>$G983*NonHospFrac+theModel!$H983*NonHospFrac</f>
        <v>214155.33701850902</v>
      </c>
      <c r="N983" s="266">
        <f t="shared" si="207"/>
        <v>346010.01873512438</v>
      </c>
      <c r="O983" s="158"/>
      <c r="P983" s="265">
        <f t="shared" si="208"/>
        <v>131088.45319436165</v>
      </c>
      <c r="Q983" s="265">
        <f t="shared" si="209"/>
        <v>214153.77676789</v>
      </c>
      <c r="R983" s="266">
        <f t="shared" si="210"/>
        <v>345242.22996225161</v>
      </c>
    </row>
    <row r="984" spans="1:18" x14ac:dyDescent="0.25">
      <c r="A984" s="81">
        <v>953</v>
      </c>
      <c r="B984" s="93">
        <f t="shared" si="199"/>
        <v>7.1314257329611832E-9</v>
      </c>
      <c r="C984" s="178">
        <f t="shared" si="200"/>
        <v>7.11533846470485E-9</v>
      </c>
      <c r="D984" s="165">
        <f t="shared" si="201"/>
        <v>2.2558277767625785E-3</v>
      </c>
      <c r="E984" s="166">
        <f t="shared" si="211"/>
        <v>24.291375073973249</v>
      </c>
      <c r="F984" s="167">
        <f t="shared" si="212"/>
        <v>2.1520596990315068</v>
      </c>
      <c r="G984" s="167">
        <f t="shared" si="202"/>
        <v>74788.428569604148</v>
      </c>
      <c r="H984" s="167">
        <f t="shared" si="203"/>
        <v>271299.98482420185</v>
      </c>
      <c r="I984" s="168">
        <f t="shared" si="204"/>
        <v>346088.41339380597</v>
      </c>
      <c r="J984" s="168">
        <f t="shared" si="206"/>
        <v>344074.70715466584</v>
      </c>
      <c r="K984" s="94"/>
      <c r="L984" s="265">
        <f t="shared" si="205"/>
        <v>131884.55571508087</v>
      </c>
      <c r="M984" s="265">
        <f>$G984*NonHospFrac+theModel!$H984*NonHospFrac</f>
        <v>214203.85767872509</v>
      </c>
      <c r="N984" s="266">
        <f t="shared" si="207"/>
        <v>346088.41339380597</v>
      </c>
      <c r="O984" s="158"/>
      <c r="P984" s="265">
        <f t="shared" si="208"/>
        <v>131117.1889313003</v>
      </c>
      <c r="Q984" s="265">
        <f t="shared" si="209"/>
        <v>214202.29742810607</v>
      </c>
      <c r="R984" s="266">
        <f t="shared" si="210"/>
        <v>345319.48635940638</v>
      </c>
    </row>
    <row r="985" spans="1:18" x14ac:dyDescent="0.25">
      <c r="A985" s="81">
        <v>954</v>
      </c>
      <c r="B985" s="93">
        <f t="shared" si="199"/>
        <v>6.9982074250597708E-9</v>
      </c>
      <c r="C985" s="178">
        <f t="shared" si="200"/>
        <v>6.9824206743627746E-9</v>
      </c>
      <c r="D985" s="165">
        <f t="shared" si="201"/>
        <v>2.2558277767625785E-3</v>
      </c>
      <c r="E985" s="166">
        <f t="shared" si="211"/>
        <v>24.291375080955671</v>
      </c>
      <c r="F985" s="167">
        <f t="shared" si="212"/>
        <v>2.1543155268082694</v>
      </c>
      <c r="G985" s="167">
        <f t="shared" si="202"/>
        <v>74866.823148817566</v>
      </c>
      <c r="H985" s="167">
        <f t="shared" si="203"/>
        <v>271299.98490218556</v>
      </c>
      <c r="I985" s="168">
        <f t="shared" si="204"/>
        <v>346166.80805100314</v>
      </c>
      <c r="J985" s="168">
        <f t="shared" si="206"/>
        <v>344150.11173847399</v>
      </c>
      <c r="K985" s="94"/>
      <c r="L985" s="265">
        <f t="shared" si="205"/>
        <v>131914.42971298069</v>
      </c>
      <c r="M985" s="265">
        <f>$G985*NonHospFrac+theModel!$H985*NonHospFrac</f>
        <v>214252.37833802242</v>
      </c>
      <c r="N985" s="266">
        <f t="shared" si="207"/>
        <v>346166.80805100314</v>
      </c>
      <c r="O985" s="158"/>
      <c r="P985" s="265">
        <f t="shared" si="208"/>
        <v>131145.92349636965</v>
      </c>
      <c r="Q985" s="265">
        <f t="shared" si="209"/>
        <v>214250.8180874034</v>
      </c>
      <c r="R985" s="266">
        <f t="shared" si="210"/>
        <v>345396.74158377305</v>
      </c>
    </row>
    <row r="986" spans="1:18" x14ac:dyDescent="0.25">
      <c r="A986" s="81">
        <v>955</v>
      </c>
      <c r="B986" s="93">
        <f t="shared" si="199"/>
        <v>6.8674776963324016E-9</v>
      </c>
      <c r="C986" s="178">
        <f t="shared" si="200"/>
        <v>6.8519858493887172E-9</v>
      </c>
      <c r="D986" s="165">
        <f t="shared" si="201"/>
        <v>2.2558277767625785E-3</v>
      </c>
      <c r="E986" s="166">
        <f t="shared" si="211"/>
        <v>24.291375087807658</v>
      </c>
      <c r="F986" s="167">
        <f t="shared" si="212"/>
        <v>2.156571354585032</v>
      </c>
      <c r="G986" s="167">
        <f t="shared" si="202"/>
        <v>74945.217728030999</v>
      </c>
      <c r="H986" s="167">
        <f t="shared" si="203"/>
        <v>271299.98497871245</v>
      </c>
      <c r="I986" s="168">
        <f t="shared" si="204"/>
        <v>346245.20270674344</v>
      </c>
      <c r="J986" s="168">
        <f t="shared" si="206"/>
        <v>344225.51324724162</v>
      </c>
      <c r="K986" s="94"/>
      <c r="L986" s="265">
        <f t="shared" si="205"/>
        <v>131944.30371032539</v>
      </c>
      <c r="M986" s="265">
        <f>$G986*NonHospFrac+theModel!$H986*NonHospFrac</f>
        <v>214300.89899641805</v>
      </c>
      <c r="N986" s="266">
        <f t="shared" si="207"/>
        <v>346245.20270674344</v>
      </c>
      <c r="O986" s="158"/>
      <c r="P986" s="265">
        <f t="shared" si="208"/>
        <v>131174.65688962763</v>
      </c>
      <c r="Q986" s="265">
        <f t="shared" si="209"/>
        <v>214299.33874579903</v>
      </c>
      <c r="R986" s="266">
        <f t="shared" si="210"/>
        <v>345473.99563542666</v>
      </c>
    </row>
    <row r="987" spans="1:18" x14ac:dyDescent="0.25">
      <c r="A987" s="81">
        <v>956</v>
      </c>
      <c r="B987" s="93">
        <f t="shared" si="199"/>
        <v>6.7391900589771416E-9</v>
      </c>
      <c r="C987" s="178">
        <f t="shared" si="200"/>
        <v>6.723987606849219E-9</v>
      </c>
      <c r="D987" s="165">
        <f t="shared" si="201"/>
        <v>2.2558277767625785E-3</v>
      </c>
      <c r="E987" s="166">
        <f t="shared" si="211"/>
        <v>24.291375094531645</v>
      </c>
      <c r="F987" s="167">
        <f t="shared" si="212"/>
        <v>2.1588271823617946</v>
      </c>
      <c r="G987" s="167">
        <f t="shared" si="202"/>
        <v>75023.612307244417</v>
      </c>
      <c r="H987" s="167">
        <f t="shared" si="203"/>
        <v>271299.98505380977</v>
      </c>
      <c r="I987" s="168">
        <f t="shared" si="204"/>
        <v>346323.59736105416</v>
      </c>
      <c r="J987" s="168">
        <f t="shared" si="206"/>
        <v>344300.91168112034</v>
      </c>
      <c r="K987" s="94"/>
      <c r="L987" s="265">
        <f t="shared" si="205"/>
        <v>131974.17770712526</v>
      </c>
      <c r="M987" s="265">
        <f>$G987*NonHospFrac+theModel!$H987*NonHospFrac</f>
        <v>214349.4196539289</v>
      </c>
      <c r="N987" s="266">
        <f t="shared" si="207"/>
        <v>346323.59736105416</v>
      </c>
      <c r="O987" s="158"/>
      <c r="P987" s="265">
        <f t="shared" si="208"/>
        <v>131203.38911113192</v>
      </c>
      <c r="Q987" s="265">
        <f t="shared" si="209"/>
        <v>214347.85940330988</v>
      </c>
      <c r="R987" s="266">
        <f t="shared" si="210"/>
        <v>345551.24851444177</v>
      </c>
    </row>
    <row r="988" spans="1:18" x14ac:dyDescent="0.25">
      <c r="A988" s="81">
        <v>957</v>
      </c>
      <c r="B988" s="93">
        <f t="shared" si="199"/>
        <v>6.6132988936056171E-9</v>
      </c>
      <c r="C988" s="178">
        <f t="shared" si="200"/>
        <v>6.5983804302653883E-9</v>
      </c>
      <c r="D988" s="165">
        <f t="shared" si="201"/>
        <v>2.2558277767625785E-3</v>
      </c>
      <c r="E988" s="166">
        <f t="shared" si="211"/>
        <v>24.291375101130026</v>
      </c>
      <c r="F988" s="167">
        <f t="shared" si="212"/>
        <v>2.1610830101385572</v>
      </c>
      <c r="G988" s="167">
        <f t="shared" si="202"/>
        <v>75102.006886457835</v>
      </c>
      <c r="H988" s="167">
        <f t="shared" si="203"/>
        <v>271299.98512750427</v>
      </c>
      <c r="I988" s="168">
        <f t="shared" si="204"/>
        <v>346401.99201396212</v>
      </c>
      <c r="J988" s="168">
        <f t="shared" si="206"/>
        <v>344376.3070402614</v>
      </c>
      <c r="K988" s="94"/>
      <c r="L988" s="265">
        <f t="shared" si="205"/>
        <v>132004.05170339061</v>
      </c>
      <c r="M988" s="265">
        <f>$G988*NonHospFrac+theModel!$H988*NonHospFrac</f>
        <v>214397.94031057149</v>
      </c>
      <c r="N988" s="266">
        <f t="shared" si="207"/>
        <v>346401.99201396212</v>
      </c>
      <c r="O988" s="158"/>
      <c r="P988" s="265">
        <f t="shared" si="208"/>
        <v>131232.12016094025</v>
      </c>
      <c r="Q988" s="265">
        <f t="shared" si="209"/>
        <v>214396.38005995247</v>
      </c>
      <c r="R988" s="266">
        <f t="shared" si="210"/>
        <v>345628.50022089272</v>
      </c>
    </row>
    <row r="989" spans="1:18" x14ac:dyDescent="0.25">
      <c r="A989" s="81">
        <v>958</v>
      </c>
      <c r="B989" s="93">
        <f t="shared" si="199"/>
        <v>6.4897594330205826E-9</v>
      </c>
      <c r="C989" s="178">
        <f t="shared" si="200"/>
        <v>6.4751196534270682E-9</v>
      </c>
      <c r="D989" s="165">
        <f t="shared" si="201"/>
        <v>2.2558277767625785E-3</v>
      </c>
      <c r="E989" s="166">
        <f t="shared" si="211"/>
        <v>24.291375107605145</v>
      </c>
      <c r="F989" s="167">
        <f t="shared" si="212"/>
        <v>2.1633388379153198</v>
      </c>
      <c r="G989" s="167">
        <f t="shared" si="202"/>
        <v>75180.401465671253</v>
      </c>
      <c r="H989" s="167">
        <f t="shared" si="203"/>
        <v>271299.98519982211</v>
      </c>
      <c r="I989" s="168">
        <f t="shared" si="204"/>
        <v>346480.38666549337</v>
      </c>
      <c r="J989" s="168">
        <f t="shared" si="206"/>
        <v>344451.69932481518</v>
      </c>
      <c r="K989" s="94"/>
      <c r="L989" s="265">
        <f t="shared" si="205"/>
        <v>132033.92569913133</v>
      </c>
      <c r="M989" s="265">
        <f>$G989*NonHospFrac+theModel!$H989*NonHospFrac</f>
        <v>214446.46096636204</v>
      </c>
      <c r="N989" s="266">
        <f t="shared" si="207"/>
        <v>346480.38666549337</v>
      </c>
      <c r="O989" s="158"/>
      <c r="P989" s="265">
        <f t="shared" si="208"/>
        <v>131260.85003910988</v>
      </c>
      <c r="Q989" s="265">
        <f t="shared" si="209"/>
        <v>214444.90071574302</v>
      </c>
      <c r="R989" s="266">
        <f t="shared" si="210"/>
        <v>345705.7507548529</v>
      </c>
    </row>
    <row r="990" spans="1:18" x14ac:dyDescent="0.25">
      <c r="A990" s="81">
        <v>959</v>
      </c>
      <c r="B990" s="93">
        <f t="shared" si="199"/>
        <v>6.3685277462965245E-9</v>
      </c>
      <c r="C990" s="178">
        <f t="shared" si="200"/>
        <v>6.3541614445093459E-9</v>
      </c>
      <c r="D990" s="165">
        <f t="shared" si="201"/>
        <v>2.2558277767625785E-3</v>
      </c>
      <c r="E990" s="166">
        <f t="shared" si="211"/>
        <v>24.291375113959305</v>
      </c>
      <c r="F990" s="167">
        <f t="shared" si="212"/>
        <v>2.1655946656920824</v>
      </c>
      <c r="G990" s="167">
        <f t="shared" si="202"/>
        <v>75258.796044884672</v>
      </c>
      <c r="H990" s="167">
        <f t="shared" si="203"/>
        <v>271299.98527078901</v>
      </c>
      <c r="I990" s="168">
        <f t="shared" si="204"/>
        <v>346558.78131567367</v>
      </c>
      <c r="J990" s="168">
        <f t="shared" si="206"/>
        <v>344527.08853493189</v>
      </c>
      <c r="K990" s="94"/>
      <c r="L990" s="265">
        <f t="shared" si="205"/>
        <v>132063.79969435724</v>
      </c>
      <c r="M990" s="265">
        <f>$G990*NonHospFrac+theModel!$H990*NonHospFrac</f>
        <v>214494.98162131643</v>
      </c>
      <c r="N990" s="266">
        <f t="shared" si="207"/>
        <v>346558.78131567367</v>
      </c>
      <c r="O990" s="158"/>
      <c r="P990" s="265">
        <f t="shared" si="208"/>
        <v>131289.57874569803</v>
      </c>
      <c r="Q990" s="265">
        <f t="shared" si="209"/>
        <v>214493.42137069741</v>
      </c>
      <c r="R990" s="266">
        <f t="shared" si="210"/>
        <v>345783.00011639541</v>
      </c>
    </row>
    <row r="991" spans="1:18" x14ac:dyDescent="0.25">
      <c r="A991" s="81">
        <v>960</v>
      </c>
      <c r="B991" s="93">
        <f t="shared" ref="B991:B1054" si="213">Constant*EXP(PowerTerm*(A991)/7)</f>
        <v>6.2495607231578654E-9</v>
      </c>
      <c r="C991" s="178">
        <f t="shared" ref="C991:C1054" si="214">(1-theFloor)*B991</f>
        <v>6.2354627904860014E-9</v>
      </c>
      <c r="D991" s="165">
        <f t="shared" ref="D991:D1054" si="215">theFloor</f>
        <v>2.2558277767625785E-3</v>
      </c>
      <c r="E991" s="166">
        <f t="shared" si="211"/>
        <v>24.291375120194768</v>
      </c>
      <c r="F991" s="167">
        <f t="shared" si="212"/>
        <v>2.167850493468845</v>
      </c>
      <c r="G991" s="167">
        <f t="shared" ref="G991:G1054" si="216">$B$22*F991*totInfected/365.25</f>
        <v>75337.19062409809</v>
      </c>
      <c r="H991" s="167">
        <f t="shared" ref="H991:H1054" si="217">lostQALYs_Injured*E991*totInfected/365.25</f>
        <v>271299.98534043023</v>
      </c>
      <c r="I991" s="168">
        <f t="shared" ref="I991:I1054" si="218">H991+G991</f>
        <v>346637.17596452835</v>
      </c>
      <c r="J991" s="168">
        <f t="shared" si="206"/>
        <v>344602.47467076121</v>
      </c>
      <c r="K991" s="94"/>
      <c r="L991" s="265">
        <f t="shared" ref="L991:L1054" si="219">$G991*HospFrac+$H991*HospFrac</f>
        <v>132093.67368907796</v>
      </c>
      <c r="M991" s="265">
        <f>$G991*NonHospFrac+theModel!$H991*NonHospFrac</f>
        <v>214543.50227545033</v>
      </c>
      <c r="N991" s="266">
        <f t="shared" si="207"/>
        <v>346637.17596452829</v>
      </c>
      <c r="O991" s="158"/>
      <c r="P991" s="265">
        <f t="shared" si="208"/>
        <v>131318.30628076175</v>
      </c>
      <c r="Q991" s="265">
        <f t="shared" si="209"/>
        <v>214541.94202483131</v>
      </c>
      <c r="R991" s="266">
        <f t="shared" si="210"/>
        <v>345860.24830559304</v>
      </c>
    </row>
    <row r="992" spans="1:18" x14ac:dyDescent="0.25">
      <c r="A992" s="81">
        <v>961</v>
      </c>
      <c r="B992" s="93">
        <f t="shared" si="213"/>
        <v>6.132816058648751E-9</v>
      </c>
      <c r="C992" s="178">
        <f t="shared" si="214"/>
        <v>6.1189814818338754E-9</v>
      </c>
      <c r="D992" s="165">
        <f t="shared" si="215"/>
        <v>2.2558277767625785E-3</v>
      </c>
      <c r="E992" s="166">
        <f t="shared" si="211"/>
        <v>24.291375126313749</v>
      </c>
      <c r="F992" s="167">
        <f t="shared" si="212"/>
        <v>2.1701063212456075</v>
      </c>
      <c r="G992" s="167">
        <f t="shared" si="216"/>
        <v>75415.585203311522</v>
      </c>
      <c r="H992" s="167">
        <f t="shared" si="217"/>
        <v>271299.9854087705</v>
      </c>
      <c r="I992" s="168">
        <f t="shared" si="218"/>
        <v>346715.57061208203</v>
      </c>
      <c r="J992" s="168">
        <f t="shared" ref="J992:J1055" si="220">J991+(I992-I991)/(1+discountDaily)^A992</f>
        <v>344677.85773245222</v>
      </c>
      <c r="K992" s="94"/>
      <c r="L992" s="265">
        <f t="shared" si="219"/>
        <v>132123.54768330295</v>
      </c>
      <c r="M992" s="265">
        <f>$G992*NonHospFrac+theModel!$H992*NonHospFrac</f>
        <v>214592.02292877904</v>
      </c>
      <c r="N992" s="266">
        <f t="shared" ref="N992:N1055" si="221">L992+M992</f>
        <v>346715.57061208203</v>
      </c>
      <c r="O992" s="158"/>
      <c r="P992" s="265">
        <f t="shared" ref="P992:P1055" si="222">P991+(L992-L991)/(1+discountDaily)^A992</f>
        <v>131347.03264435791</v>
      </c>
      <c r="Q992" s="265">
        <f t="shared" ref="Q992:Q1055" si="223">Q991+(M992-M991)/(1+discountDaily)^B992</f>
        <v>214590.46267816002</v>
      </c>
      <c r="R992" s="266">
        <f t="shared" ref="R992:R1055" si="224">P992+Q992</f>
        <v>345937.49532251793</v>
      </c>
    </row>
    <row r="993" spans="1:18" x14ac:dyDescent="0.25">
      <c r="A993" s="81">
        <v>962</v>
      </c>
      <c r="B993" s="93">
        <f t="shared" si="213"/>
        <v>6.0182522380893303E-9</v>
      </c>
      <c r="C993" s="178">
        <f t="shared" si="214"/>
        <v>6.0046760975230846E-9</v>
      </c>
      <c r="D993" s="165">
        <f t="shared" si="215"/>
        <v>2.2558277767625785E-3</v>
      </c>
      <c r="E993" s="166">
        <f t="shared" ref="E993:E1056" si="225">C993+E992</f>
        <v>24.291375132318425</v>
      </c>
      <c r="F993" s="167">
        <f t="shared" ref="F993:F1056" si="226">D993+F992</f>
        <v>2.1723621490223701</v>
      </c>
      <c r="G993" s="167">
        <f t="shared" si="216"/>
        <v>75493.979782524941</v>
      </c>
      <c r="H993" s="167">
        <f t="shared" si="217"/>
        <v>271299.98547583417</v>
      </c>
      <c r="I993" s="168">
        <f t="shared" si="218"/>
        <v>346793.96525835909</v>
      </c>
      <c r="J993" s="168">
        <f t="shared" si="220"/>
        <v>344753.2377201537</v>
      </c>
      <c r="K993" s="94"/>
      <c r="L993" s="265">
        <f t="shared" si="219"/>
        <v>132153.42167704145</v>
      </c>
      <c r="M993" s="265">
        <f>$G993*NonHospFrac+theModel!$H993*NonHospFrac</f>
        <v>214640.54358131764</v>
      </c>
      <c r="N993" s="266">
        <f t="shared" si="221"/>
        <v>346793.96525835909</v>
      </c>
      <c r="O993" s="158"/>
      <c r="P993" s="265">
        <f t="shared" si="222"/>
        <v>131375.75783654314</v>
      </c>
      <c r="Q993" s="265">
        <f t="shared" si="223"/>
        <v>214638.98333069863</v>
      </c>
      <c r="R993" s="266">
        <f t="shared" si="224"/>
        <v>346014.74116724177</v>
      </c>
    </row>
    <row r="994" spans="1:18" x14ac:dyDescent="0.25">
      <c r="A994" s="81">
        <v>963</v>
      </c>
      <c r="B994" s="93">
        <f t="shared" si="213"/>
        <v>5.9058285223130605E-9</v>
      </c>
      <c r="C994" s="178">
        <f t="shared" si="214"/>
        <v>5.8925059902876298E-9</v>
      </c>
      <c r="D994" s="165">
        <f t="shared" si="215"/>
        <v>2.2558277767625785E-3</v>
      </c>
      <c r="E994" s="166">
        <f t="shared" si="225"/>
        <v>24.291375138210931</v>
      </c>
      <c r="F994" s="167">
        <f t="shared" si="226"/>
        <v>2.1746179767991327</v>
      </c>
      <c r="G994" s="167">
        <f t="shared" si="216"/>
        <v>75572.374361738373</v>
      </c>
      <c r="H994" s="167">
        <f t="shared" si="217"/>
        <v>271299.98554164503</v>
      </c>
      <c r="I994" s="168">
        <f t="shared" si="218"/>
        <v>346872.35990338342</v>
      </c>
      <c r="J994" s="168">
        <f t="shared" si="220"/>
        <v>344828.61463401397</v>
      </c>
      <c r="K994" s="94"/>
      <c r="L994" s="265">
        <f t="shared" si="219"/>
        <v>132183.29567030256</v>
      </c>
      <c r="M994" s="265">
        <f>$G994*NonHospFrac+theModel!$H994*NonHospFrac</f>
        <v>214689.06423308083</v>
      </c>
      <c r="N994" s="266">
        <f t="shared" si="221"/>
        <v>346872.35990338342</v>
      </c>
      <c r="O994" s="158"/>
      <c r="P994" s="265">
        <f t="shared" si="222"/>
        <v>131404.48185737399</v>
      </c>
      <c r="Q994" s="265">
        <f t="shared" si="223"/>
        <v>214687.50398246181</v>
      </c>
      <c r="R994" s="266">
        <f t="shared" si="224"/>
        <v>346091.98583983583</v>
      </c>
    </row>
    <row r="995" spans="1:18" x14ac:dyDescent="0.25">
      <c r="A995" s="81">
        <v>964</v>
      </c>
      <c r="B995" s="93">
        <f t="shared" si="213"/>
        <v>5.7955049331796772E-9</v>
      </c>
      <c r="C995" s="178">
        <f t="shared" si="214"/>
        <v>5.7824312721710463E-9</v>
      </c>
      <c r="D995" s="165">
        <f t="shared" si="215"/>
        <v>2.2558277767625785E-3</v>
      </c>
      <c r="E995" s="166">
        <f t="shared" si="225"/>
        <v>24.291375143993363</v>
      </c>
      <c r="F995" s="167">
        <f t="shared" si="226"/>
        <v>2.1768738045758953</v>
      </c>
      <c r="G995" s="167">
        <f t="shared" si="216"/>
        <v>75650.768940951792</v>
      </c>
      <c r="H995" s="167">
        <f t="shared" si="217"/>
        <v>271299.9856062266</v>
      </c>
      <c r="I995" s="168">
        <f t="shared" si="218"/>
        <v>346950.7545471784</v>
      </c>
      <c r="J995" s="168">
        <f t="shared" si="220"/>
        <v>344903.98847418086</v>
      </c>
      <c r="K995" s="94"/>
      <c r="L995" s="265">
        <f t="shared" si="219"/>
        <v>132213.16966309518</v>
      </c>
      <c r="M995" s="265">
        <f>$G995*NonHospFrac+theModel!$H995*NonHospFrac</f>
        <v>214737.58488408319</v>
      </c>
      <c r="N995" s="266">
        <f t="shared" si="221"/>
        <v>346950.7545471784</v>
      </c>
      <c r="O995" s="158"/>
      <c r="P995" s="265">
        <f t="shared" si="222"/>
        <v>131433.20470690678</v>
      </c>
      <c r="Q995" s="265">
        <f t="shared" si="223"/>
        <v>214736.02463346417</v>
      </c>
      <c r="R995" s="266">
        <f t="shared" si="224"/>
        <v>346169.22934037098</v>
      </c>
    </row>
    <row r="996" spans="1:18" x14ac:dyDescent="0.25">
      <c r="A996" s="81">
        <v>965</v>
      </c>
      <c r="B996" s="93">
        <f t="shared" si="213"/>
        <v>5.6872422393589983E-9</v>
      </c>
      <c r="C996" s="178">
        <f t="shared" si="214"/>
        <v>5.674412800342275E-9</v>
      </c>
      <c r="D996" s="165">
        <f t="shared" si="215"/>
        <v>2.2558277767625785E-3</v>
      </c>
      <c r="E996" s="166">
        <f t="shared" si="225"/>
        <v>24.291375149667775</v>
      </c>
      <c r="F996" s="167">
        <f t="shared" si="226"/>
        <v>2.1791296323526579</v>
      </c>
      <c r="G996" s="167">
        <f t="shared" si="216"/>
        <v>75729.16352016521</v>
      </c>
      <c r="H996" s="167">
        <f t="shared" si="217"/>
        <v>271299.98566960165</v>
      </c>
      <c r="I996" s="168">
        <f t="shared" si="218"/>
        <v>347029.14918976685</v>
      </c>
      <c r="J996" s="168">
        <f t="shared" si="220"/>
        <v>344979.35924080166</v>
      </c>
      <c r="K996" s="94"/>
      <c r="L996" s="265">
        <f t="shared" si="219"/>
        <v>132243.04365542807</v>
      </c>
      <c r="M996" s="265">
        <f>$G996*NonHospFrac+theModel!$H996*NonHospFrac</f>
        <v>214786.1055343388</v>
      </c>
      <c r="N996" s="266">
        <f t="shared" si="221"/>
        <v>347029.14918976685</v>
      </c>
      <c r="O996" s="158"/>
      <c r="P996" s="265">
        <f t="shared" si="222"/>
        <v>131461.92638519767</v>
      </c>
      <c r="Q996" s="265">
        <f t="shared" si="223"/>
        <v>214784.54528371978</v>
      </c>
      <c r="R996" s="266">
        <f t="shared" si="224"/>
        <v>346246.47166891745</v>
      </c>
    </row>
    <row r="997" spans="1:18" x14ac:dyDescent="0.25">
      <c r="A997" s="81">
        <v>966</v>
      </c>
      <c r="B997" s="93">
        <f t="shared" si="213"/>
        <v>5.5810019423800869E-9</v>
      </c>
      <c r="C997" s="178">
        <f t="shared" si="214"/>
        <v>5.5684121631763003E-9</v>
      </c>
      <c r="D997" s="165">
        <f t="shared" si="215"/>
        <v>2.2558277767625785E-3</v>
      </c>
      <c r="E997" s="166">
        <f t="shared" si="225"/>
        <v>24.291375155236189</v>
      </c>
      <c r="F997" s="167">
        <f t="shared" si="226"/>
        <v>2.1813854601294205</v>
      </c>
      <c r="G997" s="167">
        <f t="shared" si="216"/>
        <v>75807.558099378628</v>
      </c>
      <c r="H997" s="167">
        <f t="shared" si="217"/>
        <v>271299.98573179287</v>
      </c>
      <c r="I997" s="168">
        <f t="shared" si="218"/>
        <v>347107.54383117147</v>
      </c>
      <c r="J997" s="168">
        <f t="shared" si="220"/>
        <v>345054.72693402355</v>
      </c>
      <c r="K997" s="94"/>
      <c r="L997" s="265">
        <f t="shared" si="219"/>
        <v>132272.91764730983</v>
      </c>
      <c r="M997" s="265">
        <f>$G997*NonHospFrac+theModel!$H997*NonHospFrac</f>
        <v>214834.62618386166</v>
      </c>
      <c r="N997" s="266">
        <f t="shared" si="221"/>
        <v>347107.54383117147</v>
      </c>
      <c r="O997" s="158"/>
      <c r="P997" s="265">
        <f t="shared" si="222"/>
        <v>131490.6468923027</v>
      </c>
      <c r="Q997" s="265">
        <f t="shared" si="223"/>
        <v>214833.06593324264</v>
      </c>
      <c r="R997" s="266">
        <f t="shared" si="224"/>
        <v>346323.71282554534</v>
      </c>
    </row>
    <row r="998" spans="1:18" x14ac:dyDescent="0.25">
      <c r="A998" s="81">
        <v>967</v>
      </c>
      <c r="B998" s="93">
        <f t="shared" si="213"/>
        <v>5.4767462629411234E-9</v>
      </c>
      <c r="C998" s="178">
        <f t="shared" si="214"/>
        <v>5.4643916665949E-9</v>
      </c>
      <c r="D998" s="165">
        <f t="shared" si="215"/>
        <v>2.2558277767625785E-3</v>
      </c>
      <c r="E998" s="166">
        <f t="shared" si="225"/>
        <v>24.291375160700582</v>
      </c>
      <c r="F998" s="167">
        <f t="shared" si="226"/>
        <v>2.1836412879061831</v>
      </c>
      <c r="G998" s="167">
        <f t="shared" si="216"/>
        <v>75885.952678592046</v>
      </c>
      <c r="H998" s="167">
        <f t="shared" si="217"/>
        <v>271299.98579282232</v>
      </c>
      <c r="I998" s="168">
        <f t="shared" si="218"/>
        <v>347185.93847141438</v>
      </c>
      <c r="J998" s="168">
        <f t="shared" si="220"/>
        <v>345130.09155399306</v>
      </c>
      <c r="K998" s="94"/>
      <c r="L998" s="265">
        <f t="shared" si="219"/>
        <v>132302.79163874887</v>
      </c>
      <c r="M998" s="265">
        <f>$G998*NonHospFrac+theModel!$H998*NonHospFrac</f>
        <v>214883.14683266549</v>
      </c>
      <c r="N998" s="266">
        <f t="shared" si="221"/>
        <v>347185.93847141438</v>
      </c>
      <c r="O998" s="158"/>
      <c r="P998" s="265">
        <f t="shared" si="222"/>
        <v>131519.36622827771</v>
      </c>
      <c r="Q998" s="265">
        <f t="shared" si="223"/>
        <v>214881.58658204647</v>
      </c>
      <c r="R998" s="266">
        <f t="shared" si="224"/>
        <v>346400.95281032415</v>
      </c>
    </row>
    <row r="999" spans="1:18" x14ac:dyDescent="0.25">
      <c r="A999" s="81">
        <v>968</v>
      </c>
      <c r="B999" s="93">
        <f t="shared" si="213"/>
        <v>5.374438127474999E-9</v>
      </c>
      <c r="C999" s="178">
        <f t="shared" si="214"/>
        <v>5.3623143206625486E-9</v>
      </c>
      <c r="D999" s="165">
        <f t="shared" si="215"/>
        <v>2.2558277767625785E-3</v>
      </c>
      <c r="E999" s="166">
        <f t="shared" si="225"/>
        <v>24.291375166062895</v>
      </c>
      <c r="F999" s="167">
        <f t="shared" si="226"/>
        <v>2.1858971156829456</v>
      </c>
      <c r="G999" s="167">
        <f t="shared" si="216"/>
        <v>75964.347257805479</v>
      </c>
      <c r="H999" s="167">
        <f t="shared" si="217"/>
        <v>271299.98585271172</v>
      </c>
      <c r="I999" s="168">
        <f t="shared" si="218"/>
        <v>347264.33311051718</v>
      </c>
      <c r="J999" s="168">
        <f t="shared" si="220"/>
        <v>345205.45310085628</v>
      </c>
      <c r="K999" s="94"/>
      <c r="L999" s="265">
        <f t="shared" si="219"/>
        <v>132332.66562975344</v>
      </c>
      <c r="M999" s="265">
        <f>$G999*NonHospFrac+theModel!$H999*NonHospFrac</f>
        <v>214931.66748076375</v>
      </c>
      <c r="N999" s="266">
        <f t="shared" si="221"/>
        <v>347264.33311051718</v>
      </c>
      <c r="O999" s="158"/>
      <c r="P999" s="265">
        <f t="shared" si="222"/>
        <v>131548.08439317837</v>
      </c>
      <c r="Q999" s="265">
        <f t="shared" si="223"/>
        <v>214930.10723014473</v>
      </c>
      <c r="R999" s="266">
        <f t="shared" si="224"/>
        <v>346478.19162332313</v>
      </c>
    </row>
    <row r="1000" spans="1:18" x14ac:dyDescent="0.25">
      <c r="A1000" s="81">
        <v>969</v>
      </c>
      <c r="B1000" s="93">
        <f t="shared" si="213"/>
        <v>5.2740411549658809E-9</v>
      </c>
      <c r="C1000" s="178">
        <f t="shared" si="214"/>
        <v>5.26214382643272E-9</v>
      </c>
      <c r="D1000" s="165">
        <f t="shared" si="215"/>
        <v>2.2558277767625785E-3</v>
      </c>
      <c r="E1000" s="166">
        <f t="shared" si="225"/>
        <v>24.29137517132504</v>
      </c>
      <c r="F1000" s="167">
        <f t="shared" si="226"/>
        <v>2.1881529434597082</v>
      </c>
      <c r="G1000" s="167">
        <f t="shared" si="216"/>
        <v>76042.741837018897</v>
      </c>
      <c r="H1000" s="167">
        <f t="shared" si="217"/>
        <v>271299.98591148236</v>
      </c>
      <c r="I1000" s="168">
        <f t="shared" si="218"/>
        <v>347342.72774850123</v>
      </c>
      <c r="J1000" s="168">
        <f t="shared" si="220"/>
        <v>345280.81157475908</v>
      </c>
      <c r="K1000" s="94"/>
      <c r="L1000" s="265">
        <f t="shared" si="219"/>
        <v>132362.53962033169</v>
      </c>
      <c r="M1000" s="265">
        <f>$G1000*NonHospFrac+theModel!$H1000*NonHospFrac</f>
        <v>214980.18812816951</v>
      </c>
      <c r="N1000" s="266">
        <f t="shared" si="221"/>
        <v>347342.72774850123</v>
      </c>
      <c r="O1000" s="158"/>
      <c r="P1000" s="265">
        <f t="shared" si="222"/>
        <v>131576.80138706032</v>
      </c>
      <c r="Q1000" s="265">
        <f t="shared" si="223"/>
        <v>214978.62787755049</v>
      </c>
      <c r="R1000" s="266">
        <f t="shared" si="224"/>
        <v>346555.42926461081</v>
      </c>
    </row>
    <row r="1001" spans="1:18" x14ac:dyDescent="0.25">
      <c r="A1001" s="81">
        <v>970</v>
      </c>
      <c r="B1001" s="93">
        <f t="shared" si="213"/>
        <v>5.1755196440119653E-9</v>
      </c>
      <c r="C1001" s="178">
        <f t="shared" si="214"/>
        <v>5.1638445630398224E-9</v>
      </c>
      <c r="D1001" s="165">
        <f t="shared" si="215"/>
        <v>2.2558277767625785E-3</v>
      </c>
      <c r="E1001" s="166">
        <f t="shared" si="225"/>
        <v>24.291375176488884</v>
      </c>
      <c r="F1001" s="167">
        <f t="shared" si="226"/>
        <v>2.1904087712364708</v>
      </c>
      <c r="G1001" s="167">
        <f t="shared" si="216"/>
        <v>76121.136416232301</v>
      </c>
      <c r="H1001" s="167">
        <f t="shared" si="217"/>
        <v>271299.98596915515</v>
      </c>
      <c r="I1001" s="168">
        <f t="shared" si="218"/>
        <v>347421.12238538743</v>
      </c>
      <c r="J1001" s="168">
        <f t="shared" si="220"/>
        <v>345356.16697584686</v>
      </c>
      <c r="K1001" s="94"/>
      <c r="L1001" s="265">
        <f t="shared" si="219"/>
        <v>132392.41361049161</v>
      </c>
      <c r="M1001" s="265">
        <f>$G1001*NonHospFrac+theModel!$H1001*NonHospFrac</f>
        <v>215028.70877489581</v>
      </c>
      <c r="N1001" s="266">
        <f t="shared" si="221"/>
        <v>347421.12238538743</v>
      </c>
      <c r="O1001" s="158"/>
      <c r="P1001" s="265">
        <f t="shared" si="222"/>
        <v>131605.51720997892</v>
      </c>
      <c r="Q1001" s="265">
        <f t="shared" si="223"/>
        <v>215027.1485242768</v>
      </c>
      <c r="R1001" s="266">
        <f t="shared" si="224"/>
        <v>346632.66573425569</v>
      </c>
    </row>
    <row r="1002" spans="1:18" x14ac:dyDescent="0.25">
      <c r="A1002" s="81">
        <v>971</v>
      </c>
      <c r="B1002" s="93">
        <f t="shared" si="213"/>
        <v>5.0788385601300882E-9</v>
      </c>
      <c r="C1002" s="178">
        <f t="shared" si="214"/>
        <v>5.067381575032454E-9</v>
      </c>
      <c r="D1002" s="165">
        <f t="shared" si="215"/>
        <v>2.2558277767625785E-3</v>
      </c>
      <c r="E1002" s="166">
        <f t="shared" si="225"/>
        <v>24.291375181556266</v>
      </c>
      <c r="F1002" s="167">
        <f t="shared" si="226"/>
        <v>2.1926645990132334</v>
      </c>
      <c r="G1002" s="167">
        <f t="shared" si="216"/>
        <v>76199.530995445733</v>
      </c>
      <c r="H1002" s="167">
        <f t="shared" si="217"/>
        <v>271299.98602575058</v>
      </c>
      <c r="I1002" s="168">
        <f t="shared" si="218"/>
        <v>347499.51702119631</v>
      </c>
      <c r="J1002" s="168">
        <f t="shared" si="220"/>
        <v>345431.51930426463</v>
      </c>
      <c r="K1002" s="94"/>
      <c r="L1002" s="265">
        <f t="shared" si="219"/>
        <v>132422.28760024096</v>
      </c>
      <c r="M1002" s="265">
        <f>$G1002*NonHospFrac+theModel!$H1002*NonHospFrac</f>
        <v>215077.22942095532</v>
      </c>
      <c r="N1002" s="266">
        <f t="shared" si="221"/>
        <v>347499.51702119631</v>
      </c>
      <c r="O1002" s="158"/>
      <c r="P1002" s="265">
        <f t="shared" si="222"/>
        <v>131634.23186198942</v>
      </c>
      <c r="Q1002" s="265">
        <f t="shared" si="223"/>
        <v>215075.6691703363</v>
      </c>
      <c r="R1002" s="266">
        <f t="shared" si="224"/>
        <v>346709.9010323257</v>
      </c>
    </row>
    <row r="1003" spans="1:18" x14ac:dyDescent="0.25">
      <c r="A1003" s="81">
        <v>972</v>
      </c>
      <c r="B1003" s="93">
        <f t="shared" si="213"/>
        <v>4.9839635232973005E-9</v>
      </c>
      <c r="C1003" s="178">
        <f t="shared" si="214"/>
        <v>4.9727205599430753E-9</v>
      </c>
      <c r="D1003" s="165">
        <f t="shared" si="215"/>
        <v>2.2558277767625785E-3</v>
      </c>
      <c r="E1003" s="166">
        <f t="shared" si="225"/>
        <v>24.291375186528985</v>
      </c>
      <c r="F1003" s="167">
        <f t="shared" si="226"/>
        <v>2.194920426789996</v>
      </c>
      <c r="G1003" s="167">
        <f t="shared" si="216"/>
        <v>76277.925574659166</v>
      </c>
      <c r="H1003" s="167">
        <f t="shared" si="217"/>
        <v>271299.98608128872</v>
      </c>
      <c r="I1003" s="168">
        <f t="shared" si="218"/>
        <v>347577.91165594792</v>
      </c>
      <c r="J1003" s="168">
        <f t="shared" si="220"/>
        <v>345506.8685601569</v>
      </c>
      <c r="K1003" s="94"/>
      <c r="L1003" s="265">
        <f t="shared" si="219"/>
        <v>132452.1615895874</v>
      </c>
      <c r="M1003" s="265">
        <f>$G1003*NonHospFrac+theModel!$H1003*NonHospFrac</f>
        <v>215125.75006636046</v>
      </c>
      <c r="N1003" s="266">
        <f t="shared" si="221"/>
        <v>347577.91165594786</v>
      </c>
      <c r="O1003" s="158"/>
      <c r="P1003" s="265">
        <f t="shared" si="222"/>
        <v>131662.94534314692</v>
      </c>
      <c r="Q1003" s="265">
        <f t="shared" si="223"/>
        <v>215124.18981574144</v>
      </c>
      <c r="R1003" s="266">
        <f t="shared" si="224"/>
        <v>346787.13515888836</v>
      </c>
    </row>
    <row r="1004" spans="1:18" x14ac:dyDescent="0.25">
      <c r="A1004" s="81">
        <v>973</v>
      </c>
      <c r="B1004" s="93">
        <f t="shared" si="213"/>
        <v>4.8908607957252737E-9</v>
      </c>
      <c r="C1004" s="178">
        <f t="shared" si="214"/>
        <v>4.8798278560899976E-9</v>
      </c>
      <c r="D1004" s="165">
        <f t="shared" si="215"/>
        <v>2.2558277767625785E-3</v>
      </c>
      <c r="E1004" s="166">
        <f t="shared" si="225"/>
        <v>24.291375191408811</v>
      </c>
      <c r="F1004" s="167">
        <f t="shared" si="226"/>
        <v>2.1971762545667586</v>
      </c>
      <c r="G1004" s="167">
        <f t="shared" si="216"/>
        <v>76356.320153872584</v>
      </c>
      <c r="H1004" s="167">
        <f t="shared" si="217"/>
        <v>271299.98613578943</v>
      </c>
      <c r="I1004" s="168">
        <f t="shared" si="218"/>
        <v>347656.30628966202</v>
      </c>
      <c r="J1004" s="168">
        <f t="shared" si="220"/>
        <v>345582.21474366804</v>
      </c>
      <c r="K1004" s="94"/>
      <c r="L1004" s="265">
        <f t="shared" si="219"/>
        <v>132482.03557853852</v>
      </c>
      <c r="M1004" s="265">
        <f>$G1004*NonHospFrac+theModel!$H1004*NonHospFrac</f>
        <v>215174.27071112348</v>
      </c>
      <c r="N1004" s="266">
        <f t="shared" si="221"/>
        <v>347656.30628966202</v>
      </c>
      <c r="O1004" s="158"/>
      <c r="P1004" s="265">
        <f t="shared" si="222"/>
        <v>131691.65765350644</v>
      </c>
      <c r="Q1004" s="265">
        <f t="shared" si="223"/>
        <v>215172.71046050446</v>
      </c>
      <c r="R1004" s="266">
        <f t="shared" si="224"/>
        <v>346864.3681140109</v>
      </c>
    </row>
    <row r="1005" spans="1:18" x14ac:dyDescent="0.25">
      <c r="A1005" s="81">
        <v>974</v>
      </c>
      <c r="B1005" s="93">
        <f t="shared" si="213"/>
        <v>4.7994972698630568E-9</v>
      </c>
      <c r="C1005" s="178">
        <f t="shared" si="214"/>
        <v>4.7886704306072037E-9</v>
      </c>
      <c r="D1005" s="165">
        <f t="shared" si="215"/>
        <v>2.2558277767625785E-3</v>
      </c>
      <c r="E1005" s="166">
        <f t="shared" si="225"/>
        <v>24.291375196197482</v>
      </c>
      <c r="F1005" s="167">
        <f t="shared" si="226"/>
        <v>2.1994320823435212</v>
      </c>
      <c r="G1005" s="167">
        <f t="shared" si="216"/>
        <v>76434.714733086003</v>
      </c>
      <c r="H1005" s="167">
        <f t="shared" si="217"/>
        <v>271299.98618927208</v>
      </c>
      <c r="I1005" s="168">
        <f t="shared" si="218"/>
        <v>347734.70092235808</v>
      </c>
      <c r="J1005" s="168">
        <f t="shared" si="220"/>
        <v>345657.55785494199</v>
      </c>
      <c r="K1005" s="94"/>
      <c r="L1005" s="265">
        <f t="shared" si="219"/>
        <v>132511.90956710168</v>
      </c>
      <c r="M1005" s="265">
        <f>$G1005*NonHospFrac+theModel!$H1005*NonHospFrac</f>
        <v>215222.7913552564</v>
      </c>
      <c r="N1005" s="266">
        <f t="shared" si="221"/>
        <v>347734.70092235808</v>
      </c>
      <c r="O1005" s="158"/>
      <c r="P1005" s="265">
        <f t="shared" si="222"/>
        <v>131720.36879312282</v>
      </c>
      <c r="Q1005" s="265">
        <f t="shared" si="223"/>
        <v>215221.23110463738</v>
      </c>
      <c r="R1005" s="266">
        <f t="shared" si="224"/>
        <v>346941.5998977602</v>
      </c>
    </row>
    <row r="1006" spans="1:18" x14ac:dyDescent="0.25">
      <c r="A1006" s="81">
        <v>975</v>
      </c>
      <c r="B1006" s="93">
        <f t="shared" si="213"/>
        <v>4.7098404566239574E-9</v>
      </c>
      <c r="C1006" s="178">
        <f t="shared" si="214"/>
        <v>4.6992158676977845E-9</v>
      </c>
      <c r="D1006" s="165">
        <f t="shared" si="215"/>
        <v>2.2558277767625785E-3</v>
      </c>
      <c r="E1006" s="166">
        <f t="shared" si="225"/>
        <v>24.291375200896699</v>
      </c>
      <c r="F1006" s="167">
        <f t="shared" si="226"/>
        <v>2.2016879101202838</v>
      </c>
      <c r="G1006" s="167">
        <f t="shared" si="216"/>
        <v>76513.109312299421</v>
      </c>
      <c r="H1006" s="167">
        <f t="shared" si="217"/>
        <v>271299.9862417556</v>
      </c>
      <c r="I1006" s="168">
        <f t="shared" si="218"/>
        <v>347813.09555405501</v>
      </c>
      <c r="J1006" s="168">
        <f t="shared" si="220"/>
        <v>345732.89789412217</v>
      </c>
      <c r="K1006" s="94"/>
      <c r="L1006" s="265">
        <f t="shared" si="219"/>
        <v>132541.78355528408</v>
      </c>
      <c r="M1006" s="265">
        <f>$G1006*NonHospFrac+theModel!$H1006*NonHospFrac</f>
        <v>215271.31199877089</v>
      </c>
      <c r="N1006" s="266">
        <f t="shared" si="221"/>
        <v>347813.09555405495</v>
      </c>
      <c r="O1006" s="158"/>
      <c r="P1006" s="265">
        <f t="shared" si="222"/>
        <v>131749.07876205069</v>
      </c>
      <c r="Q1006" s="265">
        <f t="shared" si="223"/>
        <v>215269.75174815187</v>
      </c>
      <c r="R1006" s="266">
        <f t="shared" si="224"/>
        <v>347018.83051020256</v>
      </c>
    </row>
    <row r="1007" spans="1:18" x14ac:dyDescent="0.25">
      <c r="A1007" s="81">
        <v>976</v>
      </c>
      <c r="B1007" s="93">
        <f t="shared" si="213"/>
        <v>4.6218584738323766E-9</v>
      </c>
      <c r="C1007" s="178">
        <f t="shared" si="214"/>
        <v>4.6114323571068401E-9</v>
      </c>
      <c r="D1007" s="165">
        <f t="shared" si="215"/>
        <v>2.2558277767625785E-3</v>
      </c>
      <c r="E1007" s="166">
        <f t="shared" si="225"/>
        <v>24.291375205508132</v>
      </c>
      <c r="F1007" s="167">
        <f t="shared" si="226"/>
        <v>2.2039437378970463</v>
      </c>
      <c r="G1007" s="167">
        <f t="shared" si="216"/>
        <v>76591.503891512839</v>
      </c>
      <c r="H1007" s="167">
        <f t="shared" si="217"/>
        <v>271299.98629325873</v>
      </c>
      <c r="I1007" s="168">
        <f t="shared" si="218"/>
        <v>347891.4901847716</v>
      </c>
      <c r="J1007" s="168">
        <f t="shared" si="220"/>
        <v>345808.23486135196</v>
      </c>
      <c r="K1007" s="94"/>
      <c r="L1007" s="265">
        <f t="shared" si="219"/>
        <v>132571.65754309291</v>
      </c>
      <c r="M1007" s="265">
        <f>$G1007*NonHospFrac+theModel!$H1007*NonHospFrac</f>
        <v>215319.83264167863</v>
      </c>
      <c r="N1007" s="266">
        <f t="shared" si="221"/>
        <v>347891.49018477154</v>
      </c>
      <c r="O1007" s="158"/>
      <c r="P1007" s="265">
        <f t="shared" si="222"/>
        <v>131777.7875603447</v>
      </c>
      <c r="Q1007" s="265">
        <f t="shared" si="223"/>
        <v>215318.27239105961</v>
      </c>
      <c r="R1007" s="266">
        <f t="shared" si="224"/>
        <v>347096.05995140434</v>
      </c>
    </row>
    <row r="1008" spans="1:18" x14ac:dyDescent="0.25">
      <c r="A1008" s="81">
        <v>977</v>
      </c>
      <c r="B1008" s="93">
        <f t="shared" si="213"/>
        <v>4.5355200348862994E-9</v>
      </c>
      <c r="C1008" s="178">
        <f t="shared" si="214"/>
        <v>4.5252886828095393E-9</v>
      </c>
      <c r="D1008" s="165">
        <f t="shared" si="215"/>
        <v>2.2558277767625785E-3</v>
      </c>
      <c r="E1008" s="166">
        <f t="shared" si="225"/>
        <v>24.291375210033422</v>
      </c>
      <c r="F1008" s="167">
        <f t="shared" si="226"/>
        <v>2.2061995656738089</v>
      </c>
      <c r="G1008" s="167">
        <f t="shared" si="216"/>
        <v>76669.898470726272</v>
      </c>
      <c r="H1008" s="167">
        <f t="shared" si="217"/>
        <v>271299.98634379974</v>
      </c>
      <c r="I1008" s="168">
        <f t="shared" si="218"/>
        <v>347969.88481452601</v>
      </c>
      <c r="J1008" s="168">
        <f t="shared" si="220"/>
        <v>345883.56875677407</v>
      </c>
      <c r="K1008" s="94"/>
      <c r="L1008" s="265">
        <f t="shared" si="219"/>
        <v>132601.53153053511</v>
      </c>
      <c r="M1008" s="265">
        <f>$G1008*NonHospFrac+theModel!$H1008*NonHospFrac</f>
        <v>215368.35328399087</v>
      </c>
      <c r="N1008" s="266">
        <f t="shared" si="221"/>
        <v>347969.88481452595</v>
      </c>
      <c r="O1008" s="158"/>
      <c r="P1008" s="265">
        <f t="shared" si="222"/>
        <v>131806.49518805929</v>
      </c>
      <c r="Q1008" s="265">
        <f t="shared" si="223"/>
        <v>215366.79303337185</v>
      </c>
      <c r="R1008" s="266">
        <f t="shared" si="224"/>
        <v>347173.28822143114</v>
      </c>
    </row>
    <row r="1009" spans="1:18" x14ac:dyDescent="0.25">
      <c r="A1009" s="81">
        <v>978</v>
      </c>
      <c r="B1009" s="93">
        <f t="shared" si="213"/>
        <v>4.4507944376319015E-9</v>
      </c>
      <c r="C1009" s="178">
        <f t="shared" si="214"/>
        <v>4.440754211910831E-9</v>
      </c>
      <c r="D1009" s="165">
        <f t="shared" si="215"/>
        <v>2.2558277767625785E-3</v>
      </c>
      <c r="E1009" s="166">
        <f t="shared" si="225"/>
        <v>24.291375214474176</v>
      </c>
      <c r="F1009" s="167">
        <f t="shared" si="226"/>
        <v>2.2084553934505715</v>
      </c>
      <c r="G1009" s="167">
        <f t="shared" si="216"/>
        <v>76748.29304993969</v>
      </c>
      <c r="H1009" s="167">
        <f t="shared" si="217"/>
        <v>271299.98639339663</v>
      </c>
      <c r="I1009" s="168">
        <f t="shared" si="218"/>
        <v>348048.2794433363</v>
      </c>
      <c r="J1009" s="168">
        <f t="shared" si="220"/>
        <v>345958.89958053106</v>
      </c>
      <c r="K1009" s="94"/>
      <c r="L1009" s="265">
        <f t="shared" si="219"/>
        <v>132631.4055176175</v>
      </c>
      <c r="M1009" s="265">
        <f>$G1009*NonHospFrac+theModel!$H1009*NonHospFrac</f>
        <v>215416.8739257188</v>
      </c>
      <c r="N1009" s="266">
        <f t="shared" si="221"/>
        <v>348048.2794433363</v>
      </c>
      <c r="O1009" s="158"/>
      <c r="P1009" s="265">
        <f t="shared" si="222"/>
        <v>131835.20164524869</v>
      </c>
      <c r="Q1009" s="265">
        <f t="shared" si="223"/>
        <v>215415.31367509978</v>
      </c>
      <c r="R1009" s="266">
        <f t="shared" si="224"/>
        <v>347250.51532034844</v>
      </c>
    </row>
    <row r="1010" spans="1:18" x14ac:dyDescent="0.25">
      <c r="A1010" s="81">
        <v>979</v>
      </c>
      <c r="B1010" s="93">
        <f t="shared" si="213"/>
        <v>4.3676515534456651E-9</v>
      </c>
      <c r="C1010" s="178">
        <f t="shared" si="214"/>
        <v>4.3577988837521822E-9</v>
      </c>
      <c r="D1010" s="165">
        <f t="shared" si="215"/>
        <v>2.2558277767625785E-3</v>
      </c>
      <c r="E1010" s="166">
        <f t="shared" si="225"/>
        <v>24.291375218831973</v>
      </c>
      <c r="F1010" s="167">
        <f t="shared" si="226"/>
        <v>2.2107112212273341</v>
      </c>
      <c r="G1010" s="167">
        <f t="shared" si="216"/>
        <v>76826.687629153108</v>
      </c>
      <c r="H1010" s="167">
        <f t="shared" si="217"/>
        <v>271299.98644206702</v>
      </c>
      <c r="I1010" s="168">
        <f t="shared" si="218"/>
        <v>348126.6740712201</v>
      </c>
      <c r="J1010" s="168">
        <f t="shared" si="220"/>
        <v>346034.22733276512</v>
      </c>
      <c r="K1010" s="94"/>
      <c r="L1010" s="265">
        <f t="shared" si="219"/>
        <v>132661.27950434684</v>
      </c>
      <c r="M1010" s="265">
        <f>$G1010*NonHospFrac+theModel!$H1010*NonHospFrac</f>
        <v>215465.39456687326</v>
      </c>
      <c r="N1010" s="266">
        <f t="shared" si="221"/>
        <v>348126.6740712201</v>
      </c>
      <c r="O1010" s="158"/>
      <c r="P1010" s="265">
        <f t="shared" si="222"/>
        <v>131863.90693196713</v>
      </c>
      <c r="Q1010" s="265">
        <f t="shared" si="223"/>
        <v>215463.83431625424</v>
      </c>
      <c r="R1010" s="266">
        <f t="shared" si="224"/>
        <v>347327.74124822137</v>
      </c>
    </row>
    <row r="1011" spans="1:18" x14ac:dyDescent="0.25">
      <c r="A1011" s="81">
        <v>980</v>
      </c>
      <c r="B1011" s="93">
        <f t="shared" si="213"/>
        <v>4.2860618165205903E-9</v>
      </c>
      <c r="C1011" s="178">
        <f t="shared" si="214"/>
        <v>4.2763931992219615E-9</v>
      </c>
      <c r="D1011" s="165">
        <f t="shared" si="215"/>
        <v>2.2558277767625785E-3</v>
      </c>
      <c r="E1011" s="166">
        <f t="shared" si="225"/>
        <v>24.291375223108368</v>
      </c>
      <c r="F1011" s="167">
        <f t="shared" si="226"/>
        <v>2.2129670490040967</v>
      </c>
      <c r="G1011" s="167">
        <f t="shared" si="216"/>
        <v>76905.082208366541</v>
      </c>
      <c r="H1011" s="167">
        <f t="shared" si="217"/>
        <v>271299.98648982827</v>
      </c>
      <c r="I1011" s="168">
        <f t="shared" si="218"/>
        <v>348205.06869819481</v>
      </c>
      <c r="J1011" s="168">
        <f t="shared" si="220"/>
        <v>346109.55201361823</v>
      </c>
      <c r="K1011" s="94"/>
      <c r="L1011" s="265">
        <f t="shared" si="219"/>
        <v>132691.15349072975</v>
      </c>
      <c r="M1011" s="265">
        <f>$G1011*NonHospFrac+theModel!$H1011*NonHospFrac</f>
        <v>215513.91520746503</v>
      </c>
      <c r="N1011" s="266">
        <f t="shared" si="221"/>
        <v>348205.06869819481</v>
      </c>
      <c r="O1011" s="158"/>
      <c r="P1011" s="265">
        <f t="shared" si="222"/>
        <v>131892.61104826874</v>
      </c>
      <c r="Q1011" s="265">
        <f t="shared" si="223"/>
        <v>215512.35495684601</v>
      </c>
      <c r="R1011" s="266">
        <f t="shared" si="224"/>
        <v>347404.96600511472</v>
      </c>
    </row>
    <row r="1012" spans="1:18" x14ac:dyDescent="0.25">
      <c r="A1012" s="81">
        <v>981</v>
      </c>
      <c r="B1012" s="93">
        <f t="shared" si="213"/>
        <v>4.2059962133525349E-9</v>
      </c>
      <c r="C1012" s="178">
        <f t="shared" si="214"/>
        <v>4.1965082102654957E-9</v>
      </c>
      <c r="D1012" s="165">
        <f t="shared" si="215"/>
        <v>2.2558277767625785E-3</v>
      </c>
      <c r="E1012" s="166">
        <f t="shared" si="225"/>
        <v>24.291375227304876</v>
      </c>
      <c r="F1012" s="167">
        <f t="shared" si="226"/>
        <v>2.2152228767808593</v>
      </c>
      <c r="G1012" s="167">
        <f t="shared" si="216"/>
        <v>76983.476787579959</v>
      </c>
      <c r="H1012" s="167">
        <f t="shared" si="217"/>
        <v>271299.98653669725</v>
      </c>
      <c r="I1012" s="168">
        <f t="shared" si="218"/>
        <v>348283.4633242772</v>
      </c>
      <c r="J1012" s="168">
        <f t="shared" si="220"/>
        <v>346184.87362323172</v>
      </c>
      <c r="K1012" s="94"/>
      <c r="L1012" s="265">
        <f t="shared" si="219"/>
        <v>132721.02747677261</v>
      </c>
      <c r="M1012" s="265">
        <f>$G1012*NonHospFrac+theModel!$H1012*NonHospFrac</f>
        <v>215562.43584750459</v>
      </c>
      <c r="N1012" s="266">
        <f t="shared" si="221"/>
        <v>348283.4633242772</v>
      </c>
      <c r="O1012" s="158"/>
      <c r="P1012" s="265">
        <f t="shared" si="222"/>
        <v>131921.31399420733</v>
      </c>
      <c r="Q1012" s="265">
        <f t="shared" si="223"/>
        <v>215560.87559688557</v>
      </c>
      <c r="R1012" s="266">
        <f t="shared" si="224"/>
        <v>347482.18959109287</v>
      </c>
    </row>
    <row r="1013" spans="1:18" x14ac:dyDescent="0.25">
      <c r="A1013" s="81">
        <v>982</v>
      </c>
      <c r="B1013" s="93">
        <f t="shared" si="213"/>
        <v>4.127426272422952E-9</v>
      </c>
      <c r="C1013" s="178">
        <f t="shared" si="214"/>
        <v>4.1181155095910803E-9</v>
      </c>
      <c r="D1013" s="165">
        <f t="shared" si="215"/>
        <v>2.2558277767625785E-3</v>
      </c>
      <c r="E1013" s="166">
        <f t="shared" si="225"/>
        <v>24.29137523142299</v>
      </c>
      <c r="F1013" s="167">
        <f t="shared" si="226"/>
        <v>2.2174787045576219</v>
      </c>
      <c r="G1013" s="167">
        <f t="shared" si="216"/>
        <v>77061.871366793377</v>
      </c>
      <c r="H1013" s="167">
        <f t="shared" si="217"/>
        <v>271299.98658269068</v>
      </c>
      <c r="I1013" s="168">
        <f t="shared" si="218"/>
        <v>348361.85794948402</v>
      </c>
      <c r="J1013" s="168">
        <f t="shared" si="220"/>
        <v>346260.19216174691</v>
      </c>
      <c r="K1013" s="94"/>
      <c r="L1013" s="265">
        <f t="shared" si="219"/>
        <v>132750.90146248185</v>
      </c>
      <c r="M1013" s="265">
        <f>$G1013*NonHospFrac+theModel!$H1013*NonHospFrac</f>
        <v>215610.9564870022</v>
      </c>
      <c r="N1013" s="266">
        <f t="shared" si="221"/>
        <v>348361.85794948402</v>
      </c>
      <c r="O1013" s="158"/>
      <c r="P1013" s="265">
        <f t="shared" si="222"/>
        <v>131950.01576983681</v>
      </c>
      <c r="Q1013" s="265">
        <f t="shared" si="223"/>
        <v>215609.39623638318</v>
      </c>
      <c r="R1013" s="266">
        <f t="shared" si="224"/>
        <v>347559.41200621997</v>
      </c>
    </row>
    <row r="1014" spans="1:18" x14ac:dyDescent="0.25">
      <c r="A1014" s="81">
        <v>983</v>
      </c>
      <c r="B1014" s="93">
        <f t="shared" si="213"/>
        <v>4.0503240540742928E-9</v>
      </c>
      <c r="C1014" s="178">
        <f t="shared" si="214"/>
        <v>4.041187220568222E-9</v>
      </c>
      <c r="D1014" s="165">
        <f t="shared" si="215"/>
        <v>2.2558277767625785E-3</v>
      </c>
      <c r="E1014" s="166">
        <f t="shared" si="225"/>
        <v>24.291375235464177</v>
      </c>
      <c r="F1014" s="167">
        <f t="shared" si="226"/>
        <v>2.2197345323343844</v>
      </c>
      <c r="G1014" s="167">
        <f t="shared" si="216"/>
        <v>77140.265946006795</v>
      </c>
      <c r="H1014" s="167">
        <f t="shared" si="217"/>
        <v>271299.98662782501</v>
      </c>
      <c r="I1014" s="168">
        <f t="shared" si="218"/>
        <v>348440.25257383182</v>
      </c>
      <c r="J1014" s="168">
        <f t="shared" si="220"/>
        <v>346335.50762930489</v>
      </c>
      <c r="K1014" s="94"/>
      <c r="L1014" s="265">
        <f t="shared" si="219"/>
        <v>132780.77544786368</v>
      </c>
      <c r="M1014" s="265">
        <f>$G1014*NonHospFrac+theModel!$H1014*NonHospFrac</f>
        <v>215659.47712596809</v>
      </c>
      <c r="N1014" s="266">
        <f t="shared" si="221"/>
        <v>348440.25257383176</v>
      </c>
      <c r="O1014" s="158"/>
      <c r="P1014" s="265">
        <f t="shared" si="222"/>
        <v>131978.71637521085</v>
      </c>
      <c r="Q1014" s="265">
        <f t="shared" si="223"/>
        <v>215657.91687534907</v>
      </c>
      <c r="R1014" s="266">
        <f t="shared" si="224"/>
        <v>347636.63325055991</v>
      </c>
    </row>
    <row r="1015" spans="1:18" x14ac:dyDescent="0.25">
      <c r="A1015" s="81">
        <v>984</v>
      </c>
      <c r="B1015" s="93">
        <f t="shared" si="213"/>
        <v>3.9746621405746871E-9</v>
      </c>
      <c r="C1015" s="178">
        <f t="shared" si="214"/>
        <v>3.9656959873147316E-9</v>
      </c>
      <c r="D1015" s="165">
        <f t="shared" si="215"/>
        <v>2.2558277767625785E-3</v>
      </c>
      <c r="E1015" s="166">
        <f t="shared" si="225"/>
        <v>24.291375239429872</v>
      </c>
      <c r="F1015" s="167">
        <f t="shared" si="226"/>
        <v>2.221990360111147</v>
      </c>
      <c r="G1015" s="167">
        <f t="shared" si="216"/>
        <v>77218.660525220228</v>
      </c>
      <c r="H1015" s="167">
        <f t="shared" si="217"/>
        <v>271299.98667211615</v>
      </c>
      <c r="I1015" s="168">
        <f t="shared" si="218"/>
        <v>348518.64719733637</v>
      </c>
      <c r="J1015" s="168">
        <f t="shared" si="220"/>
        <v>346410.82002604607</v>
      </c>
      <c r="K1015" s="94"/>
      <c r="L1015" s="265">
        <f t="shared" si="219"/>
        <v>132810.64943292423</v>
      </c>
      <c r="M1015" s="265">
        <f>$G1015*NonHospFrac+theModel!$H1015*NonHospFrac</f>
        <v>215707.99776441214</v>
      </c>
      <c r="N1015" s="266">
        <f t="shared" si="221"/>
        <v>348518.64719733637</v>
      </c>
      <c r="O1015" s="158"/>
      <c r="P1015" s="265">
        <f t="shared" si="222"/>
        <v>132007.41581038307</v>
      </c>
      <c r="Q1015" s="265">
        <f t="shared" si="223"/>
        <v>215706.43751379312</v>
      </c>
      <c r="R1015" s="266">
        <f t="shared" si="224"/>
        <v>347713.85332417616</v>
      </c>
    </row>
    <row r="1016" spans="1:18" x14ac:dyDescent="0.25">
      <c r="A1016" s="81">
        <v>985</v>
      </c>
      <c r="B1016" s="93">
        <f t="shared" si="213"/>
        <v>3.9004136263680749E-9</v>
      </c>
      <c r="C1016" s="178">
        <f t="shared" si="214"/>
        <v>3.8916149649688505E-9</v>
      </c>
      <c r="D1016" s="165">
        <f t="shared" si="215"/>
        <v>2.2558277767625785E-3</v>
      </c>
      <c r="E1016" s="166">
        <f t="shared" si="225"/>
        <v>24.291375243321486</v>
      </c>
      <c r="F1016" s="167">
        <f t="shared" si="226"/>
        <v>2.2242461878879096</v>
      </c>
      <c r="G1016" s="167">
        <f t="shared" si="216"/>
        <v>77297.055104433632</v>
      </c>
      <c r="H1016" s="167">
        <f t="shared" si="217"/>
        <v>271299.98671557987</v>
      </c>
      <c r="I1016" s="168">
        <f t="shared" si="218"/>
        <v>348597.04182001349</v>
      </c>
      <c r="J1016" s="168">
        <f t="shared" si="220"/>
        <v>346486.12935211085</v>
      </c>
      <c r="K1016" s="94"/>
      <c r="L1016" s="265">
        <f t="shared" si="219"/>
        <v>132840.52341766946</v>
      </c>
      <c r="M1016" s="265">
        <f>$G1016*NonHospFrac+theModel!$H1016*NonHospFrac</f>
        <v>215756.51840234402</v>
      </c>
      <c r="N1016" s="266">
        <f t="shared" si="221"/>
        <v>348597.04182001349</v>
      </c>
      <c r="O1016" s="158"/>
      <c r="P1016" s="265">
        <f t="shared" si="222"/>
        <v>132036.11407540692</v>
      </c>
      <c r="Q1016" s="265">
        <f t="shared" si="223"/>
        <v>215754.958151725</v>
      </c>
      <c r="R1016" s="266">
        <f t="shared" si="224"/>
        <v>347791.07222713192</v>
      </c>
    </row>
    <row r="1017" spans="1:18" x14ac:dyDescent="0.25">
      <c r="A1017" s="81">
        <v>986</v>
      </c>
      <c r="B1017" s="93">
        <f t="shared" si="213"/>
        <v>3.8275521085065392E-9</v>
      </c>
      <c r="C1017" s="178">
        <f t="shared" si="214"/>
        <v>3.8189178101431637E-9</v>
      </c>
      <c r="D1017" s="165">
        <f t="shared" si="215"/>
        <v>2.2558277767625785E-3</v>
      </c>
      <c r="E1017" s="166">
        <f t="shared" si="225"/>
        <v>24.291375247140405</v>
      </c>
      <c r="F1017" s="167">
        <f t="shared" si="226"/>
        <v>2.2265020156646722</v>
      </c>
      <c r="G1017" s="167">
        <f t="shared" si="216"/>
        <v>77375.44968364705</v>
      </c>
      <c r="H1017" s="167">
        <f t="shared" si="217"/>
        <v>271299.98675823177</v>
      </c>
      <c r="I1017" s="168">
        <f t="shared" si="218"/>
        <v>348675.43644187879</v>
      </c>
      <c r="J1017" s="168">
        <f t="shared" si="220"/>
        <v>346561.43560763937</v>
      </c>
      <c r="K1017" s="94"/>
      <c r="L1017" s="265">
        <f t="shared" si="219"/>
        <v>132870.39740210533</v>
      </c>
      <c r="M1017" s="265">
        <f>$G1017*NonHospFrac+theModel!$H1017*NonHospFrac</f>
        <v>215805.03903977349</v>
      </c>
      <c r="N1017" s="266">
        <f t="shared" si="221"/>
        <v>348675.43644187879</v>
      </c>
      <c r="O1017" s="158"/>
      <c r="P1017" s="265">
        <f t="shared" si="222"/>
        <v>132064.8111703358</v>
      </c>
      <c r="Q1017" s="265">
        <f t="shared" si="223"/>
        <v>215803.47878915447</v>
      </c>
      <c r="R1017" s="266">
        <f t="shared" si="224"/>
        <v>347868.2899594903</v>
      </c>
    </row>
    <row r="1018" spans="1:18" x14ac:dyDescent="0.25">
      <c r="A1018" s="81">
        <v>987</v>
      </c>
      <c r="B1018" s="93">
        <f t="shared" si="213"/>
        <v>3.7560516772613548E-9</v>
      </c>
      <c r="C1018" s="178">
        <f t="shared" si="214"/>
        <v>3.7475786715568326E-9</v>
      </c>
      <c r="D1018" s="165">
        <f t="shared" si="215"/>
        <v>2.2558277767625785E-3</v>
      </c>
      <c r="E1018" s="166">
        <f t="shared" si="225"/>
        <v>24.291375250887985</v>
      </c>
      <c r="F1018" s="167">
        <f t="shared" si="226"/>
        <v>2.2287578434414348</v>
      </c>
      <c r="G1018" s="167">
        <f t="shared" si="216"/>
        <v>77453.844262860483</v>
      </c>
      <c r="H1018" s="167">
        <f t="shared" si="217"/>
        <v>271299.98680008692</v>
      </c>
      <c r="I1018" s="168">
        <f t="shared" si="218"/>
        <v>348753.8310629474</v>
      </c>
      <c r="J1018" s="168">
        <f t="shared" si="220"/>
        <v>346636.73879277142</v>
      </c>
      <c r="K1018" s="94"/>
      <c r="L1018" s="265">
        <f t="shared" si="219"/>
        <v>132900.27138623755</v>
      </c>
      <c r="M1018" s="265">
        <f>$G1018*NonHospFrac+theModel!$H1018*NonHospFrac</f>
        <v>215853.55967670982</v>
      </c>
      <c r="N1018" s="266">
        <f t="shared" si="221"/>
        <v>348753.8310629474</v>
      </c>
      <c r="O1018" s="158"/>
      <c r="P1018" s="265">
        <f t="shared" si="222"/>
        <v>132093.50709522294</v>
      </c>
      <c r="Q1018" s="265">
        <f t="shared" si="223"/>
        <v>215851.9994260908</v>
      </c>
      <c r="R1018" s="266">
        <f t="shared" si="224"/>
        <v>347945.50652131374</v>
      </c>
    </row>
    <row r="1019" spans="1:18" x14ac:dyDescent="0.25">
      <c r="A1019" s="81">
        <v>988</v>
      </c>
      <c r="B1019" s="93">
        <f t="shared" si="213"/>
        <v>3.685886906909444E-9</v>
      </c>
      <c r="C1019" s="178">
        <f t="shared" si="214"/>
        <v>3.677572180842832E-9</v>
      </c>
      <c r="D1019" s="165">
        <f t="shared" si="215"/>
        <v>2.2558277767625785E-3</v>
      </c>
      <c r="E1019" s="166">
        <f t="shared" si="225"/>
        <v>24.291375254565558</v>
      </c>
      <c r="F1019" s="167">
        <f t="shared" si="226"/>
        <v>2.2310136712181974</v>
      </c>
      <c r="G1019" s="167">
        <f t="shared" si="216"/>
        <v>77532.238842073901</v>
      </c>
      <c r="H1019" s="167">
        <f t="shared" si="217"/>
        <v>271299.98684116011</v>
      </c>
      <c r="I1019" s="168">
        <f t="shared" si="218"/>
        <v>348832.22568323399</v>
      </c>
      <c r="J1019" s="168">
        <f t="shared" si="220"/>
        <v>346712.0389076462</v>
      </c>
      <c r="K1019" s="94"/>
      <c r="L1019" s="265">
        <f t="shared" si="219"/>
        <v>132930.14537007181</v>
      </c>
      <c r="M1019" s="265">
        <f>$G1019*NonHospFrac+theModel!$H1019*NonHospFrac</f>
        <v>215902.08031316218</v>
      </c>
      <c r="N1019" s="266">
        <f t="shared" si="221"/>
        <v>348832.22568323399</v>
      </c>
      <c r="O1019" s="158"/>
      <c r="P1019" s="265">
        <f t="shared" si="222"/>
        <v>132122.20185012149</v>
      </c>
      <c r="Q1019" s="265">
        <f t="shared" si="223"/>
        <v>215900.52006254316</v>
      </c>
      <c r="R1019" s="266">
        <f t="shared" si="224"/>
        <v>348022.72191266465</v>
      </c>
    </row>
    <row r="1020" spans="1:18" x14ac:dyDescent="0.25">
      <c r="A1020" s="81">
        <v>989</v>
      </c>
      <c r="B1020" s="93">
        <f t="shared" si="213"/>
        <v>3.6170328466918731E-9</v>
      </c>
      <c r="C1020" s="178">
        <f t="shared" si="214"/>
        <v>3.6088734435268427E-9</v>
      </c>
      <c r="D1020" s="165">
        <f t="shared" si="215"/>
        <v>2.2558277767625785E-3</v>
      </c>
      <c r="E1020" s="166">
        <f t="shared" si="225"/>
        <v>24.291375258174433</v>
      </c>
      <c r="F1020" s="167">
        <f t="shared" si="226"/>
        <v>2.23326949899496</v>
      </c>
      <c r="G1020" s="167">
        <f t="shared" si="216"/>
        <v>77610.633421287333</v>
      </c>
      <c r="H1020" s="167">
        <f t="shared" si="217"/>
        <v>271299.98688146612</v>
      </c>
      <c r="I1020" s="168">
        <f t="shared" si="218"/>
        <v>348910.62030275346</v>
      </c>
      <c r="J1020" s="168">
        <f t="shared" si="220"/>
        <v>346787.33595240326</v>
      </c>
      <c r="K1020" s="94"/>
      <c r="L1020" s="265">
        <f t="shared" si="219"/>
        <v>132960.01935361375</v>
      </c>
      <c r="M1020" s="265">
        <f>$G1020*NonHospFrac+theModel!$H1020*NonHospFrac</f>
        <v>215950.60094913971</v>
      </c>
      <c r="N1020" s="266">
        <f t="shared" si="221"/>
        <v>348910.62030275346</v>
      </c>
      <c r="O1020" s="158"/>
      <c r="P1020" s="265">
        <f t="shared" si="222"/>
        <v>132150.89543508456</v>
      </c>
      <c r="Q1020" s="265">
        <f t="shared" si="223"/>
        <v>215949.04069852069</v>
      </c>
      <c r="R1020" s="266">
        <f t="shared" si="224"/>
        <v>348099.93613360525</v>
      </c>
    </row>
    <row r="1021" spans="1:18" x14ac:dyDescent="0.25">
      <c r="A1021" s="81">
        <v>990</v>
      </c>
      <c r="B1021" s="93">
        <f t="shared" si="213"/>
        <v>3.5494650119413818E-9</v>
      </c>
      <c r="C1021" s="178">
        <f t="shared" si="214"/>
        <v>3.5414580301747973E-9</v>
      </c>
      <c r="D1021" s="165">
        <f t="shared" si="215"/>
        <v>2.2558277767625785E-3</v>
      </c>
      <c r="E1021" s="166">
        <f t="shared" si="225"/>
        <v>24.291375261715892</v>
      </c>
      <c r="F1021" s="167">
        <f t="shared" si="226"/>
        <v>2.2355253267717226</v>
      </c>
      <c r="G1021" s="167">
        <f t="shared" si="216"/>
        <v>77689.028000500752</v>
      </c>
      <c r="H1021" s="167">
        <f t="shared" si="217"/>
        <v>271299.98692101915</v>
      </c>
      <c r="I1021" s="168">
        <f t="shared" si="218"/>
        <v>348989.01492151991</v>
      </c>
      <c r="J1021" s="168">
        <f t="shared" si="220"/>
        <v>346862.62992718129</v>
      </c>
      <c r="K1021" s="94"/>
      <c r="L1021" s="265">
        <f t="shared" si="219"/>
        <v>132989.8933368687</v>
      </c>
      <c r="M1021" s="265">
        <f>$G1021*NonHospFrac+theModel!$H1021*NonHospFrac</f>
        <v>215999.12158465118</v>
      </c>
      <c r="N1021" s="266">
        <f t="shared" si="221"/>
        <v>348989.01492151991</v>
      </c>
      <c r="O1021" s="158"/>
      <c r="P1021" s="265">
        <f t="shared" si="222"/>
        <v>132179.58785016497</v>
      </c>
      <c r="Q1021" s="265">
        <f t="shared" si="223"/>
        <v>215997.56133403216</v>
      </c>
      <c r="R1021" s="266">
        <f t="shared" si="224"/>
        <v>348177.14918419713</v>
      </c>
    </row>
    <row r="1022" spans="1:18" x14ac:dyDescent="0.25">
      <c r="A1022" s="81">
        <v>991</v>
      </c>
      <c r="B1022" s="93">
        <f t="shared" si="213"/>
        <v>3.4831593753755284E-9</v>
      </c>
      <c r="C1022" s="178">
        <f t="shared" si="214"/>
        <v>3.4753019677056653E-9</v>
      </c>
      <c r="D1022" s="165">
        <f t="shared" si="215"/>
        <v>2.2558277767625785E-3</v>
      </c>
      <c r="E1022" s="166">
        <f t="shared" si="225"/>
        <v>24.291375265191196</v>
      </c>
      <c r="F1022" s="167">
        <f t="shared" si="226"/>
        <v>2.2377811545484851</v>
      </c>
      <c r="G1022" s="167">
        <f t="shared" si="216"/>
        <v>77767.42257971417</v>
      </c>
      <c r="H1022" s="167">
        <f t="shared" si="217"/>
        <v>271299.98695983336</v>
      </c>
      <c r="I1022" s="168">
        <f t="shared" si="218"/>
        <v>349067.40953954752</v>
      </c>
      <c r="J1022" s="168">
        <f t="shared" si="220"/>
        <v>346937.92083211913</v>
      </c>
      <c r="K1022" s="94"/>
      <c r="L1022" s="265">
        <f t="shared" si="219"/>
        <v>133019.76731984213</v>
      </c>
      <c r="M1022" s="265">
        <f>$G1022*NonHospFrac+theModel!$H1022*NonHospFrac</f>
        <v>216047.64221970539</v>
      </c>
      <c r="N1022" s="266">
        <f t="shared" si="221"/>
        <v>349067.40953954752</v>
      </c>
      <c r="O1022" s="158"/>
      <c r="P1022" s="265">
        <f t="shared" si="222"/>
        <v>132208.2790954157</v>
      </c>
      <c r="Q1022" s="265">
        <f t="shared" si="223"/>
        <v>216046.08196908637</v>
      </c>
      <c r="R1022" s="266">
        <f t="shared" si="224"/>
        <v>348254.36106450204</v>
      </c>
    </row>
    <row r="1023" spans="1:18" x14ac:dyDescent="0.25">
      <c r="A1023" s="81">
        <v>992</v>
      </c>
      <c r="B1023" s="93">
        <f t="shared" si="213"/>
        <v>3.4180923585525409E-9</v>
      </c>
      <c r="C1023" s="178">
        <f t="shared" si="214"/>
        <v>3.410381730866578E-9</v>
      </c>
      <c r="D1023" s="165">
        <f t="shared" si="215"/>
        <v>2.2558277767625785E-3</v>
      </c>
      <c r="E1023" s="166">
        <f t="shared" si="225"/>
        <v>24.291375268601577</v>
      </c>
      <c r="F1023" s="167">
        <f t="shared" si="226"/>
        <v>2.2400369823252477</v>
      </c>
      <c r="G1023" s="167">
        <f t="shared" si="216"/>
        <v>77845.817158927588</v>
      </c>
      <c r="H1023" s="167">
        <f t="shared" si="217"/>
        <v>271299.98699792242</v>
      </c>
      <c r="I1023" s="168">
        <f t="shared" si="218"/>
        <v>349145.80415684998</v>
      </c>
      <c r="J1023" s="168">
        <f t="shared" si="220"/>
        <v>347013.20866735501</v>
      </c>
      <c r="K1023" s="94"/>
      <c r="L1023" s="265">
        <f t="shared" si="219"/>
        <v>133049.64130253924</v>
      </c>
      <c r="M1023" s="265">
        <f>$G1023*NonHospFrac+theModel!$H1023*NonHospFrac</f>
        <v>216096.16285431077</v>
      </c>
      <c r="N1023" s="266">
        <f t="shared" si="221"/>
        <v>349145.80415684998</v>
      </c>
      <c r="O1023" s="158"/>
      <c r="P1023" s="265">
        <f t="shared" si="222"/>
        <v>132236.96917088941</v>
      </c>
      <c r="Q1023" s="265">
        <f t="shared" si="223"/>
        <v>216094.60260369175</v>
      </c>
      <c r="R1023" s="266">
        <f t="shared" si="224"/>
        <v>348331.57177458116</v>
      </c>
    </row>
    <row r="1024" spans="1:18" x14ac:dyDescent="0.25">
      <c r="A1024" s="81">
        <v>993</v>
      </c>
      <c r="B1024" s="93">
        <f t="shared" si="213"/>
        <v>3.3542408234867811E-9</v>
      </c>
      <c r="C1024" s="178">
        <f t="shared" si="214"/>
        <v>3.3466742338672088E-9</v>
      </c>
      <c r="D1024" s="165">
        <f t="shared" si="215"/>
        <v>2.2558277767625785E-3</v>
      </c>
      <c r="E1024" s="166">
        <f t="shared" si="225"/>
        <v>24.291375271948251</v>
      </c>
      <c r="F1024" s="167">
        <f t="shared" si="226"/>
        <v>2.2422928101020103</v>
      </c>
      <c r="G1024" s="167">
        <f t="shared" si="216"/>
        <v>77924.211738141006</v>
      </c>
      <c r="H1024" s="167">
        <f t="shared" si="217"/>
        <v>271299.9870353</v>
      </c>
      <c r="I1024" s="168">
        <f t="shared" si="218"/>
        <v>349224.19877344102</v>
      </c>
      <c r="J1024" s="168">
        <f t="shared" si="220"/>
        <v>347088.49343302735</v>
      </c>
      <c r="K1024" s="94"/>
      <c r="L1024" s="265">
        <f t="shared" si="219"/>
        <v>133079.51528496522</v>
      </c>
      <c r="M1024" s="265">
        <f>$G1024*NonHospFrac+theModel!$H1024*NonHospFrac</f>
        <v>216144.6834884758</v>
      </c>
      <c r="N1024" s="266">
        <f t="shared" si="221"/>
        <v>349224.19877344102</v>
      </c>
      <c r="O1024" s="158"/>
      <c r="P1024" s="265">
        <f t="shared" si="222"/>
        <v>132265.65807663879</v>
      </c>
      <c r="Q1024" s="265">
        <f t="shared" si="223"/>
        <v>216143.12323785678</v>
      </c>
      <c r="R1024" s="266">
        <f t="shared" si="224"/>
        <v>348408.7813144956</v>
      </c>
    </row>
    <row r="1025" spans="1:18" x14ac:dyDescent="0.25">
      <c r="A1025" s="81">
        <v>994</v>
      </c>
      <c r="B1025" s="93">
        <f t="shared" si="213"/>
        <v>3.2915820644207721E-9</v>
      </c>
      <c r="C1025" s="178">
        <f t="shared" si="214"/>
        <v>3.284156822170358E-9</v>
      </c>
      <c r="D1025" s="165">
        <f t="shared" si="215"/>
        <v>2.2558277767625785E-3</v>
      </c>
      <c r="E1025" s="166">
        <f t="shared" si="225"/>
        <v>24.291375275232408</v>
      </c>
      <c r="F1025" s="167">
        <f t="shared" si="226"/>
        <v>2.2445486378787729</v>
      </c>
      <c r="G1025" s="167">
        <f t="shared" si="216"/>
        <v>78002.606317354439</v>
      </c>
      <c r="H1025" s="167">
        <f t="shared" si="217"/>
        <v>271299.98707197933</v>
      </c>
      <c r="I1025" s="168">
        <f t="shared" si="218"/>
        <v>349302.59338933375</v>
      </c>
      <c r="J1025" s="168">
        <f t="shared" si="220"/>
        <v>347163.77512927382</v>
      </c>
      <c r="K1025" s="94"/>
      <c r="L1025" s="265">
        <f t="shared" si="219"/>
        <v>133109.38926712508</v>
      </c>
      <c r="M1025" s="265">
        <f>$G1025*NonHospFrac+theModel!$H1025*NonHospFrac</f>
        <v>216193.20412220864</v>
      </c>
      <c r="N1025" s="266">
        <f t="shared" si="221"/>
        <v>349302.59338933369</v>
      </c>
      <c r="O1025" s="158"/>
      <c r="P1025" s="265">
        <f t="shared" si="222"/>
        <v>132294.34581271635</v>
      </c>
      <c r="Q1025" s="265">
        <f t="shared" si="223"/>
        <v>216191.64387158962</v>
      </c>
      <c r="R1025" s="266">
        <f t="shared" si="224"/>
        <v>348485.98968430597</v>
      </c>
    </row>
    <row r="1026" spans="1:18" x14ac:dyDescent="0.25">
      <c r="A1026" s="81">
        <v>995</v>
      </c>
      <c r="B1026" s="93">
        <f t="shared" si="213"/>
        <v>3.2300937997510512E-9</v>
      </c>
      <c r="C1026" s="178">
        <f t="shared" si="214"/>
        <v>3.2228072644360242E-9</v>
      </c>
      <c r="D1026" s="165">
        <f t="shared" si="215"/>
        <v>2.2558277767625785E-3</v>
      </c>
      <c r="E1026" s="166">
        <f t="shared" si="225"/>
        <v>24.291375278455217</v>
      </c>
      <c r="F1026" s="167">
        <f t="shared" si="226"/>
        <v>2.2468044656555355</v>
      </c>
      <c r="G1026" s="167">
        <f t="shared" si="216"/>
        <v>78081.000896567857</v>
      </c>
      <c r="H1026" s="167">
        <f t="shared" si="217"/>
        <v>271299.98710797355</v>
      </c>
      <c r="I1026" s="168">
        <f t="shared" si="218"/>
        <v>349380.98800454137</v>
      </c>
      <c r="J1026" s="168">
        <f t="shared" si="220"/>
        <v>347239.05375623232</v>
      </c>
      <c r="K1026" s="94"/>
      <c r="L1026" s="265">
        <f t="shared" si="219"/>
        <v>133139.2632490239</v>
      </c>
      <c r="M1026" s="265">
        <f>$G1026*NonHospFrac+theModel!$H1026*NonHospFrac</f>
        <v>216241.7247555175</v>
      </c>
      <c r="N1026" s="266">
        <f t="shared" si="221"/>
        <v>349380.98800454137</v>
      </c>
      <c r="O1026" s="158"/>
      <c r="P1026" s="265">
        <f t="shared" si="222"/>
        <v>132323.03237917463</v>
      </c>
      <c r="Q1026" s="265">
        <f t="shared" si="223"/>
        <v>216240.16450489848</v>
      </c>
      <c r="R1026" s="266">
        <f t="shared" si="224"/>
        <v>348563.19688407308</v>
      </c>
    </row>
    <row r="1027" spans="1:18" x14ac:dyDescent="0.25">
      <c r="A1027" s="81">
        <v>996</v>
      </c>
      <c r="B1027" s="93">
        <f t="shared" si="213"/>
        <v>3.1697541641047296E-9</v>
      </c>
      <c r="C1027" s="178">
        <f t="shared" si="214"/>
        <v>3.1626037446158332E-9</v>
      </c>
      <c r="D1027" s="165">
        <f t="shared" si="215"/>
        <v>2.2558277767625785E-3</v>
      </c>
      <c r="E1027" s="166">
        <f t="shared" si="225"/>
        <v>24.291375281617821</v>
      </c>
      <c r="F1027" s="167">
        <f t="shared" si="226"/>
        <v>2.2490602934322981</v>
      </c>
      <c r="G1027" s="167">
        <f t="shared" si="216"/>
        <v>78159.395475781275</v>
      </c>
      <c r="H1027" s="167">
        <f t="shared" si="217"/>
        <v>271299.98714329535</v>
      </c>
      <c r="I1027" s="168">
        <f t="shared" si="218"/>
        <v>349459.38261907664</v>
      </c>
      <c r="J1027" s="168">
        <f t="shared" si="220"/>
        <v>347314.32931404014</v>
      </c>
      <c r="K1027" s="94"/>
      <c r="L1027" s="265">
        <f t="shared" si="219"/>
        <v>133169.13723066647</v>
      </c>
      <c r="M1027" s="265">
        <f>$G1027*NonHospFrac+theModel!$H1027*NonHospFrac</f>
        <v>216290.24538841014</v>
      </c>
      <c r="N1027" s="266">
        <f t="shared" si="221"/>
        <v>349459.38261907664</v>
      </c>
      <c r="O1027" s="158"/>
      <c r="P1027" s="265">
        <f t="shared" si="222"/>
        <v>132351.71777606595</v>
      </c>
      <c r="Q1027" s="265">
        <f t="shared" si="223"/>
        <v>216288.68513779112</v>
      </c>
      <c r="R1027" s="266">
        <f t="shared" si="224"/>
        <v>348640.40291385708</v>
      </c>
    </row>
    <row r="1028" spans="1:18" x14ac:dyDescent="0.25">
      <c r="A1028" s="81">
        <v>997</v>
      </c>
      <c r="B1028" s="93">
        <f t="shared" si="213"/>
        <v>3.1105417005641256E-9</v>
      </c>
      <c r="C1028" s="178">
        <f t="shared" si="214"/>
        <v>3.1035248541952148E-9</v>
      </c>
      <c r="D1028" s="165">
        <f t="shared" si="215"/>
        <v>2.2558277767625785E-3</v>
      </c>
      <c r="E1028" s="166">
        <f t="shared" si="225"/>
        <v>24.291375284721347</v>
      </c>
      <c r="F1028" s="167">
        <f t="shared" si="226"/>
        <v>2.2513161212090607</v>
      </c>
      <c r="G1028" s="167">
        <f t="shared" si="216"/>
        <v>78237.790054994693</v>
      </c>
      <c r="H1028" s="167">
        <f t="shared" si="217"/>
        <v>271299.98717795726</v>
      </c>
      <c r="I1028" s="168">
        <f t="shared" si="218"/>
        <v>349537.77723295195</v>
      </c>
      <c r="J1028" s="168">
        <f t="shared" si="220"/>
        <v>347389.60180283437</v>
      </c>
      <c r="K1028" s="94"/>
      <c r="L1028" s="265">
        <f t="shared" si="219"/>
        <v>133199.01121205758</v>
      </c>
      <c r="M1028" s="265">
        <f>$G1028*NonHospFrac+theModel!$H1028*NonHospFrac</f>
        <v>216338.76602089434</v>
      </c>
      <c r="N1028" s="266">
        <f t="shared" si="221"/>
        <v>349537.77723295195</v>
      </c>
      <c r="O1028" s="158"/>
      <c r="P1028" s="265">
        <f t="shared" si="222"/>
        <v>132380.40200344258</v>
      </c>
      <c r="Q1028" s="265">
        <f t="shared" si="223"/>
        <v>216337.20577027532</v>
      </c>
      <c r="R1028" s="266">
        <f t="shared" si="224"/>
        <v>348717.6077737179</v>
      </c>
    </row>
    <row r="1029" spans="1:18" x14ac:dyDescent="0.25">
      <c r="A1029" s="81">
        <v>998</v>
      </c>
      <c r="B1029" s="93">
        <f t="shared" si="213"/>
        <v>3.0524353530366346E-9</v>
      </c>
      <c r="C1029" s="178">
        <f t="shared" si="214"/>
        <v>3.0455495845804823E-9</v>
      </c>
      <c r="D1029" s="165">
        <f t="shared" si="215"/>
        <v>2.2558277767625785E-3</v>
      </c>
      <c r="E1029" s="166">
        <f t="shared" si="225"/>
        <v>24.291375287766897</v>
      </c>
      <c r="F1029" s="167">
        <f t="shared" si="226"/>
        <v>2.2535719489858232</v>
      </c>
      <c r="G1029" s="167">
        <f t="shared" si="216"/>
        <v>78316.184634208126</v>
      </c>
      <c r="H1029" s="167">
        <f t="shared" si="217"/>
        <v>271299.98721197172</v>
      </c>
      <c r="I1029" s="168">
        <f t="shared" si="218"/>
        <v>349616.17184617987</v>
      </c>
      <c r="J1029" s="168">
        <f t="shared" si="220"/>
        <v>347464.8712227522</v>
      </c>
      <c r="K1029" s="94"/>
      <c r="L1029" s="265">
        <f t="shared" si="219"/>
        <v>133228.88519320195</v>
      </c>
      <c r="M1029" s="265">
        <f>$G1029*NonHospFrac+theModel!$H1029*NonHospFrac</f>
        <v>216387.28665297787</v>
      </c>
      <c r="N1029" s="266">
        <f t="shared" si="221"/>
        <v>349616.17184617982</v>
      </c>
      <c r="O1029" s="158"/>
      <c r="P1029" s="265">
        <f t="shared" si="222"/>
        <v>132409.08506135672</v>
      </c>
      <c r="Q1029" s="265">
        <f t="shared" si="223"/>
        <v>216385.72640235885</v>
      </c>
      <c r="R1029" s="266">
        <f t="shared" si="224"/>
        <v>348794.81146371557</v>
      </c>
    </row>
    <row r="1030" spans="1:18" x14ac:dyDescent="0.25">
      <c r="A1030" s="81">
        <v>999</v>
      </c>
      <c r="B1030" s="93">
        <f t="shared" si="213"/>
        <v>2.995414458767142E-9</v>
      </c>
      <c r="C1030" s="178">
        <f t="shared" si="214"/>
        <v>2.9886573196281388E-9</v>
      </c>
      <c r="D1030" s="165">
        <f t="shared" si="215"/>
        <v>2.2558277767625785E-3</v>
      </c>
      <c r="E1030" s="166">
        <f t="shared" si="225"/>
        <v>24.291375290755553</v>
      </c>
      <c r="F1030" s="167">
        <f t="shared" si="226"/>
        <v>2.2558277767625858</v>
      </c>
      <c r="G1030" s="167">
        <f t="shared" si="216"/>
        <v>78394.579213421544</v>
      </c>
      <c r="H1030" s="167">
        <f t="shared" si="217"/>
        <v>271299.98724535073</v>
      </c>
      <c r="I1030" s="168">
        <f t="shared" si="218"/>
        <v>349694.56645877229</v>
      </c>
      <c r="J1030" s="168">
        <f t="shared" si="220"/>
        <v>347540.13757393014</v>
      </c>
      <c r="K1030" s="94"/>
      <c r="L1030" s="265">
        <f t="shared" si="219"/>
        <v>133258.75917410417</v>
      </c>
      <c r="M1030" s="265">
        <f>$G1030*NonHospFrac+theModel!$H1030*NonHospFrac</f>
        <v>216435.80728466809</v>
      </c>
      <c r="N1030" s="266">
        <f t="shared" si="221"/>
        <v>349694.56645877229</v>
      </c>
      <c r="O1030" s="158"/>
      <c r="P1030" s="265">
        <f t="shared" si="222"/>
        <v>132437.76694986047</v>
      </c>
      <c r="Q1030" s="265">
        <f t="shared" si="223"/>
        <v>216434.24703404907</v>
      </c>
      <c r="R1030" s="266">
        <f t="shared" si="224"/>
        <v>348872.01398390951</v>
      </c>
    </row>
    <row r="1031" spans="1:18" x14ac:dyDescent="0.25">
      <c r="A1031" s="81">
        <v>1000</v>
      </c>
      <c r="B1031" s="93">
        <f t="shared" si="213"/>
        <v>2.9394587409902579E-9</v>
      </c>
      <c r="C1031" s="178">
        <f t="shared" si="214"/>
        <v>2.9328278283136845E-9</v>
      </c>
      <c r="D1031" s="165">
        <f t="shared" si="215"/>
        <v>2.2558277767625785E-3</v>
      </c>
      <c r="E1031" s="166">
        <f t="shared" si="225"/>
        <v>24.291375293688382</v>
      </c>
      <c r="F1031" s="167">
        <f t="shared" si="226"/>
        <v>2.2580836045393484</v>
      </c>
      <c r="G1031" s="167">
        <f t="shared" si="216"/>
        <v>78472.973792634963</v>
      </c>
      <c r="H1031" s="167">
        <f t="shared" si="217"/>
        <v>271299.98727810627</v>
      </c>
      <c r="I1031" s="168">
        <f t="shared" si="218"/>
        <v>349772.96107074124</v>
      </c>
      <c r="J1031" s="168">
        <f t="shared" si="220"/>
        <v>347615.40085650486</v>
      </c>
      <c r="K1031" s="94"/>
      <c r="L1031" s="265">
        <f t="shared" si="219"/>
        <v>133288.63315476882</v>
      </c>
      <c r="M1031" s="265">
        <f>$G1031*NonHospFrac+theModel!$H1031*NonHospFrac</f>
        <v>216484.32791597239</v>
      </c>
      <c r="N1031" s="266">
        <f t="shared" si="221"/>
        <v>349772.96107074118</v>
      </c>
      <c r="O1031" s="158"/>
      <c r="P1031" s="265">
        <f t="shared" si="222"/>
        <v>132466.44766900589</v>
      </c>
      <c r="Q1031" s="265">
        <f t="shared" si="223"/>
        <v>216482.76766535337</v>
      </c>
      <c r="R1031" s="266">
        <f t="shared" si="224"/>
        <v>348949.21533435927</v>
      </c>
    </row>
    <row r="1032" spans="1:18" x14ac:dyDescent="0.25">
      <c r="A1032" s="81">
        <v>1001</v>
      </c>
      <c r="B1032" s="93">
        <f t="shared" si="213"/>
        <v>2.884548301719913E-9</v>
      </c>
      <c r="C1032" s="178">
        <f t="shared" si="214"/>
        <v>2.87804125753748E-9</v>
      </c>
      <c r="D1032" s="165">
        <f t="shared" si="215"/>
        <v>2.2558277767625785E-3</v>
      </c>
      <c r="E1032" s="166">
        <f t="shared" si="225"/>
        <v>24.291375296566425</v>
      </c>
      <c r="F1032" s="167">
        <f t="shared" si="226"/>
        <v>2.260339432316111</v>
      </c>
      <c r="G1032" s="167">
        <f t="shared" si="216"/>
        <v>78551.368371848381</v>
      </c>
      <c r="H1032" s="167">
        <f t="shared" si="217"/>
        <v>271299.98731024988</v>
      </c>
      <c r="I1032" s="168">
        <f t="shared" si="218"/>
        <v>349851.35568209825</v>
      </c>
      <c r="J1032" s="168">
        <f t="shared" si="220"/>
        <v>347690.66107061255</v>
      </c>
      <c r="K1032" s="94"/>
      <c r="L1032" s="265">
        <f t="shared" si="219"/>
        <v>133318.50713520026</v>
      </c>
      <c r="M1032" s="265">
        <f>$G1032*NonHospFrac+theModel!$H1032*NonHospFrac</f>
        <v>216532.84854689799</v>
      </c>
      <c r="N1032" s="266">
        <f t="shared" si="221"/>
        <v>349851.35568209825</v>
      </c>
      <c r="O1032" s="158"/>
      <c r="P1032" s="265">
        <f t="shared" si="222"/>
        <v>132495.12721884486</v>
      </c>
      <c r="Q1032" s="265">
        <f t="shared" si="223"/>
        <v>216531.28829627897</v>
      </c>
      <c r="R1032" s="266">
        <f t="shared" si="224"/>
        <v>349026.41551512387</v>
      </c>
    </row>
    <row r="1033" spans="1:18" x14ac:dyDescent="0.25">
      <c r="A1033" s="81">
        <v>1002</v>
      </c>
      <c r="B1033" s="93">
        <f t="shared" si="213"/>
        <v>2.830663614673546E-9</v>
      </c>
      <c r="C1033" s="178">
        <f t="shared" si="214"/>
        <v>2.8242781250648943E-9</v>
      </c>
      <c r="D1033" s="165">
        <f t="shared" si="215"/>
        <v>2.2558277767625785E-3</v>
      </c>
      <c r="E1033" s="166">
        <f t="shared" si="225"/>
        <v>24.291375299390705</v>
      </c>
      <c r="F1033" s="167">
        <f t="shared" si="226"/>
        <v>2.2625952600928736</v>
      </c>
      <c r="G1033" s="167">
        <f t="shared" si="216"/>
        <v>78629.762951061799</v>
      </c>
      <c r="H1033" s="167">
        <f t="shared" si="217"/>
        <v>271299.98734179302</v>
      </c>
      <c r="I1033" s="168">
        <f t="shared" si="218"/>
        <v>349929.75029285485</v>
      </c>
      <c r="J1033" s="168">
        <f t="shared" si="220"/>
        <v>347765.91821638937</v>
      </c>
      <c r="K1033" s="94"/>
      <c r="L1033" s="265">
        <f t="shared" si="219"/>
        <v>133348.38111540288</v>
      </c>
      <c r="M1033" s="265">
        <f>$G1033*NonHospFrac+theModel!$H1033*NonHospFrac</f>
        <v>216581.36917745191</v>
      </c>
      <c r="N1033" s="266">
        <f t="shared" si="221"/>
        <v>349929.75029285479</v>
      </c>
      <c r="O1033" s="158"/>
      <c r="P1033" s="265">
        <f t="shared" si="222"/>
        <v>132523.80559942927</v>
      </c>
      <c r="Q1033" s="265">
        <f t="shared" si="223"/>
        <v>216579.80892683289</v>
      </c>
      <c r="R1033" s="266">
        <f t="shared" si="224"/>
        <v>349103.61452626216</v>
      </c>
    </row>
    <row r="1034" spans="1:18" x14ac:dyDescent="0.25">
      <c r="A1034" s="81">
        <v>1003</v>
      </c>
      <c r="B1034" s="93">
        <f t="shared" si="213"/>
        <v>2.777785518328522E-9</v>
      </c>
      <c r="C1034" s="178">
        <f t="shared" si="214"/>
        <v>2.7715193125983877E-9</v>
      </c>
      <c r="D1034" s="165">
        <f t="shared" si="215"/>
        <v>2.2558277767625785E-3</v>
      </c>
      <c r="E1034" s="166">
        <f t="shared" si="225"/>
        <v>24.291375302162223</v>
      </c>
      <c r="F1034" s="167">
        <f t="shared" si="226"/>
        <v>2.2648510878696362</v>
      </c>
      <c r="G1034" s="167">
        <f t="shared" si="216"/>
        <v>78708.157530275217</v>
      </c>
      <c r="H1034" s="167">
        <f t="shared" si="217"/>
        <v>271299.98737274692</v>
      </c>
      <c r="I1034" s="168">
        <f t="shared" si="218"/>
        <v>350008.14490302216</v>
      </c>
      <c r="J1034" s="168">
        <f t="shared" si="220"/>
        <v>347841.17229397112</v>
      </c>
      <c r="K1034" s="94"/>
      <c r="L1034" s="265">
        <f t="shared" si="219"/>
        <v>133378.255095381</v>
      </c>
      <c r="M1034" s="265">
        <f>$G1034*NonHospFrac+theModel!$H1034*NonHospFrac</f>
        <v>216629.88980764113</v>
      </c>
      <c r="N1034" s="266">
        <f t="shared" si="221"/>
        <v>350008.1449030221</v>
      </c>
      <c r="O1034" s="158"/>
      <c r="P1034" s="265">
        <f t="shared" si="222"/>
        <v>132552.48281081091</v>
      </c>
      <c r="Q1034" s="265">
        <f t="shared" si="223"/>
        <v>216628.32955702211</v>
      </c>
      <c r="R1034" s="266">
        <f t="shared" si="224"/>
        <v>349180.81236783299</v>
      </c>
    </row>
    <row r="1035" spans="1:18" x14ac:dyDescent="0.25">
      <c r="A1035" s="81">
        <v>1004</v>
      </c>
      <c r="B1035" s="93">
        <f t="shared" si="213"/>
        <v>2.7258952091082478E-9</v>
      </c>
      <c r="C1035" s="178">
        <f t="shared" si="214"/>
        <v>2.7197460589789974E-9</v>
      </c>
      <c r="D1035" s="165">
        <f t="shared" si="215"/>
        <v>2.2558277767625785E-3</v>
      </c>
      <c r="E1035" s="166">
        <f t="shared" si="225"/>
        <v>24.291375304881967</v>
      </c>
      <c r="F1035" s="167">
        <f t="shared" si="226"/>
        <v>2.2671069156463988</v>
      </c>
      <c r="G1035" s="167">
        <f t="shared" si="216"/>
        <v>78786.55210948865</v>
      </c>
      <c r="H1035" s="167">
        <f t="shared" si="217"/>
        <v>271299.98740312265</v>
      </c>
      <c r="I1035" s="168">
        <f t="shared" si="218"/>
        <v>350086.53951261129</v>
      </c>
      <c r="J1035" s="168">
        <f t="shared" si="220"/>
        <v>347916.42330349353</v>
      </c>
      <c r="K1035" s="94"/>
      <c r="L1035" s="265">
        <f t="shared" si="219"/>
        <v>133408.12907513874</v>
      </c>
      <c r="M1035" s="265">
        <f>$G1035*NonHospFrac+theModel!$H1035*NonHospFrac</f>
        <v>216678.41043747251</v>
      </c>
      <c r="N1035" s="266">
        <f t="shared" si="221"/>
        <v>350086.53951261123</v>
      </c>
      <c r="O1035" s="158"/>
      <c r="P1035" s="265">
        <f t="shared" si="222"/>
        <v>132581.15885304142</v>
      </c>
      <c r="Q1035" s="265">
        <f t="shared" si="223"/>
        <v>216676.85018685349</v>
      </c>
      <c r="R1035" s="266">
        <f t="shared" si="224"/>
        <v>349258.00903989491</v>
      </c>
    </row>
    <row r="1036" spans="1:18" x14ac:dyDescent="0.25">
      <c r="A1036" s="81">
        <v>1005</v>
      </c>
      <c r="B1036" s="93">
        <f t="shared" si="213"/>
        <v>2.6749742346955879E-9</v>
      </c>
      <c r="C1036" s="178">
        <f t="shared" si="214"/>
        <v>2.6689399535148373E-9</v>
      </c>
      <c r="D1036" s="165">
        <f t="shared" si="215"/>
        <v>2.2558277767625785E-3</v>
      </c>
      <c r="E1036" s="166">
        <f t="shared" si="225"/>
        <v>24.291375307550908</v>
      </c>
      <c r="F1036" s="167">
        <f t="shared" si="226"/>
        <v>2.2693627434231614</v>
      </c>
      <c r="G1036" s="167">
        <f t="shared" si="216"/>
        <v>78864.946688702068</v>
      </c>
      <c r="H1036" s="167">
        <f t="shared" si="217"/>
        <v>271299.98743293085</v>
      </c>
      <c r="I1036" s="168">
        <f t="shared" si="218"/>
        <v>350164.93412163295</v>
      </c>
      <c r="J1036" s="168">
        <f t="shared" si="220"/>
        <v>347991.67124509194</v>
      </c>
      <c r="K1036" s="94"/>
      <c r="L1036" s="265">
        <f t="shared" si="219"/>
        <v>133438.00305468024</v>
      </c>
      <c r="M1036" s="265">
        <f>$G1036*NonHospFrac+theModel!$H1036*NonHospFrac</f>
        <v>216726.93106695265</v>
      </c>
      <c r="N1036" s="266">
        <f t="shared" si="221"/>
        <v>350164.93412163289</v>
      </c>
      <c r="O1036" s="158"/>
      <c r="P1036" s="265">
        <f t="shared" si="222"/>
        <v>132609.83372617242</v>
      </c>
      <c r="Q1036" s="265">
        <f t="shared" si="223"/>
        <v>216725.37081633363</v>
      </c>
      <c r="R1036" s="266">
        <f t="shared" si="224"/>
        <v>349335.20454250602</v>
      </c>
    </row>
    <row r="1037" spans="1:18" x14ac:dyDescent="0.25">
      <c r="A1037" s="81">
        <v>1006</v>
      </c>
      <c r="B1037" s="93">
        <f t="shared" si="213"/>
        <v>2.6250044874711359E-9</v>
      </c>
      <c r="C1037" s="178">
        <f t="shared" si="214"/>
        <v>2.6190829294341721E-9</v>
      </c>
      <c r="D1037" s="165">
        <f t="shared" si="215"/>
        <v>2.2558277767625785E-3</v>
      </c>
      <c r="E1037" s="166">
        <f t="shared" si="225"/>
        <v>24.29137531016999</v>
      </c>
      <c r="F1037" s="167">
        <f t="shared" si="226"/>
        <v>2.2716185711999239</v>
      </c>
      <c r="G1037" s="167">
        <f t="shared" si="216"/>
        <v>78943.341267915501</v>
      </c>
      <c r="H1037" s="167">
        <f t="shared" si="217"/>
        <v>271299.9874621823</v>
      </c>
      <c r="I1037" s="168">
        <f t="shared" si="218"/>
        <v>350243.3287300978</v>
      </c>
      <c r="J1037" s="168">
        <f t="shared" si="220"/>
        <v>348066.91611890169</v>
      </c>
      <c r="K1037" s="94"/>
      <c r="L1037" s="265">
        <f t="shared" si="219"/>
        <v>133467.87703400958</v>
      </c>
      <c r="M1037" s="265">
        <f>$G1037*NonHospFrac+theModel!$H1037*NonHospFrac</f>
        <v>216775.45169608819</v>
      </c>
      <c r="N1037" s="266">
        <f t="shared" si="221"/>
        <v>350243.32873009774</v>
      </c>
      <c r="O1037" s="158"/>
      <c r="P1037" s="265">
        <f t="shared" si="222"/>
        <v>132638.5074302555</v>
      </c>
      <c r="Q1037" s="265">
        <f t="shared" si="223"/>
        <v>216773.89144546917</v>
      </c>
      <c r="R1037" s="266">
        <f t="shared" si="224"/>
        <v>349412.39887572464</v>
      </c>
    </row>
    <row r="1038" spans="1:18" x14ac:dyDescent="0.25">
      <c r="A1038" s="81">
        <v>1007</v>
      </c>
      <c r="B1038" s="93">
        <f t="shared" si="213"/>
        <v>2.5759681980741606E-9</v>
      </c>
      <c r="C1038" s="178">
        <f t="shared" si="214"/>
        <v>2.570157257460888E-9</v>
      </c>
      <c r="D1038" s="165">
        <f t="shared" si="215"/>
        <v>2.2558277767625785E-3</v>
      </c>
      <c r="E1038" s="166">
        <f t="shared" si="225"/>
        <v>24.291375312740147</v>
      </c>
      <c r="F1038" s="167">
        <f t="shared" si="226"/>
        <v>2.2738743989766865</v>
      </c>
      <c r="G1038" s="167">
        <f t="shared" si="216"/>
        <v>79021.735847128919</v>
      </c>
      <c r="H1038" s="167">
        <f t="shared" si="217"/>
        <v>271299.98749088729</v>
      </c>
      <c r="I1038" s="168">
        <f t="shared" si="218"/>
        <v>350321.72333801619</v>
      </c>
      <c r="J1038" s="168">
        <f t="shared" si="220"/>
        <v>348142.15792505775</v>
      </c>
      <c r="K1038" s="94"/>
      <c r="L1038" s="265">
        <f t="shared" si="219"/>
        <v>133497.75101313068</v>
      </c>
      <c r="M1038" s="265">
        <f>$G1038*NonHospFrac+theModel!$H1038*NonHospFrac</f>
        <v>216823.97232488554</v>
      </c>
      <c r="N1038" s="266">
        <f t="shared" si="221"/>
        <v>350321.72333801619</v>
      </c>
      <c r="O1038" s="158"/>
      <c r="P1038" s="265">
        <f t="shared" si="222"/>
        <v>132667.1799653421</v>
      </c>
      <c r="Q1038" s="265">
        <f t="shared" si="223"/>
        <v>216822.41207426653</v>
      </c>
      <c r="R1038" s="266">
        <f t="shared" si="224"/>
        <v>349489.59203960863</v>
      </c>
    </row>
    <row r="1039" spans="1:18" x14ac:dyDescent="0.25">
      <c r="A1039" s="81">
        <v>1008</v>
      </c>
      <c r="B1039" s="93">
        <f t="shared" si="213"/>
        <v>2.5278479290837409E-9</v>
      </c>
      <c r="C1039" s="178">
        <f t="shared" si="214"/>
        <v>2.5221455395098818E-9</v>
      </c>
      <c r="D1039" s="165">
        <f t="shared" si="215"/>
        <v>2.2558277767625785E-3</v>
      </c>
      <c r="E1039" s="166">
        <f t="shared" si="225"/>
        <v>24.291375315262293</v>
      </c>
      <c r="F1039" s="167">
        <f t="shared" si="226"/>
        <v>2.2761302267534491</v>
      </c>
      <c r="G1039" s="167">
        <f t="shared" si="216"/>
        <v>79100.130426342337</v>
      </c>
      <c r="H1039" s="167">
        <f t="shared" si="217"/>
        <v>271299.98751905601</v>
      </c>
      <c r="I1039" s="168">
        <f t="shared" si="218"/>
        <v>350400.11794539832</v>
      </c>
      <c r="J1039" s="168">
        <f t="shared" si="220"/>
        <v>348217.39666369499</v>
      </c>
      <c r="K1039" s="94"/>
      <c r="L1039" s="265">
        <f t="shared" si="219"/>
        <v>133527.62499204741</v>
      </c>
      <c r="M1039" s="265">
        <f>$G1039*NonHospFrac+theModel!$H1039*NonHospFrac</f>
        <v>216872.49295335094</v>
      </c>
      <c r="N1039" s="266">
        <f t="shared" si="221"/>
        <v>350400.11794539832</v>
      </c>
      <c r="O1039" s="158"/>
      <c r="P1039" s="265">
        <f t="shared" si="222"/>
        <v>132695.85133148357</v>
      </c>
      <c r="Q1039" s="265">
        <f t="shared" si="223"/>
        <v>216870.93270273192</v>
      </c>
      <c r="R1039" s="266">
        <f t="shared" si="224"/>
        <v>349566.7840342155</v>
      </c>
    </row>
    <row r="1040" spans="1:18" x14ac:dyDescent="0.25">
      <c r="A1040" s="81">
        <v>1009</v>
      </c>
      <c r="B1040" s="93">
        <f t="shared" si="213"/>
        <v>2.4806265688179872E-9</v>
      </c>
      <c r="C1040" s="178">
        <f t="shared" si="214"/>
        <v>2.4750307025002722E-9</v>
      </c>
      <c r="D1040" s="165">
        <f t="shared" si="215"/>
        <v>2.2558277767625785E-3</v>
      </c>
      <c r="E1040" s="166">
        <f t="shared" si="225"/>
        <v>24.291375317737323</v>
      </c>
      <c r="F1040" s="167">
        <f t="shared" si="226"/>
        <v>2.2783860545302117</v>
      </c>
      <c r="G1040" s="167">
        <f t="shared" si="216"/>
        <v>79178.525005555755</v>
      </c>
      <c r="H1040" s="167">
        <f t="shared" si="217"/>
        <v>271299.9875466986</v>
      </c>
      <c r="I1040" s="168">
        <f t="shared" si="218"/>
        <v>350478.51255225437</v>
      </c>
      <c r="J1040" s="168">
        <f t="shared" si="220"/>
        <v>348292.63233494823</v>
      </c>
      <c r="K1040" s="94"/>
      <c r="L1040" s="265">
        <f t="shared" si="219"/>
        <v>133557.49897076364</v>
      </c>
      <c r="M1040" s="265">
        <f>$G1040*NonHospFrac+theModel!$H1040*NonHospFrac</f>
        <v>216921.01358149073</v>
      </c>
      <c r="N1040" s="266">
        <f t="shared" si="221"/>
        <v>350478.51255225437</v>
      </c>
      <c r="O1040" s="158"/>
      <c r="P1040" s="265">
        <f t="shared" si="222"/>
        <v>132724.5215287313</v>
      </c>
      <c r="Q1040" s="265">
        <f t="shared" si="223"/>
        <v>216919.45333087171</v>
      </c>
      <c r="R1040" s="266">
        <f t="shared" si="224"/>
        <v>349643.97485960298</v>
      </c>
    </row>
    <row r="1041" spans="1:18" x14ac:dyDescent="0.25">
      <c r="A1041" s="81">
        <v>1010</v>
      </c>
      <c r="B1041" s="93">
        <f t="shared" si="213"/>
        <v>2.4342873252490945E-9</v>
      </c>
      <c r="C1041" s="178">
        <f t="shared" si="214"/>
        <v>2.4287959922841764E-9</v>
      </c>
      <c r="D1041" s="165">
        <f t="shared" si="215"/>
        <v>2.2558277767625785E-3</v>
      </c>
      <c r="E1041" s="166">
        <f t="shared" si="225"/>
        <v>24.291375320166118</v>
      </c>
      <c r="F1041" s="167">
        <f t="shared" si="226"/>
        <v>2.2806418823069743</v>
      </c>
      <c r="G1041" s="167">
        <f t="shared" si="216"/>
        <v>79256.919584769188</v>
      </c>
      <c r="H1041" s="167">
        <f t="shared" si="217"/>
        <v>271299.98757382476</v>
      </c>
      <c r="I1041" s="168">
        <f t="shared" si="218"/>
        <v>350556.90715859394</v>
      </c>
      <c r="J1041" s="168">
        <f t="shared" si="220"/>
        <v>348367.86493895174</v>
      </c>
      <c r="K1041" s="94"/>
      <c r="L1041" s="265">
        <f t="shared" si="219"/>
        <v>133587.37294928308</v>
      </c>
      <c r="M1041" s="265">
        <f>$G1041*NonHospFrac+theModel!$H1041*NonHospFrac</f>
        <v>216969.53420931083</v>
      </c>
      <c r="N1041" s="266">
        <f t="shared" si="221"/>
        <v>350556.90715859388</v>
      </c>
      <c r="O1041" s="158"/>
      <c r="P1041" s="265">
        <f t="shared" si="222"/>
        <v>132753.19055713649</v>
      </c>
      <c r="Q1041" s="265">
        <f t="shared" si="223"/>
        <v>216967.97395869181</v>
      </c>
      <c r="R1041" s="266">
        <f t="shared" si="224"/>
        <v>349721.16451582831</v>
      </c>
    </row>
    <row r="1042" spans="1:18" x14ac:dyDescent="0.25">
      <c r="A1042" s="81">
        <v>1011</v>
      </c>
      <c r="B1042" s="93">
        <f t="shared" si="213"/>
        <v>2.3888137200320232E-9</v>
      </c>
      <c r="C1042" s="178">
        <f t="shared" si="214"/>
        <v>2.3834249676888636E-9</v>
      </c>
      <c r="D1042" s="165">
        <f t="shared" si="215"/>
        <v>2.2558277767625785E-3</v>
      </c>
      <c r="E1042" s="166">
        <f t="shared" si="225"/>
        <v>24.291375322549541</v>
      </c>
      <c r="F1042" s="167">
        <f t="shared" si="226"/>
        <v>2.2828977100837369</v>
      </c>
      <c r="G1042" s="167">
        <f t="shared" si="216"/>
        <v>79335.314163982606</v>
      </c>
      <c r="H1042" s="167">
        <f t="shared" si="217"/>
        <v>271299.98760044418</v>
      </c>
      <c r="I1042" s="168">
        <f t="shared" si="218"/>
        <v>350635.30176442675</v>
      </c>
      <c r="J1042" s="168">
        <f t="shared" si="220"/>
        <v>348443.09447583993</v>
      </c>
      <c r="K1042" s="94"/>
      <c r="L1042" s="265">
        <f t="shared" si="219"/>
        <v>133617.24692760941</v>
      </c>
      <c r="M1042" s="265">
        <f>$G1042*NonHospFrac+theModel!$H1042*NonHospFrac</f>
        <v>217018.05483681735</v>
      </c>
      <c r="N1042" s="266">
        <f t="shared" si="221"/>
        <v>350635.30176442675</v>
      </c>
      <c r="O1042" s="158"/>
      <c r="P1042" s="265">
        <f t="shared" si="222"/>
        <v>132781.85841675033</v>
      </c>
      <c r="Q1042" s="265">
        <f t="shared" si="223"/>
        <v>217016.49458619833</v>
      </c>
      <c r="R1042" s="266">
        <f t="shared" si="224"/>
        <v>349798.35300294869</v>
      </c>
    </row>
    <row r="1043" spans="1:18" x14ac:dyDescent="0.25">
      <c r="A1043" s="81">
        <v>1012</v>
      </c>
      <c r="B1043" s="93">
        <f t="shared" si="213"/>
        <v>2.344189582644813E-9</v>
      </c>
      <c r="C1043" s="178">
        <f t="shared" si="214"/>
        <v>2.3389014946702854E-9</v>
      </c>
      <c r="D1043" s="165">
        <f t="shared" si="215"/>
        <v>2.2558277767625785E-3</v>
      </c>
      <c r="E1043" s="166">
        <f t="shared" si="225"/>
        <v>24.291375324888442</v>
      </c>
      <c r="F1043" s="167">
        <f t="shared" si="226"/>
        <v>2.2851535378604995</v>
      </c>
      <c r="G1043" s="167">
        <f t="shared" si="216"/>
        <v>79413.70874319601</v>
      </c>
      <c r="H1043" s="167">
        <f t="shared" si="217"/>
        <v>271299.98762656638</v>
      </c>
      <c r="I1043" s="168">
        <f t="shared" si="218"/>
        <v>350713.69636976242</v>
      </c>
      <c r="J1043" s="168">
        <f t="shared" si="220"/>
        <v>348518.32094574702</v>
      </c>
      <c r="K1043" s="94"/>
      <c r="L1043" s="265">
        <f t="shared" si="219"/>
        <v>133647.12090574627</v>
      </c>
      <c r="M1043" s="265">
        <f>$G1043*NonHospFrac+theModel!$H1043*NonHospFrac</f>
        <v>217066.57546401609</v>
      </c>
      <c r="N1043" s="266">
        <f t="shared" si="221"/>
        <v>350713.69636976236</v>
      </c>
      <c r="O1043" s="158"/>
      <c r="P1043" s="265">
        <f t="shared" si="222"/>
        <v>132810.52510762398</v>
      </c>
      <c r="Q1043" s="265">
        <f t="shared" si="223"/>
        <v>217065.01521339707</v>
      </c>
      <c r="R1043" s="266">
        <f t="shared" si="224"/>
        <v>349875.54032102105</v>
      </c>
    </row>
    <row r="1044" spans="1:18" x14ac:dyDescent="0.25">
      <c r="A1044" s="81">
        <v>1013</v>
      </c>
      <c r="B1044" s="93">
        <f t="shared" si="213"/>
        <v>2.3003990446382721E-9</v>
      </c>
      <c r="C1044" s="178">
        <f t="shared" si="214"/>
        <v>2.2952097405757389E-9</v>
      </c>
      <c r="D1044" s="165">
        <f t="shared" si="215"/>
        <v>2.2558277767625785E-3</v>
      </c>
      <c r="E1044" s="166">
        <f t="shared" si="225"/>
        <v>24.291375327183651</v>
      </c>
      <c r="F1044" s="167">
        <f t="shared" si="226"/>
        <v>2.287409365637262</v>
      </c>
      <c r="G1044" s="167">
        <f t="shared" si="216"/>
        <v>79492.103322409428</v>
      </c>
      <c r="H1044" s="167">
        <f t="shared" si="217"/>
        <v>271299.98765220062</v>
      </c>
      <c r="I1044" s="168">
        <f t="shared" si="218"/>
        <v>350792.09097461007</v>
      </c>
      <c r="J1044" s="168">
        <f t="shared" si="220"/>
        <v>348593.54434880684</v>
      </c>
      <c r="K1044" s="94"/>
      <c r="L1044" s="265">
        <f t="shared" si="219"/>
        <v>133676.99488369719</v>
      </c>
      <c r="M1044" s="265">
        <f>$G1044*NonHospFrac+theModel!$H1044*NonHospFrac</f>
        <v>217115.09609091285</v>
      </c>
      <c r="N1044" s="266">
        <f t="shared" si="221"/>
        <v>350792.09097461007</v>
      </c>
      <c r="O1044" s="158"/>
      <c r="P1044" s="265">
        <f t="shared" si="222"/>
        <v>132839.19062980844</v>
      </c>
      <c r="Q1044" s="265">
        <f t="shared" si="223"/>
        <v>217113.53584029383</v>
      </c>
      <c r="R1044" s="266">
        <f t="shared" si="224"/>
        <v>349952.72647010227</v>
      </c>
    </row>
    <row r="1045" spans="1:18" x14ac:dyDescent="0.25">
      <c r="A1045" s="81">
        <v>1014</v>
      </c>
      <c r="B1045" s="93">
        <f t="shared" si="213"/>
        <v>2.2574265339931269E-9</v>
      </c>
      <c r="C1045" s="178">
        <f t="shared" si="214"/>
        <v>2.2523341685137442E-9</v>
      </c>
      <c r="D1045" s="165">
        <f t="shared" si="215"/>
        <v>2.2558277767625785E-3</v>
      </c>
      <c r="E1045" s="166">
        <f t="shared" si="225"/>
        <v>24.291375329435986</v>
      </c>
      <c r="F1045" s="167">
        <f t="shared" si="226"/>
        <v>2.2896651934140246</v>
      </c>
      <c r="G1045" s="167">
        <f t="shared" si="216"/>
        <v>79570.497901622861</v>
      </c>
      <c r="H1045" s="167">
        <f t="shared" si="217"/>
        <v>271299.987677356</v>
      </c>
      <c r="I1045" s="168">
        <f t="shared" si="218"/>
        <v>350870.48557897884</v>
      </c>
      <c r="J1045" s="168">
        <f t="shared" si="220"/>
        <v>348668.7646851532</v>
      </c>
      <c r="K1045" s="94"/>
      <c r="L1045" s="265">
        <f t="shared" si="219"/>
        <v>133706.86886146563</v>
      </c>
      <c r="M1045" s="265">
        <f>$G1045*NonHospFrac+theModel!$H1045*NonHospFrac</f>
        <v>217163.61671751321</v>
      </c>
      <c r="N1045" s="266">
        <f t="shared" si="221"/>
        <v>350870.48557897884</v>
      </c>
      <c r="O1045" s="158"/>
      <c r="P1045" s="265">
        <f t="shared" si="222"/>
        <v>132867.85498335469</v>
      </c>
      <c r="Q1045" s="265">
        <f t="shared" si="223"/>
        <v>217162.0564668942</v>
      </c>
      <c r="R1045" s="266">
        <f t="shared" si="224"/>
        <v>350029.91145024891</v>
      </c>
    </row>
    <row r="1046" spans="1:18" x14ac:dyDescent="0.25">
      <c r="A1046" s="81">
        <v>1015</v>
      </c>
      <c r="B1046" s="93">
        <f t="shared" si="213"/>
        <v>2.2152567695825757E-9</v>
      </c>
      <c r="C1046" s="178">
        <f t="shared" si="214"/>
        <v>2.2102595318290898E-9</v>
      </c>
      <c r="D1046" s="165">
        <f t="shared" si="215"/>
        <v>2.2558277767625785E-3</v>
      </c>
      <c r="E1046" s="166">
        <f t="shared" si="225"/>
        <v>24.291375331646247</v>
      </c>
      <c r="F1046" s="167">
        <f t="shared" si="226"/>
        <v>2.2919210211907872</v>
      </c>
      <c r="G1046" s="167">
        <f t="shared" si="216"/>
        <v>79648.892480836294</v>
      </c>
      <c r="H1046" s="167">
        <f t="shared" si="217"/>
        <v>271299.9877020414</v>
      </c>
      <c r="I1046" s="168">
        <f t="shared" si="218"/>
        <v>350948.88018287771</v>
      </c>
      <c r="J1046" s="168">
        <f t="shared" si="220"/>
        <v>348743.9819549197</v>
      </c>
      <c r="K1046" s="94"/>
      <c r="L1046" s="265">
        <f t="shared" si="219"/>
        <v>133736.74283905496</v>
      </c>
      <c r="M1046" s="265">
        <f>$G1046*NonHospFrac+theModel!$H1046*NonHospFrac</f>
        <v>217212.13734382272</v>
      </c>
      <c r="N1046" s="266">
        <f t="shared" si="221"/>
        <v>350948.88018287765</v>
      </c>
      <c r="O1046" s="158"/>
      <c r="P1046" s="265">
        <f t="shared" si="222"/>
        <v>132896.5181683136</v>
      </c>
      <c r="Q1046" s="265">
        <f t="shared" si="223"/>
        <v>217210.5770932037</v>
      </c>
      <c r="R1046" s="266">
        <f t="shared" si="224"/>
        <v>350107.09526151733</v>
      </c>
    </row>
    <row r="1047" spans="1:18" x14ac:dyDescent="0.25">
      <c r="A1047" s="81">
        <v>1016</v>
      </c>
      <c r="B1047" s="93">
        <f t="shared" si="213"/>
        <v>2.1738747557382987E-9</v>
      </c>
      <c r="C1047" s="178">
        <f t="shared" si="214"/>
        <v>2.1689708686811012E-9</v>
      </c>
      <c r="D1047" s="165">
        <f t="shared" si="215"/>
        <v>2.2558277767625785E-3</v>
      </c>
      <c r="E1047" s="166">
        <f t="shared" si="225"/>
        <v>24.291375333815218</v>
      </c>
      <c r="F1047" s="167">
        <f t="shared" si="226"/>
        <v>2.2941768489675498</v>
      </c>
      <c r="G1047" s="167">
        <f t="shared" si="216"/>
        <v>79727.287060049712</v>
      </c>
      <c r="H1047" s="167">
        <f t="shared" si="217"/>
        <v>271299.98772626574</v>
      </c>
      <c r="I1047" s="168">
        <f t="shared" si="218"/>
        <v>351027.27478631545</v>
      </c>
      <c r="J1047" s="168">
        <f t="shared" si="220"/>
        <v>348819.19615823979</v>
      </c>
      <c r="K1047" s="94"/>
      <c r="L1047" s="265">
        <f t="shared" si="219"/>
        <v>133766.6168164686</v>
      </c>
      <c r="M1047" s="265">
        <f>$G1047*NonHospFrac+theModel!$H1047*NonHospFrac</f>
        <v>217260.65796984683</v>
      </c>
      <c r="N1047" s="266">
        <f t="shared" si="221"/>
        <v>351027.27478631539</v>
      </c>
      <c r="O1047" s="158"/>
      <c r="P1047" s="265">
        <f t="shared" si="222"/>
        <v>132925.18018473612</v>
      </c>
      <c r="Q1047" s="265">
        <f t="shared" si="223"/>
        <v>217259.09771922781</v>
      </c>
      <c r="R1047" s="266">
        <f t="shared" si="224"/>
        <v>350184.27790396393</v>
      </c>
    </row>
    <row r="1048" spans="1:18" x14ac:dyDescent="0.25">
      <c r="A1048" s="81">
        <v>1017</v>
      </c>
      <c r="B1048" s="93">
        <f t="shared" si="213"/>
        <v>2.1332657769179021E-9</v>
      </c>
      <c r="C1048" s="178">
        <f t="shared" si="214"/>
        <v>2.1284534967231136E-9</v>
      </c>
      <c r="D1048" s="165">
        <f t="shared" si="215"/>
        <v>2.2558277767625785E-3</v>
      </c>
      <c r="E1048" s="166">
        <f t="shared" si="225"/>
        <v>24.29137533594367</v>
      </c>
      <c r="F1048" s="167">
        <f t="shared" si="226"/>
        <v>2.2964326767443124</v>
      </c>
      <c r="G1048" s="167">
        <f t="shared" si="216"/>
        <v>79805.68163926313</v>
      </c>
      <c r="H1048" s="167">
        <f t="shared" si="217"/>
        <v>271299.98775003752</v>
      </c>
      <c r="I1048" s="168">
        <f t="shared" si="218"/>
        <v>351105.66938930063</v>
      </c>
      <c r="J1048" s="168">
        <f t="shared" si="220"/>
        <v>348894.40729524672</v>
      </c>
      <c r="K1048" s="94"/>
      <c r="L1048" s="265">
        <f t="shared" si="219"/>
        <v>133796.49079370979</v>
      </c>
      <c r="M1048" s="265">
        <f>$G1048*NonHospFrac+theModel!$H1048*NonHospFrac</f>
        <v>217309.17859559084</v>
      </c>
      <c r="N1048" s="266">
        <f t="shared" si="221"/>
        <v>351105.66938930063</v>
      </c>
      <c r="O1048" s="158"/>
      <c r="P1048" s="265">
        <f t="shared" si="222"/>
        <v>132953.84103267296</v>
      </c>
      <c r="Q1048" s="265">
        <f t="shared" si="223"/>
        <v>217307.61834497182</v>
      </c>
      <c r="R1048" s="266">
        <f t="shared" si="224"/>
        <v>350261.45937764482</v>
      </c>
    </row>
    <row r="1049" spans="1:18" x14ac:dyDescent="0.25">
      <c r="A1049" s="81">
        <v>1018</v>
      </c>
      <c r="B1049" s="93">
        <f t="shared" si="213"/>
        <v>2.0934153924721272E-9</v>
      </c>
      <c r="C1049" s="178">
        <f t="shared" si="214"/>
        <v>2.0886930078814863E-9</v>
      </c>
      <c r="D1049" s="165">
        <f t="shared" si="215"/>
        <v>2.2558277767625785E-3</v>
      </c>
      <c r="E1049" s="166">
        <f t="shared" si="225"/>
        <v>24.291375338032363</v>
      </c>
      <c r="F1049" s="167">
        <f t="shared" si="226"/>
        <v>2.298688504521075</v>
      </c>
      <c r="G1049" s="167">
        <f t="shared" si="216"/>
        <v>79884.076218476548</v>
      </c>
      <c r="H1049" s="167">
        <f t="shared" si="217"/>
        <v>271299.98777336522</v>
      </c>
      <c r="I1049" s="168">
        <f t="shared" si="218"/>
        <v>351184.06399184174</v>
      </c>
      <c r="J1049" s="168">
        <f t="shared" si="220"/>
        <v>348969.61536607362</v>
      </c>
      <c r="K1049" s="94"/>
      <c r="L1049" s="265">
        <f t="shared" si="219"/>
        <v>133826.36477078174</v>
      </c>
      <c r="M1049" s="265">
        <f>$G1049*NonHospFrac+theModel!$H1049*NonHospFrac</f>
        <v>217357.69922106</v>
      </c>
      <c r="N1049" s="266">
        <f t="shared" si="221"/>
        <v>351184.06399184174</v>
      </c>
      <c r="O1049" s="158"/>
      <c r="P1049" s="265">
        <f t="shared" si="222"/>
        <v>132982.50071217486</v>
      </c>
      <c r="Q1049" s="265">
        <f t="shared" si="223"/>
        <v>217356.13897044098</v>
      </c>
      <c r="R1049" s="266">
        <f t="shared" si="224"/>
        <v>350338.63968261587</v>
      </c>
    </row>
    <row r="1050" spans="1:18" x14ac:dyDescent="0.25">
      <c r="A1050" s="81">
        <v>1019</v>
      </c>
      <c r="B1050" s="93">
        <f t="shared" si="213"/>
        <v>2.0543094315096607E-9</v>
      </c>
      <c r="C1050" s="178">
        <f t="shared" si="214"/>
        <v>2.0496752632319959E-9</v>
      </c>
      <c r="D1050" s="165">
        <f t="shared" si="215"/>
        <v>2.2558277767625785E-3</v>
      </c>
      <c r="E1050" s="166">
        <f t="shared" si="225"/>
        <v>24.291375340082038</v>
      </c>
      <c r="F1050" s="167">
        <f t="shared" si="226"/>
        <v>2.3009443322978376</v>
      </c>
      <c r="G1050" s="167">
        <f t="shared" si="216"/>
        <v>79962.470797689966</v>
      </c>
      <c r="H1050" s="167">
        <f t="shared" si="217"/>
        <v>271299.98779625713</v>
      </c>
      <c r="I1050" s="168">
        <f t="shared" si="218"/>
        <v>351262.45859394711</v>
      </c>
      <c r="J1050" s="168">
        <f t="shared" si="220"/>
        <v>349044.82037085347</v>
      </c>
      <c r="K1050" s="94"/>
      <c r="L1050" s="265">
        <f t="shared" si="219"/>
        <v>133856.23874768763</v>
      </c>
      <c r="M1050" s="265">
        <f>$G1050*NonHospFrac+theModel!$H1050*NonHospFrac</f>
        <v>217406.21984625945</v>
      </c>
      <c r="N1050" s="266">
        <f t="shared" si="221"/>
        <v>351262.45859394711</v>
      </c>
      <c r="O1050" s="158"/>
      <c r="P1050" s="265">
        <f t="shared" si="222"/>
        <v>133011.15922329252</v>
      </c>
      <c r="Q1050" s="265">
        <f t="shared" si="223"/>
        <v>217404.65959564043</v>
      </c>
      <c r="R1050" s="266">
        <f t="shared" si="224"/>
        <v>350415.81881893298</v>
      </c>
    </row>
    <row r="1051" spans="1:18" x14ac:dyDescent="0.25">
      <c r="A1051" s="81">
        <v>1020</v>
      </c>
      <c r="B1051" s="93">
        <f t="shared" si="213"/>
        <v>2.0159339878579474E-9</v>
      </c>
      <c r="C1051" s="178">
        <f t="shared" si="214"/>
        <v>2.0113863879720177E-9</v>
      </c>
      <c r="D1051" s="165">
        <f t="shared" si="215"/>
        <v>2.2558277767625785E-3</v>
      </c>
      <c r="E1051" s="166">
        <f t="shared" si="225"/>
        <v>24.291375342093424</v>
      </c>
      <c r="F1051" s="167">
        <f t="shared" si="226"/>
        <v>2.3032001600746002</v>
      </c>
      <c r="G1051" s="167">
        <f t="shared" si="216"/>
        <v>80040.865376903399</v>
      </c>
      <c r="H1051" s="167">
        <f t="shared" si="217"/>
        <v>271299.98781872145</v>
      </c>
      <c r="I1051" s="168">
        <f t="shared" si="218"/>
        <v>351340.85319562483</v>
      </c>
      <c r="J1051" s="168">
        <f t="shared" si="220"/>
        <v>349120.022309719</v>
      </c>
      <c r="K1051" s="94"/>
      <c r="L1051" s="265">
        <f t="shared" si="219"/>
        <v>133886.11272443057</v>
      </c>
      <c r="M1051" s="265">
        <f>$G1051*NonHospFrac+theModel!$H1051*NonHospFrac</f>
        <v>217454.74047119424</v>
      </c>
      <c r="N1051" s="266">
        <f t="shared" si="221"/>
        <v>351340.85319562478</v>
      </c>
      <c r="O1051" s="158"/>
      <c r="P1051" s="265">
        <f t="shared" si="222"/>
        <v>133039.81656607651</v>
      </c>
      <c r="Q1051" s="265">
        <f t="shared" si="223"/>
        <v>217453.18022057522</v>
      </c>
      <c r="R1051" s="266">
        <f t="shared" si="224"/>
        <v>350492.99678665173</v>
      </c>
    </row>
    <row r="1052" spans="1:18" x14ac:dyDescent="0.25">
      <c r="A1052" s="81">
        <v>1021</v>
      </c>
      <c r="B1052" s="93">
        <f t="shared" si="213"/>
        <v>1.9782754151181217E-9</v>
      </c>
      <c r="C1052" s="178">
        <f t="shared" si="214"/>
        <v>1.9738127664866115E-9</v>
      </c>
      <c r="D1052" s="165">
        <f t="shared" si="215"/>
        <v>2.2558277767625785E-3</v>
      </c>
      <c r="E1052" s="166">
        <f t="shared" si="225"/>
        <v>24.291375344067237</v>
      </c>
      <c r="F1052" s="167">
        <f t="shared" si="226"/>
        <v>2.3054559878513627</v>
      </c>
      <c r="G1052" s="167">
        <f t="shared" si="216"/>
        <v>80119.259956116817</v>
      </c>
      <c r="H1052" s="167">
        <f t="shared" si="217"/>
        <v>271299.98784076615</v>
      </c>
      <c r="I1052" s="168">
        <f t="shared" si="218"/>
        <v>351419.24779688299</v>
      </c>
      <c r="J1052" s="168">
        <f t="shared" si="220"/>
        <v>349195.22118280304</v>
      </c>
      <c r="K1052" s="94"/>
      <c r="L1052" s="265">
        <f t="shared" si="219"/>
        <v>133915.98670101361</v>
      </c>
      <c r="M1052" s="265">
        <f>$G1052*NonHospFrac+theModel!$H1052*NonHospFrac</f>
        <v>217503.26109586933</v>
      </c>
      <c r="N1052" s="266">
        <f t="shared" si="221"/>
        <v>351419.24779688293</v>
      </c>
      <c r="O1052" s="158"/>
      <c r="P1052" s="265">
        <f t="shared" si="222"/>
        <v>133068.47274057742</v>
      </c>
      <c r="Q1052" s="265">
        <f t="shared" si="223"/>
        <v>217501.70084525031</v>
      </c>
      <c r="R1052" s="266">
        <f t="shared" si="224"/>
        <v>350570.1735858277</v>
      </c>
    </row>
    <row r="1053" spans="1:18" x14ac:dyDescent="0.25">
      <c r="A1053" s="81">
        <v>1022</v>
      </c>
      <c r="B1053" s="93">
        <f t="shared" si="213"/>
        <v>1.9413203218123236E-9</v>
      </c>
      <c r="C1053" s="178">
        <f t="shared" si="214"/>
        <v>1.9369410375067856E-9</v>
      </c>
      <c r="D1053" s="165">
        <f t="shared" si="215"/>
        <v>2.2558277767625785E-3</v>
      </c>
      <c r="E1053" s="166">
        <f t="shared" si="225"/>
        <v>24.291375346004177</v>
      </c>
      <c r="F1053" s="167">
        <f t="shared" si="226"/>
        <v>2.3077118156281253</v>
      </c>
      <c r="G1053" s="167">
        <f t="shared" si="216"/>
        <v>80197.654535330235</v>
      </c>
      <c r="H1053" s="167">
        <f t="shared" si="217"/>
        <v>271299.98786239902</v>
      </c>
      <c r="I1053" s="168">
        <f t="shared" si="218"/>
        <v>351497.64239772927</v>
      </c>
      <c r="J1053" s="168">
        <f t="shared" si="220"/>
        <v>349270.41699023789</v>
      </c>
      <c r="K1053" s="94"/>
      <c r="L1053" s="265">
        <f t="shared" si="219"/>
        <v>133945.86067743972</v>
      </c>
      <c r="M1053" s="265">
        <f>$G1053*NonHospFrac+theModel!$H1053*NonHospFrac</f>
        <v>217551.78172028952</v>
      </c>
      <c r="N1053" s="266">
        <f t="shared" si="221"/>
        <v>351497.64239772921</v>
      </c>
      <c r="O1053" s="158"/>
      <c r="P1053" s="265">
        <f t="shared" si="222"/>
        <v>133097.12774684571</v>
      </c>
      <c r="Q1053" s="265">
        <f t="shared" si="223"/>
        <v>217550.22146967051</v>
      </c>
      <c r="R1053" s="266">
        <f t="shared" si="224"/>
        <v>350647.34921651625</v>
      </c>
    </row>
    <row r="1054" spans="1:18" x14ac:dyDescent="0.25">
      <c r="A1054" s="81">
        <v>1023</v>
      </c>
      <c r="B1054" s="93">
        <f t="shared" si="213"/>
        <v>1.9050555666216276E-9</v>
      </c>
      <c r="C1054" s="178">
        <f t="shared" si="214"/>
        <v>1.9007580893581665E-9</v>
      </c>
      <c r="D1054" s="165">
        <f t="shared" si="215"/>
        <v>2.2558277767625785E-3</v>
      </c>
      <c r="E1054" s="166">
        <f t="shared" si="225"/>
        <v>24.291375347904935</v>
      </c>
      <c r="F1054" s="167">
        <f t="shared" si="226"/>
        <v>2.3099676434048879</v>
      </c>
      <c r="G1054" s="167">
        <f t="shared" si="216"/>
        <v>80276.049114543668</v>
      </c>
      <c r="H1054" s="167">
        <f t="shared" si="217"/>
        <v>271299.98788362776</v>
      </c>
      <c r="I1054" s="168">
        <f t="shared" si="218"/>
        <v>351576.03699817142</v>
      </c>
      <c r="J1054" s="168">
        <f t="shared" si="220"/>
        <v>349345.60973215598</v>
      </c>
      <c r="K1054" s="94"/>
      <c r="L1054" s="265">
        <f t="shared" si="219"/>
        <v>133975.73465371184</v>
      </c>
      <c r="M1054" s="265">
        <f>$G1054*NonHospFrac+theModel!$H1054*NonHospFrac</f>
        <v>217600.3023444596</v>
      </c>
      <c r="N1054" s="266">
        <f t="shared" si="221"/>
        <v>351576.03699817148</v>
      </c>
      <c r="O1054" s="158"/>
      <c r="P1054" s="265">
        <f t="shared" si="222"/>
        <v>133125.78158493186</v>
      </c>
      <c r="Q1054" s="265">
        <f t="shared" si="223"/>
        <v>217598.74209384058</v>
      </c>
      <c r="R1054" s="266">
        <f t="shared" si="224"/>
        <v>350724.52367877244</v>
      </c>
    </row>
    <row r="1055" spans="1:18" x14ac:dyDescent="0.25">
      <c r="A1055" s="81">
        <v>1024</v>
      </c>
      <c r="B1055" s="93">
        <f t="shared" ref="B1055:B1118" si="227">Constant*EXP(PowerTerm*(A1055)/7)</f>
        <v>1.8694682537130041E-9</v>
      </c>
      <c r="C1055" s="178">
        <f t="shared" ref="C1055:C1118" si="228">(1-theFloor)*B1055</f>
        <v>1.8652510552985024E-9</v>
      </c>
      <c r="D1055" s="165">
        <f t="shared" ref="D1055:D1118" si="229">theFloor</f>
        <v>2.2558277767625785E-3</v>
      </c>
      <c r="E1055" s="166">
        <f t="shared" si="225"/>
        <v>24.291375349770185</v>
      </c>
      <c r="F1055" s="167">
        <f t="shared" si="226"/>
        <v>2.3122234711816505</v>
      </c>
      <c r="G1055" s="167">
        <f t="shared" ref="G1055:G1118" si="230">$B$22*F1055*totInfected/365.25</f>
        <v>80354.443693757086</v>
      </c>
      <c r="H1055" s="167">
        <f t="shared" ref="H1055:H1118" si="231">lostQALYs_Injured*E1055*totInfected/365.25</f>
        <v>271299.98790445994</v>
      </c>
      <c r="I1055" s="168">
        <f t="shared" ref="I1055:I1118" si="232">H1055+G1055</f>
        <v>351654.43159821699</v>
      </c>
      <c r="J1055" s="168">
        <f t="shared" si="220"/>
        <v>349420.79940868949</v>
      </c>
      <c r="K1055" s="94"/>
      <c r="L1055" s="265">
        <f t="shared" ref="L1055:L1118" si="233">$G1055*HospFrac+$H1055*HospFrac</f>
        <v>134005.6086298328</v>
      </c>
      <c r="M1055" s="265">
        <f>$G1055*NonHospFrac+theModel!$H1055*NonHospFrac</f>
        <v>217648.82296838419</v>
      </c>
      <c r="N1055" s="266">
        <f t="shared" si="221"/>
        <v>351654.43159821699</v>
      </c>
      <c r="O1055" s="158"/>
      <c r="P1055" s="265">
        <f t="shared" si="222"/>
        <v>133154.43425488615</v>
      </c>
      <c r="Q1055" s="265">
        <f t="shared" si="223"/>
        <v>217647.26271776517</v>
      </c>
      <c r="R1055" s="266">
        <f t="shared" si="224"/>
        <v>350801.69697265129</v>
      </c>
    </row>
    <row r="1056" spans="1:18" x14ac:dyDescent="0.25">
      <c r="A1056" s="81">
        <v>1025</v>
      </c>
      <c r="B1056" s="93">
        <f t="shared" si="227"/>
        <v>1.834545728153498E-9</v>
      </c>
      <c r="C1056" s="178">
        <f t="shared" si="228"/>
        <v>1.8304073089421881E-9</v>
      </c>
      <c r="D1056" s="165">
        <f t="shared" si="229"/>
        <v>2.2558277767625785E-3</v>
      </c>
      <c r="E1056" s="166">
        <f t="shared" si="225"/>
        <v>24.291375351600593</v>
      </c>
      <c r="F1056" s="167">
        <f t="shared" si="226"/>
        <v>2.3144792989584131</v>
      </c>
      <c r="G1056" s="167">
        <f t="shared" si="230"/>
        <v>80432.838272970504</v>
      </c>
      <c r="H1056" s="167">
        <f t="shared" si="231"/>
        <v>271299.98792490293</v>
      </c>
      <c r="I1056" s="168">
        <f t="shared" si="232"/>
        <v>351732.82619787345</v>
      </c>
      <c r="J1056" s="168">
        <f t="shared" ref="J1056:J1119" si="234">J1055+(I1056-I1055)/(1+discountDaily)^A1056</f>
        <v>349495.98601997062</v>
      </c>
      <c r="K1056" s="94"/>
      <c r="L1056" s="265">
        <f t="shared" si="233"/>
        <v>134035.48260580548</v>
      </c>
      <c r="M1056" s="265">
        <f>$G1056*NonHospFrac+theModel!$H1056*NonHospFrac</f>
        <v>217697.34359206795</v>
      </c>
      <c r="N1056" s="266">
        <f t="shared" ref="N1056:N1119" si="235">L1056+M1056</f>
        <v>351732.82619787345</v>
      </c>
      <c r="O1056" s="158"/>
      <c r="P1056" s="265">
        <f t="shared" ref="P1056:P1119" si="236">P1055+(L1056-L1055)/(1+discountDaily)^A1056</f>
        <v>133183.08575675898</v>
      </c>
      <c r="Q1056" s="265">
        <f t="shared" ref="Q1056:Q1119" si="237">Q1055+(M1056-M1055)/(1+discountDaily)^B1056</f>
        <v>217695.78334144893</v>
      </c>
      <c r="R1056" s="266">
        <f t="shared" ref="R1056:R1119" si="238">P1056+Q1056</f>
        <v>350878.86909820791</v>
      </c>
    </row>
    <row r="1057" spans="1:18" x14ac:dyDescent="0.25">
      <c r="A1057" s="81">
        <v>1026</v>
      </c>
      <c r="B1057" s="93">
        <f t="shared" si="227"/>
        <v>1.8002755714101153E-9</v>
      </c>
      <c r="C1057" s="178">
        <f t="shared" si="228"/>
        <v>1.7962144597703012E-9</v>
      </c>
      <c r="D1057" s="165">
        <f t="shared" si="229"/>
        <v>2.2558277767625785E-3</v>
      </c>
      <c r="E1057" s="166">
        <f t="shared" ref="E1057:E1120" si="239">C1057+E1056</f>
        <v>24.291375353396806</v>
      </c>
      <c r="F1057" s="167">
        <f t="shared" ref="F1057:F1120" si="240">D1057+F1056</f>
        <v>2.3167351267351757</v>
      </c>
      <c r="G1057" s="167">
        <f t="shared" si="230"/>
        <v>80511.232852183923</v>
      </c>
      <c r="H1057" s="167">
        <f t="shared" si="231"/>
        <v>271299.98794496409</v>
      </c>
      <c r="I1057" s="168">
        <f t="shared" si="232"/>
        <v>351811.22079714801</v>
      </c>
      <c r="J1057" s="168">
        <f t="shared" si="234"/>
        <v>349571.16956613114</v>
      </c>
      <c r="K1057" s="94"/>
      <c r="L1057" s="265">
        <f t="shared" si="233"/>
        <v>134065.35658163266</v>
      </c>
      <c r="M1057" s="265">
        <f>$G1057*NonHospFrac+theModel!$H1057*NonHospFrac</f>
        <v>217745.86421551535</v>
      </c>
      <c r="N1057" s="266">
        <f t="shared" si="235"/>
        <v>351811.22079714801</v>
      </c>
      <c r="O1057" s="158"/>
      <c r="P1057" s="265">
        <f t="shared" si="236"/>
        <v>133211.73609060069</v>
      </c>
      <c r="Q1057" s="265">
        <f t="shared" si="237"/>
        <v>217744.30396489633</v>
      </c>
      <c r="R1057" s="266">
        <f t="shared" si="238"/>
        <v>350956.04005549703</v>
      </c>
    </row>
    <row r="1058" spans="1:18" x14ac:dyDescent="0.25">
      <c r="A1058" s="81">
        <v>1027</v>
      </c>
      <c r="B1058" s="93">
        <f t="shared" si="227"/>
        <v>1.7666455969337667E-9</v>
      </c>
      <c r="C1058" s="178">
        <f t="shared" si="228"/>
        <v>1.7626603487245083E-9</v>
      </c>
      <c r="D1058" s="165">
        <f t="shared" si="229"/>
        <v>2.2558277767625785E-3</v>
      </c>
      <c r="E1058" s="166">
        <f t="shared" si="239"/>
        <v>24.291375355159467</v>
      </c>
      <c r="F1058" s="167">
        <f t="shared" si="240"/>
        <v>2.3189909545119383</v>
      </c>
      <c r="G1058" s="167">
        <f t="shared" si="230"/>
        <v>80589.627431397341</v>
      </c>
      <c r="H1058" s="167">
        <f t="shared" si="231"/>
        <v>271299.9879646505</v>
      </c>
      <c r="I1058" s="168">
        <f t="shared" si="232"/>
        <v>351889.61539604783</v>
      </c>
      <c r="J1058" s="168">
        <f t="shared" si="234"/>
        <v>349646.35004730296</v>
      </c>
      <c r="K1058" s="94"/>
      <c r="L1058" s="265">
        <f t="shared" si="233"/>
        <v>134095.230557317</v>
      </c>
      <c r="M1058" s="265">
        <f>$G1058*NonHospFrac+theModel!$H1058*NonHospFrac</f>
        <v>217794.38483873082</v>
      </c>
      <c r="N1058" s="266">
        <f t="shared" si="235"/>
        <v>351889.61539604783</v>
      </c>
      <c r="O1058" s="158"/>
      <c r="P1058" s="265">
        <f t="shared" si="236"/>
        <v>133240.38525646139</v>
      </c>
      <c r="Q1058" s="265">
        <f t="shared" si="237"/>
        <v>217792.82458811181</v>
      </c>
      <c r="R1058" s="266">
        <f t="shared" si="238"/>
        <v>351033.20984457317</v>
      </c>
    </row>
    <row r="1059" spans="1:18" x14ac:dyDescent="0.25">
      <c r="A1059" s="81">
        <v>1028</v>
      </c>
      <c r="B1059" s="93">
        <f t="shared" si="227"/>
        <v>1.7336438458256785E-9</v>
      </c>
      <c r="C1059" s="178">
        <f t="shared" si="228"/>
        <v>1.7297330438832514E-9</v>
      </c>
      <c r="D1059" s="165">
        <f t="shared" si="229"/>
        <v>2.2558277767625785E-3</v>
      </c>
      <c r="E1059" s="166">
        <f t="shared" si="239"/>
        <v>24.291375356889201</v>
      </c>
      <c r="F1059" s="167">
        <f t="shared" si="240"/>
        <v>2.3212467822887008</v>
      </c>
      <c r="G1059" s="167">
        <f t="shared" si="230"/>
        <v>80668.022010610759</v>
      </c>
      <c r="H1059" s="167">
        <f t="shared" si="231"/>
        <v>271299.98798396916</v>
      </c>
      <c r="I1059" s="168">
        <f t="shared" si="232"/>
        <v>351968.00999457994</v>
      </c>
      <c r="J1059" s="168">
        <f t="shared" si="234"/>
        <v>349721.52746361773</v>
      </c>
      <c r="K1059" s="94"/>
      <c r="L1059" s="265">
        <f t="shared" si="233"/>
        <v>134125.10453286124</v>
      </c>
      <c r="M1059" s="265">
        <f>$G1059*NonHospFrac+theModel!$H1059*NonHospFrac</f>
        <v>217842.90546171868</v>
      </c>
      <c r="N1059" s="266">
        <f t="shared" si="235"/>
        <v>351968.00999457994</v>
      </c>
      <c r="O1059" s="158"/>
      <c r="P1059" s="265">
        <f t="shared" si="236"/>
        <v>133269.03325439134</v>
      </c>
      <c r="Q1059" s="265">
        <f t="shared" si="237"/>
        <v>217841.34521109966</v>
      </c>
      <c r="R1059" s="266">
        <f t="shared" si="238"/>
        <v>351110.378465491</v>
      </c>
    </row>
    <row r="1060" spans="1:18" x14ac:dyDescent="0.25">
      <c r="A1060" s="81">
        <v>1029</v>
      </c>
      <c r="B1060" s="93">
        <f t="shared" si="227"/>
        <v>1.7012585825848179E-9</v>
      </c>
      <c r="C1060" s="178">
        <f t="shared" si="228"/>
        <v>1.6974208362187673E-9</v>
      </c>
      <c r="D1060" s="165">
        <f t="shared" si="229"/>
        <v>2.2558277767625785E-3</v>
      </c>
      <c r="E1060" s="166">
        <f t="shared" si="239"/>
        <v>24.29137535858662</v>
      </c>
      <c r="F1060" s="167">
        <f t="shared" si="240"/>
        <v>2.3235026100654634</v>
      </c>
      <c r="G1060" s="167">
        <f t="shared" si="230"/>
        <v>80746.416589824177</v>
      </c>
      <c r="H1060" s="167">
        <f t="shared" si="231"/>
        <v>271299.98800292693</v>
      </c>
      <c r="I1060" s="168">
        <f t="shared" si="232"/>
        <v>352046.40459275112</v>
      </c>
      <c r="J1060" s="168">
        <f t="shared" si="234"/>
        <v>349796.70181520691</v>
      </c>
      <c r="K1060" s="94"/>
      <c r="L1060" s="265">
        <f t="shared" si="233"/>
        <v>134154.97850826793</v>
      </c>
      <c r="M1060" s="265">
        <f>$G1060*NonHospFrac+theModel!$H1060*NonHospFrac</f>
        <v>217891.42608448316</v>
      </c>
      <c r="N1060" s="266">
        <f t="shared" si="235"/>
        <v>352046.40459275106</v>
      </c>
      <c r="O1060" s="158"/>
      <c r="P1060" s="265">
        <f t="shared" si="236"/>
        <v>133297.6800844406</v>
      </c>
      <c r="Q1060" s="265">
        <f t="shared" si="237"/>
        <v>217889.86583386414</v>
      </c>
      <c r="R1060" s="266">
        <f t="shared" si="238"/>
        <v>351187.54591830471</v>
      </c>
    </row>
    <row r="1061" spans="1:18" x14ac:dyDescent="0.25">
      <c r="A1061" s="81">
        <v>1030</v>
      </c>
      <c r="B1061" s="93">
        <f t="shared" si="227"/>
        <v>1.6694782909346942E-9</v>
      </c>
      <c r="C1061" s="178">
        <f t="shared" si="228"/>
        <v>1.6657122354333016E-9</v>
      </c>
      <c r="D1061" s="165">
        <f t="shared" si="229"/>
        <v>2.2558277767625785E-3</v>
      </c>
      <c r="E1061" s="166">
        <f t="shared" si="239"/>
        <v>24.291375360252331</v>
      </c>
      <c r="F1061" s="167">
        <f t="shared" si="240"/>
        <v>2.325758437842226</v>
      </c>
      <c r="G1061" s="167">
        <f t="shared" si="230"/>
        <v>80824.81116903761</v>
      </c>
      <c r="H1061" s="167">
        <f t="shared" si="231"/>
        <v>271299.98802153056</v>
      </c>
      <c r="I1061" s="168">
        <f t="shared" si="232"/>
        <v>352124.79919056816</v>
      </c>
      <c r="J1061" s="168">
        <f t="shared" si="234"/>
        <v>349871.87310220196</v>
      </c>
      <c r="K1061" s="94"/>
      <c r="L1061" s="265">
        <f t="shared" si="233"/>
        <v>134184.85248353967</v>
      </c>
      <c r="M1061" s="265">
        <f>$G1061*NonHospFrac+theModel!$H1061*NonHospFrac</f>
        <v>217939.94670702846</v>
      </c>
      <c r="N1061" s="266">
        <f t="shared" si="235"/>
        <v>352124.79919056816</v>
      </c>
      <c r="O1061" s="158"/>
      <c r="P1061" s="265">
        <f t="shared" si="236"/>
        <v>133326.32574665925</v>
      </c>
      <c r="Q1061" s="265">
        <f t="shared" si="237"/>
        <v>217938.38645640944</v>
      </c>
      <c r="R1061" s="266">
        <f t="shared" si="238"/>
        <v>351264.71220306866</v>
      </c>
    </row>
    <row r="1062" spans="1:18" x14ac:dyDescent="0.25">
      <c r="A1062" s="81">
        <v>1031</v>
      </c>
      <c r="B1062" s="93">
        <f t="shared" si="227"/>
        <v>1.6382916697281499E-9</v>
      </c>
      <c r="C1062" s="178">
        <f t="shared" si="228"/>
        <v>1.6345959658731384E-9</v>
      </c>
      <c r="D1062" s="165">
        <f t="shared" si="229"/>
        <v>2.2558277767625785E-3</v>
      </c>
      <c r="E1062" s="166">
        <f t="shared" si="239"/>
        <v>24.291375361886928</v>
      </c>
      <c r="F1062" s="167">
        <f t="shared" si="240"/>
        <v>2.3280142656189886</v>
      </c>
      <c r="G1062" s="167">
        <f t="shared" si="230"/>
        <v>80903.205748251028</v>
      </c>
      <c r="H1062" s="167">
        <f t="shared" si="231"/>
        <v>271299.98803978664</v>
      </c>
      <c r="I1062" s="168">
        <f t="shared" si="232"/>
        <v>352203.19378803764</v>
      </c>
      <c r="J1062" s="168">
        <f t="shared" si="234"/>
        <v>349947.04132473411</v>
      </c>
      <c r="K1062" s="94"/>
      <c r="L1062" s="265">
        <f t="shared" si="233"/>
        <v>134214.72645867898</v>
      </c>
      <c r="M1062" s="265">
        <f>$G1062*NonHospFrac+theModel!$H1062*NonHospFrac</f>
        <v>217988.46732935868</v>
      </c>
      <c r="N1062" s="266">
        <f t="shared" si="235"/>
        <v>352203.19378803764</v>
      </c>
      <c r="O1062" s="158"/>
      <c r="P1062" s="265">
        <f t="shared" si="236"/>
        <v>133354.97024109736</v>
      </c>
      <c r="Q1062" s="265">
        <f t="shared" si="237"/>
        <v>217986.90707873966</v>
      </c>
      <c r="R1062" s="266">
        <f t="shared" si="238"/>
        <v>351341.87731983699</v>
      </c>
    </row>
    <row r="1063" spans="1:18" x14ac:dyDescent="0.25">
      <c r="A1063" s="81">
        <v>1032</v>
      </c>
      <c r="B1063" s="93">
        <f t="shared" si="227"/>
        <v>1.6076876289286477E-9</v>
      </c>
      <c r="C1063" s="178">
        <f t="shared" si="228"/>
        <v>1.6040609625189528E-9</v>
      </c>
      <c r="D1063" s="165">
        <f t="shared" si="229"/>
        <v>2.2558277767625785E-3</v>
      </c>
      <c r="E1063" s="166">
        <f t="shared" si="239"/>
        <v>24.291375363490989</v>
      </c>
      <c r="F1063" s="167">
        <f t="shared" si="240"/>
        <v>2.3302700933957512</v>
      </c>
      <c r="G1063" s="167">
        <f t="shared" si="230"/>
        <v>80981.600327464461</v>
      </c>
      <c r="H1063" s="167">
        <f t="shared" si="231"/>
        <v>271299.98805770173</v>
      </c>
      <c r="I1063" s="168">
        <f t="shared" si="232"/>
        <v>352281.58838516619</v>
      </c>
      <c r="J1063" s="168">
        <f t="shared" si="234"/>
        <v>350022.20648293465</v>
      </c>
      <c r="K1063" s="94"/>
      <c r="L1063" s="265">
        <f t="shared" si="233"/>
        <v>134244.60043368835</v>
      </c>
      <c r="M1063" s="265">
        <f>$G1063*NonHospFrac+theModel!$H1063*NonHospFrac</f>
        <v>218036.98795147781</v>
      </c>
      <c r="N1063" s="266">
        <f t="shared" si="235"/>
        <v>352281.58838516613</v>
      </c>
      <c r="O1063" s="158"/>
      <c r="P1063" s="265">
        <f t="shared" si="236"/>
        <v>133383.61356780489</v>
      </c>
      <c r="Q1063" s="265">
        <f t="shared" si="237"/>
        <v>218035.4277008588</v>
      </c>
      <c r="R1063" s="266">
        <f t="shared" si="238"/>
        <v>351419.04126866371</v>
      </c>
    </row>
    <row r="1064" spans="1:18" x14ac:dyDescent="0.25">
      <c r="A1064" s="81">
        <v>1033</v>
      </c>
      <c r="B1064" s="93">
        <f t="shared" si="227"/>
        <v>1.577655285666631E-9</v>
      </c>
      <c r="C1064" s="178">
        <f t="shared" si="228"/>
        <v>1.5740963670510678E-9</v>
      </c>
      <c r="D1064" s="165">
        <f t="shared" si="229"/>
        <v>2.2558277767625785E-3</v>
      </c>
      <c r="E1064" s="166">
        <f t="shared" si="239"/>
        <v>24.291375365065086</v>
      </c>
      <c r="F1064" s="167">
        <f t="shared" si="240"/>
        <v>2.3325259211725138</v>
      </c>
      <c r="G1064" s="167">
        <f t="shared" si="230"/>
        <v>81059.994906677879</v>
      </c>
      <c r="H1064" s="167">
        <f t="shared" si="231"/>
        <v>271299.98807528219</v>
      </c>
      <c r="I1064" s="168">
        <f t="shared" si="232"/>
        <v>352359.98298196006</v>
      </c>
      <c r="J1064" s="168">
        <f t="shared" si="234"/>
        <v>350097.3685769345</v>
      </c>
      <c r="K1064" s="94"/>
      <c r="L1064" s="265">
        <f t="shared" si="233"/>
        <v>134274.47440857021</v>
      </c>
      <c r="M1064" s="265">
        <f>$G1064*NonHospFrac+theModel!$H1064*NonHospFrac</f>
        <v>218085.50857338987</v>
      </c>
      <c r="N1064" s="266">
        <f t="shared" si="235"/>
        <v>352359.98298196006</v>
      </c>
      <c r="O1064" s="158"/>
      <c r="P1064" s="265">
        <f t="shared" si="236"/>
        <v>133412.25572683179</v>
      </c>
      <c r="Q1064" s="265">
        <f t="shared" si="237"/>
        <v>218083.94832277086</v>
      </c>
      <c r="R1064" s="266">
        <f t="shared" si="238"/>
        <v>351496.20404960262</v>
      </c>
    </row>
    <row r="1065" spans="1:18" x14ac:dyDescent="0.25">
      <c r="A1065" s="81">
        <v>1034</v>
      </c>
      <c r="B1065" s="93">
        <f t="shared" si="227"/>
        <v>1.548183960369528E-9</v>
      </c>
      <c r="C1065" s="178">
        <f t="shared" si="228"/>
        <v>1.5446915239881882E-9</v>
      </c>
      <c r="D1065" s="165">
        <f t="shared" si="229"/>
        <v>2.2558277767625785E-3</v>
      </c>
      <c r="E1065" s="166">
        <f t="shared" si="239"/>
        <v>24.291375366609778</v>
      </c>
      <c r="F1065" s="167">
        <f t="shared" si="240"/>
        <v>2.3347817489492764</v>
      </c>
      <c r="G1065" s="167">
        <f t="shared" si="230"/>
        <v>81138.389485891297</v>
      </c>
      <c r="H1065" s="167">
        <f t="shared" si="231"/>
        <v>271299.98809253413</v>
      </c>
      <c r="I1065" s="168">
        <f t="shared" si="232"/>
        <v>352438.37757842545</v>
      </c>
      <c r="J1065" s="168">
        <f t="shared" si="234"/>
        <v>350172.52760686452</v>
      </c>
      <c r="K1065" s="94"/>
      <c r="L1065" s="265">
        <f t="shared" si="233"/>
        <v>134304.34838332684</v>
      </c>
      <c r="M1065" s="265">
        <f>$G1065*NonHospFrac+theModel!$H1065*NonHospFrac</f>
        <v>218134.02919509856</v>
      </c>
      <c r="N1065" s="266">
        <f t="shared" si="235"/>
        <v>352438.3775784254</v>
      </c>
      <c r="O1065" s="158"/>
      <c r="P1065" s="265">
        <f t="shared" si="236"/>
        <v>133440.89671822783</v>
      </c>
      <c r="Q1065" s="265">
        <f t="shared" si="237"/>
        <v>218132.46894447954</v>
      </c>
      <c r="R1065" s="266">
        <f t="shared" si="238"/>
        <v>351573.36566270737</v>
      </c>
    </row>
    <row r="1066" spans="1:18" x14ac:dyDescent="0.25">
      <c r="A1066" s="81">
        <v>1035</v>
      </c>
      <c r="B1066" s="93">
        <f t="shared" si="227"/>
        <v>1.5192631729641048E-9</v>
      </c>
      <c r="C1066" s="178">
        <f t="shared" si="228"/>
        <v>1.5158359768983199E-9</v>
      </c>
      <c r="D1066" s="165">
        <f t="shared" si="229"/>
        <v>2.2558277767625785E-3</v>
      </c>
      <c r="E1066" s="166">
        <f t="shared" si="239"/>
        <v>24.291375368125614</v>
      </c>
      <c r="F1066" s="167">
        <f t="shared" si="240"/>
        <v>2.337037576726039</v>
      </c>
      <c r="G1066" s="167">
        <f t="shared" si="230"/>
        <v>81216.784065104715</v>
      </c>
      <c r="H1066" s="167">
        <f t="shared" si="231"/>
        <v>271299.98810946388</v>
      </c>
      <c r="I1066" s="168">
        <f t="shared" si="232"/>
        <v>352516.77217456861</v>
      </c>
      <c r="J1066" s="168">
        <f t="shared" si="234"/>
        <v>350247.6835728556</v>
      </c>
      <c r="K1066" s="94"/>
      <c r="L1066" s="265">
        <f t="shared" si="233"/>
        <v>134334.22235796074</v>
      </c>
      <c r="M1066" s="265">
        <f>$G1066*NonHospFrac+theModel!$H1066*NonHospFrac</f>
        <v>218182.54981660788</v>
      </c>
      <c r="N1066" s="266">
        <f t="shared" si="235"/>
        <v>352516.77217456861</v>
      </c>
      <c r="O1066" s="158"/>
      <c r="P1066" s="265">
        <f t="shared" si="236"/>
        <v>133469.53654204303</v>
      </c>
      <c r="Q1066" s="265">
        <f t="shared" si="237"/>
        <v>218180.98956598886</v>
      </c>
      <c r="R1066" s="266">
        <f t="shared" si="238"/>
        <v>351650.52610803186</v>
      </c>
    </row>
    <row r="1067" spans="1:18" x14ac:dyDescent="0.25">
      <c r="A1067" s="81">
        <v>1036</v>
      </c>
      <c r="B1067" s="93">
        <f t="shared" si="227"/>
        <v>1.4908826391497014E-9</v>
      </c>
      <c r="C1067" s="178">
        <f t="shared" si="228"/>
        <v>1.4875194646804145E-9</v>
      </c>
      <c r="D1067" s="165">
        <f t="shared" si="229"/>
        <v>2.2558277767625785E-3</v>
      </c>
      <c r="E1067" s="166">
        <f t="shared" si="239"/>
        <v>24.291375369613135</v>
      </c>
      <c r="F1067" s="167">
        <f t="shared" si="240"/>
        <v>2.3392934045028015</v>
      </c>
      <c r="G1067" s="167">
        <f t="shared" si="230"/>
        <v>81295.178644318148</v>
      </c>
      <c r="H1067" s="167">
        <f t="shared" si="231"/>
        <v>271299.98812607734</v>
      </c>
      <c r="I1067" s="168">
        <f t="shared" si="232"/>
        <v>352595.16677039547</v>
      </c>
      <c r="J1067" s="168">
        <f t="shared" si="234"/>
        <v>350322.83647503832</v>
      </c>
      <c r="K1067" s="94"/>
      <c r="L1067" s="265">
        <f t="shared" si="233"/>
        <v>134364.09633247406</v>
      </c>
      <c r="M1067" s="265">
        <f>$G1067*NonHospFrac+theModel!$H1067*NonHospFrac</f>
        <v>218231.07043792139</v>
      </c>
      <c r="N1067" s="266">
        <f t="shared" si="235"/>
        <v>352595.16677039547</v>
      </c>
      <c r="O1067" s="158"/>
      <c r="P1067" s="265">
        <f t="shared" si="236"/>
        <v>133498.17519832702</v>
      </c>
      <c r="Q1067" s="265">
        <f t="shared" si="237"/>
        <v>218229.51018730237</v>
      </c>
      <c r="R1067" s="266">
        <f t="shared" si="238"/>
        <v>351727.68538562942</v>
      </c>
    </row>
    <row r="1068" spans="1:18" x14ac:dyDescent="0.25">
      <c r="A1068" s="81">
        <v>1037</v>
      </c>
      <c r="B1068" s="93">
        <f t="shared" si="227"/>
        <v>1.4630322667411192E-9</v>
      </c>
      <c r="C1068" s="178">
        <f t="shared" si="228"/>
        <v>1.4597319179155046E-9</v>
      </c>
      <c r="D1068" s="165">
        <f t="shared" si="229"/>
        <v>2.2558277767625785E-3</v>
      </c>
      <c r="E1068" s="166">
        <f t="shared" si="239"/>
        <v>24.291375371072867</v>
      </c>
      <c r="F1068" s="167">
        <f t="shared" si="240"/>
        <v>2.3415492322795641</v>
      </c>
      <c r="G1068" s="167">
        <f t="shared" si="230"/>
        <v>81373.573223531566</v>
      </c>
      <c r="H1068" s="167">
        <f t="shared" si="231"/>
        <v>271299.98814238049</v>
      </c>
      <c r="I1068" s="168">
        <f t="shared" si="232"/>
        <v>352673.56136591209</v>
      </c>
      <c r="J1068" s="168">
        <f t="shared" si="234"/>
        <v>350397.9863135434</v>
      </c>
      <c r="K1068" s="94"/>
      <c r="L1068" s="265">
        <f t="shared" si="233"/>
        <v>134393.97030686919</v>
      </c>
      <c r="M1068" s="265">
        <f>$G1068*NonHospFrac+theModel!$H1068*NonHospFrac</f>
        <v>218279.59105904287</v>
      </c>
      <c r="N1068" s="266">
        <f t="shared" si="235"/>
        <v>352673.56136591209</v>
      </c>
      <c r="O1068" s="158"/>
      <c r="P1068" s="265">
        <f t="shared" si="236"/>
        <v>133526.81268712971</v>
      </c>
      <c r="Q1068" s="265">
        <f t="shared" si="237"/>
        <v>218278.03080842385</v>
      </c>
      <c r="R1068" s="266">
        <f t="shared" si="238"/>
        <v>351804.84349555359</v>
      </c>
    </row>
    <row r="1069" spans="1:18" x14ac:dyDescent="0.25">
      <c r="A1069" s="81">
        <v>1038</v>
      </c>
      <c r="B1069" s="93">
        <f t="shared" si="227"/>
        <v>1.4357021520798127E-9</v>
      </c>
      <c r="C1069" s="178">
        <f t="shared" si="228"/>
        <v>1.4324634552859932E-9</v>
      </c>
      <c r="D1069" s="165">
        <f t="shared" si="229"/>
        <v>2.2558277767625785E-3</v>
      </c>
      <c r="E1069" s="166">
        <f t="shared" si="239"/>
        <v>24.291375372505332</v>
      </c>
      <c r="F1069" s="167">
        <f t="shared" si="240"/>
        <v>2.3438050600563267</v>
      </c>
      <c r="G1069" s="167">
        <f t="shared" si="230"/>
        <v>81451.967802744985</v>
      </c>
      <c r="H1069" s="167">
        <f t="shared" si="231"/>
        <v>271299.9881583791</v>
      </c>
      <c r="I1069" s="168">
        <f t="shared" si="232"/>
        <v>352751.9559611241</v>
      </c>
      <c r="J1069" s="168">
        <f t="shared" si="234"/>
        <v>350473.13308850111</v>
      </c>
      <c r="K1069" s="94"/>
      <c r="L1069" s="265">
        <f t="shared" si="233"/>
        <v>134423.84428114822</v>
      </c>
      <c r="M1069" s="265">
        <f>$G1069*NonHospFrac+theModel!$H1069*NonHospFrac</f>
        <v>218328.11167997585</v>
      </c>
      <c r="N1069" s="266">
        <f t="shared" si="235"/>
        <v>352751.95596112404</v>
      </c>
      <c r="O1069" s="158"/>
      <c r="P1069" s="265">
        <f t="shared" si="236"/>
        <v>133555.4490085007</v>
      </c>
      <c r="Q1069" s="265">
        <f t="shared" si="237"/>
        <v>218326.55142935683</v>
      </c>
      <c r="R1069" s="266">
        <f t="shared" si="238"/>
        <v>351882.00043785752</v>
      </c>
    </row>
    <row r="1070" spans="1:18" x14ac:dyDescent="0.25">
      <c r="A1070" s="81">
        <v>1039</v>
      </c>
      <c r="B1070" s="93">
        <f t="shared" si="227"/>
        <v>1.4088825765121323E-9</v>
      </c>
      <c r="C1070" s="178">
        <f t="shared" si="228"/>
        <v>1.4057043800618393E-9</v>
      </c>
      <c r="D1070" s="165">
        <f t="shared" si="229"/>
        <v>2.2558277767625785E-3</v>
      </c>
      <c r="E1070" s="166">
        <f t="shared" si="239"/>
        <v>24.291375373911038</v>
      </c>
      <c r="F1070" s="167">
        <f t="shared" si="240"/>
        <v>2.3460608878330893</v>
      </c>
      <c r="G1070" s="167">
        <f t="shared" si="230"/>
        <v>81530.362381958388</v>
      </c>
      <c r="H1070" s="167">
        <f t="shared" si="231"/>
        <v>271299.98817407881</v>
      </c>
      <c r="I1070" s="168">
        <f t="shared" si="232"/>
        <v>352830.35055603721</v>
      </c>
      <c r="J1070" s="168">
        <f t="shared" si="234"/>
        <v>350548.27680004184</v>
      </c>
      <c r="K1070" s="94"/>
      <c r="L1070" s="265">
        <f t="shared" si="233"/>
        <v>134453.71825531335</v>
      </c>
      <c r="M1070" s="265">
        <f>$G1070*NonHospFrac+theModel!$H1070*NonHospFrac</f>
        <v>218376.63230072381</v>
      </c>
      <c r="N1070" s="266">
        <f t="shared" si="235"/>
        <v>352830.35055603716</v>
      </c>
      <c r="O1070" s="158"/>
      <c r="P1070" s="265">
        <f t="shared" si="236"/>
        <v>133584.08416248966</v>
      </c>
      <c r="Q1070" s="265">
        <f t="shared" si="237"/>
        <v>218375.07205010479</v>
      </c>
      <c r="R1070" s="266">
        <f t="shared" si="238"/>
        <v>351959.15621259448</v>
      </c>
    </row>
    <row r="1071" spans="1:18" x14ac:dyDescent="0.25">
      <c r="A1071" s="81">
        <v>1040</v>
      </c>
      <c r="B1071" s="93">
        <f t="shared" si="227"/>
        <v>1.3825640029333262E-9</v>
      </c>
      <c r="C1071" s="178">
        <f t="shared" si="228"/>
        <v>1.3794451766523571E-9</v>
      </c>
      <c r="D1071" s="165">
        <f t="shared" si="229"/>
        <v>2.2558277767625785E-3</v>
      </c>
      <c r="E1071" s="166">
        <f t="shared" si="239"/>
        <v>24.291375375290482</v>
      </c>
      <c r="F1071" s="167">
        <f t="shared" si="240"/>
        <v>2.3483167156098519</v>
      </c>
      <c r="G1071" s="167">
        <f t="shared" si="230"/>
        <v>81608.756961171835</v>
      </c>
      <c r="H1071" s="167">
        <f t="shared" si="231"/>
        <v>271299.98818948522</v>
      </c>
      <c r="I1071" s="168">
        <f t="shared" si="232"/>
        <v>352908.74515065702</v>
      </c>
      <c r="J1071" s="168">
        <f t="shared" si="234"/>
        <v>350623.4174482958</v>
      </c>
      <c r="K1071" s="94"/>
      <c r="L1071" s="265">
        <f t="shared" si="233"/>
        <v>134483.59222936674</v>
      </c>
      <c r="M1071" s="265">
        <f>$G1071*NonHospFrac+theModel!$H1071*NonHospFrac</f>
        <v>218425.15292129031</v>
      </c>
      <c r="N1071" s="266">
        <f t="shared" si="235"/>
        <v>352908.74515065702</v>
      </c>
      <c r="O1071" s="158"/>
      <c r="P1071" s="265">
        <f t="shared" si="236"/>
        <v>133612.71814914627</v>
      </c>
      <c r="Q1071" s="265">
        <f t="shared" si="237"/>
        <v>218423.59267067129</v>
      </c>
      <c r="R1071" s="266">
        <f t="shared" si="238"/>
        <v>352036.31081981759</v>
      </c>
    </row>
    <row r="1072" spans="1:18" x14ac:dyDescent="0.25">
      <c r="A1072" s="81">
        <v>1041</v>
      </c>
      <c r="B1072" s="93">
        <f t="shared" si="227"/>
        <v>1.3567370723961555E-9</v>
      </c>
      <c r="C1072" s="178">
        <f t="shared" si="228"/>
        <v>1.3536765072224807E-9</v>
      </c>
      <c r="D1072" s="165">
        <f t="shared" si="229"/>
        <v>2.2558277767625785E-3</v>
      </c>
      <c r="E1072" s="166">
        <f t="shared" si="239"/>
        <v>24.291375376644158</v>
      </c>
      <c r="F1072" s="167">
        <f t="shared" si="240"/>
        <v>2.3505725433866145</v>
      </c>
      <c r="G1072" s="167">
        <f t="shared" si="230"/>
        <v>81687.151540385254</v>
      </c>
      <c r="H1072" s="167">
        <f t="shared" si="231"/>
        <v>271299.98820460384</v>
      </c>
      <c r="I1072" s="168">
        <f t="shared" si="232"/>
        <v>352987.13974498911</v>
      </c>
      <c r="J1072" s="168">
        <f t="shared" si="234"/>
        <v>350698.55503339326</v>
      </c>
      <c r="K1072" s="94"/>
      <c r="L1072" s="265">
        <f t="shared" si="233"/>
        <v>134513.46620331044</v>
      </c>
      <c r="M1072" s="265">
        <f>$G1072*NonHospFrac+theModel!$H1072*NonHospFrac</f>
        <v>218473.67354167864</v>
      </c>
      <c r="N1072" s="266">
        <f t="shared" si="235"/>
        <v>352987.13974498911</v>
      </c>
      <c r="O1072" s="158"/>
      <c r="P1072" s="265">
        <f t="shared" si="236"/>
        <v>133641.3509685201</v>
      </c>
      <c r="Q1072" s="265">
        <f t="shared" si="237"/>
        <v>218472.11329105962</v>
      </c>
      <c r="R1072" s="266">
        <f t="shared" si="238"/>
        <v>352113.46425957972</v>
      </c>
    </row>
    <row r="1073" spans="1:18" x14ac:dyDescent="0.25">
      <c r="A1073" s="81">
        <v>1042</v>
      </c>
      <c r="B1073" s="93">
        <f t="shared" si="227"/>
        <v>1.3313926007828076E-9</v>
      </c>
      <c r="C1073" s="178">
        <f t="shared" si="228"/>
        <v>1.3283892083721857E-9</v>
      </c>
      <c r="D1073" s="165">
        <f t="shared" si="229"/>
        <v>2.2558277767625785E-3</v>
      </c>
      <c r="E1073" s="166">
        <f t="shared" si="239"/>
        <v>24.291375377972546</v>
      </c>
      <c r="F1073" s="167">
        <f t="shared" si="240"/>
        <v>2.3528283711633771</v>
      </c>
      <c r="G1073" s="167">
        <f t="shared" si="230"/>
        <v>81765.546119598672</v>
      </c>
      <c r="H1073" s="167">
        <f t="shared" si="231"/>
        <v>271299.98821944004</v>
      </c>
      <c r="I1073" s="168">
        <f t="shared" si="232"/>
        <v>353065.53433903871</v>
      </c>
      <c r="J1073" s="168">
        <f t="shared" si="234"/>
        <v>350773.68955546414</v>
      </c>
      <c r="K1073" s="94"/>
      <c r="L1073" s="265">
        <f t="shared" si="233"/>
        <v>134543.34017714654</v>
      </c>
      <c r="M1073" s="265">
        <f>$G1073*NonHospFrac+theModel!$H1073*NonHospFrac</f>
        <v>218522.19416189217</v>
      </c>
      <c r="N1073" s="266">
        <f t="shared" si="235"/>
        <v>353065.53433903871</v>
      </c>
      <c r="O1073" s="158"/>
      <c r="P1073" s="265">
        <f t="shared" si="236"/>
        <v>133669.98262066071</v>
      </c>
      <c r="Q1073" s="265">
        <f t="shared" si="237"/>
        <v>218520.63391127315</v>
      </c>
      <c r="R1073" s="266">
        <f t="shared" si="238"/>
        <v>352190.61653193389</v>
      </c>
    </row>
    <row r="1074" spans="1:18" x14ac:dyDescent="0.25">
      <c r="A1074" s="81">
        <v>1043</v>
      </c>
      <c r="B1074" s="93">
        <f t="shared" si="227"/>
        <v>1.30652157553901E-9</v>
      </c>
      <c r="C1074" s="178">
        <f t="shared" si="228"/>
        <v>1.3035742878779694E-9</v>
      </c>
      <c r="D1074" s="165">
        <f t="shared" si="229"/>
        <v>2.2558277767625785E-3</v>
      </c>
      <c r="E1074" s="166">
        <f t="shared" si="239"/>
        <v>24.291375379276122</v>
      </c>
      <c r="F1074" s="167">
        <f t="shared" si="240"/>
        <v>2.3550841989401397</v>
      </c>
      <c r="G1074" s="167">
        <f t="shared" si="230"/>
        <v>81843.94069881209</v>
      </c>
      <c r="H1074" s="167">
        <f t="shared" si="231"/>
        <v>271299.98823399912</v>
      </c>
      <c r="I1074" s="168">
        <f t="shared" si="232"/>
        <v>353143.92893281119</v>
      </c>
      <c r="J1074" s="168">
        <f t="shared" si="234"/>
        <v>350848.82101463835</v>
      </c>
      <c r="K1074" s="94"/>
      <c r="L1074" s="265">
        <f t="shared" si="233"/>
        <v>134573.214150877</v>
      </c>
      <c r="M1074" s="265">
        <f>$G1074*NonHospFrac+theModel!$H1074*NonHospFrac</f>
        <v>218570.71478193419</v>
      </c>
      <c r="N1074" s="266">
        <f t="shared" si="235"/>
        <v>353143.92893281119</v>
      </c>
      <c r="O1074" s="158"/>
      <c r="P1074" s="265">
        <f t="shared" si="236"/>
        <v>133698.61310561755</v>
      </c>
      <c r="Q1074" s="265">
        <f t="shared" si="237"/>
        <v>218569.15453131517</v>
      </c>
      <c r="R1074" s="266">
        <f t="shared" si="238"/>
        <v>352267.76763693272</v>
      </c>
    </row>
    <row r="1075" spans="1:18" x14ac:dyDescent="0.25">
      <c r="A1075" s="81">
        <v>1044</v>
      </c>
      <c r="B1075" s="93">
        <f t="shared" si="227"/>
        <v>1.2821151524691461E-9</v>
      </c>
      <c r="C1075" s="178">
        <f t="shared" si="228"/>
        <v>1.2792229214951981E-9</v>
      </c>
      <c r="D1075" s="165">
        <f t="shared" si="229"/>
        <v>2.2558277767625785E-3</v>
      </c>
      <c r="E1075" s="166">
        <f t="shared" si="239"/>
        <v>24.291375380555344</v>
      </c>
      <c r="F1075" s="167">
        <f t="shared" si="240"/>
        <v>2.3573400267169022</v>
      </c>
      <c r="G1075" s="167">
        <f t="shared" si="230"/>
        <v>81922.335278025508</v>
      </c>
      <c r="H1075" s="167">
        <f t="shared" si="231"/>
        <v>271299.98824828619</v>
      </c>
      <c r="I1075" s="168">
        <f t="shared" si="232"/>
        <v>353222.32352631167</v>
      </c>
      <c r="J1075" s="168">
        <f t="shared" si="234"/>
        <v>350923.9494110457</v>
      </c>
      <c r="K1075" s="94"/>
      <c r="L1075" s="265">
        <f t="shared" si="233"/>
        <v>134603.08812450382</v>
      </c>
      <c r="M1075" s="265">
        <f>$G1075*NonHospFrac+theModel!$H1075*NonHospFrac</f>
        <v>218619.23540180785</v>
      </c>
      <c r="N1075" s="266">
        <f t="shared" si="235"/>
        <v>353222.32352631167</v>
      </c>
      <c r="O1075" s="158"/>
      <c r="P1075" s="265">
        <f t="shared" si="236"/>
        <v>133727.24242344016</v>
      </c>
      <c r="Q1075" s="265">
        <f t="shared" si="237"/>
        <v>218617.67515118883</v>
      </c>
      <c r="R1075" s="266">
        <f t="shared" si="238"/>
        <v>352344.91757462895</v>
      </c>
    </row>
    <row r="1076" spans="1:18" x14ac:dyDescent="0.25">
      <c r="A1076" s="81">
        <v>1045</v>
      </c>
      <c r="B1076" s="93">
        <f t="shared" si="227"/>
        <v>1.2581646525912235E-9</v>
      </c>
      <c r="C1076" s="178">
        <f t="shared" si="228"/>
        <v>1.2553264498201674E-9</v>
      </c>
      <c r="D1076" s="165">
        <f t="shared" si="229"/>
        <v>2.2558277767625785E-3</v>
      </c>
      <c r="E1076" s="166">
        <f t="shared" si="239"/>
        <v>24.291375381810671</v>
      </c>
      <c r="F1076" s="167">
        <f t="shared" si="240"/>
        <v>2.3595958544936648</v>
      </c>
      <c r="G1076" s="167">
        <f t="shared" si="230"/>
        <v>82000.729857238926</v>
      </c>
      <c r="H1076" s="167">
        <f t="shared" si="231"/>
        <v>271299.98826230643</v>
      </c>
      <c r="I1076" s="168">
        <f t="shared" si="232"/>
        <v>353300.71811954537</v>
      </c>
      <c r="J1076" s="168">
        <f t="shared" si="234"/>
        <v>350999.07474481611</v>
      </c>
      <c r="K1076" s="94"/>
      <c r="L1076" s="265">
        <f t="shared" si="233"/>
        <v>134632.96209802898</v>
      </c>
      <c r="M1076" s="265">
        <f>$G1076*NonHospFrac+theModel!$H1076*NonHospFrac</f>
        <v>218667.75602151637</v>
      </c>
      <c r="N1076" s="266">
        <f t="shared" si="235"/>
        <v>353300.71811954537</v>
      </c>
      <c r="O1076" s="158"/>
      <c r="P1076" s="265">
        <f t="shared" si="236"/>
        <v>133755.87057417797</v>
      </c>
      <c r="Q1076" s="265">
        <f t="shared" si="237"/>
        <v>218666.19577089735</v>
      </c>
      <c r="R1076" s="266">
        <f t="shared" si="238"/>
        <v>352422.06634507532</v>
      </c>
    </row>
    <row r="1077" spans="1:18" x14ac:dyDescent="0.25">
      <c r="A1077" s="81">
        <v>1046</v>
      </c>
      <c r="B1077" s="93">
        <f t="shared" si="227"/>
        <v>1.2346615590506314E-9</v>
      </c>
      <c r="C1077" s="178">
        <f t="shared" si="228"/>
        <v>1.2318763752108241E-9</v>
      </c>
      <c r="D1077" s="165">
        <f t="shared" si="229"/>
        <v>2.2558277767625785E-3</v>
      </c>
      <c r="E1077" s="166">
        <f t="shared" si="239"/>
        <v>24.291375383042546</v>
      </c>
      <c r="F1077" s="167">
        <f t="shared" si="240"/>
        <v>2.3618516822704274</v>
      </c>
      <c r="G1077" s="167">
        <f t="shared" si="230"/>
        <v>82079.124436452359</v>
      </c>
      <c r="H1077" s="167">
        <f t="shared" si="231"/>
        <v>271299.98827606469</v>
      </c>
      <c r="I1077" s="168">
        <f t="shared" si="232"/>
        <v>353379.11271251703</v>
      </c>
      <c r="J1077" s="168">
        <f t="shared" si="234"/>
        <v>351074.19701607892</v>
      </c>
      <c r="K1077" s="94"/>
      <c r="L1077" s="265">
        <f t="shared" si="233"/>
        <v>134662.83607145428</v>
      </c>
      <c r="M1077" s="265">
        <f>$G1077*NonHospFrac+theModel!$H1077*NonHospFrac</f>
        <v>218716.27664106275</v>
      </c>
      <c r="N1077" s="266">
        <f t="shared" si="235"/>
        <v>353379.11271251703</v>
      </c>
      <c r="O1077" s="158"/>
      <c r="P1077" s="265">
        <f t="shared" si="236"/>
        <v>133784.49755788033</v>
      </c>
      <c r="Q1077" s="265">
        <f t="shared" si="237"/>
        <v>218714.71639044373</v>
      </c>
      <c r="R1077" s="266">
        <f t="shared" si="238"/>
        <v>352499.21394832409</v>
      </c>
    </row>
    <row r="1078" spans="1:18" x14ac:dyDescent="0.25">
      <c r="A1078" s="81">
        <v>1047</v>
      </c>
      <c r="B1078" s="93">
        <f t="shared" si="227"/>
        <v>1.2115975140915111E-9</v>
      </c>
      <c r="C1078" s="178">
        <f t="shared" si="228"/>
        <v>1.2088643587649669E-9</v>
      </c>
      <c r="D1078" s="165">
        <f t="shared" si="229"/>
        <v>2.2558277767625785E-3</v>
      </c>
      <c r="E1078" s="166">
        <f t="shared" si="239"/>
        <v>24.29137538425141</v>
      </c>
      <c r="F1078" s="167">
        <f t="shared" si="240"/>
        <v>2.36410751004719</v>
      </c>
      <c r="G1078" s="167">
        <f t="shared" si="230"/>
        <v>82157.519015665777</v>
      </c>
      <c r="H1078" s="167">
        <f t="shared" si="231"/>
        <v>271299.98828956595</v>
      </c>
      <c r="I1078" s="168">
        <f t="shared" si="232"/>
        <v>353457.50730523176</v>
      </c>
      <c r="J1078" s="168">
        <f t="shared" si="234"/>
        <v>351149.31622496381</v>
      </c>
      <c r="K1078" s="94"/>
      <c r="L1078" s="265">
        <f t="shared" si="233"/>
        <v>134692.71004478168</v>
      </c>
      <c r="M1078" s="265">
        <f>$G1078*NonHospFrac+theModel!$H1078*NonHospFrac</f>
        <v>218764.79726045005</v>
      </c>
      <c r="N1078" s="266">
        <f t="shared" si="235"/>
        <v>353457.50730523176</v>
      </c>
      <c r="O1078" s="158"/>
      <c r="P1078" s="265">
        <f t="shared" si="236"/>
        <v>133813.12337459665</v>
      </c>
      <c r="Q1078" s="265">
        <f t="shared" si="237"/>
        <v>218763.23700983103</v>
      </c>
      <c r="R1078" s="266">
        <f t="shared" si="238"/>
        <v>352576.36038442771</v>
      </c>
    </row>
    <row r="1079" spans="1:18" x14ac:dyDescent="0.25">
      <c r="A1079" s="81">
        <v>1048</v>
      </c>
      <c r="B1079" s="93">
        <f t="shared" si="227"/>
        <v>1.1889643160847207E-9</v>
      </c>
      <c r="C1079" s="178">
        <f t="shared" si="228"/>
        <v>1.1862822173549172E-9</v>
      </c>
      <c r="D1079" s="165">
        <f t="shared" si="229"/>
        <v>2.2558277767625785E-3</v>
      </c>
      <c r="E1079" s="166">
        <f t="shared" si="239"/>
        <v>24.291375385437693</v>
      </c>
      <c r="F1079" s="167">
        <f t="shared" si="240"/>
        <v>2.3663633378239526</v>
      </c>
      <c r="G1079" s="167">
        <f t="shared" si="230"/>
        <v>82235.913594879195</v>
      </c>
      <c r="H1079" s="167">
        <f t="shared" si="231"/>
        <v>271299.98830281507</v>
      </c>
      <c r="I1079" s="168">
        <f t="shared" si="232"/>
        <v>353535.90189769428</v>
      </c>
      <c r="J1079" s="168">
        <f t="shared" si="234"/>
        <v>351224.43237160024</v>
      </c>
      <c r="K1079" s="94"/>
      <c r="L1079" s="265">
        <f t="shared" si="233"/>
        <v>134722.58401801295</v>
      </c>
      <c r="M1079" s="265">
        <f>$G1079*NonHospFrac+theModel!$H1079*NonHospFrac</f>
        <v>218813.31787968127</v>
      </c>
      <c r="N1079" s="266">
        <f t="shared" si="235"/>
        <v>353535.90189769422</v>
      </c>
      <c r="O1079" s="158"/>
      <c r="P1079" s="265">
        <f t="shared" si="236"/>
        <v>133841.74802437623</v>
      </c>
      <c r="Q1079" s="265">
        <f t="shared" si="237"/>
        <v>218811.75762906225</v>
      </c>
      <c r="R1079" s="266">
        <f t="shared" si="238"/>
        <v>352653.50565343851</v>
      </c>
    </row>
    <row r="1080" spans="1:18" x14ac:dyDescent="0.25">
      <c r="A1080" s="81">
        <v>1049</v>
      </c>
      <c r="B1080" s="93">
        <f t="shared" si="227"/>
        <v>1.1667539166113188E-9</v>
      </c>
      <c r="C1080" s="178">
        <f t="shared" si="228"/>
        <v>1.1641219207175804E-9</v>
      </c>
      <c r="D1080" s="165">
        <f t="shared" si="229"/>
        <v>2.2558277767625785E-3</v>
      </c>
      <c r="E1080" s="166">
        <f t="shared" si="239"/>
        <v>24.291375386601814</v>
      </c>
      <c r="F1080" s="167">
        <f t="shared" si="240"/>
        <v>2.3686191656007152</v>
      </c>
      <c r="G1080" s="167">
        <f t="shared" si="230"/>
        <v>82314.308174092628</v>
      </c>
      <c r="H1080" s="167">
        <f t="shared" si="231"/>
        <v>271299.98831581668</v>
      </c>
      <c r="I1080" s="168">
        <f t="shared" si="232"/>
        <v>353614.29648990929</v>
      </c>
      <c r="J1080" s="168">
        <f t="shared" si="234"/>
        <v>351299.54545611748</v>
      </c>
      <c r="K1080" s="94"/>
      <c r="L1080" s="265">
        <f t="shared" si="233"/>
        <v>134752.45799114992</v>
      </c>
      <c r="M1080" s="265">
        <f>$G1080*NonHospFrac+theModel!$H1080*NonHospFrac</f>
        <v>218861.83849875935</v>
      </c>
      <c r="N1080" s="266">
        <f t="shared" si="235"/>
        <v>353614.29648990929</v>
      </c>
      <c r="O1080" s="158"/>
      <c r="P1080" s="265">
        <f t="shared" si="236"/>
        <v>133870.37150726837</v>
      </c>
      <c r="Q1080" s="265">
        <f t="shared" si="237"/>
        <v>218860.27824814033</v>
      </c>
      <c r="R1080" s="266">
        <f t="shared" si="238"/>
        <v>352730.6497554087</v>
      </c>
    </row>
    <row r="1081" spans="1:18" x14ac:dyDescent="0.25">
      <c r="A1081" s="81">
        <v>1050</v>
      </c>
      <c r="B1081" s="93">
        <f t="shared" si="227"/>
        <v>1.1449584176005287E-9</v>
      </c>
      <c r="C1081" s="178">
        <f t="shared" si="228"/>
        <v>1.1423755885988672E-9</v>
      </c>
      <c r="D1081" s="165">
        <f t="shared" si="229"/>
        <v>2.2558277767625785E-3</v>
      </c>
      <c r="E1081" s="166">
        <f t="shared" si="239"/>
        <v>24.291375387744189</v>
      </c>
      <c r="F1081" s="167">
        <f t="shared" si="240"/>
        <v>2.3708749933774778</v>
      </c>
      <c r="G1081" s="167">
        <f t="shared" si="230"/>
        <v>82392.702753306046</v>
      </c>
      <c r="H1081" s="167">
        <f t="shared" si="231"/>
        <v>271299.98832857533</v>
      </c>
      <c r="I1081" s="168">
        <f t="shared" si="232"/>
        <v>353692.69108188141</v>
      </c>
      <c r="J1081" s="168">
        <f t="shared" si="234"/>
        <v>351374.65547864483</v>
      </c>
      <c r="K1081" s="94"/>
      <c r="L1081" s="265">
        <f t="shared" si="233"/>
        <v>134782.33196419431</v>
      </c>
      <c r="M1081" s="265">
        <f>$G1081*NonHospFrac+theModel!$H1081*NonHospFrac</f>
        <v>218910.35911768704</v>
      </c>
      <c r="N1081" s="266">
        <f t="shared" si="235"/>
        <v>353692.69108188135</v>
      </c>
      <c r="O1081" s="158"/>
      <c r="P1081" s="265">
        <f t="shared" si="236"/>
        <v>133898.99382332232</v>
      </c>
      <c r="Q1081" s="265">
        <f t="shared" si="237"/>
        <v>218908.79886706802</v>
      </c>
      <c r="R1081" s="266">
        <f t="shared" si="238"/>
        <v>352807.79269039037</v>
      </c>
    </row>
    <row r="1082" spans="1:18" x14ac:dyDescent="0.25">
      <c r="A1082" s="81">
        <v>1051</v>
      </c>
      <c r="B1082" s="93">
        <f t="shared" si="227"/>
        <v>1.1235700685211524E-9</v>
      </c>
      <c r="C1082" s="178">
        <f t="shared" si="228"/>
        <v>1.1210354879514434E-9</v>
      </c>
      <c r="D1082" s="165">
        <f t="shared" si="229"/>
        <v>2.2558277767625785E-3</v>
      </c>
      <c r="E1082" s="166">
        <f t="shared" si="239"/>
        <v>24.291375388865223</v>
      </c>
      <c r="F1082" s="167">
        <f t="shared" si="240"/>
        <v>2.3731308211542403</v>
      </c>
      <c r="G1082" s="167">
        <f t="shared" si="230"/>
        <v>82471.097332519465</v>
      </c>
      <c r="H1082" s="167">
        <f t="shared" si="231"/>
        <v>271299.98834109574</v>
      </c>
      <c r="I1082" s="168">
        <f t="shared" si="232"/>
        <v>353771.08567361522</v>
      </c>
      <c r="J1082" s="168">
        <f t="shared" si="234"/>
        <v>351449.76243931148</v>
      </c>
      <c r="K1082" s="94"/>
      <c r="L1082" s="265">
        <f t="shared" si="233"/>
        <v>134812.20593714793</v>
      </c>
      <c r="M1082" s="265">
        <f>$G1082*NonHospFrac+theModel!$H1082*NonHospFrac</f>
        <v>218958.87973646726</v>
      </c>
      <c r="N1082" s="266">
        <f t="shared" si="235"/>
        <v>353771.08567361522</v>
      </c>
      <c r="O1082" s="158"/>
      <c r="P1082" s="265">
        <f t="shared" si="236"/>
        <v>133927.61497258735</v>
      </c>
      <c r="Q1082" s="265">
        <f t="shared" si="237"/>
        <v>218957.31948584825</v>
      </c>
      <c r="R1082" s="266">
        <f t="shared" si="238"/>
        <v>352884.93445843563</v>
      </c>
    </row>
    <row r="1083" spans="1:18" x14ac:dyDescent="0.25">
      <c r="A1083" s="81">
        <v>1052</v>
      </c>
      <c r="B1083" s="93">
        <f t="shared" si="227"/>
        <v>1.1025812636254852E-9</v>
      </c>
      <c r="C1083" s="178">
        <f t="shared" si="228"/>
        <v>1.1000940301848608E-9</v>
      </c>
      <c r="D1083" s="165">
        <f t="shared" si="229"/>
        <v>2.2558277767625785E-3</v>
      </c>
      <c r="E1083" s="166">
        <f t="shared" si="239"/>
        <v>24.291375389965317</v>
      </c>
      <c r="F1083" s="167">
        <f t="shared" si="240"/>
        <v>2.3753866489310029</v>
      </c>
      <c r="G1083" s="167">
        <f t="shared" si="230"/>
        <v>82549.491911732883</v>
      </c>
      <c r="H1083" s="167">
        <f t="shared" si="231"/>
        <v>271299.98835338221</v>
      </c>
      <c r="I1083" s="168">
        <f t="shared" si="232"/>
        <v>353849.4802651151</v>
      </c>
      <c r="J1083" s="168">
        <f t="shared" si="234"/>
        <v>351524.86633824644</v>
      </c>
      <c r="K1083" s="94"/>
      <c r="L1083" s="265">
        <f t="shared" si="233"/>
        <v>134842.07991001237</v>
      </c>
      <c r="M1083" s="265">
        <f>$G1083*NonHospFrac+theModel!$H1083*NonHospFrac</f>
        <v>219007.4003551027</v>
      </c>
      <c r="N1083" s="266">
        <f t="shared" si="235"/>
        <v>353849.48026511504</v>
      </c>
      <c r="O1083" s="158"/>
      <c r="P1083" s="265">
        <f t="shared" si="236"/>
        <v>133956.23495511257</v>
      </c>
      <c r="Q1083" s="265">
        <f t="shared" si="237"/>
        <v>219005.84010448368</v>
      </c>
      <c r="R1083" s="266">
        <f t="shared" si="238"/>
        <v>352962.07505959622</v>
      </c>
    </row>
    <row r="1084" spans="1:18" x14ac:dyDescent="0.25">
      <c r="A1084" s="81">
        <v>1053</v>
      </c>
      <c r="B1084" s="93">
        <f t="shared" si="227"/>
        <v>1.0819845392446792E-9</v>
      </c>
      <c r="C1084" s="178">
        <f t="shared" si="228"/>
        <v>1.0795437684670234E-9</v>
      </c>
      <c r="D1084" s="165">
        <f t="shared" si="229"/>
        <v>2.2558277767625785E-3</v>
      </c>
      <c r="E1084" s="166">
        <f t="shared" si="239"/>
        <v>24.291375391044863</v>
      </c>
      <c r="F1084" s="167">
        <f t="shared" si="240"/>
        <v>2.3776424767077655</v>
      </c>
      <c r="G1084" s="167">
        <f t="shared" si="230"/>
        <v>82627.886490946301</v>
      </c>
      <c r="H1084" s="167">
        <f t="shared" si="231"/>
        <v>271299.98836543917</v>
      </c>
      <c r="I1084" s="168">
        <f t="shared" si="232"/>
        <v>353927.87485638546</v>
      </c>
      <c r="J1084" s="168">
        <f t="shared" si="234"/>
        <v>351599.96717557876</v>
      </c>
      <c r="K1084" s="94"/>
      <c r="L1084" s="265">
        <f t="shared" si="233"/>
        <v>134871.95388278938</v>
      </c>
      <c r="M1084" s="265">
        <f>$G1084*NonHospFrac+theModel!$H1084*NonHospFrac</f>
        <v>219055.9209735961</v>
      </c>
      <c r="N1084" s="266">
        <f t="shared" si="235"/>
        <v>353927.87485638552</v>
      </c>
      <c r="O1084" s="158"/>
      <c r="P1084" s="265">
        <f t="shared" si="236"/>
        <v>133984.85377094717</v>
      </c>
      <c r="Q1084" s="265">
        <f t="shared" si="237"/>
        <v>219054.36072297709</v>
      </c>
      <c r="R1084" s="266">
        <f t="shared" si="238"/>
        <v>353039.21449392429</v>
      </c>
    </row>
    <row r="1085" spans="1:18" x14ac:dyDescent="0.25">
      <c r="A1085" s="81">
        <v>1054</v>
      </c>
      <c r="B1085" s="93">
        <f t="shared" si="227"/>
        <v>1.0617725711346482E-9</v>
      </c>
      <c r="C1085" s="178">
        <f t="shared" si="228"/>
        <v>1.0593773950760781E-9</v>
      </c>
      <c r="D1085" s="165">
        <f t="shared" si="229"/>
        <v>2.2558277767625785E-3</v>
      </c>
      <c r="E1085" s="166">
        <f t="shared" si="239"/>
        <v>24.291375392104239</v>
      </c>
      <c r="F1085" s="167">
        <f t="shared" si="240"/>
        <v>2.3798983044845281</v>
      </c>
      <c r="G1085" s="167">
        <f t="shared" si="230"/>
        <v>82706.281070159719</v>
      </c>
      <c r="H1085" s="167">
        <f t="shared" si="231"/>
        <v>271299.98837727087</v>
      </c>
      <c r="I1085" s="168">
        <f t="shared" si="232"/>
        <v>354006.26944743062</v>
      </c>
      <c r="J1085" s="168">
        <f t="shared" si="234"/>
        <v>351675.06495143735</v>
      </c>
      <c r="K1085" s="94"/>
      <c r="L1085" s="265">
        <f t="shared" si="233"/>
        <v>134901.82785548051</v>
      </c>
      <c r="M1085" s="265">
        <f>$G1085*NonHospFrac+theModel!$H1085*NonHospFrac</f>
        <v>219104.44159195005</v>
      </c>
      <c r="N1085" s="266">
        <f t="shared" si="235"/>
        <v>354006.26944743056</v>
      </c>
      <c r="O1085" s="158"/>
      <c r="P1085" s="265">
        <f t="shared" si="236"/>
        <v>134013.47142014024</v>
      </c>
      <c r="Q1085" s="265">
        <f t="shared" si="237"/>
        <v>219102.88134133103</v>
      </c>
      <c r="R1085" s="266">
        <f t="shared" si="238"/>
        <v>353116.35276147129</v>
      </c>
    </row>
    <row r="1086" spans="1:18" x14ac:dyDescent="0.25">
      <c r="A1086" s="81">
        <v>1055</v>
      </c>
      <c r="B1086" s="93">
        <f t="shared" si="227"/>
        <v>1.0419381718715492E-9</v>
      </c>
      <c r="C1086" s="178">
        <f t="shared" si="228"/>
        <v>1.0395877388017722E-9</v>
      </c>
      <c r="D1086" s="165">
        <f t="shared" si="229"/>
        <v>2.2558277767625785E-3</v>
      </c>
      <c r="E1086" s="166">
        <f t="shared" si="239"/>
        <v>24.291375393143827</v>
      </c>
      <c r="F1086" s="167">
        <f t="shared" si="240"/>
        <v>2.3821541322612907</v>
      </c>
      <c r="G1086" s="167">
        <f t="shared" si="230"/>
        <v>82784.675649373137</v>
      </c>
      <c r="H1086" s="167">
        <f t="shared" si="231"/>
        <v>271299.98838888161</v>
      </c>
      <c r="I1086" s="168">
        <f t="shared" si="232"/>
        <v>354084.66403825476</v>
      </c>
      <c r="J1086" s="168">
        <f t="shared" si="234"/>
        <v>351750.15966595104</v>
      </c>
      <c r="K1086" s="94"/>
      <c r="L1086" s="265">
        <f t="shared" si="233"/>
        <v>134931.70182808748</v>
      </c>
      <c r="M1086" s="265">
        <f>$G1086*NonHospFrac+theModel!$H1086*NonHospFrac</f>
        <v>219152.96221016726</v>
      </c>
      <c r="N1086" s="266">
        <f t="shared" si="235"/>
        <v>354084.66403825476</v>
      </c>
      <c r="O1086" s="158"/>
      <c r="P1086" s="265">
        <f t="shared" si="236"/>
        <v>134042.08790274095</v>
      </c>
      <c r="Q1086" s="265">
        <f t="shared" si="237"/>
        <v>219151.40195954824</v>
      </c>
      <c r="R1086" s="266">
        <f t="shared" si="238"/>
        <v>353193.48986228916</v>
      </c>
    </row>
    <row r="1087" spans="1:18" x14ac:dyDescent="0.25">
      <c r="A1087" s="81">
        <v>1056</v>
      </c>
      <c r="B1087" s="93">
        <f t="shared" si="227"/>
        <v>1.022474288295925E-9</v>
      </c>
      <c r="C1087" s="178">
        <f t="shared" si="228"/>
        <v>1.0201677623953616E-9</v>
      </c>
      <c r="D1087" s="165">
        <f t="shared" si="229"/>
        <v>2.2558277767625785E-3</v>
      </c>
      <c r="E1087" s="166">
        <f t="shared" si="239"/>
        <v>24.291375394163996</v>
      </c>
      <c r="F1087" s="167">
        <f t="shared" si="240"/>
        <v>2.3844099600380533</v>
      </c>
      <c r="G1087" s="167">
        <f t="shared" si="230"/>
        <v>82863.07022858657</v>
      </c>
      <c r="H1087" s="167">
        <f t="shared" si="231"/>
        <v>271299.98840027541</v>
      </c>
      <c r="I1087" s="168">
        <f t="shared" si="232"/>
        <v>354163.05862886197</v>
      </c>
      <c r="J1087" s="168">
        <f t="shared" si="234"/>
        <v>351825.25131924858</v>
      </c>
      <c r="K1087" s="94"/>
      <c r="L1087" s="265">
        <f t="shared" si="233"/>
        <v>134961.57580061175</v>
      </c>
      <c r="M1087" s="265">
        <f>$G1087*NonHospFrac+theModel!$H1087*NonHospFrac</f>
        <v>219201.48282825021</v>
      </c>
      <c r="N1087" s="266">
        <f t="shared" si="235"/>
        <v>354163.05862886197</v>
      </c>
      <c r="O1087" s="158"/>
      <c r="P1087" s="265">
        <f t="shared" si="236"/>
        <v>134070.7032187983</v>
      </c>
      <c r="Q1087" s="265">
        <f t="shared" si="237"/>
        <v>219199.92257763119</v>
      </c>
      <c r="R1087" s="266">
        <f t="shared" si="238"/>
        <v>353270.62579642946</v>
      </c>
    </row>
    <row r="1088" spans="1:18" x14ac:dyDescent="0.25">
      <c r="A1088" s="81">
        <v>1057</v>
      </c>
      <c r="B1088" s="93">
        <f t="shared" si="227"/>
        <v>1.0033739990045542E-9</v>
      </c>
      <c r="C1088" s="178">
        <f t="shared" si="228"/>
        <v>1.0011105600671183E-9</v>
      </c>
      <c r="D1088" s="165">
        <f t="shared" si="229"/>
        <v>2.2558277767625785E-3</v>
      </c>
      <c r="E1088" s="166">
        <f t="shared" si="239"/>
        <v>24.291375395165108</v>
      </c>
      <c r="F1088" s="167">
        <f t="shared" si="240"/>
        <v>2.3866657878148159</v>
      </c>
      <c r="G1088" s="167">
        <f t="shared" si="230"/>
        <v>82941.464807799988</v>
      </c>
      <c r="H1088" s="167">
        <f t="shared" si="231"/>
        <v>271299.9884114564</v>
      </c>
      <c r="I1088" s="168">
        <f t="shared" si="232"/>
        <v>354241.45321925636</v>
      </c>
      <c r="J1088" s="168">
        <f t="shared" si="234"/>
        <v>351900.33991145866</v>
      </c>
      <c r="K1088" s="94"/>
      <c r="L1088" s="265">
        <f t="shared" si="233"/>
        <v>134991.44977305492</v>
      </c>
      <c r="M1088" s="265">
        <f>$G1088*NonHospFrac+theModel!$H1088*NonHospFrac</f>
        <v>219250.00344620144</v>
      </c>
      <c r="N1088" s="266">
        <f t="shared" si="235"/>
        <v>354241.45321925636</v>
      </c>
      <c r="O1088" s="158"/>
      <c r="P1088" s="265">
        <f t="shared" si="236"/>
        <v>134099.31736836134</v>
      </c>
      <c r="Q1088" s="265">
        <f t="shared" si="237"/>
        <v>219248.44319558243</v>
      </c>
      <c r="R1088" s="266">
        <f t="shared" si="238"/>
        <v>353347.76056394377</v>
      </c>
    </row>
    <row r="1089" spans="1:18" x14ac:dyDescent="0.25">
      <c r="A1089" s="81">
        <v>1058</v>
      </c>
      <c r="B1089" s="93">
        <f t="shared" si="227"/>
        <v>9.8463051188922834E-10</v>
      </c>
      <c r="C1089" s="178">
        <f t="shared" si="228"/>
        <v>9.8240935503066073E-10</v>
      </c>
      <c r="D1089" s="165">
        <f t="shared" si="229"/>
        <v>2.2558277767625785E-3</v>
      </c>
      <c r="E1089" s="166">
        <f t="shared" si="239"/>
        <v>24.291375396147519</v>
      </c>
      <c r="F1089" s="167">
        <f t="shared" si="240"/>
        <v>2.3889216155915785</v>
      </c>
      <c r="G1089" s="167">
        <f t="shared" si="230"/>
        <v>83019.859387013421</v>
      </c>
      <c r="H1089" s="167">
        <f t="shared" si="231"/>
        <v>271299.98842242849</v>
      </c>
      <c r="I1089" s="168">
        <f t="shared" si="232"/>
        <v>354319.84780944191</v>
      </c>
      <c r="J1089" s="168">
        <f t="shared" si="234"/>
        <v>351975.42544270988</v>
      </c>
      <c r="K1089" s="94"/>
      <c r="L1089" s="265">
        <f t="shared" si="233"/>
        <v>135021.32374541851</v>
      </c>
      <c r="M1089" s="265">
        <f>$G1089*NonHospFrac+theModel!$H1089*NonHospFrac</f>
        <v>219298.52406402334</v>
      </c>
      <c r="N1089" s="266">
        <f t="shared" si="235"/>
        <v>354319.84780944185</v>
      </c>
      <c r="O1089" s="158"/>
      <c r="P1089" s="265">
        <f t="shared" si="236"/>
        <v>134127.93035147912</v>
      </c>
      <c r="Q1089" s="265">
        <f t="shared" si="237"/>
        <v>219296.96381340432</v>
      </c>
      <c r="R1089" s="266">
        <f t="shared" si="238"/>
        <v>353424.89416488342</v>
      </c>
    </row>
    <row r="1090" spans="1:18" x14ac:dyDescent="0.25">
      <c r="A1090" s="81">
        <v>1059</v>
      </c>
      <c r="B1090" s="93">
        <f t="shared" si="227"/>
        <v>9.6623716172143247E-10</v>
      </c>
      <c r="C1090" s="178">
        <f t="shared" si="228"/>
        <v>9.6405749709308106E-10</v>
      </c>
      <c r="D1090" s="165">
        <f t="shared" si="229"/>
        <v>2.2558277767625785E-3</v>
      </c>
      <c r="E1090" s="166">
        <f t="shared" si="239"/>
        <v>24.291375397111576</v>
      </c>
      <c r="F1090" s="167">
        <f t="shared" si="240"/>
        <v>2.391177443368341</v>
      </c>
      <c r="G1090" s="167">
        <f t="shared" si="230"/>
        <v>83098.253966226839</v>
      </c>
      <c r="H1090" s="167">
        <f t="shared" si="231"/>
        <v>271299.98843319569</v>
      </c>
      <c r="I1090" s="168">
        <f t="shared" si="232"/>
        <v>354398.24239942251</v>
      </c>
      <c r="J1090" s="168">
        <f t="shared" si="234"/>
        <v>352050.50791313068</v>
      </c>
      <c r="K1090" s="94"/>
      <c r="L1090" s="265">
        <f t="shared" si="233"/>
        <v>135051.19771770402</v>
      </c>
      <c r="M1090" s="265">
        <f>$G1090*NonHospFrac+theModel!$H1090*NonHospFrac</f>
        <v>219347.04468171849</v>
      </c>
      <c r="N1090" s="266">
        <f t="shared" si="235"/>
        <v>354398.24239942251</v>
      </c>
      <c r="O1090" s="158"/>
      <c r="P1090" s="265">
        <f t="shared" si="236"/>
        <v>134156.5421682006</v>
      </c>
      <c r="Q1090" s="265">
        <f t="shared" si="237"/>
        <v>219345.48443109947</v>
      </c>
      <c r="R1090" s="266">
        <f t="shared" si="238"/>
        <v>353502.02659930009</v>
      </c>
    </row>
    <row r="1091" spans="1:18" x14ac:dyDescent="0.25">
      <c r="A1091" s="81">
        <v>1060</v>
      </c>
      <c r="B1091" s="93">
        <f t="shared" si="227"/>
        <v>9.4818740778218139E-10</v>
      </c>
      <c r="C1091" s="178">
        <f t="shared" si="228"/>
        <v>9.460484602901299E-10</v>
      </c>
      <c r="D1091" s="165">
        <f t="shared" si="229"/>
        <v>2.2558277767625785E-3</v>
      </c>
      <c r="E1091" s="166">
        <f t="shared" si="239"/>
        <v>24.291375398057625</v>
      </c>
      <c r="F1091" s="167">
        <f t="shared" si="240"/>
        <v>2.3934332711451036</v>
      </c>
      <c r="G1091" s="167">
        <f t="shared" si="230"/>
        <v>83176.648545440257</v>
      </c>
      <c r="H1091" s="167">
        <f t="shared" si="231"/>
        <v>271299.98844376166</v>
      </c>
      <c r="I1091" s="168">
        <f t="shared" si="232"/>
        <v>354476.63698920188</v>
      </c>
      <c r="J1091" s="168">
        <f t="shared" si="234"/>
        <v>352125.58732284949</v>
      </c>
      <c r="K1091" s="94"/>
      <c r="L1091" s="265">
        <f t="shared" si="233"/>
        <v>135081.07168991285</v>
      </c>
      <c r="M1091" s="265">
        <f>$G1091*NonHospFrac+theModel!$H1091*NonHospFrac</f>
        <v>219395.56529928907</v>
      </c>
      <c r="N1091" s="266">
        <f t="shared" si="235"/>
        <v>354476.63698920188</v>
      </c>
      <c r="O1091" s="158"/>
      <c r="P1091" s="265">
        <f t="shared" si="236"/>
        <v>134185.15281857463</v>
      </c>
      <c r="Q1091" s="265">
        <f t="shared" si="237"/>
        <v>219394.00504867005</v>
      </c>
      <c r="R1091" s="266">
        <f t="shared" si="238"/>
        <v>353579.15786724468</v>
      </c>
    </row>
    <row r="1092" spans="1:18" x14ac:dyDescent="0.25">
      <c r="A1092" s="81">
        <v>1061</v>
      </c>
      <c r="B1092" s="93">
        <f t="shared" si="227"/>
        <v>9.3047483153612755E-10</v>
      </c>
      <c r="C1092" s="178">
        <f t="shared" si="228"/>
        <v>9.2837584056556989E-10</v>
      </c>
      <c r="D1092" s="165">
        <f t="shared" si="229"/>
        <v>2.2558277767625785E-3</v>
      </c>
      <c r="E1092" s="166">
        <f t="shared" si="239"/>
        <v>24.291375398986002</v>
      </c>
      <c r="F1092" s="167">
        <f t="shared" si="240"/>
        <v>2.3956890989218662</v>
      </c>
      <c r="G1092" s="167">
        <f t="shared" si="230"/>
        <v>83255.043124653675</v>
      </c>
      <c r="H1092" s="167">
        <f t="shared" si="231"/>
        <v>271299.98845413036</v>
      </c>
      <c r="I1092" s="168">
        <f t="shared" si="232"/>
        <v>354555.03157878405</v>
      </c>
      <c r="J1092" s="168">
        <f t="shared" si="234"/>
        <v>352200.66367199487</v>
      </c>
      <c r="K1092" s="94"/>
      <c r="L1092" s="265">
        <f t="shared" si="233"/>
        <v>135110.94566204649</v>
      </c>
      <c r="M1092" s="265">
        <f>$G1092*NonHospFrac+theModel!$H1092*NonHospFrac</f>
        <v>219444.08591673753</v>
      </c>
      <c r="N1092" s="266">
        <f t="shared" si="235"/>
        <v>354555.03157878399</v>
      </c>
      <c r="O1092" s="158"/>
      <c r="P1092" s="265">
        <f t="shared" si="236"/>
        <v>134213.76230265026</v>
      </c>
      <c r="Q1092" s="265">
        <f t="shared" si="237"/>
        <v>219442.52566611851</v>
      </c>
      <c r="R1092" s="266">
        <f t="shared" si="238"/>
        <v>353656.28796876874</v>
      </c>
    </row>
    <row r="1093" spans="1:18" x14ac:dyDescent="0.25">
      <c r="A1093" s="81">
        <v>1062</v>
      </c>
      <c r="B1093" s="93">
        <f t="shared" si="227"/>
        <v>9.1309313434910161E-10</v>
      </c>
      <c r="C1093" s="178">
        <f t="shared" si="228"/>
        <v>9.1103335349386567E-10</v>
      </c>
      <c r="D1093" s="165">
        <f t="shared" si="229"/>
        <v>2.2558277767625785E-3</v>
      </c>
      <c r="E1093" s="166">
        <f t="shared" si="239"/>
        <v>24.291375399897035</v>
      </c>
      <c r="F1093" s="167">
        <f t="shared" si="240"/>
        <v>2.3979449266986288</v>
      </c>
      <c r="G1093" s="167">
        <f t="shared" si="230"/>
        <v>83333.437703867094</v>
      </c>
      <c r="H1093" s="167">
        <f t="shared" si="231"/>
        <v>271299.98846430529</v>
      </c>
      <c r="I1093" s="168">
        <f t="shared" si="232"/>
        <v>354633.42616817239</v>
      </c>
      <c r="J1093" s="168">
        <f t="shared" si="234"/>
        <v>352275.73696069489</v>
      </c>
      <c r="K1093" s="94"/>
      <c r="L1093" s="265">
        <f t="shared" si="233"/>
        <v>135140.8196341063</v>
      </c>
      <c r="M1093" s="265">
        <f>$G1093*NonHospFrac+theModel!$H1093*NonHospFrac</f>
        <v>219492.60653406606</v>
      </c>
      <c r="N1093" s="266">
        <f t="shared" si="235"/>
        <v>354633.42616817239</v>
      </c>
      <c r="O1093" s="158"/>
      <c r="P1093" s="265">
        <f t="shared" si="236"/>
        <v>134242.37062047629</v>
      </c>
      <c r="Q1093" s="265">
        <f t="shared" si="237"/>
        <v>219491.04628344704</v>
      </c>
      <c r="R1093" s="266">
        <f t="shared" si="238"/>
        <v>353733.41690392332</v>
      </c>
    </row>
    <row r="1094" spans="1:18" x14ac:dyDescent="0.25">
      <c r="A1094" s="81">
        <v>1063</v>
      </c>
      <c r="B1094" s="93">
        <f t="shared" si="227"/>
        <v>8.9603613524832364E-10</v>
      </c>
      <c r="C1094" s="178">
        <f t="shared" si="228"/>
        <v>8.9401483204544747E-10</v>
      </c>
      <c r="D1094" s="165">
        <f t="shared" si="229"/>
        <v>2.2558277767625785E-3</v>
      </c>
      <c r="E1094" s="166">
        <f t="shared" si="239"/>
        <v>24.291375400791051</v>
      </c>
      <c r="F1094" s="167">
        <f t="shared" si="240"/>
        <v>2.4002007544753914</v>
      </c>
      <c r="G1094" s="167">
        <f t="shared" si="230"/>
        <v>83411.832283080526</v>
      </c>
      <c r="H1094" s="167">
        <f t="shared" si="231"/>
        <v>271299.98847429012</v>
      </c>
      <c r="I1094" s="168">
        <f t="shared" si="232"/>
        <v>354711.82075737067</v>
      </c>
      <c r="J1094" s="168">
        <f t="shared" si="234"/>
        <v>352350.80718907784</v>
      </c>
      <c r="K1094" s="94"/>
      <c r="L1094" s="265">
        <f t="shared" si="233"/>
        <v>135170.69360609367</v>
      </c>
      <c r="M1094" s="265">
        <f>$G1094*NonHospFrac+theModel!$H1094*NonHospFrac</f>
        <v>219541.12715127697</v>
      </c>
      <c r="N1094" s="266">
        <f t="shared" si="235"/>
        <v>354711.82075737067</v>
      </c>
      <c r="O1094" s="158"/>
      <c r="P1094" s="265">
        <f t="shared" si="236"/>
        <v>134270.97777210159</v>
      </c>
      <c r="Q1094" s="265">
        <f t="shared" si="237"/>
        <v>219539.56690065796</v>
      </c>
      <c r="R1094" s="266">
        <f t="shared" si="238"/>
        <v>353810.54467275954</v>
      </c>
    </row>
    <row r="1095" spans="1:18" x14ac:dyDescent="0.25">
      <c r="A1095" s="81">
        <v>1064</v>
      </c>
      <c r="B1095" s="93">
        <f t="shared" si="227"/>
        <v>8.7929776872441992E-10</v>
      </c>
      <c r="C1095" s="178">
        <f t="shared" si="228"/>
        <v>8.7731422439368596E-10</v>
      </c>
      <c r="D1095" s="165">
        <f t="shared" si="229"/>
        <v>2.2558277767625785E-3</v>
      </c>
      <c r="E1095" s="166">
        <f t="shared" si="239"/>
        <v>24.291375401668365</v>
      </c>
      <c r="F1095" s="167">
        <f t="shared" si="240"/>
        <v>2.402456582252154</v>
      </c>
      <c r="G1095" s="167">
        <f t="shared" si="230"/>
        <v>83490.226862293945</v>
      </c>
      <c r="H1095" s="167">
        <f t="shared" si="231"/>
        <v>271299.98848408851</v>
      </c>
      <c r="I1095" s="168">
        <f t="shared" si="232"/>
        <v>354790.21534638247</v>
      </c>
      <c r="J1095" s="168">
        <f t="shared" si="234"/>
        <v>352425.87435727194</v>
      </c>
      <c r="K1095" s="94"/>
      <c r="L1095" s="265">
        <f t="shared" si="233"/>
        <v>135200.56757800997</v>
      </c>
      <c r="M1095" s="265">
        <f>$G1095*NonHospFrac+theModel!$H1095*NonHospFrac</f>
        <v>219589.64776837244</v>
      </c>
      <c r="N1095" s="266">
        <f t="shared" si="235"/>
        <v>354790.21534638241</v>
      </c>
      <c r="O1095" s="158"/>
      <c r="P1095" s="265">
        <f t="shared" si="236"/>
        <v>134299.58375757502</v>
      </c>
      <c r="Q1095" s="265">
        <f t="shared" si="237"/>
        <v>219588.08751775342</v>
      </c>
      <c r="R1095" s="266">
        <f t="shared" si="238"/>
        <v>353887.67127532844</v>
      </c>
    </row>
    <row r="1096" spans="1:18" x14ac:dyDescent="0.25">
      <c r="A1096" s="81">
        <v>1065</v>
      </c>
      <c r="B1096" s="93">
        <f t="shared" si="227"/>
        <v>8.6287208257451787E-10</v>
      </c>
      <c r="C1096" s="178">
        <f t="shared" si="228"/>
        <v>8.6092559176285325E-10</v>
      </c>
      <c r="D1096" s="165">
        <f t="shared" si="229"/>
        <v>2.2558277767625785E-3</v>
      </c>
      <c r="E1096" s="166">
        <f t="shared" si="239"/>
        <v>24.29137540252929</v>
      </c>
      <c r="F1096" s="167">
        <f t="shared" si="240"/>
        <v>2.4047124100289166</v>
      </c>
      <c r="G1096" s="167">
        <f t="shared" si="230"/>
        <v>83568.621441507363</v>
      </c>
      <c r="H1096" s="167">
        <f t="shared" si="231"/>
        <v>271299.98849370377</v>
      </c>
      <c r="I1096" s="168">
        <f t="shared" si="232"/>
        <v>354868.60993521113</v>
      </c>
      <c r="J1096" s="168">
        <f t="shared" si="234"/>
        <v>352500.93846540514</v>
      </c>
      <c r="K1096" s="94"/>
      <c r="L1096" s="265">
        <f t="shared" si="233"/>
        <v>135230.44154985651</v>
      </c>
      <c r="M1096" s="265">
        <f>$G1096*NonHospFrac+theModel!$H1096*NonHospFrac</f>
        <v>219638.1683853546</v>
      </c>
      <c r="N1096" s="266">
        <f t="shared" si="235"/>
        <v>354868.60993521113</v>
      </c>
      <c r="O1096" s="158"/>
      <c r="P1096" s="265">
        <f t="shared" si="236"/>
        <v>134328.18857694537</v>
      </c>
      <c r="Q1096" s="265">
        <f t="shared" si="237"/>
        <v>219636.60813473558</v>
      </c>
      <c r="R1096" s="266">
        <f t="shared" si="238"/>
        <v>353964.79671168095</v>
      </c>
    </row>
    <row r="1097" spans="1:18" x14ac:dyDescent="0.25">
      <c r="A1097" s="81">
        <v>1066</v>
      </c>
      <c r="B1097" s="93">
        <f t="shared" si="227"/>
        <v>8.4675323578562837E-10</v>
      </c>
      <c r="C1097" s="178">
        <f t="shared" si="228"/>
        <v>8.4484310631627951E-10</v>
      </c>
      <c r="D1097" s="165">
        <f t="shared" si="229"/>
        <v>2.2558277767625785E-3</v>
      </c>
      <c r="E1097" s="166">
        <f t="shared" si="239"/>
        <v>24.291375403374133</v>
      </c>
      <c r="F1097" s="167">
        <f t="shared" si="240"/>
        <v>2.4069682378056791</v>
      </c>
      <c r="G1097" s="167">
        <f t="shared" si="230"/>
        <v>83647.016020720795</v>
      </c>
      <c r="H1097" s="167">
        <f t="shared" si="231"/>
        <v>271299.98850313952</v>
      </c>
      <c r="I1097" s="168">
        <f t="shared" si="232"/>
        <v>354947.00452386029</v>
      </c>
      <c r="J1097" s="168">
        <f t="shared" si="234"/>
        <v>352575.99951360561</v>
      </c>
      <c r="K1097" s="94"/>
      <c r="L1097" s="265">
        <f t="shared" si="233"/>
        <v>135260.31552163465</v>
      </c>
      <c r="M1097" s="265">
        <f>$G1097*NonHospFrac+theModel!$H1097*NonHospFrac</f>
        <v>219686.68900222567</v>
      </c>
      <c r="N1097" s="266">
        <f t="shared" si="235"/>
        <v>354947.00452386029</v>
      </c>
      <c r="O1097" s="158"/>
      <c r="P1097" s="265">
        <f t="shared" si="236"/>
        <v>134356.79223026146</v>
      </c>
      <c r="Q1097" s="265">
        <f t="shared" si="237"/>
        <v>219685.12875160665</v>
      </c>
      <c r="R1097" s="266">
        <f t="shared" si="238"/>
        <v>354041.92098186811</v>
      </c>
    </row>
    <row r="1098" spans="1:18" x14ac:dyDescent="0.25">
      <c r="A1098" s="81">
        <v>1067</v>
      </c>
      <c r="B1098" s="93">
        <f t="shared" si="227"/>
        <v>8.3093549645757012E-10</v>
      </c>
      <c r="C1098" s="178">
        <f t="shared" si="228"/>
        <v>8.2906104908396308E-10</v>
      </c>
      <c r="D1098" s="165">
        <f t="shared" si="229"/>
        <v>2.2558277767625785E-3</v>
      </c>
      <c r="E1098" s="166">
        <f t="shared" si="239"/>
        <v>24.291375404203194</v>
      </c>
      <c r="F1098" s="167">
        <f t="shared" si="240"/>
        <v>2.4092240655824417</v>
      </c>
      <c r="G1098" s="167">
        <f t="shared" si="230"/>
        <v>83725.410599934214</v>
      </c>
      <c r="H1098" s="167">
        <f t="shared" si="231"/>
        <v>271299.98851239897</v>
      </c>
      <c r="I1098" s="168">
        <f t="shared" si="232"/>
        <v>355025.39911233319</v>
      </c>
      <c r="J1098" s="168">
        <f t="shared" si="234"/>
        <v>352651.05750200123</v>
      </c>
      <c r="K1098" s="94"/>
      <c r="L1098" s="265">
        <f t="shared" si="233"/>
        <v>135290.18949334556</v>
      </c>
      <c r="M1098" s="265">
        <f>$G1098*NonHospFrac+theModel!$H1098*NonHospFrac</f>
        <v>219735.20961898757</v>
      </c>
      <c r="N1098" s="266">
        <f t="shared" si="235"/>
        <v>355025.39911233314</v>
      </c>
      <c r="O1098" s="158"/>
      <c r="P1098" s="265">
        <f t="shared" si="236"/>
        <v>134385.39471757197</v>
      </c>
      <c r="Q1098" s="265">
        <f t="shared" si="237"/>
        <v>219733.64936836855</v>
      </c>
      <c r="R1098" s="266">
        <f t="shared" si="238"/>
        <v>354119.04408594052</v>
      </c>
    </row>
    <row r="1099" spans="1:18" x14ac:dyDescent="0.25">
      <c r="A1099" s="81">
        <v>1068</v>
      </c>
      <c r="B1099" s="93">
        <f t="shared" si="227"/>
        <v>8.1541323976468111E-10</v>
      </c>
      <c r="C1099" s="178">
        <f t="shared" si="228"/>
        <v>8.1357380792887998E-10</v>
      </c>
      <c r="D1099" s="165">
        <f t="shared" si="229"/>
        <v>2.2558277767625785E-3</v>
      </c>
      <c r="E1099" s="166">
        <f t="shared" si="239"/>
        <v>24.291375405016769</v>
      </c>
      <c r="F1099" s="167">
        <f t="shared" si="240"/>
        <v>2.4114798933592043</v>
      </c>
      <c r="G1099" s="167">
        <f t="shared" si="230"/>
        <v>83803.805179147632</v>
      </c>
      <c r="H1099" s="167">
        <f t="shared" si="231"/>
        <v>271299.98852148541</v>
      </c>
      <c r="I1099" s="168">
        <f t="shared" si="232"/>
        <v>355103.79370063305</v>
      </c>
      <c r="J1099" s="168">
        <f t="shared" si="234"/>
        <v>352726.11243071983</v>
      </c>
      <c r="K1099" s="94"/>
      <c r="L1099" s="265">
        <f t="shared" si="233"/>
        <v>135320.06346499058</v>
      </c>
      <c r="M1099" s="265">
        <f>$G1099*NonHospFrac+theModel!$H1099*NonHospFrac</f>
        <v>219783.73023564246</v>
      </c>
      <c r="N1099" s="266">
        <f t="shared" si="235"/>
        <v>355103.79370063305</v>
      </c>
      <c r="O1099" s="158"/>
      <c r="P1099" s="265">
        <f t="shared" si="236"/>
        <v>134413.99603892572</v>
      </c>
      <c r="Q1099" s="265">
        <f t="shared" si="237"/>
        <v>219782.16998502344</v>
      </c>
      <c r="R1099" s="266">
        <f t="shared" si="238"/>
        <v>354196.16602394916</v>
      </c>
    </row>
    <row r="1100" spans="1:18" x14ac:dyDescent="0.25">
      <c r="A1100" s="81">
        <v>1069</v>
      </c>
      <c r="B1100" s="93">
        <f t="shared" si="227"/>
        <v>8.0018094595563452E-10</v>
      </c>
      <c r="C1100" s="178">
        <f t="shared" si="228"/>
        <v>7.9837587555131166E-10</v>
      </c>
      <c r="D1100" s="165">
        <f t="shared" si="229"/>
        <v>2.2558277767625785E-3</v>
      </c>
      <c r="E1100" s="166">
        <f t="shared" si="239"/>
        <v>24.291375405815145</v>
      </c>
      <c r="F1100" s="167">
        <f t="shared" si="240"/>
        <v>2.4137357211359669</v>
      </c>
      <c r="G1100" s="167">
        <f t="shared" si="230"/>
        <v>83882.19975836105</v>
      </c>
      <c r="H1100" s="167">
        <f t="shared" si="231"/>
        <v>271299.98853040213</v>
      </c>
      <c r="I1100" s="168">
        <f t="shared" si="232"/>
        <v>355182.18828876317</v>
      </c>
      <c r="J1100" s="168">
        <f t="shared" si="234"/>
        <v>352801.16429988929</v>
      </c>
      <c r="K1100" s="94"/>
      <c r="L1100" s="265">
        <f t="shared" si="233"/>
        <v>135349.93743657091</v>
      </c>
      <c r="M1100" s="265">
        <f>$G1100*NonHospFrac+theModel!$H1100*NonHospFrac</f>
        <v>219832.25085219223</v>
      </c>
      <c r="N1100" s="266">
        <f t="shared" si="235"/>
        <v>355182.18828876317</v>
      </c>
      <c r="O1100" s="158"/>
      <c r="P1100" s="265">
        <f t="shared" si="236"/>
        <v>134442.59619437135</v>
      </c>
      <c r="Q1100" s="265">
        <f t="shared" si="237"/>
        <v>219830.69060157321</v>
      </c>
      <c r="R1100" s="266">
        <f t="shared" si="238"/>
        <v>354273.28679594456</v>
      </c>
    </row>
    <row r="1101" spans="1:18" x14ac:dyDescent="0.25">
      <c r="A1101" s="81">
        <v>1070</v>
      </c>
      <c r="B1101" s="93">
        <f t="shared" si="227"/>
        <v>7.8523319839059074E-10</v>
      </c>
      <c r="C1101" s="178">
        <f t="shared" si="228"/>
        <v>7.8346184753042516E-10</v>
      </c>
      <c r="D1101" s="165">
        <f t="shared" si="229"/>
        <v>2.2558277767625785E-3</v>
      </c>
      <c r="E1101" s="166">
        <f t="shared" si="239"/>
        <v>24.291375406598608</v>
      </c>
      <c r="F1101" s="167">
        <f t="shared" si="240"/>
        <v>2.4159915489127295</v>
      </c>
      <c r="G1101" s="167">
        <f t="shared" si="230"/>
        <v>83960.594337574468</v>
      </c>
      <c r="H1101" s="167">
        <f t="shared" si="231"/>
        <v>271299.98853915225</v>
      </c>
      <c r="I1101" s="168">
        <f t="shared" si="232"/>
        <v>355260.58287672675</v>
      </c>
      <c r="J1101" s="168">
        <f t="shared" si="234"/>
        <v>352876.21310963738</v>
      </c>
      <c r="K1101" s="94"/>
      <c r="L1101" s="265">
        <f t="shared" si="233"/>
        <v>135379.81140808779</v>
      </c>
      <c r="M1101" s="265">
        <f>$G1101*NonHospFrac+theModel!$H1101*NonHospFrac</f>
        <v>219880.77146863891</v>
      </c>
      <c r="N1101" s="266">
        <f t="shared" si="235"/>
        <v>355260.58287672669</v>
      </c>
      <c r="O1101" s="158"/>
      <c r="P1101" s="265">
        <f t="shared" si="236"/>
        <v>134471.19518395761</v>
      </c>
      <c r="Q1101" s="265">
        <f t="shared" si="237"/>
        <v>219879.21121801989</v>
      </c>
      <c r="R1101" s="266">
        <f t="shared" si="238"/>
        <v>354350.40640197753</v>
      </c>
    </row>
    <row r="1102" spans="1:18" x14ac:dyDescent="0.25">
      <c r="A1102" s="81">
        <v>1071</v>
      </c>
      <c r="B1102" s="93">
        <f t="shared" si="227"/>
        <v>7.7056468161502955E-10</v>
      </c>
      <c r="C1102" s="178">
        <f t="shared" si="228"/>
        <v>7.6882642040245015E-10</v>
      </c>
      <c r="D1102" s="165">
        <f t="shared" si="229"/>
        <v>2.2558277767625785E-3</v>
      </c>
      <c r="E1102" s="166">
        <f t="shared" si="239"/>
        <v>24.291375407367433</v>
      </c>
      <c r="F1102" s="167">
        <f t="shared" si="240"/>
        <v>2.4182473766894921</v>
      </c>
      <c r="G1102" s="167">
        <f t="shared" si="230"/>
        <v>84038.988916787886</v>
      </c>
      <c r="H1102" s="167">
        <f t="shared" si="231"/>
        <v>271299.98854773899</v>
      </c>
      <c r="I1102" s="168">
        <f t="shared" si="232"/>
        <v>355338.97746452689</v>
      </c>
      <c r="J1102" s="168">
        <f t="shared" si="234"/>
        <v>352951.2588600918</v>
      </c>
      <c r="K1102" s="94"/>
      <c r="L1102" s="265">
        <f t="shared" si="233"/>
        <v>135409.68537954235</v>
      </c>
      <c r="M1102" s="265">
        <f>$G1102*NonHospFrac+theModel!$H1102*NonHospFrac</f>
        <v>219929.29208498451</v>
      </c>
      <c r="N1102" s="266">
        <f t="shared" si="235"/>
        <v>355338.97746452689</v>
      </c>
      <c r="O1102" s="158"/>
      <c r="P1102" s="265">
        <f t="shared" si="236"/>
        <v>134499.7930077331</v>
      </c>
      <c r="Q1102" s="265">
        <f t="shared" si="237"/>
        <v>219927.73183436549</v>
      </c>
      <c r="R1102" s="266">
        <f t="shared" si="238"/>
        <v>354427.52484209859</v>
      </c>
    </row>
    <row r="1103" spans="1:18" x14ac:dyDescent="0.25">
      <c r="A1103" s="81">
        <v>1072</v>
      </c>
      <c r="B1103" s="93">
        <f t="shared" si="227"/>
        <v>7.5617017946956305E-10</v>
      </c>
      <c r="C1103" s="178">
        <f t="shared" si="228"/>
        <v>7.5446438977475604E-10</v>
      </c>
      <c r="D1103" s="165">
        <f t="shared" si="229"/>
        <v>2.2558277767625785E-3</v>
      </c>
      <c r="E1103" s="166">
        <f t="shared" si="239"/>
        <v>24.291375408121898</v>
      </c>
      <c r="F1103" s="167">
        <f t="shared" si="240"/>
        <v>2.4205032044662547</v>
      </c>
      <c r="G1103" s="167">
        <f t="shared" si="230"/>
        <v>84117.383496001305</v>
      </c>
      <c r="H1103" s="167">
        <f t="shared" si="231"/>
        <v>271299.98855616525</v>
      </c>
      <c r="I1103" s="168">
        <f t="shared" si="232"/>
        <v>355417.37205216655</v>
      </c>
      <c r="J1103" s="168">
        <f t="shared" si="234"/>
        <v>353026.30155138002</v>
      </c>
      <c r="K1103" s="94"/>
      <c r="L1103" s="265">
        <f t="shared" si="233"/>
        <v>135439.5593509358</v>
      </c>
      <c r="M1103" s="265">
        <f>$G1103*NonHospFrac+theModel!$H1103*NonHospFrac</f>
        <v>219977.81270123072</v>
      </c>
      <c r="N1103" s="266">
        <f t="shared" si="235"/>
        <v>355417.37205216649</v>
      </c>
      <c r="O1103" s="158"/>
      <c r="P1103" s="265">
        <f t="shared" si="236"/>
        <v>134528.38966574648</v>
      </c>
      <c r="Q1103" s="265">
        <f t="shared" si="237"/>
        <v>219976.2524506117</v>
      </c>
      <c r="R1103" s="266">
        <f t="shared" si="238"/>
        <v>354504.64211635815</v>
      </c>
    </row>
    <row r="1104" spans="1:18" x14ac:dyDescent="0.25">
      <c r="A1104" s="81">
        <v>1073</v>
      </c>
      <c r="B1104" s="93">
        <f t="shared" si="227"/>
        <v>7.4204457323505834E-10</v>
      </c>
      <c r="C1104" s="178">
        <f t="shared" si="228"/>
        <v>7.4037064847515871E-10</v>
      </c>
      <c r="D1104" s="165">
        <f t="shared" si="229"/>
        <v>2.2558277767625785E-3</v>
      </c>
      <c r="E1104" s="166">
        <f t="shared" si="239"/>
        <v>24.291375408862269</v>
      </c>
      <c r="F1104" s="167">
        <f t="shared" si="240"/>
        <v>2.4227590322430173</v>
      </c>
      <c r="G1104" s="167">
        <f t="shared" si="230"/>
        <v>84195.778075214737</v>
      </c>
      <c r="H1104" s="167">
        <f t="shared" si="231"/>
        <v>271299.98856443411</v>
      </c>
      <c r="I1104" s="168">
        <f t="shared" si="232"/>
        <v>355495.76663964882</v>
      </c>
      <c r="J1104" s="168">
        <f t="shared" si="234"/>
        <v>353101.34118362976</v>
      </c>
      <c r="K1104" s="94"/>
      <c r="L1104" s="265">
        <f t="shared" si="233"/>
        <v>135469.43332226927</v>
      </c>
      <c r="M1104" s="265">
        <f>$G1104*NonHospFrac+theModel!$H1104*NonHospFrac</f>
        <v>220026.33331737958</v>
      </c>
      <c r="N1104" s="266">
        <f t="shared" si="235"/>
        <v>355495.76663964882</v>
      </c>
      <c r="O1104" s="158"/>
      <c r="P1104" s="265">
        <f t="shared" si="236"/>
        <v>134556.98515804639</v>
      </c>
      <c r="Q1104" s="265">
        <f t="shared" si="237"/>
        <v>220024.77306676056</v>
      </c>
      <c r="R1104" s="266">
        <f t="shared" si="238"/>
        <v>354581.75822480698</v>
      </c>
    </row>
    <row r="1105" spans="1:18" x14ac:dyDescent="0.25">
      <c r="A1105" s="81">
        <v>1074</v>
      </c>
      <c r="B1105" s="93">
        <f t="shared" si="227"/>
        <v>7.2818283981239895E-10</v>
      </c>
      <c r="C1105" s="178">
        <f t="shared" si="228"/>
        <v>7.2654018473578833E-10</v>
      </c>
      <c r="D1105" s="165">
        <f t="shared" si="229"/>
        <v>2.2558277767625785E-3</v>
      </c>
      <c r="E1105" s="166">
        <f t="shared" si="239"/>
        <v>24.291375409588809</v>
      </c>
      <c r="F1105" s="167">
        <f t="shared" si="240"/>
        <v>2.4250148600197798</v>
      </c>
      <c r="G1105" s="167">
        <f t="shared" si="230"/>
        <v>84274.17265442817</v>
      </c>
      <c r="H1105" s="167">
        <f t="shared" si="231"/>
        <v>271299.98857254861</v>
      </c>
      <c r="I1105" s="168">
        <f t="shared" si="232"/>
        <v>355574.16122697678</v>
      </c>
      <c r="J1105" s="168">
        <f t="shared" si="234"/>
        <v>353176.37775696866</v>
      </c>
      <c r="K1105" s="94"/>
      <c r="L1105" s="265">
        <f t="shared" si="233"/>
        <v>135499.30729354388</v>
      </c>
      <c r="M1105" s="265">
        <f>$G1105*NonHospFrac+theModel!$H1105*NonHospFrac</f>
        <v>220074.85393343287</v>
      </c>
      <c r="N1105" s="266">
        <f t="shared" si="235"/>
        <v>355574.16122697678</v>
      </c>
      <c r="O1105" s="158"/>
      <c r="P1105" s="265">
        <f t="shared" si="236"/>
        <v>134585.5794846814</v>
      </c>
      <c r="Q1105" s="265">
        <f t="shared" si="237"/>
        <v>220073.29368281385</v>
      </c>
      <c r="R1105" s="266">
        <f t="shared" si="238"/>
        <v>354658.87316749524</v>
      </c>
    </row>
    <row r="1106" spans="1:18" x14ac:dyDescent="0.25">
      <c r="A1106" s="81">
        <v>1075</v>
      </c>
      <c r="B1106" s="93">
        <f t="shared" si="227"/>
        <v>7.1458004993627519E-10</v>
      </c>
      <c r="C1106" s="178">
        <f t="shared" si="228"/>
        <v>7.1296808041090858E-10</v>
      </c>
      <c r="D1106" s="165">
        <f t="shared" si="229"/>
        <v>2.2558277767625785E-3</v>
      </c>
      <c r="E1106" s="166">
        <f t="shared" si="239"/>
        <v>24.291375410301779</v>
      </c>
      <c r="F1106" s="167">
        <f t="shared" si="240"/>
        <v>2.4272706877965424</v>
      </c>
      <c r="G1106" s="167">
        <f t="shared" si="230"/>
        <v>84352.567233641588</v>
      </c>
      <c r="H1106" s="167">
        <f t="shared" si="231"/>
        <v>271299.98858051142</v>
      </c>
      <c r="I1106" s="168">
        <f t="shared" si="232"/>
        <v>355652.55581415299</v>
      </c>
      <c r="J1106" s="168">
        <f t="shared" si="234"/>
        <v>353251.41127152392</v>
      </c>
      <c r="K1106" s="94"/>
      <c r="L1106" s="265">
        <f t="shared" si="233"/>
        <v>135529.18126476073</v>
      </c>
      <c r="M1106" s="265">
        <f>$G1106*NonHospFrac+theModel!$H1106*NonHospFrac</f>
        <v>220123.37454939226</v>
      </c>
      <c r="N1106" s="266">
        <f t="shared" si="235"/>
        <v>355652.55581415299</v>
      </c>
      <c r="O1106" s="158"/>
      <c r="P1106" s="265">
        <f t="shared" si="236"/>
        <v>134614.17264570008</v>
      </c>
      <c r="Q1106" s="265">
        <f t="shared" si="237"/>
        <v>220121.81429877324</v>
      </c>
      <c r="R1106" s="266">
        <f t="shared" si="238"/>
        <v>354735.98694447335</v>
      </c>
    </row>
    <row r="1107" spans="1:18" x14ac:dyDescent="0.25">
      <c r="A1107" s="81">
        <v>1076</v>
      </c>
      <c r="B1107" s="93">
        <f t="shared" si="227"/>
        <v>7.0123136642231395E-10</v>
      </c>
      <c r="C1107" s="178">
        <f t="shared" si="228"/>
        <v>6.9964950922800128E-10</v>
      </c>
      <c r="D1107" s="165">
        <f t="shared" si="229"/>
        <v>2.2558277767625785E-3</v>
      </c>
      <c r="E1107" s="166">
        <f t="shared" si="239"/>
        <v>24.291375411001429</v>
      </c>
      <c r="F1107" s="167">
        <f t="shared" si="240"/>
        <v>2.429526515573305</v>
      </c>
      <c r="G1107" s="167">
        <f t="shared" si="230"/>
        <v>84430.961812855006</v>
      </c>
      <c r="H1107" s="167">
        <f t="shared" si="231"/>
        <v>271299.9885883255</v>
      </c>
      <c r="I1107" s="168">
        <f t="shared" si="232"/>
        <v>355730.95040118054</v>
      </c>
      <c r="J1107" s="168">
        <f t="shared" si="234"/>
        <v>353326.44172742311</v>
      </c>
      <c r="K1107" s="94"/>
      <c r="L1107" s="265">
        <f t="shared" si="233"/>
        <v>135559.05523592088</v>
      </c>
      <c r="M1107" s="265">
        <f>$G1107*NonHospFrac+theModel!$H1107*NonHospFrac</f>
        <v>220171.8951652596</v>
      </c>
      <c r="N1107" s="266">
        <f t="shared" si="235"/>
        <v>355730.95040118048</v>
      </c>
      <c r="O1107" s="158"/>
      <c r="P1107" s="265">
        <f t="shared" si="236"/>
        <v>134642.76464115095</v>
      </c>
      <c r="Q1107" s="265">
        <f t="shared" si="237"/>
        <v>220170.33491464058</v>
      </c>
      <c r="R1107" s="266">
        <f t="shared" si="238"/>
        <v>354813.09955579153</v>
      </c>
    </row>
    <row r="1108" spans="1:18" x14ac:dyDescent="0.25">
      <c r="A1108" s="81">
        <v>1077</v>
      </c>
      <c r="B1108" s="93">
        <f t="shared" si="227"/>
        <v>6.8813204244696814E-10</v>
      </c>
      <c r="C1108" s="178">
        <f t="shared" si="228"/>
        <v>6.865797350715359E-10</v>
      </c>
      <c r="D1108" s="165">
        <f t="shared" si="229"/>
        <v>2.2558277767625785E-3</v>
      </c>
      <c r="E1108" s="166">
        <f t="shared" si="239"/>
        <v>24.291375411688009</v>
      </c>
      <c r="F1108" s="167">
        <f t="shared" si="240"/>
        <v>2.4317823433500676</v>
      </c>
      <c r="G1108" s="167">
        <f t="shared" si="230"/>
        <v>84509.356392068425</v>
      </c>
      <c r="H1108" s="167">
        <f t="shared" si="231"/>
        <v>271299.98859599361</v>
      </c>
      <c r="I1108" s="168">
        <f t="shared" si="232"/>
        <v>355809.34498806205</v>
      </c>
      <c r="J1108" s="168">
        <f t="shared" si="234"/>
        <v>353401.46912479342</v>
      </c>
      <c r="K1108" s="94"/>
      <c r="L1108" s="265">
        <f t="shared" si="233"/>
        <v>135588.92920702539</v>
      </c>
      <c r="M1108" s="265">
        <f>$G1108*NonHospFrac+theModel!$H1108*NonHospFrac</f>
        <v>220220.4157810366</v>
      </c>
      <c r="N1108" s="266">
        <f t="shared" si="235"/>
        <v>355809.34498806199</v>
      </c>
      <c r="O1108" s="158"/>
      <c r="P1108" s="265">
        <f t="shared" si="236"/>
        <v>134671.35547108256</v>
      </c>
      <c r="Q1108" s="265">
        <f t="shared" si="237"/>
        <v>220218.85553041758</v>
      </c>
      <c r="R1108" s="266">
        <f t="shared" si="238"/>
        <v>354890.21100150014</v>
      </c>
    </row>
    <row r="1109" spans="1:18" x14ac:dyDescent="0.25">
      <c r="A1109" s="81">
        <v>1078</v>
      </c>
      <c r="B1109" s="93">
        <f t="shared" si="227"/>
        <v>6.7527741985953455E-10</v>
      </c>
      <c r="C1109" s="178">
        <f t="shared" si="228"/>
        <v>6.7375411029879489E-10</v>
      </c>
      <c r="D1109" s="165">
        <f t="shared" si="229"/>
        <v>2.2558277767625785E-3</v>
      </c>
      <c r="E1109" s="166">
        <f t="shared" si="239"/>
        <v>24.291375412361763</v>
      </c>
      <c r="F1109" s="167">
        <f t="shared" si="240"/>
        <v>2.4340381711268302</v>
      </c>
      <c r="G1109" s="167">
        <f t="shared" si="230"/>
        <v>84587.750971281843</v>
      </c>
      <c r="H1109" s="167">
        <f t="shared" si="231"/>
        <v>271299.98860351846</v>
      </c>
      <c r="I1109" s="168">
        <f t="shared" si="232"/>
        <v>355887.7395748003</v>
      </c>
      <c r="J1109" s="168">
        <f t="shared" si="234"/>
        <v>353476.49346376222</v>
      </c>
      <c r="K1109" s="94"/>
      <c r="L1109" s="265">
        <f t="shared" si="233"/>
        <v>135618.80317807532</v>
      </c>
      <c r="M1109" s="265">
        <f>$G1109*NonHospFrac+theModel!$H1109*NonHospFrac</f>
        <v>220268.93639672495</v>
      </c>
      <c r="N1109" s="266">
        <f t="shared" si="235"/>
        <v>355887.73957480025</v>
      </c>
      <c r="O1109" s="158"/>
      <c r="P1109" s="265">
        <f t="shared" si="236"/>
        <v>134699.94513554341</v>
      </c>
      <c r="Q1109" s="265">
        <f t="shared" si="237"/>
        <v>220267.37614610593</v>
      </c>
      <c r="R1109" s="266">
        <f t="shared" si="238"/>
        <v>354967.32128164935</v>
      </c>
    </row>
    <row r="1110" spans="1:18" x14ac:dyDescent="0.25">
      <c r="A1110" s="81">
        <v>1079</v>
      </c>
      <c r="B1110" s="93">
        <f t="shared" si="227"/>
        <v>6.6266292752570663E-10</v>
      </c>
      <c r="C1110" s="178">
        <f t="shared" si="228"/>
        <v>6.6116807408716329E-10</v>
      </c>
      <c r="D1110" s="165">
        <f t="shared" si="229"/>
        <v>2.2558277767625785E-3</v>
      </c>
      <c r="E1110" s="166">
        <f t="shared" si="239"/>
        <v>24.29137541302293</v>
      </c>
      <c r="F1110" s="167">
        <f t="shared" si="240"/>
        <v>2.4362939989035928</v>
      </c>
      <c r="G1110" s="167">
        <f t="shared" si="230"/>
        <v>84666.145550495276</v>
      </c>
      <c r="H1110" s="167">
        <f t="shared" si="231"/>
        <v>271299.98861090274</v>
      </c>
      <c r="I1110" s="168">
        <f t="shared" si="232"/>
        <v>355966.13416139805</v>
      </c>
      <c r="J1110" s="168">
        <f t="shared" si="234"/>
        <v>353551.5147444568</v>
      </c>
      <c r="K1110" s="94"/>
      <c r="L1110" s="265">
        <f t="shared" si="233"/>
        <v>135648.67714907171</v>
      </c>
      <c r="M1110" s="265">
        <f>$G1110*NonHospFrac+theModel!$H1110*NonHospFrac</f>
        <v>220317.45701232628</v>
      </c>
      <c r="N1110" s="266">
        <f t="shared" si="235"/>
        <v>355966.13416139799</v>
      </c>
      <c r="O1110" s="158"/>
      <c r="P1110" s="265">
        <f t="shared" si="236"/>
        <v>134728.53363458201</v>
      </c>
      <c r="Q1110" s="265">
        <f t="shared" si="237"/>
        <v>220315.89676170726</v>
      </c>
      <c r="R1110" s="266">
        <f t="shared" si="238"/>
        <v>355044.43039628927</v>
      </c>
    </row>
    <row r="1111" spans="1:18" x14ac:dyDescent="0.25">
      <c r="A1111" s="81">
        <v>1080</v>
      </c>
      <c r="B1111" s="93">
        <f t="shared" si="227"/>
        <v>6.5028407970205898E-10</v>
      </c>
      <c r="C1111" s="178">
        <f t="shared" si="228"/>
        <v>6.4881715081228057E-10</v>
      </c>
      <c r="D1111" s="165">
        <f t="shared" si="229"/>
        <v>2.2558277767625785E-3</v>
      </c>
      <c r="E1111" s="166">
        <f t="shared" si="239"/>
        <v>24.291375413671748</v>
      </c>
      <c r="F1111" s="167">
        <f t="shared" si="240"/>
        <v>2.4385498266803554</v>
      </c>
      <c r="G1111" s="167">
        <f t="shared" si="230"/>
        <v>84744.540129708679</v>
      </c>
      <c r="H1111" s="167">
        <f t="shared" si="231"/>
        <v>271299.98861814919</v>
      </c>
      <c r="I1111" s="168">
        <f t="shared" si="232"/>
        <v>356044.5287478579</v>
      </c>
      <c r="J1111" s="168">
        <f t="shared" si="234"/>
        <v>353626.53296700434</v>
      </c>
      <c r="K1111" s="94"/>
      <c r="L1111" s="265">
        <f t="shared" si="233"/>
        <v>135678.55112001556</v>
      </c>
      <c r="M1111" s="265">
        <f>$G1111*NonHospFrac+theModel!$H1111*NonHospFrac</f>
        <v>220365.97762784231</v>
      </c>
      <c r="N1111" s="266">
        <f t="shared" si="235"/>
        <v>356044.5287478579</v>
      </c>
      <c r="O1111" s="158"/>
      <c r="P1111" s="265">
        <f t="shared" si="236"/>
        <v>134757.12096824686</v>
      </c>
      <c r="Q1111" s="265">
        <f t="shared" si="237"/>
        <v>220364.41737722329</v>
      </c>
      <c r="R1111" s="266">
        <f t="shared" si="238"/>
        <v>355121.53834547015</v>
      </c>
    </row>
    <row r="1112" spans="1:18" x14ac:dyDescent="0.25">
      <c r="A1112" s="81">
        <v>1081</v>
      </c>
      <c r="B1112" s="93">
        <f t="shared" si="227"/>
        <v>6.3813647444092066E-10</v>
      </c>
      <c r="C1112" s="178">
        <f t="shared" si="228"/>
        <v>6.3669694845651152E-10</v>
      </c>
      <c r="D1112" s="165">
        <f t="shared" si="229"/>
        <v>2.2558277767625785E-3</v>
      </c>
      <c r="E1112" s="166">
        <f t="shared" si="239"/>
        <v>24.291375414308444</v>
      </c>
      <c r="F1112" s="167">
        <f t="shared" si="240"/>
        <v>2.4408056544571179</v>
      </c>
      <c r="G1112" s="167">
        <f t="shared" si="230"/>
        <v>84822.934708922097</v>
      </c>
      <c r="H1112" s="167">
        <f t="shared" si="231"/>
        <v>271299.98862526013</v>
      </c>
      <c r="I1112" s="168">
        <f t="shared" si="232"/>
        <v>356122.92333418224</v>
      </c>
      <c r="J1112" s="168">
        <f t="shared" si="234"/>
        <v>353701.5481315318</v>
      </c>
      <c r="K1112" s="94"/>
      <c r="L1112" s="265">
        <f t="shared" si="233"/>
        <v>135708.42509090772</v>
      </c>
      <c r="M1112" s="265">
        <f>$G1112*NonHospFrac+theModel!$H1112*NonHospFrac</f>
        <v>220414.49824327446</v>
      </c>
      <c r="N1112" s="266">
        <f t="shared" si="235"/>
        <v>356122.92333418218</v>
      </c>
      <c r="O1112" s="158"/>
      <c r="P1112" s="265">
        <f t="shared" si="236"/>
        <v>134785.70713658625</v>
      </c>
      <c r="Q1112" s="265">
        <f t="shared" si="237"/>
        <v>220412.93799265544</v>
      </c>
      <c r="R1112" s="266">
        <f t="shared" si="238"/>
        <v>355198.64512924169</v>
      </c>
    </row>
    <row r="1113" spans="1:18" x14ac:dyDescent="0.25">
      <c r="A1113" s="81">
        <v>1082</v>
      </c>
      <c r="B1113" s="93">
        <f t="shared" si="227"/>
        <v>6.2621579202502282E-10</v>
      </c>
      <c r="C1113" s="178">
        <f t="shared" si="228"/>
        <v>6.2480315704712534E-10</v>
      </c>
      <c r="D1113" s="165">
        <f t="shared" si="229"/>
        <v>2.2558277767625785E-3</v>
      </c>
      <c r="E1113" s="166">
        <f t="shared" si="239"/>
        <v>24.291375414933245</v>
      </c>
      <c r="F1113" s="167">
        <f t="shared" si="240"/>
        <v>2.4430614822338805</v>
      </c>
      <c r="G1113" s="167">
        <f t="shared" si="230"/>
        <v>84901.32928813553</v>
      </c>
      <c r="H1113" s="167">
        <f t="shared" si="231"/>
        <v>271299.9886322383</v>
      </c>
      <c r="I1113" s="168">
        <f t="shared" si="232"/>
        <v>356201.31792037381</v>
      </c>
      <c r="J1113" s="168">
        <f t="shared" si="234"/>
        <v>353776.56023816642</v>
      </c>
      <c r="K1113" s="94"/>
      <c r="L1113" s="265">
        <f t="shared" si="233"/>
        <v>135738.29906174936</v>
      </c>
      <c r="M1113" s="265">
        <f>$G1113*NonHospFrac+theModel!$H1113*NonHospFrac</f>
        <v>220463.01885862445</v>
      </c>
      <c r="N1113" s="266">
        <f t="shared" si="235"/>
        <v>356201.31792037381</v>
      </c>
      <c r="O1113" s="158"/>
      <c r="P1113" s="265">
        <f t="shared" si="236"/>
        <v>134814.29213964878</v>
      </c>
      <c r="Q1113" s="265">
        <f t="shared" si="237"/>
        <v>220461.45860800543</v>
      </c>
      <c r="R1113" s="266">
        <f t="shared" si="238"/>
        <v>355275.75074765424</v>
      </c>
    </row>
    <row r="1114" spans="1:18" x14ac:dyDescent="0.25">
      <c r="A1114" s="81">
        <v>1083</v>
      </c>
      <c r="B1114" s="93">
        <f t="shared" si="227"/>
        <v>6.1451779343139834E-10</v>
      </c>
      <c r="C1114" s="178">
        <f t="shared" si="228"/>
        <v>6.1313154712366089E-10</v>
      </c>
      <c r="D1114" s="165">
        <f t="shared" si="229"/>
        <v>2.2558277767625785E-3</v>
      </c>
      <c r="E1114" s="166">
        <f t="shared" si="239"/>
        <v>24.291375415546376</v>
      </c>
      <c r="F1114" s="167">
        <f t="shared" si="240"/>
        <v>2.4453173100106431</v>
      </c>
      <c r="G1114" s="167">
        <f t="shared" si="230"/>
        <v>84979.723867348948</v>
      </c>
      <c r="H1114" s="167">
        <f t="shared" si="231"/>
        <v>271299.98863908608</v>
      </c>
      <c r="I1114" s="168">
        <f t="shared" si="232"/>
        <v>356279.712506435</v>
      </c>
      <c r="J1114" s="168">
        <f t="shared" si="234"/>
        <v>353851.56928703515</v>
      </c>
      <c r="K1114" s="94"/>
      <c r="L1114" s="265">
        <f t="shared" si="233"/>
        <v>135768.17303254126</v>
      </c>
      <c r="M1114" s="265">
        <f>$G1114*NonHospFrac+theModel!$H1114*NonHospFrac</f>
        <v>220511.53947389373</v>
      </c>
      <c r="N1114" s="266">
        <f t="shared" si="235"/>
        <v>356279.712506435</v>
      </c>
      <c r="O1114" s="158"/>
      <c r="P1114" s="265">
        <f t="shared" si="236"/>
        <v>134842.87597748273</v>
      </c>
      <c r="Q1114" s="265">
        <f t="shared" si="237"/>
        <v>220509.97922327471</v>
      </c>
      <c r="R1114" s="266">
        <f t="shared" si="238"/>
        <v>355352.85520075745</v>
      </c>
    </row>
    <row r="1115" spans="1:18" x14ac:dyDescent="0.25">
      <c r="A1115" s="81">
        <v>1084</v>
      </c>
      <c r="B1115" s="93">
        <f t="shared" si="227"/>
        <v>6.030383188239789E-10</v>
      </c>
      <c r="C1115" s="178">
        <f t="shared" si="228"/>
        <v>6.0167796823392358E-10</v>
      </c>
      <c r="D1115" s="165">
        <f t="shared" si="229"/>
        <v>2.2558277767625785E-3</v>
      </c>
      <c r="E1115" s="166">
        <f t="shared" si="239"/>
        <v>24.291375416148053</v>
      </c>
      <c r="F1115" s="167">
        <f t="shared" si="240"/>
        <v>2.4475731377874057</v>
      </c>
      <c r="G1115" s="167">
        <f t="shared" si="230"/>
        <v>85058.118446562381</v>
      </c>
      <c r="H1115" s="167">
        <f t="shared" si="231"/>
        <v>271299.98864580598</v>
      </c>
      <c r="I1115" s="168">
        <f t="shared" si="232"/>
        <v>356358.10709236836</v>
      </c>
      <c r="J1115" s="168">
        <f t="shared" si="234"/>
        <v>353926.57527826505</v>
      </c>
      <c r="K1115" s="94"/>
      <c r="L1115" s="265">
        <f t="shared" si="233"/>
        <v>135798.04700328448</v>
      </c>
      <c r="M1115" s="265">
        <f>$G1115*NonHospFrac+theModel!$H1115*NonHospFrac</f>
        <v>220560.06008908388</v>
      </c>
      <c r="N1115" s="266">
        <f t="shared" si="235"/>
        <v>356358.10709236836</v>
      </c>
      <c r="O1115" s="158"/>
      <c r="P1115" s="265">
        <f t="shared" si="236"/>
        <v>134871.4586501366</v>
      </c>
      <c r="Q1115" s="265">
        <f t="shared" si="237"/>
        <v>220558.49983846486</v>
      </c>
      <c r="R1115" s="266">
        <f t="shared" si="238"/>
        <v>355429.95848860149</v>
      </c>
    </row>
    <row r="1116" spans="1:18" x14ac:dyDescent="0.25">
      <c r="A1116" s="81">
        <v>1085</v>
      </c>
      <c r="B1116" s="93">
        <f t="shared" si="227"/>
        <v>5.9177328607433749E-10</v>
      </c>
      <c r="C1116" s="178">
        <f t="shared" si="228"/>
        <v>5.9043834745806495E-10</v>
      </c>
      <c r="D1116" s="165">
        <f t="shared" si="229"/>
        <v>2.2558277767625785E-3</v>
      </c>
      <c r="E1116" s="166">
        <f t="shared" si="239"/>
        <v>24.291375416738493</v>
      </c>
      <c r="F1116" s="167">
        <f t="shared" si="240"/>
        <v>2.4498289655641683</v>
      </c>
      <c r="G1116" s="167">
        <f t="shared" si="230"/>
        <v>85136.513025775799</v>
      </c>
      <c r="H1116" s="167">
        <f t="shared" si="231"/>
        <v>271299.98865240032</v>
      </c>
      <c r="I1116" s="168">
        <f t="shared" si="232"/>
        <v>356436.50167817611</v>
      </c>
      <c r="J1116" s="168">
        <f t="shared" si="234"/>
        <v>354001.57821198297</v>
      </c>
      <c r="K1116" s="94"/>
      <c r="L1116" s="265">
        <f t="shared" si="233"/>
        <v>135827.92097397981</v>
      </c>
      <c r="M1116" s="265">
        <f>$G1116*NonHospFrac+theModel!$H1116*NonHospFrac</f>
        <v>220608.58070419627</v>
      </c>
      <c r="N1116" s="266">
        <f t="shared" si="235"/>
        <v>356436.50167817611</v>
      </c>
      <c r="O1116" s="158"/>
      <c r="P1116" s="265">
        <f t="shared" si="236"/>
        <v>134900.04015765866</v>
      </c>
      <c r="Q1116" s="265">
        <f t="shared" si="237"/>
        <v>220607.02045357725</v>
      </c>
      <c r="R1116" s="266">
        <f t="shared" si="238"/>
        <v>355507.06061123591</v>
      </c>
    </row>
    <row r="1117" spans="1:18" x14ac:dyDescent="0.25">
      <c r="A1117" s="81">
        <v>1086</v>
      </c>
      <c r="B1117" s="93">
        <f t="shared" si="227"/>
        <v>5.8071868931008752E-10</v>
      </c>
      <c r="C1117" s="178">
        <f t="shared" si="228"/>
        <v>5.794086879602567E-10</v>
      </c>
      <c r="D1117" s="165">
        <f t="shared" si="229"/>
        <v>2.2558277767625785E-3</v>
      </c>
      <c r="E1117" s="166">
        <f t="shared" si="239"/>
        <v>24.291375417317902</v>
      </c>
      <c r="F1117" s="167">
        <f t="shared" si="240"/>
        <v>2.4520847933409309</v>
      </c>
      <c r="G1117" s="167">
        <f t="shared" si="230"/>
        <v>85214.907604989217</v>
      </c>
      <c r="H1117" s="167">
        <f t="shared" si="231"/>
        <v>271299.9886588715</v>
      </c>
      <c r="I1117" s="168">
        <f t="shared" si="232"/>
        <v>356514.89626386075</v>
      </c>
      <c r="J1117" s="168">
        <f t="shared" si="234"/>
        <v>354076.57808831584</v>
      </c>
      <c r="K1117" s="94"/>
      <c r="L1117" s="265">
        <f t="shared" si="233"/>
        <v>135857.79494462823</v>
      </c>
      <c r="M1117" s="265">
        <f>$G1117*NonHospFrac+theModel!$H1117*NonHospFrac</f>
        <v>220657.10131923249</v>
      </c>
      <c r="N1117" s="266">
        <f t="shared" si="235"/>
        <v>356514.89626386075</v>
      </c>
      <c r="O1117" s="158"/>
      <c r="P1117" s="265">
        <f t="shared" si="236"/>
        <v>134928.62050009731</v>
      </c>
      <c r="Q1117" s="265">
        <f t="shared" si="237"/>
        <v>220655.54106861347</v>
      </c>
      <c r="R1117" s="266">
        <f t="shared" si="238"/>
        <v>355584.16156871081</v>
      </c>
    </row>
    <row r="1118" spans="1:18" x14ac:dyDescent="0.25">
      <c r="A1118" s="81">
        <v>1087</v>
      </c>
      <c r="B1118" s="93">
        <f t="shared" si="227"/>
        <v>5.69870597490376E-10</v>
      </c>
      <c r="C1118" s="178">
        <f t="shared" si="228"/>
        <v>5.6858506756739692E-10</v>
      </c>
      <c r="D1118" s="165">
        <f t="shared" si="229"/>
        <v>2.2558277767625785E-3</v>
      </c>
      <c r="E1118" s="166">
        <f t="shared" si="239"/>
        <v>24.291375417886485</v>
      </c>
      <c r="F1118" s="167">
        <f t="shared" si="240"/>
        <v>2.4543406211176935</v>
      </c>
      <c r="G1118" s="167">
        <f t="shared" si="230"/>
        <v>85293.302184202636</v>
      </c>
      <c r="H1118" s="167">
        <f t="shared" si="231"/>
        <v>271299.98866522172</v>
      </c>
      <c r="I1118" s="168">
        <f t="shared" si="232"/>
        <v>356593.29084942437</v>
      </c>
      <c r="J1118" s="168">
        <f t="shared" si="234"/>
        <v>354151.57490739034</v>
      </c>
      <c r="K1118" s="94"/>
      <c r="L1118" s="265">
        <f t="shared" si="233"/>
        <v>135887.66891523055</v>
      </c>
      <c r="M1118" s="265">
        <f>$G1118*NonHospFrac+theModel!$H1118*NonHospFrac</f>
        <v>220705.6219341938</v>
      </c>
      <c r="N1118" s="266">
        <f t="shared" si="235"/>
        <v>356593.29084942432</v>
      </c>
      <c r="O1118" s="158"/>
      <c r="P1118" s="265">
        <f t="shared" si="236"/>
        <v>134957.19967750084</v>
      </c>
      <c r="Q1118" s="265">
        <f t="shared" si="237"/>
        <v>220704.06168357478</v>
      </c>
      <c r="R1118" s="266">
        <f t="shared" si="238"/>
        <v>355661.26136107562</v>
      </c>
    </row>
    <row r="1119" spans="1:18" x14ac:dyDescent="0.25">
      <c r="A1119" s="81">
        <v>1088</v>
      </c>
      <c r="B1119" s="93">
        <f t="shared" ref="B1119:B1182" si="241">Constant*EXP(PowerTerm*(A1119)/7)</f>
        <v>5.5922515300799871E-10</v>
      </c>
      <c r="C1119" s="178">
        <f t="shared" ref="C1119:C1182" si="242">(1-theFloor)*B1119</f>
        <v>5.57963637374379E-10</v>
      </c>
      <c r="D1119" s="165">
        <f t="shared" ref="D1119:D1182" si="243">theFloor</f>
        <v>2.2558277767625785E-3</v>
      </c>
      <c r="E1119" s="166">
        <f t="shared" si="239"/>
        <v>24.291375418444449</v>
      </c>
      <c r="F1119" s="167">
        <f t="shared" si="240"/>
        <v>2.4565964488944561</v>
      </c>
      <c r="G1119" s="167">
        <f t="shared" ref="G1119:G1182" si="244">$B$22*F1119*totInfected/365.25</f>
        <v>85371.696763416054</v>
      </c>
      <c r="H1119" s="167">
        <f t="shared" ref="H1119:H1182" si="245">lostQALYs_Injured*E1119*totInfected/365.25</f>
        <v>271299.98867145344</v>
      </c>
      <c r="I1119" s="168">
        <f t="shared" ref="I1119:I1182" si="246">H1119+G1119</f>
        <v>356671.68543486949</v>
      </c>
      <c r="J1119" s="168">
        <f t="shared" si="234"/>
        <v>354226.56866933347</v>
      </c>
      <c r="K1119" s="94"/>
      <c r="L1119" s="265">
        <f t="shared" ref="L1119:L1182" si="247">$G1119*HospFrac+$H1119*HospFrac</f>
        <v>135917.5428857877</v>
      </c>
      <c r="M1119" s="265">
        <f>$G1119*NonHospFrac+theModel!$H1119*NonHospFrac</f>
        <v>220754.14254908176</v>
      </c>
      <c r="N1119" s="266">
        <f t="shared" si="235"/>
        <v>356671.68543486949</v>
      </c>
      <c r="O1119" s="158"/>
      <c r="P1119" s="265">
        <f t="shared" si="236"/>
        <v>134985.77768991762</v>
      </c>
      <c r="Q1119" s="265">
        <f t="shared" si="237"/>
        <v>220752.58229846274</v>
      </c>
      <c r="R1119" s="266">
        <f t="shared" si="238"/>
        <v>355738.35998838034</v>
      </c>
    </row>
    <row r="1120" spans="1:18" x14ac:dyDescent="0.25">
      <c r="A1120" s="81">
        <v>1089</v>
      </c>
      <c r="B1120" s="93">
        <f t="shared" si="241"/>
        <v>5.4877857031762555E-10</v>
      </c>
      <c r="C1120" s="178">
        <f t="shared" si="242"/>
        <v>5.4754062037541098E-10</v>
      </c>
      <c r="D1120" s="165">
        <f t="shared" si="243"/>
        <v>2.2558277767625785E-3</v>
      </c>
      <c r="E1120" s="166">
        <f t="shared" si="239"/>
        <v>24.29137541899199</v>
      </c>
      <c r="F1120" s="167">
        <f t="shared" si="240"/>
        <v>2.4588522766712186</v>
      </c>
      <c r="G1120" s="167">
        <f t="shared" si="244"/>
        <v>85450.091342629486</v>
      </c>
      <c r="H1120" s="167">
        <f t="shared" si="245"/>
        <v>271299.98867756873</v>
      </c>
      <c r="I1120" s="168">
        <f t="shared" si="246"/>
        <v>356750.08002019825</v>
      </c>
      <c r="J1120" s="168">
        <f t="shared" ref="J1120:J1183" si="248">J1119+(I1120-I1119)/(1+discountDaily)^A1120</f>
        <v>354301.55937427195</v>
      </c>
      <c r="K1120" s="94"/>
      <c r="L1120" s="265">
        <f t="shared" si="247"/>
        <v>135947.41685630049</v>
      </c>
      <c r="M1120" s="265">
        <f>$G1120*NonHospFrac+theModel!$H1120*NonHospFrac</f>
        <v>220802.6631638977</v>
      </c>
      <c r="N1120" s="266">
        <f t="shared" ref="N1120:N1183" si="249">L1120+M1120</f>
        <v>356750.08002019819</v>
      </c>
      <c r="O1120" s="158"/>
      <c r="P1120" s="265">
        <f t="shared" ref="P1120:P1183" si="250">P1119+(L1120-L1119)/(1+discountDaily)^A1120</f>
        <v>135014.35453739594</v>
      </c>
      <c r="Q1120" s="265">
        <f t="shared" ref="Q1120:Q1183" si="251">Q1119+(M1120-M1119)/(1+discountDaily)^B1120</f>
        <v>220801.10291327868</v>
      </c>
      <c r="R1120" s="266">
        <f t="shared" ref="R1120:R1183" si="252">P1120+Q1120</f>
        <v>355815.45745067461</v>
      </c>
    </row>
    <row r="1121" spans="1:18" x14ac:dyDescent="0.25">
      <c r="A1121" s="81">
        <v>1090</v>
      </c>
      <c r="B1121" s="93">
        <f t="shared" si="241"/>
        <v>5.3852713458965354E-10</v>
      </c>
      <c r="C1121" s="178">
        <f t="shared" si="242"/>
        <v>5.3731231012090582E-10</v>
      </c>
      <c r="D1121" s="165">
        <f t="shared" si="243"/>
        <v>2.2558277767625785E-3</v>
      </c>
      <c r="E1121" s="166">
        <f t="shared" ref="E1121:E1184" si="253">C1121+E1120</f>
        <v>24.291375419529302</v>
      </c>
      <c r="F1121" s="167">
        <f t="shared" ref="F1121:F1184" si="254">D1121+F1120</f>
        <v>2.4611081044479812</v>
      </c>
      <c r="G1121" s="167">
        <f t="shared" si="244"/>
        <v>85528.485921842905</v>
      </c>
      <c r="H1121" s="167">
        <f t="shared" si="245"/>
        <v>271299.98868356971</v>
      </c>
      <c r="I1121" s="168">
        <f t="shared" si="246"/>
        <v>356828.47460541263</v>
      </c>
      <c r="J1121" s="168">
        <f t="shared" si="248"/>
        <v>354376.54702233226</v>
      </c>
      <c r="K1121" s="94"/>
      <c r="L1121" s="265">
        <f t="shared" si="247"/>
        <v>135977.29082676972</v>
      </c>
      <c r="M1121" s="265">
        <f>$G1121*NonHospFrac+theModel!$H1121*NonHospFrac</f>
        <v>220851.18377864285</v>
      </c>
      <c r="N1121" s="266">
        <f t="shared" si="249"/>
        <v>356828.47460541257</v>
      </c>
      <c r="O1121" s="158"/>
      <c r="P1121" s="265">
        <f t="shared" si="250"/>
        <v>135042.930219984</v>
      </c>
      <c r="Q1121" s="265">
        <f t="shared" si="251"/>
        <v>220849.62352802383</v>
      </c>
      <c r="R1121" s="266">
        <f t="shared" si="252"/>
        <v>355892.55374800786</v>
      </c>
    </row>
    <row r="1122" spans="1:18" x14ac:dyDescent="0.25">
      <c r="A1122" s="81">
        <v>1091</v>
      </c>
      <c r="B1122" s="93">
        <f t="shared" si="241"/>
        <v>5.2846720038919724E-10</v>
      </c>
      <c r="C1122" s="178">
        <f t="shared" si="242"/>
        <v>5.2727506939945129E-10</v>
      </c>
      <c r="D1122" s="165">
        <f t="shared" si="243"/>
        <v>2.2558277767625785E-3</v>
      </c>
      <c r="E1122" s="166">
        <f t="shared" si="253"/>
        <v>24.291375420056578</v>
      </c>
      <c r="F1122" s="167">
        <f t="shared" si="254"/>
        <v>2.4633639322247438</v>
      </c>
      <c r="G1122" s="167">
        <f t="shared" si="244"/>
        <v>85606.880501056337</v>
      </c>
      <c r="H1122" s="167">
        <f t="shared" si="245"/>
        <v>271299.98868945858</v>
      </c>
      <c r="I1122" s="168">
        <f t="shared" si="246"/>
        <v>356906.8691905149</v>
      </c>
      <c r="J1122" s="168">
        <f t="shared" si="248"/>
        <v>354451.53161364119</v>
      </c>
      <c r="K1122" s="94"/>
      <c r="L1122" s="265">
        <f t="shared" si="247"/>
        <v>136007.16479719622</v>
      </c>
      <c r="M1122" s="265">
        <f>$G1122*NonHospFrac+theModel!$H1122*NonHospFrac</f>
        <v>220899.70439331865</v>
      </c>
      <c r="N1122" s="266">
        <f t="shared" si="249"/>
        <v>356906.8691905149</v>
      </c>
      <c r="O1122" s="158"/>
      <c r="P1122" s="265">
        <f t="shared" si="250"/>
        <v>135071.50473773014</v>
      </c>
      <c r="Q1122" s="265">
        <f t="shared" si="251"/>
        <v>220898.14414269963</v>
      </c>
      <c r="R1122" s="266">
        <f t="shared" si="252"/>
        <v>355969.6488804298</v>
      </c>
    </row>
    <row r="1123" spans="1:18" x14ac:dyDescent="0.25">
      <c r="A1123" s="81">
        <v>1092</v>
      </c>
      <c r="B1123" s="93">
        <f t="shared" si="241"/>
        <v>5.1859519037977478E-10</v>
      </c>
      <c r="C1123" s="178">
        <f t="shared" si="242"/>
        <v>5.1742532894442057E-10</v>
      </c>
      <c r="D1123" s="165">
        <f t="shared" si="243"/>
        <v>2.2558277767625785E-3</v>
      </c>
      <c r="E1123" s="166">
        <f t="shared" si="253"/>
        <v>24.291375420574003</v>
      </c>
      <c r="F1123" s="167">
        <f t="shared" si="254"/>
        <v>2.4656197600015064</v>
      </c>
      <c r="G1123" s="167">
        <f t="shared" si="244"/>
        <v>85685.275080269756</v>
      </c>
      <c r="H1123" s="167">
        <f t="shared" si="245"/>
        <v>271299.98869523749</v>
      </c>
      <c r="I1123" s="168">
        <f t="shared" si="246"/>
        <v>356985.26377550722</v>
      </c>
      <c r="J1123" s="168">
        <f t="shared" si="248"/>
        <v>354526.51314832538</v>
      </c>
      <c r="K1123" s="94"/>
      <c r="L1123" s="265">
        <f t="shared" si="247"/>
        <v>136037.03876758085</v>
      </c>
      <c r="M1123" s="265">
        <f>$G1123*NonHospFrac+theModel!$H1123*NonHospFrac</f>
        <v>220948.2250079264</v>
      </c>
      <c r="N1123" s="266">
        <f t="shared" si="249"/>
        <v>356985.26377550722</v>
      </c>
      <c r="O1123" s="158"/>
      <c r="P1123" s="265">
        <f t="shared" si="250"/>
        <v>135100.07809068263</v>
      </c>
      <c r="Q1123" s="265">
        <f t="shared" si="251"/>
        <v>220946.66475730739</v>
      </c>
      <c r="R1123" s="266">
        <f t="shared" si="252"/>
        <v>356046.74284799001</v>
      </c>
    </row>
    <row r="1124" spans="1:18" x14ac:dyDescent="0.25">
      <c r="A1124" s="81">
        <v>1093</v>
      </c>
      <c r="B1124" s="93">
        <f t="shared" si="241"/>
        <v>5.0890759405119074E-10</v>
      </c>
      <c r="C1124" s="178">
        <f t="shared" si="242"/>
        <v>5.0775958616472461E-10</v>
      </c>
      <c r="D1124" s="165">
        <f t="shared" si="243"/>
        <v>2.2558277767625785E-3</v>
      </c>
      <c r="E1124" s="166">
        <f t="shared" si="253"/>
        <v>24.291375421081764</v>
      </c>
      <c r="F1124" s="167">
        <f t="shared" si="254"/>
        <v>2.467875587778269</v>
      </c>
      <c r="G1124" s="167">
        <f t="shared" si="244"/>
        <v>85763.669659483174</v>
      </c>
      <c r="H1124" s="167">
        <f t="shared" si="245"/>
        <v>271299.98870090849</v>
      </c>
      <c r="I1124" s="168">
        <f t="shared" si="246"/>
        <v>357063.65836039168</v>
      </c>
      <c r="J1124" s="168">
        <f t="shared" si="248"/>
        <v>354601.49162651144</v>
      </c>
      <c r="K1124" s="94"/>
      <c r="L1124" s="265">
        <f t="shared" si="247"/>
        <v>136066.91273792431</v>
      </c>
      <c r="M1124" s="265">
        <f>$G1124*NonHospFrac+theModel!$H1124*NonHospFrac</f>
        <v>220996.74562246731</v>
      </c>
      <c r="N1124" s="266">
        <f t="shared" si="249"/>
        <v>357063.65836039162</v>
      </c>
      <c r="O1124" s="158"/>
      <c r="P1124" s="265">
        <f t="shared" si="250"/>
        <v>135128.65027888963</v>
      </c>
      <c r="Q1124" s="265">
        <f t="shared" si="251"/>
        <v>220995.18537184829</v>
      </c>
      <c r="R1124" s="266">
        <f t="shared" si="252"/>
        <v>356123.83565073792</v>
      </c>
    </row>
    <row r="1125" spans="1:18" x14ac:dyDescent="0.25">
      <c r="A1125" s="81">
        <v>1094</v>
      </c>
      <c r="B1125" s="93">
        <f t="shared" si="241"/>
        <v>4.9940096647119243E-10</v>
      </c>
      <c r="C1125" s="178">
        <f t="shared" si="242"/>
        <v>4.9827440389928467E-10</v>
      </c>
      <c r="D1125" s="165">
        <f t="shared" si="243"/>
        <v>2.2558277767625785E-3</v>
      </c>
      <c r="E1125" s="166">
        <f t="shared" si="253"/>
        <v>24.291375421580039</v>
      </c>
      <c r="F1125" s="167">
        <f t="shared" si="254"/>
        <v>2.4701314155550316</v>
      </c>
      <c r="G1125" s="167">
        <f t="shared" si="244"/>
        <v>85842.064238696592</v>
      </c>
      <c r="H1125" s="167">
        <f t="shared" si="245"/>
        <v>271299.98870647349</v>
      </c>
      <c r="I1125" s="168">
        <f t="shared" si="246"/>
        <v>357142.05294517009</v>
      </c>
      <c r="J1125" s="168">
        <f t="shared" si="248"/>
        <v>354676.46704832569</v>
      </c>
      <c r="K1125" s="94"/>
      <c r="L1125" s="265">
        <f t="shared" si="247"/>
        <v>136096.78670822742</v>
      </c>
      <c r="M1125" s="265">
        <f>$G1125*NonHospFrac+theModel!$H1125*NonHospFrac</f>
        <v>221045.26623694267</v>
      </c>
      <c r="N1125" s="266">
        <f t="shared" si="249"/>
        <v>357142.05294517009</v>
      </c>
      <c r="O1125" s="158"/>
      <c r="P1125" s="265">
        <f t="shared" si="250"/>
        <v>135157.22130239938</v>
      </c>
      <c r="Q1125" s="265">
        <f t="shared" si="251"/>
        <v>221043.70598632365</v>
      </c>
      <c r="R1125" s="266">
        <f t="shared" si="252"/>
        <v>356200.92728872306</v>
      </c>
    </row>
    <row r="1126" spans="1:18" x14ac:dyDescent="0.25">
      <c r="A1126" s="81">
        <v>1095</v>
      </c>
      <c r="B1126" s="93">
        <f t="shared" si="241"/>
        <v>4.9007192706044367E-10</v>
      </c>
      <c r="C1126" s="178">
        <f t="shared" si="242"/>
        <v>4.8896640919476919E-10</v>
      </c>
      <c r="D1126" s="165">
        <f t="shared" si="243"/>
        <v>2.2558277767625785E-3</v>
      </c>
      <c r="E1126" s="166">
        <f t="shared" si="253"/>
        <v>24.291375422069006</v>
      </c>
      <c r="F1126" s="167">
        <f t="shared" si="254"/>
        <v>2.4723872433317942</v>
      </c>
      <c r="G1126" s="167">
        <f t="shared" si="244"/>
        <v>85920.45881791001</v>
      </c>
      <c r="H1126" s="167">
        <f t="shared" si="245"/>
        <v>271299.98871193454</v>
      </c>
      <c r="I1126" s="168">
        <f t="shared" si="246"/>
        <v>357220.44752984453</v>
      </c>
      <c r="J1126" s="168">
        <f t="shared" si="248"/>
        <v>354751.43941389472</v>
      </c>
      <c r="K1126" s="94"/>
      <c r="L1126" s="265">
        <f t="shared" si="247"/>
        <v>136126.66067849088</v>
      </c>
      <c r="M1126" s="265">
        <f>$G1126*NonHospFrac+theModel!$H1126*NonHospFrac</f>
        <v>221093.78685135362</v>
      </c>
      <c r="N1126" s="266">
        <f t="shared" si="249"/>
        <v>357220.44752984447</v>
      </c>
      <c r="O1126" s="158"/>
      <c r="P1126" s="265">
        <f t="shared" si="250"/>
        <v>135185.79116126007</v>
      </c>
      <c r="Q1126" s="265">
        <f t="shared" si="251"/>
        <v>221092.2266007346</v>
      </c>
      <c r="R1126" s="266">
        <f t="shared" si="252"/>
        <v>356278.01776199468</v>
      </c>
    </row>
    <row r="1127" spans="1:18" x14ac:dyDescent="0.25">
      <c r="A1127" s="81">
        <v>1096</v>
      </c>
      <c r="B1127" s="93">
        <f t="shared" si="241"/>
        <v>4.8091715839038645E-10</v>
      </c>
      <c r="C1127" s="178">
        <f t="shared" si="242"/>
        <v>4.7983229210616764E-10</v>
      </c>
      <c r="D1127" s="165">
        <f t="shared" si="243"/>
        <v>2.2558277767625785E-3</v>
      </c>
      <c r="E1127" s="166">
        <f t="shared" si="253"/>
        <v>24.291375422548839</v>
      </c>
      <c r="F1127" s="167">
        <f t="shared" si="254"/>
        <v>2.4746430711085567</v>
      </c>
      <c r="G1127" s="167">
        <f t="shared" si="244"/>
        <v>85998.853397123428</v>
      </c>
      <c r="H1127" s="167">
        <f t="shared" si="245"/>
        <v>271299.9887172936</v>
      </c>
      <c r="I1127" s="168">
        <f t="shared" si="246"/>
        <v>357298.842114417</v>
      </c>
      <c r="J1127" s="168">
        <f t="shared" si="248"/>
        <v>354826.40872334503</v>
      </c>
      <c r="K1127" s="94"/>
      <c r="L1127" s="265">
        <f t="shared" si="247"/>
        <v>136156.53464871549</v>
      </c>
      <c r="M1127" s="265">
        <f>$G1127*NonHospFrac+theModel!$H1127*NonHospFrac</f>
        <v>221142.30746570148</v>
      </c>
      <c r="N1127" s="266">
        <f t="shared" si="249"/>
        <v>357298.842114417</v>
      </c>
      <c r="O1127" s="158"/>
      <c r="P1127" s="265">
        <f t="shared" si="250"/>
        <v>135214.3598555199</v>
      </c>
      <c r="Q1127" s="265">
        <f t="shared" si="251"/>
        <v>221140.74721508246</v>
      </c>
      <c r="R1127" s="266">
        <f t="shared" si="252"/>
        <v>356355.10707060236</v>
      </c>
    </row>
    <row r="1128" spans="1:18" x14ac:dyDescent="0.25">
      <c r="A1128" s="81">
        <v>1097</v>
      </c>
      <c r="B1128" s="93">
        <f t="shared" si="241"/>
        <v>4.7193340500354159E-10</v>
      </c>
      <c r="C1128" s="178">
        <f t="shared" si="242"/>
        <v>4.7086880451975248E-10</v>
      </c>
      <c r="D1128" s="165">
        <f t="shared" si="243"/>
        <v>2.2558277767625785E-3</v>
      </c>
      <c r="E1128" s="166">
        <f t="shared" si="253"/>
        <v>24.291375423019709</v>
      </c>
      <c r="F1128" s="167">
        <f t="shared" si="254"/>
        <v>2.4768988988853193</v>
      </c>
      <c r="G1128" s="167">
        <f t="shared" si="244"/>
        <v>86077.247976336846</v>
      </c>
      <c r="H1128" s="167">
        <f t="shared" si="245"/>
        <v>271299.98872255255</v>
      </c>
      <c r="I1128" s="168">
        <f t="shared" si="246"/>
        <v>357377.23669888941</v>
      </c>
      <c r="J1128" s="168">
        <f t="shared" si="248"/>
        <v>354901.37497680302</v>
      </c>
      <c r="K1128" s="94"/>
      <c r="L1128" s="265">
        <f t="shared" si="247"/>
        <v>136186.40861890194</v>
      </c>
      <c r="M1128" s="265">
        <f>$G1128*NonHospFrac+theModel!$H1128*NonHospFrac</f>
        <v>221190.8280799874</v>
      </c>
      <c r="N1128" s="266">
        <f t="shared" si="249"/>
        <v>357377.23669888935</v>
      </c>
      <c r="O1128" s="158"/>
      <c r="P1128" s="265">
        <f t="shared" si="250"/>
        <v>135242.92738522703</v>
      </c>
      <c r="Q1128" s="265">
        <f t="shared" si="251"/>
        <v>221189.26782936839</v>
      </c>
      <c r="R1128" s="266">
        <f t="shared" si="252"/>
        <v>356432.19521459541</v>
      </c>
    </row>
    <row r="1129" spans="1:18" x14ac:dyDescent="0.25">
      <c r="A1129" s="81">
        <v>1098</v>
      </c>
      <c r="B1129" s="93">
        <f t="shared" si="241"/>
        <v>4.6311747225588071E-10</v>
      </c>
      <c r="C1129" s="178">
        <f t="shared" si="242"/>
        <v>4.620727589980618E-10</v>
      </c>
      <c r="D1129" s="165">
        <f t="shared" si="243"/>
        <v>2.2558277767625785E-3</v>
      </c>
      <c r="E1129" s="166">
        <f t="shared" si="253"/>
        <v>24.291375423481782</v>
      </c>
      <c r="F1129" s="167">
        <f t="shared" si="254"/>
        <v>2.4791547266620819</v>
      </c>
      <c r="G1129" s="167">
        <f t="shared" si="244"/>
        <v>86155.642555550265</v>
      </c>
      <c r="H1129" s="167">
        <f t="shared" si="245"/>
        <v>271299.98872771324</v>
      </c>
      <c r="I1129" s="168">
        <f t="shared" si="246"/>
        <v>357455.6312832635</v>
      </c>
      <c r="J1129" s="168">
        <f t="shared" si="248"/>
        <v>354976.33817439491</v>
      </c>
      <c r="K1129" s="94"/>
      <c r="L1129" s="265">
        <f t="shared" si="247"/>
        <v>136216.282589051</v>
      </c>
      <c r="M1129" s="265">
        <f>$G1129*NonHospFrac+theModel!$H1129*NonHospFrac</f>
        <v>221239.3486942125</v>
      </c>
      <c r="N1129" s="266">
        <f t="shared" si="249"/>
        <v>357455.6312832635</v>
      </c>
      <c r="O1129" s="158"/>
      <c r="P1129" s="265">
        <f t="shared" si="250"/>
        <v>135271.49375042965</v>
      </c>
      <c r="Q1129" s="265">
        <f t="shared" si="251"/>
        <v>221237.78844359348</v>
      </c>
      <c r="R1129" s="266">
        <f t="shared" si="252"/>
        <v>356509.28219402314</v>
      </c>
    </row>
    <row r="1130" spans="1:18" x14ac:dyDescent="0.25">
      <c r="A1130" s="81">
        <v>1099</v>
      </c>
      <c r="B1130" s="93">
        <f t="shared" si="241"/>
        <v>4.5446622518078986E-10</v>
      </c>
      <c r="C1130" s="178">
        <f t="shared" si="242"/>
        <v>4.534410276464266E-10</v>
      </c>
      <c r="D1130" s="165">
        <f t="shared" si="243"/>
        <v>2.2558277767625785E-3</v>
      </c>
      <c r="E1130" s="166">
        <f t="shared" si="253"/>
        <v>24.291375423935222</v>
      </c>
      <c r="F1130" s="167">
        <f t="shared" si="254"/>
        <v>2.4814105544388445</v>
      </c>
      <c r="G1130" s="167">
        <f t="shared" si="244"/>
        <v>86234.037134763697</v>
      </c>
      <c r="H1130" s="167">
        <f t="shared" si="245"/>
        <v>271299.98873277748</v>
      </c>
      <c r="I1130" s="168">
        <f t="shared" si="246"/>
        <v>357534.0258675412</v>
      </c>
      <c r="J1130" s="168">
        <f t="shared" si="248"/>
        <v>355051.29831624712</v>
      </c>
      <c r="K1130" s="94"/>
      <c r="L1130" s="265">
        <f t="shared" si="247"/>
        <v>136246.15655916324</v>
      </c>
      <c r="M1130" s="265">
        <f>$G1130*NonHospFrac+theModel!$H1130*NonHospFrac</f>
        <v>221287.86930837791</v>
      </c>
      <c r="N1130" s="266">
        <f t="shared" si="249"/>
        <v>357534.02586754115</v>
      </c>
      <c r="O1130" s="158"/>
      <c r="P1130" s="265">
        <f t="shared" si="250"/>
        <v>135300.0589511758</v>
      </c>
      <c r="Q1130" s="265">
        <f t="shared" si="251"/>
        <v>221286.30905775889</v>
      </c>
      <c r="R1130" s="266">
        <f t="shared" si="252"/>
        <v>356586.36800893466</v>
      </c>
    </row>
    <row r="1131" spans="1:18" x14ac:dyDescent="0.25">
      <c r="A1131" s="81">
        <v>1100</v>
      </c>
      <c r="B1131" s="93">
        <f t="shared" si="241"/>
        <v>4.4597658737427112E-10</v>
      </c>
      <c r="C1131" s="178">
        <f t="shared" si="242"/>
        <v>4.4497054100068644E-10</v>
      </c>
      <c r="D1131" s="165">
        <f t="shared" si="243"/>
        <v>2.2558277767625785E-3</v>
      </c>
      <c r="E1131" s="166">
        <f t="shared" si="253"/>
        <v>24.291375424380192</v>
      </c>
      <c r="F1131" s="167">
        <f t="shared" si="254"/>
        <v>2.4836663822156071</v>
      </c>
      <c r="G1131" s="167">
        <f t="shared" si="244"/>
        <v>86312.43171397713</v>
      </c>
      <c r="H1131" s="167">
        <f t="shared" si="245"/>
        <v>271299.98873774719</v>
      </c>
      <c r="I1131" s="168">
        <f t="shared" si="246"/>
        <v>357612.42045172432</v>
      </c>
      <c r="J1131" s="168">
        <f t="shared" si="248"/>
        <v>355126.25540248596</v>
      </c>
      <c r="K1131" s="94"/>
      <c r="L1131" s="265">
        <f t="shared" si="247"/>
        <v>136276.03052923951</v>
      </c>
      <c r="M1131" s="265">
        <f>$G1131*NonHospFrac+theModel!$H1131*NonHospFrac</f>
        <v>221336.38992248481</v>
      </c>
      <c r="N1131" s="266">
        <f t="shared" si="249"/>
        <v>357612.42045172432</v>
      </c>
      <c r="O1131" s="158"/>
      <c r="P1131" s="265">
        <f t="shared" si="250"/>
        <v>135328.62298751372</v>
      </c>
      <c r="Q1131" s="265">
        <f t="shared" si="251"/>
        <v>221334.82967186579</v>
      </c>
      <c r="R1131" s="266">
        <f t="shared" si="252"/>
        <v>356663.45265937952</v>
      </c>
    </row>
    <row r="1132" spans="1:18" x14ac:dyDescent="0.25">
      <c r="A1132" s="81">
        <v>1101</v>
      </c>
      <c r="B1132" s="93">
        <f t="shared" si="241"/>
        <v>4.3764553990096799E-10</v>
      </c>
      <c r="C1132" s="178">
        <f t="shared" si="242"/>
        <v>4.3665828693568311E-10</v>
      </c>
      <c r="D1132" s="165">
        <f t="shared" si="243"/>
        <v>2.2558277767625785E-3</v>
      </c>
      <c r="E1132" s="166">
        <f t="shared" si="253"/>
        <v>24.291375424816849</v>
      </c>
      <c r="F1132" s="167">
        <f t="shared" si="254"/>
        <v>2.4859222099923697</v>
      </c>
      <c r="G1132" s="167">
        <f t="shared" si="244"/>
        <v>86390.826293190548</v>
      </c>
      <c r="H1132" s="167">
        <f t="shared" si="245"/>
        <v>271299.988742624</v>
      </c>
      <c r="I1132" s="168">
        <f t="shared" si="246"/>
        <v>357690.81503581454</v>
      </c>
      <c r="J1132" s="168">
        <f t="shared" si="248"/>
        <v>355201.20943323756</v>
      </c>
      <c r="K1132" s="94"/>
      <c r="L1132" s="265">
        <f t="shared" si="247"/>
        <v>136305.90449928032</v>
      </c>
      <c r="M1132" s="265">
        <f>$G1132*NonHospFrac+theModel!$H1132*NonHospFrac</f>
        <v>221384.91053653418</v>
      </c>
      <c r="N1132" s="266">
        <f t="shared" si="249"/>
        <v>357690.81503581454</v>
      </c>
      <c r="O1132" s="158"/>
      <c r="P1132" s="265">
        <f t="shared" si="250"/>
        <v>135357.18585949141</v>
      </c>
      <c r="Q1132" s="265">
        <f t="shared" si="251"/>
        <v>221383.35028591516</v>
      </c>
      <c r="R1132" s="266">
        <f t="shared" si="252"/>
        <v>356740.53614540654</v>
      </c>
    </row>
    <row r="1133" spans="1:18" x14ac:dyDescent="0.25">
      <c r="A1133" s="81">
        <v>1102</v>
      </c>
      <c r="B1133" s="93">
        <f t="shared" si="241"/>
        <v>4.2947012022061774E-10</v>
      </c>
      <c r="C1133" s="178">
        <f t="shared" si="242"/>
        <v>4.2850130959413449E-10</v>
      </c>
      <c r="D1133" s="165">
        <f t="shared" si="243"/>
        <v>2.2558277767625785E-3</v>
      </c>
      <c r="E1133" s="166">
        <f t="shared" si="253"/>
        <v>24.291375425245349</v>
      </c>
      <c r="F1133" s="167">
        <f t="shared" si="254"/>
        <v>2.4881780377691323</v>
      </c>
      <c r="G1133" s="167">
        <f t="shared" si="244"/>
        <v>86469.220872403966</v>
      </c>
      <c r="H1133" s="167">
        <f t="shared" si="245"/>
        <v>271299.98874740978</v>
      </c>
      <c r="I1133" s="168">
        <f t="shared" si="246"/>
        <v>357769.20961981372</v>
      </c>
      <c r="J1133" s="168">
        <f t="shared" si="248"/>
        <v>355276.16040862829</v>
      </c>
      <c r="K1133" s="94"/>
      <c r="L1133" s="265">
        <f t="shared" si="247"/>
        <v>136335.77846928648</v>
      </c>
      <c r="M1133" s="265">
        <f>$G1133*NonHospFrac+theModel!$H1133*NonHospFrac</f>
        <v>221433.43115052723</v>
      </c>
      <c r="N1133" s="266">
        <f t="shared" si="249"/>
        <v>357769.20961981372</v>
      </c>
      <c r="O1133" s="158"/>
      <c r="P1133" s="265">
        <f t="shared" si="250"/>
        <v>135385.74756715706</v>
      </c>
      <c r="Q1133" s="265">
        <f t="shared" si="251"/>
        <v>221431.87089990822</v>
      </c>
      <c r="R1133" s="266">
        <f t="shared" si="252"/>
        <v>356817.61846706527</v>
      </c>
    </row>
    <row r="1134" spans="1:18" x14ac:dyDescent="0.25">
      <c r="A1134" s="81">
        <v>1103</v>
      </c>
      <c r="B1134" s="93">
        <f t="shared" si="241"/>
        <v>4.2144742113457526E-10</v>
      </c>
      <c r="C1134" s="178">
        <f t="shared" si="242"/>
        <v>4.2049670833553494E-10</v>
      </c>
      <c r="D1134" s="165">
        <f t="shared" si="243"/>
        <v>2.2558277767625785E-3</v>
      </c>
      <c r="E1134" s="166">
        <f t="shared" si="253"/>
        <v>24.291375425665844</v>
      </c>
      <c r="F1134" s="167">
        <f t="shared" si="254"/>
        <v>2.4904338655458949</v>
      </c>
      <c r="G1134" s="167">
        <f t="shared" si="244"/>
        <v>86547.615451617385</v>
      </c>
      <c r="H1134" s="167">
        <f t="shared" si="245"/>
        <v>271299.98875210609</v>
      </c>
      <c r="I1134" s="168">
        <f t="shared" si="246"/>
        <v>357847.60420372349</v>
      </c>
      <c r="J1134" s="168">
        <f t="shared" si="248"/>
        <v>355351.10832878423</v>
      </c>
      <c r="K1134" s="94"/>
      <c r="L1134" s="265">
        <f t="shared" si="247"/>
        <v>136365.65243925856</v>
      </c>
      <c r="M1134" s="265">
        <f>$G1134*NonHospFrac+theModel!$H1134*NonHospFrac</f>
        <v>221481.9517644649</v>
      </c>
      <c r="N1134" s="266">
        <f t="shared" si="249"/>
        <v>357847.60420372349</v>
      </c>
      <c r="O1134" s="158"/>
      <c r="P1134" s="265">
        <f t="shared" si="250"/>
        <v>135414.30811055869</v>
      </c>
      <c r="Q1134" s="265">
        <f t="shared" si="251"/>
        <v>221480.39151384588</v>
      </c>
      <c r="R1134" s="266">
        <f t="shared" si="252"/>
        <v>356894.69962440454</v>
      </c>
    </row>
    <row r="1135" spans="1:18" x14ac:dyDescent="0.25">
      <c r="A1135" s="81">
        <v>1104</v>
      </c>
      <c r="B1135" s="93">
        <f t="shared" si="241"/>
        <v>4.135745897519999E-10</v>
      </c>
      <c r="C1135" s="178">
        <f t="shared" si="242"/>
        <v>4.1264163670467415E-10</v>
      </c>
      <c r="D1135" s="165">
        <f t="shared" si="243"/>
        <v>2.2558277767625785E-3</v>
      </c>
      <c r="E1135" s="166">
        <f t="shared" si="253"/>
        <v>24.291375426078485</v>
      </c>
      <c r="F1135" s="167">
        <f t="shared" si="254"/>
        <v>2.4926896933226574</v>
      </c>
      <c r="G1135" s="167">
        <f t="shared" si="244"/>
        <v>86626.010030830803</v>
      </c>
      <c r="H1135" s="167">
        <f t="shared" si="245"/>
        <v>271299.98875671468</v>
      </c>
      <c r="I1135" s="168">
        <f t="shared" si="246"/>
        <v>357925.99878754548</v>
      </c>
      <c r="J1135" s="168">
        <f t="shared" si="248"/>
        <v>355426.05319383147</v>
      </c>
      <c r="K1135" s="94"/>
      <c r="L1135" s="265">
        <f t="shared" si="247"/>
        <v>136395.52640919716</v>
      </c>
      <c r="M1135" s="265">
        <f>$G1135*NonHospFrac+theModel!$H1135*NonHospFrac</f>
        <v>221530.47237834829</v>
      </c>
      <c r="N1135" s="266">
        <f t="shared" si="249"/>
        <v>357925.99878754548</v>
      </c>
      <c r="O1135" s="158"/>
      <c r="P1135" s="265">
        <f t="shared" si="250"/>
        <v>135442.86748974436</v>
      </c>
      <c r="Q1135" s="265">
        <f t="shared" si="251"/>
        <v>221528.91212772927</v>
      </c>
      <c r="R1135" s="266">
        <f t="shared" si="252"/>
        <v>356971.7796174736</v>
      </c>
    </row>
    <row r="1136" spans="1:18" x14ac:dyDescent="0.25">
      <c r="A1136" s="81">
        <v>1105</v>
      </c>
      <c r="B1136" s="93">
        <f t="shared" si="241"/>
        <v>4.0584882647536191E-10</v>
      </c>
      <c r="C1136" s="178">
        <f t="shared" si="242"/>
        <v>4.049333014194323E-10</v>
      </c>
      <c r="D1136" s="165">
        <f t="shared" si="243"/>
        <v>2.2558277767625785E-3</v>
      </c>
      <c r="E1136" s="166">
        <f t="shared" si="253"/>
        <v>24.29137542648342</v>
      </c>
      <c r="F1136" s="167">
        <f t="shared" si="254"/>
        <v>2.49494552109942</v>
      </c>
      <c r="G1136" s="167">
        <f t="shared" si="244"/>
        <v>86704.404610044236</v>
      </c>
      <c r="H1136" s="167">
        <f t="shared" si="245"/>
        <v>271299.9887612373</v>
      </c>
      <c r="I1136" s="168">
        <f t="shared" si="246"/>
        <v>358004.39337128156</v>
      </c>
      <c r="J1136" s="168">
        <f t="shared" si="248"/>
        <v>355500.99500389636</v>
      </c>
      <c r="K1136" s="94"/>
      <c r="L1136" s="265">
        <f t="shared" si="247"/>
        <v>136425.40037910303</v>
      </c>
      <c r="M1136" s="265">
        <f>$G1136*NonHospFrac+theModel!$H1136*NonHospFrac</f>
        <v>221578.99299217845</v>
      </c>
      <c r="N1136" s="266">
        <f t="shared" si="249"/>
        <v>358004.39337128145</v>
      </c>
      <c r="O1136" s="158"/>
      <c r="P1136" s="265">
        <f t="shared" si="250"/>
        <v>135471.42570476219</v>
      </c>
      <c r="Q1136" s="265">
        <f t="shared" si="251"/>
        <v>221577.43274155943</v>
      </c>
      <c r="R1136" s="266">
        <f t="shared" si="252"/>
        <v>357048.85844632162</v>
      </c>
    </row>
    <row r="1137" spans="1:18" x14ac:dyDescent="0.25">
      <c r="A1137" s="81">
        <v>1106</v>
      </c>
      <c r="B1137" s="93">
        <f t="shared" si="241"/>
        <v>3.9826738400489934E-10</v>
      </c>
      <c r="C1137" s="178">
        <f t="shared" si="242"/>
        <v>3.9736896137748254E-10</v>
      </c>
      <c r="D1137" s="165">
        <f t="shared" si="243"/>
        <v>2.2558277767625785E-3</v>
      </c>
      <c r="E1137" s="166">
        <f t="shared" si="253"/>
        <v>24.291375426880787</v>
      </c>
      <c r="F1137" s="167">
        <f t="shared" si="254"/>
        <v>2.4972013488761826</v>
      </c>
      <c r="G1137" s="167">
        <f t="shared" si="244"/>
        <v>86782.799189257654</v>
      </c>
      <c r="H1137" s="167">
        <f t="shared" si="245"/>
        <v>271299.98876567528</v>
      </c>
      <c r="I1137" s="168">
        <f t="shared" si="246"/>
        <v>358082.78795493295</v>
      </c>
      <c r="J1137" s="168">
        <f t="shared" si="248"/>
        <v>355575.93375910458</v>
      </c>
      <c r="K1137" s="94"/>
      <c r="L1137" s="265">
        <f t="shared" si="247"/>
        <v>136455.27434897667</v>
      </c>
      <c r="M1137" s="265">
        <f>$G1137*NonHospFrac+theModel!$H1137*NonHospFrac</f>
        <v>221627.51360595625</v>
      </c>
      <c r="N1137" s="266">
        <f t="shared" si="249"/>
        <v>358082.78795493289</v>
      </c>
      <c r="O1137" s="158"/>
      <c r="P1137" s="265">
        <f t="shared" si="250"/>
        <v>135499.98275566017</v>
      </c>
      <c r="Q1137" s="265">
        <f t="shared" si="251"/>
        <v>221625.95335533723</v>
      </c>
      <c r="R1137" s="266">
        <f t="shared" si="252"/>
        <v>357125.9361109974</v>
      </c>
    </row>
    <row r="1138" spans="1:18" x14ac:dyDescent="0.25">
      <c r="A1138" s="81">
        <v>1107</v>
      </c>
      <c r="B1138" s="93">
        <f t="shared" si="241"/>
        <v>3.9082756636167272E-10</v>
      </c>
      <c r="C1138" s="178">
        <f t="shared" si="242"/>
        <v>3.8994592668154954E-10</v>
      </c>
      <c r="D1138" s="165">
        <f t="shared" si="243"/>
        <v>2.2558277767625785E-3</v>
      </c>
      <c r="E1138" s="166">
        <f t="shared" si="253"/>
        <v>24.291375427270733</v>
      </c>
      <c r="F1138" s="167">
        <f t="shared" si="254"/>
        <v>2.4994571766529452</v>
      </c>
      <c r="G1138" s="167">
        <f t="shared" si="244"/>
        <v>86861.193768471057</v>
      </c>
      <c r="H1138" s="167">
        <f t="shared" si="245"/>
        <v>271299.98877003044</v>
      </c>
      <c r="I1138" s="168">
        <f t="shared" si="246"/>
        <v>358161.18253850151</v>
      </c>
      <c r="J1138" s="168">
        <f t="shared" si="248"/>
        <v>355650.86945958243</v>
      </c>
      <c r="K1138" s="94"/>
      <c r="L1138" s="265">
        <f t="shared" si="247"/>
        <v>136485.14831881871</v>
      </c>
      <c r="M1138" s="265">
        <f>$G1138*NonHospFrac+theModel!$H1138*NonHospFrac</f>
        <v>221676.03421968277</v>
      </c>
      <c r="N1138" s="266">
        <f t="shared" si="249"/>
        <v>358161.18253850145</v>
      </c>
      <c r="O1138" s="158"/>
      <c r="P1138" s="265">
        <f t="shared" si="250"/>
        <v>135528.53864248632</v>
      </c>
      <c r="Q1138" s="265">
        <f t="shared" si="251"/>
        <v>221674.47396906375</v>
      </c>
      <c r="R1138" s="266">
        <f t="shared" si="252"/>
        <v>357203.01261155005</v>
      </c>
    </row>
    <row r="1139" spans="1:18" x14ac:dyDescent="0.25">
      <c r="A1139" s="81">
        <v>1108</v>
      </c>
      <c r="B1139" s="93">
        <f t="shared" si="241"/>
        <v>3.8352672792886329E-10</v>
      </c>
      <c r="C1139" s="178">
        <f t="shared" si="242"/>
        <v>3.8266155768287046E-10</v>
      </c>
      <c r="D1139" s="165">
        <f t="shared" si="243"/>
        <v>2.2558277767625785E-3</v>
      </c>
      <c r="E1139" s="166">
        <f t="shared" si="253"/>
        <v>24.291375427653396</v>
      </c>
      <c r="F1139" s="167">
        <f t="shared" si="254"/>
        <v>2.5017130044297078</v>
      </c>
      <c r="G1139" s="167">
        <f t="shared" si="244"/>
        <v>86939.588347684505</v>
      </c>
      <c r="H1139" s="167">
        <f t="shared" si="245"/>
        <v>271299.98877430416</v>
      </c>
      <c r="I1139" s="168">
        <f t="shared" si="246"/>
        <v>358239.57712198864</v>
      </c>
      <c r="J1139" s="168">
        <f t="shared" si="248"/>
        <v>355725.80210545578</v>
      </c>
      <c r="K1139" s="94"/>
      <c r="L1139" s="265">
        <f t="shared" si="247"/>
        <v>136515.02228862973</v>
      </c>
      <c r="M1139" s="265">
        <f>$G1139*NonHospFrac+theModel!$H1139*NonHospFrac</f>
        <v>221724.55483335891</v>
      </c>
      <c r="N1139" s="266">
        <f t="shared" si="249"/>
        <v>358239.57712198864</v>
      </c>
      <c r="O1139" s="158"/>
      <c r="P1139" s="265">
        <f t="shared" si="250"/>
        <v>135557.09336528866</v>
      </c>
      <c r="Q1139" s="265">
        <f t="shared" si="251"/>
        <v>221722.99458273989</v>
      </c>
      <c r="R1139" s="266">
        <f t="shared" si="252"/>
        <v>357280.08794802858</v>
      </c>
    </row>
    <row r="1140" spans="1:18" x14ac:dyDescent="0.25">
      <c r="A1140" s="81">
        <v>1109</v>
      </c>
      <c r="B1140" s="93">
        <f t="shared" si="241"/>
        <v>3.7636227251099361E-10</v>
      </c>
      <c r="C1140" s="178">
        <f t="shared" si="242"/>
        <v>3.7551326404253782E-10</v>
      </c>
      <c r="D1140" s="165">
        <f t="shared" si="243"/>
        <v>2.2558277767625785E-3</v>
      </c>
      <c r="E1140" s="166">
        <f t="shared" si="253"/>
        <v>24.29137542802891</v>
      </c>
      <c r="F1140" s="167">
        <f t="shared" si="254"/>
        <v>2.5039688322064704</v>
      </c>
      <c r="G1140" s="167">
        <f t="shared" si="244"/>
        <v>87017.982926897908</v>
      </c>
      <c r="H1140" s="167">
        <f t="shared" si="245"/>
        <v>271299.9887784982</v>
      </c>
      <c r="I1140" s="168">
        <f t="shared" si="246"/>
        <v>358317.97170539608</v>
      </c>
      <c r="J1140" s="168">
        <f t="shared" si="248"/>
        <v>355800.73169685079</v>
      </c>
      <c r="K1140" s="94"/>
      <c r="L1140" s="265">
        <f t="shared" si="247"/>
        <v>136544.89625841039</v>
      </c>
      <c r="M1140" s="265">
        <f>$G1140*NonHospFrac+theModel!$H1140*NonHospFrac</f>
        <v>221773.07544698569</v>
      </c>
      <c r="N1140" s="266">
        <f t="shared" si="249"/>
        <v>358317.97170539608</v>
      </c>
      <c r="O1140" s="158"/>
      <c r="P1140" s="265">
        <f t="shared" si="250"/>
        <v>135585.64692411525</v>
      </c>
      <c r="Q1140" s="265">
        <f t="shared" si="251"/>
        <v>221771.51519636667</v>
      </c>
      <c r="R1140" s="266">
        <f t="shared" si="252"/>
        <v>357357.16212048195</v>
      </c>
    </row>
    <row r="1141" spans="1:18" x14ac:dyDescent="0.25">
      <c r="A1141" s="81">
        <v>1110</v>
      </c>
      <c r="B1141" s="93">
        <f t="shared" si="241"/>
        <v>3.6933165241070888E-10</v>
      </c>
      <c r="C1141" s="178">
        <f t="shared" si="242"/>
        <v>3.6849850381036319E-10</v>
      </c>
      <c r="D1141" s="165">
        <f t="shared" si="243"/>
        <v>2.2558277767625785E-3</v>
      </c>
      <c r="E1141" s="166">
        <f t="shared" si="253"/>
        <v>24.291375428397409</v>
      </c>
      <c r="F1141" s="167">
        <f t="shared" si="254"/>
        <v>2.506224659983233</v>
      </c>
      <c r="G1141" s="167">
        <f t="shared" si="244"/>
        <v>87096.377506111341</v>
      </c>
      <c r="H1141" s="167">
        <f t="shared" si="245"/>
        <v>271299.98878261377</v>
      </c>
      <c r="I1141" s="168">
        <f t="shared" si="246"/>
        <v>358396.36628872511</v>
      </c>
      <c r="J1141" s="168">
        <f t="shared" si="248"/>
        <v>355875.65823389322</v>
      </c>
      <c r="K1141" s="94"/>
      <c r="L1141" s="265">
        <f t="shared" si="247"/>
        <v>136574.77022816113</v>
      </c>
      <c r="M1141" s="265">
        <f>$G1141*NonHospFrac+theModel!$H1141*NonHospFrac</f>
        <v>221821.59606056396</v>
      </c>
      <c r="N1141" s="266">
        <f t="shared" si="249"/>
        <v>358396.36628872505</v>
      </c>
      <c r="O1141" s="158"/>
      <c r="P1141" s="265">
        <f t="shared" si="250"/>
        <v>135614.19931901398</v>
      </c>
      <c r="Q1141" s="265">
        <f t="shared" si="251"/>
        <v>221820.03580994494</v>
      </c>
      <c r="R1141" s="266">
        <f t="shared" si="252"/>
        <v>357434.23512895894</v>
      </c>
    </row>
    <row r="1142" spans="1:18" x14ac:dyDescent="0.25">
      <c r="A1142" s="81">
        <v>1111</v>
      </c>
      <c r="B1142" s="93">
        <f t="shared" si="241"/>
        <v>3.6243236752281065E-10</v>
      </c>
      <c r="C1142" s="178">
        <f t="shared" si="242"/>
        <v>3.6161478252095487E-10</v>
      </c>
      <c r="D1142" s="165">
        <f t="shared" si="243"/>
        <v>2.2558277767625785E-3</v>
      </c>
      <c r="E1142" s="166">
        <f t="shared" si="253"/>
        <v>24.291375428759025</v>
      </c>
      <c r="F1142" s="167">
        <f t="shared" si="254"/>
        <v>2.5084804877599955</v>
      </c>
      <c r="G1142" s="167">
        <f t="shared" si="244"/>
        <v>87174.772085324759</v>
      </c>
      <c r="H1142" s="167">
        <f t="shared" si="245"/>
        <v>271299.98878665251</v>
      </c>
      <c r="I1142" s="168">
        <f t="shared" si="246"/>
        <v>358474.76087197725</v>
      </c>
      <c r="J1142" s="168">
        <f t="shared" si="248"/>
        <v>355950.58171670901</v>
      </c>
      <c r="K1142" s="94"/>
      <c r="L1142" s="265">
        <f t="shared" si="247"/>
        <v>136604.64419788262</v>
      </c>
      <c r="M1142" s="265">
        <f>$G1142*NonHospFrac+theModel!$H1142*NonHospFrac</f>
        <v>221870.11667409464</v>
      </c>
      <c r="N1142" s="266">
        <f t="shared" si="249"/>
        <v>358474.76087197725</v>
      </c>
      <c r="O1142" s="158"/>
      <c r="P1142" s="265">
        <f t="shared" si="250"/>
        <v>135642.75055003294</v>
      </c>
      <c r="Q1142" s="265">
        <f t="shared" si="251"/>
        <v>221868.55642347562</v>
      </c>
      <c r="R1142" s="266">
        <f t="shared" si="252"/>
        <v>357511.30697350856</v>
      </c>
    </row>
    <row r="1143" spans="1:18" x14ac:dyDescent="0.25">
      <c r="A1143" s="81">
        <v>1112</v>
      </c>
      <c r="B1143" s="93">
        <f t="shared" si="241"/>
        <v>3.5566196444521411E-10</v>
      </c>
      <c r="C1143" s="178">
        <f t="shared" si="242"/>
        <v>3.5485965230668066E-10</v>
      </c>
      <c r="D1143" s="165">
        <f t="shared" si="243"/>
        <v>2.2558277767625785E-3</v>
      </c>
      <c r="E1143" s="166">
        <f t="shared" si="253"/>
        <v>24.291375429113884</v>
      </c>
      <c r="F1143" s="167">
        <f t="shared" si="254"/>
        <v>2.5107363155367581</v>
      </c>
      <c r="G1143" s="167">
        <f t="shared" si="244"/>
        <v>87253.166664538177</v>
      </c>
      <c r="H1143" s="167">
        <f t="shared" si="245"/>
        <v>271299.98879061575</v>
      </c>
      <c r="I1143" s="168">
        <f t="shared" si="246"/>
        <v>358553.1554551539</v>
      </c>
      <c r="J1143" s="168">
        <f t="shared" si="248"/>
        <v>356025.50214542396</v>
      </c>
      <c r="K1143" s="94"/>
      <c r="L1143" s="265">
        <f t="shared" si="247"/>
        <v>136634.51816757533</v>
      </c>
      <c r="M1143" s="265">
        <f>$G1143*NonHospFrac+theModel!$H1143*NonHospFrac</f>
        <v>221918.6372875786</v>
      </c>
      <c r="N1143" s="266">
        <f t="shared" si="249"/>
        <v>358553.1554551539</v>
      </c>
      <c r="O1143" s="158"/>
      <c r="P1143" s="265">
        <f t="shared" si="250"/>
        <v>135671.30061722</v>
      </c>
      <c r="Q1143" s="265">
        <f t="shared" si="251"/>
        <v>221917.07703695958</v>
      </c>
      <c r="R1143" s="266">
        <f t="shared" si="252"/>
        <v>357588.37765417958</v>
      </c>
    </row>
    <row r="1144" spans="1:18" x14ac:dyDescent="0.25">
      <c r="A1144" s="81">
        <v>1113</v>
      </c>
      <c r="B1144" s="93">
        <f t="shared" si="241"/>
        <v>3.4901803560651311E-10</v>
      </c>
      <c r="C1144" s="178">
        <f t="shared" si="242"/>
        <v>3.482307110272008E-10</v>
      </c>
      <c r="D1144" s="165">
        <f t="shared" si="243"/>
        <v>2.2558277767625785E-3</v>
      </c>
      <c r="E1144" s="166">
        <f t="shared" si="253"/>
        <v>24.291375429462114</v>
      </c>
      <c r="F1144" s="167">
        <f t="shared" si="254"/>
        <v>2.5129921433135207</v>
      </c>
      <c r="G1144" s="167">
        <f t="shared" si="244"/>
        <v>87331.561243751596</v>
      </c>
      <c r="H1144" s="167">
        <f t="shared" si="245"/>
        <v>271299.98879450501</v>
      </c>
      <c r="I1144" s="168">
        <f t="shared" si="246"/>
        <v>358631.55003825662</v>
      </c>
      <c r="J1144" s="168">
        <f t="shared" si="248"/>
        <v>356100.41952016408</v>
      </c>
      <c r="K1144" s="94"/>
      <c r="L1144" s="265">
        <f t="shared" si="247"/>
        <v>136664.39213723983</v>
      </c>
      <c r="M1144" s="265">
        <f>$G1144*NonHospFrac+theModel!$H1144*NonHospFrac</f>
        <v>221967.15790101676</v>
      </c>
      <c r="N1144" s="266">
        <f t="shared" si="249"/>
        <v>358631.55003825657</v>
      </c>
      <c r="O1144" s="158"/>
      <c r="P1144" s="265">
        <f t="shared" si="250"/>
        <v>135699.84952062316</v>
      </c>
      <c r="Q1144" s="265">
        <f t="shared" si="251"/>
        <v>221965.59765039774</v>
      </c>
      <c r="R1144" s="266">
        <f t="shared" si="252"/>
        <v>357665.4471710209</v>
      </c>
    </row>
    <row r="1145" spans="1:18" x14ac:dyDescent="0.25">
      <c r="A1145" s="81">
        <v>1114</v>
      </c>
      <c r="B1145" s="93">
        <f t="shared" si="241"/>
        <v>3.4249821840983754E-10</v>
      </c>
      <c r="C1145" s="178">
        <f t="shared" si="242"/>
        <v>3.4172560141525693E-10</v>
      </c>
      <c r="D1145" s="165">
        <f t="shared" si="243"/>
        <v>2.2558277767625785E-3</v>
      </c>
      <c r="E1145" s="166">
        <f t="shared" si="253"/>
        <v>24.291375429803839</v>
      </c>
      <c r="F1145" s="167">
        <f t="shared" si="254"/>
        <v>2.5152479710902833</v>
      </c>
      <c r="G1145" s="167">
        <f t="shared" si="244"/>
        <v>87409.955822965014</v>
      </c>
      <c r="H1145" s="167">
        <f t="shared" si="245"/>
        <v>271299.98879832157</v>
      </c>
      <c r="I1145" s="168">
        <f t="shared" si="246"/>
        <v>358709.94462128659</v>
      </c>
      <c r="J1145" s="168">
        <f t="shared" si="248"/>
        <v>356175.33384105499</v>
      </c>
      <c r="K1145" s="94"/>
      <c r="L1145" s="265">
        <f t="shared" si="247"/>
        <v>136694.26610687663</v>
      </c>
      <c r="M1145" s="265">
        <f>$G1145*NonHospFrac+theModel!$H1145*NonHospFrac</f>
        <v>222015.67851440993</v>
      </c>
      <c r="N1145" s="266">
        <f t="shared" si="249"/>
        <v>358709.94462128659</v>
      </c>
      <c r="O1145" s="158"/>
      <c r="P1145" s="265">
        <f t="shared" si="250"/>
        <v>135728.39726029034</v>
      </c>
      <c r="Q1145" s="265">
        <f t="shared" si="251"/>
        <v>222014.11826379091</v>
      </c>
      <c r="R1145" s="266">
        <f t="shared" si="252"/>
        <v>357742.51552408125</v>
      </c>
    </row>
    <row r="1146" spans="1:18" x14ac:dyDescent="0.25">
      <c r="A1146" s="81">
        <v>1115</v>
      </c>
      <c r="B1146" s="93">
        <f t="shared" si="241"/>
        <v>3.3610019439271558E-10</v>
      </c>
      <c r="C1146" s="178">
        <f t="shared" si="242"/>
        <v>3.3534201023842919E-10</v>
      </c>
      <c r="D1146" s="165">
        <f t="shared" si="243"/>
        <v>2.2558277767625785E-3</v>
      </c>
      <c r="E1146" s="166">
        <f t="shared" si="253"/>
        <v>24.29137543013918</v>
      </c>
      <c r="F1146" s="167">
        <f t="shared" si="254"/>
        <v>2.5175037988670459</v>
      </c>
      <c r="G1146" s="167">
        <f t="shared" si="244"/>
        <v>87488.350402178447</v>
      </c>
      <c r="H1146" s="167">
        <f t="shared" si="245"/>
        <v>271299.98880206689</v>
      </c>
      <c r="I1146" s="168">
        <f t="shared" si="246"/>
        <v>358788.33920424536</v>
      </c>
      <c r="J1146" s="168">
        <f t="shared" si="248"/>
        <v>356250.24510822271</v>
      </c>
      <c r="K1146" s="94"/>
      <c r="L1146" s="265">
        <f t="shared" si="247"/>
        <v>136724.14007648631</v>
      </c>
      <c r="M1146" s="265">
        <f>$G1146*NonHospFrac+theModel!$H1146*NonHospFrac</f>
        <v>222064.199127759</v>
      </c>
      <c r="N1146" s="266">
        <f t="shared" si="249"/>
        <v>358788.33920424531</v>
      </c>
      <c r="O1146" s="158"/>
      <c r="P1146" s="265">
        <f t="shared" si="250"/>
        <v>135756.94383626955</v>
      </c>
      <c r="Q1146" s="265">
        <f t="shared" si="251"/>
        <v>222062.63887713998</v>
      </c>
      <c r="R1146" s="266">
        <f t="shared" si="252"/>
        <v>357819.58271340956</v>
      </c>
    </row>
    <row r="1147" spans="1:18" x14ac:dyDescent="0.25">
      <c r="A1147" s="81">
        <v>1116</v>
      </c>
      <c r="B1147" s="93">
        <f t="shared" si="241"/>
        <v>3.2982168840261796E-10</v>
      </c>
      <c r="C1147" s="178">
        <f t="shared" si="242"/>
        <v>3.2907766747654061E-10</v>
      </c>
      <c r="D1147" s="165">
        <f t="shared" si="243"/>
        <v>2.2558277767625785E-3</v>
      </c>
      <c r="E1147" s="166">
        <f t="shared" si="253"/>
        <v>24.291375430468257</v>
      </c>
      <c r="F1147" s="167">
        <f t="shared" si="254"/>
        <v>2.5197596266438085</v>
      </c>
      <c r="G1147" s="167">
        <f t="shared" si="244"/>
        <v>87566.744981391865</v>
      </c>
      <c r="H1147" s="167">
        <f t="shared" si="245"/>
        <v>271299.98880574218</v>
      </c>
      <c r="I1147" s="168">
        <f t="shared" si="246"/>
        <v>358866.73378713406</v>
      </c>
      <c r="J1147" s="168">
        <f t="shared" si="248"/>
        <v>356325.15332179272</v>
      </c>
      <c r="K1147" s="94"/>
      <c r="L1147" s="265">
        <f t="shared" si="247"/>
        <v>136754.01404606929</v>
      </c>
      <c r="M1147" s="265">
        <f>$G1147*NonHospFrac+theModel!$H1147*NonHospFrac</f>
        <v>222112.71974106473</v>
      </c>
      <c r="N1147" s="266">
        <f t="shared" si="249"/>
        <v>358866.73378713406</v>
      </c>
      <c r="O1147" s="158"/>
      <c r="P1147" s="265">
        <f t="shared" si="250"/>
        <v>135785.48924860862</v>
      </c>
      <c r="Q1147" s="265">
        <f t="shared" si="251"/>
        <v>222111.15949044572</v>
      </c>
      <c r="R1147" s="266">
        <f t="shared" si="252"/>
        <v>357896.64873905433</v>
      </c>
    </row>
    <row r="1148" spans="1:18" x14ac:dyDescent="0.25">
      <c r="A1148" s="81">
        <v>1117</v>
      </c>
      <c r="B1148" s="93">
        <f t="shared" si="241"/>
        <v>3.2366046778790932E-10</v>
      </c>
      <c r="C1148" s="178">
        <f t="shared" si="242"/>
        <v>3.2293034551443337E-10</v>
      </c>
      <c r="D1148" s="165">
        <f t="shared" si="243"/>
        <v>2.2558277767625785E-3</v>
      </c>
      <c r="E1148" s="166">
        <f t="shared" si="253"/>
        <v>24.291375430791188</v>
      </c>
      <c r="F1148" s="167">
        <f t="shared" si="254"/>
        <v>2.5220154544205711</v>
      </c>
      <c r="G1148" s="167">
        <f t="shared" si="244"/>
        <v>87645.139560605297</v>
      </c>
      <c r="H1148" s="167">
        <f t="shared" si="245"/>
        <v>271299.98880934884</v>
      </c>
      <c r="I1148" s="168">
        <f t="shared" si="246"/>
        <v>358945.12836995412</v>
      </c>
      <c r="J1148" s="168">
        <f t="shared" si="248"/>
        <v>356400.05848189094</v>
      </c>
      <c r="K1148" s="94"/>
      <c r="L1148" s="265">
        <f t="shared" si="247"/>
        <v>136783.88801562611</v>
      </c>
      <c r="M1148" s="265">
        <f>$G1148*NonHospFrac+theModel!$H1148*NonHospFrac</f>
        <v>222161.24035432801</v>
      </c>
      <c r="N1148" s="266">
        <f t="shared" si="249"/>
        <v>358945.12836995412</v>
      </c>
      <c r="O1148" s="158"/>
      <c r="P1148" s="265">
        <f t="shared" si="250"/>
        <v>135814.03349735547</v>
      </c>
      <c r="Q1148" s="265">
        <f t="shared" si="251"/>
        <v>222159.68010370899</v>
      </c>
      <c r="R1148" s="266">
        <f t="shared" si="252"/>
        <v>357973.71360106446</v>
      </c>
    </row>
    <row r="1149" spans="1:18" x14ac:dyDescent="0.25">
      <c r="A1149" s="81">
        <v>1118</v>
      </c>
      <c r="B1149" s="93">
        <f t="shared" si="241"/>
        <v>3.176143416039137E-10</v>
      </c>
      <c r="C1149" s="178">
        <f t="shared" si="242"/>
        <v>3.1689785834982544E-10</v>
      </c>
      <c r="D1149" s="165">
        <f t="shared" si="243"/>
        <v>2.2558277767625785E-3</v>
      </c>
      <c r="E1149" s="166">
        <f t="shared" si="253"/>
        <v>24.291375431108087</v>
      </c>
      <c r="F1149" s="167">
        <f t="shared" si="254"/>
        <v>2.5242712821973337</v>
      </c>
      <c r="G1149" s="167">
        <f t="shared" si="244"/>
        <v>87723.534139818716</v>
      </c>
      <c r="H1149" s="167">
        <f t="shared" si="245"/>
        <v>271299.98881288816</v>
      </c>
      <c r="I1149" s="168">
        <f t="shared" si="246"/>
        <v>359023.5229527069</v>
      </c>
      <c r="J1149" s="168">
        <f t="shared" si="248"/>
        <v>356474.96058864304</v>
      </c>
      <c r="K1149" s="94"/>
      <c r="L1149" s="265">
        <f t="shared" si="247"/>
        <v>136813.76198515727</v>
      </c>
      <c r="M1149" s="265">
        <f>$G1149*NonHospFrac+theModel!$H1149*NonHospFrac</f>
        <v>222209.76096754958</v>
      </c>
      <c r="N1149" s="266">
        <f t="shared" si="249"/>
        <v>359023.52295270684</v>
      </c>
      <c r="O1149" s="158"/>
      <c r="P1149" s="265">
        <f t="shared" si="250"/>
        <v>135842.57658255805</v>
      </c>
      <c r="Q1149" s="265">
        <f t="shared" si="251"/>
        <v>222208.20071693056</v>
      </c>
      <c r="R1149" s="266">
        <f t="shared" si="252"/>
        <v>358050.7772994886</v>
      </c>
    </row>
    <row r="1150" spans="1:18" x14ac:dyDescent="0.25">
      <c r="A1150" s="81">
        <v>1119</v>
      </c>
      <c r="B1150" s="93">
        <f t="shared" si="241"/>
        <v>3.1168115983380422E-10</v>
      </c>
      <c r="C1150" s="178">
        <f t="shared" si="242"/>
        <v>3.1097806081595752E-10</v>
      </c>
      <c r="D1150" s="165">
        <f t="shared" si="243"/>
        <v>2.2558277767625785E-3</v>
      </c>
      <c r="E1150" s="166">
        <f t="shared" si="253"/>
        <v>24.291375431419066</v>
      </c>
      <c r="F1150" s="167">
        <f t="shared" si="254"/>
        <v>2.5265271099740962</v>
      </c>
      <c r="G1150" s="167">
        <f t="shared" si="244"/>
        <v>87801.928719032134</v>
      </c>
      <c r="H1150" s="167">
        <f t="shared" si="245"/>
        <v>271299.98881636141</v>
      </c>
      <c r="I1150" s="168">
        <f t="shared" si="246"/>
        <v>359101.91753539356</v>
      </c>
      <c r="J1150" s="168">
        <f t="shared" si="248"/>
        <v>356549.85964217468</v>
      </c>
      <c r="K1150" s="94"/>
      <c r="L1150" s="265">
        <f t="shared" si="247"/>
        <v>136843.63595466327</v>
      </c>
      <c r="M1150" s="265">
        <f>$G1150*NonHospFrac+theModel!$H1150*NonHospFrac</f>
        <v>222258.28158073028</v>
      </c>
      <c r="N1150" s="266">
        <f t="shared" si="249"/>
        <v>359101.91753539356</v>
      </c>
      <c r="O1150" s="158"/>
      <c r="P1150" s="265">
        <f t="shared" si="250"/>
        <v>135871.11850426425</v>
      </c>
      <c r="Q1150" s="265">
        <f t="shared" si="251"/>
        <v>222256.72133011126</v>
      </c>
      <c r="R1150" s="266">
        <f t="shared" si="252"/>
        <v>358127.83983437554</v>
      </c>
    </row>
    <row r="1151" spans="1:18" x14ac:dyDescent="0.25">
      <c r="A1151" s="81">
        <v>1120</v>
      </c>
      <c r="B1151" s="93">
        <f t="shared" si="241"/>
        <v>3.0585881262405941E-10</v>
      </c>
      <c r="C1151" s="178">
        <f t="shared" si="242"/>
        <v>3.0516884781877445E-10</v>
      </c>
      <c r="D1151" s="165">
        <f t="shared" si="243"/>
        <v>2.2558277767625785E-3</v>
      </c>
      <c r="E1151" s="166">
        <f t="shared" si="253"/>
        <v>24.291375431724234</v>
      </c>
      <c r="F1151" s="167">
        <f t="shared" si="254"/>
        <v>2.5287829377508588</v>
      </c>
      <c r="G1151" s="167">
        <f t="shared" si="244"/>
        <v>87880.323298245552</v>
      </c>
      <c r="H1151" s="167">
        <f t="shared" si="245"/>
        <v>271299.98881976964</v>
      </c>
      <c r="I1151" s="168">
        <f t="shared" si="246"/>
        <v>359180.31211801519</v>
      </c>
      <c r="J1151" s="168">
        <f t="shared" si="248"/>
        <v>356624.7556426113</v>
      </c>
      <c r="K1151" s="94"/>
      <c r="L1151" s="265">
        <f t="shared" si="247"/>
        <v>136873.50992414445</v>
      </c>
      <c r="M1151" s="265">
        <f>$G1151*NonHospFrac+theModel!$H1151*NonHospFrac</f>
        <v>222306.80219387071</v>
      </c>
      <c r="N1151" s="266">
        <f t="shared" si="249"/>
        <v>359180.31211801514</v>
      </c>
      <c r="O1151" s="158"/>
      <c r="P1151" s="265">
        <f t="shared" si="250"/>
        <v>135899.6592625218</v>
      </c>
      <c r="Q1151" s="265">
        <f t="shared" si="251"/>
        <v>222305.24194325169</v>
      </c>
      <c r="R1151" s="266">
        <f t="shared" si="252"/>
        <v>358204.90120577347</v>
      </c>
    </row>
    <row r="1152" spans="1:18" x14ac:dyDescent="0.25">
      <c r="A1152" s="81">
        <v>1121</v>
      </c>
      <c r="B1152" s="93">
        <f t="shared" si="241"/>
        <v>3.0014522953418915E-10</v>
      </c>
      <c r="C1152" s="178">
        <f t="shared" si="242"/>
        <v>2.9946815358834313E-10</v>
      </c>
      <c r="D1152" s="165">
        <f t="shared" si="243"/>
        <v>2.2558277767625785E-3</v>
      </c>
      <c r="E1152" s="166">
        <f t="shared" si="253"/>
        <v>24.291375432023703</v>
      </c>
      <c r="F1152" s="167">
        <f t="shared" si="254"/>
        <v>2.5310387655276214</v>
      </c>
      <c r="G1152" s="167">
        <f t="shared" si="244"/>
        <v>87958.71787745897</v>
      </c>
      <c r="H1152" s="167">
        <f t="shared" si="245"/>
        <v>271299.98882311431</v>
      </c>
      <c r="I1152" s="168">
        <f t="shared" si="246"/>
        <v>359258.70670057327</v>
      </c>
      <c r="J1152" s="168">
        <f t="shared" si="248"/>
        <v>356699.64859007881</v>
      </c>
      <c r="K1152" s="94"/>
      <c r="L1152" s="265">
        <f t="shared" si="247"/>
        <v>136903.38389360142</v>
      </c>
      <c r="M1152" s="265">
        <f>$G1152*NonHospFrac+theModel!$H1152*NonHospFrac</f>
        <v>222355.32280697182</v>
      </c>
      <c r="N1152" s="266">
        <f t="shared" si="249"/>
        <v>359258.70670057321</v>
      </c>
      <c r="O1152" s="158"/>
      <c r="P1152" s="265">
        <f t="shared" si="250"/>
        <v>135928.19885737874</v>
      </c>
      <c r="Q1152" s="265">
        <f t="shared" si="251"/>
        <v>222353.7625563528</v>
      </c>
      <c r="R1152" s="266">
        <f t="shared" si="252"/>
        <v>358281.96141373157</v>
      </c>
    </row>
    <row r="1153" spans="1:18" x14ac:dyDescent="0.25">
      <c r="A1153" s="81">
        <v>1122</v>
      </c>
      <c r="B1153" s="93">
        <f t="shared" si="241"/>
        <v>2.9453837880048277E-10</v>
      </c>
      <c r="C1153" s="178">
        <f t="shared" si="242"/>
        <v>2.9387395094426204E-10</v>
      </c>
      <c r="D1153" s="165">
        <f t="shared" si="243"/>
        <v>2.2558277767625785E-3</v>
      </c>
      <c r="E1153" s="166">
        <f t="shared" si="253"/>
        <v>24.291375432317576</v>
      </c>
      <c r="F1153" s="167">
        <f t="shared" si="254"/>
        <v>2.533294593304384</v>
      </c>
      <c r="G1153" s="167">
        <f t="shared" si="244"/>
        <v>88037.112456672388</v>
      </c>
      <c r="H1153" s="167">
        <f t="shared" si="245"/>
        <v>271299.98882639647</v>
      </c>
      <c r="I1153" s="168">
        <f t="shared" si="246"/>
        <v>359337.10128306889</v>
      </c>
      <c r="J1153" s="168">
        <f t="shared" si="248"/>
        <v>356774.53848470264</v>
      </c>
      <c r="K1153" s="94"/>
      <c r="L1153" s="265">
        <f t="shared" si="247"/>
        <v>136933.25786303461</v>
      </c>
      <c r="M1153" s="265">
        <f>$G1153*NonHospFrac+theModel!$H1153*NonHospFrac</f>
        <v>222403.84342003425</v>
      </c>
      <c r="N1153" s="266">
        <f t="shared" si="249"/>
        <v>359337.10128306889</v>
      </c>
      <c r="O1153" s="158"/>
      <c r="P1153" s="265">
        <f t="shared" si="250"/>
        <v>135956.7372888829</v>
      </c>
      <c r="Q1153" s="265">
        <f t="shared" si="251"/>
        <v>222402.28316941523</v>
      </c>
      <c r="R1153" s="266">
        <f t="shared" si="252"/>
        <v>358359.02045829815</v>
      </c>
    </row>
    <row r="1154" spans="1:18" x14ac:dyDescent="0.25">
      <c r="A1154" s="81">
        <v>1123</v>
      </c>
      <c r="B1154" s="93">
        <f t="shared" si="241"/>
        <v>2.8903626661350877E-10</v>
      </c>
      <c r="C1154" s="178">
        <f t="shared" si="242"/>
        <v>2.8838425057479023E-10</v>
      </c>
      <c r="D1154" s="165">
        <f t="shared" si="243"/>
        <v>2.2558277767625785E-3</v>
      </c>
      <c r="E1154" s="166">
        <f t="shared" si="253"/>
        <v>24.29137543260596</v>
      </c>
      <c r="F1154" s="167">
        <f t="shared" si="254"/>
        <v>2.5355504210811466</v>
      </c>
      <c r="G1154" s="167">
        <f t="shared" si="244"/>
        <v>88115.507035885807</v>
      </c>
      <c r="H1154" s="167">
        <f t="shared" si="245"/>
        <v>271299.98882961727</v>
      </c>
      <c r="I1154" s="168">
        <f t="shared" si="246"/>
        <v>359415.49586550309</v>
      </c>
      <c r="J1154" s="168">
        <f t="shared" si="248"/>
        <v>356849.4253266083</v>
      </c>
      <c r="K1154" s="94"/>
      <c r="L1154" s="265">
        <f t="shared" si="247"/>
        <v>136963.1318324444</v>
      </c>
      <c r="M1154" s="265">
        <f>$G1154*NonHospFrac+theModel!$H1154*NonHospFrac</f>
        <v>222452.36403305866</v>
      </c>
      <c r="N1154" s="266">
        <f t="shared" si="249"/>
        <v>359415.49586550309</v>
      </c>
      <c r="O1154" s="158"/>
      <c r="P1154" s="265">
        <f t="shared" si="250"/>
        <v>135985.27455708204</v>
      </c>
      <c r="Q1154" s="265">
        <f t="shared" si="251"/>
        <v>222450.80378243965</v>
      </c>
      <c r="R1154" s="266">
        <f t="shared" si="252"/>
        <v>358436.07833952166</v>
      </c>
    </row>
    <row r="1155" spans="1:18" x14ac:dyDescent="0.25">
      <c r="A1155" s="81">
        <v>1124</v>
      </c>
      <c r="B1155" s="93">
        <f t="shared" si="241"/>
        <v>2.8363693640911252E-10</v>
      </c>
      <c r="C1155" s="178">
        <f t="shared" si="242"/>
        <v>2.8299710032944501E-10</v>
      </c>
      <c r="D1155" s="165">
        <f t="shared" si="243"/>
        <v>2.2558277767625785E-3</v>
      </c>
      <c r="E1155" s="166">
        <f t="shared" si="253"/>
        <v>24.291375432888959</v>
      </c>
      <c r="F1155" s="167">
        <f t="shared" si="254"/>
        <v>2.5378062488579092</v>
      </c>
      <c r="G1155" s="167">
        <f t="shared" si="244"/>
        <v>88193.901615099225</v>
      </c>
      <c r="H1155" s="167">
        <f t="shared" si="245"/>
        <v>271299.98883277801</v>
      </c>
      <c r="I1155" s="168">
        <f t="shared" si="246"/>
        <v>359493.89044787723</v>
      </c>
      <c r="J1155" s="168">
        <f t="shared" si="248"/>
        <v>356924.30911592144</v>
      </c>
      <c r="K1155" s="94"/>
      <c r="L1155" s="265">
        <f t="shared" si="247"/>
        <v>136993.00580183128</v>
      </c>
      <c r="M1155" s="265">
        <f>$G1155*NonHospFrac+theModel!$H1155*NonHospFrac</f>
        <v>222500.88464604592</v>
      </c>
      <c r="N1155" s="266">
        <f t="shared" si="249"/>
        <v>359493.89044787723</v>
      </c>
      <c r="O1155" s="158"/>
      <c r="P1155" s="265">
        <f t="shared" si="250"/>
        <v>136013.81066202407</v>
      </c>
      <c r="Q1155" s="265">
        <f t="shared" si="251"/>
        <v>222499.3243954269</v>
      </c>
      <c r="R1155" s="266">
        <f t="shared" si="252"/>
        <v>358513.13505745097</v>
      </c>
    </row>
    <row r="1156" spans="1:18" x14ac:dyDescent="0.25">
      <c r="A1156" s="81">
        <v>1125</v>
      </c>
      <c r="B1156" s="93">
        <f t="shared" si="241"/>
        <v>2.7833846817265334E-10</v>
      </c>
      <c r="C1156" s="178">
        <f t="shared" si="242"/>
        <v>2.7771058452480794E-10</v>
      </c>
      <c r="D1156" s="165">
        <f t="shared" si="243"/>
        <v>2.2558277767625785E-3</v>
      </c>
      <c r="E1156" s="166">
        <f t="shared" si="253"/>
        <v>24.291375433166671</v>
      </c>
      <c r="F1156" s="167">
        <f t="shared" si="254"/>
        <v>2.5400620766346718</v>
      </c>
      <c r="G1156" s="167">
        <f t="shared" si="244"/>
        <v>88272.296194312657</v>
      </c>
      <c r="H1156" s="167">
        <f t="shared" si="245"/>
        <v>271299.98883587966</v>
      </c>
      <c r="I1156" s="168">
        <f t="shared" si="246"/>
        <v>359572.28503019235</v>
      </c>
      <c r="J1156" s="168">
        <f t="shared" si="248"/>
        <v>356999.18985276757</v>
      </c>
      <c r="K1156" s="94"/>
      <c r="L1156" s="265">
        <f t="shared" si="247"/>
        <v>137022.87977119564</v>
      </c>
      <c r="M1156" s="265">
        <f>$G1156*NonHospFrac+theModel!$H1156*NonHospFrac</f>
        <v>222549.40525899662</v>
      </c>
      <c r="N1156" s="266">
        <f t="shared" si="249"/>
        <v>359572.28503019223</v>
      </c>
      <c r="O1156" s="158"/>
      <c r="P1156" s="265">
        <f t="shared" si="250"/>
        <v>136042.34560375678</v>
      </c>
      <c r="Q1156" s="265">
        <f t="shared" si="251"/>
        <v>222547.8450083776</v>
      </c>
      <c r="R1156" s="266">
        <f t="shared" si="252"/>
        <v>358590.19061213441</v>
      </c>
    </row>
    <row r="1157" spans="1:18" x14ac:dyDescent="0.25">
      <c r="A1157" s="81">
        <v>1126</v>
      </c>
      <c r="B1157" s="93">
        <f t="shared" si="241"/>
        <v>2.7313897775624881E-10</v>
      </c>
      <c r="C1157" s="178">
        <f t="shared" si="242"/>
        <v>2.7252282326330972E-10</v>
      </c>
      <c r="D1157" s="165">
        <f t="shared" si="243"/>
        <v>2.2558277767625785E-3</v>
      </c>
      <c r="E1157" s="166">
        <f t="shared" si="253"/>
        <v>24.291375433439192</v>
      </c>
      <c r="F1157" s="167">
        <f t="shared" si="254"/>
        <v>2.5423179044114343</v>
      </c>
      <c r="G1157" s="167">
        <f t="shared" si="244"/>
        <v>88350.69077352609</v>
      </c>
      <c r="H1157" s="167">
        <f t="shared" si="245"/>
        <v>271299.98883892334</v>
      </c>
      <c r="I1157" s="168">
        <f t="shared" si="246"/>
        <v>359650.67961244943</v>
      </c>
      <c r="J1157" s="168">
        <f t="shared" si="248"/>
        <v>357074.067537272</v>
      </c>
      <c r="K1157" s="94"/>
      <c r="L1157" s="265">
        <f t="shared" si="247"/>
        <v>137052.75374053794</v>
      </c>
      <c r="M1157" s="265">
        <f>$G1157*NonHospFrac+theModel!$H1157*NonHospFrac</f>
        <v>222597.92587191146</v>
      </c>
      <c r="N1157" s="266">
        <f t="shared" si="249"/>
        <v>359650.67961244937</v>
      </c>
      <c r="O1157" s="158"/>
      <c r="P1157" s="265">
        <f t="shared" si="250"/>
        <v>136070.87938232801</v>
      </c>
      <c r="Q1157" s="265">
        <f t="shared" si="251"/>
        <v>222596.36562129244</v>
      </c>
      <c r="R1157" s="266">
        <f t="shared" si="252"/>
        <v>358667.24500362045</v>
      </c>
    </row>
    <row r="1158" spans="1:18" x14ac:dyDescent="0.25">
      <c r="A1158" s="81">
        <v>1127</v>
      </c>
      <c r="B1158" s="93">
        <f t="shared" si="241"/>
        <v>2.6803661620876343E-10</v>
      </c>
      <c r="C1158" s="178">
        <f t="shared" si="242"/>
        <v>2.6743197176473024E-10</v>
      </c>
      <c r="D1158" s="165">
        <f t="shared" si="243"/>
        <v>2.2558277767625785E-3</v>
      </c>
      <c r="E1158" s="166">
        <f t="shared" si="253"/>
        <v>24.291375433706623</v>
      </c>
      <c r="F1158" s="167">
        <f t="shared" si="254"/>
        <v>2.5445737321881969</v>
      </c>
      <c r="G1158" s="167">
        <f t="shared" si="244"/>
        <v>88429.085352739508</v>
      </c>
      <c r="H1158" s="167">
        <f t="shared" si="245"/>
        <v>271299.98884191009</v>
      </c>
      <c r="I1158" s="168">
        <f t="shared" si="246"/>
        <v>359729.07419464958</v>
      </c>
      <c r="J1158" s="168">
        <f t="shared" si="248"/>
        <v>357148.94216956024</v>
      </c>
      <c r="K1158" s="94"/>
      <c r="L1158" s="265">
        <f t="shared" si="247"/>
        <v>137082.62770985853</v>
      </c>
      <c r="M1158" s="265">
        <f>$G1158*NonHospFrac+theModel!$H1158*NonHospFrac</f>
        <v>222646.44648479106</v>
      </c>
      <c r="N1158" s="266">
        <f t="shared" si="249"/>
        <v>359729.07419464958</v>
      </c>
      <c r="O1158" s="158"/>
      <c r="P1158" s="265">
        <f t="shared" si="250"/>
        <v>136099.41199778553</v>
      </c>
      <c r="Q1158" s="265">
        <f t="shared" si="251"/>
        <v>222644.88623417204</v>
      </c>
      <c r="R1158" s="266">
        <f t="shared" si="252"/>
        <v>358744.2982319576</v>
      </c>
    </row>
    <row r="1159" spans="1:18" x14ac:dyDescent="0.25">
      <c r="A1159" s="81">
        <v>1128</v>
      </c>
      <c r="B1159" s="93">
        <f t="shared" si="241"/>
        <v>2.6302956911831787E-10</v>
      </c>
      <c r="C1159" s="178">
        <f t="shared" si="242"/>
        <v>2.6243621971019085E-10</v>
      </c>
      <c r="D1159" s="165">
        <f t="shared" si="243"/>
        <v>2.2558277767625785E-3</v>
      </c>
      <c r="E1159" s="166">
        <f t="shared" si="253"/>
        <v>24.291375433969058</v>
      </c>
      <c r="F1159" s="167">
        <f t="shared" si="254"/>
        <v>2.5468295599649595</v>
      </c>
      <c r="G1159" s="167">
        <f t="shared" si="244"/>
        <v>88507.479931952927</v>
      </c>
      <c r="H1159" s="167">
        <f t="shared" si="245"/>
        <v>271299.98884484119</v>
      </c>
      <c r="I1159" s="168">
        <f t="shared" si="246"/>
        <v>359807.46877679415</v>
      </c>
      <c r="J1159" s="168">
        <f t="shared" si="248"/>
        <v>357223.813749758</v>
      </c>
      <c r="K1159" s="94"/>
      <c r="L1159" s="265">
        <f t="shared" si="247"/>
        <v>137112.50167915793</v>
      </c>
      <c r="M1159" s="265">
        <f>$G1159*NonHospFrac+theModel!$H1159*NonHospFrac</f>
        <v>222694.96709763617</v>
      </c>
      <c r="N1159" s="266">
        <f t="shared" si="249"/>
        <v>359807.46877679409</v>
      </c>
      <c r="O1159" s="158"/>
      <c r="P1159" s="265">
        <f t="shared" si="250"/>
        <v>136127.94345017723</v>
      </c>
      <c r="Q1159" s="265">
        <f t="shared" si="251"/>
        <v>222693.40684701715</v>
      </c>
      <c r="R1159" s="266">
        <f t="shared" si="252"/>
        <v>358821.35029719438</v>
      </c>
    </row>
    <row r="1160" spans="1:18" x14ac:dyDescent="0.25">
      <c r="A1160" s="81">
        <v>1129</v>
      </c>
      <c r="B1160" s="93">
        <f t="shared" si="241"/>
        <v>2.5811605596708011E-10</v>
      </c>
      <c r="C1160" s="178">
        <f t="shared" si="242"/>
        <v>2.5753379059840114E-10</v>
      </c>
      <c r="D1160" s="165">
        <f t="shared" si="243"/>
        <v>2.2558277767625785E-3</v>
      </c>
      <c r="E1160" s="166">
        <f t="shared" si="253"/>
        <v>24.291375434226591</v>
      </c>
      <c r="F1160" s="167">
        <f t="shared" si="254"/>
        <v>2.5490853877417221</v>
      </c>
      <c r="G1160" s="167">
        <f t="shared" si="244"/>
        <v>88585.874511166345</v>
      </c>
      <c r="H1160" s="167">
        <f t="shared" si="245"/>
        <v>271299.98884771741</v>
      </c>
      <c r="I1160" s="168">
        <f t="shared" si="246"/>
        <v>359885.86335888377</v>
      </c>
      <c r="J1160" s="168">
        <f t="shared" si="248"/>
        <v>357298.68227799027</v>
      </c>
      <c r="K1160" s="94"/>
      <c r="L1160" s="265">
        <f t="shared" si="247"/>
        <v>137142.3756484364</v>
      </c>
      <c r="M1160" s="265">
        <f>$G1160*NonHospFrac+theModel!$H1160*NonHospFrac</f>
        <v>222743.48771044731</v>
      </c>
      <c r="N1160" s="266">
        <f t="shared" si="249"/>
        <v>359885.86335888371</v>
      </c>
      <c r="O1160" s="158"/>
      <c r="P1160" s="265">
        <f t="shared" si="250"/>
        <v>136156.47373955077</v>
      </c>
      <c r="Q1160" s="265">
        <f t="shared" si="251"/>
        <v>222741.92745982829</v>
      </c>
      <c r="R1160" s="266">
        <f t="shared" si="252"/>
        <v>358898.40119937906</v>
      </c>
    </row>
    <row r="1161" spans="1:18" x14ac:dyDescent="0.25">
      <c r="A1161" s="81">
        <v>1130</v>
      </c>
      <c r="B1161" s="93">
        <f t="shared" si="241"/>
        <v>2.5329432949810983E-10</v>
      </c>
      <c r="C1161" s="178">
        <f t="shared" si="242"/>
        <v>2.5272294111393156E-10</v>
      </c>
      <c r="D1161" s="165">
        <f t="shared" si="243"/>
        <v>2.2558277767625785E-3</v>
      </c>
      <c r="E1161" s="166">
        <f t="shared" si="253"/>
        <v>24.291375434479313</v>
      </c>
      <c r="F1161" s="167">
        <f t="shared" si="254"/>
        <v>2.5513412155184847</v>
      </c>
      <c r="G1161" s="167">
        <f t="shared" si="244"/>
        <v>88664.269090379763</v>
      </c>
      <c r="H1161" s="167">
        <f t="shared" si="245"/>
        <v>271299.98885054002</v>
      </c>
      <c r="I1161" s="168">
        <f t="shared" si="246"/>
        <v>359964.25794091978</v>
      </c>
      <c r="J1161" s="168">
        <f t="shared" si="248"/>
        <v>357373.54775438271</v>
      </c>
      <c r="K1161" s="94"/>
      <c r="L1161" s="265">
        <f t="shared" si="247"/>
        <v>137172.24961769444</v>
      </c>
      <c r="M1161" s="265">
        <f>$G1161*NonHospFrac+theModel!$H1161*NonHospFrac</f>
        <v>222792.00832322534</v>
      </c>
      <c r="N1161" s="266">
        <f t="shared" si="249"/>
        <v>359964.25794091978</v>
      </c>
      <c r="O1161" s="158"/>
      <c r="P1161" s="265">
        <f t="shared" si="250"/>
        <v>136185.00286595404</v>
      </c>
      <c r="Q1161" s="265">
        <f t="shared" si="251"/>
        <v>222790.44807260632</v>
      </c>
      <c r="R1161" s="266">
        <f t="shared" si="252"/>
        <v>358975.45093856036</v>
      </c>
    </row>
    <row r="1162" spans="1:18" x14ac:dyDescent="0.25">
      <c r="A1162" s="81">
        <v>1131</v>
      </c>
      <c r="B1162" s="93">
        <f t="shared" si="241"/>
        <v>2.4856267509402623E-10</v>
      </c>
      <c r="C1162" s="178">
        <f t="shared" si="242"/>
        <v>2.4800196050728269E-10</v>
      </c>
      <c r="D1162" s="165">
        <f t="shared" si="243"/>
        <v>2.2558277767625785E-3</v>
      </c>
      <c r="E1162" s="166">
        <f t="shared" si="253"/>
        <v>24.291375434727314</v>
      </c>
      <c r="F1162" s="167">
        <f t="shared" si="254"/>
        <v>2.5535970432952473</v>
      </c>
      <c r="G1162" s="167">
        <f t="shared" si="244"/>
        <v>88742.663669593196</v>
      </c>
      <c r="H1162" s="167">
        <f t="shared" si="245"/>
        <v>271299.98885330983</v>
      </c>
      <c r="I1162" s="168">
        <f t="shared" si="246"/>
        <v>360042.65252290305</v>
      </c>
      <c r="J1162" s="168">
        <f t="shared" si="248"/>
        <v>357448.41017906059</v>
      </c>
      <c r="K1162" s="94"/>
      <c r="L1162" s="265">
        <f t="shared" si="247"/>
        <v>137202.12358693237</v>
      </c>
      <c r="M1162" s="265">
        <f>$G1162*NonHospFrac+theModel!$H1162*NonHospFrac</f>
        <v>222840.52893597062</v>
      </c>
      <c r="N1162" s="266">
        <f t="shared" si="249"/>
        <v>360042.65252290299</v>
      </c>
      <c r="O1162" s="158"/>
      <c r="P1162" s="265">
        <f t="shared" si="250"/>
        <v>136213.53082943475</v>
      </c>
      <c r="Q1162" s="265">
        <f t="shared" si="251"/>
        <v>222838.9686853516</v>
      </c>
      <c r="R1162" s="266">
        <f t="shared" si="252"/>
        <v>359052.49951478635</v>
      </c>
    </row>
    <row r="1163" spans="1:18" x14ac:dyDescent="0.25">
      <c r="A1163" s="81">
        <v>1132</v>
      </c>
      <c r="B1163" s="93">
        <f t="shared" si="241"/>
        <v>2.4391941016729116E-10</v>
      </c>
      <c r="C1163" s="178">
        <f t="shared" si="242"/>
        <v>2.4336916998654423E-10</v>
      </c>
      <c r="D1163" s="165">
        <f t="shared" si="243"/>
        <v>2.2558277767625785E-3</v>
      </c>
      <c r="E1163" s="166">
        <f t="shared" si="253"/>
        <v>24.291375434970682</v>
      </c>
      <c r="F1163" s="167">
        <f t="shared" si="254"/>
        <v>2.5558528710720099</v>
      </c>
      <c r="G1163" s="167">
        <f t="shared" si="244"/>
        <v>88821.058248806614</v>
      </c>
      <c r="H1163" s="167">
        <f t="shared" si="245"/>
        <v>271299.98885602789</v>
      </c>
      <c r="I1163" s="168">
        <f t="shared" si="246"/>
        <v>360121.04710483452</v>
      </c>
      <c r="J1163" s="168">
        <f t="shared" si="248"/>
        <v>357523.26955214923</v>
      </c>
      <c r="K1163" s="94"/>
      <c r="L1163" s="265">
        <f t="shared" si="247"/>
        <v>137231.99755615057</v>
      </c>
      <c r="M1163" s="265">
        <f>$G1163*NonHospFrac+theModel!$H1163*NonHospFrac</f>
        <v>222889.04954868392</v>
      </c>
      <c r="N1163" s="266">
        <f t="shared" si="249"/>
        <v>360121.04710483446</v>
      </c>
      <c r="O1163" s="158"/>
      <c r="P1163" s="265">
        <f t="shared" si="250"/>
        <v>136242.05763004065</v>
      </c>
      <c r="Q1163" s="265">
        <f t="shared" si="251"/>
        <v>222887.4892980649</v>
      </c>
      <c r="R1163" s="266">
        <f t="shared" si="252"/>
        <v>359129.54692810553</v>
      </c>
    </row>
    <row r="1164" spans="1:18" x14ac:dyDescent="0.25">
      <c r="A1164" s="81">
        <v>1133</v>
      </c>
      <c r="B1164" s="93">
        <f t="shared" si="241"/>
        <v>2.3936288356187358E-10</v>
      </c>
      <c r="C1164" s="178">
        <f t="shared" si="242"/>
        <v>2.3882292212040873E-10</v>
      </c>
      <c r="D1164" s="165">
        <f t="shared" si="243"/>
        <v>2.2558277767625785E-3</v>
      </c>
      <c r="E1164" s="166">
        <f t="shared" si="253"/>
        <v>24.291375435209506</v>
      </c>
      <c r="F1164" s="167">
        <f t="shared" si="254"/>
        <v>2.5581086988487725</v>
      </c>
      <c r="G1164" s="167">
        <f t="shared" si="244"/>
        <v>88899.452828020032</v>
      </c>
      <c r="H1164" s="167">
        <f t="shared" si="245"/>
        <v>271299.9888586952</v>
      </c>
      <c r="I1164" s="168">
        <f t="shared" si="246"/>
        <v>360199.44168671523</v>
      </c>
      <c r="J1164" s="168">
        <f t="shared" si="248"/>
        <v>357598.12587377394</v>
      </c>
      <c r="K1164" s="94"/>
      <c r="L1164" s="265">
        <f t="shared" si="247"/>
        <v>137261.87152534944</v>
      </c>
      <c r="M1164" s="265">
        <f>$G1164*NonHospFrac+theModel!$H1164*NonHospFrac</f>
        <v>222937.57016136579</v>
      </c>
      <c r="N1164" s="266">
        <f t="shared" si="249"/>
        <v>360199.44168671523</v>
      </c>
      <c r="O1164" s="158"/>
      <c r="P1164" s="265">
        <f t="shared" si="250"/>
        <v>136270.58326781957</v>
      </c>
      <c r="Q1164" s="265">
        <f t="shared" si="251"/>
        <v>222936.00991074677</v>
      </c>
      <c r="R1164" s="266">
        <f t="shared" si="252"/>
        <v>359206.59317856631</v>
      </c>
    </row>
    <row r="1165" spans="1:18" x14ac:dyDescent="0.25">
      <c r="A1165" s="81">
        <v>1134</v>
      </c>
      <c r="B1165" s="93">
        <f t="shared" si="241"/>
        <v>2.3489147496609543E-10</v>
      </c>
      <c r="C1165" s="178">
        <f t="shared" si="242"/>
        <v>2.343616002523422E-10</v>
      </c>
      <c r="D1165" s="165">
        <f t="shared" si="243"/>
        <v>2.2558277767625785E-3</v>
      </c>
      <c r="E1165" s="166">
        <f t="shared" si="253"/>
        <v>24.291375435443868</v>
      </c>
      <c r="F1165" s="167">
        <f t="shared" si="254"/>
        <v>2.560364526625535</v>
      </c>
      <c r="G1165" s="167">
        <f t="shared" si="244"/>
        <v>88977.847407233465</v>
      </c>
      <c r="H1165" s="167">
        <f t="shared" si="245"/>
        <v>271299.98886131268</v>
      </c>
      <c r="I1165" s="168">
        <f t="shared" si="246"/>
        <v>360277.83626854618</v>
      </c>
      <c r="J1165" s="168">
        <f t="shared" si="248"/>
        <v>357672.97914406011</v>
      </c>
      <c r="K1165" s="94"/>
      <c r="L1165" s="265">
        <f t="shared" si="247"/>
        <v>137291.74549452931</v>
      </c>
      <c r="M1165" s="265">
        <f>$G1165*NonHospFrac+theModel!$H1165*NonHospFrac</f>
        <v>222986.0907740168</v>
      </c>
      <c r="N1165" s="266">
        <f t="shared" si="249"/>
        <v>360277.83626854612</v>
      </c>
      <c r="O1165" s="158"/>
      <c r="P1165" s="265">
        <f t="shared" si="250"/>
        <v>136299.10774281918</v>
      </c>
      <c r="Q1165" s="265">
        <f t="shared" si="251"/>
        <v>222984.53052339779</v>
      </c>
      <c r="R1165" s="266">
        <f t="shared" si="252"/>
        <v>359283.63826621696</v>
      </c>
    </row>
    <row r="1166" spans="1:18" x14ac:dyDescent="0.25">
      <c r="A1166" s="81">
        <v>1135</v>
      </c>
      <c r="B1166" s="93">
        <f t="shared" si="241"/>
        <v>2.3050359433644674E-10</v>
      </c>
      <c r="C1166" s="178">
        <f t="shared" si="242"/>
        <v>2.2998361792569897E-10</v>
      </c>
      <c r="D1166" s="165">
        <f t="shared" si="243"/>
        <v>2.2558277767625785E-3</v>
      </c>
      <c r="E1166" s="166">
        <f t="shared" si="253"/>
        <v>24.291375435673853</v>
      </c>
      <c r="F1166" s="167">
        <f t="shared" si="254"/>
        <v>2.5626203544022976</v>
      </c>
      <c r="G1166" s="167">
        <f t="shared" si="244"/>
        <v>89056.241986446883</v>
      </c>
      <c r="H1166" s="167">
        <f t="shared" si="245"/>
        <v>271299.98886388127</v>
      </c>
      <c r="I1166" s="168">
        <f t="shared" si="246"/>
        <v>360356.23085032817</v>
      </c>
      <c r="J1166" s="168">
        <f t="shared" si="248"/>
        <v>357747.82936313289</v>
      </c>
      <c r="K1166" s="94"/>
      <c r="L1166" s="265">
        <f t="shared" si="247"/>
        <v>137321.61946369056</v>
      </c>
      <c r="M1166" s="265">
        <f>$G1166*NonHospFrac+theModel!$H1166*NonHospFrac</f>
        <v>223034.61138663755</v>
      </c>
      <c r="N1166" s="266">
        <f t="shared" si="249"/>
        <v>360356.23085032811</v>
      </c>
      <c r="O1166" s="158"/>
      <c r="P1166" s="265">
        <f t="shared" si="250"/>
        <v>136327.63105508726</v>
      </c>
      <c r="Q1166" s="265">
        <f t="shared" si="251"/>
        <v>223033.05113601853</v>
      </c>
      <c r="R1166" s="266">
        <f t="shared" si="252"/>
        <v>359360.68219110579</v>
      </c>
    </row>
    <row r="1167" spans="1:18" x14ac:dyDescent="0.25">
      <c r="A1167" s="81">
        <v>1136</v>
      </c>
      <c r="B1167" s="93">
        <f t="shared" si="241"/>
        <v>2.2619768133215549E-10</v>
      </c>
      <c r="C1167" s="178">
        <f t="shared" si="242"/>
        <v>2.2568741831956711E-10</v>
      </c>
      <c r="D1167" s="165">
        <f t="shared" si="243"/>
        <v>2.2558277767625785E-3</v>
      </c>
      <c r="E1167" s="166">
        <f t="shared" si="253"/>
        <v>24.291375435899539</v>
      </c>
      <c r="F1167" s="167">
        <f t="shared" si="254"/>
        <v>2.5648761821790602</v>
      </c>
      <c r="G1167" s="167">
        <f t="shared" si="244"/>
        <v>89134.636565660301</v>
      </c>
      <c r="H1167" s="167">
        <f t="shared" si="245"/>
        <v>271299.98886640184</v>
      </c>
      <c r="I1167" s="168">
        <f t="shared" si="246"/>
        <v>360434.62543206214</v>
      </c>
      <c r="J1167" s="168">
        <f t="shared" si="248"/>
        <v>357822.67653111753</v>
      </c>
      <c r="K1167" s="94"/>
      <c r="L1167" s="265">
        <f t="shared" si="247"/>
        <v>137351.49343283349</v>
      </c>
      <c r="M1167" s="265">
        <f>$G1167*NonHospFrac+theModel!$H1167*NonHospFrac</f>
        <v>223083.13199922862</v>
      </c>
      <c r="N1167" s="266">
        <f t="shared" si="249"/>
        <v>360434.62543206208</v>
      </c>
      <c r="O1167" s="158"/>
      <c r="P1167" s="265">
        <f t="shared" si="250"/>
        <v>136356.15320467149</v>
      </c>
      <c r="Q1167" s="265">
        <f t="shared" si="251"/>
        <v>223081.5717486096</v>
      </c>
      <c r="R1167" s="266">
        <f t="shared" si="252"/>
        <v>359437.72495328111</v>
      </c>
    </row>
    <row r="1168" spans="1:18" x14ac:dyDescent="0.25">
      <c r="A1168" s="81">
        <v>1137</v>
      </c>
      <c r="B1168" s="93">
        <f t="shared" si="241"/>
        <v>2.2197220476033673E-10</v>
      </c>
      <c r="C1168" s="178">
        <f t="shared" si="242"/>
        <v>2.2147147369516913E-10</v>
      </c>
      <c r="D1168" s="165">
        <f t="shared" si="243"/>
        <v>2.2558277767625785E-3</v>
      </c>
      <c r="E1168" s="166">
        <f t="shared" si="253"/>
        <v>24.291375436121012</v>
      </c>
      <c r="F1168" s="167">
        <f t="shared" si="254"/>
        <v>2.5671320099558228</v>
      </c>
      <c r="G1168" s="167">
        <f t="shared" si="244"/>
        <v>89213.031144873719</v>
      </c>
      <c r="H1168" s="167">
        <f t="shared" si="245"/>
        <v>271299.98886887537</v>
      </c>
      <c r="I1168" s="168">
        <f t="shared" si="246"/>
        <v>360513.02001374908</v>
      </c>
      <c r="J1168" s="168">
        <f t="shared" si="248"/>
        <v>357897.52064813935</v>
      </c>
      <c r="K1168" s="94"/>
      <c r="L1168" s="265">
        <f t="shared" si="247"/>
        <v>137381.3674019585</v>
      </c>
      <c r="M1168" s="265">
        <f>$G1168*NonHospFrac+theModel!$H1168*NonHospFrac</f>
        <v>223131.65261179057</v>
      </c>
      <c r="N1168" s="266">
        <f t="shared" si="249"/>
        <v>360513.02001374908</v>
      </c>
      <c r="O1168" s="158"/>
      <c r="P1168" s="265">
        <f t="shared" si="250"/>
        <v>136384.67419161965</v>
      </c>
      <c r="Q1168" s="265">
        <f t="shared" si="251"/>
        <v>223130.09236117156</v>
      </c>
      <c r="R1168" s="266">
        <f t="shared" si="252"/>
        <v>359514.76655279123</v>
      </c>
    </row>
    <row r="1169" spans="1:18" x14ac:dyDescent="0.25">
      <c r="A1169" s="81">
        <v>1138</v>
      </c>
      <c r="B1169" s="93">
        <f t="shared" si="241"/>
        <v>2.1782566203149038E-10</v>
      </c>
      <c r="C1169" s="178">
        <f t="shared" si="242"/>
        <v>2.1733428485258804E-10</v>
      </c>
      <c r="D1169" s="165">
        <f t="shared" si="243"/>
        <v>2.2558277767625785E-3</v>
      </c>
      <c r="E1169" s="166">
        <f t="shared" si="253"/>
        <v>24.291375436338345</v>
      </c>
      <c r="F1169" s="167">
        <f t="shared" si="254"/>
        <v>2.5693878377325854</v>
      </c>
      <c r="G1169" s="167">
        <f t="shared" si="244"/>
        <v>89291.425724087137</v>
      </c>
      <c r="H1169" s="167">
        <f t="shared" si="245"/>
        <v>271299.98887130269</v>
      </c>
      <c r="I1169" s="168">
        <f t="shared" si="246"/>
        <v>360591.41459538986</v>
      </c>
      <c r="J1169" s="168">
        <f t="shared" si="248"/>
        <v>357972.36171432358</v>
      </c>
      <c r="K1169" s="94"/>
      <c r="L1169" s="265">
        <f t="shared" si="247"/>
        <v>137411.2413710659</v>
      </c>
      <c r="M1169" s="265">
        <f>$G1169*NonHospFrac+theModel!$H1169*NonHospFrac</f>
        <v>223180.17322432389</v>
      </c>
      <c r="N1169" s="266">
        <f t="shared" si="249"/>
        <v>360591.4145953898</v>
      </c>
      <c r="O1169" s="158"/>
      <c r="P1169" s="265">
        <f t="shared" si="250"/>
        <v>136413.19401597942</v>
      </c>
      <c r="Q1169" s="265">
        <f t="shared" si="251"/>
        <v>223178.61297370488</v>
      </c>
      <c r="R1169" s="266">
        <f t="shared" si="252"/>
        <v>359591.80698968429</v>
      </c>
    </row>
    <row r="1170" spans="1:18" x14ac:dyDescent="0.25">
      <c r="A1170" s="81">
        <v>1139</v>
      </c>
      <c r="B1170" s="93">
        <f t="shared" si="241"/>
        <v>2.1375657862517817E-10</v>
      </c>
      <c r="C1170" s="178">
        <f t="shared" si="242"/>
        <v>2.1327438059764975E-10</v>
      </c>
      <c r="D1170" s="165">
        <f t="shared" si="243"/>
        <v>2.2558277767625785E-3</v>
      </c>
      <c r="E1170" s="166">
        <f t="shared" si="253"/>
        <v>24.291375436551618</v>
      </c>
      <c r="F1170" s="167">
        <f t="shared" si="254"/>
        <v>2.571643665509348</v>
      </c>
      <c r="G1170" s="167">
        <f t="shared" si="244"/>
        <v>89369.820303300556</v>
      </c>
      <c r="H1170" s="167">
        <f t="shared" si="245"/>
        <v>271299.98887368466</v>
      </c>
      <c r="I1170" s="168">
        <f t="shared" si="246"/>
        <v>360669.80917698523</v>
      </c>
      <c r="J1170" s="168">
        <f t="shared" si="248"/>
        <v>358047.19972979528</v>
      </c>
      <c r="K1170" s="94"/>
      <c r="L1170" s="265">
        <f t="shared" si="247"/>
        <v>137441.11534015604</v>
      </c>
      <c r="M1170" s="265">
        <f>$G1170*NonHospFrac+theModel!$H1170*NonHospFrac</f>
        <v>223228.69383682913</v>
      </c>
      <c r="N1170" s="266">
        <f t="shared" si="249"/>
        <v>360669.80917698517</v>
      </c>
      <c r="O1170" s="158"/>
      <c r="P1170" s="265">
        <f t="shared" si="250"/>
        <v>136441.71267779852</v>
      </c>
      <c r="Q1170" s="265">
        <f t="shared" si="251"/>
        <v>223227.13358621011</v>
      </c>
      <c r="R1170" s="266">
        <f t="shared" si="252"/>
        <v>359668.84626400867</v>
      </c>
    </row>
    <row r="1171" spans="1:18" x14ac:dyDescent="0.25">
      <c r="A1171" s="81">
        <v>1140</v>
      </c>
      <c r="B1171" s="93">
        <f t="shared" si="241"/>
        <v>2.0976350756568087E-10</v>
      </c>
      <c r="C1171" s="178">
        <f t="shared" si="242"/>
        <v>2.0929031721876306E-10</v>
      </c>
      <c r="D1171" s="165">
        <f t="shared" si="243"/>
        <v>2.2558277767625785E-3</v>
      </c>
      <c r="E1171" s="166">
        <f t="shared" si="253"/>
        <v>24.291375436760909</v>
      </c>
      <c r="F1171" s="167">
        <f t="shared" si="254"/>
        <v>2.5738994932861106</v>
      </c>
      <c r="G1171" s="167">
        <f t="shared" si="244"/>
        <v>89448.214882513974</v>
      </c>
      <c r="H1171" s="167">
        <f t="shared" si="245"/>
        <v>271299.98887602217</v>
      </c>
      <c r="I1171" s="168">
        <f t="shared" si="246"/>
        <v>360748.20375853614</v>
      </c>
      <c r="J1171" s="168">
        <f t="shared" si="248"/>
        <v>358122.03469467966</v>
      </c>
      <c r="K1171" s="94"/>
      <c r="L1171" s="265">
        <f t="shared" si="247"/>
        <v>137470.98930922922</v>
      </c>
      <c r="M1171" s="265">
        <f>$G1171*NonHospFrac+theModel!$H1171*NonHospFrac</f>
        <v>223277.21444930689</v>
      </c>
      <c r="N1171" s="266">
        <f t="shared" si="249"/>
        <v>360748.20375853614</v>
      </c>
      <c r="O1171" s="158"/>
      <c r="P1171" s="265">
        <f t="shared" si="250"/>
        <v>136470.23017712464</v>
      </c>
      <c r="Q1171" s="265">
        <f t="shared" si="251"/>
        <v>223275.65419868787</v>
      </c>
      <c r="R1171" s="266">
        <f t="shared" si="252"/>
        <v>359745.88437581249</v>
      </c>
    </row>
    <row r="1172" spans="1:18" x14ac:dyDescent="0.25">
      <c r="A1172" s="81">
        <v>1141</v>
      </c>
      <c r="B1172" s="93">
        <f t="shared" si="241"/>
        <v>2.0584502890745096E-10</v>
      </c>
      <c r="C1172" s="178">
        <f t="shared" si="242"/>
        <v>2.0538067797353305E-10</v>
      </c>
      <c r="D1172" s="165">
        <f t="shared" si="243"/>
        <v>2.2558277767625785E-3</v>
      </c>
      <c r="E1172" s="166">
        <f t="shared" si="253"/>
        <v>24.291375436966291</v>
      </c>
      <c r="F1172" s="167">
        <f t="shared" si="254"/>
        <v>2.5761553210628731</v>
      </c>
      <c r="G1172" s="167">
        <f t="shared" si="244"/>
        <v>89526.609461727407</v>
      </c>
      <c r="H1172" s="167">
        <f t="shared" si="245"/>
        <v>271299.98887831595</v>
      </c>
      <c r="I1172" s="168">
        <f t="shared" si="246"/>
        <v>360826.59834004333</v>
      </c>
      <c r="J1172" s="168">
        <f t="shared" si="248"/>
        <v>358196.86660910182</v>
      </c>
      <c r="K1172" s="94"/>
      <c r="L1172" s="265">
        <f t="shared" si="247"/>
        <v>137500.86327828575</v>
      </c>
      <c r="M1172" s="265">
        <f>$G1172*NonHospFrac+theModel!$H1172*NonHospFrac</f>
        <v>223325.73506175756</v>
      </c>
      <c r="N1172" s="266">
        <f t="shared" si="249"/>
        <v>360826.59834004333</v>
      </c>
      <c r="O1172" s="158"/>
      <c r="P1172" s="265">
        <f t="shared" si="250"/>
        <v>136498.74651400544</v>
      </c>
      <c r="Q1172" s="265">
        <f t="shared" si="251"/>
        <v>223324.17481113854</v>
      </c>
      <c r="R1172" s="266">
        <f t="shared" si="252"/>
        <v>359822.92132514401</v>
      </c>
    </row>
    <row r="1173" spans="1:18" x14ac:dyDescent="0.25">
      <c r="A1173" s="81">
        <v>1142</v>
      </c>
      <c r="B1173" s="93">
        <f t="shared" si="241"/>
        <v>2.0199974923017366E-10</v>
      </c>
      <c r="C1173" s="178">
        <f t="shared" si="242"/>
        <v>2.0154407258496115E-10</v>
      </c>
      <c r="D1173" s="165">
        <f t="shared" si="243"/>
        <v>2.2558277767625785E-3</v>
      </c>
      <c r="E1173" s="166">
        <f t="shared" si="253"/>
        <v>24.291375437167837</v>
      </c>
      <c r="F1173" s="167">
        <f t="shared" si="254"/>
        <v>2.5784111488396357</v>
      </c>
      <c r="G1173" s="167">
        <f t="shared" si="244"/>
        <v>89605.004040940825</v>
      </c>
      <c r="H1173" s="167">
        <f t="shared" si="245"/>
        <v>271299.98888056696</v>
      </c>
      <c r="I1173" s="168">
        <f t="shared" si="246"/>
        <v>360904.9929215078</v>
      </c>
      <c r="J1173" s="168">
        <f t="shared" si="248"/>
        <v>358271.69547318708</v>
      </c>
      <c r="K1173" s="94"/>
      <c r="L1173" s="265">
        <f t="shared" si="247"/>
        <v>137530.73724732597</v>
      </c>
      <c r="M1173" s="265">
        <f>$G1173*NonHospFrac+theModel!$H1173*NonHospFrac</f>
        <v>223374.2556741818</v>
      </c>
      <c r="N1173" s="266">
        <f t="shared" si="249"/>
        <v>360904.9929215078</v>
      </c>
      <c r="O1173" s="158"/>
      <c r="P1173" s="265">
        <f t="shared" si="250"/>
        <v>136527.26168848865</v>
      </c>
      <c r="Q1173" s="265">
        <f t="shared" si="251"/>
        <v>223372.69542356278</v>
      </c>
      <c r="R1173" s="266">
        <f t="shared" si="252"/>
        <v>359899.95711205143</v>
      </c>
    </row>
    <row r="1174" spans="1:18" x14ac:dyDescent="0.25">
      <c r="A1174" s="81">
        <v>1143</v>
      </c>
      <c r="B1174" s="93">
        <f t="shared" si="241"/>
        <v>1.9822630114326781E-10</v>
      </c>
      <c r="C1174" s="178">
        <f t="shared" si="242"/>
        <v>1.9777913674706391E-10</v>
      </c>
      <c r="D1174" s="165">
        <f t="shared" si="243"/>
        <v>2.2558277767625785E-3</v>
      </c>
      <c r="E1174" s="166">
        <f t="shared" si="253"/>
        <v>24.291375437365616</v>
      </c>
      <c r="F1174" s="167">
        <f t="shared" si="254"/>
        <v>2.5806669766163983</v>
      </c>
      <c r="G1174" s="167">
        <f t="shared" si="244"/>
        <v>89683.398620154258</v>
      </c>
      <c r="H1174" s="167">
        <f t="shared" si="245"/>
        <v>271299.98888277583</v>
      </c>
      <c r="I1174" s="168">
        <f t="shared" si="246"/>
        <v>360983.38750293007</v>
      </c>
      <c r="J1174" s="168">
        <f t="shared" si="248"/>
        <v>358346.52128706023</v>
      </c>
      <c r="K1174" s="94"/>
      <c r="L1174" s="265">
        <f t="shared" si="247"/>
        <v>137560.61121635014</v>
      </c>
      <c r="M1174" s="265">
        <f>$G1174*NonHospFrac+theModel!$H1174*NonHospFrac</f>
        <v>223422.77628657993</v>
      </c>
      <c r="N1174" s="266">
        <f t="shared" si="249"/>
        <v>360983.38750293007</v>
      </c>
      <c r="O1174" s="158"/>
      <c r="P1174" s="265">
        <f t="shared" si="250"/>
        <v>136555.77570062189</v>
      </c>
      <c r="Q1174" s="265">
        <f t="shared" si="251"/>
        <v>223421.21603596091</v>
      </c>
      <c r="R1174" s="266">
        <f t="shared" si="252"/>
        <v>359976.99173658283</v>
      </c>
    </row>
    <row r="1175" spans="1:18" x14ac:dyDescent="0.25">
      <c r="A1175" s="81">
        <v>1144</v>
      </c>
      <c r="B1175" s="93">
        <f t="shared" si="241"/>
        <v>1.945233427996356E-10</v>
      </c>
      <c r="C1175" s="178">
        <f t="shared" si="242"/>
        <v>1.9408453163971946E-10</v>
      </c>
      <c r="D1175" s="165">
        <f t="shared" si="243"/>
        <v>2.2558277767625785E-3</v>
      </c>
      <c r="E1175" s="166">
        <f t="shared" si="253"/>
        <v>24.291375437559701</v>
      </c>
      <c r="F1175" s="167">
        <f t="shared" si="254"/>
        <v>2.5829228043931609</v>
      </c>
      <c r="G1175" s="167">
        <f t="shared" si="244"/>
        <v>89761.793199367676</v>
      </c>
      <c r="H1175" s="167">
        <f t="shared" si="245"/>
        <v>271299.98888494348</v>
      </c>
      <c r="I1175" s="168">
        <f t="shared" si="246"/>
        <v>361061.78208431113</v>
      </c>
      <c r="J1175" s="168">
        <f t="shared" si="248"/>
        <v>358421.34405084659</v>
      </c>
      <c r="K1175" s="94"/>
      <c r="L1175" s="265">
        <f t="shared" si="247"/>
        <v>137590.48518535859</v>
      </c>
      <c r="M1175" s="265">
        <f>$G1175*NonHospFrac+theModel!$H1175*NonHospFrac</f>
        <v>223471.29689895254</v>
      </c>
      <c r="N1175" s="266">
        <f t="shared" si="249"/>
        <v>361061.78208431113</v>
      </c>
      <c r="O1175" s="158"/>
      <c r="P1175" s="265">
        <f t="shared" si="250"/>
        <v>136584.28855045285</v>
      </c>
      <c r="Q1175" s="265">
        <f t="shared" si="251"/>
        <v>223469.73664833352</v>
      </c>
      <c r="R1175" s="266">
        <f t="shared" si="252"/>
        <v>360054.0251987864</v>
      </c>
    </row>
    <row r="1176" spans="1:18" x14ac:dyDescent="0.25">
      <c r="A1176" s="81">
        <v>1145</v>
      </c>
      <c r="B1176" s="93">
        <f t="shared" si="241"/>
        <v>1.9088955741849923E-10</v>
      </c>
      <c r="C1176" s="178">
        <f t="shared" si="242"/>
        <v>1.9045894345258065E-10</v>
      </c>
      <c r="D1176" s="165">
        <f t="shared" si="243"/>
        <v>2.2558277767625785E-3</v>
      </c>
      <c r="E1176" s="166">
        <f t="shared" si="253"/>
        <v>24.291375437750158</v>
      </c>
      <c r="F1176" s="167">
        <f t="shared" si="254"/>
        <v>2.5851786321699235</v>
      </c>
      <c r="G1176" s="167">
        <f t="shared" si="244"/>
        <v>89840.187778581094</v>
      </c>
      <c r="H1176" s="167">
        <f t="shared" si="245"/>
        <v>271299.98888707062</v>
      </c>
      <c r="I1176" s="168">
        <f t="shared" si="246"/>
        <v>361140.17666565173</v>
      </c>
      <c r="J1176" s="168">
        <f t="shared" si="248"/>
        <v>358496.16376467119</v>
      </c>
      <c r="K1176" s="94"/>
      <c r="L1176" s="265">
        <f t="shared" si="247"/>
        <v>137620.35915435161</v>
      </c>
      <c r="M1176" s="265">
        <f>$G1176*NonHospFrac+theModel!$H1176*NonHospFrac</f>
        <v>223519.81751130009</v>
      </c>
      <c r="N1176" s="266">
        <f t="shared" si="249"/>
        <v>361140.17666565173</v>
      </c>
      <c r="O1176" s="158"/>
      <c r="P1176" s="265">
        <f t="shared" si="250"/>
        <v>136612.80023802922</v>
      </c>
      <c r="Q1176" s="265">
        <f t="shared" si="251"/>
        <v>223518.25726068107</v>
      </c>
      <c r="R1176" s="266">
        <f t="shared" si="252"/>
        <v>360131.05749871029</v>
      </c>
    </row>
    <row r="1177" spans="1:18" x14ac:dyDescent="0.25">
      <c r="A1177" s="81">
        <v>1146</v>
      </c>
      <c r="B1177" s="93">
        <f t="shared" si="241"/>
        <v>1.8732365281715065E-10</v>
      </c>
      <c r="C1177" s="178">
        <f t="shared" si="242"/>
        <v>1.8690108291788108E-10</v>
      </c>
      <c r="D1177" s="165">
        <f t="shared" si="243"/>
        <v>2.2558277767625785E-3</v>
      </c>
      <c r="E1177" s="166">
        <f t="shared" si="253"/>
        <v>24.291375437937059</v>
      </c>
      <c r="F1177" s="167">
        <f t="shared" si="254"/>
        <v>2.5874344599466861</v>
      </c>
      <c r="G1177" s="167">
        <f t="shared" si="244"/>
        <v>89918.582357794512</v>
      </c>
      <c r="H1177" s="167">
        <f t="shared" si="245"/>
        <v>271299.98888915806</v>
      </c>
      <c r="I1177" s="168">
        <f t="shared" si="246"/>
        <v>361218.57124695258</v>
      </c>
      <c r="J1177" s="168">
        <f t="shared" si="248"/>
        <v>358570.98042865901</v>
      </c>
      <c r="K1177" s="94"/>
      <c r="L1177" s="265">
        <f t="shared" si="247"/>
        <v>137650.2331233295</v>
      </c>
      <c r="M1177" s="265">
        <f>$G1177*NonHospFrac+theModel!$H1177*NonHospFrac</f>
        <v>223568.33812362305</v>
      </c>
      <c r="N1177" s="266">
        <f t="shared" si="249"/>
        <v>361218.57124695252</v>
      </c>
      <c r="O1177" s="158"/>
      <c r="P1177" s="265">
        <f t="shared" si="250"/>
        <v>136641.31076339862</v>
      </c>
      <c r="Q1177" s="265">
        <f t="shared" si="251"/>
        <v>223566.77787300403</v>
      </c>
      <c r="R1177" s="266">
        <f t="shared" si="252"/>
        <v>360208.08863640262</v>
      </c>
    </row>
    <row r="1178" spans="1:18" x14ac:dyDescent="0.25">
      <c r="A1178" s="81">
        <v>1147</v>
      </c>
      <c r="B1178" s="93">
        <f t="shared" si="241"/>
        <v>1.8382436095144881E-10</v>
      </c>
      <c r="C1178" s="178">
        <f t="shared" si="242"/>
        <v>1.834096848519689E-10</v>
      </c>
      <c r="D1178" s="165">
        <f t="shared" si="243"/>
        <v>2.2558277767625785E-3</v>
      </c>
      <c r="E1178" s="166">
        <f t="shared" si="253"/>
        <v>24.291375438120468</v>
      </c>
      <c r="F1178" s="167">
        <f t="shared" si="254"/>
        <v>2.5896902877234487</v>
      </c>
      <c r="G1178" s="167">
        <f t="shared" si="244"/>
        <v>89996.97693700793</v>
      </c>
      <c r="H1178" s="167">
        <f t="shared" si="245"/>
        <v>271299.98889120651</v>
      </c>
      <c r="I1178" s="168">
        <f t="shared" si="246"/>
        <v>361296.96582821442</v>
      </c>
      <c r="J1178" s="168">
        <f t="shared" si="248"/>
        <v>358645.79404293507</v>
      </c>
      <c r="K1178" s="94"/>
      <c r="L1178" s="265">
        <f t="shared" si="247"/>
        <v>137680.10709229254</v>
      </c>
      <c r="M1178" s="265">
        <f>$G1178*NonHospFrac+theModel!$H1178*NonHospFrac</f>
        <v>223616.85873592191</v>
      </c>
      <c r="N1178" s="266">
        <f t="shared" si="249"/>
        <v>361296.96582821442</v>
      </c>
      <c r="O1178" s="158"/>
      <c r="P1178" s="265">
        <f t="shared" si="250"/>
        <v>136669.82012660871</v>
      </c>
      <c r="Q1178" s="265">
        <f t="shared" si="251"/>
        <v>223615.29848530289</v>
      </c>
      <c r="R1178" s="266">
        <f t="shared" si="252"/>
        <v>360285.1186119116</v>
      </c>
    </row>
    <row r="1179" spans="1:18" x14ac:dyDescent="0.25">
      <c r="A1179" s="81">
        <v>1148</v>
      </c>
      <c r="B1179" s="93">
        <f t="shared" si="241"/>
        <v>1.8039043746489768E-10</v>
      </c>
      <c r="C1179" s="178">
        <f t="shared" si="242"/>
        <v>1.7998350770540202E-10</v>
      </c>
      <c r="D1179" s="165">
        <f t="shared" si="243"/>
        <v>2.2558277767625785E-3</v>
      </c>
      <c r="E1179" s="166">
        <f t="shared" si="253"/>
        <v>24.291375438300452</v>
      </c>
      <c r="F1179" s="167">
        <f t="shared" si="254"/>
        <v>2.5919461155002113</v>
      </c>
      <c r="G1179" s="167">
        <f t="shared" si="244"/>
        <v>90075.371516221348</v>
      </c>
      <c r="H1179" s="167">
        <f t="shared" si="245"/>
        <v>271299.98889321665</v>
      </c>
      <c r="I1179" s="168">
        <f t="shared" si="246"/>
        <v>361375.36040943803</v>
      </c>
      <c r="J1179" s="168">
        <f t="shared" si="248"/>
        <v>358720.60460762447</v>
      </c>
      <c r="K1179" s="94"/>
      <c r="L1179" s="265">
        <f t="shared" si="247"/>
        <v>137709.98106124095</v>
      </c>
      <c r="M1179" s="265">
        <f>$G1179*NonHospFrac+theModel!$H1179*NonHospFrac</f>
        <v>223665.37934819702</v>
      </c>
      <c r="N1179" s="266">
        <f t="shared" si="249"/>
        <v>361375.36040943797</v>
      </c>
      <c r="O1179" s="158"/>
      <c r="P1179" s="265">
        <f t="shared" si="250"/>
        <v>136698.32832770707</v>
      </c>
      <c r="Q1179" s="265">
        <f t="shared" si="251"/>
        <v>223663.819097578</v>
      </c>
      <c r="R1179" s="266">
        <f t="shared" si="252"/>
        <v>360362.14742528507</v>
      </c>
    </row>
    <row r="1180" spans="1:18" x14ac:dyDescent="0.25">
      <c r="A1180" s="81">
        <v>1149</v>
      </c>
      <c r="B1180" s="93">
        <f t="shared" si="241"/>
        <v>1.77020661246154E-10</v>
      </c>
      <c r="C1180" s="178">
        <f t="shared" si="242"/>
        <v>1.7662133312145404E-10</v>
      </c>
      <c r="D1180" s="165">
        <f t="shared" si="243"/>
        <v>2.2558277767625785E-3</v>
      </c>
      <c r="E1180" s="166">
        <f t="shared" si="253"/>
        <v>24.291375438477072</v>
      </c>
      <c r="F1180" s="167">
        <f t="shared" si="254"/>
        <v>2.5942019432769738</v>
      </c>
      <c r="G1180" s="167">
        <f t="shared" si="244"/>
        <v>90153.766095434767</v>
      </c>
      <c r="H1180" s="167">
        <f t="shared" si="245"/>
        <v>271299.98889518925</v>
      </c>
      <c r="I1180" s="168">
        <f t="shared" si="246"/>
        <v>361453.75499062403</v>
      </c>
      <c r="J1180" s="168">
        <f t="shared" si="248"/>
        <v>358795.41212285211</v>
      </c>
      <c r="K1180" s="94"/>
      <c r="L1180" s="265">
        <f t="shared" si="247"/>
        <v>137739.85503017509</v>
      </c>
      <c r="M1180" s="265">
        <f>$G1180*NonHospFrac+theModel!$H1180*NonHospFrac</f>
        <v>223713.89996044891</v>
      </c>
      <c r="N1180" s="266">
        <f t="shared" si="249"/>
        <v>361453.75499062403</v>
      </c>
      <c r="O1180" s="158"/>
      <c r="P1180" s="265">
        <f t="shared" si="250"/>
        <v>136726.8353667414</v>
      </c>
      <c r="Q1180" s="265">
        <f t="shared" si="251"/>
        <v>223712.33970982989</v>
      </c>
      <c r="R1180" s="266">
        <f t="shared" si="252"/>
        <v>360439.17507657129</v>
      </c>
    </row>
    <row r="1181" spans="1:18" x14ac:dyDescent="0.25">
      <c r="A1181" s="81">
        <v>1150</v>
      </c>
      <c r="B1181" s="93">
        <f t="shared" si="241"/>
        <v>1.7371383399479457E-10</v>
      </c>
      <c r="C1181" s="178">
        <f t="shared" si="242"/>
        <v>1.7332196550286118E-10</v>
      </c>
      <c r="D1181" s="165">
        <f t="shared" si="243"/>
        <v>2.2558277767625785E-3</v>
      </c>
      <c r="E1181" s="166">
        <f t="shared" si="253"/>
        <v>24.291375438650395</v>
      </c>
      <c r="F1181" s="167">
        <f t="shared" si="254"/>
        <v>2.5964577710537364</v>
      </c>
      <c r="G1181" s="167">
        <f t="shared" si="244"/>
        <v>90232.160674648185</v>
      </c>
      <c r="H1181" s="167">
        <f t="shared" si="245"/>
        <v>271299.988897125</v>
      </c>
      <c r="I1181" s="168">
        <f t="shared" si="246"/>
        <v>361532.14957177319</v>
      </c>
      <c r="J1181" s="168">
        <f t="shared" si="248"/>
        <v>358870.21658874297</v>
      </c>
      <c r="K1181" s="94"/>
      <c r="L1181" s="265">
        <f t="shared" si="247"/>
        <v>137769.72899909518</v>
      </c>
      <c r="M1181" s="265">
        <f>$G1181*NonHospFrac+theModel!$H1181*NonHospFrac</f>
        <v>223762.42057267801</v>
      </c>
      <c r="N1181" s="266">
        <f t="shared" si="249"/>
        <v>361532.14957177319</v>
      </c>
      <c r="O1181" s="158"/>
      <c r="P1181" s="265">
        <f t="shared" si="250"/>
        <v>136755.34124375929</v>
      </c>
      <c r="Q1181" s="265">
        <f t="shared" si="251"/>
        <v>223760.86032205899</v>
      </c>
      <c r="R1181" s="266">
        <f t="shared" si="252"/>
        <v>360516.20156581828</v>
      </c>
    </row>
    <row r="1182" spans="1:18" x14ac:dyDescent="0.25">
      <c r="A1182" s="81">
        <v>1151</v>
      </c>
      <c r="B1182" s="93">
        <f t="shared" si="241"/>
        <v>1.7046877979519846E-10</v>
      </c>
      <c r="C1182" s="178">
        <f t="shared" si="242"/>
        <v>1.7008423158666561E-10</v>
      </c>
      <c r="D1182" s="165">
        <f t="shared" si="243"/>
        <v>2.2558277767625785E-3</v>
      </c>
      <c r="E1182" s="166">
        <f t="shared" si="253"/>
        <v>24.291375438820477</v>
      </c>
      <c r="F1182" s="167">
        <f t="shared" si="254"/>
        <v>2.598713598830499</v>
      </c>
      <c r="G1182" s="167">
        <f t="shared" si="244"/>
        <v>90310.555253861618</v>
      </c>
      <c r="H1182" s="167">
        <f t="shared" si="245"/>
        <v>271299.98889902461</v>
      </c>
      <c r="I1182" s="168">
        <f t="shared" si="246"/>
        <v>361610.54415288626</v>
      </c>
      <c r="J1182" s="168">
        <f t="shared" si="248"/>
        <v>358945.01800542214</v>
      </c>
      <c r="K1182" s="94"/>
      <c r="L1182" s="265">
        <f t="shared" si="247"/>
        <v>137799.60296800151</v>
      </c>
      <c r="M1182" s="265">
        <f>$G1182*NonHospFrac+theModel!$H1182*NonHospFrac</f>
        <v>223810.94118488469</v>
      </c>
      <c r="N1182" s="266">
        <f t="shared" si="249"/>
        <v>361610.5441528862</v>
      </c>
      <c r="O1182" s="158"/>
      <c r="P1182" s="265">
        <f t="shared" si="250"/>
        <v>136783.84595880838</v>
      </c>
      <c r="Q1182" s="265">
        <f t="shared" si="251"/>
        <v>223809.38093426568</v>
      </c>
      <c r="R1182" s="266">
        <f t="shared" si="252"/>
        <v>360593.22689307405</v>
      </c>
    </row>
    <row r="1183" spans="1:18" x14ac:dyDescent="0.25">
      <c r="A1183" s="81">
        <v>1152</v>
      </c>
      <c r="B1183" s="93">
        <f t="shared" ref="B1183:B1246" si="255">Constant*EXP(PowerTerm*(A1183)/7)</f>
        <v>1.6728434469838856E-10</v>
      </c>
      <c r="C1183" s="178">
        <f t="shared" ref="C1183:C1246" si="256">(1-theFloor)*B1183</f>
        <v>1.669069800270004E-10</v>
      </c>
      <c r="D1183" s="165">
        <f t="shared" ref="D1183:D1246" si="257">theFloor</f>
        <v>2.2558277767625785E-3</v>
      </c>
      <c r="E1183" s="166">
        <f t="shared" si="253"/>
        <v>24.291375438987384</v>
      </c>
      <c r="F1183" s="167">
        <f t="shared" si="254"/>
        <v>2.6009694266072616</v>
      </c>
      <c r="G1183" s="167">
        <f t="shared" ref="G1183:G1246" si="258">$B$22*F1183*totInfected/365.25</f>
        <v>90388.949833075036</v>
      </c>
      <c r="H1183" s="167">
        <f t="shared" ref="H1183:H1246" si="259">lostQALYs_Injured*E1183*totInfected/365.25</f>
        <v>271299.98890088865</v>
      </c>
      <c r="I1183" s="168">
        <f t="shared" ref="I1183:I1246" si="260">H1183+G1183</f>
        <v>361688.9387339637</v>
      </c>
      <c r="J1183" s="168">
        <f t="shared" si="248"/>
        <v>359019.8163730143</v>
      </c>
      <c r="K1183" s="94"/>
      <c r="L1183" s="265">
        <f t="shared" ref="L1183:L1246" si="261">$G1183*HospFrac+$H1183*HospFrac</f>
        <v>137829.47693689427</v>
      </c>
      <c r="M1183" s="265">
        <f>$G1183*NonHospFrac+theModel!$H1183*NonHospFrac</f>
        <v>223859.46179706941</v>
      </c>
      <c r="N1183" s="266">
        <f t="shared" si="249"/>
        <v>361688.93873396365</v>
      </c>
      <c r="O1183" s="158"/>
      <c r="P1183" s="265">
        <f t="shared" si="250"/>
        <v>136812.34951193625</v>
      </c>
      <c r="Q1183" s="265">
        <f t="shared" si="251"/>
        <v>223857.90154645039</v>
      </c>
      <c r="R1183" s="266">
        <f t="shared" si="252"/>
        <v>360670.25105838664</v>
      </c>
    </row>
    <row r="1184" spans="1:18" x14ac:dyDescent="0.25">
      <c r="A1184" s="81">
        <v>1153</v>
      </c>
      <c r="B1184" s="93">
        <f t="shared" si="255"/>
        <v>1.6415939631168521E-10</v>
      </c>
      <c r="C1184" s="178">
        <f t="shared" si="256"/>
        <v>1.6378908098566872E-10</v>
      </c>
      <c r="D1184" s="165">
        <f t="shared" si="257"/>
        <v>2.2558277767625785E-3</v>
      </c>
      <c r="E1184" s="166">
        <f t="shared" si="253"/>
        <v>24.291375439151174</v>
      </c>
      <c r="F1184" s="167">
        <f t="shared" si="254"/>
        <v>2.6032252543840242</v>
      </c>
      <c r="G1184" s="167">
        <f t="shared" si="258"/>
        <v>90467.344412288468</v>
      </c>
      <c r="H1184" s="167">
        <f t="shared" si="259"/>
        <v>271299.988902718</v>
      </c>
      <c r="I1184" s="168">
        <f t="shared" si="260"/>
        <v>361767.33331500646</v>
      </c>
      <c r="J1184" s="168">
        <f t="shared" ref="J1184:J1247" si="262">J1183+(I1184-I1183)/(1+discountDaily)^A1184</f>
        <v>359094.61169164465</v>
      </c>
      <c r="K1184" s="94"/>
      <c r="L1184" s="265">
        <f t="shared" si="261"/>
        <v>137859.35090577381</v>
      </c>
      <c r="M1184" s="265">
        <f>$G1184*NonHospFrac+theModel!$H1184*NonHospFrac</f>
        <v>223907.98240923265</v>
      </c>
      <c r="N1184" s="266">
        <f t="shared" ref="N1184:N1247" si="263">L1184+M1184</f>
        <v>361767.33331500646</v>
      </c>
      <c r="O1184" s="158"/>
      <c r="P1184" s="265">
        <f t="shared" ref="P1184:P1247" si="264">P1183+(L1184-L1183)/(1+discountDaily)^A1184</f>
        <v>136840.85190319057</v>
      </c>
      <c r="Q1184" s="265">
        <f t="shared" ref="Q1184:Q1247" si="265">Q1183+(M1184-M1183)/(1+discountDaily)^B1184</f>
        <v>223906.42215861363</v>
      </c>
      <c r="R1184" s="266">
        <f t="shared" ref="R1184:R1247" si="266">P1184+Q1184</f>
        <v>360747.27406180417</v>
      </c>
    </row>
    <row r="1185" spans="1:18" x14ac:dyDescent="0.25">
      <c r="A1185" s="81">
        <v>1154</v>
      </c>
      <c r="B1185" s="93">
        <f t="shared" si="255"/>
        <v>1.6109282339602233E-10</v>
      </c>
      <c r="C1185" s="178">
        <f t="shared" si="256"/>
        <v>1.6072942573036847E-10</v>
      </c>
      <c r="D1185" s="165">
        <f t="shared" si="257"/>
        <v>2.2558277767625785E-3</v>
      </c>
      <c r="E1185" s="166">
        <f t="shared" ref="E1185:E1248" si="267">C1185+E1184</f>
        <v>24.291375439311903</v>
      </c>
      <c r="F1185" s="167">
        <f t="shared" ref="F1185:F1248" si="268">D1185+F1184</f>
        <v>2.6054810821607868</v>
      </c>
      <c r="G1185" s="167">
        <f t="shared" si="258"/>
        <v>90545.738991501887</v>
      </c>
      <c r="H1185" s="167">
        <f t="shared" si="259"/>
        <v>271299.98890451307</v>
      </c>
      <c r="I1185" s="168">
        <f t="shared" si="260"/>
        <v>361845.72789601493</v>
      </c>
      <c r="J1185" s="168">
        <f t="shared" si="262"/>
        <v>359169.40396143787</v>
      </c>
      <c r="K1185" s="94"/>
      <c r="L1185" s="265">
        <f t="shared" si="261"/>
        <v>137889.22487464026</v>
      </c>
      <c r="M1185" s="265">
        <f>$G1185*NonHospFrac+theModel!$H1185*NonHospFrac</f>
        <v>223956.50302137466</v>
      </c>
      <c r="N1185" s="266">
        <f t="shared" si="263"/>
        <v>361845.72789601493</v>
      </c>
      <c r="O1185" s="158"/>
      <c r="P1185" s="265">
        <f t="shared" si="264"/>
        <v>136869.35313261882</v>
      </c>
      <c r="Q1185" s="265">
        <f t="shared" si="265"/>
        <v>223954.94277075565</v>
      </c>
      <c r="R1185" s="266">
        <f t="shared" si="266"/>
        <v>360824.29590337444</v>
      </c>
    </row>
    <row r="1186" spans="1:18" x14ac:dyDescent="0.25">
      <c r="A1186" s="81">
        <v>1155</v>
      </c>
      <c r="B1186" s="93">
        <f t="shared" si="255"/>
        <v>1.5808353547079165E-10</v>
      </c>
      <c r="C1186" s="178">
        <f t="shared" si="256"/>
        <v>1.577269262404278E-10</v>
      </c>
      <c r="D1186" s="165">
        <f t="shared" si="257"/>
        <v>2.2558277767625785E-3</v>
      </c>
      <c r="E1186" s="166">
        <f t="shared" si="267"/>
        <v>24.291375439469629</v>
      </c>
      <c r="F1186" s="167">
        <f t="shared" si="268"/>
        <v>2.6077369099375494</v>
      </c>
      <c r="G1186" s="167">
        <f t="shared" si="258"/>
        <v>90624.133570715305</v>
      </c>
      <c r="H1186" s="167">
        <f t="shared" si="259"/>
        <v>271299.98890627472</v>
      </c>
      <c r="I1186" s="168">
        <f t="shared" si="260"/>
        <v>361924.12247699004</v>
      </c>
      <c r="J1186" s="168">
        <f t="shared" si="262"/>
        <v>359244.19318251911</v>
      </c>
      <c r="K1186" s="94"/>
      <c r="L1186" s="265">
        <f t="shared" si="261"/>
        <v>137919.09884349402</v>
      </c>
      <c r="M1186" s="265">
        <f>$G1186*NonHospFrac+theModel!$H1186*NonHospFrac</f>
        <v>224005.02363349602</v>
      </c>
      <c r="N1186" s="266">
        <f t="shared" si="263"/>
        <v>361924.12247699004</v>
      </c>
      <c r="O1186" s="158"/>
      <c r="P1186" s="265">
        <f t="shared" si="264"/>
        <v>136897.85320026873</v>
      </c>
      <c r="Q1186" s="265">
        <f t="shared" si="265"/>
        <v>224003.463382877</v>
      </c>
      <c r="R1186" s="266">
        <f t="shared" si="266"/>
        <v>360901.31658314576</v>
      </c>
    </row>
    <row r="1187" spans="1:18" x14ac:dyDescent="0.25">
      <c r="A1187" s="81">
        <v>1156</v>
      </c>
      <c r="B1187" s="93">
        <f t="shared" si="255"/>
        <v>1.5513046242606301E-10</v>
      </c>
      <c r="C1187" s="178">
        <f t="shared" si="256"/>
        <v>1.5478051481990027E-10</v>
      </c>
      <c r="D1187" s="165">
        <f t="shared" si="257"/>
        <v>2.2558277767625785E-3</v>
      </c>
      <c r="E1187" s="166">
        <f t="shared" si="267"/>
        <v>24.29137543962441</v>
      </c>
      <c r="F1187" s="167">
        <f t="shared" si="268"/>
        <v>2.609992737714312</v>
      </c>
      <c r="G1187" s="167">
        <f t="shared" si="258"/>
        <v>90702.528149928723</v>
      </c>
      <c r="H1187" s="167">
        <f t="shared" si="259"/>
        <v>271299.98890800338</v>
      </c>
      <c r="I1187" s="168">
        <f t="shared" si="260"/>
        <v>362002.5170579321</v>
      </c>
      <c r="J1187" s="168">
        <f t="shared" si="262"/>
        <v>359318.97935501288</v>
      </c>
      <c r="K1187" s="94"/>
      <c r="L1187" s="265">
        <f t="shared" si="261"/>
        <v>137948.97281233518</v>
      </c>
      <c r="M1187" s="265">
        <f>$G1187*NonHospFrac+theModel!$H1187*NonHospFrac</f>
        <v>224053.54424559689</v>
      </c>
      <c r="N1187" s="266">
        <f t="shared" si="263"/>
        <v>362002.5170579321</v>
      </c>
      <c r="O1187" s="158"/>
      <c r="P1187" s="265">
        <f t="shared" si="264"/>
        <v>136926.35210618775</v>
      </c>
      <c r="Q1187" s="265">
        <f t="shared" si="265"/>
        <v>224051.98399497787</v>
      </c>
      <c r="R1187" s="266">
        <f t="shared" si="266"/>
        <v>360978.33610116562</v>
      </c>
    </row>
    <row r="1188" spans="1:18" x14ac:dyDescent="0.25">
      <c r="A1188" s="81">
        <v>1157</v>
      </c>
      <c r="B1188" s="93">
        <f t="shared" si="255"/>
        <v>1.5223255414205112E-10</v>
      </c>
      <c r="C1188" s="178">
        <f t="shared" si="256"/>
        <v>1.5188914371788998E-10</v>
      </c>
      <c r="D1188" s="165">
        <f t="shared" si="257"/>
        <v>2.2558277767625785E-3</v>
      </c>
      <c r="E1188" s="166">
        <f t="shared" si="267"/>
        <v>24.291375439776299</v>
      </c>
      <c r="F1188" s="167">
        <f t="shared" si="268"/>
        <v>2.6122485654910745</v>
      </c>
      <c r="G1188" s="167">
        <f t="shared" si="258"/>
        <v>90780.922729142141</v>
      </c>
      <c r="H1188" s="167">
        <f t="shared" si="259"/>
        <v>271299.98890969978</v>
      </c>
      <c r="I1188" s="168">
        <f t="shared" si="260"/>
        <v>362080.91163884191</v>
      </c>
      <c r="J1188" s="168">
        <f t="shared" si="262"/>
        <v>359393.76247904432</v>
      </c>
      <c r="K1188" s="94"/>
      <c r="L1188" s="265">
        <f t="shared" si="261"/>
        <v>137978.84678116406</v>
      </c>
      <c r="M1188" s="265">
        <f>$G1188*NonHospFrac+theModel!$H1188*NonHospFrac</f>
        <v>224102.06485767782</v>
      </c>
      <c r="N1188" s="266">
        <f t="shared" si="263"/>
        <v>362080.91163884185</v>
      </c>
      <c r="O1188" s="158"/>
      <c r="P1188" s="265">
        <f t="shared" si="264"/>
        <v>136954.84985042355</v>
      </c>
      <c r="Q1188" s="265">
        <f t="shared" si="265"/>
        <v>224100.5046070588</v>
      </c>
      <c r="R1188" s="266">
        <f t="shared" si="266"/>
        <v>361055.35445748235</v>
      </c>
    </row>
    <row r="1189" spans="1:18" x14ac:dyDescent="0.25">
      <c r="A1189" s="81">
        <v>1158</v>
      </c>
      <c r="B1189" s="93">
        <f t="shared" si="255"/>
        <v>1.4938878011569109E-10</v>
      </c>
      <c r="C1189" s="178">
        <f t="shared" si="256"/>
        <v>1.4905178475596945E-10</v>
      </c>
      <c r="D1189" s="165">
        <f t="shared" si="257"/>
        <v>2.2558277767625785E-3</v>
      </c>
      <c r="E1189" s="166">
        <f t="shared" si="267"/>
        <v>24.29137543992535</v>
      </c>
      <c r="F1189" s="167">
        <f t="shared" si="268"/>
        <v>2.6145043932678371</v>
      </c>
      <c r="G1189" s="167">
        <f t="shared" si="258"/>
        <v>90859.317308355574</v>
      </c>
      <c r="H1189" s="167">
        <f t="shared" si="259"/>
        <v>271299.98891136446</v>
      </c>
      <c r="I1189" s="168">
        <f t="shared" si="260"/>
        <v>362159.30621972005</v>
      </c>
      <c r="J1189" s="168">
        <f t="shared" si="262"/>
        <v>359468.54255473817</v>
      </c>
      <c r="K1189" s="94"/>
      <c r="L1189" s="265">
        <f t="shared" si="261"/>
        <v>138008.72074998086</v>
      </c>
      <c r="M1189" s="265">
        <f>$G1189*NonHospFrac+theModel!$H1189*NonHospFrac</f>
        <v>224150.58546973916</v>
      </c>
      <c r="N1189" s="266">
        <f t="shared" si="263"/>
        <v>362159.30621972005</v>
      </c>
      <c r="O1189" s="158"/>
      <c r="P1189" s="265">
        <f t="shared" si="264"/>
        <v>136983.34643302366</v>
      </c>
      <c r="Q1189" s="265">
        <f t="shared" si="265"/>
        <v>224149.02521912014</v>
      </c>
      <c r="R1189" s="266">
        <f t="shared" si="266"/>
        <v>361132.37165214377</v>
      </c>
    </row>
    <row r="1190" spans="1:18" x14ac:dyDescent="0.25">
      <c r="A1190" s="81">
        <v>1159</v>
      </c>
      <c r="B1190" s="93">
        <f t="shared" si="255"/>
        <v>1.4659812909418701E-10</v>
      </c>
      <c r="C1190" s="178">
        <f t="shared" si="256"/>
        <v>1.4626742896255491E-10</v>
      </c>
      <c r="D1190" s="165">
        <f t="shared" si="257"/>
        <v>2.2558277767625785E-3</v>
      </c>
      <c r="E1190" s="166">
        <f t="shared" si="267"/>
        <v>24.291375440071619</v>
      </c>
      <c r="F1190" s="167">
        <f t="shared" si="268"/>
        <v>2.6167602210445997</v>
      </c>
      <c r="G1190" s="167">
        <f t="shared" si="258"/>
        <v>90937.711887568992</v>
      </c>
      <c r="H1190" s="167">
        <f t="shared" si="259"/>
        <v>271299.98891299806</v>
      </c>
      <c r="I1190" s="168">
        <f t="shared" si="260"/>
        <v>362237.70080056705</v>
      </c>
      <c r="J1190" s="168">
        <f t="shared" si="262"/>
        <v>359543.31958221924</v>
      </c>
      <c r="K1190" s="94"/>
      <c r="L1190" s="265">
        <f t="shared" si="261"/>
        <v>138038.59471878578</v>
      </c>
      <c r="M1190" s="265">
        <f>$G1190*NonHospFrac+theModel!$H1190*NonHospFrac</f>
        <v>224199.10608178121</v>
      </c>
      <c r="N1190" s="266">
        <f t="shared" si="263"/>
        <v>362237.70080056699</v>
      </c>
      <c r="O1190" s="158"/>
      <c r="P1190" s="265">
        <f t="shared" si="264"/>
        <v>137011.84185403565</v>
      </c>
      <c r="Q1190" s="265">
        <f t="shared" si="265"/>
        <v>224197.54583116219</v>
      </c>
      <c r="R1190" s="266">
        <f t="shared" si="266"/>
        <v>361209.38768519787</v>
      </c>
    </row>
    <row r="1191" spans="1:18" x14ac:dyDescent="0.25">
      <c r="A1191" s="81">
        <v>1160</v>
      </c>
      <c r="B1191" s="93">
        <f t="shared" si="255"/>
        <v>1.4385960871541121E-10</v>
      </c>
      <c r="C1191" s="178">
        <f t="shared" si="256"/>
        <v>1.4353508621411678E-10</v>
      </c>
      <c r="D1191" s="165">
        <f t="shared" si="257"/>
        <v>2.2558277767625785E-3</v>
      </c>
      <c r="E1191" s="166">
        <f t="shared" si="267"/>
        <v>24.291375440215155</v>
      </c>
      <c r="F1191" s="167">
        <f t="shared" si="268"/>
        <v>2.6190160488213623</v>
      </c>
      <c r="G1191" s="167">
        <f t="shared" si="258"/>
        <v>91016.106466782425</v>
      </c>
      <c r="H1191" s="167">
        <f t="shared" si="259"/>
        <v>271299.98891460116</v>
      </c>
      <c r="I1191" s="168">
        <f t="shared" si="260"/>
        <v>362316.09538138355</v>
      </c>
      <c r="J1191" s="168">
        <f t="shared" si="262"/>
        <v>359618.09356161236</v>
      </c>
      <c r="K1191" s="94"/>
      <c r="L1191" s="265">
        <f t="shared" si="261"/>
        <v>138068.46868757912</v>
      </c>
      <c r="M1191" s="265">
        <f>$G1191*NonHospFrac+theModel!$H1191*NonHospFrac</f>
        <v>224247.62669380443</v>
      </c>
      <c r="N1191" s="266">
        <f t="shared" si="263"/>
        <v>362316.09538138355</v>
      </c>
      <c r="O1191" s="158"/>
      <c r="P1191" s="265">
        <f t="shared" si="264"/>
        <v>137040.33611350713</v>
      </c>
      <c r="Q1191" s="265">
        <f t="shared" si="265"/>
        <v>224246.06644318541</v>
      </c>
      <c r="R1191" s="266">
        <f t="shared" si="266"/>
        <v>361286.40255669254</v>
      </c>
    </row>
    <row r="1192" spans="1:18" x14ac:dyDescent="0.25">
      <c r="A1192" s="81">
        <v>1161</v>
      </c>
      <c r="B1192" s="93">
        <f t="shared" si="255"/>
        <v>1.4117224515501573E-10</v>
      </c>
      <c r="C1192" s="178">
        <f t="shared" si="256"/>
        <v>1.4085378488308711E-10</v>
      </c>
      <c r="D1192" s="165">
        <f t="shared" si="257"/>
        <v>2.2558277767625785E-3</v>
      </c>
      <c r="E1192" s="166">
        <f t="shared" si="267"/>
        <v>24.29137544035601</v>
      </c>
      <c r="F1192" s="167">
        <f t="shared" si="268"/>
        <v>2.6212718765981249</v>
      </c>
      <c r="G1192" s="167">
        <f t="shared" si="258"/>
        <v>91094.501045995843</v>
      </c>
      <c r="H1192" s="167">
        <f t="shared" si="259"/>
        <v>271299.98891617428</v>
      </c>
      <c r="I1192" s="168">
        <f t="shared" si="260"/>
        <v>362394.48996217013</v>
      </c>
      <c r="J1192" s="168">
        <f t="shared" si="262"/>
        <v>359692.86449304235</v>
      </c>
      <c r="K1192" s="94"/>
      <c r="L1192" s="265">
        <f t="shared" si="261"/>
        <v>138098.342656361</v>
      </c>
      <c r="M1192" s="265">
        <f>$G1192*NonHospFrac+theModel!$H1192*NonHospFrac</f>
        <v>224296.14730580908</v>
      </c>
      <c r="N1192" s="266">
        <f t="shared" si="263"/>
        <v>362394.48996217008</v>
      </c>
      <c r="O1192" s="158"/>
      <c r="P1192" s="265">
        <f t="shared" si="264"/>
        <v>137068.82921148557</v>
      </c>
      <c r="Q1192" s="265">
        <f t="shared" si="265"/>
        <v>224294.58705519006</v>
      </c>
      <c r="R1192" s="266">
        <f t="shared" si="266"/>
        <v>361363.41626667563</v>
      </c>
    </row>
    <row r="1193" spans="1:18" x14ac:dyDescent="0.25">
      <c r="A1193" s="81">
        <v>1162</v>
      </c>
      <c r="B1193" s="93">
        <f t="shared" si="255"/>
        <v>1.3853508278013876E-10</v>
      </c>
      <c r="C1193" s="178">
        <f t="shared" si="256"/>
        <v>1.3822257149234721E-10</v>
      </c>
      <c r="D1193" s="165">
        <f t="shared" si="257"/>
        <v>2.2558277767625785E-3</v>
      </c>
      <c r="E1193" s="166">
        <f t="shared" si="267"/>
        <v>24.291375440494232</v>
      </c>
      <c r="F1193" s="167">
        <f t="shared" si="268"/>
        <v>2.6235277043748875</v>
      </c>
      <c r="G1193" s="167">
        <f t="shared" si="258"/>
        <v>91172.895625209261</v>
      </c>
      <c r="H1193" s="167">
        <f t="shared" si="259"/>
        <v>271299.988917718</v>
      </c>
      <c r="I1193" s="168">
        <f t="shared" si="260"/>
        <v>362472.88454292726</v>
      </c>
      <c r="J1193" s="168">
        <f t="shared" si="262"/>
        <v>359767.63237663388</v>
      </c>
      <c r="K1193" s="94"/>
      <c r="L1193" s="265">
        <f t="shared" si="261"/>
        <v>138128.21662513172</v>
      </c>
      <c r="M1193" s="265">
        <f>$G1193*NonHospFrac+theModel!$H1193*NonHospFrac</f>
        <v>224344.66791779554</v>
      </c>
      <c r="N1193" s="266">
        <f t="shared" si="263"/>
        <v>362472.88454292726</v>
      </c>
      <c r="O1193" s="158"/>
      <c r="P1193" s="265">
        <f t="shared" si="264"/>
        <v>137097.32114801861</v>
      </c>
      <c r="Q1193" s="265">
        <f t="shared" si="265"/>
        <v>224343.10766717652</v>
      </c>
      <c r="R1193" s="266">
        <f t="shared" si="266"/>
        <v>361440.4288151951</v>
      </c>
    </row>
    <row r="1194" spans="1:18" x14ac:dyDescent="0.25">
      <c r="A1194" s="81">
        <v>1163</v>
      </c>
      <c r="B1194" s="93">
        <f t="shared" si="255"/>
        <v>1.3594718380957921E-10</v>
      </c>
      <c r="C1194" s="178">
        <f t="shared" si="256"/>
        <v>1.3564051037616892E-10</v>
      </c>
      <c r="D1194" s="165">
        <f t="shared" si="257"/>
        <v>2.2558277767625785E-3</v>
      </c>
      <c r="E1194" s="166">
        <f t="shared" si="267"/>
        <v>24.291375440629871</v>
      </c>
      <c r="F1194" s="167">
        <f t="shared" si="268"/>
        <v>2.6257835321516501</v>
      </c>
      <c r="G1194" s="167">
        <f t="shared" si="258"/>
        <v>91251.290204422679</v>
      </c>
      <c r="H1194" s="167">
        <f t="shared" si="259"/>
        <v>271299.98891923297</v>
      </c>
      <c r="I1194" s="168">
        <f t="shared" si="260"/>
        <v>362551.27912365564</v>
      </c>
      <c r="J1194" s="168">
        <f t="shared" si="262"/>
        <v>359842.39721251186</v>
      </c>
      <c r="K1194" s="94"/>
      <c r="L1194" s="265">
        <f t="shared" si="261"/>
        <v>138158.09059389145</v>
      </c>
      <c r="M1194" s="265">
        <f>$G1194*NonHospFrac+theModel!$H1194*NonHospFrac</f>
        <v>224393.18852976419</v>
      </c>
      <c r="N1194" s="266">
        <f t="shared" si="263"/>
        <v>362551.27912365564</v>
      </c>
      <c r="O1194" s="158"/>
      <c r="P1194" s="265">
        <f t="shared" si="264"/>
        <v>137125.81192315373</v>
      </c>
      <c r="Q1194" s="265">
        <f t="shared" si="265"/>
        <v>224391.62827914517</v>
      </c>
      <c r="R1194" s="266">
        <f t="shared" si="266"/>
        <v>361517.44020229892</v>
      </c>
    </row>
    <row r="1195" spans="1:18" x14ac:dyDescent="0.25">
      <c r="A1195" s="81">
        <v>1164</v>
      </c>
      <c r="B1195" s="93">
        <f t="shared" si="255"/>
        <v>1.3340762798031993E-10</v>
      </c>
      <c r="C1195" s="178">
        <f t="shared" si="256"/>
        <v>1.3310668334748991E-10</v>
      </c>
      <c r="D1195" s="165">
        <f t="shared" si="257"/>
        <v>2.2558277767625785E-3</v>
      </c>
      <c r="E1195" s="166">
        <f t="shared" si="267"/>
        <v>24.291375440762977</v>
      </c>
      <c r="F1195" s="167">
        <f t="shared" si="268"/>
        <v>2.6280393599284126</v>
      </c>
      <c r="G1195" s="167">
        <f t="shared" si="258"/>
        <v>91329.684783636098</v>
      </c>
      <c r="H1195" s="167">
        <f t="shared" si="259"/>
        <v>271299.98892071954</v>
      </c>
      <c r="I1195" s="168">
        <f t="shared" si="260"/>
        <v>362629.67370435561</v>
      </c>
      <c r="J1195" s="168">
        <f t="shared" si="262"/>
        <v>359917.15900080086</v>
      </c>
      <c r="K1195" s="94"/>
      <c r="L1195" s="265">
        <f t="shared" si="261"/>
        <v>138187.96456264035</v>
      </c>
      <c r="M1195" s="265">
        <f>$G1195*NonHospFrac+theModel!$H1195*NonHospFrac</f>
        <v>224441.70914171526</v>
      </c>
      <c r="N1195" s="266">
        <f t="shared" si="263"/>
        <v>362629.67370435561</v>
      </c>
      <c r="O1195" s="158"/>
      <c r="P1195" s="265">
        <f t="shared" si="264"/>
        <v>137154.30153693844</v>
      </c>
      <c r="Q1195" s="265">
        <f t="shared" si="265"/>
        <v>224440.14889109624</v>
      </c>
      <c r="R1195" s="266">
        <f t="shared" si="266"/>
        <v>361594.45042803464</v>
      </c>
    </row>
    <row r="1196" spans="1:18" x14ac:dyDescent="0.25">
      <c r="A1196" s="81">
        <v>1165</v>
      </c>
      <c r="B1196" s="93">
        <f t="shared" si="255"/>
        <v>1.3091551222027824E-10</v>
      </c>
      <c r="C1196" s="178">
        <f t="shared" si="256"/>
        <v>1.3062018937140263E-10</v>
      </c>
      <c r="D1196" s="165">
        <f t="shared" si="257"/>
        <v>2.2558277767625785E-3</v>
      </c>
      <c r="E1196" s="166">
        <f t="shared" si="267"/>
        <v>24.291375440893596</v>
      </c>
      <c r="F1196" s="167">
        <f t="shared" si="268"/>
        <v>2.6302951877051752</v>
      </c>
      <c r="G1196" s="167">
        <f t="shared" si="258"/>
        <v>91408.079362849516</v>
      </c>
      <c r="H1196" s="167">
        <f t="shared" si="259"/>
        <v>271299.98892217834</v>
      </c>
      <c r="I1196" s="168">
        <f t="shared" si="260"/>
        <v>362708.06828502787</v>
      </c>
      <c r="J1196" s="168">
        <f t="shared" si="262"/>
        <v>359991.91774162574</v>
      </c>
      <c r="K1196" s="94"/>
      <c r="L1196" s="265">
        <f t="shared" si="261"/>
        <v>138217.83853137871</v>
      </c>
      <c r="M1196" s="265">
        <f>$G1196*NonHospFrac+theModel!$H1196*NonHospFrac</f>
        <v>224490.22975364915</v>
      </c>
      <c r="N1196" s="266">
        <f t="shared" si="263"/>
        <v>362708.06828502787</v>
      </c>
      <c r="O1196" s="158"/>
      <c r="P1196" s="265">
        <f t="shared" si="264"/>
        <v>137182.78998942036</v>
      </c>
      <c r="Q1196" s="265">
        <f t="shared" si="265"/>
        <v>224488.66950303013</v>
      </c>
      <c r="R1196" s="266">
        <f t="shared" si="266"/>
        <v>361671.45949245046</v>
      </c>
    </row>
    <row r="1197" spans="1:18" x14ac:dyDescent="0.25">
      <c r="A1197" s="81">
        <v>1166</v>
      </c>
      <c r="B1197" s="93">
        <f t="shared" si="255"/>
        <v>1.2846995032717411E-10</v>
      </c>
      <c r="C1197" s="178">
        <f t="shared" si="256"/>
        <v>1.2818014424474676E-10</v>
      </c>
      <c r="D1197" s="165">
        <f t="shared" si="257"/>
        <v>2.2558277767625785E-3</v>
      </c>
      <c r="E1197" s="166">
        <f t="shared" si="267"/>
        <v>24.291375441021778</v>
      </c>
      <c r="F1197" s="167">
        <f t="shared" si="268"/>
        <v>2.6325510154819378</v>
      </c>
      <c r="G1197" s="167">
        <f t="shared" si="258"/>
        <v>91486.473942062934</v>
      </c>
      <c r="H1197" s="167">
        <f t="shared" si="259"/>
        <v>271299.98892360996</v>
      </c>
      <c r="I1197" s="168">
        <f t="shared" si="260"/>
        <v>362786.46286567289</v>
      </c>
      <c r="J1197" s="168">
        <f t="shared" si="262"/>
        <v>360066.67343511118</v>
      </c>
      <c r="K1197" s="94"/>
      <c r="L1197" s="265">
        <f t="shared" si="261"/>
        <v>138247.71250010666</v>
      </c>
      <c r="M1197" s="265">
        <f>$G1197*NonHospFrac+theModel!$H1197*NonHospFrac</f>
        <v>224538.7503655662</v>
      </c>
      <c r="N1197" s="266">
        <f t="shared" si="263"/>
        <v>362786.46286567289</v>
      </c>
      <c r="O1197" s="158"/>
      <c r="P1197" s="265">
        <f t="shared" si="264"/>
        <v>137211.27728064693</v>
      </c>
      <c r="Q1197" s="265">
        <f t="shared" si="265"/>
        <v>224537.19011494718</v>
      </c>
      <c r="R1197" s="266">
        <f t="shared" si="266"/>
        <v>361748.46739559411</v>
      </c>
    </row>
    <row r="1198" spans="1:18" x14ac:dyDescent="0.25">
      <c r="A1198" s="81">
        <v>1167</v>
      </c>
      <c r="B1198" s="93">
        <f t="shared" si="255"/>
        <v>1.2607007265339255E-10</v>
      </c>
      <c r="C1198" s="178">
        <f t="shared" si="256"/>
        <v>1.2578568028168255E-10</v>
      </c>
      <c r="D1198" s="165">
        <f t="shared" si="257"/>
        <v>2.2558277767625785E-3</v>
      </c>
      <c r="E1198" s="166">
        <f t="shared" si="267"/>
        <v>24.291375441147565</v>
      </c>
      <c r="F1198" s="167">
        <f t="shared" si="268"/>
        <v>2.6348068432587004</v>
      </c>
      <c r="G1198" s="167">
        <f t="shared" si="258"/>
        <v>91564.868521276352</v>
      </c>
      <c r="H1198" s="167">
        <f t="shared" si="259"/>
        <v>271299.98892501486</v>
      </c>
      <c r="I1198" s="168">
        <f t="shared" si="260"/>
        <v>362864.85744629119</v>
      </c>
      <c r="J1198" s="168">
        <f t="shared" si="262"/>
        <v>360141.42608138191</v>
      </c>
      <c r="K1198" s="94"/>
      <c r="L1198" s="265">
        <f t="shared" si="261"/>
        <v>138277.58646882448</v>
      </c>
      <c r="M1198" s="265">
        <f>$G1198*NonHospFrac+theModel!$H1198*NonHospFrac</f>
        <v>224587.27097746672</v>
      </c>
      <c r="N1198" s="266">
        <f t="shared" si="263"/>
        <v>362864.85744629119</v>
      </c>
      <c r="O1198" s="158"/>
      <c r="P1198" s="265">
        <f t="shared" si="264"/>
        <v>137239.76341066579</v>
      </c>
      <c r="Q1198" s="265">
        <f t="shared" si="265"/>
        <v>224585.7107268477</v>
      </c>
      <c r="R1198" s="266">
        <f t="shared" si="266"/>
        <v>361825.47413751349</v>
      </c>
    </row>
    <row r="1199" spans="1:18" x14ac:dyDescent="0.25">
      <c r="A1199" s="81">
        <v>1168</v>
      </c>
      <c r="B1199" s="93">
        <f t="shared" si="255"/>
        <v>1.2371502579673554E-10</v>
      </c>
      <c r="C1199" s="178">
        <f t="shared" si="256"/>
        <v>1.2343594600514037E-10</v>
      </c>
      <c r="D1199" s="165">
        <f t="shared" si="257"/>
        <v>2.2558277767625785E-3</v>
      </c>
      <c r="E1199" s="166">
        <f t="shared" si="267"/>
        <v>24.291375441271001</v>
      </c>
      <c r="F1199" s="167">
        <f t="shared" si="268"/>
        <v>2.637062671035463</v>
      </c>
      <c r="G1199" s="167">
        <f t="shared" si="258"/>
        <v>91643.263100489785</v>
      </c>
      <c r="H1199" s="167">
        <f t="shared" si="259"/>
        <v>271299.98892639345</v>
      </c>
      <c r="I1199" s="168">
        <f t="shared" si="260"/>
        <v>362943.25202688324</v>
      </c>
      <c r="J1199" s="168">
        <f t="shared" si="262"/>
        <v>360216.17568056262</v>
      </c>
      <c r="K1199" s="94"/>
      <c r="L1199" s="265">
        <f t="shared" si="261"/>
        <v>138307.46043753222</v>
      </c>
      <c r="M1199" s="265">
        <f>$G1199*NonHospFrac+theModel!$H1199*NonHospFrac</f>
        <v>224635.79158935096</v>
      </c>
      <c r="N1199" s="266">
        <f t="shared" si="263"/>
        <v>362943.25202688319</v>
      </c>
      <c r="O1199" s="158"/>
      <c r="P1199" s="265">
        <f t="shared" si="264"/>
        <v>137268.2483795243</v>
      </c>
      <c r="Q1199" s="265">
        <f t="shared" si="265"/>
        <v>224634.23133873194</v>
      </c>
      <c r="R1199" s="266">
        <f t="shared" si="266"/>
        <v>361902.47971825628</v>
      </c>
    </row>
    <row r="1200" spans="1:18" x14ac:dyDescent="0.25">
      <c r="A1200" s="81">
        <v>1169</v>
      </c>
      <c r="B1200" s="93">
        <f t="shared" si="255"/>
        <v>1.2140397229694999E-10</v>
      </c>
      <c r="C1200" s="178">
        <f t="shared" si="256"/>
        <v>1.211301058440332E-10</v>
      </c>
      <c r="D1200" s="165">
        <f t="shared" si="257"/>
        <v>2.2558277767625785E-3</v>
      </c>
      <c r="E1200" s="166">
        <f t="shared" si="267"/>
        <v>24.29137544139213</v>
      </c>
      <c r="F1200" s="167">
        <f t="shared" si="268"/>
        <v>2.6393184988122256</v>
      </c>
      <c r="G1200" s="167">
        <f t="shared" si="258"/>
        <v>91721.657679703218</v>
      </c>
      <c r="H1200" s="167">
        <f t="shared" si="259"/>
        <v>271299.98892774625</v>
      </c>
      <c r="I1200" s="168">
        <f t="shared" si="260"/>
        <v>363021.64660744945</v>
      </c>
      <c r="J1200" s="168">
        <f t="shared" si="262"/>
        <v>360290.92223277787</v>
      </c>
      <c r="K1200" s="94"/>
      <c r="L1200" s="265">
        <f t="shared" si="261"/>
        <v>138337.33440623019</v>
      </c>
      <c r="M1200" s="265">
        <f>$G1200*NonHospFrac+theModel!$H1200*NonHospFrac</f>
        <v>224684.31220121926</v>
      </c>
      <c r="N1200" s="266">
        <f t="shared" si="263"/>
        <v>363021.64660744945</v>
      </c>
      <c r="O1200" s="158"/>
      <c r="P1200" s="265">
        <f t="shared" si="264"/>
        <v>137296.73218727007</v>
      </c>
      <c r="Q1200" s="265">
        <f t="shared" si="265"/>
        <v>224682.75195060024</v>
      </c>
      <c r="R1200" s="266">
        <f t="shared" si="266"/>
        <v>361979.48413787031</v>
      </c>
    </row>
    <row r="1201" spans="1:18" x14ac:dyDescent="0.25">
      <c r="A1201" s="81">
        <v>1170</v>
      </c>
      <c r="B1201" s="93">
        <f t="shared" si="255"/>
        <v>1.1913609033792535E-10</v>
      </c>
      <c r="C1201" s="178">
        <f t="shared" si="256"/>
        <v>1.1886733983612615E-10</v>
      </c>
      <c r="D1201" s="165">
        <f t="shared" si="257"/>
        <v>2.2558277767625785E-3</v>
      </c>
      <c r="E1201" s="166">
        <f t="shared" si="267"/>
        <v>24.291375441510997</v>
      </c>
      <c r="F1201" s="167">
        <f t="shared" si="268"/>
        <v>2.6415743265889882</v>
      </c>
      <c r="G1201" s="167">
        <f t="shared" si="258"/>
        <v>91800.052258916636</v>
      </c>
      <c r="H1201" s="167">
        <f t="shared" si="259"/>
        <v>271299.98892907385</v>
      </c>
      <c r="I1201" s="168">
        <f t="shared" si="260"/>
        <v>363100.04118799046</v>
      </c>
      <c r="J1201" s="168">
        <f t="shared" si="262"/>
        <v>360365.66573815246</v>
      </c>
      <c r="K1201" s="94"/>
      <c r="L1201" s="265">
        <f t="shared" si="261"/>
        <v>138367.2083749185</v>
      </c>
      <c r="M1201" s="265">
        <f>$G1201*NonHospFrac+theModel!$H1201*NonHospFrac</f>
        <v>224732.83281307196</v>
      </c>
      <c r="N1201" s="266">
        <f t="shared" si="263"/>
        <v>363100.04118799046</v>
      </c>
      <c r="O1201" s="158"/>
      <c r="P1201" s="265">
        <f t="shared" si="264"/>
        <v>137325.21483395057</v>
      </c>
      <c r="Q1201" s="265">
        <f t="shared" si="265"/>
        <v>224731.27256245294</v>
      </c>
      <c r="R1201" s="266">
        <f t="shared" si="266"/>
        <v>362056.48739640351</v>
      </c>
    </row>
    <row r="1202" spans="1:18" x14ac:dyDescent="0.25">
      <c r="A1202" s="81">
        <v>1171</v>
      </c>
      <c r="B1202" s="93">
        <f t="shared" si="255"/>
        <v>1.1691057345545224E-10</v>
      </c>
      <c r="C1202" s="178">
        <f t="shared" si="256"/>
        <v>1.1664684333645419E-10</v>
      </c>
      <c r="D1202" s="165">
        <f t="shared" si="257"/>
        <v>2.2558277767625785E-3</v>
      </c>
      <c r="E1202" s="166">
        <f t="shared" si="267"/>
        <v>24.291375441627643</v>
      </c>
      <c r="F1202" s="167">
        <f t="shared" si="268"/>
        <v>2.6438301543657508</v>
      </c>
      <c r="G1202" s="167">
        <f t="shared" si="258"/>
        <v>91878.446838130039</v>
      </c>
      <c r="H1202" s="167">
        <f t="shared" si="259"/>
        <v>271299.98893037665</v>
      </c>
      <c r="I1202" s="168">
        <f t="shared" si="260"/>
        <v>363178.43576850672</v>
      </c>
      <c r="J1202" s="168">
        <f t="shared" si="262"/>
        <v>360440.40619681106</v>
      </c>
      <c r="K1202" s="94"/>
      <c r="L1202" s="265">
        <f t="shared" si="261"/>
        <v>138397.0823435974</v>
      </c>
      <c r="M1202" s="265">
        <f>$G1202*NonHospFrac+theModel!$H1202*NonHospFrac</f>
        <v>224781.35342490926</v>
      </c>
      <c r="N1202" s="266">
        <f t="shared" si="263"/>
        <v>363178.43576850666</v>
      </c>
      <c r="O1202" s="158"/>
      <c r="P1202" s="265">
        <f t="shared" si="264"/>
        <v>137353.69631961334</v>
      </c>
      <c r="Q1202" s="265">
        <f t="shared" si="265"/>
        <v>224779.79317429024</v>
      </c>
      <c r="R1202" s="266">
        <f t="shared" si="266"/>
        <v>362133.48949390359</v>
      </c>
    </row>
    <row r="1203" spans="1:18" x14ac:dyDescent="0.25">
      <c r="A1203" s="81">
        <v>1172</v>
      </c>
      <c r="B1203" s="93">
        <f t="shared" si="255"/>
        <v>1.1472663025044432E-10</v>
      </c>
      <c r="C1203" s="178">
        <f t="shared" si="256"/>
        <v>1.14467826731191E-10</v>
      </c>
      <c r="D1203" s="165">
        <f t="shared" si="257"/>
        <v>2.2558277767625785E-3</v>
      </c>
      <c r="E1203" s="166">
        <f t="shared" si="267"/>
        <v>24.291375441742112</v>
      </c>
      <c r="F1203" s="167">
        <f t="shared" si="268"/>
        <v>2.6460859821425133</v>
      </c>
      <c r="G1203" s="167">
        <f t="shared" si="258"/>
        <v>91956.841417343458</v>
      </c>
      <c r="H1203" s="167">
        <f t="shared" si="259"/>
        <v>271299.98893165507</v>
      </c>
      <c r="I1203" s="168">
        <f t="shared" si="260"/>
        <v>363256.83034899854</v>
      </c>
      <c r="J1203" s="168">
        <f t="shared" si="262"/>
        <v>360515.14360887813</v>
      </c>
      <c r="K1203" s="94"/>
      <c r="L1203" s="265">
        <f t="shared" si="261"/>
        <v>138426.95631226699</v>
      </c>
      <c r="M1203" s="265">
        <f>$G1203*NonHospFrac+theModel!$H1203*NonHospFrac</f>
        <v>224829.87403673152</v>
      </c>
      <c r="N1203" s="266">
        <f t="shared" si="263"/>
        <v>363256.83034899854</v>
      </c>
      <c r="O1203" s="158"/>
      <c r="P1203" s="265">
        <f t="shared" si="264"/>
        <v>137382.17664430581</v>
      </c>
      <c r="Q1203" s="265">
        <f t="shared" si="265"/>
        <v>224828.3137861125</v>
      </c>
      <c r="R1203" s="266">
        <f t="shared" si="266"/>
        <v>362210.49043041829</v>
      </c>
    </row>
    <row r="1204" spans="1:18" x14ac:dyDescent="0.25">
      <c r="A1204" s="81">
        <v>1173</v>
      </c>
      <c r="B1204" s="93">
        <f t="shared" si="255"/>
        <v>1.1258348410751325E-10</v>
      </c>
      <c r="C1204" s="178">
        <f t="shared" si="256"/>
        <v>1.1232951515685881E-10</v>
      </c>
      <c r="D1204" s="165">
        <f t="shared" si="257"/>
        <v>2.2558277767625785E-3</v>
      </c>
      <c r="E1204" s="166">
        <f t="shared" si="267"/>
        <v>24.291375441854441</v>
      </c>
      <c r="F1204" s="167">
        <f t="shared" si="268"/>
        <v>2.6483418099192759</v>
      </c>
      <c r="G1204" s="167">
        <f t="shared" si="258"/>
        <v>92035.23599655689</v>
      </c>
      <c r="H1204" s="167">
        <f t="shared" si="259"/>
        <v>271299.98893290962</v>
      </c>
      <c r="I1204" s="168">
        <f t="shared" si="260"/>
        <v>363335.22492946649</v>
      </c>
      <c r="J1204" s="168">
        <f t="shared" si="262"/>
        <v>360589.87797447835</v>
      </c>
      <c r="K1204" s="94"/>
      <c r="L1204" s="265">
        <f t="shared" si="261"/>
        <v>138456.83028092748</v>
      </c>
      <c r="M1204" s="265">
        <f>$G1204*NonHospFrac+theModel!$H1204*NonHospFrac</f>
        <v>224878.39464853902</v>
      </c>
      <c r="N1204" s="266">
        <f t="shared" si="263"/>
        <v>363335.22492946649</v>
      </c>
      <c r="O1204" s="158"/>
      <c r="P1204" s="265">
        <f t="shared" si="264"/>
        <v>137410.65580807551</v>
      </c>
      <c r="Q1204" s="265">
        <f t="shared" si="265"/>
        <v>224876.83439792</v>
      </c>
      <c r="R1204" s="266">
        <f t="shared" si="266"/>
        <v>362287.49020599551</v>
      </c>
    </row>
    <row r="1205" spans="1:18" x14ac:dyDescent="0.25">
      <c r="A1205" s="81">
        <v>1174</v>
      </c>
      <c r="B1205" s="93">
        <f t="shared" si="255"/>
        <v>1.1048037291880274E-10</v>
      </c>
      <c r="C1205" s="178">
        <f t="shared" si="256"/>
        <v>1.1023114822478542E-10</v>
      </c>
      <c r="D1205" s="165">
        <f t="shared" si="257"/>
        <v>2.2558277767625785E-3</v>
      </c>
      <c r="E1205" s="166">
        <f t="shared" si="267"/>
        <v>24.291375441964671</v>
      </c>
      <c r="F1205" s="167">
        <f t="shared" si="268"/>
        <v>2.6505976376960385</v>
      </c>
      <c r="G1205" s="167">
        <f t="shared" si="258"/>
        <v>92113.630575770308</v>
      </c>
      <c r="H1205" s="167">
        <f t="shared" si="259"/>
        <v>271299.98893414071</v>
      </c>
      <c r="I1205" s="168">
        <f t="shared" si="260"/>
        <v>363413.61950991105</v>
      </c>
      <c r="J1205" s="168">
        <f t="shared" si="262"/>
        <v>360664.6092937364</v>
      </c>
      <c r="K1205" s="94"/>
      <c r="L1205" s="265">
        <f t="shared" si="261"/>
        <v>138486.70424957905</v>
      </c>
      <c r="M1205" s="265">
        <f>$G1205*NonHospFrac+theModel!$H1205*NonHospFrac</f>
        <v>224926.91526033194</v>
      </c>
      <c r="N1205" s="266">
        <f t="shared" si="263"/>
        <v>363413.61950991099</v>
      </c>
      <c r="O1205" s="158"/>
      <c r="P1205" s="265">
        <f t="shared" si="264"/>
        <v>137439.13381096991</v>
      </c>
      <c r="Q1205" s="265">
        <f t="shared" si="265"/>
        <v>224925.35500971292</v>
      </c>
      <c r="R1205" s="266">
        <f t="shared" si="266"/>
        <v>362364.48882068286</v>
      </c>
    </row>
    <row r="1206" spans="1:18" x14ac:dyDescent="0.25">
      <c r="A1206" s="81">
        <v>1175</v>
      </c>
      <c r="B1206" s="93">
        <f t="shared" si="255"/>
        <v>1.0841654881298217E-10</v>
      </c>
      <c r="C1206" s="178">
        <f t="shared" si="256"/>
        <v>1.0817197975070911E-10</v>
      </c>
      <c r="D1206" s="165">
        <f t="shared" si="257"/>
        <v>2.2558277767625785E-3</v>
      </c>
      <c r="E1206" s="166">
        <f t="shared" si="267"/>
        <v>24.291375442072844</v>
      </c>
      <c r="F1206" s="167">
        <f t="shared" si="268"/>
        <v>2.6528534654728011</v>
      </c>
      <c r="G1206" s="167">
        <f t="shared" si="258"/>
        <v>92192.025154983727</v>
      </c>
      <c r="H1206" s="167">
        <f t="shared" si="259"/>
        <v>271299.98893534887</v>
      </c>
      <c r="I1206" s="168">
        <f t="shared" si="260"/>
        <v>363492.01409033261</v>
      </c>
      <c r="J1206" s="168">
        <f t="shared" si="262"/>
        <v>360739.33756677684</v>
      </c>
      <c r="K1206" s="94"/>
      <c r="L1206" s="265">
        <f t="shared" si="261"/>
        <v>138516.57821822187</v>
      </c>
      <c r="M1206" s="265">
        <f>$G1206*NonHospFrac+theModel!$H1206*NonHospFrac</f>
        <v>224975.43587211071</v>
      </c>
      <c r="N1206" s="266">
        <f t="shared" si="263"/>
        <v>363492.01409033255</v>
      </c>
      <c r="O1206" s="158"/>
      <c r="P1206" s="265">
        <f t="shared" si="264"/>
        <v>137467.61065303651</v>
      </c>
      <c r="Q1206" s="265">
        <f t="shared" si="265"/>
        <v>224973.87562149169</v>
      </c>
      <c r="R1206" s="266">
        <f t="shared" si="266"/>
        <v>362441.4862745282</v>
      </c>
    </row>
    <row r="1207" spans="1:18" x14ac:dyDescent="0.25">
      <c r="A1207" s="81">
        <v>1176</v>
      </c>
      <c r="B1207" s="93">
        <f t="shared" si="255"/>
        <v>1.0639127788929843E-10</v>
      </c>
      <c r="C1207" s="178">
        <f t="shared" si="256"/>
        <v>1.0615127748943047E-10</v>
      </c>
      <c r="D1207" s="165">
        <f t="shared" si="257"/>
        <v>2.2558277767625785E-3</v>
      </c>
      <c r="E1207" s="166">
        <f t="shared" si="267"/>
        <v>24.291375442178996</v>
      </c>
      <c r="F1207" s="167">
        <f t="shared" si="268"/>
        <v>2.6551092932495637</v>
      </c>
      <c r="G1207" s="167">
        <f t="shared" si="258"/>
        <v>92270.419734197145</v>
      </c>
      <c r="H1207" s="167">
        <f t="shared" si="259"/>
        <v>271299.98893653444</v>
      </c>
      <c r="I1207" s="168">
        <f t="shared" si="260"/>
        <v>363570.40867073159</v>
      </c>
      <c r="J1207" s="168">
        <f t="shared" si="262"/>
        <v>360814.06279372424</v>
      </c>
      <c r="K1207" s="94"/>
      <c r="L1207" s="265">
        <f t="shared" si="261"/>
        <v>138546.45218685607</v>
      </c>
      <c r="M1207" s="265">
        <f>$G1207*NonHospFrac+theModel!$H1207*NonHospFrac</f>
        <v>225023.95648387549</v>
      </c>
      <c r="N1207" s="266">
        <f t="shared" si="263"/>
        <v>363570.40867073159</v>
      </c>
      <c r="O1207" s="158"/>
      <c r="P1207" s="265">
        <f t="shared" si="264"/>
        <v>137496.08633432275</v>
      </c>
      <c r="Q1207" s="265">
        <f t="shared" si="265"/>
        <v>225022.39623325647</v>
      </c>
      <c r="R1207" s="266">
        <f t="shared" si="266"/>
        <v>362518.48256757925</v>
      </c>
    </row>
    <row r="1208" spans="1:18" x14ac:dyDescent="0.25">
      <c r="A1208" s="81">
        <v>1177</v>
      </c>
      <c r="B1208" s="93">
        <f t="shared" si="255"/>
        <v>1.0440383995660383E-10</v>
      </c>
      <c r="C1208" s="178">
        <f t="shared" si="256"/>
        <v>1.0416832287442905E-10</v>
      </c>
      <c r="D1208" s="165">
        <f t="shared" si="257"/>
        <v>2.2558277767625785E-3</v>
      </c>
      <c r="E1208" s="166">
        <f t="shared" si="267"/>
        <v>24.291375442283165</v>
      </c>
      <c r="F1208" s="167">
        <f t="shared" si="268"/>
        <v>2.6573651210263263</v>
      </c>
      <c r="G1208" s="167">
        <f t="shared" si="258"/>
        <v>92348.814313410592</v>
      </c>
      <c r="H1208" s="167">
        <f t="shared" si="259"/>
        <v>271299.98893769784</v>
      </c>
      <c r="I1208" s="168">
        <f t="shared" si="260"/>
        <v>363648.80325110845</v>
      </c>
      <c r="J1208" s="168">
        <f t="shared" si="262"/>
        <v>360888.78497470322</v>
      </c>
      <c r="K1208" s="94"/>
      <c r="L1208" s="265">
        <f t="shared" si="261"/>
        <v>138576.32615548186</v>
      </c>
      <c r="M1208" s="265">
        <f>$G1208*NonHospFrac+theModel!$H1208*NonHospFrac</f>
        <v>225072.47709562656</v>
      </c>
      <c r="N1208" s="266">
        <f t="shared" si="263"/>
        <v>363648.80325110839</v>
      </c>
      <c r="O1208" s="158"/>
      <c r="P1208" s="265">
        <f t="shared" si="264"/>
        <v>137524.56085487615</v>
      </c>
      <c r="Q1208" s="265">
        <f t="shared" si="265"/>
        <v>225070.91684500754</v>
      </c>
      <c r="R1208" s="266">
        <f t="shared" si="266"/>
        <v>362595.47769988369</v>
      </c>
    </row>
    <row r="1209" spans="1:18" x14ac:dyDescent="0.25">
      <c r="A1209" s="81">
        <v>1178</v>
      </c>
      <c r="B1209" s="93">
        <f t="shared" si="255"/>
        <v>1.024535282772514E-10</v>
      </c>
      <c r="C1209" s="178">
        <f t="shared" si="256"/>
        <v>1.0222241076233625E-10</v>
      </c>
      <c r="D1209" s="165">
        <f t="shared" si="257"/>
        <v>2.2558277767625785E-3</v>
      </c>
      <c r="E1209" s="166">
        <f t="shared" si="267"/>
        <v>24.291375442385387</v>
      </c>
      <c r="F1209" s="167">
        <f t="shared" si="268"/>
        <v>2.6596209488030889</v>
      </c>
      <c r="G1209" s="167">
        <f t="shared" si="258"/>
        <v>92427.20889262401</v>
      </c>
      <c r="H1209" s="167">
        <f t="shared" si="259"/>
        <v>271299.98893883952</v>
      </c>
      <c r="I1209" s="168">
        <f t="shared" si="260"/>
        <v>363727.19783146353</v>
      </c>
      <c r="J1209" s="168">
        <f t="shared" si="262"/>
        <v>360963.50410983822</v>
      </c>
      <c r="K1209" s="94"/>
      <c r="L1209" s="265">
        <f t="shared" si="261"/>
        <v>138606.20012409933</v>
      </c>
      <c r="M1209" s="265">
        <f>$G1209*NonHospFrac+theModel!$H1209*NonHospFrac</f>
        <v>225120.99770736415</v>
      </c>
      <c r="N1209" s="266">
        <f t="shared" si="263"/>
        <v>363727.19783146348</v>
      </c>
      <c r="O1209" s="158"/>
      <c r="P1209" s="265">
        <f t="shared" si="264"/>
        <v>137553.03421474411</v>
      </c>
      <c r="Q1209" s="265">
        <f t="shared" si="265"/>
        <v>225119.43745674513</v>
      </c>
      <c r="R1209" s="266">
        <f t="shared" si="266"/>
        <v>362672.47167148924</v>
      </c>
    </row>
    <row r="1210" spans="1:18" x14ac:dyDescent="0.25">
      <c r="A1210" s="81">
        <v>1179</v>
      </c>
      <c r="B1210" s="93">
        <f t="shared" si="255"/>
        <v>1.0053964931577792E-10</v>
      </c>
      <c r="C1210" s="178">
        <f t="shared" si="256"/>
        <v>1.0031284918218543E-10</v>
      </c>
      <c r="D1210" s="165">
        <f t="shared" si="257"/>
        <v>2.2558277767625785E-3</v>
      </c>
      <c r="E1210" s="166">
        <f t="shared" si="267"/>
        <v>24.291375442485702</v>
      </c>
      <c r="F1210" s="167">
        <f t="shared" si="268"/>
        <v>2.6618767765798514</v>
      </c>
      <c r="G1210" s="167">
        <f t="shared" si="258"/>
        <v>92505.603471837429</v>
      </c>
      <c r="H1210" s="167">
        <f t="shared" si="259"/>
        <v>271299.98893995991</v>
      </c>
      <c r="I1210" s="168">
        <f t="shared" si="260"/>
        <v>363805.59241179732</v>
      </c>
      <c r="J1210" s="168">
        <f t="shared" si="262"/>
        <v>361038.22019925388</v>
      </c>
      <c r="K1210" s="94"/>
      <c r="L1210" s="265">
        <f t="shared" si="261"/>
        <v>138636.0740927087</v>
      </c>
      <c r="M1210" s="265">
        <f>$G1210*NonHospFrac+theModel!$H1210*NonHospFrac</f>
        <v>225169.51831908862</v>
      </c>
      <c r="N1210" s="266">
        <f t="shared" si="263"/>
        <v>363805.59241179732</v>
      </c>
      <c r="O1210" s="158"/>
      <c r="P1210" s="265">
        <f t="shared" si="264"/>
        <v>137581.50641397416</v>
      </c>
      <c r="Q1210" s="265">
        <f t="shared" si="265"/>
        <v>225167.9580684696</v>
      </c>
      <c r="R1210" s="266">
        <f t="shared" si="266"/>
        <v>362749.46448244376</v>
      </c>
    </row>
    <row r="1211" spans="1:18" x14ac:dyDescent="0.25">
      <c r="A1211" s="81">
        <v>1180</v>
      </c>
      <c r="B1211" s="93">
        <f t="shared" si="255"/>
        <v>9.8661522492281172E-11</v>
      </c>
      <c r="C1211" s="178">
        <f t="shared" si="256"/>
        <v>9.8438959089345392E-11</v>
      </c>
      <c r="D1211" s="165">
        <f t="shared" si="257"/>
        <v>2.2558277767625785E-3</v>
      </c>
      <c r="E1211" s="166">
        <f t="shared" si="267"/>
        <v>24.29137544258414</v>
      </c>
      <c r="F1211" s="167">
        <f t="shared" si="268"/>
        <v>2.664132604356614</v>
      </c>
      <c r="G1211" s="167">
        <f t="shared" si="258"/>
        <v>92583.998051050861</v>
      </c>
      <c r="H1211" s="167">
        <f t="shared" si="259"/>
        <v>271299.98894105933</v>
      </c>
      <c r="I1211" s="168">
        <f t="shared" si="260"/>
        <v>363883.98699211021</v>
      </c>
      <c r="J1211" s="168">
        <f t="shared" si="262"/>
        <v>361112.93324307475</v>
      </c>
      <c r="K1211" s="94"/>
      <c r="L1211" s="265">
        <f t="shared" si="261"/>
        <v>138665.9480613101</v>
      </c>
      <c r="M1211" s="265">
        <f>$G1211*NonHospFrac+theModel!$H1211*NonHospFrac</f>
        <v>225218.03893080004</v>
      </c>
      <c r="N1211" s="266">
        <f t="shared" si="263"/>
        <v>363883.98699211015</v>
      </c>
      <c r="O1211" s="158"/>
      <c r="P1211" s="265">
        <f t="shared" si="264"/>
        <v>137609.9774526137</v>
      </c>
      <c r="Q1211" s="265">
        <f t="shared" si="265"/>
        <v>225216.47868018103</v>
      </c>
      <c r="R1211" s="266">
        <f t="shared" si="266"/>
        <v>362826.45613279473</v>
      </c>
    </row>
    <row r="1212" spans="1:18" x14ac:dyDescent="0.25">
      <c r="A1212" s="81">
        <v>1181</v>
      </c>
      <c r="B1212" s="93">
        <f t="shared" si="255"/>
        <v>9.6818479940404412E-11</v>
      </c>
      <c r="C1212" s="178">
        <f t="shared" si="256"/>
        <v>9.6600074124050918E-11</v>
      </c>
      <c r="D1212" s="165">
        <f t="shared" si="257"/>
        <v>2.2558277767625785E-3</v>
      </c>
      <c r="E1212" s="166">
        <f t="shared" si="267"/>
        <v>24.291375442680742</v>
      </c>
      <c r="F1212" s="167">
        <f t="shared" si="268"/>
        <v>2.6663884321333766</v>
      </c>
      <c r="G1212" s="167">
        <f t="shared" si="258"/>
        <v>92662.392630264279</v>
      </c>
      <c r="H1212" s="167">
        <f t="shared" si="259"/>
        <v>271299.98894213821</v>
      </c>
      <c r="I1212" s="168">
        <f t="shared" si="260"/>
        <v>363962.38157240249</v>
      </c>
      <c r="J1212" s="168">
        <f t="shared" si="262"/>
        <v>361187.64324142522</v>
      </c>
      <c r="K1212" s="94"/>
      <c r="L1212" s="265">
        <f t="shared" si="261"/>
        <v>138695.82202990365</v>
      </c>
      <c r="M1212" s="265">
        <f>$G1212*NonHospFrac+theModel!$H1212*NonHospFrac</f>
        <v>225266.55954249881</v>
      </c>
      <c r="N1212" s="266">
        <f t="shared" si="263"/>
        <v>363962.38157240243</v>
      </c>
      <c r="O1212" s="158"/>
      <c r="P1212" s="265">
        <f t="shared" si="264"/>
        <v>137638.44733071019</v>
      </c>
      <c r="Q1212" s="265">
        <f t="shared" si="265"/>
        <v>225264.99929187979</v>
      </c>
      <c r="R1212" s="266">
        <f t="shared" si="266"/>
        <v>362903.44662258995</v>
      </c>
    </row>
    <row r="1213" spans="1:18" x14ac:dyDescent="0.25">
      <c r="A1213" s="81">
        <v>1182</v>
      </c>
      <c r="B1213" s="93">
        <f t="shared" si="255"/>
        <v>9.500986626984011E-11</v>
      </c>
      <c r="C1213" s="178">
        <f t="shared" si="256"/>
        <v>9.4795540374442105E-11</v>
      </c>
      <c r="D1213" s="165">
        <f t="shared" si="257"/>
        <v>2.2558277767625785E-3</v>
      </c>
      <c r="E1213" s="166">
        <f t="shared" si="267"/>
        <v>24.291375442775539</v>
      </c>
      <c r="F1213" s="167">
        <f t="shared" si="268"/>
        <v>2.6686442599101392</v>
      </c>
      <c r="G1213" s="167">
        <f t="shared" si="258"/>
        <v>92740.787209477698</v>
      </c>
      <c r="H1213" s="167">
        <f t="shared" si="259"/>
        <v>271299.98894319701</v>
      </c>
      <c r="I1213" s="168">
        <f t="shared" si="260"/>
        <v>364040.77615267469</v>
      </c>
      <c r="J1213" s="168">
        <f t="shared" si="262"/>
        <v>361262.35019442998</v>
      </c>
      <c r="K1213" s="94"/>
      <c r="L1213" s="265">
        <f t="shared" si="261"/>
        <v>138725.69599848957</v>
      </c>
      <c r="M1213" s="265">
        <f>$G1213*NonHospFrac+theModel!$H1213*NonHospFrac</f>
        <v>225315.08015418513</v>
      </c>
      <c r="N1213" s="266">
        <f t="shared" si="263"/>
        <v>364040.77615267469</v>
      </c>
      <c r="O1213" s="158"/>
      <c r="P1213" s="265">
        <f t="shared" si="264"/>
        <v>137666.91604831113</v>
      </c>
      <c r="Q1213" s="265">
        <f t="shared" si="265"/>
        <v>225313.51990356611</v>
      </c>
      <c r="R1213" s="266">
        <f t="shared" si="266"/>
        <v>362980.43595187727</v>
      </c>
    </row>
    <row r="1214" spans="1:18" x14ac:dyDescent="0.25">
      <c r="A1214" s="81">
        <v>1183</v>
      </c>
      <c r="B1214" s="93">
        <f t="shared" si="255"/>
        <v>9.3235038333273768E-11</v>
      </c>
      <c r="C1214" s="178">
        <f t="shared" si="256"/>
        <v>9.302471614403404E-11</v>
      </c>
      <c r="D1214" s="165">
        <f t="shared" si="257"/>
        <v>2.2558277767625785E-3</v>
      </c>
      <c r="E1214" s="166">
        <f t="shared" si="267"/>
        <v>24.291375442868564</v>
      </c>
      <c r="F1214" s="167">
        <f t="shared" si="268"/>
        <v>2.6709000876869018</v>
      </c>
      <c r="G1214" s="167">
        <f t="shared" si="258"/>
        <v>92819.181788691101</v>
      </c>
      <c r="H1214" s="167">
        <f t="shared" si="259"/>
        <v>271299.98894423596</v>
      </c>
      <c r="I1214" s="168">
        <f t="shared" si="260"/>
        <v>364119.17073292704</v>
      </c>
      <c r="J1214" s="168">
        <f t="shared" si="262"/>
        <v>361337.05410221335</v>
      </c>
      <c r="K1214" s="94"/>
      <c r="L1214" s="265">
        <f t="shared" si="261"/>
        <v>138755.56996706789</v>
      </c>
      <c r="M1214" s="265">
        <f>$G1214*NonHospFrac+theModel!$H1214*NonHospFrac</f>
        <v>225363.60076585913</v>
      </c>
      <c r="N1214" s="266">
        <f t="shared" si="263"/>
        <v>364119.17073292704</v>
      </c>
      <c r="O1214" s="158"/>
      <c r="P1214" s="265">
        <f t="shared" si="264"/>
        <v>137695.38360546387</v>
      </c>
      <c r="Q1214" s="265">
        <f t="shared" si="265"/>
        <v>225362.04051524011</v>
      </c>
      <c r="R1214" s="266">
        <f t="shared" si="266"/>
        <v>363057.42412070394</v>
      </c>
    </row>
    <row r="1215" spans="1:18" x14ac:dyDescent="0.25">
      <c r="A1215" s="81">
        <v>1184</v>
      </c>
      <c r="B1215" s="93">
        <f t="shared" si="255"/>
        <v>9.14933649976777E-11</v>
      </c>
      <c r="C1215" s="178">
        <f t="shared" si="256"/>
        <v>9.128697172352646E-11</v>
      </c>
      <c r="D1215" s="165">
        <f t="shared" si="257"/>
        <v>2.2558277767625785E-3</v>
      </c>
      <c r="E1215" s="166">
        <f t="shared" si="267"/>
        <v>24.291375442959851</v>
      </c>
      <c r="F1215" s="167">
        <f t="shared" si="268"/>
        <v>2.6731559154636644</v>
      </c>
      <c r="G1215" s="167">
        <f t="shared" si="258"/>
        <v>92897.576367904519</v>
      </c>
      <c r="H1215" s="167">
        <f t="shared" si="259"/>
        <v>271299.98894525546</v>
      </c>
      <c r="I1215" s="168">
        <f t="shared" si="260"/>
        <v>364197.56531315995</v>
      </c>
      <c r="J1215" s="168">
        <f t="shared" si="262"/>
        <v>361411.75496489985</v>
      </c>
      <c r="K1215" s="94"/>
      <c r="L1215" s="265">
        <f t="shared" si="261"/>
        <v>138785.44393563882</v>
      </c>
      <c r="M1215" s="265">
        <f>$G1215*NonHospFrac+theModel!$H1215*NonHospFrac</f>
        <v>225412.12137752114</v>
      </c>
      <c r="N1215" s="266">
        <f t="shared" si="263"/>
        <v>364197.56531315995</v>
      </c>
      <c r="O1215" s="158"/>
      <c r="P1215" s="265">
        <f t="shared" si="264"/>
        <v>137723.85000221588</v>
      </c>
      <c r="Q1215" s="265">
        <f t="shared" si="265"/>
        <v>225410.56112690212</v>
      </c>
      <c r="R1215" s="266">
        <f t="shared" si="266"/>
        <v>363134.411129118</v>
      </c>
    </row>
    <row r="1216" spans="1:18" x14ac:dyDescent="0.25">
      <c r="A1216" s="81">
        <v>1185</v>
      </c>
      <c r="B1216" s="93">
        <f t="shared" si="255"/>
        <v>8.9784226919879069E-11</v>
      </c>
      <c r="C1216" s="178">
        <f t="shared" si="256"/>
        <v>8.9581689166878055E-11</v>
      </c>
      <c r="D1216" s="165">
        <f t="shared" si="257"/>
        <v>2.2558277767625785E-3</v>
      </c>
      <c r="E1216" s="166">
        <f t="shared" si="267"/>
        <v>24.291375443049432</v>
      </c>
      <c r="F1216" s="167">
        <f t="shared" si="268"/>
        <v>2.675411743240427</v>
      </c>
      <c r="G1216" s="167">
        <f t="shared" si="258"/>
        <v>92975.970947117967</v>
      </c>
      <c r="H1216" s="167">
        <f t="shared" si="259"/>
        <v>271299.98894625594</v>
      </c>
      <c r="I1216" s="168">
        <f t="shared" si="260"/>
        <v>364275.95989337389</v>
      </c>
      <c r="J1216" s="168">
        <f t="shared" si="262"/>
        <v>361486.45278261404</v>
      </c>
      <c r="K1216" s="94"/>
      <c r="L1216" s="265">
        <f t="shared" si="261"/>
        <v>138815.3179042025</v>
      </c>
      <c r="M1216" s="265">
        <f>$G1216*NonHospFrac+theModel!$H1216*NonHospFrac</f>
        <v>225460.64198917136</v>
      </c>
      <c r="N1216" s="266">
        <f t="shared" si="263"/>
        <v>364275.95989337389</v>
      </c>
      <c r="O1216" s="158"/>
      <c r="P1216" s="265">
        <f t="shared" si="264"/>
        <v>137752.31523861462</v>
      </c>
      <c r="Q1216" s="265">
        <f t="shared" si="265"/>
        <v>225459.08173855234</v>
      </c>
      <c r="R1216" s="266">
        <f t="shared" si="266"/>
        <v>363211.39697716699</v>
      </c>
    </row>
    <row r="1217" spans="1:18" x14ac:dyDescent="0.25">
      <c r="A1217" s="81">
        <v>1186</v>
      </c>
      <c r="B1217" s="93">
        <f t="shared" si="255"/>
        <v>8.8107016326319937E-11</v>
      </c>
      <c r="C1217" s="178">
        <f t="shared" si="256"/>
        <v>8.7908262071563351E-11</v>
      </c>
      <c r="D1217" s="165">
        <f t="shared" si="257"/>
        <v>2.2558277767625785E-3</v>
      </c>
      <c r="E1217" s="166">
        <f t="shared" si="267"/>
        <v>24.291375443137341</v>
      </c>
      <c r="F1217" s="167">
        <f t="shared" si="268"/>
        <v>2.6776675710171896</v>
      </c>
      <c r="G1217" s="167">
        <f t="shared" si="258"/>
        <v>93054.365526331385</v>
      </c>
      <c r="H1217" s="167">
        <f t="shared" si="259"/>
        <v>271299.98894723778</v>
      </c>
      <c r="I1217" s="168">
        <f t="shared" si="260"/>
        <v>364354.3544735692</v>
      </c>
      <c r="J1217" s="168">
        <f t="shared" si="262"/>
        <v>361561.14755548036</v>
      </c>
      <c r="K1217" s="94"/>
      <c r="L1217" s="265">
        <f t="shared" si="261"/>
        <v>138845.19187275908</v>
      </c>
      <c r="M1217" s="265">
        <f>$G1217*NonHospFrac+theModel!$H1217*NonHospFrac</f>
        <v>225509.16260081006</v>
      </c>
      <c r="N1217" s="266">
        <f t="shared" si="263"/>
        <v>364354.35447356914</v>
      </c>
      <c r="O1217" s="158"/>
      <c r="P1217" s="265">
        <f t="shared" si="264"/>
        <v>137780.77931470753</v>
      </c>
      <c r="Q1217" s="265">
        <f t="shared" si="265"/>
        <v>225507.60235019104</v>
      </c>
      <c r="R1217" s="266">
        <f t="shared" si="266"/>
        <v>363288.3816648986</v>
      </c>
    </row>
    <row r="1218" spans="1:18" x14ac:dyDescent="0.25">
      <c r="A1218" s="81">
        <v>1187</v>
      </c>
      <c r="B1218" s="93">
        <f t="shared" si="255"/>
        <v>8.6461136796931833E-11</v>
      </c>
      <c r="C1218" s="178">
        <f t="shared" si="256"/>
        <v>8.6266095362934842E-11</v>
      </c>
      <c r="D1218" s="165">
        <f t="shared" si="257"/>
        <v>2.2558277767625785E-3</v>
      </c>
      <c r="E1218" s="166">
        <f t="shared" si="267"/>
        <v>24.291375443223608</v>
      </c>
      <c r="F1218" s="167">
        <f t="shared" si="268"/>
        <v>2.6799233987939521</v>
      </c>
      <c r="G1218" s="167">
        <f t="shared" si="258"/>
        <v>93132.760105544803</v>
      </c>
      <c r="H1218" s="167">
        <f t="shared" si="259"/>
        <v>271299.98894820124</v>
      </c>
      <c r="I1218" s="168">
        <f t="shared" si="260"/>
        <v>364432.74905374605</v>
      </c>
      <c r="J1218" s="168">
        <f t="shared" si="262"/>
        <v>361635.83928362309</v>
      </c>
      <c r="K1218" s="94"/>
      <c r="L1218" s="265">
        <f t="shared" si="261"/>
        <v>138875.06584130868</v>
      </c>
      <c r="M1218" s="265">
        <f>$G1218*NonHospFrac+theModel!$H1218*NonHospFrac</f>
        <v>225557.68321243738</v>
      </c>
      <c r="N1218" s="266">
        <f t="shared" si="263"/>
        <v>364432.74905374605</v>
      </c>
      <c r="O1218" s="158"/>
      <c r="P1218" s="265">
        <f t="shared" si="264"/>
        <v>137809.24223054198</v>
      </c>
      <c r="Q1218" s="265">
        <f t="shared" si="265"/>
        <v>225556.12296181836</v>
      </c>
      <c r="R1218" s="266">
        <f t="shared" si="266"/>
        <v>363365.36519236036</v>
      </c>
    </row>
    <row r="1219" spans="1:18" x14ac:dyDescent="0.25">
      <c r="A1219" s="81">
        <v>1188</v>
      </c>
      <c r="B1219" s="93">
        <f t="shared" si="255"/>
        <v>8.484600305304621E-11</v>
      </c>
      <c r="C1219" s="178">
        <f t="shared" si="256"/>
        <v>8.4654605082611861E-11</v>
      </c>
      <c r="D1219" s="165">
        <f t="shared" si="257"/>
        <v>2.2558277767625785E-3</v>
      </c>
      <c r="E1219" s="166">
        <f t="shared" si="267"/>
        <v>24.291375443308262</v>
      </c>
      <c r="F1219" s="167">
        <f t="shared" si="268"/>
        <v>2.6821792265707147</v>
      </c>
      <c r="G1219" s="167">
        <f t="shared" si="258"/>
        <v>93211.154684758221</v>
      </c>
      <c r="H1219" s="167">
        <f t="shared" si="259"/>
        <v>271299.9889491467</v>
      </c>
      <c r="I1219" s="168">
        <f t="shared" si="260"/>
        <v>364511.14363390493</v>
      </c>
      <c r="J1219" s="168">
        <f t="shared" si="262"/>
        <v>361710.52796716685</v>
      </c>
      <c r="K1219" s="94"/>
      <c r="L1219" s="265">
        <f t="shared" si="261"/>
        <v>138904.93980985138</v>
      </c>
      <c r="M1219" s="265">
        <f>$G1219*NonHospFrac+theModel!$H1219*NonHospFrac</f>
        <v>225606.20382405352</v>
      </c>
      <c r="N1219" s="266">
        <f t="shared" si="263"/>
        <v>364511.14363390487</v>
      </c>
      <c r="O1219" s="158"/>
      <c r="P1219" s="265">
        <f t="shared" si="264"/>
        <v>137837.70398616538</v>
      </c>
      <c r="Q1219" s="265">
        <f t="shared" si="265"/>
        <v>225604.6435734345</v>
      </c>
      <c r="R1219" s="266">
        <f t="shared" si="266"/>
        <v>363442.3475595999</v>
      </c>
    </row>
    <row r="1220" spans="1:18" x14ac:dyDescent="0.25">
      <c r="A1220" s="81">
        <v>1189</v>
      </c>
      <c r="B1220" s="93">
        <f t="shared" si="255"/>
        <v>8.3261040749269748E-11</v>
      </c>
      <c r="C1220" s="178">
        <f t="shared" si="256"/>
        <v>8.3073218180825379E-11</v>
      </c>
      <c r="D1220" s="165">
        <f t="shared" si="257"/>
        <v>2.2558277767625785E-3</v>
      </c>
      <c r="E1220" s="166">
        <f t="shared" si="267"/>
        <v>24.291375443391335</v>
      </c>
      <c r="F1220" s="167">
        <f t="shared" si="268"/>
        <v>2.6844350543474773</v>
      </c>
      <c r="G1220" s="167">
        <f t="shared" si="258"/>
        <v>93289.549263971639</v>
      </c>
      <c r="H1220" s="167">
        <f t="shared" si="259"/>
        <v>271299.98895007453</v>
      </c>
      <c r="I1220" s="168">
        <f t="shared" si="260"/>
        <v>364589.53821404616</v>
      </c>
      <c r="J1220" s="168">
        <f t="shared" si="262"/>
        <v>361785.21360623604</v>
      </c>
      <c r="K1220" s="94"/>
      <c r="L1220" s="265">
        <f t="shared" si="261"/>
        <v>138934.81377838738</v>
      </c>
      <c r="M1220" s="265">
        <f>$G1220*NonHospFrac+theModel!$H1220*NonHospFrac</f>
        <v>225654.72443565878</v>
      </c>
      <c r="N1220" s="266">
        <f t="shared" si="263"/>
        <v>364589.53821404616</v>
      </c>
      <c r="O1220" s="158"/>
      <c r="P1220" s="265">
        <f t="shared" si="264"/>
        <v>137866.1645816252</v>
      </c>
      <c r="Q1220" s="265">
        <f t="shared" si="265"/>
        <v>225653.16418503976</v>
      </c>
      <c r="R1220" s="266">
        <f t="shared" si="266"/>
        <v>363519.32876666496</v>
      </c>
    </row>
    <row r="1221" spans="1:18" x14ac:dyDescent="0.25">
      <c r="A1221" s="81">
        <v>1190</v>
      </c>
      <c r="B1221" s="93">
        <f t="shared" si="255"/>
        <v>8.1705686269244523E-11</v>
      </c>
      <c r="C1221" s="178">
        <f t="shared" si="256"/>
        <v>8.1521372312638907E-11</v>
      </c>
      <c r="D1221" s="165">
        <f t="shared" si="257"/>
        <v>2.2558277767625785E-3</v>
      </c>
      <c r="E1221" s="166">
        <f t="shared" si="267"/>
        <v>24.291375443472855</v>
      </c>
      <c r="F1221" s="167">
        <f t="shared" si="268"/>
        <v>2.6866908821242399</v>
      </c>
      <c r="G1221" s="167">
        <f t="shared" si="258"/>
        <v>93367.943843185072</v>
      </c>
      <c r="H1221" s="167">
        <f t="shared" si="259"/>
        <v>271299.98895098502</v>
      </c>
      <c r="I1221" s="168">
        <f t="shared" si="260"/>
        <v>364667.9327941701</v>
      </c>
      <c r="J1221" s="168">
        <f t="shared" si="262"/>
        <v>361859.89620095503</v>
      </c>
      <c r="K1221" s="94"/>
      <c r="L1221" s="265">
        <f t="shared" si="261"/>
        <v>138964.68774691675</v>
      </c>
      <c r="M1221" s="265">
        <f>$G1221*NonHospFrac+theModel!$H1221*NonHospFrac</f>
        <v>225703.24504725332</v>
      </c>
      <c r="N1221" s="266">
        <f t="shared" si="263"/>
        <v>364667.9327941701</v>
      </c>
      <c r="O1221" s="158"/>
      <c r="P1221" s="265">
        <f t="shared" si="264"/>
        <v>137894.62401696882</v>
      </c>
      <c r="Q1221" s="265">
        <f t="shared" si="265"/>
        <v>225701.6847966343</v>
      </c>
      <c r="R1221" s="266">
        <f t="shared" si="266"/>
        <v>363596.30881360313</v>
      </c>
    </row>
    <row r="1222" spans="1:18" x14ac:dyDescent="0.25">
      <c r="A1222" s="81">
        <v>1191</v>
      </c>
      <c r="B1222" s="93">
        <f t="shared" si="255"/>
        <v>8.0179386525225059E-11</v>
      </c>
      <c r="C1222" s="178">
        <f t="shared" si="256"/>
        <v>7.9998515637977676E-11</v>
      </c>
      <c r="D1222" s="165">
        <f t="shared" si="257"/>
        <v>2.2558277767625785E-3</v>
      </c>
      <c r="E1222" s="166">
        <f t="shared" si="267"/>
        <v>24.291375443552855</v>
      </c>
      <c r="F1222" s="167">
        <f t="shared" si="268"/>
        <v>2.6889467099010025</v>
      </c>
      <c r="G1222" s="167">
        <f t="shared" si="258"/>
        <v>93446.33842239849</v>
      </c>
      <c r="H1222" s="167">
        <f t="shared" si="259"/>
        <v>271299.98895187845</v>
      </c>
      <c r="I1222" s="168">
        <f t="shared" si="260"/>
        <v>364746.32737427694</v>
      </c>
      <c r="J1222" s="168">
        <f t="shared" si="262"/>
        <v>361934.57575144817</v>
      </c>
      <c r="K1222" s="94"/>
      <c r="L1222" s="265">
        <f t="shared" si="261"/>
        <v>138994.56171543966</v>
      </c>
      <c r="M1222" s="265">
        <f>$G1222*NonHospFrac+theModel!$H1222*NonHospFrac</f>
        <v>225751.76565883728</v>
      </c>
      <c r="N1222" s="266">
        <f t="shared" si="263"/>
        <v>364746.32737427694</v>
      </c>
      <c r="O1222" s="158"/>
      <c r="P1222" s="265">
        <f t="shared" si="264"/>
        <v>137923.08229224366</v>
      </c>
      <c r="Q1222" s="265">
        <f t="shared" si="265"/>
        <v>225750.20540821826</v>
      </c>
      <c r="R1222" s="266">
        <f t="shared" si="266"/>
        <v>363673.28770046192</v>
      </c>
    </row>
    <row r="1223" spans="1:18" x14ac:dyDescent="0.25">
      <c r="A1223" s="81">
        <v>1192</v>
      </c>
      <c r="B1223" s="93">
        <f t="shared" si="255"/>
        <v>7.8681598761399241E-11</v>
      </c>
      <c r="C1223" s="178">
        <f t="shared" si="256"/>
        <v>7.850410662539319E-11</v>
      </c>
      <c r="D1223" s="165">
        <f t="shared" si="257"/>
        <v>2.2558277767625785E-3</v>
      </c>
      <c r="E1223" s="166">
        <f t="shared" si="267"/>
        <v>24.29137544363136</v>
      </c>
      <c r="F1223" s="167">
        <f t="shared" si="268"/>
        <v>2.6912025376777651</v>
      </c>
      <c r="G1223" s="167">
        <f t="shared" si="258"/>
        <v>93524.733001611909</v>
      </c>
      <c r="H1223" s="167">
        <f t="shared" si="259"/>
        <v>271299.98895275523</v>
      </c>
      <c r="I1223" s="168">
        <f t="shared" si="260"/>
        <v>364824.72195436712</v>
      </c>
      <c r="J1223" s="168">
        <f t="shared" si="262"/>
        <v>362009.25225783995</v>
      </c>
      <c r="K1223" s="94"/>
      <c r="L1223" s="265">
        <f t="shared" si="261"/>
        <v>139024.4356839562</v>
      </c>
      <c r="M1223" s="265">
        <f>$G1223*NonHospFrac+theModel!$H1223*NonHospFrac</f>
        <v>225800.28627041093</v>
      </c>
      <c r="N1223" s="266">
        <f t="shared" si="263"/>
        <v>364824.72195436712</v>
      </c>
      <c r="O1223" s="158"/>
      <c r="P1223" s="265">
        <f t="shared" si="264"/>
        <v>137951.53940749713</v>
      </c>
      <c r="Q1223" s="265">
        <f t="shared" si="265"/>
        <v>225798.72601979191</v>
      </c>
      <c r="R1223" s="266">
        <f t="shared" si="266"/>
        <v>363750.26542728906</v>
      </c>
    </row>
    <row r="1224" spans="1:18" x14ac:dyDescent="0.25">
      <c r="A1224" s="81">
        <v>1193</v>
      </c>
      <c r="B1224" s="93">
        <f t="shared" si="255"/>
        <v>7.7211790360881967E-11</v>
      </c>
      <c r="C1224" s="178">
        <f t="shared" si="256"/>
        <v>7.7037613859492315E-11</v>
      </c>
      <c r="D1224" s="165">
        <f t="shared" si="257"/>
        <v>2.2558277767625785E-3</v>
      </c>
      <c r="E1224" s="166">
        <f t="shared" si="267"/>
        <v>24.291375443708397</v>
      </c>
      <c r="F1224" s="167">
        <f t="shared" si="268"/>
        <v>2.6934583654545277</v>
      </c>
      <c r="G1224" s="167">
        <f t="shared" si="258"/>
        <v>93603.127580825327</v>
      </c>
      <c r="H1224" s="167">
        <f t="shared" si="259"/>
        <v>271299.98895361566</v>
      </c>
      <c r="I1224" s="168">
        <f t="shared" si="260"/>
        <v>364903.11653444101</v>
      </c>
      <c r="J1224" s="168">
        <f t="shared" si="262"/>
        <v>362083.92572025477</v>
      </c>
      <c r="K1224" s="94"/>
      <c r="L1224" s="265">
        <f t="shared" si="261"/>
        <v>139054.3096524665</v>
      </c>
      <c r="M1224" s="265">
        <f>$G1224*NonHospFrac+theModel!$H1224*NonHospFrac</f>
        <v>225848.80688197448</v>
      </c>
      <c r="N1224" s="266">
        <f t="shared" si="263"/>
        <v>364903.11653444101</v>
      </c>
      <c r="O1224" s="158"/>
      <c r="P1224" s="265">
        <f t="shared" si="264"/>
        <v>137979.99536277659</v>
      </c>
      <c r="Q1224" s="265">
        <f t="shared" si="265"/>
        <v>225847.24663135546</v>
      </c>
      <c r="R1224" s="266">
        <f t="shared" si="266"/>
        <v>363827.24199413205</v>
      </c>
    </row>
    <row r="1225" spans="1:18" x14ac:dyDescent="0.25">
      <c r="A1225" s="81">
        <v>1194</v>
      </c>
      <c r="B1225" s="93">
        <f t="shared" si="255"/>
        <v>7.5769438656316957E-11</v>
      </c>
      <c r="C1225" s="178">
        <f t="shared" si="256"/>
        <v>7.5598515851966322E-11</v>
      </c>
      <c r="D1225" s="165">
        <f t="shared" si="257"/>
        <v>2.2558277767625785E-3</v>
      </c>
      <c r="E1225" s="166">
        <f t="shared" si="267"/>
        <v>24.291375443783995</v>
      </c>
      <c r="F1225" s="167">
        <f t="shared" si="268"/>
        <v>2.6957141932312902</v>
      </c>
      <c r="G1225" s="167">
        <f t="shared" si="258"/>
        <v>93681.522160038745</v>
      </c>
      <c r="H1225" s="167">
        <f t="shared" si="259"/>
        <v>271299.98895446002</v>
      </c>
      <c r="I1225" s="168">
        <f t="shared" si="260"/>
        <v>364981.51111449877</v>
      </c>
      <c r="J1225" s="168">
        <f t="shared" si="262"/>
        <v>362158.59613881691</v>
      </c>
      <c r="K1225" s="94"/>
      <c r="L1225" s="265">
        <f t="shared" si="261"/>
        <v>139084.1836209707</v>
      </c>
      <c r="M1225" s="265">
        <f>$G1225*NonHospFrac+theModel!$H1225*NonHospFrac</f>
        <v>225897.32749352805</v>
      </c>
      <c r="N1225" s="266">
        <f t="shared" si="263"/>
        <v>364981.51111449872</v>
      </c>
      <c r="O1225" s="158"/>
      <c r="P1225" s="265">
        <f t="shared" si="264"/>
        <v>138008.4501581295</v>
      </c>
      <c r="Q1225" s="265">
        <f t="shared" si="265"/>
        <v>225895.76724290903</v>
      </c>
      <c r="R1225" s="266">
        <f t="shared" si="266"/>
        <v>363904.21740103851</v>
      </c>
    </row>
    <row r="1226" spans="1:18" x14ac:dyDescent="0.25">
      <c r="A1226" s="81">
        <v>1195</v>
      </c>
      <c r="B1226" s="93">
        <f t="shared" si="255"/>
        <v>7.4354030744013955E-11</v>
      </c>
      <c r="C1226" s="178">
        <f t="shared" si="256"/>
        <v>7.4186300856147354E-11</v>
      </c>
      <c r="D1226" s="165">
        <f t="shared" si="257"/>
        <v>2.2558277767625785E-3</v>
      </c>
      <c r="E1226" s="166">
        <f t="shared" si="267"/>
        <v>24.291375443858183</v>
      </c>
      <c r="F1226" s="167">
        <f t="shared" si="268"/>
        <v>2.6979700210080528</v>
      </c>
      <c r="G1226" s="167">
        <f t="shared" si="258"/>
        <v>93759.916739252178</v>
      </c>
      <c r="H1226" s="167">
        <f t="shared" si="259"/>
        <v>271299.98895528854</v>
      </c>
      <c r="I1226" s="168">
        <f t="shared" si="260"/>
        <v>365059.90569454071</v>
      </c>
      <c r="J1226" s="168">
        <f t="shared" si="262"/>
        <v>362233.26351365069</v>
      </c>
      <c r="K1226" s="94"/>
      <c r="L1226" s="265">
        <f t="shared" si="261"/>
        <v>139114.05758946884</v>
      </c>
      <c r="M1226" s="265">
        <f>$G1226*NonHospFrac+theModel!$H1226*NonHospFrac</f>
        <v>225945.84810507187</v>
      </c>
      <c r="N1226" s="266">
        <f t="shared" si="263"/>
        <v>365059.90569454071</v>
      </c>
      <c r="O1226" s="158"/>
      <c r="P1226" s="265">
        <f t="shared" si="264"/>
        <v>138036.90379360315</v>
      </c>
      <c r="Q1226" s="265">
        <f t="shared" si="265"/>
        <v>225944.28785445285</v>
      </c>
      <c r="R1226" s="266">
        <f t="shared" si="266"/>
        <v>363981.19164805603</v>
      </c>
    </row>
    <row r="1227" spans="1:18" x14ac:dyDescent="0.25">
      <c r="A1227" s="81">
        <v>1196</v>
      </c>
      <c r="B1227" s="93">
        <f t="shared" si="255"/>
        <v>7.2965063301559195E-11</v>
      </c>
      <c r="C1227" s="178">
        <f t="shared" si="256"/>
        <v>7.2800466685030291E-11</v>
      </c>
      <c r="D1227" s="165">
        <f t="shared" si="257"/>
        <v>2.2558277767625785E-3</v>
      </c>
      <c r="E1227" s="166">
        <f t="shared" si="267"/>
        <v>24.291375443930985</v>
      </c>
      <c r="F1227" s="167">
        <f t="shared" si="268"/>
        <v>2.7002258487848154</v>
      </c>
      <c r="G1227" s="167">
        <f t="shared" si="258"/>
        <v>93838.311318465596</v>
      </c>
      <c r="H1227" s="167">
        <f t="shared" si="259"/>
        <v>271299.98895610165</v>
      </c>
      <c r="I1227" s="168">
        <f t="shared" si="260"/>
        <v>365138.30027456721</v>
      </c>
      <c r="J1227" s="168">
        <f t="shared" si="262"/>
        <v>362307.92784488061</v>
      </c>
      <c r="K1227" s="94"/>
      <c r="L1227" s="265">
        <f t="shared" si="261"/>
        <v>139143.9315579611</v>
      </c>
      <c r="M1227" s="265">
        <f>$G1227*NonHospFrac+theModel!$H1227*NonHospFrac</f>
        <v>225994.36871660608</v>
      </c>
      <c r="N1227" s="266">
        <f t="shared" si="263"/>
        <v>365138.30027456721</v>
      </c>
      <c r="O1227" s="158"/>
      <c r="P1227" s="265">
        <f t="shared" si="264"/>
        <v>138065.35626924501</v>
      </c>
      <c r="Q1227" s="265">
        <f t="shared" si="265"/>
        <v>225992.80846598707</v>
      </c>
      <c r="R1227" s="266">
        <f t="shared" si="266"/>
        <v>364058.16473523207</v>
      </c>
    </row>
    <row r="1228" spans="1:18" x14ac:dyDescent="0.25">
      <c r="A1228" s="81">
        <v>1197</v>
      </c>
      <c r="B1228" s="93">
        <f t="shared" si="255"/>
        <v>7.1602042408832744E-11</v>
      </c>
      <c r="C1228" s="178">
        <f t="shared" si="256"/>
        <v>7.1440520532693966E-11</v>
      </c>
      <c r="D1228" s="165">
        <f t="shared" si="257"/>
        <v>2.2558277767625785E-3</v>
      </c>
      <c r="E1228" s="166">
        <f t="shared" si="267"/>
        <v>24.291375444002426</v>
      </c>
      <c r="F1228" s="167">
        <f t="shared" si="268"/>
        <v>2.702481676561578</v>
      </c>
      <c r="G1228" s="167">
        <f t="shared" si="258"/>
        <v>93916.705897679014</v>
      </c>
      <c r="H1228" s="167">
        <f t="shared" si="259"/>
        <v>271299.98895689956</v>
      </c>
      <c r="I1228" s="168">
        <f t="shared" si="260"/>
        <v>365216.69485457859</v>
      </c>
      <c r="J1228" s="168">
        <f t="shared" si="262"/>
        <v>362382.58913263096</v>
      </c>
      <c r="K1228" s="94"/>
      <c r="L1228" s="265">
        <f t="shared" si="261"/>
        <v>139173.8055264476</v>
      </c>
      <c r="M1228" s="265">
        <f>$G1228*NonHospFrac+theModel!$H1228*NonHospFrac</f>
        <v>226042.88932813096</v>
      </c>
      <c r="N1228" s="266">
        <f t="shared" si="263"/>
        <v>365216.69485457859</v>
      </c>
      <c r="O1228" s="158"/>
      <c r="P1228" s="265">
        <f t="shared" si="264"/>
        <v>138093.80758510248</v>
      </c>
      <c r="Q1228" s="265">
        <f t="shared" si="265"/>
        <v>226041.32907751194</v>
      </c>
      <c r="R1228" s="266">
        <f t="shared" si="266"/>
        <v>364135.13666261442</v>
      </c>
    </row>
    <row r="1229" spans="1:18" x14ac:dyDescent="0.25">
      <c r="A1229" s="81">
        <v>1198</v>
      </c>
      <c r="B1229" s="93">
        <f t="shared" si="255"/>
        <v>7.0264483372369578E-11</v>
      </c>
      <c r="C1229" s="178">
        <f t="shared" si="256"/>
        <v>7.0105978799058316E-11</v>
      </c>
      <c r="D1229" s="165">
        <f t="shared" si="257"/>
        <v>2.2558277767625785E-3</v>
      </c>
      <c r="E1229" s="166">
        <f t="shared" si="267"/>
        <v>24.291375444072532</v>
      </c>
      <c r="F1229" s="167">
        <f t="shared" si="268"/>
        <v>2.7047375043383406</v>
      </c>
      <c r="G1229" s="167">
        <f t="shared" si="258"/>
        <v>93995.100476892432</v>
      </c>
      <c r="H1229" s="167">
        <f t="shared" si="259"/>
        <v>271299.98895768251</v>
      </c>
      <c r="I1229" s="168">
        <f t="shared" si="260"/>
        <v>365295.08943457494</v>
      </c>
      <c r="J1229" s="168">
        <f t="shared" si="262"/>
        <v>362457.24737702595</v>
      </c>
      <c r="K1229" s="94"/>
      <c r="L1229" s="265">
        <f t="shared" si="261"/>
        <v>139203.67949492839</v>
      </c>
      <c r="M1229" s="265">
        <f>$G1229*NonHospFrac+theModel!$H1229*NonHospFrac</f>
        <v>226091.40993964652</v>
      </c>
      <c r="N1229" s="266">
        <f t="shared" si="263"/>
        <v>365295.08943457494</v>
      </c>
      <c r="O1229" s="158"/>
      <c r="P1229" s="265">
        <f t="shared" si="264"/>
        <v>138122.25774122286</v>
      </c>
      <c r="Q1229" s="265">
        <f t="shared" si="265"/>
        <v>226089.8496890275</v>
      </c>
      <c r="R1229" s="266">
        <f t="shared" si="266"/>
        <v>364212.10743025038</v>
      </c>
    </row>
    <row r="1230" spans="1:18" x14ac:dyDescent="0.25">
      <c r="A1230" s="81">
        <v>1199</v>
      </c>
      <c r="B1230" s="93">
        <f t="shared" si="255"/>
        <v>6.8951910553000505E-11</v>
      </c>
      <c r="C1230" s="178">
        <f t="shared" si="256"/>
        <v>6.8796366917914203E-11</v>
      </c>
      <c r="D1230" s="165">
        <f t="shared" si="257"/>
        <v>2.2558277767625785E-3</v>
      </c>
      <c r="E1230" s="166">
        <f t="shared" si="267"/>
        <v>24.291375444141327</v>
      </c>
      <c r="F1230" s="167">
        <f t="shared" si="268"/>
        <v>2.7069933321151032</v>
      </c>
      <c r="G1230" s="167">
        <f t="shared" si="258"/>
        <v>94073.49505610585</v>
      </c>
      <c r="H1230" s="167">
        <f t="shared" si="259"/>
        <v>271299.98895845085</v>
      </c>
      <c r="I1230" s="168">
        <f t="shared" si="260"/>
        <v>365373.48401455668</v>
      </c>
      <c r="J1230" s="168">
        <f t="shared" si="262"/>
        <v>362531.90257819003</v>
      </c>
      <c r="K1230" s="94"/>
      <c r="L1230" s="265">
        <f t="shared" si="261"/>
        <v>139233.5534634036</v>
      </c>
      <c r="M1230" s="265">
        <f>$G1230*NonHospFrac+theModel!$H1230*NonHospFrac</f>
        <v>226139.93055115308</v>
      </c>
      <c r="N1230" s="266">
        <f t="shared" si="263"/>
        <v>365373.48401455668</v>
      </c>
      <c r="O1230" s="158"/>
      <c r="P1230" s="265">
        <f t="shared" si="264"/>
        <v>138150.70673765356</v>
      </c>
      <c r="Q1230" s="265">
        <f t="shared" si="265"/>
        <v>226138.37030053406</v>
      </c>
      <c r="R1230" s="266">
        <f t="shared" si="266"/>
        <v>364289.07703818765</v>
      </c>
    </row>
    <row r="1231" spans="1:18" x14ac:dyDescent="0.25">
      <c r="A1231" s="81">
        <v>1200</v>
      </c>
      <c r="B1231" s="93">
        <f t="shared" si="255"/>
        <v>6.7663857196715155E-11</v>
      </c>
      <c r="C1231" s="178">
        <f t="shared" si="256"/>
        <v>6.7511219188167906E-11</v>
      </c>
      <c r="D1231" s="165">
        <f t="shared" si="257"/>
        <v>2.2558277767625785E-3</v>
      </c>
      <c r="E1231" s="166">
        <f t="shared" si="267"/>
        <v>24.291375444208839</v>
      </c>
      <c r="F1231" s="167">
        <f t="shared" si="268"/>
        <v>2.7092491598918658</v>
      </c>
      <c r="G1231" s="167">
        <f t="shared" si="258"/>
        <v>94151.889635319283</v>
      </c>
      <c r="H1231" s="167">
        <f t="shared" si="259"/>
        <v>271299.98895920487</v>
      </c>
      <c r="I1231" s="168">
        <f t="shared" si="260"/>
        <v>365451.87859452417</v>
      </c>
      <c r="J1231" s="168">
        <f t="shared" si="262"/>
        <v>362606.55473624758</v>
      </c>
      <c r="K1231" s="94"/>
      <c r="L1231" s="265">
        <f t="shared" si="261"/>
        <v>139263.4274318734</v>
      </c>
      <c r="M1231" s="265">
        <f>$G1231*NonHospFrac+theModel!$H1231*NonHospFrac</f>
        <v>226188.45116265077</v>
      </c>
      <c r="N1231" s="266">
        <f t="shared" si="263"/>
        <v>365451.87859452417</v>
      </c>
      <c r="O1231" s="158"/>
      <c r="P1231" s="265">
        <f t="shared" si="264"/>
        <v>138179.15457444199</v>
      </c>
      <c r="Q1231" s="265">
        <f t="shared" si="265"/>
        <v>226186.89091203175</v>
      </c>
      <c r="R1231" s="266">
        <f t="shared" si="266"/>
        <v>364366.04548647371</v>
      </c>
    </row>
    <row r="1232" spans="1:18" x14ac:dyDescent="0.25">
      <c r="A1232" s="81">
        <v>1201</v>
      </c>
      <c r="B1232" s="93">
        <f t="shared" si="255"/>
        <v>6.6399865268682226E-11</v>
      </c>
      <c r="C1232" s="178">
        <f t="shared" si="256"/>
        <v>6.6250078608235841E-11</v>
      </c>
      <c r="D1232" s="165">
        <f t="shared" si="257"/>
        <v>2.2558277767625785E-3</v>
      </c>
      <c r="E1232" s="166">
        <f t="shared" si="267"/>
        <v>24.29137544427509</v>
      </c>
      <c r="F1232" s="167">
        <f t="shared" si="268"/>
        <v>2.7115049876686284</v>
      </c>
      <c r="G1232" s="167">
        <f t="shared" si="258"/>
        <v>94230.284214532701</v>
      </c>
      <c r="H1232" s="167">
        <f t="shared" si="259"/>
        <v>271299.98895994481</v>
      </c>
      <c r="I1232" s="168">
        <f t="shared" si="260"/>
        <v>365530.27317447751</v>
      </c>
      <c r="J1232" s="168">
        <f t="shared" si="262"/>
        <v>362681.2038513227</v>
      </c>
      <c r="K1232" s="94"/>
      <c r="L1232" s="265">
        <f t="shared" si="261"/>
        <v>139293.30140033778</v>
      </c>
      <c r="M1232" s="265">
        <f>$G1232*NonHospFrac+theModel!$H1232*NonHospFrac</f>
        <v>226236.97177413973</v>
      </c>
      <c r="N1232" s="266">
        <f t="shared" si="263"/>
        <v>365530.27317447751</v>
      </c>
      <c r="O1232" s="158"/>
      <c r="P1232" s="265">
        <f t="shared" si="264"/>
        <v>138207.60125163544</v>
      </c>
      <c r="Q1232" s="265">
        <f t="shared" si="265"/>
        <v>226235.41152352071</v>
      </c>
      <c r="R1232" s="266">
        <f t="shared" si="266"/>
        <v>364443.01277515618</v>
      </c>
    </row>
    <row r="1233" spans="1:18" x14ac:dyDescent="0.25">
      <c r="A1233" s="81">
        <v>1202</v>
      </c>
      <c r="B1233" s="93">
        <f t="shared" si="255"/>
        <v>6.5159485290371419E-11</v>
      </c>
      <c r="C1233" s="178">
        <f t="shared" si="256"/>
        <v>6.5012496713533851E-11</v>
      </c>
      <c r="D1233" s="165">
        <f t="shared" si="257"/>
        <v>2.2558277767625785E-3</v>
      </c>
      <c r="E1233" s="166">
        <f t="shared" si="267"/>
        <v>24.291375444340101</v>
      </c>
      <c r="F1233" s="167">
        <f t="shared" si="268"/>
        <v>2.7137608154453909</v>
      </c>
      <c r="G1233" s="167">
        <f t="shared" si="258"/>
        <v>94308.678793746119</v>
      </c>
      <c r="H1233" s="167">
        <f t="shared" si="259"/>
        <v>271299.98896067089</v>
      </c>
      <c r="I1233" s="168">
        <f t="shared" si="260"/>
        <v>365608.66775441699</v>
      </c>
      <c r="J1233" s="168">
        <f t="shared" si="262"/>
        <v>362755.84992353973</v>
      </c>
      <c r="K1233" s="94"/>
      <c r="L1233" s="265">
        <f t="shared" si="261"/>
        <v>139323.17536879686</v>
      </c>
      <c r="M1233" s="265">
        <f>$G1233*NonHospFrac+theModel!$H1233*NonHospFrac</f>
        <v>226285.49238562011</v>
      </c>
      <c r="N1233" s="266">
        <f t="shared" si="263"/>
        <v>365608.66775441694</v>
      </c>
      <c r="O1233" s="158"/>
      <c r="P1233" s="265">
        <f t="shared" si="264"/>
        <v>138236.04676928127</v>
      </c>
      <c r="Q1233" s="265">
        <f t="shared" si="265"/>
        <v>226283.93213500109</v>
      </c>
      <c r="R1233" s="266">
        <f t="shared" si="266"/>
        <v>364519.97890428232</v>
      </c>
    </row>
    <row r="1234" spans="1:18" x14ac:dyDescent="0.25">
      <c r="A1234" s="81">
        <v>1203</v>
      </c>
      <c r="B1234" s="93">
        <f t="shared" si="255"/>
        <v>6.3942276179717754E-11</v>
      </c>
      <c r="C1234" s="178">
        <f t="shared" si="256"/>
        <v>6.3798033417002126E-11</v>
      </c>
      <c r="D1234" s="165">
        <f t="shared" si="257"/>
        <v>2.2558277767625785E-3</v>
      </c>
      <c r="E1234" s="166">
        <f t="shared" si="267"/>
        <v>24.291375444403901</v>
      </c>
      <c r="F1234" s="167">
        <f t="shared" si="268"/>
        <v>2.7160166432221535</v>
      </c>
      <c r="G1234" s="167">
        <f t="shared" si="258"/>
        <v>94387.073372959538</v>
      </c>
      <c r="H1234" s="167">
        <f t="shared" si="259"/>
        <v>271299.98896138347</v>
      </c>
      <c r="I1234" s="168">
        <f t="shared" si="260"/>
        <v>365687.06233434298</v>
      </c>
      <c r="J1234" s="168">
        <f t="shared" si="262"/>
        <v>362830.49295302306</v>
      </c>
      <c r="K1234" s="94"/>
      <c r="L1234" s="265">
        <f t="shared" si="261"/>
        <v>139353.04933725085</v>
      </c>
      <c r="M1234" s="265">
        <f>$G1234*NonHospFrac+theModel!$H1234*NonHospFrac</f>
        <v>226334.01299709216</v>
      </c>
      <c r="N1234" s="266">
        <f t="shared" si="263"/>
        <v>365687.06233434298</v>
      </c>
      <c r="O1234" s="158"/>
      <c r="P1234" s="265">
        <f t="shared" si="264"/>
        <v>138264.49112742697</v>
      </c>
      <c r="Q1234" s="265">
        <f t="shared" si="265"/>
        <v>226332.45274647314</v>
      </c>
      <c r="R1234" s="266">
        <f t="shared" si="266"/>
        <v>364596.94387390011</v>
      </c>
    </row>
    <row r="1235" spans="1:18" x14ac:dyDescent="0.25">
      <c r="A1235" s="81">
        <v>1204</v>
      </c>
      <c r="B1235" s="93">
        <f t="shared" si="255"/>
        <v>6.274780509427209E-11</v>
      </c>
      <c r="C1235" s="178">
        <f t="shared" si="256"/>
        <v>6.2606256852609542E-11</v>
      </c>
      <c r="D1235" s="165">
        <f t="shared" si="257"/>
        <v>2.2558277767625785E-3</v>
      </c>
      <c r="E1235" s="166">
        <f t="shared" si="267"/>
        <v>24.291375444466507</v>
      </c>
      <c r="F1235" s="167">
        <f t="shared" si="268"/>
        <v>2.7182724709989161</v>
      </c>
      <c r="G1235" s="167">
        <f t="shared" si="258"/>
        <v>94465.467952172956</v>
      </c>
      <c r="H1235" s="167">
        <f t="shared" si="259"/>
        <v>271299.98896208266</v>
      </c>
      <c r="I1235" s="168">
        <f t="shared" si="260"/>
        <v>365765.45691425563</v>
      </c>
      <c r="J1235" s="168">
        <f t="shared" si="262"/>
        <v>362905.1329398969</v>
      </c>
      <c r="K1235" s="94"/>
      <c r="L1235" s="265">
        <f t="shared" si="261"/>
        <v>139382.92330569972</v>
      </c>
      <c r="M1235" s="265">
        <f>$G1235*NonHospFrac+theModel!$H1235*NonHospFrac</f>
        <v>226382.53360855588</v>
      </c>
      <c r="N1235" s="266">
        <f t="shared" si="263"/>
        <v>365765.45691425563</v>
      </c>
      <c r="O1235" s="158"/>
      <c r="P1235" s="265">
        <f t="shared" si="264"/>
        <v>138292.93432611975</v>
      </c>
      <c r="Q1235" s="265">
        <f t="shared" si="265"/>
        <v>226380.97335793686</v>
      </c>
      <c r="R1235" s="266">
        <f t="shared" si="266"/>
        <v>364673.90768405661</v>
      </c>
    </row>
    <row r="1236" spans="1:18" x14ac:dyDescent="0.25">
      <c r="A1236" s="81">
        <v>1205</v>
      </c>
      <c r="B1236" s="93">
        <f t="shared" si="255"/>
        <v>6.1575647277280334E-11</v>
      </c>
      <c r="C1236" s="178">
        <f t="shared" si="256"/>
        <v>6.1436743221780109E-11</v>
      </c>
      <c r="D1236" s="165">
        <f t="shared" si="257"/>
        <v>2.2558277767625785E-3</v>
      </c>
      <c r="E1236" s="166">
        <f t="shared" si="267"/>
        <v>24.291375444527944</v>
      </c>
      <c r="F1236" s="167">
        <f t="shared" si="268"/>
        <v>2.7205282987756787</v>
      </c>
      <c r="G1236" s="167">
        <f t="shared" si="258"/>
        <v>94543.862531386389</v>
      </c>
      <c r="H1236" s="167">
        <f t="shared" si="259"/>
        <v>271299.98896276881</v>
      </c>
      <c r="I1236" s="168">
        <f t="shared" si="260"/>
        <v>365843.85149415518</v>
      </c>
      <c r="J1236" s="168">
        <f t="shared" si="262"/>
        <v>362979.76988428546</v>
      </c>
      <c r="K1236" s="94"/>
      <c r="L1236" s="265">
        <f t="shared" si="261"/>
        <v>139412.79727414361</v>
      </c>
      <c r="M1236" s="265">
        <f>$G1236*NonHospFrac+theModel!$H1236*NonHospFrac</f>
        <v>226431.05422001157</v>
      </c>
      <c r="N1236" s="266">
        <f t="shared" si="263"/>
        <v>365843.85149415518</v>
      </c>
      <c r="O1236" s="158"/>
      <c r="P1236" s="265">
        <f t="shared" si="264"/>
        <v>138321.37636540702</v>
      </c>
      <c r="Q1236" s="265">
        <f t="shared" si="265"/>
        <v>226429.49396939256</v>
      </c>
      <c r="R1236" s="266">
        <f t="shared" si="266"/>
        <v>364750.87033479958</v>
      </c>
    </row>
    <row r="1237" spans="1:18" x14ac:dyDescent="0.25">
      <c r="A1237" s="81">
        <v>1206</v>
      </c>
      <c r="B1237" s="93">
        <f t="shared" si="255"/>
        <v>6.0425385906640303E-11</v>
      </c>
      <c r="C1237" s="178">
        <f t="shared" si="256"/>
        <v>6.0289076642690503E-11</v>
      </c>
      <c r="D1237" s="165">
        <f t="shared" si="257"/>
        <v>2.2558277767625785E-3</v>
      </c>
      <c r="E1237" s="166">
        <f t="shared" si="267"/>
        <v>24.291375444588233</v>
      </c>
      <c r="F1237" s="167">
        <f t="shared" si="268"/>
        <v>2.7227841265524413</v>
      </c>
      <c r="G1237" s="167">
        <f t="shared" si="258"/>
        <v>94622.257110599807</v>
      </c>
      <c r="H1237" s="167">
        <f t="shared" si="259"/>
        <v>271299.98896344216</v>
      </c>
      <c r="I1237" s="168">
        <f t="shared" si="260"/>
        <v>365922.24607404193</v>
      </c>
      <c r="J1237" s="168">
        <f t="shared" si="262"/>
        <v>363054.40378631302</v>
      </c>
      <c r="K1237" s="94"/>
      <c r="L1237" s="265">
        <f t="shared" si="261"/>
        <v>139442.67124258264</v>
      </c>
      <c r="M1237" s="265">
        <f>$G1237*NonHospFrac+theModel!$H1237*NonHospFrac</f>
        <v>226479.57483145929</v>
      </c>
      <c r="N1237" s="266">
        <f t="shared" si="263"/>
        <v>365922.24607404193</v>
      </c>
      <c r="O1237" s="158"/>
      <c r="P1237" s="265">
        <f t="shared" si="264"/>
        <v>138349.81724533613</v>
      </c>
      <c r="Q1237" s="265">
        <f t="shared" si="265"/>
        <v>226478.01458084027</v>
      </c>
      <c r="R1237" s="266">
        <f t="shared" si="266"/>
        <v>364827.83182617638</v>
      </c>
    </row>
    <row r="1238" spans="1:18" x14ac:dyDescent="0.25">
      <c r="A1238" s="81">
        <v>1207</v>
      </c>
      <c r="B1238" s="93">
        <f t="shared" si="255"/>
        <v>5.9296611946677896E-11</v>
      </c>
      <c r="C1238" s="178">
        <f t="shared" si="256"/>
        <v>5.9162849002380667E-11</v>
      </c>
      <c r="D1238" s="165">
        <f t="shared" si="257"/>
        <v>2.2558277767625785E-3</v>
      </c>
      <c r="E1238" s="166">
        <f t="shared" si="267"/>
        <v>24.291375444647397</v>
      </c>
      <c r="F1238" s="167">
        <f t="shared" si="268"/>
        <v>2.7250399543292039</v>
      </c>
      <c r="G1238" s="167">
        <f t="shared" si="258"/>
        <v>94700.651689813225</v>
      </c>
      <c r="H1238" s="167">
        <f t="shared" si="259"/>
        <v>271299.98896410293</v>
      </c>
      <c r="I1238" s="168">
        <f t="shared" si="260"/>
        <v>366000.64065391617</v>
      </c>
      <c r="J1238" s="168">
        <f t="shared" si="262"/>
        <v>363129.03464610392</v>
      </c>
      <c r="K1238" s="94"/>
      <c r="L1238" s="265">
        <f t="shared" si="261"/>
        <v>139472.54521101687</v>
      </c>
      <c r="M1238" s="265">
        <f>$G1238*NonHospFrac+theModel!$H1238*NonHospFrac</f>
        <v>226528.09544289927</v>
      </c>
      <c r="N1238" s="266">
        <f t="shared" si="263"/>
        <v>366000.64065391617</v>
      </c>
      <c r="O1238" s="158"/>
      <c r="P1238" s="265">
        <f t="shared" si="264"/>
        <v>138378.25696595444</v>
      </c>
      <c r="Q1238" s="265">
        <f t="shared" si="265"/>
        <v>226526.53519228025</v>
      </c>
      <c r="R1238" s="266">
        <f t="shared" si="266"/>
        <v>364904.79215823469</v>
      </c>
    </row>
    <row r="1239" spans="1:18" x14ac:dyDescent="0.25">
      <c r="A1239" s="81">
        <v>1208</v>
      </c>
      <c r="B1239" s="93">
        <f t="shared" si="255"/>
        <v>5.8188924002693223E-11</v>
      </c>
      <c r="C1239" s="178">
        <f t="shared" si="256"/>
        <v>5.8057659811628018E-11</v>
      </c>
      <c r="D1239" s="165">
        <f t="shared" si="257"/>
        <v>2.2558277767625785E-3</v>
      </c>
      <c r="E1239" s="166">
        <f t="shared" si="267"/>
        <v>24.291375444705455</v>
      </c>
      <c r="F1239" s="167">
        <f t="shared" si="268"/>
        <v>2.7272957821059665</v>
      </c>
      <c r="G1239" s="167">
        <f t="shared" si="258"/>
        <v>94779.046269026643</v>
      </c>
      <c r="H1239" s="167">
        <f t="shared" si="259"/>
        <v>271299.98896475136</v>
      </c>
      <c r="I1239" s="168">
        <f t="shared" si="260"/>
        <v>366079.03523377801</v>
      </c>
      <c r="J1239" s="168">
        <f t="shared" si="262"/>
        <v>363203.66246378224</v>
      </c>
      <c r="K1239" s="94"/>
      <c r="L1239" s="265">
        <f t="shared" si="261"/>
        <v>139502.41917944638</v>
      </c>
      <c r="M1239" s="265">
        <f>$G1239*NonHospFrac+theModel!$H1239*NonHospFrac</f>
        <v>226576.61605433159</v>
      </c>
      <c r="N1239" s="266">
        <f t="shared" si="263"/>
        <v>366079.03523377795</v>
      </c>
      <c r="O1239" s="158"/>
      <c r="P1239" s="265">
        <f t="shared" si="264"/>
        <v>138406.69552730926</v>
      </c>
      <c r="Q1239" s="265">
        <f t="shared" si="265"/>
        <v>226575.05580371257</v>
      </c>
      <c r="R1239" s="266">
        <f t="shared" si="266"/>
        <v>364981.75133102183</v>
      </c>
    </row>
    <row r="1240" spans="1:18" x14ac:dyDescent="0.25">
      <c r="A1240" s="81">
        <v>1209</v>
      </c>
      <c r="B1240" s="93">
        <f t="shared" si="255"/>
        <v>5.7101928178223989E-11</v>
      </c>
      <c r="C1240" s="178">
        <f t="shared" si="256"/>
        <v>5.6973116062532851E-11</v>
      </c>
      <c r="D1240" s="165">
        <f t="shared" si="257"/>
        <v>2.2558277767625785E-3</v>
      </c>
      <c r="E1240" s="166">
        <f t="shared" si="267"/>
        <v>24.29137544476243</v>
      </c>
      <c r="F1240" s="167">
        <f t="shared" si="268"/>
        <v>2.729551609882729</v>
      </c>
      <c r="G1240" s="167">
        <f t="shared" si="258"/>
        <v>94857.440848240061</v>
      </c>
      <c r="H1240" s="167">
        <f t="shared" si="259"/>
        <v>271299.98896538775</v>
      </c>
      <c r="I1240" s="168">
        <f t="shared" si="260"/>
        <v>366157.42981362779</v>
      </c>
      <c r="J1240" s="168">
        <f t="shared" si="262"/>
        <v>363278.28723947232</v>
      </c>
      <c r="K1240" s="94"/>
      <c r="L1240" s="265">
        <f t="shared" si="261"/>
        <v>139532.29314787133</v>
      </c>
      <c r="M1240" s="265">
        <f>$G1240*NonHospFrac+theModel!$H1240*NonHospFrac</f>
        <v>226625.13666575646</v>
      </c>
      <c r="N1240" s="266">
        <f t="shared" si="263"/>
        <v>366157.42981362779</v>
      </c>
      <c r="O1240" s="158"/>
      <c r="P1240" s="265">
        <f t="shared" si="264"/>
        <v>138435.13292944798</v>
      </c>
      <c r="Q1240" s="265">
        <f t="shared" si="265"/>
        <v>226623.57641513745</v>
      </c>
      <c r="R1240" s="266">
        <f t="shared" si="266"/>
        <v>365058.70934458543</v>
      </c>
    </row>
    <row r="1241" spans="1:18" x14ac:dyDescent="0.25">
      <c r="A1241" s="81">
        <v>1210</v>
      </c>
      <c r="B1241" s="93">
        <f t="shared" si="255"/>
        <v>5.6035237934974077E-11</v>
      </c>
      <c r="C1241" s="178">
        <f t="shared" si="256"/>
        <v>5.590883208876286E-11</v>
      </c>
      <c r="D1241" s="165">
        <f t="shared" si="257"/>
        <v>2.2558277767625785E-3</v>
      </c>
      <c r="E1241" s="166">
        <f t="shared" si="267"/>
        <v>24.291375444818339</v>
      </c>
      <c r="F1241" s="167">
        <f t="shared" si="268"/>
        <v>2.7318074376594916</v>
      </c>
      <c r="G1241" s="167">
        <f t="shared" si="258"/>
        <v>94935.835427453494</v>
      </c>
      <c r="H1241" s="167">
        <f t="shared" si="259"/>
        <v>271299.98896601214</v>
      </c>
      <c r="I1241" s="168">
        <f t="shared" si="260"/>
        <v>366235.82439346565</v>
      </c>
      <c r="J1241" s="168">
        <f t="shared" si="262"/>
        <v>363352.90897329827</v>
      </c>
      <c r="K1241" s="94"/>
      <c r="L1241" s="265">
        <f t="shared" si="261"/>
        <v>139562.1671162917</v>
      </c>
      <c r="M1241" s="265">
        <f>$G1241*NonHospFrac+theModel!$H1241*NonHospFrac</f>
        <v>226673.65727717394</v>
      </c>
      <c r="N1241" s="266">
        <f t="shared" si="263"/>
        <v>366235.82439346565</v>
      </c>
      <c r="O1241" s="158"/>
      <c r="P1241" s="265">
        <f t="shared" si="264"/>
        <v>138463.56917241786</v>
      </c>
      <c r="Q1241" s="265">
        <f t="shared" si="265"/>
        <v>226672.09702655493</v>
      </c>
      <c r="R1241" s="266">
        <f t="shared" si="266"/>
        <v>365135.66619897279</v>
      </c>
    </row>
    <row r="1242" spans="1:18" x14ac:dyDescent="0.25">
      <c r="A1242" s="81">
        <v>1211</v>
      </c>
      <c r="B1242" s="93">
        <f t="shared" si="255"/>
        <v>5.4988473955360901E-11</v>
      </c>
      <c r="C1242" s="178">
        <f t="shared" si="256"/>
        <v>5.4864429428410613E-11</v>
      </c>
      <c r="D1242" s="165">
        <f t="shared" si="257"/>
        <v>2.2558277767625785E-3</v>
      </c>
      <c r="E1242" s="166">
        <f t="shared" si="267"/>
        <v>24.291375444873204</v>
      </c>
      <c r="F1242" s="167">
        <f t="shared" si="268"/>
        <v>2.7340632654362542</v>
      </c>
      <c r="G1242" s="167">
        <f t="shared" si="258"/>
        <v>95014.230006666912</v>
      </c>
      <c r="H1242" s="167">
        <f t="shared" si="259"/>
        <v>271299.98896662489</v>
      </c>
      <c r="I1242" s="168">
        <f t="shared" si="260"/>
        <v>366314.21897329181</v>
      </c>
      <c r="J1242" s="168">
        <f t="shared" si="262"/>
        <v>363427.52766538429</v>
      </c>
      <c r="K1242" s="94"/>
      <c r="L1242" s="265">
        <f t="shared" si="261"/>
        <v>139592.0410847076</v>
      </c>
      <c r="M1242" s="265">
        <f>$G1242*NonHospFrac+theModel!$H1242*NonHospFrac</f>
        <v>226722.17788858418</v>
      </c>
      <c r="N1242" s="266">
        <f t="shared" si="263"/>
        <v>366314.21897329181</v>
      </c>
      <c r="O1242" s="158"/>
      <c r="P1242" s="265">
        <f t="shared" si="264"/>
        <v>138492.00425626623</v>
      </c>
      <c r="Q1242" s="265">
        <f t="shared" si="265"/>
        <v>226720.61763796516</v>
      </c>
      <c r="R1242" s="266">
        <f t="shared" si="266"/>
        <v>365212.62189423142</v>
      </c>
    </row>
    <row r="1243" spans="1:18" x14ac:dyDescent="0.25">
      <c r="A1243" s="81">
        <v>1212</v>
      </c>
      <c r="B1243" s="93">
        <f t="shared" si="255"/>
        <v>5.3961264007628279E-11</v>
      </c>
      <c r="C1243" s="178">
        <f t="shared" si="256"/>
        <v>5.3839536689410653E-11</v>
      </c>
      <c r="D1243" s="165">
        <f t="shared" si="257"/>
        <v>2.2558277767625785E-3</v>
      </c>
      <c r="E1243" s="166">
        <f t="shared" si="267"/>
        <v>24.291375444927041</v>
      </c>
      <c r="F1243" s="167">
        <f t="shared" si="268"/>
        <v>2.7363190932130168</v>
      </c>
      <c r="G1243" s="167">
        <f t="shared" si="258"/>
        <v>95092.62458588033</v>
      </c>
      <c r="H1243" s="167">
        <f t="shared" si="259"/>
        <v>271299.98896722618</v>
      </c>
      <c r="I1243" s="168">
        <f t="shared" si="260"/>
        <v>366392.61355310649</v>
      </c>
      <c r="J1243" s="168">
        <f t="shared" si="262"/>
        <v>363502.14331585466</v>
      </c>
      <c r="K1243" s="94"/>
      <c r="L1243" s="265">
        <f t="shared" si="261"/>
        <v>139621.91505311918</v>
      </c>
      <c r="M1243" s="265">
        <f>$G1243*NonHospFrac+theModel!$H1243*NonHospFrac</f>
        <v>226770.69849998731</v>
      </c>
      <c r="N1243" s="266">
        <f t="shared" si="263"/>
        <v>366392.61355310649</v>
      </c>
      <c r="O1243" s="158"/>
      <c r="P1243" s="265">
        <f t="shared" si="264"/>
        <v>138520.43818104049</v>
      </c>
      <c r="Q1243" s="265">
        <f t="shared" si="265"/>
        <v>226769.13824936829</v>
      </c>
      <c r="R1243" s="266">
        <f t="shared" si="266"/>
        <v>365289.57643040875</v>
      </c>
    </row>
    <row r="1244" spans="1:18" x14ac:dyDescent="0.25">
      <c r="A1244" s="81">
        <v>1213</v>
      </c>
      <c r="B1244" s="93">
        <f t="shared" si="255"/>
        <v>5.2953242813480239E-11</v>
      </c>
      <c r="C1244" s="178">
        <f t="shared" si="256"/>
        <v>5.2833789417471938E-11</v>
      </c>
      <c r="D1244" s="165">
        <f t="shared" si="257"/>
        <v>2.2558277767625785E-3</v>
      </c>
      <c r="E1244" s="166">
        <f t="shared" si="267"/>
        <v>24.291375444979874</v>
      </c>
      <c r="F1244" s="167">
        <f t="shared" si="268"/>
        <v>2.7385749209897794</v>
      </c>
      <c r="G1244" s="167">
        <f t="shared" si="258"/>
        <v>95171.019165093749</v>
      </c>
      <c r="H1244" s="167">
        <f t="shared" si="259"/>
        <v>271299.98896781629</v>
      </c>
      <c r="I1244" s="168">
        <f t="shared" si="260"/>
        <v>366471.00813291001</v>
      </c>
      <c r="J1244" s="168">
        <f t="shared" si="262"/>
        <v>363576.75592483353</v>
      </c>
      <c r="K1244" s="94"/>
      <c r="L1244" s="265">
        <f t="shared" si="261"/>
        <v>139651.78902152646</v>
      </c>
      <c r="M1244" s="265">
        <f>$G1244*NonHospFrac+theModel!$H1244*NonHospFrac</f>
        <v>226819.21911138354</v>
      </c>
      <c r="N1244" s="266">
        <f t="shared" si="263"/>
        <v>366471.00813291001</v>
      </c>
      <c r="O1244" s="158"/>
      <c r="P1244" s="265">
        <f t="shared" si="264"/>
        <v>138548.87094678791</v>
      </c>
      <c r="Q1244" s="265">
        <f t="shared" si="265"/>
        <v>226817.65886076452</v>
      </c>
      <c r="R1244" s="266">
        <f t="shared" si="266"/>
        <v>365366.52980755246</v>
      </c>
    </row>
    <row r="1245" spans="1:18" x14ac:dyDescent="0.25">
      <c r="A1245" s="81">
        <v>1214</v>
      </c>
      <c r="B1245" s="93">
        <f t="shared" si="255"/>
        <v>5.1964051918187082E-11</v>
      </c>
      <c r="C1245" s="178">
        <f t="shared" si="256"/>
        <v>5.1846829966476903E-11</v>
      </c>
      <c r="D1245" s="165">
        <f t="shared" si="257"/>
        <v>2.2558277767625785E-3</v>
      </c>
      <c r="E1245" s="166">
        <f t="shared" si="267"/>
        <v>24.291375445031722</v>
      </c>
      <c r="F1245" s="167">
        <f t="shared" si="268"/>
        <v>2.740830748766542</v>
      </c>
      <c r="G1245" s="167">
        <f t="shared" si="258"/>
        <v>95249.413744307167</v>
      </c>
      <c r="H1245" s="167">
        <f t="shared" si="259"/>
        <v>271299.98896839534</v>
      </c>
      <c r="I1245" s="168">
        <f t="shared" si="260"/>
        <v>366549.40271270252</v>
      </c>
      <c r="J1245" s="168">
        <f t="shared" si="262"/>
        <v>363651.36549244513</v>
      </c>
      <c r="K1245" s="94"/>
      <c r="L1245" s="265">
        <f t="shared" si="261"/>
        <v>139681.66298992955</v>
      </c>
      <c r="M1245" s="265">
        <f>$G1245*NonHospFrac+theModel!$H1245*NonHospFrac</f>
        <v>226867.73972277291</v>
      </c>
      <c r="N1245" s="266">
        <f t="shared" si="263"/>
        <v>366549.40271270246</v>
      </c>
      <c r="O1245" s="158"/>
      <c r="P1245" s="265">
        <f t="shared" si="264"/>
        <v>138577.30255355584</v>
      </c>
      <c r="Q1245" s="265">
        <f t="shared" si="265"/>
        <v>226866.17947215389</v>
      </c>
      <c r="R1245" s="266">
        <f t="shared" si="266"/>
        <v>365443.4820257097</v>
      </c>
    </row>
    <row r="1246" spans="1:18" x14ac:dyDescent="0.25">
      <c r="A1246" s="81">
        <v>1215</v>
      </c>
      <c r="B1246" s="93">
        <f t="shared" si="255"/>
        <v>5.0993339563118497E-11</v>
      </c>
      <c r="C1246" s="178">
        <f t="shared" si="256"/>
        <v>5.0878307371302127E-11</v>
      </c>
      <c r="D1246" s="165">
        <f t="shared" si="257"/>
        <v>2.2558277767625785E-3</v>
      </c>
      <c r="E1246" s="166">
        <f t="shared" si="267"/>
        <v>24.2913754450826</v>
      </c>
      <c r="F1246" s="167">
        <f t="shared" si="268"/>
        <v>2.7430865765433046</v>
      </c>
      <c r="G1246" s="167">
        <f t="shared" si="258"/>
        <v>95327.8083235206</v>
      </c>
      <c r="H1246" s="167">
        <f t="shared" si="259"/>
        <v>271299.98896896356</v>
      </c>
      <c r="I1246" s="168">
        <f t="shared" si="260"/>
        <v>366627.79729248415</v>
      </c>
      <c r="J1246" s="168">
        <f t="shared" si="262"/>
        <v>363725.97201881354</v>
      </c>
      <c r="K1246" s="94"/>
      <c r="L1246" s="265">
        <f t="shared" si="261"/>
        <v>139711.53695832851</v>
      </c>
      <c r="M1246" s="265">
        <f>$G1246*NonHospFrac+theModel!$H1246*NonHospFrac</f>
        <v>226916.26033415561</v>
      </c>
      <c r="N1246" s="266">
        <f t="shared" si="263"/>
        <v>366627.79729248409</v>
      </c>
      <c r="O1246" s="158"/>
      <c r="P1246" s="265">
        <f t="shared" si="264"/>
        <v>138605.73300139158</v>
      </c>
      <c r="Q1246" s="265">
        <f t="shared" si="265"/>
        <v>226914.70008353659</v>
      </c>
      <c r="R1246" s="266">
        <f t="shared" si="266"/>
        <v>365520.4330849282</v>
      </c>
    </row>
    <row r="1247" spans="1:18" x14ac:dyDescent="0.25">
      <c r="A1247" s="81">
        <v>1216</v>
      </c>
      <c r="B1247" s="93">
        <f t="shared" ref="B1247:B1310" si="269">Constant*EXP(PowerTerm*(A1247)/7)</f>
        <v>5.0040760560655822E-11</v>
      </c>
      <c r="C1247" s="178">
        <f t="shared" ref="C1247:C1310" si="270">(1-theFloor)*B1247</f>
        <v>4.992787722301277E-11</v>
      </c>
      <c r="D1247" s="165">
        <f t="shared" ref="D1247:D1310" si="271">theFloor</f>
        <v>2.2558277767625785E-3</v>
      </c>
      <c r="E1247" s="166">
        <f t="shared" si="267"/>
        <v>24.291375445132527</v>
      </c>
      <c r="F1247" s="167">
        <f t="shared" si="268"/>
        <v>2.7453424043200672</v>
      </c>
      <c r="G1247" s="167">
        <f t="shared" ref="G1247:G1310" si="272">$B$22*F1247*totInfected/365.25</f>
        <v>95406.202902734018</v>
      </c>
      <c r="H1247" s="167">
        <f t="shared" ref="H1247:H1310" si="273">lostQALYs_Injured*E1247*totInfected/365.25</f>
        <v>271299.98896952119</v>
      </c>
      <c r="I1247" s="168">
        <f t="shared" ref="I1247:I1310" si="274">H1247+G1247</f>
        <v>366706.19187225518</v>
      </c>
      <c r="J1247" s="168">
        <f t="shared" si="262"/>
        <v>363800.57550406293</v>
      </c>
      <c r="K1247" s="94"/>
      <c r="L1247" s="265">
        <f t="shared" ref="L1247:L1310" si="275">$G1247*HospFrac+$H1247*HospFrac</f>
        <v>139741.41092672345</v>
      </c>
      <c r="M1247" s="265">
        <f>$G1247*NonHospFrac+theModel!$H1247*NonHospFrac</f>
        <v>226964.78094553173</v>
      </c>
      <c r="N1247" s="266">
        <f t="shared" si="263"/>
        <v>366706.19187225518</v>
      </c>
      <c r="O1247" s="158"/>
      <c r="P1247" s="265">
        <f t="shared" si="264"/>
        <v>138634.16229034244</v>
      </c>
      <c r="Q1247" s="265">
        <f t="shared" si="265"/>
        <v>226963.22069491271</v>
      </c>
      <c r="R1247" s="266">
        <f t="shared" si="266"/>
        <v>365597.38298525516</v>
      </c>
    </row>
    <row r="1248" spans="1:18" x14ac:dyDescent="0.25">
      <c r="A1248" s="81">
        <v>1217</v>
      </c>
      <c r="B1248" s="93">
        <f t="shared" si="269"/>
        <v>4.9105976171444739E-11</v>
      </c>
      <c r="C1248" s="178">
        <f t="shared" si="270"/>
        <v>4.8995201546392151E-11</v>
      </c>
      <c r="D1248" s="165">
        <f t="shared" si="271"/>
        <v>2.2558277767625785E-3</v>
      </c>
      <c r="E1248" s="166">
        <f t="shared" si="267"/>
        <v>24.291375445181522</v>
      </c>
      <c r="F1248" s="167">
        <f t="shared" si="268"/>
        <v>2.7475982320968297</v>
      </c>
      <c r="G1248" s="167">
        <f t="shared" si="272"/>
        <v>95484.597481947436</v>
      </c>
      <c r="H1248" s="167">
        <f t="shared" si="273"/>
        <v>271299.9889700684</v>
      </c>
      <c r="I1248" s="168">
        <f t="shared" si="274"/>
        <v>366784.58645201585</v>
      </c>
      <c r="J1248" s="168">
        <f t="shared" ref="J1248:J1311" si="276">J1247+(I1248-I1247)/(1+discountDaily)^A1248</f>
        <v>363875.17594831757</v>
      </c>
      <c r="K1248" s="94"/>
      <c r="L1248" s="265">
        <f t="shared" si="275"/>
        <v>139771.2848951144</v>
      </c>
      <c r="M1248" s="265">
        <f>$G1248*NonHospFrac+theModel!$H1248*NonHospFrac</f>
        <v>227013.30155690142</v>
      </c>
      <c r="N1248" s="266">
        <f t="shared" ref="N1248:N1311" si="277">L1248+M1248</f>
        <v>366784.58645201579</v>
      </c>
      <c r="O1248" s="158"/>
      <c r="P1248" s="265">
        <f t="shared" ref="P1248:P1311" si="278">P1247+(L1248-L1247)/(1+discountDaily)^A1248</f>
        <v>138662.59042045573</v>
      </c>
      <c r="Q1248" s="265">
        <f t="shared" ref="Q1248:Q1311" si="279">Q1247+(M1248-M1247)/(1+discountDaily)^B1248</f>
        <v>227011.74130628241</v>
      </c>
      <c r="R1248" s="266">
        <f t="shared" ref="R1248:R1311" si="280">P1248+Q1248</f>
        <v>365674.33172673814</v>
      </c>
    </row>
    <row r="1249" spans="1:18" x14ac:dyDescent="0.25">
      <c r="A1249" s="81">
        <v>1218</v>
      </c>
      <c r="B1249" s="93">
        <f t="shared" si="269"/>
        <v>4.8188653983937273E-11</v>
      </c>
      <c r="C1249" s="178">
        <f t="shared" si="270"/>
        <v>4.8079948679755507E-11</v>
      </c>
      <c r="D1249" s="165">
        <f t="shared" si="271"/>
        <v>2.2558277767625785E-3</v>
      </c>
      <c r="E1249" s="166">
        <f t="shared" ref="E1249:E1312" si="281">C1249+E1248</f>
        <v>24.291375445229601</v>
      </c>
      <c r="F1249" s="167">
        <f t="shared" ref="F1249:F1312" si="282">D1249+F1248</f>
        <v>2.7498540598735923</v>
      </c>
      <c r="G1249" s="167">
        <f t="shared" si="272"/>
        <v>95562.992061160854</v>
      </c>
      <c r="H1249" s="167">
        <f t="shared" si="273"/>
        <v>271299.98897060537</v>
      </c>
      <c r="I1249" s="168">
        <f t="shared" si="274"/>
        <v>366862.98103176622</v>
      </c>
      <c r="J1249" s="168">
        <f t="shared" si="276"/>
        <v>363949.77335170144</v>
      </c>
      <c r="K1249" s="94"/>
      <c r="L1249" s="265">
        <f t="shared" si="275"/>
        <v>139801.15886350145</v>
      </c>
      <c r="M1249" s="265">
        <f>$G1249*NonHospFrac+theModel!$H1249*NonHospFrac</f>
        <v>227061.82216826474</v>
      </c>
      <c r="N1249" s="266">
        <f t="shared" si="277"/>
        <v>366862.98103176616</v>
      </c>
      <c r="O1249" s="158"/>
      <c r="P1249" s="265">
        <f t="shared" si="278"/>
        <v>138691.01739177876</v>
      </c>
      <c r="Q1249" s="265">
        <f t="shared" si="279"/>
        <v>227060.26191764572</v>
      </c>
      <c r="R1249" s="266">
        <f t="shared" si="280"/>
        <v>365751.27930942446</v>
      </c>
    </row>
    <row r="1250" spans="1:18" x14ac:dyDescent="0.25">
      <c r="A1250" s="81">
        <v>1219</v>
      </c>
      <c r="B1250" s="93">
        <f t="shared" si="269"/>
        <v>4.7288467796185838E-11</v>
      </c>
      <c r="C1250" s="178">
        <f t="shared" si="270"/>
        <v>4.7181793157010661E-11</v>
      </c>
      <c r="D1250" s="165">
        <f t="shared" si="271"/>
        <v>2.2558277767625785E-3</v>
      </c>
      <c r="E1250" s="166">
        <f t="shared" si="281"/>
        <v>24.291375445276781</v>
      </c>
      <c r="F1250" s="167">
        <f t="shared" si="282"/>
        <v>2.7521098876503549</v>
      </c>
      <c r="G1250" s="167">
        <f t="shared" si="272"/>
        <v>95641.386640374301</v>
      </c>
      <c r="H1250" s="167">
        <f t="shared" si="273"/>
        <v>271299.98897113226</v>
      </c>
      <c r="I1250" s="168">
        <f t="shared" si="274"/>
        <v>366941.37561150658</v>
      </c>
      <c r="J1250" s="168">
        <f t="shared" si="276"/>
        <v>364024.36771433876</v>
      </c>
      <c r="K1250" s="94"/>
      <c r="L1250" s="265">
        <f t="shared" si="275"/>
        <v>139831.03283188466</v>
      </c>
      <c r="M1250" s="265">
        <f>$G1250*NonHospFrac+theModel!$H1250*NonHospFrac</f>
        <v>227110.34277962186</v>
      </c>
      <c r="N1250" s="266">
        <f t="shared" si="277"/>
        <v>366941.37561150652</v>
      </c>
      <c r="O1250" s="158"/>
      <c r="P1250" s="265">
        <f t="shared" si="278"/>
        <v>138719.44320435883</v>
      </c>
      <c r="Q1250" s="265">
        <f t="shared" si="279"/>
        <v>227108.78252900284</v>
      </c>
      <c r="R1250" s="266">
        <f t="shared" si="280"/>
        <v>365828.22573336167</v>
      </c>
    </row>
    <row r="1251" spans="1:18" x14ac:dyDescent="0.25">
      <c r="A1251" s="81">
        <v>1220</v>
      </c>
      <c r="B1251" s="93">
        <f t="shared" si="269"/>
        <v>4.6405097499845035E-11</v>
      </c>
      <c r="C1251" s="178">
        <f t="shared" si="270"/>
        <v>4.6300415591921507E-11</v>
      </c>
      <c r="D1251" s="165">
        <f t="shared" si="271"/>
        <v>2.2558277767625785E-3</v>
      </c>
      <c r="E1251" s="166">
        <f t="shared" si="281"/>
        <v>24.29137544532308</v>
      </c>
      <c r="F1251" s="167">
        <f t="shared" si="282"/>
        <v>2.7543657154271175</v>
      </c>
      <c r="G1251" s="167">
        <f t="shared" si="272"/>
        <v>95719.78121958772</v>
      </c>
      <c r="H1251" s="167">
        <f t="shared" si="273"/>
        <v>271299.98897164938</v>
      </c>
      <c r="I1251" s="168">
        <f t="shared" si="274"/>
        <v>367019.7701912371</v>
      </c>
      <c r="J1251" s="168">
        <f t="shared" si="276"/>
        <v>364098.95903635363</v>
      </c>
      <c r="K1251" s="94"/>
      <c r="L1251" s="265">
        <f t="shared" si="275"/>
        <v>139860.90680026414</v>
      </c>
      <c r="M1251" s="265">
        <f>$G1251*NonHospFrac+theModel!$H1251*NonHospFrac</f>
        <v>227158.86339097295</v>
      </c>
      <c r="N1251" s="266">
        <f t="shared" si="277"/>
        <v>367019.7701912371</v>
      </c>
      <c r="O1251" s="158"/>
      <c r="P1251" s="265">
        <f t="shared" si="278"/>
        <v>138747.86785824329</v>
      </c>
      <c r="Q1251" s="265">
        <f t="shared" si="279"/>
        <v>227157.30314035394</v>
      </c>
      <c r="R1251" s="266">
        <f t="shared" si="280"/>
        <v>365905.17099859723</v>
      </c>
    </row>
    <row r="1252" spans="1:18" x14ac:dyDescent="0.25">
      <c r="A1252" s="81">
        <v>1221</v>
      </c>
      <c r="B1252" s="93">
        <f t="shared" si="269"/>
        <v>4.5538228966340545E-11</v>
      </c>
      <c r="C1252" s="178">
        <f t="shared" si="270"/>
        <v>4.5435502564533696E-11</v>
      </c>
      <c r="D1252" s="165">
        <f t="shared" si="271"/>
        <v>2.2558277767625785E-3</v>
      </c>
      <c r="E1252" s="166">
        <f t="shared" si="281"/>
        <v>24.291375445368516</v>
      </c>
      <c r="F1252" s="167">
        <f t="shared" si="282"/>
        <v>2.7566215432038801</v>
      </c>
      <c r="G1252" s="167">
        <f t="shared" si="272"/>
        <v>95798.175798801138</v>
      </c>
      <c r="H1252" s="167">
        <f t="shared" si="273"/>
        <v>271299.98897215683</v>
      </c>
      <c r="I1252" s="168">
        <f t="shared" si="274"/>
        <v>367098.16477095796</v>
      </c>
      <c r="J1252" s="168">
        <f t="shared" si="276"/>
        <v>364173.54731787019</v>
      </c>
      <c r="K1252" s="94"/>
      <c r="L1252" s="265">
        <f t="shared" si="275"/>
        <v>139890.78076863996</v>
      </c>
      <c r="M1252" s="265">
        <f>$G1252*NonHospFrac+theModel!$H1252*NonHospFrac</f>
        <v>227207.38400231799</v>
      </c>
      <c r="N1252" s="266">
        <f t="shared" si="277"/>
        <v>367098.16477095796</v>
      </c>
      <c r="O1252" s="158"/>
      <c r="P1252" s="265">
        <f t="shared" si="278"/>
        <v>138776.29135347941</v>
      </c>
      <c r="Q1252" s="265">
        <f t="shared" si="279"/>
        <v>227205.82375169898</v>
      </c>
      <c r="R1252" s="266">
        <f t="shared" si="280"/>
        <v>365982.11510517838</v>
      </c>
    </row>
    <row r="1253" spans="1:18" x14ac:dyDescent="0.25">
      <c r="A1253" s="81">
        <v>1222</v>
      </c>
      <c r="B1253" s="93">
        <f t="shared" si="269"/>
        <v>4.4687553935163573E-11</v>
      </c>
      <c r="C1253" s="178">
        <f t="shared" si="270"/>
        <v>4.4586746509721056E-11</v>
      </c>
      <c r="D1253" s="165">
        <f t="shared" si="271"/>
        <v>2.2558277767625785E-3</v>
      </c>
      <c r="E1253" s="166">
        <f t="shared" si="281"/>
        <v>24.291375445413102</v>
      </c>
      <c r="F1253" s="167">
        <f t="shared" si="282"/>
        <v>2.7588773709806427</v>
      </c>
      <c r="G1253" s="167">
        <f t="shared" si="272"/>
        <v>95876.570378014556</v>
      </c>
      <c r="H1253" s="167">
        <f t="shared" si="273"/>
        <v>271299.9889726548</v>
      </c>
      <c r="I1253" s="168">
        <f t="shared" si="274"/>
        <v>367176.55935066938</v>
      </c>
      <c r="J1253" s="168">
        <f t="shared" si="276"/>
        <v>364248.13255901256</v>
      </c>
      <c r="K1253" s="94"/>
      <c r="L1253" s="265">
        <f t="shared" si="275"/>
        <v>139920.65473701214</v>
      </c>
      <c r="M1253" s="265">
        <f>$G1253*NonHospFrac+theModel!$H1253*NonHospFrac</f>
        <v>227255.90461365721</v>
      </c>
      <c r="N1253" s="266">
        <f t="shared" si="277"/>
        <v>367176.55935066938</v>
      </c>
      <c r="O1253" s="158"/>
      <c r="P1253" s="265">
        <f t="shared" si="278"/>
        <v>138804.71369011444</v>
      </c>
      <c r="Q1253" s="265">
        <f t="shared" si="279"/>
        <v>227254.3443630382</v>
      </c>
      <c r="R1253" s="266">
        <f t="shared" si="280"/>
        <v>366059.05805315264</v>
      </c>
    </row>
    <row r="1254" spans="1:18" x14ac:dyDescent="0.25">
      <c r="A1254" s="81">
        <v>1223</v>
      </c>
      <c r="B1254" s="93">
        <f t="shared" si="269"/>
        <v>4.385276990425372E-11</v>
      </c>
      <c r="C1254" s="178">
        <f t="shared" si="270"/>
        <v>4.3753845607815727E-11</v>
      </c>
      <c r="D1254" s="165">
        <f t="shared" si="271"/>
        <v>2.2558277767625785E-3</v>
      </c>
      <c r="E1254" s="166">
        <f t="shared" si="281"/>
        <v>24.291375445456858</v>
      </c>
      <c r="F1254" s="167">
        <f t="shared" si="282"/>
        <v>2.7611331987574053</v>
      </c>
      <c r="G1254" s="167">
        <f t="shared" si="272"/>
        <v>95954.964957227989</v>
      </c>
      <c r="H1254" s="167">
        <f t="shared" si="273"/>
        <v>271299.98897314345</v>
      </c>
      <c r="I1254" s="168">
        <f t="shared" si="274"/>
        <v>367254.95393037144</v>
      </c>
      <c r="J1254" s="168">
        <f t="shared" si="276"/>
        <v>364322.71475990477</v>
      </c>
      <c r="K1254" s="94"/>
      <c r="L1254" s="265">
        <f t="shared" si="275"/>
        <v>139950.52870538077</v>
      </c>
      <c r="M1254" s="265">
        <f>$G1254*NonHospFrac+theModel!$H1254*NonHospFrac</f>
        <v>227304.42522499064</v>
      </c>
      <c r="N1254" s="266">
        <f t="shared" si="277"/>
        <v>367254.95393037144</v>
      </c>
      <c r="O1254" s="158"/>
      <c r="P1254" s="265">
        <f t="shared" si="278"/>
        <v>138833.13486819569</v>
      </c>
      <c r="Q1254" s="265">
        <f t="shared" si="279"/>
        <v>227302.86497437162</v>
      </c>
      <c r="R1254" s="266">
        <f t="shared" si="280"/>
        <v>366135.99984256731</v>
      </c>
    </row>
    <row r="1255" spans="1:18" x14ac:dyDescent="0.25">
      <c r="A1255" s="81">
        <v>1224</v>
      </c>
      <c r="B1255" s="93">
        <f t="shared" si="269"/>
        <v>4.3033580022427817E-11</v>
      </c>
      <c r="C1255" s="178">
        <f t="shared" si="270"/>
        <v>4.2936503677279692E-11</v>
      </c>
      <c r="D1255" s="165">
        <f t="shared" si="271"/>
        <v>2.2558277767625785E-3</v>
      </c>
      <c r="E1255" s="166">
        <f t="shared" si="281"/>
        <v>24.291375445499796</v>
      </c>
      <c r="F1255" s="167">
        <f t="shared" si="282"/>
        <v>2.7633890265341678</v>
      </c>
      <c r="G1255" s="167">
        <f t="shared" si="272"/>
        <v>96033.359536441378</v>
      </c>
      <c r="H1255" s="167">
        <f t="shared" si="273"/>
        <v>271299.98897362308</v>
      </c>
      <c r="I1255" s="168">
        <f t="shared" si="274"/>
        <v>367333.34851006448</v>
      </c>
      <c r="J1255" s="168">
        <f t="shared" si="276"/>
        <v>364397.2939206711</v>
      </c>
      <c r="K1255" s="94"/>
      <c r="L1255" s="265">
        <f t="shared" si="275"/>
        <v>139980.40267374596</v>
      </c>
      <c r="M1255" s="265">
        <f>$G1255*NonHospFrac+theModel!$H1255*NonHospFrac</f>
        <v>227352.94583631848</v>
      </c>
      <c r="N1255" s="266">
        <f t="shared" si="277"/>
        <v>367333.34851006442</v>
      </c>
      <c r="O1255" s="158"/>
      <c r="P1255" s="265">
        <f t="shared" si="278"/>
        <v>138861.5548877705</v>
      </c>
      <c r="Q1255" s="265">
        <f t="shared" si="279"/>
        <v>227351.38558569946</v>
      </c>
      <c r="R1255" s="266">
        <f t="shared" si="280"/>
        <v>366212.94047346996</v>
      </c>
    </row>
    <row r="1256" spans="1:18" x14ac:dyDescent="0.25">
      <c r="A1256" s="81">
        <v>1225</v>
      </c>
      <c r="B1256" s="93">
        <f t="shared" si="269"/>
        <v>4.2229692983819135E-11</v>
      </c>
      <c r="C1256" s="178">
        <f t="shared" si="270"/>
        <v>4.213443006938208E-11</v>
      </c>
      <c r="D1256" s="165">
        <f t="shared" si="271"/>
        <v>2.2558277767625785E-3</v>
      </c>
      <c r="E1256" s="166">
        <f t="shared" si="281"/>
        <v>24.291375445541931</v>
      </c>
      <c r="F1256" s="167">
        <f t="shared" si="282"/>
        <v>2.7656448543109304</v>
      </c>
      <c r="G1256" s="167">
        <f t="shared" si="272"/>
        <v>96111.75411565481</v>
      </c>
      <c r="H1256" s="167">
        <f t="shared" si="273"/>
        <v>271299.98897409363</v>
      </c>
      <c r="I1256" s="168">
        <f t="shared" si="274"/>
        <v>367411.74308974843</v>
      </c>
      <c r="J1256" s="168">
        <f t="shared" si="276"/>
        <v>364471.87004143535</v>
      </c>
      <c r="K1256" s="94"/>
      <c r="L1256" s="265">
        <f t="shared" si="275"/>
        <v>140010.2766421077</v>
      </c>
      <c r="M1256" s="265">
        <f>$G1256*NonHospFrac+theModel!$H1256*NonHospFrac</f>
        <v>227401.46644764073</v>
      </c>
      <c r="N1256" s="266">
        <f t="shared" si="277"/>
        <v>367411.74308974843</v>
      </c>
      <c r="O1256" s="158"/>
      <c r="P1256" s="265">
        <f t="shared" si="278"/>
        <v>138889.97374888608</v>
      </c>
      <c r="Q1256" s="265">
        <f t="shared" si="279"/>
        <v>227399.90619702172</v>
      </c>
      <c r="R1256" s="266">
        <f t="shared" si="280"/>
        <v>366289.8799459078</v>
      </c>
    </row>
    <row r="1257" spans="1:18" x14ac:dyDescent="0.25">
      <c r="A1257" s="81">
        <v>1226</v>
      </c>
      <c r="B1257" s="93">
        <f t="shared" si="269"/>
        <v>4.144082292428848E-11</v>
      </c>
      <c r="C1257" s="178">
        <f t="shared" si="270"/>
        <v>4.1347339564843971E-11</v>
      </c>
      <c r="D1257" s="165">
        <f t="shared" si="271"/>
        <v>2.2558277767625785E-3</v>
      </c>
      <c r="E1257" s="166">
        <f t="shared" si="281"/>
        <v>24.291375445583277</v>
      </c>
      <c r="F1257" s="167">
        <f t="shared" si="282"/>
        <v>2.767900682087693</v>
      </c>
      <c r="G1257" s="167">
        <f t="shared" si="272"/>
        <v>96190.148694868229</v>
      </c>
      <c r="H1257" s="167">
        <f t="shared" si="273"/>
        <v>271299.9889745554</v>
      </c>
      <c r="I1257" s="168">
        <f t="shared" si="274"/>
        <v>367490.1376694236</v>
      </c>
      <c r="J1257" s="168">
        <f t="shared" si="276"/>
        <v>364546.44312232174</v>
      </c>
      <c r="K1257" s="94"/>
      <c r="L1257" s="265">
        <f t="shared" si="275"/>
        <v>140040.15061046608</v>
      </c>
      <c r="M1257" s="265">
        <f>$G1257*NonHospFrac+theModel!$H1257*NonHospFrac</f>
        <v>227449.98705895751</v>
      </c>
      <c r="N1257" s="266">
        <f t="shared" si="277"/>
        <v>367490.1376694236</v>
      </c>
      <c r="O1257" s="158"/>
      <c r="P1257" s="265">
        <f t="shared" si="278"/>
        <v>138918.39145158973</v>
      </c>
      <c r="Q1257" s="265">
        <f t="shared" si="279"/>
        <v>227448.4268083385</v>
      </c>
      <c r="R1257" s="266">
        <f t="shared" si="280"/>
        <v>366366.81825992826</v>
      </c>
    </row>
    <row r="1258" spans="1:18" x14ac:dyDescent="0.25">
      <c r="A1258" s="81">
        <v>1227</v>
      </c>
      <c r="B1258" s="93">
        <f t="shared" si="269"/>
        <v>4.0666689319769622E-11</v>
      </c>
      <c r="C1258" s="178">
        <f t="shared" si="270"/>
        <v>4.0574952272413114E-11</v>
      </c>
      <c r="D1258" s="165">
        <f t="shared" si="271"/>
        <v>2.2558277767625785E-3</v>
      </c>
      <c r="E1258" s="166">
        <f t="shared" si="281"/>
        <v>24.291375445623853</v>
      </c>
      <c r="F1258" s="167">
        <f t="shared" si="282"/>
        <v>2.7701565098644556</v>
      </c>
      <c r="G1258" s="167">
        <f t="shared" si="272"/>
        <v>96268.543274081647</v>
      </c>
      <c r="H1258" s="167">
        <f t="shared" si="273"/>
        <v>271299.9889750086</v>
      </c>
      <c r="I1258" s="168">
        <f t="shared" si="274"/>
        <v>367568.53224909026</v>
      </c>
      <c r="J1258" s="168">
        <f t="shared" si="276"/>
        <v>364621.01316345448</v>
      </c>
      <c r="K1258" s="94"/>
      <c r="L1258" s="265">
        <f t="shared" si="275"/>
        <v>140070.02457882123</v>
      </c>
      <c r="M1258" s="265">
        <f>$G1258*NonHospFrac+theModel!$H1258*NonHospFrac</f>
        <v>227498.507670269</v>
      </c>
      <c r="N1258" s="266">
        <f t="shared" si="277"/>
        <v>367568.53224909026</v>
      </c>
      <c r="O1258" s="158"/>
      <c r="P1258" s="265">
        <f t="shared" si="278"/>
        <v>138946.80799592883</v>
      </c>
      <c r="Q1258" s="265">
        <f t="shared" si="279"/>
        <v>227496.94741964998</v>
      </c>
      <c r="R1258" s="266">
        <f t="shared" si="280"/>
        <v>366443.75541557884</v>
      </c>
    </row>
    <row r="1259" spans="1:18" x14ac:dyDescent="0.25">
      <c r="A1259" s="81">
        <v>1228</v>
      </c>
      <c r="B1259" s="93">
        <f t="shared" si="269"/>
        <v>3.9907016886515154E-11</v>
      </c>
      <c r="C1259" s="178">
        <f t="shared" si="270"/>
        <v>3.9816993529334821E-11</v>
      </c>
      <c r="D1259" s="165">
        <f t="shared" si="271"/>
        <v>2.2558277767625785E-3</v>
      </c>
      <c r="E1259" s="166">
        <f t="shared" si="281"/>
        <v>24.291375445663668</v>
      </c>
      <c r="F1259" s="167">
        <f t="shared" si="282"/>
        <v>2.7724123376412182</v>
      </c>
      <c r="G1259" s="167">
        <f t="shared" si="272"/>
        <v>96346.937853295094</v>
      </c>
      <c r="H1259" s="167">
        <f t="shared" si="273"/>
        <v>271299.98897545325</v>
      </c>
      <c r="I1259" s="168">
        <f t="shared" si="274"/>
        <v>367646.92682874831</v>
      </c>
      <c r="J1259" s="168">
        <f t="shared" si="276"/>
        <v>364695.58016495733</v>
      </c>
      <c r="K1259" s="94"/>
      <c r="L1259" s="265">
        <f t="shared" si="275"/>
        <v>140099.8985471731</v>
      </c>
      <c r="M1259" s="265">
        <f>$G1259*NonHospFrac+theModel!$H1259*NonHospFrac</f>
        <v>227547.02828157521</v>
      </c>
      <c r="N1259" s="266">
        <f t="shared" si="277"/>
        <v>367646.92682874831</v>
      </c>
      <c r="O1259" s="158"/>
      <c r="P1259" s="265">
        <f t="shared" si="278"/>
        <v>138975.22338195049</v>
      </c>
      <c r="Q1259" s="265">
        <f t="shared" si="279"/>
        <v>227545.4680309562</v>
      </c>
      <c r="R1259" s="266">
        <f t="shared" si="280"/>
        <v>366520.69141290669</v>
      </c>
    </row>
    <row r="1260" spans="1:18" x14ac:dyDescent="0.25">
      <c r="A1260" s="81">
        <v>1229</v>
      </c>
      <c r="B1260" s="93">
        <f t="shared" si="269"/>
        <v>3.9161535483204358E-11</v>
      </c>
      <c r="C1260" s="178">
        <f t="shared" si="270"/>
        <v>3.9073193803680672E-11</v>
      </c>
      <c r="D1260" s="165">
        <f t="shared" si="271"/>
        <v>2.2558277767625785E-3</v>
      </c>
      <c r="E1260" s="166">
        <f t="shared" si="281"/>
        <v>24.291375445702741</v>
      </c>
      <c r="F1260" s="167">
        <f t="shared" si="282"/>
        <v>2.7746681654179808</v>
      </c>
      <c r="G1260" s="167">
        <f t="shared" si="272"/>
        <v>96425.332432508512</v>
      </c>
      <c r="H1260" s="167">
        <f t="shared" si="273"/>
        <v>271299.98897588969</v>
      </c>
      <c r="I1260" s="168">
        <f t="shared" si="274"/>
        <v>367725.32140839822</v>
      </c>
      <c r="J1260" s="168">
        <f t="shared" si="276"/>
        <v>364770.14412695466</v>
      </c>
      <c r="K1260" s="94"/>
      <c r="L1260" s="265">
        <f t="shared" si="275"/>
        <v>140129.77251552185</v>
      </c>
      <c r="M1260" s="265">
        <f>$G1260*NonHospFrac+theModel!$H1260*NonHospFrac</f>
        <v>227595.54889287634</v>
      </c>
      <c r="N1260" s="266">
        <f t="shared" si="277"/>
        <v>367725.32140839822</v>
      </c>
      <c r="O1260" s="158"/>
      <c r="P1260" s="265">
        <f t="shared" si="278"/>
        <v>139003.63760970213</v>
      </c>
      <c r="Q1260" s="265">
        <f t="shared" si="279"/>
        <v>227593.98864225732</v>
      </c>
      <c r="R1260" s="266">
        <f t="shared" si="280"/>
        <v>366597.62625195947</v>
      </c>
    </row>
    <row r="1261" spans="1:18" x14ac:dyDescent="0.25">
      <c r="A1261" s="81">
        <v>1230</v>
      </c>
      <c r="B1261" s="93">
        <f t="shared" si="269"/>
        <v>3.8429980014880441E-11</v>
      </c>
      <c r="C1261" s="178">
        <f t="shared" si="270"/>
        <v>3.834328859850244E-11</v>
      </c>
      <c r="D1261" s="165">
        <f t="shared" si="271"/>
        <v>2.2558277767625785E-3</v>
      </c>
      <c r="E1261" s="166">
        <f t="shared" si="281"/>
        <v>24.291375445741085</v>
      </c>
      <c r="F1261" s="167">
        <f t="shared" si="282"/>
        <v>2.7769239931947434</v>
      </c>
      <c r="G1261" s="167">
        <f t="shared" si="272"/>
        <v>96503.72701172193</v>
      </c>
      <c r="H1261" s="167">
        <f t="shared" si="273"/>
        <v>271299.98897631787</v>
      </c>
      <c r="I1261" s="168">
        <f t="shared" si="274"/>
        <v>367803.7159880398</v>
      </c>
      <c r="J1261" s="168">
        <f t="shared" si="276"/>
        <v>364844.70504957018</v>
      </c>
      <c r="K1261" s="94"/>
      <c r="L1261" s="265">
        <f t="shared" si="275"/>
        <v>140159.64648386743</v>
      </c>
      <c r="M1261" s="265">
        <f>$G1261*NonHospFrac+theModel!$H1261*NonHospFrac</f>
        <v>227644.06950417237</v>
      </c>
      <c r="N1261" s="266">
        <f t="shared" si="277"/>
        <v>367803.7159880398</v>
      </c>
      <c r="O1261" s="158"/>
      <c r="P1261" s="265">
        <f t="shared" si="278"/>
        <v>139032.05067923089</v>
      </c>
      <c r="Q1261" s="265">
        <f t="shared" si="279"/>
        <v>227642.50925355335</v>
      </c>
      <c r="R1261" s="266">
        <f t="shared" si="280"/>
        <v>366674.55993278424</v>
      </c>
    </row>
    <row r="1262" spans="1:18" x14ac:dyDescent="0.25">
      <c r="A1262" s="81">
        <v>1231</v>
      </c>
      <c r="B1262" s="93">
        <f t="shared" si="269"/>
        <v>3.7712090338682177E-11</v>
      </c>
      <c r="C1262" s="178">
        <f t="shared" si="270"/>
        <v>3.7627018357776399E-11</v>
      </c>
      <c r="D1262" s="165">
        <f t="shared" si="271"/>
        <v>2.2558277767625785E-3</v>
      </c>
      <c r="E1262" s="166">
        <f t="shared" si="281"/>
        <v>24.291375445778712</v>
      </c>
      <c r="F1262" s="167">
        <f t="shared" si="282"/>
        <v>2.779179820971506</v>
      </c>
      <c r="G1262" s="167">
        <f t="shared" si="272"/>
        <v>96582.121590935349</v>
      </c>
      <c r="H1262" s="167">
        <f t="shared" si="273"/>
        <v>271299.98897673812</v>
      </c>
      <c r="I1262" s="168">
        <f t="shared" si="274"/>
        <v>367882.11056767346</v>
      </c>
      <c r="J1262" s="168">
        <f t="shared" si="276"/>
        <v>364919.26293292822</v>
      </c>
      <c r="K1262" s="94"/>
      <c r="L1262" s="265">
        <f t="shared" si="275"/>
        <v>140189.52045221001</v>
      </c>
      <c r="M1262" s="265">
        <f>$G1262*NonHospFrac+theModel!$H1262*NonHospFrac</f>
        <v>227692.59011546345</v>
      </c>
      <c r="N1262" s="266">
        <f t="shared" si="277"/>
        <v>367882.11056767346</v>
      </c>
      <c r="O1262" s="158"/>
      <c r="P1262" s="265">
        <f t="shared" si="278"/>
        <v>139060.46259058415</v>
      </c>
      <c r="Q1262" s="265">
        <f t="shared" si="279"/>
        <v>227691.02986484443</v>
      </c>
      <c r="R1262" s="266">
        <f t="shared" si="280"/>
        <v>366751.49245542858</v>
      </c>
    </row>
    <row r="1263" spans="1:18" x14ac:dyDescent="0.25">
      <c r="A1263" s="81">
        <v>1232</v>
      </c>
      <c r="B1263" s="93">
        <f t="shared" si="269"/>
        <v>3.7007611171336564E-11</v>
      </c>
      <c r="C1263" s="178">
        <f t="shared" si="270"/>
        <v>3.6924128374104631E-11</v>
      </c>
      <c r="D1263" s="165">
        <f t="shared" si="271"/>
        <v>2.2558277767625785E-3</v>
      </c>
      <c r="E1263" s="166">
        <f t="shared" si="281"/>
        <v>24.291375445815635</v>
      </c>
      <c r="F1263" s="167">
        <f t="shared" si="282"/>
        <v>2.7814356487482685</v>
      </c>
      <c r="G1263" s="167">
        <f t="shared" si="272"/>
        <v>96660.516170148767</v>
      </c>
      <c r="H1263" s="167">
        <f t="shared" si="273"/>
        <v>271299.98897715053</v>
      </c>
      <c r="I1263" s="168">
        <f t="shared" si="274"/>
        <v>367960.50514729926</v>
      </c>
      <c r="J1263" s="168">
        <f t="shared" si="276"/>
        <v>364993.81777715264</v>
      </c>
      <c r="K1263" s="94"/>
      <c r="L1263" s="265">
        <f t="shared" si="275"/>
        <v>140219.39442054959</v>
      </c>
      <c r="M1263" s="265">
        <f>$G1263*NonHospFrac+theModel!$H1263*NonHospFrac</f>
        <v>227741.1107267497</v>
      </c>
      <c r="N1263" s="266">
        <f t="shared" si="277"/>
        <v>367960.50514729926</v>
      </c>
      <c r="O1263" s="158"/>
      <c r="P1263" s="265">
        <f t="shared" si="278"/>
        <v>139088.8733438091</v>
      </c>
      <c r="Q1263" s="265">
        <f t="shared" si="279"/>
        <v>227739.55047613068</v>
      </c>
      <c r="R1263" s="266">
        <f t="shared" si="280"/>
        <v>366828.42381993978</v>
      </c>
    </row>
    <row r="1264" spans="1:18" x14ac:dyDescent="0.25">
      <c r="A1264" s="81">
        <v>1233</v>
      </c>
      <c r="B1264" s="93">
        <f t="shared" si="269"/>
        <v>3.6316291998379025E-11</v>
      </c>
      <c r="C1264" s="178">
        <f t="shared" si="270"/>
        <v>3.6234368698140064E-11</v>
      </c>
      <c r="D1264" s="165">
        <f t="shared" si="271"/>
        <v>2.2558277767625785E-3</v>
      </c>
      <c r="E1264" s="166">
        <f t="shared" si="281"/>
        <v>24.29137544585187</v>
      </c>
      <c r="F1264" s="167">
        <f t="shared" si="282"/>
        <v>2.7836914765250311</v>
      </c>
      <c r="G1264" s="167">
        <f t="shared" si="272"/>
        <v>96738.9107493622</v>
      </c>
      <c r="H1264" s="167">
        <f t="shared" si="273"/>
        <v>271299.98897755519</v>
      </c>
      <c r="I1264" s="168">
        <f t="shared" si="274"/>
        <v>368038.89972691739</v>
      </c>
      <c r="J1264" s="168">
        <f t="shared" si="276"/>
        <v>365068.36958236754</v>
      </c>
      <c r="K1264" s="94"/>
      <c r="L1264" s="265">
        <f t="shared" si="275"/>
        <v>140249.26838888624</v>
      </c>
      <c r="M1264" s="265">
        <f>$G1264*NonHospFrac+theModel!$H1264*NonHospFrac</f>
        <v>227789.63133803115</v>
      </c>
      <c r="N1264" s="266">
        <f t="shared" si="277"/>
        <v>368038.89972691739</v>
      </c>
      <c r="O1264" s="158"/>
      <c r="P1264" s="265">
        <f t="shared" si="278"/>
        <v>139117.28293895302</v>
      </c>
      <c r="Q1264" s="265">
        <f t="shared" si="279"/>
        <v>227788.07108741213</v>
      </c>
      <c r="R1264" s="266">
        <f t="shared" si="280"/>
        <v>366905.35402636515</v>
      </c>
    </row>
    <row r="1265" spans="1:18" x14ac:dyDescent="0.25">
      <c r="A1265" s="81">
        <v>1234</v>
      </c>
      <c r="B1265" s="93">
        <f t="shared" si="269"/>
        <v>3.5637886985070586E-11</v>
      </c>
      <c r="C1265" s="178">
        <f t="shared" si="270"/>
        <v>3.5557494049704539E-11</v>
      </c>
      <c r="D1265" s="165">
        <f t="shared" si="271"/>
        <v>2.2558277767625785E-3</v>
      </c>
      <c r="E1265" s="166">
        <f t="shared" si="281"/>
        <v>24.291375445887429</v>
      </c>
      <c r="F1265" s="167">
        <f t="shared" si="282"/>
        <v>2.7859473043017937</v>
      </c>
      <c r="G1265" s="167">
        <f t="shared" si="272"/>
        <v>96817.305328575618</v>
      </c>
      <c r="H1265" s="167">
        <f t="shared" si="273"/>
        <v>271299.98897795234</v>
      </c>
      <c r="I1265" s="168">
        <f t="shared" si="274"/>
        <v>368117.29430652794</v>
      </c>
      <c r="J1265" s="168">
        <f t="shared" si="276"/>
        <v>365142.9183486969</v>
      </c>
      <c r="K1265" s="94"/>
      <c r="L1265" s="265">
        <f t="shared" si="275"/>
        <v>140279.14235722</v>
      </c>
      <c r="M1265" s="265">
        <f>$G1265*NonHospFrac+theModel!$H1265*NonHospFrac</f>
        <v>227838.15194930797</v>
      </c>
      <c r="N1265" s="266">
        <f t="shared" si="277"/>
        <v>368117.29430652794</v>
      </c>
      <c r="O1265" s="158"/>
      <c r="P1265" s="265">
        <f t="shared" si="278"/>
        <v>139145.69137606319</v>
      </c>
      <c r="Q1265" s="265">
        <f t="shared" si="279"/>
        <v>227836.59169868895</v>
      </c>
      <c r="R1265" s="266">
        <f t="shared" si="280"/>
        <v>366982.28307475214</v>
      </c>
    </row>
    <row r="1266" spans="1:18" x14ac:dyDescent="0.25">
      <c r="A1266" s="81">
        <v>1235</v>
      </c>
      <c r="B1266" s="93">
        <f t="shared" si="269"/>
        <v>3.4972154888977989E-11</v>
      </c>
      <c r="C1266" s="178">
        <f t="shared" si="270"/>
        <v>3.4893263730566187E-11</v>
      </c>
      <c r="D1266" s="165">
        <f t="shared" si="271"/>
        <v>2.2558277767625785E-3</v>
      </c>
      <c r="E1266" s="166">
        <f t="shared" si="281"/>
        <v>24.291375445922323</v>
      </c>
      <c r="F1266" s="167">
        <f t="shared" si="282"/>
        <v>2.7882031320785563</v>
      </c>
      <c r="G1266" s="167">
        <f t="shared" si="272"/>
        <v>96895.699907789036</v>
      </c>
      <c r="H1266" s="167">
        <f t="shared" si="273"/>
        <v>271299.98897834204</v>
      </c>
      <c r="I1266" s="168">
        <f t="shared" si="274"/>
        <v>368195.68888613104</v>
      </c>
      <c r="J1266" s="168">
        <f t="shared" si="276"/>
        <v>365217.4640762647</v>
      </c>
      <c r="K1266" s="94"/>
      <c r="L1266" s="265">
        <f t="shared" si="275"/>
        <v>140309.01632555091</v>
      </c>
      <c r="M1266" s="265">
        <f>$G1266*NonHospFrac+theModel!$H1266*NonHospFrac</f>
        <v>227886.67256058013</v>
      </c>
      <c r="N1266" s="266">
        <f t="shared" si="277"/>
        <v>368195.68888613104</v>
      </c>
      <c r="O1266" s="158"/>
      <c r="P1266" s="265">
        <f t="shared" si="278"/>
        <v>139174.09865518683</v>
      </c>
      <c r="Q1266" s="265">
        <f t="shared" si="279"/>
        <v>227885.11230996111</v>
      </c>
      <c r="R1266" s="266">
        <f t="shared" si="280"/>
        <v>367059.21096514794</v>
      </c>
    </row>
    <row r="1267" spans="1:18" x14ac:dyDescent="0.25">
      <c r="A1267" s="81">
        <v>1236</v>
      </c>
      <c r="B1267" s="93">
        <f t="shared" si="269"/>
        <v>3.4318858974187439E-11</v>
      </c>
      <c r="C1267" s="178">
        <f t="shared" si="270"/>
        <v>3.4241441538846668E-11</v>
      </c>
      <c r="D1267" s="165">
        <f t="shared" si="271"/>
        <v>2.2558277767625785E-3</v>
      </c>
      <c r="E1267" s="166">
        <f t="shared" si="281"/>
        <v>24.291375445956565</v>
      </c>
      <c r="F1267" s="167">
        <f t="shared" si="282"/>
        <v>2.7904589598553189</v>
      </c>
      <c r="G1267" s="167">
        <f t="shared" si="272"/>
        <v>96974.094487002454</v>
      </c>
      <c r="H1267" s="167">
        <f t="shared" si="273"/>
        <v>271299.98897872452</v>
      </c>
      <c r="I1267" s="168">
        <f t="shared" si="274"/>
        <v>368274.08346572699</v>
      </c>
      <c r="J1267" s="168">
        <f t="shared" si="276"/>
        <v>365292.00676519511</v>
      </c>
      <c r="K1267" s="94"/>
      <c r="L1267" s="265">
        <f t="shared" si="275"/>
        <v>140338.89029387909</v>
      </c>
      <c r="M1267" s="265">
        <f>$G1267*NonHospFrac+theModel!$H1267*NonHospFrac</f>
        <v>227935.19317184784</v>
      </c>
      <c r="N1267" s="266">
        <f t="shared" si="277"/>
        <v>368274.08346572693</v>
      </c>
      <c r="O1267" s="158"/>
      <c r="P1267" s="265">
        <f t="shared" si="278"/>
        <v>139202.50477637124</v>
      </c>
      <c r="Q1267" s="265">
        <f t="shared" si="279"/>
        <v>227933.63292122883</v>
      </c>
      <c r="R1267" s="266">
        <f t="shared" si="280"/>
        <v>367136.13769760006</v>
      </c>
    </row>
    <row r="1268" spans="1:18" x14ac:dyDescent="0.25">
      <c r="A1268" s="81">
        <v>1237</v>
      </c>
      <c r="B1268" s="93">
        <f t="shared" si="269"/>
        <v>3.3677766927120707E-11</v>
      </c>
      <c r="C1268" s="178">
        <f t="shared" si="270"/>
        <v>3.360179568502717E-11</v>
      </c>
      <c r="D1268" s="165">
        <f t="shared" si="271"/>
        <v>2.2558277767625785E-3</v>
      </c>
      <c r="E1268" s="166">
        <f t="shared" si="281"/>
        <v>24.291375445990166</v>
      </c>
      <c r="F1268" s="167">
        <f t="shared" si="282"/>
        <v>2.7927147876320815</v>
      </c>
      <c r="G1268" s="167">
        <f t="shared" si="272"/>
        <v>97052.489066215872</v>
      </c>
      <c r="H1268" s="167">
        <f t="shared" si="273"/>
        <v>271299.98897909978</v>
      </c>
      <c r="I1268" s="168">
        <f t="shared" si="274"/>
        <v>368352.47804531566</v>
      </c>
      <c r="J1268" s="168">
        <f t="shared" si="276"/>
        <v>365366.54641561181</v>
      </c>
      <c r="K1268" s="94"/>
      <c r="L1268" s="265">
        <f t="shared" si="275"/>
        <v>140368.76426220452</v>
      </c>
      <c r="M1268" s="265">
        <f>$G1268*NonHospFrac+theModel!$H1268*NonHospFrac</f>
        <v>227983.7137831111</v>
      </c>
      <c r="N1268" s="266">
        <f t="shared" si="277"/>
        <v>368352.4780453156</v>
      </c>
      <c r="O1268" s="158"/>
      <c r="P1268" s="265">
        <f t="shared" si="278"/>
        <v>139230.90973966362</v>
      </c>
      <c r="Q1268" s="265">
        <f t="shared" si="279"/>
        <v>227982.15353249208</v>
      </c>
      <c r="R1268" s="266">
        <f t="shared" si="280"/>
        <v>367213.0632721557</v>
      </c>
    </row>
    <row r="1269" spans="1:18" x14ac:dyDescent="0.25">
      <c r="A1269" s="81">
        <v>1238</v>
      </c>
      <c r="B1269" s="93">
        <f t="shared" si="269"/>
        <v>3.3048650773924024E-11</v>
      </c>
      <c r="C1269" s="178">
        <f t="shared" si="270"/>
        <v>3.297409870952368E-11</v>
      </c>
      <c r="D1269" s="165">
        <f t="shared" si="271"/>
        <v>2.2558277767625785E-3</v>
      </c>
      <c r="E1269" s="166">
        <f t="shared" si="281"/>
        <v>24.291375446023139</v>
      </c>
      <c r="F1269" s="167">
        <f t="shared" si="282"/>
        <v>2.7949706154088441</v>
      </c>
      <c r="G1269" s="167">
        <f t="shared" si="272"/>
        <v>97130.883645429305</v>
      </c>
      <c r="H1269" s="167">
        <f t="shared" si="273"/>
        <v>271299.98897946801</v>
      </c>
      <c r="I1269" s="168">
        <f t="shared" si="274"/>
        <v>368430.87262489728</v>
      </c>
      <c r="J1269" s="168">
        <f t="shared" si="276"/>
        <v>365441.08302763896</v>
      </c>
      <c r="K1269" s="94"/>
      <c r="L1269" s="265">
        <f t="shared" si="275"/>
        <v>140398.63823052729</v>
      </c>
      <c r="M1269" s="265">
        <f>$G1269*NonHospFrac+theModel!$H1269*NonHospFrac</f>
        <v>228032.23439437003</v>
      </c>
      <c r="N1269" s="266">
        <f t="shared" si="277"/>
        <v>368430.87262489728</v>
      </c>
      <c r="O1269" s="158"/>
      <c r="P1269" s="265">
        <f t="shared" si="278"/>
        <v>139259.31354511125</v>
      </c>
      <c r="Q1269" s="265">
        <f t="shared" si="279"/>
        <v>228030.67414375101</v>
      </c>
      <c r="R1269" s="266">
        <f t="shared" si="280"/>
        <v>367289.98768886225</v>
      </c>
    </row>
    <row r="1270" spans="1:18" x14ac:dyDescent="0.25">
      <c r="A1270" s="81">
        <v>1239</v>
      </c>
      <c r="B1270" s="93">
        <f t="shared" si="269"/>
        <v>3.2431286799399575E-11</v>
      </c>
      <c r="C1270" s="178">
        <f t="shared" si="270"/>
        <v>3.2358127401801338E-11</v>
      </c>
      <c r="D1270" s="165">
        <f t="shared" si="271"/>
        <v>2.2558277767625785E-3</v>
      </c>
      <c r="E1270" s="166">
        <f t="shared" si="281"/>
        <v>24.291375446055497</v>
      </c>
      <c r="F1270" s="167">
        <f t="shared" si="282"/>
        <v>2.7972264431856066</v>
      </c>
      <c r="G1270" s="167">
        <f t="shared" si="272"/>
        <v>97209.278224642723</v>
      </c>
      <c r="H1270" s="167">
        <f t="shared" si="273"/>
        <v>271299.98897982948</v>
      </c>
      <c r="I1270" s="168">
        <f t="shared" si="274"/>
        <v>368509.26720447221</v>
      </c>
      <c r="J1270" s="168">
        <f t="shared" si="276"/>
        <v>365515.61660140066</v>
      </c>
      <c r="K1270" s="94"/>
      <c r="L1270" s="265">
        <f t="shared" si="275"/>
        <v>140428.51219884746</v>
      </c>
      <c r="M1270" s="265">
        <f>$G1270*NonHospFrac+theModel!$H1270*NonHospFrac</f>
        <v>228080.75500562473</v>
      </c>
      <c r="N1270" s="266">
        <f t="shared" si="277"/>
        <v>368509.26720447221</v>
      </c>
      <c r="O1270" s="158"/>
      <c r="P1270" s="265">
        <f t="shared" si="278"/>
        <v>139287.71619276138</v>
      </c>
      <c r="Q1270" s="265">
        <f t="shared" si="279"/>
        <v>228079.19475500571</v>
      </c>
      <c r="R1270" s="266">
        <f t="shared" si="280"/>
        <v>367366.91094776709</v>
      </c>
    </row>
    <row r="1271" spans="1:18" x14ac:dyDescent="0.25">
      <c r="A1271" s="81">
        <v>1240</v>
      </c>
      <c r="B1271" s="93">
        <f t="shared" si="269"/>
        <v>3.1825455467452509E-11</v>
      </c>
      <c r="C1271" s="178">
        <f t="shared" si="270"/>
        <v>3.1753662721000912E-11</v>
      </c>
      <c r="D1271" s="165">
        <f t="shared" si="271"/>
        <v>2.2558277767625785E-3</v>
      </c>
      <c r="E1271" s="166">
        <f t="shared" si="281"/>
        <v>24.291375446087251</v>
      </c>
      <c r="F1271" s="167">
        <f t="shared" si="282"/>
        <v>2.7994822709623692</v>
      </c>
      <c r="G1271" s="167">
        <f t="shared" si="272"/>
        <v>97287.672803856141</v>
      </c>
      <c r="H1271" s="167">
        <f t="shared" si="273"/>
        <v>271299.98898018408</v>
      </c>
      <c r="I1271" s="168">
        <f t="shared" si="274"/>
        <v>368587.66178404022</v>
      </c>
      <c r="J1271" s="168">
        <f t="shared" si="276"/>
        <v>365590.1471370206</v>
      </c>
      <c r="K1271" s="94"/>
      <c r="L1271" s="265">
        <f t="shared" si="275"/>
        <v>140458.38616716498</v>
      </c>
      <c r="M1271" s="265">
        <f>$G1271*NonHospFrac+theModel!$H1271*NonHospFrac</f>
        <v>228129.27561687521</v>
      </c>
      <c r="N1271" s="266">
        <f t="shared" si="277"/>
        <v>368587.66178404016</v>
      </c>
      <c r="O1271" s="158"/>
      <c r="P1271" s="265">
        <f t="shared" si="278"/>
        <v>139316.11768266116</v>
      </c>
      <c r="Q1271" s="265">
        <f t="shared" si="279"/>
        <v>228127.71536625619</v>
      </c>
      <c r="R1271" s="266">
        <f t="shared" si="280"/>
        <v>367443.83304891735</v>
      </c>
    </row>
    <row r="1272" spans="1:18" x14ac:dyDescent="0.25">
      <c r="A1272" s="81">
        <v>1241</v>
      </c>
      <c r="B1272" s="93">
        <f t="shared" si="269"/>
        <v>3.1230941343022958E-11</v>
      </c>
      <c r="C1272" s="178">
        <f t="shared" si="270"/>
        <v>3.1160489718046923E-11</v>
      </c>
      <c r="D1272" s="165">
        <f t="shared" si="271"/>
        <v>2.2558277767625785E-3</v>
      </c>
      <c r="E1272" s="166">
        <f t="shared" si="281"/>
        <v>24.291375446118412</v>
      </c>
      <c r="F1272" s="167">
        <f t="shared" si="282"/>
        <v>2.8017380987391318</v>
      </c>
      <c r="G1272" s="167">
        <f t="shared" si="272"/>
        <v>97366.06738306956</v>
      </c>
      <c r="H1272" s="167">
        <f t="shared" si="273"/>
        <v>271299.98898053204</v>
      </c>
      <c r="I1272" s="168">
        <f t="shared" si="274"/>
        <v>368666.05636360159</v>
      </c>
      <c r="J1272" s="168">
        <f t="shared" si="276"/>
        <v>365664.67463462288</v>
      </c>
      <c r="K1272" s="94"/>
      <c r="L1272" s="265">
        <f t="shared" si="275"/>
        <v>140488.26013548003</v>
      </c>
      <c r="M1272" s="265">
        <f>$G1272*NonHospFrac+theModel!$H1272*NonHospFrac</f>
        <v>228177.79622812156</v>
      </c>
      <c r="N1272" s="266">
        <f t="shared" si="277"/>
        <v>368666.05636360159</v>
      </c>
      <c r="O1272" s="158"/>
      <c r="P1272" s="265">
        <f t="shared" si="278"/>
        <v>139344.51801485795</v>
      </c>
      <c r="Q1272" s="265">
        <f t="shared" si="279"/>
        <v>228176.23597750254</v>
      </c>
      <c r="R1272" s="266">
        <f t="shared" si="280"/>
        <v>367520.75399236049</v>
      </c>
    </row>
    <row r="1273" spans="1:18" x14ac:dyDescent="0.25">
      <c r="A1273" s="81">
        <v>1242</v>
      </c>
      <c r="B1273" s="93">
        <f t="shared" si="269"/>
        <v>3.0647533015476901E-11</v>
      </c>
      <c r="C1273" s="178">
        <f t="shared" si="270"/>
        <v>3.0578397459211338E-11</v>
      </c>
      <c r="D1273" s="165">
        <f t="shared" si="271"/>
        <v>2.2558277767625785E-3</v>
      </c>
      <c r="E1273" s="166">
        <f t="shared" si="281"/>
        <v>24.29137544614899</v>
      </c>
      <c r="F1273" s="167">
        <f t="shared" si="282"/>
        <v>2.8039939265158944</v>
      </c>
      <c r="G1273" s="167">
        <f t="shared" si="272"/>
        <v>97444.461962282978</v>
      </c>
      <c r="H1273" s="167">
        <f t="shared" si="273"/>
        <v>271299.98898087355</v>
      </c>
      <c r="I1273" s="168">
        <f t="shared" si="274"/>
        <v>368744.45094315649</v>
      </c>
      <c r="J1273" s="168">
        <f t="shared" si="276"/>
        <v>365739.19909433147</v>
      </c>
      <c r="K1273" s="94"/>
      <c r="L1273" s="265">
        <f t="shared" si="275"/>
        <v>140518.13410379257</v>
      </c>
      <c r="M1273" s="265">
        <f>$G1273*NonHospFrac+theModel!$H1273*NonHospFrac</f>
        <v>228226.31683936395</v>
      </c>
      <c r="N1273" s="266">
        <f t="shared" si="277"/>
        <v>368744.45094315649</v>
      </c>
      <c r="O1273" s="158"/>
      <c r="P1273" s="265">
        <f t="shared" si="278"/>
        <v>139372.9171893989</v>
      </c>
      <c r="Q1273" s="265">
        <f t="shared" si="279"/>
        <v>228224.75658874493</v>
      </c>
      <c r="R1273" s="266">
        <f t="shared" si="280"/>
        <v>367597.67377814383</v>
      </c>
    </row>
    <row r="1274" spans="1:18" x14ac:dyDescent="0.25">
      <c r="A1274" s="81">
        <v>1243</v>
      </c>
      <c r="B1274" s="93">
        <f t="shared" si="269"/>
        <v>3.0075023023428059E-11</v>
      </c>
      <c r="C1274" s="178">
        <f t="shared" si="270"/>
        <v>3.0007178951105039E-11</v>
      </c>
      <c r="D1274" s="165">
        <f t="shared" si="271"/>
        <v>2.2558277767625785E-3</v>
      </c>
      <c r="E1274" s="166">
        <f t="shared" si="281"/>
        <v>24.291375446178996</v>
      </c>
      <c r="F1274" s="167">
        <f t="shared" si="282"/>
        <v>2.806249754292657</v>
      </c>
      <c r="G1274" s="167">
        <f t="shared" si="272"/>
        <v>97522.856541496411</v>
      </c>
      <c r="H1274" s="167">
        <f t="shared" si="273"/>
        <v>271299.98898120871</v>
      </c>
      <c r="I1274" s="168">
        <f t="shared" si="274"/>
        <v>368822.84552270512</v>
      </c>
      <c r="J1274" s="168">
        <f t="shared" si="276"/>
        <v>365813.72051627043</v>
      </c>
      <c r="K1274" s="94"/>
      <c r="L1274" s="265">
        <f t="shared" si="275"/>
        <v>140548.00807210273</v>
      </c>
      <c r="M1274" s="265">
        <f>$G1274*NonHospFrac+theModel!$H1274*NonHospFrac</f>
        <v>228274.83745060235</v>
      </c>
      <c r="N1274" s="266">
        <f t="shared" si="277"/>
        <v>368822.84552270512</v>
      </c>
      <c r="O1274" s="158"/>
      <c r="P1274" s="265">
        <f t="shared" si="278"/>
        <v>139401.31520633132</v>
      </c>
      <c r="Q1274" s="265">
        <f t="shared" si="279"/>
        <v>228273.27719998333</v>
      </c>
      <c r="R1274" s="266">
        <f t="shared" si="280"/>
        <v>367674.59240631468</v>
      </c>
    </row>
    <row r="1275" spans="1:18" x14ac:dyDescent="0.25">
      <c r="A1275" s="81">
        <v>1244</v>
      </c>
      <c r="B1275" s="93">
        <f t="shared" si="269"/>
        <v>2.9513207780964229E-11</v>
      </c>
      <c r="C1275" s="178">
        <f t="shared" si="270"/>
        <v>2.9446631067070563E-11</v>
      </c>
      <c r="D1275" s="165">
        <f t="shared" si="271"/>
        <v>2.2558277767625785E-3</v>
      </c>
      <c r="E1275" s="166">
        <f t="shared" si="281"/>
        <v>24.291375446208441</v>
      </c>
      <c r="F1275" s="167">
        <f t="shared" si="282"/>
        <v>2.8085055820694196</v>
      </c>
      <c r="G1275" s="167">
        <f t="shared" si="272"/>
        <v>97601.251120709829</v>
      </c>
      <c r="H1275" s="167">
        <f t="shared" si="273"/>
        <v>271299.98898153758</v>
      </c>
      <c r="I1275" s="168">
        <f t="shared" si="274"/>
        <v>368901.24010224739</v>
      </c>
      <c r="J1275" s="168">
        <f t="shared" si="276"/>
        <v>365888.23890056351</v>
      </c>
      <c r="K1275" s="94"/>
      <c r="L1275" s="265">
        <f t="shared" si="275"/>
        <v>140577.88204041048</v>
      </c>
      <c r="M1275" s="265">
        <f>$G1275*NonHospFrac+theModel!$H1275*NonHospFrac</f>
        <v>228323.35806183692</v>
      </c>
      <c r="N1275" s="266">
        <f t="shared" si="277"/>
        <v>368901.24010224739</v>
      </c>
      <c r="O1275" s="158"/>
      <c r="P1275" s="265">
        <f t="shared" si="278"/>
        <v>139429.71206570236</v>
      </c>
      <c r="Q1275" s="265">
        <f t="shared" si="279"/>
        <v>228321.7978112179</v>
      </c>
      <c r="R1275" s="266">
        <f t="shared" si="280"/>
        <v>367751.50987692026</v>
      </c>
    </row>
    <row r="1276" spans="1:18" x14ac:dyDescent="0.25">
      <c r="A1276" s="81">
        <v>1245</v>
      </c>
      <c r="B1276" s="93">
        <f t="shared" si="269"/>
        <v>2.8961887505251237E-11</v>
      </c>
      <c r="C1276" s="178">
        <f t="shared" si="270"/>
        <v>2.8896554474949417E-11</v>
      </c>
      <c r="D1276" s="165">
        <f t="shared" si="271"/>
        <v>2.2558277767625785E-3</v>
      </c>
      <c r="E1276" s="166">
        <f t="shared" si="281"/>
        <v>24.291375446237339</v>
      </c>
      <c r="F1276" s="167">
        <f t="shared" si="282"/>
        <v>2.8107614098461822</v>
      </c>
      <c r="G1276" s="167">
        <f t="shared" si="272"/>
        <v>97679.645699923247</v>
      </c>
      <c r="H1276" s="167">
        <f t="shared" si="273"/>
        <v>271299.98898186034</v>
      </c>
      <c r="I1276" s="168">
        <f t="shared" si="274"/>
        <v>368979.63468178362</v>
      </c>
      <c r="J1276" s="168">
        <f t="shared" si="276"/>
        <v>365962.75424733479</v>
      </c>
      <c r="K1276" s="94"/>
      <c r="L1276" s="265">
        <f t="shared" si="275"/>
        <v>140607.75600871589</v>
      </c>
      <c r="M1276" s="265">
        <f>$G1276*NonHospFrac+theModel!$H1276*NonHospFrac</f>
        <v>228371.87867306767</v>
      </c>
      <c r="N1276" s="266">
        <f t="shared" si="277"/>
        <v>368979.63468178356</v>
      </c>
      <c r="O1276" s="158"/>
      <c r="P1276" s="265">
        <f t="shared" si="278"/>
        <v>139458.10776755933</v>
      </c>
      <c r="Q1276" s="265">
        <f t="shared" si="279"/>
        <v>228370.31842244865</v>
      </c>
      <c r="R1276" s="266">
        <f t="shared" si="280"/>
        <v>367828.42619000794</v>
      </c>
    </row>
    <row r="1277" spans="1:18" x14ac:dyDescent="0.25">
      <c r="A1277" s="81">
        <v>1246</v>
      </c>
      <c r="B1277" s="93">
        <f t="shared" si="269"/>
        <v>2.8420866145490322E-11</v>
      </c>
      <c r="C1277" s="178">
        <f t="shared" si="270"/>
        <v>2.8356753566199674E-11</v>
      </c>
      <c r="D1277" s="165">
        <f t="shared" si="271"/>
        <v>2.2558277767625785E-3</v>
      </c>
      <c r="E1277" s="166">
        <f t="shared" si="281"/>
        <v>24.291375446265697</v>
      </c>
      <c r="F1277" s="167">
        <f t="shared" si="282"/>
        <v>2.8130172376229448</v>
      </c>
      <c r="G1277" s="167">
        <f t="shared" si="272"/>
        <v>97758.040279136665</v>
      </c>
      <c r="H1277" s="167">
        <f t="shared" si="273"/>
        <v>271299.98898217705</v>
      </c>
      <c r="I1277" s="168">
        <f t="shared" si="274"/>
        <v>369058.02926131373</v>
      </c>
      <c r="J1277" s="168">
        <f t="shared" si="276"/>
        <v>366037.26655670803</v>
      </c>
      <c r="K1277" s="94"/>
      <c r="L1277" s="265">
        <f t="shared" si="275"/>
        <v>140637.62997701901</v>
      </c>
      <c r="M1277" s="265">
        <f>$G1277*NonHospFrac+theModel!$H1277*NonHospFrac</f>
        <v>228420.39928429469</v>
      </c>
      <c r="N1277" s="266">
        <f t="shared" si="277"/>
        <v>369058.02926131373</v>
      </c>
      <c r="O1277" s="158"/>
      <c r="P1277" s="265">
        <f t="shared" si="278"/>
        <v>139486.50231194939</v>
      </c>
      <c r="Q1277" s="265">
        <f t="shared" si="279"/>
        <v>228418.83903367567</v>
      </c>
      <c r="R1277" s="266">
        <f t="shared" si="280"/>
        <v>367905.34134562506</v>
      </c>
    </row>
    <row r="1278" spans="1:18" x14ac:dyDescent="0.25">
      <c r="A1278" s="81">
        <v>1247</v>
      </c>
      <c r="B1278" s="93">
        <f t="shared" si="269"/>
        <v>2.7889951313201571E-11</v>
      </c>
      <c r="C1278" s="178">
        <f t="shared" si="270"/>
        <v>2.7827036386336696E-11</v>
      </c>
      <c r="D1278" s="165">
        <f t="shared" si="271"/>
        <v>2.2558277767625785E-3</v>
      </c>
      <c r="E1278" s="166">
        <f t="shared" si="281"/>
        <v>24.291375446293525</v>
      </c>
      <c r="F1278" s="167">
        <f t="shared" si="282"/>
        <v>2.8152730653997073</v>
      </c>
      <c r="G1278" s="167">
        <f t="shared" si="272"/>
        <v>97836.434858350083</v>
      </c>
      <c r="H1278" s="167">
        <f t="shared" si="273"/>
        <v>271299.98898248782</v>
      </c>
      <c r="I1278" s="168">
        <f t="shared" si="274"/>
        <v>369136.4238408379</v>
      </c>
      <c r="J1278" s="168">
        <f t="shared" si="276"/>
        <v>366111.77582880721</v>
      </c>
      <c r="K1278" s="94"/>
      <c r="L1278" s="265">
        <f t="shared" si="275"/>
        <v>140667.50394531986</v>
      </c>
      <c r="M1278" s="265">
        <f>$G1278*NonHospFrac+theModel!$H1278*NonHospFrac</f>
        <v>228468.91989551802</v>
      </c>
      <c r="N1278" s="266">
        <f t="shared" si="277"/>
        <v>369136.4238408379</v>
      </c>
      <c r="O1278" s="158"/>
      <c r="P1278" s="265">
        <f t="shared" si="278"/>
        <v>139514.89569891975</v>
      </c>
      <c r="Q1278" s="265">
        <f t="shared" si="279"/>
        <v>228467.359644899</v>
      </c>
      <c r="R1278" s="266">
        <f t="shared" si="280"/>
        <v>367982.25534381875</v>
      </c>
    </row>
    <row r="1279" spans="1:18" x14ac:dyDescent="0.25">
      <c r="A1279" s="81">
        <v>1248</v>
      </c>
      <c r="B1279" s="93">
        <f t="shared" si="269"/>
        <v>2.7368954213810238E-11</v>
      </c>
      <c r="C1279" s="178">
        <f t="shared" si="270"/>
        <v>2.730721456667378E-11</v>
      </c>
      <c r="D1279" s="165">
        <f t="shared" si="271"/>
        <v>2.2558277767625785E-3</v>
      </c>
      <c r="E1279" s="166">
        <f t="shared" si="281"/>
        <v>24.291375446320831</v>
      </c>
      <c r="F1279" s="167">
        <f t="shared" si="282"/>
        <v>2.8175288931764699</v>
      </c>
      <c r="G1279" s="167">
        <f t="shared" si="272"/>
        <v>97914.829437563516</v>
      </c>
      <c r="H1279" s="167">
        <f t="shared" si="273"/>
        <v>271299.98898279277</v>
      </c>
      <c r="I1279" s="168">
        <f t="shared" si="274"/>
        <v>369214.81842035626</v>
      </c>
      <c r="J1279" s="168">
        <f t="shared" si="276"/>
        <v>366186.2820637562</v>
      </c>
      <c r="K1279" s="94"/>
      <c r="L1279" s="265">
        <f t="shared" si="275"/>
        <v>140697.37791361849</v>
      </c>
      <c r="M1279" s="265">
        <f>$G1279*NonHospFrac+theModel!$H1279*NonHospFrac</f>
        <v>228517.44050673777</v>
      </c>
      <c r="N1279" s="266">
        <f t="shared" si="277"/>
        <v>369214.81842035626</v>
      </c>
      <c r="O1279" s="158"/>
      <c r="P1279" s="265">
        <f t="shared" si="278"/>
        <v>139543.28792851768</v>
      </c>
      <c r="Q1279" s="265">
        <f t="shared" si="279"/>
        <v>228515.88025611875</v>
      </c>
      <c r="R1279" s="266">
        <f t="shared" si="280"/>
        <v>368059.16818463639</v>
      </c>
    </row>
    <row r="1280" spans="1:18" x14ac:dyDescent="0.25">
      <c r="A1280" s="81">
        <v>1249</v>
      </c>
      <c r="B1280" s="93">
        <f t="shared" si="269"/>
        <v>2.6857689579511029E-11</v>
      </c>
      <c r="C1280" s="178">
        <f t="shared" si="270"/>
        <v>2.67971032573379E-11</v>
      </c>
      <c r="D1280" s="165">
        <f t="shared" si="271"/>
        <v>2.2558277767625785E-3</v>
      </c>
      <c r="E1280" s="166">
        <f t="shared" si="281"/>
        <v>24.291375446347629</v>
      </c>
      <c r="F1280" s="167">
        <f t="shared" si="282"/>
        <v>2.8197847209532325</v>
      </c>
      <c r="G1280" s="167">
        <f t="shared" si="272"/>
        <v>97993.224016776934</v>
      </c>
      <c r="H1280" s="167">
        <f t="shared" si="273"/>
        <v>271299.98898309213</v>
      </c>
      <c r="I1280" s="168">
        <f t="shared" si="274"/>
        <v>369293.21299986908</v>
      </c>
      <c r="J1280" s="168">
        <f t="shared" si="276"/>
        <v>366260.78526167915</v>
      </c>
      <c r="K1280" s="94"/>
      <c r="L1280" s="265">
        <f t="shared" si="275"/>
        <v>140727.251881915</v>
      </c>
      <c r="M1280" s="265">
        <f>$G1280*NonHospFrac+theModel!$H1280*NonHospFrac</f>
        <v>228565.96111795405</v>
      </c>
      <c r="N1280" s="266">
        <f t="shared" si="277"/>
        <v>369293.21299986902</v>
      </c>
      <c r="O1280" s="158"/>
      <c r="P1280" s="265">
        <f t="shared" si="278"/>
        <v>139571.67900079041</v>
      </c>
      <c r="Q1280" s="265">
        <f t="shared" si="279"/>
        <v>228564.40086733503</v>
      </c>
      <c r="R1280" s="266">
        <f t="shared" si="280"/>
        <v>368136.07986812544</v>
      </c>
    </row>
    <row r="1281" spans="1:18" x14ac:dyDescent="0.25">
      <c r="A1281" s="81">
        <v>1250</v>
      </c>
      <c r="B1281" s="93">
        <f t="shared" si="269"/>
        <v>2.6355975603386061E-11</v>
      </c>
      <c r="C1281" s="178">
        <f t="shared" si="270"/>
        <v>2.6296521061536267E-11</v>
      </c>
      <c r="D1281" s="165">
        <f t="shared" si="271"/>
        <v>2.2558277767625785E-3</v>
      </c>
      <c r="E1281" s="166">
        <f t="shared" si="281"/>
        <v>24.291375446373927</v>
      </c>
      <c r="F1281" s="167">
        <f t="shared" si="282"/>
        <v>2.8220405487299951</v>
      </c>
      <c r="G1281" s="167">
        <f t="shared" si="272"/>
        <v>98071.618595990352</v>
      </c>
      <c r="H1281" s="167">
        <f t="shared" si="273"/>
        <v>271299.98898338585</v>
      </c>
      <c r="I1281" s="168">
        <f t="shared" si="274"/>
        <v>369371.6075793762</v>
      </c>
      <c r="J1281" s="168">
        <f t="shared" si="276"/>
        <v>366335.28542269964</v>
      </c>
      <c r="K1281" s="94"/>
      <c r="L1281" s="265">
        <f t="shared" si="275"/>
        <v>140757.12585020936</v>
      </c>
      <c r="M1281" s="265">
        <f>$G1281*NonHospFrac+theModel!$H1281*NonHospFrac</f>
        <v>228614.48172916682</v>
      </c>
      <c r="N1281" s="266">
        <f t="shared" si="277"/>
        <v>369371.6075793762</v>
      </c>
      <c r="O1281" s="158"/>
      <c r="P1281" s="265">
        <f t="shared" si="278"/>
        <v>139600.06891578509</v>
      </c>
      <c r="Q1281" s="265">
        <f t="shared" si="279"/>
        <v>228612.9214785478</v>
      </c>
      <c r="R1281" s="266">
        <f t="shared" si="280"/>
        <v>368212.99039433291</v>
      </c>
    </row>
    <row r="1282" spans="1:18" x14ac:dyDescent="0.25">
      <c r="A1282" s="81">
        <v>1251</v>
      </c>
      <c r="B1282" s="93">
        <f t="shared" si="269"/>
        <v>2.5863633874754457E-11</v>
      </c>
      <c r="C1282" s="178">
        <f t="shared" si="270"/>
        <v>2.5805289971051769E-11</v>
      </c>
      <c r="D1282" s="165">
        <f t="shared" si="271"/>
        <v>2.2558277767625785E-3</v>
      </c>
      <c r="E1282" s="166">
        <f t="shared" si="281"/>
        <v>24.291375446399734</v>
      </c>
      <c r="F1282" s="167">
        <f t="shared" si="282"/>
        <v>2.8242963765067577</v>
      </c>
      <c r="G1282" s="167">
        <f t="shared" si="272"/>
        <v>98150.013175203771</v>
      </c>
      <c r="H1282" s="167">
        <f t="shared" si="273"/>
        <v>271299.98898367403</v>
      </c>
      <c r="I1282" s="168">
        <f t="shared" si="274"/>
        <v>369450.00215887779</v>
      </c>
      <c r="J1282" s="168">
        <f t="shared" si="276"/>
        <v>366409.78254694166</v>
      </c>
      <c r="K1282" s="94"/>
      <c r="L1282" s="265">
        <f t="shared" si="275"/>
        <v>140786.99981850159</v>
      </c>
      <c r="M1282" s="265">
        <f>$G1282*NonHospFrac+theModel!$H1282*NonHospFrac</f>
        <v>228663.00234037617</v>
      </c>
      <c r="N1282" s="266">
        <f t="shared" si="277"/>
        <v>369450.00215887779</v>
      </c>
      <c r="O1282" s="158"/>
      <c r="P1282" s="265">
        <f t="shared" si="278"/>
        <v>139628.45767354892</v>
      </c>
      <c r="Q1282" s="265">
        <f t="shared" si="279"/>
        <v>228661.44208975715</v>
      </c>
      <c r="R1282" s="266">
        <f t="shared" si="280"/>
        <v>368289.89976330608</v>
      </c>
    </row>
    <row r="1283" spans="1:18" x14ac:dyDescent="0.25">
      <c r="A1283" s="81">
        <v>1252</v>
      </c>
      <c r="B1283" s="93">
        <f t="shared" si="269"/>
        <v>2.5380489315728702E-11</v>
      </c>
      <c r="C1283" s="178">
        <f t="shared" si="270"/>
        <v>2.5323235302942455E-11</v>
      </c>
      <c r="D1283" s="165">
        <f t="shared" si="271"/>
        <v>2.2558277767625785E-3</v>
      </c>
      <c r="E1283" s="166">
        <f t="shared" si="281"/>
        <v>24.291375446425057</v>
      </c>
      <c r="F1283" s="167">
        <f t="shared" si="282"/>
        <v>2.8265522042835203</v>
      </c>
      <c r="G1283" s="167">
        <f t="shared" si="272"/>
        <v>98228.407754417189</v>
      </c>
      <c r="H1283" s="167">
        <f t="shared" si="273"/>
        <v>271299.98898395686</v>
      </c>
      <c r="I1283" s="168">
        <f t="shared" si="274"/>
        <v>369528.39673837402</v>
      </c>
      <c r="J1283" s="168">
        <f t="shared" si="276"/>
        <v>366484.27663452917</v>
      </c>
      <c r="K1283" s="94"/>
      <c r="L1283" s="265">
        <f t="shared" si="275"/>
        <v>140816.87378679181</v>
      </c>
      <c r="M1283" s="265">
        <f>$G1283*NonHospFrac+theModel!$H1283*NonHospFrac</f>
        <v>228711.52295158221</v>
      </c>
      <c r="N1283" s="266">
        <f t="shared" si="277"/>
        <v>369528.39673837402</v>
      </c>
      <c r="O1283" s="158"/>
      <c r="P1283" s="265">
        <f t="shared" si="278"/>
        <v>139656.84527412921</v>
      </c>
      <c r="Q1283" s="265">
        <f t="shared" si="279"/>
        <v>228709.96270096319</v>
      </c>
      <c r="R1283" s="266">
        <f t="shared" si="280"/>
        <v>368366.80797509244</v>
      </c>
    </row>
    <row r="1284" spans="1:18" x14ac:dyDescent="0.25">
      <c r="A1284" s="81">
        <v>1253</v>
      </c>
      <c r="B1284" s="93">
        <f t="shared" si="269"/>
        <v>2.4906370118956627E-11</v>
      </c>
      <c r="C1284" s="178">
        <f t="shared" si="270"/>
        <v>2.4850185637423955E-11</v>
      </c>
      <c r="D1284" s="165">
        <f t="shared" si="271"/>
        <v>2.2558277767625785E-3</v>
      </c>
      <c r="E1284" s="166">
        <f t="shared" si="281"/>
        <v>24.291375446449909</v>
      </c>
      <c r="F1284" s="167">
        <f t="shared" si="282"/>
        <v>2.8288080320602829</v>
      </c>
      <c r="G1284" s="167">
        <f t="shared" si="272"/>
        <v>98306.802333630621</v>
      </c>
      <c r="H1284" s="167">
        <f t="shared" si="273"/>
        <v>271299.98898423446</v>
      </c>
      <c r="I1284" s="168">
        <f t="shared" si="274"/>
        <v>369606.79131786508</v>
      </c>
      <c r="J1284" s="168">
        <f t="shared" si="276"/>
        <v>366558.76768558606</v>
      </c>
      <c r="K1284" s="94"/>
      <c r="L1284" s="265">
        <f t="shared" si="275"/>
        <v>140846.74775508002</v>
      </c>
      <c r="M1284" s="265">
        <f>$G1284*NonHospFrac+theModel!$H1284*NonHospFrac</f>
        <v>228760.04356278502</v>
      </c>
      <c r="N1284" s="266">
        <f t="shared" si="277"/>
        <v>369606.79131786502</v>
      </c>
      <c r="O1284" s="158"/>
      <c r="P1284" s="265">
        <f t="shared" si="278"/>
        <v>139685.2317175731</v>
      </c>
      <c r="Q1284" s="265">
        <f t="shared" si="279"/>
        <v>228758.483312166</v>
      </c>
      <c r="R1284" s="266">
        <f t="shared" si="280"/>
        <v>368443.71502973908</v>
      </c>
    </row>
    <row r="1285" spans="1:18" x14ac:dyDescent="0.25">
      <c r="A1285" s="81">
        <v>1254</v>
      </c>
      <c r="B1285" s="93">
        <f t="shared" si="269"/>
        <v>2.4441107686526305E-11</v>
      </c>
      <c r="C1285" s="178">
        <f t="shared" si="270"/>
        <v>2.4385972756912195E-11</v>
      </c>
      <c r="D1285" s="165">
        <f t="shared" si="271"/>
        <v>2.2558277767625785E-3</v>
      </c>
      <c r="E1285" s="166">
        <f t="shared" si="281"/>
        <v>24.291375446474294</v>
      </c>
      <c r="F1285" s="167">
        <f t="shared" si="282"/>
        <v>2.8310638598370454</v>
      </c>
      <c r="G1285" s="167">
        <f t="shared" si="272"/>
        <v>98385.19691284404</v>
      </c>
      <c r="H1285" s="167">
        <f t="shared" si="273"/>
        <v>271299.98898450681</v>
      </c>
      <c r="I1285" s="168">
        <f t="shared" si="274"/>
        <v>369685.18589735084</v>
      </c>
      <c r="J1285" s="168">
        <f t="shared" si="276"/>
        <v>366633.25570023607</v>
      </c>
      <c r="K1285" s="94"/>
      <c r="L1285" s="265">
        <f t="shared" si="275"/>
        <v>140876.62172336623</v>
      </c>
      <c r="M1285" s="265">
        <f>$G1285*NonHospFrac+theModel!$H1285*NonHospFrac</f>
        <v>228808.56417398457</v>
      </c>
      <c r="N1285" s="266">
        <f t="shared" si="277"/>
        <v>369685.18589735078</v>
      </c>
      <c r="O1285" s="158"/>
      <c r="P1285" s="265">
        <f t="shared" si="278"/>
        <v>139713.61700392776</v>
      </c>
      <c r="Q1285" s="265">
        <f t="shared" si="279"/>
        <v>228807.00392336556</v>
      </c>
      <c r="R1285" s="266">
        <f t="shared" si="280"/>
        <v>368520.62092729332</v>
      </c>
    </row>
    <row r="1286" spans="1:18" x14ac:dyDescent="0.25">
      <c r="A1286" s="81">
        <v>1255</v>
      </c>
      <c r="B1286" s="93">
        <f t="shared" si="269"/>
        <v>2.3984536570012405E-11</v>
      </c>
      <c r="C1286" s="178">
        <f t="shared" si="270"/>
        <v>2.3930431586204991E-11</v>
      </c>
      <c r="D1286" s="165">
        <f t="shared" si="271"/>
        <v>2.2558277767625785E-3</v>
      </c>
      <c r="E1286" s="166">
        <f t="shared" si="281"/>
        <v>24.291375446498225</v>
      </c>
      <c r="F1286" s="167">
        <f t="shared" si="282"/>
        <v>2.833319687613808</v>
      </c>
      <c r="G1286" s="167">
        <f t="shared" si="272"/>
        <v>98463.591492057458</v>
      </c>
      <c r="H1286" s="167">
        <f t="shared" si="273"/>
        <v>271299.98898477404</v>
      </c>
      <c r="I1286" s="168">
        <f t="shared" si="274"/>
        <v>369763.58047683153</v>
      </c>
      <c r="J1286" s="168">
        <f t="shared" si="276"/>
        <v>366707.74067860312</v>
      </c>
      <c r="K1286" s="94"/>
      <c r="L1286" s="265">
        <f t="shared" si="275"/>
        <v>140906.49569165049</v>
      </c>
      <c r="M1286" s="265">
        <f>$G1286*NonHospFrac+theModel!$H1286*NonHospFrac</f>
        <v>228857.08478518098</v>
      </c>
      <c r="N1286" s="266">
        <f t="shared" si="277"/>
        <v>369763.58047683147</v>
      </c>
      <c r="O1286" s="158"/>
      <c r="P1286" s="265">
        <f t="shared" si="278"/>
        <v>139742.00113324041</v>
      </c>
      <c r="Q1286" s="265">
        <f t="shared" si="279"/>
        <v>228855.52453456196</v>
      </c>
      <c r="R1286" s="266">
        <f t="shared" si="280"/>
        <v>368597.52566780237</v>
      </c>
    </row>
    <row r="1287" spans="1:18" x14ac:dyDescent="0.25">
      <c r="A1287" s="81">
        <v>1256</v>
      </c>
      <c r="B1287" s="93">
        <f t="shared" si="269"/>
        <v>2.3536494411641658E-11</v>
      </c>
      <c r="C1287" s="178">
        <f t="shared" si="270"/>
        <v>2.348340013378026E-11</v>
      </c>
      <c r="D1287" s="165">
        <f t="shared" si="271"/>
        <v>2.2558277767625785E-3</v>
      </c>
      <c r="E1287" s="166">
        <f t="shared" si="281"/>
        <v>24.291375446521709</v>
      </c>
      <c r="F1287" s="167">
        <f t="shared" si="282"/>
        <v>2.8355755153905706</v>
      </c>
      <c r="G1287" s="167">
        <f t="shared" si="272"/>
        <v>98541.986071270876</v>
      </c>
      <c r="H1287" s="167">
        <f t="shared" si="273"/>
        <v>271299.98898503633</v>
      </c>
      <c r="I1287" s="168">
        <f t="shared" si="274"/>
        <v>369841.97505630722</v>
      </c>
      <c r="J1287" s="168">
        <f t="shared" si="276"/>
        <v>366782.22262081108</v>
      </c>
      <c r="K1287" s="94"/>
      <c r="L1287" s="265">
        <f t="shared" si="275"/>
        <v>140936.36965993285</v>
      </c>
      <c r="M1287" s="265">
        <f>$G1287*NonHospFrac+theModel!$H1287*NonHospFrac</f>
        <v>228905.6053963743</v>
      </c>
      <c r="N1287" s="266">
        <f t="shared" si="277"/>
        <v>369841.97505630716</v>
      </c>
      <c r="O1287" s="158"/>
      <c r="P1287" s="265">
        <f t="shared" si="278"/>
        <v>139770.38410555827</v>
      </c>
      <c r="Q1287" s="265">
        <f t="shared" si="279"/>
        <v>228904.04514575528</v>
      </c>
      <c r="R1287" s="266">
        <f t="shared" si="280"/>
        <v>368674.42925131356</v>
      </c>
    </row>
    <row r="1288" spans="1:18" x14ac:dyDescent="0.25">
      <c r="A1288" s="81">
        <v>1257</v>
      </c>
      <c r="B1288" s="93">
        <f t="shared" si="269"/>
        <v>2.3096821886559075E-11</v>
      </c>
      <c r="C1288" s="178">
        <f t="shared" si="270"/>
        <v>2.3044719434192437E-11</v>
      </c>
      <c r="D1288" s="165">
        <f t="shared" si="271"/>
        <v>2.2558277767625785E-3</v>
      </c>
      <c r="E1288" s="166">
        <f t="shared" si="281"/>
        <v>24.291375446544755</v>
      </c>
      <c r="F1288" s="167">
        <f t="shared" si="282"/>
        <v>2.8378313431673332</v>
      </c>
      <c r="G1288" s="167">
        <f t="shared" si="272"/>
        <v>98620.380650484294</v>
      </c>
      <c r="H1288" s="167">
        <f t="shared" si="273"/>
        <v>271299.98898529372</v>
      </c>
      <c r="I1288" s="168">
        <f t="shared" si="274"/>
        <v>369920.36963577801</v>
      </c>
      <c r="J1288" s="168">
        <f t="shared" si="276"/>
        <v>366856.70152698382</v>
      </c>
      <c r="K1288" s="94"/>
      <c r="L1288" s="265">
        <f t="shared" si="275"/>
        <v>140966.24362821336</v>
      </c>
      <c r="M1288" s="265">
        <f>$G1288*NonHospFrac+theModel!$H1288*NonHospFrac</f>
        <v>228954.12600756463</v>
      </c>
      <c r="N1288" s="266">
        <f t="shared" si="277"/>
        <v>369920.36963577801</v>
      </c>
      <c r="O1288" s="158"/>
      <c r="P1288" s="265">
        <f t="shared" si="278"/>
        <v>139798.76592092853</v>
      </c>
      <c r="Q1288" s="265">
        <f t="shared" si="279"/>
        <v>228952.56575694561</v>
      </c>
      <c r="R1288" s="266">
        <f t="shared" si="280"/>
        <v>368751.33167787414</v>
      </c>
    </row>
    <row r="1289" spans="1:18" x14ac:dyDescent="0.25">
      <c r="A1289" s="81">
        <v>1258</v>
      </c>
      <c r="B1289" s="93">
        <f t="shared" si="269"/>
        <v>2.2665362646170956E-11</v>
      </c>
      <c r="C1289" s="178">
        <f t="shared" si="270"/>
        <v>2.2614233491543327E-11</v>
      </c>
      <c r="D1289" s="165">
        <f t="shared" si="271"/>
        <v>2.2558277767625785E-3</v>
      </c>
      <c r="E1289" s="166">
        <f t="shared" si="281"/>
        <v>24.291375446567368</v>
      </c>
      <c r="F1289" s="167">
        <f t="shared" si="282"/>
        <v>2.8400871709440958</v>
      </c>
      <c r="G1289" s="167">
        <f t="shared" si="272"/>
        <v>98698.775229697727</v>
      </c>
      <c r="H1289" s="167">
        <f t="shared" si="273"/>
        <v>271299.98898554628</v>
      </c>
      <c r="I1289" s="168">
        <f t="shared" si="274"/>
        <v>369998.76421524398</v>
      </c>
      <c r="J1289" s="168">
        <f t="shared" si="276"/>
        <v>366931.17739724508</v>
      </c>
      <c r="K1289" s="94"/>
      <c r="L1289" s="265">
        <f t="shared" si="275"/>
        <v>140996.11759649205</v>
      </c>
      <c r="M1289" s="265">
        <f>$G1289*NonHospFrac+theModel!$H1289*NonHospFrac</f>
        <v>229002.64661875193</v>
      </c>
      <c r="N1289" s="266">
        <f t="shared" si="277"/>
        <v>369998.76421524398</v>
      </c>
      <c r="O1289" s="158"/>
      <c r="P1289" s="265">
        <f t="shared" si="278"/>
        <v>139827.14657939842</v>
      </c>
      <c r="Q1289" s="265">
        <f t="shared" si="279"/>
        <v>229001.08636813291</v>
      </c>
      <c r="R1289" s="266">
        <f t="shared" si="280"/>
        <v>368828.23294753133</v>
      </c>
    </row>
    <row r="1290" spans="1:18" x14ac:dyDescent="0.25">
      <c r="A1290" s="81">
        <v>1259</v>
      </c>
      <c r="B1290" s="93">
        <f t="shared" si="269"/>
        <v>2.2241963262547141E-11</v>
      </c>
      <c r="C1290" s="178">
        <f t="shared" si="270"/>
        <v>2.2191789224009753E-11</v>
      </c>
      <c r="D1290" s="165">
        <f t="shared" si="271"/>
        <v>2.2558277767625785E-3</v>
      </c>
      <c r="E1290" s="166">
        <f t="shared" si="281"/>
        <v>24.291375446589559</v>
      </c>
      <c r="F1290" s="167">
        <f t="shared" si="282"/>
        <v>2.8423429987208584</v>
      </c>
      <c r="G1290" s="167">
        <f t="shared" si="272"/>
        <v>98777.169808911145</v>
      </c>
      <c r="H1290" s="167">
        <f t="shared" si="273"/>
        <v>271299.98898579413</v>
      </c>
      <c r="I1290" s="168">
        <f t="shared" si="274"/>
        <v>370077.15879470529</v>
      </c>
      <c r="J1290" s="168">
        <f t="shared" si="276"/>
        <v>367005.65023171884</v>
      </c>
      <c r="K1290" s="94"/>
      <c r="L1290" s="265">
        <f t="shared" si="275"/>
        <v>141025.99156476892</v>
      </c>
      <c r="M1290" s="265">
        <f>$G1290*NonHospFrac+theModel!$H1290*NonHospFrac</f>
        <v>229051.16722993634</v>
      </c>
      <c r="N1290" s="266">
        <f t="shared" si="277"/>
        <v>370077.15879470529</v>
      </c>
      <c r="O1290" s="158"/>
      <c r="P1290" s="265">
        <f t="shared" si="278"/>
        <v>139855.52608101506</v>
      </c>
      <c r="Q1290" s="265">
        <f t="shared" si="279"/>
        <v>229049.60697931732</v>
      </c>
      <c r="R1290" s="266">
        <f t="shared" si="280"/>
        <v>368905.13306033239</v>
      </c>
    </row>
    <row r="1291" spans="1:18" x14ac:dyDescent="0.25">
      <c r="A1291" s="81">
        <v>1260</v>
      </c>
      <c r="B1291" s="93">
        <f t="shared" si="269"/>
        <v>2.1826473173861665E-11</v>
      </c>
      <c r="C1291" s="178">
        <f t="shared" si="270"/>
        <v>2.1777236409407304E-11</v>
      </c>
      <c r="D1291" s="165">
        <f t="shared" si="271"/>
        <v>2.2558277767625785E-3</v>
      </c>
      <c r="E1291" s="166">
        <f t="shared" si="281"/>
        <v>24.291375446611337</v>
      </c>
      <c r="F1291" s="167">
        <f t="shared" si="282"/>
        <v>2.844598826497621</v>
      </c>
      <c r="G1291" s="167">
        <f t="shared" si="272"/>
        <v>98855.564388124563</v>
      </c>
      <c r="H1291" s="167">
        <f t="shared" si="273"/>
        <v>271299.98898603732</v>
      </c>
      <c r="I1291" s="168">
        <f t="shared" si="274"/>
        <v>370155.55337416189</v>
      </c>
      <c r="J1291" s="168">
        <f t="shared" si="276"/>
        <v>367080.12003052881</v>
      </c>
      <c r="K1291" s="94"/>
      <c r="L1291" s="265">
        <f t="shared" si="275"/>
        <v>141055.86553304401</v>
      </c>
      <c r="M1291" s="265">
        <f>$G1291*NonHospFrac+theModel!$H1291*NonHospFrac</f>
        <v>229099.68784111785</v>
      </c>
      <c r="N1291" s="266">
        <f t="shared" si="277"/>
        <v>370155.55337416183</v>
      </c>
      <c r="O1291" s="158"/>
      <c r="P1291" s="265">
        <f t="shared" si="278"/>
        <v>139883.90442582566</v>
      </c>
      <c r="Q1291" s="265">
        <f t="shared" si="279"/>
        <v>229098.12759049883</v>
      </c>
      <c r="R1291" s="266">
        <f t="shared" si="280"/>
        <v>368982.03201632446</v>
      </c>
    </row>
    <row r="1292" spans="1:18" x14ac:dyDescent="0.25">
      <c r="A1292" s="81">
        <v>1261</v>
      </c>
      <c r="B1292" s="93">
        <f t="shared" si="269"/>
        <v>2.1418744630852704E-11</v>
      </c>
      <c r="C1292" s="178">
        <f t="shared" si="270"/>
        <v>2.1370427631771042E-11</v>
      </c>
      <c r="D1292" s="165">
        <f t="shared" si="271"/>
        <v>2.2558277767625785E-3</v>
      </c>
      <c r="E1292" s="166">
        <f t="shared" si="281"/>
        <v>24.291375446632706</v>
      </c>
      <c r="F1292" s="167">
        <f t="shared" si="282"/>
        <v>2.8468546542743836</v>
      </c>
      <c r="G1292" s="167">
        <f t="shared" si="272"/>
        <v>98933.958967337981</v>
      </c>
      <c r="H1292" s="167">
        <f t="shared" si="273"/>
        <v>271299.98898627603</v>
      </c>
      <c r="I1292" s="168">
        <f t="shared" si="274"/>
        <v>370233.947953614</v>
      </c>
      <c r="J1292" s="168">
        <f t="shared" si="276"/>
        <v>367154.5867937989</v>
      </c>
      <c r="K1292" s="94"/>
      <c r="L1292" s="265">
        <f t="shared" si="275"/>
        <v>141085.73950131741</v>
      </c>
      <c r="M1292" s="265">
        <f>$G1292*NonHospFrac+theModel!$H1292*NonHospFrac</f>
        <v>229148.20845229659</v>
      </c>
      <c r="N1292" s="266">
        <f t="shared" si="277"/>
        <v>370233.947953614</v>
      </c>
      <c r="O1292" s="158"/>
      <c r="P1292" s="265">
        <f t="shared" si="278"/>
        <v>139912.28161387745</v>
      </c>
      <c r="Q1292" s="265">
        <f t="shared" si="279"/>
        <v>229146.64820167757</v>
      </c>
      <c r="R1292" s="266">
        <f t="shared" si="280"/>
        <v>369058.92981555499</v>
      </c>
    </row>
    <row r="1293" spans="1:18" x14ac:dyDescent="0.25">
      <c r="A1293" s="81">
        <v>1262</v>
      </c>
      <c r="B1293" s="93">
        <f t="shared" si="269"/>
        <v>2.1018632644282259E-11</v>
      </c>
      <c r="C1293" s="178">
        <f t="shared" si="270"/>
        <v>2.097121822893372E-11</v>
      </c>
      <c r="D1293" s="165">
        <f t="shared" si="271"/>
        <v>2.2558277767625785E-3</v>
      </c>
      <c r="E1293" s="166">
        <f t="shared" si="281"/>
        <v>24.291375446653678</v>
      </c>
      <c r="F1293" s="167">
        <f t="shared" si="282"/>
        <v>2.8491104820511461</v>
      </c>
      <c r="G1293" s="167">
        <f t="shared" si="272"/>
        <v>99012.353546551429</v>
      </c>
      <c r="H1293" s="167">
        <f t="shared" si="273"/>
        <v>271299.98898651026</v>
      </c>
      <c r="I1293" s="168">
        <f t="shared" si="274"/>
        <v>370312.34253306169</v>
      </c>
      <c r="J1293" s="168">
        <f t="shared" si="276"/>
        <v>367229.05052165291</v>
      </c>
      <c r="K1293" s="94"/>
      <c r="L1293" s="265">
        <f t="shared" si="275"/>
        <v>141115.61346958909</v>
      </c>
      <c r="M1293" s="265">
        <f>$G1293*NonHospFrac+theModel!$H1293*NonHospFrac</f>
        <v>229196.72906347257</v>
      </c>
      <c r="N1293" s="266">
        <f t="shared" si="277"/>
        <v>370312.34253306163</v>
      </c>
      <c r="O1293" s="158"/>
      <c r="P1293" s="265">
        <f t="shared" si="278"/>
        <v>139940.65764521755</v>
      </c>
      <c r="Q1293" s="265">
        <f t="shared" si="279"/>
        <v>229195.16881285355</v>
      </c>
      <c r="R1293" s="266">
        <f t="shared" si="280"/>
        <v>369135.82645807113</v>
      </c>
    </row>
    <row r="1294" spans="1:18" x14ac:dyDescent="0.25">
      <c r="A1294" s="81">
        <v>1263</v>
      </c>
      <c r="B1294" s="93">
        <f t="shared" si="269"/>
        <v>2.0625994933378133E-11</v>
      </c>
      <c r="C1294" s="178">
        <f t="shared" si="270"/>
        <v>2.0579466241084055E-11</v>
      </c>
      <c r="D1294" s="165">
        <f t="shared" si="271"/>
        <v>2.2558277767625785E-3</v>
      </c>
      <c r="E1294" s="166">
        <f t="shared" si="281"/>
        <v>24.291375446674259</v>
      </c>
      <c r="F1294" s="167">
        <f t="shared" si="282"/>
        <v>2.8513663098279087</v>
      </c>
      <c r="G1294" s="167">
        <f t="shared" si="272"/>
        <v>99090.748125764847</v>
      </c>
      <c r="H1294" s="167">
        <f t="shared" si="273"/>
        <v>271299.98898674012</v>
      </c>
      <c r="I1294" s="168">
        <f t="shared" si="274"/>
        <v>370390.73711250495</v>
      </c>
      <c r="J1294" s="168">
        <f t="shared" si="276"/>
        <v>367303.51121421461</v>
      </c>
      <c r="K1294" s="94"/>
      <c r="L1294" s="265">
        <f t="shared" si="275"/>
        <v>141145.48743785912</v>
      </c>
      <c r="M1294" s="265">
        <f>$G1294*NonHospFrac+theModel!$H1294*NonHospFrac</f>
        <v>229245.24967464583</v>
      </c>
      <c r="N1294" s="266">
        <f t="shared" si="277"/>
        <v>370390.73711250495</v>
      </c>
      <c r="O1294" s="158"/>
      <c r="P1294" s="265">
        <f t="shared" si="278"/>
        <v>139969.0325198932</v>
      </c>
      <c r="Q1294" s="265">
        <f t="shared" si="279"/>
        <v>229243.68942402682</v>
      </c>
      <c r="R1294" s="266">
        <f t="shared" si="280"/>
        <v>369212.72194392001</v>
      </c>
    </row>
    <row r="1295" spans="1:18" x14ac:dyDescent="0.25">
      <c r="A1295" s="81">
        <v>1264</v>
      </c>
      <c r="B1295" s="93">
        <f t="shared" si="269"/>
        <v>2.0240691875238198E-11</v>
      </c>
      <c r="C1295" s="178">
        <f t="shared" si="270"/>
        <v>2.0195032360285143E-11</v>
      </c>
      <c r="D1295" s="165">
        <f t="shared" si="271"/>
        <v>2.2558277767625785E-3</v>
      </c>
      <c r="E1295" s="166">
        <f t="shared" si="281"/>
        <v>24.291375446694452</v>
      </c>
      <c r="F1295" s="167">
        <f t="shared" si="282"/>
        <v>2.8536221376046713</v>
      </c>
      <c r="G1295" s="167">
        <f t="shared" si="272"/>
        <v>99169.142704978265</v>
      </c>
      <c r="H1295" s="167">
        <f t="shared" si="273"/>
        <v>271299.98898696568</v>
      </c>
      <c r="I1295" s="168">
        <f t="shared" si="274"/>
        <v>370469.13169194397</v>
      </c>
      <c r="J1295" s="168">
        <f t="shared" si="276"/>
        <v>367377.96887160785</v>
      </c>
      <c r="K1295" s="94"/>
      <c r="L1295" s="265">
        <f t="shared" si="275"/>
        <v>141175.36140612751</v>
      </c>
      <c r="M1295" s="265">
        <f>$G1295*NonHospFrac+theModel!$H1295*NonHospFrac</f>
        <v>229293.77028581643</v>
      </c>
      <c r="N1295" s="266">
        <f t="shared" si="277"/>
        <v>370469.13169194397</v>
      </c>
      <c r="O1295" s="158"/>
      <c r="P1295" s="265">
        <f t="shared" si="278"/>
        <v>139997.40623795154</v>
      </c>
      <c r="Q1295" s="265">
        <f t="shared" si="279"/>
        <v>229292.21003519741</v>
      </c>
      <c r="R1295" s="266">
        <f t="shared" si="280"/>
        <v>369289.61627314892</v>
      </c>
    </row>
    <row r="1296" spans="1:18" x14ac:dyDescent="0.25">
      <c r="A1296" s="81">
        <v>1265</v>
      </c>
      <c r="B1296" s="93">
        <f t="shared" si="269"/>
        <v>1.9862586455180285E-11</v>
      </c>
      <c r="C1296" s="178">
        <f t="shared" si="270"/>
        <v>1.981777988093634E-11</v>
      </c>
      <c r="D1296" s="165">
        <f t="shared" si="271"/>
        <v>2.2558277767625785E-3</v>
      </c>
      <c r="E1296" s="166">
        <f t="shared" si="281"/>
        <v>24.29137544671427</v>
      </c>
      <c r="F1296" s="167">
        <f t="shared" si="282"/>
        <v>2.8558779653814339</v>
      </c>
      <c r="G1296" s="167">
        <f t="shared" si="272"/>
        <v>99247.537284191669</v>
      </c>
      <c r="H1296" s="167">
        <f t="shared" si="273"/>
        <v>271299.98898718698</v>
      </c>
      <c r="I1296" s="168">
        <f t="shared" si="274"/>
        <v>370547.52627137862</v>
      </c>
      <c r="J1296" s="168">
        <f t="shared" si="276"/>
        <v>367452.42349395622</v>
      </c>
      <c r="K1296" s="94"/>
      <c r="L1296" s="265">
        <f t="shared" si="275"/>
        <v>141205.23537439425</v>
      </c>
      <c r="M1296" s="265">
        <f>$G1296*NonHospFrac+theModel!$H1296*NonHospFrac</f>
        <v>229342.2908969844</v>
      </c>
      <c r="N1296" s="266">
        <f t="shared" si="277"/>
        <v>370547.52627137862</v>
      </c>
      <c r="O1296" s="158"/>
      <c r="P1296" s="265">
        <f t="shared" si="278"/>
        <v>140025.77879943969</v>
      </c>
      <c r="Q1296" s="265">
        <f t="shared" si="279"/>
        <v>229340.73064636538</v>
      </c>
      <c r="R1296" s="266">
        <f t="shared" si="280"/>
        <v>369366.5094458051</v>
      </c>
    </row>
    <row r="1297" spans="1:18" x14ac:dyDescent="0.25">
      <c r="A1297" s="81">
        <v>1266</v>
      </c>
      <c r="B1297" s="93">
        <f t="shared" si="269"/>
        <v>1.9491544218019466E-11</v>
      </c>
      <c r="C1297" s="178">
        <f t="shared" si="270"/>
        <v>1.9447574651160462E-11</v>
      </c>
      <c r="D1297" s="165">
        <f t="shared" si="271"/>
        <v>2.2558277767625785E-3</v>
      </c>
      <c r="E1297" s="166">
        <f t="shared" si="281"/>
        <v>24.291375446733717</v>
      </c>
      <c r="F1297" s="167">
        <f t="shared" si="282"/>
        <v>2.8581337931581965</v>
      </c>
      <c r="G1297" s="167">
        <f t="shared" si="272"/>
        <v>99325.931863405087</v>
      </c>
      <c r="H1297" s="167">
        <f t="shared" si="273"/>
        <v>271299.98898740415</v>
      </c>
      <c r="I1297" s="168">
        <f t="shared" si="274"/>
        <v>370625.92085080926</v>
      </c>
      <c r="J1297" s="168">
        <f t="shared" si="276"/>
        <v>367526.8750813838</v>
      </c>
      <c r="K1297" s="94"/>
      <c r="L1297" s="265">
        <f t="shared" si="275"/>
        <v>141235.10934265942</v>
      </c>
      <c r="M1297" s="265">
        <f>$G1297*NonHospFrac+theModel!$H1297*NonHospFrac</f>
        <v>229390.81150814978</v>
      </c>
      <c r="N1297" s="266">
        <f t="shared" si="277"/>
        <v>370625.9208508092</v>
      </c>
      <c r="O1297" s="158"/>
      <c r="P1297" s="265">
        <f t="shared" si="278"/>
        <v>140054.1502044049</v>
      </c>
      <c r="Q1297" s="265">
        <f t="shared" si="279"/>
        <v>229389.25125753076</v>
      </c>
      <c r="R1297" s="266">
        <f t="shared" si="280"/>
        <v>369443.40146193566</v>
      </c>
    </row>
    <row r="1298" spans="1:18" x14ac:dyDescent="0.25">
      <c r="A1298" s="81">
        <v>1267</v>
      </c>
      <c r="B1298" s="93">
        <f t="shared" si="269"/>
        <v>1.9127433220255221E-11</v>
      </c>
      <c r="C1298" s="178">
        <f t="shared" si="270"/>
        <v>1.9084285025098798E-11</v>
      </c>
      <c r="D1298" s="165">
        <f t="shared" si="271"/>
        <v>2.2558277767625785E-3</v>
      </c>
      <c r="E1298" s="166">
        <f t="shared" si="281"/>
        <v>24.291375446752802</v>
      </c>
      <c r="F1298" s="167">
        <f t="shared" si="282"/>
        <v>2.8603896209349591</v>
      </c>
      <c r="G1298" s="167">
        <f t="shared" si="272"/>
        <v>99404.326442618505</v>
      </c>
      <c r="H1298" s="167">
        <f t="shared" si="273"/>
        <v>271299.98898761737</v>
      </c>
      <c r="I1298" s="168">
        <f t="shared" si="274"/>
        <v>370704.31543023587</v>
      </c>
      <c r="J1298" s="168">
        <f t="shared" si="276"/>
        <v>367601.32363401429</v>
      </c>
      <c r="K1298" s="94"/>
      <c r="L1298" s="265">
        <f t="shared" si="275"/>
        <v>141264.9833109231</v>
      </c>
      <c r="M1298" s="265">
        <f>$G1298*NonHospFrac+theModel!$H1298*NonHospFrac</f>
        <v>229439.33211931275</v>
      </c>
      <c r="N1298" s="266">
        <f t="shared" si="277"/>
        <v>370704.31543023582</v>
      </c>
      <c r="O1298" s="158"/>
      <c r="P1298" s="265">
        <f t="shared" si="278"/>
        <v>140082.52045289436</v>
      </c>
      <c r="Q1298" s="265">
        <f t="shared" si="279"/>
        <v>229437.77186869373</v>
      </c>
      <c r="R1298" s="266">
        <f t="shared" si="280"/>
        <v>369520.29232158809</v>
      </c>
    </row>
    <row r="1299" spans="1:18" x14ac:dyDescent="0.25">
      <c r="A1299" s="81">
        <v>1268</v>
      </c>
      <c r="B1299" s="93">
        <f t="shared" si="269"/>
        <v>1.8770123983152412E-11</v>
      </c>
      <c r="C1299" s="178">
        <f t="shared" si="270"/>
        <v>1.8727781816097938E-11</v>
      </c>
      <c r="D1299" s="165">
        <f t="shared" si="271"/>
        <v>2.2558277767625785E-3</v>
      </c>
      <c r="E1299" s="166">
        <f t="shared" si="281"/>
        <v>24.291375446771529</v>
      </c>
      <c r="F1299" s="167">
        <f t="shared" si="282"/>
        <v>2.8626454487117217</v>
      </c>
      <c r="G1299" s="167">
        <f t="shared" si="272"/>
        <v>99482.721021831938</v>
      </c>
      <c r="H1299" s="167">
        <f t="shared" si="273"/>
        <v>271299.98898782651</v>
      </c>
      <c r="I1299" s="168">
        <f t="shared" si="274"/>
        <v>370782.71000965848</v>
      </c>
      <c r="J1299" s="168">
        <f t="shared" si="276"/>
        <v>367675.76915197138</v>
      </c>
      <c r="K1299" s="94"/>
      <c r="L1299" s="265">
        <f t="shared" si="275"/>
        <v>141294.85727918523</v>
      </c>
      <c r="M1299" s="265">
        <f>$G1299*NonHospFrac+theModel!$H1299*NonHospFrac</f>
        <v>229487.85273047321</v>
      </c>
      <c r="N1299" s="266">
        <f t="shared" si="277"/>
        <v>370782.71000965848</v>
      </c>
      <c r="O1299" s="158"/>
      <c r="P1299" s="265">
        <f t="shared" si="278"/>
        <v>140110.88954495519</v>
      </c>
      <c r="Q1299" s="265">
        <f t="shared" si="279"/>
        <v>229486.29247985419</v>
      </c>
      <c r="R1299" s="266">
        <f t="shared" si="280"/>
        <v>369597.18202480942</v>
      </c>
    </row>
    <row r="1300" spans="1:18" x14ac:dyDescent="0.25">
      <c r="A1300" s="81">
        <v>1269</v>
      </c>
      <c r="B1300" s="93">
        <f t="shared" si="269"/>
        <v>1.8419489446698089E-11</v>
      </c>
      <c r="C1300" s="178">
        <f t="shared" si="270"/>
        <v>1.8377938250770444E-11</v>
      </c>
      <c r="D1300" s="165">
        <f t="shared" si="271"/>
        <v>2.2558277767625785E-3</v>
      </c>
      <c r="E1300" s="166">
        <f t="shared" si="281"/>
        <v>24.291375446789907</v>
      </c>
      <c r="F1300" s="167">
        <f t="shared" si="282"/>
        <v>2.8649012764884842</v>
      </c>
      <c r="G1300" s="167">
        <f t="shared" si="272"/>
        <v>99561.115601045356</v>
      </c>
      <c r="H1300" s="167">
        <f t="shared" si="273"/>
        <v>271299.98898803169</v>
      </c>
      <c r="I1300" s="168">
        <f t="shared" si="274"/>
        <v>370861.10458907706</v>
      </c>
      <c r="J1300" s="168">
        <f t="shared" si="276"/>
        <v>367750.21163537883</v>
      </c>
      <c r="K1300" s="94"/>
      <c r="L1300" s="265">
        <f t="shared" si="275"/>
        <v>141324.73124744583</v>
      </c>
      <c r="M1300" s="265">
        <f>$G1300*NonHospFrac+theModel!$H1300*NonHospFrac</f>
        <v>229536.37334163117</v>
      </c>
      <c r="N1300" s="266">
        <f t="shared" si="277"/>
        <v>370861.104589077</v>
      </c>
      <c r="O1300" s="158"/>
      <c r="P1300" s="265">
        <f t="shared" si="278"/>
        <v>140139.25748063452</v>
      </c>
      <c r="Q1300" s="265">
        <f t="shared" si="279"/>
        <v>229534.81309101215</v>
      </c>
      <c r="R1300" s="266">
        <f t="shared" si="280"/>
        <v>369674.07057164668</v>
      </c>
    </row>
    <row r="1301" spans="1:18" x14ac:dyDescent="0.25">
      <c r="A1301" s="81">
        <v>1270</v>
      </c>
      <c r="B1301" s="93">
        <f t="shared" si="269"/>
        <v>1.8075404924418676E-11</v>
      </c>
      <c r="C1301" s="178">
        <f t="shared" si="270"/>
        <v>1.8034629923913942E-11</v>
      </c>
      <c r="D1301" s="165">
        <f t="shared" si="271"/>
        <v>2.2558277767625785E-3</v>
      </c>
      <c r="E1301" s="166">
        <f t="shared" si="281"/>
        <v>24.29137544680794</v>
      </c>
      <c r="F1301" s="167">
        <f t="shared" si="282"/>
        <v>2.8671571042652468</v>
      </c>
      <c r="G1301" s="167">
        <f t="shared" si="272"/>
        <v>99639.510180258789</v>
      </c>
      <c r="H1301" s="167">
        <f t="shared" si="273"/>
        <v>271299.98898823315</v>
      </c>
      <c r="I1301" s="168">
        <f t="shared" si="274"/>
        <v>370939.49916849192</v>
      </c>
      <c r="J1301" s="168">
        <f t="shared" si="276"/>
        <v>367824.65108436055</v>
      </c>
      <c r="K1301" s="94"/>
      <c r="L1301" s="265">
        <f t="shared" si="275"/>
        <v>141354.60521570506</v>
      </c>
      <c r="M1301" s="265">
        <f>$G1301*NonHospFrac+theModel!$H1301*NonHospFrac</f>
        <v>229584.89395278686</v>
      </c>
      <c r="N1301" s="266">
        <f t="shared" si="277"/>
        <v>370939.49916849192</v>
      </c>
      <c r="O1301" s="158"/>
      <c r="P1301" s="265">
        <f t="shared" si="278"/>
        <v>140167.62425997964</v>
      </c>
      <c r="Q1301" s="265">
        <f t="shared" si="279"/>
        <v>229583.33370216785</v>
      </c>
      <c r="R1301" s="266">
        <f t="shared" si="280"/>
        <v>369750.95796214748</v>
      </c>
    </row>
    <row r="1302" spans="1:18" x14ac:dyDescent="0.25">
      <c r="A1302" s="81">
        <v>1271</v>
      </c>
      <c r="B1302" s="93">
        <f t="shared" si="269"/>
        <v>1.7737748059041203E-11</v>
      </c>
      <c r="C1302" s="178">
        <f t="shared" si="270"/>
        <v>1.7697734754272401E-11</v>
      </c>
      <c r="D1302" s="165">
        <f t="shared" si="271"/>
        <v>2.2558277767625785E-3</v>
      </c>
      <c r="E1302" s="166">
        <f t="shared" si="281"/>
        <v>24.291375446825636</v>
      </c>
      <c r="F1302" s="167">
        <f t="shared" si="282"/>
        <v>2.8694129320420094</v>
      </c>
      <c r="G1302" s="167">
        <f t="shared" si="272"/>
        <v>99717.904759472221</v>
      </c>
      <c r="H1302" s="167">
        <f t="shared" si="273"/>
        <v>271299.98898843082</v>
      </c>
      <c r="I1302" s="168">
        <f t="shared" si="274"/>
        <v>371017.89374790306</v>
      </c>
      <c r="J1302" s="168">
        <f t="shared" si="276"/>
        <v>367899.08749904024</v>
      </c>
      <c r="K1302" s="94"/>
      <c r="L1302" s="265">
        <f t="shared" si="275"/>
        <v>141384.4791839628</v>
      </c>
      <c r="M1302" s="265">
        <f>$G1302*NonHospFrac+theModel!$H1302*NonHospFrac</f>
        <v>229633.4145639402</v>
      </c>
      <c r="N1302" s="266">
        <f t="shared" si="277"/>
        <v>371017.893747903</v>
      </c>
      <c r="O1302" s="158"/>
      <c r="P1302" s="265">
        <f t="shared" si="278"/>
        <v>140195.98988303758</v>
      </c>
      <c r="Q1302" s="265">
        <f t="shared" si="279"/>
        <v>229631.85431332118</v>
      </c>
      <c r="R1302" s="266">
        <f t="shared" si="280"/>
        <v>369827.84419635875</v>
      </c>
    </row>
    <row r="1303" spans="1:18" x14ac:dyDescent="0.25">
      <c r="A1303" s="81">
        <v>1272</v>
      </c>
      <c r="B1303" s="93">
        <f t="shared" si="269"/>
        <v>1.7406398778982808E-11</v>
      </c>
      <c r="C1303" s="178">
        <f t="shared" si="270"/>
        <v>1.7367132941123772E-11</v>
      </c>
      <c r="D1303" s="165">
        <f t="shared" si="271"/>
        <v>2.2558277767625785E-3</v>
      </c>
      <c r="E1303" s="166">
        <f t="shared" si="281"/>
        <v>24.291375446843002</v>
      </c>
      <c r="F1303" s="167">
        <f t="shared" si="282"/>
        <v>2.871668759818772</v>
      </c>
      <c r="G1303" s="167">
        <f t="shared" si="272"/>
        <v>99796.29933868564</v>
      </c>
      <c r="H1303" s="167">
        <f t="shared" si="273"/>
        <v>271299.98898862477</v>
      </c>
      <c r="I1303" s="168">
        <f t="shared" si="274"/>
        <v>371096.28832731041</v>
      </c>
      <c r="J1303" s="168">
        <f t="shared" si="276"/>
        <v>367973.52087954152</v>
      </c>
      <c r="K1303" s="94"/>
      <c r="L1303" s="265">
        <f t="shared" si="275"/>
        <v>141414.35315221912</v>
      </c>
      <c r="M1303" s="265">
        <f>$G1303*NonHospFrac+theModel!$H1303*NonHospFrac</f>
        <v>229681.93517509126</v>
      </c>
      <c r="N1303" s="266">
        <f t="shared" si="277"/>
        <v>371096.28832731035</v>
      </c>
      <c r="O1303" s="158"/>
      <c r="P1303" s="265">
        <f t="shared" si="278"/>
        <v>140224.35434985551</v>
      </c>
      <c r="Q1303" s="265">
        <f t="shared" si="279"/>
        <v>229680.37492447224</v>
      </c>
      <c r="R1303" s="266">
        <f t="shared" si="280"/>
        <v>369904.72927432775</v>
      </c>
    </row>
    <row r="1304" spans="1:18" x14ac:dyDescent="0.25">
      <c r="A1304" s="81">
        <v>1273</v>
      </c>
      <c r="B1304" s="93">
        <f t="shared" si="269"/>
        <v>1.7081239255652759E-11</v>
      </c>
      <c r="C1304" s="178">
        <f t="shared" si="270"/>
        <v>1.7042706921678328E-11</v>
      </c>
      <c r="D1304" s="165">
        <f t="shared" si="271"/>
        <v>2.2558277767625785E-3</v>
      </c>
      <c r="E1304" s="166">
        <f t="shared" si="281"/>
        <v>24.291375446860044</v>
      </c>
      <c r="F1304" s="167">
        <f t="shared" si="282"/>
        <v>2.8739245875955346</v>
      </c>
      <c r="G1304" s="167">
        <f t="shared" si="272"/>
        <v>99874.693917899058</v>
      </c>
      <c r="H1304" s="167">
        <f t="shared" si="273"/>
        <v>271299.98898881505</v>
      </c>
      <c r="I1304" s="168">
        <f t="shared" si="274"/>
        <v>371174.68290671409</v>
      </c>
      <c r="J1304" s="168">
        <f t="shared" si="276"/>
        <v>368047.95122598822</v>
      </c>
      <c r="K1304" s="94"/>
      <c r="L1304" s="265">
        <f t="shared" si="275"/>
        <v>141444.22712047407</v>
      </c>
      <c r="M1304" s="265">
        <f>$G1304*NonHospFrac+theModel!$H1304*NonHospFrac</f>
        <v>229730.45578624</v>
      </c>
      <c r="N1304" s="266">
        <f t="shared" si="277"/>
        <v>371174.68290671404</v>
      </c>
      <c r="O1304" s="158"/>
      <c r="P1304" s="265">
        <f t="shared" si="278"/>
        <v>140252.71766048064</v>
      </c>
      <c r="Q1304" s="265">
        <f t="shared" si="279"/>
        <v>229728.89553562098</v>
      </c>
      <c r="R1304" s="266">
        <f t="shared" si="280"/>
        <v>369981.61319610162</v>
      </c>
    </row>
    <row r="1305" spans="1:18" x14ac:dyDescent="0.25">
      <c r="A1305" s="81">
        <v>1274</v>
      </c>
      <c r="B1305" s="93">
        <f t="shared" si="269"/>
        <v>1.6762153861552698E-11</v>
      </c>
      <c r="C1305" s="178">
        <f t="shared" si="270"/>
        <v>1.6724341329273441E-11</v>
      </c>
      <c r="D1305" s="165">
        <f t="shared" si="271"/>
        <v>2.2558277767625785E-3</v>
      </c>
      <c r="E1305" s="166">
        <f t="shared" si="281"/>
        <v>24.291375446876767</v>
      </c>
      <c r="F1305" s="167">
        <f t="shared" si="282"/>
        <v>2.8761804153722972</v>
      </c>
      <c r="G1305" s="167">
        <f t="shared" si="272"/>
        <v>99953.088497112476</v>
      </c>
      <c r="H1305" s="167">
        <f t="shared" si="273"/>
        <v>271299.98898900184</v>
      </c>
      <c r="I1305" s="168">
        <f t="shared" si="274"/>
        <v>371253.07748611434</v>
      </c>
      <c r="J1305" s="168">
        <f t="shared" si="276"/>
        <v>368122.37853850418</v>
      </c>
      <c r="K1305" s="94"/>
      <c r="L1305" s="265">
        <f t="shared" si="275"/>
        <v>141474.10108872768</v>
      </c>
      <c r="M1305" s="265">
        <f>$G1305*NonHospFrac+theModel!$H1305*NonHospFrac</f>
        <v>229778.97639738664</v>
      </c>
      <c r="N1305" s="266">
        <f t="shared" si="277"/>
        <v>371253.07748611434</v>
      </c>
      <c r="O1305" s="158"/>
      <c r="P1305" s="265">
        <f t="shared" si="278"/>
        <v>140281.07981496013</v>
      </c>
      <c r="Q1305" s="265">
        <f t="shared" si="279"/>
        <v>229777.41614676762</v>
      </c>
      <c r="R1305" s="266">
        <f t="shared" si="280"/>
        <v>370058.49596172775</v>
      </c>
    </row>
    <row r="1306" spans="1:18" x14ac:dyDescent="0.25">
      <c r="A1306" s="81">
        <v>1275</v>
      </c>
      <c r="B1306" s="93">
        <f t="shared" si="269"/>
        <v>1.6449029129158973E-11</v>
      </c>
      <c r="C1306" s="178">
        <f t="shared" si="270"/>
        <v>1.6411922952348639E-11</v>
      </c>
      <c r="D1306" s="165">
        <f t="shared" si="271"/>
        <v>2.2558277767625785E-3</v>
      </c>
      <c r="E1306" s="166">
        <f t="shared" si="281"/>
        <v>24.291375446893181</v>
      </c>
      <c r="F1306" s="167">
        <f t="shared" si="282"/>
        <v>2.8784362431490598</v>
      </c>
      <c r="G1306" s="167">
        <f t="shared" si="272"/>
        <v>100031.48307632589</v>
      </c>
      <c r="H1306" s="167">
        <f t="shared" si="273"/>
        <v>271299.98898918513</v>
      </c>
      <c r="I1306" s="168">
        <f t="shared" si="274"/>
        <v>371331.47206551104</v>
      </c>
      <c r="J1306" s="168">
        <f t="shared" si="276"/>
        <v>368196.80281721306</v>
      </c>
      <c r="K1306" s="94"/>
      <c r="L1306" s="265">
        <f t="shared" si="275"/>
        <v>141503.97505697995</v>
      </c>
      <c r="M1306" s="265">
        <f>$G1306*NonHospFrac+theModel!$H1306*NonHospFrac</f>
        <v>229827.49700853106</v>
      </c>
      <c r="N1306" s="266">
        <f t="shared" si="277"/>
        <v>371331.47206551104</v>
      </c>
      <c r="O1306" s="158"/>
      <c r="P1306" s="265">
        <f t="shared" si="278"/>
        <v>140309.44081334109</v>
      </c>
      <c r="Q1306" s="265">
        <f t="shared" si="279"/>
        <v>229825.93675791204</v>
      </c>
      <c r="R1306" s="266">
        <f t="shared" si="280"/>
        <v>370135.37757125311</v>
      </c>
    </row>
    <row r="1307" spans="1:18" x14ac:dyDescent="0.25">
      <c r="A1307" s="81">
        <v>1276</v>
      </c>
      <c r="B1307" s="93">
        <f t="shared" si="269"/>
        <v>1.6141753710573397E-11</v>
      </c>
      <c r="C1307" s="178">
        <f t="shared" si="270"/>
        <v>1.6105340694187426E-11</v>
      </c>
      <c r="D1307" s="165">
        <f t="shared" si="271"/>
        <v>2.2558277767625785E-3</v>
      </c>
      <c r="E1307" s="166">
        <f t="shared" si="281"/>
        <v>24.291375446909285</v>
      </c>
      <c r="F1307" s="167">
        <f t="shared" si="282"/>
        <v>2.8806920709258224</v>
      </c>
      <c r="G1307" s="167">
        <f t="shared" si="272"/>
        <v>100109.87765553933</v>
      </c>
      <c r="H1307" s="167">
        <f t="shared" si="273"/>
        <v>271299.988989365</v>
      </c>
      <c r="I1307" s="168">
        <f t="shared" si="274"/>
        <v>371409.86664490431</v>
      </c>
      <c r="J1307" s="168">
        <f t="shared" si="276"/>
        <v>368271.22406223853</v>
      </c>
      <c r="K1307" s="94"/>
      <c r="L1307" s="265">
        <f t="shared" si="275"/>
        <v>141533.84902523091</v>
      </c>
      <c r="M1307" s="265">
        <f>$G1307*NonHospFrac+theModel!$H1307*NonHospFrac</f>
        <v>229876.0176196734</v>
      </c>
      <c r="N1307" s="266">
        <f t="shared" si="277"/>
        <v>371409.86664490431</v>
      </c>
      <c r="O1307" s="158"/>
      <c r="P1307" s="265">
        <f t="shared" si="278"/>
        <v>140337.8006556707</v>
      </c>
      <c r="Q1307" s="265">
        <f t="shared" si="279"/>
        <v>229874.45736905438</v>
      </c>
      <c r="R1307" s="266">
        <f t="shared" si="280"/>
        <v>370212.25802472507</v>
      </c>
    </row>
    <row r="1308" spans="1:18" x14ac:dyDescent="0.25">
      <c r="A1308" s="81">
        <v>1277</v>
      </c>
      <c r="B1308" s="93">
        <f t="shared" si="269"/>
        <v>1.5840218337927643E-11</v>
      </c>
      <c r="C1308" s="178">
        <f t="shared" si="270"/>
        <v>1.5804485533410963E-11</v>
      </c>
      <c r="D1308" s="165">
        <f t="shared" si="271"/>
        <v>2.2558277767625785E-3</v>
      </c>
      <c r="E1308" s="166">
        <f t="shared" si="281"/>
        <v>24.291375446925091</v>
      </c>
      <c r="F1308" s="167">
        <f t="shared" si="282"/>
        <v>2.8829478987025849</v>
      </c>
      <c r="G1308" s="167">
        <f t="shared" si="272"/>
        <v>100188.27223475275</v>
      </c>
      <c r="H1308" s="167">
        <f t="shared" si="273"/>
        <v>271299.98898954154</v>
      </c>
      <c r="I1308" s="168">
        <f t="shared" si="274"/>
        <v>371488.26122429431</v>
      </c>
      <c r="J1308" s="168">
        <f t="shared" si="276"/>
        <v>368345.64227370446</v>
      </c>
      <c r="K1308" s="94"/>
      <c r="L1308" s="265">
        <f t="shared" si="275"/>
        <v>141563.72299348062</v>
      </c>
      <c r="M1308" s="265">
        <f>$G1308*NonHospFrac+theModel!$H1308*NonHospFrac</f>
        <v>229924.53823081363</v>
      </c>
      <c r="N1308" s="266">
        <f t="shared" si="277"/>
        <v>371488.26122429426</v>
      </c>
      <c r="O1308" s="158"/>
      <c r="P1308" s="265">
        <f t="shared" si="278"/>
        <v>140366.1593419961</v>
      </c>
      <c r="Q1308" s="265">
        <f t="shared" si="279"/>
        <v>229922.97798019461</v>
      </c>
      <c r="R1308" s="266">
        <f t="shared" si="280"/>
        <v>370289.13732219068</v>
      </c>
    </row>
    <row r="1309" spans="1:18" x14ac:dyDescent="0.25">
      <c r="A1309" s="81">
        <v>1278</v>
      </c>
      <c r="B1309" s="93">
        <f t="shared" si="269"/>
        <v>1.5544315784527424E-11</v>
      </c>
      <c r="C1309" s="178">
        <f t="shared" si="270"/>
        <v>1.5509250485209917E-11</v>
      </c>
      <c r="D1309" s="165">
        <f t="shared" si="271"/>
        <v>2.2558277767625785E-3</v>
      </c>
      <c r="E1309" s="166">
        <f t="shared" si="281"/>
        <v>24.291375446940599</v>
      </c>
      <c r="F1309" s="167">
        <f t="shared" si="282"/>
        <v>2.8852037264793475</v>
      </c>
      <c r="G1309" s="167">
        <f t="shared" si="272"/>
        <v>100266.66681396615</v>
      </c>
      <c r="H1309" s="167">
        <f t="shared" si="273"/>
        <v>271299.98898971477</v>
      </c>
      <c r="I1309" s="168">
        <f t="shared" si="274"/>
        <v>371566.65580368089</v>
      </c>
      <c r="J1309" s="168">
        <f t="shared" si="276"/>
        <v>368420.05745173432</v>
      </c>
      <c r="K1309" s="94"/>
      <c r="L1309" s="265">
        <f t="shared" si="275"/>
        <v>141593.59696172905</v>
      </c>
      <c r="M1309" s="265">
        <f>$G1309*NonHospFrac+theModel!$H1309*NonHospFrac</f>
        <v>229973.05884195183</v>
      </c>
      <c r="N1309" s="266">
        <f t="shared" si="277"/>
        <v>371566.65580368089</v>
      </c>
      <c r="O1309" s="158"/>
      <c r="P1309" s="265">
        <f t="shared" si="278"/>
        <v>140394.51687236442</v>
      </c>
      <c r="Q1309" s="265">
        <f t="shared" si="279"/>
        <v>229971.49859133281</v>
      </c>
      <c r="R1309" s="266">
        <f t="shared" si="280"/>
        <v>370366.01546369726</v>
      </c>
    </row>
    <row r="1310" spans="1:18" x14ac:dyDescent="0.25">
      <c r="A1310" s="81">
        <v>1279</v>
      </c>
      <c r="B1310" s="93">
        <f t="shared" si="269"/>
        <v>1.5253940826722163E-11</v>
      </c>
      <c r="C1310" s="178">
        <f t="shared" si="270"/>
        <v>1.5219530563300149E-11</v>
      </c>
      <c r="D1310" s="165">
        <f t="shared" si="271"/>
        <v>2.2558277767625785E-3</v>
      </c>
      <c r="E1310" s="166">
        <f t="shared" si="281"/>
        <v>24.291375446955819</v>
      </c>
      <c r="F1310" s="167">
        <f t="shared" si="282"/>
        <v>2.8874595542561101</v>
      </c>
      <c r="G1310" s="167">
        <f t="shared" si="272"/>
        <v>100345.06139317958</v>
      </c>
      <c r="H1310" s="167">
        <f t="shared" si="273"/>
        <v>271299.98898988473</v>
      </c>
      <c r="I1310" s="168">
        <f t="shared" si="274"/>
        <v>371645.05038306431</v>
      </c>
      <c r="J1310" s="168">
        <f t="shared" si="276"/>
        <v>368494.46959645202</v>
      </c>
      <c r="K1310" s="94"/>
      <c r="L1310" s="265">
        <f t="shared" si="275"/>
        <v>141623.47092997626</v>
      </c>
      <c r="M1310" s="265">
        <f>$G1310*NonHospFrac+theModel!$H1310*NonHospFrac</f>
        <v>230021.57945308802</v>
      </c>
      <c r="N1310" s="266">
        <f t="shared" si="277"/>
        <v>371645.05038306431</v>
      </c>
      <c r="O1310" s="158"/>
      <c r="P1310" s="265">
        <f t="shared" si="278"/>
        <v>140422.8732468228</v>
      </c>
      <c r="Q1310" s="265">
        <f t="shared" si="279"/>
        <v>230020.019202469</v>
      </c>
      <c r="R1310" s="266">
        <f t="shared" si="280"/>
        <v>370442.89244929177</v>
      </c>
    </row>
    <row r="1311" spans="1:18" x14ac:dyDescent="0.25">
      <c r="A1311" s="81">
        <v>1280</v>
      </c>
      <c r="B1311" s="93">
        <f t="shared" ref="B1311:B1374" si="283">Constant*EXP(PowerTerm*(A1311)/7)</f>
        <v>1.4968990206487571E-11</v>
      </c>
      <c r="C1311" s="178">
        <f t="shared" ref="C1311:C1374" si="284">(1-theFloor)*B1311</f>
        <v>1.4935222742589689E-11</v>
      </c>
      <c r="D1311" s="165">
        <f t="shared" ref="D1311:D1374" si="285">theFloor</f>
        <v>2.2558277767625785E-3</v>
      </c>
      <c r="E1311" s="166">
        <f t="shared" si="281"/>
        <v>24.291375446970754</v>
      </c>
      <c r="F1311" s="167">
        <f t="shared" si="282"/>
        <v>2.8897153820328727</v>
      </c>
      <c r="G1311" s="167">
        <f t="shared" ref="G1311:G1374" si="286">$B$22*F1311*totInfected/365.25</f>
        <v>100423.45597239301</v>
      </c>
      <c r="H1311" s="167">
        <f t="shared" ref="H1311:H1374" si="287">lostQALYs_Injured*E1311*totInfected/365.25</f>
        <v>271299.98899005156</v>
      </c>
      <c r="I1311" s="168">
        <f t="shared" ref="I1311:I1374" si="288">H1311+G1311</f>
        <v>371723.4449624446</v>
      </c>
      <c r="J1311" s="168">
        <f t="shared" si="276"/>
        <v>368568.87870798126</v>
      </c>
      <c r="K1311" s="94"/>
      <c r="L1311" s="265">
        <f t="shared" ref="L1311:L1374" si="289">$G1311*HospFrac+$H1311*HospFrac</f>
        <v>141653.34489822225</v>
      </c>
      <c r="M1311" s="265">
        <f>$G1311*NonHospFrac+theModel!$H1311*NonHospFrac</f>
        <v>230070.10006422229</v>
      </c>
      <c r="N1311" s="266">
        <f t="shared" si="277"/>
        <v>371723.44496244454</v>
      </c>
      <c r="O1311" s="158"/>
      <c r="P1311" s="265">
        <f t="shared" si="278"/>
        <v>140451.22846541836</v>
      </c>
      <c r="Q1311" s="265">
        <f t="shared" si="279"/>
        <v>230068.53981360327</v>
      </c>
      <c r="R1311" s="266">
        <f t="shared" si="280"/>
        <v>370519.76827902161</v>
      </c>
    </row>
    <row r="1312" spans="1:18" x14ac:dyDescent="0.25">
      <c r="A1312" s="81">
        <v>1281</v>
      </c>
      <c r="B1312" s="93">
        <f t="shared" si="283"/>
        <v>1.4689362594706629E-11</v>
      </c>
      <c r="C1312" s="178">
        <f t="shared" si="284"/>
        <v>1.4656225922542552E-11</v>
      </c>
      <c r="D1312" s="165">
        <f t="shared" si="285"/>
        <v>2.2558277767625785E-3</v>
      </c>
      <c r="E1312" s="166">
        <f t="shared" si="281"/>
        <v>24.291375446985409</v>
      </c>
      <c r="F1312" s="167">
        <f t="shared" si="282"/>
        <v>2.8919712098096353</v>
      </c>
      <c r="G1312" s="167">
        <f t="shared" si="286"/>
        <v>100501.85055160643</v>
      </c>
      <c r="H1312" s="167">
        <f t="shared" si="287"/>
        <v>271299.98899021518</v>
      </c>
      <c r="I1312" s="168">
        <f t="shared" si="288"/>
        <v>371801.83954182162</v>
      </c>
      <c r="J1312" s="168">
        <f t="shared" ref="J1312:J1375" si="290">J1311+(I1312-I1311)/(1+discountDaily)^A1312</f>
        <v>368643.2847864455</v>
      </c>
      <c r="K1312" s="94"/>
      <c r="L1312" s="265">
        <f t="shared" si="289"/>
        <v>141683.21886646701</v>
      </c>
      <c r="M1312" s="265">
        <f>$G1312*NonHospFrac+theModel!$H1312*NonHospFrac</f>
        <v>230118.62067535456</v>
      </c>
      <c r="N1312" s="266">
        <f t="shared" ref="N1312:N1375" si="291">L1312+M1312</f>
        <v>371801.83954182157</v>
      </c>
      <c r="O1312" s="158"/>
      <c r="P1312" s="265">
        <f t="shared" ref="P1312:P1375" si="292">P1311+(L1312-L1311)/(1+discountDaily)^A1312</f>
        <v>140479.58252819825</v>
      </c>
      <c r="Q1312" s="265">
        <f t="shared" ref="Q1312:Q1375" si="293">Q1311+(M1312-M1311)/(1+discountDaily)^B1312</f>
        <v>230117.06042473554</v>
      </c>
      <c r="R1312" s="266">
        <f t="shared" ref="R1312:R1375" si="294">P1312+Q1312</f>
        <v>370596.64295293379</v>
      </c>
    </row>
    <row r="1313" spans="1:18" x14ac:dyDescent="0.25">
      <c r="A1313" s="81">
        <v>1282</v>
      </c>
      <c r="B1313" s="93">
        <f t="shared" si="283"/>
        <v>1.4414958555136751E-11</v>
      </c>
      <c r="C1313" s="178">
        <f t="shared" si="284"/>
        <v>1.4382440891227192E-11</v>
      </c>
      <c r="D1313" s="165">
        <f t="shared" si="285"/>
        <v>2.2558277767625785E-3</v>
      </c>
      <c r="E1313" s="166">
        <f t="shared" ref="E1313:E1376" si="295">C1313+E1312</f>
        <v>24.29137544699979</v>
      </c>
      <c r="F1313" s="167">
        <f t="shared" ref="F1313:F1376" si="296">D1313+F1312</f>
        <v>2.8942270375863979</v>
      </c>
      <c r="G1313" s="167">
        <f t="shared" si="286"/>
        <v>100580.24513081985</v>
      </c>
      <c r="H1313" s="167">
        <f t="shared" si="287"/>
        <v>271299.98899037583</v>
      </c>
      <c r="I1313" s="168">
        <f t="shared" si="288"/>
        <v>371880.23412119568</v>
      </c>
      <c r="J1313" s="168">
        <f t="shared" si="290"/>
        <v>368717.68783196871</v>
      </c>
      <c r="K1313" s="94"/>
      <c r="L1313" s="265">
        <f t="shared" si="289"/>
        <v>141713.09283471067</v>
      </c>
      <c r="M1313" s="265">
        <f>$G1313*NonHospFrac+theModel!$H1313*NonHospFrac</f>
        <v>230167.14128648498</v>
      </c>
      <c r="N1313" s="266">
        <f t="shared" si="291"/>
        <v>371880.23412119562</v>
      </c>
      <c r="O1313" s="158"/>
      <c r="P1313" s="265">
        <f t="shared" si="292"/>
        <v>140507.93543520966</v>
      </c>
      <c r="Q1313" s="265">
        <f t="shared" si="293"/>
        <v>230165.58103586597</v>
      </c>
      <c r="R1313" s="266">
        <f t="shared" si="294"/>
        <v>370673.51647107559</v>
      </c>
    </row>
    <row r="1314" spans="1:18" x14ac:dyDescent="0.25">
      <c r="A1314" s="81">
        <v>1283</v>
      </c>
      <c r="B1314" s="93">
        <f t="shared" si="283"/>
        <v>1.4145680509050085E-11</v>
      </c>
      <c r="C1314" s="178">
        <f t="shared" si="284"/>
        <v>1.411377029003656E-11</v>
      </c>
      <c r="D1314" s="165">
        <f t="shared" si="285"/>
        <v>2.2558277767625785E-3</v>
      </c>
      <c r="E1314" s="166">
        <f t="shared" si="295"/>
        <v>24.291375447013905</v>
      </c>
      <c r="F1314" s="167">
        <f t="shared" si="296"/>
        <v>2.8964828653631605</v>
      </c>
      <c r="G1314" s="167">
        <f t="shared" si="286"/>
        <v>100658.63971003327</v>
      </c>
      <c r="H1314" s="167">
        <f t="shared" si="287"/>
        <v>271299.98899053346</v>
      </c>
      <c r="I1314" s="168">
        <f t="shared" si="288"/>
        <v>371958.62870056671</v>
      </c>
      <c r="J1314" s="168">
        <f t="shared" si="290"/>
        <v>368792.08784467442</v>
      </c>
      <c r="K1314" s="94"/>
      <c r="L1314" s="265">
        <f t="shared" si="289"/>
        <v>141742.96680295316</v>
      </c>
      <c r="M1314" s="265">
        <f>$G1314*NonHospFrac+theModel!$H1314*NonHospFrac</f>
        <v>230215.66189761352</v>
      </c>
      <c r="N1314" s="266">
        <f t="shared" si="291"/>
        <v>371958.62870056671</v>
      </c>
      <c r="O1314" s="158"/>
      <c r="P1314" s="265">
        <f t="shared" si="292"/>
        <v>140536.28718649966</v>
      </c>
      <c r="Q1314" s="265">
        <f t="shared" si="293"/>
        <v>230214.1016469945</v>
      </c>
      <c r="R1314" s="266">
        <f t="shared" si="294"/>
        <v>370750.38883349416</v>
      </c>
    </row>
    <row r="1315" spans="1:18" x14ac:dyDescent="0.25">
      <c r="A1315" s="81">
        <v>1284</v>
      </c>
      <c r="B1315" s="93">
        <f t="shared" si="283"/>
        <v>1.3881432700534079E-11</v>
      </c>
      <c r="C1315" s="178">
        <f t="shared" si="284"/>
        <v>1.3850118579066954E-11</v>
      </c>
      <c r="D1315" s="165">
        <f t="shared" si="285"/>
        <v>2.2558277767625785E-3</v>
      </c>
      <c r="E1315" s="166">
        <f t="shared" si="295"/>
        <v>24.291375447027754</v>
      </c>
      <c r="F1315" s="167">
        <f t="shared" si="296"/>
        <v>2.8987386931399231</v>
      </c>
      <c r="G1315" s="167">
        <f t="shared" si="286"/>
        <v>100737.03428924669</v>
      </c>
      <c r="H1315" s="167">
        <f t="shared" si="287"/>
        <v>271299.98899068811</v>
      </c>
      <c r="I1315" s="168">
        <f t="shared" si="288"/>
        <v>372037.02327993477</v>
      </c>
      <c r="J1315" s="168">
        <f t="shared" si="290"/>
        <v>368866.48482468637</v>
      </c>
      <c r="K1315" s="94"/>
      <c r="L1315" s="265">
        <f t="shared" si="289"/>
        <v>141772.84077119452</v>
      </c>
      <c r="M1315" s="265">
        <f>$G1315*NonHospFrac+theModel!$H1315*NonHospFrac</f>
        <v>230264.18250874025</v>
      </c>
      <c r="N1315" s="266">
        <f t="shared" si="291"/>
        <v>372037.02327993477</v>
      </c>
      <c r="O1315" s="158"/>
      <c r="P1315" s="265">
        <f t="shared" si="292"/>
        <v>140564.63778211537</v>
      </c>
      <c r="Q1315" s="265">
        <f t="shared" si="293"/>
        <v>230262.62225812124</v>
      </c>
      <c r="R1315" s="266">
        <f t="shared" si="294"/>
        <v>370827.26004023664</v>
      </c>
    </row>
    <row r="1316" spans="1:18" x14ac:dyDescent="0.25">
      <c r="A1316" s="81">
        <v>1285</v>
      </c>
      <c r="B1316" s="93">
        <f t="shared" si="283"/>
        <v>1.3622121162440752E-11</v>
      </c>
      <c r="C1316" s="178">
        <f t="shared" si="284"/>
        <v>1.3591392003144092E-11</v>
      </c>
      <c r="D1316" s="165">
        <f t="shared" si="285"/>
        <v>2.2558277767625785E-3</v>
      </c>
      <c r="E1316" s="166">
        <f t="shared" si="295"/>
        <v>24.291375447041347</v>
      </c>
      <c r="F1316" s="167">
        <f t="shared" si="296"/>
        <v>2.9009945209166856</v>
      </c>
      <c r="G1316" s="167">
        <f t="shared" si="286"/>
        <v>100815.42886846012</v>
      </c>
      <c r="H1316" s="167">
        <f t="shared" si="287"/>
        <v>271299.98899083998</v>
      </c>
      <c r="I1316" s="168">
        <f t="shared" si="288"/>
        <v>372115.4178593001</v>
      </c>
      <c r="J1316" s="168">
        <f t="shared" si="290"/>
        <v>368940.87877212832</v>
      </c>
      <c r="K1316" s="94"/>
      <c r="L1316" s="265">
        <f t="shared" si="289"/>
        <v>141802.71473943483</v>
      </c>
      <c r="M1316" s="265">
        <f>$G1316*NonHospFrac+theModel!$H1316*NonHospFrac</f>
        <v>230312.70311986527</v>
      </c>
      <c r="N1316" s="266">
        <f t="shared" si="291"/>
        <v>372115.4178593001</v>
      </c>
      <c r="O1316" s="158"/>
      <c r="P1316" s="265">
        <f t="shared" si="292"/>
        <v>140592.98722210401</v>
      </c>
      <c r="Q1316" s="265">
        <f t="shared" si="293"/>
        <v>230311.14286924625</v>
      </c>
      <c r="R1316" s="266">
        <f t="shared" si="294"/>
        <v>370904.13009135029</v>
      </c>
    </row>
    <row r="1317" spans="1:18" x14ac:dyDescent="0.25">
      <c r="A1317" s="81">
        <v>1286</v>
      </c>
      <c r="B1317" s="93">
        <f t="shared" si="283"/>
        <v>1.3367653682971559E-11</v>
      </c>
      <c r="C1317" s="178">
        <f t="shared" si="284"/>
        <v>1.3337498558483369E-11</v>
      </c>
      <c r="D1317" s="165">
        <f t="shared" si="285"/>
        <v>2.2558277767625785E-3</v>
      </c>
      <c r="E1317" s="166">
        <f t="shared" si="295"/>
        <v>24.291375447054683</v>
      </c>
      <c r="F1317" s="167">
        <f t="shared" si="296"/>
        <v>2.9032503486934482</v>
      </c>
      <c r="G1317" s="167">
        <f t="shared" si="286"/>
        <v>100893.82344767354</v>
      </c>
      <c r="H1317" s="167">
        <f t="shared" si="287"/>
        <v>271299.98899098887</v>
      </c>
      <c r="I1317" s="168">
        <f t="shared" si="288"/>
        <v>372193.8124386624</v>
      </c>
      <c r="J1317" s="168">
        <f t="shared" si="290"/>
        <v>369015.26968712365</v>
      </c>
      <c r="K1317" s="94"/>
      <c r="L1317" s="265">
        <f t="shared" si="289"/>
        <v>141832.58870767397</v>
      </c>
      <c r="M1317" s="265">
        <f>$G1317*NonHospFrac+theModel!$H1317*NonHospFrac</f>
        <v>230361.22373098839</v>
      </c>
      <c r="N1317" s="266">
        <f t="shared" si="291"/>
        <v>372193.8124386624</v>
      </c>
      <c r="O1317" s="158"/>
      <c r="P1317" s="265">
        <f t="shared" si="292"/>
        <v>140621.33550651258</v>
      </c>
      <c r="Q1317" s="265">
        <f t="shared" si="293"/>
        <v>230359.66348036937</v>
      </c>
      <c r="R1317" s="266">
        <f t="shared" si="294"/>
        <v>370980.99898688192</v>
      </c>
    </row>
    <row r="1318" spans="1:18" x14ac:dyDescent="0.25">
      <c r="A1318" s="81">
        <v>1287</v>
      </c>
      <c r="B1318" s="93">
        <f t="shared" si="283"/>
        <v>1.3117939772886692E-11</v>
      </c>
      <c r="C1318" s="178">
        <f t="shared" si="284"/>
        <v>1.3088347959973116E-11</v>
      </c>
      <c r="D1318" s="165">
        <f t="shared" si="285"/>
        <v>2.2558277767625785E-3</v>
      </c>
      <c r="E1318" s="166">
        <f t="shared" si="295"/>
        <v>24.291375447067772</v>
      </c>
      <c r="F1318" s="167">
        <f t="shared" si="296"/>
        <v>2.9055061764702108</v>
      </c>
      <c r="G1318" s="167">
        <f t="shared" si="286"/>
        <v>100972.21802688696</v>
      </c>
      <c r="H1318" s="167">
        <f t="shared" si="287"/>
        <v>271299.98899113509</v>
      </c>
      <c r="I1318" s="168">
        <f t="shared" si="288"/>
        <v>372272.20701802208</v>
      </c>
      <c r="J1318" s="168">
        <f t="shared" si="290"/>
        <v>369089.65756979637</v>
      </c>
      <c r="K1318" s="94"/>
      <c r="L1318" s="265">
        <f t="shared" si="289"/>
        <v>141862.46267591213</v>
      </c>
      <c r="M1318" s="265">
        <f>$G1318*NonHospFrac+theModel!$H1318*NonHospFrac</f>
        <v>230409.74434210989</v>
      </c>
      <c r="N1318" s="266">
        <f t="shared" si="291"/>
        <v>372272.20701802202</v>
      </c>
      <c r="O1318" s="158"/>
      <c r="P1318" s="265">
        <f t="shared" si="292"/>
        <v>140649.68263538831</v>
      </c>
      <c r="Q1318" s="265">
        <f t="shared" si="293"/>
        <v>230408.18409149087</v>
      </c>
      <c r="R1318" s="266">
        <f t="shared" si="294"/>
        <v>371057.86672687915</v>
      </c>
    </row>
    <row r="1319" spans="1:18" x14ac:dyDescent="0.25">
      <c r="A1319" s="81">
        <v>1288</v>
      </c>
      <c r="B1319" s="93">
        <f t="shared" si="283"/>
        <v>1.2872890633326913E-11</v>
      </c>
      <c r="C1319" s="178">
        <f t="shared" si="284"/>
        <v>1.2843851609069027E-11</v>
      </c>
      <c r="D1319" s="165">
        <f t="shared" si="285"/>
        <v>2.2558277767625785E-3</v>
      </c>
      <c r="E1319" s="166">
        <f t="shared" si="295"/>
        <v>24.291375447080615</v>
      </c>
      <c r="F1319" s="167">
        <f t="shared" si="296"/>
        <v>2.9077620042469734</v>
      </c>
      <c r="G1319" s="167">
        <f t="shared" si="286"/>
        <v>101050.61260610037</v>
      </c>
      <c r="H1319" s="167">
        <f t="shared" si="287"/>
        <v>271299.98899127851</v>
      </c>
      <c r="I1319" s="168">
        <f t="shared" si="288"/>
        <v>372350.6015973789</v>
      </c>
      <c r="J1319" s="168">
        <f t="shared" si="290"/>
        <v>369164.04242026981</v>
      </c>
      <c r="K1319" s="94"/>
      <c r="L1319" s="265">
        <f t="shared" si="289"/>
        <v>141892.33664414921</v>
      </c>
      <c r="M1319" s="265">
        <f>$G1319*NonHospFrac+theModel!$H1319*NonHospFrac</f>
        <v>230458.26495322966</v>
      </c>
      <c r="N1319" s="266">
        <f t="shared" si="291"/>
        <v>372350.60159737885</v>
      </c>
      <c r="O1319" s="158"/>
      <c r="P1319" s="265">
        <f t="shared" si="292"/>
        <v>140678.02860877826</v>
      </c>
      <c r="Q1319" s="265">
        <f t="shared" si="293"/>
        <v>230456.70470261064</v>
      </c>
      <c r="R1319" s="266">
        <f t="shared" si="294"/>
        <v>371134.73331138887</v>
      </c>
    </row>
    <row r="1320" spans="1:18" x14ac:dyDescent="0.25">
      <c r="A1320" s="81">
        <v>1289</v>
      </c>
      <c r="B1320" s="93">
        <f t="shared" si="283"/>
        <v>1.263241912423649E-11</v>
      </c>
      <c r="C1320" s="178">
        <f t="shared" si="284"/>
        <v>1.2603922562288332E-11</v>
      </c>
      <c r="D1320" s="165">
        <f t="shared" si="285"/>
        <v>2.2558277767625785E-3</v>
      </c>
      <c r="E1320" s="166">
        <f t="shared" si="295"/>
        <v>24.29137544709322</v>
      </c>
      <c r="F1320" s="167">
        <f t="shared" si="296"/>
        <v>2.910017832023736</v>
      </c>
      <c r="G1320" s="167">
        <f t="shared" si="286"/>
        <v>101129.00718531379</v>
      </c>
      <c r="H1320" s="167">
        <f t="shared" si="287"/>
        <v>271299.98899141926</v>
      </c>
      <c r="I1320" s="168">
        <f t="shared" si="288"/>
        <v>372428.99617673305</v>
      </c>
      <c r="J1320" s="168">
        <f t="shared" si="290"/>
        <v>369238.42423866777</v>
      </c>
      <c r="K1320" s="94"/>
      <c r="L1320" s="265">
        <f t="shared" si="289"/>
        <v>141922.21061238527</v>
      </c>
      <c r="M1320" s="265">
        <f>$G1320*NonHospFrac+theModel!$H1320*NonHospFrac</f>
        <v>230506.78556434775</v>
      </c>
      <c r="N1320" s="266">
        <f t="shared" si="291"/>
        <v>372428.99617673305</v>
      </c>
      <c r="O1320" s="158"/>
      <c r="P1320" s="265">
        <f t="shared" si="292"/>
        <v>140706.37342672955</v>
      </c>
      <c r="Q1320" s="265">
        <f t="shared" si="293"/>
        <v>230505.22531372873</v>
      </c>
      <c r="R1320" s="266">
        <f t="shared" si="294"/>
        <v>371211.59874045826</v>
      </c>
    </row>
    <row r="1321" spans="1:18" x14ac:dyDescent="0.25">
      <c r="A1321" s="81">
        <v>1290</v>
      </c>
      <c r="B1321" s="93">
        <f t="shared" si="283"/>
        <v>1.239643973337583E-11</v>
      </c>
      <c r="C1321" s="178">
        <f t="shared" si="284"/>
        <v>1.2368475500292317E-11</v>
      </c>
      <c r="D1321" s="165">
        <f t="shared" si="285"/>
        <v>2.2558277767625785E-3</v>
      </c>
      <c r="E1321" s="166">
        <f t="shared" si="295"/>
        <v>24.291375447105587</v>
      </c>
      <c r="F1321" s="167">
        <f t="shared" si="296"/>
        <v>2.9122736598004986</v>
      </c>
      <c r="G1321" s="167">
        <f t="shared" si="286"/>
        <v>101207.40176452723</v>
      </c>
      <c r="H1321" s="167">
        <f t="shared" si="287"/>
        <v>271299.98899155739</v>
      </c>
      <c r="I1321" s="168">
        <f t="shared" si="288"/>
        <v>372507.39075608458</v>
      </c>
      <c r="J1321" s="168">
        <f t="shared" si="290"/>
        <v>369312.80302511388</v>
      </c>
      <c r="K1321" s="94"/>
      <c r="L1321" s="265">
        <f t="shared" si="289"/>
        <v>141952.08458062034</v>
      </c>
      <c r="M1321" s="265">
        <f>$G1321*NonHospFrac+theModel!$H1321*NonHospFrac</f>
        <v>230555.30617546424</v>
      </c>
      <c r="N1321" s="266">
        <f t="shared" si="291"/>
        <v>372507.39075608458</v>
      </c>
      <c r="O1321" s="158"/>
      <c r="P1321" s="265">
        <f t="shared" si="292"/>
        <v>140734.71708928933</v>
      </c>
      <c r="Q1321" s="265">
        <f t="shared" si="293"/>
        <v>230553.74592484522</v>
      </c>
      <c r="R1321" s="266">
        <f t="shared" si="294"/>
        <v>371288.46301413456</v>
      </c>
    </row>
    <row r="1322" spans="1:18" x14ac:dyDescent="0.25">
      <c r="A1322" s="81">
        <v>1291</v>
      </c>
      <c r="B1322" s="93">
        <f t="shared" si="283"/>
        <v>1.2164868545913368E-11</v>
      </c>
      <c r="C1322" s="178">
        <f t="shared" si="284"/>
        <v>1.2137426697546832E-11</v>
      </c>
      <c r="D1322" s="165">
        <f t="shared" si="285"/>
        <v>2.2558277767625785E-3</v>
      </c>
      <c r="E1322" s="166">
        <f t="shared" si="295"/>
        <v>24.291375447117723</v>
      </c>
      <c r="F1322" s="167">
        <f t="shared" si="296"/>
        <v>2.9145294875772612</v>
      </c>
      <c r="G1322" s="167">
        <f t="shared" si="286"/>
        <v>101285.79634374064</v>
      </c>
      <c r="H1322" s="167">
        <f t="shared" si="287"/>
        <v>271299.98899169295</v>
      </c>
      <c r="I1322" s="168">
        <f t="shared" si="288"/>
        <v>372585.78533543361</v>
      </c>
      <c r="J1322" s="168">
        <f t="shared" si="290"/>
        <v>369387.17877973191</v>
      </c>
      <c r="K1322" s="94"/>
      <c r="L1322" s="265">
        <f t="shared" si="289"/>
        <v>141981.95854885443</v>
      </c>
      <c r="M1322" s="265">
        <f>$G1322*NonHospFrac+theModel!$H1322*NonHospFrac</f>
        <v>230603.82678657916</v>
      </c>
      <c r="N1322" s="266">
        <f t="shared" si="291"/>
        <v>372585.78533543355</v>
      </c>
      <c r="O1322" s="158"/>
      <c r="P1322" s="265">
        <f t="shared" si="292"/>
        <v>140763.0595965047</v>
      </c>
      <c r="Q1322" s="265">
        <f t="shared" si="293"/>
        <v>230602.26653596014</v>
      </c>
      <c r="R1322" s="266">
        <f t="shared" si="294"/>
        <v>371365.3261324648</v>
      </c>
    </row>
    <row r="1323" spans="1:18" x14ac:dyDescent="0.25">
      <c r="A1323" s="81">
        <v>1292</v>
      </c>
      <c r="B1323" s="93">
        <f t="shared" si="283"/>
        <v>1.19376232145851E-11</v>
      </c>
      <c r="C1323" s="178">
        <f t="shared" si="284"/>
        <v>1.1910693992549113E-11</v>
      </c>
      <c r="D1323" s="165">
        <f t="shared" si="285"/>
        <v>2.2558277767625785E-3</v>
      </c>
      <c r="E1323" s="166">
        <f t="shared" si="295"/>
        <v>24.291375447129635</v>
      </c>
      <c r="F1323" s="167">
        <f t="shared" si="296"/>
        <v>2.9167853153540237</v>
      </c>
      <c r="G1323" s="167">
        <f t="shared" si="286"/>
        <v>101364.19092295406</v>
      </c>
      <c r="H1323" s="167">
        <f t="shared" si="287"/>
        <v>271299.98899182596</v>
      </c>
      <c r="I1323" s="168">
        <f t="shared" si="288"/>
        <v>372664.17991478002</v>
      </c>
      <c r="J1323" s="168">
        <f t="shared" si="290"/>
        <v>369461.55150264525</v>
      </c>
      <c r="K1323" s="94"/>
      <c r="L1323" s="265">
        <f t="shared" si="289"/>
        <v>142011.83251708752</v>
      </c>
      <c r="M1323" s="265">
        <f>$G1323*NonHospFrac+theModel!$H1323*NonHospFrac</f>
        <v>230652.34739769247</v>
      </c>
      <c r="N1323" s="266">
        <f t="shared" si="291"/>
        <v>372664.17991477996</v>
      </c>
      <c r="O1323" s="158"/>
      <c r="P1323" s="265">
        <f t="shared" si="292"/>
        <v>140791.40094842273</v>
      </c>
      <c r="Q1323" s="265">
        <f t="shared" si="293"/>
        <v>230650.78714707345</v>
      </c>
      <c r="R1323" s="266">
        <f t="shared" si="294"/>
        <v>371442.18809549615</v>
      </c>
    </row>
    <row r="1324" spans="1:18" x14ac:dyDescent="0.25">
      <c r="A1324" s="81">
        <v>1293</v>
      </c>
      <c r="B1324" s="93">
        <f t="shared" si="283"/>
        <v>1.1714622930411727E-11</v>
      </c>
      <c r="C1324" s="178">
        <f t="shared" si="284"/>
        <v>1.1688196758611005E-11</v>
      </c>
      <c r="D1324" s="165">
        <f t="shared" si="285"/>
        <v>2.2558277767625785E-3</v>
      </c>
      <c r="E1324" s="166">
        <f t="shared" si="295"/>
        <v>24.291375447141323</v>
      </c>
      <c r="F1324" s="167">
        <f t="shared" si="296"/>
        <v>2.9190411431307863</v>
      </c>
      <c r="G1324" s="167">
        <f t="shared" si="286"/>
        <v>101442.58550216748</v>
      </c>
      <c r="H1324" s="167">
        <f t="shared" si="287"/>
        <v>271299.98899195652</v>
      </c>
      <c r="I1324" s="168">
        <f t="shared" si="288"/>
        <v>372742.57449412398</v>
      </c>
      <c r="J1324" s="168">
        <f t="shared" si="290"/>
        <v>369535.9211939777</v>
      </c>
      <c r="K1324" s="94"/>
      <c r="L1324" s="265">
        <f t="shared" si="289"/>
        <v>142041.70648531971</v>
      </c>
      <c r="M1324" s="265">
        <f>$G1324*NonHospFrac+theModel!$H1324*NonHospFrac</f>
        <v>230700.86800880425</v>
      </c>
      <c r="N1324" s="266">
        <f t="shared" si="291"/>
        <v>372742.57449412392</v>
      </c>
      <c r="O1324" s="158"/>
      <c r="P1324" s="265">
        <f t="shared" si="292"/>
        <v>140819.74114509061</v>
      </c>
      <c r="Q1324" s="265">
        <f t="shared" si="293"/>
        <v>230699.30775818523</v>
      </c>
      <c r="R1324" s="266">
        <f t="shared" si="294"/>
        <v>371519.04890327586</v>
      </c>
    </row>
    <row r="1325" spans="1:18" x14ac:dyDescent="0.25">
      <c r="A1325" s="81">
        <v>1294</v>
      </c>
      <c r="B1325" s="93">
        <f t="shared" si="283"/>
        <v>1.1495788393962796E-11</v>
      </c>
      <c r="C1325" s="178">
        <f t="shared" si="284"/>
        <v>1.1469855875187909E-11</v>
      </c>
      <c r="D1325" s="165">
        <f t="shared" si="285"/>
        <v>2.2558277767625785E-3</v>
      </c>
      <c r="E1325" s="166">
        <f t="shared" si="295"/>
        <v>24.291375447152792</v>
      </c>
      <c r="F1325" s="167">
        <f t="shared" si="296"/>
        <v>2.9212969709075489</v>
      </c>
      <c r="G1325" s="167">
        <f t="shared" si="286"/>
        <v>101520.9800813809</v>
      </c>
      <c r="H1325" s="167">
        <f t="shared" si="287"/>
        <v>271299.98899208469</v>
      </c>
      <c r="I1325" s="168">
        <f t="shared" si="288"/>
        <v>372820.96907346556</v>
      </c>
      <c r="J1325" s="168">
        <f t="shared" si="290"/>
        <v>369610.28785385285</v>
      </c>
      <c r="K1325" s="94"/>
      <c r="L1325" s="265">
        <f t="shared" si="289"/>
        <v>142071.58045355097</v>
      </c>
      <c r="M1325" s="265">
        <f>$G1325*NonHospFrac+theModel!$H1325*NonHospFrac</f>
        <v>230749.38861991459</v>
      </c>
      <c r="N1325" s="266">
        <f t="shared" si="291"/>
        <v>372820.96907346556</v>
      </c>
      <c r="O1325" s="158"/>
      <c r="P1325" s="265">
        <f t="shared" si="292"/>
        <v>140848.08018655539</v>
      </c>
      <c r="Q1325" s="265">
        <f t="shared" si="293"/>
        <v>230747.82836929557</v>
      </c>
      <c r="R1325" s="266">
        <f t="shared" si="294"/>
        <v>371595.90855585097</v>
      </c>
    </row>
    <row r="1326" spans="1:18" x14ac:dyDescent="0.25">
      <c r="A1326" s="81">
        <v>1295</v>
      </c>
      <c r="B1326" s="93">
        <f t="shared" si="283"/>
        <v>1.1281041787157715E-11</v>
      </c>
      <c r="C1326" s="178">
        <f t="shared" si="284"/>
        <v>1.1255593699743425E-11</v>
      </c>
      <c r="D1326" s="165">
        <f t="shared" si="285"/>
        <v>2.2558277767625785E-3</v>
      </c>
      <c r="E1326" s="166">
        <f t="shared" si="295"/>
        <v>24.291375447164047</v>
      </c>
      <c r="F1326" s="167">
        <f t="shared" si="296"/>
        <v>2.9235527986843115</v>
      </c>
      <c r="G1326" s="167">
        <f t="shared" si="286"/>
        <v>101599.37466059433</v>
      </c>
      <c r="H1326" s="167">
        <f t="shared" si="287"/>
        <v>271299.98899221036</v>
      </c>
      <c r="I1326" s="168">
        <f t="shared" si="288"/>
        <v>372899.36365280469</v>
      </c>
      <c r="J1326" s="168">
        <f t="shared" si="290"/>
        <v>369684.6514823942</v>
      </c>
      <c r="K1326" s="94"/>
      <c r="L1326" s="265">
        <f t="shared" si="289"/>
        <v>142101.45442178129</v>
      </c>
      <c r="M1326" s="265">
        <f>$G1326*NonHospFrac+theModel!$H1326*NonHospFrac</f>
        <v>230797.9092310234</v>
      </c>
      <c r="N1326" s="266">
        <f t="shared" si="291"/>
        <v>372899.36365280469</v>
      </c>
      <c r="O1326" s="158"/>
      <c r="P1326" s="265">
        <f t="shared" si="292"/>
        <v>140876.41807286418</v>
      </c>
      <c r="Q1326" s="265">
        <f t="shared" si="293"/>
        <v>230796.34898040438</v>
      </c>
      <c r="R1326" s="266">
        <f t="shared" si="294"/>
        <v>371672.76705326856</v>
      </c>
    </row>
    <row r="1327" spans="1:18" x14ac:dyDescent="0.25">
      <c r="A1327" s="81">
        <v>1296</v>
      </c>
      <c r="B1327" s="93">
        <f t="shared" si="283"/>
        <v>1.1070306745593135E-11</v>
      </c>
      <c r="C1327" s="178">
        <f t="shared" si="284"/>
        <v>1.1045334040139144E-11</v>
      </c>
      <c r="D1327" s="165">
        <f t="shared" si="285"/>
        <v>2.2558277767625785E-3</v>
      </c>
      <c r="E1327" s="166">
        <f t="shared" si="295"/>
        <v>24.291375447175092</v>
      </c>
      <c r="F1327" s="167">
        <f t="shared" si="296"/>
        <v>2.9258086264610741</v>
      </c>
      <c r="G1327" s="167">
        <f t="shared" si="286"/>
        <v>101677.76923980775</v>
      </c>
      <c r="H1327" s="167">
        <f t="shared" si="287"/>
        <v>271299.9889923337</v>
      </c>
      <c r="I1327" s="168">
        <f t="shared" si="288"/>
        <v>372977.75823214144</v>
      </c>
      <c r="J1327" s="168">
        <f t="shared" si="290"/>
        <v>369759.01207972539</v>
      </c>
      <c r="K1327" s="94"/>
      <c r="L1327" s="265">
        <f t="shared" si="289"/>
        <v>142131.32839001072</v>
      </c>
      <c r="M1327" s="265">
        <f>$G1327*NonHospFrac+theModel!$H1327*NonHospFrac</f>
        <v>230846.42984213072</v>
      </c>
      <c r="N1327" s="266">
        <f t="shared" si="291"/>
        <v>372977.75823214144</v>
      </c>
      <c r="O1327" s="158"/>
      <c r="P1327" s="265">
        <f t="shared" si="292"/>
        <v>140904.75480406405</v>
      </c>
      <c r="Q1327" s="265">
        <f t="shared" si="293"/>
        <v>230844.8695915117</v>
      </c>
      <c r="R1327" s="266">
        <f t="shared" si="294"/>
        <v>371749.62439557572</v>
      </c>
    </row>
    <row r="1328" spans="1:18" x14ac:dyDescent="0.25">
      <c r="A1328" s="81">
        <v>1297</v>
      </c>
      <c r="B1328" s="93">
        <f t="shared" si="283"/>
        <v>1.0863508331388079E-11</v>
      </c>
      <c r="C1328" s="178">
        <f t="shared" si="284"/>
        <v>1.0839002127541042E-11</v>
      </c>
      <c r="D1328" s="165">
        <f t="shared" si="285"/>
        <v>2.2558277767625785E-3</v>
      </c>
      <c r="E1328" s="166">
        <f t="shared" si="295"/>
        <v>24.291375447185931</v>
      </c>
      <c r="F1328" s="167">
        <f t="shared" si="296"/>
        <v>2.9280644542378367</v>
      </c>
      <c r="G1328" s="167">
        <f t="shared" si="286"/>
        <v>101756.16381902117</v>
      </c>
      <c r="H1328" s="167">
        <f t="shared" si="287"/>
        <v>271299.98899245478</v>
      </c>
      <c r="I1328" s="168">
        <f t="shared" si="288"/>
        <v>373056.15281147591</v>
      </c>
      <c r="J1328" s="168">
        <f t="shared" si="290"/>
        <v>369833.36964597012</v>
      </c>
      <c r="K1328" s="94"/>
      <c r="L1328" s="265">
        <f t="shared" si="289"/>
        <v>142161.20235823927</v>
      </c>
      <c r="M1328" s="265">
        <f>$G1328*NonHospFrac+theModel!$H1328*NonHospFrac</f>
        <v>230894.95045323661</v>
      </c>
      <c r="N1328" s="266">
        <f t="shared" si="291"/>
        <v>373056.15281147591</v>
      </c>
      <c r="O1328" s="158"/>
      <c r="P1328" s="265">
        <f t="shared" si="292"/>
        <v>140933.09038020216</v>
      </c>
      <c r="Q1328" s="265">
        <f t="shared" si="293"/>
        <v>230893.39020261759</v>
      </c>
      <c r="R1328" s="266">
        <f t="shared" si="294"/>
        <v>371826.48058281979</v>
      </c>
    </row>
    <row r="1329" spans="1:18" x14ac:dyDescent="0.25">
      <c r="A1329" s="81">
        <v>1298</v>
      </c>
      <c r="B1329" s="93">
        <f t="shared" si="283"/>
        <v>1.0660573006535512E-11</v>
      </c>
      <c r="C1329" s="178">
        <f t="shared" si="284"/>
        <v>1.0636524589831164E-11</v>
      </c>
      <c r="D1329" s="165">
        <f t="shared" si="285"/>
        <v>2.2558277767625785E-3</v>
      </c>
      <c r="E1329" s="166">
        <f t="shared" si="295"/>
        <v>24.291375447196568</v>
      </c>
      <c r="F1329" s="167">
        <f t="shared" si="296"/>
        <v>2.9303202820145993</v>
      </c>
      <c r="G1329" s="167">
        <f t="shared" si="286"/>
        <v>101834.55839823459</v>
      </c>
      <c r="H1329" s="167">
        <f t="shared" si="287"/>
        <v>271299.98899257358</v>
      </c>
      <c r="I1329" s="168">
        <f t="shared" si="288"/>
        <v>373134.54739080818</v>
      </c>
      <c r="J1329" s="168">
        <f t="shared" si="290"/>
        <v>369907.72418125195</v>
      </c>
      <c r="K1329" s="94"/>
      <c r="L1329" s="265">
        <f t="shared" si="289"/>
        <v>142191.07632646698</v>
      </c>
      <c r="M1329" s="265">
        <f>$G1329*NonHospFrac+theModel!$H1329*NonHospFrac</f>
        <v>230943.47106434117</v>
      </c>
      <c r="N1329" s="266">
        <f t="shared" si="291"/>
        <v>373134.54739080812</v>
      </c>
      <c r="O1329" s="158"/>
      <c r="P1329" s="265">
        <f t="shared" si="292"/>
        <v>140961.4248013256</v>
      </c>
      <c r="Q1329" s="265">
        <f t="shared" si="293"/>
        <v>230941.91081372215</v>
      </c>
      <c r="R1329" s="266">
        <f t="shared" si="294"/>
        <v>371903.33561504772</v>
      </c>
    </row>
    <row r="1330" spans="1:18" x14ac:dyDescent="0.25">
      <c r="A1330" s="81">
        <v>1299</v>
      </c>
      <c r="B1330" s="93">
        <f t="shared" si="283"/>
        <v>1.0461428606752155E-11</v>
      </c>
      <c r="C1330" s="178">
        <f t="shared" si="284"/>
        <v>1.0437829425516425E-11</v>
      </c>
      <c r="D1330" s="165">
        <f t="shared" si="285"/>
        <v>2.2558277767625785E-3</v>
      </c>
      <c r="E1330" s="166">
        <f t="shared" si="295"/>
        <v>24.291375447207006</v>
      </c>
      <c r="F1330" s="167">
        <f t="shared" si="296"/>
        <v>2.9325761097913619</v>
      </c>
      <c r="G1330" s="167">
        <f t="shared" si="286"/>
        <v>101912.952977448</v>
      </c>
      <c r="H1330" s="167">
        <f t="shared" si="287"/>
        <v>271299.98899269017</v>
      </c>
      <c r="I1330" s="168">
        <f t="shared" si="288"/>
        <v>373212.94197013817</v>
      </c>
      <c r="J1330" s="168">
        <f t="shared" si="290"/>
        <v>369982.07568569441</v>
      </c>
      <c r="K1330" s="94"/>
      <c r="L1330" s="265">
        <f t="shared" si="289"/>
        <v>142220.95029469382</v>
      </c>
      <c r="M1330" s="265">
        <f>$G1330*NonHospFrac+theModel!$H1330*NonHospFrac</f>
        <v>230991.9916754443</v>
      </c>
      <c r="N1330" s="266">
        <f t="shared" si="291"/>
        <v>373212.94197013811</v>
      </c>
      <c r="O1330" s="158"/>
      <c r="P1330" s="265">
        <f t="shared" si="292"/>
        <v>140989.75806748142</v>
      </c>
      <c r="Q1330" s="265">
        <f t="shared" si="293"/>
        <v>230990.43142482528</v>
      </c>
      <c r="R1330" s="266">
        <f t="shared" si="294"/>
        <v>371980.18949230667</v>
      </c>
    </row>
    <row r="1331" spans="1:18" x14ac:dyDescent="0.25">
      <c r="A1331" s="81">
        <v>1300</v>
      </c>
      <c r="B1331" s="93">
        <f t="shared" si="283"/>
        <v>1.0266004315816715E-11</v>
      </c>
      <c r="C1331" s="178">
        <f t="shared" si="284"/>
        <v>1.0242845978124732E-11</v>
      </c>
      <c r="D1331" s="165">
        <f t="shared" si="285"/>
        <v>2.2558277767625785E-3</v>
      </c>
      <c r="E1331" s="166">
        <f t="shared" si="295"/>
        <v>24.291375447217249</v>
      </c>
      <c r="F1331" s="167">
        <f t="shared" si="296"/>
        <v>2.9348319375681244</v>
      </c>
      <c r="G1331" s="167">
        <f t="shared" si="286"/>
        <v>101991.34755666144</v>
      </c>
      <c r="H1331" s="167">
        <f t="shared" si="287"/>
        <v>271299.98899280454</v>
      </c>
      <c r="I1331" s="168">
        <f t="shared" si="288"/>
        <v>373291.33654946601</v>
      </c>
      <c r="J1331" s="168">
        <f t="shared" si="290"/>
        <v>370056.42415942112</v>
      </c>
      <c r="K1331" s="94"/>
      <c r="L1331" s="265">
        <f t="shared" si="289"/>
        <v>142250.82426291984</v>
      </c>
      <c r="M1331" s="265">
        <f>$G1331*NonHospFrac+theModel!$H1331*NonHospFrac</f>
        <v>231040.51228654612</v>
      </c>
      <c r="N1331" s="266">
        <f t="shared" si="291"/>
        <v>373291.33654946595</v>
      </c>
      <c r="O1331" s="158"/>
      <c r="P1331" s="265">
        <f t="shared" si="292"/>
        <v>141018.09017871678</v>
      </c>
      <c r="Q1331" s="265">
        <f t="shared" si="293"/>
        <v>231038.9520359271</v>
      </c>
      <c r="R1331" s="266">
        <f t="shared" si="294"/>
        <v>372057.04221464391</v>
      </c>
    </row>
    <row r="1332" spans="1:18" x14ac:dyDescent="0.25">
      <c r="A1332" s="81">
        <v>1301</v>
      </c>
      <c r="B1332" s="93">
        <f t="shared" si="283"/>
        <v>1.0074230640387323E-11</v>
      </c>
      <c r="C1332" s="178">
        <f t="shared" si="284"/>
        <v>1.0051504911079225E-11</v>
      </c>
      <c r="D1332" s="165">
        <f t="shared" si="285"/>
        <v>2.2558277767625785E-3</v>
      </c>
      <c r="E1332" s="166">
        <f t="shared" si="295"/>
        <v>24.291375447227299</v>
      </c>
      <c r="F1332" s="167">
        <f t="shared" si="296"/>
        <v>2.937087765344887</v>
      </c>
      <c r="G1332" s="167">
        <f t="shared" si="286"/>
        <v>102069.74213587485</v>
      </c>
      <c r="H1332" s="167">
        <f t="shared" si="287"/>
        <v>271299.98899291677</v>
      </c>
      <c r="I1332" s="168">
        <f t="shared" si="288"/>
        <v>373369.73112879164</v>
      </c>
      <c r="J1332" s="168">
        <f t="shared" si="290"/>
        <v>370130.76960255555</v>
      </c>
      <c r="K1332" s="94"/>
      <c r="L1332" s="265">
        <f t="shared" si="289"/>
        <v>142280.69823114504</v>
      </c>
      <c r="M1332" s="265">
        <f>$G1332*NonHospFrac+theModel!$H1332*NonHospFrac</f>
        <v>231089.03289764654</v>
      </c>
      <c r="N1332" s="266">
        <f t="shared" si="291"/>
        <v>373369.73112879158</v>
      </c>
      <c r="O1332" s="158"/>
      <c r="P1332" s="265">
        <f t="shared" si="292"/>
        <v>141046.42113507874</v>
      </c>
      <c r="Q1332" s="265">
        <f t="shared" si="293"/>
        <v>231087.47264702752</v>
      </c>
      <c r="R1332" s="266">
        <f t="shared" si="294"/>
        <v>372133.89378210623</v>
      </c>
    </row>
    <row r="1333" spans="1:18" x14ac:dyDescent="0.25">
      <c r="A1333" s="81">
        <v>1302</v>
      </c>
      <c r="B1333" s="93">
        <f t="shared" si="283"/>
        <v>9.886039385289768E-12</v>
      </c>
      <c r="C1333" s="178">
        <f t="shared" si="284"/>
        <v>9.8637381830422626E-12</v>
      </c>
      <c r="D1333" s="165">
        <f t="shared" si="285"/>
        <v>2.2558277767625785E-3</v>
      </c>
      <c r="E1333" s="166">
        <f t="shared" si="295"/>
        <v>24.291375447237161</v>
      </c>
      <c r="F1333" s="167">
        <f t="shared" si="296"/>
        <v>2.9393435931216496</v>
      </c>
      <c r="G1333" s="167">
        <f t="shared" si="286"/>
        <v>102148.13671508827</v>
      </c>
      <c r="H1333" s="167">
        <f t="shared" si="287"/>
        <v>271299.9889930269</v>
      </c>
      <c r="I1333" s="168">
        <f t="shared" si="288"/>
        <v>373448.12570811517</v>
      </c>
      <c r="J1333" s="168">
        <f t="shared" si="290"/>
        <v>370205.11201522138</v>
      </c>
      <c r="K1333" s="94"/>
      <c r="L1333" s="265">
        <f t="shared" si="289"/>
        <v>142310.57219936943</v>
      </c>
      <c r="M1333" s="265">
        <f>$G1333*NonHospFrac+theModel!$H1333*NonHospFrac</f>
        <v>231137.55350874571</v>
      </c>
      <c r="N1333" s="266">
        <f t="shared" si="291"/>
        <v>373448.12570811517</v>
      </c>
      <c r="O1333" s="158"/>
      <c r="P1333" s="265">
        <f t="shared" si="292"/>
        <v>141074.75093661435</v>
      </c>
      <c r="Q1333" s="265">
        <f t="shared" si="293"/>
        <v>231135.99325812669</v>
      </c>
      <c r="R1333" s="266">
        <f t="shared" si="294"/>
        <v>372210.74419474101</v>
      </c>
    </row>
    <row r="1334" spans="1:18" x14ac:dyDescent="0.25">
      <c r="A1334" s="81">
        <v>1303</v>
      </c>
      <c r="B1334" s="93">
        <f t="shared" si="283"/>
        <v>9.7013636292669731E-12</v>
      </c>
      <c r="C1334" s="178">
        <f t="shared" si="284"/>
        <v>9.6794790237195984E-12</v>
      </c>
      <c r="D1334" s="165">
        <f t="shared" si="285"/>
        <v>2.2558277767625785E-3</v>
      </c>
      <c r="E1334" s="166">
        <f t="shared" si="295"/>
        <v>24.291375447246843</v>
      </c>
      <c r="F1334" s="167">
        <f t="shared" si="296"/>
        <v>2.9415994208984122</v>
      </c>
      <c r="G1334" s="167">
        <f t="shared" si="286"/>
        <v>102226.53129430169</v>
      </c>
      <c r="H1334" s="167">
        <f t="shared" si="287"/>
        <v>271299.98899313505</v>
      </c>
      <c r="I1334" s="168">
        <f t="shared" si="288"/>
        <v>373526.52028743672</v>
      </c>
      <c r="J1334" s="168">
        <f t="shared" si="290"/>
        <v>370279.45139754226</v>
      </c>
      <c r="K1334" s="94"/>
      <c r="L1334" s="265">
        <f t="shared" si="289"/>
        <v>142340.44616759307</v>
      </c>
      <c r="M1334" s="265">
        <f>$G1334*NonHospFrac+theModel!$H1334*NonHospFrac</f>
        <v>231186.07411984363</v>
      </c>
      <c r="N1334" s="266">
        <f t="shared" si="291"/>
        <v>373526.52028743667</v>
      </c>
      <c r="O1334" s="158"/>
      <c r="P1334" s="265">
        <f t="shared" si="292"/>
        <v>141103.07958337077</v>
      </c>
      <c r="Q1334" s="265">
        <f t="shared" si="293"/>
        <v>231184.51386922461</v>
      </c>
      <c r="R1334" s="266">
        <f t="shared" si="294"/>
        <v>372287.59345259541</v>
      </c>
    </row>
    <row r="1335" spans="1:18" x14ac:dyDescent="0.25">
      <c r="A1335" s="81">
        <v>1304</v>
      </c>
      <c r="B1335" s="93">
        <f t="shared" si="283"/>
        <v>9.5201377011816761E-12</v>
      </c>
      <c r="C1335" s="178">
        <f t="shared" si="284"/>
        <v>9.4986619101167462E-12</v>
      </c>
      <c r="D1335" s="165">
        <f t="shared" si="285"/>
        <v>2.2558277767625785E-3</v>
      </c>
      <c r="E1335" s="166">
        <f t="shared" si="295"/>
        <v>24.291375447256343</v>
      </c>
      <c r="F1335" s="167">
        <f t="shared" si="296"/>
        <v>2.9438552486751748</v>
      </c>
      <c r="G1335" s="167">
        <f t="shared" si="286"/>
        <v>102304.92587351514</v>
      </c>
      <c r="H1335" s="167">
        <f t="shared" si="287"/>
        <v>271299.98899324116</v>
      </c>
      <c r="I1335" s="168">
        <f t="shared" si="288"/>
        <v>373604.9148667563</v>
      </c>
      <c r="J1335" s="168">
        <f t="shared" si="290"/>
        <v>370353.78774964169</v>
      </c>
      <c r="K1335" s="94"/>
      <c r="L1335" s="265">
        <f t="shared" si="289"/>
        <v>142370.32013581594</v>
      </c>
      <c r="M1335" s="265">
        <f>$G1335*NonHospFrac+theModel!$H1335*NonHospFrac</f>
        <v>231234.59473094033</v>
      </c>
      <c r="N1335" s="266">
        <f t="shared" si="291"/>
        <v>373604.9148667563</v>
      </c>
      <c r="O1335" s="158"/>
      <c r="P1335" s="265">
        <f t="shared" si="292"/>
        <v>141131.40707539505</v>
      </c>
      <c r="Q1335" s="265">
        <f t="shared" si="293"/>
        <v>231233.03448032131</v>
      </c>
      <c r="R1335" s="266">
        <f t="shared" si="294"/>
        <v>372364.44155571633</v>
      </c>
    </row>
    <row r="1336" spans="1:18" x14ac:dyDescent="0.25">
      <c r="A1336" s="81">
        <v>1305</v>
      </c>
      <c r="B1336" s="93">
        <f t="shared" si="283"/>
        <v>9.3422971566636247E-12</v>
      </c>
      <c r="C1336" s="178">
        <f t="shared" si="284"/>
        <v>9.3212225432388531E-12</v>
      </c>
      <c r="D1336" s="165">
        <f t="shared" si="285"/>
        <v>2.2558277767625785E-3</v>
      </c>
      <c r="E1336" s="166">
        <f t="shared" si="295"/>
        <v>24.291375447265665</v>
      </c>
      <c r="F1336" s="167">
        <f t="shared" si="296"/>
        <v>2.9461110764519374</v>
      </c>
      <c r="G1336" s="167">
        <f t="shared" si="286"/>
        <v>102383.32045272856</v>
      </c>
      <c r="H1336" s="167">
        <f t="shared" si="287"/>
        <v>271299.98899334524</v>
      </c>
      <c r="I1336" s="168">
        <f t="shared" si="288"/>
        <v>373683.30944607378</v>
      </c>
      <c r="J1336" s="168">
        <f t="shared" si="290"/>
        <v>370428.12107164308</v>
      </c>
      <c r="K1336" s="94"/>
      <c r="L1336" s="265">
        <f t="shared" si="289"/>
        <v>142400.19410403803</v>
      </c>
      <c r="M1336" s="265">
        <f>$G1336*NonHospFrac+theModel!$H1336*NonHospFrac</f>
        <v>231283.11534203574</v>
      </c>
      <c r="N1336" s="266">
        <f t="shared" si="291"/>
        <v>373683.30944607378</v>
      </c>
      <c r="O1336" s="158"/>
      <c r="P1336" s="265">
        <f t="shared" si="292"/>
        <v>141159.73341273426</v>
      </c>
      <c r="Q1336" s="265">
        <f t="shared" si="293"/>
        <v>231281.55509141673</v>
      </c>
      <c r="R1336" s="266">
        <f t="shared" si="294"/>
        <v>372441.28850415099</v>
      </c>
    </row>
    <row r="1337" spans="1:18" x14ac:dyDescent="0.25">
      <c r="A1337" s="81">
        <v>1306</v>
      </c>
      <c r="B1337" s="93">
        <f t="shared" si="283"/>
        <v>9.167778755193025E-12</v>
      </c>
      <c r="C1337" s="178">
        <f t="shared" si="284"/>
        <v>9.1470978252258474E-12</v>
      </c>
      <c r="D1337" s="165">
        <f t="shared" si="285"/>
        <v>2.2558277767625785E-3</v>
      </c>
      <c r="E1337" s="166">
        <f t="shared" si="295"/>
        <v>24.291375447274813</v>
      </c>
      <c r="F1337" s="167">
        <f t="shared" si="296"/>
        <v>2.9483669042287</v>
      </c>
      <c r="G1337" s="167">
        <f t="shared" si="286"/>
        <v>102461.71503194197</v>
      </c>
      <c r="H1337" s="167">
        <f t="shared" si="287"/>
        <v>271299.98899344739</v>
      </c>
      <c r="I1337" s="168">
        <f t="shared" si="288"/>
        <v>373761.70402538939</v>
      </c>
      <c r="J1337" s="168">
        <f t="shared" si="290"/>
        <v>370502.45136367017</v>
      </c>
      <c r="K1337" s="94"/>
      <c r="L1337" s="265">
        <f t="shared" si="289"/>
        <v>142430.0680722594</v>
      </c>
      <c r="M1337" s="265">
        <f>$G1337*NonHospFrac+theModel!$H1337*NonHospFrac</f>
        <v>231331.63595312997</v>
      </c>
      <c r="N1337" s="266">
        <f t="shared" si="291"/>
        <v>373761.70402538939</v>
      </c>
      <c r="O1337" s="158"/>
      <c r="P1337" s="265">
        <f t="shared" si="292"/>
        <v>141188.05859543549</v>
      </c>
      <c r="Q1337" s="265">
        <f t="shared" si="293"/>
        <v>231330.07570251095</v>
      </c>
      <c r="R1337" s="266">
        <f t="shared" si="294"/>
        <v>372518.13429794647</v>
      </c>
    </row>
    <row r="1338" spans="1:18" x14ac:dyDescent="0.25">
      <c r="A1338" s="81">
        <v>1307</v>
      </c>
      <c r="B1338" s="93">
        <f t="shared" si="283"/>
        <v>8.9965204376119468E-12</v>
      </c>
      <c r="C1338" s="178">
        <f t="shared" si="284"/>
        <v>8.9762258369145698E-12</v>
      </c>
      <c r="D1338" s="165">
        <f t="shared" si="285"/>
        <v>2.2558277767625785E-3</v>
      </c>
      <c r="E1338" s="166">
        <f t="shared" si="295"/>
        <v>24.291375447283791</v>
      </c>
      <c r="F1338" s="167">
        <f t="shared" si="296"/>
        <v>2.9506227320054625</v>
      </c>
      <c r="G1338" s="167">
        <f t="shared" si="286"/>
        <v>102540.10961115538</v>
      </c>
      <c r="H1338" s="167">
        <f t="shared" si="287"/>
        <v>271299.98899354768</v>
      </c>
      <c r="I1338" s="168">
        <f t="shared" si="288"/>
        <v>373840.09860470309</v>
      </c>
      <c r="J1338" s="168">
        <f t="shared" si="290"/>
        <v>370576.77862584637</v>
      </c>
      <c r="K1338" s="94"/>
      <c r="L1338" s="265">
        <f t="shared" si="289"/>
        <v>142459.94204048003</v>
      </c>
      <c r="M1338" s="265">
        <f>$G1338*NonHospFrac+theModel!$H1338*NonHospFrac</f>
        <v>231380.156564223</v>
      </c>
      <c r="N1338" s="266">
        <f t="shared" si="291"/>
        <v>373840.09860470303</v>
      </c>
      <c r="O1338" s="158"/>
      <c r="P1338" s="265">
        <f t="shared" si="292"/>
        <v>141216.38262354583</v>
      </c>
      <c r="Q1338" s="265">
        <f t="shared" si="293"/>
        <v>231378.59631360398</v>
      </c>
      <c r="R1338" s="266">
        <f t="shared" si="294"/>
        <v>372594.9789371498</v>
      </c>
    </row>
    <row r="1339" spans="1:18" x14ac:dyDescent="0.25">
      <c r="A1339" s="81">
        <v>1308</v>
      </c>
      <c r="B1339" s="93">
        <f t="shared" si="283"/>
        <v>8.8284613040561275E-12</v>
      </c>
      <c r="C1339" s="178">
        <f t="shared" si="284"/>
        <v>8.8085458158203644E-12</v>
      </c>
      <c r="D1339" s="165">
        <f t="shared" si="285"/>
        <v>2.2558277767625785E-3</v>
      </c>
      <c r="E1339" s="166">
        <f t="shared" si="295"/>
        <v>24.291375447292598</v>
      </c>
      <c r="F1339" s="167">
        <f t="shared" si="296"/>
        <v>2.9528785597822251</v>
      </c>
      <c r="G1339" s="167">
        <f t="shared" si="286"/>
        <v>102618.5041903688</v>
      </c>
      <c r="H1339" s="167">
        <f t="shared" si="287"/>
        <v>271299.98899364611</v>
      </c>
      <c r="I1339" s="168">
        <f t="shared" si="288"/>
        <v>373918.49318401492</v>
      </c>
      <c r="J1339" s="168">
        <f t="shared" si="290"/>
        <v>370651.10285829531</v>
      </c>
      <c r="K1339" s="94"/>
      <c r="L1339" s="265">
        <f t="shared" si="289"/>
        <v>142489.81600869994</v>
      </c>
      <c r="M1339" s="265">
        <f>$G1339*NonHospFrac+theModel!$H1339*NonHospFrac</f>
        <v>231428.67717531495</v>
      </c>
      <c r="N1339" s="266">
        <f t="shared" si="291"/>
        <v>373918.49318401492</v>
      </c>
      <c r="O1339" s="158"/>
      <c r="P1339" s="265">
        <f t="shared" si="292"/>
        <v>141244.70549711233</v>
      </c>
      <c r="Q1339" s="265">
        <f t="shared" si="293"/>
        <v>231427.11692469593</v>
      </c>
      <c r="R1339" s="266">
        <f t="shared" si="294"/>
        <v>372671.82242180826</v>
      </c>
    </row>
    <row r="1340" spans="1:18" x14ac:dyDescent="0.25">
      <c r="A1340" s="81">
        <v>1309</v>
      </c>
      <c r="B1340" s="93">
        <f t="shared" si="283"/>
        <v>8.6635415922986995E-12</v>
      </c>
      <c r="C1340" s="178">
        <f t="shared" si="284"/>
        <v>8.6439981345296543E-12</v>
      </c>
      <c r="D1340" s="165">
        <f t="shared" si="285"/>
        <v>2.2558277767625785E-3</v>
      </c>
      <c r="E1340" s="166">
        <f t="shared" si="295"/>
        <v>24.291375447301242</v>
      </c>
      <c r="F1340" s="167">
        <f t="shared" si="296"/>
        <v>2.9551343875589877</v>
      </c>
      <c r="G1340" s="167">
        <f t="shared" si="286"/>
        <v>102696.89876958221</v>
      </c>
      <c r="H1340" s="167">
        <f t="shared" si="287"/>
        <v>271299.98899374262</v>
      </c>
      <c r="I1340" s="168">
        <f t="shared" si="288"/>
        <v>373996.88776332483</v>
      </c>
      <c r="J1340" s="168">
        <f t="shared" si="290"/>
        <v>370725.42406114039</v>
      </c>
      <c r="K1340" s="94"/>
      <c r="L1340" s="265">
        <f t="shared" si="289"/>
        <v>142519.68997691915</v>
      </c>
      <c r="M1340" s="265">
        <f>$G1340*NonHospFrac+theModel!$H1340*NonHospFrac</f>
        <v>231477.19778640565</v>
      </c>
      <c r="N1340" s="266">
        <f t="shared" si="291"/>
        <v>373996.88776332478</v>
      </c>
      <c r="O1340" s="158"/>
      <c r="P1340" s="265">
        <f t="shared" si="292"/>
        <v>141273.02721618209</v>
      </c>
      <c r="Q1340" s="265">
        <f t="shared" si="293"/>
        <v>231475.63753578663</v>
      </c>
      <c r="R1340" s="266">
        <f t="shared" si="294"/>
        <v>372748.6647519687</v>
      </c>
    </row>
    <row r="1341" spans="1:18" x14ac:dyDescent="0.25">
      <c r="A1341" s="81">
        <v>1310</v>
      </c>
      <c r="B1341" s="93">
        <f t="shared" si="283"/>
        <v>8.5017026564986479E-12</v>
      </c>
      <c r="C1341" s="178">
        <f t="shared" si="284"/>
        <v>8.4825242794963423E-12</v>
      </c>
      <c r="D1341" s="165">
        <f t="shared" si="285"/>
        <v>2.2558277767625785E-3</v>
      </c>
      <c r="E1341" s="166">
        <f t="shared" si="295"/>
        <v>24.291375447309726</v>
      </c>
      <c r="F1341" s="167">
        <f t="shared" si="296"/>
        <v>2.9573902153357503</v>
      </c>
      <c r="G1341" s="167">
        <f t="shared" si="286"/>
        <v>102775.29334879565</v>
      </c>
      <c r="H1341" s="167">
        <f t="shared" si="287"/>
        <v>271299.98899383738</v>
      </c>
      <c r="I1341" s="168">
        <f t="shared" si="288"/>
        <v>374075.282342633</v>
      </c>
      <c r="J1341" s="168">
        <f t="shared" si="290"/>
        <v>370799.74223450525</v>
      </c>
      <c r="K1341" s="94"/>
      <c r="L1341" s="265">
        <f t="shared" si="289"/>
        <v>142549.56394513769</v>
      </c>
      <c r="M1341" s="265">
        <f>$G1341*NonHospFrac+theModel!$H1341*NonHospFrac</f>
        <v>231525.71839749531</v>
      </c>
      <c r="N1341" s="266">
        <f t="shared" si="291"/>
        <v>374075.282342633</v>
      </c>
      <c r="O1341" s="158"/>
      <c r="P1341" s="265">
        <f t="shared" si="292"/>
        <v>141301.3477808022</v>
      </c>
      <c r="Q1341" s="265">
        <f t="shared" si="293"/>
        <v>231524.15814687629</v>
      </c>
      <c r="R1341" s="266">
        <f t="shared" si="294"/>
        <v>372825.50592767849</v>
      </c>
    </row>
    <row r="1342" spans="1:18" x14ac:dyDescent="0.25">
      <c r="A1342" s="81">
        <v>1311</v>
      </c>
      <c r="B1342" s="93">
        <f t="shared" si="283"/>
        <v>8.3428869463461959E-12</v>
      </c>
      <c r="C1342" s="178">
        <f t="shared" si="284"/>
        <v>8.3240668302342384E-12</v>
      </c>
      <c r="D1342" s="165">
        <f t="shared" si="285"/>
        <v>2.2558277767625785E-3</v>
      </c>
      <c r="E1342" s="166">
        <f t="shared" si="295"/>
        <v>24.29137544731805</v>
      </c>
      <c r="F1342" s="167">
        <f t="shared" si="296"/>
        <v>2.9596460431125129</v>
      </c>
      <c r="G1342" s="167">
        <f t="shared" si="286"/>
        <v>102853.68792800907</v>
      </c>
      <c r="H1342" s="167">
        <f t="shared" si="287"/>
        <v>271299.98899393034</v>
      </c>
      <c r="I1342" s="168">
        <f t="shared" si="288"/>
        <v>374153.67692193942</v>
      </c>
      <c r="J1342" s="168">
        <f t="shared" si="290"/>
        <v>370874.05737851339</v>
      </c>
      <c r="K1342" s="94"/>
      <c r="L1342" s="265">
        <f t="shared" si="289"/>
        <v>142579.43791335553</v>
      </c>
      <c r="M1342" s="265">
        <f>$G1342*NonHospFrac+theModel!$H1342*NonHospFrac</f>
        <v>231574.23900858383</v>
      </c>
      <c r="N1342" s="266">
        <f t="shared" si="291"/>
        <v>374153.67692193936</v>
      </c>
      <c r="O1342" s="158"/>
      <c r="P1342" s="265">
        <f t="shared" si="292"/>
        <v>141329.66719101966</v>
      </c>
      <c r="Q1342" s="265">
        <f t="shared" si="293"/>
        <v>231572.67875796481</v>
      </c>
      <c r="R1342" s="266">
        <f t="shared" si="294"/>
        <v>372902.3459489845</v>
      </c>
    </row>
    <row r="1343" spans="1:18" x14ac:dyDescent="0.25">
      <c r="A1343" s="81">
        <v>1312</v>
      </c>
      <c r="B1343" s="93">
        <f t="shared" si="283"/>
        <v>8.1870379865978184E-12</v>
      </c>
      <c r="C1343" s="178">
        <f t="shared" si="284"/>
        <v>8.1685694388982401E-12</v>
      </c>
      <c r="D1343" s="165">
        <f t="shared" si="285"/>
        <v>2.2558277767625785E-3</v>
      </c>
      <c r="E1343" s="166">
        <f t="shared" si="295"/>
        <v>24.291375447326217</v>
      </c>
      <c r="F1343" s="167">
        <f t="shared" si="296"/>
        <v>2.9619018708892755</v>
      </c>
      <c r="G1343" s="167">
        <f t="shared" si="286"/>
        <v>102932.08250722248</v>
      </c>
      <c r="H1343" s="167">
        <f t="shared" si="287"/>
        <v>271299.98899402155</v>
      </c>
      <c r="I1343" s="168">
        <f t="shared" si="288"/>
        <v>374232.07150124403</v>
      </c>
      <c r="J1343" s="168">
        <f t="shared" si="290"/>
        <v>370948.36949328828</v>
      </c>
      <c r="K1343" s="94"/>
      <c r="L1343" s="265">
        <f t="shared" si="289"/>
        <v>142609.31188157271</v>
      </c>
      <c r="M1343" s="265">
        <f>$G1343*NonHospFrac+theModel!$H1343*NonHospFrac</f>
        <v>231622.7596196713</v>
      </c>
      <c r="N1343" s="266">
        <f t="shared" si="291"/>
        <v>374232.07150124398</v>
      </c>
      <c r="O1343" s="158"/>
      <c r="P1343" s="265">
        <f t="shared" si="292"/>
        <v>141357.98544688159</v>
      </c>
      <c r="Q1343" s="265">
        <f t="shared" si="293"/>
        <v>231621.19936905228</v>
      </c>
      <c r="R1343" s="266">
        <f t="shared" si="294"/>
        <v>372979.18481593387</v>
      </c>
    </row>
    <row r="1344" spans="1:18" x14ac:dyDescent="0.25">
      <c r="A1344" s="81">
        <v>1313</v>
      </c>
      <c r="B1344" s="93">
        <f t="shared" si="283"/>
        <v>8.0341003569933828E-12</v>
      </c>
      <c r="C1344" s="178">
        <f t="shared" si="284"/>
        <v>8.0159768102467783E-12</v>
      </c>
      <c r="D1344" s="165">
        <f t="shared" si="285"/>
        <v>2.2558277767625785E-3</v>
      </c>
      <c r="E1344" s="166">
        <f t="shared" si="295"/>
        <v>24.291375447334232</v>
      </c>
      <c r="F1344" s="167">
        <f t="shared" si="296"/>
        <v>2.9641576986660381</v>
      </c>
      <c r="G1344" s="167">
        <f t="shared" si="286"/>
        <v>103010.47708643593</v>
      </c>
      <c r="H1344" s="167">
        <f t="shared" si="287"/>
        <v>271299.98899411107</v>
      </c>
      <c r="I1344" s="168">
        <f t="shared" si="288"/>
        <v>374310.46608054702</v>
      </c>
      <c r="J1344" s="168">
        <f t="shared" si="290"/>
        <v>371022.67857895355</v>
      </c>
      <c r="K1344" s="94"/>
      <c r="L1344" s="265">
        <f t="shared" si="289"/>
        <v>142639.1858497893</v>
      </c>
      <c r="M1344" s="265">
        <f>$G1344*NonHospFrac+theModel!$H1344*NonHospFrac</f>
        <v>231671.28023075772</v>
      </c>
      <c r="N1344" s="266">
        <f t="shared" si="291"/>
        <v>374310.46608054702</v>
      </c>
      <c r="O1344" s="158"/>
      <c r="P1344" s="265">
        <f t="shared" si="292"/>
        <v>141386.30254843511</v>
      </c>
      <c r="Q1344" s="265">
        <f t="shared" si="293"/>
        <v>231669.7199801387</v>
      </c>
      <c r="R1344" s="266">
        <f t="shared" si="294"/>
        <v>373056.02252857381</v>
      </c>
    </row>
    <row r="1345" spans="1:18" x14ac:dyDescent="0.25">
      <c r="A1345" s="81">
        <v>1314</v>
      </c>
      <c r="B1345" s="93">
        <f t="shared" si="283"/>
        <v>7.8840196725487625E-12</v>
      </c>
      <c r="C1345" s="178">
        <f t="shared" si="284"/>
        <v>7.8662346819788836E-12</v>
      </c>
      <c r="D1345" s="165">
        <f t="shared" si="285"/>
        <v>2.2558277767625785E-3</v>
      </c>
      <c r="E1345" s="166">
        <f t="shared" si="295"/>
        <v>24.291375447342098</v>
      </c>
      <c r="F1345" s="167">
        <f t="shared" si="296"/>
        <v>2.9664135264428007</v>
      </c>
      <c r="G1345" s="167">
        <f t="shared" si="286"/>
        <v>103088.87166564935</v>
      </c>
      <c r="H1345" s="167">
        <f t="shared" si="287"/>
        <v>271299.98899419891</v>
      </c>
      <c r="I1345" s="168">
        <f t="shared" si="288"/>
        <v>374388.86065984826</v>
      </c>
      <c r="J1345" s="168">
        <f t="shared" si="290"/>
        <v>371096.98463563254</v>
      </c>
      <c r="K1345" s="94"/>
      <c r="L1345" s="265">
        <f t="shared" si="289"/>
        <v>142669.05981800519</v>
      </c>
      <c r="M1345" s="265">
        <f>$G1345*NonHospFrac+theModel!$H1345*NonHospFrac</f>
        <v>231719.80084184307</v>
      </c>
      <c r="N1345" s="266">
        <f t="shared" si="291"/>
        <v>374388.86065984826</v>
      </c>
      <c r="O1345" s="158"/>
      <c r="P1345" s="265">
        <f t="shared" si="292"/>
        <v>141414.61849572716</v>
      </c>
      <c r="Q1345" s="265">
        <f t="shared" si="293"/>
        <v>231718.24059122405</v>
      </c>
      <c r="R1345" s="266">
        <f t="shared" si="294"/>
        <v>373132.85908695124</v>
      </c>
    </row>
    <row r="1346" spans="1:18" x14ac:dyDescent="0.25">
      <c r="A1346" s="81">
        <v>1315</v>
      </c>
      <c r="B1346" s="93">
        <f t="shared" si="283"/>
        <v>7.7367425642162773E-12</v>
      </c>
      <c r="C1346" s="178">
        <f t="shared" si="284"/>
        <v>7.7192898054382575E-12</v>
      </c>
      <c r="D1346" s="165">
        <f t="shared" si="285"/>
        <v>2.2558277767625785E-3</v>
      </c>
      <c r="E1346" s="166">
        <f t="shared" si="295"/>
        <v>24.291375447349818</v>
      </c>
      <c r="F1346" s="167">
        <f t="shared" si="296"/>
        <v>2.9686693542195632</v>
      </c>
      <c r="G1346" s="167">
        <f t="shared" si="286"/>
        <v>103167.26624486277</v>
      </c>
      <c r="H1346" s="167">
        <f t="shared" si="287"/>
        <v>271299.98899428517</v>
      </c>
      <c r="I1346" s="168">
        <f t="shared" si="288"/>
        <v>374467.25523914793</v>
      </c>
      <c r="J1346" s="168">
        <f t="shared" si="290"/>
        <v>371171.28766344889</v>
      </c>
      <c r="K1346" s="94"/>
      <c r="L1346" s="265">
        <f t="shared" si="289"/>
        <v>142698.93378622047</v>
      </c>
      <c r="M1346" s="265">
        <f>$G1346*NonHospFrac+theModel!$H1346*NonHospFrac</f>
        <v>231768.32145292746</v>
      </c>
      <c r="N1346" s="266">
        <f t="shared" si="291"/>
        <v>374467.25523914793</v>
      </c>
      <c r="O1346" s="158"/>
      <c r="P1346" s="265">
        <f t="shared" si="292"/>
        <v>141442.93328880487</v>
      </c>
      <c r="Q1346" s="265">
        <f t="shared" si="293"/>
        <v>231766.76120230844</v>
      </c>
      <c r="R1346" s="266">
        <f t="shared" si="294"/>
        <v>373209.6944911133</v>
      </c>
    </row>
    <row r="1347" spans="1:18" x14ac:dyDescent="0.25">
      <c r="A1347" s="81">
        <v>1316</v>
      </c>
      <c r="B1347" s="93">
        <f t="shared" si="283"/>
        <v>7.5922166599065685E-12</v>
      </c>
      <c r="C1347" s="178">
        <f t="shared" si="284"/>
        <v>7.5750899266779518E-12</v>
      </c>
      <c r="D1347" s="165">
        <f t="shared" si="285"/>
        <v>2.2558277767625785E-3</v>
      </c>
      <c r="E1347" s="166">
        <f t="shared" si="295"/>
        <v>24.291375447357392</v>
      </c>
      <c r="F1347" s="167">
        <f t="shared" si="296"/>
        <v>2.9709251819963258</v>
      </c>
      <c r="G1347" s="167">
        <f t="shared" si="286"/>
        <v>103245.66082407619</v>
      </c>
      <c r="H1347" s="167">
        <f t="shared" si="287"/>
        <v>271299.98899436975</v>
      </c>
      <c r="I1347" s="168">
        <f t="shared" si="288"/>
        <v>374545.64981844591</v>
      </c>
      <c r="J1347" s="168">
        <f t="shared" si="290"/>
        <v>371245.58766252594</v>
      </c>
      <c r="K1347" s="94"/>
      <c r="L1347" s="265">
        <f t="shared" si="289"/>
        <v>142728.80775443514</v>
      </c>
      <c r="M1347" s="265">
        <f>$G1347*NonHospFrac+theModel!$H1347*NonHospFrac</f>
        <v>231816.84206401079</v>
      </c>
      <c r="N1347" s="266">
        <f t="shared" si="291"/>
        <v>374545.64981844591</v>
      </c>
      <c r="O1347" s="158"/>
      <c r="P1347" s="265">
        <f t="shared" si="292"/>
        <v>141471.24692771528</v>
      </c>
      <c r="Q1347" s="265">
        <f t="shared" si="293"/>
        <v>231815.28181339178</v>
      </c>
      <c r="R1347" s="266">
        <f t="shared" si="294"/>
        <v>373286.52874110709</v>
      </c>
    </row>
    <row r="1348" spans="1:18" x14ac:dyDescent="0.25">
      <c r="A1348" s="81">
        <v>1317</v>
      </c>
      <c r="B1348" s="93">
        <f t="shared" si="283"/>
        <v>7.4503905658649914E-12</v>
      </c>
      <c r="C1348" s="178">
        <f t="shared" si="284"/>
        <v>7.4335837678787832E-12</v>
      </c>
      <c r="D1348" s="165">
        <f t="shared" si="285"/>
        <v>2.2558277767625785E-3</v>
      </c>
      <c r="E1348" s="166">
        <f t="shared" si="295"/>
        <v>24.291375447364825</v>
      </c>
      <c r="F1348" s="167">
        <f t="shared" si="296"/>
        <v>2.9731810097730884</v>
      </c>
      <c r="G1348" s="167">
        <f t="shared" si="286"/>
        <v>103324.0554032896</v>
      </c>
      <c r="H1348" s="167">
        <f t="shared" si="287"/>
        <v>271299.98899445275</v>
      </c>
      <c r="I1348" s="168">
        <f t="shared" si="288"/>
        <v>374624.04439774237</v>
      </c>
      <c r="J1348" s="168">
        <f t="shared" si="290"/>
        <v>371319.88463298732</v>
      </c>
      <c r="K1348" s="94"/>
      <c r="L1348" s="265">
        <f t="shared" si="289"/>
        <v>142758.68172264917</v>
      </c>
      <c r="M1348" s="265">
        <f>$G1348*NonHospFrac+theModel!$H1348*NonHospFrac</f>
        <v>231865.36267509317</v>
      </c>
      <c r="N1348" s="266">
        <f t="shared" si="291"/>
        <v>374624.04439774237</v>
      </c>
      <c r="O1348" s="158"/>
      <c r="P1348" s="265">
        <f t="shared" si="292"/>
        <v>141499.55941250545</v>
      </c>
      <c r="Q1348" s="265">
        <f t="shared" si="293"/>
        <v>231863.80242447415</v>
      </c>
      <c r="R1348" s="266">
        <f t="shared" si="294"/>
        <v>373363.36183697963</v>
      </c>
    </row>
    <row r="1349" spans="1:18" x14ac:dyDescent="0.25">
      <c r="A1349" s="81">
        <v>1318</v>
      </c>
      <c r="B1349" s="93">
        <f t="shared" si="283"/>
        <v>7.3112138483957556E-12</v>
      </c>
      <c r="C1349" s="178">
        <f t="shared" si="284"/>
        <v>7.2947210091146931E-12</v>
      </c>
      <c r="D1349" s="165">
        <f t="shared" si="285"/>
        <v>2.2558277767625785E-3</v>
      </c>
      <c r="E1349" s="166">
        <f t="shared" si="295"/>
        <v>24.291375447372118</v>
      </c>
      <c r="F1349" s="167">
        <f t="shared" si="296"/>
        <v>2.975436837549851</v>
      </c>
      <c r="G1349" s="167">
        <f t="shared" si="286"/>
        <v>103402.44998250304</v>
      </c>
      <c r="H1349" s="167">
        <f t="shared" si="287"/>
        <v>271299.98899453419</v>
      </c>
      <c r="I1349" s="168">
        <f t="shared" si="288"/>
        <v>374702.43897703721</v>
      </c>
      <c r="J1349" s="168">
        <f t="shared" si="290"/>
        <v>371394.17857495637</v>
      </c>
      <c r="K1349" s="94"/>
      <c r="L1349" s="265">
        <f t="shared" si="289"/>
        <v>142788.55569086265</v>
      </c>
      <c r="M1349" s="265">
        <f>$G1349*NonHospFrac+theModel!$H1349*NonHospFrac</f>
        <v>231913.88328617456</v>
      </c>
      <c r="N1349" s="266">
        <f t="shared" si="291"/>
        <v>374702.43897703721</v>
      </c>
      <c r="O1349" s="158"/>
      <c r="P1349" s="265">
        <f t="shared" si="292"/>
        <v>141527.87074322248</v>
      </c>
      <c r="Q1349" s="265">
        <f t="shared" si="293"/>
        <v>231912.32303555554</v>
      </c>
      <c r="R1349" s="266">
        <f t="shared" si="294"/>
        <v>373440.19377877802</v>
      </c>
    </row>
    <row r="1350" spans="1:18" x14ac:dyDescent="0.25">
      <c r="A1350" s="81">
        <v>1319</v>
      </c>
      <c r="B1350" s="93">
        <f t="shared" si="283"/>
        <v>7.1746370159277497E-12</v>
      </c>
      <c r="C1350" s="178">
        <f t="shared" si="284"/>
        <v>7.1584522704590306E-12</v>
      </c>
      <c r="D1350" s="165">
        <f t="shared" si="285"/>
        <v>2.2558277767625785E-3</v>
      </c>
      <c r="E1350" s="166">
        <f t="shared" si="295"/>
        <v>24.291375447379277</v>
      </c>
      <c r="F1350" s="167">
        <f t="shared" si="296"/>
        <v>2.9776926653266136</v>
      </c>
      <c r="G1350" s="167">
        <f t="shared" si="286"/>
        <v>103480.84456171643</v>
      </c>
      <c r="H1350" s="167">
        <f t="shared" si="287"/>
        <v>271299.98899461416</v>
      </c>
      <c r="I1350" s="168">
        <f t="shared" si="288"/>
        <v>374780.83355633059</v>
      </c>
      <c r="J1350" s="168">
        <f t="shared" si="290"/>
        <v>371468.46948855673</v>
      </c>
      <c r="K1350" s="94"/>
      <c r="L1350" s="265">
        <f t="shared" si="289"/>
        <v>142818.42965907554</v>
      </c>
      <c r="M1350" s="265">
        <f>$G1350*NonHospFrac+theModel!$H1350*NonHospFrac</f>
        <v>231962.40389725502</v>
      </c>
      <c r="N1350" s="266">
        <f t="shared" si="291"/>
        <v>374780.83355633053</v>
      </c>
      <c r="O1350" s="158"/>
      <c r="P1350" s="265">
        <f t="shared" si="292"/>
        <v>141556.18091991337</v>
      </c>
      <c r="Q1350" s="265">
        <f t="shared" si="293"/>
        <v>231960.843646636</v>
      </c>
      <c r="R1350" s="266">
        <f t="shared" si="294"/>
        <v>373517.02456654934</v>
      </c>
    </row>
    <row r="1351" spans="1:18" x14ac:dyDescent="0.25">
      <c r="A1351" s="81">
        <v>1320</v>
      </c>
      <c r="B1351" s="93">
        <f t="shared" si="283"/>
        <v>7.0406115014151185E-12</v>
      </c>
      <c r="C1351" s="178">
        <f t="shared" si="284"/>
        <v>7.0247290944248317E-12</v>
      </c>
      <c r="D1351" s="165">
        <f t="shared" si="285"/>
        <v>2.2558277767625785E-3</v>
      </c>
      <c r="E1351" s="166">
        <f t="shared" si="295"/>
        <v>24.291375447386301</v>
      </c>
      <c r="F1351" s="167">
        <f t="shared" si="296"/>
        <v>2.9799484931033762</v>
      </c>
      <c r="G1351" s="167">
        <f t="shared" si="286"/>
        <v>103559.23914092986</v>
      </c>
      <c r="H1351" s="167">
        <f t="shared" si="287"/>
        <v>271299.98899469263</v>
      </c>
      <c r="I1351" s="168">
        <f t="shared" si="288"/>
        <v>374859.22813562246</v>
      </c>
      <c r="J1351" s="168">
        <f t="shared" si="290"/>
        <v>371542.75737391174</v>
      </c>
      <c r="K1351" s="94"/>
      <c r="L1351" s="265">
        <f t="shared" si="289"/>
        <v>142848.30362728785</v>
      </c>
      <c r="M1351" s="265">
        <f>$G1351*NonHospFrac+theModel!$H1351*NonHospFrac</f>
        <v>232010.9245083346</v>
      </c>
      <c r="N1351" s="266">
        <f t="shared" si="291"/>
        <v>374859.22813562246</v>
      </c>
      <c r="O1351" s="158"/>
      <c r="P1351" s="265">
        <f t="shared" si="292"/>
        <v>141584.48994262516</v>
      </c>
      <c r="Q1351" s="265">
        <f t="shared" si="293"/>
        <v>232009.36425771558</v>
      </c>
      <c r="R1351" s="266">
        <f t="shared" si="294"/>
        <v>373593.85420034075</v>
      </c>
    </row>
    <row r="1352" spans="1:18" x14ac:dyDescent="0.25">
      <c r="A1352" s="81">
        <v>1321</v>
      </c>
      <c r="B1352" s="93">
        <f t="shared" si="283"/>
        <v>6.9090896450667261E-12</v>
      </c>
      <c r="C1352" s="178">
        <f t="shared" si="284"/>
        <v>6.8935039287332421E-12</v>
      </c>
      <c r="D1352" s="165">
        <f t="shared" si="285"/>
        <v>2.2558277767625785E-3</v>
      </c>
      <c r="E1352" s="166">
        <f t="shared" si="295"/>
        <v>24.291375447393193</v>
      </c>
      <c r="F1352" s="167">
        <f t="shared" si="296"/>
        <v>2.9822043208801388</v>
      </c>
      <c r="G1352" s="167">
        <f t="shared" si="286"/>
        <v>103637.63372014328</v>
      </c>
      <c r="H1352" s="167">
        <f t="shared" si="287"/>
        <v>271299.98899476958</v>
      </c>
      <c r="I1352" s="168">
        <f t="shared" si="288"/>
        <v>374937.62271491287</v>
      </c>
      <c r="J1352" s="168">
        <f t="shared" si="290"/>
        <v>371617.04223114491</v>
      </c>
      <c r="K1352" s="94"/>
      <c r="L1352" s="265">
        <f t="shared" si="289"/>
        <v>142878.17759549961</v>
      </c>
      <c r="M1352" s="265">
        <f>$G1352*NonHospFrac+theModel!$H1352*NonHospFrac</f>
        <v>232059.44511941323</v>
      </c>
      <c r="N1352" s="266">
        <f t="shared" si="291"/>
        <v>374937.62271491287</v>
      </c>
      <c r="O1352" s="158"/>
      <c r="P1352" s="265">
        <f t="shared" si="292"/>
        <v>141612.79781140495</v>
      </c>
      <c r="Q1352" s="265">
        <f t="shared" si="293"/>
        <v>232057.88486879421</v>
      </c>
      <c r="R1352" s="266">
        <f t="shared" si="294"/>
        <v>373670.68268019916</v>
      </c>
    </row>
    <row r="1353" spans="1:18" x14ac:dyDescent="0.25">
      <c r="A1353" s="81">
        <v>1322</v>
      </c>
      <c r="B1353" s="93">
        <f t="shared" si="283"/>
        <v>6.7800246773982247E-12</v>
      </c>
      <c r="C1353" s="178">
        <f t="shared" si="284"/>
        <v>6.7647301094038138E-12</v>
      </c>
      <c r="D1353" s="165">
        <f t="shared" si="285"/>
        <v>2.2558277767625785E-3</v>
      </c>
      <c r="E1353" s="166">
        <f t="shared" si="295"/>
        <v>24.291375447399957</v>
      </c>
      <c r="F1353" s="167">
        <f t="shared" si="296"/>
        <v>2.9844601486569013</v>
      </c>
      <c r="G1353" s="167">
        <f t="shared" si="286"/>
        <v>103716.02829935671</v>
      </c>
      <c r="H1353" s="167">
        <f t="shared" si="287"/>
        <v>271299.98899484513</v>
      </c>
      <c r="I1353" s="168">
        <f t="shared" si="288"/>
        <v>375016.01729420183</v>
      </c>
      <c r="J1353" s="168">
        <f t="shared" si="290"/>
        <v>371691.3240603797</v>
      </c>
      <c r="K1353" s="94"/>
      <c r="L1353" s="265">
        <f t="shared" si="289"/>
        <v>142908.05156371082</v>
      </c>
      <c r="M1353" s="265">
        <f>$G1353*NonHospFrac+theModel!$H1353*NonHospFrac</f>
        <v>232107.96573049098</v>
      </c>
      <c r="N1353" s="266">
        <f t="shared" si="291"/>
        <v>375016.01729420177</v>
      </c>
      <c r="O1353" s="158"/>
      <c r="P1353" s="265">
        <f t="shared" si="292"/>
        <v>141641.10452629975</v>
      </c>
      <c r="Q1353" s="265">
        <f t="shared" si="293"/>
        <v>232106.40547987196</v>
      </c>
      <c r="R1353" s="266">
        <f t="shared" si="294"/>
        <v>373747.51000617171</v>
      </c>
    </row>
    <row r="1354" spans="1:18" x14ac:dyDescent="0.25">
      <c r="A1354" s="81">
        <v>1323</v>
      </c>
      <c r="B1354" s="93">
        <f t="shared" si="283"/>
        <v>6.6533707026007325E-12</v>
      </c>
      <c r="C1354" s="178">
        <f t="shared" si="284"/>
        <v>6.6383618441607077E-12</v>
      </c>
      <c r="D1354" s="165">
        <f t="shared" si="285"/>
        <v>2.2558277767625785E-3</v>
      </c>
      <c r="E1354" s="166">
        <f t="shared" si="295"/>
        <v>24.291375447406597</v>
      </c>
      <c r="F1354" s="167">
        <f t="shared" si="296"/>
        <v>2.9867159764336639</v>
      </c>
      <c r="G1354" s="167">
        <f t="shared" si="286"/>
        <v>103794.42287857014</v>
      </c>
      <c r="H1354" s="167">
        <f t="shared" si="287"/>
        <v>271299.98899491923</v>
      </c>
      <c r="I1354" s="168">
        <f t="shared" si="288"/>
        <v>375094.41187348939</v>
      </c>
      <c r="J1354" s="168">
        <f t="shared" si="290"/>
        <v>371765.60286173958</v>
      </c>
      <c r="K1354" s="94"/>
      <c r="L1354" s="265">
        <f t="shared" si="289"/>
        <v>142937.9255319215</v>
      </c>
      <c r="M1354" s="265">
        <f>$G1354*NonHospFrac+theModel!$H1354*NonHospFrac</f>
        <v>232156.48634156786</v>
      </c>
      <c r="N1354" s="266">
        <f t="shared" si="291"/>
        <v>375094.41187348939</v>
      </c>
      <c r="O1354" s="158"/>
      <c r="P1354" s="265">
        <f t="shared" si="292"/>
        <v>141669.41008735663</v>
      </c>
      <c r="Q1354" s="265">
        <f t="shared" si="293"/>
        <v>232154.92609094884</v>
      </c>
      <c r="R1354" s="266">
        <f t="shared" si="294"/>
        <v>373824.33617830544</v>
      </c>
    </row>
    <row r="1355" spans="1:18" x14ac:dyDescent="0.25">
      <c r="A1355" s="81">
        <v>1324</v>
      </c>
      <c r="B1355" s="93">
        <f t="shared" si="283"/>
        <v>6.5290826822200922E-12</v>
      </c>
      <c r="C1355" s="178">
        <f t="shared" si="284"/>
        <v>6.514354196148761E-12</v>
      </c>
      <c r="D1355" s="165">
        <f t="shared" si="285"/>
        <v>2.2558277767625785E-3</v>
      </c>
      <c r="E1355" s="166">
        <f t="shared" si="295"/>
        <v>24.291375447413113</v>
      </c>
      <c r="F1355" s="167">
        <f t="shared" si="296"/>
        <v>2.9889718042104265</v>
      </c>
      <c r="G1355" s="167">
        <f t="shared" si="286"/>
        <v>103872.81745778356</v>
      </c>
      <c r="H1355" s="167">
        <f t="shared" si="287"/>
        <v>271299.98899499205</v>
      </c>
      <c r="I1355" s="168">
        <f t="shared" si="288"/>
        <v>375172.80645277561</v>
      </c>
      <c r="J1355" s="168">
        <f t="shared" si="290"/>
        <v>371839.878635348</v>
      </c>
      <c r="K1355" s="94"/>
      <c r="L1355" s="265">
        <f t="shared" si="289"/>
        <v>142967.79950013169</v>
      </c>
      <c r="M1355" s="265">
        <f>$G1355*NonHospFrac+theModel!$H1355*NonHospFrac</f>
        <v>232205.00695264392</v>
      </c>
      <c r="N1355" s="266">
        <f t="shared" si="291"/>
        <v>375172.80645277561</v>
      </c>
      <c r="O1355" s="158"/>
      <c r="P1355" s="265">
        <f t="shared" si="292"/>
        <v>141697.71449462266</v>
      </c>
      <c r="Q1355" s="265">
        <f t="shared" si="293"/>
        <v>232203.4467020249</v>
      </c>
      <c r="R1355" s="266">
        <f t="shared" si="294"/>
        <v>373901.16119664756</v>
      </c>
    </row>
    <row r="1356" spans="1:18" x14ac:dyDescent="0.25">
      <c r="A1356" s="81">
        <v>1325</v>
      </c>
      <c r="B1356" s="93">
        <f t="shared" si="283"/>
        <v>6.4071164191412209E-12</v>
      </c>
      <c r="C1356" s="178">
        <f t="shared" si="284"/>
        <v>6.3926630679539706E-12</v>
      </c>
      <c r="D1356" s="165">
        <f t="shared" si="285"/>
        <v>2.2558277767625785E-3</v>
      </c>
      <c r="E1356" s="166">
        <f t="shared" si="295"/>
        <v>24.291375447419504</v>
      </c>
      <c r="F1356" s="167">
        <f t="shared" si="296"/>
        <v>2.9912276319871891</v>
      </c>
      <c r="G1356" s="167">
        <f t="shared" si="286"/>
        <v>103951.21203699698</v>
      </c>
      <c r="H1356" s="167">
        <f t="shared" si="287"/>
        <v>271299.98899506341</v>
      </c>
      <c r="I1356" s="168">
        <f t="shared" si="288"/>
        <v>375251.20103206037</v>
      </c>
      <c r="J1356" s="168">
        <f t="shared" si="290"/>
        <v>371914.15138132829</v>
      </c>
      <c r="K1356" s="94"/>
      <c r="L1356" s="265">
        <f t="shared" si="289"/>
        <v>142997.67346834129</v>
      </c>
      <c r="M1356" s="265">
        <f>$G1356*NonHospFrac+theModel!$H1356*NonHospFrac</f>
        <v>232253.52756371908</v>
      </c>
      <c r="N1356" s="266">
        <f t="shared" si="291"/>
        <v>375251.20103206037</v>
      </c>
      <c r="O1356" s="158"/>
      <c r="P1356" s="265">
        <f t="shared" si="292"/>
        <v>141726.01774814478</v>
      </c>
      <c r="Q1356" s="265">
        <f t="shared" si="293"/>
        <v>232251.96731310006</v>
      </c>
      <c r="R1356" s="266">
        <f t="shared" si="294"/>
        <v>373977.98506124481</v>
      </c>
    </row>
    <row r="1357" spans="1:18" x14ac:dyDescent="0.25">
      <c r="A1357" s="81">
        <v>1326</v>
      </c>
      <c r="B1357" s="93">
        <f t="shared" si="283"/>
        <v>6.2874285418714201E-12</v>
      </c>
      <c r="C1357" s="178">
        <f t="shared" si="284"/>
        <v>6.2732451859222566E-12</v>
      </c>
      <c r="D1357" s="165">
        <f t="shared" si="285"/>
        <v>2.2558277767625785E-3</v>
      </c>
      <c r="E1357" s="166">
        <f t="shared" si="295"/>
        <v>24.291375447425779</v>
      </c>
      <c r="F1357" s="167">
        <f t="shared" si="296"/>
        <v>2.9934834597639517</v>
      </c>
      <c r="G1357" s="167">
        <f t="shared" si="286"/>
        <v>104029.6066162104</v>
      </c>
      <c r="H1357" s="167">
        <f t="shared" si="287"/>
        <v>271299.98899513349</v>
      </c>
      <c r="I1357" s="168">
        <f t="shared" si="288"/>
        <v>375329.59561134386</v>
      </c>
      <c r="J1357" s="168">
        <f t="shared" si="290"/>
        <v>371988.42109980405</v>
      </c>
      <c r="K1357" s="94"/>
      <c r="L1357" s="265">
        <f t="shared" si="289"/>
        <v>143027.54743655043</v>
      </c>
      <c r="M1357" s="265">
        <f>$G1357*NonHospFrac+theModel!$H1357*NonHospFrac</f>
        <v>232302.04817479345</v>
      </c>
      <c r="N1357" s="266">
        <f t="shared" si="291"/>
        <v>375329.59561134386</v>
      </c>
      <c r="O1357" s="158"/>
      <c r="P1357" s="265">
        <f t="shared" si="292"/>
        <v>141754.31984797009</v>
      </c>
      <c r="Q1357" s="265">
        <f t="shared" si="293"/>
        <v>232300.48792417443</v>
      </c>
      <c r="R1357" s="266">
        <f t="shared" si="294"/>
        <v>374054.80777214456</v>
      </c>
    </row>
    <row r="1358" spans="1:18" x14ac:dyDescent="0.25">
      <c r="A1358" s="81">
        <v>1327</v>
      </c>
      <c r="B1358" s="93">
        <f t="shared" si="283"/>
        <v>6.1699764891173969E-12</v>
      </c>
      <c r="C1358" s="178">
        <f t="shared" si="284"/>
        <v>6.1560580847712742E-12</v>
      </c>
      <c r="D1358" s="165">
        <f t="shared" si="285"/>
        <v>2.2558277767625785E-3</v>
      </c>
      <c r="E1358" s="166">
        <f t="shared" si="295"/>
        <v>24.291375447431935</v>
      </c>
      <c r="F1358" s="167">
        <f t="shared" si="296"/>
        <v>2.9957392875407143</v>
      </c>
      <c r="G1358" s="167">
        <f t="shared" si="286"/>
        <v>104108.00119542381</v>
      </c>
      <c r="H1358" s="167">
        <f t="shared" si="287"/>
        <v>271299.98899520229</v>
      </c>
      <c r="I1358" s="168">
        <f t="shared" si="288"/>
        <v>375407.99019062612</v>
      </c>
      <c r="J1358" s="168">
        <f t="shared" si="290"/>
        <v>372062.68779089872</v>
      </c>
      <c r="K1358" s="94"/>
      <c r="L1358" s="265">
        <f t="shared" si="289"/>
        <v>143057.42140475905</v>
      </c>
      <c r="M1358" s="265">
        <f>$G1358*NonHospFrac+theModel!$H1358*NonHospFrac</f>
        <v>232350.56878586701</v>
      </c>
      <c r="N1358" s="266">
        <f t="shared" si="291"/>
        <v>375407.99019062606</v>
      </c>
      <c r="O1358" s="158"/>
      <c r="P1358" s="265">
        <f t="shared" si="292"/>
        <v>141782.62079414562</v>
      </c>
      <c r="Q1358" s="265">
        <f t="shared" si="293"/>
        <v>232349.00853524799</v>
      </c>
      <c r="R1358" s="266">
        <f t="shared" si="294"/>
        <v>374131.62932939362</v>
      </c>
    </row>
    <row r="1359" spans="1:18" x14ac:dyDescent="0.25">
      <c r="A1359" s="81">
        <v>1328</v>
      </c>
      <c r="B1359" s="93">
        <f t="shared" si="283"/>
        <v>6.0547184946503607E-12</v>
      </c>
      <c r="C1359" s="178">
        <f t="shared" si="284"/>
        <v>6.0410600924896506E-12</v>
      </c>
      <c r="D1359" s="165">
        <f t="shared" si="285"/>
        <v>2.2558277767625785E-3</v>
      </c>
      <c r="E1359" s="166">
        <f t="shared" si="295"/>
        <v>24.291375447437975</v>
      </c>
      <c r="F1359" s="167">
        <f t="shared" si="296"/>
        <v>2.9979951153174769</v>
      </c>
      <c r="G1359" s="167">
        <f t="shared" si="286"/>
        <v>104186.39577463725</v>
      </c>
      <c r="H1359" s="167">
        <f t="shared" si="287"/>
        <v>271299.9889952697</v>
      </c>
      <c r="I1359" s="168">
        <f t="shared" si="288"/>
        <v>375486.38476990693</v>
      </c>
      <c r="J1359" s="168">
        <f t="shared" si="290"/>
        <v>372136.95145473548</v>
      </c>
      <c r="K1359" s="94"/>
      <c r="L1359" s="265">
        <f t="shared" si="289"/>
        <v>143087.2953729672</v>
      </c>
      <c r="M1359" s="265">
        <f>$G1359*NonHospFrac+theModel!$H1359*NonHospFrac</f>
        <v>232399.08939693973</v>
      </c>
      <c r="N1359" s="266">
        <f t="shared" si="291"/>
        <v>375486.38476990693</v>
      </c>
      <c r="O1359" s="158"/>
      <c r="P1359" s="265">
        <f t="shared" si="292"/>
        <v>141810.92058671842</v>
      </c>
      <c r="Q1359" s="265">
        <f t="shared" si="293"/>
        <v>232397.52914632071</v>
      </c>
      <c r="R1359" s="266">
        <f t="shared" si="294"/>
        <v>374208.44973303913</v>
      </c>
    </row>
    <row r="1360" spans="1:18" x14ac:dyDescent="0.25">
      <c r="A1360" s="81">
        <v>1329</v>
      </c>
      <c r="B1360" s="93">
        <f t="shared" si="283"/>
        <v>5.9416135724538793E-12</v>
      </c>
      <c r="C1360" s="178">
        <f t="shared" si="284"/>
        <v>5.9282103155183486E-12</v>
      </c>
      <c r="D1360" s="165">
        <f t="shared" si="285"/>
        <v>2.2558277767625785E-3</v>
      </c>
      <c r="E1360" s="166">
        <f t="shared" si="295"/>
        <v>24.291375447443905</v>
      </c>
      <c r="F1360" s="167">
        <f t="shared" si="296"/>
        <v>3.0002509430942395</v>
      </c>
      <c r="G1360" s="167">
        <f t="shared" si="286"/>
        <v>104264.79035385067</v>
      </c>
      <c r="H1360" s="167">
        <f t="shared" si="287"/>
        <v>271299.98899533594</v>
      </c>
      <c r="I1360" s="168">
        <f t="shared" si="288"/>
        <v>375564.77934918657</v>
      </c>
      <c r="J1360" s="168">
        <f t="shared" si="290"/>
        <v>372211.21209143795</v>
      </c>
      <c r="K1360" s="94"/>
      <c r="L1360" s="265">
        <f t="shared" si="289"/>
        <v>143117.16934117483</v>
      </c>
      <c r="M1360" s="265">
        <f>$G1360*NonHospFrac+theModel!$H1360*NonHospFrac</f>
        <v>232447.61000801175</v>
      </c>
      <c r="N1360" s="266">
        <f t="shared" si="291"/>
        <v>375564.77934918657</v>
      </c>
      <c r="O1360" s="158"/>
      <c r="P1360" s="265">
        <f t="shared" si="292"/>
        <v>141839.21922573546</v>
      </c>
      <c r="Q1360" s="265">
        <f t="shared" si="293"/>
        <v>232446.04975739273</v>
      </c>
      <c r="R1360" s="266">
        <f t="shared" si="294"/>
        <v>374285.26898312819</v>
      </c>
    </row>
    <row r="1361" spans="1:18" x14ac:dyDescent="0.25">
      <c r="A1361" s="81">
        <v>1330</v>
      </c>
      <c r="B1361" s="93">
        <f t="shared" si="283"/>
        <v>5.830621502149067E-12</v>
      </c>
      <c r="C1361" s="178">
        <f t="shared" si="284"/>
        <v>5.8174686242087297E-12</v>
      </c>
      <c r="D1361" s="165">
        <f t="shared" si="285"/>
        <v>2.2558277767625785E-3</v>
      </c>
      <c r="E1361" s="166">
        <f t="shared" si="295"/>
        <v>24.29137544744972</v>
      </c>
      <c r="F1361" s="167">
        <f t="shared" si="296"/>
        <v>3.002506770871002</v>
      </c>
      <c r="G1361" s="167">
        <f t="shared" si="286"/>
        <v>104343.18493306408</v>
      </c>
      <c r="H1361" s="167">
        <f t="shared" si="287"/>
        <v>271299.9889954009</v>
      </c>
      <c r="I1361" s="168">
        <f t="shared" si="288"/>
        <v>375643.173928465</v>
      </c>
      <c r="J1361" s="168">
        <f t="shared" si="290"/>
        <v>372285.46970112954</v>
      </c>
      <c r="K1361" s="94"/>
      <c r="L1361" s="265">
        <f t="shared" si="289"/>
        <v>143147.04330938202</v>
      </c>
      <c r="M1361" s="265">
        <f>$G1361*NonHospFrac+theModel!$H1361*NonHospFrac</f>
        <v>232496.13061908292</v>
      </c>
      <c r="N1361" s="266">
        <f t="shared" si="291"/>
        <v>375643.17392846494</v>
      </c>
      <c r="O1361" s="158"/>
      <c r="P1361" s="265">
        <f t="shared" si="292"/>
        <v>141867.51671124386</v>
      </c>
      <c r="Q1361" s="265">
        <f t="shared" si="293"/>
        <v>232494.5703684639</v>
      </c>
      <c r="R1361" s="266">
        <f t="shared" si="294"/>
        <v>374362.08707970777</v>
      </c>
    </row>
    <row r="1362" spans="1:18" x14ac:dyDescent="0.25">
      <c r="A1362" s="81">
        <v>1331</v>
      </c>
      <c r="B1362" s="93">
        <f t="shared" si="283"/>
        <v>5.7217028146922509E-12</v>
      </c>
      <c r="C1362" s="178">
        <f t="shared" si="284"/>
        <v>5.7087956385524875E-12</v>
      </c>
      <c r="D1362" s="165">
        <f t="shared" si="285"/>
        <v>2.2558277767625785E-3</v>
      </c>
      <c r="E1362" s="166">
        <f t="shared" si="295"/>
        <v>24.29137544745543</v>
      </c>
      <c r="F1362" s="167">
        <f t="shared" si="296"/>
        <v>3.0047625986477646</v>
      </c>
      <c r="G1362" s="167">
        <f t="shared" si="286"/>
        <v>104421.5795122775</v>
      </c>
      <c r="H1362" s="167">
        <f t="shared" si="287"/>
        <v>271299.98899546464</v>
      </c>
      <c r="I1362" s="168">
        <f t="shared" si="288"/>
        <v>375721.56850774214</v>
      </c>
      <c r="J1362" s="168">
        <f t="shared" si="290"/>
        <v>372359.72428393358</v>
      </c>
      <c r="K1362" s="94"/>
      <c r="L1362" s="265">
        <f t="shared" si="289"/>
        <v>143176.91727758874</v>
      </c>
      <c r="M1362" s="265">
        <f>$G1362*NonHospFrac+theModel!$H1362*NonHospFrac</f>
        <v>232544.65123015339</v>
      </c>
      <c r="N1362" s="266">
        <f t="shared" si="291"/>
        <v>375721.56850774214</v>
      </c>
      <c r="O1362" s="158"/>
      <c r="P1362" s="265">
        <f t="shared" si="292"/>
        <v>141895.8130432906</v>
      </c>
      <c r="Q1362" s="265">
        <f t="shared" si="293"/>
        <v>232543.09097953438</v>
      </c>
      <c r="R1362" s="266">
        <f t="shared" si="294"/>
        <v>374438.90402282495</v>
      </c>
    </row>
    <row r="1363" spans="1:18" x14ac:dyDescent="0.25">
      <c r="A1363" s="81">
        <v>1332</v>
      </c>
      <c r="B1363" s="93">
        <f t="shared" si="283"/>
        <v>5.6148187783395998E-12</v>
      </c>
      <c r="C1363" s="178">
        <f t="shared" si="284"/>
        <v>5.6021527141779329E-12</v>
      </c>
      <c r="D1363" s="165">
        <f t="shared" si="285"/>
        <v>2.2558277767625785E-3</v>
      </c>
      <c r="E1363" s="166">
        <f t="shared" si="295"/>
        <v>24.291375447461032</v>
      </c>
      <c r="F1363" s="167">
        <f t="shared" si="296"/>
        <v>3.0070184264245272</v>
      </c>
      <c r="G1363" s="167">
        <f t="shared" si="286"/>
        <v>104499.97409149092</v>
      </c>
      <c r="H1363" s="167">
        <f t="shared" si="287"/>
        <v>271299.98899552721</v>
      </c>
      <c r="I1363" s="168">
        <f t="shared" si="288"/>
        <v>375799.96308701811</v>
      </c>
      <c r="J1363" s="168">
        <f t="shared" si="290"/>
        <v>372433.97583997354</v>
      </c>
      <c r="K1363" s="94"/>
      <c r="L1363" s="265">
        <f t="shared" si="289"/>
        <v>143206.791245795</v>
      </c>
      <c r="M1363" s="265">
        <f>$G1363*NonHospFrac+theModel!$H1363*NonHospFrac</f>
        <v>232593.17184122311</v>
      </c>
      <c r="N1363" s="266">
        <f t="shared" si="291"/>
        <v>375799.96308701811</v>
      </c>
      <c r="O1363" s="158"/>
      <c r="P1363" s="265">
        <f t="shared" si="292"/>
        <v>141924.10822192271</v>
      </c>
      <c r="Q1363" s="265">
        <f t="shared" si="293"/>
        <v>232591.61159060409</v>
      </c>
      <c r="R1363" s="266">
        <f t="shared" si="294"/>
        <v>374515.71981252683</v>
      </c>
    </row>
    <row r="1364" spans="1:18" x14ac:dyDescent="0.25">
      <c r="A1364" s="81">
        <v>1333</v>
      </c>
      <c r="B1364" s="93">
        <f t="shared" si="283"/>
        <v>5.5099313848740458E-12</v>
      </c>
      <c r="C1364" s="178">
        <f t="shared" si="284"/>
        <v>5.4975019286079908E-12</v>
      </c>
      <c r="D1364" s="165">
        <f t="shared" si="285"/>
        <v>2.2558277767625785E-3</v>
      </c>
      <c r="E1364" s="166">
        <f t="shared" si="295"/>
        <v>24.291375447466528</v>
      </c>
      <c r="F1364" s="167">
        <f t="shared" si="296"/>
        <v>3.0092742542012898</v>
      </c>
      <c r="G1364" s="167">
        <f t="shared" si="286"/>
        <v>104578.36867070435</v>
      </c>
      <c r="H1364" s="167">
        <f t="shared" si="287"/>
        <v>271299.98899558862</v>
      </c>
      <c r="I1364" s="168">
        <f t="shared" si="288"/>
        <v>375878.35766629298</v>
      </c>
      <c r="J1364" s="168">
        <f t="shared" si="290"/>
        <v>372508.22436937282</v>
      </c>
      <c r="K1364" s="94"/>
      <c r="L1364" s="265">
        <f t="shared" si="289"/>
        <v>143236.66521400085</v>
      </c>
      <c r="M1364" s="265">
        <f>$G1364*NonHospFrac+theModel!$H1364*NonHospFrac</f>
        <v>232641.6924522921</v>
      </c>
      <c r="N1364" s="266">
        <f t="shared" si="291"/>
        <v>375878.35766629293</v>
      </c>
      <c r="O1364" s="158"/>
      <c r="P1364" s="265">
        <f t="shared" si="292"/>
        <v>141952.40224718724</v>
      </c>
      <c r="Q1364" s="265">
        <f t="shared" si="293"/>
        <v>232640.13220167308</v>
      </c>
      <c r="R1364" s="266">
        <f t="shared" si="294"/>
        <v>374592.53444886033</v>
      </c>
    </row>
    <row r="1365" spans="1:18" x14ac:dyDescent="0.25">
      <c r="A1365" s="81">
        <v>1334</v>
      </c>
      <c r="B1365" s="93">
        <f t="shared" si="283"/>
        <v>5.4070033360894694E-12</v>
      </c>
      <c r="C1365" s="178">
        <f t="shared" si="284"/>
        <v>5.3948060677748704E-12</v>
      </c>
      <c r="D1365" s="165">
        <f t="shared" si="285"/>
        <v>2.2558277767625785E-3</v>
      </c>
      <c r="E1365" s="166">
        <f t="shared" si="295"/>
        <v>24.291375447471925</v>
      </c>
      <c r="F1365" s="167">
        <f t="shared" si="296"/>
        <v>3.0115300819780524</v>
      </c>
      <c r="G1365" s="167">
        <f t="shared" si="286"/>
        <v>104656.76324991777</v>
      </c>
      <c r="H1365" s="167">
        <f t="shared" si="287"/>
        <v>271299.98899564886</v>
      </c>
      <c r="I1365" s="168">
        <f t="shared" si="288"/>
        <v>375956.75224556663</v>
      </c>
      <c r="J1365" s="168">
        <f t="shared" si="290"/>
        <v>372582.4698722547</v>
      </c>
      <c r="K1365" s="94"/>
      <c r="L1365" s="265">
        <f t="shared" si="289"/>
        <v>143266.53918220621</v>
      </c>
      <c r="M1365" s="265">
        <f>$G1365*NonHospFrac+theModel!$H1365*NonHospFrac</f>
        <v>232690.2130633604</v>
      </c>
      <c r="N1365" s="266">
        <f t="shared" si="291"/>
        <v>375956.75224556657</v>
      </c>
      <c r="O1365" s="158"/>
      <c r="P1365" s="265">
        <f t="shared" si="292"/>
        <v>141980.69511913115</v>
      </c>
      <c r="Q1365" s="265">
        <f t="shared" si="293"/>
        <v>232688.65281274138</v>
      </c>
      <c r="R1365" s="266">
        <f t="shared" si="294"/>
        <v>374669.34793187253</v>
      </c>
    </row>
    <row r="1366" spans="1:18" x14ac:dyDescent="0.25">
      <c r="A1366" s="81">
        <v>1335</v>
      </c>
      <c r="B1366" s="93">
        <f t="shared" si="283"/>
        <v>5.3059980305274122E-12</v>
      </c>
      <c r="C1366" s="178">
        <f t="shared" si="284"/>
        <v>5.2940286127867011E-12</v>
      </c>
      <c r="D1366" s="165">
        <f t="shared" si="285"/>
        <v>2.2558277767625785E-3</v>
      </c>
      <c r="E1366" s="166">
        <f t="shared" si="295"/>
        <v>24.291375447477218</v>
      </c>
      <c r="F1366" s="167">
        <f t="shared" si="296"/>
        <v>3.013785909754815</v>
      </c>
      <c r="G1366" s="167">
        <f t="shared" si="286"/>
        <v>104735.15782913119</v>
      </c>
      <c r="H1366" s="167">
        <f t="shared" si="287"/>
        <v>271299.988995708</v>
      </c>
      <c r="I1366" s="168">
        <f t="shared" si="288"/>
        <v>376035.14682483918</v>
      </c>
      <c r="J1366" s="168">
        <f t="shared" si="290"/>
        <v>372656.7123487427</v>
      </c>
      <c r="K1366" s="94"/>
      <c r="L1366" s="265">
        <f t="shared" si="289"/>
        <v>143296.41315041119</v>
      </c>
      <c r="M1366" s="265">
        <f>$G1366*NonHospFrac+theModel!$H1366*NonHospFrac</f>
        <v>232738.73367442796</v>
      </c>
      <c r="N1366" s="266">
        <f t="shared" si="291"/>
        <v>376035.14682483918</v>
      </c>
      <c r="O1366" s="158"/>
      <c r="P1366" s="265">
        <f t="shared" si="292"/>
        <v>142008.98683780152</v>
      </c>
      <c r="Q1366" s="265">
        <f t="shared" si="293"/>
        <v>232737.17342380894</v>
      </c>
      <c r="R1366" s="266">
        <f t="shared" si="294"/>
        <v>374746.16026161046</v>
      </c>
    </row>
    <row r="1367" spans="1:18" x14ac:dyDescent="0.25">
      <c r="A1367" s="81">
        <v>1336</v>
      </c>
      <c r="B1367" s="93">
        <f t="shared" si="283"/>
        <v>5.2068795504613534E-12</v>
      </c>
      <c r="C1367" s="178">
        <f t="shared" si="284"/>
        <v>5.1951337269411659E-12</v>
      </c>
      <c r="D1367" s="165">
        <f t="shared" si="285"/>
        <v>2.2558277767625785E-3</v>
      </c>
      <c r="E1367" s="166">
        <f t="shared" si="295"/>
        <v>24.291375447482412</v>
      </c>
      <c r="F1367" s="167">
        <f t="shared" si="296"/>
        <v>3.0160417375315776</v>
      </c>
      <c r="G1367" s="167">
        <f t="shared" si="286"/>
        <v>104813.55240834461</v>
      </c>
      <c r="H1367" s="167">
        <f t="shared" si="287"/>
        <v>271299.98899576598</v>
      </c>
      <c r="I1367" s="168">
        <f t="shared" si="288"/>
        <v>376113.54140411061</v>
      </c>
      <c r="J1367" s="168">
        <f t="shared" si="290"/>
        <v>372730.95179896016</v>
      </c>
      <c r="K1367" s="94"/>
      <c r="L1367" s="265">
        <f t="shared" si="289"/>
        <v>143326.2871186157</v>
      </c>
      <c r="M1367" s="265">
        <f>$G1367*NonHospFrac+theModel!$H1367*NonHospFrac</f>
        <v>232787.25428549486</v>
      </c>
      <c r="N1367" s="266">
        <f t="shared" si="291"/>
        <v>376113.54140411055</v>
      </c>
      <c r="O1367" s="158"/>
      <c r="P1367" s="265">
        <f t="shared" si="292"/>
        <v>142037.2774032453</v>
      </c>
      <c r="Q1367" s="265">
        <f t="shared" si="293"/>
        <v>232785.69403487584</v>
      </c>
      <c r="R1367" s="266">
        <f t="shared" si="294"/>
        <v>374822.97143812117</v>
      </c>
    </row>
    <row r="1368" spans="1:18" x14ac:dyDescent="0.25">
      <c r="A1368" s="81">
        <v>1337</v>
      </c>
      <c r="B1368" s="93">
        <f t="shared" si="283"/>
        <v>5.1096126491245141E-12</v>
      </c>
      <c r="C1368" s="178">
        <f t="shared" si="284"/>
        <v>5.0980862429821213E-12</v>
      </c>
      <c r="D1368" s="165">
        <f t="shared" si="285"/>
        <v>2.2558277767625785E-3</v>
      </c>
      <c r="E1368" s="166">
        <f t="shared" si="295"/>
        <v>24.291375447487511</v>
      </c>
      <c r="F1368" s="167">
        <f t="shared" si="296"/>
        <v>3.0182975653083401</v>
      </c>
      <c r="G1368" s="167">
        <f t="shared" si="286"/>
        <v>104891.94698755803</v>
      </c>
      <c r="H1368" s="167">
        <f t="shared" si="287"/>
        <v>271299.98899582296</v>
      </c>
      <c r="I1368" s="168">
        <f t="shared" si="288"/>
        <v>376191.935983381</v>
      </c>
      <c r="J1368" s="168">
        <f t="shared" si="290"/>
        <v>372805.18822303048</v>
      </c>
      <c r="K1368" s="94"/>
      <c r="L1368" s="265">
        <f t="shared" si="289"/>
        <v>143356.16108681983</v>
      </c>
      <c r="M1368" s="265">
        <f>$G1368*NonHospFrac+theModel!$H1368*NonHospFrac</f>
        <v>232835.77489656111</v>
      </c>
      <c r="N1368" s="266">
        <f t="shared" si="291"/>
        <v>376191.93598338094</v>
      </c>
      <c r="O1368" s="158"/>
      <c r="P1368" s="265">
        <f t="shared" si="292"/>
        <v>142065.56681550958</v>
      </c>
      <c r="Q1368" s="265">
        <f t="shared" si="293"/>
        <v>232834.21464594209</v>
      </c>
      <c r="R1368" s="266">
        <f t="shared" si="294"/>
        <v>374899.78146145167</v>
      </c>
    </row>
    <row r="1369" spans="1:18" x14ac:dyDescent="0.25">
      <c r="A1369" s="81">
        <v>1338</v>
      </c>
      <c r="B1369" s="93">
        <f t="shared" si="283"/>
        <v>5.0141627381758688E-12</v>
      </c>
      <c r="C1369" s="178">
        <f t="shared" si="284"/>
        <v>5.0028516505938837E-12</v>
      </c>
      <c r="D1369" s="165">
        <f t="shared" si="285"/>
        <v>2.2558277767625785E-3</v>
      </c>
      <c r="E1369" s="166">
        <f t="shared" si="295"/>
        <v>24.291375447492513</v>
      </c>
      <c r="F1369" s="167">
        <f t="shared" si="296"/>
        <v>3.0205533930851027</v>
      </c>
      <c r="G1369" s="167">
        <f t="shared" si="286"/>
        <v>104970.34156677146</v>
      </c>
      <c r="H1369" s="167">
        <f t="shared" si="287"/>
        <v>271299.98899587884</v>
      </c>
      <c r="I1369" s="168">
        <f t="shared" si="288"/>
        <v>376270.33056265028</v>
      </c>
      <c r="J1369" s="168">
        <f t="shared" si="290"/>
        <v>372879.42162107694</v>
      </c>
      <c r="K1369" s="94"/>
      <c r="L1369" s="265">
        <f t="shared" si="289"/>
        <v>143386.03505502356</v>
      </c>
      <c r="M1369" s="265">
        <f>$G1369*NonHospFrac+theModel!$H1369*NonHospFrac</f>
        <v>232884.2955076267</v>
      </c>
      <c r="N1369" s="266">
        <f t="shared" si="291"/>
        <v>376270.33056265023</v>
      </c>
      <c r="O1369" s="158"/>
      <c r="P1369" s="265">
        <f t="shared" si="292"/>
        <v>142093.85507464135</v>
      </c>
      <c r="Q1369" s="265">
        <f t="shared" si="293"/>
        <v>232882.73525700768</v>
      </c>
      <c r="R1369" s="266">
        <f t="shared" si="294"/>
        <v>374976.59033164906</v>
      </c>
    </row>
    <row r="1370" spans="1:18" x14ac:dyDescent="0.25">
      <c r="A1370" s="81">
        <v>1339</v>
      </c>
      <c r="B1370" s="93">
        <f t="shared" si="283"/>
        <v>4.9204958754004866E-12</v>
      </c>
      <c r="C1370" s="178">
        <f t="shared" si="284"/>
        <v>4.9093960841293123E-12</v>
      </c>
      <c r="D1370" s="165">
        <f t="shared" si="285"/>
        <v>2.2558277767625785E-3</v>
      </c>
      <c r="E1370" s="166">
        <f t="shared" si="295"/>
        <v>24.291375447497423</v>
      </c>
      <c r="F1370" s="167">
        <f t="shared" si="296"/>
        <v>3.0228092208618653</v>
      </c>
      <c r="G1370" s="167">
        <f t="shared" si="286"/>
        <v>105048.73614598488</v>
      </c>
      <c r="H1370" s="167">
        <f t="shared" si="287"/>
        <v>271299.98899593367</v>
      </c>
      <c r="I1370" s="168">
        <f t="shared" si="288"/>
        <v>376348.72514191852</v>
      </c>
      <c r="J1370" s="168">
        <f t="shared" si="290"/>
        <v>372953.651993223</v>
      </c>
      <c r="K1370" s="94"/>
      <c r="L1370" s="265">
        <f t="shared" si="289"/>
        <v>143415.90902322688</v>
      </c>
      <c r="M1370" s="265">
        <f>$G1370*NonHospFrac+theModel!$H1370*NonHospFrac</f>
        <v>232932.81611869164</v>
      </c>
      <c r="N1370" s="266">
        <f t="shared" si="291"/>
        <v>376348.72514191852</v>
      </c>
      <c r="O1370" s="158"/>
      <c r="P1370" s="265">
        <f t="shared" si="292"/>
        <v>142122.1421806876</v>
      </c>
      <c r="Q1370" s="265">
        <f t="shared" si="293"/>
        <v>232931.25586807262</v>
      </c>
      <c r="R1370" s="266">
        <f t="shared" si="294"/>
        <v>375053.39804876025</v>
      </c>
    </row>
    <row r="1371" spans="1:18" x14ac:dyDescent="0.25">
      <c r="A1371" s="81">
        <v>1340</v>
      </c>
      <c r="B1371" s="93">
        <f t="shared" si="283"/>
        <v>4.8285787526396178E-12</v>
      </c>
      <c r="C1371" s="178">
        <f t="shared" si="284"/>
        <v>4.8176863105671278E-12</v>
      </c>
      <c r="D1371" s="165">
        <f t="shared" si="285"/>
        <v>2.2558277767625785E-3</v>
      </c>
      <c r="E1371" s="166">
        <f t="shared" si="295"/>
        <v>24.29137544750224</v>
      </c>
      <c r="F1371" s="167">
        <f t="shared" si="296"/>
        <v>3.0250650486386279</v>
      </c>
      <c r="G1371" s="167">
        <f t="shared" si="286"/>
        <v>105127.13072519829</v>
      </c>
      <c r="H1371" s="167">
        <f t="shared" si="287"/>
        <v>271299.98899598751</v>
      </c>
      <c r="I1371" s="168">
        <f t="shared" si="288"/>
        <v>376427.11972118582</v>
      </c>
      <c r="J1371" s="168">
        <f t="shared" si="290"/>
        <v>373027.87933959207</v>
      </c>
      <c r="K1371" s="94"/>
      <c r="L1371" s="265">
        <f t="shared" si="289"/>
        <v>143445.78299142982</v>
      </c>
      <c r="M1371" s="265">
        <f>$G1371*NonHospFrac+theModel!$H1371*NonHospFrac</f>
        <v>232981.33672975595</v>
      </c>
      <c r="N1371" s="266">
        <f t="shared" si="291"/>
        <v>376427.11972118577</v>
      </c>
      <c r="O1371" s="158"/>
      <c r="P1371" s="265">
        <f t="shared" si="292"/>
        <v>142150.42813369536</v>
      </c>
      <c r="Q1371" s="265">
        <f t="shared" si="293"/>
        <v>232979.77647913693</v>
      </c>
      <c r="R1371" s="266">
        <f t="shared" si="294"/>
        <v>375130.20461283228</v>
      </c>
    </row>
    <row r="1372" spans="1:18" x14ac:dyDescent="0.25">
      <c r="A1372" s="81">
        <v>1341</v>
      </c>
      <c r="B1372" s="93">
        <f t="shared" si="283"/>
        <v>4.7383786839461634E-12</v>
      </c>
      <c r="C1372" s="178">
        <f t="shared" si="284"/>
        <v>4.727689717694098E-12</v>
      </c>
      <c r="D1372" s="165">
        <f t="shared" si="285"/>
        <v>2.2558277767625785E-3</v>
      </c>
      <c r="E1372" s="166">
        <f t="shared" si="295"/>
        <v>24.291375447506969</v>
      </c>
      <c r="F1372" s="167">
        <f t="shared" si="296"/>
        <v>3.0273208764153905</v>
      </c>
      <c r="G1372" s="167">
        <f t="shared" si="286"/>
        <v>105205.52530441171</v>
      </c>
      <c r="H1372" s="167">
        <f t="shared" si="287"/>
        <v>271299.98899604031</v>
      </c>
      <c r="I1372" s="168">
        <f t="shared" si="288"/>
        <v>376505.51430045202</v>
      </c>
      <c r="J1372" s="168">
        <f t="shared" si="290"/>
        <v>373102.1036603073</v>
      </c>
      <c r="K1372" s="94"/>
      <c r="L1372" s="265">
        <f t="shared" si="289"/>
        <v>143475.65695963238</v>
      </c>
      <c r="M1372" s="265">
        <f>$G1372*NonHospFrac+theModel!$H1372*NonHospFrac</f>
        <v>233029.85734081961</v>
      </c>
      <c r="N1372" s="266">
        <f t="shared" si="291"/>
        <v>376505.51430045196</v>
      </c>
      <c r="O1372" s="158"/>
      <c r="P1372" s="265">
        <f t="shared" si="292"/>
        <v>142178.71293371162</v>
      </c>
      <c r="Q1372" s="265">
        <f t="shared" si="293"/>
        <v>233028.29709020059</v>
      </c>
      <c r="R1372" s="266">
        <f t="shared" si="294"/>
        <v>375207.01002391218</v>
      </c>
    </row>
    <row r="1373" spans="1:18" x14ac:dyDescent="0.25">
      <c r="A1373" s="81">
        <v>1342</v>
      </c>
      <c r="B1373" s="93">
        <f t="shared" si="283"/>
        <v>4.6498635939615801E-12</v>
      </c>
      <c r="C1373" s="178">
        <f t="shared" si="284"/>
        <v>4.6393743025081646E-12</v>
      </c>
      <c r="D1373" s="165">
        <f t="shared" si="285"/>
        <v>2.2558277767625785E-3</v>
      </c>
      <c r="E1373" s="166">
        <f t="shared" si="295"/>
        <v>24.291375447511609</v>
      </c>
      <c r="F1373" s="167">
        <f t="shared" si="296"/>
        <v>3.0295767041921531</v>
      </c>
      <c r="G1373" s="167">
        <f t="shared" si="286"/>
        <v>105283.91988362513</v>
      </c>
      <c r="H1373" s="167">
        <f t="shared" si="287"/>
        <v>271299.98899609211</v>
      </c>
      <c r="I1373" s="168">
        <f t="shared" si="288"/>
        <v>376583.90887971723</v>
      </c>
      <c r="J1373" s="168">
        <f t="shared" si="290"/>
        <v>373176.32495549216</v>
      </c>
      <c r="K1373" s="94"/>
      <c r="L1373" s="265">
        <f t="shared" si="289"/>
        <v>143505.53092783454</v>
      </c>
      <c r="M1373" s="265">
        <f>$G1373*NonHospFrac+theModel!$H1373*NonHospFrac</f>
        <v>233078.37795188269</v>
      </c>
      <c r="N1373" s="266">
        <f t="shared" si="291"/>
        <v>376583.90887971723</v>
      </c>
      <c r="O1373" s="158"/>
      <c r="P1373" s="265">
        <f t="shared" si="292"/>
        <v>142206.99658078337</v>
      </c>
      <c r="Q1373" s="265">
        <f t="shared" si="293"/>
        <v>233076.81770126367</v>
      </c>
      <c r="R1373" s="266">
        <f t="shared" si="294"/>
        <v>375283.81428204704</v>
      </c>
    </row>
    <row r="1374" spans="1:18" x14ac:dyDescent="0.25">
      <c r="A1374" s="81">
        <v>1343</v>
      </c>
      <c r="B1374" s="93">
        <f t="shared" si="283"/>
        <v>4.5630020065097355E-12</v>
      </c>
      <c r="C1374" s="178">
        <f t="shared" si="284"/>
        <v>4.5527086598380277E-12</v>
      </c>
      <c r="D1374" s="165">
        <f t="shared" si="285"/>
        <v>2.2558277767625785E-3</v>
      </c>
      <c r="E1374" s="166">
        <f t="shared" si="295"/>
        <v>24.29137544751616</v>
      </c>
      <c r="F1374" s="167">
        <f t="shared" si="296"/>
        <v>3.0318325319689157</v>
      </c>
      <c r="G1374" s="167">
        <f t="shared" si="286"/>
        <v>105362.31446283856</v>
      </c>
      <c r="H1374" s="167">
        <f t="shared" si="287"/>
        <v>271299.98899614293</v>
      </c>
      <c r="I1374" s="168">
        <f t="shared" si="288"/>
        <v>376662.30345898151</v>
      </c>
      <c r="J1374" s="168">
        <f t="shared" si="290"/>
        <v>373250.54322527006</v>
      </c>
      <c r="K1374" s="94"/>
      <c r="L1374" s="265">
        <f t="shared" si="289"/>
        <v>143535.40489603631</v>
      </c>
      <c r="M1374" s="265">
        <f>$G1374*NonHospFrac+theModel!$H1374*NonHospFrac</f>
        <v>233126.89856294516</v>
      </c>
      <c r="N1374" s="266">
        <f t="shared" si="291"/>
        <v>376662.30345898145</v>
      </c>
      <c r="O1374" s="158"/>
      <c r="P1374" s="265">
        <f t="shared" si="292"/>
        <v>142235.27907495762</v>
      </c>
      <c r="Q1374" s="265">
        <f t="shared" si="293"/>
        <v>233125.33831232614</v>
      </c>
      <c r="R1374" s="266">
        <f t="shared" si="294"/>
        <v>375360.61738728377</v>
      </c>
    </row>
    <row r="1375" spans="1:18" x14ac:dyDescent="0.25">
      <c r="A1375" s="81">
        <v>1344</v>
      </c>
      <c r="B1375" s="93">
        <f t="shared" ref="B1375:B1438" si="297">Constant*EXP(PowerTerm*(A1375)/7)</f>
        <v>4.477763033403923E-12</v>
      </c>
      <c r="C1375" s="178">
        <f t="shared" ref="C1375:C1438" si="298">(1-theFloor)*B1375</f>
        <v>4.4676619711754096E-12</v>
      </c>
      <c r="D1375" s="165">
        <f t="shared" ref="D1375:D1438" si="299">theFloor</f>
        <v>2.2558277767625785E-3</v>
      </c>
      <c r="E1375" s="166">
        <f t="shared" si="295"/>
        <v>24.291375447520629</v>
      </c>
      <c r="F1375" s="167">
        <f t="shared" si="296"/>
        <v>3.0340883597456783</v>
      </c>
      <c r="G1375" s="167">
        <f t="shared" ref="G1375:G1438" si="300">$B$22*F1375*totInfected/365.25</f>
        <v>105440.70904205198</v>
      </c>
      <c r="H1375" s="167">
        <f t="shared" ref="H1375:H1438" si="301">lostQALYs_Injured*E1375*totInfected/365.25</f>
        <v>271299.98899619281</v>
      </c>
      <c r="I1375" s="168">
        <f t="shared" ref="I1375:I1438" si="302">H1375+G1375</f>
        <v>376740.69803824479</v>
      </c>
      <c r="J1375" s="168">
        <f t="shared" si="290"/>
        <v>373324.7584697642</v>
      </c>
      <c r="K1375" s="94"/>
      <c r="L1375" s="265">
        <f t="shared" ref="L1375:L1438" si="303">$G1375*HospFrac+$H1375*HospFrac</f>
        <v>143565.27886423777</v>
      </c>
      <c r="M1375" s="265">
        <f>$G1375*NonHospFrac+theModel!$H1375*NonHospFrac</f>
        <v>233175.41917400699</v>
      </c>
      <c r="N1375" s="266">
        <f t="shared" si="291"/>
        <v>376740.69803824474</v>
      </c>
      <c r="O1375" s="158"/>
      <c r="P1375" s="265">
        <f t="shared" si="292"/>
        <v>142263.56041628146</v>
      </c>
      <c r="Q1375" s="265">
        <f t="shared" si="293"/>
        <v>233173.85892338798</v>
      </c>
      <c r="R1375" s="266">
        <f t="shared" si="294"/>
        <v>375437.4193396694</v>
      </c>
    </row>
    <row r="1376" spans="1:18" x14ac:dyDescent="0.25">
      <c r="A1376" s="81">
        <v>1345</v>
      </c>
      <c r="B1376" s="93">
        <f t="shared" si="297"/>
        <v>4.3941163634629495E-12</v>
      </c>
      <c r="C1376" s="178">
        <f t="shared" si="298"/>
        <v>4.3842039937159231E-12</v>
      </c>
      <c r="D1376" s="165">
        <f t="shared" si="299"/>
        <v>2.2558277767625785E-3</v>
      </c>
      <c r="E1376" s="166">
        <f t="shared" si="295"/>
        <v>24.291375447525013</v>
      </c>
      <c r="F1376" s="167">
        <f t="shared" si="296"/>
        <v>3.0363441875224408</v>
      </c>
      <c r="G1376" s="167">
        <f t="shared" si="300"/>
        <v>105519.1036212654</v>
      </c>
      <c r="H1376" s="167">
        <f t="shared" si="301"/>
        <v>271299.98899624182</v>
      </c>
      <c r="I1376" s="168">
        <f t="shared" si="302"/>
        <v>376819.09261750721</v>
      </c>
      <c r="J1376" s="168">
        <f t="shared" ref="J1376:J1439" si="304">J1375+(I1376-I1375)/(1+discountDaily)^A1376</f>
        <v>373398.97068909806</v>
      </c>
      <c r="K1376" s="94"/>
      <c r="L1376" s="265">
        <f t="shared" si="303"/>
        <v>143595.15283243888</v>
      </c>
      <c r="M1376" s="265">
        <f>$G1376*NonHospFrac+theModel!$H1376*NonHospFrac</f>
        <v>233223.93978506833</v>
      </c>
      <c r="N1376" s="266">
        <f t="shared" ref="N1376:N1439" si="305">L1376+M1376</f>
        <v>376819.09261750721</v>
      </c>
      <c r="O1376" s="158"/>
      <c r="P1376" s="265">
        <f t="shared" ref="P1376:P1439" si="306">P1375+(L1376-L1375)/(1+discountDaily)^A1376</f>
        <v>142291.84060480181</v>
      </c>
      <c r="Q1376" s="265">
        <f t="shared" ref="Q1376:Q1439" si="307">Q1375+(M1376-M1375)/(1+discountDaily)^B1376</f>
        <v>233222.37953444931</v>
      </c>
      <c r="R1376" s="266">
        <f t="shared" ref="R1376:R1439" si="308">P1376+Q1376</f>
        <v>375514.22013925109</v>
      </c>
    </row>
    <row r="1377" spans="1:18" x14ac:dyDescent="0.25">
      <c r="A1377" s="81">
        <v>1346</v>
      </c>
      <c r="B1377" s="93">
        <f t="shared" si="297"/>
        <v>4.3120322517324234E-12</v>
      </c>
      <c r="C1377" s="178">
        <f t="shared" si="298"/>
        <v>4.3023050496046691E-12</v>
      </c>
      <c r="D1377" s="165">
        <f t="shared" si="299"/>
        <v>2.2558277767625785E-3</v>
      </c>
      <c r="E1377" s="166">
        <f t="shared" ref="E1377:E1440" si="309">C1377+E1376</f>
        <v>24.291375447529315</v>
      </c>
      <c r="F1377" s="167">
        <f t="shared" ref="F1377:F1440" si="310">D1377+F1376</f>
        <v>3.0386000152992034</v>
      </c>
      <c r="G1377" s="167">
        <f t="shared" si="300"/>
        <v>105597.49820047882</v>
      </c>
      <c r="H1377" s="167">
        <f t="shared" si="301"/>
        <v>271299.9889962899</v>
      </c>
      <c r="I1377" s="168">
        <f t="shared" si="302"/>
        <v>376897.48719676875</v>
      </c>
      <c r="J1377" s="168">
        <f t="shared" si="304"/>
        <v>373473.17988339497</v>
      </c>
      <c r="K1377" s="94"/>
      <c r="L1377" s="265">
        <f t="shared" si="303"/>
        <v>143625.02680063961</v>
      </c>
      <c r="M1377" s="265">
        <f>$G1377*NonHospFrac+theModel!$H1377*NonHospFrac</f>
        <v>233272.46039612908</v>
      </c>
      <c r="N1377" s="266">
        <f t="shared" si="305"/>
        <v>376897.48719676869</v>
      </c>
      <c r="O1377" s="158"/>
      <c r="P1377" s="265">
        <f t="shared" si="306"/>
        <v>142320.11964056562</v>
      </c>
      <c r="Q1377" s="265">
        <f t="shared" si="307"/>
        <v>233270.90014551007</v>
      </c>
      <c r="R1377" s="266">
        <f t="shared" si="308"/>
        <v>375591.01978607569</v>
      </c>
    </row>
    <row r="1378" spans="1:18" x14ac:dyDescent="0.25">
      <c r="A1378" s="81">
        <v>1347</v>
      </c>
      <c r="B1378" s="93">
        <f t="shared" si="297"/>
        <v>4.2314815089073152E-12</v>
      </c>
      <c r="C1378" s="178">
        <f t="shared" si="298"/>
        <v>4.2219360153826649E-12</v>
      </c>
      <c r="D1378" s="165">
        <f t="shared" si="299"/>
        <v>2.2558277767625785E-3</v>
      </c>
      <c r="E1378" s="166">
        <f t="shared" si="309"/>
        <v>24.291375447533536</v>
      </c>
      <c r="F1378" s="167">
        <f t="shared" si="310"/>
        <v>3.040855843075966</v>
      </c>
      <c r="G1378" s="167">
        <f t="shared" si="300"/>
        <v>105675.89277969227</v>
      </c>
      <c r="H1378" s="167">
        <f t="shared" si="301"/>
        <v>271299.98899633699</v>
      </c>
      <c r="I1378" s="168">
        <f t="shared" si="302"/>
        <v>376975.88177602924</v>
      </c>
      <c r="J1378" s="168">
        <f t="shared" si="304"/>
        <v>373547.38605277805</v>
      </c>
      <c r="K1378" s="94"/>
      <c r="L1378" s="265">
        <f t="shared" si="303"/>
        <v>143654.90076883999</v>
      </c>
      <c r="M1378" s="265">
        <f>$G1378*NonHospFrac+theModel!$H1378*NonHospFrac</f>
        <v>233320.98100718926</v>
      </c>
      <c r="N1378" s="266">
        <f t="shared" si="305"/>
        <v>376975.88177602924</v>
      </c>
      <c r="O1378" s="158"/>
      <c r="P1378" s="265">
        <f t="shared" si="306"/>
        <v>142348.39752361993</v>
      </c>
      <c r="Q1378" s="265">
        <f t="shared" si="307"/>
        <v>233319.42075657024</v>
      </c>
      <c r="R1378" s="266">
        <f t="shared" si="308"/>
        <v>375667.81828019017</v>
      </c>
    </row>
    <row r="1379" spans="1:18" x14ac:dyDescent="0.25">
      <c r="A1379" s="81">
        <v>1348</v>
      </c>
      <c r="B1379" s="93">
        <f t="shared" si="297"/>
        <v>4.1524354909522664E-12</v>
      </c>
      <c r="C1379" s="178">
        <f t="shared" si="298"/>
        <v>4.1430683116305612E-12</v>
      </c>
      <c r="D1379" s="165">
        <f t="shared" si="299"/>
        <v>2.2558277767625785E-3</v>
      </c>
      <c r="E1379" s="166">
        <f t="shared" si="309"/>
        <v>24.291375447537678</v>
      </c>
      <c r="F1379" s="167">
        <f t="shared" si="310"/>
        <v>3.0431116708527286</v>
      </c>
      <c r="G1379" s="167">
        <f t="shared" si="300"/>
        <v>105754.28735890567</v>
      </c>
      <c r="H1379" s="167">
        <f t="shared" si="301"/>
        <v>271299.98899638327</v>
      </c>
      <c r="I1379" s="168">
        <f t="shared" si="302"/>
        <v>377054.27635528892</v>
      </c>
      <c r="J1379" s="168">
        <f t="shared" si="304"/>
        <v>373621.58919737075</v>
      </c>
      <c r="K1379" s="94"/>
      <c r="L1379" s="265">
        <f t="shared" si="303"/>
        <v>143684.77473704005</v>
      </c>
      <c r="M1379" s="265">
        <f>$G1379*NonHospFrac+theModel!$H1379*NonHospFrac</f>
        <v>233369.50161824888</v>
      </c>
      <c r="N1379" s="266">
        <f t="shared" si="305"/>
        <v>377054.27635528892</v>
      </c>
      <c r="O1379" s="158"/>
      <c r="P1379" s="265">
        <f t="shared" si="306"/>
        <v>142376.67425401177</v>
      </c>
      <c r="Q1379" s="265">
        <f t="shared" si="307"/>
        <v>233367.94136762986</v>
      </c>
      <c r="R1379" s="266">
        <f t="shared" si="308"/>
        <v>375744.61562164163</v>
      </c>
    </row>
    <row r="1380" spans="1:18" x14ac:dyDescent="0.25">
      <c r="A1380" s="81">
        <v>1349</v>
      </c>
      <c r="B1380" s="93">
        <f t="shared" si="297"/>
        <v>4.0748660889156366E-12</v>
      </c>
      <c r="C1380" s="178">
        <f t="shared" si="298"/>
        <v>4.0656738928056724E-12</v>
      </c>
      <c r="D1380" s="165">
        <f t="shared" si="299"/>
        <v>2.2558277767625785E-3</v>
      </c>
      <c r="E1380" s="166">
        <f t="shared" si="309"/>
        <v>24.291375447541743</v>
      </c>
      <c r="F1380" s="167">
        <f t="shared" si="310"/>
        <v>3.0453674986294912</v>
      </c>
      <c r="G1380" s="167">
        <f t="shared" si="300"/>
        <v>105832.68193811909</v>
      </c>
      <c r="H1380" s="167">
        <f t="shared" si="301"/>
        <v>271299.98899642867</v>
      </c>
      <c r="I1380" s="168">
        <f t="shared" si="302"/>
        <v>377132.67093454779</v>
      </c>
      <c r="J1380" s="168">
        <f t="shared" si="304"/>
        <v>373695.78931729647</v>
      </c>
      <c r="K1380" s="94"/>
      <c r="L1380" s="265">
        <f t="shared" si="303"/>
        <v>143714.64870523979</v>
      </c>
      <c r="M1380" s="265">
        <f>$G1380*NonHospFrac+theModel!$H1380*NonHospFrac</f>
        <v>233418.02222930797</v>
      </c>
      <c r="N1380" s="266">
        <f t="shared" si="305"/>
        <v>377132.67093454779</v>
      </c>
      <c r="O1380" s="158"/>
      <c r="P1380" s="265">
        <f t="shared" si="306"/>
        <v>142404.94983178811</v>
      </c>
      <c r="Q1380" s="265">
        <f t="shared" si="307"/>
        <v>233416.46197868895</v>
      </c>
      <c r="R1380" s="266">
        <f t="shared" si="308"/>
        <v>375821.41181047703</v>
      </c>
    </row>
    <row r="1381" spans="1:18" x14ac:dyDescent="0.25">
      <c r="A1381" s="81">
        <v>1350</v>
      </c>
      <c r="B1381" s="93">
        <f t="shared" si="297"/>
        <v>3.9987457189339126E-12</v>
      </c>
      <c r="C1381" s="178">
        <f t="shared" si="298"/>
        <v>3.9897252372689313E-12</v>
      </c>
      <c r="D1381" s="165">
        <f t="shared" si="299"/>
        <v>2.2558277767625785E-3</v>
      </c>
      <c r="E1381" s="166">
        <f t="shared" si="309"/>
        <v>24.291375447545732</v>
      </c>
      <c r="F1381" s="167">
        <f t="shared" si="310"/>
        <v>3.0476233264062538</v>
      </c>
      <c r="G1381" s="167">
        <f t="shared" si="300"/>
        <v>105911.07651733251</v>
      </c>
      <c r="H1381" s="167">
        <f t="shared" si="301"/>
        <v>271299.9889964732</v>
      </c>
      <c r="I1381" s="168">
        <f t="shared" si="302"/>
        <v>377211.06551380572</v>
      </c>
      <c r="J1381" s="168">
        <f t="shared" si="304"/>
        <v>373769.98641267832</v>
      </c>
      <c r="K1381" s="94"/>
      <c r="L1381" s="265">
        <f t="shared" si="303"/>
        <v>143744.52267343918</v>
      </c>
      <c r="M1381" s="265">
        <f>$G1381*NonHospFrac+theModel!$H1381*NonHospFrac</f>
        <v>233466.54284036651</v>
      </c>
      <c r="N1381" s="266">
        <f t="shared" si="305"/>
        <v>377211.06551380572</v>
      </c>
      <c r="O1381" s="158"/>
      <c r="P1381" s="265">
        <f t="shared" si="306"/>
        <v>142433.22425699589</v>
      </c>
      <c r="Q1381" s="265">
        <f t="shared" si="307"/>
        <v>233464.98258974749</v>
      </c>
      <c r="R1381" s="266">
        <f t="shared" si="308"/>
        <v>375898.20684674336</v>
      </c>
    </row>
    <row r="1382" spans="1:18" x14ac:dyDescent="0.25">
      <c r="A1382" s="81">
        <v>1351</v>
      </c>
      <c r="B1382" s="93">
        <f t="shared" si="297"/>
        <v>3.9240473124228211E-12</v>
      </c>
      <c r="C1382" s="178">
        <f t="shared" si="298"/>
        <v>3.915195337498127E-12</v>
      </c>
      <c r="D1382" s="165">
        <f t="shared" si="299"/>
        <v>2.2558277767625785E-3</v>
      </c>
      <c r="E1382" s="166">
        <f t="shared" si="309"/>
        <v>24.291375447549648</v>
      </c>
      <c r="F1382" s="167">
        <f t="shared" si="310"/>
        <v>3.0498791541830164</v>
      </c>
      <c r="G1382" s="167">
        <f t="shared" si="300"/>
        <v>105989.47109654592</v>
      </c>
      <c r="H1382" s="167">
        <f t="shared" si="301"/>
        <v>271299.98899651697</v>
      </c>
      <c r="I1382" s="168">
        <f t="shared" si="302"/>
        <v>377289.46009306289</v>
      </c>
      <c r="J1382" s="168">
        <f t="shared" si="304"/>
        <v>373844.18048363976</v>
      </c>
      <c r="K1382" s="94"/>
      <c r="L1382" s="265">
        <f t="shared" si="303"/>
        <v>143774.39664163828</v>
      </c>
      <c r="M1382" s="265">
        <f>$G1382*NonHospFrac+theModel!$H1382*NonHospFrac</f>
        <v>233515.06345142459</v>
      </c>
      <c r="N1382" s="266">
        <f t="shared" si="305"/>
        <v>377289.46009306284</v>
      </c>
      <c r="O1382" s="158"/>
      <c r="P1382" s="265">
        <f t="shared" si="306"/>
        <v>142461.49752968218</v>
      </c>
      <c r="Q1382" s="265">
        <f t="shared" si="307"/>
        <v>233513.50320080557</v>
      </c>
      <c r="R1382" s="266">
        <f t="shared" si="308"/>
        <v>375975.00073048775</v>
      </c>
    </row>
    <row r="1383" spans="1:18" x14ac:dyDescent="0.25">
      <c r="A1383" s="81">
        <v>1352</v>
      </c>
      <c r="B1383" s="93">
        <f t="shared" si="297"/>
        <v>3.8507443064516863E-12</v>
      </c>
      <c r="C1383" s="178">
        <f t="shared" si="298"/>
        <v>3.8420576904839819E-12</v>
      </c>
      <c r="D1383" s="165">
        <f t="shared" si="299"/>
        <v>2.2558277767625785E-3</v>
      </c>
      <c r="E1383" s="166">
        <f t="shared" si="309"/>
        <v>24.291375447553488</v>
      </c>
      <c r="F1383" s="167">
        <f t="shared" si="310"/>
        <v>3.0521349819597789</v>
      </c>
      <c r="G1383" s="167">
        <f t="shared" si="300"/>
        <v>106067.86567575934</v>
      </c>
      <c r="H1383" s="167">
        <f t="shared" si="301"/>
        <v>271299.98899655987</v>
      </c>
      <c r="I1383" s="168">
        <f t="shared" si="302"/>
        <v>377367.8546723192</v>
      </c>
      <c r="J1383" s="168">
        <f t="shared" si="304"/>
        <v>373918.37153030402</v>
      </c>
      <c r="K1383" s="94"/>
      <c r="L1383" s="265">
        <f t="shared" si="303"/>
        <v>143804.27060983703</v>
      </c>
      <c r="M1383" s="265">
        <f>$G1383*NonHospFrac+theModel!$H1383*NonHospFrac</f>
        <v>233563.58406248214</v>
      </c>
      <c r="N1383" s="266">
        <f t="shared" si="305"/>
        <v>377367.85467231914</v>
      </c>
      <c r="O1383" s="158"/>
      <c r="P1383" s="265">
        <f t="shared" si="306"/>
        <v>142489.76964989389</v>
      </c>
      <c r="Q1383" s="265">
        <f t="shared" si="307"/>
        <v>233562.02381186312</v>
      </c>
      <c r="R1383" s="266">
        <f t="shared" si="308"/>
        <v>376051.79346175701</v>
      </c>
    </row>
    <row r="1384" spans="1:18" x14ac:dyDescent="0.25">
      <c r="A1384" s="81">
        <v>1353</v>
      </c>
      <c r="B1384" s="93">
        <f t="shared" si="297"/>
        <v>3.7788106342975372E-12</v>
      </c>
      <c r="C1384" s="178">
        <f t="shared" si="298"/>
        <v>3.7702862883055628E-12</v>
      </c>
      <c r="D1384" s="165">
        <f t="shared" si="299"/>
        <v>2.2558277767625785E-3</v>
      </c>
      <c r="E1384" s="166">
        <f t="shared" si="309"/>
        <v>24.291375447557257</v>
      </c>
      <c r="F1384" s="167">
        <f t="shared" si="310"/>
        <v>3.0543908097365415</v>
      </c>
      <c r="G1384" s="167">
        <f t="shared" si="300"/>
        <v>106146.26025497277</v>
      </c>
      <c r="H1384" s="167">
        <f t="shared" si="301"/>
        <v>271299.98899660195</v>
      </c>
      <c r="I1384" s="168">
        <f t="shared" si="302"/>
        <v>377446.24925157474</v>
      </c>
      <c r="J1384" s="168">
        <f t="shared" si="304"/>
        <v>373992.55955279444</v>
      </c>
      <c r="K1384" s="94"/>
      <c r="L1384" s="265">
        <f t="shared" si="303"/>
        <v>143834.14457803551</v>
      </c>
      <c r="M1384" s="265">
        <f>$G1384*NonHospFrac+theModel!$H1384*NonHospFrac</f>
        <v>233612.10467353917</v>
      </c>
      <c r="N1384" s="266">
        <f t="shared" si="305"/>
        <v>377446.24925157469</v>
      </c>
      <c r="O1384" s="158"/>
      <c r="P1384" s="265">
        <f t="shared" si="306"/>
        <v>142518.04061767805</v>
      </c>
      <c r="Q1384" s="265">
        <f t="shared" si="307"/>
        <v>233610.54442292015</v>
      </c>
      <c r="R1384" s="266">
        <f t="shared" si="308"/>
        <v>376128.58504059818</v>
      </c>
    </row>
    <row r="1385" spans="1:18" x14ac:dyDescent="0.25">
      <c r="A1385" s="81">
        <v>1354</v>
      </c>
      <c r="B1385" s="93">
        <f t="shared" si="297"/>
        <v>3.7082207161758001E-12</v>
      </c>
      <c r="C1385" s="178">
        <f t="shared" si="298"/>
        <v>3.699855608881884E-12</v>
      </c>
      <c r="D1385" s="165">
        <f t="shared" si="299"/>
        <v>2.2558277767625785E-3</v>
      </c>
      <c r="E1385" s="166">
        <f t="shared" si="309"/>
        <v>24.291375447560956</v>
      </c>
      <c r="F1385" s="167">
        <f t="shared" si="310"/>
        <v>3.0566466375133041</v>
      </c>
      <c r="G1385" s="167">
        <f t="shared" si="300"/>
        <v>106224.65483418619</v>
      </c>
      <c r="H1385" s="167">
        <f t="shared" si="301"/>
        <v>271299.98899664322</v>
      </c>
      <c r="I1385" s="168">
        <f t="shared" si="302"/>
        <v>377524.64383082942</v>
      </c>
      <c r="J1385" s="168">
        <f t="shared" si="304"/>
        <v>374066.74455123418</v>
      </c>
      <c r="K1385" s="94"/>
      <c r="L1385" s="265">
        <f t="shared" si="303"/>
        <v>143864.01854623365</v>
      </c>
      <c r="M1385" s="265">
        <f>$G1385*NonHospFrac+theModel!$H1385*NonHospFrac</f>
        <v>233660.62528459574</v>
      </c>
      <c r="N1385" s="266">
        <f t="shared" si="305"/>
        <v>377524.64383082942</v>
      </c>
      <c r="O1385" s="158"/>
      <c r="P1385" s="265">
        <f t="shared" si="306"/>
        <v>142546.31043308158</v>
      </c>
      <c r="Q1385" s="265">
        <f t="shared" si="307"/>
        <v>233659.06503397672</v>
      </c>
      <c r="R1385" s="266">
        <f t="shared" si="308"/>
        <v>376205.37546705827</v>
      </c>
    </row>
    <row r="1386" spans="1:18" x14ac:dyDescent="0.25">
      <c r="A1386" s="81">
        <v>1355</v>
      </c>
      <c r="B1386" s="93">
        <f t="shared" si="297"/>
        <v>3.6389494501440094E-12</v>
      </c>
      <c r="C1386" s="178">
        <f t="shared" si="298"/>
        <v>3.6307406068961396E-12</v>
      </c>
      <c r="D1386" s="165">
        <f t="shared" si="299"/>
        <v>2.2558277767625785E-3</v>
      </c>
      <c r="E1386" s="166">
        <f t="shared" si="309"/>
        <v>24.291375447564587</v>
      </c>
      <c r="F1386" s="167">
        <f t="shared" si="310"/>
        <v>3.0589024652900667</v>
      </c>
      <c r="G1386" s="167">
        <f t="shared" si="300"/>
        <v>106303.04941339961</v>
      </c>
      <c r="H1386" s="167">
        <f t="shared" si="301"/>
        <v>271299.98899668379</v>
      </c>
      <c r="I1386" s="168">
        <f t="shared" si="302"/>
        <v>377603.03841008339</v>
      </c>
      <c r="J1386" s="168">
        <f t="shared" si="304"/>
        <v>374140.92652574671</v>
      </c>
      <c r="K1386" s="94"/>
      <c r="L1386" s="265">
        <f t="shared" si="303"/>
        <v>143893.89251443156</v>
      </c>
      <c r="M1386" s="265">
        <f>$G1386*NonHospFrac+theModel!$H1386*NonHospFrac</f>
        <v>233709.14589565183</v>
      </c>
      <c r="N1386" s="266">
        <f t="shared" si="305"/>
        <v>377603.03841008339</v>
      </c>
      <c r="O1386" s="158"/>
      <c r="P1386" s="265">
        <f t="shared" si="306"/>
        <v>142574.57909615157</v>
      </c>
      <c r="Q1386" s="265">
        <f t="shared" si="307"/>
        <v>233707.58564503281</v>
      </c>
      <c r="R1386" s="266">
        <f t="shared" si="308"/>
        <v>376282.16474118439</v>
      </c>
    </row>
    <row r="1387" spans="1:18" x14ac:dyDescent="0.25">
      <c r="A1387" s="81">
        <v>1356</v>
      </c>
      <c r="B1387" s="93">
        <f t="shared" si="297"/>
        <v>3.5709722031755178E-12</v>
      </c>
      <c r="C1387" s="178">
        <f t="shared" si="298"/>
        <v>3.5629167048895474E-12</v>
      </c>
      <c r="D1387" s="165">
        <f t="shared" si="299"/>
        <v>2.2558277767625785E-3</v>
      </c>
      <c r="E1387" s="166">
        <f t="shared" si="309"/>
        <v>24.29137544756815</v>
      </c>
      <c r="F1387" s="167">
        <f t="shared" si="310"/>
        <v>3.0611582930668293</v>
      </c>
      <c r="G1387" s="167">
        <f t="shared" si="300"/>
        <v>106381.44399261306</v>
      </c>
      <c r="H1387" s="167">
        <f t="shared" si="301"/>
        <v>271299.98899672361</v>
      </c>
      <c r="I1387" s="168">
        <f t="shared" si="302"/>
        <v>377681.43298933667</v>
      </c>
      <c r="J1387" s="168">
        <f t="shared" si="304"/>
        <v>374215.10547645524</v>
      </c>
      <c r="K1387" s="94"/>
      <c r="L1387" s="265">
        <f t="shared" si="303"/>
        <v>143923.76648262914</v>
      </c>
      <c r="M1387" s="265">
        <f>$G1387*NonHospFrac+theModel!$H1387*NonHospFrac</f>
        <v>233757.66650670749</v>
      </c>
      <c r="N1387" s="266">
        <f t="shared" si="305"/>
        <v>377681.43298933667</v>
      </c>
      <c r="O1387" s="158"/>
      <c r="P1387" s="265">
        <f t="shared" si="306"/>
        <v>142602.84660693491</v>
      </c>
      <c r="Q1387" s="265">
        <f t="shared" si="307"/>
        <v>233756.10625608847</v>
      </c>
      <c r="R1387" s="266">
        <f t="shared" si="308"/>
        <v>376358.95286302338</v>
      </c>
    </row>
    <row r="1388" spans="1:18" x14ac:dyDescent="0.25">
      <c r="A1388" s="81">
        <v>1357</v>
      </c>
      <c r="B1388" s="93">
        <f t="shared" si="297"/>
        <v>3.5042648023999367E-12</v>
      </c>
      <c r="C1388" s="178">
        <f t="shared" si="298"/>
        <v>3.4963597845215514E-12</v>
      </c>
      <c r="D1388" s="165">
        <f t="shared" si="299"/>
        <v>2.2558277767625785E-3</v>
      </c>
      <c r="E1388" s="166">
        <f t="shared" si="309"/>
        <v>24.291375447571646</v>
      </c>
      <c r="F1388" s="167">
        <f t="shared" si="310"/>
        <v>3.0634141208435919</v>
      </c>
      <c r="G1388" s="167">
        <f t="shared" si="300"/>
        <v>106459.83857182648</v>
      </c>
      <c r="H1388" s="167">
        <f t="shared" si="301"/>
        <v>271299.98899676267</v>
      </c>
      <c r="I1388" s="168">
        <f t="shared" si="302"/>
        <v>377759.82756858913</v>
      </c>
      <c r="J1388" s="168">
        <f t="shared" si="304"/>
        <v>374289.28140348295</v>
      </c>
      <c r="K1388" s="94"/>
      <c r="L1388" s="265">
        <f t="shared" si="303"/>
        <v>143953.64045082647</v>
      </c>
      <c r="M1388" s="265">
        <f>$G1388*NonHospFrac+theModel!$H1388*NonHospFrac</f>
        <v>233806.18711776266</v>
      </c>
      <c r="N1388" s="266">
        <f t="shared" si="305"/>
        <v>377759.82756858913</v>
      </c>
      <c r="O1388" s="158"/>
      <c r="P1388" s="265">
        <f t="shared" si="306"/>
        <v>142631.11296547859</v>
      </c>
      <c r="Q1388" s="265">
        <f t="shared" si="307"/>
        <v>233804.62686714364</v>
      </c>
      <c r="R1388" s="266">
        <f t="shared" si="308"/>
        <v>376435.73983262223</v>
      </c>
    </row>
    <row r="1389" spans="1:18" x14ac:dyDescent="0.25">
      <c r="A1389" s="81">
        <v>1358</v>
      </c>
      <c r="B1389" s="93">
        <f t="shared" si="297"/>
        <v>3.4388035265071625E-12</v>
      </c>
      <c r="C1389" s="178">
        <f t="shared" si="298"/>
        <v>3.4310461779932385E-12</v>
      </c>
      <c r="D1389" s="165">
        <f t="shared" si="299"/>
        <v>2.2558277767625785E-3</v>
      </c>
      <c r="E1389" s="166">
        <f t="shared" si="309"/>
        <v>24.291375447575078</v>
      </c>
      <c r="F1389" s="167">
        <f t="shared" si="310"/>
        <v>3.0656699486203545</v>
      </c>
      <c r="G1389" s="167">
        <f t="shared" si="300"/>
        <v>106538.23315103989</v>
      </c>
      <c r="H1389" s="167">
        <f t="shared" si="301"/>
        <v>271299.98899680097</v>
      </c>
      <c r="I1389" s="168">
        <f t="shared" si="302"/>
        <v>377838.22214784089</v>
      </c>
      <c r="J1389" s="168">
        <f t="shared" si="304"/>
        <v>374363.45430695318</v>
      </c>
      <c r="K1389" s="94"/>
      <c r="L1389" s="265">
        <f t="shared" si="303"/>
        <v>143983.51441902347</v>
      </c>
      <c r="M1389" s="265">
        <f>$G1389*NonHospFrac+theModel!$H1389*NonHospFrac</f>
        <v>233854.70772881736</v>
      </c>
      <c r="N1389" s="266">
        <f t="shared" si="305"/>
        <v>377838.22214784083</v>
      </c>
      <c r="O1389" s="158"/>
      <c r="P1389" s="265">
        <f t="shared" si="306"/>
        <v>142659.37817182956</v>
      </c>
      <c r="Q1389" s="265">
        <f t="shared" si="307"/>
        <v>233853.14747819834</v>
      </c>
      <c r="R1389" s="266">
        <f t="shared" si="308"/>
        <v>376512.52565002791</v>
      </c>
    </row>
    <row r="1390" spans="1:18" x14ac:dyDescent="0.25">
      <c r="A1390" s="81">
        <v>1359</v>
      </c>
      <c r="B1390" s="93">
        <f t="shared" si="297"/>
        <v>3.374565097312097E-12</v>
      </c>
      <c r="C1390" s="178">
        <f t="shared" si="298"/>
        <v>3.366952659631087E-12</v>
      </c>
      <c r="D1390" s="165">
        <f t="shared" si="299"/>
        <v>2.2558277767625785E-3</v>
      </c>
      <c r="E1390" s="166">
        <f t="shared" si="309"/>
        <v>24.291375447578446</v>
      </c>
      <c r="F1390" s="167">
        <f t="shared" si="310"/>
        <v>3.0679257763971171</v>
      </c>
      <c r="G1390" s="167">
        <f t="shared" si="300"/>
        <v>106616.62773025331</v>
      </c>
      <c r="H1390" s="167">
        <f t="shared" si="301"/>
        <v>271299.98899683863</v>
      </c>
      <c r="I1390" s="168">
        <f t="shared" si="302"/>
        <v>377916.61672709195</v>
      </c>
      <c r="J1390" s="168">
        <f t="shared" si="304"/>
        <v>374437.62418698915</v>
      </c>
      <c r="K1390" s="94"/>
      <c r="L1390" s="265">
        <f t="shared" si="303"/>
        <v>144013.38838722027</v>
      </c>
      <c r="M1390" s="265">
        <f>$G1390*NonHospFrac+theModel!$H1390*NonHospFrac</f>
        <v>233903.22833987165</v>
      </c>
      <c r="N1390" s="266">
        <f t="shared" si="305"/>
        <v>377916.61672709195</v>
      </c>
      <c r="O1390" s="158"/>
      <c r="P1390" s="265">
        <f t="shared" si="306"/>
        <v>142687.64222603489</v>
      </c>
      <c r="Q1390" s="265">
        <f t="shared" si="307"/>
        <v>233901.66808925263</v>
      </c>
      <c r="R1390" s="266">
        <f t="shared" si="308"/>
        <v>376589.31031528756</v>
      </c>
    </row>
    <row r="1391" spans="1:18" x14ac:dyDescent="0.25">
      <c r="A1391" s="81">
        <v>1360</v>
      </c>
      <c r="B1391" s="93">
        <f t="shared" si="297"/>
        <v>3.3115266714768167E-12</v>
      </c>
      <c r="C1391" s="178">
        <f t="shared" si="298"/>
        <v>3.304056437627809E-12</v>
      </c>
      <c r="D1391" s="165">
        <f t="shared" si="299"/>
        <v>2.2558277767625785E-3</v>
      </c>
      <c r="E1391" s="166">
        <f t="shared" si="309"/>
        <v>24.29137544758175</v>
      </c>
      <c r="F1391" s="167">
        <f t="shared" si="310"/>
        <v>3.0701816041738796</v>
      </c>
      <c r="G1391" s="167">
        <f t="shared" si="300"/>
        <v>106695.02230946673</v>
      </c>
      <c r="H1391" s="167">
        <f t="shared" si="301"/>
        <v>271299.98899687547</v>
      </c>
      <c r="I1391" s="168">
        <f t="shared" si="302"/>
        <v>377995.0113063422</v>
      </c>
      <c r="J1391" s="168">
        <f t="shared" si="304"/>
        <v>374511.79104371404</v>
      </c>
      <c r="K1391" s="94"/>
      <c r="L1391" s="265">
        <f t="shared" si="303"/>
        <v>144043.26235541672</v>
      </c>
      <c r="M1391" s="265">
        <f>$G1391*NonHospFrac+theModel!$H1391*NonHospFrac</f>
        <v>233951.74895092548</v>
      </c>
      <c r="N1391" s="266">
        <f t="shared" si="305"/>
        <v>377995.0113063422</v>
      </c>
      <c r="O1391" s="158"/>
      <c r="P1391" s="265">
        <f t="shared" si="306"/>
        <v>142715.9051281414</v>
      </c>
      <c r="Q1391" s="265">
        <f t="shared" si="307"/>
        <v>233950.18870030646</v>
      </c>
      <c r="R1391" s="266">
        <f t="shared" si="308"/>
        <v>376666.09382844786</v>
      </c>
    </row>
    <row r="1392" spans="1:18" x14ac:dyDescent="0.25">
      <c r="A1392" s="81">
        <v>1361</v>
      </c>
      <c r="B1392" s="93">
        <f t="shared" si="297"/>
        <v>3.2496658323874416E-12</v>
      </c>
      <c r="C1392" s="178">
        <f t="shared" si="298"/>
        <v>3.2423351459375457E-12</v>
      </c>
      <c r="D1392" s="165">
        <f t="shared" si="299"/>
        <v>2.2558277767625785E-3</v>
      </c>
      <c r="E1392" s="166">
        <f t="shared" si="309"/>
        <v>24.291375447584993</v>
      </c>
      <c r="F1392" s="167">
        <f t="shared" si="310"/>
        <v>3.0724374319506422</v>
      </c>
      <c r="G1392" s="167">
        <f t="shared" si="300"/>
        <v>106773.41688868013</v>
      </c>
      <c r="H1392" s="167">
        <f t="shared" si="301"/>
        <v>271299.98899691174</v>
      </c>
      <c r="I1392" s="168">
        <f t="shared" si="302"/>
        <v>378073.40588559187</v>
      </c>
      <c r="J1392" s="168">
        <f t="shared" si="304"/>
        <v>374585.95487725129</v>
      </c>
      <c r="K1392" s="94"/>
      <c r="L1392" s="265">
        <f t="shared" si="303"/>
        <v>144073.13632361297</v>
      </c>
      <c r="M1392" s="265">
        <f>$G1392*NonHospFrac+theModel!$H1392*NonHospFrac</f>
        <v>234000.26956197887</v>
      </c>
      <c r="N1392" s="266">
        <f t="shared" si="305"/>
        <v>378073.40588559187</v>
      </c>
      <c r="O1392" s="158"/>
      <c r="P1392" s="265">
        <f t="shared" si="306"/>
        <v>142744.16687819618</v>
      </c>
      <c r="Q1392" s="265">
        <f t="shared" si="307"/>
        <v>233998.70931135985</v>
      </c>
      <c r="R1392" s="266">
        <f t="shared" si="308"/>
        <v>376742.87618955603</v>
      </c>
    </row>
    <row r="1393" spans="1:18" x14ac:dyDescent="0.25">
      <c r="A1393" s="81">
        <v>1362</v>
      </c>
      <c r="B1393" s="93">
        <f t="shared" si="297"/>
        <v>3.1889605821827353E-12</v>
      </c>
      <c r="C1393" s="178">
        <f t="shared" si="298"/>
        <v>3.1817668363224465E-12</v>
      </c>
      <c r="D1393" s="165">
        <f t="shared" si="299"/>
        <v>2.2558277767625785E-3</v>
      </c>
      <c r="E1393" s="166">
        <f t="shared" si="309"/>
        <v>24.291375447588177</v>
      </c>
      <c r="F1393" s="167">
        <f t="shared" si="310"/>
        <v>3.0746932597274048</v>
      </c>
      <c r="G1393" s="167">
        <f t="shared" si="300"/>
        <v>106851.81146789355</v>
      </c>
      <c r="H1393" s="167">
        <f t="shared" si="301"/>
        <v>271299.9889969473</v>
      </c>
      <c r="I1393" s="168">
        <f t="shared" si="302"/>
        <v>378151.80046484084</v>
      </c>
      <c r="J1393" s="168">
        <f t="shared" si="304"/>
        <v>374660.11568772403</v>
      </c>
      <c r="K1393" s="94"/>
      <c r="L1393" s="265">
        <f t="shared" si="303"/>
        <v>144103.01029180893</v>
      </c>
      <c r="M1393" s="265">
        <f>$G1393*NonHospFrac+theModel!$H1393*NonHospFrac</f>
        <v>234048.79017303188</v>
      </c>
      <c r="N1393" s="266">
        <f t="shared" si="305"/>
        <v>378151.80046484084</v>
      </c>
      <c r="O1393" s="158"/>
      <c r="P1393" s="265">
        <f t="shared" si="306"/>
        <v>142772.42747624611</v>
      </c>
      <c r="Q1393" s="265">
        <f t="shared" si="307"/>
        <v>234047.22992241287</v>
      </c>
      <c r="R1393" s="266">
        <f t="shared" si="308"/>
        <v>376819.65739865898</v>
      </c>
    </row>
    <row r="1394" spans="1:18" x14ac:dyDescent="0.25">
      <c r="A1394" s="81">
        <v>1363</v>
      </c>
      <c r="B1394" s="93">
        <f t="shared" si="297"/>
        <v>3.1293893339316215E-12</v>
      </c>
      <c r="C1394" s="178">
        <f t="shared" si="298"/>
        <v>3.1223299705478341E-12</v>
      </c>
      <c r="D1394" s="165">
        <f t="shared" si="299"/>
        <v>2.2558277767625785E-3</v>
      </c>
      <c r="E1394" s="166">
        <f t="shared" si="309"/>
        <v>24.2913754475913</v>
      </c>
      <c r="F1394" s="167">
        <f t="shared" si="310"/>
        <v>3.0769490875041674</v>
      </c>
      <c r="G1394" s="167">
        <f t="shared" si="300"/>
        <v>106930.20604710699</v>
      </c>
      <c r="H1394" s="167">
        <f t="shared" si="301"/>
        <v>271299.98899698217</v>
      </c>
      <c r="I1394" s="168">
        <f t="shared" si="302"/>
        <v>378230.19504408917</v>
      </c>
      <c r="J1394" s="168">
        <f t="shared" si="304"/>
        <v>374734.27347525553</v>
      </c>
      <c r="K1394" s="94"/>
      <c r="L1394" s="265">
        <f t="shared" si="303"/>
        <v>144132.88426000465</v>
      </c>
      <c r="M1394" s="265">
        <f>$G1394*NonHospFrac+theModel!$H1394*NonHospFrac</f>
        <v>234097.31078408449</v>
      </c>
      <c r="N1394" s="266">
        <f t="shared" si="305"/>
        <v>378230.19504408911</v>
      </c>
      <c r="O1394" s="158"/>
      <c r="P1394" s="265">
        <f t="shared" si="306"/>
        <v>142800.68692233821</v>
      </c>
      <c r="Q1394" s="265">
        <f t="shared" si="307"/>
        <v>234095.75053346547</v>
      </c>
      <c r="R1394" s="266">
        <f t="shared" si="308"/>
        <v>376896.43745580368</v>
      </c>
    </row>
    <row r="1395" spans="1:18" x14ac:dyDescent="0.25">
      <c r="A1395" s="81">
        <v>1364</v>
      </c>
      <c r="B1395" s="93">
        <f t="shared" si="297"/>
        <v>3.0709309039567795E-12</v>
      </c>
      <c r="C1395" s="178">
        <f t="shared" si="298"/>
        <v>3.0640034127231152E-12</v>
      </c>
      <c r="D1395" s="165">
        <f t="shared" si="299"/>
        <v>2.2558277767625785E-3</v>
      </c>
      <c r="E1395" s="166">
        <f t="shared" si="309"/>
        <v>24.291375447594362</v>
      </c>
      <c r="F1395" s="167">
        <f t="shared" si="310"/>
        <v>3.07920491528093</v>
      </c>
      <c r="G1395" s="167">
        <f t="shared" si="300"/>
        <v>107008.60062632042</v>
      </c>
      <c r="H1395" s="167">
        <f t="shared" si="301"/>
        <v>271299.98899701633</v>
      </c>
      <c r="I1395" s="168">
        <f t="shared" si="302"/>
        <v>378308.58962333674</v>
      </c>
      <c r="J1395" s="168">
        <f t="shared" si="304"/>
        <v>374808.4282399689</v>
      </c>
      <c r="K1395" s="94"/>
      <c r="L1395" s="265">
        <f t="shared" si="303"/>
        <v>144162.75822820011</v>
      </c>
      <c r="M1395" s="265">
        <f>$G1395*NonHospFrac+theModel!$H1395*NonHospFrac</f>
        <v>234145.83139513666</v>
      </c>
      <c r="N1395" s="266">
        <f t="shared" si="305"/>
        <v>378308.5896233368</v>
      </c>
      <c r="O1395" s="158"/>
      <c r="P1395" s="265">
        <f t="shared" si="306"/>
        <v>142828.94521651941</v>
      </c>
      <c r="Q1395" s="265">
        <f t="shared" si="307"/>
        <v>234144.27114451764</v>
      </c>
      <c r="R1395" s="266">
        <f t="shared" si="308"/>
        <v>376973.21636103705</v>
      </c>
    </row>
    <row r="1396" spans="1:18" x14ac:dyDescent="0.25">
      <c r="A1396" s="81">
        <v>1365</v>
      </c>
      <c r="B1396" s="93">
        <f t="shared" si="297"/>
        <v>3.0135645043017408E-12</v>
      </c>
      <c r="C1396" s="178">
        <f t="shared" si="298"/>
        <v>3.0067664217858711E-12</v>
      </c>
      <c r="D1396" s="165">
        <f t="shared" si="299"/>
        <v>2.2558277767625785E-3</v>
      </c>
      <c r="E1396" s="166">
        <f t="shared" si="309"/>
        <v>24.291375447597368</v>
      </c>
      <c r="F1396" s="167">
        <f t="shared" si="310"/>
        <v>3.0814607430576926</v>
      </c>
      <c r="G1396" s="167">
        <f t="shared" si="300"/>
        <v>107086.99520553384</v>
      </c>
      <c r="H1396" s="167">
        <f t="shared" si="301"/>
        <v>271299.98899704992</v>
      </c>
      <c r="I1396" s="168">
        <f t="shared" si="302"/>
        <v>378386.98420258379</v>
      </c>
      <c r="J1396" s="168">
        <f t="shared" si="304"/>
        <v>374882.5799819876</v>
      </c>
      <c r="K1396" s="94"/>
      <c r="L1396" s="265">
        <f t="shared" si="303"/>
        <v>144192.63219639531</v>
      </c>
      <c r="M1396" s="265">
        <f>$G1396*NonHospFrac+theModel!$H1396*NonHospFrac</f>
        <v>234194.35200618842</v>
      </c>
      <c r="N1396" s="266">
        <f t="shared" si="305"/>
        <v>378386.98420258373</v>
      </c>
      <c r="O1396" s="158"/>
      <c r="P1396" s="265">
        <f t="shared" si="306"/>
        <v>142857.20235883666</v>
      </c>
      <c r="Q1396" s="265">
        <f t="shared" si="307"/>
        <v>234192.7917555694</v>
      </c>
      <c r="R1396" s="266">
        <f t="shared" si="308"/>
        <v>377049.99411440606</v>
      </c>
    </row>
    <row r="1397" spans="1:18" x14ac:dyDescent="0.25">
      <c r="A1397" s="81">
        <v>1366</v>
      </c>
      <c r="B1397" s="93">
        <f t="shared" si="297"/>
        <v>2.9572697353386011E-12</v>
      </c>
      <c r="C1397" s="178">
        <f t="shared" si="298"/>
        <v>2.950598644126245E-12</v>
      </c>
      <c r="D1397" s="165">
        <f t="shared" si="299"/>
        <v>2.2558277767625785E-3</v>
      </c>
      <c r="E1397" s="166">
        <f t="shared" si="309"/>
        <v>24.29137544760032</v>
      </c>
      <c r="F1397" s="167">
        <f t="shared" si="310"/>
        <v>3.0837165708344552</v>
      </c>
      <c r="G1397" s="167">
        <f t="shared" si="300"/>
        <v>107165.38978474727</v>
      </c>
      <c r="H1397" s="167">
        <f t="shared" si="301"/>
        <v>271299.98899708287</v>
      </c>
      <c r="I1397" s="168">
        <f t="shared" si="302"/>
        <v>378465.37878183014</v>
      </c>
      <c r="J1397" s="168">
        <f t="shared" si="304"/>
        <v>374956.72870143462</v>
      </c>
      <c r="K1397" s="94"/>
      <c r="L1397" s="265">
        <f t="shared" si="303"/>
        <v>144222.5061645903</v>
      </c>
      <c r="M1397" s="265">
        <f>$G1397*NonHospFrac+theModel!$H1397*NonHospFrac</f>
        <v>234242.87261723977</v>
      </c>
      <c r="N1397" s="266">
        <f t="shared" si="305"/>
        <v>378465.37878183008</v>
      </c>
      <c r="O1397" s="158"/>
      <c r="P1397" s="265">
        <f t="shared" si="306"/>
        <v>142885.45834933696</v>
      </c>
      <c r="Q1397" s="265">
        <f t="shared" si="307"/>
        <v>234241.31236662075</v>
      </c>
      <c r="R1397" s="266">
        <f t="shared" si="308"/>
        <v>377126.77071595774</v>
      </c>
    </row>
    <row r="1398" spans="1:18" x14ac:dyDescent="0.25">
      <c r="A1398" s="81">
        <v>1367</v>
      </c>
      <c r="B1398" s="93">
        <f t="shared" si="297"/>
        <v>2.9020265785138745E-12</v>
      </c>
      <c r="C1398" s="178">
        <f t="shared" si="298"/>
        <v>2.8954801063491594E-12</v>
      </c>
      <c r="D1398" s="165">
        <f t="shared" si="299"/>
        <v>2.2558277767625785E-3</v>
      </c>
      <c r="E1398" s="166">
        <f t="shared" si="309"/>
        <v>24.291375447603215</v>
      </c>
      <c r="F1398" s="167">
        <f t="shared" si="310"/>
        <v>3.0859723986112177</v>
      </c>
      <c r="G1398" s="167">
        <f t="shared" si="300"/>
        <v>107243.78436396069</v>
      </c>
      <c r="H1398" s="167">
        <f t="shared" si="301"/>
        <v>271299.98899711523</v>
      </c>
      <c r="I1398" s="168">
        <f t="shared" si="302"/>
        <v>378543.7733610759</v>
      </c>
      <c r="J1398" s="168">
        <f t="shared" si="304"/>
        <v>375030.87439843331</v>
      </c>
      <c r="K1398" s="94"/>
      <c r="L1398" s="265">
        <f t="shared" si="303"/>
        <v>144252.38013278507</v>
      </c>
      <c r="M1398" s="265">
        <f>$G1398*NonHospFrac+theModel!$H1398*NonHospFrac</f>
        <v>234291.39322829084</v>
      </c>
      <c r="N1398" s="266">
        <f t="shared" si="305"/>
        <v>378543.7733610759</v>
      </c>
      <c r="O1398" s="158"/>
      <c r="P1398" s="265">
        <f t="shared" si="306"/>
        <v>142913.71318806725</v>
      </c>
      <c r="Q1398" s="265">
        <f t="shared" si="307"/>
        <v>234289.83297767182</v>
      </c>
      <c r="R1398" s="266">
        <f t="shared" si="308"/>
        <v>377203.54616573907</v>
      </c>
    </row>
    <row r="1399" spans="1:18" x14ac:dyDescent="0.25">
      <c r="A1399" s="81">
        <v>1368</v>
      </c>
      <c r="B1399" s="93">
        <f t="shared" si="297"/>
        <v>2.8478153892298467E-12</v>
      </c>
      <c r="C1399" s="178">
        <f t="shared" si="298"/>
        <v>2.84139120817173E-12</v>
      </c>
      <c r="D1399" s="165">
        <f t="shared" si="299"/>
        <v>2.2558277767625785E-3</v>
      </c>
      <c r="E1399" s="166">
        <f t="shared" si="309"/>
        <v>24.291375447606057</v>
      </c>
      <c r="F1399" s="167">
        <f t="shared" si="310"/>
        <v>3.0882282263879803</v>
      </c>
      <c r="G1399" s="167">
        <f t="shared" si="300"/>
        <v>107322.17894317411</v>
      </c>
      <c r="H1399" s="167">
        <f t="shared" si="301"/>
        <v>271299.98899714695</v>
      </c>
      <c r="I1399" s="168">
        <f t="shared" si="302"/>
        <v>378622.16794032103</v>
      </c>
      <c r="J1399" s="168">
        <f t="shared" si="304"/>
        <v>375105.01707310684</v>
      </c>
      <c r="K1399" s="94"/>
      <c r="L1399" s="265">
        <f t="shared" si="303"/>
        <v>144282.25410097957</v>
      </c>
      <c r="M1399" s="265">
        <f>$G1399*NonHospFrac+theModel!$H1399*NonHospFrac</f>
        <v>234339.91383934143</v>
      </c>
      <c r="N1399" s="266">
        <f t="shared" si="305"/>
        <v>378622.16794032103</v>
      </c>
      <c r="O1399" s="158"/>
      <c r="P1399" s="265">
        <f t="shared" si="306"/>
        <v>142941.96687507443</v>
      </c>
      <c r="Q1399" s="265">
        <f t="shared" si="307"/>
        <v>234338.35358872241</v>
      </c>
      <c r="R1399" s="266">
        <f t="shared" si="308"/>
        <v>377280.32046379684</v>
      </c>
    </row>
    <row r="1400" spans="1:18" x14ac:dyDescent="0.25">
      <c r="A1400" s="81">
        <v>1369</v>
      </c>
      <c r="B1400" s="93">
        <f t="shared" si="297"/>
        <v>2.7946168898589219E-12</v>
      </c>
      <c r="C1400" s="178">
        <f t="shared" si="298"/>
        <v>2.7883127154533682E-12</v>
      </c>
      <c r="D1400" s="165">
        <f t="shared" si="299"/>
        <v>2.2558277767625785E-3</v>
      </c>
      <c r="E1400" s="166">
        <f t="shared" si="309"/>
        <v>24.291375447608846</v>
      </c>
      <c r="F1400" s="167">
        <f t="shared" si="310"/>
        <v>3.0904840541647429</v>
      </c>
      <c r="G1400" s="167">
        <f t="shared" si="300"/>
        <v>107400.57352238752</v>
      </c>
      <c r="H1400" s="167">
        <f t="shared" si="301"/>
        <v>271299.98899717809</v>
      </c>
      <c r="I1400" s="168">
        <f t="shared" si="302"/>
        <v>378700.56251956563</v>
      </c>
      <c r="J1400" s="168">
        <f t="shared" si="304"/>
        <v>375179.15672557848</v>
      </c>
      <c r="K1400" s="94"/>
      <c r="L1400" s="265">
        <f t="shared" si="303"/>
        <v>144312.12806917389</v>
      </c>
      <c r="M1400" s="265">
        <f>$G1400*NonHospFrac+theModel!$H1400*NonHospFrac</f>
        <v>234388.43445039174</v>
      </c>
      <c r="N1400" s="266">
        <f t="shared" si="305"/>
        <v>378700.56251956563</v>
      </c>
      <c r="O1400" s="158"/>
      <c r="P1400" s="265">
        <f t="shared" si="306"/>
        <v>142970.21941040555</v>
      </c>
      <c r="Q1400" s="265">
        <f t="shared" si="307"/>
        <v>234386.87419977272</v>
      </c>
      <c r="R1400" s="266">
        <f t="shared" si="308"/>
        <v>377357.09361017827</v>
      </c>
    </row>
    <row r="1401" spans="1:18" x14ac:dyDescent="0.25">
      <c r="A1401" s="81">
        <v>1370</v>
      </c>
      <c r="B1401" s="93">
        <f t="shared" si="297"/>
        <v>2.7424121628884108E-12</v>
      </c>
      <c r="C1401" s="178">
        <f t="shared" si="298"/>
        <v>2.7362257533560356E-12</v>
      </c>
      <c r="D1401" s="165">
        <f t="shared" si="299"/>
        <v>2.2558277767625785E-3</v>
      </c>
      <c r="E1401" s="166">
        <f t="shared" si="309"/>
        <v>24.291375447611582</v>
      </c>
      <c r="F1401" s="167">
        <f t="shared" si="310"/>
        <v>3.0927398819415055</v>
      </c>
      <c r="G1401" s="167">
        <f t="shared" si="300"/>
        <v>107478.96810160094</v>
      </c>
      <c r="H1401" s="167">
        <f t="shared" si="301"/>
        <v>271299.98899720865</v>
      </c>
      <c r="I1401" s="168">
        <f t="shared" si="302"/>
        <v>378778.95709880959</v>
      </c>
      <c r="J1401" s="168">
        <f t="shared" si="304"/>
        <v>375253.29335597134</v>
      </c>
      <c r="K1401" s="94"/>
      <c r="L1401" s="265">
        <f t="shared" si="303"/>
        <v>144342.00203736796</v>
      </c>
      <c r="M1401" s="265">
        <f>$G1401*NonHospFrac+theModel!$H1401*NonHospFrac</f>
        <v>234436.95506144164</v>
      </c>
      <c r="N1401" s="266">
        <f t="shared" si="305"/>
        <v>378778.95709880959</v>
      </c>
      <c r="O1401" s="158"/>
      <c r="P1401" s="265">
        <f t="shared" si="306"/>
        <v>142998.47079410747</v>
      </c>
      <c r="Q1401" s="265">
        <f t="shared" si="307"/>
        <v>234435.39481082262</v>
      </c>
      <c r="R1401" s="266">
        <f t="shared" si="308"/>
        <v>377433.86560493009</v>
      </c>
    </row>
    <row r="1402" spans="1:18" x14ac:dyDescent="0.25">
      <c r="A1402" s="81">
        <v>1371</v>
      </c>
      <c r="B1402" s="93">
        <f t="shared" si="297"/>
        <v>2.6911826441934794E-12</v>
      </c>
      <c r="C1402" s="178">
        <f t="shared" si="298"/>
        <v>2.6851117996323666E-12</v>
      </c>
      <c r="D1402" s="165">
        <f t="shared" si="299"/>
        <v>2.2558277767625785E-3</v>
      </c>
      <c r="E1402" s="166">
        <f t="shared" si="309"/>
        <v>24.291375447614268</v>
      </c>
      <c r="F1402" s="167">
        <f t="shared" si="310"/>
        <v>3.0949957097182681</v>
      </c>
      <c r="G1402" s="167">
        <f t="shared" si="300"/>
        <v>107557.36268081437</v>
      </c>
      <c r="H1402" s="167">
        <f t="shared" si="301"/>
        <v>271299.98899723863</v>
      </c>
      <c r="I1402" s="168">
        <f t="shared" si="302"/>
        <v>378857.35167805303</v>
      </c>
      <c r="J1402" s="168">
        <f t="shared" si="304"/>
        <v>375327.42696440872</v>
      </c>
      <c r="K1402" s="94"/>
      <c r="L1402" s="265">
        <f t="shared" si="303"/>
        <v>144371.87600556179</v>
      </c>
      <c r="M1402" s="265">
        <f>$G1402*NonHospFrac+theModel!$H1402*NonHospFrac</f>
        <v>234485.47567249119</v>
      </c>
      <c r="N1402" s="266">
        <f t="shared" si="305"/>
        <v>378857.35167805298</v>
      </c>
      <c r="O1402" s="158"/>
      <c r="P1402" s="265">
        <f t="shared" si="306"/>
        <v>143026.72102622714</v>
      </c>
      <c r="Q1402" s="265">
        <f t="shared" si="307"/>
        <v>234483.91542187217</v>
      </c>
      <c r="R1402" s="266">
        <f t="shared" si="308"/>
        <v>377510.63644809928</v>
      </c>
    </row>
    <row r="1403" spans="1:18" x14ac:dyDescent="0.25">
      <c r="A1403" s="81">
        <v>1372</v>
      </c>
      <c r="B1403" s="93">
        <f t="shared" si="297"/>
        <v>2.6409101164356619E-12</v>
      </c>
      <c r="C1403" s="178">
        <f t="shared" si="298"/>
        <v>2.634952678039073E-12</v>
      </c>
      <c r="D1403" s="165">
        <f t="shared" si="299"/>
        <v>2.2558277767625785E-3</v>
      </c>
      <c r="E1403" s="166">
        <f t="shared" si="309"/>
        <v>24.291375447616904</v>
      </c>
      <c r="F1403" s="167">
        <f t="shared" si="310"/>
        <v>3.0972515374950307</v>
      </c>
      <c r="G1403" s="167">
        <f t="shared" si="300"/>
        <v>107635.75726002779</v>
      </c>
      <c r="H1403" s="167">
        <f t="shared" si="301"/>
        <v>271299.98899726808</v>
      </c>
      <c r="I1403" s="168">
        <f t="shared" si="302"/>
        <v>378935.74625729589</v>
      </c>
      <c r="J1403" s="168">
        <f t="shared" si="304"/>
        <v>375401.55755101371</v>
      </c>
      <c r="K1403" s="94"/>
      <c r="L1403" s="265">
        <f t="shared" si="303"/>
        <v>144401.74997375545</v>
      </c>
      <c r="M1403" s="265">
        <f>$G1403*NonHospFrac+theModel!$H1403*NonHospFrac</f>
        <v>234533.99628354039</v>
      </c>
      <c r="N1403" s="266">
        <f t="shared" si="305"/>
        <v>378935.74625729583</v>
      </c>
      <c r="O1403" s="158"/>
      <c r="P1403" s="265">
        <f t="shared" si="306"/>
        <v>143054.97010681158</v>
      </c>
      <c r="Q1403" s="265">
        <f t="shared" si="307"/>
        <v>234532.43603292137</v>
      </c>
      <c r="R1403" s="266">
        <f t="shared" si="308"/>
        <v>377587.40613973292</v>
      </c>
    </row>
    <row r="1404" spans="1:18" x14ac:dyDescent="0.25">
      <c r="A1404" s="81">
        <v>1373</v>
      </c>
      <c r="B1404" s="93">
        <f t="shared" si="297"/>
        <v>2.591576702584741E-12</v>
      </c>
      <c r="C1404" s="178">
        <f t="shared" si="298"/>
        <v>2.5857305518734393E-12</v>
      </c>
      <c r="D1404" s="165">
        <f t="shared" si="299"/>
        <v>2.2558277767625785E-3</v>
      </c>
      <c r="E1404" s="166">
        <f t="shared" si="309"/>
        <v>24.29137544761949</v>
      </c>
      <c r="F1404" s="167">
        <f t="shared" si="310"/>
        <v>3.0995073652717933</v>
      </c>
      <c r="G1404" s="167">
        <f t="shared" si="300"/>
        <v>107714.15183924121</v>
      </c>
      <c r="H1404" s="167">
        <f t="shared" si="301"/>
        <v>271299.98899729701</v>
      </c>
      <c r="I1404" s="168">
        <f t="shared" si="302"/>
        <v>379014.14083653822</v>
      </c>
      <c r="J1404" s="168">
        <f t="shared" si="304"/>
        <v>375475.68511590955</v>
      </c>
      <c r="K1404" s="94"/>
      <c r="L1404" s="265">
        <f t="shared" si="303"/>
        <v>144431.6239419489</v>
      </c>
      <c r="M1404" s="265">
        <f>$G1404*NonHospFrac+theModel!$H1404*NonHospFrac</f>
        <v>234582.51689458932</v>
      </c>
      <c r="N1404" s="266">
        <f t="shared" si="305"/>
        <v>379014.14083653822</v>
      </c>
      <c r="O1404" s="158"/>
      <c r="P1404" s="265">
        <f t="shared" si="306"/>
        <v>143083.21803590769</v>
      </c>
      <c r="Q1404" s="265">
        <f t="shared" si="307"/>
        <v>234580.9566439703</v>
      </c>
      <c r="R1404" s="266">
        <f t="shared" si="308"/>
        <v>377664.17467987799</v>
      </c>
    </row>
    <row r="1405" spans="1:18" x14ac:dyDescent="0.25">
      <c r="A1405" s="81">
        <v>1374</v>
      </c>
      <c r="B1405" s="93">
        <f t="shared" si="297"/>
        <v>2.5431648595616519E-12</v>
      </c>
      <c r="C1405" s="178">
        <f t="shared" si="298"/>
        <v>2.5374279176305664E-12</v>
      </c>
      <c r="D1405" s="165">
        <f t="shared" si="299"/>
        <v>2.2558277767625785E-3</v>
      </c>
      <c r="E1405" s="166">
        <f t="shared" si="309"/>
        <v>24.291375447622027</v>
      </c>
      <c r="F1405" s="167">
        <f t="shared" si="310"/>
        <v>3.1017631930485559</v>
      </c>
      <c r="G1405" s="167">
        <f t="shared" si="300"/>
        <v>107792.54641845463</v>
      </c>
      <c r="H1405" s="167">
        <f t="shared" si="301"/>
        <v>271299.9889973253</v>
      </c>
      <c r="I1405" s="168">
        <f t="shared" si="302"/>
        <v>379092.53541577992</v>
      </c>
      <c r="J1405" s="168">
        <f t="shared" si="304"/>
        <v>375549.80965921935</v>
      </c>
      <c r="K1405" s="94"/>
      <c r="L1405" s="265">
        <f t="shared" si="303"/>
        <v>144461.49791014212</v>
      </c>
      <c r="M1405" s="265">
        <f>$G1405*NonHospFrac+theModel!$H1405*NonHospFrac</f>
        <v>234631.0375056378</v>
      </c>
      <c r="N1405" s="266">
        <f t="shared" si="305"/>
        <v>379092.53541577992</v>
      </c>
      <c r="O1405" s="158"/>
      <c r="P1405" s="265">
        <f t="shared" si="306"/>
        <v>143111.46481356237</v>
      </c>
      <c r="Q1405" s="265">
        <f t="shared" si="307"/>
        <v>234629.47725501878</v>
      </c>
      <c r="R1405" s="266">
        <f t="shared" si="308"/>
        <v>377740.94206858112</v>
      </c>
    </row>
    <row r="1406" spans="1:18" x14ac:dyDescent="0.25">
      <c r="A1406" s="81">
        <v>1375</v>
      </c>
      <c r="B1406" s="93">
        <f t="shared" si="297"/>
        <v>2.4956573720000506E-12</v>
      </c>
      <c r="C1406" s="178">
        <f t="shared" si="298"/>
        <v>2.4900275987790106E-12</v>
      </c>
      <c r="D1406" s="165">
        <f t="shared" si="299"/>
        <v>2.2558277767625785E-3</v>
      </c>
      <c r="E1406" s="166">
        <f t="shared" si="309"/>
        <v>24.291375447624517</v>
      </c>
      <c r="F1406" s="167">
        <f t="shared" si="310"/>
        <v>3.1040190208253184</v>
      </c>
      <c r="G1406" s="167">
        <f t="shared" si="300"/>
        <v>107870.94099766805</v>
      </c>
      <c r="H1406" s="167">
        <f t="shared" si="301"/>
        <v>271299.98899735318</v>
      </c>
      <c r="I1406" s="168">
        <f t="shared" si="302"/>
        <v>379170.9299950212</v>
      </c>
      <c r="J1406" s="168">
        <f t="shared" si="304"/>
        <v>375623.93118106644</v>
      </c>
      <c r="K1406" s="94"/>
      <c r="L1406" s="265">
        <f t="shared" si="303"/>
        <v>144491.37187833514</v>
      </c>
      <c r="M1406" s="265">
        <f>$G1406*NonHospFrac+theModel!$H1406*NonHospFrac</f>
        <v>234679.55811668606</v>
      </c>
      <c r="N1406" s="266">
        <f t="shared" si="305"/>
        <v>379170.9299950212</v>
      </c>
      <c r="O1406" s="158"/>
      <c r="P1406" s="265">
        <f t="shared" si="306"/>
        <v>143139.71043982261</v>
      </c>
      <c r="Q1406" s="265">
        <f t="shared" si="307"/>
        <v>234677.99786606705</v>
      </c>
      <c r="R1406" s="266">
        <f t="shared" si="308"/>
        <v>377817.70830588962</v>
      </c>
    </row>
    <row r="1407" spans="1:18" x14ac:dyDescent="0.25">
      <c r="A1407" s="81">
        <v>1376</v>
      </c>
      <c r="B1407" s="93">
        <f t="shared" si="297"/>
        <v>2.4490373461245957E-12</v>
      </c>
      <c r="C1407" s="178">
        <f t="shared" si="298"/>
        <v>2.4435127396528788E-12</v>
      </c>
      <c r="D1407" s="165">
        <f t="shared" si="299"/>
        <v>2.2558277767625785E-3</v>
      </c>
      <c r="E1407" s="166">
        <f t="shared" si="309"/>
        <v>24.291375447626962</v>
      </c>
      <c r="F1407" s="167">
        <f t="shared" si="310"/>
        <v>3.106274848602081</v>
      </c>
      <c r="G1407" s="167">
        <f t="shared" si="300"/>
        <v>107949.33557688148</v>
      </c>
      <c r="H1407" s="167">
        <f t="shared" si="301"/>
        <v>271299.98899738042</v>
      </c>
      <c r="I1407" s="168">
        <f t="shared" si="302"/>
        <v>379249.3245742619</v>
      </c>
      <c r="J1407" s="168">
        <f t="shared" si="304"/>
        <v>375698.04968157382</v>
      </c>
      <c r="K1407" s="94"/>
      <c r="L1407" s="265">
        <f t="shared" si="303"/>
        <v>144521.24584652795</v>
      </c>
      <c r="M1407" s="265">
        <f>$G1407*NonHospFrac+theModel!$H1407*NonHospFrac</f>
        <v>234728.07872773393</v>
      </c>
      <c r="N1407" s="266">
        <f t="shared" si="305"/>
        <v>379249.3245742619</v>
      </c>
      <c r="O1407" s="158"/>
      <c r="P1407" s="265">
        <f t="shared" si="306"/>
        <v>143167.95491473531</v>
      </c>
      <c r="Q1407" s="265">
        <f t="shared" si="307"/>
        <v>234726.51847711491</v>
      </c>
      <c r="R1407" s="266">
        <f t="shared" si="308"/>
        <v>377894.47339185025</v>
      </c>
    </row>
    <row r="1408" spans="1:18" x14ac:dyDescent="0.25">
      <c r="A1408" s="81">
        <v>1377</v>
      </c>
      <c r="B1408" s="93">
        <f t="shared" si="297"/>
        <v>2.4032882037434112E-12</v>
      </c>
      <c r="C1408" s="178">
        <f t="shared" si="298"/>
        <v>2.3978667994578408E-12</v>
      </c>
      <c r="D1408" s="165">
        <f t="shared" si="299"/>
        <v>2.2558277767625785E-3</v>
      </c>
      <c r="E1408" s="166">
        <f t="shared" si="309"/>
        <v>24.29137544762936</v>
      </c>
      <c r="F1408" s="167">
        <f t="shared" si="310"/>
        <v>3.1085306763788436</v>
      </c>
      <c r="G1408" s="167">
        <f t="shared" si="300"/>
        <v>108027.7301560949</v>
      </c>
      <c r="H1408" s="167">
        <f t="shared" si="301"/>
        <v>271299.98899740726</v>
      </c>
      <c r="I1408" s="168">
        <f t="shared" si="302"/>
        <v>379327.71915350214</v>
      </c>
      <c r="J1408" s="168">
        <f t="shared" si="304"/>
        <v>375772.16516086477</v>
      </c>
      <c r="K1408" s="94"/>
      <c r="L1408" s="265">
        <f t="shared" si="303"/>
        <v>144551.11981472062</v>
      </c>
      <c r="M1408" s="265">
        <f>$G1408*NonHospFrac+theModel!$H1408*NonHospFrac</f>
        <v>234776.59933878153</v>
      </c>
      <c r="N1408" s="266">
        <f t="shared" si="305"/>
        <v>379327.71915350214</v>
      </c>
      <c r="O1408" s="158"/>
      <c r="P1408" s="265">
        <f t="shared" si="306"/>
        <v>143196.19823834748</v>
      </c>
      <c r="Q1408" s="265">
        <f t="shared" si="307"/>
        <v>234775.03908816251</v>
      </c>
      <c r="R1408" s="266">
        <f t="shared" si="308"/>
        <v>377971.23732651002</v>
      </c>
    </row>
    <row r="1409" spans="1:18" x14ac:dyDescent="0.25">
      <c r="A1409" s="81">
        <v>1378</v>
      </c>
      <c r="B1409" s="93">
        <f t="shared" si="297"/>
        <v>2.3583936763528576E-12</v>
      </c>
      <c r="C1409" s="178">
        <f t="shared" si="298"/>
        <v>2.3530735463891997E-12</v>
      </c>
      <c r="D1409" s="165">
        <f t="shared" si="299"/>
        <v>2.2558277767625785E-3</v>
      </c>
      <c r="E1409" s="166">
        <f t="shared" si="309"/>
        <v>24.291375447631712</v>
      </c>
      <c r="F1409" s="167">
        <f t="shared" si="310"/>
        <v>3.1107865041556062</v>
      </c>
      <c r="G1409" s="167">
        <f t="shared" si="300"/>
        <v>108106.12473530832</v>
      </c>
      <c r="H1409" s="167">
        <f t="shared" si="301"/>
        <v>271299.98899743345</v>
      </c>
      <c r="I1409" s="168">
        <f t="shared" si="302"/>
        <v>379406.1137327418</v>
      </c>
      <c r="J1409" s="168">
        <f t="shared" si="304"/>
        <v>375846.27761906228</v>
      </c>
      <c r="K1409" s="94"/>
      <c r="L1409" s="265">
        <f t="shared" si="303"/>
        <v>144580.99378291302</v>
      </c>
      <c r="M1409" s="265">
        <f>$G1409*NonHospFrac+theModel!$H1409*NonHospFrac</f>
        <v>234825.11994982872</v>
      </c>
      <c r="N1409" s="266">
        <f t="shared" si="305"/>
        <v>379406.11373274174</v>
      </c>
      <c r="O1409" s="158"/>
      <c r="P1409" s="265">
        <f t="shared" si="306"/>
        <v>143224.44041070592</v>
      </c>
      <c r="Q1409" s="265">
        <f t="shared" si="307"/>
        <v>234823.5596992097</v>
      </c>
      <c r="R1409" s="266">
        <f t="shared" si="308"/>
        <v>378048.00010991562</v>
      </c>
    </row>
    <row r="1410" spans="1:18" x14ac:dyDescent="0.25">
      <c r="A1410" s="81">
        <v>1379</v>
      </c>
      <c r="B1410" s="93">
        <f t="shared" si="297"/>
        <v>2.3143377993524165E-12</v>
      </c>
      <c r="C1410" s="178">
        <f t="shared" si="298"/>
        <v>2.3091170518598256E-12</v>
      </c>
      <c r="D1410" s="165">
        <f t="shared" si="299"/>
        <v>2.2558277767625785E-3</v>
      </c>
      <c r="E1410" s="166">
        <f t="shared" si="309"/>
        <v>24.291375447634021</v>
      </c>
      <c r="F1410" s="167">
        <f t="shared" si="310"/>
        <v>3.1130423319323688</v>
      </c>
      <c r="G1410" s="167">
        <f t="shared" si="300"/>
        <v>108184.51931452173</v>
      </c>
      <c r="H1410" s="167">
        <f t="shared" si="301"/>
        <v>271299.98899745924</v>
      </c>
      <c r="I1410" s="168">
        <f t="shared" si="302"/>
        <v>379484.50831198099</v>
      </c>
      <c r="J1410" s="168">
        <f t="shared" si="304"/>
        <v>375920.38705628971</v>
      </c>
      <c r="K1410" s="94"/>
      <c r="L1410" s="265">
        <f t="shared" si="303"/>
        <v>144610.86775110528</v>
      </c>
      <c r="M1410" s="265">
        <f>$G1410*NonHospFrac+theModel!$H1410*NonHospFrac</f>
        <v>234873.64056087568</v>
      </c>
      <c r="N1410" s="266">
        <f t="shared" si="305"/>
        <v>379484.50831198099</v>
      </c>
      <c r="O1410" s="158"/>
      <c r="P1410" s="265">
        <f t="shared" si="306"/>
        <v>143252.68143185769</v>
      </c>
      <c r="Q1410" s="265">
        <f t="shared" si="307"/>
        <v>234872.08031025666</v>
      </c>
      <c r="R1410" s="266">
        <f t="shared" si="308"/>
        <v>378124.76174211432</v>
      </c>
    </row>
    <row r="1411" spans="1:18" x14ac:dyDescent="0.25">
      <c r="A1411" s="81">
        <v>1380</v>
      </c>
      <c r="B1411" s="93">
        <f t="shared" si="297"/>
        <v>2.2711049063676455E-12</v>
      </c>
      <c r="C1411" s="178">
        <f t="shared" si="298"/>
        <v>2.2659816848359196E-12</v>
      </c>
      <c r="D1411" s="165">
        <f t="shared" si="299"/>
        <v>2.2558277767625785E-3</v>
      </c>
      <c r="E1411" s="166">
        <f t="shared" si="309"/>
        <v>24.291375447636288</v>
      </c>
      <c r="F1411" s="167">
        <f t="shared" si="310"/>
        <v>3.1152981597091314</v>
      </c>
      <c r="G1411" s="167">
        <f t="shared" si="300"/>
        <v>108262.91389373515</v>
      </c>
      <c r="H1411" s="167">
        <f t="shared" si="301"/>
        <v>271299.98899748456</v>
      </c>
      <c r="I1411" s="168">
        <f t="shared" si="302"/>
        <v>379562.90289121971</v>
      </c>
      <c r="J1411" s="168">
        <f t="shared" si="304"/>
        <v>375994.49347267009</v>
      </c>
      <c r="K1411" s="94"/>
      <c r="L1411" s="265">
        <f t="shared" si="303"/>
        <v>144640.74171929734</v>
      </c>
      <c r="M1411" s="265">
        <f>$G1411*NonHospFrac+theModel!$H1411*NonHospFrac</f>
        <v>234922.16117192234</v>
      </c>
      <c r="N1411" s="266">
        <f t="shared" si="305"/>
        <v>379562.90289121971</v>
      </c>
      <c r="O1411" s="158"/>
      <c r="P1411" s="265">
        <f t="shared" si="306"/>
        <v>143280.92130184965</v>
      </c>
      <c r="Q1411" s="265">
        <f t="shared" si="307"/>
        <v>234920.60092130332</v>
      </c>
      <c r="R1411" s="266">
        <f t="shared" si="308"/>
        <v>378201.52222315298</v>
      </c>
    </row>
    <row r="1412" spans="1:18" x14ac:dyDescent="0.25">
      <c r="A1412" s="81">
        <v>1381</v>
      </c>
      <c r="B1412" s="93">
        <f t="shared" si="297"/>
        <v>2.2286796236791496E-12</v>
      </c>
      <c r="C1412" s="178">
        <f t="shared" si="298"/>
        <v>2.2236521062785494E-12</v>
      </c>
      <c r="D1412" s="165">
        <f t="shared" si="299"/>
        <v>2.2558277767625785E-3</v>
      </c>
      <c r="E1412" s="166">
        <f t="shared" si="309"/>
        <v>24.291375447638512</v>
      </c>
      <c r="F1412" s="167">
        <f t="shared" si="310"/>
        <v>3.117553987485894</v>
      </c>
      <c r="G1412" s="167">
        <f t="shared" si="300"/>
        <v>108341.30847294859</v>
      </c>
      <c r="H1412" s="167">
        <f t="shared" si="301"/>
        <v>271299.98899750947</v>
      </c>
      <c r="I1412" s="168">
        <f t="shared" si="302"/>
        <v>379641.29747045808</v>
      </c>
      <c r="J1412" s="168">
        <f t="shared" si="304"/>
        <v>376068.59686832677</v>
      </c>
      <c r="K1412" s="94"/>
      <c r="L1412" s="265">
        <f t="shared" si="303"/>
        <v>144670.61568748928</v>
      </c>
      <c r="M1412" s="265">
        <f>$G1412*NonHospFrac+theModel!$H1412*NonHospFrac</f>
        <v>234970.68178296878</v>
      </c>
      <c r="N1412" s="266">
        <f t="shared" si="305"/>
        <v>379641.29747045808</v>
      </c>
      <c r="O1412" s="158"/>
      <c r="P1412" s="265">
        <f t="shared" si="306"/>
        <v>143309.1600207288</v>
      </c>
      <c r="Q1412" s="265">
        <f t="shared" si="307"/>
        <v>234969.12153234976</v>
      </c>
      <c r="R1412" s="266">
        <f t="shared" si="308"/>
        <v>378278.28155307856</v>
      </c>
    </row>
    <row r="1413" spans="1:18" x14ac:dyDescent="0.25">
      <c r="A1413" s="81">
        <v>1382</v>
      </c>
      <c r="B1413" s="93">
        <f t="shared" si="297"/>
        <v>2.1870468647556947E-12</v>
      </c>
      <c r="C1413" s="178">
        <f t="shared" si="298"/>
        <v>2.1821132636890973E-12</v>
      </c>
      <c r="D1413" s="165">
        <f t="shared" si="299"/>
        <v>2.2558277767625785E-3</v>
      </c>
      <c r="E1413" s="166">
        <f t="shared" si="309"/>
        <v>24.291375447640693</v>
      </c>
      <c r="F1413" s="167">
        <f t="shared" si="310"/>
        <v>3.1198098152626565</v>
      </c>
      <c r="G1413" s="167">
        <f t="shared" si="300"/>
        <v>108419.703052162</v>
      </c>
      <c r="H1413" s="167">
        <f t="shared" si="301"/>
        <v>271299.9889975338</v>
      </c>
      <c r="I1413" s="168">
        <f t="shared" si="302"/>
        <v>379719.69204969582</v>
      </c>
      <c r="J1413" s="168">
        <f t="shared" si="304"/>
        <v>376142.69724338251</v>
      </c>
      <c r="K1413" s="94"/>
      <c r="L1413" s="265">
        <f t="shared" si="303"/>
        <v>144700.48965568095</v>
      </c>
      <c r="M1413" s="265">
        <f>$G1413*NonHospFrac+theModel!$H1413*NonHospFrac</f>
        <v>235019.20239401481</v>
      </c>
      <c r="N1413" s="266">
        <f t="shared" si="305"/>
        <v>379719.69204969576</v>
      </c>
      <c r="O1413" s="158"/>
      <c r="P1413" s="265">
        <f t="shared" si="306"/>
        <v>143337.39758854193</v>
      </c>
      <c r="Q1413" s="265">
        <f t="shared" si="307"/>
        <v>235017.64214339579</v>
      </c>
      <c r="R1413" s="266">
        <f t="shared" si="308"/>
        <v>378355.03973193769</v>
      </c>
    </row>
    <row r="1414" spans="1:18" x14ac:dyDescent="0.25">
      <c r="A1414" s="81">
        <v>1383</v>
      </c>
      <c r="B1414" s="93">
        <f t="shared" si="297"/>
        <v>2.1461918248893731E-12</v>
      </c>
      <c r="C1414" s="178">
        <f t="shared" si="298"/>
        <v>2.1413503857565268E-12</v>
      </c>
      <c r="D1414" s="165">
        <f t="shared" si="299"/>
        <v>2.2558277767625785E-3</v>
      </c>
      <c r="E1414" s="166">
        <f t="shared" si="309"/>
        <v>24.291375447642835</v>
      </c>
      <c r="F1414" s="167">
        <f t="shared" si="310"/>
        <v>3.1220656430394191</v>
      </c>
      <c r="G1414" s="167">
        <f t="shared" si="300"/>
        <v>108498.09763137542</v>
      </c>
      <c r="H1414" s="167">
        <f t="shared" si="301"/>
        <v>271299.98899755767</v>
      </c>
      <c r="I1414" s="168">
        <f t="shared" si="302"/>
        <v>379798.08662893309</v>
      </c>
      <c r="J1414" s="168">
        <f t="shared" si="304"/>
        <v>376216.79459796066</v>
      </c>
      <c r="K1414" s="94"/>
      <c r="L1414" s="265">
        <f t="shared" si="303"/>
        <v>144730.36362387249</v>
      </c>
      <c r="M1414" s="265">
        <f>$G1414*NonHospFrac+theModel!$H1414*NonHospFrac</f>
        <v>235067.7230050606</v>
      </c>
      <c r="N1414" s="266">
        <f t="shared" si="305"/>
        <v>379798.08662893309</v>
      </c>
      <c r="O1414" s="158"/>
      <c r="P1414" s="265">
        <f t="shared" si="306"/>
        <v>143365.63400533606</v>
      </c>
      <c r="Q1414" s="265">
        <f t="shared" si="307"/>
        <v>235066.16275444158</v>
      </c>
      <c r="R1414" s="266">
        <f t="shared" si="308"/>
        <v>378431.79675977764</v>
      </c>
    </row>
    <row r="1415" spans="1:18" x14ac:dyDescent="0.25">
      <c r="A1415" s="81">
        <v>1384</v>
      </c>
      <c r="B1415" s="93">
        <f t="shared" si="297"/>
        <v>2.1060999759310173E-12</v>
      </c>
      <c r="C1415" s="178">
        <f t="shared" si="298"/>
        <v>2.101348977104673E-12</v>
      </c>
      <c r="D1415" s="165">
        <f t="shared" si="299"/>
        <v>2.2558277767625785E-3</v>
      </c>
      <c r="E1415" s="166">
        <f t="shared" si="309"/>
        <v>24.291375447644935</v>
      </c>
      <c r="F1415" s="167">
        <f t="shared" si="310"/>
        <v>3.1243214708161817</v>
      </c>
      <c r="G1415" s="167">
        <f t="shared" si="300"/>
        <v>108576.49221058884</v>
      </c>
      <c r="H1415" s="167">
        <f t="shared" si="301"/>
        <v>271299.98899758112</v>
      </c>
      <c r="I1415" s="168">
        <f t="shared" si="302"/>
        <v>379876.48120816995</v>
      </c>
      <c r="J1415" s="168">
        <f t="shared" si="304"/>
        <v>376290.88893218437</v>
      </c>
      <c r="K1415" s="94"/>
      <c r="L1415" s="265">
        <f t="shared" si="303"/>
        <v>144760.23759206384</v>
      </c>
      <c r="M1415" s="265">
        <f>$G1415*NonHospFrac+theModel!$H1415*NonHospFrac</f>
        <v>235116.24361610611</v>
      </c>
      <c r="N1415" s="266">
        <f t="shared" si="305"/>
        <v>379876.48120816995</v>
      </c>
      <c r="O1415" s="158"/>
      <c r="P1415" s="265">
        <f t="shared" si="306"/>
        <v>143393.8692711581</v>
      </c>
      <c r="Q1415" s="265">
        <f t="shared" si="307"/>
        <v>235114.68336548709</v>
      </c>
      <c r="R1415" s="266">
        <f t="shared" si="308"/>
        <v>378508.55263664515</v>
      </c>
    </row>
    <row r="1416" spans="1:18" x14ac:dyDescent="0.25">
      <c r="A1416" s="81">
        <v>1385</v>
      </c>
      <c r="B1416" s="93">
        <f t="shared" si="297"/>
        <v>2.0667570611239619E-12</v>
      </c>
      <c r="C1416" s="178">
        <f t="shared" si="298"/>
        <v>2.0620948131376582E-12</v>
      </c>
      <c r="D1416" s="165">
        <f t="shared" si="299"/>
        <v>2.2558277767625785E-3</v>
      </c>
      <c r="E1416" s="166">
        <f t="shared" si="309"/>
        <v>24.291375447646995</v>
      </c>
      <c r="F1416" s="167">
        <f t="shared" si="310"/>
        <v>3.1265772985929443</v>
      </c>
      <c r="G1416" s="167">
        <f t="shared" si="300"/>
        <v>108654.88678980227</v>
      </c>
      <c r="H1416" s="167">
        <f t="shared" si="301"/>
        <v>271299.98899760417</v>
      </c>
      <c r="I1416" s="168">
        <f t="shared" si="302"/>
        <v>379954.87578740646</v>
      </c>
      <c r="J1416" s="168">
        <f t="shared" si="304"/>
        <v>376364.98024617683</v>
      </c>
      <c r="K1416" s="94"/>
      <c r="L1416" s="265">
        <f t="shared" si="303"/>
        <v>144790.11156025506</v>
      </c>
      <c r="M1416" s="265">
        <f>$G1416*NonHospFrac+theModel!$H1416*NonHospFrac</f>
        <v>235164.76422715138</v>
      </c>
      <c r="N1416" s="266">
        <f t="shared" si="305"/>
        <v>379954.87578740646</v>
      </c>
      <c r="O1416" s="158"/>
      <c r="P1416" s="265">
        <f t="shared" si="306"/>
        <v>143422.10338605498</v>
      </c>
      <c r="Q1416" s="265">
        <f t="shared" si="307"/>
        <v>235163.20397653236</v>
      </c>
      <c r="R1416" s="266">
        <f t="shared" si="308"/>
        <v>378585.30736258731</v>
      </c>
    </row>
    <row r="1417" spans="1:18" x14ac:dyDescent="0.25">
      <c r="A1417" s="81">
        <v>1386</v>
      </c>
      <c r="B1417" s="93">
        <f t="shared" si="297"/>
        <v>2.028149090034308E-12</v>
      </c>
      <c r="C1417" s="178">
        <f t="shared" si="298"/>
        <v>2.0235739349815928E-12</v>
      </c>
      <c r="D1417" s="165">
        <f t="shared" si="299"/>
        <v>2.2558277767625785E-3</v>
      </c>
      <c r="E1417" s="166">
        <f t="shared" si="309"/>
        <v>24.29137544764902</v>
      </c>
      <c r="F1417" s="167">
        <f t="shared" si="310"/>
        <v>3.1288331263697069</v>
      </c>
      <c r="G1417" s="167">
        <f t="shared" si="300"/>
        <v>108733.28136901569</v>
      </c>
      <c r="H1417" s="167">
        <f t="shared" si="301"/>
        <v>271299.98899762682</v>
      </c>
      <c r="I1417" s="168">
        <f t="shared" si="302"/>
        <v>380033.27036664251</v>
      </c>
      <c r="J1417" s="168">
        <f t="shared" si="304"/>
        <v>376439.06854006107</v>
      </c>
      <c r="K1417" s="94"/>
      <c r="L1417" s="265">
        <f t="shared" si="303"/>
        <v>144819.98552844612</v>
      </c>
      <c r="M1417" s="265">
        <f>$G1417*NonHospFrac+theModel!$H1417*NonHospFrac</f>
        <v>235213.28483819636</v>
      </c>
      <c r="N1417" s="266">
        <f t="shared" si="305"/>
        <v>380033.27036664251</v>
      </c>
      <c r="O1417" s="158"/>
      <c r="P1417" s="265">
        <f t="shared" si="306"/>
        <v>143450.3363500736</v>
      </c>
      <c r="Q1417" s="265">
        <f t="shared" si="307"/>
        <v>235211.72458757734</v>
      </c>
      <c r="R1417" s="266">
        <f t="shared" si="308"/>
        <v>378662.06093765097</v>
      </c>
    </row>
    <row r="1418" spans="1:18" x14ac:dyDescent="0.25">
      <c r="A1418" s="81">
        <v>1387</v>
      </c>
      <c r="B1418" s="93">
        <f t="shared" si="297"/>
        <v>1.9902623335758667E-12</v>
      </c>
      <c r="C1418" s="178">
        <f t="shared" si="298"/>
        <v>1.9857726445207417E-12</v>
      </c>
      <c r="D1418" s="165">
        <f t="shared" si="299"/>
        <v>2.2558277767625785E-3</v>
      </c>
      <c r="E1418" s="166">
        <f t="shared" si="309"/>
        <v>24.291375447651006</v>
      </c>
      <c r="F1418" s="167">
        <f t="shared" si="310"/>
        <v>3.1310889541464695</v>
      </c>
      <c r="G1418" s="167">
        <f t="shared" si="300"/>
        <v>108811.67594822911</v>
      </c>
      <c r="H1418" s="167">
        <f t="shared" si="301"/>
        <v>271299.98899764899</v>
      </c>
      <c r="I1418" s="168">
        <f t="shared" si="302"/>
        <v>380111.66494587809</v>
      </c>
      <c r="J1418" s="168">
        <f t="shared" si="304"/>
        <v>376513.15381396015</v>
      </c>
      <c r="K1418" s="94"/>
      <c r="L1418" s="265">
        <f t="shared" si="303"/>
        <v>144849.85949663699</v>
      </c>
      <c r="M1418" s="265">
        <f>$G1418*NonHospFrac+theModel!$H1418*NonHospFrac</f>
        <v>235261.8054492411</v>
      </c>
      <c r="N1418" s="266">
        <f t="shared" si="305"/>
        <v>380111.66494587809</v>
      </c>
      <c r="O1418" s="158"/>
      <c r="P1418" s="265">
        <f t="shared" si="306"/>
        <v>143478.56816326085</v>
      </c>
      <c r="Q1418" s="265">
        <f t="shared" si="307"/>
        <v>235260.24519862208</v>
      </c>
      <c r="R1418" s="266">
        <f t="shared" si="308"/>
        <v>378738.81336188293</v>
      </c>
    </row>
    <row r="1419" spans="1:18" x14ac:dyDescent="0.25">
      <c r="A1419" s="81">
        <v>1388</v>
      </c>
      <c r="B1419" s="93">
        <f t="shared" si="297"/>
        <v>1.953083319128106E-12</v>
      </c>
      <c r="C1419" s="178">
        <f t="shared" si="298"/>
        <v>1.948677499526485E-12</v>
      </c>
      <c r="D1419" s="165">
        <f t="shared" si="299"/>
        <v>2.2558277767625785E-3</v>
      </c>
      <c r="E1419" s="166">
        <f t="shared" si="309"/>
        <v>24.291375447652957</v>
      </c>
      <c r="F1419" s="167">
        <f t="shared" si="310"/>
        <v>3.1333447819232321</v>
      </c>
      <c r="G1419" s="167">
        <f t="shared" si="300"/>
        <v>108890.07052744253</v>
      </c>
      <c r="H1419" s="167">
        <f t="shared" si="301"/>
        <v>271299.98899767076</v>
      </c>
      <c r="I1419" s="168">
        <f t="shared" si="302"/>
        <v>380190.05952511332</v>
      </c>
      <c r="J1419" s="168">
        <f t="shared" si="304"/>
        <v>376587.23606799729</v>
      </c>
      <c r="K1419" s="94"/>
      <c r="L1419" s="265">
        <f t="shared" si="303"/>
        <v>144879.7334648277</v>
      </c>
      <c r="M1419" s="265">
        <f>$G1419*NonHospFrac+theModel!$H1419*NonHospFrac</f>
        <v>235310.32606028556</v>
      </c>
      <c r="N1419" s="266">
        <f t="shared" si="305"/>
        <v>380190.05952511326</v>
      </c>
      <c r="O1419" s="158"/>
      <c r="P1419" s="265">
        <f t="shared" si="306"/>
        <v>143506.79882566366</v>
      </c>
      <c r="Q1419" s="265">
        <f t="shared" si="307"/>
        <v>235308.76580966654</v>
      </c>
      <c r="R1419" s="266">
        <f t="shared" si="308"/>
        <v>378815.56463533023</v>
      </c>
    </row>
    <row r="1420" spans="1:18" x14ac:dyDescent="0.25">
      <c r="A1420" s="81">
        <v>1389</v>
      </c>
      <c r="B1420" s="93">
        <f t="shared" si="297"/>
        <v>1.9165988257452266E-12</v>
      </c>
      <c r="C1420" s="178">
        <f t="shared" si="298"/>
        <v>1.9122753088771999E-12</v>
      </c>
      <c r="D1420" s="165">
        <f t="shared" si="299"/>
        <v>2.2558277767625785E-3</v>
      </c>
      <c r="E1420" s="166">
        <f t="shared" si="309"/>
        <v>24.291375447654868</v>
      </c>
      <c r="F1420" s="167">
        <f t="shared" si="310"/>
        <v>3.1356006096999947</v>
      </c>
      <c r="G1420" s="167">
        <f t="shared" si="300"/>
        <v>108968.46510665595</v>
      </c>
      <c r="H1420" s="167">
        <f t="shared" si="301"/>
        <v>271299.98899769213</v>
      </c>
      <c r="I1420" s="168">
        <f t="shared" si="302"/>
        <v>380268.45410434809</v>
      </c>
      <c r="J1420" s="168">
        <f t="shared" si="304"/>
        <v>376661.31530229544</v>
      </c>
      <c r="K1420" s="94"/>
      <c r="L1420" s="265">
        <f t="shared" si="303"/>
        <v>144909.60743301827</v>
      </c>
      <c r="M1420" s="265">
        <f>$G1420*NonHospFrac+theModel!$H1420*NonHospFrac</f>
        <v>235358.84667132978</v>
      </c>
      <c r="N1420" s="266">
        <f t="shared" si="305"/>
        <v>380268.45410434809</v>
      </c>
      <c r="O1420" s="158"/>
      <c r="P1420" s="265">
        <f t="shared" si="306"/>
        <v>143535.02833732899</v>
      </c>
      <c r="Q1420" s="265">
        <f t="shared" si="307"/>
        <v>235357.28642071076</v>
      </c>
      <c r="R1420" s="266">
        <f t="shared" si="308"/>
        <v>378892.31475803978</v>
      </c>
    </row>
    <row r="1421" spans="1:18" x14ac:dyDescent="0.25">
      <c r="A1421" s="81">
        <v>1390</v>
      </c>
      <c r="B1421" s="93">
        <f t="shared" si="297"/>
        <v>1.8807958794547665E-12</v>
      </c>
      <c r="C1421" s="178">
        <f t="shared" si="298"/>
        <v>1.876553127867472E-12</v>
      </c>
      <c r="D1421" s="165">
        <f t="shared" si="299"/>
        <v>2.2558277767625785E-3</v>
      </c>
      <c r="E1421" s="166">
        <f t="shared" si="309"/>
        <v>24.291375447656744</v>
      </c>
      <c r="F1421" s="167">
        <f t="shared" si="310"/>
        <v>3.1378564374767572</v>
      </c>
      <c r="G1421" s="167">
        <f t="shared" si="300"/>
        <v>109046.85968586938</v>
      </c>
      <c r="H1421" s="167">
        <f t="shared" si="301"/>
        <v>271299.98899771308</v>
      </c>
      <c r="I1421" s="168">
        <f t="shared" si="302"/>
        <v>380346.84868358244</v>
      </c>
      <c r="J1421" s="168">
        <f t="shared" si="304"/>
        <v>376735.3915169778</v>
      </c>
      <c r="K1421" s="94"/>
      <c r="L1421" s="265">
        <f t="shared" si="303"/>
        <v>144939.4814012087</v>
      </c>
      <c r="M1421" s="265">
        <f>$G1421*NonHospFrac+theModel!$H1421*NonHospFrac</f>
        <v>235407.36728237377</v>
      </c>
      <c r="N1421" s="266">
        <f t="shared" si="305"/>
        <v>380346.8486835825</v>
      </c>
      <c r="O1421" s="158"/>
      <c r="P1421" s="265">
        <f t="shared" si="306"/>
        <v>143563.25669830368</v>
      </c>
      <c r="Q1421" s="265">
        <f t="shared" si="307"/>
        <v>235405.80703175475</v>
      </c>
      <c r="R1421" s="266">
        <f t="shared" si="308"/>
        <v>378969.06373005843</v>
      </c>
    </row>
    <row r="1422" spans="1:18" x14ac:dyDescent="0.25">
      <c r="A1422" s="81">
        <v>1391</v>
      </c>
      <c r="B1422" s="93">
        <f t="shared" si="297"/>
        <v>1.8456617486440363E-12</v>
      </c>
      <c r="C1422" s="178">
        <f t="shared" si="298"/>
        <v>1.8414982536049371E-12</v>
      </c>
      <c r="D1422" s="165">
        <f t="shared" si="299"/>
        <v>2.2558277767625785E-3</v>
      </c>
      <c r="E1422" s="166">
        <f t="shared" si="309"/>
        <v>24.291375447658584</v>
      </c>
      <c r="F1422" s="167">
        <f t="shared" si="310"/>
        <v>3.1401122652535198</v>
      </c>
      <c r="G1422" s="167">
        <f t="shared" si="300"/>
        <v>109125.2542650828</v>
      </c>
      <c r="H1422" s="167">
        <f t="shared" si="301"/>
        <v>271299.98899773363</v>
      </c>
      <c r="I1422" s="168">
        <f t="shared" si="302"/>
        <v>380425.24326281645</v>
      </c>
      <c r="J1422" s="168">
        <f t="shared" si="304"/>
        <v>376809.46471216751</v>
      </c>
      <c r="K1422" s="94"/>
      <c r="L1422" s="265">
        <f t="shared" si="303"/>
        <v>144969.35536939895</v>
      </c>
      <c r="M1422" s="265">
        <f>$G1422*NonHospFrac+theModel!$H1422*NonHospFrac</f>
        <v>235455.88789341747</v>
      </c>
      <c r="N1422" s="266">
        <f t="shared" si="305"/>
        <v>380425.24326281645</v>
      </c>
      <c r="O1422" s="158"/>
      <c r="P1422" s="265">
        <f t="shared" si="306"/>
        <v>143591.48390863466</v>
      </c>
      <c r="Q1422" s="265">
        <f t="shared" si="307"/>
        <v>235454.32764279845</v>
      </c>
      <c r="R1422" s="266">
        <f t="shared" si="308"/>
        <v>379045.81155143311</v>
      </c>
    </row>
    <row r="1423" spans="1:18" x14ac:dyDescent="0.25">
      <c r="A1423" s="81">
        <v>1392</v>
      </c>
      <c r="B1423" s="93">
        <f t="shared" si="297"/>
        <v>1.8111839395326976E-12</v>
      </c>
      <c r="C1423" s="178">
        <f t="shared" si="298"/>
        <v>1.8070982204930735E-12</v>
      </c>
      <c r="D1423" s="165">
        <f t="shared" si="299"/>
        <v>2.2558277767625785E-3</v>
      </c>
      <c r="E1423" s="166">
        <f t="shared" si="309"/>
        <v>24.291375447660393</v>
      </c>
      <c r="F1423" s="167">
        <f t="shared" si="310"/>
        <v>3.1423680930302824</v>
      </c>
      <c r="G1423" s="167">
        <f t="shared" si="300"/>
        <v>109203.64884429621</v>
      </c>
      <c r="H1423" s="167">
        <f t="shared" si="301"/>
        <v>271299.98899775383</v>
      </c>
      <c r="I1423" s="168">
        <f t="shared" si="302"/>
        <v>380503.63784205006</v>
      </c>
      <c r="J1423" s="168">
        <f t="shared" si="304"/>
        <v>376883.53488798754</v>
      </c>
      <c r="K1423" s="94"/>
      <c r="L1423" s="265">
        <f t="shared" si="303"/>
        <v>144999.22933758906</v>
      </c>
      <c r="M1423" s="265">
        <f>$G1423*NonHospFrac+theModel!$H1423*NonHospFrac</f>
        <v>235504.40850446094</v>
      </c>
      <c r="N1423" s="266">
        <f t="shared" si="305"/>
        <v>380503.63784205</v>
      </c>
      <c r="O1423" s="158"/>
      <c r="P1423" s="265">
        <f t="shared" si="306"/>
        <v>143619.70996836884</v>
      </c>
      <c r="Q1423" s="265">
        <f t="shared" si="307"/>
        <v>235502.84825384192</v>
      </c>
      <c r="R1423" s="266">
        <f t="shared" si="308"/>
        <v>379122.55822221073</v>
      </c>
    </row>
    <row r="1424" spans="1:18" x14ac:dyDescent="0.25">
      <c r="A1424" s="81">
        <v>1393</v>
      </c>
      <c r="B1424" s="93">
        <f t="shared" si="297"/>
        <v>1.7773501917299882E-12</v>
      </c>
      <c r="C1424" s="178">
        <f t="shared" si="298"/>
        <v>1.7733407957984494E-12</v>
      </c>
      <c r="D1424" s="165">
        <f t="shared" si="299"/>
        <v>2.2558277767625785E-3</v>
      </c>
      <c r="E1424" s="166">
        <f t="shared" si="309"/>
        <v>24.291375447662165</v>
      </c>
      <c r="F1424" s="167">
        <f t="shared" si="310"/>
        <v>3.144623920807045</v>
      </c>
      <c r="G1424" s="167">
        <f t="shared" si="300"/>
        <v>109282.04342350963</v>
      </c>
      <c r="H1424" s="167">
        <f t="shared" si="301"/>
        <v>271299.98899777362</v>
      </c>
      <c r="I1424" s="168">
        <f t="shared" si="302"/>
        <v>380582.03242128325</v>
      </c>
      <c r="J1424" s="168">
        <f t="shared" si="304"/>
        <v>376957.602044561</v>
      </c>
      <c r="K1424" s="94"/>
      <c r="L1424" s="265">
        <f t="shared" si="303"/>
        <v>145029.10330577905</v>
      </c>
      <c r="M1424" s="265">
        <f>$G1424*NonHospFrac+theModel!$H1424*NonHospFrac</f>
        <v>235552.9291155042</v>
      </c>
      <c r="N1424" s="266">
        <f t="shared" si="305"/>
        <v>380582.03242128325</v>
      </c>
      <c r="O1424" s="158"/>
      <c r="P1424" s="265">
        <f t="shared" si="306"/>
        <v>143647.93487755314</v>
      </c>
      <c r="Q1424" s="265">
        <f t="shared" si="307"/>
        <v>235551.36886488518</v>
      </c>
      <c r="R1424" s="266">
        <f t="shared" si="308"/>
        <v>379199.30374243832</v>
      </c>
    </row>
    <row r="1425" spans="1:18" x14ac:dyDescent="0.25">
      <c r="A1425" s="81">
        <v>1394</v>
      </c>
      <c r="B1425" s="93">
        <f t="shared" si="297"/>
        <v>1.7441484738748683E-12</v>
      </c>
      <c r="C1425" s="178">
        <f t="shared" si="298"/>
        <v>1.7402139753007034E-12</v>
      </c>
      <c r="D1425" s="165">
        <f t="shared" si="299"/>
        <v>2.2558277767625785E-3</v>
      </c>
      <c r="E1425" s="166">
        <f t="shared" si="309"/>
        <v>24.291375447663906</v>
      </c>
      <c r="F1425" s="167">
        <f t="shared" si="310"/>
        <v>3.1468797485838076</v>
      </c>
      <c r="G1425" s="167">
        <f t="shared" si="300"/>
        <v>109360.43800272305</v>
      </c>
      <c r="H1425" s="167">
        <f t="shared" si="301"/>
        <v>271299.98899779306</v>
      </c>
      <c r="I1425" s="168">
        <f t="shared" si="302"/>
        <v>380660.42700051609</v>
      </c>
      <c r="J1425" s="168">
        <f t="shared" si="304"/>
        <v>377031.66618201102</v>
      </c>
      <c r="K1425" s="94"/>
      <c r="L1425" s="265">
        <f t="shared" si="303"/>
        <v>145058.97727396886</v>
      </c>
      <c r="M1425" s="265">
        <f>$G1425*NonHospFrac+theModel!$H1425*NonHospFrac</f>
        <v>235601.44972654723</v>
      </c>
      <c r="N1425" s="266">
        <f t="shared" si="305"/>
        <v>380660.42700051609</v>
      </c>
      <c r="O1425" s="158"/>
      <c r="P1425" s="265">
        <f t="shared" si="306"/>
        <v>143676.15863623441</v>
      </c>
      <c r="Q1425" s="265">
        <f t="shared" si="307"/>
        <v>235599.88947592821</v>
      </c>
      <c r="R1425" s="266">
        <f t="shared" si="308"/>
        <v>379276.04811216262</v>
      </c>
    </row>
    <row r="1426" spans="1:18" x14ac:dyDescent="0.25">
      <c r="A1426" s="81">
        <v>1395</v>
      </c>
      <c r="B1426" s="93">
        <f t="shared" si="297"/>
        <v>1.7115669793576475E-12</v>
      </c>
      <c r="C1426" s="178">
        <f t="shared" si="298"/>
        <v>1.7077059790238228E-12</v>
      </c>
      <c r="D1426" s="165">
        <f t="shared" si="299"/>
        <v>2.2558277767625785E-3</v>
      </c>
      <c r="E1426" s="166">
        <f t="shared" si="309"/>
        <v>24.291375447665615</v>
      </c>
      <c r="F1426" s="167">
        <f t="shared" si="310"/>
        <v>3.1491355763605702</v>
      </c>
      <c r="G1426" s="167">
        <f t="shared" si="300"/>
        <v>109438.8325819365</v>
      </c>
      <c r="H1426" s="167">
        <f t="shared" si="301"/>
        <v>271299.98899781215</v>
      </c>
      <c r="I1426" s="168">
        <f t="shared" si="302"/>
        <v>380738.82157974865</v>
      </c>
      <c r="J1426" s="168">
        <f t="shared" si="304"/>
        <v>377105.72730046074</v>
      </c>
      <c r="K1426" s="94"/>
      <c r="L1426" s="265">
        <f t="shared" si="303"/>
        <v>145088.85124215856</v>
      </c>
      <c r="M1426" s="265">
        <f>$G1426*NonHospFrac+theModel!$H1426*NonHospFrac</f>
        <v>235649.97033759009</v>
      </c>
      <c r="N1426" s="266">
        <f t="shared" si="305"/>
        <v>380738.82157974865</v>
      </c>
      <c r="O1426" s="158"/>
      <c r="P1426" s="265">
        <f t="shared" si="306"/>
        <v>143704.3812444596</v>
      </c>
      <c r="Q1426" s="265">
        <f t="shared" si="307"/>
        <v>235648.41008697107</v>
      </c>
      <c r="R1426" s="266">
        <f t="shared" si="308"/>
        <v>379352.79133143066</v>
      </c>
    </row>
    <row r="1427" spans="1:18" x14ac:dyDescent="0.25">
      <c r="A1427" s="81">
        <v>1396</v>
      </c>
      <c r="B1427" s="93">
        <f t="shared" si="297"/>
        <v>1.6795941221215275E-12</v>
      </c>
      <c r="C1427" s="178">
        <f t="shared" si="298"/>
        <v>1.6758052470471585E-12</v>
      </c>
      <c r="D1427" s="165">
        <f t="shared" si="299"/>
        <v>2.2558277767625785E-3</v>
      </c>
      <c r="E1427" s="166">
        <f t="shared" si="309"/>
        <v>24.291375447667292</v>
      </c>
      <c r="F1427" s="167">
        <f t="shared" si="310"/>
        <v>3.1513914041373328</v>
      </c>
      <c r="G1427" s="167">
        <f t="shared" si="300"/>
        <v>109517.22716114992</v>
      </c>
      <c r="H1427" s="167">
        <f t="shared" si="301"/>
        <v>271299.98899783089</v>
      </c>
      <c r="I1427" s="168">
        <f t="shared" si="302"/>
        <v>380817.21615898079</v>
      </c>
      <c r="J1427" s="168">
        <f t="shared" si="304"/>
        <v>377179.78540003306</v>
      </c>
      <c r="K1427" s="94"/>
      <c r="L1427" s="265">
        <f t="shared" si="303"/>
        <v>145118.72521034814</v>
      </c>
      <c r="M1427" s="265">
        <f>$G1427*NonHospFrac+theModel!$H1427*NonHospFrac</f>
        <v>235698.49094863265</v>
      </c>
      <c r="N1427" s="266">
        <f t="shared" si="305"/>
        <v>380817.21615898079</v>
      </c>
      <c r="O1427" s="158"/>
      <c r="P1427" s="265">
        <f t="shared" si="306"/>
        <v>143732.60270227562</v>
      </c>
      <c r="Q1427" s="265">
        <f t="shared" si="307"/>
        <v>235696.93069801363</v>
      </c>
      <c r="R1427" s="266">
        <f t="shared" si="308"/>
        <v>379429.53340028925</v>
      </c>
    </row>
    <row r="1428" spans="1:18" x14ac:dyDescent="0.25">
      <c r="A1428" s="81">
        <v>1397</v>
      </c>
      <c r="B1428" s="93">
        <f t="shared" si="297"/>
        <v>1.6482185325425785E-12</v>
      </c>
      <c r="C1428" s="178">
        <f t="shared" si="298"/>
        <v>1.644500435394694E-12</v>
      </c>
      <c r="D1428" s="165">
        <f t="shared" si="299"/>
        <v>2.2558277767625785E-3</v>
      </c>
      <c r="E1428" s="166">
        <f t="shared" si="309"/>
        <v>24.291375447668937</v>
      </c>
      <c r="F1428" s="167">
        <f t="shared" si="310"/>
        <v>3.1536472319140954</v>
      </c>
      <c r="G1428" s="167">
        <f t="shared" si="300"/>
        <v>109595.62174036333</v>
      </c>
      <c r="H1428" s="167">
        <f t="shared" si="301"/>
        <v>271299.98899784929</v>
      </c>
      <c r="I1428" s="168">
        <f t="shared" si="302"/>
        <v>380895.61073821259</v>
      </c>
      <c r="J1428" s="168">
        <f t="shared" si="304"/>
        <v>377253.84048085113</v>
      </c>
      <c r="K1428" s="94"/>
      <c r="L1428" s="265">
        <f t="shared" si="303"/>
        <v>145148.59917853755</v>
      </c>
      <c r="M1428" s="265">
        <f>$G1428*NonHospFrac+theModel!$H1428*NonHospFrac</f>
        <v>235747.01155967501</v>
      </c>
      <c r="N1428" s="266">
        <f t="shared" si="305"/>
        <v>380895.61073821259</v>
      </c>
      <c r="O1428" s="158"/>
      <c r="P1428" s="265">
        <f t="shared" si="306"/>
        <v>143760.8230097293</v>
      </c>
      <c r="Q1428" s="265">
        <f t="shared" si="307"/>
        <v>235745.45130905599</v>
      </c>
      <c r="R1428" s="266">
        <f t="shared" si="308"/>
        <v>379506.27431878529</v>
      </c>
    </row>
    <row r="1429" spans="1:18" x14ac:dyDescent="0.25">
      <c r="A1429" s="81">
        <v>1398</v>
      </c>
      <c r="B1429" s="93">
        <f t="shared" si="297"/>
        <v>1.6174290533866482E-12</v>
      </c>
      <c r="C1429" s="178">
        <f t="shared" si="298"/>
        <v>1.6137804120010758E-12</v>
      </c>
      <c r="D1429" s="165">
        <f t="shared" si="299"/>
        <v>2.2558277767625785E-3</v>
      </c>
      <c r="E1429" s="166">
        <f t="shared" si="309"/>
        <v>24.29137544767055</v>
      </c>
      <c r="F1429" s="167">
        <f t="shared" si="310"/>
        <v>3.1559030596908579</v>
      </c>
      <c r="G1429" s="167">
        <f t="shared" si="300"/>
        <v>109674.01631957677</v>
      </c>
      <c r="H1429" s="167">
        <f t="shared" si="301"/>
        <v>271299.98899786721</v>
      </c>
      <c r="I1429" s="168">
        <f t="shared" si="302"/>
        <v>380974.00531744398</v>
      </c>
      <c r="J1429" s="168">
        <f t="shared" si="304"/>
        <v>377327.89254303795</v>
      </c>
      <c r="K1429" s="94"/>
      <c r="L1429" s="265">
        <f t="shared" si="303"/>
        <v>145178.47314672684</v>
      </c>
      <c r="M1429" s="265">
        <f>$G1429*NonHospFrac+theModel!$H1429*NonHospFrac</f>
        <v>235795.53217071714</v>
      </c>
      <c r="N1429" s="266">
        <f t="shared" si="305"/>
        <v>380974.00531744398</v>
      </c>
      <c r="O1429" s="158"/>
      <c r="P1429" s="265">
        <f t="shared" si="306"/>
        <v>143789.04216686758</v>
      </c>
      <c r="Q1429" s="265">
        <f t="shared" si="307"/>
        <v>235793.97192009812</v>
      </c>
      <c r="R1429" s="266">
        <f t="shared" si="308"/>
        <v>379583.0140869657</v>
      </c>
    </row>
    <row r="1430" spans="1:18" x14ac:dyDescent="0.25">
      <c r="A1430" s="81">
        <v>1399</v>
      </c>
      <c r="B1430" s="93">
        <f t="shared" si="297"/>
        <v>1.5872147358418615E-12</v>
      </c>
      <c r="C1430" s="178">
        <f t="shared" si="298"/>
        <v>1.5836342527530625E-12</v>
      </c>
      <c r="D1430" s="165">
        <f t="shared" si="299"/>
        <v>2.2558277767625785E-3</v>
      </c>
      <c r="E1430" s="166">
        <f t="shared" si="309"/>
        <v>24.291375447672134</v>
      </c>
      <c r="F1430" s="167">
        <f t="shared" si="310"/>
        <v>3.1581588874676205</v>
      </c>
      <c r="G1430" s="167">
        <f t="shared" si="300"/>
        <v>109752.41089879019</v>
      </c>
      <c r="H1430" s="167">
        <f t="shared" si="301"/>
        <v>271299.98899788497</v>
      </c>
      <c r="I1430" s="168">
        <f t="shared" si="302"/>
        <v>381052.39989667514</v>
      </c>
      <c r="J1430" s="168">
        <f t="shared" si="304"/>
        <v>377401.94158671668</v>
      </c>
      <c r="K1430" s="94"/>
      <c r="L1430" s="265">
        <f t="shared" si="303"/>
        <v>145208.34711491602</v>
      </c>
      <c r="M1430" s="265">
        <f>$G1430*NonHospFrac+theModel!$H1430*NonHospFrac</f>
        <v>235844.05278175912</v>
      </c>
      <c r="N1430" s="266">
        <f t="shared" si="305"/>
        <v>381052.39989667514</v>
      </c>
      <c r="O1430" s="158"/>
      <c r="P1430" s="265">
        <f t="shared" si="306"/>
        <v>143817.26017373736</v>
      </c>
      <c r="Q1430" s="265">
        <f t="shared" si="307"/>
        <v>235842.4925311401</v>
      </c>
      <c r="R1430" s="266">
        <f t="shared" si="308"/>
        <v>379659.75270487746</v>
      </c>
    </row>
    <row r="1431" spans="1:18" x14ac:dyDescent="0.25">
      <c r="A1431" s="81">
        <v>1400</v>
      </c>
      <c r="B1431" s="93">
        <f t="shared" si="297"/>
        <v>1.5575648356251705E-12</v>
      </c>
      <c r="C1431" s="178">
        <f t="shared" si="298"/>
        <v>1.5540512376048586E-12</v>
      </c>
      <c r="D1431" s="165">
        <f t="shared" si="299"/>
        <v>2.2558277767625785E-3</v>
      </c>
      <c r="E1431" s="166">
        <f t="shared" si="309"/>
        <v>24.291375447673687</v>
      </c>
      <c r="F1431" s="167">
        <f t="shared" si="310"/>
        <v>3.1604147152443831</v>
      </c>
      <c r="G1431" s="167">
        <f t="shared" si="300"/>
        <v>109830.8054780036</v>
      </c>
      <c r="H1431" s="167">
        <f t="shared" si="301"/>
        <v>271299.98899790226</v>
      </c>
      <c r="I1431" s="168">
        <f t="shared" si="302"/>
        <v>381130.79447590583</v>
      </c>
      <c r="J1431" s="168">
        <f t="shared" si="304"/>
        <v>377475.98761201021</v>
      </c>
      <c r="K1431" s="94"/>
      <c r="L1431" s="265">
        <f t="shared" si="303"/>
        <v>145238.22108310502</v>
      </c>
      <c r="M1431" s="265">
        <f>$G1431*NonHospFrac+theModel!$H1431*NonHospFrac</f>
        <v>235892.57339280081</v>
      </c>
      <c r="N1431" s="266">
        <f t="shared" si="305"/>
        <v>381130.79447590583</v>
      </c>
      <c r="O1431" s="158"/>
      <c r="P1431" s="265">
        <f t="shared" si="306"/>
        <v>143845.47703038546</v>
      </c>
      <c r="Q1431" s="265">
        <f t="shared" si="307"/>
        <v>235891.01314218179</v>
      </c>
      <c r="R1431" s="266">
        <f t="shared" si="308"/>
        <v>379736.49017256725</v>
      </c>
    </row>
    <row r="1432" spans="1:18" x14ac:dyDescent="0.25">
      <c r="A1432" s="81">
        <v>1401</v>
      </c>
      <c r="B1432" s="93">
        <f t="shared" si="297"/>
        <v>1.5284688091616701E-12</v>
      </c>
      <c r="C1432" s="178">
        <f t="shared" si="298"/>
        <v>1.5250208467660479E-12</v>
      </c>
      <c r="D1432" s="165">
        <f t="shared" si="299"/>
        <v>2.2558277767625785E-3</v>
      </c>
      <c r="E1432" s="166">
        <f t="shared" si="309"/>
        <v>24.291375447675211</v>
      </c>
      <c r="F1432" s="167">
        <f t="shared" si="310"/>
        <v>3.1626705430211457</v>
      </c>
      <c r="G1432" s="167">
        <f t="shared" si="300"/>
        <v>109909.20005721702</v>
      </c>
      <c r="H1432" s="167">
        <f t="shared" si="301"/>
        <v>271299.98899791931</v>
      </c>
      <c r="I1432" s="168">
        <f t="shared" si="302"/>
        <v>381209.18905513635</v>
      </c>
      <c r="J1432" s="168">
        <f t="shared" si="304"/>
        <v>377550.03061904182</v>
      </c>
      <c r="K1432" s="94"/>
      <c r="L1432" s="265">
        <f t="shared" si="303"/>
        <v>145268.09505129396</v>
      </c>
      <c r="M1432" s="265">
        <f>$G1432*NonHospFrac+theModel!$H1432*NonHospFrac</f>
        <v>235941.09400384233</v>
      </c>
      <c r="N1432" s="266">
        <f t="shared" si="305"/>
        <v>381209.18905513629</v>
      </c>
      <c r="O1432" s="158"/>
      <c r="P1432" s="265">
        <f t="shared" si="306"/>
        <v>143873.69273685888</v>
      </c>
      <c r="Q1432" s="265">
        <f t="shared" si="307"/>
        <v>235939.53375322331</v>
      </c>
      <c r="R1432" s="266">
        <f t="shared" si="308"/>
        <v>379813.22649008222</v>
      </c>
    </row>
    <row r="1433" spans="1:18" x14ac:dyDescent="0.25">
      <c r="A1433" s="81">
        <v>1402</v>
      </c>
      <c r="B1433" s="93">
        <f t="shared" si="297"/>
        <v>1.4999163098352756E-12</v>
      </c>
      <c r="C1433" s="178">
        <f t="shared" si="298"/>
        <v>1.49653275696073E-12</v>
      </c>
      <c r="D1433" s="165">
        <f t="shared" si="299"/>
        <v>2.2558277767625785E-3</v>
      </c>
      <c r="E1433" s="166">
        <f t="shared" si="309"/>
        <v>24.291375447676707</v>
      </c>
      <c r="F1433" s="167">
        <f t="shared" si="310"/>
        <v>3.1649263707979083</v>
      </c>
      <c r="G1433" s="167">
        <f t="shared" si="300"/>
        <v>109987.59463643043</v>
      </c>
      <c r="H1433" s="167">
        <f t="shared" si="301"/>
        <v>271299.98899793602</v>
      </c>
      <c r="I1433" s="168">
        <f t="shared" si="302"/>
        <v>381287.58363436646</v>
      </c>
      <c r="J1433" s="168">
        <f t="shared" si="304"/>
        <v>377624.07060793426</v>
      </c>
      <c r="K1433" s="94"/>
      <c r="L1433" s="265">
        <f t="shared" si="303"/>
        <v>145297.96901948276</v>
      </c>
      <c r="M1433" s="265">
        <f>$G1433*NonHospFrac+theModel!$H1433*NonHospFrac</f>
        <v>235989.61461488367</v>
      </c>
      <c r="N1433" s="266">
        <f t="shared" si="305"/>
        <v>381287.5836343664</v>
      </c>
      <c r="O1433" s="158"/>
      <c r="P1433" s="265">
        <f t="shared" si="306"/>
        <v>143901.90729320442</v>
      </c>
      <c r="Q1433" s="265">
        <f t="shared" si="307"/>
        <v>235988.05436426465</v>
      </c>
      <c r="R1433" s="266">
        <f t="shared" si="308"/>
        <v>379889.96165746904</v>
      </c>
    </row>
    <row r="1434" spans="1:18" x14ac:dyDescent="0.25">
      <c r="A1434" s="81">
        <v>1403</v>
      </c>
      <c r="B1434" s="93">
        <f t="shared" si="297"/>
        <v>1.4718971843094491E-12</v>
      </c>
      <c r="C1434" s="178">
        <f t="shared" si="298"/>
        <v>1.4685768377565451E-12</v>
      </c>
      <c r="D1434" s="165">
        <f t="shared" si="299"/>
        <v>2.2558277767625785E-3</v>
      </c>
      <c r="E1434" s="166">
        <f t="shared" si="309"/>
        <v>24.291375447678174</v>
      </c>
      <c r="F1434" s="167">
        <f t="shared" si="310"/>
        <v>3.1671821985746709</v>
      </c>
      <c r="G1434" s="167">
        <f t="shared" si="300"/>
        <v>110065.98921564384</v>
      </c>
      <c r="H1434" s="167">
        <f t="shared" si="301"/>
        <v>271299.98899795243</v>
      </c>
      <c r="I1434" s="168">
        <f t="shared" si="302"/>
        <v>381365.97821359627</v>
      </c>
      <c r="J1434" s="168">
        <f t="shared" si="304"/>
        <v>377698.10757881077</v>
      </c>
      <c r="K1434" s="94"/>
      <c r="L1434" s="265">
        <f t="shared" si="303"/>
        <v>145327.84298767144</v>
      </c>
      <c r="M1434" s="265">
        <f>$G1434*NonHospFrac+theModel!$H1434*NonHospFrac</f>
        <v>236038.13522592484</v>
      </c>
      <c r="N1434" s="266">
        <f t="shared" si="305"/>
        <v>381365.97821359627</v>
      </c>
      <c r="O1434" s="158"/>
      <c r="P1434" s="265">
        <f t="shared" si="306"/>
        <v>143930.12069946897</v>
      </c>
      <c r="Q1434" s="265">
        <f t="shared" si="307"/>
        <v>236036.57497530582</v>
      </c>
      <c r="R1434" s="266">
        <f t="shared" si="308"/>
        <v>379966.69567477482</v>
      </c>
    </row>
    <row r="1435" spans="1:18" x14ac:dyDescent="0.25">
      <c r="A1435" s="81">
        <v>1404</v>
      </c>
      <c r="B1435" s="93">
        <f t="shared" si="297"/>
        <v>1.4444014689166256E-12</v>
      </c>
      <c r="C1435" s="178">
        <f t="shared" si="298"/>
        <v>1.4411431479622469E-12</v>
      </c>
      <c r="D1435" s="165">
        <f t="shared" si="299"/>
        <v>2.2558277767625785E-3</v>
      </c>
      <c r="E1435" s="166">
        <f t="shared" si="309"/>
        <v>24.291375447679616</v>
      </c>
      <c r="F1435" s="167">
        <f t="shared" si="310"/>
        <v>3.1694380263514335</v>
      </c>
      <c r="G1435" s="167">
        <f t="shared" si="300"/>
        <v>110144.38379485726</v>
      </c>
      <c r="H1435" s="167">
        <f t="shared" si="301"/>
        <v>271299.98899796855</v>
      </c>
      <c r="I1435" s="168">
        <f t="shared" si="302"/>
        <v>381444.3727928258</v>
      </c>
      <c r="J1435" s="168">
        <f t="shared" si="304"/>
        <v>377772.14153179427</v>
      </c>
      <c r="K1435" s="94"/>
      <c r="L1435" s="265">
        <f t="shared" si="303"/>
        <v>145357.71695586</v>
      </c>
      <c r="M1435" s="265">
        <f>$G1435*NonHospFrac+theModel!$H1435*NonHospFrac</f>
        <v>236086.6558369658</v>
      </c>
      <c r="N1435" s="266">
        <f t="shared" si="305"/>
        <v>381444.3727928258</v>
      </c>
      <c r="O1435" s="158"/>
      <c r="P1435" s="265">
        <f t="shared" si="306"/>
        <v>143958.33295569944</v>
      </c>
      <c r="Q1435" s="265">
        <f t="shared" si="307"/>
        <v>236085.09558634678</v>
      </c>
      <c r="R1435" s="266">
        <f t="shared" si="308"/>
        <v>380043.42854204623</v>
      </c>
    </row>
    <row r="1436" spans="1:18" x14ac:dyDescent="0.25">
      <c r="A1436" s="81">
        <v>1405</v>
      </c>
      <c r="B1436" s="93">
        <f t="shared" si="297"/>
        <v>1.417419386115142E-12</v>
      </c>
      <c r="C1436" s="178">
        <f t="shared" si="298"/>
        <v>1.4142219320926217E-12</v>
      </c>
      <c r="D1436" s="165">
        <f t="shared" si="299"/>
        <v>2.2558277767625785E-3</v>
      </c>
      <c r="E1436" s="166">
        <f t="shared" si="309"/>
        <v>24.29137544768103</v>
      </c>
      <c r="F1436" s="167">
        <f t="shared" si="310"/>
        <v>3.171693854128196</v>
      </c>
      <c r="G1436" s="167">
        <f t="shared" si="300"/>
        <v>110222.77837407069</v>
      </c>
      <c r="H1436" s="167">
        <f t="shared" si="301"/>
        <v>271299.98899798433</v>
      </c>
      <c r="I1436" s="168">
        <f t="shared" si="302"/>
        <v>381522.76737205504</v>
      </c>
      <c r="J1436" s="168">
        <f t="shared" si="304"/>
        <v>377846.17246700783</v>
      </c>
      <c r="K1436" s="94"/>
      <c r="L1436" s="265">
        <f t="shared" si="303"/>
        <v>145387.59092404845</v>
      </c>
      <c r="M1436" s="265">
        <f>$G1436*NonHospFrac+theModel!$H1436*NonHospFrac</f>
        <v>236135.17644800656</v>
      </c>
      <c r="N1436" s="266">
        <f t="shared" si="305"/>
        <v>381522.76737205498</v>
      </c>
      <c r="O1436" s="158"/>
      <c r="P1436" s="265">
        <f t="shared" si="306"/>
        <v>143986.5440619427</v>
      </c>
      <c r="Q1436" s="265">
        <f t="shared" si="307"/>
        <v>236133.61619738754</v>
      </c>
      <c r="R1436" s="266">
        <f t="shared" si="308"/>
        <v>380120.16025933024</v>
      </c>
    </row>
    <row r="1437" spans="1:18" x14ac:dyDescent="0.25">
      <c r="A1437" s="81">
        <v>1406</v>
      </c>
      <c r="B1437" s="93">
        <f t="shared" si="297"/>
        <v>1.3909413410122996E-12</v>
      </c>
      <c r="C1437" s="178">
        <f t="shared" si="298"/>
        <v>1.3878036168993967E-12</v>
      </c>
      <c r="D1437" s="165">
        <f t="shared" si="299"/>
        <v>2.2558277767625785E-3</v>
      </c>
      <c r="E1437" s="166">
        <f t="shared" si="309"/>
        <v>24.29137544768242</v>
      </c>
      <c r="F1437" s="167">
        <f t="shared" si="310"/>
        <v>3.1739496819049586</v>
      </c>
      <c r="G1437" s="167">
        <f t="shared" si="300"/>
        <v>110301.17295328411</v>
      </c>
      <c r="H1437" s="167">
        <f t="shared" si="301"/>
        <v>271299.98899799981</v>
      </c>
      <c r="I1437" s="168">
        <f t="shared" si="302"/>
        <v>381601.16195128392</v>
      </c>
      <c r="J1437" s="168">
        <f t="shared" si="304"/>
        <v>377920.20038457442</v>
      </c>
      <c r="K1437" s="94"/>
      <c r="L1437" s="265">
        <f t="shared" si="303"/>
        <v>145417.46489223675</v>
      </c>
      <c r="M1437" s="265">
        <f>$G1437*NonHospFrac+theModel!$H1437*NonHospFrac</f>
        <v>236183.69705904712</v>
      </c>
      <c r="N1437" s="266">
        <f t="shared" si="305"/>
        <v>381601.16195128387</v>
      </c>
      <c r="O1437" s="158"/>
      <c r="P1437" s="265">
        <f t="shared" si="306"/>
        <v>144014.75401824559</v>
      </c>
      <c r="Q1437" s="265">
        <f t="shared" si="307"/>
        <v>236182.1368084281</v>
      </c>
      <c r="R1437" s="266">
        <f t="shared" si="308"/>
        <v>380196.89082667371</v>
      </c>
    </row>
    <row r="1438" spans="1:18" x14ac:dyDescent="0.25">
      <c r="A1438" s="81">
        <v>1407</v>
      </c>
      <c r="B1438" s="93">
        <f t="shared" si="297"/>
        <v>1.3649579179524005E-12</v>
      </c>
      <c r="C1438" s="178">
        <f t="shared" si="298"/>
        <v>1.3618788079669715E-12</v>
      </c>
      <c r="D1438" s="165">
        <f t="shared" si="299"/>
        <v>2.2558277767625785E-3</v>
      </c>
      <c r="E1438" s="166">
        <f t="shared" si="309"/>
        <v>24.29137544768378</v>
      </c>
      <c r="F1438" s="167">
        <f t="shared" si="310"/>
        <v>3.1762055096817212</v>
      </c>
      <c r="G1438" s="167">
        <f t="shared" si="300"/>
        <v>110379.56753249753</v>
      </c>
      <c r="H1438" s="167">
        <f t="shared" si="301"/>
        <v>271299.988998015</v>
      </c>
      <c r="I1438" s="168">
        <f t="shared" si="302"/>
        <v>381679.55653051252</v>
      </c>
      <c r="J1438" s="168">
        <f t="shared" si="304"/>
        <v>377994.2252846171</v>
      </c>
      <c r="K1438" s="94"/>
      <c r="L1438" s="265">
        <f t="shared" si="303"/>
        <v>145447.33886042499</v>
      </c>
      <c r="M1438" s="265">
        <f>$G1438*NonHospFrac+theModel!$H1438*NonHospFrac</f>
        <v>236232.21767008753</v>
      </c>
      <c r="N1438" s="266">
        <f t="shared" si="305"/>
        <v>381679.55653051252</v>
      </c>
      <c r="O1438" s="158"/>
      <c r="P1438" s="265">
        <f t="shared" si="306"/>
        <v>144042.96282465506</v>
      </c>
      <c r="Q1438" s="265">
        <f t="shared" si="307"/>
        <v>236230.65741946851</v>
      </c>
      <c r="R1438" s="266">
        <f t="shared" si="308"/>
        <v>380273.62024412357</v>
      </c>
    </row>
    <row r="1439" spans="1:18" x14ac:dyDescent="0.25">
      <c r="A1439" s="81">
        <v>1408</v>
      </c>
      <c r="B1439" s="93">
        <f t="shared" ref="B1439:B1502" si="311">Constant*EXP(PowerTerm*(A1439)/7)</f>
        <v>1.3394598771685254E-12</v>
      </c>
      <c r="C1439" s="178">
        <f t="shared" ref="C1439:C1502" si="312">(1-theFloor)*B1439</f>
        <v>1.3364382863717496E-12</v>
      </c>
      <c r="D1439" s="165">
        <f t="shared" ref="D1439:D1502" si="313">theFloor</f>
        <v>2.2558277767625785E-3</v>
      </c>
      <c r="E1439" s="166">
        <f t="shared" si="309"/>
        <v>24.291375447685116</v>
      </c>
      <c r="F1439" s="167">
        <f t="shared" si="310"/>
        <v>3.1784613374584838</v>
      </c>
      <c r="G1439" s="167">
        <f t="shared" ref="G1439:G1502" si="314">$B$22*F1439*totInfected/365.25</f>
        <v>110457.96211171095</v>
      </c>
      <c r="H1439" s="167">
        <f t="shared" ref="H1439:H1502" si="315">lostQALYs_Injured*E1439*totInfected/365.25</f>
        <v>271299.98899802996</v>
      </c>
      <c r="I1439" s="168">
        <f t="shared" ref="I1439:I1502" si="316">H1439+G1439</f>
        <v>381757.95110974088</v>
      </c>
      <c r="J1439" s="168">
        <f t="shared" si="304"/>
        <v>378068.24716725887</v>
      </c>
      <c r="K1439" s="94"/>
      <c r="L1439" s="265">
        <f t="shared" ref="L1439:L1502" si="317">$G1439*HospFrac+$H1439*HospFrac</f>
        <v>145477.21282861312</v>
      </c>
      <c r="M1439" s="265">
        <f>$G1439*NonHospFrac+theModel!$H1439*NonHospFrac</f>
        <v>236280.73828112782</v>
      </c>
      <c r="N1439" s="266">
        <f t="shared" si="305"/>
        <v>381757.95110974094</v>
      </c>
      <c r="O1439" s="158"/>
      <c r="P1439" s="265">
        <f t="shared" si="306"/>
        <v>144071.17048121794</v>
      </c>
      <c r="Q1439" s="265">
        <f t="shared" si="307"/>
        <v>236279.1780305088</v>
      </c>
      <c r="R1439" s="266">
        <f t="shared" si="308"/>
        <v>380350.34851172671</v>
      </c>
    </row>
    <row r="1440" spans="1:18" x14ac:dyDescent="0.25">
      <c r="A1440" s="81">
        <v>1409</v>
      </c>
      <c r="B1440" s="93">
        <f t="shared" si="311"/>
        <v>1.3144381514968299E-12</v>
      </c>
      <c r="C1440" s="178">
        <f t="shared" si="312"/>
        <v>1.3114730054038469E-12</v>
      </c>
      <c r="D1440" s="165">
        <f t="shared" si="313"/>
        <v>2.2558277767625785E-3</v>
      </c>
      <c r="E1440" s="166">
        <f t="shared" si="309"/>
        <v>24.291375447686427</v>
      </c>
      <c r="F1440" s="167">
        <f t="shared" si="310"/>
        <v>3.1807171652352464</v>
      </c>
      <c r="G1440" s="167">
        <f t="shared" si="314"/>
        <v>110536.35669092437</v>
      </c>
      <c r="H1440" s="167">
        <f t="shared" si="315"/>
        <v>271299.98899804457</v>
      </c>
      <c r="I1440" s="168">
        <f t="shared" si="316"/>
        <v>381836.34568896896</v>
      </c>
      <c r="J1440" s="168">
        <f t="shared" ref="J1440:J1503" si="318">J1439+(I1440-I1439)/(1+discountDaily)^A1440</f>
        <v>378142.26603262272</v>
      </c>
      <c r="K1440" s="94"/>
      <c r="L1440" s="265">
        <f t="shared" si="317"/>
        <v>145507.08679680107</v>
      </c>
      <c r="M1440" s="265">
        <f>$G1440*NonHospFrac+theModel!$H1440*NonHospFrac</f>
        <v>236329.25889216783</v>
      </c>
      <c r="N1440" s="266">
        <f t="shared" ref="N1440:N1503" si="319">L1440+M1440</f>
        <v>381836.3456889689</v>
      </c>
      <c r="O1440" s="158"/>
      <c r="P1440" s="265">
        <f t="shared" ref="P1440:P1503" si="320">P1439+(L1440-L1439)/(1+discountDaily)^A1440</f>
        <v>144099.37698798106</v>
      </c>
      <c r="Q1440" s="265">
        <f t="shared" ref="Q1440:Q1503" si="321">Q1439+(M1440-M1439)/(1+discountDaily)^B1440</f>
        <v>236327.69864154881</v>
      </c>
      <c r="R1440" s="266">
        <f t="shared" ref="R1440:R1503" si="322">P1440+Q1440</f>
        <v>380427.07562952989</v>
      </c>
    </row>
    <row r="1441" spans="1:18" x14ac:dyDescent="0.25">
      <c r="A1441" s="81">
        <v>1410</v>
      </c>
      <c r="B1441" s="93">
        <f t="shared" si="311"/>
        <v>1.2898838431522685E-12</v>
      </c>
      <c r="C1441" s="178">
        <f t="shared" si="312"/>
        <v>1.2869740873500883E-12</v>
      </c>
      <c r="D1441" s="165">
        <f t="shared" si="313"/>
        <v>2.2558277767625785E-3</v>
      </c>
      <c r="E1441" s="166">
        <f t="shared" ref="E1441:E1504" si="323">C1441+E1440</f>
        <v>24.291375447687713</v>
      </c>
      <c r="F1441" s="167">
        <f t="shared" ref="F1441:F1504" si="324">D1441+F1440</f>
        <v>3.182972993012009</v>
      </c>
      <c r="G1441" s="167">
        <f t="shared" si="314"/>
        <v>110614.7512701378</v>
      </c>
      <c r="H1441" s="167">
        <f t="shared" si="315"/>
        <v>271299.98899805895</v>
      </c>
      <c r="I1441" s="168">
        <f t="shared" si="316"/>
        <v>381914.74026819674</v>
      </c>
      <c r="J1441" s="168">
        <f t="shared" si="318"/>
        <v>378216.28188083164</v>
      </c>
      <c r="K1441" s="94"/>
      <c r="L1441" s="265">
        <f t="shared" si="317"/>
        <v>145536.96076498899</v>
      </c>
      <c r="M1441" s="265">
        <f>$G1441*NonHospFrac+theModel!$H1441*NonHospFrac</f>
        <v>236377.77950320771</v>
      </c>
      <c r="N1441" s="266">
        <f t="shared" si="319"/>
        <v>381914.74026819668</v>
      </c>
      <c r="O1441" s="158"/>
      <c r="P1441" s="265">
        <f t="shared" si="320"/>
        <v>144127.58234499139</v>
      </c>
      <c r="Q1441" s="265">
        <f t="shared" si="321"/>
        <v>236376.21925258869</v>
      </c>
      <c r="R1441" s="266">
        <f t="shared" si="322"/>
        <v>380503.80159758008</v>
      </c>
    </row>
    <row r="1442" spans="1:18" x14ac:dyDescent="0.25">
      <c r="A1442" s="81">
        <v>1411</v>
      </c>
      <c r="B1442" s="93">
        <f t="shared" si="311"/>
        <v>1.2657882205645022E-12</v>
      </c>
      <c r="C1442" s="178">
        <f t="shared" si="312"/>
        <v>1.262932820337054E-12</v>
      </c>
      <c r="D1442" s="165">
        <f t="shared" si="313"/>
        <v>2.2558277767625785E-3</v>
      </c>
      <c r="E1442" s="166">
        <f t="shared" si="323"/>
        <v>24.291375447688974</v>
      </c>
      <c r="F1442" s="167">
        <f t="shared" si="324"/>
        <v>3.1852288207887716</v>
      </c>
      <c r="G1442" s="167">
        <f t="shared" si="314"/>
        <v>110693.14584935123</v>
      </c>
      <c r="H1442" s="167">
        <f t="shared" si="315"/>
        <v>271299.98899807304</v>
      </c>
      <c r="I1442" s="168">
        <f t="shared" si="316"/>
        <v>381993.13484742428</v>
      </c>
      <c r="J1442" s="168">
        <f t="shared" si="318"/>
        <v>378290.29471200862</v>
      </c>
      <c r="K1442" s="94"/>
      <c r="L1442" s="265">
        <f t="shared" si="317"/>
        <v>145566.8347331768</v>
      </c>
      <c r="M1442" s="265">
        <f>$G1442*NonHospFrac+theModel!$H1442*NonHospFrac</f>
        <v>236426.30011424745</v>
      </c>
      <c r="N1442" s="266">
        <f t="shared" si="319"/>
        <v>381993.13484742423</v>
      </c>
      <c r="O1442" s="158"/>
      <c r="P1442" s="265">
        <f t="shared" si="320"/>
        <v>144155.78655229573</v>
      </c>
      <c r="Q1442" s="265">
        <f t="shared" si="321"/>
        <v>236424.73986362843</v>
      </c>
      <c r="R1442" s="266">
        <f t="shared" si="322"/>
        <v>380580.52641592419</v>
      </c>
    </row>
    <row r="1443" spans="1:18" x14ac:dyDescent="0.25">
      <c r="A1443" s="81">
        <v>1412</v>
      </c>
      <c r="B1443" s="93">
        <f t="shared" si="311"/>
        <v>1.2421427152729363E-12</v>
      </c>
      <c r="C1443" s="178">
        <f t="shared" si="312"/>
        <v>1.2393406552331204E-12</v>
      </c>
      <c r="D1443" s="165">
        <f t="shared" si="313"/>
        <v>2.2558277767625785E-3</v>
      </c>
      <c r="E1443" s="166">
        <f t="shared" si="323"/>
        <v>24.291375447690214</v>
      </c>
      <c r="F1443" s="167">
        <f t="shared" si="324"/>
        <v>3.1874846485655342</v>
      </c>
      <c r="G1443" s="167">
        <f t="shared" si="314"/>
        <v>110771.54042856465</v>
      </c>
      <c r="H1443" s="167">
        <f t="shared" si="315"/>
        <v>271299.98899808689</v>
      </c>
      <c r="I1443" s="168">
        <f t="shared" si="316"/>
        <v>382071.52942665154</v>
      </c>
      <c r="J1443" s="168">
        <f t="shared" si="318"/>
        <v>378364.30452627665</v>
      </c>
      <c r="K1443" s="94"/>
      <c r="L1443" s="265">
        <f t="shared" si="317"/>
        <v>145596.70870136452</v>
      </c>
      <c r="M1443" s="265">
        <f>$G1443*NonHospFrac+theModel!$H1443*NonHospFrac</f>
        <v>236474.82072528702</v>
      </c>
      <c r="N1443" s="266">
        <f t="shared" si="319"/>
        <v>382071.52942665154</v>
      </c>
      <c r="O1443" s="158"/>
      <c r="P1443" s="265">
        <f t="shared" si="320"/>
        <v>144183.989609941</v>
      </c>
      <c r="Q1443" s="265">
        <f t="shared" si="321"/>
        <v>236473.260474668</v>
      </c>
      <c r="R1443" s="266">
        <f t="shared" si="322"/>
        <v>380657.25008460903</v>
      </c>
    </row>
    <row r="1444" spans="1:18" x14ac:dyDescent="0.25">
      <c r="A1444" s="81">
        <v>1413</v>
      </c>
      <c r="B1444" s="93">
        <f t="shared" si="311"/>
        <v>1.2189389188797547E-12</v>
      </c>
      <c r="C1444" s="178">
        <f t="shared" si="312"/>
        <v>1.2161892026083689E-12</v>
      </c>
      <c r="D1444" s="165">
        <f t="shared" si="313"/>
        <v>2.2558277767625785E-3</v>
      </c>
      <c r="E1444" s="166">
        <f t="shared" si="323"/>
        <v>24.291375447691429</v>
      </c>
      <c r="F1444" s="167">
        <f t="shared" si="324"/>
        <v>3.1897404763422967</v>
      </c>
      <c r="G1444" s="167">
        <f t="shared" si="314"/>
        <v>110849.93500777808</v>
      </c>
      <c r="H1444" s="167">
        <f t="shared" si="315"/>
        <v>271299.98899810045</v>
      </c>
      <c r="I1444" s="168">
        <f t="shared" si="316"/>
        <v>382149.92400587851</v>
      </c>
      <c r="J1444" s="168">
        <f t="shared" si="318"/>
        <v>378438.31132375868</v>
      </c>
      <c r="K1444" s="94"/>
      <c r="L1444" s="265">
        <f t="shared" si="317"/>
        <v>145626.58266955212</v>
      </c>
      <c r="M1444" s="265">
        <f>$G1444*NonHospFrac+theModel!$H1444*NonHospFrac</f>
        <v>236523.34133632644</v>
      </c>
      <c r="N1444" s="266">
        <f t="shared" si="319"/>
        <v>382149.92400587857</v>
      </c>
      <c r="O1444" s="158"/>
      <c r="P1444" s="265">
        <f t="shared" si="320"/>
        <v>144212.19151797399</v>
      </c>
      <c r="Q1444" s="265">
        <f t="shared" si="321"/>
        <v>236521.78108570742</v>
      </c>
      <c r="R1444" s="266">
        <f t="shared" si="322"/>
        <v>380733.97260368138</v>
      </c>
    </row>
    <row r="1445" spans="1:18" x14ac:dyDescent="0.25">
      <c r="A1445" s="81">
        <v>1414</v>
      </c>
      <c r="B1445" s="93">
        <f t="shared" si="311"/>
        <v>1.1961685800598831E-12</v>
      </c>
      <c r="C1445" s="178">
        <f t="shared" si="312"/>
        <v>1.1934702297512934E-12</v>
      </c>
      <c r="D1445" s="165">
        <f t="shared" si="313"/>
        <v>2.2558277767625785E-3</v>
      </c>
      <c r="E1445" s="166">
        <f t="shared" si="323"/>
        <v>24.291375447692623</v>
      </c>
      <c r="F1445" s="167">
        <f t="shared" si="324"/>
        <v>3.1919963041190593</v>
      </c>
      <c r="G1445" s="167">
        <f t="shared" si="314"/>
        <v>110928.3295869915</v>
      </c>
      <c r="H1445" s="167">
        <f t="shared" si="315"/>
        <v>271299.98899811378</v>
      </c>
      <c r="I1445" s="168">
        <f t="shared" si="316"/>
        <v>382228.3185851053</v>
      </c>
      <c r="J1445" s="168">
        <f t="shared" si="318"/>
        <v>378512.31510457781</v>
      </c>
      <c r="K1445" s="94"/>
      <c r="L1445" s="265">
        <f t="shared" si="317"/>
        <v>145656.45663773961</v>
      </c>
      <c r="M1445" s="265">
        <f>$G1445*NonHospFrac+theModel!$H1445*NonHospFrac</f>
        <v>236571.86194736566</v>
      </c>
      <c r="N1445" s="266">
        <f t="shared" si="319"/>
        <v>382228.31858510524</v>
      </c>
      <c r="O1445" s="158"/>
      <c r="P1445" s="265">
        <f t="shared" si="320"/>
        <v>144240.39227644159</v>
      </c>
      <c r="Q1445" s="265">
        <f t="shared" si="321"/>
        <v>236570.30169674664</v>
      </c>
      <c r="R1445" s="266">
        <f t="shared" si="322"/>
        <v>380810.69397318823</v>
      </c>
    </row>
    <row r="1446" spans="1:18" x14ac:dyDescent="0.25">
      <c r="A1446" s="81">
        <v>1415</v>
      </c>
      <c r="B1446" s="93">
        <f t="shared" si="311"/>
        <v>1.1738236016267632E-12</v>
      </c>
      <c r="C1446" s="178">
        <f t="shared" si="312"/>
        <v>1.171175657741194E-12</v>
      </c>
      <c r="D1446" s="165">
        <f t="shared" si="313"/>
        <v>2.2558277767625785E-3</v>
      </c>
      <c r="E1446" s="166">
        <f t="shared" si="323"/>
        <v>24.291375447693795</v>
      </c>
      <c r="F1446" s="167">
        <f t="shared" si="324"/>
        <v>3.1942521318958219</v>
      </c>
      <c r="G1446" s="167">
        <f t="shared" si="314"/>
        <v>111006.72416620492</v>
      </c>
      <c r="H1446" s="167">
        <f t="shared" si="315"/>
        <v>271299.98899812688</v>
      </c>
      <c r="I1446" s="168">
        <f t="shared" si="316"/>
        <v>382306.7131643318</v>
      </c>
      <c r="J1446" s="168">
        <f t="shared" si="318"/>
        <v>378586.31586885685</v>
      </c>
      <c r="K1446" s="94"/>
      <c r="L1446" s="265">
        <f t="shared" si="317"/>
        <v>145686.33060592704</v>
      </c>
      <c r="M1446" s="265">
        <f>$G1446*NonHospFrac+theModel!$H1446*NonHospFrac</f>
        <v>236620.38255840476</v>
      </c>
      <c r="N1446" s="266">
        <f t="shared" si="319"/>
        <v>382306.7131643318</v>
      </c>
      <c r="O1446" s="158"/>
      <c r="P1446" s="265">
        <f t="shared" si="320"/>
        <v>144268.59188539069</v>
      </c>
      <c r="Q1446" s="265">
        <f t="shared" si="321"/>
        <v>236618.82230778574</v>
      </c>
      <c r="R1446" s="266">
        <f t="shared" si="322"/>
        <v>380887.41419317643</v>
      </c>
    </row>
    <row r="1447" spans="1:18" x14ac:dyDescent="0.25">
      <c r="A1447" s="81">
        <v>1416</v>
      </c>
      <c r="B1447" s="93">
        <f t="shared" si="311"/>
        <v>1.1518960376530265E-12</v>
      </c>
      <c r="C1447" s="178">
        <f t="shared" si="312"/>
        <v>1.149297558575346E-12</v>
      </c>
      <c r="D1447" s="165">
        <f t="shared" si="313"/>
        <v>2.2558277767625785E-3</v>
      </c>
      <c r="E1447" s="166">
        <f t="shared" si="323"/>
        <v>24.291375447694943</v>
      </c>
      <c r="F1447" s="167">
        <f t="shared" si="324"/>
        <v>3.1965079596725845</v>
      </c>
      <c r="G1447" s="167">
        <f t="shared" si="314"/>
        <v>111085.11874541834</v>
      </c>
      <c r="H1447" s="167">
        <f t="shared" si="315"/>
        <v>271299.98899813968</v>
      </c>
      <c r="I1447" s="168">
        <f t="shared" si="316"/>
        <v>382385.10774355801</v>
      </c>
      <c r="J1447" s="168">
        <f t="shared" si="318"/>
        <v>378660.31361671875</v>
      </c>
      <c r="K1447" s="94"/>
      <c r="L1447" s="265">
        <f t="shared" si="317"/>
        <v>145716.20457411432</v>
      </c>
      <c r="M1447" s="265">
        <f>$G1447*NonHospFrac+theModel!$H1447*NonHospFrac</f>
        <v>236668.90316944366</v>
      </c>
      <c r="N1447" s="266">
        <f t="shared" si="319"/>
        <v>382385.10774355801</v>
      </c>
      <c r="O1447" s="158"/>
      <c r="P1447" s="265">
        <f t="shared" si="320"/>
        <v>144296.79034486809</v>
      </c>
      <c r="Q1447" s="265">
        <f t="shared" si="321"/>
        <v>236667.34291882464</v>
      </c>
      <c r="R1447" s="266">
        <f t="shared" si="322"/>
        <v>380964.13326369273</v>
      </c>
    </row>
    <row r="1448" spans="1:18" x14ac:dyDescent="0.25">
      <c r="A1448" s="81">
        <v>1417</v>
      </c>
      <c r="B1448" s="93">
        <f t="shared" si="311"/>
        <v>1.1303780906448676E-12</v>
      </c>
      <c r="C1448" s="178">
        <f t="shared" si="312"/>
        <v>1.1278281523497471E-12</v>
      </c>
      <c r="D1448" s="165">
        <f t="shared" si="313"/>
        <v>2.2558277767625785E-3</v>
      </c>
      <c r="E1448" s="166">
        <f t="shared" si="323"/>
        <v>24.291375447696069</v>
      </c>
      <c r="F1448" s="167">
        <f t="shared" si="324"/>
        <v>3.1987637874493471</v>
      </c>
      <c r="G1448" s="167">
        <f t="shared" si="314"/>
        <v>111163.51332463176</v>
      </c>
      <c r="H1448" s="167">
        <f t="shared" si="315"/>
        <v>271299.98899815232</v>
      </c>
      <c r="I1448" s="168">
        <f t="shared" si="316"/>
        <v>382463.50232278404</v>
      </c>
      <c r="J1448" s="168">
        <f t="shared" si="318"/>
        <v>378734.30834828661</v>
      </c>
      <c r="K1448" s="94"/>
      <c r="L1448" s="265">
        <f t="shared" si="317"/>
        <v>145746.07854230158</v>
      </c>
      <c r="M1448" s="265">
        <f>$G1448*NonHospFrac+theModel!$H1448*NonHospFrac</f>
        <v>236717.4237804825</v>
      </c>
      <c r="N1448" s="266">
        <f t="shared" si="319"/>
        <v>382463.50232278404</v>
      </c>
      <c r="O1448" s="158"/>
      <c r="P1448" s="265">
        <f t="shared" si="320"/>
        <v>144324.98765492073</v>
      </c>
      <c r="Q1448" s="265">
        <f t="shared" si="321"/>
        <v>236715.86352986348</v>
      </c>
      <c r="R1448" s="266">
        <f t="shared" si="322"/>
        <v>381040.8511847842</v>
      </c>
    </row>
    <row r="1449" spans="1:18" x14ac:dyDescent="0.25">
      <c r="A1449" s="81">
        <v>1418</v>
      </c>
      <c r="B1449" s="93">
        <f t="shared" si="311"/>
        <v>1.1092621087692475E-12</v>
      </c>
      <c r="C1449" s="178">
        <f t="shared" si="312"/>
        <v>1.1067598044925755E-12</v>
      </c>
      <c r="D1449" s="165">
        <f t="shared" si="313"/>
        <v>2.2558277767625785E-3</v>
      </c>
      <c r="E1449" s="166">
        <f t="shared" si="323"/>
        <v>24.291375447697177</v>
      </c>
      <c r="F1449" s="167">
        <f t="shared" si="324"/>
        <v>3.2010196152261097</v>
      </c>
      <c r="G1449" s="167">
        <f t="shared" si="314"/>
        <v>111241.90790384519</v>
      </c>
      <c r="H1449" s="167">
        <f t="shared" si="315"/>
        <v>271299.98899816466</v>
      </c>
      <c r="I1449" s="168">
        <f t="shared" si="316"/>
        <v>382541.89690200984</v>
      </c>
      <c r="J1449" s="168">
        <f t="shared" si="318"/>
        <v>378808.30006368336</v>
      </c>
      <c r="K1449" s="94"/>
      <c r="L1449" s="265">
        <f t="shared" si="317"/>
        <v>145775.95251048869</v>
      </c>
      <c r="M1449" s="265">
        <f>$G1449*NonHospFrac+theModel!$H1449*NonHospFrac</f>
        <v>236765.94439152113</v>
      </c>
      <c r="N1449" s="266">
        <f t="shared" si="319"/>
        <v>382541.89690200984</v>
      </c>
      <c r="O1449" s="158"/>
      <c r="P1449" s="265">
        <f t="shared" si="320"/>
        <v>144353.18381559537</v>
      </c>
      <c r="Q1449" s="265">
        <f t="shared" si="321"/>
        <v>236764.38414090211</v>
      </c>
      <c r="R1449" s="266">
        <f t="shared" si="322"/>
        <v>381117.56795649749</v>
      </c>
    </row>
    <row r="1450" spans="1:18" x14ac:dyDescent="0.25">
      <c r="A1450" s="81">
        <v>1419</v>
      </c>
      <c r="B1450" s="93">
        <f t="shared" si="311"/>
        <v>1.0885405831328818E-12</v>
      </c>
      <c r="C1450" s="178">
        <f t="shared" si="312"/>
        <v>1.0860850230493173E-12</v>
      </c>
      <c r="D1450" s="165">
        <f t="shared" si="313"/>
        <v>2.2558277767625785E-3</v>
      </c>
      <c r="E1450" s="166">
        <f t="shared" si="323"/>
        <v>24.291375447698265</v>
      </c>
      <c r="F1450" s="167">
        <f t="shared" si="324"/>
        <v>3.2032754430028723</v>
      </c>
      <c r="G1450" s="167">
        <f t="shared" si="314"/>
        <v>111320.30248305861</v>
      </c>
      <c r="H1450" s="167">
        <f t="shared" si="315"/>
        <v>271299.98899817676</v>
      </c>
      <c r="I1450" s="168">
        <f t="shared" si="316"/>
        <v>382620.29148123536</v>
      </c>
      <c r="J1450" s="168">
        <f t="shared" si="318"/>
        <v>378882.28876303183</v>
      </c>
      <c r="K1450" s="94"/>
      <c r="L1450" s="265">
        <f t="shared" si="317"/>
        <v>145805.82647867574</v>
      </c>
      <c r="M1450" s="265">
        <f>$G1450*NonHospFrac+theModel!$H1450*NonHospFrac</f>
        <v>236814.46500255959</v>
      </c>
      <c r="N1450" s="266">
        <f t="shared" si="319"/>
        <v>382620.2914812353</v>
      </c>
      <c r="O1450" s="158"/>
      <c r="P1450" s="265">
        <f t="shared" si="320"/>
        <v>144381.37882693895</v>
      </c>
      <c r="Q1450" s="265">
        <f t="shared" si="321"/>
        <v>236812.90475194057</v>
      </c>
      <c r="R1450" s="266">
        <f t="shared" si="322"/>
        <v>381194.28357887955</v>
      </c>
    </row>
    <row r="1451" spans="1:18" x14ac:dyDescent="0.25">
      <c r="A1451" s="81">
        <v>1420</v>
      </c>
      <c r="B1451" s="93">
        <f t="shared" si="311"/>
        <v>1.0682061451120657E-12</v>
      </c>
      <c r="C1451" s="178">
        <f t="shared" si="312"/>
        <v>1.0657964560186135E-12</v>
      </c>
      <c r="D1451" s="165">
        <f t="shared" si="313"/>
        <v>2.2558277767625785E-3</v>
      </c>
      <c r="E1451" s="166">
        <f t="shared" si="323"/>
        <v>24.29137544769933</v>
      </c>
      <c r="F1451" s="167">
        <f t="shared" si="324"/>
        <v>3.2055312707796348</v>
      </c>
      <c r="G1451" s="167">
        <f t="shared" si="314"/>
        <v>111398.69706227203</v>
      </c>
      <c r="H1451" s="167">
        <f t="shared" si="315"/>
        <v>271299.98899818864</v>
      </c>
      <c r="I1451" s="168">
        <f t="shared" si="316"/>
        <v>382698.68606046063</v>
      </c>
      <c r="J1451" s="168">
        <f t="shared" si="318"/>
        <v>378956.27444645506</v>
      </c>
      <c r="K1451" s="94"/>
      <c r="L1451" s="265">
        <f t="shared" si="317"/>
        <v>145835.70044686267</v>
      </c>
      <c r="M1451" s="265">
        <f>$G1451*NonHospFrac+theModel!$H1451*NonHospFrac</f>
        <v>236862.98561359796</v>
      </c>
      <c r="N1451" s="266">
        <f t="shared" si="319"/>
        <v>382698.68606046063</v>
      </c>
      <c r="O1451" s="158"/>
      <c r="P1451" s="265">
        <f t="shared" si="320"/>
        <v>144409.57268899825</v>
      </c>
      <c r="Q1451" s="265">
        <f t="shared" si="321"/>
        <v>236861.42536297895</v>
      </c>
      <c r="R1451" s="266">
        <f t="shared" si="322"/>
        <v>381270.99805197719</v>
      </c>
    </row>
    <row r="1452" spans="1:18" x14ac:dyDescent="0.25">
      <c r="A1452" s="81">
        <v>1421</v>
      </c>
      <c r="B1452" s="93">
        <f t="shared" si="311"/>
        <v>1.0482515637323573E-12</v>
      </c>
      <c r="C1452" s="178">
        <f t="shared" si="312"/>
        <v>1.0458868887378551E-12</v>
      </c>
      <c r="D1452" s="165">
        <f t="shared" si="313"/>
        <v>2.2558277767625785E-3</v>
      </c>
      <c r="E1452" s="166">
        <f t="shared" si="323"/>
        <v>24.291375447700375</v>
      </c>
      <c r="F1452" s="167">
        <f t="shared" si="324"/>
        <v>3.2077870985563974</v>
      </c>
      <c r="G1452" s="167">
        <f t="shared" si="314"/>
        <v>111477.09164148544</v>
      </c>
      <c r="H1452" s="167">
        <f t="shared" si="315"/>
        <v>271299.98899820034</v>
      </c>
      <c r="I1452" s="168">
        <f t="shared" si="316"/>
        <v>382777.0806396858</v>
      </c>
      <c r="J1452" s="168">
        <f t="shared" si="318"/>
        <v>379030.25711407606</v>
      </c>
      <c r="K1452" s="94"/>
      <c r="L1452" s="265">
        <f t="shared" si="317"/>
        <v>145865.57441504957</v>
      </c>
      <c r="M1452" s="265">
        <f>$G1452*NonHospFrac+theModel!$H1452*NonHospFrac</f>
        <v>236911.50622463619</v>
      </c>
      <c r="N1452" s="266">
        <f t="shared" si="319"/>
        <v>382777.08063968574</v>
      </c>
      <c r="O1452" s="158"/>
      <c r="P1452" s="265">
        <f t="shared" si="320"/>
        <v>144437.76540182019</v>
      </c>
      <c r="Q1452" s="265">
        <f t="shared" si="321"/>
        <v>236909.94597401717</v>
      </c>
      <c r="R1452" s="266">
        <f t="shared" si="322"/>
        <v>381347.71137583733</v>
      </c>
    </row>
    <row r="1453" spans="1:18" x14ac:dyDescent="0.25">
      <c r="A1453" s="81">
        <v>1422</v>
      </c>
      <c r="B1453" s="93">
        <f t="shared" si="311"/>
        <v>1.02866974309725E-12</v>
      </c>
      <c r="C1453" s="178">
        <f t="shared" si="312"/>
        <v>1.026349241317656E-12</v>
      </c>
      <c r="D1453" s="165">
        <f t="shared" si="313"/>
        <v>2.2558277767625785E-3</v>
      </c>
      <c r="E1453" s="166">
        <f t="shared" si="323"/>
        <v>24.291375447701402</v>
      </c>
      <c r="F1453" s="167">
        <f t="shared" si="324"/>
        <v>3.21004292633316</v>
      </c>
      <c r="G1453" s="167">
        <f t="shared" si="314"/>
        <v>111555.48622069886</v>
      </c>
      <c r="H1453" s="167">
        <f t="shared" si="315"/>
        <v>271299.9889982118</v>
      </c>
      <c r="I1453" s="168">
        <f t="shared" si="316"/>
        <v>382855.47521891067</v>
      </c>
      <c r="J1453" s="168">
        <f t="shared" si="318"/>
        <v>379104.23676601762</v>
      </c>
      <c r="K1453" s="94"/>
      <c r="L1453" s="265">
        <f t="shared" si="317"/>
        <v>145895.44838323636</v>
      </c>
      <c r="M1453" s="265">
        <f>$G1453*NonHospFrac+theModel!$H1453*NonHospFrac</f>
        <v>236960.0268356743</v>
      </c>
      <c r="N1453" s="266">
        <f t="shared" si="319"/>
        <v>382855.47521891067</v>
      </c>
      <c r="O1453" s="158"/>
      <c r="P1453" s="265">
        <f t="shared" si="320"/>
        <v>144465.95696545154</v>
      </c>
      <c r="Q1453" s="265">
        <f t="shared" si="321"/>
        <v>236958.46658505528</v>
      </c>
      <c r="R1453" s="266">
        <f t="shared" si="322"/>
        <v>381424.42355050682</v>
      </c>
    </row>
    <row r="1454" spans="1:18" x14ac:dyDescent="0.25">
      <c r="A1454" s="81">
        <v>1423</v>
      </c>
      <c r="B1454" s="93">
        <f t="shared" si="311"/>
        <v>1.009453719864839E-12</v>
      </c>
      <c r="C1454" s="178">
        <f t="shared" si="312"/>
        <v>1.0071765661242115E-12</v>
      </c>
      <c r="D1454" s="165">
        <f t="shared" si="313"/>
        <v>2.2558277767625785E-3</v>
      </c>
      <c r="E1454" s="166">
        <f t="shared" si="323"/>
        <v>24.291375447702407</v>
      </c>
      <c r="F1454" s="167">
        <f t="shared" si="324"/>
        <v>3.2122987541099226</v>
      </c>
      <c r="G1454" s="167">
        <f t="shared" si="314"/>
        <v>111633.88079991229</v>
      </c>
      <c r="H1454" s="167">
        <f t="shared" si="315"/>
        <v>271299.9889982231</v>
      </c>
      <c r="I1454" s="168">
        <f t="shared" si="316"/>
        <v>382933.86979813536</v>
      </c>
      <c r="J1454" s="168">
        <f t="shared" si="318"/>
        <v>379178.21340240276</v>
      </c>
      <c r="K1454" s="94"/>
      <c r="L1454" s="265">
        <f t="shared" si="317"/>
        <v>145925.32235142309</v>
      </c>
      <c r="M1454" s="265">
        <f>$G1454*NonHospFrac+theModel!$H1454*NonHospFrac</f>
        <v>237008.54744671227</v>
      </c>
      <c r="N1454" s="266">
        <f t="shared" si="319"/>
        <v>382933.86979813536</v>
      </c>
      <c r="O1454" s="158"/>
      <c r="P1454" s="265">
        <f t="shared" si="320"/>
        <v>144494.14737993921</v>
      </c>
      <c r="Q1454" s="265">
        <f t="shared" si="321"/>
        <v>237006.98719609325</v>
      </c>
      <c r="R1454" s="266">
        <f t="shared" si="322"/>
        <v>381501.13457603246</v>
      </c>
    </row>
    <row r="1455" spans="1:18" x14ac:dyDescent="0.25">
      <c r="A1455" s="81">
        <v>1424</v>
      </c>
      <c r="B1455" s="93">
        <f t="shared" si="311"/>
        <v>9.9059666077164401E-13</v>
      </c>
      <c r="C1455" s="178">
        <f t="shared" si="312"/>
        <v>9.8836204530870717E-13</v>
      </c>
      <c r="D1455" s="165">
        <f t="shared" si="313"/>
        <v>2.2558277767625785E-3</v>
      </c>
      <c r="E1455" s="166">
        <f t="shared" si="323"/>
        <v>24.291375447703395</v>
      </c>
      <c r="F1455" s="167">
        <f t="shared" si="324"/>
        <v>3.2145545818866852</v>
      </c>
      <c r="G1455" s="167">
        <f t="shared" si="314"/>
        <v>111712.27537912571</v>
      </c>
      <c r="H1455" s="167">
        <f t="shared" si="315"/>
        <v>271299.9889982341</v>
      </c>
      <c r="I1455" s="168">
        <f t="shared" si="316"/>
        <v>383012.26437735982</v>
      </c>
      <c r="J1455" s="168">
        <f t="shared" si="318"/>
        <v>379252.18702335435</v>
      </c>
      <c r="K1455" s="94"/>
      <c r="L1455" s="265">
        <f t="shared" si="317"/>
        <v>145955.19631960971</v>
      </c>
      <c r="M1455" s="265">
        <f>$G1455*NonHospFrac+theModel!$H1455*NonHospFrac</f>
        <v>237057.06805775009</v>
      </c>
      <c r="N1455" s="266">
        <f t="shared" si="319"/>
        <v>383012.26437735977</v>
      </c>
      <c r="O1455" s="158"/>
      <c r="P1455" s="265">
        <f t="shared" si="320"/>
        <v>144522.33664532998</v>
      </c>
      <c r="Q1455" s="265">
        <f t="shared" si="321"/>
        <v>237055.50780713107</v>
      </c>
      <c r="R1455" s="266">
        <f t="shared" si="322"/>
        <v>381577.84445246105</v>
      </c>
    </row>
    <row r="1456" spans="1:18" x14ac:dyDescent="0.25">
      <c r="A1456" s="81">
        <v>1425</v>
      </c>
      <c r="B1456" s="93">
        <f t="shared" si="311"/>
        <v>9.7209186020268499E-13</v>
      </c>
      <c r="C1456" s="178">
        <f t="shared" si="312"/>
        <v>9.6989898838287491E-13</v>
      </c>
      <c r="D1456" s="165">
        <f t="shared" si="313"/>
        <v>2.2558277767625785E-3</v>
      </c>
      <c r="E1456" s="166">
        <f t="shared" si="323"/>
        <v>24.291375447704365</v>
      </c>
      <c r="F1456" s="167">
        <f t="shared" si="324"/>
        <v>3.2168104096634478</v>
      </c>
      <c r="G1456" s="167">
        <f t="shared" si="314"/>
        <v>111790.66995833913</v>
      </c>
      <c r="H1456" s="167">
        <f t="shared" si="315"/>
        <v>271299.98899824498</v>
      </c>
      <c r="I1456" s="168">
        <f t="shared" si="316"/>
        <v>383090.65895658411</v>
      </c>
      <c r="J1456" s="168">
        <f t="shared" si="318"/>
        <v>379326.15762899531</v>
      </c>
      <c r="K1456" s="94"/>
      <c r="L1456" s="265">
        <f t="shared" si="317"/>
        <v>145985.07028779626</v>
      </c>
      <c r="M1456" s="265">
        <f>$G1456*NonHospFrac+theModel!$H1456*NonHospFrac</f>
        <v>237105.58866878779</v>
      </c>
      <c r="N1456" s="266">
        <f t="shared" si="319"/>
        <v>383090.65895658405</v>
      </c>
      <c r="O1456" s="158"/>
      <c r="P1456" s="265">
        <f t="shared" si="320"/>
        <v>144550.52476167073</v>
      </c>
      <c r="Q1456" s="265">
        <f t="shared" si="321"/>
        <v>237104.02841816877</v>
      </c>
      <c r="R1456" s="266">
        <f t="shared" si="322"/>
        <v>381654.55317983951</v>
      </c>
    </row>
    <row r="1457" spans="1:18" x14ac:dyDescent="0.25">
      <c r="A1457" s="81">
        <v>1426</v>
      </c>
      <c r="B1457" s="93">
        <f t="shared" si="311"/>
        <v>9.5393273780695299E-13</v>
      </c>
      <c r="C1457" s="178">
        <f t="shared" si="312"/>
        <v>9.5178082983984495E-13</v>
      </c>
      <c r="D1457" s="165">
        <f t="shared" si="313"/>
        <v>2.2558277767625785E-3</v>
      </c>
      <c r="E1457" s="166">
        <f t="shared" si="323"/>
        <v>24.291375447705317</v>
      </c>
      <c r="F1457" s="167">
        <f t="shared" si="324"/>
        <v>3.2190662374402104</v>
      </c>
      <c r="G1457" s="167">
        <f t="shared" si="314"/>
        <v>111869.06453755255</v>
      </c>
      <c r="H1457" s="167">
        <f t="shared" si="315"/>
        <v>271299.98899825552</v>
      </c>
      <c r="I1457" s="168">
        <f t="shared" si="316"/>
        <v>383169.05353580805</v>
      </c>
      <c r="J1457" s="168">
        <f t="shared" si="318"/>
        <v>379400.12521944847</v>
      </c>
      <c r="K1457" s="94"/>
      <c r="L1457" s="265">
        <f t="shared" si="317"/>
        <v>146014.94425598273</v>
      </c>
      <c r="M1457" s="265">
        <f>$G1457*NonHospFrac+theModel!$H1457*NonHospFrac</f>
        <v>237154.10927982529</v>
      </c>
      <c r="N1457" s="266">
        <f t="shared" si="319"/>
        <v>383169.05353580799</v>
      </c>
      <c r="O1457" s="158"/>
      <c r="P1457" s="265">
        <f t="shared" si="320"/>
        <v>144578.7117290083</v>
      </c>
      <c r="Q1457" s="265">
        <f t="shared" si="321"/>
        <v>237152.54902920628</v>
      </c>
      <c r="R1457" s="266">
        <f t="shared" si="322"/>
        <v>381731.26075821457</v>
      </c>
    </row>
    <row r="1458" spans="1:18" x14ac:dyDescent="0.25">
      <c r="A1458" s="81">
        <v>1427</v>
      </c>
      <c r="B1458" s="93">
        <f t="shared" si="311"/>
        <v>9.3611283615740787E-13</v>
      </c>
      <c r="C1458" s="178">
        <f t="shared" si="312"/>
        <v>9.3400112681942001E-13</v>
      </c>
      <c r="D1458" s="165">
        <f t="shared" si="313"/>
        <v>2.2558277767625785E-3</v>
      </c>
      <c r="E1458" s="166">
        <f t="shared" si="323"/>
        <v>24.291375447706251</v>
      </c>
      <c r="F1458" s="167">
        <f t="shared" si="324"/>
        <v>3.221322065216973</v>
      </c>
      <c r="G1458" s="167">
        <f t="shared" si="314"/>
        <v>111947.45911676595</v>
      </c>
      <c r="H1458" s="167">
        <f t="shared" si="315"/>
        <v>271299.988998266</v>
      </c>
      <c r="I1458" s="168">
        <f t="shared" si="316"/>
        <v>383247.44811503193</v>
      </c>
      <c r="J1458" s="168">
        <f t="shared" si="318"/>
        <v>379474.08979483694</v>
      </c>
      <c r="K1458" s="94"/>
      <c r="L1458" s="265">
        <f t="shared" si="317"/>
        <v>146044.81822416914</v>
      </c>
      <c r="M1458" s="265">
        <f>$G1458*NonHospFrac+theModel!$H1458*NonHospFrac</f>
        <v>237202.62989086279</v>
      </c>
      <c r="N1458" s="266">
        <f t="shared" si="319"/>
        <v>383247.44811503193</v>
      </c>
      <c r="O1458" s="158"/>
      <c r="P1458" s="265">
        <f t="shared" si="320"/>
        <v>144606.89754738953</v>
      </c>
      <c r="Q1458" s="265">
        <f t="shared" si="321"/>
        <v>237201.06964024378</v>
      </c>
      <c r="R1458" s="266">
        <f t="shared" si="322"/>
        <v>381807.96718763327</v>
      </c>
    </row>
    <row r="1459" spans="1:18" x14ac:dyDescent="0.25">
      <c r="A1459" s="81">
        <v>1428</v>
      </c>
      <c r="B1459" s="93">
        <f t="shared" si="311"/>
        <v>9.1862581845472167E-13</v>
      </c>
      <c r="C1459" s="178">
        <f t="shared" si="312"/>
        <v>9.165535568170002E-13</v>
      </c>
      <c r="D1459" s="165">
        <f t="shared" si="313"/>
        <v>2.2558277767625785E-3</v>
      </c>
      <c r="E1459" s="166">
        <f t="shared" si="323"/>
        <v>24.291375447707168</v>
      </c>
      <c r="F1459" s="167">
        <f t="shared" si="324"/>
        <v>3.2235778929937355</v>
      </c>
      <c r="G1459" s="167">
        <f t="shared" si="314"/>
        <v>112025.85369597941</v>
      </c>
      <c r="H1459" s="167">
        <f t="shared" si="315"/>
        <v>271299.98899827624</v>
      </c>
      <c r="I1459" s="168">
        <f t="shared" si="316"/>
        <v>383325.84269425564</v>
      </c>
      <c r="J1459" s="168">
        <f t="shared" si="318"/>
        <v>379548.05135528359</v>
      </c>
      <c r="K1459" s="94"/>
      <c r="L1459" s="265">
        <f t="shared" si="317"/>
        <v>146074.69219235549</v>
      </c>
      <c r="M1459" s="265">
        <f>$G1459*NonHospFrac+theModel!$H1459*NonHospFrac</f>
        <v>237251.15050190015</v>
      </c>
      <c r="N1459" s="266">
        <f t="shared" si="319"/>
        <v>383325.84269425564</v>
      </c>
      <c r="O1459" s="158"/>
      <c r="P1459" s="265">
        <f t="shared" si="320"/>
        <v>144635.08221686125</v>
      </c>
      <c r="Q1459" s="265">
        <f t="shared" si="321"/>
        <v>237249.59025128113</v>
      </c>
      <c r="R1459" s="266">
        <f t="shared" si="322"/>
        <v>381884.67246814235</v>
      </c>
    </row>
    <row r="1460" spans="1:18" x14ac:dyDescent="0.25">
      <c r="A1460" s="81">
        <v>1429</v>
      </c>
      <c r="B1460" s="93">
        <f t="shared" si="311"/>
        <v>9.0146546627388614E-13</v>
      </c>
      <c r="C1460" s="178">
        <f t="shared" si="312"/>
        <v>8.9943191543527325E-13</v>
      </c>
      <c r="D1460" s="165">
        <f t="shared" si="313"/>
        <v>2.2558277767625785E-3</v>
      </c>
      <c r="E1460" s="166">
        <f t="shared" si="323"/>
        <v>24.291375447708067</v>
      </c>
      <c r="F1460" s="167">
        <f t="shared" si="324"/>
        <v>3.2258337207704981</v>
      </c>
      <c r="G1460" s="167">
        <f t="shared" si="314"/>
        <v>112104.24827519283</v>
      </c>
      <c r="H1460" s="167">
        <f t="shared" si="315"/>
        <v>271299.98899828625</v>
      </c>
      <c r="I1460" s="168">
        <f t="shared" si="316"/>
        <v>383404.23727347911</v>
      </c>
      <c r="J1460" s="168">
        <f t="shared" si="318"/>
        <v>379622.00990091119</v>
      </c>
      <c r="K1460" s="94"/>
      <c r="L1460" s="265">
        <f t="shared" si="317"/>
        <v>146104.56616054173</v>
      </c>
      <c r="M1460" s="265">
        <f>$G1460*NonHospFrac+theModel!$H1460*NonHospFrac</f>
        <v>237299.67111293733</v>
      </c>
      <c r="N1460" s="266">
        <f t="shared" si="319"/>
        <v>383404.23727347906</v>
      </c>
      <c r="O1460" s="158"/>
      <c r="P1460" s="265">
        <f t="shared" si="320"/>
        <v>144663.26573747027</v>
      </c>
      <c r="Q1460" s="265">
        <f t="shared" si="321"/>
        <v>237298.11086231831</v>
      </c>
      <c r="R1460" s="266">
        <f t="shared" si="322"/>
        <v>381961.37659978855</v>
      </c>
    </row>
    <row r="1461" spans="1:18" x14ac:dyDescent="0.25">
      <c r="A1461" s="81">
        <v>1430</v>
      </c>
      <c r="B1461" s="93">
        <f t="shared" si="311"/>
        <v>8.8462567735292663E-13</v>
      </c>
      <c r="C1461" s="178">
        <f t="shared" si="312"/>
        <v>8.826301141779165E-13</v>
      </c>
      <c r="D1461" s="165">
        <f t="shared" si="313"/>
        <v>2.2558277767625785E-3</v>
      </c>
      <c r="E1461" s="166">
        <f t="shared" si="323"/>
        <v>24.291375447708948</v>
      </c>
      <c r="F1461" s="167">
        <f t="shared" si="324"/>
        <v>3.2280895485472607</v>
      </c>
      <c r="G1461" s="167">
        <f t="shared" si="314"/>
        <v>112182.64285440625</v>
      </c>
      <c r="H1461" s="167">
        <f t="shared" si="315"/>
        <v>271299.98899829615</v>
      </c>
      <c r="I1461" s="168">
        <f t="shared" si="316"/>
        <v>383482.63185270241</v>
      </c>
      <c r="J1461" s="168">
        <f t="shared" si="318"/>
        <v>379695.96543184272</v>
      </c>
      <c r="K1461" s="94"/>
      <c r="L1461" s="265">
        <f t="shared" si="317"/>
        <v>146134.4401287279</v>
      </c>
      <c r="M1461" s="265">
        <f>$G1461*NonHospFrac+theModel!$H1461*NonHospFrac</f>
        <v>237348.19172397445</v>
      </c>
      <c r="N1461" s="266">
        <f t="shared" si="319"/>
        <v>383482.63185270235</v>
      </c>
      <c r="O1461" s="158"/>
      <c r="P1461" s="265">
        <f t="shared" si="320"/>
        <v>144691.44810926344</v>
      </c>
      <c r="Q1461" s="265">
        <f t="shared" si="321"/>
        <v>237346.63147335543</v>
      </c>
      <c r="R1461" s="266">
        <f t="shared" si="322"/>
        <v>382038.0795826189</v>
      </c>
    </row>
    <row r="1462" spans="1:18" x14ac:dyDescent="0.25">
      <c r="A1462" s="81">
        <v>1431</v>
      </c>
      <c r="B1462" s="93">
        <f t="shared" si="311"/>
        <v>8.6810046342292866E-13</v>
      </c>
      <c r="C1462" s="178">
        <f t="shared" si="312"/>
        <v>8.6614217828451876E-13</v>
      </c>
      <c r="D1462" s="165">
        <f t="shared" si="313"/>
        <v>2.2558277767625785E-3</v>
      </c>
      <c r="E1462" s="166">
        <f t="shared" si="323"/>
        <v>24.291375447709814</v>
      </c>
      <c r="F1462" s="167">
        <f t="shared" si="324"/>
        <v>3.2303453763240233</v>
      </c>
      <c r="G1462" s="167">
        <f t="shared" si="314"/>
        <v>112261.03743361965</v>
      </c>
      <c r="H1462" s="167">
        <f t="shared" si="315"/>
        <v>271299.98899830581</v>
      </c>
      <c r="I1462" s="168">
        <f t="shared" si="316"/>
        <v>383561.02643192548</v>
      </c>
      <c r="J1462" s="168">
        <f t="shared" si="318"/>
        <v>379769.91794820101</v>
      </c>
      <c r="K1462" s="94"/>
      <c r="L1462" s="265">
        <f t="shared" si="317"/>
        <v>146164.31409691402</v>
      </c>
      <c r="M1462" s="265">
        <f>$G1462*NonHospFrac+theModel!$H1462*NonHospFrac</f>
        <v>237396.71233501143</v>
      </c>
      <c r="N1462" s="266">
        <f t="shared" si="319"/>
        <v>383561.02643192548</v>
      </c>
      <c r="O1462" s="158"/>
      <c r="P1462" s="265">
        <f t="shared" si="320"/>
        <v>144719.62933228759</v>
      </c>
      <c r="Q1462" s="265">
        <f t="shared" si="321"/>
        <v>237395.15208439241</v>
      </c>
      <c r="R1462" s="266">
        <f t="shared" si="322"/>
        <v>382114.78141667997</v>
      </c>
    </row>
    <row r="1463" spans="1:18" x14ac:dyDescent="0.25">
      <c r="A1463" s="81">
        <v>1432</v>
      </c>
      <c r="B1463" s="93">
        <f t="shared" si="311"/>
        <v>8.5188394807858178E-13</v>
      </c>
      <c r="C1463" s="178">
        <f t="shared" si="312"/>
        <v>8.4996224460592789E-13</v>
      </c>
      <c r="D1463" s="165">
        <f t="shared" si="313"/>
        <v>2.2558277767625785E-3</v>
      </c>
      <c r="E1463" s="166">
        <f t="shared" si="323"/>
        <v>24.291375447710664</v>
      </c>
      <c r="F1463" s="167">
        <f t="shared" si="324"/>
        <v>3.2326012041007859</v>
      </c>
      <c r="G1463" s="167">
        <f t="shared" si="314"/>
        <v>112339.43201283307</v>
      </c>
      <c r="H1463" s="167">
        <f t="shared" si="315"/>
        <v>271299.98899831524</v>
      </c>
      <c r="I1463" s="168">
        <f t="shared" si="316"/>
        <v>383639.42101114831</v>
      </c>
      <c r="J1463" s="168">
        <f t="shared" si="318"/>
        <v>379843.86745010893</v>
      </c>
      <c r="K1463" s="94"/>
      <c r="L1463" s="265">
        <f t="shared" si="317"/>
        <v>146194.18806510002</v>
      </c>
      <c r="M1463" s="265">
        <f>$G1463*NonHospFrac+theModel!$H1463*NonHospFrac</f>
        <v>237445.23294604826</v>
      </c>
      <c r="N1463" s="266">
        <f t="shared" si="319"/>
        <v>383639.42101114825</v>
      </c>
      <c r="O1463" s="158"/>
      <c r="P1463" s="265">
        <f t="shared" si="320"/>
        <v>144747.80940658951</v>
      </c>
      <c r="Q1463" s="265">
        <f t="shared" si="321"/>
        <v>237443.67269542924</v>
      </c>
      <c r="R1463" s="266">
        <f t="shared" si="322"/>
        <v>382191.48210201878</v>
      </c>
    </row>
    <row r="1464" spans="1:18" x14ac:dyDescent="0.25">
      <c r="A1464" s="81">
        <v>1433</v>
      </c>
      <c r="B1464" s="93">
        <f t="shared" si="311"/>
        <v>8.3597036468853494E-13</v>
      </c>
      <c r="C1464" s="178">
        <f t="shared" si="312"/>
        <v>8.3408455951932022E-13</v>
      </c>
      <c r="D1464" s="165">
        <f t="shared" si="313"/>
        <v>2.2558277767625785E-3</v>
      </c>
      <c r="E1464" s="166">
        <f t="shared" si="323"/>
        <v>24.291375447711498</v>
      </c>
      <c r="F1464" s="167">
        <f t="shared" si="324"/>
        <v>3.2348570318775485</v>
      </c>
      <c r="G1464" s="167">
        <f t="shared" si="314"/>
        <v>112417.82659204651</v>
      </c>
      <c r="H1464" s="167">
        <f t="shared" si="315"/>
        <v>271299.98899832455</v>
      </c>
      <c r="I1464" s="168">
        <f t="shared" si="316"/>
        <v>383717.81559037103</v>
      </c>
      <c r="J1464" s="168">
        <f t="shared" si="318"/>
        <v>379917.81393768941</v>
      </c>
      <c r="K1464" s="94"/>
      <c r="L1464" s="265">
        <f t="shared" si="317"/>
        <v>146224.06203328603</v>
      </c>
      <c r="M1464" s="265">
        <f>$G1464*NonHospFrac+theModel!$H1464*NonHospFrac</f>
        <v>237493.753557085</v>
      </c>
      <c r="N1464" s="266">
        <f t="shared" si="319"/>
        <v>383717.81559037103</v>
      </c>
      <c r="O1464" s="158"/>
      <c r="P1464" s="265">
        <f t="shared" si="320"/>
        <v>144775.98833221613</v>
      </c>
      <c r="Q1464" s="265">
        <f t="shared" si="321"/>
        <v>237492.19330646598</v>
      </c>
      <c r="R1464" s="266">
        <f t="shared" si="322"/>
        <v>382268.18163868214</v>
      </c>
    </row>
    <row r="1465" spans="1:18" x14ac:dyDescent="0.25">
      <c r="A1465" s="81">
        <v>1434</v>
      </c>
      <c r="B1465" s="93">
        <f t="shared" si="311"/>
        <v>8.2035405434475592E-13</v>
      </c>
      <c r="C1465" s="178">
        <f t="shared" si="312"/>
        <v>8.1850347688218525E-13</v>
      </c>
      <c r="D1465" s="165">
        <f t="shared" si="313"/>
        <v>2.2558277767625785E-3</v>
      </c>
      <c r="E1465" s="166">
        <f t="shared" si="323"/>
        <v>24.291375447712316</v>
      </c>
      <c r="F1465" s="167">
        <f t="shared" si="324"/>
        <v>3.2371128596543111</v>
      </c>
      <c r="G1465" s="167">
        <f t="shared" si="314"/>
        <v>112496.22117125992</v>
      </c>
      <c r="H1465" s="167">
        <f t="shared" si="315"/>
        <v>271299.98899833369</v>
      </c>
      <c r="I1465" s="168">
        <f t="shared" si="316"/>
        <v>383796.21016959363</v>
      </c>
      <c r="J1465" s="168">
        <f t="shared" si="318"/>
        <v>379991.75741106539</v>
      </c>
      <c r="K1465" s="94"/>
      <c r="L1465" s="265">
        <f t="shared" si="317"/>
        <v>146253.93600147191</v>
      </c>
      <c r="M1465" s="265">
        <f>$G1465*NonHospFrac+theModel!$H1465*NonHospFrac</f>
        <v>237542.27416812169</v>
      </c>
      <c r="N1465" s="266">
        <f t="shared" si="319"/>
        <v>383796.21016959357</v>
      </c>
      <c r="O1465" s="158"/>
      <c r="P1465" s="265">
        <f t="shared" si="320"/>
        <v>144804.16610921416</v>
      </c>
      <c r="Q1465" s="265">
        <f t="shared" si="321"/>
        <v>237540.71391750267</v>
      </c>
      <c r="R1465" s="266">
        <f t="shared" si="322"/>
        <v>382344.88002671686</v>
      </c>
    </row>
    <row r="1466" spans="1:18" x14ac:dyDescent="0.25">
      <c r="A1466" s="81">
        <v>1435</v>
      </c>
      <c r="B1466" s="93">
        <f t="shared" si="311"/>
        <v>8.0502946385021356E-13</v>
      </c>
      <c r="C1466" s="178">
        <f t="shared" si="312"/>
        <v>8.0321345602454799E-13</v>
      </c>
      <c r="D1466" s="165">
        <f t="shared" si="313"/>
        <v>2.2558277767625785E-3</v>
      </c>
      <c r="E1466" s="166">
        <f t="shared" si="323"/>
        <v>24.291375447713119</v>
      </c>
      <c r="F1466" s="167">
        <f t="shared" si="324"/>
        <v>3.2393686874310736</v>
      </c>
      <c r="G1466" s="167">
        <f t="shared" si="314"/>
        <v>112574.61575047334</v>
      </c>
      <c r="H1466" s="167">
        <f t="shared" si="315"/>
        <v>271299.98899834271</v>
      </c>
      <c r="I1466" s="168">
        <f t="shared" si="316"/>
        <v>383874.60474881605</v>
      </c>
      <c r="J1466" s="168">
        <f t="shared" si="318"/>
        <v>380065.6978703597</v>
      </c>
      <c r="K1466" s="94"/>
      <c r="L1466" s="265">
        <f t="shared" si="317"/>
        <v>146283.8099696578</v>
      </c>
      <c r="M1466" s="265">
        <f>$G1466*NonHospFrac+theModel!$H1466*NonHospFrac</f>
        <v>237590.79477915826</v>
      </c>
      <c r="N1466" s="266">
        <f t="shared" si="319"/>
        <v>383874.60474881605</v>
      </c>
      <c r="O1466" s="158"/>
      <c r="P1466" s="265">
        <f t="shared" si="320"/>
        <v>144832.3427376305</v>
      </c>
      <c r="Q1466" s="265">
        <f t="shared" si="321"/>
        <v>237589.23452853924</v>
      </c>
      <c r="R1466" s="266">
        <f t="shared" si="322"/>
        <v>382421.57726616971</v>
      </c>
    </row>
    <row r="1467" spans="1:18" x14ac:dyDescent="0.25">
      <c r="A1467" s="81">
        <v>1436</v>
      </c>
      <c r="B1467" s="93">
        <f t="shared" si="311"/>
        <v>7.8999114374414744E-13</v>
      </c>
      <c r="C1467" s="178">
        <f t="shared" si="312"/>
        <v>7.8820905977869291E-13</v>
      </c>
      <c r="D1467" s="165">
        <f t="shared" si="313"/>
        <v>2.2558277767625785E-3</v>
      </c>
      <c r="E1467" s="166">
        <f t="shared" si="323"/>
        <v>24.291375447713907</v>
      </c>
      <c r="F1467" s="167">
        <f t="shared" si="324"/>
        <v>3.2416245152078362</v>
      </c>
      <c r="G1467" s="167">
        <f t="shared" si="314"/>
        <v>112653.01032968676</v>
      </c>
      <c r="H1467" s="167">
        <f t="shared" si="315"/>
        <v>271299.9889983515</v>
      </c>
      <c r="I1467" s="168">
        <f t="shared" si="316"/>
        <v>383952.99932803825</v>
      </c>
      <c r="J1467" s="168">
        <f t="shared" si="318"/>
        <v>380139.63531569508</v>
      </c>
      <c r="K1467" s="94"/>
      <c r="L1467" s="265">
        <f t="shared" si="317"/>
        <v>146313.68393784357</v>
      </c>
      <c r="M1467" s="265">
        <f>$G1467*NonHospFrac+theModel!$H1467*NonHospFrac</f>
        <v>237639.31539019471</v>
      </c>
      <c r="N1467" s="266">
        <f t="shared" si="319"/>
        <v>383952.99932803831</v>
      </c>
      <c r="O1467" s="158"/>
      <c r="P1467" s="265">
        <f t="shared" si="320"/>
        <v>144860.51821751191</v>
      </c>
      <c r="Q1467" s="265">
        <f t="shared" si="321"/>
        <v>237637.75513957569</v>
      </c>
      <c r="R1467" s="266">
        <f t="shared" si="322"/>
        <v>382498.27335708763</v>
      </c>
    </row>
    <row r="1468" spans="1:18" x14ac:dyDescent="0.25">
      <c r="A1468" s="81">
        <v>1437</v>
      </c>
      <c r="B1468" s="93">
        <f t="shared" si="311"/>
        <v>7.7523374636422997E-13</v>
      </c>
      <c r="C1468" s="178">
        <f t="shared" si="312"/>
        <v>7.7348495254569779E-13</v>
      </c>
      <c r="D1468" s="165">
        <f t="shared" si="313"/>
        <v>2.2558277767625785E-3</v>
      </c>
      <c r="E1468" s="166">
        <f t="shared" si="323"/>
        <v>24.291375447714682</v>
      </c>
      <c r="F1468" s="167">
        <f t="shared" si="324"/>
        <v>3.2438803429845988</v>
      </c>
      <c r="G1468" s="167">
        <f t="shared" si="314"/>
        <v>112731.40490890018</v>
      </c>
      <c r="H1468" s="167">
        <f t="shared" si="315"/>
        <v>271299.98899836012</v>
      </c>
      <c r="I1468" s="168">
        <f t="shared" si="316"/>
        <v>384031.39390726027</v>
      </c>
      <c r="J1468" s="168">
        <f t="shared" si="318"/>
        <v>380213.56974719447</v>
      </c>
      <c r="K1468" s="94"/>
      <c r="L1468" s="265">
        <f t="shared" si="317"/>
        <v>146343.55790602928</v>
      </c>
      <c r="M1468" s="265">
        <f>$G1468*NonHospFrac+theModel!$H1468*NonHospFrac</f>
        <v>237687.83600123101</v>
      </c>
      <c r="N1468" s="266">
        <f t="shared" si="319"/>
        <v>384031.39390726027</v>
      </c>
      <c r="O1468" s="158"/>
      <c r="P1468" s="265">
        <f t="shared" si="320"/>
        <v>144888.69254890524</v>
      </c>
      <c r="Q1468" s="265">
        <f t="shared" si="321"/>
        <v>237686.275750612</v>
      </c>
      <c r="R1468" s="266">
        <f t="shared" si="322"/>
        <v>382574.96829951723</v>
      </c>
    </row>
    <row r="1469" spans="1:18" x14ac:dyDescent="0.25">
      <c r="A1469" s="81">
        <v>1438</v>
      </c>
      <c r="B1469" s="93">
        <f t="shared" si="311"/>
        <v>7.6075202394491328E-13</v>
      </c>
      <c r="C1469" s="178">
        <f t="shared" si="312"/>
        <v>7.5903589839806995E-13</v>
      </c>
      <c r="D1469" s="165">
        <f t="shared" si="313"/>
        <v>2.2558277767625785E-3</v>
      </c>
      <c r="E1469" s="166">
        <f t="shared" si="323"/>
        <v>24.291375447715442</v>
      </c>
      <c r="F1469" s="167">
        <f t="shared" si="324"/>
        <v>3.2461361707613614</v>
      </c>
      <c r="G1469" s="167">
        <f t="shared" si="314"/>
        <v>112809.79948811361</v>
      </c>
      <c r="H1469" s="167">
        <f t="shared" si="315"/>
        <v>271299.98899836867</v>
      </c>
      <c r="I1469" s="168">
        <f t="shared" si="316"/>
        <v>384109.78848648228</v>
      </c>
      <c r="J1469" s="168">
        <f t="shared" si="318"/>
        <v>380287.50116498087</v>
      </c>
      <c r="K1469" s="94"/>
      <c r="L1469" s="265">
        <f t="shared" si="317"/>
        <v>146373.43187421496</v>
      </c>
      <c r="M1469" s="265">
        <f>$G1469*NonHospFrac+theModel!$H1469*NonHospFrac</f>
        <v>237736.35661226732</v>
      </c>
      <c r="N1469" s="266">
        <f t="shared" si="319"/>
        <v>384109.78848648228</v>
      </c>
      <c r="O1469" s="158"/>
      <c r="P1469" s="265">
        <f t="shared" si="320"/>
        <v>144916.86573185731</v>
      </c>
      <c r="Q1469" s="265">
        <f t="shared" si="321"/>
        <v>237734.7963616483</v>
      </c>
      <c r="R1469" s="266">
        <f t="shared" si="322"/>
        <v>382651.66209350561</v>
      </c>
    </row>
    <row r="1470" spans="1:18" x14ac:dyDescent="0.25">
      <c r="A1470" s="81">
        <v>1439</v>
      </c>
      <c r="B1470" s="93">
        <f t="shared" si="311"/>
        <v>7.465408267513285E-13</v>
      </c>
      <c r="C1470" s="178">
        <f t="shared" si="312"/>
        <v>7.4485675921785554E-13</v>
      </c>
      <c r="D1470" s="165">
        <f t="shared" si="313"/>
        <v>2.2558277767625785E-3</v>
      </c>
      <c r="E1470" s="166">
        <f t="shared" si="323"/>
        <v>24.291375447716188</v>
      </c>
      <c r="F1470" s="167">
        <f t="shared" si="324"/>
        <v>3.248391998538124</v>
      </c>
      <c r="G1470" s="167">
        <f t="shared" si="314"/>
        <v>112888.19406732703</v>
      </c>
      <c r="H1470" s="167">
        <f t="shared" si="315"/>
        <v>271299.98899837694</v>
      </c>
      <c r="I1470" s="168">
        <f t="shared" si="316"/>
        <v>384188.18306570395</v>
      </c>
      <c r="J1470" s="168">
        <f t="shared" si="318"/>
        <v>380361.42956917681</v>
      </c>
      <c r="K1470" s="94"/>
      <c r="L1470" s="265">
        <f t="shared" si="317"/>
        <v>146403.30584240053</v>
      </c>
      <c r="M1470" s="265">
        <f>$G1470*NonHospFrac+theModel!$H1470*NonHospFrac</f>
        <v>237784.8772233034</v>
      </c>
      <c r="N1470" s="266">
        <f t="shared" si="319"/>
        <v>384188.18306570395</v>
      </c>
      <c r="O1470" s="158"/>
      <c r="P1470" s="265">
        <f t="shared" si="320"/>
        <v>144945.03776641487</v>
      </c>
      <c r="Q1470" s="265">
        <f t="shared" si="321"/>
        <v>237783.31697268438</v>
      </c>
      <c r="R1470" s="266">
        <f t="shared" si="322"/>
        <v>382728.35473909928</v>
      </c>
    </row>
    <row r="1471" spans="1:18" x14ac:dyDescent="0.25">
      <c r="A1471" s="81">
        <v>1440</v>
      </c>
      <c r="B1471" s="93">
        <f t="shared" si="311"/>
        <v>7.3259510124801625E-13</v>
      </c>
      <c r="C1471" s="178">
        <f t="shared" si="312"/>
        <v>7.3094249286950081E-13</v>
      </c>
      <c r="D1471" s="165">
        <f t="shared" si="313"/>
        <v>2.2558277767625785E-3</v>
      </c>
      <c r="E1471" s="166">
        <f t="shared" si="323"/>
        <v>24.29137544771692</v>
      </c>
      <c r="F1471" s="167">
        <f t="shared" si="324"/>
        <v>3.2506478263148866</v>
      </c>
      <c r="G1471" s="167">
        <f t="shared" si="314"/>
        <v>112966.58864654045</v>
      </c>
      <c r="H1471" s="167">
        <f t="shared" si="315"/>
        <v>271299.98899838515</v>
      </c>
      <c r="I1471" s="168">
        <f t="shared" si="316"/>
        <v>384266.57764492556</v>
      </c>
      <c r="J1471" s="168">
        <f t="shared" si="318"/>
        <v>380435.35495990538</v>
      </c>
      <c r="K1471" s="94"/>
      <c r="L1471" s="265">
        <f t="shared" si="317"/>
        <v>146433.17981058609</v>
      </c>
      <c r="M1471" s="265">
        <f>$G1471*NonHospFrac+theModel!$H1471*NonHospFrac</f>
        <v>237833.39783433947</v>
      </c>
      <c r="N1471" s="266">
        <f t="shared" si="319"/>
        <v>384266.57764492556</v>
      </c>
      <c r="O1471" s="158"/>
      <c r="P1471" s="265">
        <f t="shared" si="320"/>
        <v>144973.20865262486</v>
      </c>
      <c r="Q1471" s="265">
        <f t="shared" si="321"/>
        <v>237831.83758372045</v>
      </c>
      <c r="R1471" s="266">
        <f t="shared" si="322"/>
        <v>382805.04623634531</v>
      </c>
    </row>
    <row r="1472" spans="1:18" x14ac:dyDescent="0.25">
      <c r="A1472" s="81">
        <v>1441</v>
      </c>
      <c r="B1472" s="93">
        <f t="shared" si="311"/>
        <v>7.1890988830188057E-13</v>
      </c>
      <c r="C1472" s="178">
        <f t="shared" si="312"/>
        <v>7.1728815140685985E-13</v>
      </c>
      <c r="D1472" s="165">
        <f t="shared" si="313"/>
        <v>2.2558277767625785E-3</v>
      </c>
      <c r="E1472" s="166">
        <f t="shared" si="323"/>
        <v>24.291375447717638</v>
      </c>
      <c r="F1472" s="167">
        <f t="shared" si="324"/>
        <v>3.2529036540916492</v>
      </c>
      <c r="G1472" s="167">
        <f t="shared" si="314"/>
        <v>113044.98322575387</v>
      </c>
      <c r="H1472" s="167">
        <f t="shared" si="315"/>
        <v>271299.98899839318</v>
      </c>
      <c r="I1472" s="168">
        <f t="shared" si="316"/>
        <v>384344.97222414706</v>
      </c>
      <c r="J1472" s="168">
        <f t="shared" si="318"/>
        <v>380509.27733728942</v>
      </c>
      <c r="K1472" s="94"/>
      <c r="L1472" s="265">
        <f t="shared" si="317"/>
        <v>146463.05377877157</v>
      </c>
      <c r="M1472" s="265">
        <f>$G1472*NonHospFrac+theModel!$H1472*NonHospFrac</f>
        <v>237881.91844537546</v>
      </c>
      <c r="N1472" s="266">
        <f t="shared" si="319"/>
        <v>384344.97222414706</v>
      </c>
      <c r="O1472" s="158"/>
      <c r="P1472" s="265">
        <f t="shared" si="320"/>
        <v>145001.378390534</v>
      </c>
      <c r="Q1472" s="265">
        <f t="shared" si="321"/>
        <v>237880.35819475644</v>
      </c>
      <c r="R1472" s="266">
        <f t="shared" si="322"/>
        <v>382881.7365852904</v>
      </c>
    </row>
    <row r="1473" spans="1:18" x14ac:dyDescent="0.25">
      <c r="A1473" s="81">
        <v>1442</v>
      </c>
      <c r="B1473" s="93">
        <f t="shared" si="311"/>
        <v>7.0548032141870945E-13</v>
      </c>
      <c r="C1473" s="178">
        <f t="shared" si="312"/>
        <v>7.0388887931369368E-13</v>
      </c>
      <c r="D1473" s="165">
        <f t="shared" si="313"/>
        <v>2.2558277767625785E-3</v>
      </c>
      <c r="E1473" s="166">
        <f t="shared" si="323"/>
        <v>24.291375447718341</v>
      </c>
      <c r="F1473" s="167">
        <f t="shared" si="324"/>
        <v>3.2551594818684118</v>
      </c>
      <c r="G1473" s="167">
        <f t="shared" si="314"/>
        <v>113123.37780496728</v>
      </c>
      <c r="H1473" s="167">
        <f t="shared" si="315"/>
        <v>271299.98899840104</v>
      </c>
      <c r="I1473" s="168">
        <f t="shared" si="316"/>
        <v>384423.36680336832</v>
      </c>
      <c r="J1473" s="168">
        <f t="shared" si="318"/>
        <v>380583.19670145161</v>
      </c>
      <c r="K1473" s="94"/>
      <c r="L1473" s="265">
        <f t="shared" si="317"/>
        <v>146492.92774695699</v>
      </c>
      <c r="M1473" s="265">
        <f>$G1473*NonHospFrac+theModel!$H1473*NonHospFrac</f>
        <v>237930.43905641133</v>
      </c>
      <c r="N1473" s="266">
        <f t="shared" si="319"/>
        <v>384423.36680336832</v>
      </c>
      <c r="O1473" s="158"/>
      <c r="P1473" s="265">
        <f t="shared" si="320"/>
        <v>145029.5469801891</v>
      </c>
      <c r="Q1473" s="265">
        <f t="shared" si="321"/>
        <v>237928.87880579231</v>
      </c>
      <c r="R1473" s="266">
        <f t="shared" si="322"/>
        <v>382958.42578598141</v>
      </c>
    </row>
    <row r="1474" spans="1:18" x14ac:dyDescent="0.25">
      <c r="A1474" s="81">
        <v>1443</v>
      </c>
      <c r="B1474" s="93">
        <f t="shared" si="311"/>
        <v>6.9230162501263987E-13</v>
      </c>
      <c r="C1474" s="178">
        <f t="shared" si="312"/>
        <v>6.9073991177703848E-13</v>
      </c>
      <c r="D1474" s="165">
        <f t="shared" si="313"/>
        <v>2.2558277767625785E-3</v>
      </c>
      <c r="E1474" s="166">
        <f t="shared" si="323"/>
        <v>24.29137544771903</v>
      </c>
      <c r="F1474" s="167">
        <f t="shared" si="324"/>
        <v>3.2574153096451743</v>
      </c>
      <c r="G1474" s="167">
        <f t="shared" si="314"/>
        <v>113201.77238418072</v>
      </c>
      <c r="H1474" s="167">
        <f t="shared" si="315"/>
        <v>271299.98899840872</v>
      </c>
      <c r="I1474" s="168">
        <f t="shared" si="316"/>
        <v>384501.76138258947</v>
      </c>
      <c r="J1474" s="168">
        <f t="shared" si="318"/>
        <v>380657.11305251485</v>
      </c>
      <c r="K1474" s="94"/>
      <c r="L1474" s="265">
        <f t="shared" si="317"/>
        <v>146522.80171514233</v>
      </c>
      <c r="M1474" s="265">
        <f>$G1474*NonHospFrac+theModel!$H1474*NonHospFrac</f>
        <v>237978.95966744705</v>
      </c>
      <c r="N1474" s="266">
        <f t="shared" si="319"/>
        <v>384501.76138258935</v>
      </c>
      <c r="O1474" s="158"/>
      <c r="P1474" s="265">
        <f t="shared" si="320"/>
        <v>145057.71442163695</v>
      </c>
      <c r="Q1474" s="265">
        <f t="shared" si="321"/>
        <v>237977.39941682803</v>
      </c>
      <c r="R1474" s="266">
        <f t="shared" si="322"/>
        <v>383035.11383846495</v>
      </c>
    </row>
    <row r="1475" spans="1:18" x14ac:dyDescent="0.25">
      <c r="A1475" s="81">
        <v>1444</v>
      </c>
      <c r="B1475" s="93">
        <f t="shared" si="311"/>
        <v>6.7936911270793874E-13</v>
      </c>
      <c r="C1475" s="178">
        <f t="shared" si="312"/>
        <v>6.7783657299281758E-13</v>
      </c>
      <c r="D1475" s="165">
        <f t="shared" si="313"/>
        <v>2.2558277767625785E-3</v>
      </c>
      <c r="E1475" s="166">
        <f t="shared" si="323"/>
        <v>24.291375447719709</v>
      </c>
      <c r="F1475" s="167">
        <f t="shared" si="324"/>
        <v>3.2596711374219369</v>
      </c>
      <c r="G1475" s="167">
        <f t="shared" si="314"/>
        <v>113280.16696339413</v>
      </c>
      <c r="H1475" s="167">
        <f t="shared" si="315"/>
        <v>271299.98899841629</v>
      </c>
      <c r="I1475" s="168">
        <f t="shared" si="316"/>
        <v>384580.15596181044</v>
      </c>
      <c r="J1475" s="168">
        <f t="shared" si="318"/>
        <v>380731.02639060194</v>
      </c>
      <c r="K1475" s="94"/>
      <c r="L1475" s="265">
        <f t="shared" si="317"/>
        <v>146552.67568332766</v>
      </c>
      <c r="M1475" s="265">
        <f>$G1475*NonHospFrac+theModel!$H1475*NonHospFrac</f>
        <v>238027.48027848272</v>
      </c>
      <c r="N1475" s="266">
        <f t="shared" si="319"/>
        <v>384580.15596181038</v>
      </c>
      <c r="O1475" s="158"/>
      <c r="P1475" s="265">
        <f t="shared" si="320"/>
        <v>145085.88071492442</v>
      </c>
      <c r="Q1475" s="265">
        <f t="shared" si="321"/>
        <v>238025.9200278637</v>
      </c>
      <c r="R1475" s="266">
        <f t="shared" si="322"/>
        <v>383111.80074278812</v>
      </c>
    </row>
    <row r="1476" spans="1:18" x14ac:dyDescent="0.25">
      <c r="A1476" s="81">
        <v>1445</v>
      </c>
      <c r="B1476" s="93">
        <f t="shared" si="311"/>
        <v>6.6667818567253145E-13</v>
      </c>
      <c r="C1476" s="178">
        <f t="shared" si="312"/>
        <v>6.6517427450312964E-13</v>
      </c>
      <c r="D1476" s="165">
        <f t="shared" si="313"/>
        <v>2.2558277767625785E-3</v>
      </c>
      <c r="E1476" s="166">
        <f t="shared" si="323"/>
        <v>24.291375447720373</v>
      </c>
      <c r="F1476" s="167">
        <f t="shared" si="324"/>
        <v>3.2619269651986995</v>
      </c>
      <c r="G1476" s="167">
        <f t="shared" si="314"/>
        <v>113358.56154260757</v>
      </c>
      <c r="H1476" s="167">
        <f t="shared" si="315"/>
        <v>271299.98899842368</v>
      </c>
      <c r="I1476" s="168">
        <f t="shared" si="316"/>
        <v>384658.55054103123</v>
      </c>
      <c r="J1476" s="168">
        <f t="shared" si="318"/>
        <v>380804.93671583571</v>
      </c>
      <c r="K1476" s="94"/>
      <c r="L1476" s="265">
        <f t="shared" si="317"/>
        <v>146582.54965151291</v>
      </c>
      <c r="M1476" s="265">
        <f>$G1476*NonHospFrac+theModel!$H1476*NonHospFrac</f>
        <v>238076.0008895183</v>
      </c>
      <c r="N1476" s="266">
        <f t="shared" si="319"/>
        <v>384658.55054103117</v>
      </c>
      <c r="O1476" s="158"/>
      <c r="P1476" s="265">
        <f t="shared" si="320"/>
        <v>145114.04586009827</v>
      </c>
      <c r="Q1476" s="265">
        <f t="shared" si="321"/>
        <v>238074.44063889928</v>
      </c>
      <c r="R1476" s="266">
        <f t="shared" si="322"/>
        <v>383188.48649899755</v>
      </c>
    </row>
    <row r="1477" spans="1:18" x14ac:dyDescent="0.25">
      <c r="A1477" s="81">
        <v>1446</v>
      </c>
      <c r="B1477" s="93">
        <f t="shared" si="311"/>
        <v>6.5422433098263627E-13</v>
      </c>
      <c r="C1477" s="178">
        <f t="shared" si="312"/>
        <v>6.5274851356457172E-13</v>
      </c>
      <c r="D1477" s="165">
        <f t="shared" si="313"/>
        <v>2.2558277767625785E-3</v>
      </c>
      <c r="E1477" s="166">
        <f t="shared" si="323"/>
        <v>24.291375447721027</v>
      </c>
      <c r="F1477" s="167">
        <f t="shared" si="324"/>
        <v>3.2641827929754621</v>
      </c>
      <c r="G1477" s="167">
        <f t="shared" si="314"/>
        <v>113436.956121821</v>
      </c>
      <c r="H1477" s="167">
        <f t="shared" si="315"/>
        <v>271299.98899843101</v>
      </c>
      <c r="I1477" s="168">
        <f t="shared" si="316"/>
        <v>384736.94512025203</v>
      </c>
      <c r="J1477" s="168">
        <f t="shared" si="318"/>
        <v>380878.84402833914</v>
      </c>
      <c r="K1477" s="94"/>
      <c r="L1477" s="265">
        <f t="shared" si="317"/>
        <v>146612.42361969812</v>
      </c>
      <c r="M1477" s="265">
        <f>$G1477*NonHospFrac+theModel!$H1477*NonHospFrac</f>
        <v>238124.52150055385</v>
      </c>
      <c r="N1477" s="266">
        <f t="shared" si="319"/>
        <v>384736.94512025197</v>
      </c>
      <c r="O1477" s="158"/>
      <c r="P1477" s="265">
        <f t="shared" si="320"/>
        <v>145142.20985720531</v>
      </c>
      <c r="Q1477" s="265">
        <f t="shared" si="321"/>
        <v>238122.96124993483</v>
      </c>
      <c r="R1477" s="266">
        <f t="shared" si="322"/>
        <v>383265.17110714014</v>
      </c>
    </row>
    <row r="1478" spans="1:18" x14ac:dyDescent="0.25">
      <c r="A1478" s="81">
        <v>1447</v>
      </c>
      <c r="B1478" s="93">
        <f t="shared" si="311"/>
        <v>6.4200312001795991E-13</v>
      </c>
      <c r="C1478" s="178">
        <f t="shared" si="312"/>
        <v>6.4055487154705512E-13</v>
      </c>
      <c r="D1478" s="165">
        <f t="shared" si="313"/>
        <v>2.2558277767625785E-3</v>
      </c>
      <c r="E1478" s="166">
        <f t="shared" si="323"/>
        <v>24.291375447721666</v>
      </c>
      <c r="F1478" s="167">
        <f t="shared" si="324"/>
        <v>3.2664386207522247</v>
      </c>
      <c r="G1478" s="167">
        <f t="shared" si="314"/>
        <v>113515.35070103442</v>
      </c>
      <c r="H1478" s="167">
        <f t="shared" si="315"/>
        <v>271299.98899843817</v>
      </c>
      <c r="I1478" s="168">
        <f t="shared" si="316"/>
        <v>384815.33969947259</v>
      </c>
      <c r="J1478" s="168">
        <f t="shared" si="318"/>
        <v>380952.74832823477</v>
      </c>
      <c r="K1478" s="94"/>
      <c r="L1478" s="265">
        <f t="shared" si="317"/>
        <v>146642.29758788328</v>
      </c>
      <c r="M1478" s="265">
        <f>$G1478*NonHospFrac+theModel!$H1478*NonHospFrac</f>
        <v>238173.04211158928</v>
      </c>
      <c r="N1478" s="266">
        <f t="shared" si="319"/>
        <v>384815.33969947253</v>
      </c>
      <c r="O1478" s="158"/>
      <c r="P1478" s="265">
        <f t="shared" si="320"/>
        <v>145170.37270629231</v>
      </c>
      <c r="Q1478" s="265">
        <f t="shared" si="321"/>
        <v>238171.48186097026</v>
      </c>
      <c r="R1478" s="266">
        <f t="shared" si="322"/>
        <v>383341.85456726258</v>
      </c>
    </row>
    <row r="1479" spans="1:18" x14ac:dyDescent="0.25">
      <c r="A1479" s="81">
        <v>1448</v>
      </c>
      <c r="B1479" s="93">
        <f t="shared" si="311"/>
        <v>6.300102068868725E-13</v>
      </c>
      <c r="C1479" s="178">
        <f t="shared" si="312"/>
        <v>6.2858901236253311E-13</v>
      </c>
      <c r="D1479" s="165">
        <f t="shared" si="313"/>
        <v>2.2558277767625785E-3</v>
      </c>
      <c r="E1479" s="166">
        <f t="shared" si="323"/>
        <v>24.291375447722295</v>
      </c>
      <c r="F1479" s="167">
        <f t="shared" si="324"/>
        <v>3.2686944485289873</v>
      </c>
      <c r="G1479" s="167">
        <f t="shared" si="314"/>
        <v>113593.74528024784</v>
      </c>
      <c r="H1479" s="167">
        <f t="shared" si="315"/>
        <v>271299.98899844516</v>
      </c>
      <c r="I1479" s="168">
        <f t="shared" si="316"/>
        <v>384893.73427869298</v>
      </c>
      <c r="J1479" s="168">
        <f t="shared" si="318"/>
        <v>381026.64961564547</v>
      </c>
      <c r="K1479" s="94"/>
      <c r="L1479" s="265">
        <f t="shared" si="317"/>
        <v>146672.17155606835</v>
      </c>
      <c r="M1479" s="265">
        <f>$G1479*NonHospFrac+theModel!$H1479*NonHospFrac</f>
        <v>238221.5627226246</v>
      </c>
      <c r="N1479" s="266">
        <f t="shared" si="319"/>
        <v>384893.73427869298</v>
      </c>
      <c r="O1479" s="158"/>
      <c r="P1479" s="265">
        <f t="shared" si="320"/>
        <v>145198.53440740608</v>
      </c>
      <c r="Q1479" s="265">
        <f t="shared" si="321"/>
        <v>238220.00247200558</v>
      </c>
      <c r="R1479" s="266">
        <f t="shared" si="322"/>
        <v>383418.53687941167</v>
      </c>
    </row>
    <row r="1480" spans="1:18" x14ac:dyDescent="0.25">
      <c r="A1480" s="81">
        <v>1449</v>
      </c>
      <c r="B1480" s="93">
        <f t="shared" si="311"/>
        <v>6.1824132688098928E-13</v>
      </c>
      <c r="C1480" s="178">
        <f t="shared" si="312"/>
        <v>6.1684668092306862E-13</v>
      </c>
      <c r="D1480" s="165">
        <f t="shared" si="313"/>
        <v>2.2558277767625785E-3</v>
      </c>
      <c r="E1480" s="166">
        <f t="shared" si="323"/>
        <v>24.291375447722913</v>
      </c>
      <c r="F1480" s="167">
        <f t="shared" si="324"/>
        <v>3.2709502763057499</v>
      </c>
      <c r="G1480" s="167">
        <f t="shared" si="314"/>
        <v>113672.13985946125</v>
      </c>
      <c r="H1480" s="167">
        <f t="shared" si="315"/>
        <v>271299.98899845203</v>
      </c>
      <c r="I1480" s="168">
        <f t="shared" si="316"/>
        <v>384972.12885791331</v>
      </c>
      <c r="J1480" s="168">
        <f t="shared" si="318"/>
        <v>381100.54789069417</v>
      </c>
      <c r="K1480" s="94"/>
      <c r="L1480" s="265">
        <f t="shared" si="317"/>
        <v>146702.04552425339</v>
      </c>
      <c r="M1480" s="265">
        <f>$G1480*NonHospFrac+theModel!$H1480*NonHospFrac</f>
        <v>238270.08333365986</v>
      </c>
      <c r="N1480" s="266">
        <f t="shared" si="319"/>
        <v>384972.12885791325</v>
      </c>
      <c r="O1480" s="158"/>
      <c r="P1480" s="265">
        <f t="shared" si="320"/>
        <v>145226.69496059345</v>
      </c>
      <c r="Q1480" s="265">
        <f t="shared" si="321"/>
        <v>238268.52308304084</v>
      </c>
      <c r="R1480" s="266">
        <f t="shared" si="322"/>
        <v>383495.21804363432</v>
      </c>
    </row>
    <row r="1481" spans="1:18" x14ac:dyDescent="0.25">
      <c r="A1481" s="81">
        <v>1450</v>
      </c>
      <c r="B1481" s="93">
        <f t="shared" si="311"/>
        <v>6.0669229495864307E-13</v>
      </c>
      <c r="C1481" s="178">
        <f t="shared" si="312"/>
        <v>6.0532370162772757E-13</v>
      </c>
      <c r="D1481" s="165">
        <f t="shared" si="313"/>
        <v>2.2558277767625785E-3</v>
      </c>
      <c r="E1481" s="166">
        <f t="shared" si="323"/>
        <v>24.291375447723517</v>
      </c>
      <c r="F1481" s="167">
        <f t="shared" si="324"/>
        <v>3.2732061040825124</v>
      </c>
      <c r="G1481" s="167">
        <f t="shared" si="314"/>
        <v>113750.53443867467</v>
      </c>
      <c r="H1481" s="167">
        <f t="shared" si="315"/>
        <v>271299.98899845884</v>
      </c>
      <c r="I1481" s="168">
        <f t="shared" si="316"/>
        <v>385050.52343713352</v>
      </c>
      <c r="J1481" s="168">
        <f t="shared" si="318"/>
        <v>381174.44315350358</v>
      </c>
      <c r="K1481" s="94"/>
      <c r="L1481" s="265">
        <f t="shared" si="317"/>
        <v>146731.91949243844</v>
      </c>
      <c r="M1481" s="265">
        <f>$G1481*NonHospFrac+theModel!$H1481*NonHospFrac</f>
        <v>238318.60394469506</v>
      </c>
      <c r="N1481" s="266">
        <f t="shared" si="319"/>
        <v>385050.52343713352</v>
      </c>
      <c r="O1481" s="158"/>
      <c r="P1481" s="265">
        <f t="shared" si="320"/>
        <v>145254.85436590124</v>
      </c>
      <c r="Q1481" s="265">
        <f t="shared" si="321"/>
        <v>238317.04369407604</v>
      </c>
      <c r="R1481" s="266">
        <f t="shared" si="322"/>
        <v>383571.89805997728</v>
      </c>
    </row>
    <row r="1482" spans="1:18" x14ac:dyDescent="0.25">
      <c r="A1482" s="81">
        <v>1451</v>
      </c>
      <c r="B1482" s="93">
        <f t="shared" si="311"/>
        <v>5.953590042566651E-13</v>
      </c>
      <c r="C1482" s="178">
        <f t="shared" si="312"/>
        <v>5.9401597687771718E-13</v>
      </c>
      <c r="D1482" s="165">
        <f t="shared" si="313"/>
        <v>2.2558277767625785E-3</v>
      </c>
      <c r="E1482" s="166">
        <f t="shared" si="323"/>
        <v>24.291375447724111</v>
      </c>
      <c r="F1482" s="167">
        <f t="shared" si="324"/>
        <v>3.275461931859275</v>
      </c>
      <c r="G1482" s="167">
        <f t="shared" si="314"/>
        <v>113828.92901788811</v>
      </c>
      <c r="H1482" s="167">
        <f t="shared" si="315"/>
        <v>271299.98899846547</v>
      </c>
      <c r="I1482" s="168">
        <f t="shared" si="316"/>
        <v>385128.91801635356</v>
      </c>
      <c r="J1482" s="168">
        <f t="shared" si="318"/>
        <v>381248.33540419646</v>
      </c>
      <c r="K1482" s="94"/>
      <c r="L1482" s="265">
        <f t="shared" si="317"/>
        <v>146761.79346062339</v>
      </c>
      <c r="M1482" s="265">
        <f>$G1482*NonHospFrac+theModel!$H1482*NonHospFrac</f>
        <v>238367.12455573014</v>
      </c>
      <c r="N1482" s="266">
        <f t="shared" si="319"/>
        <v>385128.91801635351</v>
      </c>
      <c r="O1482" s="158"/>
      <c r="P1482" s="265">
        <f t="shared" si="320"/>
        <v>145283.01262337613</v>
      </c>
      <c r="Q1482" s="265">
        <f t="shared" si="321"/>
        <v>238365.56430511113</v>
      </c>
      <c r="R1482" s="266">
        <f t="shared" si="322"/>
        <v>383648.57692848728</v>
      </c>
    </row>
    <row r="1483" spans="1:18" x14ac:dyDescent="0.25">
      <c r="A1483" s="81">
        <v>1452</v>
      </c>
      <c r="B1483" s="93">
        <f t="shared" si="311"/>
        <v>5.842374246299767E-13</v>
      </c>
      <c r="C1483" s="178">
        <f t="shared" si="312"/>
        <v>5.8291948561927211E-13</v>
      </c>
      <c r="D1483" s="165">
        <f t="shared" si="313"/>
        <v>2.2558277767625785E-3</v>
      </c>
      <c r="E1483" s="166">
        <f t="shared" si="323"/>
        <v>24.291375447724693</v>
      </c>
      <c r="F1483" s="167">
        <f t="shared" si="324"/>
        <v>3.2777177596360376</v>
      </c>
      <c r="G1483" s="167">
        <f t="shared" si="314"/>
        <v>113907.32359710152</v>
      </c>
      <c r="H1483" s="167">
        <f t="shared" si="315"/>
        <v>271299.98899847199</v>
      </c>
      <c r="I1483" s="168">
        <f t="shared" si="316"/>
        <v>385207.31259557349</v>
      </c>
      <c r="J1483" s="168">
        <f t="shared" si="318"/>
        <v>381322.22464289563</v>
      </c>
      <c r="K1483" s="94"/>
      <c r="L1483" s="265">
        <f t="shared" si="317"/>
        <v>146791.66742880829</v>
      </c>
      <c r="M1483" s="265">
        <f>$G1483*NonHospFrac+theModel!$H1483*NonHospFrac</f>
        <v>238415.6451667652</v>
      </c>
      <c r="N1483" s="266">
        <f t="shared" si="319"/>
        <v>385207.31259557349</v>
      </c>
      <c r="O1483" s="158"/>
      <c r="P1483" s="265">
        <f t="shared" si="320"/>
        <v>145311.16973306495</v>
      </c>
      <c r="Q1483" s="265">
        <f t="shared" si="321"/>
        <v>238414.08491614618</v>
      </c>
      <c r="R1483" s="266">
        <f t="shared" si="322"/>
        <v>383725.25464921113</v>
      </c>
    </row>
    <row r="1484" spans="1:18" x14ac:dyDescent="0.25">
      <c r="A1484" s="81">
        <v>1453</v>
      </c>
      <c r="B1484" s="93">
        <f t="shared" si="311"/>
        <v>5.7332360121845985E-13</v>
      </c>
      <c r="C1484" s="178">
        <f t="shared" si="312"/>
        <v>5.7203028191375771E-13</v>
      </c>
      <c r="D1484" s="165">
        <f t="shared" si="313"/>
        <v>2.2558277767625785E-3</v>
      </c>
      <c r="E1484" s="166">
        <f t="shared" si="323"/>
        <v>24.291375447725265</v>
      </c>
      <c r="F1484" s="167">
        <f t="shared" si="324"/>
        <v>3.2799735874128002</v>
      </c>
      <c r="G1484" s="167">
        <f t="shared" si="314"/>
        <v>113985.71817631494</v>
      </c>
      <c r="H1484" s="167">
        <f t="shared" si="315"/>
        <v>271299.98899847834</v>
      </c>
      <c r="I1484" s="168">
        <f t="shared" si="316"/>
        <v>385285.70717479329</v>
      </c>
      <c r="J1484" s="168">
        <f t="shared" si="318"/>
        <v>381396.11086972384</v>
      </c>
      <c r="K1484" s="94"/>
      <c r="L1484" s="265">
        <f t="shared" si="317"/>
        <v>146821.54139699313</v>
      </c>
      <c r="M1484" s="265">
        <f>$G1484*NonHospFrac+theModel!$H1484*NonHospFrac</f>
        <v>238464.16577780014</v>
      </c>
      <c r="N1484" s="266">
        <f t="shared" si="319"/>
        <v>385285.70717479324</v>
      </c>
      <c r="O1484" s="158"/>
      <c r="P1484" s="265">
        <f t="shared" si="320"/>
        <v>145339.3256950145</v>
      </c>
      <c r="Q1484" s="265">
        <f t="shared" si="321"/>
        <v>238462.60552718112</v>
      </c>
      <c r="R1484" s="266">
        <f t="shared" si="322"/>
        <v>383801.93122219562</v>
      </c>
    </row>
    <row r="1485" spans="1:18" x14ac:dyDescent="0.25">
      <c r="A1485" s="81">
        <v>1454</v>
      </c>
      <c r="B1485" s="93">
        <f t="shared" si="311"/>
        <v>5.6261365304060451E-13</v>
      </c>
      <c r="C1485" s="178">
        <f t="shared" si="312"/>
        <v>5.6134449353448964E-13</v>
      </c>
      <c r="D1485" s="165">
        <f t="shared" si="313"/>
        <v>2.2558277767625785E-3</v>
      </c>
      <c r="E1485" s="166">
        <f t="shared" si="323"/>
        <v>24.291375447725827</v>
      </c>
      <c r="F1485" s="167">
        <f t="shared" si="324"/>
        <v>3.2822294151895628</v>
      </c>
      <c r="G1485" s="167">
        <f t="shared" si="314"/>
        <v>114064.11275552836</v>
      </c>
      <c r="H1485" s="167">
        <f t="shared" si="315"/>
        <v>271299.98899848462</v>
      </c>
      <c r="I1485" s="168">
        <f t="shared" si="316"/>
        <v>385364.10175401298</v>
      </c>
      <c r="J1485" s="168">
        <f t="shared" si="318"/>
        <v>381469.99408480391</v>
      </c>
      <c r="K1485" s="94"/>
      <c r="L1485" s="265">
        <f t="shared" si="317"/>
        <v>146851.41536517796</v>
      </c>
      <c r="M1485" s="265">
        <f>$G1485*NonHospFrac+theModel!$H1485*NonHospFrac</f>
        <v>238512.68638883502</v>
      </c>
      <c r="N1485" s="266">
        <f t="shared" si="319"/>
        <v>385364.10175401298</v>
      </c>
      <c r="O1485" s="158"/>
      <c r="P1485" s="265">
        <f t="shared" si="320"/>
        <v>145367.48050927161</v>
      </c>
      <c r="Q1485" s="265">
        <f t="shared" si="321"/>
        <v>238511.126138216</v>
      </c>
      <c r="R1485" s="266">
        <f t="shared" si="322"/>
        <v>383878.60664748761</v>
      </c>
    </row>
    <row r="1486" spans="1:18" x14ac:dyDescent="0.25">
      <c r="A1486" s="81">
        <v>1455</v>
      </c>
      <c r="B1486" s="93">
        <f t="shared" si="311"/>
        <v>5.5210377161340483E-13</v>
      </c>
      <c r="C1486" s="178">
        <f t="shared" si="312"/>
        <v>5.5085832058974397E-13</v>
      </c>
      <c r="D1486" s="165">
        <f t="shared" si="313"/>
        <v>2.2558277767625785E-3</v>
      </c>
      <c r="E1486" s="166">
        <f t="shared" si="323"/>
        <v>24.291375447726377</v>
      </c>
      <c r="F1486" s="167">
        <f t="shared" si="324"/>
        <v>3.2844852429663254</v>
      </c>
      <c r="G1486" s="167">
        <f t="shared" si="314"/>
        <v>114142.50733474178</v>
      </c>
      <c r="H1486" s="167">
        <f t="shared" si="315"/>
        <v>271299.98899849079</v>
      </c>
      <c r="I1486" s="168">
        <f t="shared" si="316"/>
        <v>385442.49633323256</v>
      </c>
      <c r="J1486" s="168">
        <f t="shared" si="318"/>
        <v>381543.87428825855</v>
      </c>
      <c r="K1486" s="94"/>
      <c r="L1486" s="265">
        <f t="shared" si="317"/>
        <v>146881.28933336274</v>
      </c>
      <c r="M1486" s="265">
        <f>$G1486*NonHospFrac+theModel!$H1486*NonHospFrac</f>
        <v>238561.20699986984</v>
      </c>
      <c r="N1486" s="266">
        <f t="shared" si="319"/>
        <v>385442.49633323262</v>
      </c>
      <c r="O1486" s="158"/>
      <c r="P1486" s="265">
        <f t="shared" si="320"/>
        <v>145395.63417588302</v>
      </c>
      <c r="Q1486" s="265">
        <f t="shared" si="321"/>
        <v>238559.64674925082</v>
      </c>
      <c r="R1486" s="266">
        <f t="shared" si="322"/>
        <v>383955.28092513385</v>
      </c>
    </row>
    <row r="1487" spans="1:18" x14ac:dyDescent="0.25">
      <c r="A1487" s="81">
        <v>1456</v>
      </c>
      <c r="B1487" s="93">
        <f t="shared" si="311"/>
        <v>5.4179021959807932E-13</v>
      </c>
      <c r="C1487" s="178">
        <f t="shared" si="312"/>
        <v>5.4056803417153171E-13</v>
      </c>
      <c r="D1487" s="165">
        <f t="shared" si="313"/>
        <v>2.2558277767625785E-3</v>
      </c>
      <c r="E1487" s="166">
        <f t="shared" si="323"/>
        <v>24.291375447726917</v>
      </c>
      <c r="F1487" s="167">
        <f t="shared" si="324"/>
        <v>3.286741070743088</v>
      </c>
      <c r="G1487" s="167">
        <f t="shared" si="314"/>
        <v>114220.90191395518</v>
      </c>
      <c r="H1487" s="167">
        <f t="shared" si="315"/>
        <v>271299.98899849679</v>
      </c>
      <c r="I1487" s="168">
        <f t="shared" si="316"/>
        <v>385520.89091245196</v>
      </c>
      <c r="J1487" s="168">
        <f t="shared" si="318"/>
        <v>381617.75148021051</v>
      </c>
      <c r="K1487" s="94"/>
      <c r="L1487" s="265">
        <f t="shared" si="317"/>
        <v>146911.16330154744</v>
      </c>
      <c r="M1487" s="265">
        <f>$G1487*NonHospFrac+theModel!$H1487*NonHospFrac</f>
        <v>238609.72761090449</v>
      </c>
      <c r="N1487" s="266">
        <f t="shared" si="319"/>
        <v>385520.8909124519</v>
      </c>
      <c r="O1487" s="158"/>
      <c r="P1487" s="265">
        <f t="shared" si="320"/>
        <v>145423.78669489548</v>
      </c>
      <c r="Q1487" s="265">
        <f t="shared" si="321"/>
        <v>238608.16736028547</v>
      </c>
      <c r="R1487" s="266">
        <f t="shared" si="322"/>
        <v>384031.95405518095</v>
      </c>
    </row>
    <row r="1488" spans="1:18" x14ac:dyDescent="0.25">
      <c r="A1488" s="81">
        <v>1457</v>
      </c>
      <c r="B1488" s="93">
        <f t="shared" si="311"/>
        <v>5.3166932947104703E-13</v>
      </c>
      <c r="C1488" s="178">
        <f t="shared" si="312"/>
        <v>5.3046997502957347E-13</v>
      </c>
      <c r="D1488" s="165">
        <f t="shared" si="313"/>
        <v>2.2558277767625785E-3</v>
      </c>
      <c r="E1488" s="166">
        <f t="shared" si="323"/>
        <v>24.291375447727447</v>
      </c>
      <c r="F1488" s="167">
        <f t="shared" si="324"/>
        <v>3.2889968985198506</v>
      </c>
      <c r="G1488" s="167">
        <f t="shared" si="314"/>
        <v>114299.2964931686</v>
      </c>
      <c r="H1488" s="167">
        <f t="shared" si="315"/>
        <v>271299.98899850267</v>
      </c>
      <c r="I1488" s="168">
        <f t="shared" si="316"/>
        <v>385599.2854916713</v>
      </c>
      <c r="J1488" s="168">
        <f t="shared" si="318"/>
        <v>381691.62566078262</v>
      </c>
      <c r="K1488" s="94"/>
      <c r="L1488" s="265">
        <f t="shared" si="317"/>
        <v>146941.0372697321</v>
      </c>
      <c r="M1488" s="265">
        <f>$G1488*NonHospFrac+theModel!$H1488*NonHospFrac</f>
        <v>238658.24822193914</v>
      </c>
      <c r="N1488" s="266">
        <f t="shared" si="319"/>
        <v>385599.28549167124</v>
      </c>
      <c r="O1488" s="158"/>
      <c r="P1488" s="265">
        <f t="shared" si="320"/>
        <v>145451.9380663558</v>
      </c>
      <c r="Q1488" s="265">
        <f t="shared" si="321"/>
        <v>238656.68797132012</v>
      </c>
      <c r="R1488" s="266">
        <f t="shared" si="322"/>
        <v>384108.62603767589</v>
      </c>
    </row>
    <row r="1489" spans="1:18" x14ac:dyDescent="0.25">
      <c r="A1489" s="81">
        <v>1458</v>
      </c>
      <c r="B1489" s="93">
        <f t="shared" si="311"/>
        <v>5.2173750221975182E-13</v>
      </c>
      <c r="C1489" s="178">
        <f t="shared" si="312"/>
        <v>5.2056055227006579E-13</v>
      </c>
      <c r="D1489" s="165">
        <f t="shared" si="313"/>
        <v>2.2558277767625785E-3</v>
      </c>
      <c r="E1489" s="166">
        <f t="shared" si="323"/>
        <v>24.291375447727969</v>
      </c>
      <c r="F1489" s="167">
        <f t="shared" si="324"/>
        <v>3.2912527262966131</v>
      </c>
      <c r="G1489" s="167">
        <f t="shared" si="314"/>
        <v>114377.69107238203</v>
      </c>
      <c r="H1489" s="167">
        <f t="shared" si="315"/>
        <v>271299.98899850855</v>
      </c>
      <c r="I1489" s="168">
        <f t="shared" si="316"/>
        <v>385677.68007089058</v>
      </c>
      <c r="J1489" s="168">
        <f t="shared" si="318"/>
        <v>381765.49683009763</v>
      </c>
      <c r="K1489" s="94"/>
      <c r="L1489" s="265">
        <f t="shared" si="317"/>
        <v>146970.91123791676</v>
      </c>
      <c r="M1489" s="265">
        <f>$G1489*NonHospFrac+theModel!$H1489*NonHospFrac</f>
        <v>238706.76883297379</v>
      </c>
      <c r="N1489" s="266">
        <f t="shared" si="319"/>
        <v>385677.68007089058</v>
      </c>
      <c r="O1489" s="158"/>
      <c r="P1489" s="265">
        <f t="shared" si="320"/>
        <v>145480.08829031078</v>
      </c>
      <c r="Q1489" s="265">
        <f t="shared" si="321"/>
        <v>238705.20858235477</v>
      </c>
      <c r="R1489" s="266">
        <f t="shared" si="322"/>
        <v>384185.29687266552</v>
      </c>
    </row>
    <row r="1490" spans="1:18" x14ac:dyDescent="0.25">
      <c r="A1490" s="81">
        <v>1459</v>
      </c>
      <c r="B1490" s="93">
        <f t="shared" si="311"/>
        <v>5.1199120606284515E-13</v>
      </c>
      <c r="C1490" s="178">
        <f t="shared" si="312"/>
        <v>5.1083624207875036E-13</v>
      </c>
      <c r="D1490" s="165">
        <f t="shared" si="313"/>
        <v>2.2558277767625785E-3</v>
      </c>
      <c r="E1490" s="166">
        <f t="shared" si="323"/>
        <v>24.29137544772848</v>
      </c>
      <c r="F1490" s="167">
        <f t="shared" si="324"/>
        <v>3.2935085540733757</v>
      </c>
      <c r="G1490" s="167">
        <f t="shared" si="314"/>
        <v>114456.08565159545</v>
      </c>
      <c r="H1490" s="167">
        <f t="shared" si="315"/>
        <v>271299.98899851425</v>
      </c>
      <c r="I1490" s="168">
        <f t="shared" si="316"/>
        <v>385756.07465010969</v>
      </c>
      <c r="J1490" s="168">
        <f t="shared" si="318"/>
        <v>381839.36498827819</v>
      </c>
      <c r="K1490" s="94"/>
      <c r="L1490" s="265">
        <f t="shared" si="317"/>
        <v>147000.78520610137</v>
      </c>
      <c r="M1490" s="265">
        <f>$G1490*NonHospFrac+theModel!$H1490*NonHospFrac</f>
        <v>238755.28944400832</v>
      </c>
      <c r="N1490" s="266">
        <f t="shared" si="319"/>
        <v>385756.07465010969</v>
      </c>
      <c r="O1490" s="158"/>
      <c r="P1490" s="265">
        <f t="shared" si="320"/>
        <v>145508.23736680718</v>
      </c>
      <c r="Q1490" s="265">
        <f t="shared" si="321"/>
        <v>238753.7291933893</v>
      </c>
      <c r="R1490" s="266">
        <f t="shared" si="322"/>
        <v>384261.96656019648</v>
      </c>
    </row>
    <row r="1491" spans="1:18" x14ac:dyDescent="0.25">
      <c r="A1491" s="81">
        <v>1460</v>
      </c>
      <c r="B1491" s="93">
        <f t="shared" si="311"/>
        <v>5.0242697519427777E-13</v>
      </c>
      <c r="C1491" s="178">
        <f t="shared" si="312"/>
        <v>5.0129358646783968E-13</v>
      </c>
      <c r="D1491" s="165">
        <f t="shared" si="313"/>
        <v>2.2558277767625785E-3</v>
      </c>
      <c r="E1491" s="166">
        <f t="shared" si="323"/>
        <v>24.291375447728981</v>
      </c>
      <c r="F1491" s="167">
        <f t="shared" si="324"/>
        <v>3.2957643818501383</v>
      </c>
      <c r="G1491" s="167">
        <f t="shared" si="314"/>
        <v>114534.48023080887</v>
      </c>
      <c r="H1491" s="167">
        <f t="shared" si="315"/>
        <v>271299.98899851984</v>
      </c>
      <c r="I1491" s="168">
        <f t="shared" si="316"/>
        <v>385834.46922932868</v>
      </c>
      <c r="J1491" s="168">
        <f t="shared" si="318"/>
        <v>381913.23013544711</v>
      </c>
      <c r="K1491" s="94"/>
      <c r="L1491" s="265">
        <f t="shared" si="317"/>
        <v>147030.65917428592</v>
      </c>
      <c r="M1491" s="265">
        <f>$G1491*NonHospFrac+theModel!$H1491*NonHospFrac</f>
        <v>238803.81005504273</v>
      </c>
      <c r="N1491" s="266">
        <f t="shared" si="319"/>
        <v>385834.46922932868</v>
      </c>
      <c r="O1491" s="158"/>
      <c r="P1491" s="265">
        <f t="shared" si="320"/>
        <v>145536.38529589176</v>
      </c>
      <c r="Q1491" s="265">
        <f t="shared" si="321"/>
        <v>238802.24980442371</v>
      </c>
      <c r="R1491" s="266">
        <f t="shared" si="322"/>
        <v>384338.63510031544</v>
      </c>
    </row>
    <row r="1492" spans="1:18" x14ac:dyDescent="0.25">
      <c r="A1492" s="81">
        <v>1461</v>
      </c>
      <c r="B1492" s="93">
        <f t="shared" si="311"/>
        <v>4.9304140855084386E-13</v>
      </c>
      <c r="C1492" s="178">
        <f t="shared" si="312"/>
        <v>4.9192919204634069E-13</v>
      </c>
      <c r="D1492" s="165">
        <f t="shared" si="313"/>
        <v>2.2558277767625785E-3</v>
      </c>
      <c r="E1492" s="166">
        <f t="shared" si="323"/>
        <v>24.291375447729472</v>
      </c>
      <c r="F1492" s="167">
        <f t="shared" si="324"/>
        <v>3.2980202096269009</v>
      </c>
      <c r="G1492" s="167">
        <f t="shared" si="314"/>
        <v>114612.87481002229</v>
      </c>
      <c r="H1492" s="167">
        <f t="shared" si="315"/>
        <v>271299.98899852531</v>
      </c>
      <c r="I1492" s="168">
        <f t="shared" si="316"/>
        <v>385912.86380854761</v>
      </c>
      <c r="J1492" s="168">
        <f t="shared" si="318"/>
        <v>381987.09227172716</v>
      </c>
      <c r="K1492" s="94"/>
      <c r="L1492" s="265">
        <f t="shared" si="317"/>
        <v>147060.53314247043</v>
      </c>
      <c r="M1492" s="265">
        <f>$G1492*NonHospFrac+theModel!$H1492*NonHospFrac</f>
        <v>238852.33066607715</v>
      </c>
      <c r="N1492" s="266">
        <f t="shared" si="319"/>
        <v>385912.86380854761</v>
      </c>
      <c r="O1492" s="158"/>
      <c r="P1492" s="265">
        <f t="shared" si="320"/>
        <v>145564.53207761131</v>
      </c>
      <c r="Q1492" s="265">
        <f t="shared" si="321"/>
        <v>238850.77041545813</v>
      </c>
      <c r="R1492" s="266">
        <f t="shared" si="322"/>
        <v>384415.30249306944</v>
      </c>
    </row>
    <row r="1493" spans="1:18" x14ac:dyDescent="0.25">
      <c r="A1493" s="81">
        <v>1462</v>
      </c>
      <c r="B1493" s="93">
        <f t="shared" si="311"/>
        <v>4.8383116860276552E-13</v>
      </c>
      <c r="C1493" s="178">
        <f t="shared" si="312"/>
        <v>4.8273972881336792E-13</v>
      </c>
      <c r="D1493" s="165">
        <f t="shared" si="313"/>
        <v>2.2558277767625785E-3</v>
      </c>
      <c r="E1493" s="166">
        <f t="shared" si="323"/>
        <v>24.291375447729955</v>
      </c>
      <c r="F1493" s="167">
        <f t="shared" si="324"/>
        <v>3.3002760374036635</v>
      </c>
      <c r="G1493" s="167">
        <f t="shared" si="314"/>
        <v>114691.26938923573</v>
      </c>
      <c r="H1493" s="167">
        <f t="shared" si="315"/>
        <v>271299.98899853072</v>
      </c>
      <c r="I1493" s="168">
        <f t="shared" si="316"/>
        <v>385991.25838776643</v>
      </c>
      <c r="J1493" s="168">
        <f t="shared" si="318"/>
        <v>382060.95139724104</v>
      </c>
      <c r="K1493" s="94"/>
      <c r="L1493" s="265">
        <f t="shared" si="317"/>
        <v>147090.40711065492</v>
      </c>
      <c r="M1493" s="265">
        <f>$G1493*NonHospFrac+theModel!$H1493*NonHospFrac</f>
        <v>238900.85127711151</v>
      </c>
      <c r="N1493" s="266">
        <f t="shared" si="319"/>
        <v>385991.25838776643</v>
      </c>
      <c r="O1493" s="158"/>
      <c r="P1493" s="265">
        <f t="shared" si="320"/>
        <v>145592.67771201258</v>
      </c>
      <c r="Q1493" s="265">
        <f t="shared" si="321"/>
        <v>238899.29102649249</v>
      </c>
      <c r="R1493" s="266">
        <f t="shared" si="322"/>
        <v>384491.96873850503</v>
      </c>
    </row>
    <row r="1494" spans="1:18" x14ac:dyDescent="0.25">
      <c r="A1494" s="81">
        <v>1463</v>
      </c>
      <c r="B1494" s="93">
        <f t="shared" si="311"/>
        <v>4.7479298016685237E-13</v>
      </c>
      <c r="C1494" s="178">
        <f t="shared" si="312"/>
        <v>4.7372192897398006E-13</v>
      </c>
      <c r="D1494" s="165">
        <f t="shared" si="313"/>
        <v>2.2558277767625785E-3</v>
      </c>
      <c r="E1494" s="166">
        <f t="shared" si="323"/>
        <v>24.291375447730427</v>
      </c>
      <c r="F1494" s="167">
        <f t="shared" si="324"/>
        <v>3.3025318651804261</v>
      </c>
      <c r="G1494" s="167">
        <f t="shared" si="314"/>
        <v>114769.66396844915</v>
      </c>
      <c r="H1494" s="167">
        <f t="shared" si="315"/>
        <v>271299.98899853602</v>
      </c>
      <c r="I1494" s="168">
        <f t="shared" si="316"/>
        <v>386069.65296698519</v>
      </c>
      <c r="J1494" s="168">
        <f t="shared" si="318"/>
        <v>382134.8075121115</v>
      </c>
      <c r="K1494" s="94"/>
      <c r="L1494" s="265">
        <f t="shared" si="317"/>
        <v>147120.28107883938</v>
      </c>
      <c r="M1494" s="265">
        <f>$G1494*NonHospFrac+theModel!$H1494*NonHospFrac</f>
        <v>238949.3718881458</v>
      </c>
      <c r="N1494" s="266">
        <f t="shared" si="319"/>
        <v>386069.65296698519</v>
      </c>
      <c r="O1494" s="158"/>
      <c r="P1494" s="265">
        <f t="shared" si="320"/>
        <v>145620.82219914236</v>
      </c>
      <c r="Q1494" s="265">
        <f t="shared" si="321"/>
        <v>238947.81163752679</v>
      </c>
      <c r="R1494" s="266">
        <f t="shared" si="322"/>
        <v>384568.63383666915</v>
      </c>
    </row>
    <row r="1495" spans="1:18" x14ac:dyDescent="0.25">
      <c r="A1495" s="81">
        <v>1464</v>
      </c>
      <c r="B1495" s="93">
        <f t="shared" si="311"/>
        <v>4.6592362924183991E-13</v>
      </c>
      <c r="C1495" s="178">
        <f t="shared" si="312"/>
        <v>4.6487258577714616E-13</v>
      </c>
      <c r="D1495" s="165">
        <f t="shared" si="313"/>
        <v>2.2558277767625785E-3</v>
      </c>
      <c r="E1495" s="166">
        <f t="shared" si="323"/>
        <v>24.291375447730893</v>
      </c>
      <c r="F1495" s="167">
        <f t="shared" si="324"/>
        <v>3.3047876929571887</v>
      </c>
      <c r="G1495" s="167">
        <f t="shared" si="314"/>
        <v>114848.05854766257</v>
      </c>
      <c r="H1495" s="167">
        <f t="shared" si="315"/>
        <v>271299.9889985412</v>
      </c>
      <c r="I1495" s="168">
        <f t="shared" si="316"/>
        <v>386148.04754620377</v>
      </c>
      <c r="J1495" s="168">
        <f t="shared" si="318"/>
        <v>382208.66061646113</v>
      </c>
      <c r="K1495" s="94"/>
      <c r="L1495" s="265">
        <f t="shared" si="317"/>
        <v>147150.15504702379</v>
      </c>
      <c r="M1495" s="265">
        <f>$G1495*NonHospFrac+theModel!$H1495*NonHospFrac</f>
        <v>238997.89249917999</v>
      </c>
      <c r="N1495" s="266">
        <f t="shared" si="319"/>
        <v>386148.04754620377</v>
      </c>
      <c r="O1495" s="158"/>
      <c r="P1495" s="265">
        <f t="shared" si="320"/>
        <v>145648.96553904738</v>
      </c>
      <c r="Q1495" s="265">
        <f t="shared" si="321"/>
        <v>238996.33224856097</v>
      </c>
      <c r="R1495" s="266">
        <f t="shared" si="322"/>
        <v>384645.29778760835</v>
      </c>
    </row>
    <row r="1496" spans="1:18" x14ac:dyDescent="0.25">
      <c r="A1496" s="81">
        <v>1465</v>
      </c>
      <c r="B1496" s="93">
        <f t="shared" si="311"/>
        <v>4.5721996186548504E-13</v>
      </c>
      <c r="C1496" s="178">
        <f t="shared" si="312"/>
        <v>4.5618855237541853E-13</v>
      </c>
      <c r="D1496" s="165">
        <f t="shared" si="313"/>
        <v>2.2558277767625785E-3</v>
      </c>
      <c r="E1496" s="166">
        <f t="shared" si="323"/>
        <v>24.291375447731347</v>
      </c>
      <c r="F1496" s="167">
        <f t="shared" si="324"/>
        <v>3.3070435207339512</v>
      </c>
      <c r="G1496" s="167">
        <f t="shared" si="314"/>
        <v>114926.45312687599</v>
      </c>
      <c r="H1496" s="167">
        <f t="shared" si="315"/>
        <v>271299.98899854627</v>
      </c>
      <c r="I1496" s="168">
        <f t="shared" si="316"/>
        <v>386226.44212542224</v>
      </c>
      <c r="J1496" s="168">
        <f t="shared" si="318"/>
        <v>382282.51071041275</v>
      </c>
      <c r="K1496" s="94"/>
      <c r="L1496" s="265">
        <f t="shared" si="317"/>
        <v>147180.02901520813</v>
      </c>
      <c r="M1496" s="265">
        <f>$G1496*NonHospFrac+theModel!$H1496*NonHospFrac</f>
        <v>239046.41311021411</v>
      </c>
      <c r="N1496" s="266">
        <f t="shared" si="319"/>
        <v>386226.44212542224</v>
      </c>
      <c r="O1496" s="158"/>
      <c r="P1496" s="265">
        <f t="shared" si="320"/>
        <v>145677.10773177442</v>
      </c>
      <c r="Q1496" s="265">
        <f t="shared" si="321"/>
        <v>239044.85285959509</v>
      </c>
      <c r="R1496" s="266">
        <f t="shared" si="322"/>
        <v>384721.96059136954</v>
      </c>
    </row>
    <row r="1497" spans="1:18" x14ac:dyDescent="0.25">
      <c r="A1497" s="81">
        <v>1466</v>
      </c>
      <c r="B1497" s="93">
        <f t="shared" si="311"/>
        <v>4.4867888299300311E-13</v>
      </c>
      <c r="C1497" s="178">
        <f t="shared" si="312"/>
        <v>4.4766674070590066E-13</v>
      </c>
      <c r="D1497" s="165">
        <f t="shared" si="313"/>
        <v>2.2558277767625785E-3</v>
      </c>
      <c r="E1497" s="166">
        <f t="shared" si="323"/>
        <v>24.291375447731795</v>
      </c>
      <c r="F1497" s="167">
        <f t="shared" si="324"/>
        <v>3.3092993485107138</v>
      </c>
      <c r="G1497" s="167">
        <f t="shared" si="314"/>
        <v>115004.84770608942</v>
      </c>
      <c r="H1497" s="167">
        <f t="shared" si="315"/>
        <v>271299.98899855127</v>
      </c>
      <c r="I1497" s="168">
        <f t="shared" si="316"/>
        <v>386304.83670464071</v>
      </c>
      <c r="J1497" s="168">
        <f t="shared" si="318"/>
        <v>382356.35779408913</v>
      </c>
      <c r="K1497" s="94"/>
      <c r="L1497" s="265">
        <f t="shared" si="317"/>
        <v>147209.90298339247</v>
      </c>
      <c r="M1497" s="265">
        <f>$G1497*NonHospFrac+theModel!$H1497*NonHospFrac</f>
        <v>239094.93372124821</v>
      </c>
      <c r="N1497" s="266">
        <f t="shared" si="319"/>
        <v>386304.83670464065</v>
      </c>
      <c r="O1497" s="158"/>
      <c r="P1497" s="265">
        <f t="shared" si="320"/>
        <v>145705.24877737029</v>
      </c>
      <c r="Q1497" s="265">
        <f t="shared" si="321"/>
        <v>239093.37347062919</v>
      </c>
      <c r="R1497" s="266">
        <f t="shared" si="322"/>
        <v>384798.62224799948</v>
      </c>
    </row>
    <row r="1498" spans="1:18" x14ac:dyDescent="0.25">
      <c r="A1498" s="81">
        <v>1467</v>
      </c>
      <c r="B1498" s="93">
        <f t="shared" si="311"/>
        <v>4.4029735539647238E-13</v>
      </c>
      <c r="C1498" s="178">
        <f t="shared" si="312"/>
        <v>4.3930412039213392E-13</v>
      </c>
      <c r="D1498" s="165">
        <f t="shared" si="313"/>
        <v>2.2558277767625785E-3</v>
      </c>
      <c r="E1498" s="166">
        <f t="shared" si="323"/>
        <v>24.291375447732236</v>
      </c>
      <c r="F1498" s="167">
        <f t="shared" si="324"/>
        <v>3.3115551762874764</v>
      </c>
      <c r="G1498" s="167">
        <f t="shared" si="314"/>
        <v>115083.24228530284</v>
      </c>
      <c r="H1498" s="167">
        <f t="shared" si="315"/>
        <v>271299.98899855616</v>
      </c>
      <c r="I1498" s="168">
        <f t="shared" si="316"/>
        <v>386383.231283859</v>
      </c>
      <c r="J1498" s="168">
        <f t="shared" si="318"/>
        <v>382430.20186761284</v>
      </c>
      <c r="K1498" s="94"/>
      <c r="L1498" s="265">
        <f t="shared" si="317"/>
        <v>147239.77695157676</v>
      </c>
      <c r="M1498" s="265">
        <f>$G1498*NonHospFrac+theModel!$H1498*NonHospFrac</f>
        <v>239143.45433228224</v>
      </c>
      <c r="N1498" s="266">
        <f t="shared" si="319"/>
        <v>386383.231283859</v>
      </c>
      <c r="O1498" s="158"/>
      <c r="P1498" s="265">
        <f t="shared" si="320"/>
        <v>145733.38867588167</v>
      </c>
      <c r="Q1498" s="265">
        <f t="shared" si="321"/>
        <v>239141.89408166322</v>
      </c>
      <c r="R1498" s="266">
        <f t="shared" si="322"/>
        <v>384875.28275754489</v>
      </c>
    </row>
    <row r="1499" spans="1:18" x14ac:dyDescent="0.25">
      <c r="A1499" s="81">
        <v>1468</v>
      </c>
      <c r="B1499" s="93">
        <f t="shared" si="311"/>
        <v>4.3207239858478169E-13</v>
      </c>
      <c r="C1499" s="178">
        <f t="shared" si="312"/>
        <v>4.310977176664817E-13</v>
      </c>
      <c r="D1499" s="165">
        <f t="shared" si="313"/>
        <v>2.2558277767625785E-3</v>
      </c>
      <c r="E1499" s="166">
        <f t="shared" si="323"/>
        <v>24.291375447732666</v>
      </c>
      <c r="F1499" s="167">
        <f t="shared" si="324"/>
        <v>3.313811004064239</v>
      </c>
      <c r="G1499" s="167">
        <f t="shared" si="314"/>
        <v>115161.63686451626</v>
      </c>
      <c r="H1499" s="167">
        <f t="shared" si="315"/>
        <v>271299.98899856099</v>
      </c>
      <c r="I1499" s="168">
        <f t="shared" si="316"/>
        <v>386461.62586307724</v>
      </c>
      <c r="J1499" s="168">
        <f t="shared" si="318"/>
        <v>382504.0429311067</v>
      </c>
      <c r="K1499" s="94"/>
      <c r="L1499" s="265">
        <f t="shared" si="317"/>
        <v>147269.65091976101</v>
      </c>
      <c r="M1499" s="265">
        <f>$G1499*NonHospFrac+theModel!$H1499*NonHospFrac</f>
        <v>239191.97494331622</v>
      </c>
      <c r="N1499" s="266">
        <f t="shared" si="319"/>
        <v>386461.62586307724</v>
      </c>
      <c r="O1499" s="158"/>
      <c r="P1499" s="265">
        <f t="shared" si="320"/>
        <v>145761.52742735535</v>
      </c>
      <c r="Q1499" s="265">
        <f t="shared" si="321"/>
        <v>239190.4146926972</v>
      </c>
      <c r="R1499" s="266">
        <f t="shared" si="322"/>
        <v>384951.94212005252</v>
      </c>
    </row>
    <row r="1500" spans="1:18" x14ac:dyDescent="0.25">
      <c r="A1500" s="81">
        <v>1469</v>
      </c>
      <c r="B1500" s="93">
        <f t="shared" si="311"/>
        <v>4.24001087743763E-13</v>
      </c>
      <c r="C1500" s="178">
        <f t="shared" si="312"/>
        <v>4.2304461431265309E-13</v>
      </c>
      <c r="D1500" s="165">
        <f t="shared" si="313"/>
        <v>2.2558277767625785E-3</v>
      </c>
      <c r="E1500" s="166">
        <f t="shared" si="323"/>
        <v>24.291375447733088</v>
      </c>
      <c r="F1500" s="167">
        <f t="shared" si="324"/>
        <v>3.3160668318410016</v>
      </c>
      <c r="G1500" s="167">
        <f t="shared" si="314"/>
        <v>115240.03144372968</v>
      </c>
      <c r="H1500" s="167">
        <f t="shared" si="315"/>
        <v>271299.98899856571</v>
      </c>
      <c r="I1500" s="168">
        <f t="shared" si="316"/>
        <v>386540.02044229535</v>
      </c>
      <c r="J1500" s="168">
        <f t="shared" si="318"/>
        <v>382577.8809846933</v>
      </c>
      <c r="K1500" s="94"/>
      <c r="L1500" s="265">
        <f t="shared" si="317"/>
        <v>147299.52488794524</v>
      </c>
      <c r="M1500" s="265">
        <f>$G1500*NonHospFrac+theModel!$H1500*NonHospFrac</f>
        <v>239240.49555435014</v>
      </c>
      <c r="N1500" s="266">
        <f t="shared" si="319"/>
        <v>386540.02044229535</v>
      </c>
      <c r="O1500" s="158"/>
      <c r="P1500" s="265">
        <f t="shared" si="320"/>
        <v>145789.66503183811</v>
      </c>
      <c r="Q1500" s="265">
        <f t="shared" si="321"/>
        <v>239238.93530373112</v>
      </c>
      <c r="R1500" s="266">
        <f t="shared" si="322"/>
        <v>385028.60033556924</v>
      </c>
    </row>
    <row r="1501" spans="1:18" x14ac:dyDescent="0.25">
      <c r="A1501" s="81">
        <v>1470</v>
      </c>
      <c r="B1501" s="93">
        <f t="shared" si="311"/>
        <v>4.1608055269611998E-13</v>
      </c>
      <c r="C1501" s="178">
        <f t="shared" si="312"/>
        <v>4.1514194662797733E-13</v>
      </c>
      <c r="D1501" s="165">
        <f t="shared" si="313"/>
        <v>2.2558277767625785E-3</v>
      </c>
      <c r="E1501" s="166">
        <f t="shared" si="323"/>
        <v>24.291375447733504</v>
      </c>
      <c r="F1501" s="167">
        <f t="shared" si="324"/>
        <v>3.3183226596177642</v>
      </c>
      <c r="G1501" s="167">
        <f t="shared" si="314"/>
        <v>115318.42602294309</v>
      </c>
      <c r="H1501" s="167">
        <f t="shared" si="315"/>
        <v>271299.98899857036</v>
      </c>
      <c r="I1501" s="168">
        <f t="shared" si="316"/>
        <v>386618.41502151347</v>
      </c>
      <c r="J1501" s="168">
        <f t="shared" si="318"/>
        <v>382651.71602849552</v>
      </c>
      <c r="K1501" s="94"/>
      <c r="L1501" s="265">
        <f t="shared" si="317"/>
        <v>147329.39885612944</v>
      </c>
      <c r="M1501" s="265">
        <f>$G1501*NonHospFrac+theModel!$H1501*NonHospFrac</f>
        <v>239289.016165384</v>
      </c>
      <c r="N1501" s="266">
        <f t="shared" si="319"/>
        <v>386618.41502151347</v>
      </c>
      <c r="O1501" s="158"/>
      <c r="P1501" s="265">
        <f t="shared" si="320"/>
        <v>145817.8014893767</v>
      </c>
      <c r="Q1501" s="265">
        <f t="shared" si="321"/>
        <v>239287.45591476499</v>
      </c>
      <c r="R1501" s="266">
        <f t="shared" si="322"/>
        <v>385105.25740414171</v>
      </c>
    </row>
    <row r="1502" spans="1:18" x14ac:dyDescent="0.25">
      <c r="A1502" s="81">
        <v>1471</v>
      </c>
      <c r="B1502" s="93">
        <f t="shared" si="311"/>
        <v>4.0830797688078778E-13</v>
      </c>
      <c r="C1502" s="178">
        <f t="shared" si="312"/>
        <v>4.0738690440506636E-13</v>
      </c>
      <c r="D1502" s="165">
        <f t="shared" si="313"/>
        <v>2.2558277767625785E-3</v>
      </c>
      <c r="E1502" s="166">
        <f t="shared" si="323"/>
        <v>24.291375447733913</v>
      </c>
      <c r="F1502" s="167">
        <f t="shared" si="324"/>
        <v>3.3205784873945268</v>
      </c>
      <c r="G1502" s="167">
        <f t="shared" si="314"/>
        <v>115396.82060215653</v>
      </c>
      <c r="H1502" s="167">
        <f t="shared" si="315"/>
        <v>271299.9889985749</v>
      </c>
      <c r="I1502" s="168">
        <f t="shared" si="316"/>
        <v>386696.80960073142</v>
      </c>
      <c r="J1502" s="168">
        <f t="shared" si="318"/>
        <v>382725.54806263582</v>
      </c>
      <c r="K1502" s="94"/>
      <c r="L1502" s="265">
        <f t="shared" si="317"/>
        <v>147359.27282431361</v>
      </c>
      <c r="M1502" s="265">
        <f>$G1502*NonHospFrac+theModel!$H1502*NonHospFrac</f>
        <v>239337.53677641781</v>
      </c>
      <c r="N1502" s="266">
        <f t="shared" si="319"/>
        <v>386696.80960073142</v>
      </c>
      <c r="O1502" s="158"/>
      <c r="P1502" s="265">
        <f t="shared" si="320"/>
        <v>145845.93680001787</v>
      </c>
      <c r="Q1502" s="265">
        <f t="shared" si="321"/>
        <v>239335.97652579879</v>
      </c>
      <c r="R1502" s="266">
        <f t="shared" si="322"/>
        <v>385181.91332581663</v>
      </c>
    </row>
    <row r="1503" spans="1:18" x14ac:dyDescent="0.25">
      <c r="A1503" s="81">
        <v>1472</v>
      </c>
      <c r="B1503" s="93">
        <f t="shared" ref="B1503:B1566" si="325">Constant*EXP(PowerTerm*(A1503)/7)</f>
        <v>4.0068059635135166E-13</v>
      </c>
      <c r="C1503" s="178">
        <f t="shared" ref="C1503:C1566" si="326">(1-theFloor)*B1503</f>
        <v>3.997767299324925E-13</v>
      </c>
      <c r="D1503" s="165">
        <f t="shared" ref="D1503:D1566" si="327">theFloor</f>
        <v>2.2558277767625785E-3</v>
      </c>
      <c r="E1503" s="166">
        <f t="shared" si="323"/>
        <v>24.291375447734314</v>
      </c>
      <c r="F1503" s="167">
        <f t="shared" si="324"/>
        <v>3.3228343151712894</v>
      </c>
      <c r="G1503" s="167">
        <f t="shared" ref="G1503:G1566" si="328">$B$22*F1503*totInfected/365.25</f>
        <v>115475.21518136995</v>
      </c>
      <c r="H1503" s="167">
        <f t="shared" ref="H1503:H1566" si="329">lostQALYs_Injured*E1503*totInfected/365.25</f>
        <v>271299.98899857944</v>
      </c>
      <c r="I1503" s="168">
        <f t="shared" ref="I1503:I1566" si="330">H1503+G1503</f>
        <v>386775.20417994936</v>
      </c>
      <c r="J1503" s="168">
        <f t="shared" si="318"/>
        <v>382799.37708723708</v>
      </c>
      <c r="K1503" s="94"/>
      <c r="L1503" s="265">
        <f t="shared" ref="L1503:L1566" si="331">$G1503*HospFrac+$H1503*HospFrac</f>
        <v>147389.14679249775</v>
      </c>
      <c r="M1503" s="265">
        <f>$G1503*NonHospFrac+theModel!$H1503*NonHospFrac</f>
        <v>239386.05738745161</v>
      </c>
      <c r="N1503" s="266">
        <f t="shared" si="319"/>
        <v>386775.20417994936</v>
      </c>
      <c r="O1503" s="158"/>
      <c r="P1503" s="265">
        <f t="shared" si="320"/>
        <v>145874.07096380834</v>
      </c>
      <c r="Q1503" s="265">
        <f t="shared" si="321"/>
        <v>239384.49713683259</v>
      </c>
      <c r="R1503" s="266">
        <f t="shared" si="322"/>
        <v>385258.5681006409</v>
      </c>
    </row>
    <row r="1504" spans="1:18" x14ac:dyDescent="0.25">
      <c r="A1504" s="81">
        <v>1473</v>
      </c>
      <c r="B1504" s="93">
        <f t="shared" si="325"/>
        <v>3.931956987931895E-13</v>
      </c>
      <c r="C1504" s="178">
        <f t="shared" si="326"/>
        <v>3.9230871701414825E-13</v>
      </c>
      <c r="D1504" s="165">
        <f t="shared" si="327"/>
        <v>2.2558277767625785E-3</v>
      </c>
      <c r="E1504" s="166">
        <f t="shared" si="323"/>
        <v>24.291375447734705</v>
      </c>
      <c r="F1504" s="167">
        <f t="shared" si="324"/>
        <v>3.3250901429480519</v>
      </c>
      <c r="G1504" s="167">
        <f t="shared" si="328"/>
        <v>115553.60976058336</v>
      </c>
      <c r="H1504" s="167">
        <f t="shared" si="329"/>
        <v>271299.98899858381</v>
      </c>
      <c r="I1504" s="168">
        <f t="shared" si="330"/>
        <v>386853.59875916719</v>
      </c>
      <c r="J1504" s="168">
        <f t="shared" ref="J1504:J1567" si="332">J1503+(I1504-I1503)/(1+discountDaily)^A1504</f>
        <v>382873.20310242183</v>
      </c>
      <c r="K1504" s="94"/>
      <c r="L1504" s="265">
        <f t="shared" si="331"/>
        <v>147419.02076068183</v>
      </c>
      <c r="M1504" s="265">
        <f>$G1504*NonHospFrac+theModel!$H1504*NonHospFrac</f>
        <v>239434.5779984853</v>
      </c>
      <c r="N1504" s="266">
        <f t="shared" ref="N1504:N1567" si="333">L1504+M1504</f>
        <v>386853.59875916713</v>
      </c>
      <c r="O1504" s="158"/>
      <c r="P1504" s="265">
        <f t="shared" ref="P1504:P1567" si="334">P1503+(L1504-L1503)/(1+discountDaily)^A1504</f>
        <v>145902.20398079485</v>
      </c>
      <c r="Q1504" s="265">
        <f t="shared" ref="Q1504:Q1567" si="335">Q1503+(M1504-M1503)/(1+discountDaily)^B1504</f>
        <v>239433.01774786628</v>
      </c>
      <c r="R1504" s="266">
        <f t="shared" ref="R1504:R1567" si="336">P1504+Q1504</f>
        <v>385335.2217286611</v>
      </c>
    </row>
    <row r="1505" spans="1:18" x14ac:dyDescent="0.25">
      <c r="A1505" s="81">
        <v>1474</v>
      </c>
      <c r="B1505" s="93">
        <f t="shared" si="325"/>
        <v>3.858506225589605E-13</v>
      </c>
      <c r="C1505" s="178">
        <f t="shared" si="326"/>
        <v>3.8498021000691087E-13</v>
      </c>
      <c r="D1505" s="165">
        <f t="shared" si="327"/>
        <v>2.2558277767625785E-3</v>
      </c>
      <c r="E1505" s="166">
        <f t="shared" ref="E1505:E1568" si="337">C1505+E1504</f>
        <v>24.291375447735088</v>
      </c>
      <c r="F1505" s="167">
        <f t="shared" ref="F1505:F1568" si="338">D1505+F1504</f>
        <v>3.3273459707248145</v>
      </c>
      <c r="G1505" s="167">
        <f t="shared" si="328"/>
        <v>115632.00433979678</v>
      </c>
      <c r="H1505" s="167">
        <f t="shared" si="329"/>
        <v>271299.98899858806</v>
      </c>
      <c r="I1505" s="168">
        <f t="shared" si="330"/>
        <v>386931.99333838484</v>
      </c>
      <c r="J1505" s="168">
        <f t="shared" si="332"/>
        <v>382947.02610831271</v>
      </c>
      <c r="K1505" s="94"/>
      <c r="L1505" s="265">
        <f t="shared" si="331"/>
        <v>147448.89472886588</v>
      </c>
      <c r="M1505" s="265">
        <f>$G1505*NonHospFrac+theModel!$H1505*NonHospFrac</f>
        <v>239483.09860951893</v>
      </c>
      <c r="N1505" s="266">
        <f t="shared" si="333"/>
        <v>386931.99333838478</v>
      </c>
      <c r="O1505" s="158"/>
      <c r="P1505" s="265">
        <f t="shared" si="334"/>
        <v>145930.3358510242</v>
      </c>
      <c r="Q1505" s="265">
        <f t="shared" si="335"/>
        <v>239481.53835889991</v>
      </c>
      <c r="R1505" s="266">
        <f t="shared" si="336"/>
        <v>385411.87420992414</v>
      </c>
    </row>
    <row r="1506" spans="1:18" x14ac:dyDescent="0.25">
      <c r="A1506" s="81">
        <v>1475</v>
      </c>
      <c r="B1506" s="93">
        <f t="shared" si="325"/>
        <v>3.7864275572211868E-13</v>
      </c>
      <c r="C1506" s="178">
        <f t="shared" si="326"/>
        <v>3.7778860287629081E-13</v>
      </c>
      <c r="D1506" s="165">
        <f t="shared" si="327"/>
        <v>2.2558277767625785E-3</v>
      </c>
      <c r="E1506" s="166">
        <f t="shared" si="337"/>
        <v>24.291375447735465</v>
      </c>
      <c r="F1506" s="167">
        <f t="shared" si="338"/>
        <v>3.3296017985015771</v>
      </c>
      <c r="G1506" s="167">
        <f t="shared" si="328"/>
        <v>115710.3989190102</v>
      </c>
      <c r="H1506" s="167">
        <f t="shared" si="329"/>
        <v>271299.98899859225</v>
      </c>
      <c r="I1506" s="168">
        <f t="shared" si="330"/>
        <v>387010.38791760243</v>
      </c>
      <c r="J1506" s="168">
        <f t="shared" si="332"/>
        <v>383020.84610503248</v>
      </c>
      <c r="K1506" s="94"/>
      <c r="L1506" s="265">
        <f t="shared" si="331"/>
        <v>147478.76869704991</v>
      </c>
      <c r="M1506" s="265">
        <f>$G1506*NonHospFrac+theModel!$H1506*NonHospFrac</f>
        <v>239531.6192205525</v>
      </c>
      <c r="N1506" s="266">
        <f t="shared" si="333"/>
        <v>387010.38791760243</v>
      </c>
      <c r="O1506" s="158"/>
      <c r="P1506" s="265">
        <f t="shared" si="334"/>
        <v>145958.4665745431</v>
      </c>
      <c r="Q1506" s="265">
        <f t="shared" si="335"/>
        <v>239530.05896993348</v>
      </c>
      <c r="R1506" s="266">
        <f t="shared" si="336"/>
        <v>385488.52554447658</v>
      </c>
    </row>
    <row r="1507" spans="1:18" x14ac:dyDescent="0.25">
      <c r="A1507" s="81">
        <v>1476</v>
      </c>
      <c r="B1507" s="93">
        <f t="shared" si="325"/>
        <v>3.7156953514810538E-13</v>
      </c>
      <c r="C1507" s="178">
        <f t="shared" si="326"/>
        <v>3.7073133826971952E-13</v>
      </c>
      <c r="D1507" s="165">
        <f t="shared" si="327"/>
        <v>2.2558277767625785E-3</v>
      </c>
      <c r="E1507" s="166">
        <f t="shared" si="337"/>
        <v>24.291375447735835</v>
      </c>
      <c r="F1507" s="167">
        <f t="shared" si="338"/>
        <v>3.3318576262783397</v>
      </c>
      <c r="G1507" s="167">
        <f t="shared" si="328"/>
        <v>115788.79349822363</v>
      </c>
      <c r="H1507" s="167">
        <f t="shared" si="329"/>
        <v>271299.98899859644</v>
      </c>
      <c r="I1507" s="168">
        <f t="shared" si="330"/>
        <v>387088.78249682009</v>
      </c>
      <c r="J1507" s="168">
        <f t="shared" si="332"/>
        <v>383094.66309270391</v>
      </c>
      <c r="K1507" s="94"/>
      <c r="L1507" s="265">
        <f t="shared" si="331"/>
        <v>147508.64266523393</v>
      </c>
      <c r="M1507" s="265">
        <f>$G1507*NonHospFrac+theModel!$H1507*NonHospFrac</f>
        <v>239580.1398315861</v>
      </c>
      <c r="N1507" s="266">
        <f t="shared" si="333"/>
        <v>387088.78249682003</v>
      </c>
      <c r="O1507" s="158"/>
      <c r="P1507" s="265">
        <f t="shared" si="334"/>
        <v>145986.59615139832</v>
      </c>
      <c r="Q1507" s="265">
        <f t="shared" si="335"/>
        <v>239578.57958096708</v>
      </c>
      <c r="R1507" s="266">
        <f t="shared" si="336"/>
        <v>385565.1757323654</v>
      </c>
    </row>
    <row r="1508" spans="1:18" x14ac:dyDescent="0.25">
      <c r="A1508" s="81">
        <v>1477</v>
      </c>
      <c r="B1508" s="93">
        <f t="shared" si="325"/>
        <v>3.6462844558289415E-13</v>
      </c>
      <c r="C1508" s="178">
        <f t="shared" si="326"/>
        <v>3.6380590660715048E-13</v>
      </c>
      <c r="D1508" s="165">
        <f t="shared" si="327"/>
        <v>2.2558277767625785E-3</v>
      </c>
      <c r="E1508" s="166">
        <f t="shared" si="337"/>
        <v>24.291375447736197</v>
      </c>
      <c r="F1508" s="167">
        <f t="shared" si="338"/>
        <v>3.3341134540551023</v>
      </c>
      <c r="G1508" s="167">
        <f t="shared" si="328"/>
        <v>115867.18807743705</v>
      </c>
      <c r="H1508" s="167">
        <f t="shared" si="329"/>
        <v>271299.9889986004</v>
      </c>
      <c r="I1508" s="168">
        <f t="shared" si="330"/>
        <v>387167.17707603745</v>
      </c>
      <c r="J1508" s="168">
        <f t="shared" si="332"/>
        <v>383168.47707144934</v>
      </c>
      <c r="K1508" s="94"/>
      <c r="L1508" s="265">
        <f t="shared" si="331"/>
        <v>147538.51663341786</v>
      </c>
      <c r="M1508" s="265">
        <f>$G1508*NonHospFrac+theModel!$H1508*NonHospFrac</f>
        <v>239628.66044261958</v>
      </c>
      <c r="N1508" s="266">
        <f t="shared" si="333"/>
        <v>387167.17707603745</v>
      </c>
      <c r="O1508" s="158"/>
      <c r="P1508" s="265">
        <f t="shared" si="334"/>
        <v>146014.72458163655</v>
      </c>
      <c r="Q1508" s="265">
        <f t="shared" si="335"/>
        <v>239627.10019200057</v>
      </c>
      <c r="R1508" s="266">
        <f t="shared" si="336"/>
        <v>385641.82477363711</v>
      </c>
    </row>
    <row r="1509" spans="1:18" x14ac:dyDescent="0.25">
      <c r="A1509" s="81">
        <v>1478</v>
      </c>
      <c r="B1509" s="93">
        <f t="shared" si="325"/>
        <v>3.5781701875855482E-13</v>
      </c>
      <c r="C1509" s="178">
        <f t="shared" si="326"/>
        <v>3.5700984518864088E-13</v>
      </c>
      <c r="D1509" s="165">
        <f t="shared" si="327"/>
        <v>2.2558277767625785E-3</v>
      </c>
      <c r="E1509" s="166">
        <f t="shared" si="337"/>
        <v>24.291375447736552</v>
      </c>
      <c r="F1509" s="167">
        <f t="shared" si="338"/>
        <v>3.3363692818318649</v>
      </c>
      <c r="G1509" s="167">
        <f t="shared" si="328"/>
        <v>115945.58265665047</v>
      </c>
      <c r="H1509" s="167">
        <f t="shared" si="329"/>
        <v>271299.98899860441</v>
      </c>
      <c r="I1509" s="168">
        <f t="shared" si="330"/>
        <v>387245.57165525487</v>
      </c>
      <c r="J1509" s="168">
        <f t="shared" si="332"/>
        <v>383242.2880413917</v>
      </c>
      <c r="K1509" s="94"/>
      <c r="L1509" s="265">
        <f t="shared" si="331"/>
        <v>147568.39060160183</v>
      </c>
      <c r="M1509" s="265">
        <f>$G1509*NonHospFrac+theModel!$H1509*NonHospFrac</f>
        <v>239677.18105365304</v>
      </c>
      <c r="N1509" s="266">
        <f t="shared" si="333"/>
        <v>387245.57165525487</v>
      </c>
      <c r="O1509" s="158"/>
      <c r="P1509" s="265">
        <f t="shared" si="334"/>
        <v>146042.8518653046</v>
      </c>
      <c r="Q1509" s="265">
        <f t="shared" si="335"/>
        <v>239675.62080303402</v>
      </c>
      <c r="R1509" s="266">
        <f t="shared" si="336"/>
        <v>385718.47266833863</v>
      </c>
    </row>
    <row r="1510" spans="1:18" x14ac:dyDescent="0.25">
      <c r="A1510" s="81">
        <v>1479</v>
      </c>
      <c r="B1510" s="93">
        <f t="shared" si="325"/>
        <v>3.5113283251553975E-13</v>
      </c>
      <c r="C1510" s="178">
        <f t="shared" si="326"/>
        <v>3.5034073731861785E-13</v>
      </c>
      <c r="D1510" s="165">
        <f t="shared" si="327"/>
        <v>2.2558277767625785E-3</v>
      </c>
      <c r="E1510" s="166">
        <f t="shared" si="337"/>
        <v>24.291375447736904</v>
      </c>
      <c r="F1510" s="167">
        <f t="shared" si="338"/>
        <v>3.3386251096086275</v>
      </c>
      <c r="G1510" s="167">
        <f t="shared" si="328"/>
        <v>116023.97723586392</v>
      </c>
      <c r="H1510" s="167">
        <f t="shared" si="329"/>
        <v>271299.98899860831</v>
      </c>
      <c r="I1510" s="168">
        <f t="shared" si="330"/>
        <v>387323.96623447223</v>
      </c>
      <c r="J1510" s="168">
        <f t="shared" si="332"/>
        <v>383316.09600265359</v>
      </c>
      <c r="K1510" s="94"/>
      <c r="L1510" s="265">
        <f t="shared" si="331"/>
        <v>147598.26456978574</v>
      </c>
      <c r="M1510" s="265">
        <f>$G1510*NonHospFrac+theModel!$H1510*NonHospFrac</f>
        <v>239725.70166468646</v>
      </c>
      <c r="N1510" s="266">
        <f t="shared" si="333"/>
        <v>387323.96623447223</v>
      </c>
      <c r="O1510" s="158"/>
      <c r="P1510" s="265">
        <f t="shared" si="334"/>
        <v>146070.97800244915</v>
      </c>
      <c r="Q1510" s="265">
        <f t="shared" si="335"/>
        <v>239724.14141406745</v>
      </c>
      <c r="R1510" s="266">
        <f t="shared" si="336"/>
        <v>385795.11941651662</v>
      </c>
    </row>
    <row r="1511" spans="1:18" x14ac:dyDescent="0.25">
      <c r="A1511" s="81">
        <v>1480</v>
      </c>
      <c r="B1511" s="93">
        <f t="shared" si="325"/>
        <v>3.4457350994135272E-13</v>
      </c>
      <c r="C1511" s="178">
        <f t="shared" si="326"/>
        <v>3.4379621144649042E-13</v>
      </c>
      <c r="D1511" s="165">
        <f t="shared" si="327"/>
        <v>2.2558277767625785E-3</v>
      </c>
      <c r="E1511" s="166">
        <f t="shared" si="337"/>
        <v>24.291375447737249</v>
      </c>
      <c r="F1511" s="167">
        <f t="shared" si="338"/>
        <v>3.34088093738539</v>
      </c>
      <c r="G1511" s="167">
        <f t="shared" si="328"/>
        <v>116102.37181507733</v>
      </c>
      <c r="H1511" s="167">
        <f t="shared" si="329"/>
        <v>271299.98899861221</v>
      </c>
      <c r="I1511" s="168">
        <f t="shared" si="330"/>
        <v>387402.36081368953</v>
      </c>
      <c r="J1511" s="168">
        <f t="shared" si="332"/>
        <v>383389.90095535759</v>
      </c>
      <c r="K1511" s="94"/>
      <c r="L1511" s="265">
        <f t="shared" si="331"/>
        <v>147628.13853796967</v>
      </c>
      <c r="M1511" s="265">
        <f>$G1511*NonHospFrac+theModel!$H1511*NonHospFrac</f>
        <v>239774.22227571986</v>
      </c>
      <c r="N1511" s="266">
        <f t="shared" si="333"/>
        <v>387402.36081368953</v>
      </c>
      <c r="O1511" s="158"/>
      <c r="P1511" s="265">
        <f t="shared" si="334"/>
        <v>146099.10299311701</v>
      </c>
      <c r="Q1511" s="265">
        <f t="shared" si="335"/>
        <v>239772.66202510084</v>
      </c>
      <c r="R1511" s="266">
        <f t="shared" si="336"/>
        <v>385871.76501821785</v>
      </c>
    </row>
    <row r="1512" spans="1:18" x14ac:dyDescent="0.25">
      <c r="A1512" s="81">
        <v>1481</v>
      </c>
      <c r="B1512" s="93">
        <f t="shared" si="325"/>
        <v>3.3813671852531463E-13</v>
      </c>
      <c r="C1512" s="178">
        <f t="shared" si="326"/>
        <v>3.3737394032332188E-13</v>
      </c>
      <c r="D1512" s="165">
        <f t="shared" si="327"/>
        <v>2.2558277767625785E-3</v>
      </c>
      <c r="E1512" s="166">
        <f t="shared" si="337"/>
        <v>24.291375447737586</v>
      </c>
      <c r="F1512" s="167">
        <f t="shared" si="338"/>
        <v>3.3431367651621526</v>
      </c>
      <c r="G1512" s="167">
        <f t="shared" si="328"/>
        <v>116180.76639429075</v>
      </c>
      <c r="H1512" s="167">
        <f t="shared" si="329"/>
        <v>271299.98899861594</v>
      </c>
      <c r="I1512" s="168">
        <f t="shared" si="330"/>
        <v>387480.75539290672</v>
      </c>
      <c r="J1512" s="168">
        <f t="shared" si="332"/>
        <v>383463.70289962634</v>
      </c>
      <c r="K1512" s="94"/>
      <c r="L1512" s="265">
        <f t="shared" si="331"/>
        <v>147658.01250615349</v>
      </c>
      <c r="M1512" s="265">
        <f>$G1512*NonHospFrac+theModel!$H1512*NonHospFrac</f>
        <v>239822.74288675317</v>
      </c>
      <c r="N1512" s="266">
        <f t="shared" si="333"/>
        <v>387480.75539290666</v>
      </c>
      <c r="O1512" s="158"/>
      <c r="P1512" s="265">
        <f t="shared" si="334"/>
        <v>146127.22683735477</v>
      </c>
      <c r="Q1512" s="265">
        <f t="shared" si="335"/>
        <v>239821.18263613415</v>
      </c>
      <c r="R1512" s="266">
        <f t="shared" si="336"/>
        <v>385948.40947348892</v>
      </c>
    </row>
    <row r="1513" spans="1:18" x14ac:dyDescent="0.25">
      <c r="A1513" s="81">
        <v>1482</v>
      </c>
      <c r="B1513" s="93">
        <f t="shared" si="325"/>
        <v>3.318201693291182E-13</v>
      </c>
      <c r="C1513" s="178">
        <f t="shared" si="326"/>
        <v>3.3107164017425549E-13</v>
      </c>
      <c r="D1513" s="165">
        <f t="shared" si="327"/>
        <v>2.2558277767625785E-3</v>
      </c>
      <c r="E1513" s="166">
        <f t="shared" si="337"/>
        <v>24.291375447737916</v>
      </c>
      <c r="F1513" s="167">
        <f t="shared" si="338"/>
        <v>3.3453925929389152</v>
      </c>
      <c r="G1513" s="167">
        <f t="shared" si="328"/>
        <v>116259.16097350417</v>
      </c>
      <c r="H1513" s="167">
        <f t="shared" si="329"/>
        <v>271299.98899861966</v>
      </c>
      <c r="I1513" s="168">
        <f t="shared" si="330"/>
        <v>387559.14997212385</v>
      </c>
      <c r="J1513" s="168">
        <f t="shared" si="332"/>
        <v>383537.50183558249</v>
      </c>
      <c r="K1513" s="94"/>
      <c r="L1513" s="265">
        <f t="shared" si="331"/>
        <v>147687.88647433734</v>
      </c>
      <c r="M1513" s="265">
        <f>$G1513*NonHospFrac+theModel!$H1513*NonHospFrac</f>
        <v>239871.26349778648</v>
      </c>
      <c r="N1513" s="266">
        <f t="shared" si="333"/>
        <v>387559.14997212379</v>
      </c>
      <c r="O1513" s="158"/>
      <c r="P1513" s="265">
        <f t="shared" si="334"/>
        <v>146155.3495352093</v>
      </c>
      <c r="Q1513" s="265">
        <f t="shared" si="335"/>
        <v>239869.70324716746</v>
      </c>
      <c r="R1513" s="266">
        <f t="shared" si="336"/>
        <v>386025.05278237676</v>
      </c>
    </row>
    <row r="1514" spans="1:18" x14ac:dyDescent="0.25">
      <c r="A1514" s="81">
        <v>1483</v>
      </c>
      <c r="B1514" s="93">
        <f t="shared" si="325"/>
        <v>3.256216161728715E-13</v>
      </c>
      <c r="C1514" s="178">
        <f t="shared" si="326"/>
        <v>3.2488706988639441E-13</v>
      </c>
      <c r="D1514" s="165">
        <f t="shared" si="327"/>
        <v>2.2558277767625785E-3</v>
      </c>
      <c r="E1514" s="166">
        <f t="shared" si="337"/>
        <v>24.29137544773824</v>
      </c>
      <c r="F1514" s="167">
        <f t="shared" si="338"/>
        <v>3.3476484207156778</v>
      </c>
      <c r="G1514" s="167">
        <f t="shared" si="328"/>
        <v>116337.5555527176</v>
      </c>
      <c r="H1514" s="167">
        <f t="shared" si="329"/>
        <v>271299.98899862327</v>
      </c>
      <c r="I1514" s="168">
        <f t="shared" si="330"/>
        <v>387637.54455134086</v>
      </c>
      <c r="J1514" s="168">
        <f t="shared" si="332"/>
        <v>383611.29776334862</v>
      </c>
      <c r="K1514" s="94"/>
      <c r="L1514" s="265">
        <f t="shared" si="331"/>
        <v>147717.76044252116</v>
      </c>
      <c r="M1514" s="265">
        <f>$G1514*NonHospFrac+theModel!$H1514*NonHospFrac</f>
        <v>239919.7841088197</v>
      </c>
      <c r="N1514" s="266">
        <f t="shared" si="333"/>
        <v>387637.54455134086</v>
      </c>
      <c r="O1514" s="158"/>
      <c r="P1514" s="265">
        <f t="shared" si="334"/>
        <v>146183.47108672728</v>
      </c>
      <c r="Q1514" s="265">
        <f t="shared" si="335"/>
        <v>239918.22385820068</v>
      </c>
      <c r="R1514" s="266">
        <f t="shared" si="336"/>
        <v>386101.69494492793</v>
      </c>
    </row>
    <row r="1515" spans="1:18" x14ac:dyDescent="0.25">
      <c r="A1515" s="81">
        <v>1484</v>
      </c>
      <c r="B1515" s="93">
        <f t="shared" si="325"/>
        <v>3.1953885483635809E-13</v>
      </c>
      <c r="C1515" s="178">
        <f t="shared" si="326"/>
        <v>3.1881803021186331E-13</v>
      </c>
      <c r="D1515" s="165">
        <f t="shared" si="327"/>
        <v>2.2558277767625785E-3</v>
      </c>
      <c r="E1515" s="166">
        <f t="shared" si="337"/>
        <v>24.29137544773856</v>
      </c>
      <c r="F1515" s="167">
        <f t="shared" si="338"/>
        <v>3.3499042484924404</v>
      </c>
      <c r="G1515" s="167">
        <f t="shared" si="328"/>
        <v>116415.95013193102</v>
      </c>
      <c r="H1515" s="167">
        <f t="shared" si="329"/>
        <v>271299.98899862682</v>
      </c>
      <c r="I1515" s="168">
        <f t="shared" si="330"/>
        <v>387715.93913055782</v>
      </c>
      <c r="J1515" s="168">
        <f t="shared" si="332"/>
        <v>383685.09068304737</v>
      </c>
      <c r="K1515" s="94"/>
      <c r="L1515" s="265">
        <f t="shared" si="331"/>
        <v>147747.63441070492</v>
      </c>
      <c r="M1515" s="265">
        <f>$G1515*NonHospFrac+theModel!$H1515*NonHospFrac</f>
        <v>239968.30471985292</v>
      </c>
      <c r="N1515" s="266">
        <f t="shared" si="333"/>
        <v>387715.93913055782</v>
      </c>
      <c r="O1515" s="158"/>
      <c r="P1515" s="265">
        <f t="shared" si="334"/>
        <v>146211.59149195539</v>
      </c>
      <c r="Q1515" s="265">
        <f t="shared" si="335"/>
        <v>239966.7444692339</v>
      </c>
      <c r="R1515" s="266">
        <f t="shared" si="336"/>
        <v>386178.3359611893</v>
      </c>
    </row>
    <row r="1516" spans="1:18" x14ac:dyDescent="0.25">
      <c r="A1516" s="81">
        <v>1485</v>
      </c>
      <c r="B1516" s="93">
        <f t="shared" si="325"/>
        <v>3.1356972227520626E-13</v>
      </c>
      <c r="C1516" s="178">
        <f t="shared" si="326"/>
        <v>3.1286236298574611E-13</v>
      </c>
      <c r="D1516" s="165">
        <f t="shared" si="327"/>
        <v>2.2558277767625785E-3</v>
      </c>
      <c r="E1516" s="166">
        <f t="shared" si="337"/>
        <v>24.291375447738872</v>
      </c>
      <c r="F1516" s="167">
        <f t="shared" si="338"/>
        <v>3.352160076269203</v>
      </c>
      <c r="G1516" s="167">
        <f t="shared" si="328"/>
        <v>116494.34471114443</v>
      </c>
      <c r="H1516" s="167">
        <f t="shared" si="329"/>
        <v>271299.98899863032</v>
      </c>
      <c r="I1516" s="168">
        <f t="shared" si="330"/>
        <v>387794.33370977477</v>
      </c>
      <c r="J1516" s="168">
        <f t="shared" si="332"/>
        <v>383758.88059480145</v>
      </c>
      <c r="K1516" s="94"/>
      <c r="L1516" s="265">
        <f t="shared" si="331"/>
        <v>147777.50837888868</v>
      </c>
      <c r="M1516" s="265">
        <f>$G1516*NonHospFrac+theModel!$H1516*NonHospFrac</f>
        <v>240016.82533088606</v>
      </c>
      <c r="N1516" s="266">
        <f t="shared" si="333"/>
        <v>387794.33370977477</v>
      </c>
      <c r="O1516" s="158"/>
      <c r="P1516" s="265">
        <f t="shared" si="334"/>
        <v>146239.71075094043</v>
      </c>
      <c r="Q1516" s="265">
        <f t="shared" si="335"/>
        <v>240015.26508026704</v>
      </c>
      <c r="R1516" s="266">
        <f t="shared" si="336"/>
        <v>386254.97583120747</v>
      </c>
    </row>
    <row r="1517" spans="1:18" x14ac:dyDescent="0.25">
      <c r="A1517" s="81">
        <v>1486</v>
      </c>
      <c r="B1517" s="93">
        <f t="shared" si="325"/>
        <v>3.077120958517066E-13</v>
      </c>
      <c r="C1517" s="178">
        <f t="shared" si="326"/>
        <v>3.070179503586385E-13</v>
      </c>
      <c r="D1517" s="165">
        <f t="shared" si="327"/>
        <v>2.2558277767625785E-3</v>
      </c>
      <c r="E1517" s="166">
        <f t="shared" si="337"/>
        <v>24.291375447739178</v>
      </c>
      <c r="F1517" s="167">
        <f t="shared" si="338"/>
        <v>3.3544159040459656</v>
      </c>
      <c r="G1517" s="167">
        <f t="shared" si="328"/>
        <v>116572.73929035784</v>
      </c>
      <c r="H1517" s="167">
        <f t="shared" si="329"/>
        <v>271299.98899863369</v>
      </c>
      <c r="I1517" s="168">
        <f t="shared" si="330"/>
        <v>387872.72828899155</v>
      </c>
      <c r="J1517" s="168">
        <f t="shared" si="332"/>
        <v>383832.66749873332</v>
      </c>
      <c r="K1517" s="94"/>
      <c r="L1517" s="265">
        <f t="shared" si="331"/>
        <v>147807.38234707239</v>
      </c>
      <c r="M1517" s="265">
        <f>$G1517*NonHospFrac+theModel!$H1517*NonHospFrac</f>
        <v>240065.34594191913</v>
      </c>
      <c r="N1517" s="266">
        <f t="shared" si="333"/>
        <v>387872.72828899149</v>
      </c>
      <c r="O1517" s="158"/>
      <c r="P1517" s="265">
        <f t="shared" si="334"/>
        <v>146267.82886372905</v>
      </c>
      <c r="Q1517" s="265">
        <f t="shared" si="335"/>
        <v>240063.78569130012</v>
      </c>
      <c r="R1517" s="266">
        <f t="shared" si="336"/>
        <v>386331.6145550292</v>
      </c>
    </row>
    <row r="1518" spans="1:18" x14ac:dyDescent="0.25">
      <c r="A1518" s="81">
        <v>1487</v>
      </c>
      <c r="B1518" s="93">
        <f t="shared" si="325"/>
        <v>3.0196389257999693E-13</v>
      </c>
      <c r="C1518" s="178">
        <f t="shared" si="326"/>
        <v>3.0128271404353564E-13</v>
      </c>
      <c r="D1518" s="165">
        <f t="shared" si="327"/>
        <v>2.2558277767625785E-3</v>
      </c>
      <c r="E1518" s="166">
        <f t="shared" si="337"/>
        <v>24.29137544773948</v>
      </c>
      <c r="F1518" s="167">
        <f t="shared" si="338"/>
        <v>3.3566717318227282</v>
      </c>
      <c r="G1518" s="167">
        <f t="shared" si="328"/>
        <v>116651.13386957126</v>
      </c>
      <c r="H1518" s="167">
        <f t="shared" si="329"/>
        <v>271299.98899863713</v>
      </c>
      <c r="I1518" s="168">
        <f t="shared" si="330"/>
        <v>387951.12286820839</v>
      </c>
      <c r="J1518" s="168">
        <f t="shared" si="332"/>
        <v>383906.45139496576</v>
      </c>
      <c r="K1518" s="94"/>
      <c r="L1518" s="265">
        <f t="shared" si="331"/>
        <v>147837.25631525612</v>
      </c>
      <c r="M1518" s="265">
        <f>$G1518*NonHospFrac+theModel!$H1518*NonHospFrac</f>
        <v>240113.86655295227</v>
      </c>
      <c r="N1518" s="266">
        <f t="shared" si="333"/>
        <v>387951.12286820839</v>
      </c>
      <c r="O1518" s="158"/>
      <c r="P1518" s="265">
        <f t="shared" si="334"/>
        <v>146295.94583036809</v>
      </c>
      <c r="Q1518" s="265">
        <f t="shared" si="335"/>
        <v>240112.30630233325</v>
      </c>
      <c r="R1518" s="266">
        <f t="shared" si="336"/>
        <v>386408.25213270134</v>
      </c>
    </row>
    <row r="1519" spans="1:18" x14ac:dyDescent="0.25">
      <c r="A1519" s="81">
        <v>1488</v>
      </c>
      <c r="B1519" s="93">
        <f t="shared" si="325"/>
        <v>2.963230683853488E-13</v>
      </c>
      <c r="C1519" s="178">
        <f t="shared" si="326"/>
        <v>2.956546145767896E-13</v>
      </c>
      <c r="D1519" s="165">
        <f t="shared" si="327"/>
        <v>2.2558277767625785E-3</v>
      </c>
      <c r="E1519" s="166">
        <f t="shared" si="337"/>
        <v>24.291375447739775</v>
      </c>
      <c r="F1519" s="167">
        <f t="shared" si="338"/>
        <v>3.3589275595994907</v>
      </c>
      <c r="G1519" s="167">
        <f t="shared" si="328"/>
        <v>116729.52844878468</v>
      </c>
      <c r="H1519" s="167">
        <f t="shared" si="329"/>
        <v>271299.98899864039</v>
      </c>
      <c r="I1519" s="168">
        <f t="shared" si="330"/>
        <v>388029.51744742505</v>
      </c>
      <c r="J1519" s="168">
        <f t="shared" si="332"/>
        <v>383980.23228362121</v>
      </c>
      <c r="K1519" s="94"/>
      <c r="L1519" s="265">
        <f t="shared" si="331"/>
        <v>147867.13028343979</v>
      </c>
      <c r="M1519" s="265">
        <f>$G1519*NonHospFrac+theModel!$H1519*NonHospFrac</f>
        <v>240162.38716398526</v>
      </c>
      <c r="N1519" s="266">
        <f t="shared" si="333"/>
        <v>388029.51744742505</v>
      </c>
      <c r="O1519" s="158"/>
      <c r="P1519" s="265">
        <f t="shared" si="334"/>
        <v>146324.06165090416</v>
      </c>
      <c r="Q1519" s="265">
        <f t="shared" si="335"/>
        <v>240160.82691336624</v>
      </c>
      <c r="R1519" s="266">
        <f t="shared" si="336"/>
        <v>386484.8885642704</v>
      </c>
    </row>
    <row r="1520" spans="1:18" x14ac:dyDescent="0.25">
      <c r="A1520" s="81">
        <v>1489</v>
      </c>
      <c r="B1520" s="93">
        <f t="shared" si="325"/>
        <v>2.907876173772852E-13</v>
      </c>
      <c r="C1520" s="178">
        <f t="shared" si="326"/>
        <v>2.901316505928669E-13</v>
      </c>
      <c r="D1520" s="165">
        <f t="shared" si="327"/>
        <v>2.2558277767625785E-3</v>
      </c>
      <c r="E1520" s="166">
        <f t="shared" si="337"/>
        <v>24.291375447740066</v>
      </c>
      <c r="F1520" s="167">
        <f t="shared" si="338"/>
        <v>3.3611833873762533</v>
      </c>
      <c r="G1520" s="167">
        <f t="shared" si="328"/>
        <v>116807.9230279981</v>
      </c>
      <c r="H1520" s="167">
        <f t="shared" si="329"/>
        <v>271299.98899864365</v>
      </c>
      <c r="I1520" s="168">
        <f t="shared" si="330"/>
        <v>388107.91202664177</v>
      </c>
      <c r="J1520" s="168">
        <f t="shared" si="332"/>
        <v>384054.01016482245</v>
      </c>
      <c r="K1520" s="94"/>
      <c r="L1520" s="265">
        <f t="shared" si="331"/>
        <v>147897.00425162347</v>
      </c>
      <c r="M1520" s="265">
        <f>$G1520*NonHospFrac+theModel!$H1520*NonHospFrac</f>
        <v>240210.90777501825</v>
      </c>
      <c r="N1520" s="266">
        <f t="shared" si="333"/>
        <v>388107.91202664172</v>
      </c>
      <c r="O1520" s="158"/>
      <c r="P1520" s="265">
        <f t="shared" si="334"/>
        <v>146352.17632538403</v>
      </c>
      <c r="Q1520" s="265">
        <f t="shared" si="335"/>
        <v>240209.34752439923</v>
      </c>
      <c r="R1520" s="266">
        <f t="shared" si="336"/>
        <v>386561.52384978323</v>
      </c>
    </row>
    <row r="1521" spans="1:18" x14ac:dyDescent="0.25">
      <c r="A1521" s="81">
        <v>1490</v>
      </c>
      <c r="B1521" s="93">
        <f t="shared" si="325"/>
        <v>2.8535557113628755E-13</v>
      </c>
      <c r="C1521" s="178">
        <f t="shared" si="326"/>
        <v>2.8471185811266434E-13</v>
      </c>
      <c r="D1521" s="165">
        <f t="shared" si="327"/>
        <v>2.2558277767625785E-3</v>
      </c>
      <c r="E1521" s="166">
        <f t="shared" si="337"/>
        <v>24.29137544774035</v>
      </c>
      <c r="F1521" s="167">
        <f t="shared" si="338"/>
        <v>3.3634392151530159</v>
      </c>
      <c r="G1521" s="167">
        <f t="shared" si="328"/>
        <v>116886.31760721153</v>
      </c>
      <c r="H1521" s="167">
        <f t="shared" si="329"/>
        <v>271299.98899864685</v>
      </c>
      <c r="I1521" s="168">
        <f t="shared" si="330"/>
        <v>388186.30660585838</v>
      </c>
      <c r="J1521" s="168">
        <f t="shared" si="332"/>
        <v>384127.78503869189</v>
      </c>
      <c r="K1521" s="94"/>
      <c r="L1521" s="265">
        <f t="shared" si="331"/>
        <v>147926.87821980711</v>
      </c>
      <c r="M1521" s="265">
        <f>$G1521*NonHospFrac+theModel!$H1521*NonHospFrac</f>
        <v>240259.42838605124</v>
      </c>
      <c r="N1521" s="266">
        <f t="shared" si="333"/>
        <v>388186.30660585838</v>
      </c>
      <c r="O1521" s="158"/>
      <c r="P1521" s="265">
        <f t="shared" si="334"/>
        <v>146380.2898538544</v>
      </c>
      <c r="Q1521" s="265">
        <f t="shared" si="335"/>
        <v>240257.86813543222</v>
      </c>
      <c r="R1521" s="266">
        <f t="shared" si="336"/>
        <v>386638.15798928658</v>
      </c>
    </row>
    <row r="1522" spans="1:18" x14ac:dyDescent="0.25">
      <c r="A1522" s="81">
        <v>1491</v>
      </c>
      <c r="B1522" s="93">
        <f t="shared" si="325"/>
        <v>2.8002499801381708E-13</v>
      </c>
      <c r="C1522" s="178">
        <f t="shared" si="326"/>
        <v>2.7939330984510963E-13</v>
      </c>
      <c r="D1522" s="165">
        <f t="shared" si="327"/>
        <v>2.2558277767625785E-3</v>
      </c>
      <c r="E1522" s="166">
        <f t="shared" si="337"/>
        <v>24.291375447740631</v>
      </c>
      <c r="F1522" s="167">
        <f t="shared" si="338"/>
        <v>3.3656950429297785</v>
      </c>
      <c r="G1522" s="167">
        <f t="shared" si="328"/>
        <v>116964.71218642495</v>
      </c>
      <c r="H1522" s="167">
        <f t="shared" si="329"/>
        <v>271299.98899864993</v>
      </c>
      <c r="I1522" s="168">
        <f t="shared" si="330"/>
        <v>388264.70118507487</v>
      </c>
      <c r="J1522" s="168">
        <f t="shared" si="332"/>
        <v>384201.5569053521</v>
      </c>
      <c r="K1522" s="94"/>
      <c r="L1522" s="265">
        <f t="shared" si="331"/>
        <v>147956.7521879907</v>
      </c>
      <c r="M1522" s="265">
        <f>$G1522*NonHospFrac+theModel!$H1522*NonHospFrac</f>
        <v>240307.94899708417</v>
      </c>
      <c r="N1522" s="266">
        <f t="shared" si="333"/>
        <v>388264.70118507487</v>
      </c>
      <c r="O1522" s="158"/>
      <c r="P1522" s="265">
        <f t="shared" si="334"/>
        <v>146408.40223636193</v>
      </c>
      <c r="Q1522" s="265">
        <f t="shared" si="335"/>
        <v>240306.38874646515</v>
      </c>
      <c r="R1522" s="266">
        <f t="shared" si="336"/>
        <v>386714.79098282708</v>
      </c>
    </row>
    <row r="1523" spans="1:18" x14ac:dyDescent="0.25">
      <c r="A1523" s="81">
        <v>1492</v>
      </c>
      <c r="B1523" s="93">
        <f t="shared" si="325"/>
        <v>2.7479400244541652E-13</v>
      </c>
      <c r="C1523" s="178">
        <f t="shared" si="326"/>
        <v>2.7417411450181241E-13</v>
      </c>
      <c r="D1523" s="165">
        <f t="shared" si="327"/>
        <v>2.2558277767625785E-3</v>
      </c>
      <c r="E1523" s="166">
        <f t="shared" si="337"/>
        <v>24.291375447740904</v>
      </c>
      <c r="F1523" s="167">
        <f t="shared" si="338"/>
        <v>3.3679508707065411</v>
      </c>
      <c r="G1523" s="167">
        <f t="shared" si="328"/>
        <v>117043.10676563837</v>
      </c>
      <c r="H1523" s="167">
        <f t="shared" si="329"/>
        <v>271299.98899865302</v>
      </c>
      <c r="I1523" s="168">
        <f t="shared" si="330"/>
        <v>388343.09576429136</v>
      </c>
      <c r="J1523" s="168">
        <f t="shared" si="332"/>
        <v>384275.3257649258</v>
      </c>
      <c r="K1523" s="94"/>
      <c r="L1523" s="265">
        <f t="shared" si="331"/>
        <v>147986.62615617432</v>
      </c>
      <c r="M1523" s="265">
        <f>$G1523*NonHospFrac+theModel!$H1523*NonHospFrac</f>
        <v>240356.46960811707</v>
      </c>
      <c r="N1523" s="266">
        <f t="shared" si="333"/>
        <v>388343.09576429136</v>
      </c>
      <c r="O1523" s="158"/>
      <c r="P1523" s="265">
        <f t="shared" si="334"/>
        <v>146436.51347295343</v>
      </c>
      <c r="Q1523" s="265">
        <f t="shared" si="335"/>
        <v>240354.90935749805</v>
      </c>
      <c r="R1523" s="266">
        <f t="shared" si="336"/>
        <v>386791.42283045151</v>
      </c>
    </row>
    <row r="1524" spans="1:18" x14ac:dyDescent="0.25">
      <c r="A1524" s="81">
        <v>1493</v>
      </c>
      <c r="B1524" s="93">
        <f t="shared" si="325"/>
        <v>2.6966072427664363E-13</v>
      </c>
      <c r="C1524" s="178">
        <f t="shared" si="326"/>
        <v>2.6905241612451847E-13</v>
      </c>
      <c r="D1524" s="165">
        <f t="shared" si="327"/>
        <v>2.2558277767625785E-3</v>
      </c>
      <c r="E1524" s="166">
        <f t="shared" si="337"/>
        <v>24.291375447741174</v>
      </c>
      <c r="F1524" s="167">
        <f t="shared" si="338"/>
        <v>3.3702066984833037</v>
      </c>
      <c r="G1524" s="167">
        <f t="shared" si="328"/>
        <v>117121.50134485179</v>
      </c>
      <c r="H1524" s="167">
        <f t="shared" si="329"/>
        <v>271299.98899865604</v>
      </c>
      <c r="I1524" s="168">
        <f t="shared" si="330"/>
        <v>388421.49034350784</v>
      </c>
      <c r="J1524" s="168">
        <f t="shared" si="332"/>
        <v>384349.09161753557</v>
      </c>
      <c r="K1524" s="94"/>
      <c r="L1524" s="265">
        <f t="shared" si="331"/>
        <v>148016.50012435787</v>
      </c>
      <c r="M1524" s="265">
        <f>$G1524*NonHospFrac+theModel!$H1524*NonHospFrac</f>
        <v>240404.99021914991</v>
      </c>
      <c r="N1524" s="266">
        <f t="shared" si="333"/>
        <v>388421.49034350779</v>
      </c>
      <c r="O1524" s="158"/>
      <c r="P1524" s="265">
        <f t="shared" si="334"/>
        <v>146464.62356367553</v>
      </c>
      <c r="Q1524" s="265">
        <f t="shared" si="335"/>
        <v>240403.42996853089</v>
      </c>
      <c r="R1524" s="266">
        <f t="shared" si="336"/>
        <v>386868.05353220645</v>
      </c>
    </row>
    <row r="1525" spans="1:18" x14ac:dyDescent="0.25">
      <c r="A1525" s="81">
        <v>1494</v>
      </c>
      <c r="B1525" s="93">
        <f t="shared" si="325"/>
        <v>2.6462333810159698E-13</v>
      </c>
      <c r="C1525" s="178">
        <f t="shared" si="326"/>
        <v>2.6402639342512777E-13</v>
      </c>
      <c r="D1525" s="165">
        <f t="shared" si="327"/>
        <v>2.2558277767625785E-3</v>
      </c>
      <c r="E1525" s="166">
        <f t="shared" si="337"/>
        <v>24.291375447741437</v>
      </c>
      <c r="F1525" s="167">
        <f t="shared" si="338"/>
        <v>3.3724625262600663</v>
      </c>
      <c r="G1525" s="167">
        <f t="shared" si="328"/>
        <v>117199.8959240652</v>
      </c>
      <c r="H1525" s="167">
        <f t="shared" si="329"/>
        <v>271299.98899865896</v>
      </c>
      <c r="I1525" s="168">
        <f t="shared" si="330"/>
        <v>388499.88492272416</v>
      </c>
      <c r="J1525" s="168">
        <f t="shared" si="332"/>
        <v>384422.85446330381</v>
      </c>
      <c r="K1525" s="94"/>
      <c r="L1525" s="265">
        <f t="shared" si="331"/>
        <v>148046.3740925414</v>
      </c>
      <c r="M1525" s="265">
        <f>$G1525*NonHospFrac+theModel!$H1525*NonHospFrac</f>
        <v>240453.51083018273</v>
      </c>
      <c r="N1525" s="266">
        <f t="shared" si="333"/>
        <v>388499.8849227241</v>
      </c>
      <c r="O1525" s="158"/>
      <c r="P1525" s="265">
        <f t="shared" si="334"/>
        <v>146492.73250857496</v>
      </c>
      <c r="Q1525" s="265">
        <f t="shared" si="335"/>
        <v>240451.95057956371</v>
      </c>
      <c r="R1525" s="266">
        <f t="shared" si="336"/>
        <v>386944.6830881387</v>
      </c>
    </row>
    <row r="1526" spans="1:18" x14ac:dyDescent="0.25">
      <c r="A1526" s="81">
        <v>1495</v>
      </c>
      <c r="B1526" s="93">
        <f t="shared" si="325"/>
        <v>2.5968005261379031E-13</v>
      </c>
      <c r="C1526" s="178">
        <f t="shared" si="326"/>
        <v>2.5909425913803294E-13</v>
      </c>
      <c r="D1526" s="165">
        <f t="shared" si="327"/>
        <v>2.2558277767625785E-3</v>
      </c>
      <c r="E1526" s="166">
        <f t="shared" si="337"/>
        <v>24.291375447741697</v>
      </c>
      <c r="F1526" s="167">
        <f t="shared" si="338"/>
        <v>3.3747183540368288</v>
      </c>
      <c r="G1526" s="167">
        <f t="shared" si="328"/>
        <v>117278.29050327864</v>
      </c>
      <c r="H1526" s="167">
        <f t="shared" si="329"/>
        <v>271299.98899866187</v>
      </c>
      <c r="I1526" s="168">
        <f t="shared" si="330"/>
        <v>388578.27950194047</v>
      </c>
      <c r="J1526" s="168">
        <f t="shared" si="332"/>
        <v>384496.61430235323</v>
      </c>
      <c r="K1526" s="94"/>
      <c r="L1526" s="265">
        <f t="shared" si="331"/>
        <v>148076.24806072496</v>
      </c>
      <c r="M1526" s="265">
        <f>$G1526*NonHospFrac+theModel!$H1526*NonHospFrac</f>
        <v>240502.03144121554</v>
      </c>
      <c r="N1526" s="266">
        <f t="shared" si="333"/>
        <v>388578.27950194047</v>
      </c>
      <c r="O1526" s="158"/>
      <c r="P1526" s="265">
        <f t="shared" si="334"/>
        <v>146520.8403076985</v>
      </c>
      <c r="Q1526" s="265">
        <f t="shared" si="335"/>
        <v>240500.47119059652</v>
      </c>
      <c r="R1526" s="266">
        <f t="shared" si="336"/>
        <v>387021.31149829505</v>
      </c>
    </row>
    <row r="1527" spans="1:18" x14ac:dyDescent="0.25">
      <c r="A1527" s="81">
        <v>1496</v>
      </c>
      <c r="B1527" s="93">
        <f t="shared" si="325"/>
        <v>2.5482910996917067E-13</v>
      </c>
      <c r="C1527" s="178">
        <f t="shared" si="326"/>
        <v>2.5425425938457451E-13</v>
      </c>
      <c r="D1527" s="165">
        <f t="shared" si="327"/>
        <v>2.2558277767625785E-3</v>
      </c>
      <c r="E1527" s="166">
        <f t="shared" si="337"/>
        <v>24.291375447741952</v>
      </c>
      <c r="F1527" s="167">
        <f t="shared" si="338"/>
        <v>3.3769741818135914</v>
      </c>
      <c r="G1527" s="167">
        <f t="shared" si="328"/>
        <v>117356.68508249207</v>
      </c>
      <c r="H1527" s="167">
        <f t="shared" si="329"/>
        <v>271299.98899866472</v>
      </c>
      <c r="I1527" s="168">
        <f t="shared" si="330"/>
        <v>388656.67408115679</v>
      </c>
      <c r="J1527" s="168">
        <f t="shared" si="332"/>
        <v>384570.37113480642</v>
      </c>
      <c r="K1527" s="94"/>
      <c r="L1527" s="265">
        <f t="shared" si="331"/>
        <v>148106.12202890846</v>
      </c>
      <c r="M1527" s="265">
        <f>$G1527*NonHospFrac+theModel!$H1527*NonHospFrac</f>
        <v>240550.55205224827</v>
      </c>
      <c r="N1527" s="266">
        <f t="shared" si="333"/>
        <v>388656.67408115673</v>
      </c>
      <c r="O1527" s="158"/>
      <c r="P1527" s="265">
        <f t="shared" si="334"/>
        <v>146548.94696109276</v>
      </c>
      <c r="Q1527" s="265">
        <f t="shared" si="335"/>
        <v>240548.99180162925</v>
      </c>
      <c r="R1527" s="266">
        <f t="shared" si="336"/>
        <v>387097.93876272201</v>
      </c>
    </row>
    <row r="1528" spans="1:18" x14ac:dyDescent="0.25">
      <c r="A1528" s="81">
        <v>1497</v>
      </c>
      <c r="B1528" s="93">
        <f t="shared" si="325"/>
        <v>2.5006878516101769E-13</v>
      </c>
      <c r="C1528" s="178">
        <f t="shared" si="326"/>
        <v>2.4950467304935021E-13</v>
      </c>
      <c r="D1528" s="165">
        <f t="shared" si="327"/>
        <v>2.2558277767625785E-3</v>
      </c>
      <c r="E1528" s="166">
        <f t="shared" si="337"/>
        <v>24.291375447742201</v>
      </c>
      <c r="F1528" s="167">
        <f t="shared" si="338"/>
        <v>3.379230009590354</v>
      </c>
      <c r="G1528" s="167">
        <f t="shared" si="328"/>
        <v>117435.07966170549</v>
      </c>
      <c r="H1528" s="167">
        <f t="shared" si="329"/>
        <v>271299.98899866751</v>
      </c>
      <c r="I1528" s="168">
        <f t="shared" si="330"/>
        <v>388735.06866037298</v>
      </c>
      <c r="J1528" s="168">
        <f t="shared" si="332"/>
        <v>384644.12496078579</v>
      </c>
      <c r="K1528" s="94"/>
      <c r="L1528" s="265">
        <f t="shared" si="331"/>
        <v>148135.99599709196</v>
      </c>
      <c r="M1528" s="265">
        <f>$G1528*NonHospFrac+theModel!$H1528*NonHospFrac</f>
        <v>240599.072663281</v>
      </c>
      <c r="N1528" s="266">
        <f t="shared" si="333"/>
        <v>388735.06866037298</v>
      </c>
      <c r="O1528" s="158"/>
      <c r="P1528" s="265">
        <f t="shared" si="334"/>
        <v>146577.0524688045</v>
      </c>
      <c r="Q1528" s="265">
        <f t="shared" si="335"/>
        <v>240597.51241266198</v>
      </c>
      <c r="R1528" s="266">
        <f t="shared" si="336"/>
        <v>387174.56488146645</v>
      </c>
    </row>
    <row r="1529" spans="1:18" x14ac:dyDescent="0.25">
      <c r="A1529" s="81">
        <v>1498</v>
      </c>
      <c r="B1529" s="93">
        <f t="shared" si="325"/>
        <v>2.4539738540652845E-13</v>
      </c>
      <c r="C1529" s="178">
        <f t="shared" si="326"/>
        <v>2.448438111681835E-13</v>
      </c>
      <c r="D1529" s="165">
        <f t="shared" si="327"/>
        <v>2.2558277767625785E-3</v>
      </c>
      <c r="E1529" s="166">
        <f t="shared" si="337"/>
        <v>24.291375447742446</v>
      </c>
      <c r="F1529" s="167">
        <f t="shared" si="338"/>
        <v>3.3814858373671166</v>
      </c>
      <c r="G1529" s="167">
        <f t="shared" si="328"/>
        <v>117513.47424091892</v>
      </c>
      <c r="H1529" s="167">
        <f t="shared" si="329"/>
        <v>271299.98899867025</v>
      </c>
      <c r="I1529" s="168">
        <f t="shared" si="330"/>
        <v>388813.46323958918</v>
      </c>
      <c r="J1529" s="168">
        <f t="shared" si="332"/>
        <v>384717.87578041403</v>
      </c>
      <c r="K1529" s="94"/>
      <c r="L1529" s="265">
        <f t="shared" si="331"/>
        <v>148165.86996527543</v>
      </c>
      <c r="M1529" s="265">
        <f>$G1529*NonHospFrac+theModel!$H1529*NonHospFrac</f>
        <v>240647.59327431372</v>
      </c>
      <c r="N1529" s="266">
        <f t="shared" si="333"/>
        <v>388813.46323958912</v>
      </c>
      <c r="O1529" s="158"/>
      <c r="P1529" s="265">
        <f t="shared" si="334"/>
        <v>146605.15683088038</v>
      </c>
      <c r="Q1529" s="265">
        <f t="shared" si="335"/>
        <v>240646.0330236947</v>
      </c>
      <c r="R1529" s="266">
        <f t="shared" si="336"/>
        <v>387251.18985457509</v>
      </c>
    </row>
    <row r="1530" spans="1:18" x14ac:dyDescent="0.25">
      <c r="A1530" s="81">
        <v>1499</v>
      </c>
      <c r="B1530" s="93">
        <f t="shared" si="325"/>
        <v>2.408132495448606E-13</v>
      </c>
      <c r="C1530" s="178">
        <f t="shared" si="326"/>
        <v>2.4027001632752484E-13</v>
      </c>
      <c r="D1530" s="165">
        <f t="shared" si="327"/>
        <v>2.2558277767625785E-3</v>
      </c>
      <c r="E1530" s="166">
        <f t="shared" si="337"/>
        <v>24.291375447742688</v>
      </c>
      <c r="F1530" s="167">
        <f t="shared" si="338"/>
        <v>3.3837416651438792</v>
      </c>
      <c r="G1530" s="167">
        <f t="shared" si="328"/>
        <v>117591.86882013234</v>
      </c>
      <c r="H1530" s="167">
        <f t="shared" si="329"/>
        <v>271299.98899867292</v>
      </c>
      <c r="I1530" s="168">
        <f t="shared" si="330"/>
        <v>388891.85781880526</v>
      </c>
      <c r="J1530" s="168">
        <f t="shared" si="332"/>
        <v>384791.62359381357</v>
      </c>
      <c r="K1530" s="94"/>
      <c r="L1530" s="265">
        <f t="shared" si="331"/>
        <v>148195.74393345887</v>
      </c>
      <c r="M1530" s="265">
        <f>$G1530*NonHospFrac+theModel!$H1530*NonHospFrac</f>
        <v>240696.11388534636</v>
      </c>
      <c r="N1530" s="266">
        <f t="shared" si="333"/>
        <v>388891.85781880526</v>
      </c>
      <c r="O1530" s="158"/>
      <c r="P1530" s="265">
        <f t="shared" si="334"/>
        <v>146633.2600473671</v>
      </c>
      <c r="Q1530" s="265">
        <f t="shared" si="335"/>
        <v>240694.55363472734</v>
      </c>
      <c r="R1530" s="266">
        <f t="shared" si="336"/>
        <v>387327.81368209445</v>
      </c>
    </row>
    <row r="1531" spans="1:18" x14ac:dyDescent="0.25">
      <c r="A1531" s="81">
        <v>1500</v>
      </c>
      <c r="B1531" s="93">
        <f t="shared" si="325"/>
        <v>2.3631474744641973E-13</v>
      </c>
      <c r="C1531" s="178">
        <f t="shared" si="326"/>
        <v>2.3578166207507148E-13</v>
      </c>
      <c r="D1531" s="165">
        <f t="shared" si="327"/>
        <v>2.2558277767625785E-3</v>
      </c>
      <c r="E1531" s="166">
        <f t="shared" si="337"/>
        <v>24.291375447742922</v>
      </c>
      <c r="F1531" s="167">
        <f t="shared" si="338"/>
        <v>3.3859974929206418</v>
      </c>
      <c r="G1531" s="167">
        <f t="shared" si="328"/>
        <v>117670.26339934576</v>
      </c>
      <c r="H1531" s="167">
        <f t="shared" si="329"/>
        <v>271299.9889986756</v>
      </c>
      <c r="I1531" s="168">
        <f t="shared" si="330"/>
        <v>388970.25239802134</v>
      </c>
      <c r="J1531" s="168">
        <f t="shared" si="332"/>
        <v>384865.36840110703</v>
      </c>
      <c r="K1531" s="94"/>
      <c r="L1531" s="265">
        <f t="shared" si="331"/>
        <v>148225.61790164234</v>
      </c>
      <c r="M1531" s="265">
        <f>$G1531*NonHospFrac+theModel!$H1531*NonHospFrac</f>
        <v>240744.634496379</v>
      </c>
      <c r="N1531" s="266">
        <f t="shared" si="333"/>
        <v>388970.25239802134</v>
      </c>
      <c r="O1531" s="158"/>
      <c r="P1531" s="265">
        <f t="shared" si="334"/>
        <v>146661.36211831143</v>
      </c>
      <c r="Q1531" s="265">
        <f t="shared" si="335"/>
        <v>240743.07424575998</v>
      </c>
      <c r="R1531" s="266">
        <f t="shared" si="336"/>
        <v>387404.43636407144</v>
      </c>
    </row>
    <row r="1532" spans="1:18" x14ac:dyDescent="0.25">
      <c r="A1532" s="81">
        <v>1501</v>
      </c>
      <c r="B1532" s="93">
        <f t="shared" si="325"/>
        <v>2.3190027943317858E-13</v>
      </c>
      <c r="C1532" s="178">
        <f t="shared" si="326"/>
        <v>2.3137715234139419E-13</v>
      </c>
      <c r="D1532" s="165">
        <f t="shared" si="327"/>
        <v>2.2558277767625785E-3</v>
      </c>
      <c r="E1532" s="166">
        <f t="shared" si="337"/>
        <v>24.291375447743153</v>
      </c>
      <c r="F1532" s="167">
        <f t="shared" si="338"/>
        <v>3.3882533206974044</v>
      </c>
      <c r="G1532" s="167">
        <f t="shared" si="328"/>
        <v>117748.65797855917</v>
      </c>
      <c r="H1532" s="167">
        <f t="shared" si="329"/>
        <v>271299.98899867816</v>
      </c>
      <c r="I1532" s="168">
        <f t="shared" si="330"/>
        <v>389048.64697723731</v>
      </c>
      <c r="J1532" s="168">
        <f t="shared" si="332"/>
        <v>384939.11020241684</v>
      </c>
      <c r="K1532" s="94"/>
      <c r="L1532" s="265">
        <f t="shared" si="331"/>
        <v>148255.49186982572</v>
      </c>
      <c r="M1532" s="265">
        <f>$G1532*NonHospFrac+theModel!$H1532*NonHospFrac</f>
        <v>240793.15510741159</v>
      </c>
      <c r="N1532" s="266">
        <f t="shared" si="333"/>
        <v>389048.64697723731</v>
      </c>
      <c r="O1532" s="158"/>
      <c r="P1532" s="265">
        <f t="shared" si="334"/>
        <v>146689.46304375996</v>
      </c>
      <c r="Q1532" s="265">
        <f t="shared" si="335"/>
        <v>240791.59485679257</v>
      </c>
      <c r="R1532" s="266">
        <f t="shared" si="336"/>
        <v>387481.05790055252</v>
      </c>
    </row>
    <row r="1533" spans="1:18" x14ac:dyDescent="0.25">
      <c r="A1533" s="81">
        <v>1502</v>
      </c>
      <c r="B1533" s="93">
        <f t="shared" si="325"/>
        <v>2.2756827570983267E-13</v>
      </c>
      <c r="C1533" s="178">
        <f t="shared" si="326"/>
        <v>2.2705492087237646E-13</v>
      </c>
      <c r="D1533" s="165">
        <f t="shared" si="327"/>
        <v>2.2558277767625785E-3</v>
      </c>
      <c r="E1533" s="166">
        <f t="shared" si="337"/>
        <v>24.291375447743381</v>
      </c>
      <c r="F1533" s="167">
        <f t="shared" si="338"/>
        <v>3.390509148474167</v>
      </c>
      <c r="G1533" s="167">
        <f t="shared" si="328"/>
        <v>117827.05255777259</v>
      </c>
      <c r="H1533" s="167">
        <f t="shared" si="329"/>
        <v>271299.98899868067</v>
      </c>
      <c r="I1533" s="168">
        <f t="shared" si="330"/>
        <v>389127.04155645327</v>
      </c>
      <c r="J1533" s="168">
        <f t="shared" si="332"/>
        <v>385012.84899786569</v>
      </c>
      <c r="K1533" s="94"/>
      <c r="L1533" s="265">
        <f t="shared" si="331"/>
        <v>148285.36583800911</v>
      </c>
      <c r="M1533" s="265">
        <f>$G1533*NonHospFrac+theModel!$H1533*NonHospFrac</f>
        <v>240841.67571844414</v>
      </c>
      <c r="N1533" s="266">
        <f t="shared" si="333"/>
        <v>389127.04155645322</v>
      </c>
      <c r="O1533" s="158"/>
      <c r="P1533" s="265">
        <f t="shared" si="334"/>
        <v>146717.56282375942</v>
      </c>
      <c r="Q1533" s="265">
        <f t="shared" si="335"/>
        <v>240840.11546782512</v>
      </c>
      <c r="R1533" s="266">
        <f t="shared" si="336"/>
        <v>387557.67829158454</v>
      </c>
    </row>
    <row r="1534" spans="1:18" x14ac:dyDescent="0.25">
      <c r="A1534" s="81">
        <v>1503</v>
      </c>
      <c r="B1534" s="93">
        <f t="shared" si="325"/>
        <v>2.2331719580557378E-13</v>
      </c>
      <c r="C1534" s="178">
        <f t="shared" si="326"/>
        <v>2.2281343067224683E-13</v>
      </c>
      <c r="D1534" s="165">
        <f t="shared" si="327"/>
        <v>2.2558277767625785E-3</v>
      </c>
      <c r="E1534" s="166">
        <f t="shared" si="337"/>
        <v>24.291375447743604</v>
      </c>
      <c r="F1534" s="167">
        <f t="shared" si="338"/>
        <v>3.3927649762509295</v>
      </c>
      <c r="G1534" s="167">
        <f t="shared" si="328"/>
        <v>117905.44713698603</v>
      </c>
      <c r="H1534" s="167">
        <f t="shared" si="329"/>
        <v>271299.98899868317</v>
      </c>
      <c r="I1534" s="168">
        <f t="shared" si="330"/>
        <v>389205.43613566918</v>
      </c>
      <c r="J1534" s="168">
        <f t="shared" si="332"/>
        <v>385086.58478757599</v>
      </c>
      <c r="K1534" s="94"/>
      <c r="L1534" s="265">
        <f t="shared" si="331"/>
        <v>148315.23980619249</v>
      </c>
      <c r="M1534" s="265">
        <f>$G1534*NonHospFrac+theModel!$H1534*NonHospFrac</f>
        <v>240890.19632947669</v>
      </c>
      <c r="N1534" s="266">
        <f t="shared" si="333"/>
        <v>389205.43613566918</v>
      </c>
      <c r="O1534" s="158"/>
      <c r="P1534" s="265">
        <f t="shared" si="334"/>
        <v>146745.66145835654</v>
      </c>
      <c r="Q1534" s="265">
        <f t="shared" si="335"/>
        <v>240888.63607885767</v>
      </c>
      <c r="R1534" s="266">
        <f t="shared" si="336"/>
        <v>387634.29753721424</v>
      </c>
    </row>
    <row r="1535" spans="1:18" x14ac:dyDescent="0.25">
      <c r="A1535" s="81">
        <v>1504</v>
      </c>
      <c r="B1535" s="93">
        <f t="shared" si="325"/>
        <v>2.1914552802629593E-13</v>
      </c>
      <c r="C1535" s="178">
        <f t="shared" si="326"/>
        <v>2.1865117345702092E-13</v>
      </c>
      <c r="D1535" s="165">
        <f t="shared" si="327"/>
        <v>2.2558277767625785E-3</v>
      </c>
      <c r="E1535" s="166">
        <f t="shared" si="337"/>
        <v>24.291375447743825</v>
      </c>
      <c r="F1535" s="167">
        <f t="shared" si="338"/>
        <v>3.3950208040276921</v>
      </c>
      <c r="G1535" s="167">
        <f t="shared" si="328"/>
        <v>117983.84171619944</v>
      </c>
      <c r="H1535" s="167">
        <f t="shared" si="329"/>
        <v>271299.98899868561</v>
      </c>
      <c r="I1535" s="168">
        <f t="shared" si="330"/>
        <v>389283.83071488503</v>
      </c>
      <c r="J1535" s="168">
        <f t="shared" si="332"/>
        <v>385160.31757167028</v>
      </c>
      <c r="K1535" s="94"/>
      <c r="L1535" s="265">
        <f t="shared" si="331"/>
        <v>148345.11377437584</v>
      </c>
      <c r="M1535" s="265">
        <f>$G1535*NonHospFrac+theModel!$H1535*NonHospFrac</f>
        <v>240938.71694050921</v>
      </c>
      <c r="N1535" s="266">
        <f t="shared" si="333"/>
        <v>389283.83071488503</v>
      </c>
      <c r="O1535" s="158"/>
      <c r="P1535" s="265">
        <f t="shared" si="334"/>
        <v>146773.75894759796</v>
      </c>
      <c r="Q1535" s="265">
        <f t="shared" si="335"/>
        <v>240937.15668989019</v>
      </c>
      <c r="R1535" s="266">
        <f t="shared" si="336"/>
        <v>387710.91563748813</v>
      </c>
    </row>
    <row r="1536" spans="1:18" x14ac:dyDescent="0.25">
      <c r="A1536" s="81">
        <v>1505</v>
      </c>
      <c r="B1536" s="93">
        <f t="shared" si="325"/>
        <v>2.1505178891703413E-13</v>
      </c>
      <c r="C1536" s="178">
        <f t="shared" si="326"/>
        <v>2.1456666911815258E-13</v>
      </c>
      <c r="D1536" s="165">
        <f t="shared" si="327"/>
        <v>2.2558277767625785E-3</v>
      </c>
      <c r="E1536" s="166">
        <f t="shared" si="337"/>
        <v>24.291375447744038</v>
      </c>
      <c r="F1536" s="167">
        <f t="shared" si="338"/>
        <v>3.3972766318044547</v>
      </c>
      <c r="G1536" s="167">
        <f t="shared" si="328"/>
        <v>118062.23629541286</v>
      </c>
      <c r="H1536" s="167">
        <f t="shared" si="329"/>
        <v>271299.988998688</v>
      </c>
      <c r="I1536" s="168">
        <f t="shared" si="330"/>
        <v>389362.22529410088</v>
      </c>
      <c r="J1536" s="168">
        <f t="shared" si="332"/>
        <v>385234.04735027114</v>
      </c>
      <c r="K1536" s="94"/>
      <c r="L1536" s="265">
        <f t="shared" si="331"/>
        <v>148374.98774255917</v>
      </c>
      <c r="M1536" s="265">
        <f>$G1536*NonHospFrac+theModel!$H1536*NonHospFrac</f>
        <v>240987.23755154168</v>
      </c>
      <c r="N1536" s="266">
        <f t="shared" si="333"/>
        <v>389362.22529410082</v>
      </c>
      <c r="O1536" s="158"/>
      <c r="P1536" s="265">
        <f t="shared" si="334"/>
        <v>146801.8552915304</v>
      </c>
      <c r="Q1536" s="265">
        <f t="shared" si="335"/>
        <v>240985.67730092266</v>
      </c>
      <c r="R1536" s="266">
        <f t="shared" si="336"/>
        <v>387787.53259245306</v>
      </c>
    </row>
    <row r="1537" spans="1:18" x14ac:dyDescent="0.25">
      <c r="A1537" s="81">
        <v>1506</v>
      </c>
      <c r="B1537" s="93">
        <f t="shared" si="325"/>
        <v>2.1103452273444101E-13</v>
      </c>
      <c r="C1537" s="178">
        <f t="shared" si="326"/>
        <v>2.1055846519620082E-13</v>
      </c>
      <c r="D1537" s="165">
        <f t="shared" si="327"/>
        <v>2.2558277767625785E-3</v>
      </c>
      <c r="E1537" s="166">
        <f t="shared" si="337"/>
        <v>24.291375447744247</v>
      </c>
      <c r="F1537" s="167">
        <f t="shared" si="338"/>
        <v>3.3995324595812173</v>
      </c>
      <c r="G1537" s="167">
        <f t="shared" si="328"/>
        <v>118140.63087462628</v>
      </c>
      <c r="H1537" s="167">
        <f t="shared" si="329"/>
        <v>271299.98899869039</v>
      </c>
      <c r="I1537" s="168">
        <f t="shared" si="330"/>
        <v>389440.61987331667</v>
      </c>
      <c r="J1537" s="168">
        <f t="shared" si="332"/>
        <v>385307.77412350103</v>
      </c>
      <c r="K1537" s="94"/>
      <c r="L1537" s="265">
        <f t="shared" si="331"/>
        <v>148404.86171074252</v>
      </c>
      <c r="M1537" s="265">
        <f>$G1537*NonHospFrac+theModel!$H1537*NonHospFrac</f>
        <v>241035.75816257411</v>
      </c>
      <c r="N1537" s="266">
        <f t="shared" si="333"/>
        <v>389440.61987331661</v>
      </c>
      <c r="O1537" s="158"/>
      <c r="P1537" s="265">
        <f t="shared" si="334"/>
        <v>146829.95049020057</v>
      </c>
      <c r="Q1537" s="265">
        <f t="shared" si="335"/>
        <v>241034.1979119551</v>
      </c>
      <c r="R1537" s="266">
        <f t="shared" si="336"/>
        <v>387864.14840215567</v>
      </c>
    </row>
    <row r="1538" spans="1:18" x14ac:dyDescent="0.25">
      <c r="A1538" s="81">
        <v>1507</v>
      </c>
      <c r="B1538" s="93">
        <f t="shared" si="325"/>
        <v>2.0709230092912595E-13</v>
      </c>
      <c r="C1538" s="178">
        <f t="shared" si="326"/>
        <v>2.0662513636433635E-13</v>
      </c>
      <c r="D1538" s="165">
        <f t="shared" si="327"/>
        <v>2.2558277767625785E-3</v>
      </c>
      <c r="E1538" s="166">
        <f t="shared" si="337"/>
        <v>24.291375447744453</v>
      </c>
      <c r="F1538" s="167">
        <f t="shared" si="338"/>
        <v>3.4017882873579799</v>
      </c>
      <c r="G1538" s="167">
        <f t="shared" si="328"/>
        <v>118219.0254538397</v>
      </c>
      <c r="H1538" s="167">
        <f t="shared" si="329"/>
        <v>271299.98899869266</v>
      </c>
      <c r="I1538" s="168">
        <f t="shared" si="330"/>
        <v>389519.01445253234</v>
      </c>
      <c r="J1538" s="168">
        <f t="shared" si="332"/>
        <v>385381.49789148243</v>
      </c>
      <c r="K1538" s="94"/>
      <c r="L1538" s="265">
        <f t="shared" si="331"/>
        <v>148434.73567892582</v>
      </c>
      <c r="M1538" s="265">
        <f>$G1538*NonHospFrac+theModel!$H1538*NonHospFrac</f>
        <v>241084.27877360652</v>
      </c>
      <c r="N1538" s="266">
        <f t="shared" si="333"/>
        <v>389519.01445253234</v>
      </c>
      <c r="O1538" s="158"/>
      <c r="P1538" s="265">
        <f t="shared" si="334"/>
        <v>146858.04454365507</v>
      </c>
      <c r="Q1538" s="265">
        <f t="shared" si="335"/>
        <v>241082.7185229875</v>
      </c>
      <c r="R1538" s="266">
        <f t="shared" si="336"/>
        <v>387940.76306664257</v>
      </c>
    </row>
    <row r="1539" spans="1:18" x14ac:dyDescent="0.25">
      <c r="A1539" s="81">
        <v>1508</v>
      </c>
      <c r="B1539" s="93">
        <f t="shared" si="325"/>
        <v>2.0322372163765618E-13</v>
      </c>
      <c r="C1539" s="178">
        <f t="shared" si="326"/>
        <v>2.027652839214889E-13</v>
      </c>
      <c r="D1539" s="165">
        <f t="shared" si="327"/>
        <v>2.2558277767625785E-3</v>
      </c>
      <c r="E1539" s="166">
        <f t="shared" si="337"/>
        <v>24.291375447744656</v>
      </c>
      <c r="F1539" s="167">
        <f t="shared" si="338"/>
        <v>3.4040441151347425</v>
      </c>
      <c r="G1539" s="167">
        <f t="shared" si="328"/>
        <v>118297.42003305313</v>
      </c>
      <c r="H1539" s="167">
        <f t="shared" si="329"/>
        <v>271299.98899869487</v>
      </c>
      <c r="I1539" s="168">
        <f t="shared" si="330"/>
        <v>389597.40903174801</v>
      </c>
      <c r="J1539" s="168">
        <f t="shared" si="332"/>
        <v>385455.21865433786</v>
      </c>
      <c r="K1539" s="94"/>
      <c r="L1539" s="265">
        <f t="shared" si="331"/>
        <v>148464.60964710909</v>
      </c>
      <c r="M1539" s="265">
        <f>$G1539*NonHospFrac+theModel!$H1539*NonHospFrac</f>
        <v>241132.7993846389</v>
      </c>
      <c r="N1539" s="266">
        <f t="shared" si="333"/>
        <v>389597.40903174796</v>
      </c>
      <c r="O1539" s="158"/>
      <c r="P1539" s="265">
        <f t="shared" si="334"/>
        <v>146886.13745194062</v>
      </c>
      <c r="Q1539" s="265">
        <f t="shared" si="335"/>
        <v>241131.23913401988</v>
      </c>
      <c r="R1539" s="266">
        <f t="shared" si="336"/>
        <v>388017.3765859605</v>
      </c>
    </row>
    <row r="1540" spans="1:18" x14ac:dyDescent="0.25">
      <c r="A1540" s="81">
        <v>1509</v>
      </c>
      <c r="B1540" s="93">
        <f t="shared" si="325"/>
        <v>1.9942740918405164E-13</v>
      </c>
      <c r="C1540" s="178">
        <f t="shared" si="326"/>
        <v>1.9897753529496647E-13</v>
      </c>
      <c r="D1540" s="165">
        <f t="shared" si="327"/>
        <v>2.2558277767625785E-3</v>
      </c>
      <c r="E1540" s="166">
        <f t="shared" si="337"/>
        <v>24.291375447744855</v>
      </c>
      <c r="F1540" s="167">
        <f t="shared" si="338"/>
        <v>3.4062999429115051</v>
      </c>
      <c r="G1540" s="167">
        <f t="shared" si="328"/>
        <v>118375.81461226655</v>
      </c>
      <c r="H1540" s="167">
        <f t="shared" si="329"/>
        <v>271299.98899869714</v>
      </c>
      <c r="I1540" s="168">
        <f t="shared" si="330"/>
        <v>389675.80361096369</v>
      </c>
      <c r="J1540" s="168">
        <f t="shared" si="332"/>
        <v>385528.93641218991</v>
      </c>
      <c r="K1540" s="94"/>
      <c r="L1540" s="265">
        <f t="shared" si="331"/>
        <v>148494.48361529235</v>
      </c>
      <c r="M1540" s="265">
        <f>$G1540*NonHospFrac+theModel!$H1540*NonHospFrac</f>
        <v>241181.31999567131</v>
      </c>
      <c r="N1540" s="266">
        <f t="shared" si="333"/>
        <v>389675.80361096363</v>
      </c>
      <c r="O1540" s="158"/>
      <c r="P1540" s="265">
        <f t="shared" si="334"/>
        <v>146914.22921510393</v>
      </c>
      <c r="Q1540" s="265">
        <f t="shared" si="335"/>
        <v>241179.75974505229</v>
      </c>
      <c r="R1540" s="266">
        <f t="shared" si="336"/>
        <v>388093.98896015622</v>
      </c>
    </row>
    <row r="1541" spans="1:18" x14ac:dyDescent="0.25">
      <c r="A1541" s="81">
        <v>1510</v>
      </c>
      <c r="B1541" s="93">
        <f t="shared" si="325"/>
        <v>1.9570201359059148E-13</v>
      </c>
      <c r="C1541" s="178">
        <f t="shared" si="326"/>
        <v>1.9526054355236546E-13</v>
      </c>
      <c r="D1541" s="165">
        <f t="shared" si="327"/>
        <v>2.2558277767625785E-3</v>
      </c>
      <c r="E1541" s="166">
        <f t="shared" si="337"/>
        <v>24.29137544774505</v>
      </c>
      <c r="F1541" s="167">
        <f t="shared" si="338"/>
        <v>3.4085557706882676</v>
      </c>
      <c r="G1541" s="167">
        <f t="shared" si="328"/>
        <v>118454.20919147995</v>
      </c>
      <c r="H1541" s="167">
        <f t="shared" si="329"/>
        <v>271299.98899869929</v>
      </c>
      <c r="I1541" s="168">
        <f t="shared" si="330"/>
        <v>389754.19819017925</v>
      </c>
      <c r="J1541" s="168">
        <f t="shared" si="332"/>
        <v>385602.65116516087</v>
      </c>
      <c r="K1541" s="94"/>
      <c r="L1541" s="265">
        <f t="shared" si="331"/>
        <v>148524.35758347562</v>
      </c>
      <c r="M1541" s="265">
        <f>$G1541*NonHospFrac+theModel!$H1541*NonHospFrac</f>
        <v>241229.84060670363</v>
      </c>
      <c r="N1541" s="266">
        <f t="shared" si="333"/>
        <v>389754.19819017925</v>
      </c>
      <c r="O1541" s="158"/>
      <c r="P1541" s="265">
        <f t="shared" si="334"/>
        <v>146942.31983319166</v>
      </c>
      <c r="Q1541" s="265">
        <f t="shared" si="335"/>
        <v>241228.28035608461</v>
      </c>
      <c r="R1541" s="266">
        <f t="shared" si="336"/>
        <v>388170.60018927627</v>
      </c>
    </row>
    <row r="1542" spans="1:18" x14ac:dyDescent="0.25">
      <c r="A1542" s="81">
        <v>1511</v>
      </c>
      <c r="B1542" s="93">
        <f t="shared" si="325"/>
        <v>1.9204621009775927E-13</v>
      </c>
      <c r="C1542" s="178">
        <f t="shared" si="326"/>
        <v>1.9161298692259876E-13</v>
      </c>
      <c r="D1542" s="165">
        <f t="shared" si="327"/>
        <v>2.2558277767625785E-3</v>
      </c>
      <c r="E1542" s="166">
        <f t="shared" si="337"/>
        <v>24.291375447745242</v>
      </c>
      <c r="F1542" s="167">
        <f t="shared" si="338"/>
        <v>3.4108115984650302</v>
      </c>
      <c r="G1542" s="167">
        <f t="shared" si="328"/>
        <v>118532.60377069337</v>
      </c>
      <c r="H1542" s="167">
        <f t="shared" si="329"/>
        <v>271299.98899870145</v>
      </c>
      <c r="I1542" s="168">
        <f t="shared" si="330"/>
        <v>389832.5927693948</v>
      </c>
      <c r="J1542" s="168">
        <f t="shared" si="332"/>
        <v>385676.36291337339</v>
      </c>
      <c r="K1542" s="94"/>
      <c r="L1542" s="265">
        <f t="shared" si="331"/>
        <v>148554.23155165886</v>
      </c>
      <c r="M1542" s="265">
        <f>$G1542*NonHospFrac+theModel!$H1542*NonHospFrac</f>
        <v>241278.36121773598</v>
      </c>
      <c r="N1542" s="266">
        <f t="shared" si="333"/>
        <v>389832.59276939486</v>
      </c>
      <c r="O1542" s="158"/>
      <c r="P1542" s="265">
        <f t="shared" si="334"/>
        <v>146970.40930625048</v>
      </c>
      <c r="Q1542" s="265">
        <f t="shared" si="335"/>
        <v>241276.80096711696</v>
      </c>
      <c r="R1542" s="266">
        <f t="shared" si="336"/>
        <v>388247.21027336747</v>
      </c>
    </row>
    <row r="1543" spans="1:18" x14ac:dyDescent="0.25">
      <c r="A1543" s="81">
        <v>1512</v>
      </c>
      <c r="B1543" s="93">
        <f t="shared" si="325"/>
        <v>1.8845869869315275E-13</v>
      </c>
      <c r="C1543" s="178">
        <f t="shared" si="326"/>
        <v>1.8803356832586821E-13</v>
      </c>
      <c r="D1543" s="165">
        <f t="shared" si="327"/>
        <v>2.2558277767625785E-3</v>
      </c>
      <c r="E1543" s="166">
        <f t="shared" si="337"/>
        <v>24.29137544774543</v>
      </c>
      <c r="F1543" s="167">
        <f t="shared" si="338"/>
        <v>3.4130674262417928</v>
      </c>
      <c r="G1543" s="167">
        <f t="shared" si="328"/>
        <v>118610.99834990679</v>
      </c>
      <c r="H1543" s="167">
        <f t="shared" si="329"/>
        <v>271299.9889987036</v>
      </c>
      <c r="I1543" s="168">
        <f t="shared" si="330"/>
        <v>389910.98734861042</v>
      </c>
      <c r="J1543" s="168">
        <f t="shared" si="332"/>
        <v>385750.07165694999</v>
      </c>
      <c r="K1543" s="94"/>
      <c r="L1543" s="265">
        <f t="shared" si="331"/>
        <v>148584.10551984209</v>
      </c>
      <c r="M1543" s="265">
        <f>$G1543*NonHospFrac+theModel!$H1543*NonHospFrac</f>
        <v>241326.88182876827</v>
      </c>
      <c r="N1543" s="266">
        <f t="shared" si="333"/>
        <v>389910.98734861036</v>
      </c>
      <c r="O1543" s="158"/>
      <c r="P1543" s="265">
        <f t="shared" si="334"/>
        <v>146998.49763432707</v>
      </c>
      <c r="Q1543" s="265">
        <f t="shared" si="335"/>
        <v>241325.32157814925</v>
      </c>
      <c r="R1543" s="266">
        <f t="shared" si="336"/>
        <v>388323.81921247632</v>
      </c>
    </row>
    <row r="1544" spans="1:18" x14ac:dyDescent="0.25">
      <c r="A1544" s="81">
        <v>1513</v>
      </c>
      <c r="B1544" s="93">
        <f t="shared" si="325"/>
        <v>1.8493820364920041E-13</v>
      </c>
      <c r="C1544" s="178">
        <f t="shared" si="326"/>
        <v>1.8452101491242397E-13</v>
      </c>
      <c r="D1544" s="165">
        <f t="shared" si="327"/>
        <v>2.2558277767625785E-3</v>
      </c>
      <c r="E1544" s="166">
        <f t="shared" si="337"/>
        <v>24.291375447745615</v>
      </c>
      <c r="F1544" s="167">
        <f t="shared" si="338"/>
        <v>3.4153232540185554</v>
      </c>
      <c r="G1544" s="167">
        <f t="shared" si="328"/>
        <v>118689.39292912025</v>
      </c>
      <c r="H1544" s="167">
        <f t="shared" si="329"/>
        <v>271299.98899870564</v>
      </c>
      <c r="I1544" s="168">
        <f t="shared" si="330"/>
        <v>389989.38192782586</v>
      </c>
      <c r="J1544" s="168">
        <f t="shared" si="332"/>
        <v>385823.77739601297</v>
      </c>
      <c r="K1544" s="94"/>
      <c r="L1544" s="265">
        <f t="shared" si="331"/>
        <v>148613.9794880253</v>
      </c>
      <c r="M1544" s="265">
        <f>$G1544*NonHospFrac+theModel!$H1544*NonHospFrac</f>
        <v>241375.40243980056</v>
      </c>
      <c r="N1544" s="266">
        <f t="shared" si="333"/>
        <v>389989.38192782586</v>
      </c>
      <c r="O1544" s="158"/>
      <c r="P1544" s="265">
        <f t="shared" si="334"/>
        <v>147026.58481746807</v>
      </c>
      <c r="Q1544" s="265">
        <f t="shared" si="335"/>
        <v>241373.84218918154</v>
      </c>
      <c r="R1544" s="266">
        <f t="shared" si="336"/>
        <v>388400.42700664961</v>
      </c>
    </row>
    <row r="1545" spans="1:18" x14ac:dyDescent="0.25">
      <c r="A1545" s="81">
        <v>1514</v>
      </c>
      <c r="B1545" s="93">
        <f t="shared" si="325"/>
        <v>1.81483473069507E-13</v>
      </c>
      <c r="C1545" s="178">
        <f t="shared" si="326"/>
        <v>1.8107407760993347E-13</v>
      </c>
      <c r="D1545" s="165">
        <f t="shared" si="327"/>
        <v>2.2558277767625785E-3</v>
      </c>
      <c r="E1545" s="166">
        <f t="shared" si="337"/>
        <v>24.291375447745796</v>
      </c>
      <c r="F1545" s="167">
        <f t="shared" si="338"/>
        <v>3.417579081795318</v>
      </c>
      <c r="G1545" s="167">
        <f t="shared" si="328"/>
        <v>118767.78750833365</v>
      </c>
      <c r="H1545" s="167">
        <f t="shared" si="329"/>
        <v>271299.98899870767</v>
      </c>
      <c r="I1545" s="168">
        <f t="shared" si="330"/>
        <v>390067.7765070413</v>
      </c>
      <c r="J1545" s="168">
        <f t="shared" si="332"/>
        <v>385897.48013068491</v>
      </c>
      <c r="K1545" s="94"/>
      <c r="L1545" s="265">
        <f t="shared" si="331"/>
        <v>148643.85345620851</v>
      </c>
      <c r="M1545" s="265">
        <f>$G1545*NonHospFrac+theModel!$H1545*NonHospFrac</f>
        <v>241423.92305083282</v>
      </c>
      <c r="N1545" s="266">
        <f t="shared" si="333"/>
        <v>390067.7765070413</v>
      </c>
      <c r="O1545" s="158"/>
      <c r="P1545" s="265">
        <f t="shared" si="334"/>
        <v>147054.67085572021</v>
      </c>
      <c r="Q1545" s="265">
        <f t="shared" si="335"/>
        <v>241422.3628002138</v>
      </c>
      <c r="R1545" s="266">
        <f t="shared" si="336"/>
        <v>388477.03365593404</v>
      </c>
    </row>
    <row r="1546" spans="1:18" x14ac:dyDescent="0.25">
      <c r="A1546" s="81">
        <v>1515</v>
      </c>
      <c r="B1546" s="93">
        <f t="shared" si="325"/>
        <v>1.7809327844367694E-13</v>
      </c>
      <c r="C1546" s="178">
        <f t="shared" si="326"/>
        <v>1.7769153067930896E-13</v>
      </c>
      <c r="D1546" s="165">
        <f t="shared" si="327"/>
        <v>2.2558277767625785E-3</v>
      </c>
      <c r="E1546" s="166">
        <f t="shared" si="337"/>
        <v>24.291375447745974</v>
      </c>
      <c r="F1546" s="167">
        <f t="shared" si="338"/>
        <v>3.4198349095720806</v>
      </c>
      <c r="G1546" s="167">
        <f t="shared" si="328"/>
        <v>118846.18208754707</v>
      </c>
      <c r="H1546" s="167">
        <f t="shared" si="329"/>
        <v>271299.9889987096</v>
      </c>
      <c r="I1546" s="168">
        <f t="shared" si="330"/>
        <v>390146.17108625668</v>
      </c>
      <c r="J1546" s="168">
        <f t="shared" si="332"/>
        <v>385971.17986108823</v>
      </c>
      <c r="K1546" s="94"/>
      <c r="L1546" s="265">
        <f t="shared" si="331"/>
        <v>148673.72742439166</v>
      </c>
      <c r="M1546" s="265">
        <f>$G1546*NonHospFrac+theModel!$H1546*NonHospFrac</f>
        <v>241472.44366186499</v>
      </c>
      <c r="N1546" s="266">
        <f t="shared" si="333"/>
        <v>390146.17108625663</v>
      </c>
      <c r="O1546" s="158"/>
      <c r="P1546" s="265">
        <f t="shared" si="334"/>
        <v>147082.75574913007</v>
      </c>
      <c r="Q1546" s="265">
        <f t="shared" si="335"/>
        <v>241470.88341124597</v>
      </c>
      <c r="R1546" s="266">
        <f t="shared" si="336"/>
        <v>388553.63916037604</v>
      </c>
    </row>
    <row r="1547" spans="1:18" x14ac:dyDescent="0.25">
      <c r="A1547" s="81">
        <v>1516</v>
      </c>
      <c r="B1547" s="93">
        <f t="shared" si="325"/>
        <v>1.7476641421045292E-13</v>
      </c>
      <c r="C1547" s="178">
        <f t="shared" si="326"/>
        <v>1.7437217127883177E-13</v>
      </c>
      <c r="D1547" s="165">
        <f t="shared" si="327"/>
        <v>2.2558277767625785E-3</v>
      </c>
      <c r="E1547" s="166">
        <f t="shared" si="337"/>
        <v>24.291375447746148</v>
      </c>
      <c r="F1547" s="167">
        <f t="shared" si="338"/>
        <v>3.4220907373488432</v>
      </c>
      <c r="G1547" s="167">
        <f t="shared" si="328"/>
        <v>118924.57666676049</v>
      </c>
      <c r="H1547" s="167">
        <f t="shared" si="329"/>
        <v>271299.98899871157</v>
      </c>
      <c r="I1547" s="168">
        <f t="shared" si="330"/>
        <v>390224.56566547207</v>
      </c>
      <c r="J1547" s="168">
        <f t="shared" si="332"/>
        <v>386044.87658734544</v>
      </c>
      <c r="K1547" s="94"/>
      <c r="L1547" s="265">
        <f t="shared" si="331"/>
        <v>148703.60139257484</v>
      </c>
      <c r="M1547" s="265">
        <f>$G1547*NonHospFrac+theModel!$H1547*NonHospFrac</f>
        <v>241520.9642728972</v>
      </c>
      <c r="N1547" s="266">
        <f t="shared" si="333"/>
        <v>390224.56566547207</v>
      </c>
      <c r="O1547" s="158"/>
      <c r="P1547" s="265">
        <f t="shared" si="334"/>
        <v>147110.83949774443</v>
      </c>
      <c r="Q1547" s="265">
        <f t="shared" si="335"/>
        <v>241519.40402227818</v>
      </c>
      <c r="R1547" s="266">
        <f t="shared" si="336"/>
        <v>388630.2435200226</v>
      </c>
    </row>
    <row r="1548" spans="1:18" x14ac:dyDescent="0.25">
      <c r="A1548" s="81">
        <v>1517</v>
      </c>
      <c r="B1548" s="93">
        <f t="shared" si="325"/>
        <v>1.7150169732901636E-13</v>
      </c>
      <c r="C1548" s="178">
        <f t="shared" si="326"/>
        <v>1.7111481903641964E-13</v>
      </c>
      <c r="D1548" s="165">
        <f t="shared" si="327"/>
        <v>2.2558277767625785E-3</v>
      </c>
      <c r="E1548" s="166">
        <f t="shared" si="337"/>
        <v>24.291375447746319</v>
      </c>
      <c r="F1548" s="167">
        <f t="shared" si="338"/>
        <v>3.4243465651256058</v>
      </c>
      <c r="G1548" s="167">
        <f t="shared" si="328"/>
        <v>119002.97124597391</v>
      </c>
      <c r="H1548" s="167">
        <f t="shared" si="329"/>
        <v>271299.9889987135</v>
      </c>
      <c r="I1548" s="168">
        <f t="shared" si="330"/>
        <v>390302.96024468739</v>
      </c>
      <c r="J1548" s="168">
        <f t="shared" si="332"/>
        <v>386118.57030957896</v>
      </c>
      <c r="K1548" s="94"/>
      <c r="L1548" s="265">
        <f t="shared" si="331"/>
        <v>148733.47536075799</v>
      </c>
      <c r="M1548" s="265">
        <f>$G1548*NonHospFrac+theModel!$H1548*NonHospFrac</f>
        <v>241569.48488392937</v>
      </c>
      <c r="N1548" s="266">
        <f t="shared" si="333"/>
        <v>390302.96024468739</v>
      </c>
      <c r="O1548" s="158"/>
      <c r="P1548" s="265">
        <f t="shared" si="334"/>
        <v>147138.92210160987</v>
      </c>
      <c r="Q1548" s="265">
        <f t="shared" si="335"/>
        <v>241567.92463331035</v>
      </c>
      <c r="R1548" s="266">
        <f t="shared" si="336"/>
        <v>388706.84673492023</v>
      </c>
    </row>
    <row r="1549" spans="1:18" x14ac:dyDescent="0.25">
      <c r="A1549" s="81">
        <v>1518</v>
      </c>
      <c r="B1549" s="93">
        <f t="shared" si="325"/>
        <v>1.682979668582925E-13</v>
      </c>
      <c r="C1549" s="178">
        <f t="shared" si="326"/>
        <v>1.6791831562988091E-13</v>
      </c>
      <c r="D1549" s="165">
        <f t="shared" si="327"/>
        <v>2.2558277767625785E-3</v>
      </c>
      <c r="E1549" s="166">
        <f t="shared" si="337"/>
        <v>24.291375447746486</v>
      </c>
      <c r="F1549" s="167">
        <f t="shared" si="338"/>
        <v>3.4266023929023683</v>
      </c>
      <c r="G1549" s="167">
        <f t="shared" si="328"/>
        <v>119081.36582518734</v>
      </c>
      <c r="H1549" s="167">
        <f t="shared" si="329"/>
        <v>271299.98899871536</v>
      </c>
      <c r="I1549" s="168">
        <f t="shared" si="330"/>
        <v>390381.35482390271</v>
      </c>
      <c r="J1549" s="168">
        <f t="shared" si="332"/>
        <v>386192.26102791127</v>
      </c>
      <c r="K1549" s="94"/>
      <c r="L1549" s="265">
        <f t="shared" si="331"/>
        <v>148763.34932894114</v>
      </c>
      <c r="M1549" s="265">
        <f>$G1549*NonHospFrac+theModel!$H1549*NonHospFrac</f>
        <v>241618.00549496152</v>
      </c>
      <c r="N1549" s="266">
        <f t="shared" si="333"/>
        <v>390381.35482390266</v>
      </c>
      <c r="O1549" s="158"/>
      <c r="P1549" s="265">
        <f t="shared" si="334"/>
        <v>147167.0035607731</v>
      </c>
      <c r="Q1549" s="265">
        <f t="shared" si="335"/>
        <v>241616.4452443425</v>
      </c>
      <c r="R1549" s="266">
        <f t="shared" si="336"/>
        <v>388783.44880511559</v>
      </c>
    </row>
    <row r="1550" spans="1:18" x14ac:dyDescent="0.25">
      <c r="A1550" s="81">
        <v>1519</v>
      </c>
      <c r="B1550" s="93">
        <f t="shared" si="325"/>
        <v>1.6515408354412102E-13</v>
      </c>
      <c r="C1550" s="178">
        <f t="shared" si="326"/>
        <v>1.6478152437501643E-13</v>
      </c>
      <c r="D1550" s="165">
        <f t="shared" si="327"/>
        <v>2.2558277767625785E-3</v>
      </c>
      <c r="E1550" s="166">
        <f t="shared" si="337"/>
        <v>24.291375447746649</v>
      </c>
      <c r="F1550" s="167">
        <f t="shared" si="338"/>
        <v>3.4288582206791309</v>
      </c>
      <c r="G1550" s="167">
        <f t="shared" si="328"/>
        <v>119159.76040440076</v>
      </c>
      <c r="H1550" s="167">
        <f t="shared" si="329"/>
        <v>271299.98899871716</v>
      </c>
      <c r="I1550" s="168">
        <f t="shared" si="330"/>
        <v>390459.74940311792</v>
      </c>
      <c r="J1550" s="168">
        <f t="shared" si="332"/>
        <v>386265.94874246477</v>
      </c>
      <c r="K1550" s="94"/>
      <c r="L1550" s="265">
        <f t="shared" si="331"/>
        <v>148793.22329712426</v>
      </c>
      <c r="M1550" s="265">
        <f>$G1550*NonHospFrac+theModel!$H1550*NonHospFrac</f>
        <v>241666.52610599366</v>
      </c>
      <c r="N1550" s="266">
        <f t="shared" si="333"/>
        <v>390459.74940311792</v>
      </c>
      <c r="O1550" s="158"/>
      <c r="P1550" s="265">
        <f t="shared" si="334"/>
        <v>147195.08387528075</v>
      </c>
      <c r="Q1550" s="265">
        <f t="shared" si="335"/>
        <v>241664.96585537464</v>
      </c>
      <c r="R1550" s="266">
        <f t="shared" si="336"/>
        <v>388860.04973065539</v>
      </c>
    </row>
    <row r="1551" spans="1:18" x14ac:dyDescent="0.25">
      <c r="A1551" s="81">
        <v>1520</v>
      </c>
      <c r="B1551" s="93">
        <f t="shared" si="325"/>
        <v>1.6206892941413183E-13</v>
      </c>
      <c r="C1551" s="178">
        <f t="shared" si="326"/>
        <v>1.6170332982140926E-13</v>
      </c>
      <c r="D1551" s="165">
        <f t="shared" si="327"/>
        <v>2.2558277767625785E-3</v>
      </c>
      <c r="E1551" s="166">
        <f t="shared" si="337"/>
        <v>24.291375447746812</v>
      </c>
      <c r="F1551" s="167">
        <f t="shared" si="338"/>
        <v>3.4311140484558935</v>
      </c>
      <c r="G1551" s="167">
        <f t="shared" si="328"/>
        <v>119238.15498361418</v>
      </c>
      <c r="H1551" s="167">
        <f t="shared" si="329"/>
        <v>271299.98899871897</v>
      </c>
      <c r="I1551" s="168">
        <f t="shared" si="330"/>
        <v>390538.14398233313</v>
      </c>
      <c r="J1551" s="168">
        <f t="shared" si="332"/>
        <v>386339.63345336192</v>
      </c>
      <c r="K1551" s="94"/>
      <c r="L1551" s="265">
        <f t="shared" si="331"/>
        <v>148823.09726530738</v>
      </c>
      <c r="M1551" s="265">
        <f>$G1551*NonHospFrac+theModel!$H1551*NonHospFrac</f>
        <v>241715.04671702575</v>
      </c>
      <c r="N1551" s="266">
        <f t="shared" si="333"/>
        <v>390538.14398233313</v>
      </c>
      <c r="O1551" s="158"/>
      <c r="P1551" s="265">
        <f t="shared" si="334"/>
        <v>147223.16304517948</v>
      </c>
      <c r="Q1551" s="265">
        <f t="shared" si="335"/>
        <v>241713.48646640673</v>
      </c>
      <c r="R1551" s="266">
        <f t="shared" si="336"/>
        <v>388936.64951158618</v>
      </c>
    </row>
    <row r="1552" spans="1:18" x14ac:dyDescent="0.25">
      <c r="A1552" s="81">
        <v>1521</v>
      </c>
      <c r="B1552" s="93">
        <f t="shared" si="325"/>
        <v>1.5904140738019218E-13</v>
      </c>
      <c r="C1552" s="178">
        <f t="shared" si="326"/>
        <v>1.5868263735576853E-13</v>
      </c>
      <c r="D1552" s="165">
        <f t="shared" si="327"/>
        <v>2.2558277767625785E-3</v>
      </c>
      <c r="E1552" s="166">
        <f t="shared" si="337"/>
        <v>24.291375447746972</v>
      </c>
      <c r="F1552" s="167">
        <f t="shared" si="338"/>
        <v>3.4333698762326561</v>
      </c>
      <c r="G1552" s="167">
        <f t="shared" si="328"/>
        <v>119316.5495628276</v>
      </c>
      <c r="H1552" s="167">
        <f t="shared" si="329"/>
        <v>271299.98899872077</v>
      </c>
      <c r="I1552" s="168">
        <f t="shared" si="330"/>
        <v>390616.53856154834</v>
      </c>
      <c r="J1552" s="168">
        <f t="shared" si="332"/>
        <v>386413.31516072521</v>
      </c>
      <c r="K1552" s="94"/>
      <c r="L1552" s="265">
        <f t="shared" si="331"/>
        <v>148852.97123349048</v>
      </c>
      <c r="M1552" s="265">
        <f>$G1552*NonHospFrac+theModel!$H1552*NonHospFrac</f>
        <v>241763.56732805783</v>
      </c>
      <c r="N1552" s="266">
        <f t="shared" si="333"/>
        <v>390616.53856154834</v>
      </c>
      <c r="O1552" s="158"/>
      <c r="P1552" s="265">
        <f t="shared" si="334"/>
        <v>147251.24107051594</v>
      </c>
      <c r="Q1552" s="265">
        <f t="shared" si="335"/>
        <v>241762.00707743882</v>
      </c>
      <c r="R1552" s="266">
        <f t="shared" si="336"/>
        <v>389013.24814795476</v>
      </c>
    </row>
    <row r="1553" spans="1:18" x14ac:dyDescent="0.25">
      <c r="A1553" s="81">
        <v>1522</v>
      </c>
      <c r="B1553" s="93">
        <f t="shared" si="325"/>
        <v>1.5607044084828006E-13</v>
      </c>
      <c r="C1553" s="178">
        <f t="shared" si="326"/>
        <v>1.5571837281268292E-13</v>
      </c>
      <c r="D1553" s="165">
        <f t="shared" si="327"/>
        <v>2.2558277767625785E-3</v>
      </c>
      <c r="E1553" s="166">
        <f t="shared" si="337"/>
        <v>24.291375447747129</v>
      </c>
      <c r="F1553" s="167">
        <f t="shared" si="338"/>
        <v>3.4356257040094187</v>
      </c>
      <c r="G1553" s="167">
        <f t="shared" si="328"/>
        <v>119394.94414204101</v>
      </c>
      <c r="H1553" s="167">
        <f t="shared" si="329"/>
        <v>271299.98899872252</v>
      </c>
      <c r="I1553" s="168">
        <f t="shared" si="330"/>
        <v>390694.93314076355</v>
      </c>
      <c r="J1553" s="168">
        <f t="shared" si="332"/>
        <v>386486.99386467703</v>
      </c>
      <c r="K1553" s="94"/>
      <c r="L1553" s="265">
        <f t="shared" si="331"/>
        <v>148882.84520167357</v>
      </c>
      <c r="M1553" s="265">
        <f>$G1553*NonHospFrac+theModel!$H1553*NonHospFrac</f>
        <v>241812.08793908995</v>
      </c>
      <c r="N1553" s="266">
        <f t="shared" si="333"/>
        <v>390694.93314076355</v>
      </c>
      <c r="O1553" s="158"/>
      <c r="P1553" s="265">
        <f t="shared" si="334"/>
        <v>147279.31795133682</v>
      </c>
      <c r="Q1553" s="265">
        <f t="shared" si="335"/>
        <v>241810.52768847093</v>
      </c>
      <c r="R1553" s="266">
        <f t="shared" si="336"/>
        <v>389089.84563980775</v>
      </c>
    </row>
    <row r="1554" spans="1:18" x14ac:dyDescent="0.25">
      <c r="A1554" s="81">
        <v>1523</v>
      </c>
      <c r="B1554" s="93">
        <f t="shared" si="325"/>
        <v>1.5315497333564256E-13</v>
      </c>
      <c r="C1554" s="178">
        <f t="shared" si="326"/>
        <v>1.5280948209264268E-13</v>
      </c>
      <c r="D1554" s="165">
        <f t="shared" si="327"/>
        <v>2.2558277767625785E-3</v>
      </c>
      <c r="E1554" s="166">
        <f t="shared" si="337"/>
        <v>24.291375447747281</v>
      </c>
      <c r="F1554" s="167">
        <f t="shared" si="338"/>
        <v>3.4378815317861813</v>
      </c>
      <c r="G1554" s="167">
        <f t="shared" si="328"/>
        <v>119473.33872125445</v>
      </c>
      <c r="H1554" s="167">
        <f t="shared" si="329"/>
        <v>271299.98899872426</v>
      </c>
      <c r="I1554" s="168">
        <f t="shared" si="330"/>
        <v>390773.3277199787</v>
      </c>
      <c r="J1554" s="168">
        <f t="shared" si="332"/>
        <v>386560.66956533981</v>
      </c>
      <c r="K1554" s="94"/>
      <c r="L1554" s="265">
        <f t="shared" si="331"/>
        <v>148912.71916985666</v>
      </c>
      <c r="M1554" s="265">
        <f>$G1554*NonHospFrac+theModel!$H1554*NonHospFrac</f>
        <v>241860.60855012204</v>
      </c>
      <c r="N1554" s="266">
        <f t="shared" si="333"/>
        <v>390773.3277199787</v>
      </c>
      <c r="O1554" s="158"/>
      <c r="P1554" s="265">
        <f t="shared" si="334"/>
        <v>147307.39368768877</v>
      </c>
      <c r="Q1554" s="265">
        <f t="shared" si="335"/>
        <v>241859.04829950302</v>
      </c>
      <c r="R1554" s="266">
        <f t="shared" si="336"/>
        <v>389166.44198719179</v>
      </c>
    </row>
    <row r="1555" spans="1:18" x14ac:dyDescent="0.25">
      <c r="A1555" s="81">
        <v>1524</v>
      </c>
      <c r="B1555" s="93">
        <f t="shared" si="325"/>
        <v>1.5029396809511146E-13</v>
      </c>
      <c r="C1555" s="178">
        <f t="shared" si="326"/>
        <v>1.4995493078720265E-13</v>
      </c>
      <c r="D1555" s="165">
        <f t="shared" si="327"/>
        <v>2.2558277767625785E-3</v>
      </c>
      <c r="E1555" s="166">
        <f t="shared" si="337"/>
        <v>24.291375447747431</v>
      </c>
      <c r="F1555" s="167">
        <f t="shared" si="338"/>
        <v>3.4401373595629439</v>
      </c>
      <c r="G1555" s="167">
        <f t="shared" si="328"/>
        <v>119551.73330046787</v>
      </c>
      <c r="H1555" s="167">
        <f t="shared" si="329"/>
        <v>271299.98899872589</v>
      </c>
      <c r="I1555" s="168">
        <f t="shared" si="330"/>
        <v>390851.72229919373</v>
      </c>
      <c r="J1555" s="168">
        <f t="shared" si="332"/>
        <v>386634.34226283588</v>
      </c>
      <c r="K1555" s="94"/>
      <c r="L1555" s="265">
        <f t="shared" si="331"/>
        <v>148942.59313803969</v>
      </c>
      <c r="M1555" s="265">
        <f>$G1555*NonHospFrac+theModel!$H1555*NonHospFrac</f>
        <v>241909.12916115404</v>
      </c>
      <c r="N1555" s="266">
        <f t="shared" si="333"/>
        <v>390851.72229919373</v>
      </c>
      <c r="O1555" s="158"/>
      <c r="P1555" s="265">
        <f t="shared" si="334"/>
        <v>147335.46827961839</v>
      </c>
      <c r="Q1555" s="265">
        <f t="shared" si="335"/>
        <v>241907.56891053502</v>
      </c>
      <c r="R1555" s="266">
        <f t="shared" si="336"/>
        <v>389243.03719015338</v>
      </c>
    </row>
    <row r="1556" spans="1:18" x14ac:dyDescent="0.25">
      <c r="A1556" s="81">
        <v>1525</v>
      </c>
      <c r="B1556" s="93">
        <f t="shared" si="325"/>
        <v>1.4748640774643123E-13</v>
      </c>
      <c r="C1556" s="178">
        <f t="shared" si="326"/>
        <v>1.471537038111419E-13</v>
      </c>
      <c r="D1556" s="165">
        <f t="shared" si="327"/>
        <v>2.2558277767625785E-3</v>
      </c>
      <c r="E1556" s="166">
        <f t="shared" si="337"/>
        <v>24.291375447747576</v>
      </c>
      <c r="F1556" s="167">
        <f t="shared" si="338"/>
        <v>3.4423931873397065</v>
      </c>
      <c r="G1556" s="167">
        <f t="shared" si="328"/>
        <v>119630.12787968128</v>
      </c>
      <c r="H1556" s="167">
        <f t="shared" si="329"/>
        <v>271299.98899872752</v>
      </c>
      <c r="I1556" s="168">
        <f t="shared" si="330"/>
        <v>390930.11687840882</v>
      </c>
      <c r="J1556" s="168">
        <f t="shared" si="332"/>
        <v>386708.01195728779</v>
      </c>
      <c r="K1556" s="94"/>
      <c r="L1556" s="265">
        <f t="shared" si="331"/>
        <v>148972.46710622276</v>
      </c>
      <c r="M1556" s="265">
        <f>$G1556*NonHospFrac+theModel!$H1556*NonHospFrac</f>
        <v>241957.64977218601</v>
      </c>
      <c r="N1556" s="266">
        <f t="shared" si="333"/>
        <v>390930.11687840876</v>
      </c>
      <c r="O1556" s="158"/>
      <c r="P1556" s="265">
        <f t="shared" si="334"/>
        <v>147363.54172717239</v>
      </c>
      <c r="Q1556" s="265">
        <f t="shared" si="335"/>
        <v>241956.08952156699</v>
      </c>
      <c r="R1556" s="266">
        <f t="shared" si="336"/>
        <v>389319.63124873937</v>
      </c>
    </row>
    <row r="1557" spans="1:18" x14ac:dyDescent="0.25">
      <c r="A1557" s="81">
        <v>1526</v>
      </c>
      <c r="B1557" s="93">
        <f t="shared" si="325"/>
        <v>1.4473129391447676E-13</v>
      </c>
      <c r="C1557" s="178">
        <f t="shared" si="326"/>
        <v>1.444048050414977E-13</v>
      </c>
      <c r="D1557" s="165">
        <f t="shared" si="327"/>
        <v>2.2558277767625785E-3</v>
      </c>
      <c r="E1557" s="166">
        <f t="shared" si="337"/>
        <v>24.291375447747722</v>
      </c>
      <c r="F1557" s="167">
        <f t="shared" si="338"/>
        <v>3.444649015116469</v>
      </c>
      <c r="G1557" s="167">
        <f t="shared" si="328"/>
        <v>119708.5224588947</v>
      </c>
      <c r="H1557" s="167">
        <f t="shared" si="329"/>
        <v>271299.98899872915</v>
      </c>
      <c r="I1557" s="168">
        <f t="shared" si="330"/>
        <v>391008.51145762386</v>
      </c>
      <c r="J1557" s="168">
        <f t="shared" si="332"/>
        <v>386781.67864881788</v>
      </c>
      <c r="K1557" s="94"/>
      <c r="L1557" s="265">
        <f t="shared" si="331"/>
        <v>149002.34107440579</v>
      </c>
      <c r="M1557" s="265">
        <f>$G1557*NonHospFrac+theModel!$H1557*NonHospFrac</f>
        <v>242006.17038321804</v>
      </c>
      <c r="N1557" s="266">
        <f t="shared" si="333"/>
        <v>391008.5114576238</v>
      </c>
      <c r="O1557" s="158"/>
      <c r="P1557" s="265">
        <f t="shared" si="334"/>
        <v>147391.61403039738</v>
      </c>
      <c r="Q1557" s="265">
        <f t="shared" si="335"/>
        <v>242004.61013259902</v>
      </c>
      <c r="R1557" s="266">
        <f t="shared" si="336"/>
        <v>389396.2241629964</v>
      </c>
    </row>
    <row r="1558" spans="1:18" x14ac:dyDescent="0.25">
      <c r="A1558" s="81">
        <v>1527</v>
      </c>
      <c r="B1558" s="93">
        <f t="shared" si="325"/>
        <v>1.4202764687422879E-13</v>
      </c>
      <c r="C1558" s="178">
        <f t="shared" si="326"/>
        <v>1.4170725696334169E-13</v>
      </c>
      <c r="D1558" s="165">
        <f t="shared" si="327"/>
        <v>2.2558277767625785E-3</v>
      </c>
      <c r="E1558" s="166">
        <f t="shared" si="337"/>
        <v>24.291375447747864</v>
      </c>
      <c r="F1558" s="167">
        <f t="shared" si="338"/>
        <v>3.4469048428932316</v>
      </c>
      <c r="G1558" s="167">
        <f t="shared" si="328"/>
        <v>119786.91703810812</v>
      </c>
      <c r="H1558" s="167">
        <f t="shared" si="329"/>
        <v>271299.98899873073</v>
      </c>
      <c r="I1558" s="168">
        <f t="shared" si="330"/>
        <v>391086.90603683883</v>
      </c>
      <c r="J1558" s="168">
        <f t="shared" si="332"/>
        <v>386855.34233754856</v>
      </c>
      <c r="K1558" s="94"/>
      <c r="L1558" s="265">
        <f t="shared" si="331"/>
        <v>149032.21504258882</v>
      </c>
      <c r="M1558" s="265">
        <f>$G1558*NonHospFrac+theModel!$H1558*NonHospFrac</f>
        <v>242054.69099425001</v>
      </c>
      <c r="N1558" s="266">
        <f t="shared" si="333"/>
        <v>391086.90603683883</v>
      </c>
      <c r="O1558" s="158"/>
      <c r="P1558" s="265">
        <f t="shared" si="334"/>
        <v>147419.68518934003</v>
      </c>
      <c r="Q1558" s="265">
        <f t="shared" si="335"/>
        <v>242053.13074363099</v>
      </c>
      <c r="R1558" s="266">
        <f t="shared" si="336"/>
        <v>389472.81593297102</v>
      </c>
    </row>
    <row r="1559" spans="1:18" x14ac:dyDescent="0.25">
      <c r="A1559" s="81">
        <v>1528</v>
      </c>
      <c r="B1559" s="93">
        <f t="shared" si="325"/>
        <v>1.3937450520238191E-13</v>
      </c>
      <c r="C1559" s="178">
        <f t="shared" si="326"/>
        <v>1.3906010032217382E-13</v>
      </c>
      <c r="D1559" s="165">
        <f t="shared" si="327"/>
        <v>2.2558277767625785E-3</v>
      </c>
      <c r="E1559" s="166">
        <f t="shared" si="337"/>
        <v>24.291375447748003</v>
      </c>
      <c r="F1559" s="167">
        <f t="shared" si="338"/>
        <v>3.4491606706699942</v>
      </c>
      <c r="G1559" s="167">
        <f t="shared" si="328"/>
        <v>119865.31161732155</v>
      </c>
      <c r="H1559" s="167">
        <f t="shared" si="329"/>
        <v>271299.9889987323</v>
      </c>
      <c r="I1559" s="168">
        <f t="shared" si="330"/>
        <v>391165.30061605386</v>
      </c>
      <c r="J1559" s="168">
        <f t="shared" si="332"/>
        <v>386929.0030236023</v>
      </c>
      <c r="K1559" s="94"/>
      <c r="L1559" s="265">
        <f t="shared" si="331"/>
        <v>149062.08901077186</v>
      </c>
      <c r="M1559" s="265">
        <f>$G1559*NonHospFrac+theModel!$H1559*NonHospFrac</f>
        <v>242103.21160528198</v>
      </c>
      <c r="N1559" s="266">
        <f t="shared" si="333"/>
        <v>391165.30061605386</v>
      </c>
      <c r="O1559" s="158"/>
      <c r="P1559" s="265">
        <f t="shared" si="334"/>
        <v>147447.75520404696</v>
      </c>
      <c r="Q1559" s="265">
        <f t="shared" si="335"/>
        <v>242101.65135466296</v>
      </c>
      <c r="R1559" s="266">
        <f t="shared" si="336"/>
        <v>389549.40655870992</v>
      </c>
    </row>
    <row r="1560" spans="1:18" x14ac:dyDescent="0.25">
      <c r="A1560" s="81">
        <v>1529</v>
      </c>
      <c r="B1560" s="93">
        <f t="shared" si="325"/>
        <v>1.3677092543545802E-13</v>
      </c>
      <c r="C1560" s="178">
        <f t="shared" si="326"/>
        <v>1.364623937828072E-13</v>
      </c>
      <c r="D1560" s="165">
        <f t="shared" si="327"/>
        <v>2.2558277767625785E-3</v>
      </c>
      <c r="E1560" s="166">
        <f t="shared" si="337"/>
        <v>24.291375447748138</v>
      </c>
      <c r="F1560" s="167">
        <f t="shared" si="338"/>
        <v>3.4514164984467568</v>
      </c>
      <c r="G1560" s="167">
        <f t="shared" si="328"/>
        <v>119943.70619653497</v>
      </c>
      <c r="H1560" s="167">
        <f t="shared" si="329"/>
        <v>271299.98899873381</v>
      </c>
      <c r="I1560" s="168">
        <f t="shared" si="330"/>
        <v>391243.69519526878</v>
      </c>
      <c r="J1560" s="168">
        <f t="shared" si="332"/>
        <v>387002.6607071014</v>
      </c>
      <c r="K1560" s="94"/>
      <c r="L1560" s="265">
        <f t="shared" si="331"/>
        <v>149091.96297895483</v>
      </c>
      <c r="M1560" s="265">
        <f>$G1560*NonHospFrac+theModel!$H1560*NonHospFrac</f>
        <v>242151.73221631392</v>
      </c>
      <c r="N1560" s="266">
        <f t="shared" si="333"/>
        <v>391243.69519526872</v>
      </c>
      <c r="O1560" s="158"/>
      <c r="P1560" s="265">
        <f t="shared" si="334"/>
        <v>147475.82407456479</v>
      </c>
      <c r="Q1560" s="265">
        <f t="shared" si="335"/>
        <v>242150.1719656949</v>
      </c>
      <c r="R1560" s="266">
        <f t="shared" si="336"/>
        <v>389625.99604025972</v>
      </c>
    </row>
    <row r="1561" spans="1:18" x14ac:dyDescent="0.25">
      <c r="A1561" s="81">
        <v>1530</v>
      </c>
      <c r="B1561" s="93">
        <f t="shared" si="325"/>
        <v>1.3421598173431168E-13</v>
      </c>
      <c r="C1561" s="178">
        <f t="shared" si="326"/>
        <v>1.3391321359462997E-13</v>
      </c>
      <c r="D1561" s="165">
        <f t="shared" si="327"/>
        <v>2.2558277767625785E-3</v>
      </c>
      <c r="E1561" s="166">
        <f t="shared" si="337"/>
        <v>24.291375447748273</v>
      </c>
      <c r="F1561" s="167">
        <f t="shared" si="338"/>
        <v>3.4536723262235194</v>
      </c>
      <c r="G1561" s="167">
        <f t="shared" si="328"/>
        <v>120022.1007757484</v>
      </c>
      <c r="H1561" s="167">
        <f t="shared" si="329"/>
        <v>271299.98899873532</v>
      </c>
      <c r="I1561" s="168">
        <f t="shared" si="330"/>
        <v>391322.0897744837</v>
      </c>
      <c r="J1561" s="168">
        <f t="shared" si="332"/>
        <v>387076.31538816827</v>
      </c>
      <c r="K1561" s="94"/>
      <c r="L1561" s="265">
        <f t="shared" si="331"/>
        <v>149121.83694713787</v>
      </c>
      <c r="M1561" s="265">
        <f>$G1561*NonHospFrac+theModel!$H1561*NonHospFrac</f>
        <v>242200.25282734586</v>
      </c>
      <c r="N1561" s="266">
        <f t="shared" si="333"/>
        <v>391322.0897744837</v>
      </c>
      <c r="O1561" s="158"/>
      <c r="P1561" s="265">
        <f t="shared" si="334"/>
        <v>147503.89180094024</v>
      </c>
      <c r="Q1561" s="265">
        <f t="shared" si="335"/>
        <v>242198.69257672684</v>
      </c>
      <c r="R1561" s="266">
        <f t="shared" si="336"/>
        <v>389702.58437766705</v>
      </c>
    </row>
    <row r="1562" spans="1:18" x14ac:dyDescent="0.25">
      <c r="A1562" s="81">
        <v>1531</v>
      </c>
      <c r="B1562" s="93">
        <f t="shared" si="325"/>
        <v>1.3170876555489735E-13</v>
      </c>
      <c r="C1562" s="178">
        <f t="shared" si="326"/>
        <v>1.314116532631155E-13</v>
      </c>
      <c r="D1562" s="165">
        <f t="shared" si="327"/>
        <v>2.2558277767625785E-3</v>
      </c>
      <c r="E1562" s="166">
        <f t="shared" si="337"/>
        <v>24.291375447748404</v>
      </c>
      <c r="F1562" s="167">
        <f t="shared" si="338"/>
        <v>3.455928154000282</v>
      </c>
      <c r="G1562" s="167">
        <f t="shared" si="328"/>
        <v>120100.49535496184</v>
      </c>
      <c r="H1562" s="167">
        <f t="shared" si="329"/>
        <v>271299.98899873678</v>
      </c>
      <c r="I1562" s="168">
        <f t="shared" si="330"/>
        <v>391400.48435369862</v>
      </c>
      <c r="J1562" s="168">
        <f t="shared" si="332"/>
        <v>387149.96706692537</v>
      </c>
      <c r="K1562" s="94"/>
      <c r="L1562" s="265">
        <f t="shared" si="331"/>
        <v>149151.71091532084</v>
      </c>
      <c r="M1562" s="265">
        <f>$G1562*NonHospFrac+theModel!$H1562*NonHospFrac</f>
        <v>242248.77343837777</v>
      </c>
      <c r="N1562" s="266">
        <f t="shared" si="333"/>
        <v>391400.48435369862</v>
      </c>
      <c r="O1562" s="158"/>
      <c r="P1562" s="265">
        <f t="shared" si="334"/>
        <v>147531.95838321987</v>
      </c>
      <c r="Q1562" s="265">
        <f t="shared" si="335"/>
        <v>242247.21318775875</v>
      </c>
      <c r="R1562" s="266">
        <f t="shared" si="336"/>
        <v>389779.17157097859</v>
      </c>
    </row>
    <row r="1563" spans="1:18" x14ac:dyDescent="0.25">
      <c r="A1563" s="81">
        <v>1532</v>
      </c>
      <c r="B1563" s="93">
        <f t="shared" si="325"/>
        <v>1.2924838532518955E-13</v>
      </c>
      <c r="C1563" s="178">
        <f t="shared" si="326"/>
        <v>1.2895682322747127E-13</v>
      </c>
      <c r="D1563" s="165">
        <f t="shared" si="327"/>
        <v>2.2558277767625785E-3</v>
      </c>
      <c r="E1563" s="166">
        <f t="shared" si="337"/>
        <v>24.291375447748532</v>
      </c>
      <c r="F1563" s="167">
        <f t="shared" si="338"/>
        <v>3.4581839817770446</v>
      </c>
      <c r="G1563" s="167">
        <f t="shared" si="328"/>
        <v>120178.88993417525</v>
      </c>
      <c r="H1563" s="167">
        <f t="shared" si="329"/>
        <v>271299.98899873818</v>
      </c>
      <c r="I1563" s="168">
        <f t="shared" si="330"/>
        <v>391478.87893291342</v>
      </c>
      <c r="J1563" s="168">
        <f t="shared" si="332"/>
        <v>387223.61574349494</v>
      </c>
      <c r="K1563" s="94"/>
      <c r="L1563" s="265">
        <f t="shared" si="331"/>
        <v>149181.58488350379</v>
      </c>
      <c r="M1563" s="265">
        <f>$G1563*NonHospFrac+theModel!$H1563*NonHospFrac</f>
        <v>242297.29404940963</v>
      </c>
      <c r="N1563" s="266">
        <f t="shared" si="333"/>
        <v>391478.87893291342</v>
      </c>
      <c r="O1563" s="158"/>
      <c r="P1563" s="265">
        <f t="shared" si="334"/>
        <v>147560.02382145033</v>
      </c>
      <c r="Q1563" s="265">
        <f t="shared" si="335"/>
        <v>242295.73379879061</v>
      </c>
      <c r="R1563" s="266">
        <f t="shared" si="336"/>
        <v>389855.75762024091</v>
      </c>
    </row>
    <row r="1564" spans="1:18" x14ac:dyDescent="0.25">
      <c r="A1564" s="81">
        <v>1533</v>
      </c>
      <c r="B1564" s="93">
        <f t="shared" si="325"/>
        <v>1.2683396612813762E-13</v>
      </c>
      <c r="C1564" s="178">
        <f t="shared" si="326"/>
        <v>1.265478505443088E-13</v>
      </c>
      <c r="D1564" s="165">
        <f t="shared" si="327"/>
        <v>2.2558277767625785E-3</v>
      </c>
      <c r="E1564" s="166">
        <f t="shared" si="337"/>
        <v>24.29137544774866</v>
      </c>
      <c r="F1564" s="167">
        <f t="shared" si="338"/>
        <v>3.4604398095538071</v>
      </c>
      <c r="G1564" s="167">
        <f t="shared" si="328"/>
        <v>120257.28451338867</v>
      </c>
      <c r="H1564" s="167">
        <f t="shared" si="329"/>
        <v>271299.98899873963</v>
      </c>
      <c r="I1564" s="168">
        <f t="shared" si="330"/>
        <v>391557.27351212827</v>
      </c>
      <c r="J1564" s="168">
        <f t="shared" si="332"/>
        <v>387297.26141799951</v>
      </c>
      <c r="K1564" s="94"/>
      <c r="L1564" s="265">
        <f t="shared" si="331"/>
        <v>149211.4588516868</v>
      </c>
      <c r="M1564" s="265">
        <f>$G1564*NonHospFrac+theModel!$H1564*NonHospFrac</f>
        <v>242345.81466044151</v>
      </c>
      <c r="N1564" s="266">
        <f t="shared" si="333"/>
        <v>391557.27351212827</v>
      </c>
      <c r="O1564" s="158"/>
      <c r="P1564" s="265">
        <f t="shared" si="334"/>
        <v>147588.08811567831</v>
      </c>
      <c r="Q1564" s="265">
        <f t="shared" si="335"/>
        <v>242344.25440982249</v>
      </c>
      <c r="R1564" s="266">
        <f t="shared" si="336"/>
        <v>389932.3425255008</v>
      </c>
    </row>
    <row r="1565" spans="1:18" x14ac:dyDescent="0.25">
      <c r="A1565" s="81">
        <v>1534</v>
      </c>
      <c r="B1565" s="93">
        <f t="shared" si="325"/>
        <v>1.244646493905442E-13</v>
      </c>
      <c r="C1565" s="178">
        <f t="shared" si="326"/>
        <v>1.2418387857722399E-13</v>
      </c>
      <c r="D1565" s="165">
        <f t="shared" si="327"/>
        <v>2.2558277767625785E-3</v>
      </c>
      <c r="E1565" s="166">
        <f t="shared" si="337"/>
        <v>24.291375447748784</v>
      </c>
      <c r="F1565" s="167">
        <f t="shared" si="338"/>
        <v>3.4626956373305697</v>
      </c>
      <c r="G1565" s="167">
        <f t="shared" si="328"/>
        <v>120335.67909260209</v>
      </c>
      <c r="H1565" s="167">
        <f t="shared" si="329"/>
        <v>271299.98899874103</v>
      </c>
      <c r="I1565" s="168">
        <f t="shared" si="330"/>
        <v>391635.66809134313</v>
      </c>
      <c r="J1565" s="168">
        <f t="shared" si="332"/>
        <v>387370.90409056138</v>
      </c>
      <c r="K1565" s="94"/>
      <c r="L1565" s="265">
        <f t="shared" si="331"/>
        <v>149241.33281986974</v>
      </c>
      <c r="M1565" s="265">
        <f>$G1565*NonHospFrac+theModel!$H1565*NonHospFrac</f>
        <v>242394.33527147333</v>
      </c>
      <c r="N1565" s="266">
        <f t="shared" si="333"/>
        <v>391635.66809134308</v>
      </c>
      <c r="O1565" s="158"/>
      <c r="P1565" s="265">
        <f t="shared" si="334"/>
        <v>147616.15126595038</v>
      </c>
      <c r="Q1565" s="265">
        <f t="shared" si="335"/>
        <v>242392.77502085431</v>
      </c>
      <c r="R1565" s="266">
        <f t="shared" si="336"/>
        <v>390008.92628680472</v>
      </c>
    </row>
    <row r="1566" spans="1:18" x14ac:dyDescent="0.25">
      <c r="A1566" s="81">
        <v>1535</v>
      </c>
      <c r="B1566" s="93">
        <f t="shared" si="325"/>
        <v>1.2213959257775089E-13</v>
      </c>
      <c r="C1566" s="178">
        <f t="shared" si="326"/>
        <v>1.2186406669217153E-13</v>
      </c>
      <c r="D1566" s="165">
        <f t="shared" si="327"/>
        <v>2.2558277767625785E-3</v>
      </c>
      <c r="E1566" s="166">
        <f t="shared" si="337"/>
        <v>24.291375447748905</v>
      </c>
      <c r="F1566" s="167">
        <f t="shared" si="338"/>
        <v>3.4649514651073323</v>
      </c>
      <c r="G1566" s="167">
        <f t="shared" si="328"/>
        <v>120414.07367181551</v>
      </c>
      <c r="H1566" s="167">
        <f t="shared" si="329"/>
        <v>271299.98899874237</v>
      </c>
      <c r="I1566" s="168">
        <f t="shared" si="330"/>
        <v>391714.06267055788</v>
      </c>
      <c r="J1566" s="168">
        <f t="shared" si="332"/>
        <v>387444.54376130283</v>
      </c>
      <c r="K1566" s="94"/>
      <c r="L1566" s="265">
        <f t="shared" si="331"/>
        <v>149271.20678805269</v>
      </c>
      <c r="M1566" s="265">
        <f>$G1566*NonHospFrac+theModel!$H1566*NonHospFrac</f>
        <v>242442.85588250519</v>
      </c>
      <c r="N1566" s="266">
        <f t="shared" si="333"/>
        <v>391714.06267055788</v>
      </c>
      <c r="O1566" s="158"/>
      <c r="P1566" s="265">
        <f t="shared" si="334"/>
        <v>147644.21327231318</v>
      </c>
      <c r="Q1566" s="265">
        <f t="shared" si="335"/>
        <v>242441.29563188617</v>
      </c>
      <c r="R1566" s="266">
        <f t="shared" si="336"/>
        <v>390085.50890419935</v>
      </c>
    </row>
    <row r="1567" spans="1:18" x14ac:dyDescent="0.25">
      <c r="A1567" s="81">
        <v>1536</v>
      </c>
      <c r="B1567" s="93">
        <f t="shared" ref="B1567:B1630" si="339">Constant*EXP(PowerTerm*(A1567)/7)</f>
        <v>1.198579688940363E-13</v>
      </c>
      <c r="C1567" s="178">
        <f t="shared" ref="C1567:C1630" si="340">(1-theFloor)*B1567</f>
        <v>1.195875899585388E-13</v>
      </c>
      <c r="D1567" s="165">
        <f t="shared" ref="D1567:D1630" si="341">theFloor</f>
        <v>2.2558277767625785E-3</v>
      </c>
      <c r="E1567" s="166">
        <f t="shared" si="337"/>
        <v>24.291375447749026</v>
      </c>
      <c r="F1567" s="167">
        <f t="shared" si="338"/>
        <v>3.4672072928840949</v>
      </c>
      <c r="G1567" s="167">
        <f t="shared" ref="G1567:G1630" si="342">$B$22*F1567*totInfected/365.25</f>
        <v>120492.46825102894</v>
      </c>
      <c r="H1567" s="167">
        <f t="shared" ref="H1567:H1630" si="343">lostQALYs_Injured*E1567*totInfected/365.25</f>
        <v>271299.98899874371</v>
      </c>
      <c r="I1567" s="168">
        <f t="shared" ref="I1567:I1630" si="344">H1567+G1567</f>
        <v>391792.45724977262</v>
      </c>
      <c r="J1567" s="168">
        <f t="shared" si="332"/>
        <v>387518.18043034634</v>
      </c>
      <c r="K1567" s="94"/>
      <c r="L1567" s="265">
        <f t="shared" ref="L1567:L1630" si="345">$G1567*HospFrac+$H1567*HospFrac</f>
        <v>149301.08075623563</v>
      </c>
      <c r="M1567" s="265">
        <f>$G1567*NonHospFrac+theModel!$H1567*NonHospFrac</f>
        <v>242491.37649353698</v>
      </c>
      <c r="N1567" s="266">
        <f t="shared" si="333"/>
        <v>391792.45724977262</v>
      </c>
      <c r="O1567" s="158"/>
      <c r="P1567" s="265">
        <f t="shared" si="334"/>
        <v>147672.27413481337</v>
      </c>
      <c r="Q1567" s="265">
        <f t="shared" si="335"/>
        <v>242489.81624291796</v>
      </c>
      <c r="R1567" s="266">
        <f t="shared" si="336"/>
        <v>390162.09037773137</v>
      </c>
    </row>
    <row r="1568" spans="1:18" x14ac:dyDescent="0.25">
      <c r="A1568" s="81">
        <v>1537</v>
      </c>
      <c r="B1568" s="93">
        <f t="shared" si="339"/>
        <v>1.1761896698860193E-13</v>
      </c>
      <c r="C1568" s="178">
        <f t="shared" si="340"/>
        <v>1.1735363885579492E-13</v>
      </c>
      <c r="D1568" s="165">
        <f t="shared" si="341"/>
        <v>2.2558277767625785E-3</v>
      </c>
      <c r="E1568" s="166">
        <f t="shared" si="337"/>
        <v>24.291375447749143</v>
      </c>
      <c r="F1568" s="167">
        <f t="shared" si="338"/>
        <v>3.4694631206608575</v>
      </c>
      <c r="G1568" s="167">
        <f t="shared" si="342"/>
        <v>120570.86283024236</v>
      </c>
      <c r="H1568" s="167">
        <f t="shared" si="343"/>
        <v>271299.98899874499</v>
      </c>
      <c r="I1568" s="168">
        <f t="shared" si="344"/>
        <v>391870.85182898736</v>
      </c>
      <c r="J1568" s="168">
        <f t="shared" ref="J1568:J1631" si="346">J1567+(I1568-I1567)/(1+discountDaily)^A1568</f>
        <v>387591.81409781426</v>
      </c>
      <c r="K1568" s="94"/>
      <c r="L1568" s="265">
        <f t="shared" si="345"/>
        <v>149330.95472441852</v>
      </c>
      <c r="M1568" s="265">
        <f>$G1568*NonHospFrac+theModel!$H1568*NonHospFrac</f>
        <v>242539.89710456878</v>
      </c>
      <c r="N1568" s="266">
        <f t="shared" ref="N1568:N1631" si="347">L1568+M1568</f>
        <v>391870.8518289873</v>
      </c>
      <c r="O1568" s="158"/>
      <c r="P1568" s="265">
        <f t="shared" ref="P1568:P1631" si="348">P1567+(L1568-L1567)/(1+discountDaily)^A1568</f>
        <v>147700.33385349749</v>
      </c>
      <c r="Q1568" s="265">
        <f t="shared" ref="Q1568:Q1631" si="349">Q1567+(M1568-M1567)/(1+discountDaily)^B1568</f>
        <v>242538.33685394976</v>
      </c>
      <c r="R1568" s="266">
        <f t="shared" ref="R1568:R1631" si="350">P1568+Q1568</f>
        <v>390238.67070744722</v>
      </c>
    </row>
    <row r="1569" spans="1:18" x14ac:dyDescent="0.25">
      <c r="A1569" s="81">
        <v>1538</v>
      </c>
      <c r="B1569" s="93">
        <f t="shared" si="339"/>
        <v>1.1542179066705489E-13</v>
      </c>
      <c r="C1569" s="178">
        <f t="shared" si="340"/>
        <v>1.1516141898562447E-13</v>
      </c>
      <c r="D1569" s="165">
        <f t="shared" si="341"/>
        <v>2.2558277767625785E-3</v>
      </c>
      <c r="E1569" s="166">
        <f t="shared" ref="E1569:E1632" si="351">C1569+E1568</f>
        <v>24.291375447749257</v>
      </c>
      <c r="F1569" s="167">
        <f t="shared" ref="F1569:F1632" si="352">D1569+F1568</f>
        <v>3.4717189484376201</v>
      </c>
      <c r="G1569" s="167">
        <f t="shared" si="342"/>
        <v>120649.25740945578</v>
      </c>
      <c r="H1569" s="167">
        <f t="shared" si="343"/>
        <v>271299.98899874627</v>
      </c>
      <c r="I1569" s="168">
        <f t="shared" si="344"/>
        <v>391949.24640820205</v>
      </c>
      <c r="J1569" s="168">
        <f t="shared" si="346"/>
        <v>387665.44476382888</v>
      </c>
      <c r="K1569" s="94"/>
      <c r="L1569" s="265">
        <f t="shared" si="345"/>
        <v>149360.82869260144</v>
      </c>
      <c r="M1569" s="265">
        <f>$G1569*NonHospFrac+theModel!$H1569*NonHospFrac</f>
        <v>242588.41771560058</v>
      </c>
      <c r="N1569" s="266">
        <f t="shared" si="347"/>
        <v>391949.24640820199</v>
      </c>
      <c r="O1569" s="158"/>
      <c r="P1569" s="265">
        <f t="shared" si="348"/>
        <v>147728.39242841228</v>
      </c>
      <c r="Q1569" s="265">
        <f t="shared" si="349"/>
        <v>242586.85746498156</v>
      </c>
      <c r="R1569" s="266">
        <f t="shared" si="350"/>
        <v>390315.24989339383</v>
      </c>
    </row>
    <row r="1570" spans="1:18" x14ac:dyDescent="0.25">
      <c r="A1570" s="81">
        <v>1539</v>
      </c>
      <c r="B1570" s="93">
        <f t="shared" si="339"/>
        <v>1.1326565860827952E-13</v>
      </c>
      <c r="C1570" s="178">
        <f t="shared" si="340"/>
        <v>1.1301015078943765E-13</v>
      </c>
      <c r="D1570" s="165">
        <f t="shared" si="341"/>
        <v>2.2558277767625785E-3</v>
      </c>
      <c r="E1570" s="166">
        <f t="shared" si="351"/>
        <v>24.29137544774937</v>
      </c>
      <c r="F1570" s="167">
        <f t="shared" si="352"/>
        <v>3.4739747762143827</v>
      </c>
      <c r="G1570" s="167">
        <f t="shared" si="342"/>
        <v>120727.65198866918</v>
      </c>
      <c r="H1570" s="167">
        <f t="shared" si="343"/>
        <v>271299.98899874755</v>
      </c>
      <c r="I1570" s="168">
        <f t="shared" si="344"/>
        <v>392027.64098741673</v>
      </c>
      <c r="J1570" s="168">
        <f t="shared" si="346"/>
        <v>387739.07242851262</v>
      </c>
      <c r="K1570" s="94"/>
      <c r="L1570" s="265">
        <f t="shared" si="345"/>
        <v>149390.70266078436</v>
      </c>
      <c r="M1570" s="265">
        <f>$G1570*NonHospFrac+theModel!$H1570*NonHospFrac</f>
        <v>242636.93832663237</v>
      </c>
      <c r="N1570" s="266">
        <f t="shared" si="347"/>
        <v>392027.64098741673</v>
      </c>
      <c r="O1570" s="158"/>
      <c r="P1570" s="265">
        <f t="shared" si="348"/>
        <v>147756.4498596043</v>
      </c>
      <c r="Q1570" s="265">
        <f t="shared" si="349"/>
        <v>242635.37807601335</v>
      </c>
      <c r="R1570" s="266">
        <f t="shared" si="350"/>
        <v>390391.82793561765</v>
      </c>
    </row>
    <row r="1571" spans="1:18" x14ac:dyDescent="0.25">
      <c r="A1571" s="81">
        <v>1540</v>
      </c>
      <c r="B1571" s="93">
        <f t="shared" si="339"/>
        <v>1.1114980408659627E-13</v>
      </c>
      <c r="C1571" s="178">
        <f t="shared" si="340"/>
        <v>1.1089906927115601E-13</v>
      </c>
      <c r="D1571" s="165">
        <f t="shared" si="341"/>
        <v>2.2558277767625785E-3</v>
      </c>
      <c r="E1571" s="166">
        <f t="shared" si="351"/>
        <v>24.291375447749481</v>
      </c>
      <c r="F1571" s="167">
        <f t="shared" si="352"/>
        <v>3.4762306039911453</v>
      </c>
      <c r="G1571" s="167">
        <f t="shared" si="342"/>
        <v>120806.0465678826</v>
      </c>
      <c r="H1571" s="167">
        <f t="shared" si="343"/>
        <v>271299.98899874883</v>
      </c>
      <c r="I1571" s="168">
        <f t="shared" si="344"/>
        <v>392106.03556663141</v>
      </c>
      <c r="J1571" s="168">
        <f t="shared" si="346"/>
        <v>387812.69709198782</v>
      </c>
      <c r="K1571" s="94"/>
      <c r="L1571" s="265">
        <f t="shared" si="345"/>
        <v>149420.57662896725</v>
      </c>
      <c r="M1571" s="265">
        <f>$G1571*NonHospFrac+theModel!$H1571*NonHospFrac</f>
        <v>242685.45893766414</v>
      </c>
      <c r="N1571" s="266">
        <f t="shared" si="347"/>
        <v>392106.03556663136</v>
      </c>
      <c r="O1571" s="158"/>
      <c r="P1571" s="265">
        <f t="shared" si="348"/>
        <v>147784.50614712018</v>
      </c>
      <c r="Q1571" s="265">
        <f t="shared" si="349"/>
        <v>242683.89868704512</v>
      </c>
      <c r="R1571" s="266">
        <f t="shared" si="350"/>
        <v>390468.4048341653</v>
      </c>
    </row>
    <row r="1572" spans="1:18" x14ac:dyDescent="0.25">
      <c r="A1572" s="81">
        <v>1541</v>
      </c>
      <c r="B1572" s="93">
        <f t="shared" si="339"/>
        <v>1.0907347469911466E-13</v>
      </c>
      <c r="C1572" s="178">
        <f t="shared" si="340"/>
        <v>1.0882742372518039E-13</v>
      </c>
      <c r="D1572" s="165">
        <f t="shared" si="341"/>
        <v>2.2558277767625785E-3</v>
      </c>
      <c r="E1572" s="166">
        <f t="shared" si="351"/>
        <v>24.291375447749591</v>
      </c>
      <c r="F1572" s="167">
        <f t="shared" si="352"/>
        <v>3.4784864317679078</v>
      </c>
      <c r="G1572" s="167">
        <f t="shared" si="342"/>
        <v>120884.44114709602</v>
      </c>
      <c r="H1572" s="167">
        <f t="shared" si="343"/>
        <v>271299.98899875005</v>
      </c>
      <c r="I1572" s="168">
        <f t="shared" si="344"/>
        <v>392184.4301458461</v>
      </c>
      <c r="J1572" s="168">
        <f t="shared" si="346"/>
        <v>387886.31875437679</v>
      </c>
      <c r="K1572" s="94"/>
      <c r="L1572" s="265">
        <f t="shared" si="345"/>
        <v>149450.45059715016</v>
      </c>
      <c r="M1572" s="265">
        <f>$G1572*NonHospFrac+theModel!$H1572*NonHospFrac</f>
        <v>242733.9795486959</v>
      </c>
      <c r="N1572" s="266">
        <f t="shared" si="347"/>
        <v>392184.4301458461</v>
      </c>
      <c r="O1572" s="158"/>
      <c r="P1572" s="265">
        <f t="shared" si="348"/>
        <v>147812.56129100657</v>
      </c>
      <c r="Q1572" s="265">
        <f t="shared" si="349"/>
        <v>242732.41929807689</v>
      </c>
      <c r="R1572" s="266">
        <f t="shared" si="350"/>
        <v>390544.98058908345</v>
      </c>
    </row>
    <row r="1573" spans="1:18" x14ac:dyDescent="0.25">
      <c r="A1573" s="81">
        <v>1542</v>
      </c>
      <c r="B1573" s="93">
        <f t="shared" si="339"/>
        <v>1.070359320981753E-13</v>
      </c>
      <c r="C1573" s="178">
        <f t="shared" si="340"/>
        <v>1.0679447746943656E-13</v>
      </c>
      <c r="D1573" s="165">
        <f t="shared" si="341"/>
        <v>2.2558277767625785E-3</v>
      </c>
      <c r="E1573" s="166">
        <f t="shared" si="351"/>
        <v>24.291375447749697</v>
      </c>
      <c r="F1573" s="167">
        <f t="shared" si="352"/>
        <v>3.4807422595446704</v>
      </c>
      <c r="G1573" s="167">
        <f t="shared" si="342"/>
        <v>120962.83572630944</v>
      </c>
      <c r="H1573" s="167">
        <f t="shared" si="343"/>
        <v>271299.98899875121</v>
      </c>
      <c r="I1573" s="168">
        <f t="shared" si="344"/>
        <v>392262.82472506067</v>
      </c>
      <c r="J1573" s="168">
        <f t="shared" si="346"/>
        <v>387959.93741580175</v>
      </c>
      <c r="K1573" s="94"/>
      <c r="L1573" s="265">
        <f t="shared" si="345"/>
        <v>149480.32456533302</v>
      </c>
      <c r="M1573" s="265">
        <f>$G1573*NonHospFrac+theModel!$H1573*NonHospFrac</f>
        <v>242782.50015972761</v>
      </c>
      <c r="N1573" s="266">
        <f t="shared" si="347"/>
        <v>392262.82472506061</v>
      </c>
      <c r="O1573" s="158"/>
      <c r="P1573" s="265">
        <f t="shared" si="348"/>
        <v>147840.61529131001</v>
      </c>
      <c r="Q1573" s="265">
        <f t="shared" si="349"/>
        <v>242780.93990910859</v>
      </c>
      <c r="R1573" s="266">
        <f t="shared" si="350"/>
        <v>390621.55520041857</v>
      </c>
    </row>
    <row r="1574" spans="1:18" x14ac:dyDescent="0.25">
      <c r="A1574" s="81">
        <v>1543</v>
      </c>
      <c r="B1574" s="93">
        <f t="shared" si="339"/>
        <v>1.0503645172879219E-13</v>
      </c>
      <c r="C1574" s="178">
        <f t="shared" si="340"/>
        <v>1.0479950758340979E-13</v>
      </c>
      <c r="D1574" s="165">
        <f t="shared" si="341"/>
        <v>2.2558277767625785E-3</v>
      </c>
      <c r="E1574" s="166">
        <f t="shared" si="351"/>
        <v>24.2913754477498</v>
      </c>
      <c r="F1574" s="167">
        <f t="shared" si="352"/>
        <v>3.482998087321433</v>
      </c>
      <c r="G1574" s="167">
        <f t="shared" si="342"/>
        <v>121041.23030552287</v>
      </c>
      <c r="H1574" s="167">
        <f t="shared" si="343"/>
        <v>271299.98899875238</v>
      </c>
      <c r="I1574" s="168">
        <f t="shared" si="344"/>
        <v>392341.21930427523</v>
      </c>
      <c r="J1574" s="168">
        <f t="shared" si="346"/>
        <v>388033.55307638511</v>
      </c>
      <c r="K1574" s="94"/>
      <c r="L1574" s="265">
        <f t="shared" si="345"/>
        <v>149510.19853351591</v>
      </c>
      <c r="M1574" s="265">
        <f>$G1574*NonHospFrac+theModel!$H1574*NonHospFrac</f>
        <v>242831.02077075935</v>
      </c>
      <c r="N1574" s="266">
        <f t="shared" si="347"/>
        <v>392341.21930427523</v>
      </c>
      <c r="O1574" s="158"/>
      <c r="P1574" s="265">
        <f t="shared" si="348"/>
        <v>147868.66814807721</v>
      </c>
      <c r="Q1574" s="265">
        <f t="shared" si="349"/>
        <v>242829.46052014033</v>
      </c>
      <c r="R1574" s="266">
        <f t="shared" si="350"/>
        <v>390698.12866821757</v>
      </c>
    </row>
    <row r="1575" spans="1:18" x14ac:dyDescent="0.25">
      <c r="A1575" s="81">
        <v>1544</v>
      </c>
      <c r="B1575" s="93">
        <f t="shared" si="339"/>
        <v>1.0307432257099923E-13</v>
      </c>
      <c r="C1575" s="178">
        <f t="shared" si="340"/>
        <v>1.0284180465107259E-13</v>
      </c>
      <c r="D1575" s="165">
        <f t="shared" si="341"/>
        <v>2.2558277767625785E-3</v>
      </c>
      <c r="E1575" s="166">
        <f t="shared" si="351"/>
        <v>24.291375447749903</v>
      </c>
      <c r="F1575" s="167">
        <f t="shared" si="352"/>
        <v>3.4852539150981956</v>
      </c>
      <c r="G1575" s="167">
        <f t="shared" si="342"/>
        <v>121119.62488473629</v>
      </c>
      <c r="H1575" s="167">
        <f t="shared" si="343"/>
        <v>271299.98899875354</v>
      </c>
      <c r="I1575" s="168">
        <f t="shared" si="344"/>
        <v>392419.61388348986</v>
      </c>
      <c r="J1575" s="168">
        <f t="shared" si="346"/>
        <v>388107.1657362493</v>
      </c>
      <c r="K1575" s="94"/>
      <c r="L1575" s="265">
        <f t="shared" si="345"/>
        <v>149540.07250169874</v>
      </c>
      <c r="M1575" s="265">
        <f>$G1575*NonHospFrac+theModel!$H1575*NonHospFrac</f>
        <v>242879.54138179103</v>
      </c>
      <c r="N1575" s="266">
        <f t="shared" si="347"/>
        <v>392419.61388348974</v>
      </c>
      <c r="O1575" s="158"/>
      <c r="P1575" s="265">
        <f t="shared" si="348"/>
        <v>147896.71986135468</v>
      </c>
      <c r="Q1575" s="265">
        <f t="shared" si="349"/>
        <v>242877.98113117201</v>
      </c>
      <c r="R1575" s="266">
        <f t="shared" si="350"/>
        <v>390774.70099252672</v>
      </c>
    </row>
    <row r="1576" spans="1:18" x14ac:dyDescent="0.25">
      <c r="A1576" s="81">
        <v>1545</v>
      </c>
      <c r="B1576" s="93">
        <f t="shared" si="339"/>
        <v>1.0114884688701022E-13</v>
      </c>
      <c r="C1576" s="178">
        <f t="shared" si="340"/>
        <v>1.0092067250861499E-13</v>
      </c>
      <c r="D1576" s="165">
        <f t="shared" si="341"/>
        <v>2.2558277767625785E-3</v>
      </c>
      <c r="E1576" s="166">
        <f t="shared" si="351"/>
        <v>24.291375447750003</v>
      </c>
      <c r="F1576" s="167">
        <f t="shared" si="352"/>
        <v>3.4875097428749582</v>
      </c>
      <c r="G1576" s="167">
        <f t="shared" si="342"/>
        <v>121198.01946394971</v>
      </c>
      <c r="H1576" s="167">
        <f t="shared" si="343"/>
        <v>271299.98899875465</v>
      </c>
      <c r="I1576" s="168">
        <f t="shared" si="344"/>
        <v>392498.00846270437</v>
      </c>
      <c r="J1576" s="168">
        <f t="shared" si="346"/>
        <v>388180.77539551642</v>
      </c>
      <c r="K1576" s="94"/>
      <c r="L1576" s="265">
        <f t="shared" si="345"/>
        <v>149569.9464698816</v>
      </c>
      <c r="M1576" s="265">
        <f>$G1576*NonHospFrac+theModel!$H1576*NonHospFrac</f>
        <v>242928.06199282274</v>
      </c>
      <c r="N1576" s="266">
        <f t="shared" si="347"/>
        <v>392498.00846270437</v>
      </c>
      <c r="O1576" s="158"/>
      <c r="P1576" s="265">
        <f t="shared" si="348"/>
        <v>147924.7704311891</v>
      </c>
      <c r="Q1576" s="265">
        <f t="shared" si="349"/>
        <v>242926.50174220372</v>
      </c>
      <c r="R1576" s="266">
        <f t="shared" si="350"/>
        <v>390851.27217339282</v>
      </c>
    </row>
    <row r="1577" spans="1:18" x14ac:dyDescent="0.25">
      <c r="A1577" s="81">
        <v>1546</v>
      </c>
      <c r="B1577" s="93">
        <f t="shared" si="339"/>
        <v>9.9259339973100099E-14</v>
      </c>
      <c r="C1577" s="178">
        <f t="shared" si="340"/>
        <v>9.9035427996885656E-14</v>
      </c>
      <c r="D1577" s="165">
        <f t="shared" si="341"/>
        <v>2.2558277767625785E-3</v>
      </c>
      <c r="E1577" s="166">
        <f t="shared" si="351"/>
        <v>24.291375447750102</v>
      </c>
      <c r="F1577" s="167">
        <f t="shared" si="352"/>
        <v>3.4897655706517208</v>
      </c>
      <c r="G1577" s="167">
        <f t="shared" si="342"/>
        <v>121276.41404316312</v>
      </c>
      <c r="H1577" s="167">
        <f t="shared" si="343"/>
        <v>271299.9889987557</v>
      </c>
      <c r="I1577" s="168">
        <f t="shared" si="344"/>
        <v>392576.40304191882</v>
      </c>
      <c r="J1577" s="168">
        <f t="shared" si="346"/>
        <v>388254.3820543089</v>
      </c>
      <c r="K1577" s="94"/>
      <c r="L1577" s="265">
        <f t="shared" si="345"/>
        <v>149599.82043806443</v>
      </c>
      <c r="M1577" s="265">
        <f>$G1577*NonHospFrac+theModel!$H1577*NonHospFrac</f>
        <v>242976.58260385436</v>
      </c>
      <c r="N1577" s="266">
        <f t="shared" si="347"/>
        <v>392576.40304191876</v>
      </c>
      <c r="O1577" s="158"/>
      <c r="P1577" s="265">
        <f t="shared" si="348"/>
        <v>147952.81985762707</v>
      </c>
      <c r="Q1577" s="265">
        <f t="shared" si="349"/>
        <v>242975.02235323534</v>
      </c>
      <c r="R1577" s="266">
        <f t="shared" si="350"/>
        <v>390927.84221086244</v>
      </c>
    </row>
    <row r="1578" spans="1:18" x14ac:dyDescent="0.25">
      <c r="A1578" s="81">
        <v>1547</v>
      </c>
      <c r="B1578" s="93">
        <f t="shared" si="339"/>
        <v>9.7405129916125031E-14</v>
      </c>
      <c r="C1578" s="178">
        <f t="shared" si="340"/>
        <v>9.7185400718461073E-14</v>
      </c>
      <c r="D1578" s="165">
        <f t="shared" si="341"/>
        <v>2.2558277767625785E-3</v>
      </c>
      <c r="E1578" s="166">
        <f t="shared" si="351"/>
        <v>24.291375447750198</v>
      </c>
      <c r="F1578" s="167">
        <f t="shared" si="352"/>
        <v>3.4920213984284834</v>
      </c>
      <c r="G1578" s="167">
        <f t="shared" si="342"/>
        <v>121354.80862237657</v>
      </c>
      <c r="H1578" s="167">
        <f t="shared" si="343"/>
        <v>271299.98899875686</v>
      </c>
      <c r="I1578" s="168">
        <f t="shared" si="344"/>
        <v>392654.79762113345</v>
      </c>
      <c r="J1578" s="168">
        <f t="shared" si="346"/>
        <v>388327.98571274919</v>
      </c>
      <c r="K1578" s="94"/>
      <c r="L1578" s="265">
        <f t="shared" si="345"/>
        <v>149629.69440624732</v>
      </c>
      <c r="M1578" s="265">
        <f>$G1578*NonHospFrac+theModel!$H1578*NonHospFrac</f>
        <v>243025.1032148861</v>
      </c>
      <c r="N1578" s="266">
        <f t="shared" si="347"/>
        <v>392654.79762113339</v>
      </c>
      <c r="O1578" s="158"/>
      <c r="P1578" s="265">
        <f t="shared" si="348"/>
        <v>147980.86814071523</v>
      </c>
      <c r="Q1578" s="265">
        <f t="shared" si="349"/>
        <v>243023.54296426708</v>
      </c>
      <c r="R1578" s="266">
        <f t="shared" si="350"/>
        <v>391004.41110498231</v>
      </c>
    </row>
    <row r="1579" spans="1:18" x14ac:dyDescent="0.25">
      <c r="A1579" s="81">
        <v>1548</v>
      </c>
      <c r="B1579" s="93">
        <f t="shared" si="339"/>
        <v>9.5585557354586853E-14</v>
      </c>
      <c r="C1579" s="178">
        <f t="shared" si="340"/>
        <v>9.5369932799249043E-14</v>
      </c>
      <c r="D1579" s="165">
        <f t="shared" si="341"/>
        <v>2.2558277767625785E-3</v>
      </c>
      <c r="E1579" s="166">
        <f t="shared" si="351"/>
        <v>24.291375447750294</v>
      </c>
      <c r="F1579" s="167">
        <f t="shared" si="352"/>
        <v>3.4942772262052459</v>
      </c>
      <c r="G1579" s="167">
        <f t="shared" si="342"/>
        <v>121433.20320158999</v>
      </c>
      <c r="H1579" s="167">
        <f t="shared" si="343"/>
        <v>271299.98899875791</v>
      </c>
      <c r="I1579" s="168">
        <f t="shared" si="344"/>
        <v>392733.1922003479</v>
      </c>
      <c r="J1579" s="168">
        <f t="shared" si="346"/>
        <v>388401.5863709593</v>
      </c>
      <c r="K1579" s="94"/>
      <c r="L1579" s="265">
        <f t="shared" si="345"/>
        <v>149659.56837443012</v>
      </c>
      <c r="M1579" s="265">
        <f>$G1579*NonHospFrac+theModel!$H1579*NonHospFrac</f>
        <v>243073.62382591772</v>
      </c>
      <c r="N1579" s="266">
        <f t="shared" si="347"/>
        <v>392733.19220034784</v>
      </c>
      <c r="O1579" s="158"/>
      <c r="P1579" s="265">
        <f t="shared" si="348"/>
        <v>148008.91528050008</v>
      </c>
      <c r="Q1579" s="265">
        <f t="shared" si="349"/>
        <v>243072.0635752987</v>
      </c>
      <c r="R1579" s="266">
        <f t="shared" si="350"/>
        <v>391080.97885579878</v>
      </c>
    </row>
    <row r="1580" spans="1:18" x14ac:dyDescent="0.25">
      <c r="A1580" s="81">
        <v>1549</v>
      </c>
      <c r="B1580" s="93">
        <f t="shared" si="339"/>
        <v>9.379997524416304E-14</v>
      </c>
      <c r="C1580" s="178">
        <f t="shared" si="340"/>
        <v>9.3588378654547615E-14</v>
      </c>
      <c r="D1580" s="165">
        <f t="shared" si="341"/>
        <v>2.2558277767625785E-3</v>
      </c>
      <c r="E1580" s="166">
        <f t="shared" si="351"/>
        <v>24.291375447750386</v>
      </c>
      <c r="F1580" s="167">
        <f t="shared" si="352"/>
        <v>3.4965330539820085</v>
      </c>
      <c r="G1580" s="167">
        <f t="shared" si="342"/>
        <v>121511.59778080341</v>
      </c>
      <c r="H1580" s="167">
        <f t="shared" si="343"/>
        <v>271299.9889987589</v>
      </c>
      <c r="I1580" s="168">
        <f t="shared" si="344"/>
        <v>392811.58677956229</v>
      </c>
      <c r="J1580" s="168">
        <f t="shared" si="346"/>
        <v>388475.18402906164</v>
      </c>
      <c r="K1580" s="94"/>
      <c r="L1580" s="265">
        <f t="shared" si="345"/>
        <v>149689.44234261292</v>
      </c>
      <c r="M1580" s="265">
        <f>$G1580*NonHospFrac+theModel!$H1580*NonHospFrac</f>
        <v>243122.14443694934</v>
      </c>
      <c r="N1580" s="266">
        <f t="shared" si="347"/>
        <v>392811.58677956229</v>
      </c>
      <c r="O1580" s="158"/>
      <c r="P1580" s="265">
        <f t="shared" si="348"/>
        <v>148036.96127702831</v>
      </c>
      <c r="Q1580" s="265">
        <f t="shared" si="349"/>
        <v>243120.58418633032</v>
      </c>
      <c r="R1580" s="266">
        <f t="shared" si="350"/>
        <v>391157.54546335863</v>
      </c>
    </row>
    <row r="1581" spans="1:18" x14ac:dyDescent="0.25">
      <c r="A1581" s="81">
        <v>1550</v>
      </c>
      <c r="B1581" s="93">
        <f t="shared" si="339"/>
        <v>9.2047748627616169E-14</v>
      </c>
      <c r="C1581" s="178">
        <f t="shared" si="340"/>
        <v>9.1840104759473536E-14</v>
      </c>
      <c r="D1581" s="165">
        <f t="shared" si="341"/>
        <v>2.2558277767625785E-3</v>
      </c>
      <c r="E1581" s="166">
        <f t="shared" si="351"/>
        <v>24.291375447750479</v>
      </c>
      <c r="F1581" s="167">
        <f t="shared" si="352"/>
        <v>3.4987888817587711</v>
      </c>
      <c r="G1581" s="167">
        <f t="shared" si="342"/>
        <v>121589.99236001683</v>
      </c>
      <c r="H1581" s="167">
        <f t="shared" si="343"/>
        <v>271299.98899875995</v>
      </c>
      <c r="I1581" s="168">
        <f t="shared" si="344"/>
        <v>392889.9813587768</v>
      </c>
      <c r="J1581" s="168">
        <f t="shared" si="346"/>
        <v>388548.77868717868</v>
      </c>
      <c r="K1581" s="94"/>
      <c r="L1581" s="265">
        <f t="shared" si="345"/>
        <v>149719.31631079575</v>
      </c>
      <c r="M1581" s="265">
        <f>$G1581*NonHospFrac+theModel!$H1581*NonHospFrac</f>
        <v>243170.66504798102</v>
      </c>
      <c r="N1581" s="266">
        <f t="shared" si="347"/>
        <v>392889.9813587768</v>
      </c>
      <c r="O1581" s="158"/>
      <c r="P1581" s="265">
        <f t="shared" si="348"/>
        <v>148065.00613034653</v>
      </c>
      <c r="Q1581" s="265">
        <f t="shared" si="349"/>
        <v>243169.104797362</v>
      </c>
      <c r="R1581" s="266">
        <f t="shared" si="350"/>
        <v>391234.11092770856</v>
      </c>
    </row>
    <row r="1582" spans="1:18" x14ac:dyDescent="0.25">
      <c r="A1582" s="81">
        <v>1551</v>
      </c>
      <c r="B1582" s="93">
        <f t="shared" si="339"/>
        <v>9.0328254409001967E-14</v>
      </c>
      <c r="C1582" s="178">
        <f t="shared" si="340"/>
        <v>9.0124489423679665E-14</v>
      </c>
      <c r="D1582" s="165">
        <f t="shared" si="341"/>
        <v>2.2558277767625785E-3</v>
      </c>
      <c r="E1582" s="166">
        <f t="shared" si="351"/>
        <v>24.291375447750568</v>
      </c>
      <c r="F1582" s="167">
        <f t="shared" si="352"/>
        <v>3.5010447095355337</v>
      </c>
      <c r="G1582" s="167">
        <f t="shared" si="342"/>
        <v>121668.38693923026</v>
      </c>
      <c r="H1582" s="167">
        <f t="shared" si="343"/>
        <v>271299.98899876093</v>
      </c>
      <c r="I1582" s="168">
        <f t="shared" si="344"/>
        <v>392968.37593799119</v>
      </c>
      <c r="J1582" s="168">
        <f t="shared" si="346"/>
        <v>388622.37034543243</v>
      </c>
      <c r="K1582" s="94"/>
      <c r="L1582" s="265">
        <f t="shared" si="345"/>
        <v>149749.19027897855</v>
      </c>
      <c r="M1582" s="265">
        <f>$G1582*NonHospFrac+theModel!$H1582*NonHospFrac</f>
        <v>243219.18565901261</v>
      </c>
      <c r="N1582" s="266">
        <f t="shared" si="347"/>
        <v>392968.37593799119</v>
      </c>
      <c r="O1582" s="158"/>
      <c r="P1582" s="265">
        <f t="shared" si="348"/>
        <v>148093.04984050131</v>
      </c>
      <c r="Q1582" s="265">
        <f t="shared" si="349"/>
        <v>243217.62540839359</v>
      </c>
      <c r="R1582" s="266">
        <f t="shared" si="350"/>
        <v>391310.6752488949</v>
      </c>
    </row>
    <row r="1583" spans="1:18" x14ac:dyDescent="0.25">
      <c r="A1583" s="81">
        <v>1552</v>
      </c>
      <c r="B1583" s="93">
        <f t="shared" si="339"/>
        <v>8.8640881132093573E-14</v>
      </c>
      <c r="C1583" s="178">
        <f t="shared" si="340"/>
        <v>8.8440922570279083E-14</v>
      </c>
      <c r="D1583" s="165">
        <f t="shared" si="341"/>
        <v>2.2558277767625785E-3</v>
      </c>
      <c r="E1583" s="166">
        <f t="shared" si="351"/>
        <v>24.291375447750656</v>
      </c>
      <c r="F1583" s="167">
        <f t="shared" si="352"/>
        <v>3.5033005373122963</v>
      </c>
      <c r="G1583" s="167">
        <f t="shared" si="342"/>
        <v>121746.78151844368</v>
      </c>
      <c r="H1583" s="167">
        <f t="shared" si="343"/>
        <v>271299.98899876192</v>
      </c>
      <c r="I1583" s="168">
        <f t="shared" si="344"/>
        <v>393046.77051720559</v>
      </c>
      <c r="J1583" s="168">
        <f t="shared" si="346"/>
        <v>388695.95900394535</v>
      </c>
      <c r="K1583" s="94"/>
      <c r="L1583" s="265">
        <f t="shared" si="345"/>
        <v>149779.06424716138</v>
      </c>
      <c r="M1583" s="265">
        <f>$G1583*NonHospFrac+theModel!$H1583*NonHospFrac</f>
        <v>243267.7062700442</v>
      </c>
      <c r="N1583" s="266">
        <f t="shared" si="347"/>
        <v>393046.77051720559</v>
      </c>
      <c r="O1583" s="158"/>
      <c r="P1583" s="265">
        <f t="shared" si="348"/>
        <v>148121.09240753925</v>
      </c>
      <c r="Q1583" s="265">
        <f t="shared" si="349"/>
        <v>243266.14601942518</v>
      </c>
      <c r="R1583" s="266">
        <f t="shared" si="350"/>
        <v>391387.23842696444</v>
      </c>
    </row>
    <row r="1584" spans="1:18" x14ac:dyDescent="0.25">
      <c r="A1584" s="81">
        <v>1553</v>
      </c>
      <c r="B1584" s="93">
        <f t="shared" si="339"/>
        <v>8.6985028762948228E-14</v>
      </c>
      <c r="C1584" s="178">
        <f t="shared" si="340"/>
        <v>8.6788805518902274E-14</v>
      </c>
      <c r="D1584" s="165">
        <f t="shared" si="341"/>
        <v>2.2558277767625785E-3</v>
      </c>
      <c r="E1584" s="166">
        <f t="shared" si="351"/>
        <v>24.291375447750742</v>
      </c>
      <c r="F1584" s="167">
        <f t="shared" si="352"/>
        <v>3.5055563650890589</v>
      </c>
      <c r="G1584" s="167">
        <f t="shared" si="342"/>
        <v>121825.17609765709</v>
      </c>
      <c r="H1584" s="167">
        <f t="shared" si="343"/>
        <v>271299.98899876286</v>
      </c>
      <c r="I1584" s="168">
        <f t="shared" si="344"/>
        <v>393125.16509641998</v>
      </c>
      <c r="J1584" s="168">
        <f t="shared" si="346"/>
        <v>388769.54466283967</v>
      </c>
      <c r="K1584" s="94"/>
      <c r="L1584" s="265">
        <f t="shared" si="345"/>
        <v>149808.93821534415</v>
      </c>
      <c r="M1584" s="265">
        <f>$G1584*NonHospFrac+theModel!$H1584*NonHospFrac</f>
        <v>243316.22688107577</v>
      </c>
      <c r="N1584" s="266">
        <f t="shared" si="347"/>
        <v>393125.16509641992</v>
      </c>
      <c r="O1584" s="158"/>
      <c r="P1584" s="265">
        <f t="shared" si="348"/>
        <v>148149.13383150692</v>
      </c>
      <c r="Q1584" s="265">
        <f t="shared" si="349"/>
        <v>243314.66663045675</v>
      </c>
      <c r="R1584" s="266">
        <f t="shared" si="350"/>
        <v>391463.80046196363</v>
      </c>
    </row>
    <row r="1585" spans="1:18" x14ac:dyDescent="0.25">
      <c r="A1585" s="81">
        <v>1554</v>
      </c>
      <c r="B1585" s="93">
        <f t="shared" si="339"/>
        <v>8.5360108476532516E-14</v>
      </c>
      <c r="C1585" s="178">
        <f t="shared" si="340"/>
        <v>8.516755077280369E-14</v>
      </c>
      <c r="D1585" s="165">
        <f t="shared" si="341"/>
        <v>2.2558277767625785E-3</v>
      </c>
      <c r="E1585" s="166">
        <f t="shared" si="351"/>
        <v>24.291375447750827</v>
      </c>
      <c r="F1585" s="167">
        <f t="shared" si="352"/>
        <v>3.5078121928658215</v>
      </c>
      <c r="G1585" s="167">
        <f t="shared" si="342"/>
        <v>121903.57067687051</v>
      </c>
      <c r="H1585" s="167">
        <f t="shared" si="343"/>
        <v>271299.98899876385</v>
      </c>
      <c r="I1585" s="168">
        <f t="shared" si="344"/>
        <v>393203.55967563437</v>
      </c>
      <c r="J1585" s="168">
        <f t="shared" si="346"/>
        <v>388843.12732223765</v>
      </c>
      <c r="K1585" s="94"/>
      <c r="L1585" s="265">
        <f t="shared" si="345"/>
        <v>149838.81218352696</v>
      </c>
      <c r="M1585" s="265">
        <f>$G1585*NonHospFrac+theModel!$H1585*NonHospFrac</f>
        <v>243364.74749210739</v>
      </c>
      <c r="N1585" s="266">
        <f t="shared" si="347"/>
        <v>393203.55967563437</v>
      </c>
      <c r="O1585" s="158"/>
      <c r="P1585" s="265">
        <f t="shared" si="348"/>
        <v>148177.17411245097</v>
      </c>
      <c r="Q1585" s="265">
        <f t="shared" si="349"/>
        <v>243363.18724148837</v>
      </c>
      <c r="R1585" s="266">
        <f t="shared" si="350"/>
        <v>391540.36135393934</v>
      </c>
    </row>
    <row r="1586" spans="1:18" x14ac:dyDescent="0.25">
      <c r="A1586" s="81">
        <v>1555</v>
      </c>
      <c r="B1586" s="93">
        <f t="shared" si="339"/>
        <v>8.3765542447335037E-14</v>
      </c>
      <c r="C1586" s="178">
        <f t="shared" si="340"/>
        <v>8.3576581809946752E-14</v>
      </c>
      <c r="D1586" s="165">
        <f t="shared" si="341"/>
        <v>2.2558277767625785E-3</v>
      </c>
      <c r="E1586" s="166">
        <f t="shared" si="351"/>
        <v>24.291375447750912</v>
      </c>
      <c r="F1586" s="167">
        <f t="shared" si="352"/>
        <v>3.5100680206425841</v>
      </c>
      <c r="G1586" s="167">
        <f t="shared" si="342"/>
        <v>121981.96525608393</v>
      </c>
      <c r="H1586" s="167">
        <f t="shared" si="343"/>
        <v>271299.98899876478</v>
      </c>
      <c r="I1586" s="168">
        <f t="shared" si="344"/>
        <v>393281.95425484871</v>
      </c>
      <c r="J1586" s="168">
        <f t="shared" si="346"/>
        <v>388916.70698226156</v>
      </c>
      <c r="K1586" s="94"/>
      <c r="L1586" s="265">
        <f t="shared" si="345"/>
        <v>149868.68615170973</v>
      </c>
      <c r="M1586" s="265">
        <f>$G1586*NonHospFrac+theModel!$H1586*NonHospFrac</f>
        <v>243413.26810313895</v>
      </c>
      <c r="N1586" s="266">
        <f t="shared" si="347"/>
        <v>393281.95425484865</v>
      </c>
      <c r="O1586" s="158"/>
      <c r="P1586" s="265">
        <f t="shared" si="348"/>
        <v>148205.21325041793</v>
      </c>
      <c r="Q1586" s="265">
        <f t="shared" si="349"/>
        <v>243411.70785251993</v>
      </c>
      <c r="R1586" s="266">
        <f t="shared" si="350"/>
        <v>391616.92110293789</v>
      </c>
    </row>
    <row r="1587" spans="1:18" x14ac:dyDescent="0.25">
      <c r="A1587" s="81">
        <v>1556</v>
      </c>
      <c r="B1587" s="93">
        <f t="shared" si="339"/>
        <v>8.2200763643890587E-14</v>
      </c>
      <c r="C1587" s="178">
        <f t="shared" si="340"/>
        <v>8.2015332877991606E-14</v>
      </c>
      <c r="D1587" s="165">
        <f t="shared" si="341"/>
        <v>2.2558277767625785E-3</v>
      </c>
      <c r="E1587" s="166">
        <f t="shared" si="351"/>
        <v>24.291375447750994</v>
      </c>
      <c r="F1587" s="167">
        <f t="shared" si="352"/>
        <v>3.5123238484193466</v>
      </c>
      <c r="G1587" s="167">
        <f t="shared" si="342"/>
        <v>122060.35983529736</v>
      </c>
      <c r="H1587" s="167">
        <f t="shared" si="343"/>
        <v>271299.98899876571</v>
      </c>
      <c r="I1587" s="168">
        <f t="shared" si="344"/>
        <v>393360.34883406304</v>
      </c>
      <c r="J1587" s="168">
        <f t="shared" si="346"/>
        <v>388990.28364303365</v>
      </c>
      <c r="K1587" s="94"/>
      <c r="L1587" s="265">
        <f t="shared" si="345"/>
        <v>149898.56011989253</v>
      </c>
      <c r="M1587" s="265">
        <f>$G1587*NonHospFrac+theModel!$H1587*NonHospFrac</f>
        <v>243461.78871417051</v>
      </c>
      <c r="N1587" s="266">
        <f t="shared" si="347"/>
        <v>393360.34883406304</v>
      </c>
      <c r="O1587" s="158"/>
      <c r="P1587" s="265">
        <f t="shared" si="348"/>
        <v>148233.25124545445</v>
      </c>
      <c r="Q1587" s="265">
        <f t="shared" si="349"/>
        <v>243460.2284635515</v>
      </c>
      <c r="R1587" s="266">
        <f t="shared" si="350"/>
        <v>391693.47970900591</v>
      </c>
    </row>
    <row r="1588" spans="1:18" x14ac:dyDescent="0.25">
      <c r="A1588" s="81">
        <v>1557</v>
      </c>
      <c r="B1588" s="93">
        <f t="shared" si="339"/>
        <v>8.0665215627141348E-14</v>
      </c>
      <c r="C1588" s="178">
        <f t="shared" si="340"/>
        <v>8.0483248793111096E-14</v>
      </c>
      <c r="D1588" s="165">
        <f t="shared" si="341"/>
        <v>2.2558277767625785E-3</v>
      </c>
      <c r="E1588" s="166">
        <f t="shared" si="351"/>
        <v>24.291375447751076</v>
      </c>
      <c r="F1588" s="167">
        <f t="shared" si="352"/>
        <v>3.5145796761961092</v>
      </c>
      <c r="G1588" s="167">
        <f t="shared" si="342"/>
        <v>122138.75441451078</v>
      </c>
      <c r="H1588" s="167">
        <f t="shared" si="343"/>
        <v>271299.98899876658</v>
      </c>
      <c r="I1588" s="168">
        <f t="shared" si="344"/>
        <v>393438.74341327738</v>
      </c>
      <c r="J1588" s="168">
        <f t="shared" si="346"/>
        <v>389063.8573046762</v>
      </c>
      <c r="K1588" s="94"/>
      <c r="L1588" s="265">
        <f t="shared" si="345"/>
        <v>149928.43408807527</v>
      </c>
      <c r="M1588" s="265">
        <f>$G1588*NonHospFrac+theModel!$H1588*NonHospFrac</f>
        <v>243510.30932520208</v>
      </c>
      <c r="N1588" s="266">
        <f t="shared" si="347"/>
        <v>393438.74341327732</v>
      </c>
      <c r="O1588" s="158"/>
      <c r="P1588" s="265">
        <f t="shared" si="348"/>
        <v>148261.28809760706</v>
      </c>
      <c r="Q1588" s="265">
        <f t="shared" si="349"/>
        <v>243508.74907458306</v>
      </c>
      <c r="R1588" s="266">
        <f t="shared" si="350"/>
        <v>391770.03717219015</v>
      </c>
    </row>
    <row r="1589" spans="1:18" x14ac:dyDescent="0.25">
      <c r="A1589" s="81">
        <v>1558</v>
      </c>
      <c r="B1589" s="93">
        <f t="shared" si="339"/>
        <v>7.9158352352567467E-14</v>
      </c>
      <c r="C1589" s="178">
        <f t="shared" si="340"/>
        <v>7.8979784742567779E-14</v>
      </c>
      <c r="D1589" s="165">
        <f t="shared" si="341"/>
        <v>2.2558277767625785E-3</v>
      </c>
      <c r="E1589" s="166">
        <f t="shared" si="351"/>
        <v>24.291375447751154</v>
      </c>
      <c r="F1589" s="167">
        <f t="shared" si="352"/>
        <v>3.5168355039728718</v>
      </c>
      <c r="G1589" s="167">
        <f t="shared" si="342"/>
        <v>122217.1489937242</v>
      </c>
      <c r="H1589" s="167">
        <f t="shared" si="343"/>
        <v>271299.98899876751</v>
      </c>
      <c r="I1589" s="168">
        <f t="shared" si="344"/>
        <v>393517.13799249171</v>
      </c>
      <c r="J1589" s="168">
        <f t="shared" si="346"/>
        <v>389137.42796731147</v>
      </c>
      <c r="K1589" s="94"/>
      <c r="L1589" s="265">
        <f t="shared" si="345"/>
        <v>149958.30805625804</v>
      </c>
      <c r="M1589" s="265">
        <f>$G1589*NonHospFrac+theModel!$H1589*NonHospFrac</f>
        <v>243558.82993623364</v>
      </c>
      <c r="N1589" s="266">
        <f t="shared" si="347"/>
        <v>393517.13799249171</v>
      </c>
      <c r="O1589" s="158"/>
      <c r="P1589" s="265">
        <f t="shared" si="348"/>
        <v>148289.32380692239</v>
      </c>
      <c r="Q1589" s="265">
        <f t="shared" si="349"/>
        <v>243557.26968561462</v>
      </c>
      <c r="R1589" s="266">
        <f t="shared" si="350"/>
        <v>391846.59349253704</v>
      </c>
    </row>
    <row r="1590" spans="1:18" x14ac:dyDescent="0.25">
      <c r="A1590" s="81">
        <v>1559</v>
      </c>
      <c r="B1590" s="93">
        <f t="shared" si="339"/>
        <v>7.7679637976011212E-14</v>
      </c>
      <c r="C1590" s="178">
        <f t="shared" si="340"/>
        <v>7.7504406090976059E-14</v>
      </c>
      <c r="D1590" s="165">
        <f t="shared" si="341"/>
        <v>2.2558277767625785E-3</v>
      </c>
      <c r="E1590" s="166">
        <f t="shared" si="351"/>
        <v>24.291375447751232</v>
      </c>
      <c r="F1590" s="167">
        <f t="shared" si="352"/>
        <v>3.5190913317496344</v>
      </c>
      <c r="G1590" s="167">
        <f t="shared" si="342"/>
        <v>122295.54357293762</v>
      </c>
      <c r="H1590" s="167">
        <f t="shared" si="343"/>
        <v>271299.98899876833</v>
      </c>
      <c r="I1590" s="168">
        <f t="shared" si="344"/>
        <v>393595.53257170593</v>
      </c>
      <c r="J1590" s="168">
        <f t="shared" si="346"/>
        <v>389210.99563106155</v>
      </c>
      <c r="K1590" s="94"/>
      <c r="L1590" s="265">
        <f t="shared" si="345"/>
        <v>149988.18202444079</v>
      </c>
      <c r="M1590" s="265">
        <f>$G1590*NonHospFrac+theModel!$H1590*NonHospFrac</f>
        <v>243607.35054726514</v>
      </c>
      <c r="N1590" s="266">
        <f t="shared" si="347"/>
        <v>393595.53257170593</v>
      </c>
      <c r="O1590" s="158"/>
      <c r="P1590" s="265">
        <f t="shared" si="348"/>
        <v>148317.358373447</v>
      </c>
      <c r="Q1590" s="265">
        <f t="shared" si="349"/>
        <v>243605.79029664613</v>
      </c>
      <c r="R1590" s="266">
        <f t="shared" si="350"/>
        <v>391923.14867009316</v>
      </c>
    </row>
    <row r="1591" spans="1:18" x14ac:dyDescent="0.25">
      <c r="A1591" s="81">
        <v>1560</v>
      </c>
      <c r="B1591" s="93">
        <f t="shared" si="339"/>
        <v>7.622854666312986E-14</v>
      </c>
      <c r="C1591" s="178">
        <f t="shared" si="340"/>
        <v>7.6056588190184925E-14</v>
      </c>
      <c r="D1591" s="165">
        <f t="shared" si="341"/>
        <v>2.2558277767625785E-3</v>
      </c>
      <c r="E1591" s="166">
        <f t="shared" si="351"/>
        <v>24.291375447751307</v>
      </c>
      <c r="F1591" s="167">
        <f t="shared" si="352"/>
        <v>3.521347159526397</v>
      </c>
      <c r="G1591" s="167">
        <f t="shared" si="342"/>
        <v>122373.93815215104</v>
      </c>
      <c r="H1591" s="167">
        <f t="shared" si="343"/>
        <v>271299.98899876914</v>
      </c>
      <c r="I1591" s="168">
        <f t="shared" si="344"/>
        <v>393673.92715092015</v>
      </c>
      <c r="J1591" s="168">
        <f t="shared" si="346"/>
        <v>389284.56029604888</v>
      </c>
      <c r="K1591" s="94"/>
      <c r="L1591" s="265">
        <f t="shared" si="345"/>
        <v>150018.05599262353</v>
      </c>
      <c r="M1591" s="265">
        <f>$G1591*NonHospFrac+theModel!$H1591*NonHospFrac</f>
        <v>243655.87115829665</v>
      </c>
      <c r="N1591" s="266">
        <f t="shared" si="347"/>
        <v>393673.92715092015</v>
      </c>
      <c r="O1591" s="158"/>
      <c r="P1591" s="265">
        <f t="shared" si="348"/>
        <v>148345.39179722749</v>
      </c>
      <c r="Q1591" s="265">
        <f t="shared" si="349"/>
        <v>243654.31090767763</v>
      </c>
      <c r="R1591" s="266">
        <f t="shared" si="350"/>
        <v>391999.70270490512</v>
      </c>
    </row>
    <row r="1592" spans="1:18" x14ac:dyDescent="0.25">
      <c r="A1592" s="81">
        <v>1561</v>
      </c>
      <c r="B1592" s="93">
        <f t="shared" si="339"/>
        <v>7.480456240240766E-14</v>
      </c>
      <c r="C1592" s="178">
        <f t="shared" si="340"/>
        <v>7.4635816192711733E-14</v>
      </c>
      <c r="D1592" s="165">
        <f t="shared" si="341"/>
        <v>2.2558277767625785E-3</v>
      </c>
      <c r="E1592" s="166">
        <f t="shared" si="351"/>
        <v>24.291375447751381</v>
      </c>
      <c r="F1592" s="167">
        <f t="shared" si="352"/>
        <v>3.5236029873031596</v>
      </c>
      <c r="G1592" s="167">
        <f t="shared" si="342"/>
        <v>122452.33273136447</v>
      </c>
      <c r="H1592" s="167">
        <f t="shared" si="343"/>
        <v>271299.98899877002</v>
      </c>
      <c r="I1592" s="168">
        <f t="shared" si="344"/>
        <v>393752.32173013448</v>
      </c>
      <c r="J1592" s="168">
        <f t="shared" si="346"/>
        <v>389358.12196239573</v>
      </c>
      <c r="K1592" s="94"/>
      <c r="L1592" s="265">
        <f t="shared" si="345"/>
        <v>150047.9299608063</v>
      </c>
      <c r="M1592" s="265">
        <f>$G1592*NonHospFrac+theModel!$H1592*NonHospFrac</f>
        <v>243704.39176932818</v>
      </c>
      <c r="N1592" s="266">
        <f t="shared" si="347"/>
        <v>393752.32173013448</v>
      </c>
      <c r="O1592" s="158"/>
      <c r="P1592" s="265">
        <f t="shared" si="348"/>
        <v>148373.42407831046</v>
      </c>
      <c r="Q1592" s="265">
        <f t="shared" si="349"/>
        <v>243702.83151870916</v>
      </c>
      <c r="R1592" s="266">
        <f t="shared" si="350"/>
        <v>392076.25559701963</v>
      </c>
    </row>
    <row r="1593" spans="1:18" x14ac:dyDescent="0.25">
      <c r="A1593" s="81">
        <v>1562</v>
      </c>
      <c r="B1593" s="93">
        <f t="shared" si="339"/>
        <v>7.3407178821661214E-14</v>
      </c>
      <c r="C1593" s="178">
        <f t="shared" si="340"/>
        <v>7.3241584868661536E-14</v>
      </c>
      <c r="D1593" s="165">
        <f t="shared" si="341"/>
        <v>2.2558277767625785E-3</v>
      </c>
      <c r="E1593" s="166">
        <f t="shared" si="351"/>
        <v>24.291375447751456</v>
      </c>
      <c r="F1593" s="167">
        <f t="shared" si="352"/>
        <v>3.5258588150799222</v>
      </c>
      <c r="G1593" s="167">
        <f t="shared" si="342"/>
        <v>122530.72731057789</v>
      </c>
      <c r="H1593" s="167">
        <f t="shared" si="343"/>
        <v>271299.98899877089</v>
      </c>
      <c r="I1593" s="168">
        <f t="shared" si="344"/>
        <v>393830.71630934876</v>
      </c>
      <c r="J1593" s="168">
        <f t="shared" si="346"/>
        <v>389431.68063022417</v>
      </c>
      <c r="K1593" s="94"/>
      <c r="L1593" s="265">
        <f t="shared" si="345"/>
        <v>150077.80392898904</v>
      </c>
      <c r="M1593" s="265">
        <f>$G1593*NonHospFrac+theModel!$H1593*NonHospFrac</f>
        <v>243752.91238035972</v>
      </c>
      <c r="N1593" s="266">
        <f t="shared" si="347"/>
        <v>393830.71630934876</v>
      </c>
      <c r="O1593" s="158"/>
      <c r="P1593" s="265">
        <f t="shared" si="348"/>
        <v>148401.45521674244</v>
      </c>
      <c r="Q1593" s="265">
        <f t="shared" si="349"/>
        <v>243751.3521297407</v>
      </c>
      <c r="R1593" s="266">
        <f t="shared" si="350"/>
        <v>392152.80734648311</v>
      </c>
    </row>
    <row r="1594" spans="1:18" x14ac:dyDescent="0.25">
      <c r="A1594" s="81">
        <v>1563</v>
      </c>
      <c r="B1594" s="93">
        <f t="shared" si="339"/>
        <v>7.2035899007971346E-14</v>
      </c>
      <c r="C1594" s="178">
        <f t="shared" si="340"/>
        <v>7.1873398426065095E-14</v>
      </c>
      <c r="D1594" s="165">
        <f t="shared" si="341"/>
        <v>2.2558277767625785E-3</v>
      </c>
      <c r="E1594" s="166">
        <f t="shared" si="351"/>
        <v>24.291375447751527</v>
      </c>
      <c r="F1594" s="167">
        <f t="shared" si="352"/>
        <v>3.5281146428566847</v>
      </c>
      <c r="G1594" s="167">
        <f t="shared" si="342"/>
        <v>122609.12188979131</v>
      </c>
      <c r="H1594" s="167">
        <f t="shared" si="343"/>
        <v>271299.98899877165</v>
      </c>
      <c r="I1594" s="168">
        <f t="shared" si="344"/>
        <v>393909.11088856298</v>
      </c>
      <c r="J1594" s="168">
        <f t="shared" si="346"/>
        <v>389505.23629965645</v>
      </c>
      <c r="K1594" s="94"/>
      <c r="L1594" s="265">
        <f t="shared" si="345"/>
        <v>150107.67789717176</v>
      </c>
      <c r="M1594" s="265">
        <f>$G1594*NonHospFrac+theModel!$H1594*NonHospFrac</f>
        <v>243801.43299139116</v>
      </c>
      <c r="N1594" s="266">
        <f t="shared" si="347"/>
        <v>393909.11088856292</v>
      </c>
      <c r="O1594" s="158"/>
      <c r="P1594" s="265">
        <f t="shared" si="348"/>
        <v>148429.48521257</v>
      </c>
      <c r="Q1594" s="265">
        <f t="shared" si="349"/>
        <v>243799.87274077215</v>
      </c>
      <c r="R1594" s="266">
        <f t="shared" si="350"/>
        <v>392229.35795334214</v>
      </c>
    </row>
    <row r="1595" spans="1:18" x14ac:dyDescent="0.25">
      <c r="A1595" s="81">
        <v>1564</v>
      </c>
      <c r="B1595" s="93">
        <f t="shared" si="339"/>
        <v>7.069023533098116E-14</v>
      </c>
      <c r="C1595" s="178">
        <f t="shared" si="340"/>
        <v>7.0530770334575654E-14</v>
      </c>
      <c r="D1595" s="165">
        <f t="shared" si="341"/>
        <v>2.2558277767625785E-3</v>
      </c>
      <c r="E1595" s="166">
        <f t="shared" si="351"/>
        <v>24.291375447751598</v>
      </c>
      <c r="F1595" s="167">
        <f t="shared" si="352"/>
        <v>3.5303704706334473</v>
      </c>
      <c r="G1595" s="167">
        <f t="shared" si="342"/>
        <v>122687.51646900471</v>
      </c>
      <c r="H1595" s="167">
        <f t="shared" si="343"/>
        <v>271299.9889987724</v>
      </c>
      <c r="I1595" s="168">
        <f t="shared" si="344"/>
        <v>393987.50546777714</v>
      </c>
      <c r="J1595" s="168">
        <f t="shared" si="346"/>
        <v>389578.78897081478</v>
      </c>
      <c r="K1595" s="94"/>
      <c r="L1595" s="265">
        <f t="shared" si="345"/>
        <v>150137.55186535447</v>
      </c>
      <c r="M1595" s="265">
        <f>$G1595*NonHospFrac+theModel!$H1595*NonHospFrac</f>
        <v>243849.95360242261</v>
      </c>
      <c r="N1595" s="266">
        <f t="shared" si="347"/>
        <v>393987.50546777708</v>
      </c>
      <c r="O1595" s="158"/>
      <c r="P1595" s="265">
        <f t="shared" si="348"/>
        <v>148457.51406583976</v>
      </c>
      <c r="Q1595" s="265">
        <f t="shared" si="349"/>
        <v>243848.39335180359</v>
      </c>
      <c r="R1595" s="266">
        <f t="shared" si="350"/>
        <v>392305.90741764335</v>
      </c>
    </row>
    <row r="1596" spans="1:18" x14ac:dyDescent="0.25">
      <c r="A1596" s="81">
        <v>1565</v>
      </c>
      <c r="B1596" s="93">
        <f t="shared" si="339"/>
        <v>6.9369709269492512E-14</v>
      </c>
      <c r="C1596" s="178">
        <f t="shared" si="340"/>
        <v>6.9213223152456441E-14</v>
      </c>
      <c r="D1596" s="165">
        <f t="shared" si="341"/>
        <v>2.2558277767625785E-3</v>
      </c>
      <c r="E1596" s="166">
        <f t="shared" si="351"/>
        <v>24.291375447751665</v>
      </c>
      <c r="F1596" s="167">
        <f t="shared" si="352"/>
        <v>3.5326262984102099</v>
      </c>
      <c r="G1596" s="167">
        <f t="shared" si="342"/>
        <v>122765.91104821817</v>
      </c>
      <c r="H1596" s="167">
        <f t="shared" si="343"/>
        <v>271299.98899877322</v>
      </c>
      <c r="I1596" s="168">
        <f t="shared" si="344"/>
        <v>394065.90004699142</v>
      </c>
      <c r="J1596" s="168">
        <f t="shared" si="346"/>
        <v>389652.33864382154</v>
      </c>
      <c r="K1596" s="94"/>
      <c r="L1596" s="265">
        <f t="shared" si="345"/>
        <v>150167.42583353721</v>
      </c>
      <c r="M1596" s="265">
        <f>$G1596*NonHospFrac+theModel!$H1596*NonHospFrac</f>
        <v>243898.47421345417</v>
      </c>
      <c r="N1596" s="266">
        <f t="shared" si="347"/>
        <v>394065.90004699142</v>
      </c>
      <c r="O1596" s="158"/>
      <c r="P1596" s="265">
        <f t="shared" si="348"/>
        <v>148485.54177659831</v>
      </c>
      <c r="Q1596" s="265">
        <f t="shared" si="349"/>
        <v>243896.91396283515</v>
      </c>
      <c r="R1596" s="266">
        <f t="shared" si="350"/>
        <v>392382.45573943347</v>
      </c>
    </row>
    <row r="1597" spans="1:18" x14ac:dyDescent="0.25">
      <c r="A1597" s="81">
        <v>1566</v>
      </c>
      <c r="B1597" s="93">
        <f t="shared" si="339"/>
        <v>6.8073851241303048E-14</v>
      </c>
      <c r="C1597" s="178">
        <f t="shared" si="340"/>
        <v>6.7920288356801713E-14</v>
      </c>
      <c r="D1597" s="165">
        <f t="shared" si="341"/>
        <v>2.2558277767625785E-3</v>
      </c>
      <c r="E1597" s="166">
        <f t="shared" si="351"/>
        <v>24.291375447751733</v>
      </c>
      <c r="F1597" s="167">
        <f t="shared" si="352"/>
        <v>3.5348821261869725</v>
      </c>
      <c r="G1597" s="167">
        <f t="shared" si="342"/>
        <v>122844.30562743159</v>
      </c>
      <c r="H1597" s="167">
        <f t="shared" si="343"/>
        <v>271299.98899877392</v>
      </c>
      <c r="I1597" s="168">
        <f t="shared" si="344"/>
        <v>394144.29462620552</v>
      </c>
      <c r="J1597" s="168">
        <f t="shared" si="346"/>
        <v>389725.88531879871</v>
      </c>
      <c r="K1597" s="94"/>
      <c r="L1597" s="265">
        <f t="shared" si="345"/>
        <v>150197.2998017199</v>
      </c>
      <c r="M1597" s="265">
        <f>$G1597*NonHospFrac+theModel!$H1597*NonHospFrac</f>
        <v>243946.99482448559</v>
      </c>
      <c r="N1597" s="266">
        <f t="shared" si="347"/>
        <v>394144.29462620546</v>
      </c>
      <c r="O1597" s="158"/>
      <c r="P1597" s="265">
        <f t="shared" si="348"/>
        <v>148513.56834489215</v>
      </c>
      <c r="Q1597" s="265">
        <f t="shared" si="349"/>
        <v>243945.43457386657</v>
      </c>
      <c r="R1597" s="266">
        <f t="shared" si="350"/>
        <v>392459.00291875872</v>
      </c>
    </row>
    <row r="1598" spans="1:18" x14ac:dyDescent="0.25">
      <c r="A1598" s="81">
        <v>1567</v>
      </c>
      <c r="B1598" s="93">
        <f t="shared" si="339"/>
        <v>6.6802200436221563E-14</v>
      </c>
      <c r="C1598" s="178">
        <f t="shared" si="340"/>
        <v>6.665150617692867E-14</v>
      </c>
      <c r="D1598" s="165">
        <f t="shared" si="341"/>
        <v>2.2558277767625785E-3</v>
      </c>
      <c r="E1598" s="166">
        <f t="shared" si="351"/>
        <v>24.2913754477518</v>
      </c>
      <c r="F1598" s="167">
        <f t="shared" si="352"/>
        <v>3.5371379539637351</v>
      </c>
      <c r="G1598" s="167">
        <f t="shared" si="342"/>
        <v>122922.70020664501</v>
      </c>
      <c r="H1598" s="167">
        <f t="shared" si="343"/>
        <v>271299.98899877473</v>
      </c>
      <c r="I1598" s="168">
        <f t="shared" si="344"/>
        <v>394222.68920541974</v>
      </c>
      <c r="J1598" s="168">
        <f t="shared" si="346"/>
        <v>389799.42899586871</v>
      </c>
      <c r="K1598" s="94"/>
      <c r="L1598" s="265">
        <f t="shared" si="345"/>
        <v>150227.17376990264</v>
      </c>
      <c r="M1598" s="265">
        <f>$G1598*NonHospFrac+theModel!$H1598*NonHospFrac</f>
        <v>243995.51543551707</v>
      </c>
      <c r="N1598" s="266">
        <f t="shared" si="347"/>
        <v>394222.68920541974</v>
      </c>
      <c r="O1598" s="158"/>
      <c r="P1598" s="265">
        <f t="shared" si="348"/>
        <v>148541.59377076794</v>
      </c>
      <c r="Q1598" s="265">
        <f t="shared" si="349"/>
        <v>243993.95518489805</v>
      </c>
      <c r="R1598" s="266">
        <f t="shared" si="350"/>
        <v>392535.54895566602</v>
      </c>
    </row>
    <row r="1599" spans="1:18" x14ac:dyDescent="0.25">
      <c r="A1599" s="81">
        <v>1568</v>
      </c>
      <c r="B1599" s="93">
        <f t="shared" si="339"/>
        <v>6.5554304652203126E-14</v>
      </c>
      <c r="C1599" s="178">
        <f t="shared" si="340"/>
        <v>6.5406425430882329E-14</v>
      </c>
      <c r="D1599" s="165">
        <f t="shared" si="341"/>
        <v>2.2558277767625785E-3</v>
      </c>
      <c r="E1599" s="166">
        <f t="shared" si="351"/>
        <v>24.291375447751864</v>
      </c>
      <c r="F1599" s="167">
        <f t="shared" si="352"/>
        <v>3.5393937817404977</v>
      </c>
      <c r="G1599" s="167">
        <f t="shared" si="342"/>
        <v>123001.09478585841</v>
      </c>
      <c r="H1599" s="167">
        <f t="shared" si="343"/>
        <v>271299.98899877543</v>
      </c>
      <c r="I1599" s="168">
        <f t="shared" si="344"/>
        <v>394301.08378463384</v>
      </c>
      <c r="J1599" s="168">
        <f t="shared" si="346"/>
        <v>389872.96967515355</v>
      </c>
      <c r="K1599" s="94"/>
      <c r="L1599" s="265">
        <f t="shared" si="345"/>
        <v>150257.04773808533</v>
      </c>
      <c r="M1599" s="265">
        <f>$G1599*NonHospFrac+theModel!$H1599*NonHospFrac</f>
        <v>244044.03604654851</v>
      </c>
      <c r="N1599" s="266">
        <f t="shared" si="347"/>
        <v>394301.08378463384</v>
      </c>
      <c r="O1599" s="158"/>
      <c r="P1599" s="265">
        <f t="shared" si="348"/>
        <v>148569.61805427214</v>
      </c>
      <c r="Q1599" s="265">
        <f t="shared" si="349"/>
        <v>244042.47579592949</v>
      </c>
      <c r="R1599" s="266">
        <f t="shared" si="350"/>
        <v>392612.09385020164</v>
      </c>
    </row>
    <row r="1600" spans="1:18" x14ac:dyDescent="0.25">
      <c r="A1600" s="81">
        <v>1569</v>
      </c>
      <c r="B1600" s="93">
        <f t="shared" si="339"/>
        <v>6.4329720134544003E-14</v>
      </c>
      <c r="C1600" s="178">
        <f t="shared" si="340"/>
        <v>6.4184603364993138E-14</v>
      </c>
      <c r="D1600" s="165">
        <f t="shared" si="341"/>
        <v>2.2558277767625785E-3</v>
      </c>
      <c r="E1600" s="166">
        <f t="shared" si="351"/>
        <v>24.291375447751928</v>
      </c>
      <c r="F1600" s="167">
        <f t="shared" si="352"/>
        <v>3.5416496095172603</v>
      </c>
      <c r="G1600" s="167">
        <f t="shared" si="342"/>
        <v>123079.48936507183</v>
      </c>
      <c r="H1600" s="167">
        <f t="shared" si="343"/>
        <v>271299.98899877613</v>
      </c>
      <c r="I1600" s="168">
        <f t="shared" si="344"/>
        <v>394379.47836384794</v>
      </c>
      <c r="J1600" s="168">
        <f t="shared" si="346"/>
        <v>389946.50735677552</v>
      </c>
      <c r="K1600" s="94"/>
      <c r="L1600" s="265">
        <f t="shared" si="345"/>
        <v>150286.92170626801</v>
      </c>
      <c r="M1600" s="265">
        <f>$G1600*NonHospFrac+theModel!$H1600*NonHospFrac</f>
        <v>244092.55665757993</v>
      </c>
      <c r="N1600" s="266">
        <f t="shared" si="347"/>
        <v>394379.47836384794</v>
      </c>
      <c r="O1600" s="158"/>
      <c r="P1600" s="265">
        <f t="shared" si="348"/>
        <v>148597.64119545138</v>
      </c>
      <c r="Q1600" s="265">
        <f t="shared" si="349"/>
        <v>244090.99640696091</v>
      </c>
      <c r="R1600" s="266">
        <f t="shared" si="350"/>
        <v>392688.63760241226</v>
      </c>
    </row>
    <row r="1601" spans="1:18" x14ac:dyDescent="0.25">
      <c r="A1601" s="81">
        <v>1570</v>
      </c>
      <c r="B1601" s="93">
        <f t="shared" si="339"/>
        <v>6.3128011418082765E-14</v>
      </c>
      <c r="C1601" s="178">
        <f t="shared" si="340"/>
        <v>6.2985605496434062E-14</v>
      </c>
      <c r="D1601" s="165">
        <f t="shared" si="341"/>
        <v>2.2558277767625785E-3</v>
      </c>
      <c r="E1601" s="166">
        <f t="shared" si="351"/>
        <v>24.291375447751992</v>
      </c>
      <c r="F1601" s="167">
        <f t="shared" si="352"/>
        <v>3.5439054372940229</v>
      </c>
      <c r="G1601" s="167">
        <f t="shared" si="342"/>
        <v>123157.88394428525</v>
      </c>
      <c r="H1601" s="167">
        <f t="shared" si="343"/>
        <v>271299.98899877688</v>
      </c>
      <c r="I1601" s="168">
        <f t="shared" si="344"/>
        <v>394457.8729430621</v>
      </c>
      <c r="J1601" s="168">
        <f t="shared" si="346"/>
        <v>390020.04204085685</v>
      </c>
      <c r="K1601" s="94"/>
      <c r="L1601" s="265">
        <f t="shared" si="345"/>
        <v>150316.79567445072</v>
      </c>
      <c r="M1601" s="265">
        <f>$G1601*NonHospFrac+theModel!$H1601*NonHospFrac</f>
        <v>244141.07726861141</v>
      </c>
      <c r="N1601" s="266">
        <f t="shared" si="347"/>
        <v>394457.8729430621</v>
      </c>
      <c r="O1601" s="158"/>
      <c r="P1601" s="265">
        <f t="shared" si="348"/>
        <v>148625.66319435224</v>
      </c>
      <c r="Q1601" s="265">
        <f t="shared" si="349"/>
        <v>244139.51701799239</v>
      </c>
      <c r="R1601" s="266">
        <f t="shared" si="350"/>
        <v>392765.18021234463</v>
      </c>
    </row>
    <row r="1602" spans="1:18" x14ac:dyDescent="0.25">
      <c r="A1602" s="81">
        <v>1571</v>
      </c>
      <c r="B1602" s="93">
        <f t="shared" si="339"/>
        <v>6.1948751172347006E-14</v>
      </c>
      <c r="C1602" s="178">
        <f t="shared" si="340"/>
        <v>6.1809005458716671E-14</v>
      </c>
      <c r="D1602" s="165">
        <f t="shared" si="341"/>
        <v>2.2558277767625785E-3</v>
      </c>
      <c r="E1602" s="166">
        <f t="shared" si="351"/>
        <v>24.291375447752053</v>
      </c>
      <c r="F1602" s="167">
        <f t="shared" si="352"/>
        <v>3.5461612650707854</v>
      </c>
      <c r="G1602" s="167">
        <f t="shared" si="342"/>
        <v>123236.27852349868</v>
      </c>
      <c r="H1602" s="167">
        <f t="shared" si="343"/>
        <v>271299.98899877752</v>
      </c>
      <c r="I1602" s="168">
        <f t="shared" si="344"/>
        <v>394536.2675222762</v>
      </c>
      <c r="J1602" s="168">
        <f t="shared" si="346"/>
        <v>390093.57372751966</v>
      </c>
      <c r="K1602" s="94"/>
      <c r="L1602" s="265">
        <f t="shared" si="345"/>
        <v>150346.66964263341</v>
      </c>
      <c r="M1602" s="265">
        <f>$G1602*NonHospFrac+theModel!$H1602*NonHospFrac</f>
        <v>244189.59787964277</v>
      </c>
      <c r="N1602" s="266">
        <f t="shared" si="347"/>
        <v>394536.26752227615</v>
      </c>
      <c r="O1602" s="158"/>
      <c r="P1602" s="265">
        <f t="shared" si="348"/>
        <v>148653.68405102124</v>
      </c>
      <c r="Q1602" s="265">
        <f t="shared" si="349"/>
        <v>244188.03762902375</v>
      </c>
      <c r="R1602" s="266">
        <f t="shared" si="350"/>
        <v>392841.72168004501</v>
      </c>
    </row>
    <row r="1603" spans="1:18" x14ac:dyDescent="0.25">
      <c r="A1603" s="81">
        <v>1572</v>
      </c>
      <c r="B1603" s="93">
        <f t="shared" si="339"/>
        <v>6.0791520049593807E-14</v>
      </c>
      <c r="C1603" s="178">
        <f t="shared" si="340"/>
        <v>6.065438485007432E-14</v>
      </c>
      <c r="D1603" s="165">
        <f t="shared" si="341"/>
        <v>2.2558277767625785E-3</v>
      </c>
      <c r="E1603" s="166">
        <f t="shared" si="351"/>
        <v>24.291375447752113</v>
      </c>
      <c r="F1603" s="167">
        <f t="shared" si="352"/>
        <v>3.548417092847548</v>
      </c>
      <c r="G1603" s="167">
        <f t="shared" si="342"/>
        <v>123314.6731027121</v>
      </c>
      <c r="H1603" s="167">
        <f t="shared" si="343"/>
        <v>271299.98899877822</v>
      </c>
      <c r="I1603" s="168">
        <f t="shared" si="344"/>
        <v>394614.66210149031</v>
      </c>
      <c r="J1603" s="168">
        <f t="shared" si="346"/>
        <v>390167.10241688619</v>
      </c>
      <c r="K1603" s="94"/>
      <c r="L1603" s="265">
        <f t="shared" si="345"/>
        <v>150376.54361081609</v>
      </c>
      <c r="M1603" s="265">
        <f>$G1603*NonHospFrac+theModel!$H1603*NonHospFrac</f>
        <v>244238.11849067418</v>
      </c>
      <c r="N1603" s="266">
        <f t="shared" si="347"/>
        <v>394614.66210149031</v>
      </c>
      <c r="O1603" s="158"/>
      <c r="P1603" s="265">
        <f t="shared" si="348"/>
        <v>148681.70376550494</v>
      </c>
      <c r="Q1603" s="265">
        <f t="shared" si="349"/>
        <v>244236.55824005516</v>
      </c>
      <c r="R1603" s="266">
        <f t="shared" si="350"/>
        <v>392918.2620055601</v>
      </c>
    </row>
    <row r="1604" spans="1:18" x14ac:dyDescent="0.25">
      <c r="A1604" s="81">
        <v>1573</v>
      </c>
      <c r="B1604" s="93">
        <f t="shared" si="339"/>
        <v>5.9655906535689074E-14</v>
      </c>
      <c r="C1604" s="178">
        <f t="shared" si="340"/>
        <v>5.9521333084677909E-14</v>
      </c>
      <c r="D1604" s="165">
        <f t="shared" si="341"/>
        <v>2.2558277767625785E-3</v>
      </c>
      <c r="E1604" s="166">
        <f t="shared" si="351"/>
        <v>24.291375447752173</v>
      </c>
      <c r="F1604" s="167">
        <f t="shared" si="352"/>
        <v>3.5506729206243106</v>
      </c>
      <c r="G1604" s="167">
        <f t="shared" si="342"/>
        <v>123393.06768192552</v>
      </c>
      <c r="H1604" s="167">
        <f t="shared" si="343"/>
        <v>271299.98899877892</v>
      </c>
      <c r="I1604" s="168">
        <f t="shared" si="344"/>
        <v>394693.05668070447</v>
      </c>
      <c r="J1604" s="168">
        <f t="shared" si="346"/>
        <v>390240.62810907862</v>
      </c>
      <c r="K1604" s="94"/>
      <c r="L1604" s="265">
        <f t="shared" si="345"/>
        <v>150406.41757899878</v>
      </c>
      <c r="M1604" s="265">
        <f>$G1604*NonHospFrac+theModel!$H1604*NonHospFrac</f>
        <v>244286.63910170563</v>
      </c>
      <c r="N1604" s="266">
        <f t="shared" si="347"/>
        <v>394693.05668070441</v>
      </c>
      <c r="O1604" s="158"/>
      <c r="P1604" s="265">
        <f t="shared" si="348"/>
        <v>148709.72233784993</v>
      </c>
      <c r="Q1604" s="265">
        <f t="shared" si="349"/>
        <v>244285.07885108661</v>
      </c>
      <c r="R1604" s="266">
        <f t="shared" si="350"/>
        <v>392994.80118893657</v>
      </c>
    </row>
    <row r="1605" spans="1:18" x14ac:dyDescent="0.25">
      <c r="A1605" s="81">
        <v>1574</v>
      </c>
      <c r="B1605" s="93">
        <f t="shared" si="339"/>
        <v>5.854150680377048E-14</v>
      </c>
      <c r="C1605" s="178">
        <f t="shared" si="340"/>
        <v>5.8409447246628999E-14</v>
      </c>
      <c r="D1605" s="165">
        <f t="shared" si="341"/>
        <v>2.2558277767625785E-3</v>
      </c>
      <c r="E1605" s="166">
        <f t="shared" si="351"/>
        <v>24.29137544775223</v>
      </c>
      <c r="F1605" s="167">
        <f t="shared" si="352"/>
        <v>3.5529287484010732</v>
      </c>
      <c r="G1605" s="167">
        <f t="shared" si="342"/>
        <v>123471.46226113893</v>
      </c>
      <c r="H1605" s="167">
        <f t="shared" si="343"/>
        <v>271299.9889987795</v>
      </c>
      <c r="I1605" s="168">
        <f t="shared" si="344"/>
        <v>394771.45125991845</v>
      </c>
      <c r="J1605" s="168">
        <f t="shared" si="346"/>
        <v>390314.15080421895</v>
      </c>
      <c r="K1605" s="94"/>
      <c r="L1605" s="265">
        <f t="shared" si="345"/>
        <v>150436.29154718143</v>
      </c>
      <c r="M1605" s="265">
        <f>$G1605*NonHospFrac+theModel!$H1605*NonHospFrac</f>
        <v>244335.15971273696</v>
      </c>
      <c r="N1605" s="266">
        <f t="shared" si="347"/>
        <v>394771.45125991839</v>
      </c>
      <c r="O1605" s="158"/>
      <c r="P1605" s="265">
        <f t="shared" si="348"/>
        <v>148737.73976810274</v>
      </c>
      <c r="Q1605" s="265">
        <f t="shared" si="349"/>
        <v>244333.59946211794</v>
      </c>
      <c r="R1605" s="266">
        <f t="shared" si="350"/>
        <v>393071.33923022065</v>
      </c>
    </row>
    <row r="1606" spans="1:18" x14ac:dyDescent="0.25">
      <c r="A1606" s="81">
        <v>1575</v>
      </c>
      <c r="B1606" s="93">
        <f t="shared" si="339"/>
        <v>5.7447924570648201E-14</v>
      </c>
      <c r="C1606" s="178">
        <f t="shared" si="340"/>
        <v>5.7318331946684375E-14</v>
      </c>
      <c r="D1606" s="165">
        <f t="shared" si="341"/>
        <v>2.2558277767625785E-3</v>
      </c>
      <c r="E1606" s="166">
        <f t="shared" si="351"/>
        <v>24.291375447752287</v>
      </c>
      <c r="F1606" s="167">
        <f t="shared" si="352"/>
        <v>3.5551845761778358</v>
      </c>
      <c r="G1606" s="167">
        <f t="shared" si="342"/>
        <v>123549.85684035235</v>
      </c>
      <c r="H1606" s="167">
        <f t="shared" si="343"/>
        <v>271299.9889987802</v>
      </c>
      <c r="I1606" s="168">
        <f t="shared" si="344"/>
        <v>394849.84583913255</v>
      </c>
      <c r="J1606" s="168">
        <f t="shared" si="346"/>
        <v>390387.6705024296</v>
      </c>
      <c r="K1606" s="94"/>
      <c r="L1606" s="265">
        <f t="shared" si="345"/>
        <v>150466.16551536412</v>
      </c>
      <c r="M1606" s="265">
        <f>$G1606*NonHospFrac+theModel!$H1606*NonHospFrac</f>
        <v>244383.68032376841</v>
      </c>
      <c r="N1606" s="266">
        <f t="shared" si="347"/>
        <v>394849.84583913255</v>
      </c>
      <c r="O1606" s="158"/>
      <c r="P1606" s="265">
        <f t="shared" si="348"/>
        <v>148765.75605630994</v>
      </c>
      <c r="Q1606" s="265">
        <f t="shared" si="349"/>
        <v>244382.12007314939</v>
      </c>
      <c r="R1606" s="266">
        <f t="shared" si="350"/>
        <v>393147.87612945936</v>
      </c>
    </row>
    <row r="1607" spans="1:18" x14ac:dyDescent="0.25">
      <c r="A1607" s="81">
        <v>1576</v>
      </c>
      <c r="B1607" s="93">
        <f t="shared" si="339"/>
        <v>5.6374770955883998E-14</v>
      </c>
      <c r="C1607" s="178">
        <f t="shared" si="340"/>
        <v>5.6247599181653087E-14</v>
      </c>
      <c r="D1607" s="165">
        <f t="shared" si="341"/>
        <v>2.2558277767625785E-3</v>
      </c>
      <c r="E1607" s="166">
        <f t="shared" si="351"/>
        <v>24.291375447752344</v>
      </c>
      <c r="F1607" s="167">
        <f t="shared" si="352"/>
        <v>3.5574404039545984</v>
      </c>
      <c r="G1607" s="167">
        <f t="shared" si="342"/>
        <v>123628.25141956579</v>
      </c>
      <c r="H1607" s="167">
        <f t="shared" si="343"/>
        <v>271299.98899878078</v>
      </c>
      <c r="I1607" s="168">
        <f t="shared" si="344"/>
        <v>394928.2404183466</v>
      </c>
      <c r="J1607" s="168">
        <f t="shared" si="346"/>
        <v>390461.18720383255</v>
      </c>
      <c r="K1607" s="94"/>
      <c r="L1607" s="265">
        <f t="shared" si="345"/>
        <v>150496.03948354677</v>
      </c>
      <c r="M1607" s="265">
        <f>$G1607*NonHospFrac+theModel!$H1607*NonHospFrac</f>
        <v>244432.2009347998</v>
      </c>
      <c r="N1607" s="266">
        <f t="shared" si="347"/>
        <v>394928.2404183466</v>
      </c>
      <c r="O1607" s="158"/>
      <c r="P1607" s="265">
        <f t="shared" si="348"/>
        <v>148793.77120251805</v>
      </c>
      <c r="Q1607" s="265">
        <f t="shared" si="349"/>
        <v>244430.64068418078</v>
      </c>
      <c r="R1607" s="266">
        <f t="shared" si="350"/>
        <v>393224.4118866988</v>
      </c>
    </row>
    <row r="1608" spans="1:18" x14ac:dyDescent="0.25">
      <c r="A1608" s="81">
        <v>1577</v>
      </c>
      <c r="B1608" s="93">
        <f t="shared" si="339"/>
        <v>5.5321664343504806E-14</v>
      </c>
      <c r="C1608" s="178">
        <f t="shared" si="340"/>
        <v>5.5196868196421989E-14</v>
      </c>
      <c r="D1608" s="165">
        <f t="shared" si="341"/>
        <v>2.2558277767625785E-3</v>
      </c>
      <c r="E1608" s="166">
        <f t="shared" si="351"/>
        <v>24.291375447752401</v>
      </c>
      <c r="F1608" s="167">
        <f t="shared" si="352"/>
        <v>3.559696231731361</v>
      </c>
      <c r="G1608" s="167">
        <f t="shared" si="342"/>
        <v>123706.6459987792</v>
      </c>
      <c r="H1608" s="167">
        <f t="shared" si="343"/>
        <v>271299.98899878142</v>
      </c>
      <c r="I1608" s="168">
        <f t="shared" si="344"/>
        <v>395006.63499756064</v>
      </c>
      <c r="J1608" s="168">
        <f t="shared" si="346"/>
        <v>390534.70090855</v>
      </c>
      <c r="K1608" s="94"/>
      <c r="L1608" s="265">
        <f t="shared" si="345"/>
        <v>150525.91345172943</v>
      </c>
      <c r="M1608" s="265">
        <f>$G1608*NonHospFrac+theModel!$H1608*NonHospFrac</f>
        <v>244480.72154583115</v>
      </c>
      <c r="N1608" s="266">
        <f t="shared" si="347"/>
        <v>395006.63499756058</v>
      </c>
      <c r="O1608" s="158"/>
      <c r="P1608" s="265">
        <f t="shared" si="348"/>
        <v>148821.78520677367</v>
      </c>
      <c r="Q1608" s="265">
        <f t="shared" si="349"/>
        <v>244479.16129521214</v>
      </c>
      <c r="R1608" s="266">
        <f t="shared" si="350"/>
        <v>393300.94650198577</v>
      </c>
    </row>
    <row r="1609" spans="1:18" x14ac:dyDescent="0.25">
      <c r="A1609" s="81">
        <v>1578</v>
      </c>
      <c r="B1609" s="93">
        <f t="shared" si="339"/>
        <v>5.4288230246299191E-14</v>
      </c>
      <c r="C1609" s="178">
        <f t="shared" si="340"/>
        <v>5.4165765348558308E-14</v>
      </c>
      <c r="D1609" s="165">
        <f t="shared" si="341"/>
        <v>2.2558277767625785E-3</v>
      </c>
      <c r="E1609" s="166">
        <f t="shared" si="351"/>
        <v>24.291375447752454</v>
      </c>
      <c r="F1609" s="167">
        <f t="shared" si="352"/>
        <v>3.5619520595081235</v>
      </c>
      <c r="G1609" s="167">
        <f t="shared" si="342"/>
        <v>123785.04057799262</v>
      </c>
      <c r="H1609" s="167">
        <f t="shared" si="343"/>
        <v>271299.98899878201</v>
      </c>
      <c r="I1609" s="168">
        <f t="shared" si="344"/>
        <v>395085.02957677463</v>
      </c>
      <c r="J1609" s="168">
        <f t="shared" si="346"/>
        <v>390608.21161670407</v>
      </c>
      <c r="K1609" s="94"/>
      <c r="L1609" s="265">
        <f t="shared" si="345"/>
        <v>150555.78741991209</v>
      </c>
      <c r="M1609" s="265">
        <f>$G1609*NonHospFrac+theModel!$H1609*NonHospFrac</f>
        <v>244529.24215686251</v>
      </c>
      <c r="N1609" s="266">
        <f t="shared" si="347"/>
        <v>395085.02957677457</v>
      </c>
      <c r="O1609" s="158"/>
      <c r="P1609" s="265">
        <f t="shared" si="348"/>
        <v>148849.7980691233</v>
      </c>
      <c r="Q1609" s="265">
        <f t="shared" si="349"/>
        <v>244527.6819062435</v>
      </c>
      <c r="R1609" s="266">
        <f t="shared" si="350"/>
        <v>393377.47997536679</v>
      </c>
    </row>
    <row r="1610" spans="1:18" x14ac:dyDescent="0.25">
      <c r="A1610" s="81">
        <v>1579</v>
      </c>
      <c r="B1610" s="93">
        <f t="shared" si="339"/>
        <v>5.3274101172649015E-14</v>
      </c>
      <c r="C1610" s="178">
        <f t="shared" si="340"/>
        <v>5.3153923975441693E-14</v>
      </c>
      <c r="D1610" s="165">
        <f t="shared" si="341"/>
        <v>2.2558277767625785E-3</v>
      </c>
      <c r="E1610" s="166">
        <f t="shared" si="351"/>
        <v>24.291375447752507</v>
      </c>
      <c r="F1610" s="167">
        <f t="shared" si="352"/>
        <v>3.5642078872848861</v>
      </c>
      <c r="G1610" s="167">
        <f t="shared" si="342"/>
        <v>123863.43515720604</v>
      </c>
      <c r="H1610" s="167">
        <f t="shared" si="343"/>
        <v>271299.98899878259</v>
      </c>
      <c r="I1610" s="168">
        <f t="shared" si="344"/>
        <v>395163.42415598861</v>
      </c>
      <c r="J1610" s="168">
        <f t="shared" si="346"/>
        <v>390681.71932841698</v>
      </c>
      <c r="K1610" s="94"/>
      <c r="L1610" s="265">
        <f t="shared" si="345"/>
        <v>150585.66138809474</v>
      </c>
      <c r="M1610" s="265">
        <f>$G1610*NonHospFrac+theModel!$H1610*NonHospFrac</f>
        <v>244577.76276789387</v>
      </c>
      <c r="N1610" s="266">
        <f t="shared" si="347"/>
        <v>395163.42415598861</v>
      </c>
      <c r="O1610" s="158"/>
      <c r="P1610" s="265">
        <f t="shared" si="348"/>
        <v>148877.80978961353</v>
      </c>
      <c r="Q1610" s="265">
        <f t="shared" si="349"/>
        <v>244576.20251727485</v>
      </c>
      <c r="R1610" s="266">
        <f t="shared" si="350"/>
        <v>393454.01230688835</v>
      </c>
    </row>
    <row r="1611" spans="1:18" x14ac:dyDescent="0.25">
      <c r="A1611" s="81">
        <v>1580</v>
      </c>
      <c r="B1611" s="93">
        <f t="shared" si="339"/>
        <v>5.2278916495847779E-14</v>
      </c>
      <c r="C1611" s="178">
        <f t="shared" si="340"/>
        <v>5.2160984263877395E-14</v>
      </c>
      <c r="D1611" s="165">
        <f t="shared" si="341"/>
        <v>2.2558277767625785E-3</v>
      </c>
      <c r="E1611" s="166">
        <f t="shared" si="351"/>
        <v>24.291375447752561</v>
      </c>
      <c r="F1611" s="167">
        <f t="shared" si="352"/>
        <v>3.5664637150616487</v>
      </c>
      <c r="G1611" s="167">
        <f t="shared" si="342"/>
        <v>123941.82973641946</v>
      </c>
      <c r="H1611" s="167">
        <f t="shared" si="343"/>
        <v>271299.98899878323</v>
      </c>
      <c r="I1611" s="168">
        <f t="shared" si="344"/>
        <v>395241.81873520266</v>
      </c>
      <c r="J1611" s="168">
        <f t="shared" si="346"/>
        <v>390755.22404381091</v>
      </c>
      <c r="K1611" s="94"/>
      <c r="L1611" s="265">
        <f t="shared" si="345"/>
        <v>150615.53535627743</v>
      </c>
      <c r="M1611" s="265">
        <f>$G1611*NonHospFrac+theModel!$H1611*NonHospFrac</f>
        <v>244626.28337892529</v>
      </c>
      <c r="N1611" s="266">
        <f t="shared" si="347"/>
        <v>395241.81873520272</v>
      </c>
      <c r="O1611" s="158"/>
      <c r="P1611" s="265">
        <f t="shared" si="348"/>
        <v>148905.82036829091</v>
      </c>
      <c r="Q1611" s="265">
        <f t="shared" si="349"/>
        <v>244624.72312830627</v>
      </c>
      <c r="R1611" s="266">
        <f t="shared" si="350"/>
        <v>393530.54349659721</v>
      </c>
    </row>
    <row r="1612" spans="1:18" x14ac:dyDescent="0.25">
      <c r="A1612" s="81">
        <v>1581</v>
      </c>
      <c r="B1612" s="93">
        <f t="shared" si="339"/>
        <v>5.1302322325862049E-14</v>
      </c>
      <c r="C1612" s="178">
        <f t="shared" si="340"/>
        <v>5.1186593122146941E-14</v>
      </c>
      <c r="D1612" s="165">
        <f t="shared" si="341"/>
        <v>2.2558277767625785E-3</v>
      </c>
      <c r="E1612" s="166">
        <f t="shared" si="351"/>
        <v>24.29137544775261</v>
      </c>
      <c r="F1612" s="167">
        <f t="shared" si="352"/>
        <v>3.5687195428384113</v>
      </c>
      <c r="G1612" s="167">
        <f t="shared" si="342"/>
        <v>124020.22431563289</v>
      </c>
      <c r="H1612" s="167">
        <f t="shared" si="343"/>
        <v>271299.98899878375</v>
      </c>
      <c r="I1612" s="168">
        <f t="shared" si="344"/>
        <v>395320.21331441664</v>
      </c>
      <c r="J1612" s="168">
        <f t="shared" si="346"/>
        <v>390828.72576300788</v>
      </c>
      <c r="K1612" s="94"/>
      <c r="L1612" s="265">
        <f t="shared" si="345"/>
        <v>150645.40932446002</v>
      </c>
      <c r="M1612" s="265">
        <f>$G1612*NonHospFrac+theModel!$H1612*NonHospFrac</f>
        <v>244674.80398995659</v>
      </c>
      <c r="N1612" s="266">
        <f t="shared" si="347"/>
        <v>395320.21331441659</v>
      </c>
      <c r="O1612" s="158"/>
      <c r="P1612" s="265">
        <f t="shared" si="348"/>
        <v>148933.82980520188</v>
      </c>
      <c r="Q1612" s="265">
        <f t="shared" si="349"/>
        <v>244673.24373933757</v>
      </c>
      <c r="R1612" s="266">
        <f t="shared" si="350"/>
        <v>393607.07354453945</v>
      </c>
    </row>
    <row r="1613" spans="1:18" x14ac:dyDescent="0.25">
      <c r="A1613" s="81">
        <v>1582</v>
      </c>
      <c r="B1613" s="93">
        <f t="shared" si="339"/>
        <v>5.0343971383486555E-14</v>
      </c>
      <c r="C1613" s="178">
        <f t="shared" si="340"/>
        <v>5.0230404054447143E-14</v>
      </c>
      <c r="D1613" s="165">
        <f t="shared" si="341"/>
        <v>2.2558277767625785E-3</v>
      </c>
      <c r="E1613" s="166">
        <f t="shared" si="351"/>
        <v>24.29137544775266</v>
      </c>
      <c r="F1613" s="167">
        <f t="shared" si="352"/>
        <v>3.5709753706151739</v>
      </c>
      <c r="G1613" s="167">
        <f t="shared" si="342"/>
        <v>124098.61889484632</v>
      </c>
      <c r="H1613" s="167">
        <f t="shared" si="343"/>
        <v>271299.98899878428</v>
      </c>
      <c r="I1613" s="168">
        <f t="shared" si="344"/>
        <v>395398.60789363063</v>
      </c>
      <c r="J1613" s="168">
        <f t="shared" si="346"/>
        <v>390902.22448613006</v>
      </c>
      <c r="K1613" s="94"/>
      <c r="L1613" s="265">
        <f t="shared" si="345"/>
        <v>150675.28329264268</v>
      </c>
      <c r="M1613" s="265">
        <f>$G1613*NonHospFrac+theModel!$H1613*NonHospFrac</f>
        <v>244723.32460098792</v>
      </c>
      <c r="N1613" s="266">
        <f t="shared" si="347"/>
        <v>395398.60789363063</v>
      </c>
      <c r="O1613" s="158"/>
      <c r="P1613" s="265">
        <f t="shared" si="348"/>
        <v>148961.8381003931</v>
      </c>
      <c r="Q1613" s="265">
        <f t="shared" si="349"/>
        <v>244721.7643503689</v>
      </c>
      <c r="R1613" s="266">
        <f t="shared" si="350"/>
        <v>393683.602450762</v>
      </c>
    </row>
    <row r="1614" spans="1:18" x14ac:dyDescent="0.25">
      <c r="A1614" s="81">
        <v>1583</v>
      </c>
      <c r="B1614" s="93">
        <f t="shared" si="339"/>
        <v>4.9403522876851069E-14</v>
      </c>
      <c r="C1614" s="178">
        <f t="shared" si="340"/>
        <v>4.9292077037675545E-14</v>
      </c>
      <c r="D1614" s="165">
        <f t="shared" si="341"/>
        <v>2.2558277767625785E-3</v>
      </c>
      <c r="E1614" s="166">
        <f t="shared" si="351"/>
        <v>24.29137544775271</v>
      </c>
      <c r="F1614" s="167">
        <f t="shared" si="352"/>
        <v>3.5732311983919365</v>
      </c>
      <c r="G1614" s="167">
        <f t="shared" si="342"/>
        <v>124177.01347405974</v>
      </c>
      <c r="H1614" s="167">
        <f t="shared" si="343"/>
        <v>271299.98899878486</v>
      </c>
      <c r="I1614" s="168">
        <f t="shared" si="344"/>
        <v>395477.00247284462</v>
      </c>
      <c r="J1614" s="168">
        <f t="shared" si="346"/>
        <v>390975.72021329956</v>
      </c>
      <c r="K1614" s="94"/>
      <c r="L1614" s="265">
        <f t="shared" si="345"/>
        <v>150705.1572608253</v>
      </c>
      <c r="M1614" s="265">
        <f>$G1614*NonHospFrac+theModel!$H1614*NonHospFrac</f>
        <v>244771.84521201925</v>
      </c>
      <c r="N1614" s="266">
        <f t="shared" si="347"/>
        <v>395477.00247284456</v>
      </c>
      <c r="O1614" s="158"/>
      <c r="P1614" s="265">
        <f t="shared" si="348"/>
        <v>148989.84525391104</v>
      </c>
      <c r="Q1614" s="265">
        <f t="shared" si="349"/>
        <v>244770.28496140023</v>
      </c>
      <c r="R1614" s="266">
        <f t="shared" si="350"/>
        <v>393760.13021531131</v>
      </c>
    </row>
    <row r="1615" spans="1:18" x14ac:dyDescent="0.25">
      <c r="A1615" s="81">
        <v>1584</v>
      </c>
      <c r="B1615" s="93">
        <f t="shared" si="339"/>
        <v>4.8480642380234014E-14</v>
      </c>
      <c r="C1615" s="178">
        <f t="shared" si="340"/>
        <v>4.8371278400517389E-14</v>
      </c>
      <c r="D1615" s="165">
        <f t="shared" si="341"/>
        <v>2.2558277767625785E-3</v>
      </c>
      <c r="E1615" s="166">
        <f t="shared" si="351"/>
        <v>24.29137544775276</v>
      </c>
      <c r="F1615" s="167">
        <f t="shared" si="352"/>
        <v>3.5754870261686991</v>
      </c>
      <c r="G1615" s="167">
        <f t="shared" si="342"/>
        <v>124255.40805327318</v>
      </c>
      <c r="H1615" s="167">
        <f t="shared" si="343"/>
        <v>271299.98899878538</v>
      </c>
      <c r="I1615" s="168">
        <f t="shared" si="344"/>
        <v>395555.39705205854</v>
      </c>
      <c r="J1615" s="168">
        <f t="shared" si="346"/>
        <v>391049.21294463851</v>
      </c>
      <c r="K1615" s="94"/>
      <c r="L1615" s="265">
        <f t="shared" si="345"/>
        <v>150735.03122900793</v>
      </c>
      <c r="M1615" s="265">
        <f>$G1615*NonHospFrac+theModel!$H1615*NonHospFrac</f>
        <v>244820.36582305061</v>
      </c>
      <c r="N1615" s="266">
        <f t="shared" si="347"/>
        <v>395555.39705205854</v>
      </c>
      <c r="O1615" s="158"/>
      <c r="P1615" s="265">
        <f t="shared" si="348"/>
        <v>149017.85126580228</v>
      </c>
      <c r="Q1615" s="265">
        <f t="shared" si="349"/>
        <v>244818.80557243159</v>
      </c>
      <c r="R1615" s="266">
        <f t="shared" si="350"/>
        <v>393836.65683823387</v>
      </c>
    </row>
    <row r="1616" spans="1:18" x14ac:dyDescent="0.25">
      <c r="A1616" s="81">
        <v>1585</v>
      </c>
      <c r="B1616" s="93">
        <f t="shared" si="339"/>
        <v>4.7575001715140057E-14</v>
      </c>
      <c r="C1616" s="178">
        <f t="shared" si="340"/>
        <v>4.7467680704791519E-14</v>
      </c>
      <c r="D1616" s="165">
        <f t="shared" si="341"/>
        <v>2.2558277767625785E-3</v>
      </c>
      <c r="E1616" s="166">
        <f t="shared" si="351"/>
        <v>24.291375447752806</v>
      </c>
      <c r="F1616" s="167">
        <f t="shared" si="352"/>
        <v>3.5777428539454617</v>
      </c>
      <c r="G1616" s="167">
        <f t="shared" si="342"/>
        <v>124333.80263248659</v>
      </c>
      <c r="H1616" s="167">
        <f t="shared" si="343"/>
        <v>271299.98899878591</v>
      </c>
      <c r="I1616" s="168">
        <f t="shared" si="344"/>
        <v>395633.79163127253</v>
      </c>
      <c r="J1616" s="168">
        <f t="shared" si="346"/>
        <v>391122.70268026908</v>
      </c>
      <c r="K1616" s="94"/>
      <c r="L1616" s="265">
        <f t="shared" si="345"/>
        <v>150764.90519719056</v>
      </c>
      <c r="M1616" s="265">
        <f>$G1616*NonHospFrac+theModel!$H1616*NonHospFrac</f>
        <v>244868.88643408194</v>
      </c>
      <c r="N1616" s="266">
        <f t="shared" si="347"/>
        <v>395633.79163127253</v>
      </c>
      <c r="O1616" s="158"/>
      <c r="P1616" s="265">
        <f t="shared" si="348"/>
        <v>149045.85613611335</v>
      </c>
      <c r="Q1616" s="265">
        <f t="shared" si="349"/>
        <v>244867.32618346292</v>
      </c>
      <c r="R1616" s="266">
        <f t="shared" si="350"/>
        <v>393913.18231957627</v>
      </c>
    </row>
    <row r="1617" spans="1:18" x14ac:dyDescent="0.25">
      <c r="A1617" s="81">
        <v>1586</v>
      </c>
      <c r="B1617" s="93">
        <f t="shared" si="339"/>
        <v>4.6686278833598377E-14</v>
      </c>
      <c r="C1617" s="178">
        <f t="shared" si="340"/>
        <v>4.6580962629011861E-14</v>
      </c>
      <c r="D1617" s="165">
        <f t="shared" si="341"/>
        <v>2.2558277767625785E-3</v>
      </c>
      <c r="E1617" s="166">
        <f t="shared" si="351"/>
        <v>24.291375447752852</v>
      </c>
      <c r="F1617" s="167">
        <f t="shared" si="352"/>
        <v>3.5799986817222242</v>
      </c>
      <c r="G1617" s="167">
        <f t="shared" si="342"/>
        <v>124412.19721170001</v>
      </c>
      <c r="H1617" s="167">
        <f t="shared" si="343"/>
        <v>271299.98899878649</v>
      </c>
      <c r="I1617" s="168">
        <f t="shared" si="344"/>
        <v>395712.18621048651</v>
      </c>
      <c r="J1617" s="168">
        <f t="shared" si="346"/>
        <v>391196.1894203134</v>
      </c>
      <c r="K1617" s="94"/>
      <c r="L1617" s="265">
        <f t="shared" si="345"/>
        <v>150794.77916537321</v>
      </c>
      <c r="M1617" s="265">
        <f>$G1617*NonHospFrac+theModel!$H1617*NonHospFrac</f>
        <v>244917.40704511327</v>
      </c>
      <c r="N1617" s="266">
        <f t="shared" si="347"/>
        <v>395712.18621048646</v>
      </c>
      <c r="O1617" s="158"/>
      <c r="P1617" s="265">
        <f t="shared" si="348"/>
        <v>149073.85986489078</v>
      </c>
      <c r="Q1617" s="265">
        <f t="shared" si="349"/>
        <v>244915.84679449425</v>
      </c>
      <c r="R1617" s="266">
        <f t="shared" si="350"/>
        <v>393989.706659385</v>
      </c>
    </row>
    <row r="1618" spans="1:18" x14ac:dyDescent="0.25">
      <c r="A1618" s="81">
        <v>1587</v>
      </c>
      <c r="B1618" s="93">
        <f t="shared" si="339"/>
        <v>4.581415770364264E-14</v>
      </c>
      <c r="C1618" s="178">
        <f t="shared" si="340"/>
        <v>4.571080885412578E-14</v>
      </c>
      <c r="D1618" s="165">
        <f t="shared" si="341"/>
        <v>2.2558277767625785E-3</v>
      </c>
      <c r="E1618" s="166">
        <f t="shared" si="351"/>
        <v>24.291375447752898</v>
      </c>
      <c r="F1618" s="167">
        <f t="shared" si="352"/>
        <v>3.5822545094989868</v>
      </c>
      <c r="G1618" s="167">
        <f t="shared" si="342"/>
        <v>124490.59179091343</v>
      </c>
      <c r="H1618" s="167">
        <f t="shared" si="343"/>
        <v>271299.98899878695</v>
      </c>
      <c r="I1618" s="168">
        <f t="shared" si="344"/>
        <v>395790.58078970038</v>
      </c>
      <c r="J1618" s="168">
        <f t="shared" si="346"/>
        <v>391269.67316489341</v>
      </c>
      <c r="K1618" s="94"/>
      <c r="L1618" s="265">
        <f t="shared" si="345"/>
        <v>150824.65313355581</v>
      </c>
      <c r="M1618" s="265">
        <f>$G1618*NonHospFrac+theModel!$H1618*NonHospFrac</f>
        <v>244965.92765614454</v>
      </c>
      <c r="N1618" s="266">
        <f t="shared" si="347"/>
        <v>395790.58078970038</v>
      </c>
      <c r="O1618" s="158"/>
      <c r="P1618" s="265">
        <f t="shared" si="348"/>
        <v>149101.86245218106</v>
      </c>
      <c r="Q1618" s="265">
        <f t="shared" si="349"/>
        <v>244964.36740552553</v>
      </c>
      <c r="R1618" s="266">
        <f t="shared" si="350"/>
        <v>394066.22985770658</v>
      </c>
    </row>
    <row r="1619" spans="1:18" x14ac:dyDescent="0.25">
      <c r="A1619" s="81">
        <v>1588</v>
      </c>
      <c r="B1619" s="93">
        <f t="shared" si="339"/>
        <v>4.4958328196928633E-14</v>
      </c>
      <c r="C1619" s="178">
        <f t="shared" si="340"/>
        <v>4.4856909951385196E-14</v>
      </c>
      <c r="D1619" s="165">
        <f t="shared" si="341"/>
        <v>2.2558277767625785E-3</v>
      </c>
      <c r="E1619" s="166">
        <f t="shared" si="351"/>
        <v>24.291375447752944</v>
      </c>
      <c r="F1619" s="167">
        <f t="shared" si="352"/>
        <v>3.5845103372757494</v>
      </c>
      <c r="G1619" s="167">
        <f t="shared" si="342"/>
        <v>124568.98637012686</v>
      </c>
      <c r="H1619" s="167">
        <f t="shared" si="343"/>
        <v>271299.98899878748</v>
      </c>
      <c r="I1619" s="168">
        <f t="shared" si="344"/>
        <v>395868.97536891431</v>
      </c>
      <c r="J1619" s="168">
        <f t="shared" si="346"/>
        <v>391343.15391413134</v>
      </c>
      <c r="K1619" s="94"/>
      <c r="L1619" s="265">
        <f t="shared" si="345"/>
        <v>150854.52710173844</v>
      </c>
      <c r="M1619" s="265">
        <f>$G1619*NonHospFrac+theModel!$H1619*NonHospFrac</f>
        <v>245014.44826717587</v>
      </c>
      <c r="N1619" s="266">
        <f t="shared" si="347"/>
        <v>395868.97536891431</v>
      </c>
      <c r="O1619" s="158"/>
      <c r="P1619" s="265">
        <f t="shared" si="348"/>
        <v>149129.86389803077</v>
      </c>
      <c r="Q1619" s="265">
        <f t="shared" si="349"/>
        <v>245012.88801655686</v>
      </c>
      <c r="R1619" s="266">
        <f t="shared" si="350"/>
        <v>394142.75191458763</v>
      </c>
    </row>
    <row r="1620" spans="1:18" x14ac:dyDescent="0.25">
      <c r="A1620" s="81">
        <v>1589</v>
      </c>
      <c r="B1620" s="93">
        <f t="shared" si="339"/>
        <v>4.4118485978452031E-14</v>
      </c>
      <c r="C1620" s="178">
        <f t="shared" si="340"/>
        <v>4.4018962272313127E-14</v>
      </c>
      <c r="D1620" s="165">
        <f t="shared" si="341"/>
        <v>2.2558277767625785E-3</v>
      </c>
      <c r="E1620" s="166">
        <f t="shared" si="351"/>
        <v>24.291375447752987</v>
      </c>
      <c r="F1620" s="167">
        <f t="shared" si="352"/>
        <v>3.586766165052512</v>
      </c>
      <c r="G1620" s="167">
        <f t="shared" si="342"/>
        <v>124647.38094934028</v>
      </c>
      <c r="H1620" s="167">
        <f t="shared" si="343"/>
        <v>271299.98899878794</v>
      </c>
      <c r="I1620" s="168">
        <f t="shared" si="344"/>
        <v>395947.36994812824</v>
      </c>
      <c r="J1620" s="168">
        <f t="shared" si="346"/>
        <v>391416.63166814932</v>
      </c>
      <c r="K1620" s="94"/>
      <c r="L1620" s="265">
        <f t="shared" si="345"/>
        <v>150884.40106992103</v>
      </c>
      <c r="M1620" s="265">
        <f>$G1620*NonHospFrac+theModel!$H1620*NonHospFrac</f>
        <v>245062.96887820715</v>
      </c>
      <c r="N1620" s="266">
        <f t="shared" si="347"/>
        <v>395947.36994812818</v>
      </c>
      <c r="O1620" s="158"/>
      <c r="P1620" s="265">
        <f t="shared" si="348"/>
        <v>149157.86420248641</v>
      </c>
      <c r="Q1620" s="265">
        <f t="shared" si="349"/>
        <v>245061.40862758813</v>
      </c>
      <c r="R1620" s="266">
        <f t="shared" si="350"/>
        <v>394219.27283007454</v>
      </c>
    </row>
    <row r="1621" spans="1:18" x14ac:dyDescent="0.25">
      <c r="A1621" s="81">
        <v>1590</v>
      </c>
      <c r="B1621" s="93">
        <f t="shared" si="339"/>
        <v>4.3294332398326183E-14</v>
      </c>
      <c r="C1621" s="178">
        <f t="shared" si="340"/>
        <v>4.3196667840725647E-14</v>
      </c>
      <c r="D1621" s="165">
        <f t="shared" si="341"/>
        <v>2.2558277767625785E-3</v>
      </c>
      <c r="E1621" s="166">
        <f t="shared" si="351"/>
        <v>24.29137544775303</v>
      </c>
      <c r="F1621" s="167">
        <f t="shared" si="352"/>
        <v>3.5890219928292746</v>
      </c>
      <c r="G1621" s="167">
        <f t="shared" si="342"/>
        <v>124725.7755285537</v>
      </c>
      <c r="H1621" s="167">
        <f t="shared" si="343"/>
        <v>271299.98899878841</v>
      </c>
      <c r="I1621" s="168">
        <f t="shared" si="344"/>
        <v>396025.76452734211</v>
      </c>
      <c r="J1621" s="168">
        <f t="shared" si="346"/>
        <v>391490.10642706935</v>
      </c>
      <c r="K1621" s="94"/>
      <c r="L1621" s="265">
        <f t="shared" si="345"/>
        <v>150914.27503810363</v>
      </c>
      <c r="M1621" s="265">
        <f>$G1621*NonHospFrac+theModel!$H1621*NonHospFrac</f>
        <v>245111.48948923845</v>
      </c>
      <c r="N1621" s="266">
        <f t="shared" si="347"/>
        <v>396025.76452734205</v>
      </c>
      <c r="O1621" s="158"/>
      <c r="P1621" s="265">
        <f t="shared" si="348"/>
        <v>149185.8633655945</v>
      </c>
      <c r="Q1621" s="265">
        <f t="shared" si="349"/>
        <v>245109.92923861943</v>
      </c>
      <c r="R1621" s="266">
        <f t="shared" si="350"/>
        <v>394295.79260421393</v>
      </c>
    </row>
    <row r="1622" spans="1:18" x14ac:dyDescent="0.25">
      <c r="A1622" s="81">
        <v>1591</v>
      </c>
      <c r="B1622" s="93">
        <f t="shared" si="339"/>
        <v>4.2485574385581597E-14</v>
      </c>
      <c r="C1622" s="178">
        <f t="shared" si="340"/>
        <v>4.2389734246770888E-14</v>
      </c>
      <c r="D1622" s="165">
        <f t="shared" si="341"/>
        <v>2.2558277767625785E-3</v>
      </c>
      <c r="E1622" s="166">
        <f t="shared" si="351"/>
        <v>24.291375447753072</v>
      </c>
      <c r="F1622" s="167">
        <f t="shared" si="352"/>
        <v>3.5912778206060372</v>
      </c>
      <c r="G1622" s="167">
        <f t="shared" si="342"/>
        <v>124804.17010776712</v>
      </c>
      <c r="H1622" s="167">
        <f t="shared" si="343"/>
        <v>271299.98899878893</v>
      </c>
      <c r="I1622" s="168">
        <f t="shared" si="344"/>
        <v>396104.15910655604</v>
      </c>
      <c r="J1622" s="168">
        <f t="shared" si="346"/>
        <v>391563.5781910136</v>
      </c>
      <c r="K1622" s="94"/>
      <c r="L1622" s="265">
        <f t="shared" si="345"/>
        <v>150944.14900628629</v>
      </c>
      <c r="M1622" s="265">
        <f>$G1622*NonHospFrac+theModel!$H1622*NonHospFrac</f>
        <v>245160.01010026975</v>
      </c>
      <c r="N1622" s="266">
        <f t="shared" si="347"/>
        <v>396104.15910655604</v>
      </c>
      <c r="O1622" s="158"/>
      <c r="P1622" s="265">
        <f t="shared" si="348"/>
        <v>149213.86138740164</v>
      </c>
      <c r="Q1622" s="265">
        <f t="shared" si="349"/>
        <v>245158.44984965073</v>
      </c>
      <c r="R1622" s="266">
        <f t="shared" si="350"/>
        <v>394372.31123705237</v>
      </c>
    </row>
    <row r="1623" spans="1:18" x14ac:dyDescent="0.25">
      <c r="A1623" s="81">
        <v>1592</v>
      </c>
      <c r="B1623" s="93">
        <f t="shared" si="339"/>
        <v>4.1691924343948672E-14</v>
      </c>
      <c r="C1623" s="178">
        <f t="shared" si="340"/>
        <v>4.1597874542946908E-14</v>
      </c>
      <c r="D1623" s="165">
        <f t="shared" si="341"/>
        <v>2.2558277767625785E-3</v>
      </c>
      <c r="E1623" s="166">
        <f t="shared" si="351"/>
        <v>24.291375447753115</v>
      </c>
      <c r="F1623" s="167">
        <f t="shared" si="352"/>
        <v>3.5935336483827998</v>
      </c>
      <c r="G1623" s="167">
        <f t="shared" si="342"/>
        <v>124882.56468698054</v>
      </c>
      <c r="H1623" s="167">
        <f t="shared" si="343"/>
        <v>271299.9889987894</v>
      </c>
      <c r="I1623" s="168">
        <f t="shared" si="344"/>
        <v>396182.5536857699</v>
      </c>
      <c r="J1623" s="168">
        <f t="shared" si="346"/>
        <v>391637.04696010402</v>
      </c>
      <c r="K1623" s="94"/>
      <c r="L1623" s="265">
        <f t="shared" si="345"/>
        <v>150974.02297446888</v>
      </c>
      <c r="M1623" s="265">
        <f>$G1623*NonHospFrac+theModel!$H1623*NonHospFrac</f>
        <v>245208.53071130105</v>
      </c>
      <c r="N1623" s="266">
        <f t="shared" si="347"/>
        <v>396182.5536857699</v>
      </c>
      <c r="O1623" s="158"/>
      <c r="P1623" s="265">
        <f t="shared" si="348"/>
        <v>149241.85826795426</v>
      </c>
      <c r="Q1623" s="265">
        <f t="shared" si="349"/>
        <v>245206.97046068203</v>
      </c>
      <c r="R1623" s="266">
        <f t="shared" si="350"/>
        <v>394448.82872863626</v>
      </c>
    </row>
    <row r="1624" spans="1:18" x14ac:dyDescent="0.25">
      <c r="A1624" s="81">
        <v>1593</v>
      </c>
      <c r="B1624" s="93">
        <f t="shared" si="339"/>
        <v>4.091310004958862E-14</v>
      </c>
      <c r="C1624" s="178">
        <f t="shared" si="340"/>
        <v>4.0820807142063294E-14</v>
      </c>
      <c r="D1624" s="165">
        <f t="shared" si="341"/>
        <v>2.2558277767625785E-3</v>
      </c>
      <c r="E1624" s="166">
        <f t="shared" si="351"/>
        <v>24.291375447753154</v>
      </c>
      <c r="F1624" s="167">
        <f t="shared" si="352"/>
        <v>3.5957894761595623</v>
      </c>
      <c r="G1624" s="167">
        <f t="shared" si="342"/>
        <v>124960.95926619394</v>
      </c>
      <c r="H1624" s="167">
        <f t="shared" si="343"/>
        <v>271299.98899878986</v>
      </c>
      <c r="I1624" s="168">
        <f t="shared" si="344"/>
        <v>396260.94826498383</v>
      </c>
      <c r="J1624" s="168">
        <f t="shared" si="346"/>
        <v>391710.51273446286</v>
      </c>
      <c r="K1624" s="94"/>
      <c r="L1624" s="265">
        <f t="shared" si="345"/>
        <v>151003.89694265148</v>
      </c>
      <c r="M1624" s="265">
        <f>$G1624*NonHospFrac+theModel!$H1624*NonHospFrac</f>
        <v>245257.05132233232</v>
      </c>
      <c r="N1624" s="266">
        <f t="shared" si="347"/>
        <v>396260.94826498383</v>
      </c>
      <c r="O1624" s="158"/>
      <c r="P1624" s="265">
        <f t="shared" si="348"/>
        <v>149269.85400729888</v>
      </c>
      <c r="Q1624" s="265">
        <f t="shared" si="349"/>
        <v>245255.4910717133</v>
      </c>
      <c r="R1624" s="266">
        <f t="shared" si="350"/>
        <v>394525.34507901222</v>
      </c>
    </row>
    <row r="1625" spans="1:18" x14ac:dyDescent="0.25">
      <c r="A1625" s="81">
        <v>1594</v>
      </c>
      <c r="B1625" s="93">
        <f t="shared" si="339"/>
        <v>4.0148824550733473E-14</v>
      </c>
      <c r="C1625" s="178">
        <f t="shared" si="340"/>
        <v>4.0058255717107563E-14</v>
      </c>
      <c r="D1625" s="165">
        <f t="shared" si="341"/>
        <v>2.2558277767625785E-3</v>
      </c>
      <c r="E1625" s="166">
        <f t="shared" si="351"/>
        <v>24.291375447753193</v>
      </c>
      <c r="F1625" s="167">
        <f t="shared" si="352"/>
        <v>3.5980453039363249</v>
      </c>
      <c r="G1625" s="167">
        <f t="shared" si="342"/>
        <v>125039.35384540736</v>
      </c>
      <c r="H1625" s="167">
        <f t="shared" si="343"/>
        <v>271299.98899879027</v>
      </c>
      <c r="I1625" s="168">
        <f t="shared" si="344"/>
        <v>396339.34284419764</v>
      </c>
      <c r="J1625" s="168">
        <f t="shared" si="346"/>
        <v>391783.97551421198</v>
      </c>
      <c r="K1625" s="94"/>
      <c r="L1625" s="265">
        <f t="shared" si="345"/>
        <v>151033.77091083405</v>
      </c>
      <c r="M1625" s="265">
        <f>$G1625*NonHospFrac+theModel!$H1625*NonHospFrac</f>
        <v>245305.57193336356</v>
      </c>
      <c r="N1625" s="266">
        <f t="shared" si="347"/>
        <v>396339.34284419764</v>
      </c>
      <c r="O1625" s="158"/>
      <c r="P1625" s="265">
        <f t="shared" si="348"/>
        <v>149297.84860548205</v>
      </c>
      <c r="Q1625" s="265">
        <f t="shared" si="349"/>
        <v>245304.01168274455</v>
      </c>
      <c r="R1625" s="266">
        <f t="shared" si="350"/>
        <v>394601.86028822663</v>
      </c>
    </row>
    <row r="1626" spans="1:18" x14ac:dyDescent="0.25">
      <c r="A1626" s="81">
        <v>1595</v>
      </c>
      <c r="B1626" s="93">
        <f t="shared" si="339"/>
        <v>3.9398826069201426E-14</v>
      </c>
      <c r="C1626" s="178">
        <f t="shared" si="340"/>
        <v>3.9309949102982681E-14</v>
      </c>
      <c r="D1626" s="165">
        <f t="shared" si="341"/>
        <v>2.2558277767625785E-3</v>
      </c>
      <c r="E1626" s="166">
        <f t="shared" si="351"/>
        <v>24.291375447753232</v>
      </c>
      <c r="F1626" s="167">
        <f t="shared" si="352"/>
        <v>3.6003011317130875</v>
      </c>
      <c r="G1626" s="167">
        <f t="shared" si="342"/>
        <v>125117.74842462079</v>
      </c>
      <c r="H1626" s="167">
        <f t="shared" si="343"/>
        <v>271299.98899879068</v>
      </c>
      <c r="I1626" s="168">
        <f t="shared" si="344"/>
        <v>396417.73742341145</v>
      </c>
      <c r="J1626" s="168">
        <f t="shared" si="346"/>
        <v>391857.43529947358</v>
      </c>
      <c r="K1626" s="94"/>
      <c r="L1626" s="265">
        <f t="shared" si="345"/>
        <v>151063.64487901665</v>
      </c>
      <c r="M1626" s="265">
        <f>$G1626*NonHospFrac+theModel!$H1626*NonHospFrac</f>
        <v>245354.09254439481</v>
      </c>
      <c r="N1626" s="266">
        <f t="shared" si="347"/>
        <v>396417.73742341145</v>
      </c>
      <c r="O1626" s="158"/>
      <c r="P1626" s="265">
        <f t="shared" si="348"/>
        <v>149325.84206255031</v>
      </c>
      <c r="Q1626" s="265">
        <f t="shared" si="349"/>
        <v>245352.53229377579</v>
      </c>
      <c r="R1626" s="266">
        <f t="shared" si="350"/>
        <v>394678.37435632607</v>
      </c>
    </row>
    <row r="1627" spans="1:18" x14ac:dyDescent="0.25">
      <c r="A1627" s="81">
        <v>1596</v>
      </c>
      <c r="B1627" s="93">
        <f t="shared" si="339"/>
        <v>3.8662837903752112E-14</v>
      </c>
      <c r="C1627" s="178">
        <f t="shared" si="340"/>
        <v>3.8575621200080361E-14</v>
      </c>
      <c r="D1627" s="165">
        <f t="shared" si="341"/>
        <v>2.2558277767625785E-3</v>
      </c>
      <c r="E1627" s="166">
        <f t="shared" si="351"/>
        <v>24.291375447753271</v>
      </c>
      <c r="F1627" s="167">
        <f t="shared" si="352"/>
        <v>3.6025569594898501</v>
      </c>
      <c r="G1627" s="167">
        <f t="shared" si="342"/>
        <v>125196.14300383421</v>
      </c>
      <c r="H1627" s="167">
        <f t="shared" si="343"/>
        <v>271299.98899879114</v>
      </c>
      <c r="I1627" s="168">
        <f t="shared" si="344"/>
        <v>396496.13200262538</v>
      </c>
      <c r="J1627" s="168">
        <f t="shared" si="346"/>
        <v>391930.89209036983</v>
      </c>
      <c r="K1627" s="94"/>
      <c r="L1627" s="265">
        <f t="shared" si="345"/>
        <v>151093.51884719924</v>
      </c>
      <c r="M1627" s="265">
        <f>$G1627*NonHospFrac+theModel!$H1627*NonHospFrac</f>
        <v>245402.61315542611</v>
      </c>
      <c r="N1627" s="266">
        <f t="shared" si="347"/>
        <v>396496.13200262538</v>
      </c>
      <c r="O1627" s="158"/>
      <c r="P1627" s="265">
        <f t="shared" si="348"/>
        <v>149353.83437855015</v>
      </c>
      <c r="Q1627" s="265">
        <f t="shared" si="349"/>
        <v>245401.05290480709</v>
      </c>
      <c r="R1627" s="266">
        <f t="shared" si="350"/>
        <v>394754.88728335721</v>
      </c>
    </row>
    <row r="1628" spans="1:18" x14ac:dyDescent="0.25">
      <c r="A1628" s="81">
        <v>1597</v>
      </c>
      <c r="B1628" s="93">
        <f t="shared" si="339"/>
        <v>3.7940598335246397E-14</v>
      </c>
      <c r="C1628" s="178">
        <f t="shared" si="340"/>
        <v>3.7855010879654755E-14</v>
      </c>
      <c r="D1628" s="165">
        <f t="shared" si="341"/>
        <v>2.2558277767625785E-3</v>
      </c>
      <c r="E1628" s="166">
        <f t="shared" si="351"/>
        <v>24.29137544775331</v>
      </c>
      <c r="F1628" s="167">
        <f t="shared" si="352"/>
        <v>3.6048127872666127</v>
      </c>
      <c r="G1628" s="167">
        <f t="shared" si="342"/>
        <v>125274.53758304763</v>
      </c>
      <c r="H1628" s="167">
        <f t="shared" si="343"/>
        <v>271299.98899879155</v>
      </c>
      <c r="I1628" s="168">
        <f t="shared" si="344"/>
        <v>396574.52658183919</v>
      </c>
      <c r="J1628" s="168">
        <f t="shared" si="346"/>
        <v>392004.34588702256</v>
      </c>
      <c r="K1628" s="94"/>
      <c r="L1628" s="265">
        <f t="shared" si="345"/>
        <v>151123.39281538181</v>
      </c>
      <c r="M1628" s="265">
        <f>$G1628*NonHospFrac+theModel!$H1628*NonHospFrac</f>
        <v>245451.13376645735</v>
      </c>
      <c r="N1628" s="266">
        <f t="shared" si="347"/>
        <v>396574.52658183919</v>
      </c>
      <c r="O1628" s="158"/>
      <c r="P1628" s="265">
        <f t="shared" si="348"/>
        <v>149381.82555352806</v>
      </c>
      <c r="Q1628" s="265">
        <f t="shared" si="349"/>
        <v>245449.57351583833</v>
      </c>
      <c r="R1628" s="266">
        <f t="shared" si="350"/>
        <v>394831.39906936639</v>
      </c>
    </row>
    <row r="1629" spans="1:18" x14ac:dyDescent="0.25">
      <c r="A1629" s="81">
        <v>1598</v>
      </c>
      <c r="B1629" s="93">
        <f t="shared" si="339"/>
        <v>3.723185053357926E-14</v>
      </c>
      <c r="C1629" s="178">
        <f t="shared" si="340"/>
        <v>3.7147861890965341E-14</v>
      </c>
      <c r="D1629" s="165">
        <f t="shared" si="341"/>
        <v>2.2558277767625785E-3</v>
      </c>
      <c r="E1629" s="166">
        <f t="shared" si="351"/>
        <v>24.291375447753346</v>
      </c>
      <c r="F1629" s="167">
        <f t="shared" si="352"/>
        <v>3.6070686150433753</v>
      </c>
      <c r="G1629" s="167">
        <f t="shared" si="342"/>
        <v>125352.93216226104</v>
      </c>
      <c r="H1629" s="167">
        <f t="shared" si="343"/>
        <v>271299.98899879196</v>
      </c>
      <c r="I1629" s="168">
        <f t="shared" si="344"/>
        <v>396652.921161053</v>
      </c>
      <c r="J1629" s="168">
        <f t="shared" si="346"/>
        <v>392077.79668955394</v>
      </c>
      <c r="K1629" s="94"/>
      <c r="L1629" s="265">
        <f t="shared" si="345"/>
        <v>151153.26678356441</v>
      </c>
      <c r="M1629" s="265">
        <f>$G1629*NonHospFrac+theModel!$H1629*NonHospFrac</f>
        <v>245499.65437748859</v>
      </c>
      <c r="N1629" s="266">
        <f t="shared" si="347"/>
        <v>396652.921161053</v>
      </c>
      <c r="O1629" s="158"/>
      <c r="P1629" s="265">
        <f t="shared" si="348"/>
        <v>149409.81558753058</v>
      </c>
      <c r="Q1629" s="265">
        <f t="shared" si="349"/>
        <v>245498.09412686958</v>
      </c>
      <c r="R1629" s="266">
        <f t="shared" si="350"/>
        <v>394907.90971440019</v>
      </c>
    </row>
    <row r="1630" spans="1:18" x14ac:dyDescent="0.25">
      <c r="A1630" s="81">
        <v>1599</v>
      </c>
      <c r="B1630" s="93">
        <f t="shared" si="339"/>
        <v>3.653634246634987E-14</v>
      </c>
      <c r="C1630" s="178">
        <f t="shared" si="340"/>
        <v>3.6453922770152967E-14</v>
      </c>
      <c r="D1630" s="165">
        <f t="shared" si="341"/>
        <v>2.2558277767625785E-3</v>
      </c>
      <c r="E1630" s="166">
        <f t="shared" si="351"/>
        <v>24.291375447753381</v>
      </c>
      <c r="F1630" s="167">
        <f t="shared" si="352"/>
        <v>3.6093244428201379</v>
      </c>
      <c r="G1630" s="167">
        <f t="shared" si="342"/>
        <v>125431.32674147449</v>
      </c>
      <c r="H1630" s="167">
        <f t="shared" si="343"/>
        <v>271299.98899879231</v>
      </c>
      <c r="I1630" s="168">
        <f t="shared" si="344"/>
        <v>396731.31574026681</v>
      </c>
      <c r="J1630" s="168">
        <f t="shared" si="346"/>
        <v>392151.24449808599</v>
      </c>
      <c r="K1630" s="94"/>
      <c r="L1630" s="265">
        <f t="shared" si="345"/>
        <v>151183.14075174695</v>
      </c>
      <c r="M1630" s="265">
        <f>$G1630*NonHospFrac+theModel!$H1630*NonHospFrac</f>
        <v>245548.17498851981</v>
      </c>
      <c r="N1630" s="266">
        <f t="shared" si="347"/>
        <v>396731.31574026676</v>
      </c>
      <c r="O1630" s="158"/>
      <c r="P1630" s="265">
        <f t="shared" si="348"/>
        <v>149437.80448060416</v>
      </c>
      <c r="Q1630" s="265">
        <f t="shared" si="349"/>
        <v>245546.61473790079</v>
      </c>
      <c r="R1630" s="266">
        <f t="shared" si="350"/>
        <v>394984.41921850492</v>
      </c>
    </row>
    <row r="1631" spans="1:18" x14ac:dyDescent="0.25">
      <c r="A1631" s="81">
        <v>1600</v>
      </c>
      <c r="B1631" s="93">
        <f t="shared" ref="B1631:B1694" si="353">Constant*EXP(PowerTerm*(A1631)/7)</f>
        <v>3.5853826809238399E-14</v>
      </c>
      <c r="C1631" s="178">
        <f t="shared" ref="C1631:C1694" si="354">(1-theFloor)*B1631</f>
        <v>3.5772946750818885E-14</v>
      </c>
      <c r="D1631" s="165">
        <f t="shared" ref="D1631:D1694" si="355">theFloor</f>
        <v>2.2558277767625785E-3</v>
      </c>
      <c r="E1631" s="166">
        <f t="shared" si="351"/>
        <v>24.291375447753417</v>
      </c>
      <c r="F1631" s="167">
        <f t="shared" si="352"/>
        <v>3.6115802705969005</v>
      </c>
      <c r="G1631" s="167">
        <f t="shared" ref="G1631:G1694" si="356">$B$22*F1631*totInfected/365.25</f>
        <v>125509.72132068791</v>
      </c>
      <c r="H1631" s="167">
        <f t="shared" ref="H1631:H1694" si="357">lostQALYs_Injured*E1631*totInfected/365.25</f>
        <v>271299.98899879272</v>
      </c>
      <c r="I1631" s="168">
        <f t="shared" ref="I1631:I1694" si="358">H1631+G1631</f>
        <v>396809.71031948063</v>
      </c>
      <c r="J1631" s="168">
        <f t="shared" si="346"/>
        <v>392224.68931274081</v>
      </c>
      <c r="K1631" s="94"/>
      <c r="L1631" s="265">
        <f t="shared" ref="L1631:L1694" si="359">$G1631*HospFrac+$H1631*HospFrac</f>
        <v>151213.01471992955</v>
      </c>
      <c r="M1631" s="265">
        <f>$G1631*NonHospFrac+theModel!$H1631*NonHospFrac</f>
        <v>245596.69559955105</v>
      </c>
      <c r="N1631" s="266">
        <f t="shared" si="347"/>
        <v>396809.71031948063</v>
      </c>
      <c r="O1631" s="158"/>
      <c r="P1631" s="265">
        <f t="shared" si="348"/>
        <v>149465.79223279541</v>
      </c>
      <c r="Q1631" s="265">
        <f t="shared" si="349"/>
        <v>245595.13534893203</v>
      </c>
      <c r="R1631" s="266">
        <f t="shared" si="350"/>
        <v>395060.92758172745</v>
      </c>
    </row>
    <row r="1632" spans="1:18" x14ac:dyDescent="0.25">
      <c r="A1632" s="81">
        <v>1601</v>
      </c>
      <c r="B1632" s="93">
        <f t="shared" si="353"/>
        <v>3.518406085805689E-14</v>
      </c>
      <c r="C1632" s="178">
        <f t="shared" si="354"/>
        <v>3.5104691676273981E-14</v>
      </c>
      <c r="D1632" s="165">
        <f t="shared" si="355"/>
        <v>2.2558277767625785E-3</v>
      </c>
      <c r="E1632" s="166">
        <f t="shared" si="351"/>
        <v>24.291375447753452</v>
      </c>
      <c r="F1632" s="167">
        <f t="shared" si="352"/>
        <v>3.613836098373663</v>
      </c>
      <c r="G1632" s="167">
        <f t="shared" si="356"/>
        <v>125588.11589990133</v>
      </c>
      <c r="H1632" s="167">
        <f t="shared" si="357"/>
        <v>271299.98899879318</v>
      </c>
      <c r="I1632" s="168">
        <f t="shared" si="358"/>
        <v>396888.1048986945</v>
      </c>
      <c r="J1632" s="168">
        <f t="shared" ref="J1632:J1695" si="360">J1631+(I1632-I1631)/(1+discountDaily)^A1632</f>
        <v>392298.13113364042</v>
      </c>
      <c r="K1632" s="94"/>
      <c r="L1632" s="265">
        <f t="shared" si="359"/>
        <v>151242.88868811214</v>
      </c>
      <c r="M1632" s="265">
        <f>$G1632*NonHospFrac+theModel!$H1632*NonHospFrac</f>
        <v>245645.21621058235</v>
      </c>
      <c r="N1632" s="266">
        <f t="shared" ref="N1632:N1695" si="361">L1632+M1632</f>
        <v>396888.1048986945</v>
      </c>
      <c r="O1632" s="158"/>
      <c r="P1632" s="265">
        <f t="shared" ref="P1632:P1695" si="362">P1631+(L1632-L1631)/(1+discountDaily)^A1632</f>
        <v>149493.7788441508</v>
      </c>
      <c r="Q1632" s="265">
        <f t="shared" ref="Q1632:Q1695" si="363">Q1631+(M1632-M1631)/(1+discountDaily)^B1632</f>
        <v>245643.65595996333</v>
      </c>
      <c r="R1632" s="266">
        <f t="shared" ref="R1632:R1695" si="364">P1632+Q1632</f>
        <v>395137.43480411416</v>
      </c>
    </row>
    <row r="1633" spans="1:18" x14ac:dyDescent="0.25">
      <c r="A1633" s="81">
        <v>1602</v>
      </c>
      <c r="B1633" s="93">
        <f t="shared" si="353"/>
        <v>3.4526806442443203E-14</v>
      </c>
      <c r="C1633" s="178">
        <f t="shared" si="354"/>
        <v>3.4448919913427432E-14</v>
      </c>
      <c r="D1633" s="165">
        <f t="shared" si="355"/>
        <v>2.2558277767625785E-3</v>
      </c>
      <c r="E1633" s="166">
        <f t="shared" ref="E1633:E1696" si="365">C1633+E1632</f>
        <v>24.291375447753488</v>
      </c>
      <c r="F1633" s="167">
        <f t="shared" ref="F1633:F1696" si="366">D1633+F1632</f>
        <v>3.6160919261504256</v>
      </c>
      <c r="G1633" s="167">
        <f t="shared" si="356"/>
        <v>125666.51047911475</v>
      </c>
      <c r="H1633" s="167">
        <f t="shared" si="357"/>
        <v>271299.98899879353</v>
      </c>
      <c r="I1633" s="168">
        <f t="shared" si="358"/>
        <v>396966.49947790825</v>
      </c>
      <c r="J1633" s="168">
        <f t="shared" si="360"/>
        <v>392371.56996090675</v>
      </c>
      <c r="K1633" s="94"/>
      <c r="L1633" s="265">
        <f t="shared" si="359"/>
        <v>151272.76265629468</v>
      </c>
      <c r="M1633" s="265">
        <f>$G1633*NonHospFrac+theModel!$H1633*NonHospFrac</f>
        <v>245693.73682161357</v>
      </c>
      <c r="N1633" s="266">
        <f t="shared" si="361"/>
        <v>396966.49947790825</v>
      </c>
      <c r="O1633" s="158"/>
      <c r="P1633" s="265">
        <f t="shared" si="362"/>
        <v>149521.76431471677</v>
      </c>
      <c r="Q1633" s="265">
        <f t="shared" si="363"/>
        <v>245692.17657099455</v>
      </c>
      <c r="R1633" s="266">
        <f t="shared" si="364"/>
        <v>395213.94088571134</v>
      </c>
    </row>
    <row r="1634" spans="1:18" x14ac:dyDescent="0.25">
      <c r="A1634" s="81">
        <v>1603</v>
      </c>
      <c r="B1634" s="93">
        <f t="shared" si="353"/>
        <v>3.3881829841166595E-14</v>
      </c>
      <c r="C1634" s="178">
        <f t="shared" si="354"/>
        <v>3.380539826828335E-14</v>
      </c>
      <c r="D1634" s="165">
        <f t="shared" si="355"/>
        <v>2.2558277767625785E-3</v>
      </c>
      <c r="E1634" s="166">
        <f t="shared" si="365"/>
        <v>24.291375447753524</v>
      </c>
      <c r="F1634" s="167">
        <f t="shared" si="366"/>
        <v>3.6183477539271882</v>
      </c>
      <c r="G1634" s="167">
        <f t="shared" si="356"/>
        <v>125744.90505832818</v>
      </c>
      <c r="H1634" s="167">
        <f t="shared" si="357"/>
        <v>271299.988998794</v>
      </c>
      <c r="I1634" s="168">
        <f t="shared" si="358"/>
        <v>397044.89405712218</v>
      </c>
      <c r="J1634" s="168">
        <f t="shared" si="360"/>
        <v>392445.00579466205</v>
      </c>
      <c r="K1634" s="94"/>
      <c r="L1634" s="265">
        <f t="shared" si="359"/>
        <v>151302.63662447731</v>
      </c>
      <c r="M1634" s="265">
        <f>$G1634*NonHospFrac+theModel!$H1634*NonHospFrac</f>
        <v>245742.25743264484</v>
      </c>
      <c r="N1634" s="266">
        <f t="shared" si="361"/>
        <v>397044.89405712218</v>
      </c>
      <c r="O1634" s="158"/>
      <c r="P1634" s="265">
        <f t="shared" si="362"/>
        <v>149549.74864453994</v>
      </c>
      <c r="Q1634" s="265">
        <f t="shared" si="363"/>
        <v>245740.69718202582</v>
      </c>
      <c r="R1634" s="266">
        <f t="shared" si="364"/>
        <v>395290.44582656573</v>
      </c>
    </row>
    <row r="1635" spans="1:18" x14ac:dyDescent="0.25">
      <c r="A1635" s="81">
        <v>1604</v>
      </c>
      <c r="B1635" s="93">
        <f t="shared" si="353"/>
        <v>3.3248901699016596E-14</v>
      </c>
      <c r="C1635" s="178">
        <f t="shared" si="354"/>
        <v>3.3173897903017104E-14</v>
      </c>
      <c r="D1635" s="165">
        <f t="shared" si="355"/>
        <v>2.2558277767625785E-3</v>
      </c>
      <c r="E1635" s="166">
        <f t="shared" si="365"/>
        <v>24.291375447753556</v>
      </c>
      <c r="F1635" s="167">
        <f t="shared" si="366"/>
        <v>3.6206035817039508</v>
      </c>
      <c r="G1635" s="167">
        <f t="shared" si="356"/>
        <v>125823.2996375416</v>
      </c>
      <c r="H1635" s="167">
        <f t="shared" si="357"/>
        <v>271299.98899879429</v>
      </c>
      <c r="I1635" s="168">
        <f t="shared" si="358"/>
        <v>397123.28863633587</v>
      </c>
      <c r="J1635" s="168">
        <f t="shared" si="360"/>
        <v>392518.43863502797</v>
      </c>
      <c r="K1635" s="94"/>
      <c r="L1635" s="265">
        <f t="shared" si="359"/>
        <v>151332.51059265985</v>
      </c>
      <c r="M1635" s="265">
        <f>$G1635*NonHospFrac+theModel!$H1635*NonHospFrac</f>
        <v>245790.77804367602</v>
      </c>
      <c r="N1635" s="266">
        <f t="shared" si="361"/>
        <v>397123.28863633587</v>
      </c>
      <c r="O1635" s="158"/>
      <c r="P1635" s="265">
        <f t="shared" si="362"/>
        <v>149577.73183366665</v>
      </c>
      <c r="Q1635" s="265">
        <f t="shared" si="363"/>
        <v>245789.217793057</v>
      </c>
      <c r="R1635" s="266">
        <f t="shared" si="364"/>
        <v>395366.94962672365</v>
      </c>
    </row>
    <row r="1636" spans="1:18" x14ac:dyDescent="0.25">
      <c r="A1636" s="81">
        <v>1605</v>
      </c>
      <c r="B1636" s="93">
        <f t="shared" si="353"/>
        <v>3.2627796945243298E-14</v>
      </c>
      <c r="C1636" s="178">
        <f t="shared" si="354"/>
        <v>3.2554194254599651E-14</v>
      </c>
      <c r="D1636" s="165">
        <f t="shared" si="355"/>
        <v>2.2558277767625785E-3</v>
      </c>
      <c r="E1636" s="166">
        <f t="shared" si="365"/>
        <v>24.291375447753587</v>
      </c>
      <c r="F1636" s="167">
        <f t="shared" si="366"/>
        <v>3.6228594094807134</v>
      </c>
      <c r="G1636" s="167">
        <f t="shared" si="356"/>
        <v>125901.69421675502</v>
      </c>
      <c r="H1636" s="167">
        <f t="shared" si="357"/>
        <v>271299.9889987947</v>
      </c>
      <c r="I1636" s="168">
        <f t="shared" si="358"/>
        <v>397201.68321554968</v>
      </c>
      <c r="J1636" s="168">
        <f t="shared" si="360"/>
        <v>392591.86848212685</v>
      </c>
      <c r="K1636" s="94"/>
      <c r="L1636" s="265">
        <f t="shared" si="359"/>
        <v>151362.38456084242</v>
      </c>
      <c r="M1636" s="265">
        <f>$G1636*NonHospFrac+theModel!$H1636*NonHospFrac</f>
        <v>245839.29865470727</v>
      </c>
      <c r="N1636" s="266">
        <f t="shared" si="361"/>
        <v>397201.68321554968</v>
      </c>
      <c r="O1636" s="158"/>
      <c r="P1636" s="265">
        <f t="shared" si="362"/>
        <v>149605.71388214349</v>
      </c>
      <c r="Q1636" s="265">
        <f t="shared" si="363"/>
        <v>245837.73840408825</v>
      </c>
      <c r="R1636" s="266">
        <f t="shared" si="364"/>
        <v>395443.45228623174</v>
      </c>
    </row>
    <row r="1637" spans="1:18" x14ac:dyDescent="0.25">
      <c r="A1637" s="81">
        <v>1606</v>
      </c>
      <c r="B1637" s="93">
        <f t="shared" si="353"/>
        <v>3.2018294713521764E-14</v>
      </c>
      <c r="C1637" s="178">
        <f t="shared" si="354"/>
        <v>3.194606695494243E-14</v>
      </c>
      <c r="D1637" s="165">
        <f t="shared" si="355"/>
        <v>2.2558277767625785E-3</v>
      </c>
      <c r="E1637" s="166">
        <f t="shared" si="365"/>
        <v>24.291375447753619</v>
      </c>
      <c r="F1637" s="167">
        <f t="shared" si="366"/>
        <v>3.625115237257476</v>
      </c>
      <c r="G1637" s="167">
        <f t="shared" si="356"/>
        <v>125980.08879596843</v>
      </c>
      <c r="H1637" s="167">
        <f t="shared" si="357"/>
        <v>271299.98899879504</v>
      </c>
      <c r="I1637" s="168">
        <f t="shared" si="358"/>
        <v>397280.07779476349</v>
      </c>
      <c r="J1637" s="168">
        <f t="shared" si="360"/>
        <v>392665.29533608066</v>
      </c>
      <c r="K1637" s="94"/>
      <c r="L1637" s="265">
        <f t="shared" si="359"/>
        <v>151392.25852902498</v>
      </c>
      <c r="M1637" s="265">
        <f>$G1637*NonHospFrac+theModel!$H1637*NonHospFrac</f>
        <v>245887.81926573848</v>
      </c>
      <c r="N1637" s="266">
        <f t="shared" si="361"/>
        <v>397280.07779476349</v>
      </c>
      <c r="O1637" s="158"/>
      <c r="P1637" s="265">
        <f t="shared" si="362"/>
        <v>149633.69479001698</v>
      </c>
      <c r="Q1637" s="265">
        <f t="shared" si="363"/>
        <v>245886.25901511946</v>
      </c>
      <c r="R1637" s="266">
        <f t="shared" si="364"/>
        <v>395519.95380513644</v>
      </c>
    </row>
    <row r="1638" spans="1:18" x14ac:dyDescent="0.25">
      <c r="A1638" s="81">
        <v>1607</v>
      </c>
      <c r="B1638" s="93">
        <f t="shared" si="353"/>
        <v>3.1420178263411448E-14</v>
      </c>
      <c r="C1638" s="178">
        <f t="shared" si="354"/>
        <v>3.1349299752534012E-14</v>
      </c>
      <c r="D1638" s="165">
        <f t="shared" si="355"/>
        <v>2.2558277767625785E-3</v>
      </c>
      <c r="E1638" s="166">
        <f t="shared" si="365"/>
        <v>24.291375447753651</v>
      </c>
      <c r="F1638" s="167">
        <f t="shared" si="366"/>
        <v>3.6273710650342386</v>
      </c>
      <c r="G1638" s="167">
        <f t="shared" si="356"/>
        <v>126058.48337518185</v>
      </c>
      <c r="H1638" s="167">
        <f t="shared" si="357"/>
        <v>271299.98899879534</v>
      </c>
      <c r="I1638" s="168">
        <f t="shared" si="358"/>
        <v>397358.47237397719</v>
      </c>
      <c r="J1638" s="168">
        <f t="shared" si="360"/>
        <v>392738.7191970112</v>
      </c>
      <c r="K1638" s="94"/>
      <c r="L1638" s="265">
        <f t="shared" si="359"/>
        <v>151422.13249720752</v>
      </c>
      <c r="M1638" s="265">
        <f>$G1638*NonHospFrac+theModel!$H1638*NonHospFrac</f>
        <v>245936.33987676963</v>
      </c>
      <c r="N1638" s="266">
        <f t="shared" si="361"/>
        <v>397358.47237397719</v>
      </c>
      <c r="O1638" s="158"/>
      <c r="P1638" s="265">
        <f t="shared" si="362"/>
        <v>149661.67455733352</v>
      </c>
      <c r="Q1638" s="265">
        <f t="shared" si="363"/>
        <v>245934.77962615062</v>
      </c>
      <c r="R1638" s="266">
        <f t="shared" si="364"/>
        <v>395596.45418348414</v>
      </c>
    </row>
    <row r="1639" spans="1:18" x14ac:dyDescent="0.25">
      <c r="A1639" s="81">
        <v>1608</v>
      </c>
      <c r="B1639" s="93">
        <f t="shared" si="353"/>
        <v>3.0833234903282868E-14</v>
      </c>
      <c r="C1639" s="178">
        <f t="shared" si="354"/>
        <v>3.0763680435540594E-14</v>
      </c>
      <c r="D1639" s="165">
        <f t="shared" si="355"/>
        <v>2.2558277767625785E-3</v>
      </c>
      <c r="E1639" s="166">
        <f t="shared" si="365"/>
        <v>24.291375447753683</v>
      </c>
      <c r="F1639" s="167">
        <f t="shared" si="366"/>
        <v>3.6296268928110011</v>
      </c>
      <c r="G1639" s="167">
        <f t="shared" si="356"/>
        <v>126136.87795439528</v>
      </c>
      <c r="H1639" s="167">
        <f t="shared" si="357"/>
        <v>271299.98899879574</v>
      </c>
      <c r="I1639" s="168">
        <f t="shared" si="358"/>
        <v>397436.866953191</v>
      </c>
      <c r="J1639" s="168">
        <f t="shared" si="360"/>
        <v>392812.14006504073</v>
      </c>
      <c r="K1639" s="94"/>
      <c r="L1639" s="265">
        <f t="shared" si="359"/>
        <v>151452.00646539009</v>
      </c>
      <c r="M1639" s="265">
        <f>$G1639*NonHospFrac+theModel!$H1639*NonHospFrac</f>
        <v>245984.86048780091</v>
      </c>
      <c r="N1639" s="266">
        <f t="shared" si="361"/>
        <v>397436.866953191</v>
      </c>
      <c r="O1639" s="158"/>
      <c r="P1639" s="265">
        <f t="shared" si="362"/>
        <v>149689.65318413969</v>
      </c>
      <c r="Q1639" s="265">
        <f t="shared" si="363"/>
        <v>245983.30023718189</v>
      </c>
      <c r="R1639" s="266">
        <f t="shared" si="364"/>
        <v>395672.95342132158</v>
      </c>
    </row>
    <row r="1640" spans="1:18" x14ac:dyDescent="0.25">
      <c r="A1640" s="81">
        <v>1609</v>
      </c>
      <c r="B1640" s="93">
        <f t="shared" si="353"/>
        <v>3.0257255914683554E-14</v>
      </c>
      <c r="C1640" s="178">
        <f t="shared" si="354"/>
        <v>3.01890007563426E-14</v>
      </c>
      <c r="D1640" s="165">
        <f t="shared" si="355"/>
        <v>2.2558277767625785E-3</v>
      </c>
      <c r="E1640" s="166">
        <f t="shared" si="365"/>
        <v>24.291375447753712</v>
      </c>
      <c r="F1640" s="167">
        <f t="shared" si="366"/>
        <v>3.6318827205877637</v>
      </c>
      <c r="G1640" s="167">
        <f t="shared" si="356"/>
        <v>126215.2725336087</v>
      </c>
      <c r="H1640" s="167">
        <f t="shared" si="357"/>
        <v>271299.98899879603</v>
      </c>
      <c r="I1640" s="168">
        <f t="shared" si="358"/>
        <v>397515.26153240475</v>
      </c>
      <c r="J1640" s="168">
        <f t="shared" si="360"/>
        <v>392885.55794029112</v>
      </c>
      <c r="K1640" s="94"/>
      <c r="L1640" s="265">
        <f t="shared" si="359"/>
        <v>151481.88043357263</v>
      </c>
      <c r="M1640" s="265">
        <f>$G1640*NonHospFrac+theModel!$H1640*NonHospFrac</f>
        <v>246033.38109883206</v>
      </c>
      <c r="N1640" s="266">
        <f t="shared" si="361"/>
        <v>397515.26153240469</v>
      </c>
      <c r="O1640" s="158"/>
      <c r="P1640" s="265">
        <f t="shared" si="362"/>
        <v>149717.63067048194</v>
      </c>
      <c r="Q1640" s="265">
        <f t="shared" si="363"/>
        <v>246031.82084821304</v>
      </c>
      <c r="R1640" s="266">
        <f t="shared" si="364"/>
        <v>395749.45151869499</v>
      </c>
    </row>
    <row r="1641" spans="1:18" x14ac:dyDescent="0.25">
      <c r="A1641" s="81">
        <v>1610</v>
      </c>
      <c r="B1641" s="93">
        <f t="shared" si="353"/>
        <v>2.9692036478117895E-14</v>
      </c>
      <c r="C1641" s="178">
        <f t="shared" si="354"/>
        <v>2.9625056357481908E-14</v>
      </c>
      <c r="D1641" s="165">
        <f t="shared" si="355"/>
        <v>2.2558277767625785E-3</v>
      </c>
      <c r="E1641" s="166">
        <f t="shared" si="365"/>
        <v>24.29137544775374</v>
      </c>
      <c r="F1641" s="167">
        <f t="shared" si="366"/>
        <v>3.6341385483645263</v>
      </c>
      <c r="G1641" s="167">
        <f t="shared" si="356"/>
        <v>126293.66711282212</v>
      </c>
      <c r="H1641" s="167">
        <f t="shared" si="357"/>
        <v>271299.98899879638</v>
      </c>
      <c r="I1641" s="168">
        <f t="shared" si="358"/>
        <v>397593.6561116185</v>
      </c>
      <c r="J1641" s="168">
        <f t="shared" si="360"/>
        <v>392958.97282288439</v>
      </c>
      <c r="K1641" s="94"/>
      <c r="L1641" s="265">
        <f t="shared" si="359"/>
        <v>151511.7544017552</v>
      </c>
      <c r="M1641" s="265">
        <f>$G1641*NonHospFrac+theModel!$H1641*NonHospFrac</f>
        <v>246081.90170986328</v>
      </c>
      <c r="N1641" s="266">
        <f t="shared" si="361"/>
        <v>397593.6561116185</v>
      </c>
      <c r="O1641" s="158"/>
      <c r="P1641" s="265">
        <f t="shared" si="362"/>
        <v>149745.60701640681</v>
      </c>
      <c r="Q1641" s="265">
        <f t="shared" si="363"/>
        <v>246080.34145924426</v>
      </c>
      <c r="R1641" s="266">
        <f t="shared" si="364"/>
        <v>395825.94847565109</v>
      </c>
    </row>
    <row r="1642" spans="1:18" x14ac:dyDescent="0.25">
      <c r="A1642" s="81">
        <v>1611</v>
      </c>
      <c r="B1642" s="93">
        <f t="shared" si="353"/>
        <v>2.913737560021242E-14</v>
      </c>
      <c r="C1642" s="178">
        <f t="shared" si="354"/>
        <v>2.9071646698991495E-14</v>
      </c>
      <c r="D1642" s="165">
        <f t="shared" si="355"/>
        <v>2.2558277767625785E-3</v>
      </c>
      <c r="E1642" s="166">
        <f t="shared" si="365"/>
        <v>24.291375447753769</v>
      </c>
      <c r="F1642" s="167">
        <f t="shared" si="366"/>
        <v>3.6363943761412889</v>
      </c>
      <c r="G1642" s="167">
        <f t="shared" si="356"/>
        <v>126372.06169203554</v>
      </c>
      <c r="H1642" s="167">
        <f t="shared" si="357"/>
        <v>271299.98899879667</v>
      </c>
      <c r="I1642" s="168">
        <f t="shared" si="358"/>
        <v>397672.0506908322</v>
      </c>
      <c r="J1642" s="168">
        <f t="shared" si="360"/>
        <v>393032.38471294241</v>
      </c>
      <c r="K1642" s="94"/>
      <c r="L1642" s="265">
        <f t="shared" si="359"/>
        <v>151541.62836993774</v>
      </c>
      <c r="M1642" s="265">
        <f>$G1642*NonHospFrac+theModel!$H1642*NonHospFrac</f>
        <v>246130.42232089446</v>
      </c>
      <c r="N1642" s="266">
        <f t="shared" si="361"/>
        <v>397672.0506908322</v>
      </c>
      <c r="O1642" s="158"/>
      <c r="P1642" s="265">
        <f t="shared" si="362"/>
        <v>149773.58222196071</v>
      </c>
      <c r="Q1642" s="265">
        <f t="shared" si="363"/>
        <v>246128.86207027544</v>
      </c>
      <c r="R1642" s="266">
        <f t="shared" si="364"/>
        <v>395902.44429223612</v>
      </c>
    </row>
    <row r="1643" spans="1:18" x14ac:dyDescent="0.25">
      <c r="A1643" s="81">
        <v>1612</v>
      </c>
      <c r="B1643" s="93">
        <f t="shared" si="353"/>
        <v>2.8593076042242204E-14</v>
      </c>
      <c r="C1643" s="178">
        <f t="shared" si="354"/>
        <v>2.8528574987083031E-14</v>
      </c>
      <c r="D1643" s="165">
        <f t="shared" si="355"/>
        <v>2.2558277767625785E-3</v>
      </c>
      <c r="E1643" s="166">
        <f t="shared" si="365"/>
        <v>24.291375447753797</v>
      </c>
      <c r="F1643" s="167">
        <f t="shared" si="366"/>
        <v>3.6386502039180515</v>
      </c>
      <c r="G1643" s="167">
        <f t="shared" si="356"/>
        <v>126450.45627124896</v>
      </c>
      <c r="H1643" s="167">
        <f t="shared" si="357"/>
        <v>271299.98899879702</v>
      </c>
      <c r="I1643" s="168">
        <f t="shared" si="358"/>
        <v>397750.44527004601</v>
      </c>
      <c r="J1643" s="168">
        <f t="shared" si="360"/>
        <v>393105.79361058743</v>
      </c>
      <c r="K1643" s="94"/>
      <c r="L1643" s="265">
        <f t="shared" si="359"/>
        <v>151571.50233812031</v>
      </c>
      <c r="M1643" s="265">
        <f>$G1643*NonHospFrac+theModel!$H1643*NonHospFrac</f>
        <v>246178.94293192565</v>
      </c>
      <c r="N1643" s="266">
        <f t="shared" si="361"/>
        <v>397750.44527004595</v>
      </c>
      <c r="O1643" s="158"/>
      <c r="P1643" s="265">
        <f t="shared" si="362"/>
        <v>149801.55628719018</v>
      </c>
      <c r="Q1643" s="265">
        <f t="shared" si="363"/>
        <v>246177.38268130663</v>
      </c>
      <c r="R1643" s="266">
        <f t="shared" si="364"/>
        <v>395978.9389684968</v>
      </c>
    </row>
    <row r="1644" spans="1:18" x14ac:dyDescent="0.25">
      <c r="A1644" s="81">
        <v>1613</v>
      </c>
      <c r="B1644" s="93">
        <f t="shared" si="353"/>
        <v>2.8058944249992463E-14</v>
      </c>
      <c r="C1644" s="178">
        <f t="shared" si="354"/>
        <v>2.7995648104166699E-14</v>
      </c>
      <c r="D1644" s="165">
        <f t="shared" si="355"/>
        <v>2.2558277767625785E-3</v>
      </c>
      <c r="E1644" s="166">
        <f t="shared" si="365"/>
        <v>24.291375447753826</v>
      </c>
      <c r="F1644" s="167">
        <f t="shared" si="366"/>
        <v>3.6409060316948141</v>
      </c>
      <c r="G1644" s="167">
        <f t="shared" si="356"/>
        <v>126528.85085046239</v>
      </c>
      <c r="H1644" s="167">
        <f t="shared" si="357"/>
        <v>271299.98899879731</v>
      </c>
      <c r="I1644" s="168">
        <f t="shared" si="358"/>
        <v>397828.8398492597</v>
      </c>
      <c r="J1644" s="168">
        <f t="shared" si="360"/>
        <v>393179.19951594115</v>
      </c>
      <c r="K1644" s="94"/>
      <c r="L1644" s="265">
        <f t="shared" si="359"/>
        <v>151601.37630630282</v>
      </c>
      <c r="M1644" s="265">
        <f>$G1644*NonHospFrac+theModel!$H1644*NonHospFrac</f>
        <v>246227.46354295686</v>
      </c>
      <c r="N1644" s="266">
        <f t="shared" si="361"/>
        <v>397828.8398492597</v>
      </c>
      <c r="O1644" s="158"/>
      <c r="P1644" s="265">
        <f t="shared" si="362"/>
        <v>149829.52921214161</v>
      </c>
      <c r="Q1644" s="265">
        <f t="shared" si="363"/>
        <v>246225.90329233784</v>
      </c>
      <c r="R1644" s="266">
        <f t="shared" si="364"/>
        <v>396055.43250447942</v>
      </c>
    </row>
    <row r="1645" spans="1:18" x14ac:dyDescent="0.25">
      <c r="A1645" s="81">
        <v>1614</v>
      </c>
      <c r="B1645" s="93">
        <f t="shared" si="353"/>
        <v>2.7534790284929433E-14</v>
      </c>
      <c r="C1645" s="178">
        <f t="shared" si="354"/>
        <v>2.7472676540177358E-14</v>
      </c>
      <c r="D1645" s="165">
        <f t="shared" si="355"/>
        <v>2.2558277767625785E-3</v>
      </c>
      <c r="E1645" s="166">
        <f t="shared" si="365"/>
        <v>24.291375447753854</v>
      </c>
      <c r="F1645" s="167">
        <f t="shared" si="366"/>
        <v>3.6431618594715767</v>
      </c>
      <c r="G1645" s="167">
        <f t="shared" si="356"/>
        <v>126607.24542967581</v>
      </c>
      <c r="H1645" s="167">
        <f t="shared" si="357"/>
        <v>271299.98899879766</v>
      </c>
      <c r="I1645" s="168">
        <f t="shared" si="358"/>
        <v>397907.23442847346</v>
      </c>
      <c r="J1645" s="168">
        <f t="shared" si="360"/>
        <v>393252.60242912569</v>
      </c>
      <c r="K1645" s="94"/>
      <c r="L1645" s="265">
        <f t="shared" si="359"/>
        <v>151631.25027448538</v>
      </c>
      <c r="M1645" s="265">
        <f>$G1645*NonHospFrac+theModel!$H1645*NonHospFrac</f>
        <v>246275.98415398807</v>
      </c>
      <c r="N1645" s="266">
        <f t="shared" si="361"/>
        <v>397907.23442847346</v>
      </c>
      <c r="O1645" s="158"/>
      <c r="P1645" s="265">
        <f t="shared" si="362"/>
        <v>149857.50099686164</v>
      </c>
      <c r="Q1645" s="265">
        <f t="shared" si="363"/>
        <v>246274.42390336905</v>
      </c>
      <c r="R1645" s="266">
        <f t="shared" si="364"/>
        <v>396131.92490023072</v>
      </c>
    </row>
    <row r="1646" spans="1:18" x14ac:dyDescent="0.25">
      <c r="A1646" s="81">
        <v>1615</v>
      </c>
      <c r="B1646" s="93">
        <f t="shared" si="353"/>
        <v>2.7020427756659029E-14</v>
      </c>
      <c r="C1646" s="178">
        <f t="shared" si="354"/>
        <v>2.6959474325185551E-14</v>
      </c>
      <c r="D1646" s="165">
        <f t="shared" si="355"/>
        <v>2.2558277767625785E-3</v>
      </c>
      <c r="E1646" s="166">
        <f t="shared" si="365"/>
        <v>24.291375447753882</v>
      </c>
      <c r="F1646" s="167">
        <f t="shared" si="366"/>
        <v>3.6454176872483393</v>
      </c>
      <c r="G1646" s="167">
        <f t="shared" si="356"/>
        <v>126685.64000888923</v>
      </c>
      <c r="H1646" s="167">
        <f t="shared" si="357"/>
        <v>271299.9889987979</v>
      </c>
      <c r="I1646" s="168">
        <f t="shared" si="358"/>
        <v>397985.62900768709</v>
      </c>
      <c r="J1646" s="168">
        <f t="shared" si="360"/>
        <v>393326.00235026289</v>
      </c>
      <c r="K1646" s="94"/>
      <c r="L1646" s="265">
        <f t="shared" si="359"/>
        <v>151661.12424266792</v>
      </c>
      <c r="M1646" s="265">
        <f>$G1646*NonHospFrac+theModel!$H1646*NonHospFrac</f>
        <v>246324.50476501923</v>
      </c>
      <c r="N1646" s="266">
        <f t="shared" si="361"/>
        <v>397985.62900768715</v>
      </c>
      <c r="O1646" s="158"/>
      <c r="P1646" s="265">
        <f t="shared" si="362"/>
        <v>149885.47164139661</v>
      </c>
      <c r="Q1646" s="265">
        <f t="shared" si="363"/>
        <v>246322.94451440021</v>
      </c>
      <c r="R1646" s="266">
        <f t="shared" si="364"/>
        <v>396208.41615579685</v>
      </c>
    </row>
    <row r="1647" spans="1:18" x14ac:dyDescent="0.25">
      <c r="A1647" s="81">
        <v>1616</v>
      </c>
      <c r="B1647" s="93">
        <f t="shared" si="353"/>
        <v>2.6515673756645091E-14</v>
      </c>
      <c r="C1647" s="178">
        <f t="shared" si="354"/>
        <v>2.6455858963265278E-14</v>
      </c>
      <c r="D1647" s="165">
        <f t="shared" si="355"/>
        <v>2.2558277767625785E-3</v>
      </c>
      <c r="E1647" s="166">
        <f t="shared" si="365"/>
        <v>24.291375447753907</v>
      </c>
      <c r="F1647" s="167">
        <f t="shared" si="366"/>
        <v>3.6476735150251018</v>
      </c>
      <c r="G1647" s="167">
        <f t="shared" si="356"/>
        <v>126764.03458810267</v>
      </c>
      <c r="H1647" s="167">
        <f t="shared" si="357"/>
        <v>271299.98899879825</v>
      </c>
      <c r="I1647" s="168">
        <f t="shared" si="358"/>
        <v>398064.0235869009</v>
      </c>
      <c r="J1647" s="168">
        <f t="shared" si="360"/>
        <v>393399.39927947498</v>
      </c>
      <c r="K1647" s="94"/>
      <c r="L1647" s="265">
        <f t="shared" si="359"/>
        <v>151690.99821085046</v>
      </c>
      <c r="M1647" s="265">
        <f>$G1647*NonHospFrac+theModel!$H1647*NonHospFrac</f>
        <v>246373.02537605044</v>
      </c>
      <c r="N1647" s="266">
        <f t="shared" si="361"/>
        <v>398064.0235869009</v>
      </c>
      <c r="O1647" s="158"/>
      <c r="P1647" s="265">
        <f t="shared" si="362"/>
        <v>149913.44114579304</v>
      </c>
      <c r="Q1647" s="265">
        <f t="shared" si="363"/>
        <v>246371.46512543142</v>
      </c>
      <c r="R1647" s="266">
        <f t="shared" si="364"/>
        <v>396284.90627122449</v>
      </c>
    </row>
    <row r="1648" spans="1:18" x14ac:dyDescent="0.25">
      <c r="A1648" s="81">
        <v>1617</v>
      </c>
      <c r="B1648" s="93">
        <f t="shared" si="353"/>
        <v>2.6020348793166937E-14</v>
      </c>
      <c r="C1648" s="178">
        <f t="shared" si="354"/>
        <v>2.5961651367598261E-14</v>
      </c>
      <c r="D1648" s="165">
        <f t="shared" si="355"/>
        <v>2.2558277767625785E-3</v>
      </c>
      <c r="E1648" s="166">
        <f t="shared" si="365"/>
        <v>24.291375447753932</v>
      </c>
      <c r="F1648" s="167">
        <f t="shared" si="366"/>
        <v>3.6499293428018644</v>
      </c>
      <c r="G1648" s="167">
        <f t="shared" si="356"/>
        <v>126842.42916731609</v>
      </c>
      <c r="H1648" s="167">
        <f t="shared" si="357"/>
        <v>271299.98899879854</v>
      </c>
      <c r="I1648" s="168">
        <f t="shared" si="358"/>
        <v>398142.4181661146</v>
      </c>
      <c r="J1648" s="168">
        <f t="shared" si="360"/>
        <v>393472.79321688361</v>
      </c>
      <c r="K1648" s="94"/>
      <c r="L1648" s="265">
        <f t="shared" si="359"/>
        <v>151720.872179033</v>
      </c>
      <c r="M1648" s="265">
        <f>$G1648*NonHospFrac+theModel!$H1648*NonHospFrac</f>
        <v>246421.5459870816</v>
      </c>
      <c r="N1648" s="266">
        <f t="shared" si="361"/>
        <v>398142.4181661146</v>
      </c>
      <c r="O1648" s="158"/>
      <c r="P1648" s="265">
        <f t="shared" si="362"/>
        <v>149941.40951009741</v>
      </c>
      <c r="Q1648" s="265">
        <f t="shared" si="363"/>
        <v>246419.98573646258</v>
      </c>
      <c r="R1648" s="266">
        <f t="shared" si="364"/>
        <v>396361.39524655999</v>
      </c>
    </row>
    <row r="1649" spans="1:18" x14ac:dyDescent="0.25">
      <c r="A1649" s="81">
        <v>1618</v>
      </c>
      <c r="B1649" s="93">
        <f t="shared" si="353"/>
        <v>2.553427672749166E-14</v>
      </c>
      <c r="C1649" s="178">
        <f t="shared" si="354"/>
        <v>2.5476675796790243E-14</v>
      </c>
      <c r="D1649" s="165">
        <f t="shared" si="355"/>
        <v>2.2558277767625785E-3</v>
      </c>
      <c r="E1649" s="166">
        <f t="shared" si="365"/>
        <v>24.291375447753957</v>
      </c>
      <c r="F1649" s="167">
        <f t="shared" si="366"/>
        <v>3.652185170578627</v>
      </c>
      <c r="G1649" s="167">
        <f t="shared" si="356"/>
        <v>126920.82374652951</v>
      </c>
      <c r="H1649" s="167">
        <f t="shared" si="357"/>
        <v>271299.98899879883</v>
      </c>
      <c r="I1649" s="168">
        <f t="shared" si="358"/>
        <v>398220.81274532835</v>
      </c>
      <c r="J1649" s="168">
        <f t="shared" si="360"/>
        <v>393546.18416261091</v>
      </c>
      <c r="K1649" s="94"/>
      <c r="L1649" s="265">
        <f t="shared" si="359"/>
        <v>151750.74614721554</v>
      </c>
      <c r="M1649" s="265">
        <f>$G1649*NonHospFrac+theModel!$H1649*NonHospFrac</f>
        <v>246470.06659811275</v>
      </c>
      <c r="N1649" s="266">
        <f t="shared" si="361"/>
        <v>398220.81274532829</v>
      </c>
      <c r="O1649" s="158"/>
      <c r="P1649" s="265">
        <f t="shared" si="362"/>
        <v>149969.37673435619</v>
      </c>
      <c r="Q1649" s="265">
        <f t="shared" si="363"/>
        <v>246468.50634749373</v>
      </c>
      <c r="R1649" s="266">
        <f t="shared" si="364"/>
        <v>396437.8830818499</v>
      </c>
    </row>
    <row r="1650" spans="1:18" x14ac:dyDescent="0.25">
      <c r="A1650" s="81">
        <v>1619</v>
      </c>
      <c r="B1650" s="93">
        <f t="shared" si="353"/>
        <v>2.5057284711238866E-14</v>
      </c>
      <c r="C1650" s="178">
        <f t="shared" si="354"/>
        <v>2.5000759792377003E-14</v>
      </c>
      <c r="D1650" s="165">
        <f t="shared" si="355"/>
        <v>2.2558277767625785E-3</v>
      </c>
      <c r="E1650" s="166">
        <f t="shared" si="365"/>
        <v>24.291375447753982</v>
      </c>
      <c r="F1650" s="167">
        <f t="shared" si="366"/>
        <v>3.6544409983553896</v>
      </c>
      <c r="G1650" s="167">
        <f t="shared" si="356"/>
        <v>126999.21832574293</v>
      </c>
      <c r="H1650" s="167">
        <f t="shared" si="357"/>
        <v>271299.98899879906</v>
      </c>
      <c r="I1650" s="168">
        <f t="shared" si="358"/>
        <v>398299.20732454199</v>
      </c>
      <c r="J1650" s="168">
        <f t="shared" si="360"/>
        <v>393619.5721167787</v>
      </c>
      <c r="K1650" s="94"/>
      <c r="L1650" s="265">
        <f t="shared" si="359"/>
        <v>151780.62011539805</v>
      </c>
      <c r="M1650" s="265">
        <f>$G1650*NonHospFrac+theModel!$H1650*NonHospFrac</f>
        <v>246518.58720914391</v>
      </c>
      <c r="N1650" s="266">
        <f t="shared" si="361"/>
        <v>398299.20732454199</v>
      </c>
      <c r="O1650" s="158"/>
      <c r="P1650" s="265">
        <f t="shared" si="362"/>
        <v>149997.34281861584</v>
      </c>
      <c r="Q1650" s="265">
        <f t="shared" si="363"/>
        <v>246517.02695852489</v>
      </c>
      <c r="R1650" s="266">
        <f t="shared" si="364"/>
        <v>396514.36977714073</v>
      </c>
    </row>
    <row r="1651" spans="1:18" x14ac:dyDescent="0.25">
      <c r="A1651" s="81">
        <v>1620</v>
      </c>
      <c r="B1651" s="93">
        <f t="shared" si="353"/>
        <v>2.4589203124915018E-14</v>
      </c>
      <c r="C1651" s="178">
        <f t="shared" si="354"/>
        <v>2.4533734117497377E-14</v>
      </c>
      <c r="D1651" s="165">
        <f t="shared" si="355"/>
        <v>2.2558277767625785E-3</v>
      </c>
      <c r="E1651" s="166">
        <f t="shared" si="365"/>
        <v>24.291375447754007</v>
      </c>
      <c r="F1651" s="167">
        <f t="shared" si="366"/>
        <v>3.6566968261321522</v>
      </c>
      <c r="G1651" s="167">
        <f t="shared" si="356"/>
        <v>127077.61290495635</v>
      </c>
      <c r="H1651" s="167">
        <f t="shared" si="357"/>
        <v>271299.98899879935</v>
      </c>
      <c r="I1651" s="168">
        <f t="shared" si="358"/>
        <v>398377.60190375568</v>
      </c>
      <c r="J1651" s="168">
        <f t="shared" si="360"/>
        <v>393692.95707950904</v>
      </c>
      <c r="K1651" s="94"/>
      <c r="L1651" s="265">
        <f t="shared" si="359"/>
        <v>151810.49408358059</v>
      </c>
      <c r="M1651" s="265">
        <f>$G1651*NonHospFrac+theModel!$H1651*NonHospFrac</f>
        <v>246567.10782017509</v>
      </c>
      <c r="N1651" s="266">
        <f t="shared" si="361"/>
        <v>398377.60190375568</v>
      </c>
      <c r="O1651" s="158"/>
      <c r="P1651" s="265">
        <f t="shared" si="362"/>
        <v>150025.30776292286</v>
      </c>
      <c r="Q1651" s="265">
        <f t="shared" si="363"/>
        <v>246565.54756955607</v>
      </c>
      <c r="R1651" s="266">
        <f t="shared" si="364"/>
        <v>396590.85533247894</v>
      </c>
    </row>
    <row r="1652" spans="1:18" x14ac:dyDescent="0.25">
      <c r="A1652" s="81">
        <v>1621</v>
      </c>
      <c r="B1652" s="93">
        <f t="shared" si="353"/>
        <v>2.4129865517596889E-14</v>
      </c>
      <c r="C1652" s="178">
        <f t="shared" si="354"/>
        <v>2.4075432696712749E-14</v>
      </c>
      <c r="D1652" s="165">
        <f t="shared" si="355"/>
        <v>2.2558277767625785E-3</v>
      </c>
      <c r="E1652" s="166">
        <f t="shared" si="365"/>
        <v>24.291375447754032</v>
      </c>
      <c r="F1652" s="167">
        <f t="shared" si="366"/>
        <v>3.6589526539089148</v>
      </c>
      <c r="G1652" s="167">
        <f t="shared" si="356"/>
        <v>127156.00748416978</v>
      </c>
      <c r="H1652" s="167">
        <f t="shared" si="357"/>
        <v>271299.98899879964</v>
      </c>
      <c r="I1652" s="168">
        <f t="shared" si="358"/>
        <v>398455.99648296944</v>
      </c>
      <c r="J1652" s="168">
        <f t="shared" si="360"/>
        <v>393766.33905092388</v>
      </c>
      <c r="K1652" s="94"/>
      <c r="L1652" s="265">
        <f t="shared" si="359"/>
        <v>151840.36805176313</v>
      </c>
      <c r="M1652" s="265">
        <f>$G1652*NonHospFrac+theModel!$H1652*NonHospFrac</f>
        <v>246615.62843120628</v>
      </c>
      <c r="N1652" s="266">
        <f t="shared" si="361"/>
        <v>398455.99648296938</v>
      </c>
      <c r="O1652" s="158"/>
      <c r="P1652" s="265">
        <f t="shared" si="362"/>
        <v>150053.27156732371</v>
      </c>
      <c r="Q1652" s="265">
        <f t="shared" si="363"/>
        <v>246614.06818058726</v>
      </c>
      <c r="R1652" s="266">
        <f t="shared" si="364"/>
        <v>396667.33974791097</v>
      </c>
    </row>
    <row r="1653" spans="1:18" x14ac:dyDescent="0.25">
      <c r="A1653" s="81">
        <v>1622</v>
      </c>
      <c r="B1653" s="93">
        <f t="shared" si="353"/>
        <v>2.3679108547740858E-14</v>
      </c>
      <c r="C1653" s="178">
        <f t="shared" si="354"/>
        <v>2.3625692556949887E-14</v>
      </c>
      <c r="D1653" s="165">
        <f t="shared" si="355"/>
        <v>2.2558277767625785E-3</v>
      </c>
      <c r="E1653" s="166">
        <f t="shared" si="365"/>
        <v>24.291375447754056</v>
      </c>
      <c r="F1653" s="167">
        <f t="shared" si="366"/>
        <v>3.6612084816856774</v>
      </c>
      <c r="G1653" s="167">
        <f t="shared" si="356"/>
        <v>127234.40206338317</v>
      </c>
      <c r="H1653" s="167">
        <f t="shared" si="357"/>
        <v>271299.98899879988</v>
      </c>
      <c r="I1653" s="168">
        <f t="shared" si="358"/>
        <v>398534.39106218307</v>
      </c>
      <c r="J1653" s="168">
        <f t="shared" si="360"/>
        <v>393839.71803114499</v>
      </c>
      <c r="K1653" s="94"/>
      <c r="L1653" s="265">
        <f t="shared" si="359"/>
        <v>151870.24201994564</v>
      </c>
      <c r="M1653" s="265">
        <f>$G1653*NonHospFrac+theModel!$H1653*NonHospFrac</f>
        <v>246664.14904223738</v>
      </c>
      <c r="N1653" s="266">
        <f t="shared" si="361"/>
        <v>398534.39106218301</v>
      </c>
      <c r="O1653" s="158"/>
      <c r="P1653" s="265">
        <f t="shared" si="362"/>
        <v>150081.2342318648</v>
      </c>
      <c r="Q1653" s="265">
        <f t="shared" si="363"/>
        <v>246662.58879161836</v>
      </c>
      <c r="R1653" s="266">
        <f t="shared" si="364"/>
        <v>396743.82302348316</v>
      </c>
    </row>
    <row r="1654" spans="1:18" x14ac:dyDescent="0.25">
      <c r="A1654" s="81">
        <v>1623</v>
      </c>
      <c r="B1654" s="93">
        <f t="shared" si="353"/>
        <v>2.3236771925098352E-14</v>
      </c>
      <c r="C1654" s="178">
        <f t="shared" si="354"/>
        <v>2.3184353769547417E-14</v>
      </c>
      <c r="D1654" s="165">
        <f t="shared" si="355"/>
        <v>2.2558277767625785E-3</v>
      </c>
      <c r="E1654" s="166">
        <f t="shared" si="365"/>
        <v>24.291375447754081</v>
      </c>
      <c r="F1654" s="167">
        <f t="shared" si="366"/>
        <v>3.6634643094624399</v>
      </c>
      <c r="G1654" s="167">
        <f t="shared" si="356"/>
        <v>127312.7966425966</v>
      </c>
      <c r="H1654" s="167">
        <f t="shared" si="357"/>
        <v>271299.98899880017</v>
      </c>
      <c r="I1654" s="168">
        <f t="shared" si="358"/>
        <v>398612.78564139677</v>
      </c>
      <c r="J1654" s="168">
        <f t="shared" si="360"/>
        <v>393913.09402029449</v>
      </c>
      <c r="K1654" s="94"/>
      <c r="L1654" s="265">
        <f t="shared" si="359"/>
        <v>151900.11598812818</v>
      </c>
      <c r="M1654" s="265">
        <f>$G1654*NonHospFrac+theModel!$H1654*NonHospFrac</f>
        <v>246712.66965326859</v>
      </c>
      <c r="N1654" s="266">
        <f t="shared" si="361"/>
        <v>398612.78564139677</v>
      </c>
      <c r="O1654" s="158"/>
      <c r="P1654" s="265">
        <f t="shared" si="362"/>
        <v>150109.19575659267</v>
      </c>
      <c r="Q1654" s="265">
        <f t="shared" si="363"/>
        <v>246711.10940264957</v>
      </c>
      <c r="R1654" s="266">
        <f t="shared" si="364"/>
        <v>396820.30515924224</v>
      </c>
    </row>
    <row r="1655" spans="1:18" x14ac:dyDescent="0.25">
      <c r="A1655" s="81">
        <v>1624</v>
      </c>
      <c r="B1655" s="93">
        <f t="shared" si="353"/>
        <v>2.2802698353716251E-14</v>
      </c>
      <c r="C1655" s="178">
        <f t="shared" si="354"/>
        <v>2.27512593933848E-14</v>
      </c>
      <c r="D1655" s="165">
        <f t="shared" si="355"/>
        <v>2.2558277767625785E-3</v>
      </c>
      <c r="E1655" s="166">
        <f t="shared" si="365"/>
        <v>24.291375447754103</v>
      </c>
      <c r="F1655" s="167">
        <f t="shared" si="366"/>
        <v>3.6657201372392025</v>
      </c>
      <c r="G1655" s="167">
        <f t="shared" si="356"/>
        <v>127391.19122181002</v>
      </c>
      <c r="H1655" s="167">
        <f t="shared" si="357"/>
        <v>271299.9889988004</v>
      </c>
      <c r="I1655" s="168">
        <f t="shared" si="358"/>
        <v>398691.1802206104</v>
      </c>
      <c r="J1655" s="168">
        <f t="shared" si="360"/>
        <v>393986.46701849415</v>
      </c>
      <c r="K1655" s="94"/>
      <c r="L1655" s="265">
        <f t="shared" si="359"/>
        <v>151929.98995631069</v>
      </c>
      <c r="M1655" s="265">
        <f>$G1655*NonHospFrac+theModel!$H1655*NonHospFrac</f>
        <v>246761.19026429972</v>
      </c>
      <c r="N1655" s="266">
        <f t="shared" si="361"/>
        <v>398691.1802206104</v>
      </c>
      <c r="O1655" s="158"/>
      <c r="P1655" s="265">
        <f t="shared" si="362"/>
        <v>150137.15614155371</v>
      </c>
      <c r="Q1655" s="265">
        <f t="shared" si="363"/>
        <v>246759.6300136807</v>
      </c>
      <c r="R1655" s="266">
        <f t="shared" si="364"/>
        <v>396896.78615523444</v>
      </c>
    </row>
    <row r="1656" spans="1:18" x14ac:dyDescent="0.25">
      <c r="A1656" s="81">
        <v>1625</v>
      </c>
      <c r="B1656" s="93">
        <f t="shared" si="353"/>
        <v>2.2376733476002172E-14</v>
      </c>
      <c r="C1656" s="178">
        <f t="shared" si="354"/>
        <v>2.2326255419073792E-14</v>
      </c>
      <c r="D1656" s="165">
        <f t="shared" si="355"/>
        <v>2.2558277767625785E-3</v>
      </c>
      <c r="E1656" s="166">
        <f t="shared" si="365"/>
        <v>24.291375447754124</v>
      </c>
      <c r="F1656" s="167">
        <f t="shared" si="366"/>
        <v>3.6679759650159651</v>
      </c>
      <c r="G1656" s="167">
        <f t="shared" si="356"/>
        <v>127469.58580102344</v>
      </c>
      <c r="H1656" s="167">
        <f t="shared" si="357"/>
        <v>271299.98899880063</v>
      </c>
      <c r="I1656" s="168">
        <f t="shared" si="358"/>
        <v>398769.57479982404</v>
      </c>
      <c r="J1656" s="168">
        <f t="shared" si="360"/>
        <v>394059.83702586597</v>
      </c>
      <c r="K1656" s="94"/>
      <c r="L1656" s="265">
        <f t="shared" si="359"/>
        <v>151959.8639244932</v>
      </c>
      <c r="M1656" s="265">
        <f>$G1656*NonHospFrac+theModel!$H1656*NonHospFrac</f>
        <v>246809.71087533084</v>
      </c>
      <c r="N1656" s="266">
        <f t="shared" si="361"/>
        <v>398769.57479982404</v>
      </c>
      <c r="O1656" s="158"/>
      <c r="P1656" s="265">
        <f t="shared" si="362"/>
        <v>150165.11538679441</v>
      </c>
      <c r="Q1656" s="265">
        <f t="shared" si="363"/>
        <v>246808.15062471182</v>
      </c>
      <c r="R1656" s="266">
        <f t="shared" si="364"/>
        <v>396973.2660115062</v>
      </c>
    </row>
    <row r="1657" spans="1:18" x14ac:dyDescent="0.25">
      <c r="A1657" s="81">
        <v>1626</v>
      </c>
      <c r="B1657" s="93">
        <f t="shared" si="353"/>
        <v>2.1958725817834202E-14</v>
      </c>
      <c r="C1657" s="178">
        <f t="shared" si="354"/>
        <v>2.1909190714192017E-14</v>
      </c>
      <c r="D1657" s="165">
        <f t="shared" si="355"/>
        <v>2.2558277767625785E-3</v>
      </c>
      <c r="E1657" s="166">
        <f t="shared" si="365"/>
        <v>24.291375447754145</v>
      </c>
      <c r="F1657" s="167">
        <f t="shared" si="366"/>
        <v>3.6702317927927277</v>
      </c>
      <c r="G1657" s="167">
        <f t="shared" si="356"/>
        <v>127547.98038023686</v>
      </c>
      <c r="H1657" s="167">
        <f t="shared" si="357"/>
        <v>271299.98899880092</v>
      </c>
      <c r="I1657" s="168">
        <f t="shared" si="358"/>
        <v>398847.96937903779</v>
      </c>
      <c r="J1657" s="168">
        <f t="shared" si="360"/>
        <v>394133.20404253196</v>
      </c>
      <c r="K1657" s="94"/>
      <c r="L1657" s="265">
        <f t="shared" si="359"/>
        <v>151989.73789267574</v>
      </c>
      <c r="M1657" s="265">
        <f>$G1657*NonHospFrac+theModel!$H1657*NonHospFrac</f>
        <v>246858.231486362</v>
      </c>
      <c r="N1657" s="266">
        <f t="shared" si="361"/>
        <v>398847.96937903774</v>
      </c>
      <c r="O1657" s="158"/>
      <c r="P1657" s="265">
        <f t="shared" si="362"/>
        <v>150193.07349236126</v>
      </c>
      <c r="Q1657" s="265">
        <f t="shared" si="363"/>
        <v>246856.67123574298</v>
      </c>
      <c r="R1657" s="266">
        <f t="shared" si="364"/>
        <v>397049.74472810421</v>
      </c>
    </row>
    <row r="1658" spans="1:18" x14ac:dyDescent="0.25">
      <c r="A1658" s="81">
        <v>1627</v>
      </c>
      <c r="B1658" s="93">
        <f t="shared" si="353"/>
        <v>2.1548526734696829E-14</v>
      </c>
      <c r="C1658" s="178">
        <f t="shared" si="354"/>
        <v>2.1499916969540388E-14</v>
      </c>
      <c r="D1658" s="165">
        <f t="shared" si="355"/>
        <v>2.2558277767625785E-3</v>
      </c>
      <c r="E1658" s="166">
        <f t="shared" si="365"/>
        <v>24.291375447754167</v>
      </c>
      <c r="F1658" s="167">
        <f t="shared" si="366"/>
        <v>3.6724876205694903</v>
      </c>
      <c r="G1658" s="167">
        <f t="shared" si="356"/>
        <v>127626.37495945027</v>
      </c>
      <c r="H1658" s="167">
        <f t="shared" si="357"/>
        <v>271299.98899880116</v>
      </c>
      <c r="I1658" s="168">
        <f t="shared" si="358"/>
        <v>398926.36395825143</v>
      </c>
      <c r="J1658" s="168">
        <f t="shared" si="360"/>
        <v>394206.56806861382</v>
      </c>
      <c r="K1658" s="94"/>
      <c r="L1658" s="265">
        <f t="shared" si="359"/>
        <v>152019.61186085825</v>
      </c>
      <c r="M1658" s="265">
        <f>$G1658*NonHospFrac+theModel!$H1658*NonHospFrac</f>
        <v>246906.75209739315</v>
      </c>
      <c r="N1658" s="266">
        <f t="shared" si="361"/>
        <v>398926.36395825143</v>
      </c>
      <c r="O1658" s="158"/>
      <c r="P1658" s="265">
        <f t="shared" si="362"/>
        <v>150221.03045830067</v>
      </c>
      <c r="Q1658" s="265">
        <f t="shared" si="363"/>
        <v>246905.19184677413</v>
      </c>
      <c r="R1658" s="266">
        <f t="shared" si="364"/>
        <v>397126.2223050748</v>
      </c>
    </row>
    <row r="1659" spans="1:18" x14ac:dyDescent="0.25">
      <c r="A1659" s="81">
        <v>1628</v>
      </c>
      <c r="B1659" s="93">
        <f t="shared" si="353"/>
        <v>2.1145990358822284E-14</v>
      </c>
      <c r="C1659" s="178">
        <f t="shared" si="354"/>
        <v>2.10982886464037E-14</v>
      </c>
      <c r="D1659" s="165">
        <f t="shared" si="355"/>
        <v>2.2558277767625785E-3</v>
      </c>
      <c r="E1659" s="166">
        <f t="shared" si="365"/>
        <v>24.291375447754188</v>
      </c>
      <c r="F1659" s="167">
        <f t="shared" si="366"/>
        <v>3.6747434483462529</v>
      </c>
      <c r="G1659" s="167">
        <f t="shared" si="356"/>
        <v>127704.76953866371</v>
      </c>
      <c r="H1659" s="167">
        <f t="shared" si="357"/>
        <v>271299.98899880139</v>
      </c>
      <c r="I1659" s="168">
        <f t="shared" si="358"/>
        <v>399004.75853746512</v>
      </c>
      <c r="J1659" s="168">
        <f t="shared" si="360"/>
        <v>394279.92910423357</v>
      </c>
      <c r="K1659" s="94"/>
      <c r="L1659" s="265">
        <f t="shared" si="359"/>
        <v>152049.48582904076</v>
      </c>
      <c r="M1659" s="265">
        <f>$G1659*NonHospFrac+theModel!$H1659*NonHospFrac</f>
        <v>246955.27270842431</v>
      </c>
      <c r="N1659" s="266">
        <f t="shared" si="361"/>
        <v>399004.75853746507</v>
      </c>
      <c r="O1659" s="158"/>
      <c r="P1659" s="265">
        <f t="shared" si="362"/>
        <v>150248.9862846591</v>
      </c>
      <c r="Q1659" s="265">
        <f t="shared" si="363"/>
        <v>246953.71245780529</v>
      </c>
      <c r="R1659" s="266">
        <f t="shared" si="364"/>
        <v>397202.69874246442</v>
      </c>
    </row>
    <row r="1660" spans="1:18" x14ac:dyDescent="0.25">
      <c r="A1660" s="81">
        <v>1629</v>
      </c>
      <c r="B1660" s="93">
        <f t="shared" si="353"/>
        <v>2.0750973547319687E-14</v>
      </c>
      <c r="C1660" s="178">
        <f t="shared" si="354"/>
        <v>2.0704162924796777E-14</v>
      </c>
      <c r="D1660" s="165">
        <f t="shared" si="355"/>
        <v>2.2558277767625785E-3</v>
      </c>
      <c r="E1660" s="166">
        <f t="shared" si="365"/>
        <v>24.291375447754209</v>
      </c>
      <c r="F1660" s="167">
        <f t="shared" si="366"/>
        <v>3.6769992761230155</v>
      </c>
      <c r="G1660" s="167">
        <f t="shared" si="356"/>
        <v>127783.16411787712</v>
      </c>
      <c r="H1660" s="167">
        <f t="shared" si="357"/>
        <v>271299.98899880162</v>
      </c>
      <c r="I1660" s="168">
        <f t="shared" si="358"/>
        <v>399083.15311667876</v>
      </c>
      <c r="J1660" s="168">
        <f t="shared" si="360"/>
        <v>394353.28714951302</v>
      </c>
      <c r="K1660" s="94"/>
      <c r="L1660" s="265">
        <f t="shared" si="359"/>
        <v>152079.3597972233</v>
      </c>
      <c r="M1660" s="265">
        <f>$G1660*NonHospFrac+theModel!$H1660*NonHospFrac</f>
        <v>247003.79331945546</v>
      </c>
      <c r="N1660" s="266">
        <f t="shared" si="361"/>
        <v>399083.15311667876</v>
      </c>
      <c r="O1660" s="158"/>
      <c r="P1660" s="265">
        <f t="shared" si="362"/>
        <v>150276.94097148304</v>
      </c>
      <c r="Q1660" s="265">
        <f t="shared" si="363"/>
        <v>247002.23306883645</v>
      </c>
      <c r="R1660" s="266">
        <f t="shared" si="364"/>
        <v>397279.17404031951</v>
      </c>
    </row>
    <row r="1661" spans="1:18" x14ac:dyDescent="0.25">
      <c r="A1661" s="81">
        <v>1630</v>
      </c>
      <c r="B1661" s="93">
        <f t="shared" si="353"/>
        <v>2.0363335831273176E-14</v>
      </c>
      <c r="C1661" s="178">
        <f t="shared" si="354"/>
        <v>2.0317399652677446E-14</v>
      </c>
      <c r="D1661" s="165">
        <f t="shared" si="355"/>
        <v>2.2558277767625785E-3</v>
      </c>
      <c r="E1661" s="166">
        <f t="shared" si="365"/>
        <v>24.291375447754231</v>
      </c>
      <c r="F1661" s="167">
        <f t="shared" si="366"/>
        <v>3.6792551038997781</v>
      </c>
      <c r="G1661" s="167">
        <f t="shared" si="356"/>
        <v>127861.55869709054</v>
      </c>
      <c r="H1661" s="167">
        <f t="shared" si="357"/>
        <v>271299.98899880185</v>
      </c>
      <c r="I1661" s="168">
        <f t="shared" si="358"/>
        <v>399161.5476958924</v>
      </c>
      <c r="J1661" s="168">
        <f t="shared" si="360"/>
        <v>394426.64220457413</v>
      </c>
      <c r="K1661" s="94"/>
      <c r="L1661" s="265">
        <f t="shared" si="359"/>
        <v>152109.23376540578</v>
      </c>
      <c r="M1661" s="265">
        <f>$G1661*NonHospFrac+theModel!$H1661*NonHospFrac</f>
        <v>247052.31393048656</v>
      </c>
      <c r="N1661" s="266">
        <f t="shared" si="361"/>
        <v>399161.54769589234</v>
      </c>
      <c r="O1661" s="158"/>
      <c r="P1661" s="265">
        <f t="shared" si="362"/>
        <v>150304.89451881885</v>
      </c>
      <c r="Q1661" s="265">
        <f t="shared" si="363"/>
        <v>247050.75367986754</v>
      </c>
      <c r="R1661" s="266">
        <f t="shared" si="364"/>
        <v>397355.64819868642</v>
      </c>
    </row>
    <row r="1662" spans="1:18" x14ac:dyDescent="0.25">
      <c r="A1662" s="81">
        <v>1631</v>
      </c>
      <c r="B1662" s="93">
        <f t="shared" si="353"/>
        <v>1.9982939365790528E-14</v>
      </c>
      <c r="C1662" s="178">
        <f t="shared" si="354"/>
        <v>1.9937861296107815E-14</v>
      </c>
      <c r="D1662" s="165">
        <f t="shared" si="355"/>
        <v>2.2558277767625785E-3</v>
      </c>
      <c r="E1662" s="166">
        <f t="shared" si="365"/>
        <v>24.291375447754252</v>
      </c>
      <c r="F1662" s="167">
        <f t="shared" si="366"/>
        <v>3.6815109316765406</v>
      </c>
      <c r="G1662" s="167">
        <f t="shared" si="356"/>
        <v>127939.95327630396</v>
      </c>
      <c r="H1662" s="167">
        <f t="shared" si="357"/>
        <v>271299.98899880209</v>
      </c>
      <c r="I1662" s="168">
        <f t="shared" si="358"/>
        <v>399239.94227510603</v>
      </c>
      <c r="J1662" s="168">
        <f t="shared" si="360"/>
        <v>394499.99426953879</v>
      </c>
      <c r="K1662" s="94"/>
      <c r="L1662" s="265">
        <f t="shared" si="359"/>
        <v>152139.10773358832</v>
      </c>
      <c r="M1662" s="265">
        <f>$G1662*NonHospFrac+theModel!$H1662*NonHospFrac</f>
        <v>247100.83454151772</v>
      </c>
      <c r="N1662" s="266">
        <f t="shared" si="361"/>
        <v>399239.94227510603</v>
      </c>
      <c r="O1662" s="158"/>
      <c r="P1662" s="265">
        <f t="shared" si="362"/>
        <v>150332.8469267131</v>
      </c>
      <c r="Q1662" s="265">
        <f t="shared" si="363"/>
        <v>247099.2742908987</v>
      </c>
      <c r="R1662" s="266">
        <f t="shared" si="364"/>
        <v>397432.12121761183</v>
      </c>
    </row>
    <row r="1663" spans="1:18" x14ac:dyDescent="0.25">
      <c r="A1663" s="81">
        <v>1632</v>
      </c>
      <c r="B1663" s="93">
        <f t="shared" si="353"/>
        <v>1.9609648880985639E-14</v>
      </c>
      <c r="C1663" s="178">
        <f t="shared" si="354"/>
        <v>1.9565412890347351E-14</v>
      </c>
      <c r="D1663" s="165">
        <f t="shared" si="355"/>
        <v>2.2558277767625785E-3</v>
      </c>
      <c r="E1663" s="166">
        <f t="shared" si="365"/>
        <v>24.291375447754273</v>
      </c>
      <c r="F1663" s="167">
        <f t="shared" si="366"/>
        <v>3.6837667594533032</v>
      </c>
      <c r="G1663" s="167">
        <f t="shared" si="356"/>
        <v>128018.34785551738</v>
      </c>
      <c r="H1663" s="167">
        <f t="shared" si="357"/>
        <v>271299.98899880232</v>
      </c>
      <c r="I1663" s="168">
        <f t="shared" si="358"/>
        <v>399318.33685431967</v>
      </c>
      <c r="J1663" s="168">
        <f t="shared" si="360"/>
        <v>394573.34334452887</v>
      </c>
      <c r="K1663" s="94"/>
      <c r="L1663" s="265">
        <f t="shared" si="359"/>
        <v>152168.98170177083</v>
      </c>
      <c r="M1663" s="265">
        <f>$G1663*NonHospFrac+theModel!$H1663*NonHospFrac</f>
        <v>247149.35515254887</v>
      </c>
      <c r="N1663" s="266">
        <f t="shared" si="361"/>
        <v>399318.33685431967</v>
      </c>
      <c r="O1663" s="158"/>
      <c r="P1663" s="265">
        <f t="shared" si="362"/>
        <v>150360.79819521215</v>
      </c>
      <c r="Q1663" s="265">
        <f t="shared" si="363"/>
        <v>247147.79490192985</v>
      </c>
      <c r="R1663" s="266">
        <f t="shared" si="364"/>
        <v>397508.593097142</v>
      </c>
    </row>
    <row r="1664" spans="1:18" x14ac:dyDescent="0.25">
      <c r="A1664" s="81">
        <v>1633</v>
      </c>
      <c r="B1664" s="93">
        <f t="shared" si="353"/>
        <v>1.924333163387592E-14</v>
      </c>
      <c r="C1664" s="178">
        <f t="shared" si="354"/>
        <v>1.9199921991858767E-14</v>
      </c>
      <c r="D1664" s="165">
        <f t="shared" si="355"/>
        <v>2.2558277767625785E-3</v>
      </c>
      <c r="E1664" s="166">
        <f t="shared" si="365"/>
        <v>24.291375447754291</v>
      </c>
      <c r="F1664" s="167">
        <f t="shared" si="366"/>
        <v>3.6860225872300658</v>
      </c>
      <c r="G1664" s="167">
        <f t="shared" si="356"/>
        <v>128096.74243473083</v>
      </c>
      <c r="H1664" s="167">
        <f t="shared" si="357"/>
        <v>271299.9889988025</v>
      </c>
      <c r="I1664" s="168">
        <f t="shared" si="358"/>
        <v>399396.73143353331</v>
      </c>
      <c r="J1664" s="168">
        <f t="shared" si="360"/>
        <v>394646.68942966626</v>
      </c>
      <c r="K1664" s="94"/>
      <c r="L1664" s="265">
        <f t="shared" si="359"/>
        <v>152198.85566995334</v>
      </c>
      <c r="M1664" s="265">
        <f>$G1664*NonHospFrac+theModel!$H1664*NonHospFrac</f>
        <v>247197.87576357997</v>
      </c>
      <c r="N1664" s="266">
        <f t="shared" si="361"/>
        <v>399396.73143353331</v>
      </c>
      <c r="O1664" s="158"/>
      <c r="P1664" s="265">
        <f t="shared" si="362"/>
        <v>150388.74832436247</v>
      </c>
      <c r="Q1664" s="265">
        <f t="shared" si="363"/>
        <v>247196.31551296095</v>
      </c>
      <c r="R1664" s="266">
        <f t="shared" si="364"/>
        <v>397585.06383732345</v>
      </c>
    </row>
    <row r="1665" spans="1:18" x14ac:dyDescent="0.25">
      <c r="A1665" s="81">
        <v>1634</v>
      </c>
      <c r="B1665" s="93">
        <f t="shared" si="353"/>
        <v>1.8883857361178672E-14</v>
      </c>
      <c r="C1665" s="178">
        <f t="shared" si="354"/>
        <v>1.8841258631210902E-14</v>
      </c>
      <c r="D1665" s="165">
        <f t="shared" si="355"/>
        <v>2.2558277767625785E-3</v>
      </c>
      <c r="E1665" s="166">
        <f t="shared" si="365"/>
        <v>24.291375447754309</v>
      </c>
      <c r="F1665" s="167">
        <f t="shared" si="366"/>
        <v>3.6882784150068284</v>
      </c>
      <c r="G1665" s="167">
        <f t="shared" si="356"/>
        <v>128175.13701394424</v>
      </c>
      <c r="H1665" s="167">
        <f t="shared" si="357"/>
        <v>271299.98899880267</v>
      </c>
      <c r="I1665" s="168">
        <f t="shared" si="358"/>
        <v>399475.12601274694</v>
      </c>
      <c r="J1665" s="168">
        <f t="shared" si="360"/>
        <v>394720.03252507286</v>
      </c>
      <c r="K1665" s="94"/>
      <c r="L1665" s="265">
        <f t="shared" si="359"/>
        <v>152228.72963813582</v>
      </c>
      <c r="M1665" s="265">
        <f>$G1665*NonHospFrac+theModel!$H1665*NonHospFrac</f>
        <v>247246.39637461107</v>
      </c>
      <c r="N1665" s="266">
        <f t="shared" si="361"/>
        <v>399475.12601274688</v>
      </c>
      <c r="O1665" s="158"/>
      <c r="P1665" s="265">
        <f t="shared" si="362"/>
        <v>150416.6973142105</v>
      </c>
      <c r="Q1665" s="265">
        <f t="shared" si="363"/>
        <v>247244.83612399205</v>
      </c>
      <c r="R1665" s="266">
        <f t="shared" si="364"/>
        <v>397661.53343820258</v>
      </c>
    </row>
    <row r="1666" spans="1:18" x14ac:dyDescent="0.25">
      <c r="A1666" s="81">
        <v>1635</v>
      </c>
      <c r="B1666" s="93">
        <f t="shared" si="353"/>
        <v>1.853109823298913E-14</v>
      </c>
      <c r="C1666" s="178">
        <f t="shared" si="354"/>
        <v>1.8489295266861237E-14</v>
      </c>
      <c r="D1666" s="165">
        <f t="shared" si="355"/>
        <v>2.2558277767625785E-3</v>
      </c>
      <c r="E1666" s="166">
        <f t="shared" si="365"/>
        <v>24.291375447754326</v>
      </c>
      <c r="F1666" s="167">
        <f t="shared" si="366"/>
        <v>3.690534242783591</v>
      </c>
      <c r="G1666" s="167">
        <f t="shared" si="356"/>
        <v>128253.53159315766</v>
      </c>
      <c r="H1666" s="167">
        <f t="shared" si="357"/>
        <v>271299.9889988029</v>
      </c>
      <c r="I1666" s="168">
        <f t="shared" si="358"/>
        <v>399553.52059196058</v>
      </c>
      <c r="J1666" s="168">
        <f t="shared" si="360"/>
        <v>394793.37263087049</v>
      </c>
      <c r="K1666" s="94"/>
      <c r="L1666" s="265">
        <f t="shared" si="359"/>
        <v>152258.60360631833</v>
      </c>
      <c r="M1666" s="265">
        <f>$G1666*NonHospFrac+theModel!$H1666*NonHospFrac</f>
        <v>247294.91698564222</v>
      </c>
      <c r="N1666" s="266">
        <f t="shared" si="361"/>
        <v>399553.52059196052</v>
      </c>
      <c r="O1666" s="158"/>
      <c r="P1666" s="265">
        <f t="shared" si="362"/>
        <v>150444.6451648027</v>
      </c>
      <c r="Q1666" s="265">
        <f t="shared" si="363"/>
        <v>247293.3567350232</v>
      </c>
      <c r="R1666" s="266">
        <f t="shared" si="364"/>
        <v>397738.00189982587</v>
      </c>
    </row>
    <row r="1667" spans="1:18" x14ac:dyDescent="0.25">
      <c r="A1667" s="81">
        <v>1636</v>
      </c>
      <c r="B1667" s="93">
        <f t="shared" si="353"/>
        <v>1.8184928807323927E-14</v>
      </c>
      <c r="C1667" s="178">
        <f t="shared" si="354"/>
        <v>1.8143906739801916E-14</v>
      </c>
      <c r="D1667" s="165">
        <f t="shared" si="355"/>
        <v>2.2558277767625785E-3</v>
      </c>
      <c r="E1667" s="166">
        <f t="shared" si="365"/>
        <v>24.291375447754344</v>
      </c>
      <c r="F1667" s="167">
        <f t="shared" si="366"/>
        <v>3.6927900705603536</v>
      </c>
      <c r="G1667" s="167">
        <f t="shared" si="356"/>
        <v>128331.9261723711</v>
      </c>
      <c r="H1667" s="167">
        <f t="shared" si="357"/>
        <v>271299.98899880314</v>
      </c>
      <c r="I1667" s="168">
        <f t="shared" si="358"/>
        <v>399631.91517117422</v>
      </c>
      <c r="J1667" s="168">
        <f t="shared" si="360"/>
        <v>394866.70974718104</v>
      </c>
      <c r="K1667" s="94"/>
      <c r="L1667" s="265">
        <f t="shared" si="359"/>
        <v>152288.47757450084</v>
      </c>
      <c r="M1667" s="265">
        <f>$G1667*NonHospFrac+theModel!$H1667*NonHospFrac</f>
        <v>247343.43759667338</v>
      </c>
      <c r="N1667" s="266">
        <f t="shared" si="361"/>
        <v>399631.91517117422</v>
      </c>
      <c r="O1667" s="158"/>
      <c r="P1667" s="265">
        <f t="shared" si="362"/>
        <v>150472.59187618547</v>
      </c>
      <c r="Q1667" s="265">
        <f t="shared" si="363"/>
        <v>247341.87734605436</v>
      </c>
      <c r="R1667" s="266">
        <f t="shared" si="364"/>
        <v>397814.4692222398</v>
      </c>
    </row>
    <row r="1668" spans="1:18" x14ac:dyDescent="0.25">
      <c r="A1668" s="81">
        <v>1637</v>
      </c>
      <c r="B1668" s="93">
        <f t="shared" si="353"/>
        <v>1.7845225985513367E-14</v>
      </c>
      <c r="C1668" s="178">
        <f t="shared" si="354"/>
        <v>1.7804970229052641E-14</v>
      </c>
      <c r="D1668" s="165">
        <f t="shared" si="355"/>
        <v>2.2558277767625785E-3</v>
      </c>
      <c r="E1668" s="166">
        <f t="shared" si="365"/>
        <v>24.291375447754362</v>
      </c>
      <c r="F1668" s="167">
        <f t="shared" si="366"/>
        <v>3.6950458983371162</v>
      </c>
      <c r="G1668" s="167">
        <f t="shared" si="356"/>
        <v>128410.32075158451</v>
      </c>
      <c r="H1668" s="167">
        <f t="shared" si="357"/>
        <v>271299.98899880337</v>
      </c>
      <c r="I1668" s="168">
        <f t="shared" si="358"/>
        <v>399710.30975038791</v>
      </c>
      <c r="J1668" s="168">
        <f t="shared" si="360"/>
        <v>394940.04387412639</v>
      </c>
      <c r="K1668" s="94"/>
      <c r="L1668" s="265">
        <f t="shared" si="359"/>
        <v>152318.35154268338</v>
      </c>
      <c r="M1668" s="265">
        <f>$G1668*NonHospFrac+theModel!$H1668*NonHospFrac</f>
        <v>247391.95820770448</v>
      </c>
      <c r="N1668" s="266">
        <f t="shared" si="361"/>
        <v>399710.30975038785</v>
      </c>
      <c r="O1668" s="158"/>
      <c r="P1668" s="265">
        <f t="shared" si="362"/>
        <v>150500.53744840532</v>
      </c>
      <c r="Q1668" s="265">
        <f t="shared" si="363"/>
        <v>247390.39795708546</v>
      </c>
      <c r="R1668" s="266">
        <f t="shared" si="364"/>
        <v>397890.9354054908</v>
      </c>
    </row>
    <row r="1669" spans="1:18" x14ac:dyDescent="0.25">
      <c r="A1669" s="81">
        <v>1638</v>
      </c>
      <c r="B1669" s="93">
        <f t="shared" si="353"/>
        <v>1.7511868968427629E-14</v>
      </c>
      <c r="C1669" s="178">
        <f t="shared" si="354"/>
        <v>1.7472365207985624E-14</v>
      </c>
      <c r="D1669" s="165">
        <f t="shared" si="355"/>
        <v>2.2558277767625785E-3</v>
      </c>
      <c r="E1669" s="166">
        <f t="shared" si="365"/>
        <v>24.29137544775438</v>
      </c>
      <c r="F1669" s="167">
        <f t="shared" si="366"/>
        <v>3.6973017261138788</v>
      </c>
      <c r="G1669" s="167">
        <f t="shared" si="356"/>
        <v>128488.71533079793</v>
      </c>
      <c r="H1669" s="167">
        <f t="shared" si="357"/>
        <v>271299.98899880354</v>
      </c>
      <c r="I1669" s="168">
        <f t="shared" si="358"/>
        <v>399788.70432960149</v>
      </c>
      <c r="J1669" s="168">
        <f t="shared" si="360"/>
        <v>395013.37501182826</v>
      </c>
      <c r="K1669" s="94"/>
      <c r="L1669" s="265">
        <f t="shared" si="359"/>
        <v>152348.22551086586</v>
      </c>
      <c r="M1669" s="265">
        <f>$G1669*NonHospFrac+theModel!$H1669*NonHospFrac</f>
        <v>247440.4788187356</v>
      </c>
      <c r="N1669" s="266">
        <f t="shared" si="361"/>
        <v>399788.70432960149</v>
      </c>
      <c r="O1669" s="158"/>
      <c r="P1669" s="265">
        <f t="shared" si="362"/>
        <v>150528.48188150855</v>
      </c>
      <c r="Q1669" s="265">
        <f t="shared" si="363"/>
        <v>247438.91856811658</v>
      </c>
      <c r="R1669" s="266">
        <f t="shared" si="364"/>
        <v>397967.4004496251</v>
      </c>
    </row>
    <row r="1670" spans="1:18" x14ac:dyDescent="0.25">
      <c r="A1670" s="81">
        <v>1639</v>
      </c>
      <c r="B1670" s="93">
        <f t="shared" si="353"/>
        <v>1.7184739213520051E-14</v>
      </c>
      <c r="C1670" s="178">
        <f t="shared" si="354"/>
        <v>1.714597340146577E-14</v>
      </c>
      <c r="D1670" s="165">
        <f t="shared" si="355"/>
        <v>2.2558277767625785E-3</v>
      </c>
      <c r="E1670" s="166">
        <f t="shared" si="365"/>
        <v>24.291375447754397</v>
      </c>
      <c r="F1670" s="167">
        <f t="shared" si="366"/>
        <v>3.6995575538906413</v>
      </c>
      <c r="G1670" s="167">
        <f t="shared" si="356"/>
        <v>128567.10991001135</v>
      </c>
      <c r="H1670" s="167">
        <f t="shared" si="357"/>
        <v>271299.98899880372</v>
      </c>
      <c r="I1670" s="168">
        <f t="shared" si="358"/>
        <v>399867.09890881507</v>
      </c>
      <c r="J1670" s="168">
        <f t="shared" si="360"/>
        <v>395086.70316040859</v>
      </c>
      <c r="K1670" s="94"/>
      <c r="L1670" s="265">
        <f t="shared" si="359"/>
        <v>152378.09947904834</v>
      </c>
      <c r="M1670" s="265">
        <f>$G1670*NonHospFrac+theModel!$H1670*NonHospFrac</f>
        <v>247488.99942976667</v>
      </c>
      <c r="N1670" s="266">
        <f t="shared" si="361"/>
        <v>399867.09890881501</v>
      </c>
      <c r="O1670" s="158"/>
      <c r="P1670" s="265">
        <f t="shared" si="362"/>
        <v>150556.42517554169</v>
      </c>
      <c r="Q1670" s="265">
        <f t="shared" si="363"/>
        <v>247487.43917914765</v>
      </c>
      <c r="R1670" s="266">
        <f t="shared" si="364"/>
        <v>398043.86435468937</v>
      </c>
    </row>
    <row r="1671" spans="1:18" x14ac:dyDescent="0.25">
      <c r="A1671" s="81">
        <v>1640</v>
      </c>
      <c r="B1671" s="93">
        <f t="shared" si="353"/>
        <v>1.6863720392673182E-14</v>
      </c>
      <c r="C1671" s="178">
        <f t="shared" si="354"/>
        <v>1.6825678743791831E-14</v>
      </c>
      <c r="D1671" s="165">
        <f t="shared" si="355"/>
        <v>2.2558277767625785E-3</v>
      </c>
      <c r="E1671" s="166">
        <f t="shared" si="365"/>
        <v>24.291375447754415</v>
      </c>
      <c r="F1671" s="167">
        <f t="shared" si="366"/>
        <v>3.7018133816674039</v>
      </c>
      <c r="G1671" s="167">
        <f t="shared" si="356"/>
        <v>128645.50448922477</v>
      </c>
      <c r="H1671" s="167">
        <f t="shared" si="357"/>
        <v>271299.98899880395</v>
      </c>
      <c r="I1671" s="168">
        <f t="shared" si="358"/>
        <v>399945.4934880287</v>
      </c>
      <c r="J1671" s="168">
        <f t="shared" si="360"/>
        <v>395160.02831998927</v>
      </c>
      <c r="K1671" s="94"/>
      <c r="L1671" s="265">
        <f t="shared" si="359"/>
        <v>152407.97344723085</v>
      </c>
      <c r="M1671" s="265">
        <f>$G1671*NonHospFrac+theModel!$H1671*NonHospFrac</f>
        <v>247537.52004079783</v>
      </c>
      <c r="N1671" s="266">
        <f t="shared" si="361"/>
        <v>399945.49348802865</v>
      </c>
      <c r="O1671" s="158"/>
      <c r="P1671" s="265">
        <f t="shared" si="362"/>
        <v>150584.36733055118</v>
      </c>
      <c r="Q1671" s="265">
        <f t="shared" si="363"/>
        <v>247535.95979017881</v>
      </c>
      <c r="R1671" s="266">
        <f t="shared" si="364"/>
        <v>398120.32712072995</v>
      </c>
    </row>
    <row r="1672" spans="1:18" x14ac:dyDescent="0.25">
      <c r="A1672" s="81">
        <v>1641</v>
      </c>
      <c r="B1672" s="93">
        <f t="shared" si="353"/>
        <v>1.6548698350832241E-14</v>
      </c>
      <c r="C1672" s="178">
        <f t="shared" si="354"/>
        <v>1.6511367337423167E-14</v>
      </c>
      <c r="D1672" s="165">
        <f t="shared" si="355"/>
        <v>2.2558277767625785E-3</v>
      </c>
      <c r="E1672" s="166">
        <f t="shared" si="365"/>
        <v>24.291375447754433</v>
      </c>
      <c r="F1672" s="167">
        <f t="shared" si="366"/>
        <v>3.7040692094441665</v>
      </c>
      <c r="G1672" s="167">
        <f t="shared" si="356"/>
        <v>128723.8990684382</v>
      </c>
      <c r="H1672" s="167">
        <f t="shared" si="357"/>
        <v>271299.98899880413</v>
      </c>
      <c r="I1672" s="168">
        <f t="shared" si="358"/>
        <v>400023.88806724234</v>
      </c>
      <c r="J1672" s="168">
        <f t="shared" si="360"/>
        <v>395233.35049069213</v>
      </c>
      <c r="K1672" s="94"/>
      <c r="L1672" s="265">
        <f t="shared" si="359"/>
        <v>152437.84741541336</v>
      </c>
      <c r="M1672" s="265">
        <f>$G1672*NonHospFrac+theModel!$H1672*NonHospFrac</f>
        <v>247586.04065182892</v>
      </c>
      <c r="N1672" s="266">
        <f t="shared" si="361"/>
        <v>400023.88806724228</v>
      </c>
      <c r="O1672" s="158"/>
      <c r="P1672" s="265">
        <f t="shared" si="362"/>
        <v>150612.30834658342</v>
      </c>
      <c r="Q1672" s="265">
        <f t="shared" si="363"/>
        <v>247584.4804012099</v>
      </c>
      <c r="R1672" s="266">
        <f t="shared" si="364"/>
        <v>398196.7887477933</v>
      </c>
    </row>
    <row r="1673" spans="1:18" x14ac:dyDescent="0.25">
      <c r="A1673" s="81">
        <v>1642</v>
      </c>
      <c r="B1673" s="93">
        <f t="shared" si="353"/>
        <v>1.6239561065411342E-14</v>
      </c>
      <c r="C1673" s="178">
        <f t="shared" si="354"/>
        <v>1.6202927412477555E-14</v>
      </c>
      <c r="D1673" s="165">
        <f t="shared" si="355"/>
        <v>2.2558277767625785E-3</v>
      </c>
      <c r="E1673" s="166">
        <f t="shared" si="365"/>
        <v>24.291375447754451</v>
      </c>
      <c r="F1673" s="167">
        <f t="shared" si="366"/>
        <v>3.7063250372209291</v>
      </c>
      <c r="G1673" s="167">
        <f t="shared" si="356"/>
        <v>128802.29364765162</v>
      </c>
      <c r="H1673" s="167">
        <f t="shared" si="357"/>
        <v>271299.9889988043</v>
      </c>
      <c r="I1673" s="168">
        <f t="shared" si="358"/>
        <v>400102.28264645592</v>
      </c>
      <c r="J1673" s="168">
        <f t="shared" si="360"/>
        <v>395306.66967263888</v>
      </c>
      <c r="K1673" s="94"/>
      <c r="L1673" s="265">
        <f t="shared" si="359"/>
        <v>152467.72138359584</v>
      </c>
      <c r="M1673" s="265">
        <f>$G1673*NonHospFrac+theModel!$H1673*NonHospFrac</f>
        <v>247634.56126286005</v>
      </c>
      <c r="N1673" s="266">
        <f t="shared" si="361"/>
        <v>400102.28264645592</v>
      </c>
      <c r="O1673" s="158"/>
      <c r="P1673" s="265">
        <f t="shared" si="362"/>
        <v>150640.24822368482</v>
      </c>
      <c r="Q1673" s="265">
        <f t="shared" si="363"/>
        <v>247633.00101224103</v>
      </c>
      <c r="R1673" s="266">
        <f t="shared" si="364"/>
        <v>398273.24923592585</v>
      </c>
    </row>
    <row r="1674" spans="1:18" x14ac:dyDescent="0.25">
      <c r="A1674" s="81">
        <v>1643</v>
      </c>
      <c r="B1674" s="93">
        <f t="shared" si="353"/>
        <v>1.5936198606457785E-14</v>
      </c>
      <c r="C1674" s="178">
        <f t="shared" si="354"/>
        <v>1.5900249286985331E-14</v>
      </c>
      <c r="D1674" s="165">
        <f t="shared" si="355"/>
        <v>2.2558277767625785E-3</v>
      </c>
      <c r="E1674" s="166">
        <f t="shared" si="365"/>
        <v>24.291375447754465</v>
      </c>
      <c r="F1674" s="167">
        <f t="shared" si="366"/>
        <v>3.7085808649976917</v>
      </c>
      <c r="G1674" s="167">
        <f t="shared" si="356"/>
        <v>128880.68822686504</v>
      </c>
      <c r="H1674" s="167">
        <f t="shared" si="357"/>
        <v>271299.98899880447</v>
      </c>
      <c r="I1674" s="168">
        <f t="shared" si="358"/>
        <v>400180.6772256695</v>
      </c>
      <c r="J1674" s="168">
        <f t="shared" si="360"/>
        <v>395379.98586595146</v>
      </c>
      <c r="K1674" s="94"/>
      <c r="L1674" s="265">
        <f t="shared" si="359"/>
        <v>152497.59535177835</v>
      </c>
      <c r="M1674" s="265">
        <f>$G1674*NonHospFrac+theModel!$H1674*NonHospFrac</f>
        <v>247683.08187389118</v>
      </c>
      <c r="N1674" s="266">
        <f t="shared" si="361"/>
        <v>400180.6772256695</v>
      </c>
      <c r="O1674" s="158"/>
      <c r="P1674" s="265">
        <f t="shared" si="362"/>
        <v>150668.18696190184</v>
      </c>
      <c r="Q1674" s="265">
        <f t="shared" si="363"/>
        <v>247681.52162327216</v>
      </c>
      <c r="R1674" s="266">
        <f t="shared" si="364"/>
        <v>398349.708585174</v>
      </c>
    </row>
    <row r="1675" spans="1:18" x14ac:dyDescent="0.25">
      <c r="A1675" s="81">
        <v>1644</v>
      </c>
      <c r="B1675" s="93">
        <f t="shared" si="353"/>
        <v>1.5638503097561052E-14</v>
      </c>
      <c r="C1675" s="178">
        <f t="shared" si="354"/>
        <v>1.5603225327886584E-14</v>
      </c>
      <c r="D1675" s="165">
        <f t="shared" si="355"/>
        <v>2.2558277767625785E-3</v>
      </c>
      <c r="E1675" s="166">
        <f t="shared" si="365"/>
        <v>24.291375447754479</v>
      </c>
      <c r="F1675" s="167">
        <f t="shared" si="366"/>
        <v>3.7108366927744543</v>
      </c>
      <c r="G1675" s="167">
        <f t="shared" si="356"/>
        <v>128959.08280607846</v>
      </c>
      <c r="H1675" s="167">
        <f t="shared" si="357"/>
        <v>271299.98899880465</v>
      </c>
      <c r="I1675" s="168">
        <f t="shared" si="358"/>
        <v>400259.07180488307</v>
      </c>
      <c r="J1675" s="168">
        <f t="shared" si="360"/>
        <v>395453.29907075164</v>
      </c>
      <c r="K1675" s="94"/>
      <c r="L1675" s="265">
        <f t="shared" si="359"/>
        <v>152527.46931996083</v>
      </c>
      <c r="M1675" s="265">
        <f>$G1675*NonHospFrac+theModel!$H1675*NonHospFrac</f>
        <v>247731.60248492224</v>
      </c>
      <c r="N1675" s="266">
        <f t="shared" si="361"/>
        <v>400259.07180488307</v>
      </c>
      <c r="O1675" s="158"/>
      <c r="P1675" s="265">
        <f t="shared" si="362"/>
        <v>150696.12456128086</v>
      </c>
      <c r="Q1675" s="265">
        <f t="shared" si="363"/>
        <v>247730.04223430323</v>
      </c>
      <c r="R1675" s="266">
        <f t="shared" si="364"/>
        <v>398426.16679558408</v>
      </c>
    </row>
    <row r="1676" spans="1:18" x14ac:dyDescent="0.25">
      <c r="A1676" s="81">
        <v>1645</v>
      </c>
      <c r="B1676" s="93">
        <f t="shared" si="353"/>
        <v>1.5346368677491444E-14</v>
      </c>
      <c r="C1676" s="178">
        <f t="shared" si="354"/>
        <v>1.531174991275632E-14</v>
      </c>
      <c r="D1676" s="165">
        <f t="shared" si="355"/>
        <v>2.2558277767625785E-3</v>
      </c>
      <c r="E1676" s="166">
        <f t="shared" si="365"/>
        <v>24.291375447754493</v>
      </c>
      <c r="F1676" s="167">
        <f t="shared" si="366"/>
        <v>3.7130925205512169</v>
      </c>
      <c r="G1676" s="167">
        <f t="shared" si="356"/>
        <v>129037.47738529187</v>
      </c>
      <c r="H1676" s="167">
        <f t="shared" si="357"/>
        <v>271299.98899880477</v>
      </c>
      <c r="I1676" s="168">
        <f t="shared" si="358"/>
        <v>400337.46638409665</v>
      </c>
      <c r="J1676" s="168">
        <f t="shared" si="360"/>
        <v>395526.60928716126</v>
      </c>
      <c r="K1676" s="94"/>
      <c r="L1676" s="265">
        <f t="shared" si="359"/>
        <v>152557.34328814331</v>
      </c>
      <c r="M1676" s="265">
        <f>$G1676*NonHospFrac+theModel!$H1676*NonHospFrac</f>
        <v>247780.12309595331</v>
      </c>
      <c r="N1676" s="266">
        <f t="shared" si="361"/>
        <v>400337.46638409665</v>
      </c>
      <c r="O1676" s="158"/>
      <c r="P1676" s="265">
        <f t="shared" si="362"/>
        <v>150724.06102186834</v>
      </c>
      <c r="Q1676" s="265">
        <f t="shared" si="363"/>
        <v>247778.56284533429</v>
      </c>
      <c r="R1676" s="266">
        <f t="shared" si="364"/>
        <v>398502.62386720267</v>
      </c>
    </row>
    <row r="1677" spans="1:18" x14ac:dyDescent="0.25">
      <c r="A1677" s="81">
        <v>1646</v>
      </c>
      <c r="B1677" s="93">
        <f t="shared" si="353"/>
        <v>1.5059691462555666E-14</v>
      </c>
      <c r="C1677" s="178">
        <f t="shared" si="354"/>
        <v>1.5025719392244959E-14</v>
      </c>
      <c r="D1677" s="165">
        <f t="shared" si="355"/>
        <v>2.2558277767625785E-3</v>
      </c>
      <c r="E1677" s="166">
        <f t="shared" si="365"/>
        <v>24.291375447754508</v>
      </c>
      <c r="F1677" s="167">
        <f t="shared" si="366"/>
        <v>3.7153483483279794</v>
      </c>
      <c r="G1677" s="167">
        <f t="shared" si="356"/>
        <v>129115.87196450531</v>
      </c>
      <c r="H1677" s="167">
        <f t="shared" si="357"/>
        <v>271299.98899880494</v>
      </c>
      <c r="I1677" s="168">
        <f t="shared" si="358"/>
        <v>400415.86096331023</v>
      </c>
      <c r="J1677" s="168">
        <f t="shared" si="360"/>
        <v>395599.91651530215</v>
      </c>
      <c r="K1677" s="94"/>
      <c r="L1677" s="265">
        <f t="shared" si="359"/>
        <v>152587.21725632579</v>
      </c>
      <c r="M1677" s="265">
        <f>$G1677*NonHospFrac+theModel!$H1677*NonHospFrac</f>
        <v>247828.64370698441</v>
      </c>
      <c r="N1677" s="266">
        <f t="shared" si="361"/>
        <v>400415.86096331023</v>
      </c>
      <c r="O1677" s="158"/>
      <c r="P1677" s="265">
        <f t="shared" si="362"/>
        <v>150751.99634371069</v>
      </c>
      <c r="Q1677" s="265">
        <f t="shared" si="363"/>
        <v>247827.08345636539</v>
      </c>
      <c r="R1677" s="266">
        <f t="shared" si="364"/>
        <v>398579.07980007608</v>
      </c>
    </row>
    <row r="1678" spans="1:18" x14ac:dyDescent="0.25">
      <c r="A1678" s="81">
        <v>1647</v>
      </c>
      <c r="B1678" s="93">
        <f t="shared" si="353"/>
        <v>1.477836950965557E-14</v>
      </c>
      <c r="C1678" s="178">
        <f t="shared" si="354"/>
        <v>1.4745032053220427E-14</v>
      </c>
      <c r="D1678" s="165">
        <f t="shared" si="355"/>
        <v>2.2558277767625785E-3</v>
      </c>
      <c r="E1678" s="166">
        <f t="shared" si="365"/>
        <v>24.291375447754522</v>
      </c>
      <c r="F1678" s="167">
        <f t="shared" si="366"/>
        <v>3.717604176104742</v>
      </c>
      <c r="G1678" s="167">
        <f t="shared" si="356"/>
        <v>129194.2665437187</v>
      </c>
      <c r="H1678" s="167">
        <f t="shared" si="357"/>
        <v>271299.98899880506</v>
      </c>
      <c r="I1678" s="168">
        <f t="shared" si="358"/>
        <v>400494.25554252375</v>
      </c>
      <c r="J1678" s="168">
        <f t="shared" si="360"/>
        <v>395673.22075529606</v>
      </c>
      <c r="K1678" s="94"/>
      <c r="L1678" s="265">
        <f t="shared" si="359"/>
        <v>152617.09122450824</v>
      </c>
      <c r="M1678" s="265">
        <f>$G1678*NonHospFrac+theModel!$H1678*NonHospFrac</f>
        <v>247877.16431801548</v>
      </c>
      <c r="N1678" s="266">
        <f t="shared" si="361"/>
        <v>400494.25554252369</v>
      </c>
      <c r="O1678" s="158"/>
      <c r="P1678" s="265">
        <f t="shared" si="362"/>
        <v>150779.9305268543</v>
      </c>
      <c r="Q1678" s="265">
        <f t="shared" si="363"/>
        <v>247875.60406739646</v>
      </c>
      <c r="R1678" s="266">
        <f t="shared" si="364"/>
        <v>398655.53459425073</v>
      </c>
    </row>
    <row r="1679" spans="1:18" x14ac:dyDescent="0.25">
      <c r="A1679" s="81">
        <v>1648</v>
      </c>
      <c r="B1679" s="93">
        <f t="shared" si="353"/>
        <v>1.4502302780036739E-14</v>
      </c>
      <c r="C1679" s="178">
        <f t="shared" si="354"/>
        <v>1.446958808259851E-14</v>
      </c>
      <c r="D1679" s="165">
        <f t="shared" si="355"/>
        <v>2.2558277767625785E-3</v>
      </c>
      <c r="E1679" s="166">
        <f t="shared" si="365"/>
        <v>24.291375447754536</v>
      </c>
      <c r="F1679" s="167">
        <f t="shared" si="366"/>
        <v>3.7198600038815046</v>
      </c>
      <c r="G1679" s="167">
        <f t="shared" si="356"/>
        <v>129272.66112293213</v>
      </c>
      <c r="H1679" s="167">
        <f t="shared" si="357"/>
        <v>271299.98899880529</v>
      </c>
      <c r="I1679" s="168">
        <f t="shared" si="358"/>
        <v>400572.65012173739</v>
      </c>
      <c r="J1679" s="168">
        <f t="shared" si="360"/>
        <v>395746.52200726495</v>
      </c>
      <c r="K1679" s="94"/>
      <c r="L1679" s="265">
        <f t="shared" si="359"/>
        <v>152646.96519269078</v>
      </c>
      <c r="M1679" s="265">
        <f>$G1679*NonHospFrac+theModel!$H1679*NonHospFrac</f>
        <v>247925.68492904663</v>
      </c>
      <c r="N1679" s="266">
        <f t="shared" si="361"/>
        <v>400572.65012173739</v>
      </c>
      <c r="O1679" s="158"/>
      <c r="P1679" s="265">
        <f t="shared" si="362"/>
        <v>150807.86357134569</v>
      </c>
      <c r="Q1679" s="265">
        <f t="shared" si="363"/>
        <v>247924.12467842762</v>
      </c>
      <c r="R1679" s="266">
        <f t="shared" si="364"/>
        <v>398731.98824977328</v>
      </c>
    </row>
    <row r="1680" spans="1:18" x14ac:dyDescent="0.25">
      <c r="A1680" s="81">
        <v>1649</v>
      </c>
      <c r="B1680" s="93">
        <f t="shared" si="353"/>
        <v>1.4231393103714801E-14</v>
      </c>
      <c r="C1680" s="178">
        <f t="shared" si="354"/>
        <v>1.4199289531849414E-14</v>
      </c>
      <c r="D1680" s="165">
        <f t="shared" si="355"/>
        <v>2.2558277767625785E-3</v>
      </c>
      <c r="E1680" s="166">
        <f t="shared" si="365"/>
        <v>24.29137544775455</v>
      </c>
      <c r="F1680" s="167">
        <f t="shared" si="366"/>
        <v>3.7221158316582672</v>
      </c>
      <c r="G1680" s="167">
        <f t="shared" si="356"/>
        <v>129351.05570214555</v>
      </c>
      <c r="H1680" s="167">
        <f t="shared" si="357"/>
        <v>271299.98899880541</v>
      </c>
      <c r="I1680" s="168">
        <f t="shared" si="358"/>
        <v>400651.04470095097</v>
      </c>
      <c r="J1680" s="168">
        <f t="shared" si="360"/>
        <v>395819.82027133042</v>
      </c>
      <c r="K1680" s="94"/>
      <c r="L1680" s="265">
        <f t="shared" si="359"/>
        <v>152676.83916087323</v>
      </c>
      <c r="M1680" s="265">
        <f>$G1680*NonHospFrac+theModel!$H1680*NonHospFrac</f>
        <v>247974.20554007767</v>
      </c>
      <c r="N1680" s="266">
        <f t="shared" si="361"/>
        <v>400651.04470095091</v>
      </c>
      <c r="O1680" s="158"/>
      <c r="P1680" s="265">
        <f t="shared" si="362"/>
        <v>150835.79547723112</v>
      </c>
      <c r="Q1680" s="265">
        <f t="shared" si="363"/>
        <v>247972.64528945865</v>
      </c>
      <c r="R1680" s="266">
        <f t="shared" si="364"/>
        <v>398808.44076668978</v>
      </c>
    </row>
    <row r="1681" spans="1:18" x14ac:dyDescent="0.25">
      <c r="A1681" s="81">
        <v>1650</v>
      </c>
      <c r="B1681" s="93">
        <f t="shared" si="353"/>
        <v>1.3965544144565719E-14</v>
      </c>
      <c r="C1681" s="178">
        <f t="shared" si="354"/>
        <v>1.3934040282166804E-14</v>
      </c>
      <c r="D1681" s="165">
        <f t="shared" si="355"/>
        <v>2.2558277767625785E-3</v>
      </c>
      <c r="E1681" s="166">
        <f t="shared" si="365"/>
        <v>24.291375447754564</v>
      </c>
      <c r="F1681" s="167">
        <f t="shared" si="366"/>
        <v>3.7243716594350298</v>
      </c>
      <c r="G1681" s="167">
        <f t="shared" si="356"/>
        <v>129429.45028135901</v>
      </c>
      <c r="H1681" s="167">
        <f t="shared" si="357"/>
        <v>271299.98899880558</v>
      </c>
      <c r="I1681" s="168">
        <f t="shared" si="358"/>
        <v>400729.4392801646</v>
      </c>
      <c r="J1681" s="168">
        <f t="shared" si="360"/>
        <v>395893.1155476144</v>
      </c>
      <c r="K1681" s="94"/>
      <c r="L1681" s="265">
        <f t="shared" si="359"/>
        <v>152706.71312905574</v>
      </c>
      <c r="M1681" s="265">
        <f>$G1681*NonHospFrac+theModel!$H1681*NonHospFrac</f>
        <v>248022.7261511088</v>
      </c>
      <c r="N1681" s="266">
        <f t="shared" si="361"/>
        <v>400729.43928016454</v>
      </c>
      <c r="O1681" s="158"/>
      <c r="P1681" s="265">
        <f t="shared" si="362"/>
        <v>150863.72624455713</v>
      </c>
      <c r="Q1681" s="265">
        <f t="shared" si="363"/>
        <v>248021.16590048978</v>
      </c>
      <c r="R1681" s="266">
        <f t="shared" si="364"/>
        <v>398884.89214504691</v>
      </c>
    </row>
    <row r="1682" spans="1:18" x14ac:dyDescent="0.25">
      <c r="A1682" s="81">
        <v>1651</v>
      </c>
      <c r="B1682" s="93">
        <f t="shared" si="353"/>
        <v>1.3704661366068493E-14</v>
      </c>
      <c r="C1682" s="178">
        <f t="shared" si="354"/>
        <v>1.3673746010287792E-14</v>
      </c>
      <c r="D1682" s="165">
        <f t="shared" si="355"/>
        <v>2.2558277767625785E-3</v>
      </c>
      <c r="E1682" s="166">
        <f t="shared" si="365"/>
        <v>24.291375447754579</v>
      </c>
      <c r="F1682" s="167">
        <f t="shared" si="366"/>
        <v>3.7266274872117924</v>
      </c>
      <c r="G1682" s="167">
        <f t="shared" si="356"/>
        <v>129507.84486057241</v>
      </c>
      <c r="H1682" s="167">
        <f t="shared" si="357"/>
        <v>271299.9889988057</v>
      </c>
      <c r="I1682" s="168">
        <f t="shared" si="358"/>
        <v>400807.83385937812</v>
      </c>
      <c r="J1682" s="168">
        <f t="shared" si="360"/>
        <v>395966.40783623856</v>
      </c>
      <c r="K1682" s="94"/>
      <c r="L1682" s="265">
        <f t="shared" si="359"/>
        <v>152736.58709723823</v>
      </c>
      <c r="M1682" s="265">
        <f>$G1682*NonHospFrac+theModel!$H1682*NonHospFrac</f>
        <v>248071.2467621399</v>
      </c>
      <c r="N1682" s="266">
        <f t="shared" si="361"/>
        <v>400807.83385937812</v>
      </c>
      <c r="O1682" s="158"/>
      <c r="P1682" s="265">
        <f t="shared" si="362"/>
        <v>150891.65587337004</v>
      </c>
      <c r="Q1682" s="265">
        <f t="shared" si="363"/>
        <v>248069.68651152088</v>
      </c>
      <c r="R1682" s="266">
        <f t="shared" si="364"/>
        <v>398961.34238489089</v>
      </c>
    </row>
    <row r="1683" spans="1:18" x14ac:dyDescent="0.25">
      <c r="A1683" s="81">
        <v>1652</v>
      </c>
      <c r="B1683" s="93">
        <f t="shared" si="353"/>
        <v>1.3448651997687757E-14</v>
      </c>
      <c r="C1683" s="178">
        <f t="shared" si="354"/>
        <v>1.341831415495136E-14</v>
      </c>
      <c r="D1683" s="165">
        <f t="shared" si="355"/>
        <v>2.2558277767625785E-3</v>
      </c>
      <c r="E1683" s="166">
        <f t="shared" si="365"/>
        <v>24.291375447754593</v>
      </c>
      <c r="F1683" s="167">
        <f t="shared" si="366"/>
        <v>3.728883314988555</v>
      </c>
      <c r="G1683" s="167">
        <f t="shared" si="356"/>
        <v>129586.23943978583</v>
      </c>
      <c r="H1683" s="167">
        <f t="shared" si="357"/>
        <v>271299.98899880593</v>
      </c>
      <c r="I1683" s="168">
        <f t="shared" si="358"/>
        <v>400886.22843859176</v>
      </c>
      <c r="J1683" s="168">
        <f t="shared" si="360"/>
        <v>396039.69713732484</v>
      </c>
      <c r="K1683" s="94"/>
      <c r="L1683" s="265">
        <f t="shared" si="359"/>
        <v>152766.46106542071</v>
      </c>
      <c r="M1683" s="265">
        <f>$G1683*NonHospFrac+theModel!$H1683*NonHospFrac</f>
        <v>248119.76737317099</v>
      </c>
      <c r="N1683" s="266">
        <f t="shared" si="361"/>
        <v>400886.2284385917</v>
      </c>
      <c r="O1683" s="158"/>
      <c r="P1683" s="265">
        <f t="shared" si="362"/>
        <v>150919.58436371631</v>
      </c>
      <c r="Q1683" s="265">
        <f t="shared" si="363"/>
        <v>248118.20712255198</v>
      </c>
      <c r="R1683" s="266">
        <f t="shared" si="364"/>
        <v>399037.79148626828</v>
      </c>
    </row>
    <row r="1684" spans="1:18" x14ac:dyDescent="0.25">
      <c r="A1684" s="81">
        <v>1653</v>
      </c>
      <c r="B1684" s="93">
        <f t="shared" si="353"/>
        <v>1.319742500188445E-14</v>
      </c>
      <c r="C1684" s="178">
        <f t="shared" si="354"/>
        <v>1.3167653883983457E-14</v>
      </c>
      <c r="D1684" s="165">
        <f t="shared" si="355"/>
        <v>2.2558277767625785E-3</v>
      </c>
      <c r="E1684" s="166">
        <f t="shared" si="365"/>
        <v>24.291375447754607</v>
      </c>
      <c r="F1684" s="167">
        <f t="shared" si="366"/>
        <v>3.7311391427653176</v>
      </c>
      <c r="G1684" s="167">
        <f t="shared" si="356"/>
        <v>129664.63401899925</v>
      </c>
      <c r="H1684" s="167">
        <f t="shared" si="357"/>
        <v>271299.98899880605</v>
      </c>
      <c r="I1684" s="168">
        <f t="shared" si="358"/>
        <v>400964.62301780528</v>
      </c>
      <c r="J1684" s="168">
        <f t="shared" si="360"/>
        <v>396112.98345099483</v>
      </c>
      <c r="K1684" s="94"/>
      <c r="L1684" s="265">
        <f t="shared" si="359"/>
        <v>152796.33503360319</v>
      </c>
      <c r="M1684" s="265">
        <f>$G1684*NonHospFrac+theModel!$H1684*NonHospFrac</f>
        <v>248168.28798420209</v>
      </c>
      <c r="N1684" s="266">
        <f t="shared" si="361"/>
        <v>400964.62301780528</v>
      </c>
      <c r="O1684" s="158"/>
      <c r="P1684" s="265">
        <f t="shared" si="362"/>
        <v>150947.51171564232</v>
      </c>
      <c r="Q1684" s="265">
        <f t="shared" si="363"/>
        <v>248166.72773358307</v>
      </c>
      <c r="R1684" s="266">
        <f t="shared" si="364"/>
        <v>399114.23944922537</v>
      </c>
    </row>
    <row r="1685" spans="1:18" x14ac:dyDescent="0.25">
      <c r="A1685" s="81">
        <v>1654</v>
      </c>
      <c r="B1685" s="93">
        <f t="shared" si="353"/>
        <v>1.2950891041742258E-14</v>
      </c>
      <c r="C1685" s="178">
        <f t="shared" si="354"/>
        <v>1.2921676061996469E-14</v>
      </c>
      <c r="D1685" s="165">
        <f t="shared" si="355"/>
        <v>2.2558277767625785E-3</v>
      </c>
      <c r="E1685" s="166">
        <f t="shared" si="365"/>
        <v>24.291375447754621</v>
      </c>
      <c r="F1685" s="167">
        <f t="shared" si="366"/>
        <v>3.7333949705420801</v>
      </c>
      <c r="G1685" s="167">
        <f t="shared" si="356"/>
        <v>129743.02859821267</v>
      </c>
      <c r="H1685" s="167">
        <f t="shared" si="357"/>
        <v>271299.98899880622</v>
      </c>
      <c r="I1685" s="168">
        <f t="shared" si="358"/>
        <v>401043.01759701886</v>
      </c>
      <c r="J1685" s="168">
        <f t="shared" si="360"/>
        <v>396186.26677737042</v>
      </c>
      <c r="K1685" s="94"/>
      <c r="L1685" s="265">
        <f t="shared" si="359"/>
        <v>152826.2090017857</v>
      </c>
      <c r="M1685" s="265">
        <f>$G1685*NonHospFrac+theModel!$H1685*NonHospFrac</f>
        <v>248216.80859523319</v>
      </c>
      <c r="N1685" s="266">
        <f t="shared" si="361"/>
        <v>401043.01759701886</v>
      </c>
      <c r="O1685" s="158"/>
      <c r="P1685" s="265">
        <f t="shared" si="362"/>
        <v>150975.43792919454</v>
      </c>
      <c r="Q1685" s="265">
        <f t="shared" si="363"/>
        <v>248215.24834461417</v>
      </c>
      <c r="R1685" s="266">
        <f t="shared" si="364"/>
        <v>399190.68627380871</v>
      </c>
    </row>
    <row r="1686" spans="1:18" x14ac:dyDescent="0.25">
      <c r="A1686" s="81">
        <v>1655</v>
      </c>
      <c r="B1686" s="93">
        <f t="shared" si="353"/>
        <v>1.2708962449199787E-14</v>
      </c>
      <c r="C1686" s="178">
        <f t="shared" si="354"/>
        <v>1.2680293218693049E-14</v>
      </c>
      <c r="D1686" s="165">
        <f t="shared" si="355"/>
        <v>2.2558277767625785E-3</v>
      </c>
      <c r="E1686" s="166">
        <f t="shared" si="365"/>
        <v>24.291375447754636</v>
      </c>
      <c r="F1686" s="167">
        <f t="shared" si="366"/>
        <v>3.7356507983188427</v>
      </c>
      <c r="G1686" s="167">
        <f t="shared" si="356"/>
        <v>129821.42317742608</v>
      </c>
      <c r="H1686" s="167">
        <f t="shared" si="357"/>
        <v>271299.9889988064</v>
      </c>
      <c r="I1686" s="168">
        <f t="shared" si="358"/>
        <v>401121.41217623249</v>
      </c>
      <c r="J1686" s="168">
        <f t="shared" si="360"/>
        <v>396259.54711657343</v>
      </c>
      <c r="K1686" s="94"/>
      <c r="L1686" s="265">
        <f t="shared" si="359"/>
        <v>152856.08296996818</v>
      </c>
      <c r="M1686" s="265">
        <f>$G1686*NonHospFrac+theModel!$H1686*NonHospFrac</f>
        <v>248265.32920626429</v>
      </c>
      <c r="N1686" s="266">
        <f t="shared" si="361"/>
        <v>401121.41217623244</v>
      </c>
      <c r="O1686" s="158"/>
      <c r="P1686" s="265">
        <f t="shared" si="362"/>
        <v>151003.36300441928</v>
      </c>
      <c r="Q1686" s="265">
        <f t="shared" si="363"/>
        <v>248263.76895564527</v>
      </c>
      <c r="R1686" s="266">
        <f t="shared" si="364"/>
        <v>399267.13196006452</v>
      </c>
    </row>
    <row r="1687" spans="1:18" x14ac:dyDescent="0.25">
      <c r="A1687" s="81">
        <v>1656</v>
      </c>
      <c r="B1687" s="93">
        <f t="shared" si="353"/>
        <v>1.2471553193875187E-14</v>
      </c>
      <c r="C1687" s="178">
        <f t="shared" si="354"/>
        <v>1.2443419517761071E-14</v>
      </c>
      <c r="D1687" s="165">
        <f t="shared" si="355"/>
        <v>2.2558277767625785E-3</v>
      </c>
      <c r="E1687" s="166">
        <f t="shared" si="365"/>
        <v>24.29137544775465</v>
      </c>
      <c r="F1687" s="167">
        <f t="shared" si="366"/>
        <v>3.7379066260956053</v>
      </c>
      <c r="G1687" s="167">
        <f t="shared" si="356"/>
        <v>129899.81775663952</v>
      </c>
      <c r="H1687" s="167">
        <f t="shared" si="357"/>
        <v>271299.98899880651</v>
      </c>
      <c r="I1687" s="168">
        <f t="shared" si="358"/>
        <v>401199.80675544601</v>
      </c>
      <c r="J1687" s="168">
        <f t="shared" si="360"/>
        <v>396332.82446872548</v>
      </c>
      <c r="K1687" s="94"/>
      <c r="L1687" s="265">
        <f t="shared" si="359"/>
        <v>152885.95693815063</v>
      </c>
      <c r="M1687" s="265">
        <f>$G1687*NonHospFrac+theModel!$H1687*NonHospFrac</f>
        <v>248313.84981729536</v>
      </c>
      <c r="N1687" s="266">
        <f t="shared" si="361"/>
        <v>401199.80675544601</v>
      </c>
      <c r="O1687" s="158"/>
      <c r="P1687" s="265">
        <f t="shared" si="362"/>
        <v>151031.28694136295</v>
      </c>
      <c r="Q1687" s="265">
        <f t="shared" si="363"/>
        <v>248312.28956667634</v>
      </c>
      <c r="R1687" s="266">
        <f t="shared" si="364"/>
        <v>399343.57650803926</v>
      </c>
    </row>
    <row r="1688" spans="1:18" x14ac:dyDescent="0.25">
      <c r="A1688" s="81">
        <v>1657</v>
      </c>
      <c r="B1688" s="93">
        <f t="shared" si="353"/>
        <v>1.2238578852473663E-14</v>
      </c>
      <c r="C1688" s="178">
        <f t="shared" si="354"/>
        <v>1.2210970726350153E-14</v>
      </c>
      <c r="D1688" s="165">
        <f t="shared" si="355"/>
        <v>2.2558277767625785E-3</v>
      </c>
      <c r="E1688" s="166">
        <f t="shared" si="365"/>
        <v>24.29137544775466</v>
      </c>
      <c r="F1688" s="167">
        <f t="shared" si="366"/>
        <v>3.7401624538723679</v>
      </c>
      <c r="G1688" s="167">
        <f t="shared" si="356"/>
        <v>129978.21233585294</v>
      </c>
      <c r="H1688" s="167">
        <f t="shared" si="357"/>
        <v>271299.98899880663</v>
      </c>
      <c r="I1688" s="168">
        <f t="shared" si="358"/>
        <v>401278.20133465959</v>
      </c>
      <c r="J1688" s="168">
        <f t="shared" si="360"/>
        <v>396406.09883394843</v>
      </c>
      <c r="K1688" s="94"/>
      <c r="L1688" s="265">
        <f t="shared" si="359"/>
        <v>152915.83090633311</v>
      </c>
      <c r="M1688" s="265">
        <f>$G1688*NonHospFrac+theModel!$H1688*NonHospFrac</f>
        <v>248362.37042832642</v>
      </c>
      <c r="N1688" s="266">
        <f t="shared" si="361"/>
        <v>401278.20133465953</v>
      </c>
      <c r="O1688" s="158"/>
      <c r="P1688" s="265">
        <f t="shared" si="362"/>
        <v>151059.20974007199</v>
      </c>
      <c r="Q1688" s="265">
        <f t="shared" si="363"/>
        <v>248360.8101777074</v>
      </c>
      <c r="R1688" s="266">
        <f t="shared" si="364"/>
        <v>399420.01991777937</v>
      </c>
    </row>
    <row r="1689" spans="1:18" x14ac:dyDescent="0.25">
      <c r="A1689" s="81">
        <v>1658</v>
      </c>
      <c r="B1689" s="93">
        <f t="shared" si="353"/>
        <v>1.2009956578766333E-14</v>
      </c>
      <c r="C1689" s="178">
        <f t="shared" si="354"/>
        <v>1.1982864185118238E-14</v>
      </c>
      <c r="D1689" s="165">
        <f t="shared" si="355"/>
        <v>2.2558277767625785E-3</v>
      </c>
      <c r="E1689" s="166">
        <f t="shared" si="365"/>
        <v>24.291375447754671</v>
      </c>
      <c r="F1689" s="167">
        <f t="shared" si="366"/>
        <v>3.7424182816491305</v>
      </c>
      <c r="G1689" s="167">
        <f t="shared" si="356"/>
        <v>130056.60691506635</v>
      </c>
      <c r="H1689" s="167">
        <f t="shared" si="357"/>
        <v>271299.9889988068</v>
      </c>
      <c r="I1689" s="168">
        <f t="shared" si="358"/>
        <v>401356.59591387317</v>
      </c>
      <c r="J1689" s="168">
        <f t="shared" si="360"/>
        <v>396479.37021236401</v>
      </c>
      <c r="K1689" s="94"/>
      <c r="L1689" s="265">
        <f t="shared" si="359"/>
        <v>152945.70487451562</v>
      </c>
      <c r="M1689" s="265">
        <f>$G1689*NonHospFrac+theModel!$H1689*NonHospFrac</f>
        <v>248410.89103935752</v>
      </c>
      <c r="N1689" s="266">
        <f t="shared" si="361"/>
        <v>401356.59591387317</v>
      </c>
      <c r="O1689" s="158"/>
      <c r="P1689" s="265">
        <f t="shared" si="362"/>
        <v>151087.13140059283</v>
      </c>
      <c r="Q1689" s="265">
        <f t="shared" si="363"/>
        <v>248409.3307887385</v>
      </c>
      <c r="R1689" s="266">
        <f t="shared" si="364"/>
        <v>399496.4621893313</v>
      </c>
    </row>
    <row r="1690" spans="1:18" x14ac:dyDescent="0.25">
      <c r="A1690" s="81">
        <v>1659</v>
      </c>
      <c r="B1690" s="93">
        <f t="shared" si="353"/>
        <v>1.1785605074129959E-14</v>
      </c>
      <c r="C1690" s="178">
        <f t="shared" si="354"/>
        <v>1.1759018778837782E-14</v>
      </c>
      <c r="D1690" s="165">
        <f t="shared" si="355"/>
        <v>2.2558277767625785E-3</v>
      </c>
      <c r="E1690" s="166">
        <f t="shared" si="365"/>
        <v>24.291375447754682</v>
      </c>
      <c r="F1690" s="167">
        <f t="shared" si="366"/>
        <v>3.7446741094258931</v>
      </c>
      <c r="G1690" s="167">
        <f t="shared" si="356"/>
        <v>130135.00149427977</v>
      </c>
      <c r="H1690" s="167">
        <f t="shared" si="357"/>
        <v>271299.98899880692</v>
      </c>
      <c r="I1690" s="168">
        <f t="shared" si="358"/>
        <v>401434.99049308669</v>
      </c>
      <c r="J1690" s="168">
        <f t="shared" si="360"/>
        <v>396552.63860409387</v>
      </c>
      <c r="K1690" s="94"/>
      <c r="L1690" s="265">
        <f t="shared" si="359"/>
        <v>152975.57884269807</v>
      </c>
      <c r="M1690" s="265">
        <f>$G1690*NonHospFrac+theModel!$H1690*NonHospFrac</f>
        <v>248459.41165038862</v>
      </c>
      <c r="N1690" s="266">
        <f t="shared" si="361"/>
        <v>401434.99049308669</v>
      </c>
      <c r="O1690" s="158"/>
      <c r="P1690" s="265">
        <f t="shared" si="362"/>
        <v>151115.05192297176</v>
      </c>
      <c r="Q1690" s="265">
        <f t="shared" si="363"/>
        <v>248457.8513997696</v>
      </c>
      <c r="R1690" s="266">
        <f t="shared" si="364"/>
        <v>399572.90332274139</v>
      </c>
    </row>
    <row r="1691" spans="1:18" x14ac:dyDescent="0.25">
      <c r="A1691" s="81">
        <v>1660</v>
      </c>
      <c r="B1691" s="93">
        <f t="shared" si="353"/>
        <v>1.1565444558636801E-14</v>
      </c>
      <c r="C1691" s="178">
        <f t="shared" si="354"/>
        <v>1.153935490755082E-14</v>
      </c>
      <c r="D1691" s="165">
        <f t="shared" si="355"/>
        <v>2.2558277767625785E-3</v>
      </c>
      <c r="E1691" s="166">
        <f t="shared" si="365"/>
        <v>24.291375447754692</v>
      </c>
      <c r="F1691" s="167">
        <f t="shared" si="366"/>
        <v>3.7469299372026557</v>
      </c>
      <c r="G1691" s="167">
        <f t="shared" si="356"/>
        <v>130213.39607349319</v>
      </c>
      <c r="H1691" s="167">
        <f t="shared" si="357"/>
        <v>271299.98899880704</v>
      </c>
      <c r="I1691" s="168">
        <f t="shared" si="358"/>
        <v>401513.38507230021</v>
      </c>
      <c r="J1691" s="168">
        <f t="shared" si="360"/>
        <v>396625.90400925989</v>
      </c>
      <c r="K1691" s="94"/>
      <c r="L1691" s="265">
        <f t="shared" si="359"/>
        <v>153005.45281088055</v>
      </c>
      <c r="M1691" s="265">
        <f>$G1691*NonHospFrac+theModel!$H1691*NonHospFrac</f>
        <v>248507.93226141966</v>
      </c>
      <c r="N1691" s="266">
        <f t="shared" si="361"/>
        <v>401513.38507230021</v>
      </c>
      <c r="O1691" s="158"/>
      <c r="P1691" s="265">
        <f t="shared" si="362"/>
        <v>151142.97130725527</v>
      </c>
      <c r="Q1691" s="265">
        <f t="shared" si="363"/>
        <v>248506.37201080064</v>
      </c>
      <c r="R1691" s="266">
        <f t="shared" si="364"/>
        <v>399649.34331805591</v>
      </c>
    </row>
    <row r="1692" spans="1:18" x14ac:dyDescent="0.25">
      <c r="A1692" s="81">
        <v>1661</v>
      </c>
      <c r="B1692" s="93">
        <f t="shared" si="353"/>
        <v>1.1349396742684935E-14</v>
      </c>
      <c r="C1692" s="178">
        <f t="shared" si="354"/>
        <v>1.1323794458263287E-14</v>
      </c>
      <c r="D1692" s="165">
        <f t="shared" si="355"/>
        <v>2.2558277767625785E-3</v>
      </c>
      <c r="E1692" s="166">
        <f t="shared" si="365"/>
        <v>24.291375447754703</v>
      </c>
      <c r="F1692" s="167">
        <f t="shared" si="366"/>
        <v>3.7491857649794182</v>
      </c>
      <c r="G1692" s="167">
        <f t="shared" si="356"/>
        <v>130291.79065270662</v>
      </c>
      <c r="H1692" s="167">
        <f t="shared" si="357"/>
        <v>271299.98899880709</v>
      </c>
      <c r="I1692" s="168">
        <f t="shared" si="358"/>
        <v>401591.77965151373</v>
      </c>
      <c r="J1692" s="168">
        <f t="shared" si="360"/>
        <v>396699.16642798373</v>
      </c>
      <c r="K1692" s="94"/>
      <c r="L1692" s="265">
        <f t="shared" si="359"/>
        <v>153035.32677906301</v>
      </c>
      <c r="M1692" s="265">
        <f>$G1692*NonHospFrac+theModel!$H1692*NonHospFrac</f>
        <v>248556.4528724507</v>
      </c>
      <c r="N1692" s="266">
        <f t="shared" si="361"/>
        <v>401591.77965151367</v>
      </c>
      <c r="O1692" s="158"/>
      <c r="P1692" s="265">
        <f t="shared" si="362"/>
        <v>151170.88955348969</v>
      </c>
      <c r="Q1692" s="265">
        <f t="shared" si="363"/>
        <v>248554.89262183168</v>
      </c>
      <c r="R1692" s="266">
        <f t="shared" si="364"/>
        <v>399725.78217532136</v>
      </c>
    </row>
    <row r="1693" spans="1:18" x14ac:dyDescent="0.25">
      <c r="A1693" s="81">
        <v>1662</v>
      </c>
      <c r="B1693" s="93">
        <f t="shared" si="353"/>
        <v>1.1137384799158114E-14</v>
      </c>
      <c r="C1693" s="178">
        <f t="shared" si="354"/>
        <v>1.111226077716768E-14</v>
      </c>
      <c r="D1693" s="165">
        <f t="shared" si="355"/>
        <v>2.2558277767625785E-3</v>
      </c>
      <c r="E1693" s="166">
        <f t="shared" si="365"/>
        <v>24.291375447754714</v>
      </c>
      <c r="F1693" s="167">
        <f t="shared" si="366"/>
        <v>3.7514415927561808</v>
      </c>
      <c r="G1693" s="167">
        <f t="shared" si="356"/>
        <v>130370.18523192004</v>
      </c>
      <c r="H1693" s="167">
        <f t="shared" si="357"/>
        <v>271299.98899880727</v>
      </c>
      <c r="I1693" s="168">
        <f t="shared" si="358"/>
        <v>401670.17423072731</v>
      </c>
      <c r="J1693" s="168">
        <f t="shared" si="360"/>
        <v>396772.42586038721</v>
      </c>
      <c r="K1693" s="94"/>
      <c r="L1693" s="265">
        <f t="shared" si="359"/>
        <v>153065.20074724549</v>
      </c>
      <c r="M1693" s="265">
        <f>$G1693*NonHospFrac+theModel!$H1693*NonHospFrac</f>
        <v>248604.97348348179</v>
      </c>
      <c r="N1693" s="266">
        <f t="shared" si="361"/>
        <v>401670.17423072725</v>
      </c>
      <c r="O1693" s="158"/>
      <c r="P1693" s="265">
        <f t="shared" si="362"/>
        <v>151198.80666172144</v>
      </c>
      <c r="Q1693" s="265">
        <f t="shared" si="363"/>
        <v>248603.41323286277</v>
      </c>
      <c r="R1693" s="266">
        <f t="shared" si="364"/>
        <v>399802.21989458421</v>
      </c>
    </row>
    <row r="1694" spans="1:18" x14ac:dyDescent="0.25">
      <c r="A1694" s="81">
        <v>1663</v>
      </c>
      <c r="B1694" s="93">
        <f t="shared" si="353"/>
        <v>1.0929333336105902E-14</v>
      </c>
      <c r="C1694" s="178">
        <f t="shared" si="354"/>
        <v>1.0904678642384818E-14</v>
      </c>
      <c r="D1694" s="165">
        <f t="shared" si="355"/>
        <v>2.2558277767625785E-3</v>
      </c>
      <c r="E1694" s="166">
        <f t="shared" si="365"/>
        <v>24.291375447754724</v>
      </c>
      <c r="F1694" s="167">
        <f t="shared" si="366"/>
        <v>3.7536974205329434</v>
      </c>
      <c r="G1694" s="167">
        <f t="shared" si="356"/>
        <v>130448.57981113346</v>
      </c>
      <c r="H1694" s="167">
        <f t="shared" si="357"/>
        <v>271299.98899880733</v>
      </c>
      <c r="I1694" s="168">
        <f t="shared" si="358"/>
        <v>401748.56880994077</v>
      </c>
      <c r="J1694" s="168">
        <f t="shared" si="360"/>
        <v>396845.68230659189</v>
      </c>
      <c r="K1694" s="94"/>
      <c r="L1694" s="265">
        <f t="shared" si="359"/>
        <v>153095.07471542794</v>
      </c>
      <c r="M1694" s="265">
        <f>$G1694*NonHospFrac+theModel!$H1694*NonHospFrac</f>
        <v>248653.49409451283</v>
      </c>
      <c r="N1694" s="266">
        <f t="shared" si="361"/>
        <v>401748.56880994077</v>
      </c>
      <c r="O1694" s="158"/>
      <c r="P1694" s="265">
        <f t="shared" si="362"/>
        <v>151226.72263199688</v>
      </c>
      <c r="Q1694" s="265">
        <f t="shared" si="363"/>
        <v>248651.93384389381</v>
      </c>
      <c r="R1694" s="266">
        <f t="shared" si="364"/>
        <v>399878.65647589066</v>
      </c>
    </row>
    <row r="1695" spans="1:18" x14ac:dyDescent="0.25">
      <c r="A1695" s="81">
        <v>1664</v>
      </c>
      <c r="B1695" s="93">
        <f t="shared" ref="B1695:B1758" si="367">Constant*EXP(PowerTerm*(A1695)/7)</f>
        <v>1.0725168369934128E-14</v>
      </c>
      <c r="C1695" s="178">
        <f t="shared" ref="C1695:C1758" si="368">(1-theFloor)*B1695</f>
        <v>1.0700974237214774E-14</v>
      </c>
      <c r="D1695" s="165">
        <f t="shared" ref="D1695:D1758" si="369">theFloor</f>
        <v>2.2558277767625785E-3</v>
      </c>
      <c r="E1695" s="166">
        <f t="shared" si="365"/>
        <v>24.291375447754735</v>
      </c>
      <c r="F1695" s="167">
        <f t="shared" si="366"/>
        <v>3.755953248309706</v>
      </c>
      <c r="G1695" s="167">
        <f t="shared" ref="G1695:G1758" si="370">$B$22*F1695*totInfected/365.25</f>
        <v>130526.97439034688</v>
      </c>
      <c r="H1695" s="167">
        <f t="shared" ref="H1695:H1758" si="371">lostQALYs_Injured*E1695*totInfected/365.25</f>
        <v>271299.9889988075</v>
      </c>
      <c r="I1695" s="168">
        <f t="shared" ref="I1695:I1758" si="372">H1695+G1695</f>
        <v>401826.96338915441</v>
      </c>
      <c r="J1695" s="168">
        <f t="shared" si="360"/>
        <v>396918.93576671981</v>
      </c>
      <c r="K1695" s="94"/>
      <c r="L1695" s="265">
        <f t="shared" ref="L1695:L1758" si="373">$G1695*HospFrac+$H1695*HospFrac</f>
        <v>153124.94868361042</v>
      </c>
      <c r="M1695" s="265">
        <f>$G1695*NonHospFrac+theModel!$H1695*NonHospFrac</f>
        <v>248702.01470554393</v>
      </c>
      <c r="N1695" s="266">
        <f t="shared" si="361"/>
        <v>401826.96338915435</v>
      </c>
      <c r="O1695" s="158"/>
      <c r="P1695" s="265">
        <f t="shared" si="362"/>
        <v>151254.63746436243</v>
      </c>
      <c r="Q1695" s="265">
        <f t="shared" si="363"/>
        <v>248700.45445492491</v>
      </c>
      <c r="R1695" s="266">
        <f t="shared" si="364"/>
        <v>399955.09191928734</v>
      </c>
    </row>
    <row r="1696" spans="1:18" x14ac:dyDescent="0.25">
      <c r="A1696" s="81">
        <v>1665</v>
      </c>
      <c r="B1696" s="93">
        <f t="shared" si="367"/>
        <v>1.0524817299096176E-14</v>
      </c>
      <c r="C1696" s="178">
        <f t="shared" si="368"/>
        <v>1.0501075123887524E-14</v>
      </c>
      <c r="D1696" s="165">
        <f t="shared" si="369"/>
        <v>2.2558277767625785E-3</v>
      </c>
      <c r="E1696" s="166">
        <f t="shared" si="365"/>
        <v>24.291375447754746</v>
      </c>
      <c r="F1696" s="167">
        <f t="shared" si="366"/>
        <v>3.7582090760864686</v>
      </c>
      <c r="G1696" s="167">
        <f t="shared" si="370"/>
        <v>130605.3689695603</v>
      </c>
      <c r="H1696" s="167">
        <f t="shared" si="371"/>
        <v>271299.98899880762</v>
      </c>
      <c r="I1696" s="168">
        <f t="shared" si="372"/>
        <v>401905.35796836793</v>
      </c>
      <c r="J1696" s="168">
        <f t="shared" ref="J1696:J1759" si="374">J1695+(I1696-I1695)/(1+discountDaily)^A1696</f>
        <v>396992.18624089233</v>
      </c>
      <c r="K1696" s="94"/>
      <c r="L1696" s="265">
        <f t="shared" si="373"/>
        <v>153154.8226517929</v>
      </c>
      <c r="M1696" s="265">
        <f>$G1696*NonHospFrac+theModel!$H1696*NonHospFrac</f>
        <v>248750.53531657497</v>
      </c>
      <c r="N1696" s="266">
        <f t="shared" ref="N1696:N1759" si="375">L1696+M1696</f>
        <v>401905.35796836787</v>
      </c>
      <c r="O1696" s="158"/>
      <c r="P1696" s="265">
        <f t="shared" ref="P1696:P1759" si="376">P1695+(L1696-L1695)/(1+discountDaily)^A1696</f>
        <v>151282.55115886446</v>
      </c>
      <c r="Q1696" s="265">
        <f t="shared" ref="Q1696:Q1759" si="377">Q1695+(M1696-M1695)/(1+discountDaily)^B1696</f>
        <v>248748.97506595595</v>
      </c>
      <c r="R1696" s="266">
        <f t="shared" ref="R1696:R1759" si="378">P1696+Q1696</f>
        <v>400031.52622482041</v>
      </c>
    </row>
    <row r="1697" spans="1:18" x14ac:dyDescent="0.25">
      <c r="A1697" s="81">
        <v>1666</v>
      </c>
      <c r="B1697" s="93">
        <f t="shared" si="367"/>
        <v>1.0328208878275543E-14</v>
      </c>
      <c r="C1697" s="178">
        <f t="shared" si="368"/>
        <v>1.0304910217803723E-14</v>
      </c>
      <c r="D1697" s="165">
        <f t="shared" si="369"/>
        <v>2.2558277767625785E-3</v>
      </c>
      <c r="E1697" s="166">
        <f t="shared" ref="E1697:E1760" si="379">C1697+E1696</f>
        <v>24.291375447754756</v>
      </c>
      <c r="F1697" s="167">
        <f t="shared" ref="F1697:F1760" si="380">D1697+F1696</f>
        <v>3.7604649038632312</v>
      </c>
      <c r="G1697" s="167">
        <f t="shared" si="370"/>
        <v>130683.76354877373</v>
      </c>
      <c r="H1697" s="167">
        <f t="shared" si="371"/>
        <v>271299.98899880773</v>
      </c>
      <c r="I1697" s="168">
        <f t="shared" si="372"/>
        <v>401983.75254758145</v>
      </c>
      <c r="J1697" s="168">
        <f t="shared" si="374"/>
        <v>397065.43372923136</v>
      </c>
      <c r="K1697" s="94"/>
      <c r="L1697" s="265">
        <f t="shared" si="373"/>
        <v>153184.69661997538</v>
      </c>
      <c r="M1697" s="265">
        <f>$G1697*NonHospFrac+theModel!$H1697*NonHospFrac</f>
        <v>248799.05592760607</v>
      </c>
      <c r="N1697" s="266">
        <f t="shared" si="375"/>
        <v>401983.75254758145</v>
      </c>
      <c r="O1697" s="158"/>
      <c r="P1697" s="265">
        <f t="shared" si="376"/>
        <v>151310.46371554935</v>
      </c>
      <c r="Q1697" s="265">
        <f t="shared" si="377"/>
        <v>248797.49567698705</v>
      </c>
      <c r="R1697" s="266">
        <f t="shared" si="378"/>
        <v>400107.95939253643</v>
      </c>
    </row>
    <row r="1698" spans="1:18" x14ac:dyDescent="0.25">
      <c r="A1698" s="81">
        <v>1667</v>
      </c>
      <c r="B1698" s="93">
        <f t="shared" si="367"/>
        <v>1.0135273193051084E-14</v>
      </c>
      <c r="C1698" s="178">
        <f t="shared" si="368"/>
        <v>1.0112409762257123E-14</v>
      </c>
      <c r="D1698" s="165">
        <f t="shared" si="369"/>
        <v>2.2558277767625785E-3</v>
      </c>
      <c r="E1698" s="166">
        <f t="shared" si="379"/>
        <v>24.291375447754767</v>
      </c>
      <c r="F1698" s="167">
        <f t="shared" si="380"/>
        <v>3.7627207316399938</v>
      </c>
      <c r="G1698" s="167">
        <f t="shared" si="370"/>
        <v>130762.15812798716</v>
      </c>
      <c r="H1698" s="167">
        <f t="shared" si="371"/>
        <v>271299.98899880785</v>
      </c>
      <c r="I1698" s="168">
        <f t="shared" si="372"/>
        <v>402062.14712679503</v>
      </c>
      <c r="J1698" s="168">
        <f t="shared" si="374"/>
        <v>397138.67823185859</v>
      </c>
      <c r="K1698" s="94"/>
      <c r="L1698" s="265">
        <f t="shared" si="373"/>
        <v>153214.57058815783</v>
      </c>
      <c r="M1698" s="265">
        <f>$G1698*NonHospFrac+theModel!$H1698*NonHospFrac</f>
        <v>248847.57653863713</v>
      </c>
      <c r="N1698" s="266">
        <f t="shared" si="375"/>
        <v>402062.14712679497</v>
      </c>
      <c r="O1698" s="158"/>
      <c r="P1698" s="265">
        <f t="shared" si="376"/>
        <v>151338.37513446345</v>
      </c>
      <c r="Q1698" s="265">
        <f t="shared" si="377"/>
        <v>248846.01628801812</v>
      </c>
      <c r="R1698" s="266">
        <f t="shared" si="378"/>
        <v>400184.39142248157</v>
      </c>
    </row>
    <row r="1699" spans="1:18" x14ac:dyDescent="0.25">
      <c r="A1699" s="81">
        <v>1668</v>
      </c>
      <c r="B1699" s="93">
        <f t="shared" si="367"/>
        <v>9.9459416350351001E-15</v>
      </c>
      <c r="C1699" s="178">
        <f t="shared" si="368"/>
        <v>9.9235053036287289E-15</v>
      </c>
      <c r="D1699" s="165">
        <f t="shared" si="369"/>
        <v>2.2558277767625785E-3</v>
      </c>
      <c r="E1699" s="166">
        <f t="shared" si="379"/>
        <v>24.291375447754778</v>
      </c>
      <c r="F1699" s="167">
        <f t="shared" si="380"/>
        <v>3.7649765594167564</v>
      </c>
      <c r="G1699" s="167">
        <f t="shared" si="370"/>
        <v>130840.55270720058</v>
      </c>
      <c r="H1699" s="167">
        <f t="shared" si="371"/>
        <v>271299.98899880797</v>
      </c>
      <c r="I1699" s="168">
        <f t="shared" si="372"/>
        <v>402140.54170600855</v>
      </c>
      <c r="J1699" s="168">
        <f t="shared" si="374"/>
        <v>397211.91974889563</v>
      </c>
      <c r="K1699" s="94"/>
      <c r="L1699" s="265">
        <f t="shared" si="373"/>
        <v>153244.44455634031</v>
      </c>
      <c r="M1699" s="265">
        <f>$G1699*NonHospFrac+theModel!$H1699*NonHospFrac</f>
        <v>248896.0971496682</v>
      </c>
      <c r="N1699" s="266">
        <f t="shared" si="375"/>
        <v>402140.54170600849</v>
      </c>
      <c r="O1699" s="158"/>
      <c r="P1699" s="265">
        <f t="shared" si="376"/>
        <v>151366.2854156532</v>
      </c>
      <c r="Q1699" s="265">
        <f t="shared" si="377"/>
        <v>248894.53689904918</v>
      </c>
      <c r="R1699" s="266">
        <f t="shared" si="378"/>
        <v>400260.82231470238</v>
      </c>
    </row>
    <row r="1700" spans="1:18" x14ac:dyDescent="0.25">
      <c r="A1700" s="81">
        <v>1669</v>
      </c>
      <c r="B1700" s="93">
        <f t="shared" si="367"/>
        <v>9.7601468774760928E-15</v>
      </c>
      <c r="C1700" s="178">
        <f t="shared" si="368"/>
        <v>9.7381296670445993E-15</v>
      </c>
      <c r="D1700" s="165">
        <f t="shared" si="369"/>
        <v>2.2558277767625785E-3</v>
      </c>
      <c r="E1700" s="166">
        <f t="shared" si="379"/>
        <v>24.291375447754788</v>
      </c>
      <c r="F1700" s="167">
        <f t="shared" si="380"/>
        <v>3.7672323871935189</v>
      </c>
      <c r="G1700" s="167">
        <f t="shared" si="370"/>
        <v>130918.94728641401</v>
      </c>
      <c r="H1700" s="167">
        <f t="shared" si="371"/>
        <v>271299.98899880808</v>
      </c>
      <c r="I1700" s="168">
        <f t="shared" si="372"/>
        <v>402218.93628522207</v>
      </c>
      <c r="J1700" s="168">
        <f t="shared" si="374"/>
        <v>397285.1582804643</v>
      </c>
      <c r="K1700" s="94"/>
      <c r="L1700" s="265">
        <f t="shared" si="373"/>
        <v>153274.31852452279</v>
      </c>
      <c r="M1700" s="265">
        <f>$G1700*NonHospFrac+theModel!$H1700*NonHospFrac</f>
        <v>248944.61776069927</v>
      </c>
      <c r="N1700" s="266">
        <f t="shared" si="375"/>
        <v>402218.93628522207</v>
      </c>
      <c r="O1700" s="158"/>
      <c r="P1700" s="265">
        <f t="shared" si="376"/>
        <v>151394.19455916496</v>
      </c>
      <c r="Q1700" s="265">
        <f t="shared" si="377"/>
        <v>248943.05751008025</v>
      </c>
      <c r="R1700" s="266">
        <f t="shared" si="378"/>
        <v>400337.25206924521</v>
      </c>
    </row>
    <row r="1701" spans="1:18" x14ac:dyDescent="0.25">
      <c r="A1701" s="81">
        <v>1670</v>
      </c>
      <c r="B1701" s="93">
        <f t="shared" si="367"/>
        <v>9.577822851317233E-15</v>
      </c>
      <c r="C1701" s="178">
        <f t="shared" si="368"/>
        <v>9.55621693248832E-15</v>
      </c>
      <c r="D1701" s="165">
        <f t="shared" si="369"/>
        <v>2.2558277767625785E-3</v>
      </c>
      <c r="E1701" s="166">
        <f t="shared" si="379"/>
        <v>24.291375447754799</v>
      </c>
      <c r="F1701" s="167">
        <f t="shared" si="380"/>
        <v>3.7694882149702815</v>
      </c>
      <c r="G1701" s="167">
        <f t="shared" si="370"/>
        <v>130997.34186562743</v>
      </c>
      <c r="H1701" s="167">
        <f t="shared" si="371"/>
        <v>271299.9889988082</v>
      </c>
      <c r="I1701" s="168">
        <f t="shared" si="372"/>
        <v>402297.33086443564</v>
      </c>
      <c r="J1701" s="168">
        <f t="shared" si="374"/>
        <v>397358.39382668625</v>
      </c>
      <c r="K1701" s="94"/>
      <c r="L1701" s="265">
        <f t="shared" si="373"/>
        <v>153304.19249270525</v>
      </c>
      <c r="M1701" s="265">
        <f>$G1701*NonHospFrac+theModel!$H1701*NonHospFrac</f>
        <v>248993.13837173034</v>
      </c>
      <c r="N1701" s="266">
        <f t="shared" si="375"/>
        <v>402297.33086443559</v>
      </c>
      <c r="O1701" s="158"/>
      <c r="P1701" s="265">
        <f t="shared" si="376"/>
        <v>151422.10256504503</v>
      </c>
      <c r="Q1701" s="265">
        <f t="shared" si="377"/>
        <v>248991.57812111132</v>
      </c>
      <c r="R1701" s="266">
        <f t="shared" si="378"/>
        <v>400413.68068615638</v>
      </c>
    </row>
    <row r="1702" spans="1:18" x14ac:dyDescent="0.25">
      <c r="A1702" s="81">
        <v>1671</v>
      </c>
      <c r="B1702" s="93">
        <f t="shared" si="367"/>
        <v>9.398904721701915E-15</v>
      </c>
      <c r="C1702" s="178">
        <f t="shared" si="368"/>
        <v>9.3777024113595549E-15</v>
      </c>
      <c r="D1702" s="165">
        <f t="shared" si="369"/>
        <v>2.2558277767625785E-3</v>
      </c>
      <c r="E1702" s="166">
        <f t="shared" si="379"/>
        <v>24.29137544775481</v>
      </c>
      <c r="F1702" s="167">
        <f t="shared" si="380"/>
        <v>3.7717440427470441</v>
      </c>
      <c r="G1702" s="167">
        <f t="shared" si="370"/>
        <v>131075.73644484085</v>
      </c>
      <c r="H1702" s="167">
        <f t="shared" si="371"/>
        <v>271299.98899880832</v>
      </c>
      <c r="I1702" s="168">
        <f t="shared" si="372"/>
        <v>402375.72544364916</v>
      </c>
      <c r="J1702" s="168">
        <f t="shared" si="374"/>
        <v>397431.62638768315</v>
      </c>
      <c r="K1702" s="94"/>
      <c r="L1702" s="265">
        <f t="shared" si="373"/>
        <v>153334.06646088773</v>
      </c>
      <c r="M1702" s="265">
        <f>$G1702*NonHospFrac+theModel!$H1702*NonHospFrac</f>
        <v>249041.65898276141</v>
      </c>
      <c r="N1702" s="266">
        <f t="shared" si="375"/>
        <v>402375.72544364911</v>
      </c>
      <c r="O1702" s="158"/>
      <c r="P1702" s="265">
        <f t="shared" si="376"/>
        <v>151450.00943333987</v>
      </c>
      <c r="Q1702" s="265">
        <f t="shared" si="377"/>
        <v>249040.09873214239</v>
      </c>
      <c r="R1702" s="266">
        <f t="shared" si="378"/>
        <v>400490.10816548229</v>
      </c>
    </row>
    <row r="1703" spans="1:18" x14ac:dyDescent="0.25">
      <c r="A1703" s="81">
        <v>1672</v>
      </c>
      <c r="B1703" s="93">
        <f t="shared" si="367"/>
        <v>9.2233288649185313E-15</v>
      </c>
      <c r="C1703" s="178">
        <f t="shared" si="368"/>
        <v>9.2025226234708316E-15</v>
      </c>
      <c r="D1703" s="165">
        <f t="shared" si="369"/>
        <v>2.2558277767625785E-3</v>
      </c>
      <c r="E1703" s="166">
        <f t="shared" si="379"/>
        <v>24.29137544775482</v>
      </c>
      <c r="F1703" s="167">
        <f t="shared" si="380"/>
        <v>3.7739998705238067</v>
      </c>
      <c r="G1703" s="167">
        <f t="shared" si="370"/>
        <v>131154.13102405428</v>
      </c>
      <c r="H1703" s="167">
        <f t="shared" si="371"/>
        <v>271299.98899880843</v>
      </c>
      <c r="I1703" s="168">
        <f t="shared" si="372"/>
        <v>402454.12002286268</v>
      </c>
      <c r="J1703" s="168">
        <f t="shared" si="374"/>
        <v>397504.8559635767</v>
      </c>
      <c r="K1703" s="94"/>
      <c r="L1703" s="265">
        <f t="shared" si="373"/>
        <v>153363.94042907021</v>
      </c>
      <c r="M1703" s="265">
        <f>$G1703*NonHospFrac+theModel!$H1703*NonHospFrac</f>
        <v>249090.17959379248</v>
      </c>
      <c r="N1703" s="266">
        <f t="shared" si="375"/>
        <v>402454.12002286268</v>
      </c>
      <c r="O1703" s="158"/>
      <c r="P1703" s="265">
        <f t="shared" si="376"/>
        <v>151477.91516409584</v>
      </c>
      <c r="Q1703" s="265">
        <f t="shared" si="377"/>
        <v>249088.61934317346</v>
      </c>
      <c r="R1703" s="266">
        <f t="shared" si="378"/>
        <v>400566.53450726927</v>
      </c>
    </row>
    <row r="1704" spans="1:18" x14ac:dyDescent="0.25">
      <c r="A1704" s="81">
        <v>1673</v>
      </c>
      <c r="B1704" s="93">
        <f t="shared" si="367"/>
        <v>9.0510328457755948E-15</v>
      </c>
      <c r="C1704" s="178">
        <f t="shared" si="368"/>
        <v>9.0306152744737044E-15</v>
      </c>
      <c r="D1704" s="165">
        <f t="shared" si="369"/>
        <v>2.2558277767625785E-3</v>
      </c>
      <c r="E1704" s="166">
        <f t="shared" si="379"/>
        <v>24.291375447754831</v>
      </c>
      <c r="F1704" s="167">
        <f t="shared" si="380"/>
        <v>3.7762556983005693</v>
      </c>
      <c r="G1704" s="167">
        <f t="shared" si="370"/>
        <v>131232.52560326768</v>
      </c>
      <c r="H1704" s="167">
        <f t="shared" si="371"/>
        <v>271299.98899880855</v>
      </c>
      <c r="I1704" s="168">
        <f t="shared" si="372"/>
        <v>402532.51460207626</v>
      </c>
      <c r="J1704" s="168">
        <f t="shared" si="374"/>
        <v>397578.08255448862</v>
      </c>
      <c r="K1704" s="94"/>
      <c r="L1704" s="265">
        <f t="shared" si="373"/>
        <v>153393.81439725269</v>
      </c>
      <c r="M1704" s="265">
        <f>$G1704*NonHospFrac+theModel!$H1704*NonHospFrac</f>
        <v>249138.70020482354</v>
      </c>
      <c r="N1704" s="266">
        <f t="shared" si="375"/>
        <v>402532.51460207626</v>
      </c>
      <c r="O1704" s="158"/>
      <c r="P1704" s="265">
        <f t="shared" si="376"/>
        <v>151505.81975735928</v>
      </c>
      <c r="Q1704" s="265">
        <f t="shared" si="377"/>
        <v>249137.13995420453</v>
      </c>
      <c r="R1704" s="266">
        <f t="shared" si="378"/>
        <v>400642.95971156377</v>
      </c>
    </row>
    <row r="1705" spans="1:18" x14ac:dyDescent="0.25">
      <c r="A1705" s="81">
        <v>1674</v>
      </c>
      <c r="B1705" s="93">
        <f t="shared" si="367"/>
        <v>8.8819553953996714E-15</v>
      </c>
      <c r="C1705" s="178">
        <f t="shared" si="368"/>
        <v>8.8619192337067623E-15</v>
      </c>
      <c r="D1705" s="165">
        <f t="shared" si="369"/>
        <v>2.2558277767625785E-3</v>
      </c>
      <c r="E1705" s="166">
        <f t="shared" si="379"/>
        <v>24.291375447754838</v>
      </c>
      <c r="F1705" s="167">
        <f t="shared" si="380"/>
        <v>3.7785115260773319</v>
      </c>
      <c r="G1705" s="167">
        <f t="shared" si="370"/>
        <v>131310.92018248112</v>
      </c>
      <c r="H1705" s="167">
        <f t="shared" si="371"/>
        <v>271299.98899880861</v>
      </c>
      <c r="I1705" s="168">
        <f t="shared" si="372"/>
        <v>402610.90918128972</v>
      </c>
      <c r="J1705" s="168">
        <f t="shared" si="374"/>
        <v>397651.30616054038</v>
      </c>
      <c r="K1705" s="94"/>
      <c r="L1705" s="265">
        <f t="shared" si="373"/>
        <v>153423.68836543511</v>
      </c>
      <c r="M1705" s="265">
        <f>$G1705*NonHospFrac+theModel!$H1705*NonHospFrac</f>
        <v>249187.22081585455</v>
      </c>
      <c r="N1705" s="266">
        <f t="shared" si="375"/>
        <v>402610.90918128967</v>
      </c>
      <c r="O1705" s="158"/>
      <c r="P1705" s="265">
        <f t="shared" si="376"/>
        <v>151533.7232131765</v>
      </c>
      <c r="Q1705" s="265">
        <f t="shared" si="377"/>
        <v>249185.66056523554</v>
      </c>
      <c r="R1705" s="266">
        <f t="shared" si="378"/>
        <v>400719.38377841201</v>
      </c>
    </row>
    <row r="1706" spans="1:18" x14ac:dyDescent="0.25">
      <c r="A1706" s="81">
        <v>1675</v>
      </c>
      <c r="B1706" s="93">
        <f t="shared" si="367"/>
        <v>8.7160363894480169E-15</v>
      </c>
      <c r="C1706" s="178">
        <f t="shared" si="368"/>
        <v>8.6963745124574261E-15</v>
      </c>
      <c r="D1706" s="165">
        <f t="shared" si="369"/>
        <v>2.2558277767625785E-3</v>
      </c>
      <c r="E1706" s="166">
        <f t="shared" si="379"/>
        <v>24.291375447754845</v>
      </c>
      <c r="F1706" s="167">
        <f t="shared" si="380"/>
        <v>3.7807673538540945</v>
      </c>
      <c r="G1706" s="167">
        <f t="shared" si="370"/>
        <v>131389.31476169452</v>
      </c>
      <c r="H1706" s="167">
        <f t="shared" si="371"/>
        <v>271299.98899880872</v>
      </c>
      <c r="I1706" s="168">
        <f t="shared" si="372"/>
        <v>402689.30376050324</v>
      </c>
      <c r="J1706" s="168">
        <f t="shared" si="374"/>
        <v>397724.52678185387</v>
      </c>
      <c r="K1706" s="94"/>
      <c r="L1706" s="265">
        <f t="shared" si="373"/>
        <v>153453.56233361759</v>
      </c>
      <c r="M1706" s="265">
        <f>$G1706*NonHospFrac+theModel!$H1706*NonHospFrac</f>
        <v>249235.74142688565</v>
      </c>
      <c r="N1706" s="266">
        <f t="shared" si="375"/>
        <v>402689.30376050324</v>
      </c>
      <c r="O1706" s="158"/>
      <c r="P1706" s="265">
        <f t="shared" si="376"/>
        <v>151561.62553159401</v>
      </c>
      <c r="Q1706" s="265">
        <f t="shared" si="377"/>
        <v>249234.18117626663</v>
      </c>
      <c r="R1706" s="266">
        <f t="shared" si="378"/>
        <v>400795.80670786067</v>
      </c>
    </row>
    <row r="1707" spans="1:18" x14ac:dyDescent="0.25">
      <c r="A1707" s="81">
        <v>1676</v>
      </c>
      <c r="B1707" s="93">
        <f t="shared" si="367"/>
        <v>8.553216826728255E-15</v>
      </c>
      <c r="C1707" s="178">
        <f t="shared" si="368"/>
        <v>8.5339222426298477E-15</v>
      </c>
      <c r="D1707" s="165">
        <f t="shared" si="369"/>
        <v>2.2558277767625785E-3</v>
      </c>
      <c r="E1707" s="166">
        <f t="shared" si="379"/>
        <v>24.291375447754852</v>
      </c>
      <c r="F1707" s="167">
        <f t="shared" si="380"/>
        <v>3.783023181630857</v>
      </c>
      <c r="G1707" s="167">
        <f t="shared" si="370"/>
        <v>131467.70934090792</v>
      </c>
      <c r="H1707" s="167">
        <f t="shared" si="371"/>
        <v>271299.98899880878</v>
      </c>
      <c r="I1707" s="168">
        <f t="shared" si="372"/>
        <v>402767.69833971671</v>
      </c>
      <c r="J1707" s="168">
        <f t="shared" si="374"/>
        <v>397797.74441855063</v>
      </c>
      <c r="K1707" s="94"/>
      <c r="L1707" s="265">
        <f t="shared" si="373"/>
        <v>153483.43630180001</v>
      </c>
      <c r="M1707" s="265">
        <f>$G1707*NonHospFrac+theModel!$H1707*NonHospFrac</f>
        <v>249284.26203791666</v>
      </c>
      <c r="N1707" s="266">
        <f t="shared" si="375"/>
        <v>402767.69833971665</v>
      </c>
      <c r="O1707" s="158"/>
      <c r="P1707" s="265">
        <f t="shared" si="376"/>
        <v>151589.52671265803</v>
      </c>
      <c r="Q1707" s="265">
        <f t="shared" si="377"/>
        <v>249282.70178729764</v>
      </c>
      <c r="R1707" s="266">
        <f t="shared" si="378"/>
        <v>400872.22849995567</v>
      </c>
    </row>
    <row r="1708" spans="1:18" x14ac:dyDescent="0.25">
      <c r="A1708" s="81">
        <v>1677</v>
      </c>
      <c r="B1708" s="93">
        <f t="shared" si="367"/>
        <v>8.3934388082172931E-15</v>
      </c>
      <c r="C1708" s="178">
        <f t="shared" si="368"/>
        <v>8.3745046558111595E-15</v>
      </c>
      <c r="D1708" s="165">
        <f t="shared" si="369"/>
        <v>2.2558277767625785E-3</v>
      </c>
      <c r="E1708" s="166">
        <f t="shared" si="379"/>
        <v>24.291375447754859</v>
      </c>
      <c r="F1708" s="167">
        <f t="shared" si="380"/>
        <v>3.7852790094076196</v>
      </c>
      <c r="G1708" s="167">
        <f t="shared" si="370"/>
        <v>131546.10392012136</v>
      </c>
      <c r="H1708" s="167">
        <f t="shared" si="371"/>
        <v>271299.98899880884</v>
      </c>
      <c r="I1708" s="168">
        <f t="shared" si="372"/>
        <v>402846.09291893023</v>
      </c>
      <c r="J1708" s="168">
        <f t="shared" si="374"/>
        <v>397870.95907075243</v>
      </c>
      <c r="K1708" s="94"/>
      <c r="L1708" s="265">
        <f t="shared" si="373"/>
        <v>153513.31026998247</v>
      </c>
      <c r="M1708" s="265">
        <f>$G1708*NonHospFrac+theModel!$H1708*NonHospFrac</f>
        <v>249332.78264894767</v>
      </c>
      <c r="N1708" s="266">
        <f t="shared" si="375"/>
        <v>402846.09291893011</v>
      </c>
      <c r="O1708" s="158"/>
      <c r="P1708" s="265">
        <f t="shared" si="376"/>
        <v>151617.42675641499</v>
      </c>
      <c r="Q1708" s="265">
        <f t="shared" si="377"/>
        <v>249331.22239832865</v>
      </c>
      <c r="R1708" s="266">
        <f t="shared" si="378"/>
        <v>400948.64915474365</v>
      </c>
    </row>
    <row r="1709" spans="1:18" x14ac:dyDescent="0.25">
      <c r="A1709" s="81">
        <v>1678</v>
      </c>
      <c r="B1709" s="93">
        <f t="shared" si="367"/>
        <v>8.2366455164724644E-15</v>
      </c>
      <c r="C1709" s="178">
        <f t="shared" si="368"/>
        <v>8.2180650627290595E-15</v>
      </c>
      <c r="D1709" s="165">
        <f t="shared" si="369"/>
        <v>2.2558277767625785E-3</v>
      </c>
      <c r="E1709" s="166">
        <f t="shared" si="379"/>
        <v>24.291375447754866</v>
      </c>
      <c r="F1709" s="167">
        <f t="shared" si="380"/>
        <v>3.7875348371843822</v>
      </c>
      <c r="G1709" s="167">
        <f t="shared" si="370"/>
        <v>131624.49849933479</v>
      </c>
      <c r="H1709" s="167">
        <f t="shared" si="371"/>
        <v>271299.98899880896</v>
      </c>
      <c r="I1709" s="168">
        <f t="shared" si="372"/>
        <v>402924.48749814375</v>
      </c>
      <c r="J1709" s="168">
        <f t="shared" si="374"/>
        <v>397944.17073858093</v>
      </c>
      <c r="K1709" s="94"/>
      <c r="L1709" s="265">
        <f t="shared" si="373"/>
        <v>153543.18423816495</v>
      </c>
      <c r="M1709" s="265">
        <f>$G1709*NonHospFrac+theModel!$H1709*NonHospFrac</f>
        <v>249381.30325997877</v>
      </c>
      <c r="N1709" s="266">
        <f t="shared" si="375"/>
        <v>402924.48749814369</v>
      </c>
      <c r="O1709" s="158"/>
      <c r="P1709" s="265">
        <f t="shared" si="376"/>
        <v>151645.32566291129</v>
      </c>
      <c r="Q1709" s="265">
        <f t="shared" si="377"/>
        <v>249379.74300935975</v>
      </c>
      <c r="R1709" s="266">
        <f t="shared" si="378"/>
        <v>401025.06867227104</v>
      </c>
    </row>
    <row r="1710" spans="1:18" x14ac:dyDescent="0.25">
      <c r="A1710" s="81">
        <v>1679</v>
      </c>
      <c r="B1710" s="93">
        <f t="shared" si="367"/>
        <v>8.0827811954269999E-15</v>
      </c>
      <c r="C1710" s="178">
        <f t="shared" si="368"/>
        <v>8.064547833092861E-15</v>
      </c>
      <c r="D1710" s="165">
        <f t="shared" si="369"/>
        <v>2.2558277767625785E-3</v>
      </c>
      <c r="E1710" s="166">
        <f t="shared" si="379"/>
        <v>24.291375447754874</v>
      </c>
      <c r="F1710" s="167">
        <f t="shared" si="380"/>
        <v>3.7897906649611448</v>
      </c>
      <c r="G1710" s="167">
        <f t="shared" si="370"/>
        <v>131702.89307854819</v>
      </c>
      <c r="H1710" s="167">
        <f t="shared" si="371"/>
        <v>271299.98899880901</v>
      </c>
      <c r="I1710" s="168">
        <f t="shared" si="372"/>
        <v>403002.88207735721</v>
      </c>
      <c r="J1710" s="168">
        <f t="shared" si="374"/>
        <v>398017.37942215765</v>
      </c>
      <c r="K1710" s="94"/>
      <c r="L1710" s="265">
        <f t="shared" si="373"/>
        <v>153573.0582063474</v>
      </c>
      <c r="M1710" s="265">
        <f>$G1710*NonHospFrac+theModel!$H1710*NonHospFrac</f>
        <v>249429.82387100981</v>
      </c>
      <c r="N1710" s="266">
        <f t="shared" si="375"/>
        <v>403002.88207735721</v>
      </c>
      <c r="O1710" s="158"/>
      <c r="P1710" s="265">
        <f t="shared" si="376"/>
        <v>151673.22343219319</v>
      </c>
      <c r="Q1710" s="265">
        <f t="shared" si="377"/>
        <v>249428.26362039079</v>
      </c>
      <c r="R1710" s="266">
        <f t="shared" si="378"/>
        <v>401101.48705258395</v>
      </c>
    </row>
    <row r="1711" spans="1:18" x14ac:dyDescent="0.25">
      <c r="A1711" s="81">
        <v>1680</v>
      </c>
      <c r="B1711" s="93">
        <f t="shared" si="367"/>
        <v>7.9317911305630637E-15</v>
      </c>
      <c r="C1711" s="178">
        <f t="shared" si="368"/>
        <v>7.9138983758112604E-15</v>
      </c>
      <c r="D1711" s="165">
        <f t="shared" si="369"/>
        <v>2.2558277767625785E-3</v>
      </c>
      <c r="E1711" s="166">
        <f t="shared" si="379"/>
        <v>24.291375447754881</v>
      </c>
      <c r="F1711" s="167">
        <f t="shared" si="380"/>
        <v>3.7920464927379074</v>
      </c>
      <c r="G1711" s="167">
        <f t="shared" si="370"/>
        <v>131781.28765776163</v>
      </c>
      <c r="H1711" s="167">
        <f t="shared" si="371"/>
        <v>271299.98899880913</v>
      </c>
      <c r="I1711" s="168">
        <f t="shared" si="372"/>
        <v>403081.27665657073</v>
      </c>
      <c r="J1711" s="168">
        <f t="shared" si="374"/>
        <v>398090.58512160432</v>
      </c>
      <c r="K1711" s="94"/>
      <c r="L1711" s="265">
        <f t="shared" si="373"/>
        <v>153602.93217452988</v>
      </c>
      <c r="M1711" s="265">
        <f>$G1711*NonHospFrac+theModel!$H1711*NonHospFrac</f>
        <v>249478.34448204088</v>
      </c>
      <c r="N1711" s="266">
        <f t="shared" si="375"/>
        <v>403081.27665657073</v>
      </c>
      <c r="O1711" s="158"/>
      <c r="P1711" s="265">
        <f t="shared" si="376"/>
        <v>151701.12006430712</v>
      </c>
      <c r="Q1711" s="265">
        <f t="shared" si="377"/>
        <v>249476.78423142186</v>
      </c>
      <c r="R1711" s="266">
        <f t="shared" si="378"/>
        <v>401177.90429572901</v>
      </c>
    </row>
    <row r="1712" spans="1:18" x14ac:dyDescent="0.25">
      <c r="A1712" s="81">
        <v>1681</v>
      </c>
      <c r="B1712" s="93">
        <f t="shared" si="367"/>
        <v>7.7836216294551454E-15</v>
      </c>
      <c r="C1712" s="178">
        <f t="shared" si="368"/>
        <v>7.7660631195796098E-15</v>
      </c>
      <c r="D1712" s="165">
        <f t="shared" si="369"/>
        <v>2.2558277767625785E-3</v>
      </c>
      <c r="E1712" s="166">
        <f t="shared" si="379"/>
        <v>24.291375447754888</v>
      </c>
      <c r="F1712" s="167">
        <f t="shared" si="380"/>
        <v>3.79430232051467</v>
      </c>
      <c r="G1712" s="167">
        <f t="shared" si="370"/>
        <v>131859.68223697503</v>
      </c>
      <c r="H1712" s="167">
        <f t="shared" si="371"/>
        <v>271299.98899880925</v>
      </c>
      <c r="I1712" s="168">
        <f t="shared" si="372"/>
        <v>403159.67123578431</v>
      </c>
      <c r="J1712" s="168">
        <f t="shared" si="374"/>
        <v>398163.78783704265</v>
      </c>
      <c r="K1712" s="94"/>
      <c r="L1712" s="265">
        <f t="shared" si="373"/>
        <v>153632.80614271233</v>
      </c>
      <c r="M1712" s="265">
        <f>$G1712*NonHospFrac+theModel!$H1712*NonHospFrac</f>
        <v>249526.86509307195</v>
      </c>
      <c r="N1712" s="266">
        <f t="shared" si="375"/>
        <v>403159.67123578431</v>
      </c>
      <c r="O1712" s="158"/>
      <c r="P1712" s="265">
        <f t="shared" si="376"/>
        <v>151729.01555929938</v>
      </c>
      <c r="Q1712" s="265">
        <f t="shared" si="377"/>
        <v>249525.30484245293</v>
      </c>
      <c r="R1712" s="266">
        <f t="shared" si="378"/>
        <v>401254.32040175231</v>
      </c>
    </row>
    <row r="1713" spans="1:18" x14ac:dyDescent="0.25">
      <c r="A1713" s="81">
        <v>1682</v>
      </c>
      <c r="B1713" s="93">
        <f t="shared" si="367"/>
        <v>7.6382200026769187E-15</v>
      </c>
      <c r="C1713" s="178">
        <f t="shared" si="368"/>
        <v>7.6209894938298567E-15</v>
      </c>
      <c r="D1713" s="165">
        <f t="shared" si="369"/>
        <v>2.2558277767625785E-3</v>
      </c>
      <c r="E1713" s="166">
        <f t="shared" si="379"/>
        <v>24.291375447754895</v>
      </c>
      <c r="F1713" s="167">
        <f t="shared" si="380"/>
        <v>3.7965581482914326</v>
      </c>
      <c r="G1713" s="167">
        <f t="shared" si="370"/>
        <v>131938.07681618846</v>
      </c>
      <c r="H1713" s="167">
        <f t="shared" si="371"/>
        <v>271299.98899880925</v>
      </c>
      <c r="I1713" s="168">
        <f t="shared" si="372"/>
        <v>403238.06581499771</v>
      </c>
      <c r="J1713" s="168">
        <f t="shared" si="374"/>
        <v>398236.98756859399</v>
      </c>
      <c r="K1713" s="94"/>
      <c r="L1713" s="265">
        <f t="shared" si="373"/>
        <v>153662.68011089475</v>
      </c>
      <c r="M1713" s="265">
        <f>$G1713*NonHospFrac+theModel!$H1713*NonHospFrac</f>
        <v>249575.38570410293</v>
      </c>
      <c r="N1713" s="266">
        <f t="shared" si="375"/>
        <v>403238.06581499765</v>
      </c>
      <c r="O1713" s="158"/>
      <c r="P1713" s="265">
        <f t="shared" si="376"/>
        <v>151756.90991721634</v>
      </c>
      <c r="Q1713" s="265">
        <f t="shared" si="377"/>
        <v>249573.82545348391</v>
      </c>
      <c r="R1713" s="266">
        <f t="shared" si="378"/>
        <v>401330.73537070025</v>
      </c>
    </row>
    <row r="1714" spans="1:18" x14ac:dyDescent="0.25">
      <c r="A1714" s="81">
        <v>1683</v>
      </c>
      <c r="B1714" s="93">
        <f t="shared" si="367"/>
        <v>7.495534545064669E-15</v>
      </c>
      <c r="C1714" s="178">
        <f t="shared" si="368"/>
        <v>7.478625910036229E-15</v>
      </c>
      <c r="D1714" s="165">
        <f t="shared" si="369"/>
        <v>2.2558277767625785E-3</v>
      </c>
      <c r="E1714" s="166">
        <f t="shared" si="379"/>
        <v>24.291375447754902</v>
      </c>
      <c r="F1714" s="167">
        <f t="shared" si="380"/>
        <v>3.7988139760681952</v>
      </c>
      <c r="G1714" s="167">
        <f t="shared" si="370"/>
        <v>132016.4713954019</v>
      </c>
      <c r="H1714" s="167">
        <f t="shared" si="371"/>
        <v>271299.98899880936</v>
      </c>
      <c r="I1714" s="168">
        <f t="shared" si="372"/>
        <v>403316.46039421123</v>
      </c>
      <c r="J1714" s="168">
        <f t="shared" si="374"/>
        <v>398310.1843163803</v>
      </c>
      <c r="K1714" s="94"/>
      <c r="L1714" s="265">
        <f t="shared" si="373"/>
        <v>153692.55407907724</v>
      </c>
      <c r="M1714" s="265">
        <f>$G1714*NonHospFrac+theModel!$H1714*NonHospFrac</f>
        <v>249623.90631513402</v>
      </c>
      <c r="N1714" s="266">
        <f t="shared" si="375"/>
        <v>403316.46039421123</v>
      </c>
      <c r="O1714" s="158"/>
      <c r="P1714" s="265">
        <f t="shared" si="376"/>
        <v>151784.80313810441</v>
      </c>
      <c r="Q1714" s="265">
        <f t="shared" si="377"/>
        <v>249622.346064515</v>
      </c>
      <c r="R1714" s="266">
        <f t="shared" si="378"/>
        <v>401407.14920261945</v>
      </c>
    </row>
    <row r="1715" spans="1:18" x14ac:dyDescent="0.25">
      <c r="A1715" s="81">
        <v>1684</v>
      </c>
      <c r="B1715" s="93">
        <f t="shared" si="367"/>
        <v>7.3555145173309596E-15</v>
      </c>
      <c r="C1715" s="178">
        <f t="shared" si="368"/>
        <v>7.3389217433703832E-15</v>
      </c>
      <c r="D1715" s="165">
        <f t="shared" si="369"/>
        <v>2.2558277767625785E-3</v>
      </c>
      <c r="E1715" s="166">
        <f t="shared" si="379"/>
        <v>24.291375447754909</v>
      </c>
      <c r="F1715" s="167">
        <f t="shared" si="380"/>
        <v>3.8010698038449577</v>
      </c>
      <c r="G1715" s="167">
        <f t="shared" si="370"/>
        <v>132094.86597461533</v>
      </c>
      <c r="H1715" s="167">
        <f t="shared" si="371"/>
        <v>271299.98899880936</v>
      </c>
      <c r="I1715" s="168">
        <f t="shared" si="372"/>
        <v>403394.85497342469</v>
      </c>
      <c r="J1715" s="168">
        <f t="shared" si="374"/>
        <v>398383.37808052305</v>
      </c>
      <c r="K1715" s="94"/>
      <c r="L1715" s="265">
        <f t="shared" si="373"/>
        <v>153722.42804725966</v>
      </c>
      <c r="M1715" s="265">
        <f>$G1715*NonHospFrac+theModel!$H1715*NonHospFrac</f>
        <v>249672.426926165</v>
      </c>
      <c r="N1715" s="266">
        <f t="shared" si="375"/>
        <v>403394.85497342469</v>
      </c>
      <c r="O1715" s="158"/>
      <c r="P1715" s="265">
        <f t="shared" si="376"/>
        <v>151812.69522200982</v>
      </c>
      <c r="Q1715" s="265">
        <f t="shared" si="377"/>
        <v>249670.86667554599</v>
      </c>
      <c r="R1715" s="266">
        <f t="shared" si="378"/>
        <v>401483.56189755583</v>
      </c>
    </row>
    <row r="1716" spans="1:18" x14ac:dyDescent="0.25">
      <c r="A1716" s="81">
        <v>1685</v>
      </c>
      <c r="B1716" s="93">
        <f t="shared" si="367"/>
        <v>7.2181101280215266E-15</v>
      </c>
      <c r="C1716" s="178">
        <f t="shared" si="368"/>
        <v>7.201827314699004E-15</v>
      </c>
      <c r="D1716" s="165">
        <f t="shared" si="369"/>
        <v>2.2558277767625785E-3</v>
      </c>
      <c r="E1716" s="166">
        <f t="shared" si="379"/>
        <v>24.291375447754916</v>
      </c>
      <c r="F1716" s="167">
        <f t="shared" si="380"/>
        <v>3.8033256316217203</v>
      </c>
      <c r="G1716" s="167">
        <f t="shared" si="370"/>
        <v>132173.26055382873</v>
      </c>
      <c r="H1716" s="167">
        <f t="shared" si="371"/>
        <v>271299.98899880954</v>
      </c>
      <c r="I1716" s="168">
        <f t="shared" si="372"/>
        <v>403473.24955263827</v>
      </c>
      <c r="J1716" s="168">
        <f t="shared" si="374"/>
        <v>398456.56886114395</v>
      </c>
      <c r="K1716" s="94"/>
      <c r="L1716" s="265">
        <f t="shared" si="373"/>
        <v>153752.30201544217</v>
      </c>
      <c r="M1716" s="265">
        <f>$G1716*NonHospFrac+theModel!$H1716*NonHospFrac</f>
        <v>249720.9475371961</v>
      </c>
      <c r="N1716" s="266">
        <f t="shared" si="375"/>
        <v>403473.24955263827</v>
      </c>
      <c r="O1716" s="158"/>
      <c r="P1716" s="265">
        <f t="shared" si="376"/>
        <v>151840.58616897906</v>
      </c>
      <c r="Q1716" s="265">
        <f t="shared" si="377"/>
        <v>249719.38728657708</v>
      </c>
      <c r="R1716" s="266">
        <f t="shared" si="378"/>
        <v>401559.97345555614</v>
      </c>
    </row>
    <row r="1717" spans="1:18" x14ac:dyDescent="0.25">
      <c r="A1717" s="81">
        <v>1686</v>
      </c>
      <c r="B1717" s="93">
        <f t="shared" si="367"/>
        <v>7.0832725158093334E-15</v>
      </c>
      <c r="C1717" s="178">
        <f t="shared" si="368"/>
        <v>7.067293872917792E-15</v>
      </c>
      <c r="D1717" s="165">
        <f t="shared" si="369"/>
        <v>2.2558277767625785E-3</v>
      </c>
      <c r="E1717" s="166">
        <f t="shared" si="379"/>
        <v>24.291375447754923</v>
      </c>
      <c r="F1717" s="167">
        <f t="shared" si="380"/>
        <v>3.8055814593984829</v>
      </c>
      <c r="G1717" s="167">
        <f t="shared" si="370"/>
        <v>132251.65513304216</v>
      </c>
      <c r="H1717" s="167">
        <f t="shared" si="371"/>
        <v>271299.9889988096</v>
      </c>
      <c r="I1717" s="168">
        <f t="shared" si="372"/>
        <v>403551.64413185173</v>
      </c>
      <c r="J1717" s="168">
        <f t="shared" si="374"/>
        <v>398529.75665836444</v>
      </c>
      <c r="K1717" s="94"/>
      <c r="L1717" s="265">
        <f t="shared" si="373"/>
        <v>153782.17598362459</v>
      </c>
      <c r="M1717" s="265">
        <f>$G1717*NonHospFrac+theModel!$H1717*NonHospFrac</f>
        <v>249769.46814822714</v>
      </c>
      <c r="N1717" s="266">
        <f t="shared" si="375"/>
        <v>403551.64413185173</v>
      </c>
      <c r="O1717" s="158"/>
      <c r="P1717" s="265">
        <f t="shared" si="376"/>
        <v>151868.47597905833</v>
      </c>
      <c r="Q1717" s="265">
        <f t="shared" si="377"/>
        <v>249767.90789760812</v>
      </c>
      <c r="R1717" s="266">
        <f t="shared" si="378"/>
        <v>401636.38387666643</v>
      </c>
    </row>
    <row r="1718" spans="1:18" x14ac:dyDescent="0.25">
      <c r="A1718" s="81">
        <v>1687</v>
      </c>
      <c r="B1718" s="93">
        <f t="shared" si="367"/>
        <v>6.9509537321193979E-15</v>
      </c>
      <c r="C1718" s="178">
        <f t="shared" si="368"/>
        <v>6.9352735776154917E-15</v>
      </c>
      <c r="D1718" s="165">
        <f t="shared" si="369"/>
        <v>2.2558277767625785E-3</v>
      </c>
      <c r="E1718" s="166">
        <f t="shared" si="379"/>
        <v>24.29137544775493</v>
      </c>
      <c r="F1718" s="167">
        <f t="shared" si="380"/>
        <v>3.8078372871752455</v>
      </c>
      <c r="G1718" s="167">
        <f t="shared" si="370"/>
        <v>132330.0497122556</v>
      </c>
      <c r="H1718" s="167">
        <f t="shared" si="371"/>
        <v>271299.98899880965</v>
      </c>
      <c r="I1718" s="168">
        <f t="shared" si="372"/>
        <v>403630.03871106525</v>
      </c>
      <c r="J1718" s="168">
        <f t="shared" si="374"/>
        <v>398602.94147230632</v>
      </c>
      <c r="K1718" s="94"/>
      <c r="L1718" s="265">
        <f t="shared" si="373"/>
        <v>153812.04995180707</v>
      </c>
      <c r="M1718" s="265">
        <f>$G1718*NonHospFrac+theModel!$H1718*NonHospFrac</f>
        <v>249817.98875925818</v>
      </c>
      <c r="N1718" s="266">
        <f t="shared" si="375"/>
        <v>403630.03871106525</v>
      </c>
      <c r="O1718" s="158"/>
      <c r="P1718" s="265">
        <f t="shared" si="376"/>
        <v>151896.36465229408</v>
      </c>
      <c r="Q1718" s="265">
        <f t="shared" si="377"/>
        <v>249816.42850863916</v>
      </c>
      <c r="R1718" s="266">
        <f t="shared" si="378"/>
        <v>401712.79316093324</v>
      </c>
    </row>
    <row r="1719" spans="1:18" x14ac:dyDescent="0.25">
      <c r="A1719" s="81">
        <v>1688</v>
      </c>
      <c r="B1719" s="93">
        <f t="shared" si="367"/>
        <v>6.8211067240780692E-15</v>
      </c>
      <c r="C1719" s="178">
        <f t="shared" si="368"/>
        <v>6.8057194820616317E-15</v>
      </c>
      <c r="D1719" s="165">
        <f t="shared" si="369"/>
        <v>2.2558277767625785E-3</v>
      </c>
      <c r="E1719" s="166">
        <f t="shared" si="379"/>
        <v>24.291375447754938</v>
      </c>
      <c r="F1719" s="167">
        <f t="shared" si="380"/>
        <v>3.8100931149520081</v>
      </c>
      <c r="G1719" s="167">
        <f t="shared" si="370"/>
        <v>132408.444291469</v>
      </c>
      <c r="H1719" s="167">
        <f t="shared" si="371"/>
        <v>271299.98899880977</v>
      </c>
      <c r="I1719" s="168">
        <f t="shared" si="372"/>
        <v>403708.43329027877</v>
      </c>
      <c r="J1719" s="168">
        <f t="shared" si="374"/>
        <v>398676.1233030911</v>
      </c>
      <c r="K1719" s="94"/>
      <c r="L1719" s="265">
        <f t="shared" si="373"/>
        <v>153841.92391998952</v>
      </c>
      <c r="M1719" s="265">
        <f>$G1719*NonHospFrac+theModel!$H1719*NonHospFrac</f>
        <v>249866.50937028922</v>
      </c>
      <c r="N1719" s="266">
        <f t="shared" si="375"/>
        <v>403708.43329027877</v>
      </c>
      <c r="O1719" s="158"/>
      <c r="P1719" s="265">
        <f t="shared" si="376"/>
        <v>151924.25218873259</v>
      </c>
      <c r="Q1719" s="265">
        <f t="shared" si="377"/>
        <v>249864.9491196702</v>
      </c>
      <c r="R1719" s="266">
        <f t="shared" si="378"/>
        <v>401789.20130840281</v>
      </c>
    </row>
    <row r="1720" spans="1:18" x14ac:dyDescent="0.25">
      <c r="A1720" s="81">
        <v>1689</v>
      </c>
      <c r="B1720" s="93">
        <f t="shared" si="367"/>
        <v>6.6936853177810543E-15</v>
      </c>
      <c r="C1720" s="178">
        <f t="shared" si="368"/>
        <v>6.6785855165122956E-15</v>
      </c>
      <c r="D1720" s="165">
        <f t="shared" si="369"/>
        <v>2.2558277767625785E-3</v>
      </c>
      <c r="E1720" s="166">
        <f t="shared" si="379"/>
        <v>24.291375447754945</v>
      </c>
      <c r="F1720" s="167">
        <f t="shared" si="380"/>
        <v>3.8123489427287707</v>
      </c>
      <c r="G1720" s="167">
        <f t="shared" si="370"/>
        <v>132486.83887068243</v>
      </c>
      <c r="H1720" s="167">
        <f t="shared" si="371"/>
        <v>271299.98899880983</v>
      </c>
      <c r="I1720" s="168">
        <f t="shared" si="372"/>
        <v>403786.82786949223</v>
      </c>
      <c r="J1720" s="168">
        <f t="shared" si="374"/>
        <v>398749.30215084035</v>
      </c>
      <c r="K1720" s="94"/>
      <c r="L1720" s="265">
        <f t="shared" si="373"/>
        <v>153871.79788817198</v>
      </c>
      <c r="M1720" s="265">
        <f>$G1720*NonHospFrac+theModel!$H1720*NonHospFrac</f>
        <v>249915.02998132026</v>
      </c>
      <c r="N1720" s="266">
        <f t="shared" si="375"/>
        <v>403786.82786949223</v>
      </c>
      <c r="O1720" s="158"/>
      <c r="P1720" s="265">
        <f t="shared" si="376"/>
        <v>151952.1385884202</v>
      </c>
      <c r="Q1720" s="265">
        <f t="shared" si="377"/>
        <v>249913.46973070124</v>
      </c>
      <c r="R1720" s="266">
        <f t="shared" si="378"/>
        <v>401865.60831912141</v>
      </c>
    </row>
    <row r="1721" spans="1:18" x14ac:dyDescent="0.25">
      <c r="A1721" s="81">
        <v>1690</v>
      </c>
      <c r="B1721" s="93">
        <f t="shared" si="367"/>
        <v>6.5686442018737792E-15</v>
      </c>
      <c r="C1721" s="178">
        <f t="shared" si="368"/>
        <v>6.5538264718275218E-15</v>
      </c>
      <c r="D1721" s="165">
        <f t="shared" si="369"/>
        <v>2.2558277767625785E-3</v>
      </c>
      <c r="E1721" s="166">
        <f t="shared" si="379"/>
        <v>24.291375447754952</v>
      </c>
      <c r="F1721" s="167">
        <f t="shared" si="380"/>
        <v>3.8146047705055333</v>
      </c>
      <c r="G1721" s="167">
        <f t="shared" si="370"/>
        <v>132565.23344989584</v>
      </c>
      <c r="H1721" s="167">
        <f t="shared" si="371"/>
        <v>271299.98899880989</v>
      </c>
      <c r="I1721" s="168">
        <f t="shared" si="372"/>
        <v>403865.2224487057</v>
      </c>
      <c r="J1721" s="168">
        <f t="shared" si="374"/>
        <v>398822.47801567568</v>
      </c>
      <c r="K1721" s="94"/>
      <c r="L1721" s="265">
        <f t="shared" si="373"/>
        <v>153901.67185635443</v>
      </c>
      <c r="M1721" s="265">
        <f>$G1721*NonHospFrac+theModel!$H1721*NonHospFrac</f>
        <v>249963.5505923513</v>
      </c>
      <c r="N1721" s="266">
        <f t="shared" si="375"/>
        <v>403865.2224487057</v>
      </c>
      <c r="O1721" s="158"/>
      <c r="P1721" s="265">
        <f t="shared" si="376"/>
        <v>151980.02385140327</v>
      </c>
      <c r="Q1721" s="265">
        <f t="shared" si="377"/>
        <v>249961.99034173228</v>
      </c>
      <c r="R1721" s="266">
        <f t="shared" si="378"/>
        <v>401942.01419313555</v>
      </c>
    </row>
    <row r="1722" spans="1:18" x14ac:dyDescent="0.25">
      <c r="A1722" s="81">
        <v>1691</v>
      </c>
      <c r="B1722" s="93">
        <f t="shared" si="367"/>
        <v>6.4459389114385811E-15</v>
      </c>
      <c r="C1722" s="178">
        <f t="shared" si="368"/>
        <v>6.4313979833948431E-15</v>
      </c>
      <c r="D1722" s="165">
        <f t="shared" si="369"/>
        <v>2.2558277767625785E-3</v>
      </c>
      <c r="E1722" s="166">
        <f t="shared" si="379"/>
        <v>24.291375447754959</v>
      </c>
      <c r="F1722" s="167">
        <f t="shared" si="380"/>
        <v>3.8168605982822958</v>
      </c>
      <c r="G1722" s="167">
        <f t="shared" si="370"/>
        <v>132643.62802910927</v>
      </c>
      <c r="H1722" s="167">
        <f t="shared" si="371"/>
        <v>271299.98899881</v>
      </c>
      <c r="I1722" s="168">
        <f t="shared" si="372"/>
        <v>403943.61702791927</v>
      </c>
      <c r="J1722" s="168">
        <f t="shared" si="374"/>
        <v>398895.65089771879</v>
      </c>
      <c r="K1722" s="94"/>
      <c r="L1722" s="265">
        <f t="shared" si="373"/>
        <v>153931.54582453688</v>
      </c>
      <c r="M1722" s="265">
        <f>$G1722*NonHospFrac+theModel!$H1722*NonHospFrac</f>
        <v>250012.07120338237</v>
      </c>
      <c r="N1722" s="266">
        <f t="shared" si="375"/>
        <v>403943.61702791927</v>
      </c>
      <c r="O1722" s="158"/>
      <c r="P1722" s="265">
        <f t="shared" si="376"/>
        <v>152007.90797772811</v>
      </c>
      <c r="Q1722" s="265">
        <f t="shared" si="377"/>
        <v>250010.51095276335</v>
      </c>
      <c r="R1722" s="266">
        <f t="shared" si="378"/>
        <v>402018.41893049143</v>
      </c>
    </row>
    <row r="1723" spans="1:18" x14ac:dyDescent="0.25">
      <c r="A1723" s="81">
        <v>1692</v>
      </c>
      <c r="B1723" s="93">
        <f t="shared" si="367"/>
        <v>6.3255258121828783E-15</v>
      </c>
      <c r="C1723" s="178">
        <f t="shared" si="368"/>
        <v>6.3112565153531278E-15</v>
      </c>
      <c r="D1723" s="165">
        <f t="shared" si="369"/>
        <v>2.2558277767625785E-3</v>
      </c>
      <c r="E1723" s="166">
        <f t="shared" si="379"/>
        <v>24.291375447754966</v>
      </c>
      <c r="F1723" s="167">
        <f t="shared" si="380"/>
        <v>3.8191164260590584</v>
      </c>
      <c r="G1723" s="167">
        <f t="shared" si="370"/>
        <v>132722.0226083227</v>
      </c>
      <c r="H1723" s="167">
        <f t="shared" si="371"/>
        <v>271299.98899881006</v>
      </c>
      <c r="I1723" s="168">
        <f t="shared" si="372"/>
        <v>404022.01160713274</v>
      </c>
      <c r="J1723" s="168">
        <f t="shared" si="374"/>
        <v>398968.82079709106</v>
      </c>
      <c r="K1723" s="94"/>
      <c r="L1723" s="265">
        <f t="shared" si="373"/>
        <v>153961.41979271933</v>
      </c>
      <c r="M1723" s="265">
        <f>$G1723*NonHospFrac+theModel!$H1723*NonHospFrac</f>
        <v>250060.59181441338</v>
      </c>
      <c r="N1723" s="266">
        <f t="shared" si="375"/>
        <v>404022.01160713274</v>
      </c>
      <c r="O1723" s="158"/>
      <c r="P1723" s="265">
        <f t="shared" si="376"/>
        <v>152035.79096744108</v>
      </c>
      <c r="Q1723" s="265">
        <f t="shared" si="377"/>
        <v>250059.03156379436</v>
      </c>
      <c r="R1723" s="266">
        <f t="shared" si="378"/>
        <v>402094.8225312354</v>
      </c>
    </row>
    <row r="1724" spans="1:18" x14ac:dyDescent="0.25">
      <c r="A1724" s="81">
        <v>1693</v>
      </c>
      <c r="B1724" s="93">
        <f t="shared" si="367"/>
        <v>6.2073620849227622E-15</v>
      </c>
      <c r="C1724" s="178">
        <f t="shared" si="368"/>
        <v>6.1933593451111705E-15</v>
      </c>
      <c r="D1724" s="165">
        <f t="shared" si="369"/>
        <v>2.2558277767625785E-3</v>
      </c>
      <c r="E1724" s="166">
        <f t="shared" si="379"/>
        <v>24.291375447754973</v>
      </c>
      <c r="F1724" s="167">
        <f t="shared" si="380"/>
        <v>3.821372253835821</v>
      </c>
      <c r="G1724" s="167">
        <f t="shared" si="370"/>
        <v>132800.41718753611</v>
      </c>
      <c r="H1724" s="167">
        <f t="shared" si="371"/>
        <v>271299.98899881012</v>
      </c>
      <c r="I1724" s="168">
        <f t="shared" si="372"/>
        <v>404100.4061863462</v>
      </c>
      <c r="J1724" s="168">
        <f t="shared" si="374"/>
        <v>399041.98771391419</v>
      </c>
      <c r="K1724" s="94"/>
      <c r="L1724" s="265">
        <f t="shared" si="373"/>
        <v>153991.29376090178</v>
      </c>
      <c r="M1724" s="265">
        <f>$G1724*NonHospFrac+theModel!$H1724*NonHospFrac</f>
        <v>250109.11242544441</v>
      </c>
      <c r="N1724" s="266">
        <f t="shared" si="375"/>
        <v>404100.4061863462</v>
      </c>
      <c r="O1724" s="158"/>
      <c r="P1724" s="265">
        <f t="shared" si="376"/>
        <v>152063.67282058849</v>
      </c>
      <c r="Q1724" s="265">
        <f t="shared" si="377"/>
        <v>250107.5521748254</v>
      </c>
      <c r="R1724" s="266">
        <f t="shared" si="378"/>
        <v>402171.22499541391</v>
      </c>
    </row>
    <row r="1725" spans="1:18" x14ac:dyDescent="0.25">
      <c r="A1725" s="81">
        <v>1694</v>
      </c>
      <c r="B1725" s="93">
        <f t="shared" si="367"/>
        <v>6.0914057103562094E-15</v>
      </c>
      <c r="C1725" s="178">
        <f t="shared" si="368"/>
        <v>6.0776645481552577E-15</v>
      </c>
      <c r="D1725" s="165">
        <f t="shared" si="369"/>
        <v>2.2558277767625785E-3</v>
      </c>
      <c r="E1725" s="166">
        <f t="shared" si="379"/>
        <v>24.29137544775498</v>
      </c>
      <c r="F1725" s="167">
        <f t="shared" si="380"/>
        <v>3.8236280816125836</v>
      </c>
      <c r="G1725" s="167">
        <f t="shared" si="370"/>
        <v>132878.81176674954</v>
      </c>
      <c r="H1725" s="167">
        <f t="shared" si="371"/>
        <v>271299.98899881024</v>
      </c>
      <c r="I1725" s="168">
        <f t="shared" si="372"/>
        <v>404178.80076555978</v>
      </c>
      <c r="J1725" s="168">
        <f t="shared" si="374"/>
        <v>399115.1516483099</v>
      </c>
      <c r="K1725" s="94"/>
      <c r="L1725" s="265">
        <f t="shared" si="373"/>
        <v>154021.16772908426</v>
      </c>
      <c r="M1725" s="265">
        <f>$G1725*NonHospFrac+theModel!$H1725*NonHospFrac</f>
        <v>250157.63303647551</v>
      </c>
      <c r="N1725" s="266">
        <f t="shared" si="375"/>
        <v>404178.80076555978</v>
      </c>
      <c r="O1725" s="158"/>
      <c r="P1725" s="265">
        <f t="shared" si="376"/>
        <v>152091.55353721671</v>
      </c>
      <c r="Q1725" s="265">
        <f t="shared" si="377"/>
        <v>250156.07278585649</v>
      </c>
      <c r="R1725" s="266">
        <f t="shared" si="378"/>
        <v>402247.62632307317</v>
      </c>
    </row>
    <row r="1726" spans="1:18" x14ac:dyDescent="0.25">
      <c r="A1726" s="81">
        <v>1695</v>
      </c>
      <c r="B1726" s="93">
        <f t="shared" si="367"/>
        <v>5.9776154541211919E-15</v>
      </c>
      <c r="C1726" s="178">
        <f t="shared" si="368"/>
        <v>5.9641309831409798E-15</v>
      </c>
      <c r="D1726" s="165">
        <f t="shared" si="369"/>
        <v>2.2558277767625785E-3</v>
      </c>
      <c r="E1726" s="166">
        <f t="shared" si="379"/>
        <v>24.291375447754987</v>
      </c>
      <c r="F1726" s="167">
        <f t="shared" si="380"/>
        <v>3.8258839093893462</v>
      </c>
      <c r="G1726" s="167">
        <f t="shared" si="370"/>
        <v>132957.20634596294</v>
      </c>
      <c r="H1726" s="167">
        <f t="shared" si="371"/>
        <v>271299.9889988103</v>
      </c>
      <c r="I1726" s="168">
        <f t="shared" si="372"/>
        <v>404257.19534477324</v>
      </c>
      <c r="J1726" s="168">
        <f t="shared" si="374"/>
        <v>399188.31260039948</v>
      </c>
      <c r="K1726" s="94"/>
      <c r="L1726" s="265">
        <f t="shared" si="373"/>
        <v>154051.04169726669</v>
      </c>
      <c r="M1726" s="265">
        <f>$G1726*NonHospFrac+theModel!$H1726*NonHospFrac</f>
        <v>250206.15364750649</v>
      </c>
      <c r="N1726" s="266">
        <f t="shared" si="375"/>
        <v>404257.19534477318</v>
      </c>
      <c r="O1726" s="158"/>
      <c r="P1726" s="265">
        <f t="shared" si="376"/>
        <v>152119.43311737198</v>
      </c>
      <c r="Q1726" s="265">
        <f t="shared" si="377"/>
        <v>250204.59339688747</v>
      </c>
      <c r="R1726" s="266">
        <f t="shared" si="378"/>
        <v>402324.02651425946</v>
      </c>
    </row>
    <row r="1727" spans="1:18" x14ac:dyDescent="0.25">
      <c r="A1727" s="81">
        <v>1696</v>
      </c>
      <c r="B1727" s="93">
        <f t="shared" si="367"/>
        <v>5.8659508521324524E-15</v>
      </c>
      <c r="C1727" s="178">
        <f t="shared" si="368"/>
        <v>5.8527182772630878E-15</v>
      </c>
      <c r="D1727" s="165">
        <f t="shared" si="369"/>
        <v>2.2558277767625785E-3</v>
      </c>
      <c r="E1727" s="166">
        <f t="shared" si="379"/>
        <v>24.291375447754994</v>
      </c>
      <c r="F1727" s="167">
        <f t="shared" si="380"/>
        <v>3.8281397371661088</v>
      </c>
      <c r="G1727" s="167">
        <f t="shared" si="370"/>
        <v>133035.60092517638</v>
      </c>
      <c r="H1727" s="167">
        <f t="shared" si="371"/>
        <v>271299.98899881035</v>
      </c>
      <c r="I1727" s="168">
        <f t="shared" si="372"/>
        <v>404335.5899239867</v>
      </c>
      <c r="J1727" s="168">
        <f t="shared" si="374"/>
        <v>399261.47057030461</v>
      </c>
      <c r="K1727" s="94"/>
      <c r="L1727" s="265">
        <f t="shared" si="373"/>
        <v>154080.91566544917</v>
      </c>
      <c r="M1727" s="265">
        <f>$G1727*NonHospFrac+theModel!$H1727*NonHospFrac</f>
        <v>250254.67425853759</v>
      </c>
      <c r="N1727" s="266">
        <f t="shared" si="375"/>
        <v>404335.58992398676</v>
      </c>
      <c r="O1727" s="158"/>
      <c r="P1727" s="265">
        <f t="shared" si="376"/>
        <v>152147.31156110074</v>
      </c>
      <c r="Q1727" s="265">
        <f t="shared" si="377"/>
        <v>250253.11400791857</v>
      </c>
      <c r="R1727" s="266">
        <f t="shared" si="378"/>
        <v>402400.42556901928</v>
      </c>
    </row>
    <row r="1728" spans="1:18" x14ac:dyDescent="0.25">
      <c r="A1728" s="81">
        <v>1697</v>
      </c>
      <c r="B1728" s="93">
        <f t="shared" si="367"/>
        <v>5.7563721961924158E-15</v>
      </c>
      <c r="C1728" s="178">
        <f t="shared" si="368"/>
        <v>5.743386811898861E-15</v>
      </c>
      <c r="D1728" s="165">
        <f t="shared" si="369"/>
        <v>2.2558277767625785E-3</v>
      </c>
      <c r="E1728" s="166">
        <f t="shared" si="379"/>
        <v>24.291375447755001</v>
      </c>
      <c r="F1728" s="167">
        <f t="shared" si="380"/>
        <v>3.8303955649428714</v>
      </c>
      <c r="G1728" s="167">
        <f t="shared" si="370"/>
        <v>133113.99550438981</v>
      </c>
      <c r="H1728" s="167">
        <f t="shared" si="371"/>
        <v>271299.98899881047</v>
      </c>
      <c r="I1728" s="168">
        <f t="shared" si="372"/>
        <v>404413.98450320028</v>
      </c>
      <c r="J1728" s="168">
        <f t="shared" si="374"/>
        <v>399334.62555814697</v>
      </c>
      <c r="K1728" s="94"/>
      <c r="L1728" s="265">
        <f t="shared" si="373"/>
        <v>154110.78963363162</v>
      </c>
      <c r="M1728" s="265">
        <f>$G1728*NonHospFrac+theModel!$H1728*NonHospFrac</f>
        <v>250303.19486956863</v>
      </c>
      <c r="N1728" s="266">
        <f t="shared" si="375"/>
        <v>404413.98450320028</v>
      </c>
      <c r="O1728" s="158"/>
      <c r="P1728" s="265">
        <f t="shared" si="376"/>
        <v>152175.18886844922</v>
      </c>
      <c r="Q1728" s="265">
        <f t="shared" si="377"/>
        <v>250301.63461894961</v>
      </c>
      <c r="R1728" s="266">
        <f t="shared" si="378"/>
        <v>402476.8234873988</v>
      </c>
    </row>
    <row r="1729" spans="1:18" x14ac:dyDescent="0.25">
      <c r="A1729" s="81">
        <v>1698</v>
      </c>
      <c r="B1729" s="93">
        <f t="shared" si="367"/>
        <v>5.6488405198709301E-15</v>
      </c>
      <c r="C1729" s="178">
        <f t="shared" si="368"/>
        <v>5.6360977085197031E-15</v>
      </c>
      <c r="D1729" s="165">
        <f t="shared" si="369"/>
        <v>2.2558277767625785E-3</v>
      </c>
      <c r="E1729" s="166">
        <f t="shared" si="379"/>
        <v>24.291375447755009</v>
      </c>
      <c r="F1729" s="167">
        <f t="shared" si="380"/>
        <v>3.832651392719634</v>
      </c>
      <c r="G1729" s="167">
        <f t="shared" si="370"/>
        <v>133192.39008360321</v>
      </c>
      <c r="H1729" s="167">
        <f t="shared" si="371"/>
        <v>271299.98899881053</v>
      </c>
      <c r="I1729" s="168">
        <f t="shared" si="372"/>
        <v>404492.37908241374</v>
      </c>
      <c r="J1729" s="168">
        <f t="shared" si="374"/>
        <v>399407.77756404795</v>
      </c>
      <c r="K1729" s="94"/>
      <c r="L1729" s="265">
        <f t="shared" si="373"/>
        <v>154140.66360181407</v>
      </c>
      <c r="M1729" s="265">
        <f>$G1729*NonHospFrac+theModel!$H1729*NonHospFrac</f>
        <v>250351.71548059964</v>
      </c>
      <c r="N1729" s="266">
        <f t="shared" si="375"/>
        <v>404492.37908241374</v>
      </c>
      <c r="O1729" s="158"/>
      <c r="P1729" s="265">
        <f t="shared" si="376"/>
        <v>152203.06503946375</v>
      </c>
      <c r="Q1729" s="265">
        <f t="shared" si="377"/>
        <v>250350.15522998062</v>
      </c>
      <c r="R1729" s="266">
        <f t="shared" si="378"/>
        <v>402553.2202694444</v>
      </c>
    </row>
    <row r="1730" spans="1:18" x14ac:dyDescent="0.25">
      <c r="A1730" s="81">
        <v>1699</v>
      </c>
      <c r="B1730" s="93">
        <f t="shared" si="367"/>
        <v>5.5433175846486366E-15</v>
      </c>
      <c r="C1730" s="178">
        <f t="shared" si="368"/>
        <v>5.5308128148657697E-15</v>
      </c>
      <c r="D1730" s="165">
        <f t="shared" si="369"/>
        <v>2.2558277767625785E-3</v>
      </c>
      <c r="E1730" s="166">
        <f t="shared" si="379"/>
        <v>24.291375447755016</v>
      </c>
      <c r="F1730" s="167">
        <f t="shared" si="380"/>
        <v>3.8349072204963965</v>
      </c>
      <c r="G1730" s="167">
        <f t="shared" si="370"/>
        <v>133270.78466281664</v>
      </c>
      <c r="H1730" s="167">
        <f t="shared" si="371"/>
        <v>271299.98899881059</v>
      </c>
      <c r="I1730" s="168">
        <f t="shared" si="372"/>
        <v>404570.7736616272</v>
      </c>
      <c r="J1730" s="168">
        <f t="shared" si="374"/>
        <v>399480.92658812914</v>
      </c>
      <c r="K1730" s="94"/>
      <c r="L1730" s="265">
        <f t="shared" si="373"/>
        <v>154170.53756999652</v>
      </c>
      <c r="M1730" s="265">
        <f>$G1730*NonHospFrac+theModel!$H1730*NonHospFrac</f>
        <v>250400.23609163068</v>
      </c>
      <c r="N1730" s="266">
        <f t="shared" si="375"/>
        <v>404570.7736616272</v>
      </c>
      <c r="O1730" s="158"/>
      <c r="P1730" s="265">
        <f t="shared" si="376"/>
        <v>152230.94007419067</v>
      </c>
      <c r="Q1730" s="265">
        <f t="shared" si="377"/>
        <v>250398.67584101166</v>
      </c>
      <c r="R1730" s="266">
        <f t="shared" si="378"/>
        <v>402629.6159152023</v>
      </c>
    </row>
    <row r="1731" spans="1:18" x14ac:dyDescent="0.25">
      <c r="A1731" s="81">
        <v>1700</v>
      </c>
      <c r="B1731" s="93">
        <f t="shared" si="367"/>
        <v>5.4397658663191786E-15</v>
      </c>
      <c r="C1731" s="178">
        <f t="shared" si="368"/>
        <v>5.4274946913788509E-15</v>
      </c>
      <c r="D1731" s="165">
        <f t="shared" si="369"/>
        <v>2.2558277767625785E-3</v>
      </c>
      <c r="E1731" s="166">
        <f t="shared" si="379"/>
        <v>24.291375447755023</v>
      </c>
      <c r="F1731" s="167">
        <f t="shared" si="380"/>
        <v>3.8371630482731591</v>
      </c>
      <c r="G1731" s="167">
        <f t="shared" si="370"/>
        <v>133349.17924203005</v>
      </c>
      <c r="H1731" s="167">
        <f t="shared" si="371"/>
        <v>271299.98899881076</v>
      </c>
      <c r="I1731" s="168">
        <f t="shared" si="372"/>
        <v>404649.16824084078</v>
      </c>
      <c r="J1731" s="168">
        <f t="shared" si="374"/>
        <v>399554.07263051218</v>
      </c>
      <c r="K1731" s="94"/>
      <c r="L1731" s="265">
        <f t="shared" si="373"/>
        <v>154200.411538179</v>
      </c>
      <c r="M1731" s="265">
        <f>$G1731*NonHospFrac+theModel!$H1731*NonHospFrac</f>
        <v>250448.75670266178</v>
      </c>
      <c r="N1731" s="266">
        <f t="shared" si="375"/>
        <v>404649.16824084078</v>
      </c>
      <c r="O1731" s="158"/>
      <c r="P1731" s="265">
        <f t="shared" si="376"/>
        <v>152258.81397267635</v>
      </c>
      <c r="Q1731" s="265">
        <f t="shared" si="377"/>
        <v>250447.19645204276</v>
      </c>
      <c r="R1731" s="266">
        <f t="shared" si="378"/>
        <v>402706.01042471908</v>
      </c>
    </row>
    <row r="1732" spans="1:18" x14ac:dyDescent="0.25">
      <c r="A1732" s="81">
        <v>1701</v>
      </c>
      <c r="B1732" s="93">
        <f t="shared" si="367"/>
        <v>5.3381485416457299E-15</v>
      </c>
      <c r="C1732" s="178">
        <f t="shared" si="368"/>
        <v>5.326106597889001E-15</v>
      </c>
      <c r="D1732" s="165">
        <f t="shared" si="369"/>
        <v>2.2558277767625785E-3</v>
      </c>
      <c r="E1732" s="166">
        <f t="shared" si="379"/>
        <v>24.291375447755026</v>
      </c>
      <c r="F1732" s="167">
        <f t="shared" si="380"/>
        <v>3.8394188760499217</v>
      </c>
      <c r="G1732" s="167">
        <f t="shared" si="370"/>
        <v>133427.57382124351</v>
      </c>
      <c r="H1732" s="167">
        <f t="shared" si="371"/>
        <v>271299.98899881076</v>
      </c>
      <c r="I1732" s="168">
        <f t="shared" si="372"/>
        <v>404727.56282005424</v>
      </c>
      <c r="J1732" s="168">
        <f t="shared" si="374"/>
        <v>399627.21569131844</v>
      </c>
      <c r="K1732" s="94"/>
      <c r="L1732" s="265">
        <f t="shared" si="373"/>
        <v>154230.28550636146</v>
      </c>
      <c r="M1732" s="265">
        <f>$G1732*NonHospFrac+theModel!$H1732*NonHospFrac</f>
        <v>250497.27731369279</v>
      </c>
      <c r="N1732" s="266">
        <f t="shared" si="375"/>
        <v>404727.56282005424</v>
      </c>
      <c r="O1732" s="158"/>
      <c r="P1732" s="265">
        <f t="shared" si="376"/>
        <v>152286.68673496702</v>
      </c>
      <c r="Q1732" s="265">
        <f t="shared" si="377"/>
        <v>250495.71706307377</v>
      </c>
      <c r="R1732" s="266">
        <f t="shared" si="378"/>
        <v>402782.40379804082</v>
      </c>
    </row>
    <row r="1733" spans="1:18" x14ac:dyDescent="0.25">
      <c r="A1733" s="81">
        <v>1702</v>
      </c>
      <c r="B1733" s="93">
        <f t="shared" si="367"/>
        <v>5.238429475266397E-15</v>
      </c>
      <c r="C1733" s="178">
        <f t="shared" si="368"/>
        <v>5.226612480549479E-15</v>
      </c>
      <c r="D1733" s="165">
        <f t="shared" si="369"/>
        <v>2.2558277767625785E-3</v>
      </c>
      <c r="E1733" s="166">
        <f t="shared" si="379"/>
        <v>24.29137544775503</v>
      </c>
      <c r="F1733" s="167">
        <f t="shared" si="380"/>
        <v>3.8416747038266843</v>
      </c>
      <c r="G1733" s="167">
        <f t="shared" si="370"/>
        <v>133505.96840045691</v>
      </c>
      <c r="H1733" s="167">
        <f t="shared" si="371"/>
        <v>271299.98899881076</v>
      </c>
      <c r="I1733" s="168">
        <f t="shared" si="372"/>
        <v>404805.9573992677</v>
      </c>
      <c r="J1733" s="168">
        <f t="shared" si="374"/>
        <v>399700.35577066959</v>
      </c>
      <c r="K1733" s="94"/>
      <c r="L1733" s="265">
        <f t="shared" si="373"/>
        <v>154260.15947454388</v>
      </c>
      <c r="M1733" s="265">
        <f>$G1733*NonHospFrac+theModel!$H1733*NonHospFrac</f>
        <v>250545.79792472377</v>
      </c>
      <c r="N1733" s="266">
        <f t="shared" si="375"/>
        <v>404805.95739926765</v>
      </c>
      <c r="O1733" s="158"/>
      <c r="P1733" s="265">
        <f t="shared" si="376"/>
        <v>152314.558361109</v>
      </c>
      <c r="Q1733" s="265">
        <f t="shared" si="377"/>
        <v>250544.23767410475</v>
      </c>
      <c r="R1733" s="266">
        <f t="shared" si="378"/>
        <v>402858.79603521375</v>
      </c>
    </row>
    <row r="1734" spans="1:18" x14ac:dyDescent="0.25">
      <c r="A1734" s="81">
        <v>1703</v>
      </c>
      <c r="B1734" s="93">
        <f t="shared" si="367"/>
        <v>5.1405732068444436E-15</v>
      </c>
      <c r="C1734" s="178">
        <f t="shared" si="368"/>
        <v>5.128976959015962E-15</v>
      </c>
      <c r="D1734" s="165">
        <f t="shared" si="369"/>
        <v>2.2558277767625785E-3</v>
      </c>
      <c r="E1734" s="166">
        <f t="shared" si="379"/>
        <v>24.291375447755033</v>
      </c>
      <c r="F1734" s="167">
        <f t="shared" si="380"/>
        <v>3.8439305316034469</v>
      </c>
      <c r="G1734" s="167">
        <f t="shared" si="370"/>
        <v>133584.36297967035</v>
      </c>
      <c r="H1734" s="167">
        <f t="shared" si="371"/>
        <v>271299.98899881082</v>
      </c>
      <c r="I1734" s="168">
        <f t="shared" si="372"/>
        <v>404884.35197848117</v>
      </c>
      <c r="J1734" s="168">
        <f t="shared" si="374"/>
        <v>399773.49286868708</v>
      </c>
      <c r="K1734" s="94"/>
      <c r="L1734" s="265">
        <f t="shared" si="373"/>
        <v>154290.0334427263</v>
      </c>
      <c r="M1734" s="265">
        <f>$G1734*NonHospFrac+theModel!$H1734*NonHospFrac</f>
        <v>250594.31853575481</v>
      </c>
      <c r="N1734" s="266">
        <f t="shared" si="375"/>
        <v>404884.35197848111</v>
      </c>
      <c r="O1734" s="158"/>
      <c r="P1734" s="265">
        <f t="shared" si="376"/>
        <v>152342.42885114861</v>
      </c>
      <c r="Q1734" s="265">
        <f t="shared" si="377"/>
        <v>250592.75828513579</v>
      </c>
      <c r="R1734" s="266">
        <f t="shared" si="378"/>
        <v>402935.18713628442</v>
      </c>
    </row>
    <row r="1735" spans="1:18" x14ac:dyDescent="0.25">
      <c r="A1735" s="81">
        <v>1704</v>
      </c>
      <c r="B1735" s="93">
        <f t="shared" si="367"/>
        <v>5.0445449384585094E-15</v>
      </c>
      <c r="C1735" s="178">
        <f t="shared" si="368"/>
        <v>5.0331653138652076E-15</v>
      </c>
      <c r="D1735" s="165">
        <f t="shared" si="369"/>
        <v>2.2558277767625785E-3</v>
      </c>
      <c r="E1735" s="166">
        <f t="shared" si="379"/>
        <v>24.291375447755037</v>
      </c>
      <c r="F1735" s="167">
        <f t="shared" si="380"/>
        <v>3.8461863593802095</v>
      </c>
      <c r="G1735" s="167">
        <f t="shared" si="370"/>
        <v>133662.75755888375</v>
      </c>
      <c r="H1735" s="167">
        <f t="shared" si="371"/>
        <v>271299.98899881088</v>
      </c>
      <c r="I1735" s="168">
        <f t="shared" si="372"/>
        <v>404962.74655769463</v>
      </c>
      <c r="J1735" s="168">
        <f t="shared" si="374"/>
        <v>399846.62698549248</v>
      </c>
      <c r="K1735" s="94"/>
      <c r="L1735" s="265">
        <f t="shared" si="373"/>
        <v>154319.90741090875</v>
      </c>
      <c r="M1735" s="265">
        <f>$G1735*NonHospFrac+theModel!$H1735*NonHospFrac</f>
        <v>250642.83914678585</v>
      </c>
      <c r="N1735" s="266">
        <f t="shared" si="375"/>
        <v>404962.74655769463</v>
      </c>
      <c r="O1735" s="158"/>
      <c r="P1735" s="265">
        <f t="shared" si="376"/>
        <v>152370.29820513222</v>
      </c>
      <c r="Q1735" s="265">
        <f t="shared" si="377"/>
        <v>250641.27889616683</v>
      </c>
      <c r="R1735" s="266">
        <f t="shared" si="378"/>
        <v>403011.57710129907</v>
      </c>
    </row>
    <row r="1736" spans="1:18" x14ac:dyDescent="0.25">
      <c r="A1736" s="81">
        <v>1705</v>
      </c>
      <c r="B1736" s="93">
        <f t="shared" si="367"/>
        <v>4.950310522228385E-15</v>
      </c>
      <c r="C1736" s="178">
        <f t="shared" si="368"/>
        <v>4.9391434742487419E-15</v>
      </c>
      <c r="D1736" s="165">
        <f t="shared" si="369"/>
        <v>2.2558277767625785E-3</v>
      </c>
      <c r="E1736" s="166">
        <f t="shared" si="379"/>
        <v>24.291375447755041</v>
      </c>
      <c r="F1736" s="167">
        <f t="shared" si="380"/>
        <v>3.8484421871569721</v>
      </c>
      <c r="G1736" s="167">
        <f t="shared" si="370"/>
        <v>133741.15213809715</v>
      </c>
      <c r="H1736" s="167">
        <f t="shared" si="371"/>
        <v>271299.98899881088</v>
      </c>
      <c r="I1736" s="168">
        <f t="shared" si="372"/>
        <v>405041.14113690803</v>
      </c>
      <c r="J1736" s="168">
        <f t="shared" si="374"/>
        <v>399919.75812120724</v>
      </c>
      <c r="K1736" s="94"/>
      <c r="L1736" s="265">
        <f t="shared" si="373"/>
        <v>154349.78137909118</v>
      </c>
      <c r="M1736" s="265">
        <f>$G1736*NonHospFrac+theModel!$H1736*NonHospFrac</f>
        <v>250691.35975781683</v>
      </c>
      <c r="N1736" s="266">
        <f t="shared" si="375"/>
        <v>405041.14113690797</v>
      </c>
      <c r="O1736" s="158"/>
      <c r="P1736" s="265">
        <f t="shared" si="376"/>
        <v>152398.16642310607</v>
      </c>
      <c r="Q1736" s="265">
        <f t="shared" si="377"/>
        <v>250689.79950719781</v>
      </c>
      <c r="R1736" s="266">
        <f t="shared" si="378"/>
        <v>403087.96593030391</v>
      </c>
    </row>
    <row r="1737" spans="1:18" x14ac:dyDescent="0.25">
      <c r="A1737" s="81">
        <v>1706</v>
      </c>
      <c r="B1737" s="93">
        <f t="shared" si="367"/>
        <v>4.8578364481719497E-15</v>
      </c>
      <c r="C1737" s="178">
        <f t="shared" si="368"/>
        <v>4.8468780057771936E-15</v>
      </c>
      <c r="D1737" s="165">
        <f t="shared" si="369"/>
        <v>2.2558277767625785E-3</v>
      </c>
      <c r="E1737" s="166">
        <f t="shared" si="379"/>
        <v>24.291375447755044</v>
      </c>
      <c r="F1737" s="167">
        <f t="shared" si="380"/>
        <v>3.8506980149337346</v>
      </c>
      <c r="G1737" s="167">
        <f t="shared" si="370"/>
        <v>133819.54671731059</v>
      </c>
      <c r="H1737" s="167">
        <f t="shared" si="371"/>
        <v>271299.98899881088</v>
      </c>
      <c r="I1737" s="168">
        <f t="shared" si="372"/>
        <v>405119.53571612143</v>
      </c>
      <c r="J1737" s="168">
        <f t="shared" si="374"/>
        <v>399992.88627595297</v>
      </c>
      <c r="K1737" s="94"/>
      <c r="L1737" s="265">
        <f t="shared" si="373"/>
        <v>154379.65534727363</v>
      </c>
      <c r="M1737" s="265">
        <f>$G1737*NonHospFrac+theModel!$H1737*NonHospFrac</f>
        <v>250739.88036884787</v>
      </c>
      <c r="N1737" s="266">
        <f t="shared" si="375"/>
        <v>405119.53571612149</v>
      </c>
      <c r="O1737" s="158"/>
      <c r="P1737" s="265">
        <f t="shared" si="376"/>
        <v>152426.03350511653</v>
      </c>
      <c r="Q1737" s="265">
        <f t="shared" si="377"/>
        <v>250738.32011822885</v>
      </c>
      <c r="R1737" s="266">
        <f t="shared" si="378"/>
        <v>403164.35362334538</v>
      </c>
    </row>
    <row r="1738" spans="1:18" x14ac:dyDescent="0.25">
      <c r="A1738" s="81">
        <v>1707</v>
      </c>
      <c r="B1738" s="93">
        <f t="shared" si="367"/>
        <v>4.7670898322889343E-15</v>
      </c>
      <c r="C1738" s="178">
        <f t="shared" si="368"/>
        <v>4.7563360986309345E-15</v>
      </c>
      <c r="D1738" s="165">
        <f t="shared" si="369"/>
        <v>2.2558277767625785E-3</v>
      </c>
      <c r="E1738" s="166">
        <f t="shared" si="379"/>
        <v>24.291375447755048</v>
      </c>
      <c r="F1738" s="167">
        <f t="shared" si="380"/>
        <v>3.8529538427104972</v>
      </c>
      <c r="G1738" s="167">
        <f t="shared" si="370"/>
        <v>133897.94129652402</v>
      </c>
      <c r="H1738" s="167">
        <f t="shared" si="371"/>
        <v>271299.98899881099</v>
      </c>
      <c r="I1738" s="168">
        <f t="shared" si="372"/>
        <v>405197.93029533501</v>
      </c>
      <c r="J1738" s="168">
        <f t="shared" si="374"/>
        <v>400066.01144985127</v>
      </c>
      <c r="K1738" s="94"/>
      <c r="L1738" s="265">
        <f t="shared" si="373"/>
        <v>154409.52931545608</v>
      </c>
      <c r="M1738" s="265">
        <f>$G1738*NonHospFrac+theModel!$H1738*NonHospFrac</f>
        <v>250788.4009798789</v>
      </c>
      <c r="N1738" s="266">
        <f t="shared" si="375"/>
        <v>405197.93029533501</v>
      </c>
      <c r="O1738" s="158"/>
      <c r="P1738" s="265">
        <f t="shared" si="376"/>
        <v>152453.89945120987</v>
      </c>
      <c r="Q1738" s="265">
        <f t="shared" si="377"/>
        <v>250786.84072925989</v>
      </c>
      <c r="R1738" s="266">
        <f t="shared" si="378"/>
        <v>403240.74018046976</v>
      </c>
    </row>
    <row r="1739" spans="1:18" x14ac:dyDescent="0.25">
      <c r="A1739" s="81">
        <v>1708</v>
      </c>
      <c r="B1739" s="93">
        <f t="shared" si="367"/>
        <v>4.678038404867301E-15</v>
      </c>
      <c r="C1739" s="178">
        <f t="shared" si="368"/>
        <v>4.6674855558928395E-15</v>
      </c>
      <c r="D1739" s="165">
        <f t="shared" si="369"/>
        <v>2.2558277767625785E-3</v>
      </c>
      <c r="E1739" s="166">
        <f t="shared" si="379"/>
        <v>24.291375447755051</v>
      </c>
      <c r="F1739" s="167">
        <f t="shared" si="380"/>
        <v>3.8552096704872598</v>
      </c>
      <c r="G1739" s="167">
        <f t="shared" si="370"/>
        <v>133976.33587573742</v>
      </c>
      <c r="H1739" s="167">
        <f t="shared" si="371"/>
        <v>271299.98899881099</v>
      </c>
      <c r="I1739" s="168">
        <f t="shared" si="372"/>
        <v>405276.32487454842</v>
      </c>
      <c r="J1739" s="168">
        <f t="shared" si="374"/>
        <v>400139.13364302338</v>
      </c>
      <c r="K1739" s="94"/>
      <c r="L1739" s="265">
        <f t="shared" si="373"/>
        <v>154439.4032836385</v>
      </c>
      <c r="M1739" s="265">
        <f>$G1739*NonHospFrac+theModel!$H1739*NonHospFrac</f>
        <v>250836.92159090989</v>
      </c>
      <c r="N1739" s="266">
        <f t="shared" si="375"/>
        <v>405276.32487454836</v>
      </c>
      <c r="O1739" s="158"/>
      <c r="P1739" s="265">
        <f t="shared" si="376"/>
        <v>152481.76426143234</v>
      </c>
      <c r="Q1739" s="265">
        <f t="shared" si="377"/>
        <v>250835.36134029087</v>
      </c>
      <c r="R1739" s="266">
        <f t="shared" si="378"/>
        <v>403317.12560172321</v>
      </c>
    </row>
    <row r="1740" spans="1:18" x14ac:dyDescent="0.25">
      <c r="A1740" s="81">
        <v>1709</v>
      </c>
      <c r="B1740" s="93">
        <f t="shared" si="367"/>
        <v>4.5906504990080505E-15</v>
      </c>
      <c r="C1740" s="178">
        <f t="shared" si="368"/>
        <v>4.5802947820989791E-15</v>
      </c>
      <c r="D1740" s="165">
        <f t="shared" si="369"/>
        <v>2.2558277767625785E-3</v>
      </c>
      <c r="E1740" s="166">
        <f t="shared" si="379"/>
        <v>24.291375447755055</v>
      </c>
      <c r="F1740" s="167">
        <f t="shared" si="380"/>
        <v>3.8574654982640224</v>
      </c>
      <c r="G1740" s="167">
        <f t="shared" si="370"/>
        <v>134054.73045495086</v>
      </c>
      <c r="H1740" s="167">
        <f t="shared" si="371"/>
        <v>271299.98899881105</v>
      </c>
      <c r="I1740" s="168">
        <f t="shared" si="372"/>
        <v>405354.71945376194</v>
      </c>
      <c r="J1740" s="168">
        <f t="shared" si="374"/>
        <v>400212.25285559107</v>
      </c>
      <c r="K1740" s="94"/>
      <c r="L1740" s="265">
        <f t="shared" si="373"/>
        <v>154469.27725182095</v>
      </c>
      <c r="M1740" s="265">
        <f>$G1740*NonHospFrac+theModel!$H1740*NonHospFrac</f>
        <v>250885.44220194092</v>
      </c>
      <c r="N1740" s="266">
        <f t="shared" si="375"/>
        <v>405354.71945376188</v>
      </c>
      <c r="O1740" s="158"/>
      <c r="P1740" s="265">
        <f t="shared" si="376"/>
        <v>152509.62793583033</v>
      </c>
      <c r="Q1740" s="265">
        <f t="shared" si="377"/>
        <v>250883.88195132191</v>
      </c>
      <c r="R1740" s="266">
        <f t="shared" si="378"/>
        <v>403393.50988715224</v>
      </c>
    </row>
    <row r="1741" spans="1:18" x14ac:dyDescent="0.25">
      <c r="A1741" s="81">
        <v>1710</v>
      </c>
      <c r="B1741" s="93">
        <f t="shared" si="367"/>
        <v>4.5048950393644349E-15</v>
      </c>
      <c r="C1741" s="178">
        <f t="shared" si="368"/>
        <v>4.4947327720032364E-15</v>
      </c>
      <c r="D1741" s="165">
        <f t="shared" si="369"/>
        <v>2.2558277767625785E-3</v>
      </c>
      <c r="E1741" s="166">
        <f t="shared" si="379"/>
        <v>24.291375447755058</v>
      </c>
      <c r="F1741" s="167">
        <f t="shared" si="380"/>
        <v>3.859721326040785</v>
      </c>
      <c r="G1741" s="167">
        <f t="shared" si="370"/>
        <v>134133.12503416426</v>
      </c>
      <c r="H1741" s="167">
        <f t="shared" si="371"/>
        <v>271299.98899881111</v>
      </c>
      <c r="I1741" s="168">
        <f t="shared" si="372"/>
        <v>405433.1140329754</v>
      </c>
      <c r="J1741" s="168">
        <f t="shared" si="374"/>
        <v>400285.36908767564</v>
      </c>
      <c r="K1741" s="94"/>
      <c r="L1741" s="265">
        <f t="shared" si="373"/>
        <v>154499.1512200034</v>
      </c>
      <c r="M1741" s="265">
        <f>$G1741*NonHospFrac+theModel!$H1741*NonHospFrac</f>
        <v>250933.96281297196</v>
      </c>
      <c r="N1741" s="266">
        <f t="shared" si="375"/>
        <v>405433.1140329754</v>
      </c>
      <c r="O1741" s="158"/>
      <c r="P1741" s="265">
        <f t="shared" si="376"/>
        <v>152537.49047445008</v>
      </c>
      <c r="Q1741" s="265">
        <f t="shared" si="377"/>
        <v>250932.40256235295</v>
      </c>
      <c r="R1741" s="266">
        <f t="shared" si="378"/>
        <v>403469.893036803</v>
      </c>
    </row>
    <row r="1742" spans="1:18" x14ac:dyDescent="0.25">
      <c r="A1742" s="81">
        <v>1711</v>
      </c>
      <c r="B1742" s="93">
        <f t="shared" si="367"/>
        <v>4.420741531091355E-15</v>
      </c>
      <c r="C1742" s="178">
        <f t="shared" si="368"/>
        <v>4.410769099551631E-15</v>
      </c>
      <c r="D1742" s="165">
        <f t="shared" si="369"/>
        <v>2.2558277767625785E-3</v>
      </c>
      <c r="E1742" s="166">
        <f t="shared" si="379"/>
        <v>24.291375447755062</v>
      </c>
      <c r="F1742" s="167">
        <f t="shared" si="380"/>
        <v>3.8619771538175476</v>
      </c>
      <c r="G1742" s="167">
        <f t="shared" si="370"/>
        <v>134211.51961337769</v>
      </c>
      <c r="H1742" s="167">
        <f t="shared" si="371"/>
        <v>271299.98899881117</v>
      </c>
      <c r="I1742" s="168">
        <f t="shared" si="372"/>
        <v>405511.50861218886</v>
      </c>
      <c r="J1742" s="168">
        <f t="shared" si="374"/>
        <v>400358.48233939864</v>
      </c>
      <c r="K1742" s="94"/>
      <c r="L1742" s="265">
        <f t="shared" si="373"/>
        <v>154529.02518818586</v>
      </c>
      <c r="M1742" s="265">
        <f>$G1742*NonHospFrac+theModel!$H1742*NonHospFrac</f>
        <v>250982.483424003</v>
      </c>
      <c r="N1742" s="266">
        <f t="shared" si="375"/>
        <v>405511.50861218886</v>
      </c>
      <c r="O1742" s="158"/>
      <c r="P1742" s="265">
        <f t="shared" si="376"/>
        <v>152565.35187733793</v>
      </c>
      <c r="Q1742" s="265">
        <f t="shared" si="377"/>
        <v>250980.92317338398</v>
      </c>
      <c r="R1742" s="266">
        <f t="shared" si="378"/>
        <v>403546.27505072195</v>
      </c>
    </row>
    <row r="1743" spans="1:18" x14ac:dyDescent="0.25">
      <c r="A1743" s="81">
        <v>1712</v>
      </c>
      <c r="B1743" s="93">
        <f t="shared" si="367"/>
        <v>4.3381600490015248E-15</v>
      </c>
      <c r="C1743" s="178">
        <f t="shared" si="368"/>
        <v>4.3283739070629453E-15</v>
      </c>
      <c r="D1743" s="165">
        <f t="shared" si="369"/>
        <v>2.2558277767625785E-3</v>
      </c>
      <c r="E1743" s="166">
        <f t="shared" si="379"/>
        <v>24.291375447755065</v>
      </c>
      <c r="F1743" s="167">
        <f t="shared" si="380"/>
        <v>3.8642329815943102</v>
      </c>
      <c r="G1743" s="167">
        <f t="shared" si="370"/>
        <v>134289.91419259112</v>
      </c>
      <c r="H1743" s="167">
        <f t="shared" si="371"/>
        <v>271299.98899881117</v>
      </c>
      <c r="I1743" s="168">
        <f t="shared" si="372"/>
        <v>405589.90319140232</v>
      </c>
      <c r="J1743" s="168">
        <f t="shared" si="374"/>
        <v>400431.59261088161</v>
      </c>
      <c r="K1743" s="94"/>
      <c r="L1743" s="265">
        <f t="shared" si="373"/>
        <v>154558.89915636828</v>
      </c>
      <c r="M1743" s="265">
        <f>$G1743*NonHospFrac+theModel!$H1743*NonHospFrac</f>
        <v>251031.00403503398</v>
      </c>
      <c r="N1743" s="266">
        <f t="shared" si="375"/>
        <v>405589.90319140226</v>
      </c>
      <c r="O1743" s="158"/>
      <c r="P1743" s="265">
        <f t="shared" si="376"/>
        <v>152593.21214454013</v>
      </c>
      <c r="Q1743" s="265">
        <f t="shared" si="377"/>
        <v>251029.44378441497</v>
      </c>
      <c r="R1743" s="266">
        <f t="shared" si="378"/>
        <v>403622.65592895506</v>
      </c>
    </row>
    <row r="1744" spans="1:18" x14ac:dyDescent="0.25">
      <c r="A1744" s="81">
        <v>1713</v>
      </c>
      <c r="B1744" s="93">
        <f t="shared" si="367"/>
        <v>4.2571212269238635E-15</v>
      </c>
      <c r="C1744" s="178">
        <f t="shared" si="368"/>
        <v>4.2475178946111228E-15</v>
      </c>
      <c r="D1744" s="165">
        <f t="shared" si="369"/>
        <v>2.2558277767625785E-3</v>
      </c>
      <c r="E1744" s="166">
        <f t="shared" si="379"/>
        <v>24.291375447755069</v>
      </c>
      <c r="F1744" s="167">
        <f t="shared" si="380"/>
        <v>3.8664888093710728</v>
      </c>
      <c r="G1744" s="167">
        <f t="shared" si="370"/>
        <v>134368.30877180453</v>
      </c>
      <c r="H1744" s="167">
        <f t="shared" si="371"/>
        <v>271299.98899881117</v>
      </c>
      <c r="I1744" s="168">
        <f t="shared" si="372"/>
        <v>405668.29777061567</v>
      </c>
      <c r="J1744" s="168">
        <f t="shared" si="374"/>
        <v>400504.69990224583</v>
      </c>
      <c r="K1744" s="94"/>
      <c r="L1744" s="265">
        <f t="shared" si="373"/>
        <v>154588.7731245507</v>
      </c>
      <c r="M1744" s="265">
        <f>$G1744*NonHospFrac+theModel!$H1744*NonHospFrac</f>
        <v>251079.52464606497</v>
      </c>
      <c r="N1744" s="266">
        <f t="shared" si="375"/>
        <v>405668.29777061567</v>
      </c>
      <c r="O1744" s="158"/>
      <c r="P1744" s="265">
        <f t="shared" si="376"/>
        <v>152621.07127610297</v>
      </c>
      <c r="Q1744" s="265">
        <f t="shared" si="377"/>
        <v>251077.96439544595</v>
      </c>
      <c r="R1744" s="266">
        <f t="shared" si="378"/>
        <v>403699.03567154892</v>
      </c>
    </row>
    <row r="1745" spans="1:18" x14ac:dyDescent="0.25">
      <c r="A1745" s="81">
        <v>1714</v>
      </c>
      <c r="B1745" s="93">
        <f t="shared" si="367"/>
        <v>4.177596247260857E-15</v>
      </c>
      <c r="C1745" s="178">
        <f t="shared" si="368"/>
        <v>4.1681723096061869E-15</v>
      </c>
      <c r="D1745" s="165">
        <f t="shared" si="369"/>
        <v>2.2558277767625785E-3</v>
      </c>
      <c r="E1745" s="166">
        <f t="shared" si="379"/>
        <v>24.291375447755073</v>
      </c>
      <c r="F1745" s="167">
        <f t="shared" si="380"/>
        <v>3.8687446371478353</v>
      </c>
      <c r="G1745" s="167">
        <f t="shared" si="370"/>
        <v>134446.70335101796</v>
      </c>
      <c r="H1745" s="167">
        <f t="shared" si="371"/>
        <v>271299.98899881128</v>
      </c>
      <c r="I1745" s="168">
        <f t="shared" si="372"/>
        <v>405746.69234982925</v>
      </c>
      <c r="J1745" s="168">
        <f t="shared" si="374"/>
        <v>400577.80421361316</v>
      </c>
      <c r="K1745" s="94"/>
      <c r="L1745" s="265">
        <f t="shared" si="373"/>
        <v>154618.64709273315</v>
      </c>
      <c r="M1745" s="265">
        <f>$G1745*NonHospFrac+theModel!$H1745*NonHospFrac</f>
        <v>251128.04525709606</v>
      </c>
      <c r="N1745" s="266">
        <f t="shared" si="375"/>
        <v>405746.69234982925</v>
      </c>
      <c r="O1745" s="158"/>
      <c r="P1745" s="265">
        <f t="shared" si="376"/>
        <v>152648.9292720728</v>
      </c>
      <c r="Q1745" s="265">
        <f t="shared" si="377"/>
        <v>251126.48500647704</v>
      </c>
      <c r="R1745" s="266">
        <f t="shared" si="378"/>
        <v>403775.41427854984</v>
      </c>
    </row>
    <row r="1746" spans="1:18" x14ac:dyDescent="0.25">
      <c r="A1746" s="81">
        <v>1715</v>
      </c>
      <c r="B1746" s="93">
        <f t="shared" si="367"/>
        <v>4.0995568307409436E-15</v>
      </c>
      <c r="C1746" s="178">
        <f t="shared" si="368"/>
        <v>4.0903089365697411E-15</v>
      </c>
      <c r="D1746" s="165">
        <f t="shared" si="369"/>
        <v>2.2558277767625785E-3</v>
      </c>
      <c r="E1746" s="166">
        <f t="shared" si="379"/>
        <v>24.291375447755076</v>
      </c>
      <c r="F1746" s="167">
        <f t="shared" si="380"/>
        <v>3.8710004649245979</v>
      </c>
      <c r="G1746" s="167">
        <f t="shared" si="370"/>
        <v>134525.09793023136</v>
      </c>
      <c r="H1746" s="167">
        <f t="shared" si="371"/>
        <v>271299.98899881128</v>
      </c>
      <c r="I1746" s="168">
        <f t="shared" si="372"/>
        <v>405825.08692904265</v>
      </c>
      <c r="J1746" s="168">
        <f t="shared" si="374"/>
        <v>400650.9055451047</v>
      </c>
      <c r="K1746" s="94"/>
      <c r="L1746" s="265">
        <f t="shared" si="373"/>
        <v>154648.52106091558</v>
      </c>
      <c r="M1746" s="265">
        <f>$G1746*NonHospFrac+theModel!$H1746*NonHospFrac</f>
        <v>251176.56586812704</v>
      </c>
      <c r="N1746" s="266">
        <f t="shared" si="375"/>
        <v>405825.08692904259</v>
      </c>
      <c r="O1746" s="158"/>
      <c r="P1746" s="265">
        <f t="shared" si="376"/>
        <v>152676.78613249582</v>
      </c>
      <c r="Q1746" s="265">
        <f t="shared" si="377"/>
        <v>251175.00561750802</v>
      </c>
      <c r="R1746" s="266">
        <f t="shared" si="378"/>
        <v>403851.79175000382</v>
      </c>
    </row>
    <row r="1747" spans="1:18" x14ac:dyDescent="0.25">
      <c r="A1747" s="81">
        <v>1716</v>
      </c>
      <c r="B1747" s="93">
        <f t="shared" si="367"/>
        <v>4.0229752263623736E-15</v>
      </c>
      <c r="C1747" s="178">
        <f t="shared" si="368"/>
        <v>4.0139000871015176E-15</v>
      </c>
      <c r="D1747" s="165">
        <f t="shared" si="369"/>
        <v>2.2558277767625785E-3</v>
      </c>
      <c r="E1747" s="166">
        <f t="shared" si="379"/>
        <v>24.29137544775508</v>
      </c>
      <c r="F1747" s="167">
        <f t="shared" si="380"/>
        <v>3.8732562927013605</v>
      </c>
      <c r="G1747" s="167">
        <f t="shared" si="370"/>
        <v>134603.4925094448</v>
      </c>
      <c r="H1747" s="167">
        <f t="shared" si="371"/>
        <v>271299.98899881134</v>
      </c>
      <c r="I1747" s="168">
        <f t="shared" si="372"/>
        <v>405903.48150825617</v>
      </c>
      <c r="J1747" s="168">
        <f t="shared" si="374"/>
        <v>400724.00389684213</v>
      </c>
      <c r="K1747" s="94"/>
      <c r="L1747" s="265">
        <f t="shared" si="373"/>
        <v>154678.39502909803</v>
      </c>
      <c r="M1747" s="265">
        <f>$G1747*NonHospFrac+theModel!$H1747*NonHospFrac</f>
        <v>251225.08647915808</v>
      </c>
      <c r="N1747" s="266">
        <f t="shared" si="375"/>
        <v>405903.48150825611</v>
      </c>
      <c r="O1747" s="158"/>
      <c r="P1747" s="265">
        <f t="shared" si="376"/>
        <v>152704.64185741841</v>
      </c>
      <c r="Q1747" s="265">
        <f t="shared" si="377"/>
        <v>251223.52622853906</v>
      </c>
      <c r="R1747" s="266">
        <f t="shared" si="378"/>
        <v>403928.16808595747</v>
      </c>
    </row>
    <row r="1748" spans="1:18" x14ac:dyDescent="0.25">
      <c r="A1748" s="81">
        <v>1717</v>
      </c>
      <c r="B1748" s="93">
        <f t="shared" si="367"/>
        <v>3.9478242015247691E-15</v>
      </c>
      <c r="C1748" s="178">
        <f t="shared" si="368"/>
        <v>3.9389185900331937E-15</v>
      </c>
      <c r="D1748" s="165">
        <f t="shared" si="369"/>
        <v>2.2558277767625785E-3</v>
      </c>
      <c r="E1748" s="166">
        <f t="shared" si="379"/>
        <v>24.291375447755083</v>
      </c>
      <c r="F1748" s="167">
        <f t="shared" si="380"/>
        <v>3.8755121204781231</v>
      </c>
      <c r="G1748" s="167">
        <f t="shared" si="370"/>
        <v>134681.88708865823</v>
      </c>
      <c r="H1748" s="167">
        <f t="shared" si="371"/>
        <v>271299.98899881134</v>
      </c>
      <c r="I1748" s="168">
        <f t="shared" si="372"/>
        <v>405981.87608746957</v>
      </c>
      <c r="J1748" s="168">
        <f t="shared" si="374"/>
        <v>400797.09926894674</v>
      </c>
      <c r="K1748" s="94"/>
      <c r="L1748" s="265">
        <f t="shared" si="373"/>
        <v>154708.26899728048</v>
      </c>
      <c r="M1748" s="265">
        <f>$G1748*NonHospFrac+theModel!$H1748*NonHospFrac</f>
        <v>251273.60709018909</v>
      </c>
      <c r="N1748" s="266">
        <f t="shared" si="375"/>
        <v>405981.87608746957</v>
      </c>
      <c r="O1748" s="158"/>
      <c r="P1748" s="265">
        <f t="shared" si="376"/>
        <v>152732.49644688683</v>
      </c>
      <c r="Q1748" s="265">
        <f t="shared" si="377"/>
        <v>251272.04683957007</v>
      </c>
      <c r="R1748" s="266">
        <f t="shared" si="378"/>
        <v>404004.5432864569</v>
      </c>
    </row>
    <row r="1749" spans="1:18" x14ac:dyDescent="0.25">
      <c r="A1749" s="81">
        <v>1718</v>
      </c>
      <c r="B1749" s="93">
        <f t="shared" si="367"/>
        <v>3.8740770323453187E-15</v>
      </c>
      <c r="C1749" s="178">
        <f t="shared" si="368"/>
        <v>3.8653377817664365E-15</v>
      </c>
      <c r="D1749" s="165">
        <f t="shared" si="369"/>
        <v>2.2558277767625785E-3</v>
      </c>
      <c r="E1749" s="166">
        <f t="shared" si="379"/>
        <v>24.291375447755087</v>
      </c>
      <c r="F1749" s="167">
        <f t="shared" si="380"/>
        <v>3.8777679482548857</v>
      </c>
      <c r="G1749" s="167">
        <f t="shared" si="370"/>
        <v>134760.28166787166</v>
      </c>
      <c r="H1749" s="167">
        <f t="shared" si="371"/>
        <v>271299.9889988114</v>
      </c>
      <c r="I1749" s="168">
        <f t="shared" si="372"/>
        <v>406060.27066668309</v>
      </c>
      <c r="J1749" s="168">
        <f t="shared" si="374"/>
        <v>400870.19166154019</v>
      </c>
      <c r="K1749" s="94"/>
      <c r="L1749" s="265">
        <f t="shared" si="373"/>
        <v>154738.14296546293</v>
      </c>
      <c r="M1749" s="265">
        <f>$G1749*NonHospFrac+theModel!$H1749*NonHospFrac</f>
        <v>251322.1277012201</v>
      </c>
      <c r="N1749" s="266">
        <f t="shared" si="375"/>
        <v>406060.27066668303</v>
      </c>
      <c r="O1749" s="158"/>
      <c r="P1749" s="265">
        <f t="shared" si="376"/>
        <v>152760.34990094733</v>
      </c>
      <c r="Q1749" s="265">
        <f t="shared" si="377"/>
        <v>251320.56745060108</v>
      </c>
      <c r="R1749" s="266">
        <f t="shared" si="378"/>
        <v>404080.91735154844</v>
      </c>
    </row>
    <row r="1750" spans="1:18" x14ac:dyDescent="0.25">
      <c r="A1750" s="81">
        <v>1719</v>
      </c>
      <c r="B1750" s="93">
        <f t="shared" si="367"/>
        <v>3.8017074941555864E-15</v>
      </c>
      <c r="C1750" s="178">
        <f t="shared" si="368"/>
        <v>3.7931314967911441E-15</v>
      </c>
      <c r="D1750" s="165">
        <f t="shared" si="369"/>
        <v>2.2558277767625785E-3</v>
      </c>
      <c r="E1750" s="166">
        <f t="shared" si="379"/>
        <v>24.29137544775509</v>
      </c>
      <c r="F1750" s="167">
        <f t="shared" si="380"/>
        <v>3.8800237760316483</v>
      </c>
      <c r="G1750" s="167">
        <f t="shared" si="370"/>
        <v>134838.6762470851</v>
      </c>
      <c r="H1750" s="167">
        <f t="shared" si="371"/>
        <v>271299.9889988114</v>
      </c>
      <c r="I1750" s="168">
        <f t="shared" si="372"/>
        <v>406138.6652458965</v>
      </c>
      <c r="J1750" s="168">
        <f t="shared" si="374"/>
        <v>400943.28107474372</v>
      </c>
      <c r="K1750" s="94"/>
      <c r="L1750" s="265">
        <f t="shared" si="373"/>
        <v>154768.01693364535</v>
      </c>
      <c r="M1750" s="265">
        <f>$G1750*NonHospFrac+theModel!$H1750*NonHospFrac</f>
        <v>251370.64831225114</v>
      </c>
      <c r="N1750" s="266">
        <f t="shared" si="375"/>
        <v>406138.6652458965</v>
      </c>
      <c r="O1750" s="158"/>
      <c r="P1750" s="265">
        <f t="shared" si="376"/>
        <v>152788.20221964619</v>
      </c>
      <c r="Q1750" s="265">
        <f t="shared" si="377"/>
        <v>251369.08806163212</v>
      </c>
      <c r="R1750" s="266">
        <f t="shared" si="378"/>
        <v>404157.29028127831</v>
      </c>
    </row>
    <row r="1751" spans="1:18" x14ac:dyDescent="0.25">
      <c r="A1751" s="81">
        <v>1720</v>
      </c>
      <c r="B1751" s="93">
        <f t="shared" si="367"/>
        <v>3.7306898521759891E-15</v>
      </c>
      <c r="C1751" s="178">
        <f t="shared" si="368"/>
        <v>3.7222740583809645E-15</v>
      </c>
      <c r="D1751" s="165">
        <f t="shared" si="369"/>
        <v>2.2558277767625785E-3</v>
      </c>
      <c r="E1751" s="166">
        <f t="shared" si="379"/>
        <v>24.291375447755094</v>
      </c>
      <c r="F1751" s="167">
        <f t="shared" si="380"/>
        <v>3.8822796038084109</v>
      </c>
      <c r="G1751" s="167">
        <f t="shared" si="370"/>
        <v>134917.0708262985</v>
      </c>
      <c r="H1751" s="167">
        <f t="shared" si="371"/>
        <v>271299.98899881152</v>
      </c>
      <c r="I1751" s="168">
        <f t="shared" si="372"/>
        <v>406217.05982511002</v>
      </c>
      <c r="J1751" s="168">
        <f t="shared" si="374"/>
        <v>401016.36750867899</v>
      </c>
      <c r="K1751" s="94"/>
      <c r="L1751" s="265">
        <f t="shared" si="373"/>
        <v>154797.89090182781</v>
      </c>
      <c r="M1751" s="265">
        <f>$G1751*NonHospFrac+theModel!$H1751*NonHospFrac</f>
        <v>251419.16892328218</v>
      </c>
      <c r="N1751" s="266">
        <f t="shared" si="375"/>
        <v>406217.05982511002</v>
      </c>
      <c r="O1751" s="158"/>
      <c r="P1751" s="265">
        <f t="shared" si="376"/>
        <v>152816.05340302974</v>
      </c>
      <c r="Q1751" s="265">
        <f t="shared" si="377"/>
        <v>251417.60867266316</v>
      </c>
      <c r="R1751" s="266">
        <f t="shared" si="378"/>
        <v>404233.6620756929</v>
      </c>
    </row>
    <row r="1752" spans="1:18" x14ac:dyDescent="0.25">
      <c r="A1752" s="81">
        <v>1721</v>
      </c>
      <c r="B1752" s="93">
        <f t="shared" si="367"/>
        <v>3.6609988523644421E-15</v>
      </c>
      <c r="C1752" s="178">
        <f t="shared" si="368"/>
        <v>3.6527402694625824E-15</v>
      </c>
      <c r="D1752" s="165">
        <f t="shared" si="369"/>
        <v>2.2558277767625785E-3</v>
      </c>
      <c r="E1752" s="166">
        <f t="shared" si="379"/>
        <v>24.291375447755097</v>
      </c>
      <c r="F1752" s="167">
        <f t="shared" si="380"/>
        <v>3.8845354315851734</v>
      </c>
      <c r="G1752" s="167">
        <f t="shared" si="370"/>
        <v>134995.46540551193</v>
      </c>
      <c r="H1752" s="167">
        <f t="shared" si="371"/>
        <v>271299.98899881158</v>
      </c>
      <c r="I1752" s="168">
        <f t="shared" si="372"/>
        <v>406295.45440432348</v>
      </c>
      <c r="J1752" s="168">
        <f t="shared" si="374"/>
        <v>401089.4509634673</v>
      </c>
      <c r="K1752" s="94"/>
      <c r="L1752" s="265">
        <f t="shared" si="373"/>
        <v>154827.76487001026</v>
      </c>
      <c r="M1752" s="265">
        <f>$G1752*NonHospFrac+theModel!$H1752*NonHospFrac</f>
        <v>251467.68953431322</v>
      </c>
      <c r="N1752" s="266">
        <f t="shared" si="375"/>
        <v>406295.45440432348</v>
      </c>
      <c r="O1752" s="158"/>
      <c r="P1752" s="265">
        <f t="shared" si="376"/>
        <v>152843.90345114423</v>
      </c>
      <c r="Q1752" s="265">
        <f t="shared" si="377"/>
        <v>251466.1292836942</v>
      </c>
      <c r="R1752" s="266">
        <f t="shared" si="378"/>
        <v>404310.03273483843</v>
      </c>
    </row>
    <row r="1753" spans="1:18" x14ac:dyDescent="0.25">
      <c r="A1753" s="81">
        <v>1722</v>
      </c>
      <c r="B1753" s="93">
        <f t="shared" si="367"/>
        <v>3.5926097124359676E-15</v>
      </c>
      <c r="C1753" s="178">
        <f t="shared" si="368"/>
        <v>3.5845054036555873E-15</v>
      </c>
      <c r="D1753" s="165">
        <f t="shared" si="369"/>
        <v>2.2558277767625785E-3</v>
      </c>
      <c r="E1753" s="166">
        <f t="shared" si="379"/>
        <v>24.291375447755101</v>
      </c>
      <c r="F1753" s="167">
        <f t="shared" si="380"/>
        <v>3.886791259361936</v>
      </c>
      <c r="G1753" s="167">
        <f t="shared" si="370"/>
        <v>135073.85998472534</v>
      </c>
      <c r="H1753" s="167">
        <f t="shared" si="371"/>
        <v>271299.98899881158</v>
      </c>
      <c r="I1753" s="168">
        <f t="shared" si="372"/>
        <v>406373.84898353694</v>
      </c>
      <c r="J1753" s="168">
        <f t="shared" si="374"/>
        <v>401162.53143923008</v>
      </c>
      <c r="K1753" s="94"/>
      <c r="L1753" s="265">
        <f t="shared" si="373"/>
        <v>154857.63883819268</v>
      </c>
      <c r="M1753" s="265">
        <f>$G1753*NonHospFrac+theModel!$H1753*NonHospFrac</f>
        <v>251516.2101453442</v>
      </c>
      <c r="N1753" s="266">
        <f t="shared" si="375"/>
        <v>406373.84898353688</v>
      </c>
      <c r="O1753" s="158"/>
      <c r="P1753" s="265">
        <f t="shared" si="376"/>
        <v>152871.7523640359</v>
      </c>
      <c r="Q1753" s="265">
        <f t="shared" si="377"/>
        <v>251514.64989472518</v>
      </c>
      <c r="R1753" s="266">
        <f t="shared" si="378"/>
        <v>404386.40225876111</v>
      </c>
    </row>
    <row r="1754" spans="1:18" x14ac:dyDescent="0.25">
      <c r="A1754" s="81">
        <v>1723</v>
      </c>
      <c r="B1754" s="93">
        <f t="shared" si="367"/>
        <v>3.5254981130500519E-15</v>
      </c>
      <c r="C1754" s="178">
        <f t="shared" si="368"/>
        <v>3.5175451964797096E-15</v>
      </c>
      <c r="D1754" s="165">
        <f t="shared" si="369"/>
        <v>2.2558277767625785E-3</v>
      </c>
      <c r="E1754" s="166">
        <f t="shared" si="379"/>
        <v>24.291375447755104</v>
      </c>
      <c r="F1754" s="167">
        <f t="shared" si="380"/>
        <v>3.8890470871386986</v>
      </c>
      <c r="G1754" s="167">
        <f t="shared" si="370"/>
        <v>135152.25456393877</v>
      </c>
      <c r="H1754" s="167">
        <f t="shared" si="371"/>
        <v>271299.98899881158</v>
      </c>
      <c r="I1754" s="168">
        <f t="shared" si="372"/>
        <v>406452.24356275034</v>
      </c>
      <c r="J1754" s="168">
        <f t="shared" si="374"/>
        <v>401235.60893608874</v>
      </c>
      <c r="K1754" s="94"/>
      <c r="L1754" s="265">
        <f t="shared" si="373"/>
        <v>154887.5128063751</v>
      </c>
      <c r="M1754" s="265">
        <f>$G1754*NonHospFrac+theModel!$H1754*NonHospFrac</f>
        <v>251564.73075637521</v>
      </c>
      <c r="N1754" s="266">
        <f t="shared" si="375"/>
        <v>406452.24356275029</v>
      </c>
      <c r="O1754" s="158"/>
      <c r="P1754" s="265">
        <f t="shared" si="376"/>
        <v>152899.60014175106</v>
      </c>
      <c r="Q1754" s="265">
        <f t="shared" si="377"/>
        <v>251563.17050575619</v>
      </c>
      <c r="R1754" s="266">
        <f t="shared" si="378"/>
        <v>404462.77064750728</v>
      </c>
    </row>
    <row r="1755" spans="1:18" x14ac:dyDescent="0.25">
      <c r="A1755" s="81">
        <v>1724</v>
      </c>
      <c r="B1755" s="93">
        <f t="shared" si="367"/>
        <v>3.4596401891626312E-15</v>
      </c>
      <c r="C1755" s="178">
        <f t="shared" si="368"/>
        <v>3.4518358367263141E-15</v>
      </c>
      <c r="D1755" s="165">
        <f t="shared" si="369"/>
        <v>2.2558277767625785E-3</v>
      </c>
      <c r="E1755" s="166">
        <f t="shared" si="379"/>
        <v>24.291375447755108</v>
      </c>
      <c r="F1755" s="167">
        <f t="shared" si="380"/>
        <v>3.8913029149154612</v>
      </c>
      <c r="G1755" s="167">
        <f t="shared" si="370"/>
        <v>135230.6491431522</v>
      </c>
      <c r="H1755" s="167">
        <f t="shared" si="371"/>
        <v>271299.98899881163</v>
      </c>
      <c r="I1755" s="168">
        <f t="shared" si="372"/>
        <v>406530.63814196386</v>
      </c>
      <c r="J1755" s="168">
        <f t="shared" si="374"/>
        <v>401308.68345416489</v>
      </c>
      <c r="K1755" s="94"/>
      <c r="L1755" s="265">
        <f t="shared" si="373"/>
        <v>154917.38677455756</v>
      </c>
      <c r="M1755" s="265">
        <f>$G1755*NonHospFrac+theModel!$H1755*NonHospFrac</f>
        <v>251613.25136740625</v>
      </c>
      <c r="N1755" s="266">
        <f t="shared" si="375"/>
        <v>406530.63814196381</v>
      </c>
      <c r="O1755" s="158"/>
      <c r="P1755" s="265">
        <f t="shared" si="376"/>
        <v>152927.446784336</v>
      </c>
      <c r="Q1755" s="265">
        <f t="shared" si="377"/>
        <v>251611.69111678723</v>
      </c>
      <c r="R1755" s="266">
        <f t="shared" si="378"/>
        <v>404539.13790112326</v>
      </c>
    </row>
    <row r="1756" spans="1:18" x14ac:dyDescent="0.25">
      <c r="A1756" s="81">
        <v>1725</v>
      </c>
      <c r="B1756" s="93">
        <f t="shared" si="367"/>
        <v>3.3950125215396248E-15</v>
      </c>
      <c r="C1756" s="178">
        <f t="shared" si="368"/>
        <v>3.3873539579910791E-15</v>
      </c>
      <c r="D1756" s="165">
        <f t="shared" si="369"/>
        <v>2.2558277767625785E-3</v>
      </c>
      <c r="E1756" s="166">
        <f t="shared" si="379"/>
        <v>24.291375447755112</v>
      </c>
      <c r="F1756" s="167">
        <f t="shared" si="380"/>
        <v>3.8935587426922238</v>
      </c>
      <c r="G1756" s="167">
        <f t="shared" si="370"/>
        <v>135309.0437223656</v>
      </c>
      <c r="H1756" s="167">
        <f t="shared" si="371"/>
        <v>271299.98899881169</v>
      </c>
      <c r="I1756" s="168">
        <f t="shared" si="372"/>
        <v>406609.03272117733</v>
      </c>
      <c r="J1756" s="168">
        <f t="shared" si="374"/>
        <v>401381.75499357976</v>
      </c>
      <c r="K1756" s="94"/>
      <c r="L1756" s="265">
        <f t="shared" si="373"/>
        <v>154947.26074274001</v>
      </c>
      <c r="M1756" s="265">
        <f>$G1756*NonHospFrac+theModel!$H1756*NonHospFrac</f>
        <v>251661.77197843726</v>
      </c>
      <c r="N1756" s="266">
        <f t="shared" si="375"/>
        <v>406609.03272117727</v>
      </c>
      <c r="O1756" s="158"/>
      <c r="P1756" s="265">
        <f t="shared" si="376"/>
        <v>152955.29229183696</v>
      </c>
      <c r="Q1756" s="265">
        <f t="shared" si="377"/>
        <v>251660.21172781824</v>
      </c>
      <c r="R1756" s="266">
        <f t="shared" si="378"/>
        <v>404615.50401965517</v>
      </c>
    </row>
    <row r="1757" spans="1:18" x14ac:dyDescent="0.25">
      <c r="A1757" s="81">
        <v>1726</v>
      </c>
      <c r="B1757" s="93">
        <f t="shared" si="367"/>
        <v>3.3315921284290014E-15</v>
      </c>
      <c r="C1757" s="178">
        <f t="shared" si="368"/>
        <v>3.3240766303648478E-15</v>
      </c>
      <c r="D1757" s="165">
        <f t="shared" si="369"/>
        <v>2.2558277767625785E-3</v>
      </c>
      <c r="E1757" s="166">
        <f t="shared" si="379"/>
        <v>24.291375447755115</v>
      </c>
      <c r="F1757" s="167">
        <f t="shared" si="380"/>
        <v>3.8958145704689864</v>
      </c>
      <c r="G1757" s="167">
        <f t="shared" si="370"/>
        <v>135387.43830157904</v>
      </c>
      <c r="H1757" s="167">
        <f t="shared" si="371"/>
        <v>271299.98899881175</v>
      </c>
      <c r="I1757" s="168">
        <f t="shared" si="372"/>
        <v>406687.42730039079</v>
      </c>
      <c r="J1757" s="168">
        <f t="shared" si="374"/>
        <v>401454.82355445484</v>
      </c>
      <c r="K1757" s="94"/>
      <c r="L1757" s="265">
        <f t="shared" si="373"/>
        <v>154977.13471092246</v>
      </c>
      <c r="M1757" s="265">
        <f>$G1757*NonHospFrac+theModel!$H1757*NonHospFrac</f>
        <v>251710.2925894683</v>
      </c>
      <c r="N1757" s="266">
        <f t="shared" si="375"/>
        <v>406687.42730039079</v>
      </c>
      <c r="O1757" s="158"/>
      <c r="P1757" s="265">
        <f t="shared" si="376"/>
        <v>152983.13666430023</v>
      </c>
      <c r="Q1757" s="265">
        <f t="shared" si="377"/>
        <v>251708.73233884928</v>
      </c>
      <c r="R1757" s="266">
        <f t="shared" si="378"/>
        <v>404691.86900314951</v>
      </c>
    </row>
    <row r="1758" spans="1:18" x14ac:dyDescent="0.25">
      <c r="A1758" s="81">
        <v>1727</v>
      </c>
      <c r="B1758" s="93">
        <f t="shared" si="367"/>
        <v>3.2693564573884332E-15</v>
      </c>
      <c r="C1758" s="178">
        <f t="shared" si="368"/>
        <v>3.261981352279718E-15</v>
      </c>
      <c r="D1758" s="165">
        <f t="shared" si="369"/>
        <v>2.2558277767625785E-3</v>
      </c>
      <c r="E1758" s="166">
        <f t="shared" si="379"/>
        <v>24.291375447755119</v>
      </c>
      <c r="F1758" s="167">
        <f t="shared" si="380"/>
        <v>3.898070398245749</v>
      </c>
      <c r="G1758" s="167">
        <f t="shared" si="370"/>
        <v>135465.83288079244</v>
      </c>
      <c r="H1758" s="167">
        <f t="shared" si="371"/>
        <v>271299.98899881181</v>
      </c>
      <c r="I1758" s="168">
        <f t="shared" si="372"/>
        <v>406765.82187960425</v>
      </c>
      <c r="J1758" s="168">
        <f t="shared" si="374"/>
        <v>401527.88913691154</v>
      </c>
      <c r="K1758" s="94"/>
      <c r="L1758" s="265">
        <f t="shared" si="373"/>
        <v>155007.00867910491</v>
      </c>
      <c r="M1758" s="265">
        <f>$G1758*NonHospFrac+theModel!$H1758*NonHospFrac</f>
        <v>251758.81320049931</v>
      </c>
      <c r="N1758" s="266">
        <f t="shared" si="375"/>
        <v>406765.82187960425</v>
      </c>
      <c r="O1758" s="158"/>
      <c r="P1758" s="265">
        <f t="shared" si="376"/>
        <v>153010.97990177205</v>
      </c>
      <c r="Q1758" s="265">
        <f t="shared" si="377"/>
        <v>251757.25294988029</v>
      </c>
      <c r="R1758" s="266">
        <f t="shared" si="378"/>
        <v>404768.23285165231</v>
      </c>
    </row>
    <row r="1759" spans="1:18" x14ac:dyDescent="0.25">
      <c r="A1759" s="81">
        <v>1728</v>
      </c>
      <c r="B1759" s="93">
        <f t="shared" ref="B1759:B1822" si="381">Constant*EXP(PowerTerm*(A1759)/7)</f>
        <v>3.2082833772655059E-15</v>
      </c>
      <c r="C1759" s="178">
        <f t="shared" ref="C1759:C1822" si="382">(1-theFloor)*B1759</f>
        <v>3.2010460425073448E-15</v>
      </c>
      <c r="D1759" s="165">
        <f t="shared" ref="D1759:D1822" si="383">theFloor</f>
        <v>2.2558277767625785E-3</v>
      </c>
      <c r="E1759" s="166">
        <f t="shared" si="379"/>
        <v>24.291375447755122</v>
      </c>
      <c r="F1759" s="167">
        <f t="shared" si="380"/>
        <v>3.9003262260225116</v>
      </c>
      <c r="G1759" s="167">
        <f t="shared" ref="G1759:G1822" si="384">$B$22*F1759*totInfected/365.25</f>
        <v>135544.22746000587</v>
      </c>
      <c r="H1759" s="167">
        <f t="shared" ref="H1759:H1822" si="385">lostQALYs_Injured*E1759*totInfected/365.25</f>
        <v>271299.98899881181</v>
      </c>
      <c r="I1759" s="168">
        <f t="shared" ref="I1759:I1822" si="386">H1759+G1759</f>
        <v>406844.21645881771</v>
      </c>
      <c r="J1759" s="168">
        <f t="shared" si="374"/>
        <v>401600.95174107124</v>
      </c>
      <c r="K1759" s="94"/>
      <c r="L1759" s="265">
        <f t="shared" ref="L1759:L1822" si="387">$G1759*HospFrac+$H1759*HospFrac</f>
        <v>155036.88264728733</v>
      </c>
      <c r="M1759" s="265">
        <f>$G1759*NonHospFrac+theModel!$H1759*NonHospFrac</f>
        <v>251807.33381153032</v>
      </c>
      <c r="N1759" s="266">
        <f t="shared" si="375"/>
        <v>406844.21645881765</v>
      </c>
      <c r="O1759" s="158"/>
      <c r="P1759" s="265">
        <f t="shared" si="376"/>
        <v>153038.82200429868</v>
      </c>
      <c r="Q1759" s="265">
        <f t="shared" si="377"/>
        <v>251805.7735609113</v>
      </c>
      <c r="R1759" s="266">
        <f t="shared" si="378"/>
        <v>404844.59556520998</v>
      </c>
    </row>
    <row r="1760" spans="1:18" x14ac:dyDescent="0.25">
      <c r="A1760" s="81">
        <v>1729</v>
      </c>
      <c r="B1760" s="93">
        <f t="shared" si="381"/>
        <v>3.1483511703279639E-15</v>
      </c>
      <c r="C1760" s="178">
        <f t="shared" si="382"/>
        <v>3.1412490323069351E-15</v>
      </c>
      <c r="D1760" s="165">
        <f t="shared" si="383"/>
        <v>2.2558277767625785E-3</v>
      </c>
      <c r="E1760" s="166">
        <f t="shared" si="379"/>
        <v>24.291375447755126</v>
      </c>
      <c r="F1760" s="167">
        <f t="shared" si="380"/>
        <v>3.9025820537992741</v>
      </c>
      <c r="G1760" s="167">
        <f t="shared" si="384"/>
        <v>135622.62203921928</v>
      </c>
      <c r="H1760" s="167">
        <f t="shared" si="385"/>
        <v>271299.98899881181</v>
      </c>
      <c r="I1760" s="168">
        <f t="shared" si="386"/>
        <v>406922.61103803106</v>
      </c>
      <c r="J1760" s="168">
        <f t="shared" ref="J1760:J1823" si="388">J1759+(I1760-I1759)/(1+discountDaily)^A1760</f>
        <v>401674.0113670553</v>
      </c>
      <c r="K1760" s="94"/>
      <c r="L1760" s="265">
        <f t="shared" si="387"/>
        <v>155066.75661546976</v>
      </c>
      <c r="M1760" s="265">
        <f>$G1760*NonHospFrac+theModel!$H1760*NonHospFrac</f>
        <v>251855.8544225613</v>
      </c>
      <c r="N1760" s="266">
        <f t="shared" ref="N1760:N1823" si="389">L1760+M1760</f>
        <v>406922.61103803106</v>
      </c>
      <c r="O1760" s="158"/>
      <c r="P1760" s="265">
        <f t="shared" ref="P1760:P1823" si="390">P1759+(L1760-L1759)/(1+discountDaily)^A1760</f>
        <v>153066.66297192639</v>
      </c>
      <c r="Q1760" s="265">
        <f t="shared" ref="Q1760:Q1823" si="391">Q1759+(M1760-M1759)/(1+discountDaily)^B1760</f>
        <v>251854.29417194228</v>
      </c>
      <c r="R1760" s="266">
        <f t="shared" ref="R1760:R1823" si="392">P1760+Q1760</f>
        <v>404920.95714386867</v>
      </c>
    </row>
    <row r="1761" spans="1:18" x14ac:dyDescent="0.25">
      <c r="A1761" s="81">
        <v>1730</v>
      </c>
      <c r="B1761" s="93">
        <f t="shared" si="381"/>
        <v>3.0895385245407421E-15</v>
      </c>
      <c r="C1761" s="178">
        <f t="shared" si="382"/>
        <v>3.0825690577197049E-15</v>
      </c>
      <c r="D1761" s="165">
        <f t="shared" si="383"/>
        <v>2.2558277767625785E-3</v>
      </c>
      <c r="E1761" s="166">
        <f t="shared" ref="E1761:E1824" si="393">C1761+E1760</f>
        <v>24.291375447755129</v>
      </c>
      <c r="F1761" s="167">
        <f t="shared" ref="F1761:F1824" si="394">D1761+F1760</f>
        <v>3.9048378815760367</v>
      </c>
      <c r="G1761" s="167">
        <f t="shared" si="384"/>
        <v>135701.01661843268</v>
      </c>
      <c r="H1761" s="167">
        <f t="shared" si="385"/>
        <v>271299.98899881187</v>
      </c>
      <c r="I1761" s="168">
        <f t="shared" si="386"/>
        <v>407001.00561724452</v>
      </c>
      <c r="J1761" s="168">
        <f t="shared" si="388"/>
        <v>401747.06801498524</v>
      </c>
      <c r="K1761" s="94"/>
      <c r="L1761" s="265">
        <f t="shared" si="387"/>
        <v>155096.63058365221</v>
      </c>
      <c r="M1761" s="265">
        <f>$G1761*NonHospFrac+theModel!$H1761*NonHospFrac</f>
        <v>251904.37503359234</v>
      </c>
      <c r="N1761" s="266">
        <f t="shared" si="389"/>
        <v>407001.00561724452</v>
      </c>
      <c r="O1761" s="158"/>
      <c r="P1761" s="265">
        <f t="shared" si="390"/>
        <v>153094.50280470148</v>
      </c>
      <c r="Q1761" s="265">
        <f t="shared" si="391"/>
        <v>251902.81478297332</v>
      </c>
      <c r="R1761" s="266">
        <f t="shared" si="392"/>
        <v>404997.31758767483</v>
      </c>
    </row>
    <row r="1762" spans="1:18" x14ac:dyDescent="0.25">
      <c r="A1762" s="81">
        <v>1731</v>
      </c>
      <c r="B1762" s="93">
        <f t="shared" si="381"/>
        <v>3.0318245259873781E-15</v>
      </c>
      <c r="C1762" s="178">
        <f t="shared" si="382"/>
        <v>3.0249852520073859E-15</v>
      </c>
      <c r="D1762" s="165">
        <f t="shared" si="383"/>
        <v>2.2558277767625785E-3</v>
      </c>
      <c r="E1762" s="166">
        <f t="shared" si="393"/>
        <v>24.291375447755133</v>
      </c>
      <c r="F1762" s="167">
        <f t="shared" si="394"/>
        <v>3.9070937093527993</v>
      </c>
      <c r="G1762" s="167">
        <f t="shared" si="384"/>
        <v>135779.41119764611</v>
      </c>
      <c r="H1762" s="167">
        <f t="shared" si="385"/>
        <v>271299.98899881192</v>
      </c>
      <c r="I1762" s="168">
        <f t="shared" si="386"/>
        <v>407079.40019645804</v>
      </c>
      <c r="J1762" s="168">
        <f t="shared" si="388"/>
        <v>401820.12168498244</v>
      </c>
      <c r="K1762" s="94"/>
      <c r="L1762" s="265">
        <f t="shared" si="387"/>
        <v>155126.50455183466</v>
      </c>
      <c r="M1762" s="265">
        <f>$G1762*NonHospFrac+theModel!$H1762*NonHospFrac</f>
        <v>251952.89564462338</v>
      </c>
      <c r="N1762" s="266">
        <f t="shared" si="389"/>
        <v>407079.40019645804</v>
      </c>
      <c r="O1762" s="158"/>
      <c r="P1762" s="265">
        <f t="shared" si="390"/>
        <v>153122.34150267017</v>
      </c>
      <c r="Q1762" s="265">
        <f t="shared" si="391"/>
        <v>251951.33539400436</v>
      </c>
      <c r="R1762" s="266">
        <f t="shared" si="392"/>
        <v>405073.67689667456</v>
      </c>
    </row>
    <row r="1763" spans="1:18" x14ac:dyDescent="0.25">
      <c r="A1763" s="81">
        <v>1732</v>
      </c>
      <c r="B1763" s="93">
        <f t="shared" si="381"/>
        <v>2.9751886514329733E-15</v>
      </c>
      <c r="C1763" s="178">
        <f t="shared" si="382"/>
        <v>2.9684771382319621E-15</v>
      </c>
      <c r="D1763" s="165">
        <f t="shared" si="383"/>
        <v>2.2558277767625785E-3</v>
      </c>
      <c r="E1763" s="166">
        <f t="shared" si="393"/>
        <v>24.291375447755136</v>
      </c>
      <c r="F1763" s="167">
        <f t="shared" si="394"/>
        <v>3.9093495371295619</v>
      </c>
      <c r="G1763" s="167">
        <f t="shared" si="384"/>
        <v>135857.80577685955</v>
      </c>
      <c r="H1763" s="167">
        <f t="shared" si="385"/>
        <v>271299.98899881198</v>
      </c>
      <c r="I1763" s="168">
        <f t="shared" si="386"/>
        <v>407157.79477567156</v>
      </c>
      <c r="J1763" s="168">
        <f t="shared" si="388"/>
        <v>401893.17237716826</v>
      </c>
      <c r="K1763" s="94"/>
      <c r="L1763" s="265">
        <f t="shared" si="387"/>
        <v>155156.37852001711</v>
      </c>
      <c r="M1763" s="265">
        <f>$G1763*NonHospFrac+theModel!$H1763*NonHospFrac</f>
        <v>252001.41625565442</v>
      </c>
      <c r="N1763" s="266">
        <f t="shared" si="389"/>
        <v>407157.79477567156</v>
      </c>
      <c r="O1763" s="158"/>
      <c r="P1763" s="265">
        <f t="shared" si="390"/>
        <v>153150.17906587874</v>
      </c>
      <c r="Q1763" s="265">
        <f t="shared" si="391"/>
        <v>251999.8560050354</v>
      </c>
      <c r="R1763" s="266">
        <f t="shared" si="392"/>
        <v>405150.03507091413</v>
      </c>
    </row>
    <row r="1764" spans="1:18" x14ac:dyDescent="0.25">
      <c r="A1764" s="81">
        <v>1733</v>
      </c>
      <c r="B1764" s="93">
        <f t="shared" si="381"/>
        <v>2.919610761026084E-15</v>
      </c>
      <c r="C1764" s="178">
        <f t="shared" si="382"/>
        <v>2.9130246219740263E-15</v>
      </c>
      <c r="D1764" s="165">
        <f t="shared" si="383"/>
        <v>2.2558277767625785E-3</v>
      </c>
      <c r="E1764" s="166">
        <f t="shared" si="393"/>
        <v>24.29137544775514</v>
      </c>
      <c r="F1764" s="167">
        <f t="shared" si="394"/>
        <v>3.9116053649063245</v>
      </c>
      <c r="G1764" s="167">
        <f t="shared" si="384"/>
        <v>135936.20035607295</v>
      </c>
      <c r="H1764" s="167">
        <f t="shared" si="385"/>
        <v>271299.98899881204</v>
      </c>
      <c r="I1764" s="168">
        <f t="shared" si="386"/>
        <v>407236.18935488502</v>
      </c>
      <c r="J1764" s="168">
        <f t="shared" si="388"/>
        <v>401966.220091664</v>
      </c>
      <c r="K1764" s="94"/>
      <c r="L1764" s="265">
        <f t="shared" si="387"/>
        <v>155186.25248819953</v>
      </c>
      <c r="M1764" s="265">
        <f>$G1764*NonHospFrac+theModel!$H1764*NonHospFrac</f>
        <v>252049.9368666854</v>
      </c>
      <c r="N1764" s="266">
        <f t="shared" si="389"/>
        <v>407236.1893548849</v>
      </c>
      <c r="O1764" s="158"/>
      <c r="P1764" s="265">
        <f t="shared" si="390"/>
        <v>153178.01549437339</v>
      </c>
      <c r="Q1764" s="265">
        <f t="shared" si="391"/>
        <v>252048.37661606638</v>
      </c>
      <c r="R1764" s="266">
        <f t="shared" si="392"/>
        <v>405226.39211043977</v>
      </c>
    </row>
    <row r="1765" spans="1:18" x14ac:dyDescent="0.25">
      <c r="A1765" s="81">
        <v>1734</v>
      </c>
      <c r="B1765" s="93">
        <f t="shared" si="381"/>
        <v>2.8650710911369399E-15</v>
      </c>
      <c r="C1765" s="178">
        <f t="shared" si="382"/>
        <v>2.8586079841871539E-15</v>
      </c>
      <c r="D1765" s="165">
        <f t="shared" si="383"/>
        <v>2.2558277767625785E-3</v>
      </c>
      <c r="E1765" s="166">
        <f t="shared" si="393"/>
        <v>24.291375447755144</v>
      </c>
      <c r="F1765" s="167">
        <f t="shared" si="394"/>
        <v>3.9138611926830871</v>
      </c>
      <c r="G1765" s="167">
        <f t="shared" si="384"/>
        <v>136014.59493528638</v>
      </c>
      <c r="H1765" s="167">
        <f t="shared" si="385"/>
        <v>271299.98899881204</v>
      </c>
      <c r="I1765" s="168">
        <f t="shared" si="386"/>
        <v>407314.58393409842</v>
      </c>
      <c r="J1765" s="168">
        <f t="shared" si="388"/>
        <v>402039.26482859103</v>
      </c>
      <c r="K1765" s="94"/>
      <c r="L1765" s="265">
        <f t="shared" si="387"/>
        <v>155216.12645638199</v>
      </c>
      <c r="M1765" s="265">
        <f>$G1765*NonHospFrac+theModel!$H1765*NonHospFrac</f>
        <v>252098.45747771644</v>
      </c>
      <c r="N1765" s="266">
        <f t="shared" si="389"/>
        <v>407314.58393409842</v>
      </c>
      <c r="O1765" s="158"/>
      <c r="P1765" s="265">
        <f t="shared" si="390"/>
        <v>153205.85078820045</v>
      </c>
      <c r="Q1765" s="265">
        <f t="shared" si="391"/>
        <v>252096.89722709742</v>
      </c>
      <c r="R1765" s="266">
        <f t="shared" si="392"/>
        <v>405302.74801529787</v>
      </c>
    </row>
    <row r="1766" spans="1:18" x14ac:dyDescent="0.25">
      <c r="A1766" s="81">
        <v>1735</v>
      </c>
      <c r="B1766" s="93">
        <f t="shared" si="381"/>
        <v>2.8115502473294519E-15</v>
      </c>
      <c r="C1766" s="178">
        <f t="shared" si="382"/>
        <v>2.8052078741857623E-15</v>
      </c>
      <c r="D1766" s="165">
        <f t="shared" si="383"/>
        <v>2.2558277767625785E-3</v>
      </c>
      <c r="E1766" s="166">
        <f t="shared" si="393"/>
        <v>24.291375447755147</v>
      </c>
      <c r="F1766" s="167">
        <f t="shared" si="394"/>
        <v>3.9161170204598497</v>
      </c>
      <c r="G1766" s="167">
        <f t="shared" si="384"/>
        <v>136092.98951449982</v>
      </c>
      <c r="H1766" s="167">
        <f t="shared" si="385"/>
        <v>271299.9889988121</v>
      </c>
      <c r="I1766" s="168">
        <f t="shared" si="386"/>
        <v>407392.97851331194</v>
      </c>
      <c r="J1766" s="168">
        <f t="shared" si="388"/>
        <v>402112.30658807087</v>
      </c>
      <c r="K1766" s="94"/>
      <c r="L1766" s="265">
        <f t="shared" si="387"/>
        <v>155246.00042456444</v>
      </c>
      <c r="M1766" s="265">
        <f>$G1766*NonHospFrac+theModel!$H1766*NonHospFrac</f>
        <v>252146.97808874748</v>
      </c>
      <c r="N1766" s="266">
        <f t="shared" si="389"/>
        <v>407392.97851331194</v>
      </c>
      <c r="O1766" s="158"/>
      <c r="P1766" s="265">
        <f t="shared" si="390"/>
        <v>153233.68494740615</v>
      </c>
      <c r="Q1766" s="265">
        <f t="shared" si="391"/>
        <v>252145.41783812846</v>
      </c>
      <c r="R1766" s="266">
        <f t="shared" si="392"/>
        <v>405379.10278553457</v>
      </c>
    </row>
    <row r="1767" spans="1:18" x14ac:dyDescent="0.25">
      <c r="A1767" s="81">
        <v>1736</v>
      </c>
      <c r="B1767" s="93">
        <f t="shared" si="381"/>
        <v>2.7590291974645036E-15</v>
      </c>
      <c r="C1767" s="178">
        <f t="shared" si="382"/>
        <v>2.7528053027639642E-15</v>
      </c>
      <c r="D1767" s="165">
        <f t="shared" si="383"/>
        <v>2.2558277767625785E-3</v>
      </c>
      <c r="E1767" s="166">
        <f t="shared" si="393"/>
        <v>24.291375447755151</v>
      </c>
      <c r="F1767" s="167">
        <f t="shared" si="394"/>
        <v>3.9183728482366122</v>
      </c>
      <c r="G1767" s="167">
        <f t="shared" si="384"/>
        <v>136171.38409371325</v>
      </c>
      <c r="H1767" s="167">
        <f t="shared" si="385"/>
        <v>271299.9889988121</v>
      </c>
      <c r="I1767" s="168">
        <f t="shared" si="386"/>
        <v>407471.37309252535</v>
      </c>
      <c r="J1767" s="168">
        <f t="shared" si="388"/>
        <v>402185.34537022474</v>
      </c>
      <c r="K1767" s="94"/>
      <c r="L1767" s="265">
        <f t="shared" si="387"/>
        <v>155275.87439274686</v>
      </c>
      <c r="M1767" s="265">
        <f>$G1767*NonHospFrac+theModel!$H1767*NonHospFrac</f>
        <v>252195.49869977849</v>
      </c>
      <c r="N1767" s="266">
        <f t="shared" si="389"/>
        <v>407471.37309252535</v>
      </c>
      <c r="O1767" s="158"/>
      <c r="P1767" s="265">
        <f t="shared" si="390"/>
        <v>153261.51797203667</v>
      </c>
      <c r="Q1767" s="265">
        <f t="shared" si="391"/>
        <v>252193.93844915947</v>
      </c>
      <c r="R1767" s="266">
        <f t="shared" si="392"/>
        <v>405455.45642119611</v>
      </c>
    </row>
    <row r="1768" spans="1:18" x14ac:dyDescent="0.25">
      <c r="A1768" s="81">
        <v>1737</v>
      </c>
      <c r="B1768" s="93">
        <f t="shared" si="381"/>
        <v>2.7074892649320793E-15</v>
      </c>
      <c r="C1768" s="178">
        <f t="shared" si="382"/>
        <v>2.701381635442959E-15</v>
      </c>
      <c r="D1768" s="165">
        <f t="shared" si="383"/>
        <v>2.2558277767625785E-3</v>
      </c>
      <c r="E1768" s="166">
        <f t="shared" si="393"/>
        <v>24.291375447755154</v>
      </c>
      <c r="F1768" s="167">
        <f t="shared" si="394"/>
        <v>3.9206286760133748</v>
      </c>
      <c r="G1768" s="167">
        <f t="shared" si="384"/>
        <v>136249.77867292665</v>
      </c>
      <c r="H1768" s="167">
        <f t="shared" si="385"/>
        <v>271299.98899881216</v>
      </c>
      <c r="I1768" s="168">
        <f t="shared" si="386"/>
        <v>407549.76767173881</v>
      </c>
      <c r="J1768" s="168">
        <f t="shared" si="388"/>
        <v>402258.38117517409</v>
      </c>
      <c r="K1768" s="94"/>
      <c r="L1768" s="265">
        <f t="shared" si="387"/>
        <v>155305.74836092928</v>
      </c>
      <c r="M1768" s="265">
        <f>$G1768*NonHospFrac+theModel!$H1768*NonHospFrac</f>
        <v>252244.0193108095</v>
      </c>
      <c r="N1768" s="266">
        <f t="shared" si="389"/>
        <v>407549.76767173875</v>
      </c>
      <c r="O1768" s="158"/>
      <c r="P1768" s="265">
        <f t="shared" si="390"/>
        <v>153289.34986213833</v>
      </c>
      <c r="Q1768" s="265">
        <f t="shared" si="391"/>
        <v>252242.45906019048</v>
      </c>
      <c r="R1768" s="266">
        <f t="shared" si="392"/>
        <v>405531.80892232881</v>
      </c>
    </row>
    <row r="1769" spans="1:18" x14ac:dyDescent="0.25">
      <c r="A1769" s="81">
        <v>1738</v>
      </c>
      <c r="B1769" s="93">
        <f t="shared" si="381"/>
        <v>2.6569121220098334E-15</v>
      </c>
      <c r="C1769" s="178">
        <f t="shared" si="382"/>
        <v>2.6509185858445864E-15</v>
      </c>
      <c r="D1769" s="165">
        <f t="shared" si="383"/>
        <v>2.2558277767625785E-3</v>
      </c>
      <c r="E1769" s="166">
        <f t="shared" si="393"/>
        <v>24.291375447755158</v>
      </c>
      <c r="F1769" s="167">
        <f t="shared" si="394"/>
        <v>3.9228845037901374</v>
      </c>
      <c r="G1769" s="167">
        <f t="shared" si="384"/>
        <v>136328.17325214008</v>
      </c>
      <c r="H1769" s="167">
        <f t="shared" si="385"/>
        <v>271299.98899881227</v>
      </c>
      <c r="I1769" s="168">
        <f t="shared" si="386"/>
        <v>407628.16225095233</v>
      </c>
      <c r="J1769" s="168">
        <f t="shared" si="388"/>
        <v>402331.41400304029</v>
      </c>
      <c r="K1769" s="94"/>
      <c r="L1769" s="265">
        <f t="shared" si="387"/>
        <v>155335.62232911176</v>
      </c>
      <c r="M1769" s="265">
        <f>$G1769*NonHospFrac+theModel!$H1769*NonHospFrac</f>
        <v>252292.53992184054</v>
      </c>
      <c r="N1769" s="266">
        <f t="shared" si="389"/>
        <v>407628.16225095233</v>
      </c>
      <c r="O1769" s="158"/>
      <c r="P1769" s="265">
        <f t="shared" si="390"/>
        <v>153317.1806177574</v>
      </c>
      <c r="Q1769" s="265">
        <f t="shared" si="391"/>
        <v>252290.97967122152</v>
      </c>
      <c r="R1769" s="266">
        <f t="shared" si="392"/>
        <v>405608.16028897895</v>
      </c>
    </row>
    <row r="1770" spans="1:18" x14ac:dyDescent="0.25">
      <c r="A1770" s="81">
        <v>1739</v>
      </c>
      <c r="B1770" s="93">
        <f t="shared" si="381"/>
        <v>2.6072797833456361E-15</v>
      </c>
      <c r="C1770" s="178">
        <f t="shared" si="382"/>
        <v>2.6013982091885733E-15</v>
      </c>
      <c r="D1770" s="165">
        <f t="shared" si="383"/>
        <v>2.2558277767625785E-3</v>
      </c>
      <c r="E1770" s="166">
        <f t="shared" si="393"/>
        <v>24.291375447755161</v>
      </c>
      <c r="F1770" s="167">
        <f t="shared" si="394"/>
        <v>3.9251403315669</v>
      </c>
      <c r="G1770" s="167">
        <f t="shared" si="384"/>
        <v>136406.56783135352</v>
      </c>
      <c r="H1770" s="167">
        <f t="shared" si="385"/>
        <v>271299.98899881227</v>
      </c>
      <c r="I1770" s="168">
        <f t="shared" si="386"/>
        <v>407706.55683016579</v>
      </c>
      <c r="J1770" s="168">
        <f t="shared" si="388"/>
        <v>402404.4438539446</v>
      </c>
      <c r="K1770" s="94"/>
      <c r="L1770" s="265">
        <f t="shared" si="387"/>
        <v>155365.49629729419</v>
      </c>
      <c r="M1770" s="265">
        <f>$G1770*NonHospFrac+theModel!$H1770*NonHospFrac</f>
        <v>252341.06053287158</v>
      </c>
      <c r="N1770" s="266">
        <f t="shared" si="389"/>
        <v>407706.55683016579</v>
      </c>
      <c r="O1770" s="158"/>
      <c r="P1770" s="265">
        <f t="shared" si="390"/>
        <v>153345.01023894004</v>
      </c>
      <c r="Q1770" s="265">
        <f t="shared" si="391"/>
        <v>252339.50028225256</v>
      </c>
      <c r="R1770" s="266">
        <f t="shared" si="392"/>
        <v>405684.51052119257</v>
      </c>
    </row>
    <row r="1771" spans="1:18" x14ac:dyDescent="0.25">
      <c r="A1771" s="81">
        <v>1740</v>
      </c>
      <c r="B1771" s="93">
        <f t="shared" si="381"/>
        <v>2.5585745995620501E-15</v>
      </c>
      <c r="C1771" s="178">
        <f t="shared" si="382"/>
        <v>2.5528028959114387E-15</v>
      </c>
      <c r="D1771" s="165">
        <f t="shared" si="383"/>
        <v>2.2558277767625785E-3</v>
      </c>
      <c r="E1771" s="166">
        <f t="shared" si="393"/>
        <v>24.291375447755165</v>
      </c>
      <c r="F1771" s="167">
        <f t="shared" si="394"/>
        <v>3.9273961593436626</v>
      </c>
      <c r="G1771" s="167">
        <f t="shared" si="384"/>
        <v>136484.96241056692</v>
      </c>
      <c r="H1771" s="167">
        <f t="shared" si="385"/>
        <v>271299.98899881227</v>
      </c>
      <c r="I1771" s="168">
        <f t="shared" si="386"/>
        <v>407784.95140937919</v>
      </c>
      <c r="J1771" s="168">
        <f t="shared" si="388"/>
        <v>402477.47072800837</v>
      </c>
      <c r="K1771" s="94"/>
      <c r="L1771" s="265">
        <f t="shared" si="387"/>
        <v>155395.37026547661</v>
      </c>
      <c r="M1771" s="265">
        <f>$G1771*NonHospFrac+theModel!$H1771*NonHospFrac</f>
        <v>252389.58114390256</v>
      </c>
      <c r="N1771" s="266">
        <f t="shared" si="389"/>
        <v>407784.95140937914</v>
      </c>
      <c r="O1771" s="158"/>
      <c r="P1771" s="265">
        <f t="shared" si="390"/>
        <v>153372.83872573252</v>
      </c>
      <c r="Q1771" s="265">
        <f t="shared" si="391"/>
        <v>252388.02089328354</v>
      </c>
      <c r="R1771" s="266">
        <f t="shared" si="392"/>
        <v>405760.85961901606</v>
      </c>
    </row>
    <row r="1772" spans="1:18" x14ac:dyDescent="0.25">
      <c r="A1772" s="81">
        <v>1741</v>
      </c>
      <c r="B1772" s="93">
        <f t="shared" si="381"/>
        <v>2.5107792509800972E-15</v>
      </c>
      <c r="C1772" s="178">
        <f t="shared" si="382"/>
        <v>2.5051153654044171E-15</v>
      </c>
      <c r="D1772" s="165">
        <f t="shared" si="383"/>
        <v>2.2558277767625785E-3</v>
      </c>
      <c r="E1772" s="166">
        <f t="shared" si="393"/>
        <v>24.291375447755168</v>
      </c>
      <c r="F1772" s="167">
        <f t="shared" si="394"/>
        <v>3.9296519871204252</v>
      </c>
      <c r="G1772" s="167">
        <f t="shared" si="384"/>
        <v>136563.35698978035</v>
      </c>
      <c r="H1772" s="167">
        <f t="shared" si="385"/>
        <v>271299.98899881233</v>
      </c>
      <c r="I1772" s="168">
        <f t="shared" si="386"/>
        <v>407863.34598859272</v>
      </c>
      <c r="J1772" s="168">
        <f t="shared" si="388"/>
        <v>402550.49462535308</v>
      </c>
      <c r="K1772" s="94"/>
      <c r="L1772" s="265">
        <f t="shared" si="387"/>
        <v>155425.24423365906</v>
      </c>
      <c r="M1772" s="265">
        <f>$G1772*NonHospFrac+theModel!$H1772*NonHospFrac</f>
        <v>252438.1017549336</v>
      </c>
      <c r="N1772" s="266">
        <f t="shared" si="389"/>
        <v>407863.34598859266</v>
      </c>
      <c r="O1772" s="158"/>
      <c r="P1772" s="265">
        <f t="shared" si="390"/>
        <v>153400.66607818112</v>
      </c>
      <c r="Q1772" s="265">
        <f t="shared" si="391"/>
        <v>252436.54150431458</v>
      </c>
      <c r="R1772" s="266">
        <f t="shared" si="392"/>
        <v>405837.2075824957</v>
      </c>
    </row>
    <row r="1773" spans="1:18" x14ac:dyDescent="0.25">
      <c r="A1773" s="81">
        <v>1742</v>
      </c>
      <c r="B1773" s="93">
        <f t="shared" si="381"/>
        <v>2.463876741460355E-15</v>
      </c>
      <c r="C1773" s="178">
        <f t="shared" si="382"/>
        <v>2.4583186598684495E-15</v>
      </c>
      <c r="D1773" s="165">
        <f t="shared" si="383"/>
        <v>2.2558277767625785E-3</v>
      </c>
      <c r="E1773" s="166">
        <f t="shared" si="393"/>
        <v>24.291375447755172</v>
      </c>
      <c r="F1773" s="167">
        <f t="shared" si="394"/>
        <v>3.9319078148971878</v>
      </c>
      <c r="G1773" s="167">
        <f t="shared" si="384"/>
        <v>136641.75156899376</v>
      </c>
      <c r="H1773" s="167">
        <f t="shared" si="385"/>
        <v>271299.98899881239</v>
      </c>
      <c r="I1773" s="168">
        <f t="shared" si="386"/>
        <v>407941.74056780618</v>
      </c>
      <c r="J1773" s="168">
        <f t="shared" si="388"/>
        <v>402623.51554609992</v>
      </c>
      <c r="K1773" s="94"/>
      <c r="L1773" s="265">
        <f t="shared" si="387"/>
        <v>155455.11820184151</v>
      </c>
      <c r="M1773" s="265">
        <f>$G1773*NonHospFrac+theModel!$H1773*NonHospFrac</f>
        <v>252486.62236596463</v>
      </c>
      <c r="N1773" s="266">
        <f t="shared" si="389"/>
        <v>407941.74056780618</v>
      </c>
      <c r="O1773" s="158"/>
      <c r="P1773" s="265">
        <f t="shared" si="390"/>
        <v>153428.49229633206</v>
      </c>
      <c r="Q1773" s="265">
        <f t="shared" si="391"/>
        <v>252485.06211534562</v>
      </c>
      <c r="R1773" s="266">
        <f t="shared" si="392"/>
        <v>405913.55441167764</v>
      </c>
    </row>
    <row r="1774" spans="1:18" x14ac:dyDescent="0.25">
      <c r="A1774" s="81">
        <v>1743</v>
      </c>
      <c r="B1774" s="93">
        <f t="shared" si="381"/>
        <v>2.4178503923590928E-15</v>
      </c>
      <c r="C1774" s="178">
        <f t="shared" si="382"/>
        <v>2.4123961382839528E-15</v>
      </c>
      <c r="D1774" s="165">
        <f t="shared" si="383"/>
        <v>2.2558277767625785E-3</v>
      </c>
      <c r="E1774" s="166">
        <f t="shared" si="393"/>
        <v>24.291375447755176</v>
      </c>
      <c r="F1774" s="167">
        <f t="shared" si="394"/>
        <v>3.9341636426739504</v>
      </c>
      <c r="G1774" s="167">
        <f t="shared" si="384"/>
        <v>136720.14614820719</v>
      </c>
      <c r="H1774" s="167">
        <f t="shared" si="385"/>
        <v>271299.98899881239</v>
      </c>
      <c r="I1774" s="168">
        <f t="shared" si="386"/>
        <v>408020.13514701958</v>
      </c>
      <c r="J1774" s="168">
        <f t="shared" si="388"/>
        <v>402696.53349037026</v>
      </c>
      <c r="K1774" s="94"/>
      <c r="L1774" s="265">
        <f t="shared" si="387"/>
        <v>155484.99217002394</v>
      </c>
      <c r="M1774" s="265">
        <f>$G1774*NonHospFrac+theModel!$H1774*NonHospFrac</f>
        <v>252535.14297699562</v>
      </c>
      <c r="N1774" s="266">
        <f t="shared" si="389"/>
        <v>408020.13514701952</v>
      </c>
      <c r="O1774" s="158"/>
      <c r="P1774" s="265">
        <f t="shared" si="390"/>
        <v>153456.31738023154</v>
      </c>
      <c r="Q1774" s="265">
        <f t="shared" si="391"/>
        <v>252533.5827263766</v>
      </c>
      <c r="R1774" s="266">
        <f t="shared" si="392"/>
        <v>405989.90010660817</v>
      </c>
    </row>
    <row r="1775" spans="1:18" x14ac:dyDescent="0.25">
      <c r="A1775" s="81">
        <v>1744</v>
      </c>
      <c r="B1775" s="93">
        <f t="shared" si="381"/>
        <v>2.3726838365973043E-15</v>
      </c>
      <c r="C1775" s="178">
        <f t="shared" si="382"/>
        <v>2.3673314704932324E-15</v>
      </c>
      <c r="D1775" s="165">
        <f t="shared" si="383"/>
        <v>2.2558277767625785E-3</v>
      </c>
      <c r="E1775" s="166">
        <f t="shared" si="393"/>
        <v>24.291375447755179</v>
      </c>
      <c r="F1775" s="167">
        <f t="shared" si="394"/>
        <v>3.9364194704507129</v>
      </c>
      <c r="G1775" s="167">
        <f t="shared" si="384"/>
        <v>136798.54072742062</v>
      </c>
      <c r="H1775" s="167">
        <f t="shared" si="385"/>
        <v>271299.98899881239</v>
      </c>
      <c r="I1775" s="168">
        <f t="shared" si="386"/>
        <v>408098.52972623298</v>
      </c>
      <c r="J1775" s="168">
        <f t="shared" si="388"/>
        <v>402769.54845828546</v>
      </c>
      <c r="K1775" s="94"/>
      <c r="L1775" s="265">
        <f t="shared" si="387"/>
        <v>155514.86613820636</v>
      </c>
      <c r="M1775" s="265">
        <f>$G1775*NonHospFrac+theModel!$H1775*NonHospFrac</f>
        <v>252583.66358802663</v>
      </c>
      <c r="N1775" s="266">
        <f t="shared" si="389"/>
        <v>408098.52972623298</v>
      </c>
      <c r="O1775" s="158"/>
      <c r="P1775" s="265">
        <f t="shared" si="390"/>
        <v>153484.14132992583</v>
      </c>
      <c r="Q1775" s="265">
        <f t="shared" si="391"/>
        <v>252582.10333740761</v>
      </c>
      <c r="R1775" s="266">
        <f t="shared" si="392"/>
        <v>406066.24466733343</v>
      </c>
    </row>
    <row r="1776" spans="1:18" x14ac:dyDescent="0.25">
      <c r="A1776" s="81">
        <v>1745</v>
      </c>
      <c r="B1776" s="93">
        <f t="shared" si="381"/>
        <v>2.3283610128405351E-15</v>
      </c>
      <c r="C1776" s="178">
        <f t="shared" si="382"/>
        <v>2.3231086313934382E-15</v>
      </c>
      <c r="D1776" s="165">
        <f t="shared" si="383"/>
        <v>2.2558277767625785E-3</v>
      </c>
      <c r="E1776" s="166">
        <f t="shared" si="393"/>
        <v>24.291375447755183</v>
      </c>
      <c r="F1776" s="167">
        <f t="shared" si="394"/>
        <v>3.9386752982274755</v>
      </c>
      <c r="G1776" s="167">
        <f t="shared" si="384"/>
        <v>136876.93530663403</v>
      </c>
      <c r="H1776" s="167">
        <f t="shared" si="385"/>
        <v>271299.98899881245</v>
      </c>
      <c r="I1776" s="168">
        <f t="shared" si="386"/>
        <v>408176.92430544645</v>
      </c>
      <c r="J1776" s="168">
        <f t="shared" si="388"/>
        <v>402842.56044996687</v>
      </c>
      <c r="K1776" s="94"/>
      <c r="L1776" s="265">
        <f t="shared" si="387"/>
        <v>155544.74010638881</v>
      </c>
      <c r="M1776" s="265">
        <f>$G1776*NonHospFrac+theModel!$H1776*NonHospFrac</f>
        <v>252632.18419905764</v>
      </c>
      <c r="N1776" s="266">
        <f t="shared" si="389"/>
        <v>408176.92430544645</v>
      </c>
      <c r="O1776" s="158"/>
      <c r="P1776" s="265">
        <f t="shared" si="390"/>
        <v>153511.96414546118</v>
      </c>
      <c r="Q1776" s="265">
        <f t="shared" si="391"/>
        <v>252630.62394843862</v>
      </c>
      <c r="R1776" s="266">
        <f t="shared" si="392"/>
        <v>406142.58809389977</v>
      </c>
    </row>
    <row r="1777" spans="1:18" x14ac:dyDescent="0.25">
      <c r="A1777" s="81">
        <v>1746</v>
      </c>
      <c r="B1777" s="93">
        <f t="shared" si="381"/>
        <v>2.2848661597874362E-15</v>
      </c>
      <c r="C1777" s="178">
        <f t="shared" si="382"/>
        <v>2.2797118952380027E-15</v>
      </c>
      <c r="D1777" s="165">
        <f t="shared" si="383"/>
        <v>2.2558277767625785E-3</v>
      </c>
      <c r="E1777" s="166">
        <f t="shared" si="393"/>
        <v>24.291375447755186</v>
      </c>
      <c r="F1777" s="167">
        <f t="shared" si="394"/>
        <v>3.9409311260042381</v>
      </c>
      <c r="G1777" s="167">
        <f t="shared" si="384"/>
        <v>136955.32988584746</v>
      </c>
      <c r="H1777" s="167">
        <f t="shared" si="385"/>
        <v>271299.98899881251</v>
      </c>
      <c r="I1777" s="168">
        <f t="shared" si="386"/>
        <v>408255.31888465997</v>
      </c>
      <c r="J1777" s="168">
        <f t="shared" si="388"/>
        <v>402915.56946553581</v>
      </c>
      <c r="K1777" s="94"/>
      <c r="L1777" s="265">
        <f t="shared" si="387"/>
        <v>155574.61407457126</v>
      </c>
      <c r="M1777" s="265">
        <f>$G1777*NonHospFrac+theModel!$H1777*NonHospFrac</f>
        <v>252680.70481008868</v>
      </c>
      <c r="N1777" s="266">
        <f t="shared" si="389"/>
        <v>408255.31888465991</v>
      </c>
      <c r="O1777" s="158"/>
      <c r="P1777" s="265">
        <f t="shared" si="390"/>
        <v>153539.7858268838</v>
      </c>
      <c r="Q1777" s="265">
        <f t="shared" si="391"/>
        <v>252679.14455946966</v>
      </c>
      <c r="R1777" s="266">
        <f t="shared" si="392"/>
        <v>406218.93038635346</v>
      </c>
    </row>
    <row r="1778" spans="1:18" x14ac:dyDescent="0.25">
      <c r="A1778" s="81">
        <v>1747</v>
      </c>
      <c r="B1778" s="93">
        <f t="shared" si="381"/>
        <v>2.2421838105650052E-15</v>
      </c>
      <c r="C1778" s="178">
        <f t="shared" si="382"/>
        <v>2.2371258300445254E-15</v>
      </c>
      <c r="D1778" s="165">
        <f t="shared" si="383"/>
        <v>2.2558277767625785E-3</v>
      </c>
      <c r="E1778" s="166">
        <f t="shared" si="393"/>
        <v>24.29137544775519</v>
      </c>
      <c r="F1778" s="167">
        <f t="shared" si="394"/>
        <v>3.9431869537810007</v>
      </c>
      <c r="G1778" s="167">
        <f t="shared" si="384"/>
        <v>137033.72446506086</v>
      </c>
      <c r="H1778" s="167">
        <f t="shared" si="385"/>
        <v>271299.98899881257</v>
      </c>
      <c r="I1778" s="168">
        <f t="shared" si="386"/>
        <v>408333.71346387343</v>
      </c>
      <c r="J1778" s="168">
        <f t="shared" si="388"/>
        <v>402988.57550511352</v>
      </c>
      <c r="K1778" s="94"/>
      <c r="L1778" s="265">
        <f t="shared" si="387"/>
        <v>155604.48804275371</v>
      </c>
      <c r="M1778" s="265">
        <f>$G1778*NonHospFrac+theModel!$H1778*NonHospFrac</f>
        <v>252729.22542111971</v>
      </c>
      <c r="N1778" s="266">
        <f t="shared" si="389"/>
        <v>408333.71346387343</v>
      </c>
      <c r="O1778" s="158"/>
      <c r="P1778" s="265">
        <f t="shared" si="390"/>
        <v>153567.60637423993</v>
      </c>
      <c r="Q1778" s="265">
        <f t="shared" si="391"/>
        <v>252727.6651705007</v>
      </c>
      <c r="R1778" s="266">
        <f t="shared" si="392"/>
        <v>406295.27154474065</v>
      </c>
    </row>
    <row r="1779" spans="1:18" x14ac:dyDescent="0.25">
      <c r="A1779" s="81">
        <v>1748</v>
      </c>
      <c r="B1779" s="93">
        <f t="shared" si="381"/>
        <v>2.200298787228531E-15</v>
      </c>
      <c r="C1779" s="178">
        <f t="shared" si="382"/>
        <v>2.195335292107124E-15</v>
      </c>
      <c r="D1779" s="165">
        <f t="shared" si="383"/>
        <v>2.2558277767625785E-3</v>
      </c>
      <c r="E1779" s="166">
        <f t="shared" si="393"/>
        <v>24.291375447755193</v>
      </c>
      <c r="F1779" s="167">
        <f t="shared" si="394"/>
        <v>3.9454427815577633</v>
      </c>
      <c r="G1779" s="167">
        <f t="shared" si="384"/>
        <v>137112.1190442743</v>
      </c>
      <c r="H1779" s="167">
        <f t="shared" si="385"/>
        <v>271299.98899881262</v>
      </c>
      <c r="I1779" s="168">
        <f t="shared" si="386"/>
        <v>408412.10804308695</v>
      </c>
      <c r="J1779" s="168">
        <f t="shared" si="388"/>
        <v>403061.57856882137</v>
      </c>
      <c r="K1779" s="94"/>
      <c r="L1779" s="265">
        <f t="shared" si="387"/>
        <v>155634.36201093614</v>
      </c>
      <c r="M1779" s="265">
        <f>$G1779*NonHospFrac+theModel!$H1779*NonHospFrac</f>
        <v>252777.74603215075</v>
      </c>
      <c r="N1779" s="266">
        <f t="shared" si="389"/>
        <v>408412.10804308689</v>
      </c>
      <c r="O1779" s="158"/>
      <c r="P1779" s="265">
        <f t="shared" si="390"/>
        <v>153595.42578757575</v>
      </c>
      <c r="Q1779" s="265">
        <f t="shared" si="391"/>
        <v>252776.18578153173</v>
      </c>
      <c r="R1779" s="266">
        <f t="shared" si="392"/>
        <v>406371.61156910751</v>
      </c>
    </row>
    <row r="1780" spans="1:18" x14ac:dyDescent="0.25">
      <c r="A1780" s="81">
        <v>1749</v>
      </c>
      <c r="B1780" s="93">
        <f t="shared" si="381"/>
        <v>2.1591961953642805E-15</v>
      </c>
      <c r="C1780" s="178">
        <f t="shared" si="382"/>
        <v>2.1543254206112979E-15</v>
      </c>
      <c r="D1780" s="165">
        <f t="shared" si="383"/>
        <v>2.2558277767625785E-3</v>
      </c>
      <c r="E1780" s="166">
        <f t="shared" si="393"/>
        <v>24.291375447755197</v>
      </c>
      <c r="F1780" s="167">
        <f t="shared" si="394"/>
        <v>3.9476986093345259</v>
      </c>
      <c r="G1780" s="167">
        <f t="shared" si="384"/>
        <v>137190.51362348773</v>
      </c>
      <c r="H1780" s="167">
        <f t="shared" si="385"/>
        <v>271299.98899881268</v>
      </c>
      <c r="I1780" s="168">
        <f t="shared" si="386"/>
        <v>408490.50262230041</v>
      </c>
      <c r="J1780" s="168">
        <f t="shared" si="388"/>
        <v>403134.57865678053</v>
      </c>
      <c r="K1780" s="94"/>
      <c r="L1780" s="265">
        <f t="shared" si="387"/>
        <v>155664.23597911862</v>
      </c>
      <c r="M1780" s="265">
        <f>$G1780*NonHospFrac+theModel!$H1780*NonHospFrac</f>
        <v>252826.26664318179</v>
      </c>
      <c r="N1780" s="266">
        <f t="shared" si="389"/>
        <v>408490.50262230041</v>
      </c>
      <c r="O1780" s="158"/>
      <c r="P1780" s="265">
        <f t="shared" si="390"/>
        <v>153623.24406693756</v>
      </c>
      <c r="Q1780" s="265">
        <f t="shared" si="391"/>
        <v>252824.70639256277</v>
      </c>
      <c r="R1780" s="266">
        <f t="shared" si="392"/>
        <v>406447.95045950031</v>
      </c>
    </row>
    <row r="1781" spans="1:18" x14ac:dyDescent="0.25">
      <c r="A1781" s="81">
        <v>1750</v>
      </c>
      <c r="B1781" s="93">
        <f t="shared" si="381"/>
        <v>2.1188614187930251E-15</v>
      </c>
      <c r="C1781" s="178">
        <f t="shared" si="382"/>
        <v>2.1140816323494013E-15</v>
      </c>
      <c r="D1781" s="165">
        <f t="shared" si="383"/>
        <v>2.2558277767625785E-3</v>
      </c>
      <c r="E1781" s="166">
        <f t="shared" si="393"/>
        <v>24.2913754477552</v>
      </c>
      <c r="F1781" s="167">
        <f t="shared" si="394"/>
        <v>3.9499544371112885</v>
      </c>
      <c r="G1781" s="167">
        <f t="shared" si="384"/>
        <v>137268.90820270113</v>
      </c>
      <c r="H1781" s="167">
        <f t="shared" si="385"/>
        <v>271299.98899881268</v>
      </c>
      <c r="I1781" s="168">
        <f t="shared" si="386"/>
        <v>408568.89720151381</v>
      </c>
      <c r="J1781" s="168">
        <f t="shared" si="388"/>
        <v>403207.57576911239</v>
      </c>
      <c r="K1781" s="94"/>
      <c r="L1781" s="265">
        <f t="shared" si="387"/>
        <v>155694.10994730104</v>
      </c>
      <c r="M1781" s="265">
        <f>$G1781*NonHospFrac+theModel!$H1781*NonHospFrac</f>
        <v>252874.78725421277</v>
      </c>
      <c r="N1781" s="266">
        <f t="shared" si="389"/>
        <v>408568.89720151381</v>
      </c>
      <c r="O1781" s="158"/>
      <c r="P1781" s="265">
        <f t="shared" si="390"/>
        <v>153651.06121237148</v>
      </c>
      <c r="Q1781" s="265">
        <f t="shared" si="391"/>
        <v>252873.22700359375</v>
      </c>
      <c r="R1781" s="266">
        <f t="shared" si="392"/>
        <v>406524.28821596527</v>
      </c>
    </row>
    <row r="1782" spans="1:18" x14ac:dyDescent="0.25">
      <c r="A1782" s="81">
        <v>1751</v>
      </c>
      <c r="B1782" s="93">
        <f t="shared" si="381"/>
        <v>2.0792801143724313E-15</v>
      </c>
      <c r="C1782" s="178">
        <f t="shared" si="382"/>
        <v>2.0745896165347598E-15</v>
      </c>
      <c r="D1782" s="165">
        <f t="shared" si="383"/>
        <v>2.2558277767625785E-3</v>
      </c>
      <c r="E1782" s="166">
        <f t="shared" si="393"/>
        <v>24.291375447755204</v>
      </c>
      <c r="F1782" s="167">
        <f t="shared" si="394"/>
        <v>3.9522102648880511</v>
      </c>
      <c r="G1782" s="167">
        <f t="shared" si="384"/>
        <v>137347.30278191456</v>
      </c>
      <c r="H1782" s="167">
        <f t="shared" si="385"/>
        <v>271299.98899881268</v>
      </c>
      <c r="I1782" s="168">
        <f t="shared" si="386"/>
        <v>408647.29178072722</v>
      </c>
      <c r="J1782" s="168">
        <f t="shared" si="388"/>
        <v>403280.56990593823</v>
      </c>
      <c r="K1782" s="94"/>
      <c r="L1782" s="265">
        <f t="shared" si="387"/>
        <v>155723.98391548346</v>
      </c>
      <c r="M1782" s="265">
        <f>$G1782*NonHospFrac+theModel!$H1782*NonHospFrac</f>
        <v>252923.30786524375</v>
      </c>
      <c r="N1782" s="266">
        <f t="shared" si="389"/>
        <v>408647.29178072722</v>
      </c>
      <c r="O1782" s="158"/>
      <c r="P1782" s="265">
        <f t="shared" si="390"/>
        <v>153678.8772239238</v>
      </c>
      <c r="Q1782" s="265">
        <f t="shared" si="391"/>
        <v>252921.74761462474</v>
      </c>
      <c r="R1782" s="266">
        <f t="shared" si="392"/>
        <v>406600.62483854854</v>
      </c>
    </row>
    <row r="1783" spans="1:18" x14ac:dyDescent="0.25">
      <c r="A1783" s="81">
        <v>1752</v>
      </c>
      <c r="B1783" s="93">
        <f t="shared" si="381"/>
        <v>2.0404382068966965E-15</v>
      </c>
      <c r="C1783" s="178">
        <f t="shared" si="382"/>
        <v>2.0358353297128113E-15</v>
      </c>
      <c r="D1783" s="165">
        <f t="shared" si="383"/>
        <v>2.2558277767625785E-3</v>
      </c>
      <c r="E1783" s="166">
        <f t="shared" si="393"/>
        <v>24.291375447755208</v>
      </c>
      <c r="F1783" s="167">
        <f t="shared" si="394"/>
        <v>3.9544660926648136</v>
      </c>
      <c r="G1783" s="167">
        <f t="shared" si="384"/>
        <v>137425.697361128</v>
      </c>
      <c r="H1783" s="167">
        <f t="shared" si="385"/>
        <v>271299.9889988128</v>
      </c>
      <c r="I1783" s="168">
        <f t="shared" si="386"/>
        <v>408725.6863599408</v>
      </c>
      <c r="J1783" s="168">
        <f t="shared" si="388"/>
        <v>403353.56106737955</v>
      </c>
      <c r="K1783" s="94"/>
      <c r="L1783" s="265">
        <f t="shared" si="387"/>
        <v>155753.85788366594</v>
      </c>
      <c r="M1783" s="265">
        <f>$G1783*NonHospFrac+theModel!$H1783*NonHospFrac</f>
        <v>252971.82847627485</v>
      </c>
      <c r="N1783" s="266">
        <f t="shared" si="389"/>
        <v>408725.6863599408</v>
      </c>
      <c r="O1783" s="158"/>
      <c r="P1783" s="265">
        <f t="shared" si="390"/>
        <v>153706.69210164077</v>
      </c>
      <c r="Q1783" s="265">
        <f t="shared" si="391"/>
        <v>252970.26822565583</v>
      </c>
      <c r="R1783" s="266">
        <f t="shared" si="392"/>
        <v>406676.96032729663</v>
      </c>
    </row>
    <row r="1784" spans="1:18" x14ac:dyDescent="0.25">
      <c r="A1784" s="81">
        <v>1753</v>
      </c>
      <c r="B1784" s="93">
        <f t="shared" si="381"/>
        <v>2.0023218840913125E-15</v>
      </c>
      <c r="C1784" s="178">
        <f t="shared" si="382"/>
        <v>1.9978049907671599E-15</v>
      </c>
      <c r="D1784" s="165">
        <f t="shared" si="383"/>
        <v>2.2558277767625785E-3</v>
      </c>
      <c r="E1784" s="166">
        <f t="shared" si="393"/>
        <v>24.291375447755211</v>
      </c>
      <c r="F1784" s="167">
        <f t="shared" si="394"/>
        <v>3.9567219204415762</v>
      </c>
      <c r="G1784" s="167">
        <f t="shared" si="384"/>
        <v>137504.09194034143</v>
      </c>
      <c r="H1784" s="167">
        <f t="shared" si="385"/>
        <v>271299.9889988128</v>
      </c>
      <c r="I1784" s="168">
        <f t="shared" si="386"/>
        <v>408804.08093915426</v>
      </c>
      <c r="J1784" s="168">
        <f t="shared" si="388"/>
        <v>403426.54925355728</v>
      </c>
      <c r="K1784" s="94"/>
      <c r="L1784" s="265">
        <f t="shared" si="387"/>
        <v>155783.73185184837</v>
      </c>
      <c r="M1784" s="265">
        <f>$G1784*NonHospFrac+theModel!$H1784*NonHospFrac</f>
        <v>253020.34908730583</v>
      </c>
      <c r="N1784" s="266">
        <f t="shared" si="389"/>
        <v>408804.0809391542</v>
      </c>
      <c r="O1784" s="158"/>
      <c r="P1784" s="265">
        <f t="shared" si="390"/>
        <v>153734.50584556852</v>
      </c>
      <c r="Q1784" s="265">
        <f t="shared" si="391"/>
        <v>253018.78883668681</v>
      </c>
      <c r="R1784" s="266">
        <f t="shared" si="392"/>
        <v>406753.29468225536</v>
      </c>
    </row>
    <row r="1785" spans="1:18" x14ac:dyDescent="0.25">
      <c r="A1785" s="81">
        <v>1754</v>
      </c>
      <c r="B1785" s="93">
        <f t="shared" si="381"/>
        <v>1.9649175917014018E-15</v>
      </c>
      <c r="C1785" s="178">
        <f t="shared" si="382"/>
        <v>1.9604850760189923E-15</v>
      </c>
      <c r="D1785" s="165">
        <f t="shared" si="383"/>
        <v>2.2558277767625785E-3</v>
      </c>
      <c r="E1785" s="166">
        <f t="shared" si="393"/>
        <v>24.291375447755215</v>
      </c>
      <c r="F1785" s="167">
        <f t="shared" si="394"/>
        <v>3.9589777482183388</v>
      </c>
      <c r="G1785" s="167">
        <f t="shared" si="384"/>
        <v>137582.48651955483</v>
      </c>
      <c r="H1785" s="167">
        <f t="shared" si="385"/>
        <v>271299.98899881286</v>
      </c>
      <c r="I1785" s="168">
        <f t="shared" si="386"/>
        <v>408882.47551836772</v>
      </c>
      <c r="J1785" s="168">
        <f t="shared" si="388"/>
        <v>403499.53446459287</v>
      </c>
      <c r="K1785" s="94"/>
      <c r="L1785" s="265">
        <f t="shared" si="387"/>
        <v>155813.60582003079</v>
      </c>
      <c r="M1785" s="265">
        <f>$G1785*NonHospFrac+theModel!$H1785*NonHospFrac</f>
        <v>253068.86969833687</v>
      </c>
      <c r="N1785" s="266">
        <f t="shared" si="389"/>
        <v>408882.47551836766</v>
      </c>
      <c r="O1785" s="158"/>
      <c r="P1785" s="265">
        <f t="shared" si="390"/>
        <v>153762.31845575332</v>
      </c>
      <c r="Q1785" s="265">
        <f t="shared" si="391"/>
        <v>253067.30944771785</v>
      </c>
      <c r="R1785" s="266">
        <f t="shared" si="392"/>
        <v>406829.62790347118</v>
      </c>
    </row>
    <row r="1786" spans="1:18" x14ac:dyDescent="0.25">
      <c r="A1786" s="81">
        <v>1755</v>
      </c>
      <c r="B1786" s="93">
        <f t="shared" si="381"/>
        <v>1.9282120286717928E-15</v>
      </c>
      <c r="C1786" s="178">
        <f t="shared" si="382"/>
        <v>1.9238623144180274E-15</v>
      </c>
      <c r="D1786" s="165">
        <f t="shared" si="383"/>
        <v>2.2558277767625785E-3</v>
      </c>
      <c r="E1786" s="166">
        <f t="shared" si="393"/>
        <v>24.291375447755218</v>
      </c>
      <c r="F1786" s="167">
        <f t="shared" si="394"/>
        <v>3.9612335759951014</v>
      </c>
      <c r="G1786" s="167">
        <f t="shared" si="384"/>
        <v>137660.88109876827</v>
      </c>
      <c r="H1786" s="167">
        <f t="shared" si="385"/>
        <v>271299.98899881286</v>
      </c>
      <c r="I1786" s="168">
        <f t="shared" si="386"/>
        <v>408960.87009758112</v>
      </c>
      <c r="J1786" s="168">
        <f t="shared" si="388"/>
        <v>403572.51670060749</v>
      </c>
      <c r="K1786" s="94"/>
      <c r="L1786" s="265">
        <f t="shared" si="387"/>
        <v>155843.47978821324</v>
      </c>
      <c r="M1786" s="265">
        <f>$G1786*NonHospFrac+theModel!$H1786*NonHospFrac</f>
        <v>253117.39030936785</v>
      </c>
      <c r="N1786" s="266">
        <f t="shared" si="389"/>
        <v>408960.87009758106</v>
      </c>
      <c r="O1786" s="158"/>
      <c r="P1786" s="265">
        <f t="shared" si="390"/>
        <v>153790.1299322414</v>
      </c>
      <c r="Q1786" s="265">
        <f t="shared" si="391"/>
        <v>253115.83005874883</v>
      </c>
      <c r="R1786" s="266">
        <f t="shared" si="392"/>
        <v>406905.95999099023</v>
      </c>
    </row>
    <row r="1787" spans="1:18" x14ac:dyDescent="0.25">
      <c r="A1787" s="81">
        <v>1756</v>
      </c>
      <c r="B1787" s="93">
        <f t="shared" si="381"/>
        <v>1.892192142417148E-15</v>
      </c>
      <c r="C1787" s="178">
        <f t="shared" si="382"/>
        <v>1.8879236828233113E-15</v>
      </c>
      <c r="D1787" s="165">
        <f t="shared" si="383"/>
        <v>2.2558277767625785E-3</v>
      </c>
      <c r="E1787" s="166">
        <f t="shared" si="393"/>
        <v>24.291375447755222</v>
      </c>
      <c r="F1787" s="167">
        <f t="shared" si="394"/>
        <v>3.963489403771864</v>
      </c>
      <c r="G1787" s="167">
        <f t="shared" si="384"/>
        <v>137739.2756779817</v>
      </c>
      <c r="H1787" s="167">
        <f t="shared" si="385"/>
        <v>271299.98899881291</v>
      </c>
      <c r="I1787" s="168">
        <f t="shared" si="386"/>
        <v>409039.26467679464</v>
      </c>
      <c r="J1787" s="168">
        <f t="shared" si="388"/>
        <v>403645.49596172263</v>
      </c>
      <c r="K1787" s="94"/>
      <c r="L1787" s="265">
        <f t="shared" si="387"/>
        <v>155873.35375639569</v>
      </c>
      <c r="M1787" s="265">
        <f>$G1787*NonHospFrac+theModel!$H1787*NonHospFrac</f>
        <v>253165.91092039889</v>
      </c>
      <c r="N1787" s="266">
        <f t="shared" si="389"/>
        <v>409039.26467679458</v>
      </c>
      <c r="O1787" s="158"/>
      <c r="P1787" s="265">
        <f t="shared" si="390"/>
        <v>153817.94027507893</v>
      </c>
      <c r="Q1787" s="265">
        <f t="shared" si="391"/>
        <v>253164.35066977987</v>
      </c>
      <c r="R1787" s="266">
        <f t="shared" si="392"/>
        <v>406982.2909448588</v>
      </c>
    </row>
    <row r="1788" spans="1:18" x14ac:dyDescent="0.25">
      <c r="A1788" s="81">
        <v>1757</v>
      </c>
      <c r="B1788" s="93">
        <f t="shared" si="381"/>
        <v>1.8568451241803762E-15</v>
      </c>
      <c r="C1788" s="178">
        <f t="shared" si="382"/>
        <v>1.8526564013721039E-15</v>
      </c>
      <c r="D1788" s="165">
        <f t="shared" si="383"/>
        <v>2.2558277767625785E-3</v>
      </c>
      <c r="E1788" s="166">
        <f t="shared" si="393"/>
        <v>24.291375447755225</v>
      </c>
      <c r="F1788" s="167">
        <f t="shared" si="394"/>
        <v>3.9657452315486266</v>
      </c>
      <c r="G1788" s="167">
        <f t="shared" si="384"/>
        <v>137817.6702571951</v>
      </c>
      <c r="H1788" s="167">
        <f t="shared" si="385"/>
        <v>271299.98899881291</v>
      </c>
      <c r="I1788" s="168">
        <f t="shared" si="386"/>
        <v>409117.65925600799</v>
      </c>
      <c r="J1788" s="168">
        <f t="shared" si="388"/>
        <v>403718.47224805923</v>
      </c>
      <c r="K1788" s="94"/>
      <c r="L1788" s="265">
        <f t="shared" si="387"/>
        <v>155903.22772457812</v>
      </c>
      <c r="M1788" s="265">
        <f>$G1788*NonHospFrac+theModel!$H1788*NonHospFrac</f>
        <v>253214.43153142987</v>
      </c>
      <c r="N1788" s="266">
        <f t="shared" si="389"/>
        <v>409117.65925600799</v>
      </c>
      <c r="O1788" s="158"/>
      <c r="P1788" s="265">
        <f t="shared" si="390"/>
        <v>153845.74948431211</v>
      </c>
      <c r="Q1788" s="265">
        <f t="shared" si="391"/>
        <v>253212.87128081085</v>
      </c>
      <c r="R1788" s="266">
        <f t="shared" si="392"/>
        <v>407058.62076512293</v>
      </c>
    </row>
    <row r="1789" spans="1:18" x14ac:dyDescent="0.25">
      <c r="A1789" s="81">
        <v>1758</v>
      </c>
      <c r="B1789" s="93">
        <f t="shared" si="381"/>
        <v>1.8221584044778935E-15</v>
      </c>
      <c r="C1789" s="178">
        <f t="shared" si="382"/>
        <v>1.8180479289354109E-15</v>
      </c>
      <c r="D1789" s="165">
        <f t="shared" si="383"/>
        <v>2.2558277767625785E-3</v>
      </c>
      <c r="E1789" s="166">
        <f t="shared" si="393"/>
        <v>24.291375447755229</v>
      </c>
      <c r="F1789" s="167">
        <f t="shared" si="394"/>
        <v>3.9680010593253892</v>
      </c>
      <c r="G1789" s="167">
        <f t="shared" si="384"/>
        <v>137896.06483640851</v>
      </c>
      <c r="H1789" s="167">
        <f t="shared" si="385"/>
        <v>271299.98899881303</v>
      </c>
      <c r="I1789" s="168">
        <f t="shared" si="386"/>
        <v>409196.05383522157</v>
      </c>
      <c r="J1789" s="168">
        <f t="shared" si="388"/>
        <v>403791.44555973896</v>
      </c>
      <c r="K1789" s="94"/>
      <c r="L1789" s="265">
        <f t="shared" si="387"/>
        <v>155933.10169276057</v>
      </c>
      <c r="M1789" s="265">
        <f>$G1789*NonHospFrac+theModel!$H1789*NonHospFrac</f>
        <v>253262.95214246091</v>
      </c>
      <c r="N1789" s="266">
        <f t="shared" si="389"/>
        <v>409196.05383522145</v>
      </c>
      <c r="O1789" s="158"/>
      <c r="P1789" s="265">
        <f t="shared" si="390"/>
        <v>153873.55755998721</v>
      </c>
      <c r="Q1789" s="265">
        <f t="shared" si="391"/>
        <v>253261.39189184189</v>
      </c>
      <c r="R1789" s="266">
        <f t="shared" si="392"/>
        <v>407134.94945182907</v>
      </c>
    </row>
    <row r="1790" spans="1:18" x14ac:dyDescent="0.25">
      <c r="A1790" s="81">
        <v>1759</v>
      </c>
      <c r="B1790" s="93">
        <f t="shared" si="381"/>
        <v>1.7881196486298271E-15</v>
      </c>
      <c r="C1790" s="178">
        <f t="shared" si="382"/>
        <v>1.7840859586582731E-15</v>
      </c>
      <c r="D1790" s="165">
        <f t="shared" si="383"/>
        <v>2.2558277767625785E-3</v>
      </c>
      <c r="E1790" s="166">
        <f t="shared" si="393"/>
        <v>24.291375447755232</v>
      </c>
      <c r="F1790" s="167">
        <f t="shared" si="394"/>
        <v>3.9702568871021517</v>
      </c>
      <c r="G1790" s="167">
        <f t="shared" si="384"/>
        <v>137974.45941562194</v>
      </c>
      <c r="H1790" s="167">
        <f t="shared" si="385"/>
        <v>271299.98899881309</v>
      </c>
      <c r="I1790" s="168">
        <f t="shared" si="386"/>
        <v>409274.44841443503</v>
      </c>
      <c r="J1790" s="168">
        <f t="shared" si="388"/>
        <v>403864.41589688277</v>
      </c>
      <c r="K1790" s="94"/>
      <c r="L1790" s="265">
        <f t="shared" si="387"/>
        <v>155962.97566094302</v>
      </c>
      <c r="M1790" s="265">
        <f>$G1790*NonHospFrac+theModel!$H1790*NonHospFrac</f>
        <v>253311.47275349201</v>
      </c>
      <c r="N1790" s="266">
        <f t="shared" si="389"/>
        <v>409274.44841443503</v>
      </c>
      <c r="O1790" s="158"/>
      <c r="P1790" s="265">
        <f t="shared" si="390"/>
        <v>153901.36450215039</v>
      </c>
      <c r="Q1790" s="265">
        <f t="shared" si="391"/>
        <v>253309.91250287299</v>
      </c>
      <c r="R1790" s="266">
        <f t="shared" si="392"/>
        <v>407211.27700502338</v>
      </c>
    </row>
    <row r="1791" spans="1:18" x14ac:dyDescent="0.25">
      <c r="A1791" s="81">
        <v>1760</v>
      </c>
      <c r="B1791" s="93">
        <f t="shared" si="381"/>
        <v>1.75471675237379E-15</v>
      </c>
      <c r="C1791" s="178">
        <f t="shared" si="382"/>
        <v>1.7507584135834345E-15</v>
      </c>
      <c r="D1791" s="165">
        <f t="shared" si="383"/>
        <v>2.2558277767625785E-3</v>
      </c>
      <c r="E1791" s="166">
        <f t="shared" si="393"/>
        <v>24.291375447755232</v>
      </c>
      <c r="F1791" s="167">
        <f t="shared" si="394"/>
        <v>3.9725127148789143</v>
      </c>
      <c r="G1791" s="167">
        <f t="shared" si="384"/>
        <v>138052.85399483534</v>
      </c>
      <c r="H1791" s="167">
        <f t="shared" si="385"/>
        <v>271299.98899881309</v>
      </c>
      <c r="I1791" s="168">
        <f t="shared" si="386"/>
        <v>409352.84299364843</v>
      </c>
      <c r="J1791" s="168">
        <f t="shared" si="388"/>
        <v>403937.3832596119</v>
      </c>
      <c r="K1791" s="94"/>
      <c r="L1791" s="265">
        <f t="shared" si="387"/>
        <v>155992.84962912544</v>
      </c>
      <c r="M1791" s="265">
        <f>$G1791*NonHospFrac+theModel!$H1791*NonHospFrac</f>
        <v>253359.99336452299</v>
      </c>
      <c r="N1791" s="266">
        <f t="shared" si="389"/>
        <v>409352.84299364843</v>
      </c>
      <c r="O1791" s="158"/>
      <c r="P1791" s="265">
        <f t="shared" si="390"/>
        <v>153929.17031084784</v>
      </c>
      <c r="Q1791" s="265">
        <f t="shared" si="391"/>
        <v>253358.43311390397</v>
      </c>
      <c r="R1791" s="266">
        <f t="shared" si="392"/>
        <v>407287.60342475178</v>
      </c>
    </row>
    <row r="1792" spans="1:18" x14ac:dyDescent="0.25">
      <c r="A1792" s="81">
        <v>1761</v>
      </c>
      <c r="B1792" s="93">
        <f t="shared" si="381"/>
        <v>1.7219378375605758E-15</v>
      </c>
      <c r="C1792" s="178">
        <f t="shared" si="382"/>
        <v>1.7180534423567481E-15</v>
      </c>
      <c r="D1792" s="165">
        <f t="shared" si="383"/>
        <v>2.2558277767625785E-3</v>
      </c>
      <c r="E1792" s="166">
        <f t="shared" si="393"/>
        <v>24.291375447755232</v>
      </c>
      <c r="F1792" s="167">
        <f t="shared" si="394"/>
        <v>3.9747685426556769</v>
      </c>
      <c r="G1792" s="167">
        <f t="shared" si="384"/>
        <v>138131.24857404878</v>
      </c>
      <c r="H1792" s="167">
        <f t="shared" si="385"/>
        <v>271299.98899881309</v>
      </c>
      <c r="I1792" s="168">
        <f t="shared" si="386"/>
        <v>409431.23757286184</v>
      </c>
      <c r="J1792" s="168">
        <f t="shared" si="388"/>
        <v>404010.34764804773</v>
      </c>
      <c r="K1792" s="94"/>
      <c r="L1792" s="265">
        <f t="shared" si="387"/>
        <v>156022.72359730786</v>
      </c>
      <c r="M1792" s="265">
        <f>$G1792*NonHospFrac+theModel!$H1792*NonHospFrac</f>
        <v>253408.51397555397</v>
      </c>
      <c r="N1792" s="266">
        <f t="shared" si="389"/>
        <v>409431.23757286184</v>
      </c>
      <c r="O1792" s="158"/>
      <c r="P1792" s="265">
        <f t="shared" si="390"/>
        <v>153956.9749861258</v>
      </c>
      <c r="Q1792" s="265">
        <f t="shared" si="391"/>
        <v>253406.95372493495</v>
      </c>
      <c r="R1792" s="266">
        <f t="shared" si="392"/>
        <v>407363.92871106078</v>
      </c>
    </row>
    <row r="1793" spans="1:18" x14ac:dyDescent="0.25">
      <c r="A1793" s="81">
        <v>1762</v>
      </c>
      <c r="B1793" s="93">
        <f t="shared" si="381"/>
        <v>1.6897712479302595E-15</v>
      </c>
      <c r="C1793" s="178">
        <f t="shared" si="382"/>
        <v>1.6859594150128036E-15</v>
      </c>
      <c r="D1793" s="165">
        <f t="shared" si="383"/>
        <v>2.2558277767625785E-3</v>
      </c>
      <c r="E1793" s="166">
        <f t="shared" si="393"/>
        <v>24.291375447755232</v>
      </c>
      <c r="F1793" s="167">
        <f t="shared" si="394"/>
        <v>3.9770243704324395</v>
      </c>
      <c r="G1793" s="167">
        <f t="shared" si="384"/>
        <v>138209.64315326218</v>
      </c>
      <c r="H1793" s="167">
        <f t="shared" si="385"/>
        <v>271299.98899881309</v>
      </c>
      <c r="I1793" s="168">
        <f t="shared" si="386"/>
        <v>409509.6321520753</v>
      </c>
      <c r="J1793" s="168">
        <f t="shared" si="388"/>
        <v>404083.30906231148</v>
      </c>
      <c r="K1793" s="94"/>
      <c r="L1793" s="265">
        <f t="shared" si="387"/>
        <v>156052.59756549029</v>
      </c>
      <c r="M1793" s="265">
        <f>$G1793*NonHospFrac+theModel!$H1793*NonHospFrac</f>
        <v>253457.03458658495</v>
      </c>
      <c r="N1793" s="266">
        <f t="shared" si="389"/>
        <v>409509.63215207524</v>
      </c>
      <c r="O1793" s="158"/>
      <c r="P1793" s="265">
        <f t="shared" si="390"/>
        <v>153984.77852803047</v>
      </c>
      <c r="Q1793" s="265">
        <f t="shared" si="391"/>
        <v>253455.47433596593</v>
      </c>
      <c r="R1793" s="266">
        <f t="shared" si="392"/>
        <v>407440.25286399643</v>
      </c>
    </row>
    <row r="1794" spans="1:18" x14ac:dyDescent="0.25">
      <c r="A1794" s="81">
        <v>1763</v>
      </c>
      <c r="B1794" s="93">
        <f t="shared" si="381"/>
        <v>1.6582055449672061E-15</v>
      </c>
      <c r="C1794" s="178">
        <f t="shared" si="382"/>
        <v>1.6544649188392874E-15</v>
      </c>
      <c r="D1794" s="165">
        <f t="shared" si="383"/>
        <v>2.2558277767625785E-3</v>
      </c>
      <c r="E1794" s="166">
        <f t="shared" si="393"/>
        <v>24.291375447755232</v>
      </c>
      <c r="F1794" s="167">
        <f t="shared" si="394"/>
        <v>3.9792801982092021</v>
      </c>
      <c r="G1794" s="167">
        <f t="shared" si="384"/>
        <v>138288.03773247561</v>
      </c>
      <c r="H1794" s="167">
        <f t="shared" si="385"/>
        <v>271299.98899881309</v>
      </c>
      <c r="I1794" s="168">
        <f t="shared" si="386"/>
        <v>409588.0267312887</v>
      </c>
      <c r="J1794" s="168">
        <f t="shared" si="388"/>
        <v>404156.26750252431</v>
      </c>
      <c r="K1794" s="94"/>
      <c r="L1794" s="265">
        <f t="shared" si="387"/>
        <v>156082.47153367274</v>
      </c>
      <c r="M1794" s="265">
        <f>$G1794*NonHospFrac+theModel!$H1794*NonHospFrac</f>
        <v>253505.55519761596</v>
      </c>
      <c r="N1794" s="266">
        <f t="shared" si="389"/>
        <v>409588.0267312887</v>
      </c>
      <c r="O1794" s="158"/>
      <c r="P1794" s="265">
        <f t="shared" si="390"/>
        <v>154012.58093660805</v>
      </c>
      <c r="Q1794" s="265">
        <f t="shared" si="391"/>
        <v>253503.99494699694</v>
      </c>
      <c r="R1794" s="266">
        <f t="shared" si="392"/>
        <v>407516.57588360499</v>
      </c>
    </row>
    <row r="1795" spans="1:18" x14ac:dyDescent="0.25">
      <c r="A1795" s="81">
        <v>1764</v>
      </c>
      <c r="B1795" s="93">
        <f t="shared" si="381"/>
        <v>1.6272295038325051E-15</v>
      </c>
      <c r="C1795" s="178">
        <f t="shared" si="382"/>
        <v>1.6235587543185921E-15</v>
      </c>
      <c r="D1795" s="165">
        <f t="shared" si="383"/>
        <v>2.2558277767625785E-3</v>
      </c>
      <c r="E1795" s="166">
        <f t="shared" si="393"/>
        <v>24.291375447755232</v>
      </c>
      <c r="F1795" s="167">
        <f t="shared" si="394"/>
        <v>3.9815360259859647</v>
      </c>
      <c r="G1795" s="167">
        <f t="shared" si="384"/>
        <v>138366.43231168904</v>
      </c>
      <c r="H1795" s="167">
        <f t="shared" si="385"/>
        <v>271299.98899881309</v>
      </c>
      <c r="I1795" s="168">
        <f t="shared" si="386"/>
        <v>409666.4213105021</v>
      </c>
      <c r="J1795" s="168">
        <f t="shared" si="388"/>
        <v>404229.22296880744</v>
      </c>
      <c r="K1795" s="94"/>
      <c r="L1795" s="265">
        <f t="shared" si="387"/>
        <v>156112.34550185516</v>
      </c>
      <c r="M1795" s="265">
        <f>$G1795*NonHospFrac+theModel!$H1795*NonHospFrac</f>
        <v>253554.07580864697</v>
      </c>
      <c r="N1795" s="266">
        <f t="shared" si="389"/>
        <v>409666.4213105021</v>
      </c>
      <c r="O1795" s="158"/>
      <c r="P1795" s="265">
        <f t="shared" si="390"/>
        <v>154040.38221190471</v>
      </c>
      <c r="Q1795" s="265">
        <f t="shared" si="391"/>
        <v>253552.51555802795</v>
      </c>
      <c r="R1795" s="266">
        <f t="shared" si="392"/>
        <v>407592.89776993264</v>
      </c>
    </row>
    <row r="1796" spans="1:18" x14ac:dyDescent="0.25">
      <c r="A1796" s="81">
        <v>1765</v>
      </c>
      <c r="B1796" s="93">
        <f t="shared" si="381"/>
        <v>1.5968321093723921E-15</v>
      </c>
      <c r="C1796" s="178">
        <f t="shared" si="382"/>
        <v>1.5932299311452435E-15</v>
      </c>
      <c r="D1796" s="165">
        <f t="shared" si="383"/>
        <v>2.2558277767625785E-3</v>
      </c>
      <c r="E1796" s="166">
        <f t="shared" si="393"/>
        <v>24.291375447755232</v>
      </c>
      <c r="F1796" s="167">
        <f t="shared" si="394"/>
        <v>3.9837918537627273</v>
      </c>
      <c r="G1796" s="167">
        <f t="shared" si="384"/>
        <v>138444.82689090245</v>
      </c>
      <c r="H1796" s="167">
        <f t="shared" si="385"/>
        <v>271299.98899881309</v>
      </c>
      <c r="I1796" s="168">
        <f t="shared" si="386"/>
        <v>409744.81588971557</v>
      </c>
      <c r="J1796" s="168">
        <f t="shared" si="388"/>
        <v>404302.1754612822</v>
      </c>
      <c r="K1796" s="94"/>
      <c r="L1796" s="265">
        <f t="shared" si="387"/>
        <v>156142.21947003758</v>
      </c>
      <c r="M1796" s="265">
        <f>$G1796*NonHospFrac+theModel!$H1796*NonHospFrac</f>
        <v>253602.59641967795</v>
      </c>
      <c r="N1796" s="266">
        <f t="shared" si="389"/>
        <v>409744.81588971557</v>
      </c>
      <c r="O1796" s="158"/>
      <c r="P1796" s="265">
        <f t="shared" si="390"/>
        <v>154068.18235396664</v>
      </c>
      <c r="Q1796" s="265">
        <f t="shared" si="391"/>
        <v>253601.03616905893</v>
      </c>
      <c r="R1796" s="266">
        <f t="shared" si="392"/>
        <v>407669.21852302557</v>
      </c>
    </row>
    <row r="1797" spans="1:18" x14ac:dyDescent="0.25">
      <c r="A1797" s="81">
        <v>1766</v>
      </c>
      <c r="B1797" s="93">
        <f t="shared" si="381"/>
        <v>1.5670025522012341E-15</v>
      </c>
      <c r="C1797" s="178">
        <f t="shared" si="382"/>
        <v>1.5634676643177207E-15</v>
      </c>
      <c r="D1797" s="165">
        <f t="shared" si="383"/>
        <v>2.2558277767625785E-3</v>
      </c>
      <c r="E1797" s="166">
        <f t="shared" si="393"/>
        <v>24.291375447755232</v>
      </c>
      <c r="F1797" s="167">
        <f t="shared" si="394"/>
        <v>3.9860476815394899</v>
      </c>
      <c r="G1797" s="167">
        <f t="shared" si="384"/>
        <v>138523.22147011588</v>
      </c>
      <c r="H1797" s="167">
        <f t="shared" si="385"/>
        <v>271299.98899881309</v>
      </c>
      <c r="I1797" s="168">
        <f t="shared" si="386"/>
        <v>409823.21046892897</v>
      </c>
      <c r="J1797" s="168">
        <f t="shared" si="388"/>
        <v>404375.1249800697</v>
      </c>
      <c r="K1797" s="94"/>
      <c r="L1797" s="265">
        <f t="shared" si="387"/>
        <v>156172.09343822001</v>
      </c>
      <c r="M1797" s="265">
        <f>$G1797*NonHospFrac+theModel!$H1797*NonHospFrac</f>
        <v>253651.11703070893</v>
      </c>
      <c r="N1797" s="266">
        <f t="shared" si="389"/>
        <v>409823.21046892891</v>
      </c>
      <c r="O1797" s="158"/>
      <c r="P1797" s="265">
        <f t="shared" si="390"/>
        <v>154095.98136284004</v>
      </c>
      <c r="Q1797" s="265">
        <f t="shared" si="391"/>
        <v>253649.55678008992</v>
      </c>
      <c r="R1797" s="266">
        <f t="shared" si="392"/>
        <v>407745.53814292996</v>
      </c>
    </row>
    <row r="1798" spans="1:18" x14ac:dyDescent="0.25">
      <c r="A1798" s="81">
        <v>1767</v>
      </c>
      <c r="B1798" s="93">
        <f t="shared" si="381"/>
        <v>1.5377302248576966E-15</v>
      </c>
      <c r="C1798" s="178">
        <f t="shared" si="382"/>
        <v>1.5342613703032953E-15</v>
      </c>
      <c r="D1798" s="165">
        <f t="shared" si="383"/>
        <v>2.2558277767625785E-3</v>
      </c>
      <c r="E1798" s="166">
        <f t="shared" si="393"/>
        <v>24.291375447755232</v>
      </c>
      <c r="F1798" s="167">
        <f t="shared" si="394"/>
        <v>3.9883035093162524</v>
      </c>
      <c r="G1798" s="167">
        <f t="shared" si="384"/>
        <v>138601.61604932928</v>
      </c>
      <c r="H1798" s="167">
        <f t="shared" si="385"/>
        <v>271299.98899881309</v>
      </c>
      <c r="I1798" s="168">
        <f t="shared" si="386"/>
        <v>409901.60504814237</v>
      </c>
      <c r="J1798" s="168">
        <f t="shared" si="388"/>
        <v>404448.07152529119</v>
      </c>
      <c r="K1798" s="94"/>
      <c r="L1798" s="265">
        <f t="shared" si="387"/>
        <v>156201.96740640243</v>
      </c>
      <c r="M1798" s="265">
        <f>$G1798*NonHospFrac+theModel!$H1798*NonHospFrac</f>
        <v>253699.63764173994</v>
      </c>
      <c r="N1798" s="266">
        <f t="shared" si="389"/>
        <v>409901.60504814237</v>
      </c>
      <c r="O1798" s="158"/>
      <c r="P1798" s="265">
        <f t="shared" si="390"/>
        <v>154123.77923857112</v>
      </c>
      <c r="Q1798" s="265">
        <f t="shared" si="391"/>
        <v>253698.07739112093</v>
      </c>
      <c r="R1798" s="266">
        <f t="shared" si="392"/>
        <v>407821.85662969202</v>
      </c>
    </row>
    <row r="1799" spans="1:18" x14ac:dyDescent="0.25">
      <c r="A1799" s="81">
        <v>1768</v>
      </c>
      <c r="B1799" s="93">
        <f t="shared" si="381"/>
        <v>1.5090047180326622E-15</v>
      </c>
      <c r="C1799" s="178">
        <f t="shared" si="382"/>
        <v>1.5056006632744582E-15</v>
      </c>
      <c r="D1799" s="165">
        <f t="shared" si="383"/>
        <v>2.2558277767625785E-3</v>
      </c>
      <c r="E1799" s="166">
        <f t="shared" si="393"/>
        <v>24.291375447755232</v>
      </c>
      <c r="F1799" s="167">
        <f t="shared" si="394"/>
        <v>3.990559337093015</v>
      </c>
      <c r="G1799" s="167">
        <f t="shared" si="384"/>
        <v>138680.01062854272</v>
      </c>
      <c r="H1799" s="167">
        <f t="shared" si="385"/>
        <v>271299.98899881309</v>
      </c>
      <c r="I1799" s="168">
        <f t="shared" si="386"/>
        <v>409979.99962735584</v>
      </c>
      <c r="J1799" s="168">
        <f t="shared" si="388"/>
        <v>404521.01509706798</v>
      </c>
      <c r="K1799" s="94"/>
      <c r="L1799" s="265">
        <f t="shared" si="387"/>
        <v>156231.84137458485</v>
      </c>
      <c r="M1799" s="265">
        <f>$G1799*NonHospFrac+theModel!$H1799*NonHospFrac</f>
        <v>253748.15825277095</v>
      </c>
      <c r="N1799" s="266">
        <f t="shared" si="389"/>
        <v>409979.99962735584</v>
      </c>
      <c r="O1799" s="158"/>
      <c r="P1799" s="265">
        <f t="shared" si="390"/>
        <v>154151.57598120606</v>
      </c>
      <c r="Q1799" s="265">
        <f t="shared" si="391"/>
        <v>253746.59800215194</v>
      </c>
      <c r="R1799" s="266">
        <f t="shared" si="392"/>
        <v>407898.17398335796</v>
      </c>
    </row>
    <row r="1800" spans="1:18" x14ac:dyDescent="0.25">
      <c r="A1800" s="81">
        <v>1769</v>
      </c>
      <c r="B1800" s="93">
        <f t="shared" si="381"/>
        <v>1.4808158168677213E-15</v>
      </c>
      <c r="C1800" s="178">
        <f t="shared" si="382"/>
        <v>1.4774753514157617E-15</v>
      </c>
      <c r="D1800" s="165">
        <f t="shared" si="383"/>
        <v>2.2558277767625785E-3</v>
      </c>
      <c r="E1800" s="166">
        <f t="shared" si="393"/>
        <v>24.291375447755232</v>
      </c>
      <c r="F1800" s="167">
        <f t="shared" si="394"/>
        <v>3.9928151648697776</v>
      </c>
      <c r="G1800" s="167">
        <f t="shared" si="384"/>
        <v>138758.40520775615</v>
      </c>
      <c r="H1800" s="167">
        <f t="shared" si="385"/>
        <v>271299.98899881309</v>
      </c>
      <c r="I1800" s="168">
        <f t="shared" si="386"/>
        <v>410058.39420656924</v>
      </c>
      <c r="J1800" s="168">
        <f t="shared" si="388"/>
        <v>404593.95569552114</v>
      </c>
      <c r="K1800" s="94"/>
      <c r="L1800" s="265">
        <f t="shared" si="387"/>
        <v>156261.7153427673</v>
      </c>
      <c r="M1800" s="265">
        <f>$G1800*NonHospFrac+theModel!$H1800*NonHospFrac</f>
        <v>253796.67886380194</v>
      </c>
      <c r="N1800" s="266">
        <f t="shared" si="389"/>
        <v>410058.39420656924</v>
      </c>
      <c r="O1800" s="158"/>
      <c r="P1800" s="265">
        <f t="shared" si="390"/>
        <v>154179.3715907911</v>
      </c>
      <c r="Q1800" s="265">
        <f t="shared" si="391"/>
        <v>253795.11861318292</v>
      </c>
      <c r="R1800" s="266">
        <f t="shared" si="392"/>
        <v>407974.49020397401</v>
      </c>
    </row>
    <row r="1801" spans="1:18" x14ac:dyDescent="0.25">
      <c r="A1801" s="81">
        <v>1770</v>
      </c>
      <c r="B1801" s="93">
        <f t="shared" si="381"/>
        <v>1.4531534973226991E-15</v>
      </c>
      <c r="C1801" s="178">
        <f t="shared" si="382"/>
        <v>1.4498754332995388E-15</v>
      </c>
      <c r="D1801" s="165">
        <f t="shared" si="383"/>
        <v>2.2558277767625785E-3</v>
      </c>
      <c r="E1801" s="166">
        <f t="shared" si="393"/>
        <v>24.291375447755232</v>
      </c>
      <c r="F1801" s="167">
        <f t="shared" si="394"/>
        <v>3.9950709926465402</v>
      </c>
      <c r="G1801" s="167">
        <f t="shared" si="384"/>
        <v>138836.79978696958</v>
      </c>
      <c r="H1801" s="167">
        <f t="shared" si="385"/>
        <v>271299.98899881309</v>
      </c>
      <c r="I1801" s="168">
        <f t="shared" si="386"/>
        <v>410136.78878578264</v>
      </c>
      <c r="J1801" s="168">
        <f t="shared" si="388"/>
        <v>404666.89332077192</v>
      </c>
      <c r="K1801" s="94"/>
      <c r="L1801" s="265">
        <f t="shared" si="387"/>
        <v>156291.58931094973</v>
      </c>
      <c r="M1801" s="265">
        <f>$G1801*NonHospFrac+theModel!$H1801*NonHospFrac</f>
        <v>253845.19947483295</v>
      </c>
      <c r="N1801" s="266">
        <f t="shared" si="389"/>
        <v>410136.78878578264</v>
      </c>
      <c r="O1801" s="158"/>
      <c r="P1801" s="265">
        <f t="shared" si="390"/>
        <v>154207.16606737234</v>
      </c>
      <c r="Q1801" s="265">
        <f t="shared" si="391"/>
        <v>253843.63922421393</v>
      </c>
      <c r="R1801" s="266">
        <f t="shared" si="392"/>
        <v>408050.80529158626</v>
      </c>
    </row>
    <row r="1802" spans="1:18" x14ac:dyDescent="0.25">
      <c r="A1802" s="81">
        <v>1771</v>
      </c>
      <c r="B1802" s="93">
        <f t="shared" si="381"/>
        <v>1.4260079226110955E-15</v>
      </c>
      <c r="C1802" s="178">
        <f t="shared" si="382"/>
        <v>1.422791094329386E-15</v>
      </c>
      <c r="D1802" s="165">
        <f t="shared" si="383"/>
        <v>2.2558277767625785E-3</v>
      </c>
      <c r="E1802" s="166">
        <f t="shared" si="393"/>
        <v>24.291375447755232</v>
      </c>
      <c r="F1802" s="167">
        <f t="shared" si="394"/>
        <v>3.9973268204233028</v>
      </c>
      <c r="G1802" s="167">
        <f t="shared" si="384"/>
        <v>138915.19436618302</v>
      </c>
      <c r="H1802" s="167">
        <f t="shared" si="385"/>
        <v>271299.98899881309</v>
      </c>
      <c r="I1802" s="168">
        <f t="shared" si="386"/>
        <v>410215.1833649961</v>
      </c>
      <c r="J1802" s="168">
        <f t="shared" si="388"/>
        <v>404739.82797294151</v>
      </c>
      <c r="K1802" s="94"/>
      <c r="L1802" s="265">
        <f t="shared" si="387"/>
        <v>156321.46327913215</v>
      </c>
      <c r="M1802" s="265">
        <f>$G1802*NonHospFrac+theModel!$H1802*NonHospFrac</f>
        <v>253893.72008586396</v>
      </c>
      <c r="N1802" s="266">
        <f t="shared" si="389"/>
        <v>410215.1833649961</v>
      </c>
      <c r="O1802" s="158"/>
      <c r="P1802" s="265">
        <f t="shared" si="390"/>
        <v>154234.95941099597</v>
      </c>
      <c r="Q1802" s="265">
        <f t="shared" si="391"/>
        <v>253892.15983524494</v>
      </c>
      <c r="R1802" s="266">
        <f t="shared" si="392"/>
        <v>408127.11924624094</v>
      </c>
    </row>
    <row r="1803" spans="1:18" x14ac:dyDescent="0.25">
      <c r="A1803" s="81">
        <v>1772</v>
      </c>
      <c r="B1803" s="93">
        <f t="shared" si="381"/>
        <v>1.3993694397020997E-15</v>
      </c>
      <c r="C1803" s="178">
        <f t="shared" si="382"/>
        <v>1.3962127032500671E-15</v>
      </c>
      <c r="D1803" s="165">
        <f t="shared" si="383"/>
        <v>2.2558277767625785E-3</v>
      </c>
      <c r="E1803" s="166">
        <f t="shared" si="393"/>
        <v>24.291375447755232</v>
      </c>
      <c r="F1803" s="167">
        <f t="shared" si="394"/>
        <v>3.9995826482000654</v>
      </c>
      <c r="G1803" s="167">
        <f t="shared" si="384"/>
        <v>138993.58894539642</v>
      </c>
      <c r="H1803" s="167">
        <f t="shared" si="385"/>
        <v>271299.98899881309</v>
      </c>
      <c r="I1803" s="168">
        <f t="shared" si="386"/>
        <v>410293.57794420951</v>
      </c>
      <c r="J1803" s="168">
        <f t="shared" si="388"/>
        <v>404812.75965215109</v>
      </c>
      <c r="K1803" s="94"/>
      <c r="L1803" s="265">
        <f t="shared" si="387"/>
        <v>156351.33724731457</v>
      </c>
      <c r="M1803" s="265">
        <f>$G1803*NonHospFrac+theModel!$H1803*NonHospFrac</f>
        <v>253942.24069689494</v>
      </c>
      <c r="N1803" s="266">
        <f t="shared" si="389"/>
        <v>410293.57794420951</v>
      </c>
      <c r="O1803" s="158"/>
      <c r="P1803" s="265">
        <f t="shared" si="390"/>
        <v>154262.75162170822</v>
      </c>
      <c r="Q1803" s="265">
        <f t="shared" si="391"/>
        <v>253940.68044627592</v>
      </c>
      <c r="R1803" s="266">
        <f t="shared" si="392"/>
        <v>408203.43206798413</v>
      </c>
    </row>
    <row r="1804" spans="1:18" x14ac:dyDescent="0.25">
      <c r="A1804" s="81">
        <v>1773</v>
      </c>
      <c r="B1804" s="93">
        <f t="shared" si="381"/>
        <v>1.3732285758879498E-15</v>
      </c>
      <c r="C1804" s="178">
        <f t="shared" si="382"/>
        <v>1.3701308087226177E-15</v>
      </c>
      <c r="D1804" s="165">
        <f t="shared" si="383"/>
        <v>2.2558277767625785E-3</v>
      </c>
      <c r="E1804" s="166">
        <f t="shared" si="393"/>
        <v>24.291375447755232</v>
      </c>
      <c r="F1804" s="167">
        <f t="shared" si="394"/>
        <v>4.001838475976828</v>
      </c>
      <c r="G1804" s="167">
        <f t="shared" si="384"/>
        <v>139071.98352460985</v>
      </c>
      <c r="H1804" s="167">
        <f t="shared" si="385"/>
        <v>271299.98899881309</v>
      </c>
      <c r="I1804" s="168">
        <f t="shared" si="386"/>
        <v>410371.97252342291</v>
      </c>
      <c r="J1804" s="168">
        <f t="shared" si="388"/>
        <v>404885.68835852185</v>
      </c>
      <c r="K1804" s="94"/>
      <c r="L1804" s="265">
        <f t="shared" si="387"/>
        <v>156381.21121549699</v>
      </c>
      <c r="M1804" s="265">
        <f>$G1804*NonHospFrac+theModel!$H1804*NonHospFrac</f>
        <v>253990.76130792592</v>
      </c>
      <c r="N1804" s="266">
        <f t="shared" si="389"/>
        <v>410371.97252342291</v>
      </c>
      <c r="O1804" s="158"/>
      <c r="P1804" s="265">
        <f t="shared" si="390"/>
        <v>154290.54269955526</v>
      </c>
      <c r="Q1804" s="265">
        <f t="shared" si="391"/>
        <v>253989.2010573069</v>
      </c>
      <c r="R1804" s="266">
        <f t="shared" si="392"/>
        <v>408279.74375686212</v>
      </c>
    </row>
    <row r="1805" spans="1:18" x14ac:dyDescent="0.25">
      <c r="A1805" s="81">
        <v>1774</v>
      </c>
      <c r="B1805" s="93">
        <f t="shared" si="381"/>
        <v>1.3475760354154156E-15</v>
      </c>
      <c r="C1805" s="178">
        <f t="shared" si="382"/>
        <v>1.3445361359634258E-15</v>
      </c>
      <c r="D1805" s="165">
        <f t="shared" si="383"/>
        <v>2.2558277767625785E-3</v>
      </c>
      <c r="E1805" s="166">
        <f t="shared" si="393"/>
        <v>24.291375447755232</v>
      </c>
      <c r="F1805" s="167">
        <f t="shared" si="394"/>
        <v>4.0040943037535905</v>
      </c>
      <c r="G1805" s="167">
        <f t="shared" si="384"/>
        <v>139150.37810382326</v>
      </c>
      <c r="H1805" s="167">
        <f t="shared" si="385"/>
        <v>271299.98899881309</v>
      </c>
      <c r="I1805" s="168">
        <f t="shared" si="386"/>
        <v>410450.36710263637</v>
      </c>
      <c r="J1805" s="168">
        <f t="shared" si="388"/>
        <v>404958.61409217498</v>
      </c>
      <c r="K1805" s="94"/>
      <c r="L1805" s="265">
        <f t="shared" si="387"/>
        <v>156411.08518367942</v>
      </c>
      <c r="M1805" s="265">
        <f>$G1805*NonHospFrac+theModel!$H1805*NonHospFrac</f>
        <v>254039.28191895693</v>
      </c>
      <c r="N1805" s="266">
        <f t="shared" si="389"/>
        <v>410450.36710263637</v>
      </c>
      <c r="O1805" s="158"/>
      <c r="P1805" s="265">
        <f t="shared" si="390"/>
        <v>154318.33264458325</v>
      </c>
      <c r="Q1805" s="265">
        <f t="shared" si="391"/>
        <v>254037.72166833791</v>
      </c>
      <c r="R1805" s="266">
        <f t="shared" si="392"/>
        <v>408356.05431292113</v>
      </c>
    </row>
    <row r="1806" spans="1:18" x14ac:dyDescent="0.25">
      <c r="A1806" s="81">
        <v>1775</v>
      </c>
      <c r="B1806" s="93">
        <f t="shared" si="381"/>
        <v>1.3224026961802058E-15</v>
      </c>
      <c r="C1806" s="178">
        <f t="shared" si="382"/>
        <v>1.3194195834460968E-15</v>
      </c>
      <c r="D1806" s="165">
        <f t="shared" si="383"/>
        <v>2.2558277767625785E-3</v>
      </c>
      <c r="E1806" s="166">
        <f t="shared" si="393"/>
        <v>24.291375447755232</v>
      </c>
      <c r="F1806" s="167">
        <f t="shared" si="394"/>
        <v>4.0063501315303531</v>
      </c>
      <c r="G1806" s="167">
        <f t="shared" si="384"/>
        <v>139228.77268303669</v>
      </c>
      <c r="H1806" s="167">
        <f t="shared" si="385"/>
        <v>271299.98899881309</v>
      </c>
      <c r="I1806" s="168">
        <f t="shared" si="386"/>
        <v>410528.76168184978</v>
      </c>
      <c r="J1806" s="168">
        <f t="shared" si="388"/>
        <v>405031.53685323161</v>
      </c>
      <c r="K1806" s="94"/>
      <c r="L1806" s="265">
        <f t="shared" si="387"/>
        <v>156440.95915186184</v>
      </c>
      <c r="M1806" s="265">
        <f>$G1806*NonHospFrac+theModel!$H1806*NonHospFrac</f>
        <v>254087.80252998794</v>
      </c>
      <c r="N1806" s="266">
        <f t="shared" si="389"/>
        <v>410528.76168184978</v>
      </c>
      <c r="O1806" s="158"/>
      <c r="P1806" s="265">
        <f t="shared" si="390"/>
        <v>154346.12145683836</v>
      </c>
      <c r="Q1806" s="265">
        <f t="shared" si="391"/>
        <v>254086.24227936892</v>
      </c>
      <c r="R1806" s="266">
        <f t="shared" si="392"/>
        <v>408432.36373620725</v>
      </c>
    </row>
    <row r="1807" spans="1:18" x14ac:dyDescent="0.25">
      <c r="A1807" s="81">
        <v>1776</v>
      </c>
      <c r="B1807" s="93">
        <f t="shared" si="381"/>
        <v>1.2976996064831274E-15</v>
      </c>
      <c r="C1807" s="178">
        <f t="shared" si="382"/>
        <v>1.2947722196649289E-15</v>
      </c>
      <c r="D1807" s="165">
        <f t="shared" si="383"/>
        <v>2.2558277767625785E-3</v>
      </c>
      <c r="E1807" s="166">
        <f t="shared" si="393"/>
        <v>24.291375447755232</v>
      </c>
      <c r="F1807" s="167">
        <f t="shared" si="394"/>
        <v>4.0086059593071157</v>
      </c>
      <c r="G1807" s="167">
        <f t="shared" si="384"/>
        <v>139307.16726225012</v>
      </c>
      <c r="H1807" s="167">
        <f t="shared" si="385"/>
        <v>271299.98899881309</v>
      </c>
      <c r="I1807" s="168">
        <f t="shared" si="386"/>
        <v>410607.15626106318</v>
      </c>
      <c r="J1807" s="168">
        <f t="shared" si="388"/>
        <v>405104.45664181293</v>
      </c>
      <c r="K1807" s="94"/>
      <c r="L1807" s="265">
        <f t="shared" si="387"/>
        <v>156470.83312004426</v>
      </c>
      <c r="M1807" s="265">
        <f>$G1807*NonHospFrac+theModel!$H1807*NonHospFrac</f>
        <v>254136.32314101892</v>
      </c>
      <c r="N1807" s="266">
        <f t="shared" si="389"/>
        <v>410607.15626106318</v>
      </c>
      <c r="O1807" s="158"/>
      <c r="P1807" s="265">
        <f t="shared" si="390"/>
        <v>154373.90913636677</v>
      </c>
      <c r="Q1807" s="265">
        <f t="shared" si="391"/>
        <v>254134.7628903999</v>
      </c>
      <c r="R1807" s="266">
        <f t="shared" si="392"/>
        <v>408508.6720267667</v>
      </c>
    </row>
    <row r="1808" spans="1:18" x14ac:dyDescent="0.25">
      <c r="A1808" s="81">
        <v>1777</v>
      </c>
      <c r="B1808" s="93">
        <f t="shared" si="381"/>
        <v>1.2734579818468391E-15</v>
      </c>
      <c r="C1808" s="178">
        <f t="shared" si="382"/>
        <v>1.2705852799588489E-15</v>
      </c>
      <c r="D1808" s="165">
        <f t="shared" si="383"/>
        <v>2.2558277767625785E-3</v>
      </c>
      <c r="E1808" s="166">
        <f t="shared" si="393"/>
        <v>24.291375447755232</v>
      </c>
      <c r="F1808" s="167">
        <f t="shared" si="394"/>
        <v>4.0108617870838783</v>
      </c>
      <c r="G1808" s="167">
        <f t="shared" si="384"/>
        <v>139385.56184146352</v>
      </c>
      <c r="H1808" s="167">
        <f t="shared" si="385"/>
        <v>271299.98899881309</v>
      </c>
      <c r="I1808" s="168">
        <f t="shared" si="386"/>
        <v>410685.55084027664</v>
      </c>
      <c r="J1808" s="168">
        <f t="shared" si="388"/>
        <v>405177.37345804018</v>
      </c>
      <c r="K1808" s="94"/>
      <c r="L1808" s="265">
        <f t="shared" si="387"/>
        <v>156500.70708822669</v>
      </c>
      <c r="M1808" s="265">
        <f>$G1808*NonHospFrac+theModel!$H1808*NonHospFrac</f>
        <v>254184.8437520499</v>
      </c>
      <c r="N1808" s="266">
        <f t="shared" si="389"/>
        <v>410685.55084027658</v>
      </c>
      <c r="O1808" s="158"/>
      <c r="P1808" s="265">
        <f t="shared" si="390"/>
        <v>154401.69568321467</v>
      </c>
      <c r="Q1808" s="265">
        <f t="shared" si="391"/>
        <v>254183.28350143088</v>
      </c>
      <c r="R1808" s="266">
        <f t="shared" si="392"/>
        <v>408584.97918464558</v>
      </c>
    </row>
    <row r="1809" spans="1:18" x14ac:dyDescent="0.25">
      <c r="A1809" s="81">
        <v>1778</v>
      </c>
      <c r="B1809" s="93">
        <f t="shared" si="381"/>
        <v>1.2496692018920801E-15</v>
      </c>
      <c r="C1809" s="178">
        <f t="shared" si="382"/>
        <v>1.2468501633946873E-15</v>
      </c>
      <c r="D1809" s="165">
        <f t="shared" si="383"/>
        <v>2.2558277767625785E-3</v>
      </c>
      <c r="E1809" s="166">
        <f t="shared" si="393"/>
        <v>24.291375447755232</v>
      </c>
      <c r="F1809" s="167">
        <f t="shared" si="394"/>
        <v>4.0131176148606409</v>
      </c>
      <c r="G1809" s="167">
        <f t="shared" si="384"/>
        <v>139463.95642067696</v>
      </c>
      <c r="H1809" s="167">
        <f t="shared" si="385"/>
        <v>271299.98899881309</v>
      </c>
      <c r="I1809" s="168">
        <f t="shared" si="386"/>
        <v>410763.94541949005</v>
      </c>
      <c r="J1809" s="168">
        <f t="shared" si="388"/>
        <v>405250.28730203438</v>
      </c>
      <c r="K1809" s="94"/>
      <c r="L1809" s="265">
        <f t="shared" si="387"/>
        <v>156530.58105640911</v>
      </c>
      <c r="M1809" s="265">
        <f>$G1809*NonHospFrac+theModel!$H1809*NonHospFrac</f>
        <v>254233.36436308091</v>
      </c>
      <c r="N1809" s="266">
        <f t="shared" si="389"/>
        <v>410763.94541948999</v>
      </c>
      <c r="O1809" s="158"/>
      <c r="P1809" s="265">
        <f t="shared" si="390"/>
        <v>154429.48109742822</v>
      </c>
      <c r="Q1809" s="265">
        <f t="shared" si="391"/>
        <v>254231.80411246189</v>
      </c>
      <c r="R1809" s="266">
        <f t="shared" si="392"/>
        <v>408661.28520989011</v>
      </c>
    </row>
    <row r="1810" spans="1:18" x14ac:dyDescent="0.25">
      <c r="A1810" s="81">
        <v>1779</v>
      </c>
      <c r="B1810" s="93">
        <f t="shared" si="381"/>
        <v>1.2263248072722057E-15</v>
      </c>
      <c r="C1810" s="178">
        <f t="shared" si="382"/>
        <v>1.2235584297086279E-15</v>
      </c>
      <c r="D1810" s="165">
        <f t="shared" si="383"/>
        <v>2.2558277767625785E-3</v>
      </c>
      <c r="E1810" s="166">
        <f t="shared" si="393"/>
        <v>24.291375447755232</v>
      </c>
      <c r="F1810" s="167">
        <f t="shared" si="394"/>
        <v>4.0153734426374035</v>
      </c>
      <c r="G1810" s="167">
        <f t="shared" si="384"/>
        <v>139542.35099989036</v>
      </c>
      <c r="H1810" s="167">
        <f t="shared" si="385"/>
        <v>271299.98899881309</v>
      </c>
      <c r="I1810" s="168">
        <f t="shared" si="386"/>
        <v>410842.33999870345</v>
      </c>
      <c r="J1810" s="168">
        <f t="shared" si="388"/>
        <v>405323.19817391678</v>
      </c>
      <c r="K1810" s="94"/>
      <c r="L1810" s="265">
        <f t="shared" si="387"/>
        <v>156560.45502459153</v>
      </c>
      <c r="M1810" s="265">
        <f>$G1810*NonHospFrac+theModel!$H1810*NonHospFrac</f>
        <v>254281.88497411189</v>
      </c>
      <c r="N1810" s="266">
        <f t="shared" si="389"/>
        <v>410842.33999870345</v>
      </c>
      <c r="O1810" s="158"/>
      <c r="P1810" s="265">
        <f t="shared" si="390"/>
        <v>154457.26537905357</v>
      </c>
      <c r="Q1810" s="265">
        <f t="shared" si="391"/>
        <v>254280.32472349287</v>
      </c>
      <c r="R1810" s="266">
        <f t="shared" si="392"/>
        <v>408737.59010254644</v>
      </c>
    </row>
    <row r="1811" spans="1:18" x14ac:dyDescent="0.25">
      <c r="A1811" s="81">
        <v>1780</v>
      </c>
      <c r="B1811" s="93">
        <f t="shared" si="381"/>
        <v>1.2034164966650793E-15</v>
      </c>
      <c r="C1811" s="178">
        <f t="shared" si="382"/>
        <v>1.2007017963048878E-15</v>
      </c>
      <c r="D1811" s="165">
        <f t="shared" si="383"/>
        <v>2.2558277767625785E-3</v>
      </c>
      <c r="E1811" s="166">
        <f t="shared" si="393"/>
        <v>24.291375447755232</v>
      </c>
      <c r="F1811" s="167">
        <f t="shared" si="394"/>
        <v>4.0176292704141661</v>
      </c>
      <c r="G1811" s="167">
        <f t="shared" si="384"/>
        <v>139620.74557910379</v>
      </c>
      <c r="H1811" s="167">
        <f t="shared" si="385"/>
        <v>271299.98899881309</v>
      </c>
      <c r="I1811" s="168">
        <f t="shared" si="386"/>
        <v>410920.73457791691</v>
      </c>
      <c r="J1811" s="168">
        <f t="shared" si="388"/>
        <v>405396.10607380857</v>
      </c>
      <c r="K1811" s="94"/>
      <c r="L1811" s="265">
        <f t="shared" si="387"/>
        <v>156590.32899277398</v>
      </c>
      <c r="M1811" s="265">
        <f>$G1811*NonHospFrac+theModel!$H1811*NonHospFrac</f>
        <v>254330.4055851429</v>
      </c>
      <c r="N1811" s="266">
        <f t="shared" si="389"/>
        <v>410920.73457791691</v>
      </c>
      <c r="O1811" s="158"/>
      <c r="P1811" s="265">
        <f t="shared" si="390"/>
        <v>154485.04852813695</v>
      </c>
      <c r="Q1811" s="265">
        <f t="shared" si="391"/>
        <v>254328.84533452388</v>
      </c>
      <c r="R1811" s="266">
        <f t="shared" si="392"/>
        <v>408813.89386266086</v>
      </c>
    </row>
    <row r="1812" spans="1:18" x14ac:dyDescent="0.25">
      <c r="A1812" s="81">
        <v>1781</v>
      </c>
      <c r="B1812" s="93">
        <f t="shared" si="381"/>
        <v>1.1809361238210645E-15</v>
      </c>
      <c r="C1812" s="178">
        <f t="shared" si="382"/>
        <v>1.1782721353103666E-15</v>
      </c>
      <c r="D1812" s="165">
        <f t="shared" si="383"/>
        <v>2.2558277767625785E-3</v>
      </c>
      <c r="E1812" s="166">
        <f t="shared" si="393"/>
        <v>24.291375447755232</v>
      </c>
      <c r="F1812" s="167">
        <f t="shared" si="394"/>
        <v>4.0198850981909287</v>
      </c>
      <c r="G1812" s="167">
        <f t="shared" si="384"/>
        <v>139699.14015831723</v>
      </c>
      <c r="H1812" s="167">
        <f t="shared" si="385"/>
        <v>271299.98899881309</v>
      </c>
      <c r="I1812" s="168">
        <f t="shared" si="386"/>
        <v>410999.12915713032</v>
      </c>
      <c r="J1812" s="168">
        <f t="shared" si="388"/>
        <v>405469.01100183075</v>
      </c>
      <c r="K1812" s="94"/>
      <c r="L1812" s="265">
        <f t="shared" si="387"/>
        <v>156620.20296095641</v>
      </c>
      <c r="M1812" s="265">
        <f>$G1812*NonHospFrac+theModel!$H1812*NonHospFrac</f>
        <v>254378.92619617388</v>
      </c>
      <c r="N1812" s="266">
        <f t="shared" si="389"/>
        <v>410999.12915713026</v>
      </c>
      <c r="O1812" s="158"/>
      <c r="P1812" s="265">
        <f t="shared" si="390"/>
        <v>154512.83054472445</v>
      </c>
      <c r="Q1812" s="265">
        <f t="shared" si="391"/>
        <v>254377.36594555486</v>
      </c>
      <c r="R1812" s="266">
        <f t="shared" si="392"/>
        <v>408890.19649027928</v>
      </c>
    </row>
    <row r="1813" spans="1:18" x14ac:dyDescent="0.25">
      <c r="A1813" s="81">
        <v>1782</v>
      </c>
      <c r="B1813" s="93">
        <f t="shared" si="381"/>
        <v>1.1588756946662103E-15</v>
      </c>
      <c r="C1813" s="178">
        <f t="shared" si="382"/>
        <v>1.1562614706843671E-15</v>
      </c>
      <c r="D1813" s="165">
        <f t="shared" si="383"/>
        <v>2.2558277767625785E-3</v>
      </c>
      <c r="E1813" s="166">
        <f t="shared" si="393"/>
        <v>24.291375447755232</v>
      </c>
      <c r="F1813" s="167">
        <f t="shared" si="394"/>
        <v>4.0221409259676912</v>
      </c>
      <c r="G1813" s="167">
        <f t="shared" si="384"/>
        <v>139777.53473753063</v>
      </c>
      <c r="H1813" s="167">
        <f t="shared" si="385"/>
        <v>271299.98899881309</v>
      </c>
      <c r="I1813" s="168">
        <f t="shared" si="386"/>
        <v>411077.52373634372</v>
      </c>
      <c r="J1813" s="168">
        <f t="shared" si="388"/>
        <v>405541.91295810451</v>
      </c>
      <c r="K1813" s="94"/>
      <c r="L1813" s="265">
        <f t="shared" si="387"/>
        <v>156650.07692913883</v>
      </c>
      <c r="M1813" s="265">
        <f>$G1813*NonHospFrac+theModel!$H1813*NonHospFrac</f>
        <v>254427.44680720489</v>
      </c>
      <c r="N1813" s="266">
        <f t="shared" si="389"/>
        <v>411077.52373634372</v>
      </c>
      <c r="O1813" s="158"/>
      <c r="P1813" s="265">
        <f t="shared" si="390"/>
        <v>154540.61142886226</v>
      </c>
      <c r="Q1813" s="265">
        <f t="shared" si="391"/>
        <v>254425.88655658587</v>
      </c>
      <c r="R1813" s="266">
        <f t="shared" si="392"/>
        <v>408966.49798544811</v>
      </c>
    </row>
    <row r="1814" spans="1:18" x14ac:dyDescent="0.25">
      <c r="A1814" s="81">
        <v>1783</v>
      </c>
      <c r="B1814" s="93">
        <f t="shared" si="381"/>
        <v>1.1372273644595374E-15</v>
      </c>
      <c r="C1814" s="178">
        <f t="shared" si="382"/>
        <v>1.134661975382295E-15</v>
      </c>
      <c r="D1814" s="165">
        <f t="shared" si="383"/>
        <v>2.2558277767625785E-3</v>
      </c>
      <c r="E1814" s="166">
        <f t="shared" si="393"/>
        <v>24.291375447755232</v>
      </c>
      <c r="F1814" s="167">
        <f t="shared" si="394"/>
        <v>4.0243967537444538</v>
      </c>
      <c r="G1814" s="167">
        <f t="shared" si="384"/>
        <v>139855.92931674403</v>
      </c>
      <c r="H1814" s="167">
        <f t="shared" si="385"/>
        <v>271299.98899881309</v>
      </c>
      <c r="I1814" s="168">
        <f t="shared" si="386"/>
        <v>411155.91831555712</v>
      </c>
      <c r="J1814" s="168">
        <f t="shared" si="388"/>
        <v>405614.81194275105</v>
      </c>
      <c r="K1814" s="94"/>
      <c r="L1814" s="265">
        <f t="shared" si="387"/>
        <v>156679.95089732125</v>
      </c>
      <c r="M1814" s="265">
        <f>$G1814*NonHospFrac+theModel!$H1814*NonHospFrac</f>
        <v>254475.96741823587</v>
      </c>
      <c r="N1814" s="266">
        <f t="shared" si="389"/>
        <v>411155.91831555712</v>
      </c>
      <c r="O1814" s="158"/>
      <c r="P1814" s="265">
        <f t="shared" si="390"/>
        <v>154568.39118059655</v>
      </c>
      <c r="Q1814" s="265">
        <f t="shared" si="391"/>
        <v>254474.40716761685</v>
      </c>
      <c r="R1814" s="266">
        <f t="shared" si="392"/>
        <v>409042.79834821343</v>
      </c>
    </row>
    <row r="1815" spans="1:18" x14ac:dyDescent="0.25">
      <c r="A1815" s="81">
        <v>1784</v>
      </c>
      <c r="B1815" s="93">
        <f t="shared" si="381"/>
        <v>1.115983435003432E-15</v>
      </c>
      <c r="C1815" s="178">
        <f t="shared" si="382"/>
        <v>1.1134659685723442E-15</v>
      </c>
      <c r="D1815" s="165">
        <f t="shared" si="383"/>
        <v>2.2558277767625785E-3</v>
      </c>
      <c r="E1815" s="166">
        <f t="shared" si="393"/>
        <v>24.291375447755232</v>
      </c>
      <c r="F1815" s="167">
        <f t="shared" si="394"/>
        <v>4.0266525815212164</v>
      </c>
      <c r="G1815" s="167">
        <f t="shared" si="384"/>
        <v>139934.32389595747</v>
      </c>
      <c r="H1815" s="167">
        <f t="shared" si="385"/>
        <v>271299.98899881309</v>
      </c>
      <c r="I1815" s="168">
        <f t="shared" si="386"/>
        <v>411234.31289477053</v>
      </c>
      <c r="J1815" s="168">
        <f t="shared" si="388"/>
        <v>405687.70795589144</v>
      </c>
      <c r="K1815" s="94"/>
      <c r="L1815" s="265">
        <f t="shared" si="387"/>
        <v>156709.82486550367</v>
      </c>
      <c r="M1815" s="265">
        <f>$G1815*NonHospFrac+theModel!$H1815*NonHospFrac</f>
        <v>254524.48802926688</v>
      </c>
      <c r="N1815" s="266">
        <f t="shared" si="389"/>
        <v>411234.31289477053</v>
      </c>
      <c r="O1815" s="158"/>
      <c r="P1815" s="265">
        <f t="shared" si="390"/>
        <v>154596.16979997346</v>
      </c>
      <c r="Q1815" s="265">
        <f t="shared" si="391"/>
        <v>254522.92777864786</v>
      </c>
      <c r="R1815" s="266">
        <f t="shared" si="392"/>
        <v>409119.09757862135</v>
      </c>
    </row>
    <row r="1816" spans="1:18" x14ac:dyDescent="0.25">
      <c r="A1816" s="81">
        <v>1785</v>
      </c>
      <c r="B1816" s="93">
        <f t="shared" si="381"/>
        <v>1.0951363519061462E-15</v>
      </c>
      <c r="C1816" s="178">
        <f t="shared" si="382"/>
        <v>1.0926659129041739E-15</v>
      </c>
      <c r="D1816" s="165">
        <f t="shared" si="383"/>
        <v>2.2558277767625785E-3</v>
      </c>
      <c r="E1816" s="166">
        <f t="shared" si="393"/>
        <v>24.291375447755232</v>
      </c>
      <c r="F1816" s="167">
        <f t="shared" si="394"/>
        <v>4.028908409297979</v>
      </c>
      <c r="G1816" s="167">
        <f t="shared" si="384"/>
        <v>140012.71847517087</v>
      </c>
      <c r="H1816" s="167">
        <f t="shared" si="385"/>
        <v>271299.98899881309</v>
      </c>
      <c r="I1816" s="168">
        <f t="shared" si="386"/>
        <v>411312.70747398399</v>
      </c>
      <c r="J1816" s="168">
        <f t="shared" si="388"/>
        <v>405760.60099764692</v>
      </c>
      <c r="K1816" s="94"/>
      <c r="L1816" s="265">
        <f t="shared" si="387"/>
        <v>156739.6988336861</v>
      </c>
      <c r="M1816" s="265">
        <f>$G1816*NonHospFrac+theModel!$H1816*NonHospFrac</f>
        <v>254573.00864029786</v>
      </c>
      <c r="N1816" s="266">
        <f t="shared" si="389"/>
        <v>411312.70747398399</v>
      </c>
      <c r="O1816" s="158"/>
      <c r="P1816" s="265">
        <f t="shared" si="390"/>
        <v>154623.94728703916</v>
      </c>
      <c r="Q1816" s="265">
        <f t="shared" si="391"/>
        <v>254571.44838967884</v>
      </c>
      <c r="R1816" s="266">
        <f t="shared" si="392"/>
        <v>409195.39567671798</v>
      </c>
    </row>
    <row r="1817" spans="1:18" x14ac:dyDescent="0.25">
      <c r="A1817" s="81">
        <v>1786</v>
      </c>
      <c r="B1817" s="93">
        <f t="shared" si="381"/>
        <v>1.0746787018954401E-15</v>
      </c>
      <c r="C1817" s="178">
        <f t="shared" si="382"/>
        <v>1.0722544118286092E-15</v>
      </c>
      <c r="D1817" s="165">
        <f t="shared" si="383"/>
        <v>2.2558277767625785E-3</v>
      </c>
      <c r="E1817" s="166">
        <f t="shared" si="393"/>
        <v>24.291375447755232</v>
      </c>
      <c r="F1817" s="167">
        <f t="shared" si="394"/>
        <v>4.0311642370747416</v>
      </c>
      <c r="G1817" s="167">
        <f t="shared" si="384"/>
        <v>140091.11305438433</v>
      </c>
      <c r="H1817" s="167">
        <f t="shared" si="385"/>
        <v>271299.98899881309</v>
      </c>
      <c r="I1817" s="168">
        <f t="shared" si="386"/>
        <v>411391.10205319745</v>
      </c>
      <c r="J1817" s="168">
        <f t="shared" si="388"/>
        <v>405833.49106813851</v>
      </c>
      <c r="K1817" s="94"/>
      <c r="L1817" s="265">
        <f t="shared" si="387"/>
        <v>156769.57280186855</v>
      </c>
      <c r="M1817" s="265">
        <f>$G1817*NonHospFrac+theModel!$H1817*NonHospFrac</f>
        <v>254621.52925132887</v>
      </c>
      <c r="N1817" s="266">
        <f t="shared" si="389"/>
        <v>411391.10205319745</v>
      </c>
      <c r="O1817" s="158"/>
      <c r="P1817" s="265">
        <f t="shared" si="390"/>
        <v>154651.72364183984</v>
      </c>
      <c r="Q1817" s="265">
        <f t="shared" si="391"/>
        <v>254619.96900070985</v>
      </c>
      <c r="R1817" s="266">
        <f t="shared" si="392"/>
        <v>409271.69264254969</v>
      </c>
    </row>
    <row r="1818" spans="1:18" x14ac:dyDescent="0.25">
      <c r="A1818" s="81">
        <v>1787</v>
      </c>
      <c r="B1818" s="93">
        <f t="shared" si="381"/>
        <v>1.0546032101824034E-15</v>
      </c>
      <c r="C1818" s="178">
        <f t="shared" si="382"/>
        <v>1.052224206967411E-15</v>
      </c>
      <c r="D1818" s="165">
        <f t="shared" si="383"/>
        <v>2.2558277767625785E-3</v>
      </c>
      <c r="E1818" s="166">
        <f t="shared" si="393"/>
        <v>24.291375447755232</v>
      </c>
      <c r="F1818" s="167">
        <f t="shared" si="394"/>
        <v>4.0334200648515042</v>
      </c>
      <c r="G1818" s="167">
        <f t="shared" si="384"/>
        <v>140169.50763359774</v>
      </c>
      <c r="H1818" s="167">
        <f t="shared" si="385"/>
        <v>271299.98899881309</v>
      </c>
      <c r="I1818" s="168">
        <f t="shared" si="386"/>
        <v>411469.4966324108</v>
      </c>
      <c r="J1818" s="168">
        <f t="shared" si="388"/>
        <v>405906.37816748722</v>
      </c>
      <c r="K1818" s="94"/>
      <c r="L1818" s="265">
        <f t="shared" si="387"/>
        <v>156799.44677005097</v>
      </c>
      <c r="M1818" s="265">
        <f>$G1818*NonHospFrac+theModel!$H1818*NonHospFrac</f>
        <v>254670.04986235988</v>
      </c>
      <c r="N1818" s="266">
        <f t="shared" si="389"/>
        <v>411469.49663241085</v>
      </c>
      <c r="O1818" s="158"/>
      <c r="P1818" s="265">
        <f t="shared" si="390"/>
        <v>154679.49886442156</v>
      </c>
      <c r="Q1818" s="265">
        <f t="shared" si="391"/>
        <v>254668.48961174086</v>
      </c>
      <c r="R1818" s="266">
        <f t="shared" si="392"/>
        <v>409347.98847616243</v>
      </c>
    </row>
    <row r="1819" spans="1:18" x14ac:dyDescent="0.25">
      <c r="A1819" s="81">
        <v>1788</v>
      </c>
      <c r="B1819" s="93">
        <f t="shared" si="381"/>
        <v>1.0349027378745245E-15</v>
      </c>
      <c r="C1819" s="178">
        <f t="shared" si="382"/>
        <v>1.0325681755321796E-15</v>
      </c>
      <c r="D1819" s="165">
        <f t="shared" si="383"/>
        <v>2.2558277767625785E-3</v>
      </c>
      <c r="E1819" s="166">
        <f t="shared" si="393"/>
        <v>24.291375447755232</v>
      </c>
      <c r="F1819" s="167">
        <f t="shared" si="394"/>
        <v>4.0356758926282668</v>
      </c>
      <c r="G1819" s="167">
        <f t="shared" si="384"/>
        <v>140247.90221281117</v>
      </c>
      <c r="H1819" s="167">
        <f t="shared" si="385"/>
        <v>271299.98899881309</v>
      </c>
      <c r="I1819" s="168">
        <f t="shared" si="386"/>
        <v>411547.89121162426</v>
      </c>
      <c r="J1819" s="168">
        <f t="shared" si="388"/>
        <v>405979.26229581435</v>
      </c>
      <c r="K1819" s="94"/>
      <c r="L1819" s="265">
        <f t="shared" si="387"/>
        <v>156829.32073823339</v>
      </c>
      <c r="M1819" s="265">
        <f>$G1819*NonHospFrac+theModel!$H1819*NonHospFrac</f>
        <v>254718.57047339086</v>
      </c>
      <c r="N1819" s="266">
        <f t="shared" si="389"/>
        <v>411547.89121162426</v>
      </c>
      <c r="O1819" s="158"/>
      <c r="P1819" s="265">
        <f t="shared" si="390"/>
        <v>154707.27295483055</v>
      </c>
      <c r="Q1819" s="265">
        <f t="shared" si="391"/>
        <v>254717.01022277185</v>
      </c>
      <c r="R1819" s="266">
        <f t="shared" si="392"/>
        <v>409424.2831776024</v>
      </c>
    </row>
    <row r="1820" spans="1:18" x14ac:dyDescent="0.25">
      <c r="A1820" s="81">
        <v>1789</v>
      </c>
      <c r="B1820" s="93">
        <f t="shared" si="381"/>
        <v>1.0155702794370815E-15</v>
      </c>
      <c r="C1820" s="178">
        <f t="shared" si="382"/>
        <v>1.0132793277914728E-15</v>
      </c>
      <c r="D1820" s="165">
        <f t="shared" si="383"/>
        <v>2.2558277767625785E-3</v>
      </c>
      <c r="E1820" s="166">
        <f t="shared" si="393"/>
        <v>24.291375447755232</v>
      </c>
      <c r="F1820" s="167">
        <f t="shared" si="394"/>
        <v>4.0379317204050293</v>
      </c>
      <c r="G1820" s="167">
        <f t="shared" si="384"/>
        <v>140326.29679202457</v>
      </c>
      <c r="H1820" s="167">
        <f t="shared" si="385"/>
        <v>271299.98899881309</v>
      </c>
      <c r="I1820" s="168">
        <f t="shared" si="386"/>
        <v>411626.28579083766</v>
      </c>
      <c r="J1820" s="168">
        <f t="shared" si="388"/>
        <v>406052.14345324092</v>
      </c>
      <c r="K1820" s="94"/>
      <c r="L1820" s="265">
        <f t="shared" si="387"/>
        <v>156859.19470641582</v>
      </c>
      <c r="M1820" s="265">
        <f>$G1820*NonHospFrac+theModel!$H1820*NonHospFrac</f>
        <v>254767.09108442185</v>
      </c>
      <c r="N1820" s="266">
        <f t="shared" si="389"/>
        <v>411626.28579083766</v>
      </c>
      <c r="O1820" s="158"/>
      <c r="P1820" s="265">
        <f t="shared" si="390"/>
        <v>154735.04591311293</v>
      </c>
      <c r="Q1820" s="265">
        <f t="shared" si="391"/>
        <v>254765.53083380283</v>
      </c>
      <c r="R1820" s="266">
        <f t="shared" si="392"/>
        <v>409500.57674691576</v>
      </c>
    </row>
    <row r="1821" spans="1:18" x14ac:dyDescent="0.25">
      <c r="A1821" s="81">
        <v>1790</v>
      </c>
      <c r="B1821" s="93">
        <f t="shared" si="381"/>
        <v>9.9659896020196639E-16</v>
      </c>
      <c r="C1821" s="178">
        <f t="shared" si="382"/>
        <v>9.9435080458525E-16</v>
      </c>
      <c r="D1821" s="165">
        <f t="shared" si="383"/>
        <v>2.2558277767625785E-3</v>
      </c>
      <c r="E1821" s="166">
        <f t="shared" si="393"/>
        <v>24.291375447755232</v>
      </c>
      <c r="F1821" s="167">
        <f t="shared" si="394"/>
        <v>4.0401875481817919</v>
      </c>
      <c r="G1821" s="167">
        <f t="shared" si="384"/>
        <v>140404.691371238</v>
      </c>
      <c r="H1821" s="167">
        <f t="shared" si="385"/>
        <v>271299.98899881309</v>
      </c>
      <c r="I1821" s="168">
        <f t="shared" si="386"/>
        <v>411704.68037005106</v>
      </c>
      <c r="J1821" s="168">
        <f t="shared" si="388"/>
        <v>406125.021639888</v>
      </c>
      <c r="K1821" s="94"/>
      <c r="L1821" s="265">
        <f t="shared" si="387"/>
        <v>156889.06867459824</v>
      </c>
      <c r="M1821" s="265">
        <f>$G1821*NonHospFrac+theModel!$H1821*NonHospFrac</f>
        <v>254815.61169545286</v>
      </c>
      <c r="N1821" s="266">
        <f t="shared" si="389"/>
        <v>411704.68037005106</v>
      </c>
      <c r="O1821" s="158"/>
      <c r="P1821" s="265">
        <f t="shared" si="390"/>
        <v>154762.81773931487</v>
      </c>
      <c r="Q1821" s="265">
        <f t="shared" si="391"/>
        <v>254814.05144483384</v>
      </c>
      <c r="R1821" s="266">
        <f t="shared" si="392"/>
        <v>409576.86918414873</v>
      </c>
    </row>
    <row r="1822" spans="1:18" x14ac:dyDescent="0.25">
      <c r="A1822" s="81">
        <v>1791</v>
      </c>
      <c r="B1822" s="93">
        <f t="shared" si="381"/>
        <v>9.7798203392300666E-16</v>
      </c>
      <c r="C1822" s="178">
        <f t="shared" si="382"/>
        <v>9.7577587488570846E-16</v>
      </c>
      <c r="D1822" s="165">
        <f t="shared" si="383"/>
        <v>2.2558277767625785E-3</v>
      </c>
      <c r="E1822" s="166">
        <f t="shared" si="393"/>
        <v>24.291375447755232</v>
      </c>
      <c r="F1822" s="167">
        <f t="shared" si="394"/>
        <v>4.0424433759585545</v>
      </c>
      <c r="G1822" s="167">
        <f t="shared" si="384"/>
        <v>140483.08595045144</v>
      </c>
      <c r="H1822" s="167">
        <f t="shared" si="385"/>
        <v>271299.98899881309</v>
      </c>
      <c r="I1822" s="168">
        <f t="shared" si="386"/>
        <v>411783.07494926453</v>
      </c>
      <c r="J1822" s="168">
        <f t="shared" si="388"/>
        <v>406197.89685587678</v>
      </c>
      <c r="K1822" s="94"/>
      <c r="L1822" s="265">
        <f t="shared" si="387"/>
        <v>156918.94264278066</v>
      </c>
      <c r="M1822" s="265">
        <f>$G1822*NonHospFrac+theModel!$H1822*NonHospFrac</f>
        <v>254864.13230648387</v>
      </c>
      <c r="N1822" s="266">
        <f t="shared" si="389"/>
        <v>411783.07494926453</v>
      </c>
      <c r="O1822" s="158"/>
      <c r="P1822" s="265">
        <f t="shared" si="390"/>
        <v>154790.58843348248</v>
      </c>
      <c r="Q1822" s="265">
        <f t="shared" si="391"/>
        <v>254862.57205586485</v>
      </c>
      <c r="R1822" s="266">
        <f t="shared" si="392"/>
        <v>409653.1604893473</v>
      </c>
    </row>
    <row r="1823" spans="1:18" x14ac:dyDescent="0.25">
      <c r="A1823" s="81">
        <v>1792</v>
      </c>
      <c r="B1823" s="93">
        <f t="shared" ref="B1823:B1886" si="395">Constant*EXP(PowerTerm*(A1823)/7)</f>
        <v>9.5971288037702882E-16</v>
      </c>
      <c r="C1823" s="178">
        <f t="shared" ref="C1823:C1886" si="396">(1-theFloor)*B1823</f>
        <v>9.5754793340375744E-16</v>
      </c>
      <c r="D1823" s="165">
        <f t="shared" ref="D1823:D1886" si="397">theFloor</f>
        <v>2.2558277767625785E-3</v>
      </c>
      <c r="E1823" s="166">
        <f t="shared" si="393"/>
        <v>24.291375447755232</v>
      </c>
      <c r="F1823" s="167">
        <f t="shared" si="394"/>
        <v>4.0446992037353171</v>
      </c>
      <c r="G1823" s="167">
        <f t="shared" ref="G1823:G1886" si="398">$B$22*F1823*totInfected/365.25</f>
        <v>140561.48052966484</v>
      </c>
      <c r="H1823" s="167">
        <f t="shared" ref="H1823:H1886" si="399">lostQALYs_Injured*E1823*totInfected/365.25</f>
        <v>271299.98899881309</v>
      </c>
      <c r="I1823" s="168">
        <f t="shared" ref="I1823:I1886" si="400">H1823+G1823</f>
        <v>411861.46952847793</v>
      </c>
      <c r="J1823" s="168">
        <f t="shared" si="388"/>
        <v>406270.76910132827</v>
      </c>
      <c r="K1823" s="94"/>
      <c r="L1823" s="265">
        <f t="shared" ref="L1823:L1886" si="401">$G1823*HospFrac+$H1823*HospFrac</f>
        <v>156948.81661096308</v>
      </c>
      <c r="M1823" s="265">
        <f>$G1823*NonHospFrac+theModel!$H1823*NonHospFrac</f>
        <v>254912.65291751485</v>
      </c>
      <c r="N1823" s="266">
        <f t="shared" si="389"/>
        <v>411861.46952847793</v>
      </c>
      <c r="O1823" s="158"/>
      <c r="P1823" s="265">
        <f t="shared" si="390"/>
        <v>154818.35799566194</v>
      </c>
      <c r="Q1823" s="265">
        <f t="shared" si="391"/>
        <v>254911.09266689583</v>
      </c>
      <c r="R1823" s="266">
        <f t="shared" si="392"/>
        <v>409729.45066255773</v>
      </c>
    </row>
    <row r="1824" spans="1:18" x14ac:dyDescent="0.25">
      <c r="A1824" s="81">
        <v>1793</v>
      </c>
      <c r="B1824" s="93">
        <f t="shared" si="395"/>
        <v>9.4178500300966112E-16</v>
      </c>
      <c r="C1824" s="178">
        <f t="shared" si="396"/>
        <v>9.3966049824013344E-16</v>
      </c>
      <c r="D1824" s="165">
        <f t="shared" si="397"/>
        <v>2.2558277767625785E-3</v>
      </c>
      <c r="E1824" s="166">
        <f t="shared" si="393"/>
        <v>24.291375447755232</v>
      </c>
      <c r="F1824" s="167">
        <f t="shared" si="394"/>
        <v>4.0469550315120797</v>
      </c>
      <c r="G1824" s="167">
        <f t="shared" si="398"/>
        <v>140639.87510887827</v>
      </c>
      <c r="H1824" s="167">
        <f t="shared" si="399"/>
        <v>271299.98899881309</v>
      </c>
      <c r="I1824" s="168">
        <f t="shared" si="400"/>
        <v>411939.86410769133</v>
      </c>
      <c r="J1824" s="168">
        <f t="shared" ref="J1824:J1887" si="402">J1823+(I1824-I1823)/(1+discountDaily)^A1824</f>
        <v>406343.63837636355</v>
      </c>
      <c r="K1824" s="94"/>
      <c r="L1824" s="265">
        <f t="shared" si="401"/>
        <v>156978.69057914551</v>
      </c>
      <c r="M1824" s="265">
        <f>$G1824*NonHospFrac+theModel!$H1824*NonHospFrac</f>
        <v>254961.17352854583</v>
      </c>
      <c r="N1824" s="266">
        <f t="shared" ref="N1824:N1887" si="403">L1824+M1824</f>
        <v>411939.86410769133</v>
      </c>
      <c r="O1824" s="158"/>
      <c r="P1824" s="265">
        <f t="shared" ref="P1824:P1887" si="404">P1823+(L1824-L1823)/(1+discountDaily)^A1824</f>
        <v>154846.12642589936</v>
      </c>
      <c r="Q1824" s="265">
        <f t="shared" ref="Q1824:Q1887" si="405">Q1823+(M1824-M1823)/(1+discountDaily)^B1824</f>
        <v>254959.61327792681</v>
      </c>
      <c r="R1824" s="266">
        <f t="shared" ref="R1824:R1887" si="406">P1824+Q1824</f>
        <v>409805.73970382614</v>
      </c>
    </row>
    <row r="1825" spans="1:18" x14ac:dyDescent="0.25">
      <c r="A1825" s="81">
        <v>1794</v>
      </c>
      <c r="B1825" s="93">
        <f t="shared" si="395"/>
        <v>9.2419202662515086E-16</v>
      </c>
      <c r="C1825" s="178">
        <f t="shared" si="396"/>
        <v>9.2210720858042727E-16</v>
      </c>
      <c r="D1825" s="165">
        <f t="shared" si="397"/>
        <v>2.2558277767625785E-3</v>
      </c>
      <c r="E1825" s="166">
        <f t="shared" ref="E1825:E1888" si="407">C1825+E1824</f>
        <v>24.291375447755232</v>
      </c>
      <c r="F1825" s="167">
        <f t="shared" ref="F1825:F1888" si="408">D1825+F1824</f>
        <v>4.0492108592888423</v>
      </c>
      <c r="G1825" s="167">
        <f t="shared" si="398"/>
        <v>140718.26968809168</v>
      </c>
      <c r="H1825" s="167">
        <f t="shared" si="399"/>
        <v>271299.98899881309</v>
      </c>
      <c r="I1825" s="168">
        <f t="shared" si="400"/>
        <v>412018.2586869048</v>
      </c>
      <c r="J1825" s="168">
        <f t="shared" si="402"/>
        <v>406416.5046811038</v>
      </c>
      <c r="K1825" s="94"/>
      <c r="L1825" s="265">
        <f t="shared" si="401"/>
        <v>157008.56454732793</v>
      </c>
      <c r="M1825" s="265">
        <f>$G1825*NonHospFrac+theModel!$H1825*NonHospFrac</f>
        <v>255009.69413957681</v>
      </c>
      <c r="N1825" s="266">
        <f t="shared" si="403"/>
        <v>412018.25868690474</v>
      </c>
      <c r="O1825" s="158"/>
      <c r="P1825" s="265">
        <f t="shared" si="404"/>
        <v>154873.89372424092</v>
      </c>
      <c r="Q1825" s="265">
        <f t="shared" si="405"/>
        <v>255008.13388895779</v>
      </c>
      <c r="R1825" s="266">
        <f t="shared" si="406"/>
        <v>409882.02761319873</v>
      </c>
    </row>
    <row r="1826" spans="1:18" x14ac:dyDescent="0.25">
      <c r="A1826" s="81">
        <v>1795</v>
      </c>
      <c r="B1826" s="93">
        <f t="shared" si="395"/>
        <v>9.0692769511933685E-16</v>
      </c>
      <c r="C1826" s="178">
        <f t="shared" si="396"/>
        <v>9.0488182243317134E-16</v>
      </c>
      <c r="D1826" s="165">
        <f t="shared" si="397"/>
        <v>2.2558277767625785E-3</v>
      </c>
      <c r="E1826" s="166">
        <f t="shared" si="407"/>
        <v>24.291375447755232</v>
      </c>
      <c r="F1826" s="167">
        <f t="shared" si="408"/>
        <v>4.0514666870656049</v>
      </c>
      <c r="G1826" s="167">
        <f t="shared" si="398"/>
        <v>140796.66426730511</v>
      </c>
      <c r="H1826" s="167">
        <f t="shared" si="399"/>
        <v>271299.98899881309</v>
      </c>
      <c r="I1826" s="168">
        <f t="shared" si="400"/>
        <v>412096.6532661182</v>
      </c>
      <c r="J1826" s="168">
        <f t="shared" si="402"/>
        <v>406489.36801566993</v>
      </c>
      <c r="K1826" s="94"/>
      <c r="L1826" s="265">
        <f t="shared" si="401"/>
        <v>157038.43851551035</v>
      </c>
      <c r="M1826" s="265">
        <f>$G1826*NonHospFrac+theModel!$H1826*NonHospFrac</f>
        <v>255058.21475060785</v>
      </c>
      <c r="N1826" s="266">
        <f t="shared" si="403"/>
        <v>412096.6532661182</v>
      </c>
      <c r="O1826" s="158"/>
      <c r="P1826" s="265">
        <f t="shared" si="404"/>
        <v>154901.65989073273</v>
      </c>
      <c r="Q1826" s="265">
        <f t="shared" si="405"/>
        <v>255056.65449998883</v>
      </c>
      <c r="R1826" s="266">
        <f t="shared" si="406"/>
        <v>409958.31439072156</v>
      </c>
    </row>
    <row r="1827" spans="1:18" x14ac:dyDescent="0.25">
      <c r="A1827" s="81">
        <v>1796</v>
      </c>
      <c r="B1827" s="93">
        <f t="shared" si="395"/>
        <v>8.8998586925493749E-16</v>
      </c>
      <c r="C1827" s="178">
        <f t="shared" si="396"/>
        <v>8.8797821441014603E-16</v>
      </c>
      <c r="D1827" s="165">
        <f t="shared" si="397"/>
        <v>2.2558277767625785E-3</v>
      </c>
      <c r="E1827" s="166">
        <f t="shared" si="407"/>
        <v>24.291375447755232</v>
      </c>
      <c r="F1827" s="167">
        <f t="shared" si="408"/>
        <v>4.0537225148423675</v>
      </c>
      <c r="G1827" s="167">
        <f t="shared" si="398"/>
        <v>140875.05884651854</v>
      </c>
      <c r="H1827" s="167">
        <f t="shared" si="399"/>
        <v>271299.98899881309</v>
      </c>
      <c r="I1827" s="168">
        <f t="shared" si="400"/>
        <v>412175.0478453316</v>
      </c>
      <c r="J1827" s="168">
        <f t="shared" si="402"/>
        <v>406562.22838018311</v>
      </c>
      <c r="K1827" s="94"/>
      <c r="L1827" s="265">
        <f t="shared" si="401"/>
        <v>157068.31248369277</v>
      </c>
      <c r="M1827" s="265">
        <f>$G1827*NonHospFrac+theModel!$H1827*NonHospFrac</f>
        <v>255106.73536163883</v>
      </c>
      <c r="N1827" s="266">
        <f t="shared" si="403"/>
        <v>412175.0478453316</v>
      </c>
      <c r="O1827" s="158"/>
      <c r="P1827" s="265">
        <f t="shared" si="404"/>
        <v>154929.42492542093</v>
      </c>
      <c r="Q1827" s="265">
        <f t="shared" si="405"/>
        <v>255105.17511101981</v>
      </c>
      <c r="R1827" s="266">
        <f t="shared" si="406"/>
        <v>410034.60003644077</v>
      </c>
    </row>
    <row r="1828" spans="1:18" x14ac:dyDescent="0.25">
      <c r="A1828" s="81">
        <v>1797</v>
      </c>
      <c r="B1828" s="93">
        <f t="shared" si="395"/>
        <v>8.7336052447846163E-16</v>
      </c>
      <c r="C1828" s="178">
        <f t="shared" si="396"/>
        <v>8.7139037354821518E-16</v>
      </c>
      <c r="D1828" s="165">
        <f t="shared" si="397"/>
        <v>2.2558277767625785E-3</v>
      </c>
      <c r="E1828" s="166">
        <f t="shared" si="407"/>
        <v>24.291375447755232</v>
      </c>
      <c r="F1828" s="167">
        <f t="shared" si="408"/>
        <v>4.05597834261913</v>
      </c>
      <c r="G1828" s="167">
        <f t="shared" si="398"/>
        <v>140953.45342573195</v>
      </c>
      <c r="H1828" s="167">
        <f t="shared" si="399"/>
        <v>271299.98899881309</v>
      </c>
      <c r="I1828" s="168">
        <f t="shared" si="400"/>
        <v>412253.44242454506</v>
      </c>
      <c r="J1828" s="168">
        <f t="shared" si="402"/>
        <v>406635.08577476448</v>
      </c>
      <c r="K1828" s="94"/>
      <c r="L1828" s="265">
        <f t="shared" si="401"/>
        <v>157098.1864518752</v>
      </c>
      <c r="M1828" s="265">
        <f>$G1828*NonHospFrac+theModel!$H1828*NonHospFrac</f>
        <v>255155.25597266981</v>
      </c>
      <c r="N1828" s="266">
        <f t="shared" si="403"/>
        <v>412253.44242454501</v>
      </c>
      <c r="O1828" s="158"/>
      <c r="P1828" s="265">
        <f t="shared" si="404"/>
        <v>154957.18882835165</v>
      </c>
      <c r="Q1828" s="265">
        <f t="shared" si="405"/>
        <v>255153.69572205079</v>
      </c>
      <c r="R1828" s="266">
        <f t="shared" si="406"/>
        <v>410110.88455040241</v>
      </c>
    </row>
    <row r="1829" spans="1:18" x14ac:dyDescent="0.25">
      <c r="A1829" s="81">
        <v>1798</v>
      </c>
      <c r="B1829" s="93">
        <f t="shared" si="395"/>
        <v>8.5704574877783887E-16</v>
      </c>
      <c r="C1829" s="178">
        <f t="shared" si="396"/>
        <v>8.5511240117178954E-16</v>
      </c>
      <c r="D1829" s="165">
        <f t="shared" si="397"/>
        <v>2.2558277767625785E-3</v>
      </c>
      <c r="E1829" s="166">
        <f t="shared" si="407"/>
        <v>24.291375447755232</v>
      </c>
      <c r="F1829" s="167">
        <f t="shared" si="408"/>
        <v>4.0582341703958926</v>
      </c>
      <c r="G1829" s="167">
        <f t="shared" si="398"/>
        <v>141031.84800494538</v>
      </c>
      <c r="H1829" s="167">
        <f t="shared" si="399"/>
        <v>271299.98899881309</v>
      </c>
      <c r="I1829" s="168">
        <f t="shared" si="400"/>
        <v>412331.83700375847</v>
      </c>
      <c r="J1829" s="168">
        <f t="shared" si="402"/>
        <v>406707.94019953493</v>
      </c>
      <c r="K1829" s="94"/>
      <c r="L1829" s="265">
        <f t="shared" si="401"/>
        <v>157128.06042005765</v>
      </c>
      <c r="M1829" s="265">
        <f>$G1829*NonHospFrac+theModel!$H1829*NonHospFrac</f>
        <v>255203.77658370082</v>
      </c>
      <c r="N1829" s="266">
        <f t="shared" si="403"/>
        <v>412331.83700375847</v>
      </c>
      <c r="O1829" s="158"/>
      <c r="P1829" s="265">
        <f t="shared" si="404"/>
        <v>154984.95159957107</v>
      </c>
      <c r="Q1829" s="265">
        <f t="shared" si="405"/>
        <v>255202.2163330818</v>
      </c>
      <c r="R1829" s="266">
        <f t="shared" si="406"/>
        <v>410187.16793265287</v>
      </c>
    </row>
    <row r="1830" spans="1:18" x14ac:dyDescent="0.25">
      <c r="A1830" s="81">
        <v>1799</v>
      </c>
      <c r="B1830" s="93">
        <f t="shared" si="395"/>
        <v>8.4103574058009876E-16</v>
      </c>
      <c r="C1830" s="178">
        <f t="shared" si="396"/>
        <v>8.3913850879524811E-16</v>
      </c>
      <c r="D1830" s="165">
        <f t="shared" si="397"/>
        <v>2.2558277767625785E-3</v>
      </c>
      <c r="E1830" s="166">
        <f t="shared" si="407"/>
        <v>24.291375447755232</v>
      </c>
      <c r="F1830" s="167">
        <f t="shared" si="408"/>
        <v>4.0604899981726552</v>
      </c>
      <c r="G1830" s="167">
        <f t="shared" si="398"/>
        <v>141110.24258415878</v>
      </c>
      <c r="H1830" s="167">
        <f t="shared" si="399"/>
        <v>271299.98899881309</v>
      </c>
      <c r="I1830" s="168">
        <f t="shared" si="400"/>
        <v>412410.23158297187</v>
      </c>
      <c r="J1830" s="168">
        <f t="shared" si="402"/>
        <v>406780.7916546156</v>
      </c>
      <c r="K1830" s="94"/>
      <c r="L1830" s="265">
        <f t="shared" si="401"/>
        <v>157157.93438824004</v>
      </c>
      <c r="M1830" s="265">
        <f>$G1830*NonHospFrac+theModel!$H1830*NonHospFrac</f>
        <v>255252.2971947318</v>
      </c>
      <c r="N1830" s="266">
        <f t="shared" si="403"/>
        <v>412410.23158297187</v>
      </c>
      <c r="O1830" s="158"/>
      <c r="P1830" s="265">
        <f t="shared" si="404"/>
        <v>155012.71323912521</v>
      </c>
      <c r="Q1830" s="265">
        <f t="shared" si="405"/>
        <v>255250.73694411278</v>
      </c>
      <c r="R1830" s="266">
        <f t="shared" si="406"/>
        <v>410263.45018323802</v>
      </c>
    </row>
    <row r="1831" spans="1:18" x14ac:dyDescent="0.25">
      <c r="A1831" s="81">
        <v>1800</v>
      </c>
      <c r="B1831" s="93">
        <f t="shared" si="395"/>
        <v>8.2532480668831882E-16</v>
      </c>
      <c r="C1831" s="178">
        <f t="shared" si="396"/>
        <v>8.2346301606454011E-16</v>
      </c>
      <c r="D1831" s="165">
        <f t="shared" si="397"/>
        <v>2.2558277767625785E-3</v>
      </c>
      <c r="E1831" s="166">
        <f t="shared" si="407"/>
        <v>24.291375447755232</v>
      </c>
      <c r="F1831" s="167">
        <f t="shared" si="408"/>
        <v>4.0627458259494178</v>
      </c>
      <c r="G1831" s="167">
        <f t="shared" si="398"/>
        <v>141188.63716337222</v>
      </c>
      <c r="H1831" s="167">
        <f t="shared" si="399"/>
        <v>271299.98899881309</v>
      </c>
      <c r="I1831" s="168">
        <f t="shared" si="400"/>
        <v>412488.62616218533</v>
      </c>
      <c r="J1831" s="168">
        <f t="shared" si="402"/>
        <v>406853.64014012762</v>
      </c>
      <c r="K1831" s="94"/>
      <c r="L1831" s="265">
        <f t="shared" si="401"/>
        <v>157187.80835642249</v>
      </c>
      <c r="M1831" s="265">
        <f>$G1831*NonHospFrac+theModel!$H1831*NonHospFrac</f>
        <v>255300.81780576281</v>
      </c>
      <c r="N1831" s="266">
        <f t="shared" si="403"/>
        <v>412488.62616218533</v>
      </c>
      <c r="O1831" s="158"/>
      <c r="P1831" s="265">
        <f t="shared" si="404"/>
        <v>155040.47374706031</v>
      </c>
      <c r="Q1831" s="265">
        <f t="shared" si="405"/>
        <v>255299.25755514379</v>
      </c>
      <c r="R1831" s="266">
        <f t="shared" si="406"/>
        <v>410339.73130220408</v>
      </c>
    </row>
    <row r="1832" spans="1:18" x14ac:dyDescent="0.25">
      <c r="A1832" s="81">
        <v>1801</v>
      </c>
      <c r="B1832" s="93">
        <f t="shared" si="395"/>
        <v>8.0990736025710906E-16</v>
      </c>
      <c r="C1832" s="178">
        <f t="shared" si="396"/>
        <v>8.0808034873723657E-16</v>
      </c>
      <c r="D1832" s="165">
        <f t="shared" si="397"/>
        <v>2.2558277767625785E-3</v>
      </c>
      <c r="E1832" s="166">
        <f t="shared" si="407"/>
        <v>24.291375447755232</v>
      </c>
      <c r="F1832" s="167">
        <f t="shared" si="408"/>
        <v>4.0650016537261804</v>
      </c>
      <c r="G1832" s="167">
        <f t="shared" si="398"/>
        <v>141267.03174258565</v>
      </c>
      <c r="H1832" s="167">
        <f t="shared" si="399"/>
        <v>271299.98899881309</v>
      </c>
      <c r="I1832" s="168">
        <f t="shared" si="400"/>
        <v>412567.02074139874</v>
      </c>
      <c r="J1832" s="168">
        <f t="shared" si="402"/>
        <v>406926.48565619189</v>
      </c>
      <c r="K1832" s="94"/>
      <c r="L1832" s="265">
        <f t="shared" si="401"/>
        <v>157217.68232460492</v>
      </c>
      <c r="M1832" s="265">
        <f>$G1832*NonHospFrac+theModel!$H1832*NonHospFrac</f>
        <v>255349.33841679379</v>
      </c>
      <c r="N1832" s="266">
        <f t="shared" si="403"/>
        <v>412567.02074139868</v>
      </c>
      <c r="O1832" s="158"/>
      <c r="P1832" s="265">
        <f t="shared" si="404"/>
        <v>155068.23312342245</v>
      </c>
      <c r="Q1832" s="265">
        <f t="shared" si="405"/>
        <v>255347.77816617477</v>
      </c>
      <c r="R1832" s="266">
        <f t="shared" si="406"/>
        <v>410416.01128959726</v>
      </c>
    </row>
    <row r="1833" spans="1:18" x14ac:dyDescent="0.25">
      <c r="A1833" s="81">
        <v>1802</v>
      </c>
      <c r="B1833" s="93">
        <f t="shared" si="395"/>
        <v>7.9477791880591836E-16</v>
      </c>
      <c r="C1833" s="178">
        <f t="shared" si="396"/>
        <v>7.9298503670031839E-16</v>
      </c>
      <c r="D1833" s="165">
        <f t="shared" si="397"/>
        <v>2.2558277767625785E-3</v>
      </c>
      <c r="E1833" s="166">
        <f t="shared" si="407"/>
        <v>24.291375447755232</v>
      </c>
      <c r="F1833" s="167">
        <f t="shared" si="408"/>
        <v>4.067257481502943</v>
      </c>
      <c r="G1833" s="167">
        <f t="shared" si="398"/>
        <v>141345.42632179905</v>
      </c>
      <c r="H1833" s="167">
        <f t="shared" si="399"/>
        <v>271299.98899881309</v>
      </c>
      <c r="I1833" s="168">
        <f t="shared" si="400"/>
        <v>412645.41532061214</v>
      </c>
      <c r="J1833" s="168">
        <f t="shared" si="402"/>
        <v>406999.32820292952</v>
      </c>
      <c r="K1833" s="94"/>
      <c r="L1833" s="265">
        <f t="shared" si="401"/>
        <v>157247.55629278734</v>
      </c>
      <c r="M1833" s="265">
        <f>$G1833*NonHospFrac+theModel!$H1833*NonHospFrac</f>
        <v>255397.8590278248</v>
      </c>
      <c r="N1833" s="266">
        <f t="shared" si="403"/>
        <v>412645.41532061214</v>
      </c>
      <c r="O1833" s="158"/>
      <c r="P1833" s="265">
        <f t="shared" si="404"/>
        <v>155095.99136825776</v>
      </c>
      <c r="Q1833" s="265">
        <f t="shared" si="405"/>
        <v>255396.29877720578</v>
      </c>
      <c r="R1833" s="266">
        <f t="shared" si="406"/>
        <v>410492.29014546354</v>
      </c>
    </row>
    <row r="1834" spans="1:18" x14ac:dyDescent="0.25">
      <c r="A1834" s="81">
        <v>1803</v>
      </c>
      <c r="B1834" s="93">
        <f t="shared" si="395"/>
        <v>7.7993110226944892E-16</v>
      </c>
      <c r="C1834" s="178">
        <f t="shared" si="396"/>
        <v>7.7817171202498846E-16</v>
      </c>
      <c r="D1834" s="165">
        <f t="shared" si="397"/>
        <v>2.2558277767625785E-3</v>
      </c>
      <c r="E1834" s="166">
        <f t="shared" si="407"/>
        <v>24.291375447755232</v>
      </c>
      <c r="F1834" s="167">
        <f t="shared" si="408"/>
        <v>4.0695133092797056</v>
      </c>
      <c r="G1834" s="167">
        <f t="shared" si="398"/>
        <v>141423.82090101248</v>
      </c>
      <c r="H1834" s="167">
        <f t="shared" si="399"/>
        <v>271299.98899881309</v>
      </c>
      <c r="I1834" s="168">
        <f t="shared" si="400"/>
        <v>412723.8098998256</v>
      </c>
      <c r="J1834" s="168">
        <f t="shared" si="402"/>
        <v>407072.1677804616</v>
      </c>
      <c r="K1834" s="94"/>
      <c r="L1834" s="265">
        <f t="shared" si="401"/>
        <v>157277.43026096976</v>
      </c>
      <c r="M1834" s="265">
        <f>$G1834*NonHospFrac+theModel!$H1834*NonHospFrac</f>
        <v>255446.37963885581</v>
      </c>
      <c r="N1834" s="266">
        <f t="shared" si="403"/>
        <v>412723.8098998256</v>
      </c>
      <c r="O1834" s="158"/>
      <c r="P1834" s="265">
        <f t="shared" si="404"/>
        <v>155123.74848161236</v>
      </c>
      <c r="Q1834" s="265">
        <f t="shared" si="405"/>
        <v>255444.81938823679</v>
      </c>
      <c r="R1834" s="266">
        <f t="shared" si="406"/>
        <v>410568.56786984915</v>
      </c>
    </row>
    <row r="1835" spans="1:18" x14ac:dyDescent="0.25">
      <c r="A1835" s="81">
        <v>1804</v>
      </c>
      <c r="B1835" s="93">
        <f t="shared" si="395"/>
        <v>7.6536163108449469E-16</v>
      </c>
      <c r="C1835" s="178">
        <f t="shared" si="396"/>
        <v>7.6363510705782592E-16</v>
      </c>
      <c r="D1835" s="165">
        <f t="shared" si="397"/>
        <v>2.2558277767625785E-3</v>
      </c>
      <c r="E1835" s="166">
        <f t="shared" si="407"/>
        <v>24.291375447755232</v>
      </c>
      <c r="F1835" s="167">
        <f t="shared" si="408"/>
        <v>4.0717691370564681</v>
      </c>
      <c r="G1835" s="167">
        <f t="shared" si="398"/>
        <v>141502.21548022592</v>
      </c>
      <c r="H1835" s="167">
        <f t="shared" si="399"/>
        <v>271299.98899881309</v>
      </c>
      <c r="I1835" s="168">
        <f t="shared" si="400"/>
        <v>412802.20447903901</v>
      </c>
      <c r="J1835" s="168">
        <f t="shared" si="402"/>
        <v>407145.00438890903</v>
      </c>
      <c r="K1835" s="94"/>
      <c r="L1835" s="265">
        <f t="shared" si="401"/>
        <v>157307.30422915221</v>
      </c>
      <c r="M1835" s="265">
        <f>$G1835*NonHospFrac+theModel!$H1835*NonHospFrac</f>
        <v>255494.90024988679</v>
      </c>
      <c r="N1835" s="266">
        <f t="shared" si="403"/>
        <v>412802.20447903901</v>
      </c>
      <c r="O1835" s="158"/>
      <c r="P1835" s="265">
        <f t="shared" si="404"/>
        <v>155151.50446353242</v>
      </c>
      <c r="Q1835" s="265">
        <f t="shared" si="405"/>
        <v>255493.33999926777</v>
      </c>
      <c r="R1835" s="266">
        <f t="shared" si="406"/>
        <v>410644.84446280019</v>
      </c>
    </row>
    <row r="1836" spans="1:18" x14ac:dyDescent="0.25">
      <c r="A1836" s="81">
        <v>1805</v>
      </c>
      <c r="B1836" s="93">
        <f t="shared" si="395"/>
        <v>7.5106432431251416E-16</v>
      </c>
      <c r="C1836" s="178">
        <f t="shared" si="396"/>
        <v>7.4937005254759452E-16</v>
      </c>
      <c r="D1836" s="165">
        <f t="shared" si="397"/>
        <v>2.2558277767625785E-3</v>
      </c>
      <c r="E1836" s="166">
        <f t="shared" si="407"/>
        <v>24.291375447755232</v>
      </c>
      <c r="F1836" s="167">
        <f t="shared" si="408"/>
        <v>4.0740249648332307</v>
      </c>
      <c r="G1836" s="167">
        <f t="shared" si="398"/>
        <v>141580.61005943935</v>
      </c>
      <c r="H1836" s="167">
        <f t="shared" si="399"/>
        <v>271299.98899881309</v>
      </c>
      <c r="I1836" s="168">
        <f t="shared" si="400"/>
        <v>412880.59905825241</v>
      </c>
      <c r="J1836" s="168">
        <f t="shared" si="402"/>
        <v>407217.83802839293</v>
      </c>
      <c r="K1836" s="94"/>
      <c r="L1836" s="265">
        <f t="shared" si="401"/>
        <v>157337.17819733464</v>
      </c>
      <c r="M1836" s="265">
        <f>$G1836*NonHospFrac+theModel!$H1836*NonHospFrac</f>
        <v>255543.4208609178</v>
      </c>
      <c r="N1836" s="266">
        <f t="shared" si="403"/>
        <v>412880.59905825241</v>
      </c>
      <c r="O1836" s="158"/>
      <c r="P1836" s="265">
        <f t="shared" si="404"/>
        <v>155179.25931406397</v>
      </c>
      <c r="Q1836" s="265">
        <f t="shared" si="405"/>
        <v>255541.86061029878</v>
      </c>
      <c r="R1836" s="266">
        <f t="shared" si="406"/>
        <v>410721.11992436275</v>
      </c>
    </row>
    <row r="1837" spans="1:18" x14ac:dyDescent="0.25">
      <c r="A1837" s="81">
        <v>1806</v>
      </c>
      <c r="B1837" s="93">
        <f t="shared" si="395"/>
        <v>7.3703409779727772E-16</v>
      </c>
      <c r="C1837" s="178">
        <f t="shared" si="396"/>
        <v>7.3537147580704542E-16</v>
      </c>
      <c r="D1837" s="165">
        <f t="shared" si="397"/>
        <v>2.2558277767625785E-3</v>
      </c>
      <c r="E1837" s="166">
        <f t="shared" si="407"/>
        <v>24.291375447755232</v>
      </c>
      <c r="F1837" s="167">
        <f t="shared" si="408"/>
        <v>4.0762807926099933</v>
      </c>
      <c r="G1837" s="167">
        <f t="shared" si="398"/>
        <v>141659.00463865275</v>
      </c>
      <c r="H1837" s="167">
        <f t="shared" si="399"/>
        <v>271299.98899881309</v>
      </c>
      <c r="I1837" s="168">
        <f t="shared" si="400"/>
        <v>412958.99363746587</v>
      </c>
      <c r="J1837" s="168">
        <f t="shared" si="402"/>
        <v>407290.66869903437</v>
      </c>
      <c r="K1837" s="94"/>
      <c r="L1837" s="265">
        <f t="shared" si="401"/>
        <v>157367.05216551706</v>
      </c>
      <c r="M1837" s="265">
        <f>$G1837*NonHospFrac+theModel!$H1837*NonHospFrac</f>
        <v>255591.94147194878</v>
      </c>
      <c r="N1837" s="266">
        <f t="shared" si="403"/>
        <v>412958.99363746587</v>
      </c>
      <c r="O1837" s="158"/>
      <c r="P1837" s="265">
        <f t="shared" si="404"/>
        <v>155207.01303325317</v>
      </c>
      <c r="Q1837" s="265">
        <f t="shared" si="405"/>
        <v>255590.38122132976</v>
      </c>
      <c r="R1837" s="266">
        <f t="shared" si="406"/>
        <v>410797.39425458293</v>
      </c>
    </row>
    <row r="1838" spans="1:18" x14ac:dyDescent="0.25">
      <c r="A1838" s="81">
        <v>1807</v>
      </c>
      <c r="B1838" s="93">
        <f t="shared" si="395"/>
        <v>7.2326596235693411E-16</v>
      </c>
      <c r="C1838" s="178">
        <f t="shared" si="396"/>
        <v>7.2163439890906241E-16</v>
      </c>
      <c r="D1838" s="165">
        <f t="shared" si="397"/>
        <v>2.2558277767625785E-3</v>
      </c>
      <c r="E1838" s="166">
        <f t="shared" si="407"/>
        <v>24.291375447755232</v>
      </c>
      <c r="F1838" s="167">
        <f t="shared" si="408"/>
        <v>4.0785366203867559</v>
      </c>
      <c r="G1838" s="167">
        <f t="shared" si="398"/>
        <v>141737.39921786619</v>
      </c>
      <c r="H1838" s="167">
        <f t="shared" si="399"/>
        <v>271299.98899881309</v>
      </c>
      <c r="I1838" s="168">
        <f t="shared" si="400"/>
        <v>413037.38821667928</v>
      </c>
      <c r="J1838" s="168">
        <f t="shared" si="402"/>
        <v>407363.49640095426</v>
      </c>
      <c r="K1838" s="94"/>
      <c r="L1838" s="265">
        <f t="shared" si="401"/>
        <v>157396.92613369948</v>
      </c>
      <c r="M1838" s="265">
        <f>$G1838*NonHospFrac+theModel!$H1838*NonHospFrac</f>
        <v>255640.46208297979</v>
      </c>
      <c r="N1838" s="266">
        <f t="shared" si="403"/>
        <v>413037.38821667928</v>
      </c>
      <c r="O1838" s="158"/>
      <c r="P1838" s="265">
        <f t="shared" si="404"/>
        <v>155234.76562114616</v>
      </c>
      <c r="Q1838" s="265">
        <f t="shared" si="405"/>
        <v>255638.90183236077</v>
      </c>
      <c r="R1838" s="266">
        <f t="shared" si="406"/>
        <v>410873.66745350696</v>
      </c>
    </row>
    <row r="1839" spans="1:18" x14ac:dyDescent="0.25">
      <c r="A1839" s="81">
        <v>1808</v>
      </c>
      <c r="B1839" s="93">
        <f t="shared" si="395"/>
        <v>7.0975502200982503E-16</v>
      </c>
      <c r="C1839" s="178">
        <f t="shared" si="396"/>
        <v>7.0815393691647856E-16</v>
      </c>
      <c r="D1839" s="165">
        <f t="shared" si="397"/>
        <v>2.2558277767625785E-3</v>
      </c>
      <c r="E1839" s="166">
        <f t="shared" si="407"/>
        <v>24.291375447755232</v>
      </c>
      <c r="F1839" s="167">
        <f t="shared" si="408"/>
        <v>4.0807924481635185</v>
      </c>
      <c r="G1839" s="167">
        <f t="shared" si="398"/>
        <v>141815.79379707959</v>
      </c>
      <c r="H1839" s="167">
        <f t="shared" si="399"/>
        <v>271299.98899881309</v>
      </c>
      <c r="I1839" s="168">
        <f t="shared" si="400"/>
        <v>413115.78279589268</v>
      </c>
      <c r="J1839" s="168">
        <f t="shared" si="402"/>
        <v>407436.3211342736</v>
      </c>
      <c r="K1839" s="94"/>
      <c r="L1839" s="265">
        <f t="shared" si="401"/>
        <v>157426.8001018819</v>
      </c>
      <c r="M1839" s="265">
        <f>$G1839*NonHospFrac+theModel!$H1839*NonHospFrac</f>
        <v>255688.98269401077</v>
      </c>
      <c r="N1839" s="266">
        <f t="shared" si="403"/>
        <v>413115.78279589268</v>
      </c>
      <c r="O1839" s="158"/>
      <c r="P1839" s="265">
        <f t="shared" si="404"/>
        <v>155262.51707778903</v>
      </c>
      <c r="Q1839" s="265">
        <f t="shared" si="405"/>
        <v>255687.42244339176</v>
      </c>
      <c r="R1839" s="266">
        <f t="shared" si="406"/>
        <v>410949.93952118082</v>
      </c>
    </row>
    <row r="1840" spans="1:18" x14ac:dyDescent="0.25">
      <c r="A1840" s="81">
        <v>1809</v>
      </c>
      <c r="B1840" s="93">
        <f t="shared" si="395"/>
        <v>6.9649647223349323E-16</v>
      </c>
      <c r="C1840" s="178">
        <f t="shared" si="396"/>
        <v>6.9492529614501178E-16</v>
      </c>
      <c r="D1840" s="165">
        <f t="shared" si="397"/>
        <v>2.2558277767625785E-3</v>
      </c>
      <c r="E1840" s="166">
        <f t="shared" si="407"/>
        <v>24.291375447755232</v>
      </c>
      <c r="F1840" s="167">
        <f t="shared" si="408"/>
        <v>4.0830482759402811</v>
      </c>
      <c r="G1840" s="167">
        <f t="shared" si="398"/>
        <v>141894.18837629302</v>
      </c>
      <c r="H1840" s="167">
        <f t="shared" si="399"/>
        <v>271299.98899881309</v>
      </c>
      <c r="I1840" s="168">
        <f t="shared" si="400"/>
        <v>413194.17737510614</v>
      </c>
      <c r="J1840" s="168">
        <f t="shared" si="402"/>
        <v>407509.14289911353</v>
      </c>
      <c r="K1840" s="94"/>
      <c r="L1840" s="265">
        <f t="shared" si="401"/>
        <v>157456.67407006433</v>
      </c>
      <c r="M1840" s="265">
        <f>$G1840*NonHospFrac+theModel!$H1840*NonHospFrac</f>
        <v>255737.50330504176</v>
      </c>
      <c r="N1840" s="266">
        <f t="shared" si="403"/>
        <v>413194.17737510608</v>
      </c>
      <c r="O1840" s="158"/>
      <c r="P1840" s="265">
        <f t="shared" si="404"/>
        <v>155290.26740322789</v>
      </c>
      <c r="Q1840" s="265">
        <f t="shared" si="405"/>
        <v>255735.94305442274</v>
      </c>
      <c r="R1840" s="266">
        <f t="shared" si="406"/>
        <v>411026.2104576506</v>
      </c>
    </row>
    <row r="1841" spans="1:18" x14ac:dyDescent="0.25">
      <c r="A1841" s="81">
        <v>1810</v>
      </c>
      <c r="B1841" s="93">
        <f t="shared" si="395"/>
        <v>6.8348559825616281E-16</v>
      </c>
      <c r="C1841" s="178">
        <f t="shared" si="396"/>
        <v>6.819437724585994E-16</v>
      </c>
      <c r="D1841" s="165">
        <f t="shared" si="397"/>
        <v>2.2558277767625785E-3</v>
      </c>
      <c r="E1841" s="166">
        <f t="shared" si="407"/>
        <v>24.291375447755232</v>
      </c>
      <c r="F1841" s="167">
        <f t="shared" si="408"/>
        <v>4.0853041037170437</v>
      </c>
      <c r="G1841" s="167">
        <f t="shared" si="398"/>
        <v>141972.58295550646</v>
      </c>
      <c r="H1841" s="167">
        <f t="shared" si="399"/>
        <v>271299.98899881309</v>
      </c>
      <c r="I1841" s="168">
        <f t="shared" si="400"/>
        <v>413272.57195431954</v>
      </c>
      <c r="J1841" s="168">
        <f t="shared" si="402"/>
        <v>407581.96169559489</v>
      </c>
      <c r="K1841" s="94"/>
      <c r="L1841" s="265">
        <f t="shared" si="401"/>
        <v>157486.54803824675</v>
      </c>
      <c r="M1841" s="265">
        <f>$G1841*NonHospFrac+theModel!$H1841*NonHospFrac</f>
        <v>255786.02391607279</v>
      </c>
      <c r="N1841" s="266">
        <f t="shared" si="403"/>
        <v>413272.57195431954</v>
      </c>
      <c r="O1841" s="158"/>
      <c r="P1841" s="265">
        <f t="shared" si="404"/>
        <v>155318.01659750886</v>
      </c>
      <c r="Q1841" s="265">
        <f t="shared" si="405"/>
        <v>255784.46366545378</v>
      </c>
      <c r="R1841" s="266">
        <f t="shared" si="406"/>
        <v>411102.48026296264</v>
      </c>
    </row>
    <row r="1842" spans="1:18" x14ac:dyDescent="0.25">
      <c r="A1842" s="81">
        <v>1811</v>
      </c>
      <c r="B1842" s="93">
        <f t="shared" si="395"/>
        <v>6.7071777338015961E-16</v>
      </c>
      <c r="C1842" s="178">
        <f t="shared" si="396"/>
        <v>6.6920474959660034E-16</v>
      </c>
      <c r="D1842" s="165">
        <f t="shared" si="397"/>
        <v>2.2558277767625785E-3</v>
      </c>
      <c r="E1842" s="166">
        <f t="shared" si="407"/>
        <v>24.291375447755232</v>
      </c>
      <c r="F1842" s="167">
        <f t="shared" si="408"/>
        <v>4.0875599314938063</v>
      </c>
      <c r="G1842" s="167">
        <f t="shared" si="398"/>
        <v>142050.97753471986</v>
      </c>
      <c r="H1842" s="167">
        <f t="shared" si="399"/>
        <v>271299.98899881309</v>
      </c>
      <c r="I1842" s="168">
        <f t="shared" si="400"/>
        <v>413350.96653353295</v>
      </c>
      <c r="J1842" s="168">
        <f t="shared" si="402"/>
        <v>407654.77752383874</v>
      </c>
      <c r="K1842" s="94"/>
      <c r="L1842" s="265">
        <f t="shared" si="401"/>
        <v>157516.42200642917</v>
      </c>
      <c r="M1842" s="265">
        <f>$G1842*NonHospFrac+theModel!$H1842*NonHospFrac</f>
        <v>255834.54452710378</v>
      </c>
      <c r="N1842" s="266">
        <f t="shared" si="403"/>
        <v>413350.96653353295</v>
      </c>
      <c r="O1842" s="158"/>
      <c r="P1842" s="265">
        <f t="shared" si="404"/>
        <v>155345.76466067802</v>
      </c>
      <c r="Q1842" s="265">
        <f t="shared" si="405"/>
        <v>255832.98427648476</v>
      </c>
      <c r="R1842" s="266">
        <f t="shared" si="406"/>
        <v>411178.7489371628</v>
      </c>
    </row>
    <row r="1843" spans="1:18" x14ac:dyDescent="0.25">
      <c r="A1843" s="81">
        <v>1812</v>
      </c>
      <c r="B1843" s="93">
        <f t="shared" si="395"/>
        <v>6.5818845733664715E-16</v>
      </c>
      <c r="C1843" s="178">
        <f t="shared" si="396"/>
        <v>6.5670369753224264E-16</v>
      </c>
      <c r="D1843" s="165">
        <f t="shared" si="397"/>
        <v>2.2558277767625785E-3</v>
      </c>
      <c r="E1843" s="166">
        <f t="shared" si="407"/>
        <v>24.291375447755232</v>
      </c>
      <c r="F1843" s="167">
        <f t="shared" si="408"/>
        <v>4.0898157592705688</v>
      </c>
      <c r="G1843" s="167">
        <f t="shared" si="398"/>
        <v>142129.37211393326</v>
      </c>
      <c r="H1843" s="167">
        <f t="shared" si="399"/>
        <v>271299.98899881309</v>
      </c>
      <c r="I1843" s="168">
        <f t="shared" si="400"/>
        <v>413429.36111274635</v>
      </c>
      <c r="J1843" s="168">
        <f t="shared" si="402"/>
        <v>407727.5903839661</v>
      </c>
      <c r="K1843" s="94"/>
      <c r="L1843" s="265">
        <f t="shared" si="401"/>
        <v>157546.2959746116</v>
      </c>
      <c r="M1843" s="265">
        <f>$G1843*NonHospFrac+theModel!$H1843*NonHospFrac</f>
        <v>255883.06513813476</v>
      </c>
      <c r="N1843" s="266">
        <f t="shared" si="403"/>
        <v>413429.36111274635</v>
      </c>
      <c r="O1843" s="158"/>
      <c r="P1843" s="265">
        <f t="shared" si="404"/>
        <v>155373.51159278152</v>
      </c>
      <c r="Q1843" s="265">
        <f t="shared" si="405"/>
        <v>255881.50488751574</v>
      </c>
      <c r="R1843" s="266">
        <f t="shared" si="406"/>
        <v>411255.01648029726</v>
      </c>
    </row>
    <row r="1844" spans="1:18" x14ac:dyDescent="0.25">
      <c r="A1844" s="81">
        <v>1813</v>
      </c>
      <c r="B1844" s="93">
        <f t="shared" si="395"/>
        <v>6.4589319467109583E-16</v>
      </c>
      <c r="C1844" s="178">
        <f t="shared" si="396"/>
        <v>6.4443617086173486E-16</v>
      </c>
      <c r="D1844" s="165">
        <f t="shared" si="397"/>
        <v>2.2558277767625785E-3</v>
      </c>
      <c r="E1844" s="166">
        <f t="shared" si="407"/>
        <v>24.291375447755232</v>
      </c>
      <c r="F1844" s="167">
        <f t="shared" si="408"/>
        <v>4.0920715870473314</v>
      </c>
      <c r="G1844" s="167">
        <f t="shared" si="398"/>
        <v>142207.7666931467</v>
      </c>
      <c r="H1844" s="167">
        <f t="shared" si="399"/>
        <v>271299.98899881309</v>
      </c>
      <c r="I1844" s="168">
        <f t="shared" si="400"/>
        <v>413507.75569195976</v>
      </c>
      <c r="J1844" s="168">
        <f t="shared" si="402"/>
        <v>407800.40027609793</v>
      </c>
      <c r="K1844" s="94"/>
      <c r="L1844" s="265">
        <f t="shared" si="401"/>
        <v>157576.16994279402</v>
      </c>
      <c r="M1844" s="265">
        <f>$G1844*NonHospFrac+theModel!$H1844*NonHospFrac</f>
        <v>255931.58574916574</v>
      </c>
      <c r="N1844" s="266">
        <f t="shared" si="403"/>
        <v>413507.75569195976</v>
      </c>
      <c r="O1844" s="158"/>
      <c r="P1844" s="265">
        <f t="shared" si="404"/>
        <v>155401.25739386544</v>
      </c>
      <c r="Q1844" s="265">
        <f t="shared" si="405"/>
        <v>255930.02549854672</v>
      </c>
      <c r="R1844" s="266">
        <f t="shared" si="406"/>
        <v>411331.28289241216</v>
      </c>
    </row>
    <row r="1845" spans="1:18" x14ac:dyDescent="0.25">
      <c r="A1845" s="81">
        <v>1814</v>
      </c>
      <c r="B1845" s="93">
        <f t="shared" si="395"/>
        <v>6.3382761315891305E-16</v>
      </c>
      <c r="C1845" s="178">
        <f t="shared" si="396"/>
        <v>6.3239780722347002E-16</v>
      </c>
      <c r="D1845" s="165">
        <f t="shared" si="397"/>
        <v>2.2558277767625785E-3</v>
      </c>
      <c r="E1845" s="166">
        <f t="shared" si="407"/>
        <v>24.291375447755232</v>
      </c>
      <c r="F1845" s="167">
        <f t="shared" si="408"/>
        <v>4.094327414824094</v>
      </c>
      <c r="G1845" s="167">
        <f t="shared" si="398"/>
        <v>142286.1612723601</v>
      </c>
      <c r="H1845" s="167">
        <f t="shared" si="399"/>
        <v>271299.98899881309</v>
      </c>
      <c r="I1845" s="168">
        <f t="shared" si="400"/>
        <v>413586.15027117322</v>
      </c>
      <c r="J1845" s="168">
        <f t="shared" si="402"/>
        <v>407873.2072003553</v>
      </c>
      <c r="K1845" s="94"/>
      <c r="L1845" s="265">
        <f t="shared" si="401"/>
        <v>157606.04391097644</v>
      </c>
      <c r="M1845" s="265">
        <f>$G1845*NonHospFrac+theModel!$H1845*NonHospFrac</f>
        <v>255980.10636019672</v>
      </c>
      <c r="N1845" s="266">
        <f t="shared" si="403"/>
        <v>413586.15027117316</v>
      </c>
      <c r="O1845" s="158"/>
      <c r="P1845" s="265">
        <f t="shared" si="404"/>
        <v>155429.00206397587</v>
      </c>
      <c r="Q1845" s="265">
        <f t="shared" si="405"/>
        <v>255978.5461095777</v>
      </c>
      <c r="R1845" s="266">
        <f t="shared" si="406"/>
        <v>411407.54817355354</v>
      </c>
    </row>
    <row r="1846" spans="1:18" x14ac:dyDescent="0.25">
      <c r="A1846" s="81">
        <v>1815</v>
      </c>
      <c r="B1846" s="93">
        <f t="shared" si="395"/>
        <v>6.2198742225066941E-16</v>
      </c>
      <c r="C1846" s="178">
        <f t="shared" si="396"/>
        <v>6.2058432574675943E-16</v>
      </c>
      <c r="D1846" s="165">
        <f t="shared" si="397"/>
        <v>2.2558277767625785E-3</v>
      </c>
      <c r="E1846" s="166">
        <f t="shared" si="407"/>
        <v>24.291375447755232</v>
      </c>
      <c r="F1846" s="167">
        <f t="shared" si="408"/>
        <v>4.0965832426008566</v>
      </c>
      <c r="G1846" s="167">
        <f t="shared" si="398"/>
        <v>142364.55585157353</v>
      </c>
      <c r="H1846" s="167">
        <f t="shared" si="399"/>
        <v>271299.98899881309</v>
      </c>
      <c r="I1846" s="168">
        <f t="shared" si="400"/>
        <v>413664.54485038662</v>
      </c>
      <c r="J1846" s="168">
        <f t="shared" si="402"/>
        <v>407946.01115685905</v>
      </c>
      <c r="K1846" s="94"/>
      <c r="L1846" s="265">
        <f t="shared" si="401"/>
        <v>157635.91787915886</v>
      </c>
      <c r="M1846" s="265">
        <f>$G1846*NonHospFrac+theModel!$H1846*NonHospFrac</f>
        <v>256028.62697122776</v>
      </c>
      <c r="N1846" s="266">
        <f t="shared" si="403"/>
        <v>413664.54485038662</v>
      </c>
      <c r="O1846" s="158"/>
      <c r="P1846" s="265">
        <f t="shared" si="404"/>
        <v>155456.74560315895</v>
      </c>
      <c r="Q1846" s="265">
        <f t="shared" si="405"/>
        <v>256027.06672060874</v>
      </c>
      <c r="R1846" s="266">
        <f t="shared" si="406"/>
        <v>411483.81232376769</v>
      </c>
    </row>
    <row r="1847" spans="1:18" x14ac:dyDescent="0.25">
      <c r="A1847" s="81">
        <v>1816</v>
      </c>
      <c r="B1847" s="93">
        <f t="shared" si="395"/>
        <v>6.1036841154636951E-16</v>
      </c>
      <c r="C1847" s="178">
        <f t="shared" si="396"/>
        <v>6.0899152552954476E-16</v>
      </c>
      <c r="D1847" s="165">
        <f t="shared" si="397"/>
        <v>2.2558277767625785E-3</v>
      </c>
      <c r="E1847" s="166">
        <f t="shared" si="407"/>
        <v>24.291375447755232</v>
      </c>
      <c r="F1847" s="167">
        <f t="shared" si="408"/>
        <v>4.0988390703776192</v>
      </c>
      <c r="G1847" s="167">
        <f t="shared" si="398"/>
        <v>142442.95043078696</v>
      </c>
      <c r="H1847" s="167">
        <f t="shared" si="399"/>
        <v>271299.98899881309</v>
      </c>
      <c r="I1847" s="168">
        <f t="shared" si="400"/>
        <v>413742.93942960002</v>
      </c>
      <c r="J1847" s="168">
        <f t="shared" si="402"/>
        <v>408018.81214573019</v>
      </c>
      <c r="K1847" s="94"/>
      <c r="L1847" s="265">
        <f t="shared" si="401"/>
        <v>157665.79184734132</v>
      </c>
      <c r="M1847" s="265">
        <f>$G1847*NonHospFrac+theModel!$H1847*NonHospFrac</f>
        <v>256077.14758225874</v>
      </c>
      <c r="N1847" s="266">
        <f t="shared" si="403"/>
        <v>413742.93942960002</v>
      </c>
      <c r="O1847" s="158"/>
      <c r="P1847" s="265">
        <f t="shared" si="404"/>
        <v>155484.48801146078</v>
      </c>
      <c r="Q1847" s="265">
        <f t="shared" si="405"/>
        <v>256075.58733163972</v>
      </c>
      <c r="R1847" s="266">
        <f t="shared" si="406"/>
        <v>411560.07534310047</v>
      </c>
    </row>
    <row r="1848" spans="1:18" x14ac:dyDescent="0.25">
      <c r="A1848" s="81">
        <v>1817</v>
      </c>
      <c r="B1848" s="93">
        <f t="shared" si="395"/>
        <v>5.9896644929822352E-16</v>
      </c>
      <c r="C1848" s="178">
        <f t="shared" si="396"/>
        <v>5.9761528414454769E-16</v>
      </c>
      <c r="D1848" s="165">
        <f t="shared" si="397"/>
        <v>2.2558277767625785E-3</v>
      </c>
      <c r="E1848" s="166">
        <f t="shared" si="407"/>
        <v>24.291375447755232</v>
      </c>
      <c r="F1848" s="167">
        <f t="shared" si="408"/>
        <v>4.1010948981543818</v>
      </c>
      <c r="G1848" s="167">
        <f t="shared" si="398"/>
        <v>142521.34501000037</v>
      </c>
      <c r="H1848" s="167">
        <f t="shared" si="399"/>
        <v>271299.98899881309</v>
      </c>
      <c r="I1848" s="168">
        <f t="shared" si="400"/>
        <v>413821.33400881349</v>
      </c>
      <c r="J1848" s="168">
        <f t="shared" si="402"/>
        <v>408091.61016708973</v>
      </c>
      <c r="K1848" s="94"/>
      <c r="L1848" s="265">
        <f t="shared" si="401"/>
        <v>157695.66581552371</v>
      </c>
      <c r="M1848" s="265">
        <f>$G1848*NonHospFrac+theModel!$H1848*NonHospFrac</f>
        <v>256125.66819328972</v>
      </c>
      <c r="N1848" s="266">
        <f t="shared" si="403"/>
        <v>413821.33400881343</v>
      </c>
      <c r="O1848" s="158"/>
      <c r="P1848" s="265">
        <f t="shared" si="404"/>
        <v>155512.22928892737</v>
      </c>
      <c r="Q1848" s="265">
        <f t="shared" si="405"/>
        <v>256124.1079426707</v>
      </c>
      <c r="R1848" s="266">
        <f t="shared" si="406"/>
        <v>411636.3372315981</v>
      </c>
    </row>
    <row r="1849" spans="1:18" x14ac:dyDescent="0.25">
      <c r="A1849" s="81">
        <v>1818</v>
      </c>
      <c r="B1849" s="93">
        <f t="shared" si="395"/>
        <v>5.8777748094139201E-16</v>
      </c>
      <c r="C1849" s="178">
        <f t="shared" si="396"/>
        <v>5.8645155617332884E-16</v>
      </c>
      <c r="D1849" s="165">
        <f t="shared" si="397"/>
        <v>2.2558277767625785E-3</v>
      </c>
      <c r="E1849" s="166">
        <f t="shared" si="407"/>
        <v>24.291375447755232</v>
      </c>
      <c r="F1849" s="167">
        <f t="shared" si="408"/>
        <v>4.1033507259311444</v>
      </c>
      <c r="G1849" s="167">
        <f t="shared" si="398"/>
        <v>142599.7395892138</v>
      </c>
      <c r="H1849" s="167">
        <f t="shared" si="399"/>
        <v>271299.98899881309</v>
      </c>
      <c r="I1849" s="168">
        <f t="shared" si="400"/>
        <v>413899.72858802689</v>
      </c>
      <c r="J1849" s="168">
        <f t="shared" si="402"/>
        <v>408164.40522105858</v>
      </c>
      <c r="K1849" s="94"/>
      <c r="L1849" s="265">
        <f t="shared" si="401"/>
        <v>157725.53978370616</v>
      </c>
      <c r="M1849" s="265">
        <f>$G1849*NonHospFrac+theModel!$H1849*NonHospFrac</f>
        <v>256174.18880432073</v>
      </c>
      <c r="N1849" s="266">
        <f t="shared" si="403"/>
        <v>413899.72858802689</v>
      </c>
      <c r="O1849" s="158"/>
      <c r="P1849" s="265">
        <f t="shared" si="404"/>
        <v>155539.96943560493</v>
      </c>
      <c r="Q1849" s="265">
        <f t="shared" si="405"/>
        <v>256172.62855370171</v>
      </c>
      <c r="R1849" s="266">
        <f t="shared" si="406"/>
        <v>411712.59798930667</v>
      </c>
    </row>
    <row r="1850" spans="1:18" x14ac:dyDescent="0.25">
      <c r="A1850" s="81">
        <v>1819</v>
      </c>
      <c r="B1850" s="93">
        <f t="shared" si="395"/>
        <v>5.7679752765215626E-16</v>
      </c>
      <c r="C1850" s="178">
        <f t="shared" si="396"/>
        <v>5.7549637176771052E-16</v>
      </c>
      <c r="D1850" s="165">
        <f t="shared" si="397"/>
        <v>2.2558277767625785E-3</v>
      </c>
      <c r="E1850" s="166">
        <f t="shared" si="407"/>
        <v>24.291375447755232</v>
      </c>
      <c r="F1850" s="167">
        <f t="shared" si="408"/>
        <v>4.1056065537079069</v>
      </c>
      <c r="G1850" s="167">
        <f t="shared" si="398"/>
        <v>142678.1341684272</v>
      </c>
      <c r="H1850" s="167">
        <f t="shared" si="399"/>
        <v>271299.98899881309</v>
      </c>
      <c r="I1850" s="168">
        <f t="shared" si="400"/>
        <v>413978.12316724029</v>
      </c>
      <c r="J1850" s="168">
        <f t="shared" si="402"/>
        <v>408237.19730775774</v>
      </c>
      <c r="K1850" s="94"/>
      <c r="L1850" s="265">
        <f t="shared" si="401"/>
        <v>157755.41375188858</v>
      </c>
      <c r="M1850" s="265">
        <f>$G1850*NonHospFrac+theModel!$H1850*NonHospFrac</f>
        <v>256222.70941535171</v>
      </c>
      <c r="N1850" s="266">
        <f t="shared" si="403"/>
        <v>413978.12316724029</v>
      </c>
      <c r="O1850" s="158"/>
      <c r="P1850" s="265">
        <f t="shared" si="404"/>
        <v>155567.70845153948</v>
      </c>
      <c r="Q1850" s="265">
        <f t="shared" si="405"/>
        <v>256221.14916473269</v>
      </c>
      <c r="R1850" s="266">
        <f t="shared" si="406"/>
        <v>411788.85761627217</v>
      </c>
    </row>
    <row r="1851" spans="1:18" x14ac:dyDescent="0.25">
      <c r="A1851" s="81">
        <v>1820</v>
      </c>
      <c r="B1851" s="93">
        <f t="shared" si="395"/>
        <v>5.6602268493306474E-16</v>
      </c>
      <c r="C1851" s="178">
        <f t="shared" si="396"/>
        <v>5.6474583523811502E-16</v>
      </c>
      <c r="D1851" s="165">
        <f t="shared" si="397"/>
        <v>2.2558277767625785E-3</v>
      </c>
      <c r="E1851" s="166">
        <f t="shared" si="407"/>
        <v>24.291375447755232</v>
      </c>
      <c r="F1851" s="167">
        <f t="shared" si="408"/>
        <v>4.1078623814846695</v>
      </c>
      <c r="G1851" s="167">
        <f t="shared" si="398"/>
        <v>142756.52874764067</v>
      </c>
      <c r="H1851" s="167">
        <f t="shared" si="399"/>
        <v>271299.98899881309</v>
      </c>
      <c r="I1851" s="168">
        <f t="shared" si="400"/>
        <v>414056.51774645376</v>
      </c>
      <c r="J1851" s="168">
        <f t="shared" si="402"/>
        <v>408309.98642730818</v>
      </c>
      <c r="K1851" s="94"/>
      <c r="L1851" s="265">
        <f t="shared" si="401"/>
        <v>157785.28772007101</v>
      </c>
      <c r="M1851" s="265">
        <f>$G1851*NonHospFrac+theModel!$H1851*NonHospFrac</f>
        <v>256271.23002638272</v>
      </c>
      <c r="N1851" s="266">
        <f t="shared" si="403"/>
        <v>414056.51774645376</v>
      </c>
      <c r="O1851" s="158"/>
      <c r="P1851" s="265">
        <f t="shared" si="404"/>
        <v>155595.44633677712</v>
      </c>
      <c r="Q1851" s="265">
        <f t="shared" si="405"/>
        <v>256269.6697757637</v>
      </c>
      <c r="R1851" s="266">
        <f t="shared" si="406"/>
        <v>411865.11611254083</v>
      </c>
    </row>
    <row r="1852" spans="1:18" x14ac:dyDescent="0.25">
      <c r="A1852" s="81">
        <v>1821</v>
      </c>
      <c r="B1852" s="93">
        <f t="shared" si="395"/>
        <v>5.5544912122446708E-16</v>
      </c>
      <c r="C1852" s="178">
        <f t="shared" si="396"/>
        <v>5.5419612366823054E-16</v>
      </c>
      <c r="D1852" s="165">
        <f t="shared" si="397"/>
        <v>2.2558277767625785E-3</v>
      </c>
      <c r="E1852" s="166">
        <f t="shared" si="407"/>
        <v>24.291375447755232</v>
      </c>
      <c r="F1852" s="167">
        <f t="shared" si="408"/>
        <v>4.1101182092614321</v>
      </c>
      <c r="G1852" s="167">
        <f t="shared" si="398"/>
        <v>142834.92332685407</v>
      </c>
      <c r="H1852" s="167">
        <f t="shared" si="399"/>
        <v>271299.98899881309</v>
      </c>
      <c r="I1852" s="168">
        <f t="shared" si="400"/>
        <v>414134.91232566716</v>
      </c>
      <c r="J1852" s="168">
        <f t="shared" si="402"/>
        <v>408382.77257983078</v>
      </c>
      <c r="K1852" s="94"/>
      <c r="L1852" s="265">
        <f t="shared" si="401"/>
        <v>157815.16168825343</v>
      </c>
      <c r="M1852" s="265">
        <f>$G1852*NonHospFrac+theModel!$H1852*NonHospFrac</f>
        <v>256319.7506374137</v>
      </c>
      <c r="N1852" s="266">
        <f t="shared" si="403"/>
        <v>414134.9123256671</v>
      </c>
      <c r="O1852" s="158"/>
      <c r="P1852" s="265">
        <f t="shared" si="404"/>
        <v>155623.18309136396</v>
      </c>
      <c r="Q1852" s="265">
        <f t="shared" si="405"/>
        <v>256318.19038679468</v>
      </c>
      <c r="R1852" s="266">
        <f t="shared" si="406"/>
        <v>411941.37347815861</v>
      </c>
    </row>
    <row r="1853" spans="1:18" x14ac:dyDescent="0.25">
      <c r="A1853" s="81">
        <v>1822</v>
      </c>
      <c r="B1853" s="93">
        <f t="shared" si="395"/>
        <v>5.4507307654200706E-16</v>
      </c>
      <c r="C1853" s="178">
        <f t="shared" si="396"/>
        <v>5.4384348555557811E-16</v>
      </c>
      <c r="D1853" s="165">
        <f t="shared" si="397"/>
        <v>2.2558277767625785E-3</v>
      </c>
      <c r="E1853" s="166">
        <f t="shared" si="407"/>
        <v>24.291375447755232</v>
      </c>
      <c r="F1853" s="167">
        <f t="shared" si="408"/>
        <v>4.1123740370381947</v>
      </c>
      <c r="G1853" s="167">
        <f t="shared" si="398"/>
        <v>142913.3179060675</v>
      </c>
      <c r="H1853" s="167">
        <f t="shared" si="399"/>
        <v>271299.98899881309</v>
      </c>
      <c r="I1853" s="168">
        <f t="shared" si="400"/>
        <v>414213.30690488056</v>
      </c>
      <c r="J1853" s="168">
        <f t="shared" si="402"/>
        <v>408455.55576544651</v>
      </c>
      <c r="K1853" s="94"/>
      <c r="L1853" s="265">
        <f t="shared" si="401"/>
        <v>157845.03565643588</v>
      </c>
      <c r="M1853" s="265">
        <f>$G1853*NonHospFrac+theModel!$H1853*NonHospFrac</f>
        <v>256368.27124844474</v>
      </c>
      <c r="N1853" s="266">
        <f t="shared" si="403"/>
        <v>414213.30690488062</v>
      </c>
      <c r="O1853" s="158"/>
      <c r="P1853" s="265">
        <f t="shared" si="404"/>
        <v>155650.91871534611</v>
      </c>
      <c r="Q1853" s="265">
        <f t="shared" si="405"/>
        <v>256366.71099782572</v>
      </c>
      <c r="R1853" s="266">
        <f t="shared" si="406"/>
        <v>412017.62971317186</v>
      </c>
    </row>
    <row r="1854" spans="1:18" x14ac:dyDescent="0.25">
      <c r="A1854" s="81">
        <v>1823</v>
      </c>
      <c r="B1854" s="93">
        <f t="shared" si="395"/>
        <v>5.3489086113956307E-16</v>
      </c>
      <c r="C1854" s="178">
        <f t="shared" si="396"/>
        <v>5.3368423947746796E-16</v>
      </c>
      <c r="D1854" s="165">
        <f t="shared" si="397"/>
        <v>2.2558277767625785E-3</v>
      </c>
      <c r="E1854" s="166">
        <f t="shared" si="407"/>
        <v>24.291375447755232</v>
      </c>
      <c r="F1854" s="167">
        <f t="shared" si="408"/>
        <v>4.1146298648149573</v>
      </c>
      <c r="G1854" s="167">
        <f t="shared" si="398"/>
        <v>142991.71248528091</v>
      </c>
      <c r="H1854" s="167">
        <f t="shared" si="399"/>
        <v>271299.98899881309</v>
      </c>
      <c r="I1854" s="168">
        <f t="shared" si="400"/>
        <v>414291.70148409402</v>
      </c>
      <c r="J1854" s="168">
        <f t="shared" si="402"/>
        <v>408528.33598427637</v>
      </c>
      <c r="K1854" s="94"/>
      <c r="L1854" s="265">
        <f t="shared" si="401"/>
        <v>157874.90962461827</v>
      </c>
      <c r="M1854" s="265">
        <f>$G1854*NonHospFrac+theModel!$H1854*NonHospFrac</f>
        <v>256416.79185947572</v>
      </c>
      <c r="N1854" s="266">
        <f t="shared" si="403"/>
        <v>414291.70148409402</v>
      </c>
      <c r="O1854" s="158"/>
      <c r="P1854" s="265">
        <f t="shared" si="404"/>
        <v>155678.65320876957</v>
      </c>
      <c r="Q1854" s="265">
        <f t="shared" si="405"/>
        <v>256415.2316088567</v>
      </c>
      <c r="R1854" s="266">
        <f t="shared" si="406"/>
        <v>412093.88481762627</v>
      </c>
    </row>
    <row r="1855" spans="1:18" x14ac:dyDescent="0.25">
      <c r="A1855" s="81">
        <v>1824</v>
      </c>
      <c r="B1855" s="93">
        <f t="shared" si="395"/>
        <v>5.2489885419716533E-16</v>
      </c>
      <c r="C1855" s="178">
        <f t="shared" si="396"/>
        <v>5.2371477278187648E-16</v>
      </c>
      <c r="D1855" s="165">
        <f t="shared" si="397"/>
        <v>2.2558277767625785E-3</v>
      </c>
      <c r="E1855" s="166">
        <f t="shared" si="407"/>
        <v>24.291375447755232</v>
      </c>
      <c r="F1855" s="167">
        <f t="shared" si="408"/>
        <v>4.1168856925917199</v>
      </c>
      <c r="G1855" s="167">
        <f t="shared" si="398"/>
        <v>143070.10706449434</v>
      </c>
      <c r="H1855" s="167">
        <f t="shared" si="399"/>
        <v>271299.98899881309</v>
      </c>
      <c r="I1855" s="168">
        <f t="shared" si="400"/>
        <v>414370.09606330743</v>
      </c>
      <c r="J1855" s="168">
        <f t="shared" si="402"/>
        <v>408601.11323644116</v>
      </c>
      <c r="K1855" s="94"/>
      <c r="L1855" s="265">
        <f t="shared" si="401"/>
        <v>157904.78359280073</v>
      </c>
      <c r="M1855" s="265">
        <f>$G1855*NonHospFrac+theModel!$H1855*NonHospFrac</f>
        <v>256465.3124705067</v>
      </c>
      <c r="N1855" s="266">
        <f t="shared" si="403"/>
        <v>414370.09606330743</v>
      </c>
      <c r="O1855" s="158"/>
      <c r="P1855" s="265">
        <f t="shared" si="404"/>
        <v>155706.38657168052</v>
      </c>
      <c r="Q1855" s="265">
        <f t="shared" si="405"/>
        <v>256463.75221988768</v>
      </c>
      <c r="R1855" s="266">
        <f t="shared" si="406"/>
        <v>412170.13879156823</v>
      </c>
    </row>
    <row r="1856" spans="1:18" x14ac:dyDescent="0.25">
      <c r="A1856" s="81">
        <v>1825</v>
      </c>
      <c r="B1856" s="93">
        <f t="shared" si="395"/>
        <v>5.1509350253342425E-16</v>
      </c>
      <c r="C1856" s="178">
        <f t="shared" si="396"/>
        <v>5.1393154030277938E-16</v>
      </c>
      <c r="D1856" s="165">
        <f t="shared" si="397"/>
        <v>2.2558277767625785E-3</v>
      </c>
      <c r="E1856" s="166">
        <f t="shared" si="407"/>
        <v>24.291375447755232</v>
      </c>
      <c r="F1856" s="167">
        <f t="shared" si="408"/>
        <v>4.1191415203684825</v>
      </c>
      <c r="G1856" s="167">
        <f t="shared" si="398"/>
        <v>143148.50164370777</v>
      </c>
      <c r="H1856" s="167">
        <f t="shared" si="399"/>
        <v>271299.98899881309</v>
      </c>
      <c r="I1856" s="168">
        <f t="shared" si="400"/>
        <v>414448.49064252083</v>
      </c>
      <c r="J1856" s="168">
        <f t="shared" si="402"/>
        <v>408673.88752206188</v>
      </c>
      <c r="K1856" s="94"/>
      <c r="L1856" s="265">
        <f t="shared" si="401"/>
        <v>157934.65756098315</v>
      </c>
      <c r="M1856" s="265">
        <f>$G1856*NonHospFrac+theModel!$H1856*NonHospFrac</f>
        <v>256513.83308153771</v>
      </c>
      <c r="N1856" s="266">
        <f t="shared" si="403"/>
        <v>414448.49064252083</v>
      </c>
      <c r="O1856" s="158"/>
      <c r="P1856" s="265">
        <f t="shared" si="404"/>
        <v>155734.11880412497</v>
      </c>
      <c r="Q1856" s="265">
        <f t="shared" si="405"/>
        <v>256512.27283091869</v>
      </c>
      <c r="R1856" s="266">
        <f t="shared" si="406"/>
        <v>412246.39163504366</v>
      </c>
    </row>
    <row r="1857" spans="1:18" x14ac:dyDescent="0.25">
      <c r="A1857" s="81">
        <v>1826</v>
      </c>
      <c r="B1857" s="93">
        <f t="shared" si="395"/>
        <v>5.054713193420104E-16</v>
      </c>
      <c r="C1857" s="178">
        <f t="shared" si="396"/>
        <v>5.0433106309948189E-16</v>
      </c>
      <c r="D1857" s="165">
        <f t="shared" si="397"/>
        <v>2.2558277767625785E-3</v>
      </c>
      <c r="E1857" s="166">
        <f t="shared" si="407"/>
        <v>24.291375447755232</v>
      </c>
      <c r="F1857" s="167">
        <f t="shared" si="408"/>
        <v>4.1213973481452451</v>
      </c>
      <c r="G1857" s="167">
        <f t="shared" si="398"/>
        <v>143226.89622292118</v>
      </c>
      <c r="H1857" s="167">
        <f t="shared" si="399"/>
        <v>271299.98899881309</v>
      </c>
      <c r="I1857" s="168">
        <f t="shared" si="400"/>
        <v>414526.88522173429</v>
      </c>
      <c r="J1857" s="168">
        <f t="shared" si="402"/>
        <v>408746.65884125949</v>
      </c>
      <c r="K1857" s="94"/>
      <c r="L1857" s="265">
        <f t="shared" si="401"/>
        <v>157964.53152916557</v>
      </c>
      <c r="M1857" s="265">
        <f>$G1857*NonHospFrac+theModel!$H1857*NonHospFrac</f>
        <v>256562.35369256869</v>
      </c>
      <c r="N1857" s="266">
        <f t="shared" si="403"/>
        <v>414526.88522173429</v>
      </c>
      <c r="O1857" s="158"/>
      <c r="P1857" s="265">
        <f t="shared" si="404"/>
        <v>155761.84990614903</v>
      </c>
      <c r="Q1857" s="265">
        <f t="shared" si="405"/>
        <v>256560.79344194967</v>
      </c>
      <c r="R1857" s="266">
        <f t="shared" si="406"/>
        <v>412322.64334809873</v>
      </c>
    </row>
    <row r="1858" spans="1:18" x14ac:dyDescent="0.25">
      <c r="A1858" s="81">
        <v>1827</v>
      </c>
      <c r="B1858" s="93">
        <f t="shared" si="395"/>
        <v>4.9602888295173804E-16</v>
      </c>
      <c r="C1858" s="178">
        <f t="shared" si="396"/>
        <v>4.9490992721949901E-16</v>
      </c>
      <c r="D1858" s="165">
        <f t="shared" si="397"/>
        <v>2.2558277767625785E-3</v>
      </c>
      <c r="E1858" s="166">
        <f t="shared" si="407"/>
        <v>24.291375447755232</v>
      </c>
      <c r="F1858" s="167">
        <f t="shared" si="408"/>
        <v>4.1236531759220076</v>
      </c>
      <c r="G1858" s="167">
        <f t="shared" si="398"/>
        <v>143305.29080213461</v>
      </c>
      <c r="H1858" s="167">
        <f t="shared" si="399"/>
        <v>271299.98899881309</v>
      </c>
      <c r="I1858" s="168">
        <f t="shared" si="400"/>
        <v>414605.2798009477</v>
      </c>
      <c r="J1858" s="168">
        <f t="shared" si="402"/>
        <v>408819.42719415482</v>
      </c>
      <c r="K1858" s="94"/>
      <c r="L1858" s="265">
        <f t="shared" si="401"/>
        <v>157994.40549734799</v>
      </c>
      <c r="M1858" s="265">
        <f>$G1858*NonHospFrac+theModel!$H1858*NonHospFrac</f>
        <v>256610.8743035997</v>
      </c>
      <c r="N1858" s="266">
        <f t="shared" si="403"/>
        <v>414605.2798009477</v>
      </c>
      <c r="O1858" s="158"/>
      <c r="P1858" s="265">
        <f t="shared" si="404"/>
        <v>155789.57987779879</v>
      </c>
      <c r="Q1858" s="265">
        <f t="shared" si="405"/>
        <v>256609.31405298068</v>
      </c>
      <c r="R1858" s="266">
        <f t="shared" si="406"/>
        <v>412398.89393077948</v>
      </c>
    </row>
    <row r="1859" spans="1:18" x14ac:dyDescent="0.25">
      <c r="A1859" s="81">
        <v>1828</v>
      </c>
      <c r="B1859" s="93">
        <f t="shared" si="395"/>
        <v>4.8676283560981051E-16</v>
      </c>
      <c r="C1859" s="178">
        <f t="shared" si="396"/>
        <v>4.8566478248454613E-16</v>
      </c>
      <c r="D1859" s="165">
        <f t="shared" si="397"/>
        <v>2.2558277767625785E-3</v>
      </c>
      <c r="E1859" s="166">
        <f t="shared" si="407"/>
        <v>24.291375447755232</v>
      </c>
      <c r="F1859" s="167">
        <f t="shared" si="408"/>
        <v>4.1259090036987702</v>
      </c>
      <c r="G1859" s="167">
        <f t="shared" si="398"/>
        <v>143383.68538134801</v>
      </c>
      <c r="H1859" s="167">
        <f t="shared" si="399"/>
        <v>271299.98899881309</v>
      </c>
      <c r="I1859" s="168">
        <f t="shared" si="400"/>
        <v>414683.6743801611</v>
      </c>
      <c r="J1859" s="168">
        <f t="shared" si="402"/>
        <v>408892.19258086884</v>
      </c>
      <c r="K1859" s="94"/>
      <c r="L1859" s="265">
        <f t="shared" si="401"/>
        <v>158024.27946553042</v>
      </c>
      <c r="M1859" s="265">
        <f>$G1859*NonHospFrac+theModel!$H1859*NonHospFrac</f>
        <v>256659.39491463068</v>
      </c>
      <c r="N1859" s="266">
        <f t="shared" si="403"/>
        <v>414683.6743801611</v>
      </c>
      <c r="O1859" s="158"/>
      <c r="P1859" s="265">
        <f t="shared" si="404"/>
        <v>155817.30871912031</v>
      </c>
      <c r="Q1859" s="265">
        <f t="shared" si="405"/>
        <v>256657.83466401167</v>
      </c>
      <c r="R1859" s="266">
        <f t="shared" si="406"/>
        <v>412475.14338313194</v>
      </c>
    </row>
    <row r="1860" spans="1:18" x14ac:dyDescent="0.25">
      <c r="A1860" s="81">
        <v>1829</v>
      </c>
      <c r="B1860" s="93">
        <f t="shared" si="395"/>
        <v>4.7766988228779893E-16</v>
      </c>
      <c r="C1860" s="178">
        <f t="shared" si="396"/>
        <v>4.7659234129921121E-16</v>
      </c>
      <c r="D1860" s="165">
        <f t="shared" si="397"/>
        <v>2.2558277767625785E-3</v>
      </c>
      <c r="E1860" s="166">
        <f t="shared" si="407"/>
        <v>24.291375447755232</v>
      </c>
      <c r="F1860" s="167">
        <f t="shared" si="408"/>
        <v>4.1281648314755328</v>
      </c>
      <c r="G1860" s="167">
        <f t="shared" si="398"/>
        <v>143462.07996056144</v>
      </c>
      <c r="H1860" s="167">
        <f t="shared" si="399"/>
        <v>271299.98899881309</v>
      </c>
      <c r="I1860" s="168">
        <f t="shared" si="400"/>
        <v>414762.06895937456</v>
      </c>
      <c r="J1860" s="168">
        <f t="shared" si="402"/>
        <v>408964.9550015225</v>
      </c>
      <c r="K1860" s="94"/>
      <c r="L1860" s="265">
        <f t="shared" si="401"/>
        <v>158054.15343371284</v>
      </c>
      <c r="M1860" s="265">
        <f>$G1860*NonHospFrac+theModel!$H1860*NonHospFrac</f>
        <v>256707.91552566167</v>
      </c>
      <c r="N1860" s="266">
        <f t="shared" si="403"/>
        <v>414762.0689593745</v>
      </c>
      <c r="O1860" s="158"/>
      <c r="P1860" s="265">
        <f t="shared" si="404"/>
        <v>155845.03643015967</v>
      </c>
      <c r="Q1860" s="265">
        <f t="shared" si="405"/>
        <v>256706.35527504265</v>
      </c>
      <c r="R1860" s="266">
        <f t="shared" si="406"/>
        <v>412551.39170520229</v>
      </c>
    </row>
    <row r="1861" spans="1:18" x14ac:dyDescent="0.25">
      <c r="A1861" s="81">
        <v>1830</v>
      </c>
      <c r="B1861" s="93">
        <f t="shared" si="395"/>
        <v>4.6874678950990859E-16</v>
      </c>
      <c r="C1861" s="178">
        <f t="shared" si="396"/>
        <v>4.6768937748186382E-16</v>
      </c>
      <c r="D1861" s="165">
        <f t="shared" si="397"/>
        <v>2.2558277767625785E-3</v>
      </c>
      <c r="E1861" s="166">
        <f t="shared" si="407"/>
        <v>24.291375447755232</v>
      </c>
      <c r="F1861" s="167">
        <f t="shared" si="408"/>
        <v>4.1304206592522954</v>
      </c>
      <c r="G1861" s="167">
        <f t="shared" si="398"/>
        <v>143540.47453977488</v>
      </c>
      <c r="H1861" s="167">
        <f t="shared" si="399"/>
        <v>271299.98899881309</v>
      </c>
      <c r="I1861" s="168">
        <f t="shared" si="400"/>
        <v>414840.46353858797</v>
      </c>
      <c r="J1861" s="168">
        <f t="shared" si="402"/>
        <v>409037.71445623657</v>
      </c>
      <c r="K1861" s="94"/>
      <c r="L1861" s="265">
        <f t="shared" si="401"/>
        <v>158084.02740189526</v>
      </c>
      <c r="M1861" s="265">
        <f>$G1861*NonHospFrac+theModel!$H1861*NonHospFrac</f>
        <v>256756.4361366927</v>
      </c>
      <c r="N1861" s="266">
        <f t="shared" si="403"/>
        <v>414840.46353858797</v>
      </c>
      <c r="O1861" s="158"/>
      <c r="P1861" s="265">
        <f t="shared" si="404"/>
        <v>155872.76301096295</v>
      </c>
      <c r="Q1861" s="265">
        <f t="shared" si="405"/>
        <v>256754.87588607369</v>
      </c>
      <c r="R1861" s="266">
        <f t="shared" si="406"/>
        <v>412627.63889703667</v>
      </c>
    </row>
    <row r="1862" spans="1:18" x14ac:dyDescent="0.25">
      <c r="A1862" s="81">
        <v>1831</v>
      </c>
      <c r="B1862" s="93">
        <f t="shared" si="395"/>
        <v>4.5999038420316769E-16</v>
      </c>
      <c r="C1862" s="178">
        <f t="shared" si="396"/>
        <v>4.5895272511743851E-16</v>
      </c>
      <c r="D1862" s="165">
        <f t="shared" si="397"/>
        <v>2.2558277767625785E-3</v>
      </c>
      <c r="E1862" s="166">
        <f t="shared" si="407"/>
        <v>24.291375447755232</v>
      </c>
      <c r="F1862" s="167">
        <f t="shared" si="408"/>
        <v>4.132676487029058</v>
      </c>
      <c r="G1862" s="167">
        <f t="shared" si="398"/>
        <v>143618.86911898828</v>
      </c>
      <c r="H1862" s="167">
        <f t="shared" si="399"/>
        <v>271299.98899881309</v>
      </c>
      <c r="I1862" s="168">
        <f t="shared" si="400"/>
        <v>414918.85811780137</v>
      </c>
      <c r="J1862" s="168">
        <f t="shared" si="402"/>
        <v>409110.47094513208</v>
      </c>
      <c r="K1862" s="94"/>
      <c r="L1862" s="265">
        <f t="shared" si="401"/>
        <v>158113.90137007768</v>
      </c>
      <c r="M1862" s="265">
        <f>$G1862*NonHospFrac+theModel!$H1862*NonHospFrac</f>
        <v>256804.95674772369</v>
      </c>
      <c r="N1862" s="266">
        <f t="shared" si="403"/>
        <v>414918.85811780137</v>
      </c>
      <c r="O1862" s="158"/>
      <c r="P1862" s="265">
        <f t="shared" si="404"/>
        <v>155900.48846157623</v>
      </c>
      <c r="Q1862" s="265">
        <f t="shared" si="405"/>
        <v>256803.39649710467</v>
      </c>
      <c r="R1862" s="266">
        <f t="shared" si="406"/>
        <v>412703.88495868089</v>
      </c>
    </row>
    <row r="1863" spans="1:18" x14ac:dyDescent="0.25">
      <c r="A1863" s="81">
        <v>1832</v>
      </c>
      <c r="B1863" s="93">
        <f t="shared" si="395"/>
        <v>4.5139755256906156E-16</v>
      </c>
      <c r="C1863" s="178">
        <f t="shared" si="396"/>
        <v>4.5037927743161361E-16</v>
      </c>
      <c r="D1863" s="165">
        <f t="shared" si="397"/>
        <v>2.2558277767625785E-3</v>
      </c>
      <c r="E1863" s="166">
        <f t="shared" si="407"/>
        <v>24.291375447755232</v>
      </c>
      <c r="F1863" s="167">
        <f t="shared" si="408"/>
        <v>4.1349323148058206</v>
      </c>
      <c r="G1863" s="167">
        <f t="shared" si="398"/>
        <v>143697.26369820171</v>
      </c>
      <c r="H1863" s="167">
        <f t="shared" si="399"/>
        <v>271299.98899881309</v>
      </c>
      <c r="I1863" s="168">
        <f t="shared" si="400"/>
        <v>414997.25269701483</v>
      </c>
      <c r="J1863" s="168">
        <f t="shared" si="402"/>
        <v>409183.22446832992</v>
      </c>
      <c r="K1863" s="94"/>
      <c r="L1863" s="265">
        <f t="shared" si="401"/>
        <v>158143.77533826011</v>
      </c>
      <c r="M1863" s="265">
        <f>$G1863*NonHospFrac+theModel!$H1863*NonHospFrac</f>
        <v>256853.47735875467</v>
      </c>
      <c r="N1863" s="266">
        <f t="shared" si="403"/>
        <v>414997.25269701477</v>
      </c>
      <c r="O1863" s="158"/>
      <c r="P1863" s="265">
        <f t="shared" si="404"/>
        <v>155928.21278204554</v>
      </c>
      <c r="Q1863" s="265">
        <f t="shared" si="405"/>
        <v>256851.91710813565</v>
      </c>
      <c r="R1863" s="266">
        <f t="shared" si="406"/>
        <v>412780.12989018118</v>
      </c>
    </row>
    <row r="1864" spans="1:18" x14ac:dyDescent="0.25">
      <c r="A1864" s="81">
        <v>1833</v>
      </c>
      <c r="B1864" s="93">
        <f t="shared" si="395"/>
        <v>4.4296523897626202E-16</v>
      </c>
      <c r="C1864" s="178">
        <f t="shared" si="396"/>
        <v>4.4196598568603909E-16</v>
      </c>
      <c r="D1864" s="165">
        <f t="shared" si="397"/>
        <v>2.2558277767625785E-3</v>
      </c>
      <c r="E1864" s="166">
        <f t="shared" si="407"/>
        <v>24.291375447755232</v>
      </c>
      <c r="F1864" s="167">
        <f t="shared" si="408"/>
        <v>4.1371881425825832</v>
      </c>
      <c r="G1864" s="167">
        <f t="shared" si="398"/>
        <v>143775.65827741512</v>
      </c>
      <c r="H1864" s="167">
        <f t="shared" si="399"/>
        <v>271299.98899881309</v>
      </c>
      <c r="I1864" s="168">
        <f t="shared" si="400"/>
        <v>415075.64727622818</v>
      </c>
      <c r="J1864" s="168">
        <f t="shared" si="402"/>
        <v>409255.97502595081</v>
      </c>
      <c r="K1864" s="94"/>
      <c r="L1864" s="265">
        <f t="shared" si="401"/>
        <v>158173.64930644253</v>
      </c>
      <c r="M1864" s="265">
        <f>$G1864*NonHospFrac+theModel!$H1864*NonHospFrac</f>
        <v>256901.99796978565</v>
      </c>
      <c r="N1864" s="266">
        <f t="shared" si="403"/>
        <v>415075.64727622818</v>
      </c>
      <c r="O1864" s="158"/>
      <c r="P1864" s="265">
        <f t="shared" si="404"/>
        <v>155955.93597241698</v>
      </c>
      <c r="Q1864" s="265">
        <f t="shared" si="405"/>
        <v>256900.43771916663</v>
      </c>
      <c r="R1864" s="266">
        <f t="shared" si="406"/>
        <v>412856.37369158363</v>
      </c>
    </row>
    <row r="1865" spans="1:18" x14ac:dyDescent="0.25">
      <c r="A1865" s="81">
        <v>1834</v>
      </c>
      <c r="B1865" s="93">
        <f t="shared" si="395"/>
        <v>4.34690444874037E-16</v>
      </c>
      <c r="C1865" s="178">
        <f t="shared" si="396"/>
        <v>4.3370985809419688E-16</v>
      </c>
      <c r="D1865" s="165">
        <f t="shared" si="397"/>
        <v>2.2558277767625785E-3</v>
      </c>
      <c r="E1865" s="166">
        <f t="shared" si="407"/>
        <v>24.291375447755232</v>
      </c>
      <c r="F1865" s="167">
        <f t="shared" si="408"/>
        <v>4.1394439703593457</v>
      </c>
      <c r="G1865" s="167">
        <f t="shared" si="398"/>
        <v>143854.05285662855</v>
      </c>
      <c r="H1865" s="167">
        <f t="shared" si="399"/>
        <v>271299.98899881309</v>
      </c>
      <c r="I1865" s="168">
        <f t="shared" si="400"/>
        <v>415154.04185544164</v>
      </c>
      <c r="J1865" s="168">
        <f t="shared" si="402"/>
        <v>409328.72261811583</v>
      </c>
      <c r="K1865" s="94"/>
      <c r="L1865" s="265">
        <f t="shared" si="401"/>
        <v>158203.52327462495</v>
      </c>
      <c r="M1865" s="265">
        <f>$G1865*NonHospFrac+theModel!$H1865*NonHospFrac</f>
        <v>256950.51858081666</v>
      </c>
      <c r="N1865" s="266">
        <f t="shared" si="403"/>
        <v>415154.04185544164</v>
      </c>
      <c r="O1865" s="158"/>
      <c r="P1865" s="265">
        <f t="shared" si="404"/>
        <v>155983.6580327366</v>
      </c>
      <c r="Q1865" s="265">
        <f t="shared" si="405"/>
        <v>256948.95833019764</v>
      </c>
      <c r="R1865" s="266">
        <f t="shared" si="406"/>
        <v>412932.61636293423</v>
      </c>
    </row>
    <row r="1866" spans="1:18" x14ac:dyDescent="0.25">
      <c r="A1866" s="81">
        <v>1835</v>
      </c>
      <c r="B1866" s="93">
        <f t="shared" si="395"/>
        <v>4.265702277259627E-16</v>
      </c>
      <c r="C1866" s="178">
        <f t="shared" si="396"/>
        <v>4.2560795875751853E-16</v>
      </c>
      <c r="D1866" s="165">
        <f t="shared" si="397"/>
        <v>2.2558277767625785E-3</v>
      </c>
      <c r="E1866" s="166">
        <f t="shared" si="407"/>
        <v>24.291375447755232</v>
      </c>
      <c r="F1866" s="167">
        <f t="shared" si="408"/>
        <v>4.1416997981361083</v>
      </c>
      <c r="G1866" s="167">
        <f t="shared" si="398"/>
        <v>143932.44743584198</v>
      </c>
      <c r="H1866" s="167">
        <f t="shared" si="399"/>
        <v>271299.98899881309</v>
      </c>
      <c r="I1866" s="168">
        <f t="shared" si="400"/>
        <v>415232.4364346551</v>
      </c>
      <c r="J1866" s="168">
        <f t="shared" si="402"/>
        <v>409401.46724494582</v>
      </c>
      <c r="K1866" s="94"/>
      <c r="L1866" s="265">
        <f t="shared" si="401"/>
        <v>158233.3972428074</v>
      </c>
      <c r="M1866" s="265">
        <f>$G1866*NonHospFrac+theModel!$H1866*NonHospFrac</f>
        <v>256999.03919184767</v>
      </c>
      <c r="N1866" s="266">
        <f t="shared" si="403"/>
        <v>415232.4364346551</v>
      </c>
      <c r="O1866" s="158"/>
      <c r="P1866" s="265">
        <f t="shared" si="404"/>
        <v>156011.37896305049</v>
      </c>
      <c r="Q1866" s="265">
        <f t="shared" si="405"/>
        <v>256997.47894122865</v>
      </c>
      <c r="R1866" s="266">
        <f t="shared" si="406"/>
        <v>413008.85790427914</v>
      </c>
    </row>
    <row r="1867" spans="1:18" x14ac:dyDescent="0.25">
      <c r="A1867" s="81">
        <v>1836</v>
      </c>
      <c r="B1867" s="93">
        <f t="shared" si="395"/>
        <v>4.1860169996353769E-16</v>
      </c>
      <c r="C1867" s="178">
        <f t="shared" si="396"/>
        <v>4.1765740662135991E-16</v>
      </c>
      <c r="D1867" s="165">
        <f t="shared" si="397"/>
        <v>2.2558277767625785E-3</v>
      </c>
      <c r="E1867" s="166">
        <f t="shared" si="407"/>
        <v>24.291375447755232</v>
      </c>
      <c r="F1867" s="167">
        <f t="shared" si="408"/>
        <v>4.1439556259128709</v>
      </c>
      <c r="G1867" s="167">
        <f t="shared" si="398"/>
        <v>144010.84201505539</v>
      </c>
      <c r="H1867" s="167">
        <f t="shared" si="399"/>
        <v>271299.98899881309</v>
      </c>
      <c r="I1867" s="168">
        <f t="shared" si="400"/>
        <v>415310.83101386845</v>
      </c>
      <c r="J1867" s="168">
        <f t="shared" si="402"/>
        <v>409474.20890656149</v>
      </c>
      <c r="K1867" s="94"/>
      <c r="L1867" s="265">
        <f t="shared" si="401"/>
        <v>158263.27121098983</v>
      </c>
      <c r="M1867" s="265">
        <f>$G1867*NonHospFrac+theModel!$H1867*NonHospFrac</f>
        <v>257047.55980287865</v>
      </c>
      <c r="N1867" s="266">
        <f t="shared" si="403"/>
        <v>415310.83101386845</v>
      </c>
      <c r="O1867" s="158"/>
      <c r="P1867" s="265">
        <f t="shared" si="404"/>
        <v>156039.09876340465</v>
      </c>
      <c r="Q1867" s="265">
        <f t="shared" si="405"/>
        <v>257045.99955225963</v>
      </c>
      <c r="R1867" s="266">
        <f t="shared" si="406"/>
        <v>413085.09831566428</v>
      </c>
    </row>
    <row r="1868" spans="1:18" x14ac:dyDescent="0.25">
      <c r="A1868" s="81">
        <v>1837</v>
      </c>
      <c r="B1868" s="93">
        <f t="shared" si="395"/>
        <v>4.1078202795937562E-16</v>
      </c>
      <c r="C1868" s="178">
        <f t="shared" si="396"/>
        <v>4.0985537445050998E-16</v>
      </c>
      <c r="D1868" s="165">
        <f t="shared" si="397"/>
        <v>2.2558277767625785E-3</v>
      </c>
      <c r="E1868" s="166">
        <f t="shared" si="407"/>
        <v>24.291375447755232</v>
      </c>
      <c r="F1868" s="167">
        <f t="shared" si="408"/>
        <v>4.1462114536896335</v>
      </c>
      <c r="G1868" s="167">
        <f t="shared" si="398"/>
        <v>144089.23659426885</v>
      </c>
      <c r="H1868" s="167">
        <f t="shared" si="399"/>
        <v>271299.98899881309</v>
      </c>
      <c r="I1868" s="168">
        <f t="shared" si="400"/>
        <v>415389.22559308191</v>
      </c>
      <c r="J1868" s="168">
        <f t="shared" si="402"/>
        <v>409546.94760308391</v>
      </c>
      <c r="K1868" s="94"/>
      <c r="L1868" s="265">
        <f t="shared" si="401"/>
        <v>158293.14517917225</v>
      </c>
      <c r="M1868" s="265">
        <f>$G1868*NonHospFrac+theModel!$H1868*NonHospFrac</f>
        <v>257096.08041390969</v>
      </c>
      <c r="N1868" s="266">
        <f t="shared" si="403"/>
        <v>415389.22559308191</v>
      </c>
      <c r="O1868" s="158"/>
      <c r="P1868" s="265">
        <f t="shared" si="404"/>
        <v>156066.81743384519</v>
      </c>
      <c r="Q1868" s="265">
        <f t="shared" si="405"/>
        <v>257094.52016329067</v>
      </c>
      <c r="R1868" s="266">
        <f t="shared" si="406"/>
        <v>413161.33759713586</v>
      </c>
    </row>
    <row r="1869" spans="1:18" x14ac:dyDescent="0.25">
      <c r="A1869" s="81">
        <v>1838</v>
      </c>
      <c r="B1869" s="93">
        <f t="shared" si="395"/>
        <v>4.0310843101954804E-16</v>
      </c>
      <c r="C1869" s="178">
        <f t="shared" si="396"/>
        <v>4.0219908782380696E-16</v>
      </c>
      <c r="D1869" s="165">
        <f t="shared" si="397"/>
        <v>2.2558277767625785E-3</v>
      </c>
      <c r="E1869" s="166">
        <f t="shared" si="407"/>
        <v>24.291375447755232</v>
      </c>
      <c r="F1869" s="167">
        <f t="shared" si="408"/>
        <v>4.1484672814663961</v>
      </c>
      <c r="G1869" s="167">
        <f t="shared" si="398"/>
        <v>144167.63117348225</v>
      </c>
      <c r="H1869" s="167">
        <f t="shared" si="399"/>
        <v>271299.98899881309</v>
      </c>
      <c r="I1869" s="168">
        <f t="shared" si="400"/>
        <v>415467.62017229537</v>
      </c>
      <c r="J1869" s="168">
        <f t="shared" si="402"/>
        <v>409619.68333463388</v>
      </c>
      <c r="K1869" s="94"/>
      <c r="L1869" s="265">
        <f t="shared" si="401"/>
        <v>158323.01914735467</v>
      </c>
      <c r="M1869" s="265">
        <f>$G1869*NonHospFrac+theModel!$H1869*NonHospFrac</f>
        <v>257144.60102494067</v>
      </c>
      <c r="N1869" s="266">
        <f t="shared" si="403"/>
        <v>415467.62017229537</v>
      </c>
      <c r="O1869" s="158"/>
      <c r="P1869" s="265">
        <f t="shared" si="404"/>
        <v>156094.53497441814</v>
      </c>
      <c r="Q1869" s="265">
        <f t="shared" si="405"/>
        <v>257143.04077432165</v>
      </c>
      <c r="R1869" s="266">
        <f t="shared" si="406"/>
        <v>413237.57574873976</v>
      </c>
    </row>
    <row r="1870" spans="1:18" x14ac:dyDescent="0.25">
      <c r="A1870" s="81">
        <v>1839</v>
      </c>
      <c r="B1870" s="93">
        <f t="shared" si="395"/>
        <v>3.9557818039476601E-16</v>
      </c>
      <c r="C1870" s="178">
        <f t="shared" si="396"/>
        <v>3.9468582414755027E-16</v>
      </c>
      <c r="D1870" s="165">
        <f t="shared" si="397"/>
        <v>2.2558277767625785E-3</v>
      </c>
      <c r="E1870" s="166">
        <f t="shared" si="407"/>
        <v>24.291375447755232</v>
      </c>
      <c r="F1870" s="167">
        <f t="shared" si="408"/>
        <v>4.1507231092431587</v>
      </c>
      <c r="G1870" s="167">
        <f t="shared" si="398"/>
        <v>144246.02575269568</v>
      </c>
      <c r="H1870" s="167">
        <f t="shared" si="399"/>
        <v>271299.98899881309</v>
      </c>
      <c r="I1870" s="168">
        <f t="shared" si="400"/>
        <v>415546.01475150877</v>
      </c>
      <c r="J1870" s="168">
        <f t="shared" si="402"/>
        <v>409692.41610133217</v>
      </c>
      <c r="K1870" s="94"/>
      <c r="L1870" s="265">
        <f t="shared" si="401"/>
        <v>158352.89311553712</v>
      </c>
      <c r="M1870" s="265">
        <f>$G1870*NonHospFrac+theModel!$H1870*NonHospFrac</f>
        <v>257193.12163597165</v>
      </c>
      <c r="N1870" s="266">
        <f t="shared" si="403"/>
        <v>415546.01475150877</v>
      </c>
      <c r="O1870" s="158"/>
      <c r="P1870" s="265">
        <f t="shared" si="404"/>
        <v>156122.2513851696</v>
      </c>
      <c r="Q1870" s="265">
        <f t="shared" si="405"/>
        <v>257191.56138535263</v>
      </c>
      <c r="R1870" s="266">
        <f t="shared" si="406"/>
        <v>413313.8127705222</v>
      </c>
    </row>
    <row r="1871" spans="1:18" x14ac:dyDescent="0.25">
      <c r="A1871" s="81">
        <v>1840</v>
      </c>
      <c r="B1871" s="93">
        <f t="shared" si="395"/>
        <v>3.8818859831003064E-16</v>
      </c>
      <c r="C1871" s="178">
        <f t="shared" si="396"/>
        <v>3.8731291168734034E-16</v>
      </c>
      <c r="D1871" s="165">
        <f t="shared" si="397"/>
        <v>2.2558277767625785E-3</v>
      </c>
      <c r="E1871" s="166">
        <f t="shared" si="407"/>
        <v>24.291375447755232</v>
      </c>
      <c r="F1871" s="167">
        <f t="shared" si="408"/>
        <v>4.1529789370199213</v>
      </c>
      <c r="G1871" s="167">
        <f t="shared" si="398"/>
        <v>144324.42033190909</v>
      </c>
      <c r="H1871" s="167">
        <f t="shared" si="399"/>
        <v>271299.98899881309</v>
      </c>
      <c r="I1871" s="168">
        <f t="shared" si="400"/>
        <v>415624.40933072218</v>
      </c>
      <c r="J1871" s="168">
        <f t="shared" si="402"/>
        <v>409765.14590329974</v>
      </c>
      <c r="K1871" s="94"/>
      <c r="L1871" s="265">
        <f t="shared" si="401"/>
        <v>158382.76708371952</v>
      </c>
      <c r="M1871" s="265">
        <f>$G1871*NonHospFrac+theModel!$H1871*NonHospFrac</f>
        <v>257241.64224700263</v>
      </c>
      <c r="N1871" s="266">
        <f t="shared" si="403"/>
        <v>415624.40933072218</v>
      </c>
      <c r="O1871" s="158"/>
      <c r="P1871" s="265">
        <f t="shared" si="404"/>
        <v>156149.96666614554</v>
      </c>
      <c r="Q1871" s="265">
        <f t="shared" si="405"/>
        <v>257240.08199638361</v>
      </c>
      <c r="R1871" s="266">
        <f t="shared" si="406"/>
        <v>413390.04866252915</v>
      </c>
    </row>
    <row r="1872" spans="1:18" x14ac:dyDescent="0.25">
      <c r="A1872" s="81">
        <v>1841</v>
      </c>
      <c r="B1872" s="93">
        <f t="shared" si="395"/>
        <v>3.8093705701240983E-16</v>
      </c>
      <c r="C1872" s="178">
        <f t="shared" si="396"/>
        <v>3.8007772861800303E-16</v>
      </c>
      <c r="D1872" s="165">
        <f t="shared" si="397"/>
        <v>2.2558277767625785E-3</v>
      </c>
      <c r="E1872" s="166">
        <f t="shared" si="407"/>
        <v>24.291375447755232</v>
      </c>
      <c r="F1872" s="167">
        <f t="shared" si="408"/>
        <v>4.1552347647966839</v>
      </c>
      <c r="G1872" s="167">
        <f t="shared" si="398"/>
        <v>144402.81491112249</v>
      </c>
      <c r="H1872" s="167">
        <f t="shared" si="399"/>
        <v>271299.98899881309</v>
      </c>
      <c r="I1872" s="168">
        <f t="shared" si="400"/>
        <v>415702.80390993558</v>
      </c>
      <c r="J1872" s="168">
        <f t="shared" si="402"/>
        <v>409837.87274065736</v>
      </c>
      <c r="K1872" s="94"/>
      <c r="L1872" s="265">
        <f t="shared" si="401"/>
        <v>158412.64105190194</v>
      </c>
      <c r="M1872" s="265">
        <f>$G1872*NonHospFrac+theModel!$H1872*NonHospFrac</f>
        <v>257290.16285803361</v>
      </c>
      <c r="N1872" s="266">
        <f t="shared" si="403"/>
        <v>415702.80390993552</v>
      </c>
      <c r="O1872" s="158"/>
      <c r="P1872" s="265">
        <f t="shared" si="404"/>
        <v>156177.6808173921</v>
      </c>
      <c r="Q1872" s="265">
        <f t="shared" si="405"/>
        <v>257288.60260741459</v>
      </c>
      <c r="R1872" s="266">
        <f t="shared" si="406"/>
        <v>413466.28342480666</v>
      </c>
    </row>
    <row r="1873" spans="1:18" x14ac:dyDescent="0.25">
      <c r="A1873" s="81">
        <v>1842</v>
      </c>
      <c r="B1873" s="93">
        <f t="shared" si="395"/>
        <v>3.7382097783660315E-16</v>
      </c>
      <c r="C1873" s="178">
        <f t="shared" si="396"/>
        <v>3.7297770209126278E-16</v>
      </c>
      <c r="D1873" s="165">
        <f t="shared" si="397"/>
        <v>2.2558277767625785E-3</v>
      </c>
      <c r="E1873" s="166">
        <f t="shared" si="407"/>
        <v>24.291375447755232</v>
      </c>
      <c r="F1873" s="167">
        <f t="shared" si="408"/>
        <v>4.1574905925734464</v>
      </c>
      <c r="G1873" s="167">
        <f t="shared" si="398"/>
        <v>144481.20949033592</v>
      </c>
      <c r="H1873" s="167">
        <f t="shared" si="399"/>
        <v>271299.98899881309</v>
      </c>
      <c r="I1873" s="168">
        <f t="shared" si="400"/>
        <v>415781.19848914898</v>
      </c>
      <c r="J1873" s="168">
        <f t="shared" si="402"/>
        <v>409910.59661352594</v>
      </c>
      <c r="K1873" s="94"/>
      <c r="L1873" s="265">
        <f t="shared" si="401"/>
        <v>158442.51502008439</v>
      </c>
      <c r="M1873" s="265">
        <f>$G1873*NonHospFrac+theModel!$H1873*NonHospFrac</f>
        <v>257338.68346906462</v>
      </c>
      <c r="N1873" s="266">
        <f t="shared" si="403"/>
        <v>415781.19848914898</v>
      </c>
      <c r="O1873" s="158"/>
      <c r="P1873" s="265">
        <f t="shared" si="404"/>
        <v>156205.39383895532</v>
      </c>
      <c r="Q1873" s="265">
        <f t="shared" si="405"/>
        <v>257337.1232184456</v>
      </c>
      <c r="R1873" s="266">
        <f t="shared" si="406"/>
        <v>413542.5170574009</v>
      </c>
    </row>
    <row r="1874" spans="1:18" x14ac:dyDescent="0.25">
      <c r="A1874" s="81">
        <v>1843</v>
      </c>
      <c r="B1874" s="93">
        <f t="shared" si="395"/>
        <v>3.6683783028796204E-16</v>
      </c>
      <c r="C1874" s="178">
        <f t="shared" si="396"/>
        <v>3.6601030732083115E-16</v>
      </c>
      <c r="D1874" s="165">
        <f t="shared" si="397"/>
        <v>2.2558277767625785E-3</v>
      </c>
      <c r="E1874" s="166">
        <f t="shared" si="407"/>
        <v>24.291375447755232</v>
      </c>
      <c r="F1874" s="167">
        <f t="shared" si="408"/>
        <v>4.159746420350209</v>
      </c>
      <c r="G1874" s="167">
        <f t="shared" si="398"/>
        <v>144559.60406954936</v>
      </c>
      <c r="H1874" s="167">
        <f t="shared" si="399"/>
        <v>271299.98899881309</v>
      </c>
      <c r="I1874" s="168">
        <f t="shared" si="400"/>
        <v>415859.59306836245</v>
      </c>
      <c r="J1874" s="168">
        <f t="shared" si="402"/>
        <v>409983.31752202637</v>
      </c>
      <c r="K1874" s="94"/>
      <c r="L1874" s="265">
        <f t="shared" si="401"/>
        <v>158472.38898826682</v>
      </c>
      <c r="M1874" s="265">
        <f>$G1874*NonHospFrac+theModel!$H1874*NonHospFrac</f>
        <v>257387.20408009563</v>
      </c>
      <c r="N1874" s="266">
        <f t="shared" si="403"/>
        <v>415859.59306836245</v>
      </c>
      <c r="O1874" s="158"/>
      <c r="P1874" s="265">
        <f t="shared" si="404"/>
        <v>156233.10573088122</v>
      </c>
      <c r="Q1874" s="265">
        <f t="shared" si="405"/>
        <v>257385.64382947661</v>
      </c>
      <c r="R1874" s="266">
        <f t="shared" si="406"/>
        <v>413618.74956035783</v>
      </c>
    </row>
    <row r="1875" spans="1:18" x14ac:dyDescent="0.25">
      <c r="A1875" s="81">
        <v>1844</v>
      </c>
      <c r="B1875" s="93">
        <f t="shared" si="395"/>
        <v>3.5998513114264037E-16</v>
      </c>
      <c r="C1875" s="178">
        <f t="shared" si="396"/>
        <v>3.5917306668458729E-16</v>
      </c>
      <c r="D1875" s="165">
        <f t="shared" si="397"/>
        <v>2.2558277767625785E-3</v>
      </c>
      <c r="E1875" s="166">
        <f t="shared" si="407"/>
        <v>24.291375447755232</v>
      </c>
      <c r="F1875" s="167">
        <f t="shared" si="408"/>
        <v>4.1620022481269716</v>
      </c>
      <c r="G1875" s="167">
        <f t="shared" si="398"/>
        <v>144637.99864876276</v>
      </c>
      <c r="H1875" s="167">
        <f t="shared" si="399"/>
        <v>271299.98899881309</v>
      </c>
      <c r="I1875" s="168">
        <f t="shared" si="400"/>
        <v>415937.98764757585</v>
      </c>
      <c r="J1875" s="168">
        <f t="shared" si="402"/>
        <v>410056.03546627931</v>
      </c>
      <c r="K1875" s="94"/>
      <c r="L1875" s="265">
        <f t="shared" si="401"/>
        <v>158502.26295644924</v>
      </c>
      <c r="M1875" s="265">
        <f>$G1875*NonHospFrac+theModel!$H1875*NonHospFrac</f>
        <v>257435.72469112661</v>
      </c>
      <c r="N1875" s="266">
        <f t="shared" si="403"/>
        <v>415937.98764757585</v>
      </c>
      <c r="O1875" s="158"/>
      <c r="P1875" s="265">
        <f t="shared" si="404"/>
        <v>156260.81649321583</v>
      </c>
      <c r="Q1875" s="265">
        <f t="shared" si="405"/>
        <v>257434.16444050759</v>
      </c>
      <c r="R1875" s="266">
        <f t="shared" si="406"/>
        <v>413694.98093372339</v>
      </c>
    </row>
    <row r="1876" spans="1:18" x14ac:dyDescent="0.25">
      <c r="A1876" s="81">
        <v>1845</v>
      </c>
      <c r="B1876" s="93">
        <f t="shared" si="395"/>
        <v>3.5326044356455385E-16</v>
      </c>
      <c r="C1876" s="178">
        <f t="shared" si="396"/>
        <v>3.5246354884352948E-16</v>
      </c>
      <c r="D1876" s="165">
        <f t="shared" si="397"/>
        <v>2.2558277767625785E-3</v>
      </c>
      <c r="E1876" s="166">
        <f t="shared" si="407"/>
        <v>24.291375447755232</v>
      </c>
      <c r="F1876" s="167">
        <f t="shared" si="408"/>
        <v>4.1642580759037342</v>
      </c>
      <c r="G1876" s="167">
        <f t="shared" si="398"/>
        <v>144716.39322797619</v>
      </c>
      <c r="H1876" s="167">
        <f t="shared" si="399"/>
        <v>271299.98899881309</v>
      </c>
      <c r="I1876" s="168">
        <f t="shared" si="400"/>
        <v>416016.38222678925</v>
      </c>
      <c r="J1876" s="168">
        <f t="shared" si="402"/>
        <v>410128.75044640573</v>
      </c>
      <c r="K1876" s="94"/>
      <c r="L1876" s="265">
        <f t="shared" si="401"/>
        <v>158532.13692463166</v>
      </c>
      <c r="M1876" s="265">
        <f>$G1876*NonHospFrac+theModel!$H1876*NonHospFrac</f>
        <v>257484.24530215762</v>
      </c>
      <c r="N1876" s="266">
        <f t="shared" si="403"/>
        <v>416016.38222678925</v>
      </c>
      <c r="O1876" s="158"/>
      <c r="P1876" s="265">
        <f t="shared" si="404"/>
        <v>156288.52612600522</v>
      </c>
      <c r="Q1876" s="265">
        <f t="shared" si="405"/>
        <v>257482.6850515386</v>
      </c>
      <c r="R1876" s="266">
        <f t="shared" si="406"/>
        <v>413771.21117754385</v>
      </c>
    </row>
    <row r="1877" spans="1:18" x14ac:dyDescent="0.25">
      <c r="A1877" s="81">
        <v>1846</v>
      </c>
      <c r="B1877" s="93">
        <f t="shared" si="395"/>
        <v>3.4666137623883535E-16</v>
      </c>
      <c r="C1877" s="178">
        <f t="shared" si="396"/>
        <v>3.4587936787718504E-16</v>
      </c>
      <c r="D1877" s="165">
        <f t="shared" si="397"/>
        <v>2.2558277767625785E-3</v>
      </c>
      <c r="E1877" s="166">
        <f t="shared" si="407"/>
        <v>24.291375447755232</v>
      </c>
      <c r="F1877" s="167">
        <f t="shared" si="408"/>
        <v>4.1665139036804968</v>
      </c>
      <c r="G1877" s="167">
        <f t="shared" si="398"/>
        <v>144794.7878071896</v>
      </c>
      <c r="H1877" s="167">
        <f t="shared" si="399"/>
        <v>271299.98899881309</v>
      </c>
      <c r="I1877" s="168">
        <f t="shared" si="400"/>
        <v>416094.77680600272</v>
      </c>
      <c r="J1877" s="168">
        <f t="shared" si="402"/>
        <v>410201.46246252646</v>
      </c>
      <c r="K1877" s="94"/>
      <c r="L1877" s="265">
        <f t="shared" si="401"/>
        <v>158562.01089281408</v>
      </c>
      <c r="M1877" s="265">
        <f>$G1877*NonHospFrac+theModel!$H1877*NonHospFrac</f>
        <v>257532.7659131886</v>
      </c>
      <c r="N1877" s="266">
        <f t="shared" si="403"/>
        <v>416094.77680600272</v>
      </c>
      <c r="O1877" s="158"/>
      <c r="P1877" s="265">
        <f t="shared" si="404"/>
        <v>156316.23462929542</v>
      </c>
      <c r="Q1877" s="265">
        <f t="shared" si="405"/>
        <v>257531.20566256958</v>
      </c>
      <c r="R1877" s="266">
        <f t="shared" si="406"/>
        <v>413847.44029186503</v>
      </c>
    </row>
    <row r="1878" spans="1:18" x14ac:dyDescent="0.25">
      <c r="A1878" s="81">
        <v>1847</v>
      </c>
      <c r="B1878" s="93">
        <f t="shared" si="395"/>
        <v>3.4018558252148006E-16</v>
      </c>
      <c r="C1878" s="178">
        <f t="shared" si="396"/>
        <v>3.3941818243517396E-16</v>
      </c>
      <c r="D1878" s="165">
        <f t="shared" si="397"/>
        <v>2.2558277767625785E-3</v>
      </c>
      <c r="E1878" s="166">
        <f t="shared" si="407"/>
        <v>24.291375447755232</v>
      </c>
      <c r="F1878" s="167">
        <f t="shared" si="408"/>
        <v>4.1687697314572594</v>
      </c>
      <c r="G1878" s="167">
        <f t="shared" si="398"/>
        <v>144873.18238640303</v>
      </c>
      <c r="H1878" s="167">
        <f t="shared" si="399"/>
        <v>271299.98899881309</v>
      </c>
      <c r="I1878" s="168">
        <f t="shared" si="400"/>
        <v>416173.17138521612</v>
      </c>
      <c r="J1878" s="168">
        <f t="shared" si="402"/>
        <v>410274.17151476222</v>
      </c>
      <c r="K1878" s="94"/>
      <c r="L1878" s="265">
        <f t="shared" si="401"/>
        <v>158591.88486099651</v>
      </c>
      <c r="M1878" s="265">
        <f>$G1878*NonHospFrac+theModel!$H1878*NonHospFrac</f>
        <v>257581.28652421961</v>
      </c>
      <c r="N1878" s="266">
        <f t="shared" si="403"/>
        <v>416173.17138521612</v>
      </c>
      <c r="O1878" s="158"/>
      <c r="P1878" s="265">
        <f t="shared" si="404"/>
        <v>156343.94200313248</v>
      </c>
      <c r="Q1878" s="265">
        <f t="shared" si="405"/>
        <v>257579.72627360059</v>
      </c>
      <c r="R1878" s="266">
        <f t="shared" si="406"/>
        <v>413923.66827673308</v>
      </c>
    </row>
    <row r="1879" spans="1:18" x14ac:dyDescent="0.25">
      <c r="A1879" s="81">
        <v>1848</v>
      </c>
      <c r="B1879" s="93">
        <f t="shared" si="395"/>
        <v>3.3383075960486392E-16</v>
      </c>
      <c r="C1879" s="178">
        <f t="shared" si="396"/>
        <v>3.3307769490460951E-16</v>
      </c>
      <c r="D1879" s="165">
        <f t="shared" si="397"/>
        <v>2.2558277767625785E-3</v>
      </c>
      <c r="E1879" s="166">
        <f t="shared" si="407"/>
        <v>24.291375447755232</v>
      </c>
      <c r="F1879" s="167">
        <f t="shared" si="408"/>
        <v>4.171025559234022</v>
      </c>
      <c r="G1879" s="167">
        <f t="shared" si="398"/>
        <v>144951.57696561646</v>
      </c>
      <c r="H1879" s="167">
        <f t="shared" si="399"/>
        <v>271299.98899881309</v>
      </c>
      <c r="I1879" s="168">
        <f t="shared" si="400"/>
        <v>416251.56596442952</v>
      </c>
      <c r="J1879" s="168">
        <f t="shared" si="402"/>
        <v>410346.87760323385</v>
      </c>
      <c r="K1879" s="94"/>
      <c r="L1879" s="265">
        <f t="shared" si="401"/>
        <v>158621.75882917893</v>
      </c>
      <c r="M1879" s="265">
        <f>$G1879*NonHospFrac+theModel!$H1879*NonHospFrac</f>
        <v>257629.80713525059</v>
      </c>
      <c r="N1879" s="266">
        <f t="shared" si="403"/>
        <v>416251.56596442952</v>
      </c>
      <c r="O1879" s="158"/>
      <c r="P1879" s="265">
        <f t="shared" si="404"/>
        <v>156371.64824756244</v>
      </c>
      <c r="Q1879" s="265">
        <f t="shared" si="405"/>
        <v>257628.24688463158</v>
      </c>
      <c r="R1879" s="266">
        <f t="shared" si="406"/>
        <v>413999.89513219404</v>
      </c>
    </row>
    <row r="1880" spans="1:18" x14ac:dyDescent="0.25">
      <c r="A1880" s="81">
        <v>1849</v>
      </c>
      <c r="B1880" s="93">
        <f t="shared" si="395"/>
        <v>3.2759464769887382E-16</v>
      </c>
      <c r="C1880" s="178">
        <f t="shared" si="396"/>
        <v>3.2685565059307593E-16</v>
      </c>
      <c r="D1880" s="165">
        <f t="shared" si="397"/>
        <v>2.2558277767625785E-3</v>
      </c>
      <c r="E1880" s="166">
        <f t="shared" si="407"/>
        <v>24.291375447755232</v>
      </c>
      <c r="F1880" s="167">
        <f t="shared" si="408"/>
        <v>4.1732813870107845</v>
      </c>
      <c r="G1880" s="167">
        <f t="shared" si="398"/>
        <v>145029.97154482987</v>
      </c>
      <c r="H1880" s="167">
        <f t="shared" si="399"/>
        <v>271299.98899881309</v>
      </c>
      <c r="I1880" s="168">
        <f t="shared" si="400"/>
        <v>416329.96054364298</v>
      </c>
      <c r="J1880" s="168">
        <f t="shared" si="402"/>
        <v>410419.58072806225</v>
      </c>
      <c r="K1880" s="94"/>
      <c r="L1880" s="265">
        <f t="shared" si="401"/>
        <v>158651.63279736135</v>
      </c>
      <c r="M1880" s="265">
        <f>$G1880*NonHospFrac+theModel!$H1880*NonHospFrac</f>
        <v>257678.32774628157</v>
      </c>
      <c r="N1880" s="266">
        <f t="shared" si="403"/>
        <v>416329.96054364293</v>
      </c>
      <c r="O1880" s="158"/>
      <c r="P1880" s="265">
        <f t="shared" si="404"/>
        <v>156399.35336263131</v>
      </c>
      <c r="Q1880" s="265">
        <f t="shared" si="405"/>
        <v>257676.76749566256</v>
      </c>
      <c r="R1880" s="266">
        <f t="shared" si="406"/>
        <v>414076.12085829384</v>
      </c>
    </row>
    <row r="1881" spans="1:18" x14ac:dyDescent="0.25">
      <c r="A1881" s="81">
        <v>1850</v>
      </c>
      <c r="B1881" s="93">
        <f t="shared" si="395"/>
        <v>3.2147502922731159E-16</v>
      </c>
      <c r="C1881" s="178">
        <f t="shared" si="396"/>
        <v>3.2074983692684504E-16</v>
      </c>
      <c r="D1881" s="165">
        <f t="shared" si="397"/>
        <v>2.2558277767625785E-3</v>
      </c>
      <c r="E1881" s="166">
        <f t="shared" si="407"/>
        <v>24.291375447755232</v>
      </c>
      <c r="F1881" s="167">
        <f t="shared" si="408"/>
        <v>4.1755372147875471</v>
      </c>
      <c r="G1881" s="167">
        <f t="shared" si="398"/>
        <v>145108.3661240433</v>
      </c>
      <c r="H1881" s="167">
        <f t="shared" si="399"/>
        <v>271299.98899881309</v>
      </c>
      <c r="I1881" s="168">
        <f t="shared" si="400"/>
        <v>416408.35512285639</v>
      </c>
      <c r="J1881" s="168">
        <f t="shared" si="402"/>
        <v>410492.28088936809</v>
      </c>
      <c r="K1881" s="94"/>
      <c r="L1881" s="265">
        <f t="shared" si="401"/>
        <v>158681.50676554377</v>
      </c>
      <c r="M1881" s="265">
        <f>$G1881*NonHospFrac+theModel!$H1881*NonHospFrac</f>
        <v>257726.84835731261</v>
      </c>
      <c r="N1881" s="266">
        <f t="shared" si="403"/>
        <v>416408.35512285639</v>
      </c>
      <c r="O1881" s="158"/>
      <c r="P1881" s="265">
        <f t="shared" si="404"/>
        <v>156427.05734838516</v>
      </c>
      <c r="Q1881" s="265">
        <f t="shared" si="405"/>
        <v>257725.2881066936</v>
      </c>
      <c r="R1881" s="266">
        <f t="shared" si="406"/>
        <v>414152.34545507876</v>
      </c>
    </row>
    <row r="1882" spans="1:18" x14ac:dyDescent="0.25">
      <c r="A1882" s="81">
        <v>1851</v>
      </c>
      <c r="B1882" s="93">
        <f t="shared" si="395"/>
        <v>3.1546972803932086E-16</v>
      </c>
      <c r="C1882" s="178">
        <f t="shared" si="396"/>
        <v>3.1475808266408199E-16</v>
      </c>
      <c r="D1882" s="165">
        <f t="shared" si="397"/>
        <v>2.2558277767625785E-3</v>
      </c>
      <c r="E1882" s="166">
        <f t="shared" si="407"/>
        <v>24.291375447755232</v>
      </c>
      <c r="F1882" s="167">
        <f t="shared" si="408"/>
        <v>4.1777930425643097</v>
      </c>
      <c r="G1882" s="167">
        <f t="shared" si="398"/>
        <v>145186.7607032567</v>
      </c>
      <c r="H1882" s="167">
        <f t="shared" si="399"/>
        <v>271299.98899881309</v>
      </c>
      <c r="I1882" s="168">
        <f t="shared" si="400"/>
        <v>416486.74970206979</v>
      </c>
      <c r="J1882" s="168">
        <f t="shared" si="402"/>
        <v>410564.97808727226</v>
      </c>
      <c r="K1882" s="94"/>
      <c r="L1882" s="265">
        <f t="shared" si="401"/>
        <v>158711.3807337262</v>
      </c>
      <c r="M1882" s="265">
        <f>$G1882*NonHospFrac+theModel!$H1882*NonHospFrac</f>
        <v>257775.3689683436</v>
      </c>
      <c r="N1882" s="266">
        <f t="shared" si="403"/>
        <v>416486.74970206979</v>
      </c>
      <c r="O1882" s="158"/>
      <c r="P1882" s="265">
        <f t="shared" si="404"/>
        <v>156454.76020487002</v>
      </c>
      <c r="Q1882" s="265">
        <f t="shared" si="405"/>
        <v>257773.80871772458</v>
      </c>
      <c r="R1882" s="266">
        <f t="shared" si="406"/>
        <v>414228.5689225946</v>
      </c>
    </row>
    <row r="1883" spans="1:18" x14ac:dyDescent="0.25">
      <c r="A1883" s="81">
        <v>1852</v>
      </c>
      <c r="B1883" s="93">
        <f t="shared" si="395"/>
        <v>3.0957660863554256E-16</v>
      </c>
      <c r="C1883" s="178">
        <f t="shared" si="396"/>
        <v>3.0887825712274652E-16</v>
      </c>
      <c r="D1883" s="165">
        <f t="shared" si="397"/>
        <v>2.2558277767625785E-3</v>
      </c>
      <c r="E1883" s="166">
        <f t="shared" si="407"/>
        <v>24.291375447755232</v>
      </c>
      <c r="F1883" s="167">
        <f t="shared" si="408"/>
        <v>4.1800488703410723</v>
      </c>
      <c r="G1883" s="167">
        <f t="shared" si="398"/>
        <v>145265.15528247014</v>
      </c>
      <c r="H1883" s="167">
        <f t="shared" si="399"/>
        <v>271299.98899881309</v>
      </c>
      <c r="I1883" s="168">
        <f t="shared" si="400"/>
        <v>416565.14428128325</v>
      </c>
      <c r="J1883" s="168">
        <f t="shared" si="402"/>
        <v>410637.67232189554</v>
      </c>
      <c r="K1883" s="94"/>
      <c r="L1883" s="265">
        <f t="shared" si="401"/>
        <v>158741.25470190862</v>
      </c>
      <c r="M1883" s="265">
        <f>$G1883*NonHospFrac+theModel!$H1883*NonHospFrac</f>
        <v>257823.88957937458</v>
      </c>
      <c r="N1883" s="266">
        <f t="shared" si="403"/>
        <v>416565.1442812832</v>
      </c>
      <c r="O1883" s="158"/>
      <c r="P1883" s="265">
        <f t="shared" si="404"/>
        <v>156482.4619321319</v>
      </c>
      <c r="Q1883" s="265">
        <f t="shared" si="405"/>
        <v>257822.32932875556</v>
      </c>
      <c r="R1883" s="266">
        <f t="shared" si="406"/>
        <v>414304.79126088746</v>
      </c>
    </row>
    <row r="1884" spans="1:18" x14ac:dyDescent="0.25">
      <c r="A1884" s="81">
        <v>1853</v>
      </c>
      <c r="B1884" s="93">
        <f t="shared" si="395"/>
        <v>3.0379357540872658E-16</v>
      </c>
      <c r="C1884" s="178">
        <f t="shared" si="396"/>
        <v>3.0310826942291756E-16</v>
      </c>
      <c r="D1884" s="165">
        <f t="shared" si="397"/>
        <v>2.2558277767625785E-3</v>
      </c>
      <c r="E1884" s="166">
        <f t="shared" si="407"/>
        <v>24.291375447755232</v>
      </c>
      <c r="F1884" s="167">
        <f t="shared" si="408"/>
        <v>4.1823046981178349</v>
      </c>
      <c r="G1884" s="167">
        <f t="shared" si="398"/>
        <v>145343.54986168357</v>
      </c>
      <c r="H1884" s="167">
        <f t="shared" si="399"/>
        <v>271299.98899881309</v>
      </c>
      <c r="I1884" s="168">
        <f t="shared" si="400"/>
        <v>416643.53886049666</v>
      </c>
      <c r="J1884" s="168">
        <f t="shared" si="402"/>
        <v>410710.36359335866</v>
      </c>
      <c r="K1884" s="94"/>
      <c r="L1884" s="265">
        <f t="shared" si="401"/>
        <v>158771.12867009107</v>
      </c>
      <c r="M1884" s="265">
        <f>$G1884*NonHospFrac+theModel!$H1884*NonHospFrac</f>
        <v>257872.41019040559</v>
      </c>
      <c r="N1884" s="266">
        <f t="shared" si="403"/>
        <v>416643.53886049666</v>
      </c>
      <c r="O1884" s="158"/>
      <c r="P1884" s="265">
        <f t="shared" si="404"/>
        <v>156510.16253021688</v>
      </c>
      <c r="Q1884" s="265">
        <f t="shared" si="405"/>
        <v>257870.84993978657</v>
      </c>
      <c r="R1884" s="266">
        <f t="shared" si="406"/>
        <v>414381.01247000345</v>
      </c>
    </row>
    <row r="1885" spans="1:18" x14ac:dyDescent="0.25">
      <c r="A1885" s="81">
        <v>1854</v>
      </c>
      <c r="B1885" s="93">
        <f t="shared" si="395"/>
        <v>2.9811857189852863E-16</v>
      </c>
      <c r="C1885" s="178">
        <f t="shared" si="396"/>
        <v>2.9744606774327114E-16</v>
      </c>
      <c r="D1885" s="165">
        <f t="shared" si="397"/>
        <v>2.2558277767625785E-3</v>
      </c>
      <c r="E1885" s="166">
        <f t="shared" si="407"/>
        <v>24.291375447755232</v>
      </c>
      <c r="F1885" s="167">
        <f t="shared" si="408"/>
        <v>4.1845605258945975</v>
      </c>
      <c r="G1885" s="167">
        <f t="shared" si="398"/>
        <v>145421.944440897</v>
      </c>
      <c r="H1885" s="167">
        <f t="shared" si="399"/>
        <v>271299.98899881309</v>
      </c>
      <c r="I1885" s="168">
        <f t="shared" si="400"/>
        <v>416721.93343971006</v>
      </c>
      <c r="J1885" s="168">
        <f t="shared" si="402"/>
        <v>410783.05190178246</v>
      </c>
      <c r="K1885" s="94"/>
      <c r="L1885" s="265">
        <f t="shared" si="401"/>
        <v>158801.00263827349</v>
      </c>
      <c r="M1885" s="265">
        <f>$G1885*NonHospFrac+theModel!$H1885*NonHospFrac</f>
        <v>257920.9308014366</v>
      </c>
      <c r="N1885" s="266">
        <f t="shared" si="403"/>
        <v>416721.93343971006</v>
      </c>
      <c r="O1885" s="158"/>
      <c r="P1885" s="265">
        <f t="shared" si="404"/>
        <v>156537.86199917091</v>
      </c>
      <c r="Q1885" s="265">
        <f t="shared" si="405"/>
        <v>257919.37055081758</v>
      </c>
      <c r="R1885" s="266">
        <f t="shared" si="406"/>
        <v>414457.23254998849</v>
      </c>
    </row>
    <row r="1886" spans="1:18" x14ac:dyDescent="0.25">
      <c r="A1886" s="81">
        <v>1855</v>
      </c>
      <c r="B1886" s="93">
        <f t="shared" si="395"/>
        <v>2.9254958006022807E-16</v>
      </c>
      <c r="C1886" s="178">
        <f t="shared" si="396"/>
        <v>2.9188963859144799E-16</v>
      </c>
      <c r="D1886" s="165">
        <f t="shared" si="397"/>
        <v>2.2558277767625785E-3</v>
      </c>
      <c r="E1886" s="166">
        <f t="shared" si="407"/>
        <v>24.291375447755232</v>
      </c>
      <c r="F1886" s="167">
        <f t="shared" si="408"/>
        <v>4.1868163536713601</v>
      </c>
      <c r="G1886" s="167">
        <f t="shared" si="398"/>
        <v>145500.3390201104</v>
      </c>
      <c r="H1886" s="167">
        <f t="shared" si="399"/>
        <v>271299.98899881309</v>
      </c>
      <c r="I1886" s="168">
        <f t="shared" si="400"/>
        <v>416800.32801892352</v>
      </c>
      <c r="J1886" s="168">
        <f t="shared" si="402"/>
        <v>410855.73724728776</v>
      </c>
      <c r="K1886" s="94"/>
      <c r="L1886" s="265">
        <f t="shared" si="401"/>
        <v>158830.87660645592</v>
      </c>
      <c r="M1886" s="265">
        <f>$G1886*NonHospFrac+theModel!$H1886*NonHospFrac</f>
        <v>257969.45141246758</v>
      </c>
      <c r="N1886" s="266">
        <f t="shared" si="403"/>
        <v>416800.32801892352</v>
      </c>
      <c r="O1886" s="158"/>
      <c r="P1886" s="265">
        <f t="shared" si="404"/>
        <v>156565.56033904006</v>
      </c>
      <c r="Q1886" s="265">
        <f t="shared" si="405"/>
        <v>257967.89116184856</v>
      </c>
      <c r="R1886" s="266">
        <f t="shared" si="406"/>
        <v>414533.45150088862</v>
      </c>
    </row>
    <row r="1887" spans="1:18" x14ac:dyDescent="0.25">
      <c r="A1887" s="81">
        <v>1856</v>
      </c>
      <c r="B1887" s="93">
        <f t="shared" ref="B1887:B1950" si="409">Constant*EXP(PowerTerm*(A1887)/7)</f>
        <v>2.870846195471064E-16</v>
      </c>
      <c r="C1887" s="178">
        <f t="shared" ref="C1887:C1950" si="410">(1-theFloor)*B1887</f>
        <v>2.8643700608805072E-16</v>
      </c>
      <c r="D1887" s="165">
        <f t="shared" ref="D1887:D1950" si="411">theFloor</f>
        <v>2.2558277767625785E-3</v>
      </c>
      <c r="E1887" s="166">
        <f t="shared" si="407"/>
        <v>24.291375447755232</v>
      </c>
      <c r="F1887" s="167">
        <f t="shared" si="408"/>
        <v>4.1890721814481227</v>
      </c>
      <c r="G1887" s="167">
        <f t="shared" ref="G1887:G1950" si="412">$B$22*F1887*totInfected/365.25</f>
        <v>145578.73359932384</v>
      </c>
      <c r="H1887" s="167">
        <f t="shared" ref="H1887:H1950" si="413">lostQALYs_Injured*E1887*totInfected/365.25</f>
        <v>271299.98899881309</v>
      </c>
      <c r="I1887" s="168">
        <f t="shared" ref="I1887:I1950" si="414">H1887+G1887</f>
        <v>416878.72259813693</v>
      </c>
      <c r="J1887" s="168">
        <f t="shared" si="402"/>
        <v>410928.41962999525</v>
      </c>
      <c r="K1887" s="94"/>
      <c r="L1887" s="265">
        <f t="shared" ref="L1887:L1950" si="415">$G1887*HospFrac+$H1887*HospFrac</f>
        <v>158860.75057463834</v>
      </c>
      <c r="M1887" s="265">
        <f>$G1887*NonHospFrac+theModel!$H1887*NonHospFrac</f>
        <v>258017.97202349856</v>
      </c>
      <c r="N1887" s="266">
        <f t="shared" si="403"/>
        <v>416878.72259813687</v>
      </c>
      <c r="O1887" s="158"/>
      <c r="P1887" s="265">
        <f t="shared" si="404"/>
        <v>156593.25754987035</v>
      </c>
      <c r="Q1887" s="265">
        <f t="shared" si="405"/>
        <v>258016.41177287954</v>
      </c>
      <c r="R1887" s="266">
        <f t="shared" si="406"/>
        <v>414609.66932274989</v>
      </c>
    </row>
    <row r="1888" spans="1:18" x14ac:dyDescent="0.25">
      <c r="A1888" s="81">
        <v>1857</v>
      </c>
      <c r="B1888" s="93">
        <f t="shared" si="409"/>
        <v>2.8172174700623145E-16</v>
      </c>
      <c r="C1888" s="178">
        <f t="shared" si="410"/>
        <v>2.8108623126401671E-16</v>
      </c>
      <c r="D1888" s="165">
        <f t="shared" si="411"/>
        <v>2.2558277767625785E-3</v>
      </c>
      <c r="E1888" s="166">
        <f t="shared" si="407"/>
        <v>24.291375447755232</v>
      </c>
      <c r="F1888" s="167">
        <f t="shared" si="408"/>
        <v>4.1913280092248852</v>
      </c>
      <c r="G1888" s="167">
        <f t="shared" si="412"/>
        <v>145657.12817853727</v>
      </c>
      <c r="H1888" s="167">
        <f t="shared" si="413"/>
        <v>271299.98899881309</v>
      </c>
      <c r="I1888" s="168">
        <f t="shared" si="414"/>
        <v>416957.11717735033</v>
      </c>
      <c r="J1888" s="168">
        <f t="shared" ref="J1888:J1951" si="416">J1887+(I1888-I1887)/(1+discountDaily)^A1888</f>
        <v>411001.09905002575</v>
      </c>
      <c r="K1888" s="94"/>
      <c r="L1888" s="265">
        <f t="shared" si="415"/>
        <v>158890.62454282079</v>
      </c>
      <c r="M1888" s="265">
        <f>$G1888*NonHospFrac+theModel!$H1888*NonHospFrac</f>
        <v>258066.4926345296</v>
      </c>
      <c r="N1888" s="266">
        <f t="shared" ref="N1888:N1951" si="417">L1888+M1888</f>
        <v>416957.11717735039</v>
      </c>
      <c r="O1888" s="158"/>
      <c r="P1888" s="265">
        <f t="shared" ref="P1888:P1951" si="418">P1887+(L1888-L1887)/(1+discountDaily)^A1888</f>
        <v>156620.95363170785</v>
      </c>
      <c r="Q1888" s="265">
        <f t="shared" ref="Q1888:Q1951" si="419">Q1887+(M1888-M1887)/(1+discountDaily)^B1888</f>
        <v>258064.93238391058</v>
      </c>
      <c r="R1888" s="266">
        <f t="shared" ref="R1888:R1951" si="420">P1888+Q1888</f>
        <v>414685.88601561845</v>
      </c>
    </row>
    <row r="1889" spans="1:18" x14ac:dyDescent="0.25">
      <c r="A1889" s="81">
        <v>1858</v>
      </c>
      <c r="B1889" s="93">
        <f t="shared" si="409"/>
        <v>2.7645905538739828E-16</v>
      </c>
      <c r="C1889" s="178">
        <f t="shared" si="410"/>
        <v>2.7583541137111786E-16</v>
      </c>
      <c r="D1889" s="165">
        <f t="shared" si="411"/>
        <v>2.2558277767625785E-3</v>
      </c>
      <c r="E1889" s="166">
        <f t="shared" ref="E1889:E1952" si="421">C1889+E1888</f>
        <v>24.291375447755232</v>
      </c>
      <c r="F1889" s="167">
        <f t="shared" ref="F1889:F1952" si="422">D1889+F1888</f>
        <v>4.1935838370016478</v>
      </c>
      <c r="G1889" s="167">
        <f t="shared" si="412"/>
        <v>145735.52275775067</v>
      </c>
      <c r="H1889" s="167">
        <f t="shared" si="413"/>
        <v>271299.98899881309</v>
      </c>
      <c r="I1889" s="168">
        <f t="shared" si="414"/>
        <v>417035.51175656379</v>
      </c>
      <c r="J1889" s="168">
        <f t="shared" si="416"/>
        <v>411073.77550750005</v>
      </c>
      <c r="K1889" s="94"/>
      <c r="L1889" s="265">
        <f t="shared" si="415"/>
        <v>158920.49851100318</v>
      </c>
      <c r="M1889" s="265">
        <f>$G1889*NonHospFrac+theModel!$H1889*NonHospFrac</f>
        <v>258115.01324556058</v>
      </c>
      <c r="N1889" s="266">
        <f t="shared" si="417"/>
        <v>417035.51175656379</v>
      </c>
      <c r="O1889" s="158"/>
      <c r="P1889" s="265">
        <f t="shared" si="418"/>
        <v>156648.64858459844</v>
      </c>
      <c r="Q1889" s="265">
        <f t="shared" si="419"/>
        <v>258113.45299494156</v>
      </c>
      <c r="R1889" s="266">
        <f t="shared" si="420"/>
        <v>414762.10157954</v>
      </c>
    </row>
    <row r="1890" spans="1:18" x14ac:dyDescent="0.25">
      <c r="A1890" s="81">
        <v>1859</v>
      </c>
      <c r="B1890" s="93">
        <f t="shared" si="409"/>
        <v>2.7129467326496962E-16</v>
      </c>
      <c r="C1890" s="178">
        <f t="shared" si="410"/>
        <v>2.7068267920533076E-16</v>
      </c>
      <c r="D1890" s="165">
        <f t="shared" si="411"/>
        <v>2.2558277767625785E-3</v>
      </c>
      <c r="E1890" s="166">
        <f t="shared" si="421"/>
        <v>24.291375447755232</v>
      </c>
      <c r="F1890" s="167">
        <f t="shared" si="422"/>
        <v>4.1958396647784104</v>
      </c>
      <c r="G1890" s="167">
        <f t="shared" si="412"/>
        <v>145813.91733696411</v>
      </c>
      <c r="H1890" s="167">
        <f t="shared" si="413"/>
        <v>271299.98899881309</v>
      </c>
      <c r="I1890" s="168">
        <f t="shared" si="414"/>
        <v>417113.9063357772</v>
      </c>
      <c r="J1890" s="168">
        <f t="shared" si="416"/>
        <v>411146.44900253881</v>
      </c>
      <c r="K1890" s="94"/>
      <c r="L1890" s="265">
        <f t="shared" si="415"/>
        <v>158950.37247918564</v>
      </c>
      <c r="M1890" s="265">
        <f>$G1890*NonHospFrac+theModel!$H1890*NonHospFrac</f>
        <v>258163.53385659156</v>
      </c>
      <c r="N1890" s="266">
        <f t="shared" si="417"/>
        <v>417113.9063357772</v>
      </c>
      <c r="O1890" s="158"/>
      <c r="P1890" s="265">
        <f t="shared" si="418"/>
        <v>156676.3424085883</v>
      </c>
      <c r="Q1890" s="265">
        <f t="shared" si="419"/>
        <v>258161.97360597254</v>
      </c>
      <c r="R1890" s="266">
        <f t="shared" si="420"/>
        <v>414838.31601456087</v>
      </c>
    </row>
    <row r="1891" spans="1:18" x14ac:dyDescent="0.25">
      <c r="A1891" s="81">
        <v>1860</v>
      </c>
      <c r="B1891" s="93">
        <f t="shared" si="409"/>
        <v>2.6622676417240467E-16</v>
      </c>
      <c r="C1891" s="178">
        <f t="shared" si="410"/>
        <v>2.6562620244286693E-16</v>
      </c>
      <c r="D1891" s="165">
        <f t="shared" si="411"/>
        <v>2.2558277767625785E-3</v>
      </c>
      <c r="E1891" s="166">
        <f t="shared" si="421"/>
        <v>24.291375447755232</v>
      </c>
      <c r="F1891" s="167">
        <f t="shared" si="422"/>
        <v>4.198095492555173</v>
      </c>
      <c r="G1891" s="167">
        <f t="shared" si="412"/>
        <v>145892.31191617751</v>
      </c>
      <c r="H1891" s="167">
        <f t="shared" si="413"/>
        <v>271299.98899881309</v>
      </c>
      <c r="I1891" s="168">
        <f t="shared" si="414"/>
        <v>417192.3009149906</v>
      </c>
      <c r="J1891" s="168">
        <f t="shared" si="416"/>
        <v>411219.11953526281</v>
      </c>
      <c r="K1891" s="94"/>
      <c r="L1891" s="265">
        <f t="shared" si="415"/>
        <v>158980.24644736806</v>
      </c>
      <c r="M1891" s="265">
        <f>$G1891*NonHospFrac+theModel!$H1891*NonHospFrac</f>
        <v>258212.05446762254</v>
      </c>
      <c r="N1891" s="266">
        <f t="shared" si="417"/>
        <v>417192.3009149906</v>
      </c>
      <c r="O1891" s="158"/>
      <c r="P1891" s="265">
        <f t="shared" si="418"/>
        <v>156704.03510372335</v>
      </c>
      <c r="Q1891" s="265">
        <f t="shared" si="419"/>
        <v>258210.49421700352</v>
      </c>
      <c r="R1891" s="266">
        <f t="shared" si="420"/>
        <v>414914.52932072687</v>
      </c>
    </row>
    <row r="1892" spans="1:18" x14ac:dyDescent="0.25">
      <c r="A1892" s="81">
        <v>1861</v>
      </c>
      <c r="B1892" s="93">
        <f t="shared" si="409"/>
        <v>2.6125352594919882E-16</v>
      </c>
      <c r="C1892" s="178">
        <f t="shared" si="410"/>
        <v>2.6066418298858545E-16</v>
      </c>
      <c r="D1892" s="165">
        <f t="shared" si="411"/>
        <v>2.2558277767625785E-3</v>
      </c>
      <c r="E1892" s="166">
        <f t="shared" si="421"/>
        <v>24.291375447755232</v>
      </c>
      <c r="F1892" s="167">
        <f t="shared" si="422"/>
        <v>4.2003513203319356</v>
      </c>
      <c r="G1892" s="167">
        <f t="shared" si="412"/>
        <v>145970.70649539094</v>
      </c>
      <c r="H1892" s="167">
        <f t="shared" si="413"/>
        <v>271299.98899881309</v>
      </c>
      <c r="I1892" s="168">
        <f t="shared" si="414"/>
        <v>417270.69549420406</v>
      </c>
      <c r="J1892" s="168">
        <f t="shared" si="416"/>
        <v>411291.7871057929</v>
      </c>
      <c r="K1892" s="94"/>
      <c r="L1892" s="265">
        <f t="shared" si="415"/>
        <v>159010.12041555048</v>
      </c>
      <c r="M1892" s="265">
        <f>$G1892*NonHospFrac+theModel!$H1892*NonHospFrac</f>
        <v>258260.57507865355</v>
      </c>
      <c r="N1892" s="266">
        <f t="shared" si="417"/>
        <v>417270.69549420406</v>
      </c>
      <c r="O1892" s="158"/>
      <c r="P1892" s="265">
        <f t="shared" si="418"/>
        <v>156731.72667004963</v>
      </c>
      <c r="Q1892" s="265">
        <f t="shared" si="419"/>
        <v>258259.01482803453</v>
      </c>
      <c r="R1892" s="266">
        <f t="shared" si="420"/>
        <v>414990.74149808416</v>
      </c>
    </row>
    <row r="1893" spans="1:18" x14ac:dyDescent="0.25">
      <c r="A1893" s="81">
        <v>1862</v>
      </c>
      <c r="B1893" s="93">
        <f t="shared" si="409"/>
        <v>2.5637319010003356E-16</v>
      </c>
      <c r="C1893" s="178">
        <f t="shared" si="410"/>
        <v>2.5579485633658865E-16</v>
      </c>
      <c r="D1893" s="165">
        <f t="shared" si="411"/>
        <v>2.2558277767625785E-3</v>
      </c>
      <c r="E1893" s="166">
        <f t="shared" si="421"/>
        <v>24.291375447755232</v>
      </c>
      <c r="F1893" s="167">
        <f t="shared" si="422"/>
        <v>4.2026071481086982</v>
      </c>
      <c r="G1893" s="167">
        <f t="shared" si="412"/>
        <v>146049.10107460438</v>
      </c>
      <c r="H1893" s="167">
        <f t="shared" si="413"/>
        <v>271299.98899881309</v>
      </c>
      <c r="I1893" s="168">
        <f t="shared" si="414"/>
        <v>417349.09007341746</v>
      </c>
      <c r="J1893" s="168">
        <f t="shared" si="416"/>
        <v>411364.45171424974</v>
      </c>
      <c r="K1893" s="94"/>
      <c r="L1893" s="265">
        <f t="shared" si="415"/>
        <v>159039.9943837329</v>
      </c>
      <c r="M1893" s="265">
        <f>$G1893*NonHospFrac+theModel!$H1893*NonHospFrac</f>
        <v>258309.09568968456</v>
      </c>
      <c r="N1893" s="266">
        <f t="shared" si="417"/>
        <v>417349.09007341746</v>
      </c>
      <c r="O1893" s="158"/>
      <c r="P1893" s="265">
        <f t="shared" si="418"/>
        <v>156759.41710761315</v>
      </c>
      <c r="Q1893" s="265">
        <f t="shared" si="419"/>
        <v>258307.53543906554</v>
      </c>
      <c r="R1893" s="266">
        <f t="shared" si="420"/>
        <v>415066.95254667872</v>
      </c>
    </row>
    <row r="1894" spans="1:18" x14ac:dyDescent="0.25">
      <c r="A1894" s="81">
        <v>1863</v>
      </c>
      <c r="B1894" s="93">
        <f t="shared" si="409"/>
        <v>2.5158402116589506E-16</v>
      </c>
      <c r="C1894" s="178">
        <f t="shared" si="410"/>
        <v>2.5101649094275941E-16</v>
      </c>
      <c r="D1894" s="165">
        <f t="shared" si="411"/>
        <v>2.2558277767625785E-3</v>
      </c>
      <c r="E1894" s="166">
        <f t="shared" si="421"/>
        <v>24.291375447755232</v>
      </c>
      <c r="F1894" s="167">
        <f t="shared" si="422"/>
        <v>4.2048629758854608</v>
      </c>
      <c r="G1894" s="167">
        <f t="shared" si="412"/>
        <v>146127.49565381778</v>
      </c>
      <c r="H1894" s="167">
        <f t="shared" si="413"/>
        <v>271299.98899881309</v>
      </c>
      <c r="I1894" s="168">
        <f t="shared" si="414"/>
        <v>417427.48465263087</v>
      </c>
      <c r="J1894" s="168">
        <f t="shared" si="416"/>
        <v>411437.1133607541</v>
      </c>
      <c r="K1894" s="94"/>
      <c r="L1894" s="265">
        <f t="shared" si="415"/>
        <v>159069.86835191533</v>
      </c>
      <c r="M1894" s="265">
        <f>$G1894*NonHospFrac+theModel!$H1894*NonHospFrac</f>
        <v>258357.61630071554</v>
      </c>
      <c r="N1894" s="266">
        <f t="shared" si="417"/>
        <v>417427.48465263087</v>
      </c>
      <c r="O1894" s="158"/>
      <c r="P1894" s="265">
        <f t="shared" si="418"/>
        <v>156787.10641645992</v>
      </c>
      <c r="Q1894" s="265">
        <f t="shared" si="419"/>
        <v>258356.05605009652</v>
      </c>
      <c r="R1894" s="266">
        <f t="shared" si="420"/>
        <v>415143.16246655642</v>
      </c>
    </row>
    <row r="1895" spans="1:18" x14ac:dyDescent="0.25">
      <c r="A1895" s="81">
        <v>1864</v>
      </c>
      <c r="B1895" s="93">
        <f t="shared" si="409"/>
        <v>2.4688431610694086E-16</v>
      </c>
      <c r="C1895" s="178">
        <f t="shared" si="410"/>
        <v>2.4632738760901977E-16</v>
      </c>
      <c r="D1895" s="165">
        <f t="shared" si="411"/>
        <v>2.2558277767625785E-3</v>
      </c>
      <c r="E1895" s="166">
        <f t="shared" si="421"/>
        <v>24.291375447755232</v>
      </c>
      <c r="F1895" s="167">
        <f t="shared" si="422"/>
        <v>4.2071188036622233</v>
      </c>
      <c r="G1895" s="167">
        <f t="shared" si="412"/>
        <v>146205.89023303121</v>
      </c>
      <c r="H1895" s="167">
        <f t="shared" si="413"/>
        <v>271299.98899881309</v>
      </c>
      <c r="I1895" s="168">
        <f t="shared" si="414"/>
        <v>417505.87923184433</v>
      </c>
      <c r="J1895" s="168">
        <f t="shared" si="416"/>
        <v>411509.77204542671</v>
      </c>
      <c r="K1895" s="94"/>
      <c r="L1895" s="265">
        <f t="shared" si="415"/>
        <v>159099.74232009775</v>
      </c>
      <c r="M1895" s="265">
        <f>$G1895*NonHospFrac+theModel!$H1895*NonHospFrac</f>
        <v>258406.13691174652</v>
      </c>
      <c r="N1895" s="266">
        <f t="shared" si="417"/>
        <v>417505.87923184427</v>
      </c>
      <c r="O1895" s="158"/>
      <c r="P1895" s="265">
        <f t="shared" si="418"/>
        <v>156814.79459663597</v>
      </c>
      <c r="Q1895" s="265">
        <f t="shared" si="419"/>
        <v>258404.5766611275</v>
      </c>
      <c r="R1895" s="266">
        <f t="shared" si="420"/>
        <v>415219.37125776347</v>
      </c>
    </row>
    <row r="1896" spans="1:18" x14ac:dyDescent="0.25">
      <c r="A1896" s="81">
        <v>1865</v>
      </c>
      <c r="B1896" s="93">
        <f t="shared" si="409"/>
        <v>2.4227240369689497E-16</v>
      </c>
      <c r="C1896" s="178">
        <f t="shared" si="410"/>
        <v>2.4172587887909249E-16</v>
      </c>
      <c r="D1896" s="165">
        <f t="shared" si="411"/>
        <v>2.2558277767625785E-3</v>
      </c>
      <c r="E1896" s="166">
        <f t="shared" si="421"/>
        <v>24.291375447755232</v>
      </c>
      <c r="F1896" s="167">
        <f t="shared" si="422"/>
        <v>4.2093746314389859</v>
      </c>
      <c r="G1896" s="167">
        <f t="shared" si="412"/>
        <v>146284.28481224462</v>
      </c>
      <c r="H1896" s="167">
        <f t="shared" si="413"/>
        <v>271299.98899881309</v>
      </c>
      <c r="I1896" s="168">
        <f t="shared" si="414"/>
        <v>417584.27381105768</v>
      </c>
      <c r="J1896" s="168">
        <f t="shared" si="416"/>
        <v>411582.42776838818</v>
      </c>
      <c r="K1896" s="94"/>
      <c r="L1896" s="265">
        <f t="shared" si="415"/>
        <v>159129.61628828017</v>
      </c>
      <c r="M1896" s="265">
        <f>$G1896*NonHospFrac+theModel!$H1896*NonHospFrac</f>
        <v>258454.65752277753</v>
      </c>
      <c r="N1896" s="266">
        <f t="shared" si="417"/>
        <v>417584.27381105768</v>
      </c>
      <c r="O1896" s="158"/>
      <c r="P1896" s="265">
        <f t="shared" si="418"/>
        <v>156842.48164818727</v>
      </c>
      <c r="Q1896" s="265">
        <f t="shared" si="419"/>
        <v>258453.09727215851</v>
      </c>
      <c r="R1896" s="266">
        <f t="shared" si="420"/>
        <v>415295.57892034575</v>
      </c>
    </row>
    <row r="1897" spans="1:18" x14ac:dyDescent="0.25">
      <c r="A1897" s="81">
        <v>1866</v>
      </c>
      <c r="B1897" s="93">
        <f t="shared" si="409"/>
        <v>2.3774664392875576E-16</v>
      </c>
      <c r="C1897" s="178">
        <f t="shared" si="410"/>
        <v>2.3721032844554919E-16</v>
      </c>
      <c r="D1897" s="165">
        <f t="shared" si="411"/>
        <v>2.2558277767625785E-3</v>
      </c>
      <c r="E1897" s="166">
        <f t="shared" si="421"/>
        <v>24.291375447755232</v>
      </c>
      <c r="F1897" s="167">
        <f t="shared" si="422"/>
        <v>4.2116304592157485</v>
      </c>
      <c r="G1897" s="167">
        <f t="shared" si="412"/>
        <v>146362.67939145802</v>
      </c>
      <c r="H1897" s="167">
        <f t="shared" si="413"/>
        <v>271299.98899881309</v>
      </c>
      <c r="I1897" s="168">
        <f t="shared" si="414"/>
        <v>417662.66839027114</v>
      </c>
      <c r="J1897" s="168">
        <f t="shared" si="416"/>
        <v>411655.08052975946</v>
      </c>
      <c r="K1897" s="94"/>
      <c r="L1897" s="265">
        <f t="shared" si="415"/>
        <v>159159.4902564626</v>
      </c>
      <c r="M1897" s="265">
        <f>$G1897*NonHospFrac+theModel!$H1897*NonHospFrac</f>
        <v>258503.17813380851</v>
      </c>
      <c r="N1897" s="266">
        <f t="shared" si="417"/>
        <v>417662.66839027114</v>
      </c>
      <c r="O1897" s="158"/>
      <c r="P1897" s="265">
        <f t="shared" si="418"/>
        <v>156870.16757115984</v>
      </c>
      <c r="Q1897" s="265">
        <f t="shared" si="419"/>
        <v>258501.61788318949</v>
      </c>
      <c r="R1897" s="266">
        <f t="shared" si="420"/>
        <v>415371.78545434936</v>
      </c>
    </row>
    <row r="1898" spans="1:18" x14ac:dyDescent="0.25">
      <c r="A1898" s="81">
        <v>1867</v>
      </c>
      <c r="B1898" s="93">
        <f t="shared" si="409"/>
        <v>2.3330542743160559E-16</v>
      </c>
      <c r="C1898" s="178">
        <f t="shared" si="410"/>
        <v>2.3277913056793589E-16</v>
      </c>
      <c r="D1898" s="165">
        <f t="shared" si="411"/>
        <v>2.2558277767625785E-3</v>
      </c>
      <c r="E1898" s="166">
        <f t="shared" si="421"/>
        <v>24.291375447755232</v>
      </c>
      <c r="F1898" s="167">
        <f t="shared" si="422"/>
        <v>4.2138862869925111</v>
      </c>
      <c r="G1898" s="167">
        <f t="shared" si="412"/>
        <v>146441.07397067145</v>
      </c>
      <c r="H1898" s="167">
        <f t="shared" si="413"/>
        <v>271299.98899881309</v>
      </c>
      <c r="I1898" s="168">
        <f t="shared" si="414"/>
        <v>417741.06296948454</v>
      </c>
      <c r="J1898" s="168">
        <f t="shared" si="416"/>
        <v>411727.73032966111</v>
      </c>
      <c r="K1898" s="94"/>
      <c r="L1898" s="265">
        <f t="shared" si="415"/>
        <v>159189.36422464502</v>
      </c>
      <c r="M1898" s="265">
        <f>$G1898*NonHospFrac+theModel!$H1898*NonHospFrac</f>
        <v>258551.69874483952</v>
      </c>
      <c r="N1898" s="266">
        <f t="shared" si="417"/>
        <v>417741.06296948454</v>
      </c>
      <c r="O1898" s="158"/>
      <c r="P1898" s="265">
        <f t="shared" si="418"/>
        <v>156897.85236559968</v>
      </c>
      <c r="Q1898" s="265">
        <f t="shared" si="419"/>
        <v>258550.1384942205</v>
      </c>
      <c r="R1898" s="266">
        <f t="shared" si="420"/>
        <v>415447.99085982016</v>
      </c>
    </row>
    <row r="1899" spans="1:18" x14ac:dyDescent="0.25">
      <c r="A1899" s="81">
        <v>1868</v>
      </c>
      <c r="B1899" s="93">
        <f t="shared" si="409"/>
        <v>2.2894717489831462E-16</v>
      </c>
      <c r="C1899" s="178">
        <f t="shared" si="410"/>
        <v>2.284307095017677E-16</v>
      </c>
      <c r="D1899" s="165">
        <f t="shared" si="411"/>
        <v>2.2558277767625785E-3</v>
      </c>
      <c r="E1899" s="166">
        <f t="shared" si="421"/>
        <v>24.291375447755232</v>
      </c>
      <c r="F1899" s="167">
        <f t="shared" si="422"/>
        <v>4.2161421147692737</v>
      </c>
      <c r="G1899" s="167">
        <f t="shared" si="412"/>
        <v>146519.46854988488</v>
      </c>
      <c r="H1899" s="167">
        <f t="shared" si="413"/>
        <v>271299.98899881309</v>
      </c>
      <c r="I1899" s="168">
        <f t="shared" si="414"/>
        <v>417819.45754869794</v>
      </c>
      <c r="J1899" s="168">
        <f t="shared" si="416"/>
        <v>411800.37716821389</v>
      </c>
      <c r="K1899" s="94"/>
      <c r="L1899" s="265">
        <f t="shared" si="415"/>
        <v>159219.23819282744</v>
      </c>
      <c r="M1899" s="265">
        <f>$G1899*NonHospFrac+theModel!$H1899*NonHospFrac</f>
        <v>258600.2193558705</v>
      </c>
      <c r="N1899" s="266">
        <f t="shared" si="417"/>
        <v>417819.45754869794</v>
      </c>
      <c r="O1899" s="158"/>
      <c r="P1899" s="265">
        <f t="shared" si="418"/>
        <v>156925.53603155282</v>
      </c>
      <c r="Q1899" s="265">
        <f t="shared" si="419"/>
        <v>258598.65910525149</v>
      </c>
      <c r="R1899" s="266">
        <f t="shared" si="420"/>
        <v>415524.19513680431</v>
      </c>
    </row>
    <row r="1900" spans="1:18" x14ac:dyDescent="0.25">
      <c r="A1900" s="81">
        <v>1869</v>
      </c>
      <c r="B1900" s="93">
        <f t="shared" si="409"/>
        <v>2.2467033652393722E-16</v>
      </c>
      <c r="C1900" s="178">
        <f t="shared" si="410"/>
        <v>2.2416351893819193E-16</v>
      </c>
      <c r="D1900" s="165">
        <f t="shared" si="411"/>
        <v>2.2558277767625785E-3</v>
      </c>
      <c r="E1900" s="166">
        <f t="shared" si="421"/>
        <v>24.291375447755232</v>
      </c>
      <c r="F1900" s="167">
        <f t="shared" si="422"/>
        <v>4.2183979425460363</v>
      </c>
      <c r="G1900" s="167">
        <f t="shared" si="412"/>
        <v>146597.86312909829</v>
      </c>
      <c r="H1900" s="167">
        <f t="shared" si="413"/>
        <v>271299.98899881309</v>
      </c>
      <c r="I1900" s="168">
        <f t="shared" si="414"/>
        <v>417897.85212791141</v>
      </c>
      <c r="J1900" s="168">
        <f t="shared" si="416"/>
        <v>411873.0210455386</v>
      </c>
      <c r="K1900" s="94"/>
      <c r="L1900" s="265">
        <f t="shared" si="415"/>
        <v>159249.11216100986</v>
      </c>
      <c r="M1900" s="265">
        <f>$G1900*NonHospFrac+theModel!$H1900*NonHospFrac</f>
        <v>258648.73996690148</v>
      </c>
      <c r="N1900" s="266">
        <f t="shared" si="417"/>
        <v>417897.85212791135</v>
      </c>
      <c r="O1900" s="158"/>
      <c r="P1900" s="265">
        <f t="shared" si="418"/>
        <v>156953.21856906524</v>
      </c>
      <c r="Q1900" s="265">
        <f t="shared" si="419"/>
        <v>258647.17971628247</v>
      </c>
      <c r="R1900" s="266">
        <f t="shared" si="420"/>
        <v>415600.39828534774</v>
      </c>
    </row>
    <row r="1901" spans="1:18" x14ac:dyDescent="0.25">
      <c r="A1901" s="81">
        <v>1870</v>
      </c>
      <c r="B1901" s="93">
        <f t="shared" si="409"/>
        <v>2.2047339145459104E-16</v>
      </c>
      <c r="C1901" s="178">
        <f t="shared" si="410"/>
        <v>2.1997604145411073E-16</v>
      </c>
      <c r="D1901" s="165">
        <f t="shared" si="411"/>
        <v>2.2558277767625785E-3</v>
      </c>
      <c r="E1901" s="166">
        <f t="shared" si="421"/>
        <v>24.291375447755232</v>
      </c>
      <c r="F1901" s="167">
        <f t="shared" si="422"/>
        <v>4.2206537703227989</v>
      </c>
      <c r="G1901" s="167">
        <f t="shared" si="412"/>
        <v>146676.25770831172</v>
      </c>
      <c r="H1901" s="167">
        <f t="shared" si="413"/>
        <v>271299.98899881309</v>
      </c>
      <c r="I1901" s="168">
        <f t="shared" si="414"/>
        <v>417976.24670712481</v>
      </c>
      <c r="J1901" s="168">
        <f t="shared" si="416"/>
        <v>411945.66196175577</v>
      </c>
      <c r="K1901" s="94"/>
      <c r="L1901" s="265">
        <f t="shared" si="415"/>
        <v>159278.98612919229</v>
      </c>
      <c r="M1901" s="265">
        <f>$G1901*NonHospFrac+theModel!$H1901*NonHospFrac</f>
        <v>258697.26057793252</v>
      </c>
      <c r="N1901" s="266">
        <f t="shared" si="417"/>
        <v>417976.24670712481</v>
      </c>
      <c r="O1901" s="158"/>
      <c r="P1901" s="265">
        <f t="shared" si="418"/>
        <v>156980.89997818292</v>
      </c>
      <c r="Q1901" s="265">
        <f t="shared" si="419"/>
        <v>258695.70032731351</v>
      </c>
      <c r="R1901" s="266">
        <f t="shared" si="420"/>
        <v>415676.60030549642</v>
      </c>
    </row>
    <row r="1902" spans="1:18" x14ac:dyDescent="0.25">
      <c r="A1902" s="81">
        <v>1871</v>
      </c>
      <c r="B1902" s="93">
        <f t="shared" si="409"/>
        <v>2.1635484724664753E-16</v>
      </c>
      <c r="C1902" s="178">
        <f t="shared" si="410"/>
        <v>2.1586678797259132E-16</v>
      </c>
      <c r="D1902" s="165">
        <f t="shared" si="411"/>
        <v>2.2558277767625785E-3</v>
      </c>
      <c r="E1902" s="166">
        <f t="shared" si="421"/>
        <v>24.291375447755232</v>
      </c>
      <c r="F1902" s="167">
        <f t="shared" si="422"/>
        <v>4.2229095980995615</v>
      </c>
      <c r="G1902" s="167">
        <f t="shared" si="412"/>
        <v>146754.65228752512</v>
      </c>
      <c r="H1902" s="167">
        <f t="shared" si="413"/>
        <v>271299.98899881309</v>
      </c>
      <c r="I1902" s="168">
        <f t="shared" si="414"/>
        <v>418054.64128633821</v>
      </c>
      <c r="J1902" s="168">
        <f t="shared" si="416"/>
        <v>412018.2999169862</v>
      </c>
      <c r="K1902" s="94"/>
      <c r="L1902" s="265">
        <f t="shared" si="415"/>
        <v>159308.86009737471</v>
      </c>
      <c r="M1902" s="265">
        <f>$G1902*NonHospFrac+theModel!$H1902*NonHospFrac</f>
        <v>258745.7811889635</v>
      </c>
      <c r="N1902" s="266">
        <f t="shared" si="417"/>
        <v>418054.64128633821</v>
      </c>
      <c r="O1902" s="158"/>
      <c r="P1902" s="265">
        <f t="shared" si="418"/>
        <v>157008.58025895187</v>
      </c>
      <c r="Q1902" s="265">
        <f t="shared" si="419"/>
        <v>258744.22093834449</v>
      </c>
      <c r="R1902" s="266">
        <f t="shared" si="420"/>
        <v>415752.80119729636</v>
      </c>
    </row>
    <row r="1903" spans="1:18" x14ac:dyDescent="0.25">
      <c r="A1903" s="81">
        <v>1872</v>
      </c>
      <c r="B1903" s="93">
        <f t="shared" si="409"/>
        <v>2.1231323933600902E-16</v>
      </c>
      <c r="C1903" s="178">
        <f t="shared" si="410"/>
        <v>2.1183429723334041E-16</v>
      </c>
      <c r="D1903" s="165">
        <f t="shared" si="411"/>
        <v>2.2558277767625785E-3</v>
      </c>
      <c r="E1903" s="166">
        <f t="shared" si="421"/>
        <v>24.291375447755232</v>
      </c>
      <c r="F1903" s="167">
        <f t="shared" si="422"/>
        <v>4.225165425876324</v>
      </c>
      <c r="G1903" s="167">
        <f t="shared" si="412"/>
        <v>146833.04686673859</v>
      </c>
      <c r="H1903" s="167">
        <f t="shared" si="413"/>
        <v>271299.98899881309</v>
      </c>
      <c r="I1903" s="168">
        <f t="shared" si="414"/>
        <v>418133.03586555168</v>
      </c>
      <c r="J1903" s="168">
        <f t="shared" si="416"/>
        <v>412090.93491135066</v>
      </c>
      <c r="K1903" s="94"/>
      <c r="L1903" s="265">
        <f t="shared" si="415"/>
        <v>159338.73406555716</v>
      </c>
      <c r="M1903" s="265">
        <f>$G1903*NonHospFrac+theModel!$H1903*NonHospFrac</f>
        <v>258794.30179999449</v>
      </c>
      <c r="N1903" s="266">
        <f t="shared" si="417"/>
        <v>418133.03586555168</v>
      </c>
      <c r="O1903" s="158"/>
      <c r="P1903" s="265">
        <f t="shared" si="418"/>
        <v>157036.25941141811</v>
      </c>
      <c r="Q1903" s="265">
        <f t="shared" si="419"/>
        <v>258792.74154937547</v>
      </c>
      <c r="R1903" s="266">
        <f t="shared" si="420"/>
        <v>415829.00096079358</v>
      </c>
    </row>
    <row r="1904" spans="1:18" x14ac:dyDescent="0.25">
      <c r="A1904" s="81">
        <v>1873</v>
      </c>
      <c r="B1904" s="93">
        <f t="shared" si="409"/>
        <v>2.0834713051730774E-16</v>
      </c>
      <c r="C1904" s="178">
        <f t="shared" si="410"/>
        <v>2.0787713527307802E-16</v>
      </c>
      <c r="D1904" s="165">
        <f t="shared" si="411"/>
        <v>2.2558277767625785E-3</v>
      </c>
      <c r="E1904" s="166">
        <f t="shared" si="421"/>
        <v>24.291375447755232</v>
      </c>
      <c r="F1904" s="167">
        <f t="shared" si="422"/>
        <v>4.2274212536530866</v>
      </c>
      <c r="G1904" s="167">
        <f t="shared" si="412"/>
        <v>146911.44144595199</v>
      </c>
      <c r="H1904" s="167">
        <f t="shared" si="413"/>
        <v>271299.98899881309</v>
      </c>
      <c r="I1904" s="168">
        <f t="shared" si="414"/>
        <v>418211.43044476508</v>
      </c>
      <c r="J1904" s="168">
        <f t="shared" si="416"/>
        <v>412163.5669449697</v>
      </c>
      <c r="K1904" s="94"/>
      <c r="L1904" s="265">
        <f t="shared" si="415"/>
        <v>159368.60803373958</v>
      </c>
      <c r="M1904" s="265">
        <f>$G1904*NonHospFrac+theModel!$H1904*NonHospFrac</f>
        <v>258842.8224110255</v>
      </c>
      <c r="N1904" s="266">
        <f t="shared" si="417"/>
        <v>418211.43044476508</v>
      </c>
      <c r="O1904" s="158"/>
      <c r="P1904" s="265">
        <f t="shared" si="418"/>
        <v>157063.93743562757</v>
      </c>
      <c r="Q1904" s="265">
        <f t="shared" si="419"/>
        <v>258841.26216040648</v>
      </c>
      <c r="R1904" s="266">
        <f t="shared" si="420"/>
        <v>415905.19959603401</v>
      </c>
    </row>
    <row r="1905" spans="1:18" x14ac:dyDescent="0.25">
      <c r="A1905" s="81">
        <v>1874</v>
      </c>
      <c r="B1905" s="93">
        <f t="shared" si="409"/>
        <v>2.0445511043283219E-16</v>
      </c>
      <c r="C1905" s="178">
        <f t="shared" si="410"/>
        <v>2.0399389491561676E-16</v>
      </c>
      <c r="D1905" s="165">
        <f t="shared" si="411"/>
        <v>2.2558277767625785E-3</v>
      </c>
      <c r="E1905" s="166">
        <f t="shared" si="421"/>
        <v>24.291375447755232</v>
      </c>
      <c r="F1905" s="167">
        <f t="shared" si="422"/>
        <v>4.2296770814298492</v>
      </c>
      <c r="G1905" s="167">
        <f t="shared" si="412"/>
        <v>146989.83602516542</v>
      </c>
      <c r="H1905" s="167">
        <f t="shared" si="413"/>
        <v>271299.98899881309</v>
      </c>
      <c r="I1905" s="168">
        <f t="shared" si="414"/>
        <v>418289.82502397848</v>
      </c>
      <c r="J1905" s="168">
        <f t="shared" si="416"/>
        <v>412236.19601796404</v>
      </c>
      <c r="K1905" s="94"/>
      <c r="L1905" s="265">
        <f t="shared" si="415"/>
        <v>159398.48200192201</v>
      </c>
      <c r="M1905" s="265">
        <f>$G1905*NonHospFrac+theModel!$H1905*NonHospFrac</f>
        <v>258891.34302205651</v>
      </c>
      <c r="N1905" s="266">
        <f t="shared" si="417"/>
        <v>418289.82502397848</v>
      </c>
      <c r="O1905" s="158"/>
      <c r="P1905" s="265">
        <f t="shared" si="418"/>
        <v>157091.61433162628</v>
      </c>
      <c r="Q1905" s="265">
        <f t="shared" si="419"/>
        <v>258889.78277143749</v>
      </c>
      <c r="R1905" s="266">
        <f t="shared" si="420"/>
        <v>415981.39710306376</v>
      </c>
    </row>
    <row r="1906" spans="1:18" x14ac:dyDescent="0.25">
      <c r="A1906" s="81">
        <v>1875</v>
      </c>
      <c r="B1906" s="93">
        <f t="shared" si="409"/>
        <v>2.0063579507100222E-16</v>
      </c>
      <c r="C1906" s="178">
        <f t="shared" si="410"/>
        <v>2.0018319527146821E-16</v>
      </c>
      <c r="D1906" s="165">
        <f t="shared" si="411"/>
        <v>2.2558277767625785E-3</v>
      </c>
      <c r="E1906" s="166">
        <f t="shared" si="421"/>
        <v>24.291375447755232</v>
      </c>
      <c r="F1906" s="167">
        <f t="shared" si="422"/>
        <v>4.2319329092066118</v>
      </c>
      <c r="G1906" s="167">
        <f t="shared" si="412"/>
        <v>147068.23060437883</v>
      </c>
      <c r="H1906" s="167">
        <f t="shared" si="413"/>
        <v>271299.98899881309</v>
      </c>
      <c r="I1906" s="168">
        <f t="shared" si="414"/>
        <v>418368.21960319194</v>
      </c>
      <c r="J1906" s="168">
        <f t="shared" si="416"/>
        <v>412308.82213045447</v>
      </c>
      <c r="K1906" s="94"/>
      <c r="L1906" s="265">
        <f t="shared" si="415"/>
        <v>159428.35597010443</v>
      </c>
      <c r="M1906" s="265">
        <f>$G1906*NonHospFrac+theModel!$H1906*NonHospFrac</f>
        <v>258939.86363308749</v>
      </c>
      <c r="N1906" s="266">
        <f t="shared" si="417"/>
        <v>418368.21960319194</v>
      </c>
      <c r="O1906" s="158"/>
      <c r="P1906" s="265">
        <f t="shared" si="418"/>
        <v>157119.29009946022</v>
      </c>
      <c r="Q1906" s="265">
        <f t="shared" si="419"/>
        <v>258938.30338246847</v>
      </c>
      <c r="R1906" s="266">
        <f t="shared" si="420"/>
        <v>416057.59348192869</v>
      </c>
    </row>
    <row r="1907" spans="1:18" x14ac:dyDescent="0.25">
      <c r="A1907" s="81">
        <v>1876</v>
      </c>
      <c r="B1907" s="93">
        <f t="shared" si="409"/>
        <v>1.9688782627420521E-16</v>
      </c>
      <c r="C1907" s="178">
        <f t="shared" si="410"/>
        <v>1.9644368124678946E-16</v>
      </c>
      <c r="D1907" s="165">
        <f t="shared" si="411"/>
        <v>2.2558277767625785E-3</v>
      </c>
      <c r="E1907" s="166">
        <f t="shared" si="421"/>
        <v>24.291375447755232</v>
      </c>
      <c r="F1907" s="167">
        <f t="shared" si="422"/>
        <v>4.2341887369833744</v>
      </c>
      <c r="G1907" s="167">
        <f t="shared" si="412"/>
        <v>147146.62518359226</v>
      </c>
      <c r="H1907" s="167">
        <f t="shared" si="413"/>
        <v>271299.98899881309</v>
      </c>
      <c r="I1907" s="168">
        <f t="shared" si="414"/>
        <v>418446.61418240535</v>
      </c>
      <c r="J1907" s="168">
        <f t="shared" si="416"/>
        <v>412381.44528256153</v>
      </c>
      <c r="K1907" s="94"/>
      <c r="L1907" s="265">
        <f t="shared" si="415"/>
        <v>159458.22993828685</v>
      </c>
      <c r="M1907" s="265">
        <f>$G1907*NonHospFrac+theModel!$H1907*NonHospFrac</f>
        <v>258988.38424411847</v>
      </c>
      <c r="N1907" s="266">
        <f t="shared" si="417"/>
        <v>418446.61418240529</v>
      </c>
      <c r="O1907" s="158"/>
      <c r="P1907" s="265">
        <f t="shared" si="418"/>
        <v>157146.9647391754</v>
      </c>
      <c r="Q1907" s="265">
        <f t="shared" si="419"/>
        <v>258986.82399349945</v>
      </c>
      <c r="R1907" s="266">
        <f t="shared" si="420"/>
        <v>416133.78873267485</v>
      </c>
    </row>
    <row r="1908" spans="1:18" x14ac:dyDescent="0.25">
      <c r="A1908" s="81">
        <v>1877</v>
      </c>
      <c r="B1908" s="93">
        <f t="shared" si="409"/>
        <v>1.9320987125584091E-16</v>
      </c>
      <c r="C1908" s="178">
        <f t="shared" si="410"/>
        <v>1.9277402306151727E-16</v>
      </c>
      <c r="D1908" s="165">
        <f t="shared" si="411"/>
        <v>2.2558277767625785E-3</v>
      </c>
      <c r="E1908" s="166">
        <f t="shared" si="421"/>
        <v>24.291375447755232</v>
      </c>
      <c r="F1908" s="167">
        <f t="shared" si="422"/>
        <v>4.236444564760137</v>
      </c>
      <c r="G1908" s="167">
        <f t="shared" si="412"/>
        <v>147225.01976280569</v>
      </c>
      <c r="H1908" s="167">
        <f t="shared" si="413"/>
        <v>271299.98899881309</v>
      </c>
      <c r="I1908" s="168">
        <f t="shared" si="414"/>
        <v>418525.00876161875</v>
      </c>
      <c r="J1908" s="168">
        <f t="shared" si="416"/>
        <v>412454.06547440594</v>
      </c>
      <c r="K1908" s="94"/>
      <c r="L1908" s="265">
        <f t="shared" si="415"/>
        <v>159488.1039064693</v>
      </c>
      <c r="M1908" s="265">
        <f>$G1908*NonHospFrac+theModel!$H1908*NonHospFrac</f>
        <v>259036.90485514948</v>
      </c>
      <c r="N1908" s="266">
        <f t="shared" si="417"/>
        <v>418525.00876161875</v>
      </c>
      <c r="O1908" s="158"/>
      <c r="P1908" s="265">
        <f t="shared" si="418"/>
        <v>157174.63825081781</v>
      </c>
      <c r="Q1908" s="265">
        <f t="shared" si="419"/>
        <v>259035.34460453046</v>
      </c>
      <c r="R1908" s="266">
        <f t="shared" si="420"/>
        <v>416209.98285534827</v>
      </c>
    </row>
    <row r="1909" spans="1:18" x14ac:dyDescent="0.25">
      <c r="A1909" s="81">
        <v>1878</v>
      </c>
      <c r="B1909" s="93">
        <f t="shared" si="409"/>
        <v>1.8960062212637334E-16</v>
      </c>
      <c r="C1909" s="178">
        <f t="shared" si="410"/>
        <v>1.8917291577648919E-16</v>
      </c>
      <c r="D1909" s="165">
        <f t="shared" si="411"/>
        <v>2.2558277767625785E-3</v>
      </c>
      <c r="E1909" s="166">
        <f t="shared" si="421"/>
        <v>24.291375447755232</v>
      </c>
      <c r="F1909" s="167">
        <f t="shared" si="422"/>
        <v>4.2387003925368996</v>
      </c>
      <c r="G1909" s="167">
        <f t="shared" si="412"/>
        <v>147303.4143420191</v>
      </c>
      <c r="H1909" s="167">
        <f t="shared" si="413"/>
        <v>271299.98899881309</v>
      </c>
      <c r="I1909" s="168">
        <f t="shared" si="414"/>
        <v>418603.40334083221</v>
      </c>
      <c r="J1909" s="168">
        <f t="shared" si="416"/>
        <v>412526.68270610843</v>
      </c>
      <c r="K1909" s="94"/>
      <c r="L1909" s="265">
        <f t="shared" si="415"/>
        <v>159517.9778746517</v>
      </c>
      <c r="M1909" s="265">
        <f>$G1909*NonHospFrac+theModel!$H1909*NonHospFrac</f>
        <v>259085.42546618049</v>
      </c>
      <c r="N1909" s="266">
        <f t="shared" si="417"/>
        <v>418603.40334083221</v>
      </c>
      <c r="O1909" s="158"/>
      <c r="P1909" s="265">
        <f t="shared" si="418"/>
        <v>157202.31063443332</v>
      </c>
      <c r="Q1909" s="265">
        <f t="shared" si="419"/>
        <v>259083.86521556147</v>
      </c>
      <c r="R1909" s="266">
        <f t="shared" si="420"/>
        <v>416286.17584999476</v>
      </c>
    </row>
    <row r="1910" spans="1:18" x14ac:dyDescent="0.25">
      <c r="A1910" s="81">
        <v>1879</v>
      </c>
      <c r="B1910" s="93">
        <f t="shared" si="409"/>
        <v>1.8605879542824367E-16</v>
      </c>
      <c r="C1910" s="178">
        <f t="shared" si="410"/>
        <v>1.8563907882940564E-16</v>
      </c>
      <c r="D1910" s="165">
        <f t="shared" si="411"/>
        <v>2.2558277767625785E-3</v>
      </c>
      <c r="E1910" s="166">
        <f t="shared" si="421"/>
        <v>24.291375447755232</v>
      </c>
      <c r="F1910" s="167">
        <f t="shared" si="422"/>
        <v>4.2409562203136622</v>
      </c>
      <c r="G1910" s="167">
        <f t="shared" si="412"/>
        <v>147381.80892123253</v>
      </c>
      <c r="H1910" s="167">
        <f t="shared" si="413"/>
        <v>271299.98899881309</v>
      </c>
      <c r="I1910" s="168">
        <f t="shared" si="414"/>
        <v>418681.79792004562</v>
      </c>
      <c r="J1910" s="168">
        <f t="shared" si="416"/>
        <v>412599.29697778955</v>
      </c>
      <c r="K1910" s="94"/>
      <c r="L1910" s="265">
        <f t="shared" si="415"/>
        <v>159547.85184283415</v>
      </c>
      <c r="M1910" s="265">
        <f>$G1910*NonHospFrac+theModel!$H1910*NonHospFrac</f>
        <v>259133.94607721147</v>
      </c>
      <c r="N1910" s="266">
        <f t="shared" si="417"/>
        <v>418681.79792004562</v>
      </c>
      <c r="O1910" s="158"/>
      <c r="P1910" s="265">
        <f t="shared" si="418"/>
        <v>157229.98189006807</v>
      </c>
      <c r="Q1910" s="265">
        <f t="shared" si="419"/>
        <v>259132.38582659245</v>
      </c>
      <c r="R1910" s="266">
        <f t="shared" si="420"/>
        <v>416362.36771666049</v>
      </c>
    </row>
    <row r="1911" spans="1:18" x14ac:dyDescent="0.25">
      <c r="A1911" s="81">
        <v>1880</v>
      </c>
      <c r="B1911" s="93">
        <f t="shared" si="409"/>
        <v>1.8258313167946988E-16</v>
      </c>
      <c r="C1911" s="178">
        <f t="shared" si="410"/>
        <v>1.8217125557945904E-16</v>
      </c>
      <c r="D1911" s="165">
        <f t="shared" si="411"/>
        <v>2.2558277767625785E-3</v>
      </c>
      <c r="E1911" s="166">
        <f t="shared" si="421"/>
        <v>24.291375447755232</v>
      </c>
      <c r="F1911" s="167">
        <f t="shared" si="422"/>
        <v>4.2432120480904247</v>
      </c>
      <c r="G1911" s="167">
        <f t="shared" si="412"/>
        <v>147460.20350044593</v>
      </c>
      <c r="H1911" s="167">
        <f t="shared" si="413"/>
        <v>271299.98899881309</v>
      </c>
      <c r="I1911" s="168">
        <f t="shared" si="414"/>
        <v>418760.19249925902</v>
      </c>
      <c r="J1911" s="168">
        <f t="shared" si="416"/>
        <v>412671.90828956995</v>
      </c>
      <c r="K1911" s="94"/>
      <c r="L1911" s="265">
        <f t="shared" si="415"/>
        <v>159577.72581101657</v>
      </c>
      <c r="M1911" s="265">
        <f>$G1911*NonHospFrac+theModel!$H1911*NonHospFrac</f>
        <v>259182.46668824245</v>
      </c>
      <c r="N1911" s="266">
        <f t="shared" si="417"/>
        <v>418760.19249925902</v>
      </c>
      <c r="O1911" s="158"/>
      <c r="P1911" s="265">
        <f t="shared" si="418"/>
        <v>157257.65201776795</v>
      </c>
      <c r="Q1911" s="265">
        <f t="shared" si="419"/>
        <v>259180.90643762343</v>
      </c>
      <c r="R1911" s="266">
        <f t="shared" si="420"/>
        <v>416438.55845539138</v>
      </c>
    </row>
    <row r="1912" spans="1:18" x14ac:dyDescent="0.25">
      <c r="A1912" s="81">
        <v>1881</v>
      </c>
      <c r="B1912" s="93">
        <f t="shared" si="409"/>
        <v>1.7917239492577169E-16</v>
      </c>
      <c r="C1912" s="178">
        <f t="shared" si="410"/>
        <v>1.7876821286046905E-16</v>
      </c>
      <c r="D1912" s="165">
        <f t="shared" si="411"/>
        <v>2.2558277767625785E-3</v>
      </c>
      <c r="E1912" s="166">
        <f t="shared" si="421"/>
        <v>24.291375447755232</v>
      </c>
      <c r="F1912" s="167">
        <f t="shared" si="422"/>
        <v>4.2454678758671873</v>
      </c>
      <c r="G1912" s="167">
        <f t="shared" si="412"/>
        <v>147538.59807965936</v>
      </c>
      <c r="H1912" s="167">
        <f t="shared" si="413"/>
        <v>271299.98899881309</v>
      </c>
      <c r="I1912" s="168">
        <f t="shared" si="414"/>
        <v>418838.58707847248</v>
      </c>
      <c r="J1912" s="168">
        <f t="shared" si="416"/>
        <v>412744.51664157043</v>
      </c>
      <c r="K1912" s="94"/>
      <c r="L1912" s="265">
        <f t="shared" si="415"/>
        <v>159607.59977919899</v>
      </c>
      <c r="M1912" s="265">
        <f>$G1912*NonHospFrac+theModel!$H1912*NonHospFrac</f>
        <v>259230.98729927346</v>
      </c>
      <c r="N1912" s="266">
        <f t="shared" si="417"/>
        <v>418838.58707847248</v>
      </c>
      <c r="O1912" s="158"/>
      <c r="P1912" s="265">
        <f t="shared" si="418"/>
        <v>157285.32101757894</v>
      </c>
      <c r="Q1912" s="265">
        <f t="shared" si="419"/>
        <v>259229.42704865444</v>
      </c>
      <c r="R1912" s="266">
        <f t="shared" si="420"/>
        <v>416514.74806623335</v>
      </c>
    </row>
    <row r="1913" spans="1:18" x14ac:dyDescent="0.25">
      <c r="A1913" s="81">
        <v>1882</v>
      </c>
      <c r="B1913" s="93">
        <f t="shared" si="409"/>
        <v>1.758253723010624E-16</v>
      </c>
      <c r="C1913" s="178">
        <f t="shared" si="410"/>
        <v>1.7542874054236603E-16</v>
      </c>
      <c r="D1913" s="165">
        <f t="shared" si="411"/>
        <v>2.2558277767625785E-3</v>
      </c>
      <c r="E1913" s="166">
        <f t="shared" si="421"/>
        <v>24.291375447755232</v>
      </c>
      <c r="F1913" s="167">
        <f t="shared" si="422"/>
        <v>4.2477237036439499</v>
      </c>
      <c r="G1913" s="167">
        <f t="shared" si="412"/>
        <v>147616.9926588728</v>
      </c>
      <c r="H1913" s="167">
        <f t="shared" si="413"/>
        <v>271299.98899881309</v>
      </c>
      <c r="I1913" s="168">
        <f t="shared" si="414"/>
        <v>418916.98165768589</v>
      </c>
      <c r="J1913" s="168">
        <f t="shared" si="416"/>
        <v>412817.12203391147</v>
      </c>
      <c r="K1913" s="94"/>
      <c r="L1913" s="265">
        <f t="shared" si="415"/>
        <v>159637.47374738142</v>
      </c>
      <c r="M1913" s="265">
        <f>$G1913*NonHospFrac+theModel!$H1913*NonHospFrac</f>
        <v>259279.50791030447</v>
      </c>
      <c r="N1913" s="266">
        <f t="shared" si="417"/>
        <v>418916.98165768589</v>
      </c>
      <c r="O1913" s="158"/>
      <c r="P1913" s="265">
        <f t="shared" si="418"/>
        <v>157312.98888954704</v>
      </c>
      <c r="Q1913" s="265">
        <f t="shared" si="419"/>
        <v>259277.94765968545</v>
      </c>
      <c r="R1913" s="266">
        <f t="shared" si="420"/>
        <v>416590.93654923246</v>
      </c>
    </row>
    <row r="1914" spans="1:18" x14ac:dyDescent="0.25">
      <c r="A1914" s="81">
        <v>1883</v>
      </c>
      <c r="B1914" s="93">
        <f t="shared" si="409"/>
        <v>1.7254087359615093E-16</v>
      </c>
      <c r="C1914" s="178">
        <f t="shared" si="410"/>
        <v>1.7215165110086584E-16</v>
      </c>
      <c r="D1914" s="165">
        <f t="shared" si="411"/>
        <v>2.2558277767625785E-3</v>
      </c>
      <c r="E1914" s="166">
        <f t="shared" si="421"/>
        <v>24.291375447755232</v>
      </c>
      <c r="F1914" s="167">
        <f t="shared" si="422"/>
        <v>4.2499795314207125</v>
      </c>
      <c r="G1914" s="167">
        <f t="shared" si="412"/>
        <v>147695.3872380862</v>
      </c>
      <c r="H1914" s="167">
        <f t="shared" si="413"/>
        <v>271299.98899881309</v>
      </c>
      <c r="I1914" s="168">
        <f t="shared" si="414"/>
        <v>418995.37623689929</v>
      </c>
      <c r="J1914" s="168">
        <f t="shared" si="416"/>
        <v>412889.72446671379</v>
      </c>
      <c r="K1914" s="94"/>
      <c r="L1914" s="265">
        <f t="shared" si="415"/>
        <v>159667.34771556384</v>
      </c>
      <c r="M1914" s="265">
        <f>$G1914*NonHospFrac+theModel!$H1914*NonHospFrac</f>
        <v>259328.02852133545</v>
      </c>
      <c r="N1914" s="266">
        <f t="shared" si="417"/>
        <v>418995.37623689929</v>
      </c>
      <c r="O1914" s="158"/>
      <c r="P1914" s="265">
        <f t="shared" si="418"/>
        <v>157340.65563371818</v>
      </c>
      <c r="Q1914" s="265">
        <f t="shared" si="419"/>
        <v>259326.46827071643</v>
      </c>
      <c r="R1914" s="266">
        <f t="shared" si="420"/>
        <v>416667.12390443461</v>
      </c>
    </row>
    <row r="1915" spans="1:18" x14ac:dyDescent="0.25">
      <c r="A1915" s="81">
        <v>1884</v>
      </c>
      <c r="B1915" s="93">
        <f t="shared" si="409"/>
        <v>1.6931773083550038E-16</v>
      </c>
      <c r="C1915" s="178">
        <f t="shared" si="410"/>
        <v>1.6893577919518326E-16</v>
      </c>
      <c r="D1915" s="165">
        <f t="shared" si="411"/>
        <v>2.2558277767625785E-3</v>
      </c>
      <c r="E1915" s="166">
        <f t="shared" si="421"/>
        <v>24.291375447755232</v>
      </c>
      <c r="F1915" s="167">
        <f t="shared" si="422"/>
        <v>4.2522353591974751</v>
      </c>
      <c r="G1915" s="167">
        <f t="shared" si="412"/>
        <v>147773.78181729963</v>
      </c>
      <c r="H1915" s="167">
        <f t="shared" si="413"/>
        <v>271299.98899881309</v>
      </c>
      <c r="I1915" s="168">
        <f t="shared" si="414"/>
        <v>419073.77081611275</v>
      </c>
      <c r="J1915" s="168">
        <f t="shared" si="416"/>
        <v>412962.32394009805</v>
      </c>
      <c r="K1915" s="94"/>
      <c r="L1915" s="265">
        <f t="shared" si="415"/>
        <v>159697.22168374626</v>
      </c>
      <c r="M1915" s="265">
        <f>$G1915*NonHospFrac+theModel!$H1915*NonHospFrac</f>
        <v>259376.54913236643</v>
      </c>
      <c r="N1915" s="266">
        <f t="shared" si="417"/>
        <v>419073.77081611269</v>
      </c>
      <c r="O1915" s="158"/>
      <c r="P1915" s="265">
        <f t="shared" si="418"/>
        <v>157368.3212501384</v>
      </c>
      <c r="Q1915" s="265">
        <f t="shared" si="419"/>
        <v>259374.98888174741</v>
      </c>
      <c r="R1915" s="266">
        <f t="shared" si="420"/>
        <v>416743.31013188581</v>
      </c>
    </row>
    <row r="1916" spans="1:18" x14ac:dyDescent="0.25">
      <c r="A1916" s="81">
        <v>1885</v>
      </c>
      <c r="B1916" s="93">
        <f t="shared" si="409"/>
        <v>1.6615479786189341E-16</v>
      </c>
      <c r="C1916" s="178">
        <f t="shared" si="410"/>
        <v>1.6577998125363419E-16</v>
      </c>
      <c r="D1916" s="165">
        <f t="shared" si="411"/>
        <v>2.2558277767625785E-3</v>
      </c>
      <c r="E1916" s="166">
        <f t="shared" si="421"/>
        <v>24.291375447755232</v>
      </c>
      <c r="F1916" s="167">
        <f t="shared" si="422"/>
        <v>4.2544911869742377</v>
      </c>
      <c r="G1916" s="167">
        <f t="shared" si="412"/>
        <v>147852.17639651304</v>
      </c>
      <c r="H1916" s="167">
        <f t="shared" si="413"/>
        <v>271299.98899881309</v>
      </c>
      <c r="I1916" s="168">
        <f t="shared" si="414"/>
        <v>419152.1653953261</v>
      </c>
      <c r="J1916" s="168">
        <f t="shared" si="416"/>
        <v>413034.92045418476</v>
      </c>
      <c r="K1916" s="94"/>
      <c r="L1916" s="265">
        <f t="shared" si="415"/>
        <v>159727.09565192868</v>
      </c>
      <c r="M1916" s="265">
        <f>$G1916*NonHospFrac+theModel!$H1916*NonHospFrac</f>
        <v>259425.06974339741</v>
      </c>
      <c r="N1916" s="266">
        <f t="shared" si="417"/>
        <v>419152.1653953261</v>
      </c>
      <c r="O1916" s="158"/>
      <c r="P1916" s="265">
        <f t="shared" si="418"/>
        <v>157395.9857388536</v>
      </c>
      <c r="Q1916" s="265">
        <f t="shared" si="419"/>
        <v>259423.50949277839</v>
      </c>
      <c r="R1916" s="266">
        <f t="shared" si="420"/>
        <v>416819.49523163203</v>
      </c>
    </row>
    <row r="1917" spans="1:18" x14ac:dyDescent="0.25">
      <c r="A1917" s="81">
        <v>1886</v>
      </c>
      <c r="B1917" s="93">
        <f t="shared" si="409"/>
        <v>1.6305094992885696E-16</v>
      </c>
      <c r="C1917" s="178">
        <f t="shared" si="410"/>
        <v>1.6268313506697993E-16</v>
      </c>
      <c r="D1917" s="165">
        <f t="shared" si="411"/>
        <v>2.2558277767625785E-3</v>
      </c>
      <c r="E1917" s="166">
        <f t="shared" si="421"/>
        <v>24.291375447755232</v>
      </c>
      <c r="F1917" s="167">
        <f t="shared" si="422"/>
        <v>4.2567470147510003</v>
      </c>
      <c r="G1917" s="167">
        <f t="shared" si="412"/>
        <v>147930.57097572647</v>
      </c>
      <c r="H1917" s="167">
        <f t="shared" si="413"/>
        <v>271299.98899881309</v>
      </c>
      <c r="I1917" s="168">
        <f t="shared" si="414"/>
        <v>419230.55997453956</v>
      </c>
      <c r="J1917" s="168">
        <f t="shared" si="416"/>
        <v>413107.51400909474</v>
      </c>
      <c r="K1917" s="94"/>
      <c r="L1917" s="265">
        <f t="shared" si="415"/>
        <v>159756.96962011111</v>
      </c>
      <c r="M1917" s="265">
        <f>$G1917*NonHospFrac+theModel!$H1917*NonHospFrac</f>
        <v>259473.59035442845</v>
      </c>
      <c r="N1917" s="266">
        <f t="shared" si="417"/>
        <v>419230.55997453956</v>
      </c>
      <c r="O1917" s="158"/>
      <c r="P1917" s="265">
        <f t="shared" si="418"/>
        <v>157423.64909990979</v>
      </c>
      <c r="Q1917" s="265">
        <f t="shared" si="419"/>
        <v>259472.03010380943</v>
      </c>
      <c r="R1917" s="266">
        <f t="shared" si="420"/>
        <v>416895.67920371925</v>
      </c>
    </row>
    <row r="1918" spans="1:18" x14ac:dyDescent="0.25">
      <c r="A1918" s="81">
        <v>1887</v>
      </c>
      <c r="B1918" s="93">
        <f t="shared" si="409"/>
        <v>1.6000508330069521E-16</v>
      </c>
      <c r="C1918" s="178">
        <f t="shared" si="410"/>
        <v>1.5964413938936228E-16</v>
      </c>
      <c r="D1918" s="165">
        <f t="shared" si="411"/>
        <v>2.2558277767625785E-3</v>
      </c>
      <c r="E1918" s="166">
        <f t="shared" si="421"/>
        <v>24.291375447755232</v>
      </c>
      <c r="F1918" s="167">
        <f t="shared" si="422"/>
        <v>4.2590028425277628</v>
      </c>
      <c r="G1918" s="167">
        <f t="shared" si="412"/>
        <v>148008.9655549399</v>
      </c>
      <c r="H1918" s="167">
        <f t="shared" si="413"/>
        <v>271299.98899881309</v>
      </c>
      <c r="I1918" s="168">
        <f t="shared" si="414"/>
        <v>419308.95455375302</v>
      </c>
      <c r="J1918" s="168">
        <f t="shared" si="416"/>
        <v>413180.10460494854</v>
      </c>
      <c r="K1918" s="94"/>
      <c r="L1918" s="265">
        <f t="shared" si="415"/>
        <v>159786.84358829353</v>
      </c>
      <c r="M1918" s="265">
        <f>$G1918*NonHospFrac+theModel!$H1918*NonHospFrac</f>
        <v>259522.11096545943</v>
      </c>
      <c r="N1918" s="266">
        <f t="shared" si="417"/>
        <v>419308.95455375296</v>
      </c>
      <c r="O1918" s="158"/>
      <c r="P1918" s="265">
        <f t="shared" si="418"/>
        <v>157451.31133335293</v>
      </c>
      <c r="Q1918" s="265">
        <f t="shared" si="419"/>
        <v>259520.55071484041</v>
      </c>
      <c r="R1918" s="266">
        <f t="shared" si="420"/>
        <v>416971.86204819335</v>
      </c>
    </row>
    <row r="1919" spans="1:18" x14ac:dyDescent="0.25">
      <c r="A1919" s="81">
        <v>1888</v>
      </c>
      <c r="B1919" s="93">
        <f t="shared" si="409"/>
        <v>1.5701611486000556E-16</v>
      </c>
      <c r="C1919" s="178">
        <f t="shared" si="410"/>
        <v>1.5666191354670501E-16</v>
      </c>
      <c r="D1919" s="165">
        <f t="shared" si="411"/>
        <v>2.2558277767625785E-3</v>
      </c>
      <c r="E1919" s="166">
        <f t="shared" si="421"/>
        <v>24.291375447755232</v>
      </c>
      <c r="F1919" s="167">
        <f t="shared" si="422"/>
        <v>4.2612586703045254</v>
      </c>
      <c r="G1919" s="167">
        <f t="shared" si="412"/>
        <v>148087.36013415331</v>
      </c>
      <c r="H1919" s="167">
        <f t="shared" si="413"/>
        <v>271299.98899881309</v>
      </c>
      <c r="I1919" s="168">
        <f t="shared" si="414"/>
        <v>419387.34913296637</v>
      </c>
      <c r="J1919" s="168">
        <f t="shared" si="416"/>
        <v>413252.69224186661</v>
      </c>
      <c r="K1919" s="94"/>
      <c r="L1919" s="265">
        <f t="shared" si="415"/>
        <v>159816.71755647595</v>
      </c>
      <c r="M1919" s="265">
        <f>$G1919*NonHospFrac+theModel!$H1919*NonHospFrac</f>
        <v>259570.63157649041</v>
      </c>
      <c r="N1919" s="266">
        <f t="shared" si="417"/>
        <v>419387.34913296637</v>
      </c>
      <c r="O1919" s="158"/>
      <c r="P1919" s="265">
        <f t="shared" si="418"/>
        <v>157478.97243922896</v>
      </c>
      <c r="Q1919" s="265">
        <f t="shared" si="419"/>
        <v>259569.07132587139</v>
      </c>
      <c r="R1919" s="266">
        <f t="shared" si="420"/>
        <v>417048.04376510036</v>
      </c>
    </row>
    <row r="1920" spans="1:18" x14ac:dyDescent="0.25">
      <c r="A1920" s="81">
        <v>1889</v>
      </c>
      <c r="B1920" s="93">
        <f t="shared" si="409"/>
        <v>1.5408298172251463E-16</v>
      </c>
      <c r="C1920" s="178">
        <f t="shared" si="410"/>
        <v>1.5373539705241859E-16</v>
      </c>
      <c r="D1920" s="165">
        <f t="shared" si="411"/>
        <v>2.2558277767625785E-3</v>
      </c>
      <c r="E1920" s="166">
        <f t="shared" si="421"/>
        <v>24.291375447755232</v>
      </c>
      <c r="F1920" s="167">
        <f t="shared" si="422"/>
        <v>4.263514498081288</v>
      </c>
      <c r="G1920" s="167">
        <f t="shared" si="412"/>
        <v>148165.75471336677</v>
      </c>
      <c r="H1920" s="167">
        <f t="shared" si="413"/>
        <v>271299.98899881309</v>
      </c>
      <c r="I1920" s="168">
        <f t="shared" si="414"/>
        <v>419465.74371217983</v>
      </c>
      <c r="J1920" s="168">
        <f t="shared" si="416"/>
        <v>413325.27691996982</v>
      </c>
      <c r="K1920" s="94"/>
      <c r="L1920" s="265">
        <f t="shared" si="415"/>
        <v>159846.5915246584</v>
      </c>
      <c r="M1920" s="265">
        <f>$G1920*NonHospFrac+theModel!$H1920*NonHospFrac</f>
        <v>259619.15218752145</v>
      </c>
      <c r="N1920" s="266">
        <f t="shared" si="417"/>
        <v>419465.74371217983</v>
      </c>
      <c r="O1920" s="158"/>
      <c r="P1920" s="265">
        <f t="shared" si="418"/>
        <v>157506.6324175839</v>
      </c>
      <c r="Q1920" s="265">
        <f t="shared" si="419"/>
        <v>259617.59193690243</v>
      </c>
      <c r="R1920" s="266">
        <f t="shared" si="420"/>
        <v>417124.22435448633</v>
      </c>
    </row>
    <row r="1921" spans="1:18" x14ac:dyDescent="0.25">
      <c r="A1921" s="81">
        <v>1890</v>
      </c>
      <c r="B1921" s="93">
        <f t="shared" si="409"/>
        <v>1.5120464085911557E-16</v>
      </c>
      <c r="C1921" s="178">
        <f t="shared" si="410"/>
        <v>1.5086354923029017E-16</v>
      </c>
      <c r="D1921" s="165">
        <f t="shared" si="411"/>
        <v>2.2558277767625785E-3</v>
      </c>
      <c r="E1921" s="166">
        <f t="shared" si="421"/>
        <v>24.291375447755232</v>
      </c>
      <c r="F1921" s="167">
        <f t="shared" si="422"/>
        <v>4.2657703258580506</v>
      </c>
      <c r="G1921" s="167">
        <f t="shared" si="412"/>
        <v>148244.14929258017</v>
      </c>
      <c r="H1921" s="167">
        <f t="shared" si="413"/>
        <v>271299.98899881309</v>
      </c>
      <c r="I1921" s="168">
        <f t="shared" si="414"/>
        <v>419544.13829139329</v>
      </c>
      <c r="J1921" s="168">
        <f t="shared" si="416"/>
        <v>413397.85863937868</v>
      </c>
      <c r="K1921" s="94"/>
      <c r="L1921" s="265">
        <f t="shared" si="415"/>
        <v>159876.46549284083</v>
      </c>
      <c r="M1921" s="265">
        <f>$G1921*NonHospFrac+theModel!$H1921*NonHospFrac</f>
        <v>259667.67279855243</v>
      </c>
      <c r="N1921" s="266">
        <f t="shared" si="417"/>
        <v>419544.13829139329</v>
      </c>
      <c r="O1921" s="158"/>
      <c r="P1921" s="265">
        <f t="shared" si="418"/>
        <v>157534.29126846362</v>
      </c>
      <c r="Q1921" s="265">
        <f t="shared" si="419"/>
        <v>259666.11254793342</v>
      </c>
      <c r="R1921" s="266">
        <f t="shared" si="420"/>
        <v>417200.40381639707</v>
      </c>
    </row>
    <row r="1922" spans="1:18" x14ac:dyDescent="0.25">
      <c r="A1922" s="81">
        <v>1891</v>
      </c>
      <c r="B1922" s="93">
        <f t="shared" si="409"/>
        <v>1.4838006872496421E-16</v>
      </c>
      <c r="C1922" s="178">
        <f t="shared" si="410"/>
        <v>1.480453488444165E-16</v>
      </c>
      <c r="D1922" s="165">
        <f t="shared" si="411"/>
        <v>2.2558277767625785E-3</v>
      </c>
      <c r="E1922" s="166">
        <f t="shared" si="421"/>
        <v>24.291375447755232</v>
      </c>
      <c r="F1922" s="167">
        <f t="shared" si="422"/>
        <v>4.2680261536348132</v>
      </c>
      <c r="G1922" s="167">
        <f t="shared" si="412"/>
        <v>148322.5438717936</v>
      </c>
      <c r="H1922" s="167">
        <f t="shared" si="413"/>
        <v>271299.98899881309</v>
      </c>
      <c r="I1922" s="168">
        <f t="shared" si="414"/>
        <v>419622.53287060669</v>
      </c>
      <c r="J1922" s="168">
        <f t="shared" si="416"/>
        <v>413470.43740021368</v>
      </c>
      <c r="K1922" s="94"/>
      <c r="L1922" s="265">
        <f t="shared" si="415"/>
        <v>159906.33946102325</v>
      </c>
      <c r="M1922" s="265">
        <f>$G1922*NonHospFrac+theModel!$H1922*NonHospFrac</f>
        <v>259716.19340958341</v>
      </c>
      <c r="N1922" s="266">
        <f t="shared" si="417"/>
        <v>419622.53287060664</v>
      </c>
      <c r="O1922" s="158"/>
      <c r="P1922" s="265">
        <f t="shared" si="418"/>
        <v>157561.94899191416</v>
      </c>
      <c r="Q1922" s="265">
        <f t="shared" si="419"/>
        <v>259714.6331589644</v>
      </c>
      <c r="R1922" s="266">
        <f t="shared" si="420"/>
        <v>417276.58215087856</v>
      </c>
    </row>
    <row r="1923" spans="1:18" x14ac:dyDescent="0.25">
      <c r="A1923" s="81">
        <v>1892</v>
      </c>
      <c r="B1923" s="93">
        <f t="shared" si="409"/>
        <v>1.4560826089550411E-16</v>
      </c>
      <c r="C1923" s="178">
        <f t="shared" si="410"/>
        <v>1.4527979373604994E-16</v>
      </c>
      <c r="D1923" s="165">
        <f t="shared" si="411"/>
        <v>2.2558277767625785E-3</v>
      </c>
      <c r="E1923" s="166">
        <f t="shared" si="421"/>
        <v>24.291375447755232</v>
      </c>
      <c r="F1923" s="167">
        <f t="shared" si="422"/>
        <v>4.2702819814115758</v>
      </c>
      <c r="G1923" s="167">
        <f t="shared" si="412"/>
        <v>148400.93845100701</v>
      </c>
      <c r="H1923" s="167">
        <f t="shared" si="413"/>
        <v>271299.98899881309</v>
      </c>
      <c r="I1923" s="168">
        <f t="shared" si="414"/>
        <v>419700.9274498201</v>
      </c>
      <c r="J1923" s="168">
        <f t="shared" si="416"/>
        <v>413543.01320259552</v>
      </c>
      <c r="K1923" s="94"/>
      <c r="L1923" s="265">
        <f t="shared" si="415"/>
        <v>159936.21342920567</v>
      </c>
      <c r="M1923" s="265">
        <f>$G1923*NonHospFrac+theModel!$H1923*NonHospFrac</f>
        <v>259764.7140206144</v>
      </c>
      <c r="N1923" s="266">
        <f t="shared" si="417"/>
        <v>419700.9274498201</v>
      </c>
      <c r="O1923" s="158"/>
      <c r="P1923" s="265">
        <f t="shared" si="418"/>
        <v>157589.60558798144</v>
      </c>
      <c r="Q1923" s="265">
        <f t="shared" si="419"/>
        <v>259763.15376999538</v>
      </c>
      <c r="R1923" s="266">
        <f t="shared" si="420"/>
        <v>417352.75935797684</v>
      </c>
    </row>
    <row r="1924" spans="1:18" x14ac:dyDescent="0.25">
      <c r="A1924" s="81">
        <v>1893</v>
      </c>
      <c r="B1924" s="93">
        <f t="shared" si="409"/>
        <v>1.4288823170929088E-16</v>
      </c>
      <c r="C1924" s="178">
        <f t="shared" si="410"/>
        <v>1.4256590046722857E-16</v>
      </c>
      <c r="D1924" s="165">
        <f t="shared" si="411"/>
        <v>2.2558277767625785E-3</v>
      </c>
      <c r="E1924" s="166">
        <f t="shared" si="421"/>
        <v>24.291375447755232</v>
      </c>
      <c r="F1924" s="167">
        <f t="shared" si="422"/>
        <v>4.2725378091883384</v>
      </c>
      <c r="G1924" s="167">
        <f t="shared" si="412"/>
        <v>148479.33303022044</v>
      </c>
      <c r="H1924" s="167">
        <f t="shared" si="413"/>
        <v>271299.98899881309</v>
      </c>
      <c r="I1924" s="168">
        <f t="shared" si="414"/>
        <v>419779.32202903356</v>
      </c>
      <c r="J1924" s="168">
        <f t="shared" si="416"/>
        <v>413615.58604664484</v>
      </c>
      <c r="K1924" s="94"/>
      <c r="L1924" s="265">
        <f t="shared" si="415"/>
        <v>159966.0873973881</v>
      </c>
      <c r="M1924" s="265">
        <f>$G1924*NonHospFrac+theModel!$H1924*NonHospFrac</f>
        <v>259813.23463164544</v>
      </c>
      <c r="N1924" s="266">
        <f t="shared" si="417"/>
        <v>419779.32202903356</v>
      </c>
      <c r="O1924" s="158"/>
      <c r="P1924" s="265">
        <f t="shared" si="418"/>
        <v>157617.2610567114</v>
      </c>
      <c r="Q1924" s="265">
        <f t="shared" si="419"/>
        <v>259811.67438102642</v>
      </c>
      <c r="R1924" s="266">
        <f t="shared" si="420"/>
        <v>417428.93543773785</v>
      </c>
    </row>
    <row r="1925" spans="1:18" x14ac:dyDescent="0.25">
      <c r="A1925" s="81">
        <v>1894</v>
      </c>
      <c r="B1925" s="93">
        <f t="shared" si="409"/>
        <v>1.4021901391748857E-16</v>
      </c>
      <c r="C1925" s="178">
        <f t="shared" si="410"/>
        <v>1.3990270397106325E-16</v>
      </c>
      <c r="D1925" s="165">
        <f t="shared" si="411"/>
        <v>2.2558277767625785E-3</v>
      </c>
      <c r="E1925" s="166">
        <f t="shared" si="421"/>
        <v>24.291375447755232</v>
      </c>
      <c r="F1925" s="167">
        <f t="shared" si="422"/>
        <v>4.274793636965101</v>
      </c>
      <c r="G1925" s="167">
        <f t="shared" si="412"/>
        <v>148557.72760943387</v>
      </c>
      <c r="H1925" s="167">
        <f t="shared" si="413"/>
        <v>271299.98899881309</v>
      </c>
      <c r="I1925" s="168">
        <f t="shared" si="414"/>
        <v>419857.71660824696</v>
      </c>
      <c r="J1925" s="168">
        <f t="shared" si="416"/>
        <v>413688.1559324821</v>
      </c>
      <c r="K1925" s="94"/>
      <c r="L1925" s="265">
        <f t="shared" si="415"/>
        <v>159995.96136557055</v>
      </c>
      <c r="M1925" s="265">
        <f>$G1925*NonHospFrac+theModel!$H1925*NonHospFrac</f>
        <v>259861.75524267642</v>
      </c>
      <c r="N1925" s="266">
        <f t="shared" si="417"/>
        <v>419857.71660824696</v>
      </c>
      <c r="O1925" s="158"/>
      <c r="P1925" s="265">
        <f t="shared" si="418"/>
        <v>157644.91539815004</v>
      </c>
      <c r="Q1925" s="265">
        <f t="shared" si="419"/>
        <v>259860.1949920574</v>
      </c>
      <c r="R1925" s="266">
        <f t="shared" si="420"/>
        <v>417505.11039020744</v>
      </c>
    </row>
    <row r="1926" spans="1:18" x14ac:dyDescent="0.25">
      <c r="A1926" s="81">
        <v>1895</v>
      </c>
      <c r="B1926" s="93">
        <f t="shared" si="409"/>
        <v>1.3759965833991376E-16</v>
      </c>
      <c r="C1926" s="178">
        <f t="shared" si="410"/>
        <v>1.3728925720855755E-16</v>
      </c>
      <c r="D1926" s="165">
        <f t="shared" si="411"/>
        <v>2.2558277767625785E-3</v>
      </c>
      <c r="E1926" s="166">
        <f t="shared" si="421"/>
        <v>24.291375447755232</v>
      </c>
      <c r="F1926" s="167">
        <f t="shared" si="422"/>
        <v>4.2770494647418635</v>
      </c>
      <c r="G1926" s="167">
        <f t="shared" si="412"/>
        <v>148636.12218864725</v>
      </c>
      <c r="H1926" s="167">
        <f t="shared" si="413"/>
        <v>271299.98899881309</v>
      </c>
      <c r="I1926" s="168">
        <f t="shared" si="414"/>
        <v>419936.11118746037</v>
      </c>
      <c r="J1926" s="168">
        <f t="shared" si="416"/>
        <v>413760.72286022798</v>
      </c>
      <c r="K1926" s="94"/>
      <c r="L1926" s="265">
        <f t="shared" si="415"/>
        <v>160025.83533375294</v>
      </c>
      <c r="M1926" s="265">
        <f>$G1926*NonHospFrac+theModel!$H1926*NonHospFrac</f>
        <v>259910.2758537074</v>
      </c>
      <c r="N1926" s="266">
        <f t="shared" si="417"/>
        <v>419936.11118746037</v>
      </c>
      <c r="O1926" s="158"/>
      <c r="P1926" s="265">
        <f t="shared" si="418"/>
        <v>157672.56861234322</v>
      </c>
      <c r="Q1926" s="265">
        <f t="shared" si="419"/>
        <v>259908.71560308838</v>
      </c>
      <c r="R1926" s="266">
        <f t="shared" si="420"/>
        <v>417581.2842154316</v>
      </c>
    </row>
    <row r="1927" spans="1:18" x14ac:dyDescent="0.25">
      <c r="A1927" s="81">
        <v>1896</v>
      </c>
      <c r="B1927" s="93">
        <f t="shared" si="409"/>
        <v>1.3502923352750468E-16</v>
      </c>
      <c r="C1927" s="178">
        <f t="shared" si="410"/>
        <v>1.3472463083183837E-16</v>
      </c>
      <c r="D1927" s="165">
        <f t="shared" si="411"/>
        <v>2.2558277767625785E-3</v>
      </c>
      <c r="E1927" s="166">
        <f t="shared" si="421"/>
        <v>24.291375447755232</v>
      </c>
      <c r="F1927" s="167">
        <f t="shared" si="422"/>
        <v>4.2793052925186261</v>
      </c>
      <c r="G1927" s="167">
        <f t="shared" si="412"/>
        <v>148714.51676786068</v>
      </c>
      <c r="H1927" s="167">
        <f t="shared" si="413"/>
        <v>271299.98899881309</v>
      </c>
      <c r="I1927" s="168">
        <f t="shared" si="414"/>
        <v>420014.50576667377</v>
      </c>
      <c r="J1927" s="168">
        <f t="shared" si="416"/>
        <v>413833.28683000302</v>
      </c>
      <c r="K1927" s="94"/>
      <c r="L1927" s="265">
        <f t="shared" si="415"/>
        <v>160055.70930193536</v>
      </c>
      <c r="M1927" s="265">
        <f>$G1927*NonHospFrac+theModel!$H1927*NonHospFrac</f>
        <v>259958.79646473838</v>
      </c>
      <c r="N1927" s="266">
        <f t="shared" si="417"/>
        <v>420014.50576667371</v>
      </c>
      <c r="O1927" s="158"/>
      <c r="P1927" s="265">
        <f t="shared" si="418"/>
        <v>157700.22069933699</v>
      </c>
      <c r="Q1927" s="265">
        <f t="shared" si="419"/>
        <v>259957.23621411936</v>
      </c>
      <c r="R1927" s="266">
        <f t="shared" si="420"/>
        <v>417657.45691345632</v>
      </c>
    </row>
    <row r="1928" spans="1:18" x14ac:dyDescent="0.25">
      <c r="A1928" s="81">
        <v>1897</v>
      </c>
      <c r="B1928" s="93">
        <f t="shared" si="409"/>
        <v>1.3250682543109596E-16</v>
      </c>
      <c r="C1928" s="178">
        <f t="shared" si="410"/>
        <v>1.3220791285367786E-16</v>
      </c>
      <c r="D1928" s="165">
        <f t="shared" si="411"/>
        <v>2.2558277767625785E-3</v>
      </c>
      <c r="E1928" s="166">
        <f t="shared" si="421"/>
        <v>24.291375447755232</v>
      </c>
      <c r="F1928" s="167">
        <f t="shared" si="422"/>
        <v>4.2815611202953887</v>
      </c>
      <c r="G1928" s="167">
        <f t="shared" si="412"/>
        <v>148792.91134707411</v>
      </c>
      <c r="H1928" s="167">
        <f t="shared" si="413"/>
        <v>271299.98899881309</v>
      </c>
      <c r="I1928" s="168">
        <f t="shared" si="414"/>
        <v>420092.90034588717</v>
      </c>
      <c r="J1928" s="168">
        <f t="shared" si="416"/>
        <v>413905.84784192778</v>
      </c>
      <c r="K1928" s="94"/>
      <c r="L1928" s="265">
        <f t="shared" si="415"/>
        <v>160085.58327011782</v>
      </c>
      <c r="M1928" s="265">
        <f>$G1928*NonHospFrac+theModel!$H1928*NonHospFrac</f>
        <v>260007.31707576939</v>
      </c>
      <c r="N1928" s="266">
        <f t="shared" si="417"/>
        <v>420092.90034588717</v>
      </c>
      <c r="O1928" s="158"/>
      <c r="P1928" s="265">
        <f t="shared" si="418"/>
        <v>157727.8716591773</v>
      </c>
      <c r="Q1928" s="265">
        <f t="shared" si="419"/>
        <v>260005.75682515037</v>
      </c>
      <c r="R1928" s="266">
        <f t="shared" si="420"/>
        <v>417733.6284843277</v>
      </c>
    </row>
    <row r="1929" spans="1:18" x14ac:dyDescent="0.25">
      <c r="A1929" s="81">
        <v>1898</v>
      </c>
      <c r="B1929" s="93">
        <f t="shared" si="409"/>
        <v>1.3003153707638119E-16</v>
      </c>
      <c r="C1929" s="178">
        <f t="shared" si="410"/>
        <v>1.2973820832318914E-16</v>
      </c>
      <c r="D1929" s="165">
        <f t="shared" si="411"/>
        <v>2.2558277767625785E-3</v>
      </c>
      <c r="E1929" s="166">
        <f t="shared" si="421"/>
        <v>24.291375447755232</v>
      </c>
      <c r="F1929" s="167">
        <f t="shared" si="422"/>
        <v>4.2838169480721513</v>
      </c>
      <c r="G1929" s="167">
        <f t="shared" si="412"/>
        <v>148871.30592628752</v>
      </c>
      <c r="H1929" s="167">
        <f t="shared" si="413"/>
        <v>271299.98899881309</v>
      </c>
      <c r="I1929" s="168">
        <f t="shared" si="414"/>
        <v>420171.29492510064</v>
      </c>
      <c r="J1929" s="168">
        <f t="shared" si="416"/>
        <v>413978.40589612292</v>
      </c>
      <c r="K1929" s="94"/>
      <c r="L1929" s="265">
        <f t="shared" si="415"/>
        <v>160115.45723830024</v>
      </c>
      <c r="M1929" s="265">
        <f>$G1929*NonHospFrac+theModel!$H1929*NonHospFrac</f>
        <v>260055.8376868004</v>
      </c>
      <c r="N1929" s="266">
        <f t="shared" si="417"/>
        <v>420171.29492510064</v>
      </c>
      <c r="O1929" s="158"/>
      <c r="P1929" s="265">
        <f t="shared" si="418"/>
        <v>157755.52149191001</v>
      </c>
      <c r="Q1929" s="265">
        <f t="shared" si="419"/>
        <v>260054.27743618138</v>
      </c>
      <c r="R1929" s="266">
        <f t="shared" si="420"/>
        <v>417809.79892809142</v>
      </c>
    </row>
    <row r="1930" spans="1:18" x14ac:dyDescent="0.25">
      <c r="A1930" s="81">
        <v>1899</v>
      </c>
      <c r="B1930" s="93">
        <f t="shared" si="409"/>
        <v>1.2760248824494333E-16</v>
      </c>
      <c r="C1930" s="178">
        <f t="shared" si="410"/>
        <v>1.2731463900757637E-16</v>
      </c>
      <c r="D1930" s="165">
        <f t="shared" si="411"/>
        <v>2.2558277767625785E-3</v>
      </c>
      <c r="E1930" s="166">
        <f t="shared" si="421"/>
        <v>24.291375447755232</v>
      </c>
      <c r="F1930" s="167">
        <f t="shared" si="422"/>
        <v>4.2860727758489139</v>
      </c>
      <c r="G1930" s="167">
        <f t="shared" si="412"/>
        <v>148949.70050550095</v>
      </c>
      <c r="H1930" s="167">
        <f t="shared" si="413"/>
        <v>271299.98899881309</v>
      </c>
      <c r="I1930" s="168">
        <f t="shared" si="414"/>
        <v>420249.68950431404</v>
      </c>
      <c r="J1930" s="168">
        <f t="shared" si="416"/>
        <v>414050.96099270886</v>
      </c>
      <c r="K1930" s="94"/>
      <c r="L1930" s="265">
        <f t="shared" si="415"/>
        <v>160145.33120648266</v>
      </c>
      <c r="M1930" s="265">
        <f>$G1930*NonHospFrac+theModel!$H1930*NonHospFrac</f>
        <v>260104.35829783138</v>
      </c>
      <c r="N1930" s="266">
        <f t="shared" si="417"/>
        <v>420249.68950431404</v>
      </c>
      <c r="O1930" s="158"/>
      <c r="P1930" s="265">
        <f t="shared" si="418"/>
        <v>157783.17019758112</v>
      </c>
      <c r="Q1930" s="265">
        <f t="shared" si="419"/>
        <v>260102.79804721236</v>
      </c>
      <c r="R1930" s="266">
        <f t="shared" si="420"/>
        <v>417885.96824479348</v>
      </c>
    </row>
    <row r="1931" spans="1:18" x14ac:dyDescent="0.25">
      <c r="A1931" s="81">
        <v>1900</v>
      </c>
      <c r="B1931" s="93">
        <f t="shared" si="409"/>
        <v>1.252188151612523E-16</v>
      </c>
      <c r="C1931" s="178">
        <f t="shared" si="410"/>
        <v>1.2493634307983824E-16</v>
      </c>
      <c r="D1931" s="165">
        <f t="shared" si="411"/>
        <v>2.2558277767625785E-3</v>
      </c>
      <c r="E1931" s="166">
        <f t="shared" si="421"/>
        <v>24.291375447755232</v>
      </c>
      <c r="F1931" s="167">
        <f t="shared" si="422"/>
        <v>4.2883286036256765</v>
      </c>
      <c r="G1931" s="167">
        <f t="shared" si="412"/>
        <v>149028.09508471435</v>
      </c>
      <c r="H1931" s="167">
        <f t="shared" si="413"/>
        <v>271299.98899881309</v>
      </c>
      <c r="I1931" s="168">
        <f t="shared" si="414"/>
        <v>420328.08408352744</v>
      </c>
      <c r="J1931" s="168">
        <f t="shared" si="416"/>
        <v>414123.51313180622</v>
      </c>
      <c r="K1931" s="94"/>
      <c r="L1931" s="265">
        <f t="shared" si="415"/>
        <v>160175.20517466508</v>
      </c>
      <c r="M1931" s="265">
        <f>$G1931*NonHospFrac+theModel!$H1931*NonHospFrac</f>
        <v>260152.87890886236</v>
      </c>
      <c r="N1931" s="266">
        <f t="shared" si="417"/>
        <v>420328.08408352744</v>
      </c>
      <c r="O1931" s="158"/>
      <c r="P1931" s="265">
        <f t="shared" si="418"/>
        <v>157810.81777623654</v>
      </c>
      <c r="Q1931" s="265">
        <f t="shared" si="419"/>
        <v>260151.31865824334</v>
      </c>
      <c r="R1931" s="266">
        <f t="shared" si="420"/>
        <v>417962.13643447985</v>
      </c>
    </row>
    <row r="1932" spans="1:18" x14ac:dyDescent="0.25">
      <c r="A1932" s="81">
        <v>1901</v>
      </c>
      <c r="B1932" s="93">
        <f t="shared" si="409"/>
        <v>1.2287967018550069E-16</v>
      </c>
      <c r="C1932" s="178">
        <f t="shared" si="410"/>
        <v>1.2260247481229682E-16</v>
      </c>
      <c r="D1932" s="165">
        <f t="shared" si="411"/>
        <v>2.2558277767625785E-3</v>
      </c>
      <c r="E1932" s="166">
        <f t="shared" si="421"/>
        <v>24.291375447755232</v>
      </c>
      <c r="F1932" s="167">
        <f t="shared" si="422"/>
        <v>4.2905844314024391</v>
      </c>
      <c r="G1932" s="167">
        <f t="shared" si="412"/>
        <v>149106.48966392779</v>
      </c>
      <c r="H1932" s="167">
        <f t="shared" si="413"/>
        <v>271299.98899881309</v>
      </c>
      <c r="I1932" s="168">
        <f t="shared" si="414"/>
        <v>420406.4786627409</v>
      </c>
      <c r="J1932" s="168">
        <f t="shared" si="416"/>
        <v>414196.0623135356</v>
      </c>
      <c r="K1932" s="94"/>
      <c r="L1932" s="265">
        <f t="shared" si="415"/>
        <v>160205.07914284751</v>
      </c>
      <c r="M1932" s="265">
        <f>$G1932*NonHospFrac+theModel!$H1932*NonHospFrac</f>
        <v>260201.39951989337</v>
      </c>
      <c r="N1932" s="266">
        <f t="shared" si="417"/>
        <v>420406.4786627409</v>
      </c>
      <c r="O1932" s="158"/>
      <c r="P1932" s="265">
        <f t="shared" si="418"/>
        <v>157838.46422792223</v>
      </c>
      <c r="Q1932" s="265">
        <f t="shared" si="419"/>
        <v>260199.83926927435</v>
      </c>
      <c r="R1932" s="266">
        <f t="shared" si="420"/>
        <v>418038.30349719658</v>
      </c>
    </row>
    <row r="1933" spans="1:18" x14ac:dyDescent="0.25">
      <c r="A1933" s="81">
        <v>1902</v>
      </c>
      <c r="B1933" s="93">
        <f t="shared" si="409"/>
        <v>1.2058422151218205E-16</v>
      </c>
      <c r="C1933" s="178">
        <f t="shared" si="410"/>
        <v>1.2031220427585557E-16</v>
      </c>
      <c r="D1933" s="165">
        <f t="shared" si="411"/>
        <v>2.2558277767625785E-3</v>
      </c>
      <c r="E1933" s="166">
        <f t="shared" si="421"/>
        <v>24.291375447755232</v>
      </c>
      <c r="F1933" s="167">
        <f t="shared" si="422"/>
        <v>4.2928402591792016</v>
      </c>
      <c r="G1933" s="167">
        <f t="shared" si="412"/>
        <v>149184.88424314122</v>
      </c>
      <c r="H1933" s="167">
        <f t="shared" si="413"/>
        <v>271299.98899881309</v>
      </c>
      <c r="I1933" s="168">
        <f t="shared" si="414"/>
        <v>420484.87324195431</v>
      </c>
      <c r="J1933" s="168">
        <f t="shared" si="416"/>
        <v>414268.60853801749</v>
      </c>
      <c r="K1933" s="94"/>
      <c r="L1933" s="265">
        <f t="shared" si="415"/>
        <v>160234.95311102993</v>
      </c>
      <c r="M1933" s="265">
        <f>$G1933*NonHospFrac+theModel!$H1933*NonHospFrac</f>
        <v>260249.92013092438</v>
      </c>
      <c r="N1933" s="266">
        <f t="shared" si="417"/>
        <v>420484.87324195431</v>
      </c>
      <c r="O1933" s="158"/>
      <c r="P1933" s="265">
        <f t="shared" si="418"/>
        <v>157866.10955268412</v>
      </c>
      <c r="Q1933" s="265">
        <f t="shared" si="419"/>
        <v>260248.35988030536</v>
      </c>
      <c r="R1933" s="266">
        <f t="shared" si="420"/>
        <v>418114.46943298948</v>
      </c>
    </row>
    <row r="1934" spans="1:18" x14ac:dyDescent="0.25">
      <c r="A1934" s="81">
        <v>1903</v>
      </c>
      <c r="B1934" s="93">
        <f t="shared" si="409"/>
        <v>1.1833165287429879E-16</v>
      </c>
      <c r="C1934" s="178">
        <f t="shared" si="410"/>
        <v>1.1806471704487472E-16</v>
      </c>
      <c r="D1934" s="165">
        <f t="shared" si="411"/>
        <v>2.2558277767625785E-3</v>
      </c>
      <c r="E1934" s="166">
        <f t="shared" si="421"/>
        <v>24.291375447755232</v>
      </c>
      <c r="F1934" s="167">
        <f t="shared" si="422"/>
        <v>4.2950960869559642</v>
      </c>
      <c r="G1934" s="167">
        <f t="shared" si="412"/>
        <v>149263.27882235462</v>
      </c>
      <c r="H1934" s="167">
        <f t="shared" si="413"/>
        <v>271299.98899881309</v>
      </c>
      <c r="I1934" s="168">
        <f t="shared" si="414"/>
        <v>420563.26782116771</v>
      </c>
      <c r="J1934" s="168">
        <f t="shared" si="416"/>
        <v>414341.15180537244</v>
      </c>
      <c r="K1934" s="94"/>
      <c r="L1934" s="265">
        <f t="shared" si="415"/>
        <v>160264.82707921235</v>
      </c>
      <c r="M1934" s="265">
        <f>$G1934*NonHospFrac+theModel!$H1934*NonHospFrac</f>
        <v>260298.44074195536</v>
      </c>
      <c r="N1934" s="266">
        <f t="shared" si="417"/>
        <v>420563.26782116771</v>
      </c>
      <c r="O1934" s="158"/>
      <c r="P1934" s="265">
        <f t="shared" si="418"/>
        <v>157893.75375056817</v>
      </c>
      <c r="Q1934" s="265">
        <f t="shared" si="419"/>
        <v>260296.88049133634</v>
      </c>
      <c r="R1934" s="266">
        <f t="shared" si="420"/>
        <v>418190.63424190448</v>
      </c>
    </row>
    <row r="1935" spans="1:18" x14ac:dyDescent="0.25">
      <c r="A1935" s="81">
        <v>1904</v>
      </c>
      <c r="B1935" s="93">
        <f t="shared" si="409"/>
        <v>1.1612116325309567E-16</v>
      </c>
      <c r="C1935" s="178">
        <f t="shared" si="410"/>
        <v>1.1585921390755935E-16</v>
      </c>
      <c r="D1935" s="165">
        <f t="shared" si="411"/>
        <v>2.2558277767625785E-3</v>
      </c>
      <c r="E1935" s="166">
        <f t="shared" si="421"/>
        <v>24.291375447755232</v>
      </c>
      <c r="F1935" s="167">
        <f t="shared" si="422"/>
        <v>4.2973519147327268</v>
      </c>
      <c r="G1935" s="167">
        <f t="shared" si="412"/>
        <v>149341.67340156806</v>
      </c>
      <c r="H1935" s="167">
        <f t="shared" si="413"/>
        <v>271299.98899881309</v>
      </c>
      <c r="I1935" s="168">
        <f t="shared" si="414"/>
        <v>420641.66240038117</v>
      </c>
      <c r="J1935" s="168">
        <f t="shared" si="416"/>
        <v>414413.69211572106</v>
      </c>
      <c r="K1935" s="94"/>
      <c r="L1935" s="265">
        <f t="shared" si="415"/>
        <v>160294.70104739477</v>
      </c>
      <c r="M1935" s="265">
        <f>$G1935*NonHospFrac+theModel!$H1935*NonHospFrac</f>
        <v>260346.96135298634</v>
      </c>
      <c r="N1935" s="266">
        <f t="shared" si="417"/>
        <v>420641.66240038112</v>
      </c>
      <c r="O1935" s="158"/>
      <c r="P1935" s="265">
        <f t="shared" si="418"/>
        <v>157921.39682162026</v>
      </c>
      <c r="Q1935" s="265">
        <f t="shared" si="419"/>
        <v>260345.40110236732</v>
      </c>
      <c r="R1935" s="266">
        <f t="shared" si="420"/>
        <v>418266.79792398761</v>
      </c>
    </row>
    <row r="1936" spans="1:18" x14ac:dyDescent="0.25">
      <c r="A1936" s="81">
        <v>1905</v>
      </c>
      <c r="B1936" s="93">
        <f t="shared" si="409"/>
        <v>1.1395196659321575E-16</v>
      </c>
      <c r="C1936" s="178">
        <f t="shared" si="410"/>
        <v>1.1369491058175805E-16</v>
      </c>
      <c r="D1936" s="165">
        <f t="shared" si="411"/>
        <v>2.2558277767625785E-3</v>
      </c>
      <c r="E1936" s="166">
        <f t="shared" si="421"/>
        <v>24.291375447755232</v>
      </c>
      <c r="F1936" s="167">
        <f t="shared" si="422"/>
        <v>4.2996077425094894</v>
      </c>
      <c r="G1936" s="167">
        <f t="shared" si="412"/>
        <v>149420.06798078146</v>
      </c>
      <c r="H1936" s="167">
        <f t="shared" si="413"/>
        <v>271299.98899881309</v>
      </c>
      <c r="I1936" s="168">
        <f t="shared" si="414"/>
        <v>420720.05697959452</v>
      </c>
      <c r="J1936" s="168">
        <f t="shared" si="416"/>
        <v>414486.22946918372</v>
      </c>
      <c r="K1936" s="94"/>
      <c r="L1936" s="265">
        <f t="shared" si="415"/>
        <v>160324.5750155772</v>
      </c>
      <c r="M1936" s="265">
        <f>$G1936*NonHospFrac+theModel!$H1936*NonHospFrac</f>
        <v>260395.48196401732</v>
      </c>
      <c r="N1936" s="266">
        <f t="shared" si="417"/>
        <v>420720.05697959452</v>
      </c>
      <c r="O1936" s="158"/>
      <c r="P1936" s="265">
        <f t="shared" si="418"/>
        <v>157949.03876588636</v>
      </c>
      <c r="Q1936" s="265">
        <f t="shared" si="419"/>
        <v>260393.9217133983</v>
      </c>
      <c r="R1936" s="266">
        <f t="shared" si="420"/>
        <v>418342.96047928464</v>
      </c>
    </row>
    <row r="1937" spans="1:18" x14ac:dyDescent="0.25">
      <c r="A1937" s="81">
        <v>1906</v>
      </c>
      <c r="B1937" s="93">
        <f t="shared" si="409"/>
        <v>1.1182329152317712E-16</v>
      </c>
      <c r="C1937" s="178">
        <f t="shared" si="410"/>
        <v>1.1157103743607011E-16</v>
      </c>
      <c r="D1937" s="165">
        <f t="shared" si="411"/>
        <v>2.2558277767625785E-3</v>
      </c>
      <c r="E1937" s="166">
        <f t="shared" si="421"/>
        <v>24.291375447755232</v>
      </c>
      <c r="F1937" s="167">
        <f t="shared" si="422"/>
        <v>4.301863570286252</v>
      </c>
      <c r="G1937" s="167">
        <f t="shared" si="412"/>
        <v>149498.46255999492</v>
      </c>
      <c r="H1937" s="167">
        <f t="shared" si="413"/>
        <v>271299.98899881309</v>
      </c>
      <c r="I1937" s="168">
        <f t="shared" si="414"/>
        <v>420798.45155880798</v>
      </c>
      <c r="J1937" s="168">
        <f t="shared" si="416"/>
        <v>414558.76386588113</v>
      </c>
      <c r="K1937" s="94"/>
      <c r="L1937" s="265">
        <f t="shared" si="415"/>
        <v>160354.44898375965</v>
      </c>
      <c r="M1937" s="265">
        <f>$G1937*NonHospFrac+theModel!$H1937*NonHospFrac</f>
        <v>260444.00257504836</v>
      </c>
      <c r="N1937" s="266">
        <f t="shared" si="417"/>
        <v>420798.45155880798</v>
      </c>
      <c r="O1937" s="158"/>
      <c r="P1937" s="265">
        <f t="shared" si="418"/>
        <v>157976.67958341242</v>
      </c>
      <c r="Q1937" s="265">
        <f t="shared" si="419"/>
        <v>260442.44232442934</v>
      </c>
      <c r="R1937" s="266">
        <f t="shared" si="420"/>
        <v>418419.12190784176</v>
      </c>
    </row>
    <row r="1938" spans="1:18" x14ac:dyDescent="0.25">
      <c r="A1938" s="81">
        <v>1907</v>
      </c>
      <c r="B1938" s="93">
        <f t="shared" si="409"/>
        <v>1.0973438108107139E-16</v>
      </c>
      <c r="C1938" s="178">
        <f t="shared" si="410"/>
        <v>1.0948683921616285E-16</v>
      </c>
      <c r="D1938" s="165">
        <f t="shared" si="411"/>
        <v>2.2558277767625785E-3</v>
      </c>
      <c r="E1938" s="166">
        <f t="shared" si="421"/>
        <v>24.291375447755232</v>
      </c>
      <c r="F1938" s="167">
        <f t="shared" si="422"/>
        <v>4.3041193980630146</v>
      </c>
      <c r="G1938" s="167">
        <f t="shared" si="412"/>
        <v>149576.85713920832</v>
      </c>
      <c r="H1938" s="167">
        <f t="shared" si="413"/>
        <v>271299.98899881309</v>
      </c>
      <c r="I1938" s="168">
        <f t="shared" si="414"/>
        <v>420876.84613802144</v>
      </c>
      <c r="J1938" s="168">
        <f t="shared" si="416"/>
        <v>414631.29530593375</v>
      </c>
      <c r="K1938" s="94"/>
      <c r="L1938" s="265">
        <f t="shared" si="415"/>
        <v>160384.32295194204</v>
      </c>
      <c r="M1938" s="265">
        <f>$G1938*NonHospFrac+theModel!$H1938*NonHospFrac</f>
        <v>260492.52318607934</v>
      </c>
      <c r="N1938" s="266">
        <f t="shared" si="417"/>
        <v>420876.84613802138</v>
      </c>
      <c r="O1938" s="158"/>
      <c r="P1938" s="265">
        <f t="shared" si="418"/>
        <v>158004.31927424431</v>
      </c>
      <c r="Q1938" s="265">
        <f t="shared" si="419"/>
        <v>260490.96293546032</v>
      </c>
      <c r="R1938" s="266">
        <f t="shared" si="420"/>
        <v>418495.28220970463</v>
      </c>
    </row>
    <row r="1939" spans="1:18" x14ac:dyDescent="0.25">
      <c r="A1939" s="81">
        <v>1908</v>
      </c>
      <c r="B1939" s="93">
        <f t="shared" si="409"/>
        <v>1.0768449244538633E-16</v>
      </c>
      <c r="C1939" s="178">
        <f t="shared" si="410"/>
        <v>1.0744157477620144E-16</v>
      </c>
      <c r="D1939" s="165">
        <f t="shared" si="411"/>
        <v>2.2558277767625785E-3</v>
      </c>
      <c r="E1939" s="166">
        <f t="shared" si="421"/>
        <v>24.291375447755232</v>
      </c>
      <c r="F1939" s="167">
        <f t="shared" si="422"/>
        <v>4.3063752258397772</v>
      </c>
      <c r="G1939" s="167">
        <f t="shared" si="412"/>
        <v>149655.25171842176</v>
      </c>
      <c r="H1939" s="167">
        <f t="shared" si="413"/>
        <v>271299.98899881309</v>
      </c>
      <c r="I1939" s="168">
        <f t="shared" si="414"/>
        <v>420955.24071723485</v>
      </c>
      <c r="J1939" s="168">
        <f t="shared" si="416"/>
        <v>414703.82378946204</v>
      </c>
      <c r="K1939" s="94"/>
      <c r="L1939" s="265">
        <f t="shared" si="415"/>
        <v>160414.19692012449</v>
      </c>
      <c r="M1939" s="265">
        <f>$G1939*NonHospFrac+theModel!$H1939*NonHospFrac</f>
        <v>260541.04379711035</v>
      </c>
      <c r="N1939" s="266">
        <f t="shared" si="417"/>
        <v>420955.24071723485</v>
      </c>
      <c r="O1939" s="158"/>
      <c r="P1939" s="265">
        <f t="shared" si="418"/>
        <v>158031.95783842803</v>
      </c>
      <c r="Q1939" s="265">
        <f t="shared" si="419"/>
        <v>260539.48354649133</v>
      </c>
      <c r="R1939" s="266">
        <f t="shared" si="420"/>
        <v>418571.44138491934</v>
      </c>
    </row>
    <row r="1940" spans="1:18" x14ac:dyDescent="0.25">
      <c r="A1940" s="81">
        <v>1909</v>
      </c>
      <c r="B1940" s="93">
        <f t="shared" si="409"/>
        <v>1.0567289667085741E-16</v>
      </c>
      <c r="C1940" s="178">
        <f t="shared" si="410"/>
        <v>1.0543451681529633E-16</v>
      </c>
      <c r="D1940" s="165">
        <f t="shared" si="411"/>
        <v>2.2558277767625785E-3</v>
      </c>
      <c r="E1940" s="166">
        <f t="shared" si="421"/>
        <v>24.291375447755232</v>
      </c>
      <c r="F1940" s="167">
        <f t="shared" si="422"/>
        <v>4.3086310536165398</v>
      </c>
      <c r="G1940" s="167">
        <f t="shared" si="412"/>
        <v>149733.64629763519</v>
      </c>
      <c r="H1940" s="167">
        <f t="shared" si="413"/>
        <v>271299.98899881309</v>
      </c>
      <c r="I1940" s="168">
        <f t="shared" si="414"/>
        <v>421033.63529644825</v>
      </c>
      <c r="J1940" s="168">
        <f t="shared" si="416"/>
        <v>414776.34931658657</v>
      </c>
      <c r="K1940" s="94"/>
      <c r="L1940" s="265">
        <f t="shared" si="415"/>
        <v>160444.07088830692</v>
      </c>
      <c r="M1940" s="265">
        <f>$G1940*NonHospFrac+theModel!$H1940*NonHospFrac</f>
        <v>260589.56440814136</v>
      </c>
      <c r="N1940" s="266">
        <f t="shared" si="417"/>
        <v>421033.63529644825</v>
      </c>
      <c r="O1940" s="158"/>
      <c r="P1940" s="265">
        <f t="shared" si="418"/>
        <v>158059.59527600944</v>
      </c>
      <c r="Q1940" s="265">
        <f t="shared" si="419"/>
        <v>260588.00415752234</v>
      </c>
      <c r="R1940" s="266">
        <f t="shared" si="420"/>
        <v>418647.59943353175</v>
      </c>
    </row>
    <row r="1941" spans="1:18" x14ac:dyDescent="0.25">
      <c r="A1941" s="81">
        <v>1910</v>
      </c>
      <c r="B1941" s="93">
        <f t="shared" si="409"/>
        <v>1.036988784292502E-16</v>
      </c>
      <c r="C1941" s="178">
        <f t="shared" si="410"/>
        <v>1.0346495161887037E-16</v>
      </c>
      <c r="D1941" s="165">
        <f t="shared" si="411"/>
        <v>2.2558277767625785E-3</v>
      </c>
      <c r="E1941" s="166">
        <f t="shared" si="421"/>
        <v>24.291375447755232</v>
      </c>
      <c r="F1941" s="167">
        <f t="shared" si="422"/>
        <v>4.3108868813933023</v>
      </c>
      <c r="G1941" s="167">
        <f t="shared" si="412"/>
        <v>149812.04087684859</v>
      </c>
      <c r="H1941" s="167">
        <f t="shared" si="413"/>
        <v>271299.98899881309</v>
      </c>
      <c r="I1941" s="168">
        <f t="shared" si="414"/>
        <v>421112.02987566171</v>
      </c>
      <c r="J1941" s="168">
        <f t="shared" si="416"/>
        <v>414848.87188742787</v>
      </c>
      <c r="K1941" s="94"/>
      <c r="L1941" s="265">
        <f t="shared" si="415"/>
        <v>160473.94485648934</v>
      </c>
      <c r="M1941" s="265">
        <f>$G1941*NonHospFrac+theModel!$H1941*NonHospFrac</f>
        <v>260638.08501917234</v>
      </c>
      <c r="N1941" s="266">
        <f t="shared" si="417"/>
        <v>421112.02987566171</v>
      </c>
      <c r="O1941" s="158"/>
      <c r="P1941" s="265">
        <f t="shared" si="418"/>
        <v>158087.23158703448</v>
      </c>
      <c r="Q1941" s="265">
        <f t="shared" si="419"/>
        <v>260636.52476855332</v>
      </c>
      <c r="R1941" s="266">
        <f t="shared" si="420"/>
        <v>418723.7563555878</v>
      </c>
    </row>
    <row r="1942" spans="1:18" x14ac:dyDescent="0.25">
      <c r="A1942" s="81">
        <v>1911</v>
      </c>
      <c r="B1942" s="93">
        <f t="shared" si="409"/>
        <v>1.0176173575499244E-16</v>
      </c>
      <c r="C1942" s="178">
        <f t="shared" si="410"/>
        <v>1.0153217880486476E-16</v>
      </c>
      <c r="D1942" s="165">
        <f t="shared" si="411"/>
        <v>2.2558277767625785E-3</v>
      </c>
      <c r="E1942" s="166">
        <f t="shared" si="421"/>
        <v>24.291375447755232</v>
      </c>
      <c r="F1942" s="167">
        <f t="shared" si="422"/>
        <v>4.3131427091700649</v>
      </c>
      <c r="G1942" s="167">
        <f t="shared" si="412"/>
        <v>149890.43545606203</v>
      </c>
      <c r="H1942" s="167">
        <f t="shared" si="413"/>
        <v>271299.98899881309</v>
      </c>
      <c r="I1942" s="168">
        <f t="shared" si="414"/>
        <v>421190.42445487512</v>
      </c>
      <c r="J1942" s="168">
        <f t="shared" si="416"/>
        <v>414921.39150210639</v>
      </c>
      <c r="K1942" s="94"/>
      <c r="L1942" s="265">
        <f t="shared" si="415"/>
        <v>160503.81882467176</v>
      </c>
      <c r="M1942" s="265">
        <f>$G1942*NonHospFrac+theModel!$H1942*NonHospFrac</f>
        <v>260686.60563020332</v>
      </c>
      <c r="N1942" s="266">
        <f t="shared" si="417"/>
        <v>421190.42445487506</v>
      </c>
      <c r="O1942" s="158"/>
      <c r="P1942" s="265">
        <f t="shared" si="418"/>
        <v>158114.86677154907</v>
      </c>
      <c r="Q1942" s="265">
        <f t="shared" si="419"/>
        <v>260685.04537958431</v>
      </c>
      <c r="R1942" s="266">
        <f t="shared" si="420"/>
        <v>418799.91215113341</v>
      </c>
    </row>
    <row r="1943" spans="1:18" x14ac:dyDescent="0.25">
      <c r="A1943" s="81">
        <v>1912</v>
      </c>
      <c r="B1943" s="93">
        <f t="shared" si="409"/>
        <v>9.9860779795550418E-17</v>
      </c>
      <c r="C1943" s="178">
        <f t="shared" si="410"/>
        <v>9.9635511074678447E-17</v>
      </c>
      <c r="D1943" s="165">
        <f t="shared" si="411"/>
        <v>2.2558277767625785E-3</v>
      </c>
      <c r="E1943" s="166">
        <f t="shared" si="421"/>
        <v>24.291375447755232</v>
      </c>
      <c r="F1943" s="167">
        <f t="shared" si="422"/>
        <v>4.3153985369468275</v>
      </c>
      <c r="G1943" s="167">
        <f t="shared" si="412"/>
        <v>149968.83003527543</v>
      </c>
      <c r="H1943" s="167">
        <f t="shared" si="413"/>
        <v>271299.98899881309</v>
      </c>
      <c r="I1943" s="168">
        <f t="shared" si="414"/>
        <v>421268.81903408852</v>
      </c>
      <c r="J1943" s="168">
        <f t="shared" si="416"/>
        <v>414993.90816074261</v>
      </c>
      <c r="K1943" s="94"/>
      <c r="L1943" s="265">
        <f t="shared" si="415"/>
        <v>160533.69279285418</v>
      </c>
      <c r="M1943" s="265">
        <f>$G1943*NonHospFrac+theModel!$H1943*NonHospFrac</f>
        <v>260735.12624123431</v>
      </c>
      <c r="N1943" s="266">
        <f t="shared" si="417"/>
        <v>421268.81903408852</v>
      </c>
      <c r="O1943" s="158"/>
      <c r="P1943" s="265">
        <f t="shared" si="418"/>
        <v>158142.50082959916</v>
      </c>
      <c r="Q1943" s="265">
        <f t="shared" si="419"/>
        <v>260733.56599061529</v>
      </c>
      <c r="R1943" s="266">
        <f t="shared" si="420"/>
        <v>418876.06682021444</v>
      </c>
    </row>
    <row r="1944" spans="1:18" x14ac:dyDescent="0.25">
      <c r="A1944" s="81">
        <v>1913</v>
      </c>
      <c r="B1944" s="93">
        <f t="shared" si="409"/>
        <v>9.7995334566472089E-17</v>
      </c>
      <c r="C1944" s="178">
        <f t="shared" si="410"/>
        <v>9.7774273968763902E-17</v>
      </c>
      <c r="D1944" s="165">
        <f t="shared" si="411"/>
        <v>2.2558277767625785E-3</v>
      </c>
      <c r="E1944" s="166">
        <f t="shared" si="421"/>
        <v>24.291375447755232</v>
      </c>
      <c r="F1944" s="167">
        <f t="shared" si="422"/>
        <v>4.3176543647235901</v>
      </c>
      <c r="G1944" s="167">
        <f t="shared" si="412"/>
        <v>150047.22461448886</v>
      </c>
      <c r="H1944" s="167">
        <f t="shared" si="413"/>
        <v>271299.98899881309</v>
      </c>
      <c r="I1944" s="168">
        <f t="shared" si="414"/>
        <v>421347.21361330198</v>
      </c>
      <c r="J1944" s="168">
        <f t="shared" si="416"/>
        <v>415066.42186345713</v>
      </c>
      <c r="K1944" s="94"/>
      <c r="L1944" s="265">
        <f t="shared" si="415"/>
        <v>160563.56676103664</v>
      </c>
      <c r="M1944" s="265">
        <f>$G1944*NonHospFrac+theModel!$H1944*NonHospFrac</f>
        <v>260783.64685226534</v>
      </c>
      <c r="N1944" s="266">
        <f t="shared" si="417"/>
        <v>421347.21361330198</v>
      </c>
      <c r="O1944" s="158"/>
      <c r="P1944" s="265">
        <f t="shared" si="418"/>
        <v>158170.13376123065</v>
      </c>
      <c r="Q1944" s="265">
        <f t="shared" si="419"/>
        <v>260782.08660164633</v>
      </c>
      <c r="R1944" s="266">
        <f t="shared" si="420"/>
        <v>418952.22036287701</v>
      </c>
    </row>
    <row r="1945" spans="1:18" x14ac:dyDescent="0.25">
      <c r="A1945" s="81">
        <v>1914</v>
      </c>
      <c r="B1945" s="93">
        <f t="shared" si="409"/>
        <v>9.616473671100546E-17</v>
      </c>
      <c r="C1945" s="178">
        <f t="shared" si="410"/>
        <v>9.5947805626787718E-17</v>
      </c>
      <c r="D1945" s="165">
        <f t="shared" si="411"/>
        <v>2.2558277767625785E-3</v>
      </c>
      <c r="E1945" s="166">
        <f t="shared" si="421"/>
        <v>24.291375447755232</v>
      </c>
      <c r="F1945" s="167">
        <f t="shared" si="422"/>
        <v>4.3199101925003527</v>
      </c>
      <c r="G1945" s="167">
        <f t="shared" si="412"/>
        <v>150125.6191937023</v>
      </c>
      <c r="H1945" s="167">
        <f t="shared" si="413"/>
        <v>271299.98899881309</v>
      </c>
      <c r="I1945" s="168">
        <f t="shared" si="414"/>
        <v>421425.60819251538</v>
      </c>
      <c r="J1945" s="168">
        <f t="shared" si="416"/>
        <v>415138.93261037034</v>
      </c>
      <c r="K1945" s="94"/>
      <c r="L1945" s="265">
        <f t="shared" si="415"/>
        <v>160593.44072921906</v>
      </c>
      <c r="M1945" s="265">
        <f>$G1945*NonHospFrac+theModel!$H1945*NonHospFrac</f>
        <v>260832.16746329633</v>
      </c>
      <c r="N1945" s="266">
        <f t="shared" si="417"/>
        <v>421425.60819251538</v>
      </c>
      <c r="O1945" s="158"/>
      <c r="P1945" s="265">
        <f t="shared" si="418"/>
        <v>158197.76556648943</v>
      </c>
      <c r="Q1945" s="265">
        <f t="shared" si="419"/>
        <v>260830.60721267731</v>
      </c>
      <c r="R1945" s="266">
        <f t="shared" si="420"/>
        <v>419028.37277916673</v>
      </c>
    </row>
    <row r="1946" spans="1:18" x14ac:dyDescent="0.25">
      <c r="A1946" s="81">
        <v>1915</v>
      </c>
      <c r="B1946" s="93">
        <f t="shared" si="409"/>
        <v>9.4368335264207991E-17</v>
      </c>
      <c r="C1946" s="178">
        <f t="shared" si="410"/>
        <v>9.415545655227215E-17</v>
      </c>
      <c r="D1946" s="165">
        <f t="shared" si="411"/>
        <v>2.2558277767625785E-3</v>
      </c>
      <c r="E1946" s="166">
        <f t="shared" si="421"/>
        <v>24.291375447755232</v>
      </c>
      <c r="F1946" s="167">
        <f t="shared" si="422"/>
        <v>4.3221660202771153</v>
      </c>
      <c r="G1946" s="167">
        <f t="shared" si="412"/>
        <v>150204.0137729157</v>
      </c>
      <c r="H1946" s="167">
        <f t="shared" si="413"/>
        <v>271299.98899881309</v>
      </c>
      <c r="I1946" s="168">
        <f t="shared" si="414"/>
        <v>421504.00277172879</v>
      </c>
      <c r="J1946" s="168">
        <f t="shared" si="416"/>
        <v>415211.44040160271</v>
      </c>
      <c r="K1946" s="94"/>
      <c r="L1946" s="265">
        <f t="shared" si="415"/>
        <v>160623.31469740148</v>
      </c>
      <c r="M1946" s="265">
        <f>$G1946*NonHospFrac+theModel!$H1946*NonHospFrac</f>
        <v>260880.68807432731</v>
      </c>
      <c r="N1946" s="266">
        <f t="shared" si="417"/>
        <v>421504.00277172879</v>
      </c>
      <c r="O1946" s="158"/>
      <c r="P1946" s="265">
        <f t="shared" si="418"/>
        <v>158225.39624542143</v>
      </c>
      <c r="Q1946" s="265">
        <f t="shared" si="419"/>
        <v>260879.12782370829</v>
      </c>
      <c r="R1946" s="266">
        <f t="shared" si="420"/>
        <v>419104.52406912972</v>
      </c>
    </row>
    <row r="1947" spans="1:18" x14ac:dyDescent="0.25">
      <c r="A1947" s="81">
        <v>1916</v>
      </c>
      <c r="B1947" s="93">
        <f t="shared" si="409"/>
        <v>9.2605491421459177E-17</v>
      </c>
      <c r="C1947" s="178">
        <f t="shared" si="410"/>
        <v>9.23965893816299E-17</v>
      </c>
      <c r="D1947" s="165">
        <f t="shared" si="411"/>
        <v>2.2558277767625785E-3</v>
      </c>
      <c r="E1947" s="166">
        <f t="shared" si="421"/>
        <v>24.291375447755232</v>
      </c>
      <c r="F1947" s="167">
        <f t="shared" si="422"/>
        <v>4.3244218480538779</v>
      </c>
      <c r="G1947" s="167">
        <f t="shared" si="412"/>
        <v>150282.40835212913</v>
      </c>
      <c r="H1947" s="167">
        <f t="shared" si="413"/>
        <v>271299.98899881309</v>
      </c>
      <c r="I1947" s="168">
        <f t="shared" si="414"/>
        <v>421582.39735094225</v>
      </c>
      <c r="J1947" s="168">
        <f t="shared" si="416"/>
        <v>415283.94523727486</v>
      </c>
      <c r="K1947" s="94"/>
      <c r="L1947" s="265">
        <f t="shared" si="415"/>
        <v>160653.1886655839</v>
      </c>
      <c r="M1947" s="265">
        <f>$G1947*NonHospFrac+theModel!$H1947*NonHospFrac</f>
        <v>260929.20868535832</v>
      </c>
      <c r="N1947" s="266">
        <f t="shared" si="417"/>
        <v>421582.39735094225</v>
      </c>
      <c r="O1947" s="158"/>
      <c r="P1947" s="265">
        <f t="shared" si="418"/>
        <v>158253.02579807257</v>
      </c>
      <c r="Q1947" s="265">
        <f t="shared" si="419"/>
        <v>260927.6484347393</v>
      </c>
      <c r="R1947" s="266">
        <f t="shared" si="420"/>
        <v>419180.6742328119</v>
      </c>
    </row>
    <row r="1948" spans="1:18" x14ac:dyDescent="0.25">
      <c r="A1948" s="81">
        <v>1917</v>
      </c>
      <c r="B1948" s="93">
        <f t="shared" si="409"/>
        <v>9.0875578311304274E-17</v>
      </c>
      <c r="C1948" s="178">
        <f t="shared" si="410"/>
        <v>9.0670578657520267E-17</v>
      </c>
      <c r="D1948" s="165">
        <f t="shared" si="411"/>
        <v>2.2558277767625785E-3</v>
      </c>
      <c r="E1948" s="166">
        <f t="shared" si="421"/>
        <v>24.291375447755232</v>
      </c>
      <c r="F1948" s="167">
        <f t="shared" si="422"/>
        <v>4.3266776758306404</v>
      </c>
      <c r="G1948" s="167">
        <f t="shared" si="412"/>
        <v>150360.80293134254</v>
      </c>
      <c r="H1948" s="167">
        <f t="shared" si="413"/>
        <v>271299.98899881309</v>
      </c>
      <c r="I1948" s="168">
        <f t="shared" si="414"/>
        <v>421660.7919301556</v>
      </c>
      <c r="J1948" s="168">
        <f t="shared" si="416"/>
        <v>415356.44711750705</v>
      </c>
      <c r="K1948" s="94"/>
      <c r="L1948" s="265">
        <f t="shared" si="415"/>
        <v>160683.06263376633</v>
      </c>
      <c r="M1948" s="265">
        <f>$G1948*NonHospFrac+theModel!$H1948*NonHospFrac</f>
        <v>260977.7292963893</v>
      </c>
      <c r="N1948" s="266">
        <f t="shared" si="417"/>
        <v>421660.7919301556</v>
      </c>
      <c r="O1948" s="158"/>
      <c r="P1948" s="265">
        <f t="shared" si="418"/>
        <v>158280.65422448874</v>
      </c>
      <c r="Q1948" s="265">
        <f t="shared" si="419"/>
        <v>260976.16904577028</v>
      </c>
      <c r="R1948" s="266">
        <f t="shared" si="420"/>
        <v>419256.82327025902</v>
      </c>
    </row>
    <row r="1949" spans="1:18" x14ac:dyDescent="0.25">
      <c r="A1949" s="81">
        <v>1918</v>
      </c>
      <c r="B1949" s="93">
        <f t="shared" si="409"/>
        <v>8.9177980772534512E-17</v>
      </c>
      <c r="C1949" s="178">
        <f t="shared" si="410"/>
        <v>8.8976810606432224E-17</v>
      </c>
      <c r="D1949" s="165">
        <f t="shared" si="411"/>
        <v>2.2558277767625785E-3</v>
      </c>
      <c r="E1949" s="166">
        <f t="shared" si="421"/>
        <v>24.291375447755232</v>
      </c>
      <c r="F1949" s="167">
        <f t="shared" si="422"/>
        <v>4.328933503607403</v>
      </c>
      <c r="G1949" s="167">
        <f t="shared" si="412"/>
        <v>150439.19751055597</v>
      </c>
      <c r="H1949" s="167">
        <f t="shared" si="413"/>
        <v>271299.98899881309</v>
      </c>
      <c r="I1949" s="168">
        <f t="shared" si="414"/>
        <v>421739.18650936906</v>
      </c>
      <c r="J1949" s="168">
        <f t="shared" si="416"/>
        <v>415428.94604241999</v>
      </c>
      <c r="K1949" s="94"/>
      <c r="L1949" s="265">
        <f t="shared" si="415"/>
        <v>160712.93660194875</v>
      </c>
      <c r="M1949" s="265">
        <f>$G1949*NonHospFrac+theModel!$H1949*NonHospFrac</f>
        <v>261026.24990742031</v>
      </c>
      <c r="N1949" s="266">
        <f t="shared" si="417"/>
        <v>421739.18650936906</v>
      </c>
      <c r="O1949" s="158"/>
      <c r="P1949" s="265">
        <f t="shared" si="418"/>
        <v>158308.28152471586</v>
      </c>
      <c r="Q1949" s="265">
        <f t="shared" si="419"/>
        <v>261024.68965680129</v>
      </c>
      <c r="R1949" s="266">
        <f t="shared" si="420"/>
        <v>419332.97118151712</v>
      </c>
    </row>
    <row r="1950" spans="1:18" x14ac:dyDescent="0.25">
      <c r="A1950" s="81">
        <v>1919</v>
      </c>
      <c r="B1950" s="93">
        <f t="shared" si="409"/>
        <v>8.7512095135435001E-17</v>
      </c>
      <c r="C1950" s="178">
        <f t="shared" si="410"/>
        <v>8.7314682920425801E-17</v>
      </c>
      <c r="D1950" s="165">
        <f t="shared" si="411"/>
        <v>2.2558277767625785E-3</v>
      </c>
      <c r="E1950" s="166">
        <f t="shared" si="421"/>
        <v>24.291375447755232</v>
      </c>
      <c r="F1950" s="167">
        <f t="shared" si="422"/>
        <v>4.3311893313841656</v>
      </c>
      <c r="G1950" s="167">
        <f t="shared" si="412"/>
        <v>150517.5920897694</v>
      </c>
      <c r="H1950" s="167">
        <f t="shared" si="413"/>
        <v>271299.98899881309</v>
      </c>
      <c r="I1950" s="168">
        <f t="shared" si="414"/>
        <v>421817.58108858252</v>
      </c>
      <c r="J1950" s="168">
        <f t="shared" si="416"/>
        <v>415501.44201213401</v>
      </c>
      <c r="K1950" s="94"/>
      <c r="L1950" s="265">
        <f t="shared" si="415"/>
        <v>160742.81057013117</v>
      </c>
      <c r="M1950" s="265">
        <f>$G1950*NonHospFrac+theModel!$H1950*NonHospFrac</f>
        <v>261074.77051845129</v>
      </c>
      <c r="N1950" s="266">
        <f t="shared" si="417"/>
        <v>421817.58108858246</v>
      </c>
      <c r="O1950" s="158"/>
      <c r="P1950" s="265">
        <f t="shared" si="418"/>
        <v>158335.90769879983</v>
      </c>
      <c r="Q1950" s="265">
        <f t="shared" si="419"/>
        <v>261073.21026783227</v>
      </c>
      <c r="R1950" s="266">
        <f t="shared" si="420"/>
        <v>419409.11796663213</v>
      </c>
    </row>
    <row r="1951" spans="1:18" x14ac:dyDescent="0.25">
      <c r="A1951" s="81">
        <v>1920</v>
      </c>
      <c r="B1951" s="93">
        <f t="shared" ref="B1951:B2014" si="423">Constant*EXP(PowerTerm*(A1951)/7)</f>
        <v>8.5877329007118442E-17</v>
      </c>
      <c r="C1951" s="178">
        <f t="shared" ref="C1951:C2014" si="424">(1-theFloor)*B1951</f>
        <v>8.5683604542950001E-17</v>
      </c>
      <c r="D1951" s="165">
        <f t="shared" ref="D1951:D2014" si="425">theFloor</f>
        <v>2.2558277767625785E-3</v>
      </c>
      <c r="E1951" s="166">
        <f t="shared" si="421"/>
        <v>24.291375447755232</v>
      </c>
      <c r="F1951" s="167">
        <f t="shared" si="422"/>
        <v>4.3334451591609282</v>
      </c>
      <c r="G1951" s="167">
        <f t="shared" ref="G1951:G2014" si="426">$B$22*F1951*totInfected/365.25</f>
        <v>150595.98666898278</v>
      </c>
      <c r="H1951" s="167">
        <f t="shared" ref="H1951:H2014" si="427">lostQALYs_Injured*E1951*totInfected/365.25</f>
        <v>271299.98899881309</v>
      </c>
      <c r="I1951" s="168">
        <f t="shared" ref="I1951:I2014" si="428">H1951+G1951</f>
        <v>421895.97566779586</v>
      </c>
      <c r="J1951" s="168">
        <f t="shared" si="416"/>
        <v>415573.93502676947</v>
      </c>
      <c r="K1951" s="94"/>
      <c r="L1951" s="265">
        <f t="shared" ref="L1951:L2014" si="429">$G1951*HospFrac+$H1951*HospFrac</f>
        <v>160772.6845383136</v>
      </c>
      <c r="M1951" s="265">
        <f>$G1951*NonHospFrac+theModel!$H1951*NonHospFrac</f>
        <v>261123.29112948227</v>
      </c>
      <c r="N1951" s="266">
        <f t="shared" si="417"/>
        <v>421895.97566779586</v>
      </c>
      <c r="O1951" s="158"/>
      <c r="P1951" s="265">
        <f t="shared" si="418"/>
        <v>158363.53274678654</v>
      </c>
      <c r="Q1951" s="265">
        <f t="shared" si="419"/>
        <v>261121.73087886325</v>
      </c>
      <c r="R1951" s="266">
        <f t="shared" si="420"/>
        <v>419485.26362564979</v>
      </c>
    </row>
    <row r="1952" spans="1:18" x14ac:dyDescent="0.25">
      <c r="A1952" s="81">
        <v>1921</v>
      </c>
      <c r="B1952" s="93">
        <f t="shared" si="423"/>
        <v>8.4273101060868646E-17</v>
      </c>
      <c r="C1952" s="178">
        <f t="shared" si="424"/>
        <v>8.4082995458661621E-17</v>
      </c>
      <c r="D1952" s="165">
        <f t="shared" si="425"/>
        <v>2.2558277767625785E-3</v>
      </c>
      <c r="E1952" s="166">
        <f t="shared" si="421"/>
        <v>24.291375447755232</v>
      </c>
      <c r="F1952" s="167">
        <f t="shared" si="422"/>
        <v>4.3357009869376908</v>
      </c>
      <c r="G1952" s="167">
        <f t="shared" si="426"/>
        <v>150674.38124819621</v>
      </c>
      <c r="H1952" s="167">
        <f t="shared" si="427"/>
        <v>271299.98899881309</v>
      </c>
      <c r="I1952" s="168">
        <f t="shared" si="428"/>
        <v>421974.37024700933</v>
      </c>
      <c r="J1952" s="168">
        <f t="shared" ref="J1952:J2015" si="430">J1951+(I1952-I1951)/(1+discountDaily)^A1952</f>
        <v>415646.42508644704</v>
      </c>
      <c r="K1952" s="94"/>
      <c r="L1952" s="265">
        <f t="shared" si="429"/>
        <v>160802.55850649602</v>
      </c>
      <c r="M1952" s="265">
        <f>$G1952*NonHospFrac+theModel!$H1952*NonHospFrac</f>
        <v>261171.81174051328</v>
      </c>
      <c r="N1952" s="266">
        <f t="shared" ref="N1952:N2015" si="431">L1952+M1952</f>
        <v>421974.37024700933</v>
      </c>
      <c r="O1952" s="158"/>
      <c r="P1952" s="265">
        <f t="shared" ref="P1952:P2015" si="432">P1951+(L1952-L1951)/(1+discountDaily)^A1952</f>
        <v>158391.15666872193</v>
      </c>
      <c r="Q1952" s="265">
        <f t="shared" ref="Q1952:Q2015" si="433">Q1951+(M1952-M1951)/(1+discountDaily)^B1952</f>
        <v>261170.25148989426</v>
      </c>
      <c r="R1952" s="266">
        <f t="shared" ref="R1952:R2015" si="434">P1952+Q1952</f>
        <v>419561.40815861616</v>
      </c>
    </row>
    <row r="1953" spans="1:18" x14ac:dyDescent="0.25">
      <c r="A1953" s="81">
        <v>1922</v>
      </c>
      <c r="B1953" s="93">
        <f t="shared" si="423"/>
        <v>8.2698840829419515E-17</v>
      </c>
      <c r="C1953" s="178">
        <f t="shared" si="424"/>
        <v>8.2512286487170443E-17</v>
      </c>
      <c r="D1953" s="165">
        <f t="shared" si="425"/>
        <v>2.2558277767625785E-3</v>
      </c>
      <c r="E1953" s="166">
        <f t="shared" ref="E1953:E2016" si="435">C1953+E1952</f>
        <v>24.291375447755232</v>
      </c>
      <c r="F1953" s="167">
        <f t="shared" ref="F1953:F2016" si="436">D1953+F1952</f>
        <v>4.3379568147144534</v>
      </c>
      <c r="G1953" s="167">
        <f t="shared" si="426"/>
        <v>150752.77582740964</v>
      </c>
      <c r="H1953" s="167">
        <f t="shared" si="427"/>
        <v>271299.98899881309</v>
      </c>
      <c r="I1953" s="168">
        <f t="shared" si="428"/>
        <v>422052.76482622273</v>
      </c>
      <c r="J1953" s="168">
        <f t="shared" si="430"/>
        <v>415718.91219128703</v>
      </c>
      <c r="K1953" s="94"/>
      <c r="L1953" s="265">
        <f t="shared" si="429"/>
        <v>160832.43247467844</v>
      </c>
      <c r="M1953" s="265">
        <f>$G1953*NonHospFrac+theModel!$H1953*NonHospFrac</f>
        <v>261220.33235154429</v>
      </c>
      <c r="N1953" s="266">
        <f t="shared" si="431"/>
        <v>422052.76482622273</v>
      </c>
      <c r="O1953" s="158"/>
      <c r="P1953" s="265">
        <f t="shared" si="432"/>
        <v>158418.77946465189</v>
      </c>
      <c r="Q1953" s="265">
        <f t="shared" si="433"/>
        <v>261218.77210092527</v>
      </c>
      <c r="R1953" s="266">
        <f t="shared" si="434"/>
        <v>419637.55156557716</v>
      </c>
    </row>
    <row r="1954" spans="1:18" x14ac:dyDescent="0.25">
      <c r="A1954" s="81">
        <v>1923</v>
      </c>
      <c r="B1954" s="93">
        <f t="shared" si="423"/>
        <v>8.11539885020955E-17</v>
      </c>
      <c r="C1954" s="178">
        <f t="shared" si="424"/>
        <v>8.0970919080637398E-17</v>
      </c>
      <c r="D1954" s="165">
        <f t="shared" si="425"/>
        <v>2.2558277767625785E-3</v>
      </c>
      <c r="E1954" s="166">
        <f t="shared" si="435"/>
        <v>24.291375447755232</v>
      </c>
      <c r="F1954" s="167">
        <f t="shared" si="436"/>
        <v>4.340212642491216</v>
      </c>
      <c r="G1954" s="167">
        <f t="shared" si="426"/>
        <v>150831.1704066231</v>
      </c>
      <c r="H1954" s="167">
        <f t="shared" si="427"/>
        <v>271299.98899881309</v>
      </c>
      <c r="I1954" s="168">
        <f t="shared" si="428"/>
        <v>422131.15940543619</v>
      </c>
      <c r="J1954" s="168">
        <f t="shared" si="430"/>
        <v>415791.39634141</v>
      </c>
      <c r="K1954" s="94"/>
      <c r="L1954" s="265">
        <f t="shared" si="429"/>
        <v>160862.30644286089</v>
      </c>
      <c r="M1954" s="265">
        <f>$G1954*NonHospFrac+theModel!$H1954*NonHospFrac</f>
        <v>261268.8529625753</v>
      </c>
      <c r="N1954" s="266">
        <f t="shared" si="431"/>
        <v>422131.15940543619</v>
      </c>
      <c r="O1954" s="158"/>
      <c r="P1954" s="265">
        <f t="shared" si="432"/>
        <v>158446.40113462231</v>
      </c>
      <c r="Q1954" s="265">
        <f t="shared" si="433"/>
        <v>261267.29271195628</v>
      </c>
      <c r="R1954" s="266">
        <f t="shared" si="434"/>
        <v>419713.69384657859</v>
      </c>
    </row>
    <row r="1955" spans="1:18" x14ac:dyDescent="0.25">
      <c r="A1955" s="81">
        <v>1924</v>
      </c>
      <c r="B1955" s="93">
        <f t="shared" si="423"/>
        <v>7.9637994725741501E-17</v>
      </c>
      <c r="C1955" s="178">
        <f t="shared" si="424"/>
        <v>7.9458345125153501E-17</v>
      </c>
      <c r="D1955" s="165">
        <f t="shared" si="425"/>
        <v>2.2558277767625785E-3</v>
      </c>
      <c r="E1955" s="166">
        <f t="shared" si="435"/>
        <v>24.291375447755232</v>
      </c>
      <c r="F1955" s="167">
        <f t="shared" si="436"/>
        <v>4.3424684702679786</v>
      </c>
      <c r="G1955" s="167">
        <f t="shared" si="426"/>
        <v>150909.56498583651</v>
      </c>
      <c r="H1955" s="167">
        <f t="shared" si="427"/>
        <v>271299.98899881309</v>
      </c>
      <c r="I1955" s="168">
        <f t="shared" si="428"/>
        <v>422209.5539846496</v>
      </c>
      <c r="J1955" s="168">
        <f t="shared" si="430"/>
        <v>415863.87753693626</v>
      </c>
      <c r="K1955" s="94"/>
      <c r="L1955" s="265">
        <f t="shared" si="429"/>
        <v>160892.18041104331</v>
      </c>
      <c r="M1955" s="265">
        <f>$G1955*NonHospFrac+theModel!$H1955*NonHospFrac</f>
        <v>261317.37357360628</v>
      </c>
      <c r="N1955" s="266">
        <f t="shared" si="431"/>
        <v>422209.5539846496</v>
      </c>
      <c r="O1955" s="158"/>
      <c r="P1955" s="265">
        <f t="shared" si="432"/>
        <v>158474.02167867907</v>
      </c>
      <c r="Q1955" s="265">
        <f t="shared" si="433"/>
        <v>261315.81332298726</v>
      </c>
      <c r="R1955" s="266">
        <f t="shared" si="434"/>
        <v>419789.83500166633</v>
      </c>
    </row>
    <row r="1956" spans="1:18" x14ac:dyDescent="0.25">
      <c r="A1956" s="81">
        <v>1925</v>
      </c>
      <c r="B1956" s="93">
        <f t="shared" si="423"/>
        <v>7.8150320409371714E-17</v>
      </c>
      <c r="C1956" s="178">
        <f t="shared" si="424"/>
        <v>7.7974026745829354E-17</v>
      </c>
      <c r="D1956" s="165">
        <f t="shared" si="425"/>
        <v>2.2558277767625785E-3</v>
      </c>
      <c r="E1956" s="166">
        <f t="shared" si="435"/>
        <v>24.291375447755232</v>
      </c>
      <c r="F1956" s="167">
        <f t="shared" si="436"/>
        <v>4.3447242980447411</v>
      </c>
      <c r="G1956" s="167">
        <f t="shared" si="426"/>
        <v>150987.95956504991</v>
      </c>
      <c r="H1956" s="167">
        <f t="shared" si="427"/>
        <v>271299.98899881309</v>
      </c>
      <c r="I1956" s="168">
        <f t="shared" si="428"/>
        <v>422287.948563863</v>
      </c>
      <c r="J1956" s="168">
        <f t="shared" si="430"/>
        <v>415936.35577798629</v>
      </c>
      <c r="K1956" s="94"/>
      <c r="L1956" s="265">
        <f t="shared" si="429"/>
        <v>160922.05437922571</v>
      </c>
      <c r="M1956" s="265">
        <f>$G1956*NonHospFrac+theModel!$H1956*NonHospFrac</f>
        <v>261365.89418463726</v>
      </c>
      <c r="N1956" s="266">
        <f t="shared" si="431"/>
        <v>422287.94856386294</v>
      </c>
      <c r="O1956" s="158"/>
      <c r="P1956" s="265">
        <f t="shared" si="432"/>
        <v>158501.64109686806</v>
      </c>
      <c r="Q1956" s="265">
        <f t="shared" si="433"/>
        <v>261364.33393401824</v>
      </c>
      <c r="R1956" s="266">
        <f t="shared" si="434"/>
        <v>419865.9750308863</v>
      </c>
    </row>
    <row r="1957" spans="1:18" x14ac:dyDescent="0.25">
      <c r="A1957" s="81">
        <v>1926</v>
      </c>
      <c r="B1957" s="93">
        <f t="shared" si="423"/>
        <v>7.6690436532468068E-17</v>
      </c>
      <c r="C1957" s="178">
        <f t="shared" si="424"/>
        <v>7.6517436115526076E-17</v>
      </c>
      <c r="D1957" s="165">
        <f t="shared" si="425"/>
        <v>2.2558277767625785E-3</v>
      </c>
      <c r="E1957" s="166">
        <f t="shared" si="435"/>
        <v>24.291375447755232</v>
      </c>
      <c r="F1957" s="167">
        <f t="shared" si="436"/>
        <v>4.3469801258215037</v>
      </c>
      <c r="G1957" s="167">
        <f t="shared" si="426"/>
        <v>151066.35414426334</v>
      </c>
      <c r="H1957" s="167">
        <f t="shared" si="427"/>
        <v>271299.98899881309</v>
      </c>
      <c r="I1957" s="168">
        <f t="shared" si="428"/>
        <v>422366.3431430764</v>
      </c>
      <c r="J1957" s="168">
        <f t="shared" si="430"/>
        <v>416008.83106468053</v>
      </c>
      <c r="K1957" s="94"/>
      <c r="L1957" s="265">
        <f t="shared" si="429"/>
        <v>160951.92834740816</v>
      </c>
      <c r="M1957" s="265">
        <f>$G1957*NonHospFrac+theModel!$H1957*NonHospFrac</f>
        <v>261414.41479566827</v>
      </c>
      <c r="N1957" s="266">
        <f t="shared" si="431"/>
        <v>422366.3431430764</v>
      </c>
      <c r="O1957" s="158"/>
      <c r="P1957" s="265">
        <f t="shared" si="432"/>
        <v>158529.25938923523</v>
      </c>
      <c r="Q1957" s="265">
        <f t="shared" si="433"/>
        <v>261412.85454504925</v>
      </c>
      <c r="R1957" s="266">
        <f t="shared" si="434"/>
        <v>419942.11393428448</v>
      </c>
    </row>
    <row r="1958" spans="1:18" x14ac:dyDescent="0.25">
      <c r="A1958" s="81">
        <v>1927</v>
      </c>
      <c r="B1958" s="93">
        <f t="shared" si="423"/>
        <v>7.5257823956857053E-17</v>
      </c>
      <c r="C1958" s="178">
        <f t="shared" si="424"/>
        <v>7.5088055267156468E-17</v>
      </c>
      <c r="D1958" s="165">
        <f t="shared" si="425"/>
        <v>2.2558277767625785E-3</v>
      </c>
      <c r="E1958" s="166">
        <f t="shared" si="435"/>
        <v>24.291375447755232</v>
      </c>
      <c r="F1958" s="167">
        <f t="shared" si="436"/>
        <v>4.3492359535982663</v>
      </c>
      <c r="G1958" s="167">
        <f t="shared" si="426"/>
        <v>151144.74872347675</v>
      </c>
      <c r="H1958" s="167">
        <f t="shared" si="427"/>
        <v>271299.98899881309</v>
      </c>
      <c r="I1958" s="168">
        <f t="shared" si="428"/>
        <v>422444.73772228986</v>
      </c>
      <c r="J1958" s="168">
        <f t="shared" si="430"/>
        <v>416081.30339713948</v>
      </c>
      <c r="K1958" s="94"/>
      <c r="L1958" s="265">
        <f t="shared" si="429"/>
        <v>160981.80231559058</v>
      </c>
      <c r="M1958" s="265">
        <f>$G1958*NonHospFrac+theModel!$H1958*NonHospFrac</f>
        <v>261462.93540669925</v>
      </c>
      <c r="N1958" s="266">
        <f t="shared" si="431"/>
        <v>422444.73772228986</v>
      </c>
      <c r="O1958" s="158"/>
      <c r="P1958" s="265">
        <f t="shared" si="432"/>
        <v>158556.87655582643</v>
      </c>
      <c r="Q1958" s="265">
        <f t="shared" si="433"/>
        <v>261461.37515608023</v>
      </c>
      <c r="R1958" s="266">
        <f t="shared" si="434"/>
        <v>420018.25171190663</v>
      </c>
    </row>
    <row r="1959" spans="1:18" x14ac:dyDescent="0.25">
      <c r="A1959" s="81">
        <v>1928</v>
      </c>
      <c r="B1959" s="93">
        <f t="shared" si="423"/>
        <v>7.3851973242106373E-17</v>
      </c>
      <c r="C1959" s="178">
        <f t="shared" si="424"/>
        <v>7.3685375909498102E-17</v>
      </c>
      <c r="D1959" s="165">
        <f t="shared" si="425"/>
        <v>2.2558277767625785E-3</v>
      </c>
      <c r="E1959" s="166">
        <f t="shared" si="435"/>
        <v>24.291375447755232</v>
      </c>
      <c r="F1959" s="167">
        <f t="shared" si="436"/>
        <v>4.3514917813750289</v>
      </c>
      <c r="G1959" s="167">
        <f t="shared" si="426"/>
        <v>151223.14330269018</v>
      </c>
      <c r="H1959" s="167">
        <f t="shared" si="427"/>
        <v>271299.98899881309</v>
      </c>
      <c r="I1959" s="168">
        <f t="shared" si="428"/>
        <v>422523.13230150327</v>
      </c>
      <c r="J1959" s="168">
        <f t="shared" si="430"/>
        <v>416153.77277548343</v>
      </c>
      <c r="K1959" s="94"/>
      <c r="L1959" s="265">
        <f t="shared" si="429"/>
        <v>161011.67628377301</v>
      </c>
      <c r="M1959" s="265">
        <f>$G1959*NonHospFrac+theModel!$H1959*NonHospFrac</f>
        <v>261511.45601773026</v>
      </c>
      <c r="N1959" s="266">
        <f t="shared" si="431"/>
        <v>422523.13230150327</v>
      </c>
      <c r="O1959" s="158"/>
      <c r="P1959" s="265">
        <f t="shared" si="432"/>
        <v>158584.49259668755</v>
      </c>
      <c r="Q1959" s="265">
        <f t="shared" si="433"/>
        <v>261509.89576711124</v>
      </c>
      <c r="R1959" s="266">
        <f t="shared" si="434"/>
        <v>420094.38836379879</v>
      </c>
    </row>
    <row r="1960" spans="1:18" x14ac:dyDescent="0.25">
      <c r="A1960" s="81">
        <v>1929</v>
      </c>
      <c r="B1960" s="93">
        <f t="shared" si="423"/>
        <v>7.2472384464364357E-17</v>
      </c>
      <c r="C1960" s="178">
        <f t="shared" si="424"/>
        <v>7.230889924644142E-17</v>
      </c>
      <c r="D1960" s="165">
        <f t="shared" si="425"/>
        <v>2.2558277767625785E-3</v>
      </c>
      <c r="E1960" s="166">
        <f t="shared" si="435"/>
        <v>24.291375447755232</v>
      </c>
      <c r="F1960" s="167">
        <f t="shared" si="436"/>
        <v>4.3537476091517915</v>
      </c>
      <c r="G1960" s="167">
        <f t="shared" si="426"/>
        <v>151301.53788190361</v>
      </c>
      <c r="H1960" s="167">
        <f t="shared" si="427"/>
        <v>271299.98899881309</v>
      </c>
      <c r="I1960" s="168">
        <f t="shared" si="428"/>
        <v>422601.52688071667</v>
      </c>
      <c r="J1960" s="168">
        <f t="shared" si="430"/>
        <v>416226.23919983284</v>
      </c>
      <c r="K1960" s="94"/>
      <c r="L1960" s="265">
        <f t="shared" si="429"/>
        <v>161041.55025195543</v>
      </c>
      <c r="M1960" s="265">
        <f>$G1960*NonHospFrac+theModel!$H1960*NonHospFrac</f>
        <v>261559.97662876127</v>
      </c>
      <c r="N1960" s="266">
        <f t="shared" si="431"/>
        <v>422601.52688071667</v>
      </c>
      <c r="O1960" s="158"/>
      <c r="P1960" s="265">
        <f t="shared" si="432"/>
        <v>158612.10751186445</v>
      </c>
      <c r="Q1960" s="265">
        <f t="shared" si="433"/>
        <v>261558.41637814225</v>
      </c>
      <c r="R1960" s="266">
        <f t="shared" si="434"/>
        <v>420170.52389000671</v>
      </c>
    </row>
    <row r="1961" spans="1:18" x14ac:dyDescent="0.25">
      <c r="A1961" s="81">
        <v>1930</v>
      </c>
      <c r="B1961" s="93">
        <f t="shared" si="423"/>
        <v>7.1118567038586526E-17</v>
      </c>
      <c r="C1961" s="178">
        <f t="shared" si="424"/>
        <v>7.0958135799617333E-17</v>
      </c>
      <c r="D1961" s="165">
        <f t="shared" si="425"/>
        <v>2.2558277767625785E-3</v>
      </c>
      <c r="E1961" s="166">
        <f t="shared" si="435"/>
        <v>24.291375447755232</v>
      </c>
      <c r="F1961" s="167">
        <f t="shared" si="436"/>
        <v>4.3560034369285541</v>
      </c>
      <c r="G1961" s="167">
        <f t="shared" si="426"/>
        <v>151379.93246111702</v>
      </c>
      <c r="H1961" s="167">
        <f t="shared" si="427"/>
        <v>271299.98899881309</v>
      </c>
      <c r="I1961" s="168">
        <f t="shared" si="428"/>
        <v>422679.92145993013</v>
      </c>
      <c r="J1961" s="168">
        <f t="shared" si="430"/>
        <v>416298.70267030818</v>
      </c>
      <c r="K1961" s="94"/>
      <c r="L1961" s="265">
        <f t="shared" si="429"/>
        <v>161071.42422013785</v>
      </c>
      <c r="M1961" s="265">
        <f>$G1961*NonHospFrac+theModel!$H1961*NonHospFrac</f>
        <v>261608.49723979225</v>
      </c>
      <c r="N1961" s="266">
        <f t="shared" si="431"/>
        <v>422679.92145993013</v>
      </c>
      <c r="O1961" s="158"/>
      <c r="P1961" s="265">
        <f t="shared" si="432"/>
        <v>158639.72130140307</v>
      </c>
      <c r="Q1961" s="265">
        <f t="shared" si="433"/>
        <v>261606.93698917323</v>
      </c>
      <c r="R1961" s="266">
        <f t="shared" si="434"/>
        <v>420246.65829057631</v>
      </c>
    </row>
    <row r="1962" spans="1:18" x14ac:dyDescent="0.25">
      <c r="A1962" s="81">
        <v>1931</v>
      </c>
      <c r="B1962" s="93">
        <f t="shared" si="423"/>
        <v>6.9790039544082328E-17</v>
      </c>
      <c r="C1962" s="178">
        <f t="shared" si="424"/>
        <v>6.9632605234337427E-17</v>
      </c>
      <c r="D1962" s="165">
        <f t="shared" si="425"/>
        <v>2.2558277767625785E-3</v>
      </c>
      <c r="E1962" s="166">
        <f t="shared" si="435"/>
        <v>24.291375447755232</v>
      </c>
      <c r="F1962" s="167">
        <f t="shared" si="436"/>
        <v>4.3582592647053167</v>
      </c>
      <c r="G1962" s="167">
        <f t="shared" si="426"/>
        <v>151458.32704033045</v>
      </c>
      <c r="H1962" s="167">
        <f t="shared" si="427"/>
        <v>271299.98899881309</v>
      </c>
      <c r="I1962" s="168">
        <f t="shared" si="428"/>
        <v>422758.31603914354</v>
      </c>
      <c r="J1962" s="168">
        <f t="shared" si="430"/>
        <v>416371.16318702977</v>
      </c>
      <c r="K1962" s="94"/>
      <c r="L1962" s="265">
        <f t="shared" si="429"/>
        <v>161101.29818832027</v>
      </c>
      <c r="M1962" s="265">
        <f>$G1962*NonHospFrac+theModel!$H1962*NonHospFrac</f>
        <v>261657.01785082323</v>
      </c>
      <c r="N1962" s="266">
        <f t="shared" si="431"/>
        <v>422758.31603914348</v>
      </c>
      <c r="O1962" s="158"/>
      <c r="P1962" s="265">
        <f t="shared" si="432"/>
        <v>158667.33396534927</v>
      </c>
      <c r="Q1962" s="265">
        <f t="shared" si="433"/>
        <v>261655.45760020422</v>
      </c>
      <c r="R1962" s="266">
        <f t="shared" si="434"/>
        <v>420322.79156555352</v>
      </c>
    </row>
    <row r="1963" spans="1:18" x14ac:dyDescent="0.25">
      <c r="A1963" s="81">
        <v>1932</v>
      </c>
      <c r="B1963" s="93">
        <f t="shared" si="423"/>
        <v>6.8486329553320812E-17</v>
      </c>
      <c r="C1963" s="178">
        <f t="shared" si="424"/>
        <v>6.8331836188785917E-17</v>
      </c>
      <c r="D1963" s="165">
        <f t="shared" si="425"/>
        <v>2.2558277767625785E-3</v>
      </c>
      <c r="E1963" s="166">
        <f t="shared" si="435"/>
        <v>24.291375447755232</v>
      </c>
      <c r="F1963" s="167">
        <f t="shared" si="436"/>
        <v>4.3605150924820792</v>
      </c>
      <c r="G1963" s="167">
        <f t="shared" si="426"/>
        <v>151536.72161954385</v>
      </c>
      <c r="H1963" s="167">
        <f t="shared" si="427"/>
        <v>271299.98899881309</v>
      </c>
      <c r="I1963" s="168">
        <f t="shared" si="428"/>
        <v>422836.71061835694</v>
      </c>
      <c r="J1963" s="168">
        <f t="shared" si="430"/>
        <v>416443.62075011805</v>
      </c>
      <c r="K1963" s="94"/>
      <c r="L1963" s="265">
        <f t="shared" si="429"/>
        <v>161131.1721565027</v>
      </c>
      <c r="M1963" s="265">
        <f>$G1963*NonHospFrac+theModel!$H1963*NonHospFrac</f>
        <v>261705.53846185422</v>
      </c>
      <c r="N1963" s="266">
        <f t="shared" si="431"/>
        <v>422836.71061835694</v>
      </c>
      <c r="O1963" s="158"/>
      <c r="P1963" s="265">
        <f t="shared" si="432"/>
        <v>158694.94550374892</v>
      </c>
      <c r="Q1963" s="265">
        <f t="shared" si="433"/>
        <v>261703.9782112352</v>
      </c>
      <c r="R1963" s="266">
        <f t="shared" si="434"/>
        <v>420398.92371498409</v>
      </c>
    </row>
    <row r="1964" spans="1:18" x14ac:dyDescent="0.25">
      <c r="A1964" s="81">
        <v>1933</v>
      </c>
      <c r="B1964" s="93">
        <f t="shared" si="423"/>
        <v>6.720697346393425E-17</v>
      </c>
      <c r="C1964" s="178">
        <f t="shared" si="424"/>
        <v>6.7055366106402165E-17</v>
      </c>
      <c r="D1964" s="165">
        <f t="shared" si="425"/>
        <v>2.2558277767625785E-3</v>
      </c>
      <c r="E1964" s="166">
        <f t="shared" si="435"/>
        <v>24.291375447755232</v>
      </c>
      <c r="F1964" s="167">
        <f t="shared" si="436"/>
        <v>4.3627709202588418</v>
      </c>
      <c r="G1964" s="167">
        <f t="shared" si="426"/>
        <v>151615.11619875729</v>
      </c>
      <c r="H1964" s="167">
        <f t="shared" si="427"/>
        <v>271299.98899881309</v>
      </c>
      <c r="I1964" s="168">
        <f t="shared" si="428"/>
        <v>422915.1051975704</v>
      </c>
      <c r="J1964" s="168">
        <f t="shared" si="430"/>
        <v>416516.07535969344</v>
      </c>
      <c r="K1964" s="94"/>
      <c r="L1964" s="265">
        <f t="shared" si="429"/>
        <v>161161.04612468515</v>
      </c>
      <c r="M1964" s="265">
        <f>$G1964*NonHospFrac+theModel!$H1964*NonHospFrac</f>
        <v>261754.05907288523</v>
      </c>
      <c r="N1964" s="266">
        <f t="shared" si="431"/>
        <v>422915.1051975704</v>
      </c>
      <c r="O1964" s="158"/>
      <c r="P1964" s="265">
        <f t="shared" si="432"/>
        <v>158722.55591664792</v>
      </c>
      <c r="Q1964" s="265">
        <f t="shared" si="433"/>
        <v>261752.49882226621</v>
      </c>
      <c r="R1964" s="266">
        <f t="shared" si="434"/>
        <v>420475.05473891413</v>
      </c>
    </row>
    <row r="1965" spans="1:18" x14ac:dyDescent="0.25">
      <c r="A1965" s="81">
        <v>1934</v>
      </c>
      <c r="B1965" s="93">
        <f t="shared" si="423"/>
        <v>6.5951516333860083E-17</v>
      </c>
      <c r="C1965" s="178">
        <f t="shared" si="424"/>
        <v>6.5802741071394549E-17</v>
      </c>
      <c r="D1965" s="165">
        <f t="shared" si="425"/>
        <v>2.2558277767625785E-3</v>
      </c>
      <c r="E1965" s="166">
        <f t="shared" si="435"/>
        <v>24.291375447755232</v>
      </c>
      <c r="F1965" s="167">
        <f t="shared" si="436"/>
        <v>4.3650267480356044</v>
      </c>
      <c r="G1965" s="167">
        <f t="shared" si="426"/>
        <v>151693.51077797072</v>
      </c>
      <c r="H1965" s="167">
        <f t="shared" si="427"/>
        <v>271299.98899881309</v>
      </c>
      <c r="I1965" s="168">
        <f t="shared" si="428"/>
        <v>422993.49977678381</v>
      </c>
      <c r="J1965" s="168">
        <f t="shared" si="430"/>
        <v>416588.52701587626</v>
      </c>
      <c r="K1965" s="94"/>
      <c r="L1965" s="265">
        <f t="shared" si="429"/>
        <v>161190.92009286757</v>
      </c>
      <c r="M1965" s="265">
        <f>$G1965*NonHospFrac+theModel!$H1965*NonHospFrac</f>
        <v>261802.57968391624</v>
      </c>
      <c r="N1965" s="266">
        <f t="shared" si="431"/>
        <v>422993.49977678381</v>
      </c>
      <c r="O1965" s="158"/>
      <c r="P1965" s="265">
        <f t="shared" si="432"/>
        <v>158750.16520409213</v>
      </c>
      <c r="Q1965" s="265">
        <f t="shared" si="433"/>
        <v>261801.01943329722</v>
      </c>
      <c r="R1965" s="266">
        <f t="shared" si="434"/>
        <v>420551.18463738938</v>
      </c>
    </row>
    <row r="1966" spans="1:18" x14ac:dyDescent="0.25">
      <c r="A1966" s="81">
        <v>1935</v>
      </c>
      <c r="B1966" s="93">
        <f t="shared" si="423"/>
        <v>6.4719511719562424E-17</v>
      </c>
      <c r="C1966" s="178">
        <f t="shared" si="424"/>
        <v>6.4573515647326923E-17</v>
      </c>
      <c r="D1966" s="165">
        <f t="shared" si="425"/>
        <v>2.2558277767625785E-3</v>
      </c>
      <c r="E1966" s="166">
        <f t="shared" si="435"/>
        <v>24.291375447755232</v>
      </c>
      <c r="F1966" s="167">
        <f t="shared" si="436"/>
        <v>4.367282575812367</v>
      </c>
      <c r="G1966" s="167">
        <f t="shared" si="426"/>
        <v>151771.90535718412</v>
      </c>
      <c r="H1966" s="167">
        <f t="shared" si="427"/>
        <v>271299.98899881309</v>
      </c>
      <c r="I1966" s="168">
        <f t="shared" si="428"/>
        <v>423071.89435599721</v>
      </c>
      <c r="J1966" s="168">
        <f t="shared" si="430"/>
        <v>416660.97571878694</v>
      </c>
      <c r="K1966" s="94"/>
      <c r="L1966" s="265">
        <f t="shared" si="429"/>
        <v>161220.79406104999</v>
      </c>
      <c r="M1966" s="265">
        <f>$G1966*NonHospFrac+theModel!$H1966*NonHospFrac</f>
        <v>261851.10029494722</v>
      </c>
      <c r="N1966" s="266">
        <f t="shared" si="431"/>
        <v>423071.89435599721</v>
      </c>
      <c r="O1966" s="158"/>
      <c r="P1966" s="265">
        <f t="shared" si="432"/>
        <v>158777.77336612743</v>
      </c>
      <c r="Q1966" s="265">
        <f t="shared" si="433"/>
        <v>261849.5400443282</v>
      </c>
      <c r="R1966" s="266">
        <f t="shared" si="434"/>
        <v>420627.31341045559</v>
      </c>
    </row>
    <row r="1967" spans="1:18" x14ac:dyDescent="0.25">
      <c r="A1967" s="81">
        <v>1936</v>
      </c>
      <c r="B1967" s="93">
        <f t="shared" si="423"/>
        <v>6.3510521517275652E-17</v>
      </c>
      <c r="C1967" s="178">
        <f t="shared" si="424"/>
        <v>6.3367252718720298E-17</v>
      </c>
      <c r="D1967" s="165">
        <f t="shared" si="425"/>
        <v>2.2558277767625785E-3</v>
      </c>
      <c r="E1967" s="166">
        <f t="shared" si="435"/>
        <v>24.291375447755232</v>
      </c>
      <c r="F1967" s="167">
        <f t="shared" si="436"/>
        <v>4.3695384035891296</v>
      </c>
      <c r="G1967" s="167">
        <f t="shared" si="426"/>
        <v>151850.29993639755</v>
      </c>
      <c r="H1967" s="167">
        <f t="shared" si="427"/>
        <v>271299.98899881309</v>
      </c>
      <c r="I1967" s="168">
        <f t="shared" si="428"/>
        <v>423150.28893521067</v>
      </c>
      <c r="J1967" s="168">
        <f t="shared" si="430"/>
        <v>416733.42146854592</v>
      </c>
      <c r="K1967" s="94"/>
      <c r="L1967" s="265">
        <f t="shared" si="429"/>
        <v>161250.66802923242</v>
      </c>
      <c r="M1967" s="265">
        <f>$G1967*NonHospFrac+theModel!$H1967*NonHospFrac</f>
        <v>261899.62090597823</v>
      </c>
      <c r="N1967" s="266">
        <f t="shared" si="431"/>
        <v>423150.28893521067</v>
      </c>
      <c r="O1967" s="158"/>
      <c r="P1967" s="265">
        <f t="shared" si="432"/>
        <v>158805.38040279967</v>
      </c>
      <c r="Q1967" s="265">
        <f t="shared" si="433"/>
        <v>261898.06065535921</v>
      </c>
      <c r="R1967" s="266">
        <f t="shared" si="434"/>
        <v>420703.44105815887</v>
      </c>
    </row>
    <row r="1968" spans="1:18" x14ac:dyDescent="0.25">
      <c r="A1968" s="81">
        <v>1937</v>
      </c>
      <c r="B1968" s="93">
        <f t="shared" si="423"/>
        <v>6.2324115807213736E-17</v>
      </c>
      <c r="C1968" s="178">
        <f t="shared" si="424"/>
        <v>6.218352333561366E-17</v>
      </c>
      <c r="D1968" s="165">
        <f t="shared" si="425"/>
        <v>2.2558277767625785E-3</v>
      </c>
      <c r="E1968" s="166">
        <f t="shared" si="435"/>
        <v>24.291375447755232</v>
      </c>
      <c r="F1968" s="167">
        <f t="shared" si="436"/>
        <v>4.3717942313658922</v>
      </c>
      <c r="G1968" s="167">
        <f t="shared" si="426"/>
        <v>151928.69451561096</v>
      </c>
      <c r="H1968" s="167">
        <f t="shared" si="427"/>
        <v>271299.98899881309</v>
      </c>
      <c r="I1968" s="168">
        <f t="shared" si="428"/>
        <v>423228.68351442402</v>
      </c>
      <c r="J1968" s="168">
        <f t="shared" si="430"/>
        <v>416805.86426527344</v>
      </c>
      <c r="K1968" s="94"/>
      <c r="L1968" s="265">
        <f t="shared" si="429"/>
        <v>161280.54199741484</v>
      </c>
      <c r="M1968" s="265">
        <f>$G1968*NonHospFrac+theModel!$H1968*NonHospFrac</f>
        <v>261948.14151700921</v>
      </c>
      <c r="N1968" s="266">
        <f t="shared" si="431"/>
        <v>423228.68351442402</v>
      </c>
      <c r="O1968" s="158"/>
      <c r="P1968" s="265">
        <f t="shared" si="432"/>
        <v>158832.98631415475</v>
      </c>
      <c r="Q1968" s="265">
        <f t="shared" si="433"/>
        <v>261946.58126639019</v>
      </c>
      <c r="R1968" s="266">
        <f t="shared" si="434"/>
        <v>420779.56758054497</v>
      </c>
    </row>
    <row r="1969" spans="1:18" x14ac:dyDescent="0.25">
      <c r="A1969" s="81">
        <v>1938</v>
      </c>
      <c r="B1969" s="93">
        <f t="shared" si="423"/>
        <v>6.115987270069005E-17</v>
      </c>
      <c r="C1969" s="178">
        <f t="shared" si="424"/>
        <v>6.102190656102857E-17</v>
      </c>
      <c r="D1969" s="165">
        <f t="shared" si="425"/>
        <v>2.2558277767625785E-3</v>
      </c>
      <c r="E1969" s="166">
        <f t="shared" si="435"/>
        <v>24.291375447755232</v>
      </c>
      <c r="F1969" s="167">
        <f t="shared" si="436"/>
        <v>4.3740500591426548</v>
      </c>
      <c r="G1969" s="167">
        <f t="shared" si="426"/>
        <v>152007.08909482439</v>
      </c>
      <c r="H1969" s="167">
        <f t="shared" si="427"/>
        <v>271299.98899881309</v>
      </c>
      <c r="I1969" s="168">
        <f t="shared" si="428"/>
        <v>423307.07809363748</v>
      </c>
      <c r="J1969" s="168">
        <f t="shared" si="430"/>
        <v>416878.30410909007</v>
      </c>
      <c r="K1969" s="94"/>
      <c r="L1969" s="265">
        <f t="shared" si="429"/>
        <v>161310.41596559726</v>
      </c>
      <c r="M1969" s="265">
        <f>$G1969*NonHospFrac+theModel!$H1969*NonHospFrac</f>
        <v>261996.66212804022</v>
      </c>
      <c r="N1969" s="266">
        <f t="shared" si="431"/>
        <v>423307.07809363748</v>
      </c>
      <c r="O1969" s="158"/>
      <c r="P1969" s="265">
        <f t="shared" si="432"/>
        <v>158860.59110023855</v>
      </c>
      <c r="Q1969" s="265">
        <f t="shared" si="433"/>
        <v>261995.1018774212</v>
      </c>
      <c r="R1969" s="266">
        <f t="shared" si="434"/>
        <v>420855.69297765975</v>
      </c>
    </row>
    <row r="1970" spans="1:18" x14ac:dyDescent="0.25">
      <c r="A1970" s="81">
        <v>1939</v>
      </c>
      <c r="B1970" s="93">
        <f t="shared" si="423"/>
        <v>6.0017378190091184E-17</v>
      </c>
      <c r="C1970" s="178">
        <f t="shared" si="424"/>
        <v>5.9881989321281516E-17</v>
      </c>
      <c r="D1970" s="165">
        <f t="shared" si="425"/>
        <v>2.2558277767625785E-3</v>
      </c>
      <c r="E1970" s="166">
        <f t="shared" si="435"/>
        <v>24.291375447755232</v>
      </c>
      <c r="F1970" s="167">
        <f t="shared" si="436"/>
        <v>4.3763058869194174</v>
      </c>
      <c r="G1970" s="167">
        <f t="shared" si="426"/>
        <v>152085.48367403782</v>
      </c>
      <c r="H1970" s="167">
        <f t="shared" si="427"/>
        <v>271299.98899881309</v>
      </c>
      <c r="I1970" s="168">
        <f t="shared" si="428"/>
        <v>423385.47267285094</v>
      </c>
      <c r="J1970" s="168">
        <f t="shared" si="430"/>
        <v>416950.74100011605</v>
      </c>
      <c r="K1970" s="94"/>
      <c r="L1970" s="265">
        <f t="shared" si="429"/>
        <v>161340.28993377968</v>
      </c>
      <c r="M1970" s="265">
        <f>$G1970*NonHospFrac+theModel!$H1970*NonHospFrac</f>
        <v>262045.1827390712</v>
      </c>
      <c r="N1970" s="266">
        <f t="shared" si="431"/>
        <v>423385.47267285088</v>
      </c>
      <c r="O1970" s="158"/>
      <c r="P1970" s="265">
        <f t="shared" si="432"/>
        <v>158888.19476109694</v>
      </c>
      <c r="Q1970" s="265">
        <f t="shared" si="433"/>
        <v>262043.62248845218</v>
      </c>
      <c r="R1970" s="266">
        <f t="shared" si="434"/>
        <v>420931.81724954909</v>
      </c>
    </row>
    <row r="1971" spans="1:18" x14ac:dyDescent="0.25">
      <c r="A1971" s="81">
        <v>1940</v>
      </c>
      <c r="B1971" s="93">
        <f t="shared" si="423"/>
        <v>5.8896226001657288E-17</v>
      </c>
      <c r="C1971" s="178">
        <f t="shared" si="424"/>
        <v>5.8763366259096259E-17</v>
      </c>
      <c r="D1971" s="165">
        <f t="shared" si="425"/>
        <v>2.2558277767625785E-3</v>
      </c>
      <c r="E1971" s="166">
        <f t="shared" si="435"/>
        <v>24.291375447755232</v>
      </c>
      <c r="F1971" s="167">
        <f t="shared" si="436"/>
        <v>4.3785617146961799</v>
      </c>
      <c r="G1971" s="167">
        <f t="shared" si="426"/>
        <v>152163.87825325126</v>
      </c>
      <c r="H1971" s="167">
        <f t="shared" si="427"/>
        <v>271299.98899881309</v>
      </c>
      <c r="I1971" s="168">
        <f t="shared" si="428"/>
        <v>423463.86725206434</v>
      </c>
      <c r="J1971" s="168">
        <f t="shared" si="430"/>
        <v>417023.1749384717</v>
      </c>
      <c r="K1971" s="94"/>
      <c r="L1971" s="265">
        <f t="shared" si="429"/>
        <v>161370.16390196211</v>
      </c>
      <c r="M1971" s="265">
        <f>$G1971*NonHospFrac+theModel!$H1971*NonHospFrac</f>
        <v>262093.70335010221</v>
      </c>
      <c r="N1971" s="266">
        <f t="shared" si="431"/>
        <v>423463.86725206429</v>
      </c>
      <c r="O1971" s="158"/>
      <c r="P1971" s="265">
        <f t="shared" si="432"/>
        <v>158915.79729677574</v>
      </c>
      <c r="Q1971" s="265">
        <f t="shared" si="433"/>
        <v>262092.14309948319</v>
      </c>
      <c r="R1971" s="266">
        <f t="shared" si="434"/>
        <v>421007.94039625896</v>
      </c>
    </row>
    <row r="1972" spans="1:18" x14ac:dyDescent="0.25">
      <c r="A1972" s="81">
        <v>1941</v>
      </c>
      <c r="B1972" s="93">
        <f t="shared" si="423"/>
        <v>5.7796017451008607E-17</v>
      </c>
      <c r="C1972" s="178">
        <f t="shared" si="424"/>
        <v>5.7665639589456365E-17</v>
      </c>
      <c r="D1972" s="165">
        <f t="shared" si="425"/>
        <v>2.2558277767625785E-3</v>
      </c>
      <c r="E1972" s="166">
        <f t="shared" si="435"/>
        <v>24.291375447755232</v>
      </c>
      <c r="F1972" s="167">
        <f t="shared" si="436"/>
        <v>4.3808175424729425</v>
      </c>
      <c r="G1972" s="167">
        <f t="shared" si="426"/>
        <v>152242.27283246466</v>
      </c>
      <c r="H1972" s="167">
        <f t="shared" si="427"/>
        <v>271299.98899881309</v>
      </c>
      <c r="I1972" s="168">
        <f t="shared" si="428"/>
        <v>423542.26183127775</v>
      </c>
      <c r="J1972" s="168">
        <f t="shared" si="430"/>
        <v>417095.60592427739</v>
      </c>
      <c r="K1972" s="94"/>
      <c r="L1972" s="265">
        <f t="shared" si="429"/>
        <v>161400.03787014453</v>
      </c>
      <c r="M1972" s="265">
        <f>$G1972*NonHospFrac+theModel!$H1972*NonHospFrac</f>
        <v>262142.22396113322</v>
      </c>
      <c r="N1972" s="266">
        <f t="shared" si="431"/>
        <v>423542.26183127775</v>
      </c>
      <c r="O1972" s="158"/>
      <c r="P1972" s="265">
        <f t="shared" si="432"/>
        <v>158943.39870732086</v>
      </c>
      <c r="Q1972" s="265">
        <f t="shared" si="433"/>
        <v>262140.6637105142</v>
      </c>
      <c r="R1972" s="266">
        <f t="shared" si="434"/>
        <v>421084.06241783506</v>
      </c>
    </row>
    <row r="1973" spans="1:18" x14ac:dyDescent="0.25">
      <c r="A1973" s="81">
        <v>1942</v>
      </c>
      <c r="B1973" s="93">
        <f t="shared" si="423"/>
        <v>5.6716361301372621E-17</v>
      </c>
      <c r="C1973" s="178">
        <f t="shared" si="424"/>
        <v>5.658841895815208E-17</v>
      </c>
      <c r="D1973" s="165">
        <f t="shared" si="425"/>
        <v>2.2558277767625785E-3</v>
      </c>
      <c r="E1973" s="166">
        <f t="shared" si="435"/>
        <v>24.291375447755232</v>
      </c>
      <c r="F1973" s="167">
        <f t="shared" si="436"/>
        <v>4.3830733702497051</v>
      </c>
      <c r="G1973" s="167">
        <f t="shared" si="426"/>
        <v>152320.66741167809</v>
      </c>
      <c r="H1973" s="167">
        <f t="shared" si="427"/>
        <v>271299.98899881309</v>
      </c>
      <c r="I1973" s="168">
        <f t="shared" si="428"/>
        <v>423620.65641049121</v>
      </c>
      <c r="J1973" s="168">
        <f t="shared" si="430"/>
        <v>417168.03395765356</v>
      </c>
      <c r="K1973" s="94"/>
      <c r="L1973" s="265">
        <f t="shared" si="429"/>
        <v>161429.91183832698</v>
      </c>
      <c r="M1973" s="265">
        <f>$G1973*NonHospFrac+theModel!$H1973*NonHospFrac</f>
        <v>262190.7445721642</v>
      </c>
      <c r="N1973" s="266">
        <f t="shared" si="431"/>
        <v>423620.65641049121</v>
      </c>
      <c r="O1973" s="158"/>
      <c r="P1973" s="265">
        <f t="shared" si="432"/>
        <v>158970.99899277819</v>
      </c>
      <c r="Q1973" s="265">
        <f t="shared" si="433"/>
        <v>262189.18432154518</v>
      </c>
      <c r="R1973" s="266">
        <f t="shared" si="434"/>
        <v>421160.18331432337</v>
      </c>
    </row>
    <row r="1974" spans="1:18" x14ac:dyDescent="0.25">
      <c r="A1974" s="81">
        <v>1943</v>
      </c>
      <c r="B1974" s="93">
        <f t="shared" si="423"/>
        <v>5.5656873624459415E-17</v>
      </c>
      <c r="C1974" s="178">
        <f t="shared" si="424"/>
        <v>5.553132130296959E-17</v>
      </c>
      <c r="D1974" s="165">
        <f t="shared" si="425"/>
        <v>2.2558277767625785E-3</v>
      </c>
      <c r="E1974" s="166">
        <f t="shared" si="435"/>
        <v>24.291375447755232</v>
      </c>
      <c r="F1974" s="167">
        <f t="shared" si="436"/>
        <v>4.3853291980264677</v>
      </c>
      <c r="G1974" s="167">
        <f t="shared" si="426"/>
        <v>152399.06199089153</v>
      </c>
      <c r="H1974" s="167">
        <f t="shared" si="427"/>
        <v>271299.98899881309</v>
      </c>
      <c r="I1974" s="168">
        <f t="shared" si="428"/>
        <v>423699.05098970461</v>
      </c>
      <c r="J1974" s="168">
        <f t="shared" si="430"/>
        <v>417240.45903872047</v>
      </c>
      <c r="K1974" s="94"/>
      <c r="L1974" s="265">
        <f t="shared" si="429"/>
        <v>161459.7858065094</v>
      </c>
      <c r="M1974" s="265">
        <f>$G1974*NonHospFrac+theModel!$H1974*NonHospFrac</f>
        <v>262239.26518319524</v>
      </c>
      <c r="N1974" s="266">
        <f t="shared" si="431"/>
        <v>423699.05098970467</v>
      </c>
      <c r="O1974" s="158"/>
      <c r="P1974" s="265">
        <f t="shared" si="432"/>
        <v>158998.59815319351</v>
      </c>
      <c r="Q1974" s="265">
        <f t="shared" si="433"/>
        <v>262237.70493257622</v>
      </c>
      <c r="R1974" s="266">
        <f t="shared" si="434"/>
        <v>421236.30308576976</v>
      </c>
    </row>
    <row r="1975" spans="1:18" x14ac:dyDescent="0.25">
      <c r="A1975" s="81">
        <v>1944</v>
      </c>
      <c r="B1975" s="93">
        <f t="shared" si="423"/>
        <v>5.46171776639359E-17</v>
      </c>
      <c r="C1975" s="178">
        <f t="shared" si="424"/>
        <v>5.4493970717473214E-17</v>
      </c>
      <c r="D1975" s="165">
        <f t="shared" si="425"/>
        <v>2.2558277767625785E-3</v>
      </c>
      <c r="E1975" s="166">
        <f t="shared" si="435"/>
        <v>24.291375447755232</v>
      </c>
      <c r="F1975" s="167">
        <f t="shared" si="436"/>
        <v>4.3875850258032303</v>
      </c>
      <c r="G1975" s="167">
        <f t="shared" si="426"/>
        <v>152477.45657010493</v>
      </c>
      <c r="H1975" s="167">
        <f t="shared" si="427"/>
        <v>271299.98899881309</v>
      </c>
      <c r="I1975" s="168">
        <f t="shared" si="428"/>
        <v>423777.44556891802</v>
      </c>
      <c r="J1975" s="168">
        <f t="shared" si="430"/>
        <v>417312.88116759848</v>
      </c>
      <c r="K1975" s="94"/>
      <c r="L1975" s="265">
        <f t="shared" si="429"/>
        <v>161489.65977469183</v>
      </c>
      <c r="M1975" s="265">
        <f>$G1975*NonHospFrac+theModel!$H1975*NonHospFrac</f>
        <v>262287.78579422622</v>
      </c>
      <c r="N1975" s="266">
        <f t="shared" si="431"/>
        <v>423777.44556891802</v>
      </c>
      <c r="O1975" s="158"/>
      <c r="P1975" s="265">
        <f t="shared" si="432"/>
        <v>159026.19618861272</v>
      </c>
      <c r="Q1975" s="265">
        <f t="shared" si="433"/>
        <v>262286.2255436072</v>
      </c>
      <c r="R1975" s="266">
        <f t="shared" si="434"/>
        <v>421312.42173221993</v>
      </c>
    </row>
    <row r="1976" spans="1:18" x14ac:dyDescent="0.25">
      <c r="A1976" s="81">
        <v>1945</v>
      </c>
      <c r="B1976" s="93">
        <f t="shared" si="423"/>
        <v>5.3596903701450253E-17</v>
      </c>
      <c r="C1976" s="178">
        <f t="shared" si="424"/>
        <v>5.3475998317332049E-17</v>
      </c>
      <c r="D1976" s="165">
        <f t="shared" si="425"/>
        <v>2.2558277767625785E-3</v>
      </c>
      <c r="E1976" s="166">
        <f t="shared" si="435"/>
        <v>24.291375447755232</v>
      </c>
      <c r="F1976" s="167">
        <f t="shared" si="436"/>
        <v>4.3898408535799929</v>
      </c>
      <c r="G1976" s="167">
        <f t="shared" si="426"/>
        <v>152555.85114931836</v>
      </c>
      <c r="H1976" s="167">
        <f t="shared" si="427"/>
        <v>271299.98899881309</v>
      </c>
      <c r="I1976" s="168">
        <f t="shared" si="428"/>
        <v>423855.84014813148</v>
      </c>
      <c r="J1976" s="168">
        <f t="shared" si="430"/>
        <v>417385.30034440802</v>
      </c>
      <c r="K1976" s="94"/>
      <c r="L1976" s="265">
        <f t="shared" si="429"/>
        <v>161519.53374287425</v>
      </c>
      <c r="M1976" s="265">
        <f>$G1976*NonHospFrac+theModel!$H1976*NonHospFrac</f>
        <v>262336.3064052572</v>
      </c>
      <c r="N1976" s="266">
        <f t="shared" si="431"/>
        <v>423855.84014813148</v>
      </c>
      <c r="O1976" s="158"/>
      <c r="P1976" s="265">
        <f t="shared" si="432"/>
        <v>159053.79309908167</v>
      </c>
      <c r="Q1976" s="265">
        <f t="shared" si="433"/>
        <v>262334.74615463818</v>
      </c>
      <c r="R1976" s="266">
        <f t="shared" si="434"/>
        <v>421388.53925371985</v>
      </c>
    </row>
    <row r="1977" spans="1:18" x14ac:dyDescent="0.25">
      <c r="A1977" s="81">
        <v>1946</v>
      </c>
      <c r="B1977" s="93">
        <f t="shared" si="423"/>
        <v>5.259568892515931E-17</v>
      </c>
      <c r="C1977" s="178">
        <f t="shared" si="424"/>
        <v>5.2477042109143969E-17</v>
      </c>
      <c r="D1977" s="165">
        <f t="shared" si="425"/>
        <v>2.2558277767625785E-3</v>
      </c>
      <c r="E1977" s="166">
        <f t="shared" si="435"/>
        <v>24.291375447755232</v>
      </c>
      <c r="F1977" s="167">
        <f t="shared" si="436"/>
        <v>4.3920966813567555</v>
      </c>
      <c r="G1977" s="167">
        <f t="shared" si="426"/>
        <v>152634.24572853179</v>
      </c>
      <c r="H1977" s="167">
        <f t="shared" si="427"/>
        <v>271299.98899881309</v>
      </c>
      <c r="I1977" s="168">
        <f t="shared" si="428"/>
        <v>423934.23472734488</v>
      </c>
      <c r="J1977" s="168">
        <f t="shared" si="430"/>
        <v>417457.71656926931</v>
      </c>
      <c r="K1977" s="94"/>
      <c r="L1977" s="265">
        <f t="shared" si="429"/>
        <v>161549.40771105667</v>
      </c>
      <c r="M1977" s="265">
        <f>$G1977*NonHospFrac+theModel!$H1977*NonHospFrac</f>
        <v>262384.82701628818</v>
      </c>
      <c r="N1977" s="266">
        <f t="shared" si="431"/>
        <v>423934.23472734482</v>
      </c>
      <c r="O1977" s="158"/>
      <c r="P1977" s="265">
        <f t="shared" si="432"/>
        <v>159081.38888464624</v>
      </c>
      <c r="Q1977" s="265">
        <f t="shared" si="433"/>
        <v>262383.26676566916</v>
      </c>
      <c r="R1977" s="266">
        <f t="shared" si="434"/>
        <v>421464.6556503154</v>
      </c>
    </row>
    <row r="1978" spans="1:18" x14ac:dyDescent="0.25">
      <c r="A1978" s="81">
        <v>1947</v>
      </c>
      <c r="B1978" s="93">
        <f t="shared" si="423"/>
        <v>5.1613177300711755E-17</v>
      </c>
      <c r="C1978" s="178">
        <f t="shared" si="424"/>
        <v>5.1496746861709837E-17</v>
      </c>
      <c r="D1978" s="165">
        <f t="shared" si="425"/>
        <v>2.2558277767625785E-3</v>
      </c>
      <c r="E1978" s="166">
        <f t="shared" si="435"/>
        <v>24.291375447755232</v>
      </c>
      <c r="F1978" s="167">
        <f t="shared" si="436"/>
        <v>4.394352509133518</v>
      </c>
      <c r="G1978" s="167">
        <f t="shared" si="426"/>
        <v>152712.6403077452</v>
      </c>
      <c r="H1978" s="167">
        <f t="shared" si="427"/>
        <v>271299.98899881309</v>
      </c>
      <c r="I1978" s="168">
        <f t="shared" si="428"/>
        <v>424012.62930655829</v>
      </c>
      <c r="J1978" s="168">
        <f t="shared" si="430"/>
        <v>417530.1298423027</v>
      </c>
      <c r="K1978" s="94"/>
      <c r="L1978" s="265">
        <f t="shared" si="429"/>
        <v>161579.28167923909</v>
      </c>
      <c r="M1978" s="265">
        <f>$G1978*NonHospFrac+theModel!$H1978*NonHospFrac</f>
        <v>262433.34762731916</v>
      </c>
      <c r="N1978" s="266">
        <f t="shared" si="431"/>
        <v>424012.62930655829</v>
      </c>
      <c r="O1978" s="158"/>
      <c r="P1978" s="265">
        <f t="shared" si="432"/>
        <v>159108.98354535224</v>
      </c>
      <c r="Q1978" s="265">
        <f t="shared" si="433"/>
        <v>262431.78737670014</v>
      </c>
      <c r="R1978" s="266">
        <f t="shared" si="434"/>
        <v>421540.77092205238</v>
      </c>
    </row>
    <row r="1979" spans="1:18" x14ac:dyDescent="0.25">
      <c r="A1979" s="81">
        <v>1948</v>
      </c>
      <c r="B1979" s="93">
        <f t="shared" si="423"/>
        <v>5.0649019444641459E-17</v>
      </c>
      <c r="C1979" s="178">
        <f t="shared" si="424"/>
        <v>5.0534763979712447E-17</v>
      </c>
      <c r="D1979" s="165">
        <f t="shared" si="425"/>
        <v>2.2558277767625785E-3</v>
      </c>
      <c r="E1979" s="166">
        <f t="shared" si="435"/>
        <v>24.291375447755232</v>
      </c>
      <c r="F1979" s="167">
        <f t="shared" si="436"/>
        <v>4.3966083369102806</v>
      </c>
      <c r="G1979" s="167">
        <f t="shared" si="426"/>
        <v>152791.03488695863</v>
      </c>
      <c r="H1979" s="167">
        <f t="shared" si="427"/>
        <v>271299.98899881309</v>
      </c>
      <c r="I1979" s="168">
        <f t="shared" si="428"/>
        <v>424091.02388577175</v>
      </c>
      <c r="J1979" s="168">
        <f t="shared" si="430"/>
        <v>417602.54016362858</v>
      </c>
      <c r="K1979" s="94"/>
      <c r="L1979" s="265">
        <f t="shared" si="429"/>
        <v>161609.15564742155</v>
      </c>
      <c r="M1979" s="265">
        <f>$G1979*NonHospFrac+theModel!$H1979*NonHospFrac</f>
        <v>262481.8682383502</v>
      </c>
      <c r="N1979" s="266">
        <f t="shared" si="431"/>
        <v>424091.02388577175</v>
      </c>
      <c r="O1979" s="158"/>
      <c r="P1979" s="265">
        <f t="shared" si="432"/>
        <v>159136.57708124557</v>
      </c>
      <c r="Q1979" s="265">
        <f t="shared" si="433"/>
        <v>262480.30798773118</v>
      </c>
      <c r="R1979" s="266">
        <f t="shared" si="434"/>
        <v>421616.88506897679</v>
      </c>
    </row>
    <row r="1980" spans="1:18" x14ac:dyDescent="0.25">
      <c r="A1980" s="81">
        <v>1949</v>
      </c>
      <c r="B1980" s="93">
        <f t="shared" si="423"/>
        <v>4.9702872500125891E-17</v>
      </c>
      <c r="C1980" s="178">
        <f t="shared" si="424"/>
        <v>4.9590751379755215E-17</v>
      </c>
      <c r="D1980" s="165">
        <f t="shared" si="425"/>
        <v>2.2558277767625785E-3</v>
      </c>
      <c r="E1980" s="166">
        <f t="shared" si="435"/>
        <v>24.291375447755232</v>
      </c>
      <c r="F1980" s="167">
        <f t="shared" si="436"/>
        <v>4.3988641646870432</v>
      </c>
      <c r="G1980" s="167">
        <f t="shared" si="426"/>
        <v>152869.42946617203</v>
      </c>
      <c r="H1980" s="167">
        <f t="shared" si="427"/>
        <v>271299.98899881309</v>
      </c>
      <c r="I1980" s="168">
        <f t="shared" si="428"/>
        <v>424169.41846498509</v>
      </c>
      <c r="J1980" s="168">
        <f t="shared" si="430"/>
        <v>417674.94753336709</v>
      </c>
      <c r="K1980" s="94"/>
      <c r="L1980" s="265">
        <f t="shared" si="429"/>
        <v>161639.02961560394</v>
      </c>
      <c r="M1980" s="265">
        <f>$G1980*NonHospFrac+theModel!$H1980*NonHospFrac</f>
        <v>262530.38884938118</v>
      </c>
      <c r="N1980" s="266">
        <f t="shared" si="431"/>
        <v>424169.41846498509</v>
      </c>
      <c r="O1980" s="158"/>
      <c r="P1980" s="265">
        <f t="shared" si="432"/>
        <v>159164.16949237202</v>
      </c>
      <c r="Q1980" s="265">
        <f t="shared" si="433"/>
        <v>262528.82859876216</v>
      </c>
      <c r="R1980" s="266">
        <f t="shared" si="434"/>
        <v>421692.99809113418</v>
      </c>
    </row>
    <row r="1981" spans="1:18" x14ac:dyDescent="0.25">
      <c r="A1981" s="81">
        <v>1950</v>
      </c>
      <c r="B1981" s="93">
        <f t="shared" si="423"/>
        <v>4.8774400015065448E-17</v>
      </c>
      <c r="C1981" s="178">
        <f t="shared" si="424"/>
        <v>4.8664373368716537E-17</v>
      </c>
      <c r="D1981" s="165">
        <f t="shared" si="425"/>
        <v>2.2558277767625785E-3</v>
      </c>
      <c r="E1981" s="166">
        <f t="shared" si="435"/>
        <v>24.291375447755232</v>
      </c>
      <c r="F1981" s="167">
        <f t="shared" si="436"/>
        <v>4.4011199924638058</v>
      </c>
      <c r="G1981" s="167">
        <f t="shared" si="426"/>
        <v>152947.82404538544</v>
      </c>
      <c r="H1981" s="167">
        <f t="shared" si="427"/>
        <v>271299.98899881309</v>
      </c>
      <c r="I1981" s="168">
        <f t="shared" si="428"/>
        <v>424247.81304419856</v>
      </c>
      <c r="J1981" s="168">
        <f t="shared" si="430"/>
        <v>417747.35195163876</v>
      </c>
      <c r="K1981" s="94"/>
      <c r="L1981" s="265">
        <f t="shared" si="429"/>
        <v>161668.90358378636</v>
      </c>
      <c r="M1981" s="265">
        <f>$G1981*NonHospFrac+theModel!$H1981*NonHospFrac</f>
        <v>262578.90946041216</v>
      </c>
      <c r="N1981" s="266">
        <f t="shared" si="431"/>
        <v>424247.81304419856</v>
      </c>
      <c r="O1981" s="158"/>
      <c r="P1981" s="265">
        <f t="shared" si="432"/>
        <v>159191.76077877751</v>
      </c>
      <c r="Q1981" s="265">
        <f t="shared" si="433"/>
        <v>262577.34920979314</v>
      </c>
      <c r="R1981" s="266">
        <f t="shared" si="434"/>
        <v>421769.10998857068</v>
      </c>
    </row>
    <row r="1982" spans="1:18" x14ac:dyDescent="0.25">
      <c r="A1982" s="81">
        <v>1951</v>
      </c>
      <c r="B1982" s="93">
        <f t="shared" si="423"/>
        <v>4.7863271822440262E-17</v>
      </c>
      <c r="C1982" s="178">
        <f t="shared" si="424"/>
        <v>4.7755300524376465E-17</v>
      </c>
      <c r="D1982" s="165">
        <f t="shared" si="425"/>
        <v>2.2558277767625785E-3</v>
      </c>
      <c r="E1982" s="166">
        <f t="shared" si="435"/>
        <v>24.291375447755232</v>
      </c>
      <c r="F1982" s="167">
        <f t="shared" si="436"/>
        <v>4.4033758202405684</v>
      </c>
      <c r="G1982" s="167">
        <f t="shared" si="426"/>
        <v>153026.21862459887</v>
      </c>
      <c r="H1982" s="167">
        <f t="shared" si="427"/>
        <v>271299.98899881309</v>
      </c>
      <c r="I1982" s="168">
        <f t="shared" si="428"/>
        <v>424326.20762341196</v>
      </c>
      <c r="J1982" s="168">
        <f t="shared" si="430"/>
        <v>417819.75341856375</v>
      </c>
      <c r="K1982" s="94"/>
      <c r="L1982" s="265">
        <f t="shared" si="429"/>
        <v>161698.77755196881</v>
      </c>
      <c r="M1982" s="265">
        <f>$G1982*NonHospFrac+theModel!$H1982*NonHospFrac</f>
        <v>262627.43007144314</v>
      </c>
      <c r="N1982" s="266">
        <f t="shared" si="431"/>
        <v>424326.20762341196</v>
      </c>
      <c r="O1982" s="158"/>
      <c r="P1982" s="265">
        <f t="shared" si="432"/>
        <v>159219.35094050787</v>
      </c>
      <c r="Q1982" s="265">
        <f t="shared" si="433"/>
        <v>262625.86982082413</v>
      </c>
      <c r="R1982" s="266">
        <f t="shared" si="434"/>
        <v>421845.22076133196</v>
      </c>
    </row>
    <row r="1983" spans="1:18" x14ac:dyDescent="0.25">
      <c r="A1983" s="81">
        <v>1952</v>
      </c>
      <c r="B1983" s="93">
        <f t="shared" si="423"/>
        <v>4.6969163922902692E-17</v>
      </c>
      <c r="C1983" s="178">
        <f t="shared" si="424"/>
        <v>4.6863209578274091E-17</v>
      </c>
      <c r="D1983" s="165">
        <f t="shared" si="425"/>
        <v>2.2558277767625785E-3</v>
      </c>
      <c r="E1983" s="166">
        <f t="shared" si="435"/>
        <v>24.291375447755232</v>
      </c>
      <c r="F1983" s="167">
        <f t="shared" si="436"/>
        <v>4.405631648017331</v>
      </c>
      <c r="G1983" s="167">
        <f t="shared" si="426"/>
        <v>153104.61320381227</v>
      </c>
      <c r="H1983" s="167">
        <f t="shared" si="427"/>
        <v>271299.98899881309</v>
      </c>
      <c r="I1983" s="168">
        <f t="shared" si="428"/>
        <v>424404.60220262536</v>
      </c>
      <c r="J1983" s="168">
        <f t="shared" si="430"/>
        <v>417892.15193426242</v>
      </c>
      <c r="K1983" s="94"/>
      <c r="L1983" s="265">
        <f t="shared" si="429"/>
        <v>161728.65152015121</v>
      </c>
      <c r="M1983" s="265">
        <f>$G1983*NonHospFrac+theModel!$H1983*NonHospFrac</f>
        <v>262675.95068247413</v>
      </c>
      <c r="N1983" s="266">
        <f t="shared" si="431"/>
        <v>424404.60220262536</v>
      </c>
      <c r="O1983" s="158"/>
      <c r="P1983" s="265">
        <f t="shared" si="432"/>
        <v>159246.93997760885</v>
      </c>
      <c r="Q1983" s="265">
        <f t="shared" si="433"/>
        <v>262674.39043185511</v>
      </c>
      <c r="R1983" s="266">
        <f t="shared" si="434"/>
        <v>421921.33040946396</v>
      </c>
    </row>
    <row r="1984" spans="1:18" x14ac:dyDescent="0.25">
      <c r="A1984" s="81">
        <v>1953</v>
      </c>
      <c r="B1984" s="93">
        <f t="shared" si="423"/>
        <v>4.609175836955971E-17</v>
      </c>
      <c r="C1984" s="178">
        <f t="shared" si="424"/>
        <v>4.5987783300749829E-17</v>
      </c>
      <c r="D1984" s="165">
        <f t="shared" si="425"/>
        <v>2.2558277767625785E-3</v>
      </c>
      <c r="E1984" s="166">
        <f t="shared" si="435"/>
        <v>24.291375447755232</v>
      </c>
      <c r="F1984" s="167">
        <f t="shared" si="436"/>
        <v>4.4078874757940936</v>
      </c>
      <c r="G1984" s="167">
        <f t="shared" si="426"/>
        <v>153183.00778302571</v>
      </c>
      <c r="H1984" s="167">
        <f t="shared" si="427"/>
        <v>271299.98899881309</v>
      </c>
      <c r="I1984" s="168">
        <f t="shared" si="428"/>
        <v>424482.99678183882</v>
      </c>
      <c r="J1984" s="168">
        <f t="shared" si="430"/>
        <v>417964.5474988551</v>
      </c>
      <c r="K1984" s="94"/>
      <c r="L1984" s="265">
        <f t="shared" si="429"/>
        <v>161758.52548833366</v>
      </c>
      <c r="M1984" s="265">
        <f>$G1984*NonHospFrac+theModel!$H1984*NonHospFrac</f>
        <v>262724.47129350516</v>
      </c>
      <c r="N1984" s="266">
        <f t="shared" si="431"/>
        <v>424482.99678183882</v>
      </c>
      <c r="O1984" s="158"/>
      <c r="P1984" s="265">
        <f t="shared" si="432"/>
        <v>159274.52789012642</v>
      </c>
      <c r="Q1984" s="265">
        <f t="shared" si="433"/>
        <v>262722.91104288615</v>
      </c>
      <c r="R1984" s="266">
        <f t="shared" si="434"/>
        <v>421997.43893301254</v>
      </c>
    </row>
    <row r="1985" spans="1:18" x14ac:dyDescent="0.25">
      <c r="A1985" s="81">
        <v>1954</v>
      </c>
      <c r="B1985" s="93">
        <f t="shared" si="423"/>
        <v>4.5230743154914276E-17</v>
      </c>
      <c r="C1985" s="178">
        <f t="shared" si="424"/>
        <v>4.5128710388141805E-17</v>
      </c>
      <c r="D1985" s="165">
        <f t="shared" si="425"/>
        <v>2.2558277767625785E-3</v>
      </c>
      <c r="E1985" s="166">
        <f t="shared" si="435"/>
        <v>24.291375447755232</v>
      </c>
      <c r="F1985" s="167">
        <f t="shared" si="436"/>
        <v>4.4101433035708562</v>
      </c>
      <c r="G1985" s="167">
        <f t="shared" si="426"/>
        <v>153261.40236223914</v>
      </c>
      <c r="H1985" s="167">
        <f t="shared" si="427"/>
        <v>271299.98899881309</v>
      </c>
      <c r="I1985" s="168">
        <f t="shared" si="428"/>
        <v>424561.39136105223</v>
      </c>
      <c r="J1985" s="168">
        <f t="shared" si="430"/>
        <v>418036.94011246203</v>
      </c>
      <c r="K1985" s="94"/>
      <c r="L1985" s="265">
        <f t="shared" si="429"/>
        <v>161788.39945651608</v>
      </c>
      <c r="M1985" s="265">
        <f>$G1985*NonHospFrac+theModel!$H1985*NonHospFrac</f>
        <v>262772.99190453615</v>
      </c>
      <c r="N1985" s="266">
        <f t="shared" si="431"/>
        <v>424561.39136105223</v>
      </c>
      <c r="O1985" s="158"/>
      <c r="P1985" s="265">
        <f t="shared" si="432"/>
        <v>159302.11467810636</v>
      </c>
      <c r="Q1985" s="265">
        <f t="shared" si="433"/>
        <v>262771.43165391713</v>
      </c>
      <c r="R1985" s="266">
        <f t="shared" si="434"/>
        <v>422073.54633202346</v>
      </c>
    </row>
    <row r="1986" spans="1:18" x14ac:dyDescent="0.25">
      <c r="A1986" s="81">
        <v>1955</v>
      </c>
      <c r="B1986" s="93">
        <f t="shared" si="423"/>
        <v>4.4385812099912029E-17</v>
      </c>
      <c r="C1986" s="178">
        <f t="shared" si="424"/>
        <v>4.4285685352082884E-17</v>
      </c>
      <c r="D1986" s="165">
        <f t="shared" si="425"/>
        <v>2.2558277767625785E-3</v>
      </c>
      <c r="E1986" s="166">
        <f t="shared" si="435"/>
        <v>24.291375447755232</v>
      </c>
      <c r="F1986" s="167">
        <f t="shared" si="436"/>
        <v>4.4123991313476187</v>
      </c>
      <c r="G1986" s="167">
        <f t="shared" si="426"/>
        <v>153339.79694145254</v>
      </c>
      <c r="H1986" s="167">
        <f t="shared" si="427"/>
        <v>271299.98899881309</v>
      </c>
      <c r="I1986" s="168">
        <f t="shared" si="428"/>
        <v>424639.78594026563</v>
      </c>
      <c r="J1986" s="168">
        <f t="shared" si="430"/>
        <v>418109.32977520349</v>
      </c>
      <c r="K1986" s="94"/>
      <c r="L1986" s="265">
        <f t="shared" si="429"/>
        <v>161818.27342469851</v>
      </c>
      <c r="M1986" s="265">
        <f>$G1986*NonHospFrac+theModel!$H1986*NonHospFrac</f>
        <v>262821.51251556713</v>
      </c>
      <c r="N1986" s="266">
        <f t="shared" si="431"/>
        <v>424639.78594026563</v>
      </c>
      <c r="O1986" s="158"/>
      <c r="P1986" s="265">
        <f t="shared" si="432"/>
        <v>159329.70034159449</v>
      </c>
      <c r="Q1986" s="265">
        <f t="shared" si="433"/>
        <v>262819.95226494811</v>
      </c>
      <c r="R1986" s="266">
        <f t="shared" si="434"/>
        <v>422149.65260654257</v>
      </c>
    </row>
    <row r="1987" spans="1:18" x14ac:dyDescent="0.25">
      <c r="A1987" s="81">
        <v>1956</v>
      </c>
      <c r="B1987" s="93">
        <f t="shared" si="423"/>
        <v>4.355666474506394E-17</v>
      </c>
      <c r="C1987" s="178">
        <f t="shared" si="424"/>
        <v>4.3458408410868892E-17</v>
      </c>
      <c r="D1987" s="165">
        <f t="shared" si="425"/>
        <v>2.2558277767625785E-3</v>
      </c>
      <c r="E1987" s="166">
        <f t="shared" si="435"/>
        <v>24.291375447755232</v>
      </c>
      <c r="F1987" s="167">
        <f t="shared" si="436"/>
        <v>4.4146549591243813</v>
      </c>
      <c r="G1987" s="167">
        <f t="shared" si="426"/>
        <v>153418.19152066598</v>
      </c>
      <c r="H1987" s="167">
        <f t="shared" si="427"/>
        <v>271299.98899881309</v>
      </c>
      <c r="I1987" s="168">
        <f t="shared" si="428"/>
        <v>424718.18051947909</v>
      </c>
      <c r="J1987" s="168">
        <f t="shared" si="430"/>
        <v>418181.71648719982</v>
      </c>
      <c r="K1987" s="94"/>
      <c r="L1987" s="265">
        <f t="shared" si="429"/>
        <v>161848.14739288093</v>
      </c>
      <c r="M1987" s="265">
        <f>$G1987*NonHospFrac+theModel!$H1987*NonHospFrac</f>
        <v>262870.03312659811</v>
      </c>
      <c r="N1987" s="266">
        <f t="shared" si="431"/>
        <v>424718.18051947904</v>
      </c>
      <c r="O1987" s="158"/>
      <c r="P1987" s="265">
        <f t="shared" si="432"/>
        <v>159357.28488063667</v>
      </c>
      <c r="Q1987" s="265">
        <f t="shared" si="433"/>
        <v>262868.47287597909</v>
      </c>
      <c r="R1987" s="266">
        <f t="shared" si="434"/>
        <v>422225.75775661576</v>
      </c>
    </row>
    <row r="1988" spans="1:18" x14ac:dyDescent="0.25">
      <c r="A1988" s="81">
        <v>1957</v>
      </c>
      <c r="B1988" s="93">
        <f t="shared" si="423"/>
        <v>4.2743006243602252E-17</v>
      </c>
      <c r="C1988" s="178">
        <f t="shared" si="424"/>
        <v>4.26465853828556E-17</v>
      </c>
      <c r="D1988" s="165">
        <f t="shared" si="425"/>
        <v>2.2558277767625785E-3</v>
      </c>
      <c r="E1988" s="166">
        <f t="shared" si="435"/>
        <v>24.291375447755232</v>
      </c>
      <c r="F1988" s="167">
        <f t="shared" si="436"/>
        <v>4.4169107869011439</v>
      </c>
      <c r="G1988" s="167">
        <f t="shared" si="426"/>
        <v>153496.58609987941</v>
      </c>
      <c r="H1988" s="167">
        <f t="shared" si="427"/>
        <v>271299.98899881309</v>
      </c>
      <c r="I1988" s="168">
        <f t="shared" si="428"/>
        <v>424796.5750986925</v>
      </c>
      <c r="J1988" s="168">
        <f t="shared" si="430"/>
        <v>418254.10024857125</v>
      </c>
      <c r="K1988" s="94"/>
      <c r="L1988" s="265">
        <f t="shared" si="429"/>
        <v>161878.02136106335</v>
      </c>
      <c r="M1988" s="265">
        <f>$G1988*NonHospFrac+theModel!$H1988*NonHospFrac</f>
        <v>262918.55373762915</v>
      </c>
      <c r="N1988" s="266">
        <f t="shared" si="431"/>
        <v>424796.5750986925</v>
      </c>
      <c r="O1988" s="158"/>
      <c r="P1988" s="265">
        <f t="shared" si="432"/>
        <v>159384.86829527875</v>
      </c>
      <c r="Q1988" s="265">
        <f t="shared" si="433"/>
        <v>262916.99348701013</v>
      </c>
      <c r="R1988" s="266">
        <f t="shared" si="434"/>
        <v>422301.86178228888</v>
      </c>
    </row>
    <row r="1989" spans="1:18" x14ac:dyDescent="0.25">
      <c r="A1989" s="81">
        <v>1958</v>
      </c>
      <c r="B1989" s="93">
        <f t="shared" si="423"/>
        <v>4.1944547256632218E-17</v>
      </c>
      <c r="C1989" s="178">
        <f t="shared" si="424"/>
        <v>4.1849927581846974E-17</v>
      </c>
      <c r="D1989" s="165">
        <f t="shared" si="425"/>
        <v>2.2558277767625785E-3</v>
      </c>
      <c r="E1989" s="166">
        <f t="shared" si="435"/>
        <v>24.291375447755232</v>
      </c>
      <c r="F1989" s="167">
        <f t="shared" si="436"/>
        <v>4.4191666146779065</v>
      </c>
      <c r="G1989" s="167">
        <f t="shared" si="426"/>
        <v>153574.98067909284</v>
      </c>
      <c r="H1989" s="167">
        <f t="shared" si="427"/>
        <v>271299.98899881309</v>
      </c>
      <c r="I1989" s="168">
        <f t="shared" si="428"/>
        <v>424874.9696779059</v>
      </c>
      <c r="J1989" s="168">
        <f t="shared" si="430"/>
        <v>418326.48105943808</v>
      </c>
      <c r="K1989" s="94"/>
      <c r="L1989" s="265">
        <f t="shared" si="429"/>
        <v>161907.89532924577</v>
      </c>
      <c r="M1989" s="265">
        <f>$G1989*NonHospFrac+theModel!$H1989*NonHospFrac</f>
        <v>262967.07434866013</v>
      </c>
      <c r="N1989" s="266">
        <f t="shared" si="431"/>
        <v>424874.9696779059</v>
      </c>
      <c r="O1989" s="158"/>
      <c r="P1989" s="265">
        <f t="shared" si="432"/>
        <v>159412.45058556655</v>
      </c>
      <c r="Q1989" s="265">
        <f t="shared" si="433"/>
        <v>262965.51409804111</v>
      </c>
      <c r="R1989" s="266">
        <f t="shared" si="434"/>
        <v>422377.96468360769</v>
      </c>
    </row>
    <row r="1990" spans="1:18" x14ac:dyDescent="0.25">
      <c r="A1990" s="81">
        <v>1959</v>
      </c>
      <c r="B1990" s="93">
        <f t="shared" si="423"/>
        <v>4.1161003850242537E-17</v>
      </c>
      <c r="C1990" s="178">
        <f t="shared" si="424"/>
        <v>4.106815171443773E-17</v>
      </c>
      <c r="D1990" s="165">
        <f t="shared" si="425"/>
        <v>2.2558277767625785E-3</v>
      </c>
      <c r="E1990" s="166">
        <f t="shared" si="435"/>
        <v>24.291375447755232</v>
      </c>
      <c r="F1990" s="167">
        <f t="shared" si="436"/>
        <v>4.4214224424546691</v>
      </c>
      <c r="G1990" s="167">
        <f t="shared" si="426"/>
        <v>153653.37525830625</v>
      </c>
      <c r="H1990" s="167">
        <f t="shared" si="427"/>
        <v>271299.98899881309</v>
      </c>
      <c r="I1990" s="168">
        <f t="shared" si="428"/>
        <v>424953.36425711936</v>
      </c>
      <c r="J1990" s="168">
        <f t="shared" si="430"/>
        <v>418398.85891992063</v>
      </c>
      <c r="K1990" s="94"/>
      <c r="L1990" s="265">
        <f t="shared" si="429"/>
        <v>161937.7692974282</v>
      </c>
      <c r="M1990" s="265">
        <f>$G1990*NonHospFrac+theModel!$H1990*NonHospFrac</f>
        <v>263015.59495969111</v>
      </c>
      <c r="N1990" s="266">
        <f t="shared" si="431"/>
        <v>424953.3642571193</v>
      </c>
      <c r="O1990" s="158"/>
      <c r="P1990" s="265">
        <f t="shared" si="432"/>
        <v>159440.03175154587</v>
      </c>
      <c r="Q1990" s="265">
        <f t="shared" si="433"/>
        <v>263014.03470907209</v>
      </c>
      <c r="R1990" s="266">
        <f t="shared" si="434"/>
        <v>422454.06646061793</v>
      </c>
    </row>
    <row r="1991" spans="1:18" x14ac:dyDescent="0.25">
      <c r="A1991" s="81">
        <v>1960</v>
      </c>
      <c r="B1991" s="93">
        <f t="shared" si="423"/>
        <v>4.0392097394537783E-17</v>
      </c>
      <c r="C1991" s="178">
        <f t="shared" si="424"/>
        <v>4.0300979779273488E-17</v>
      </c>
      <c r="D1991" s="165">
        <f t="shared" si="425"/>
        <v>2.2558277767625785E-3</v>
      </c>
      <c r="E1991" s="166">
        <f t="shared" si="435"/>
        <v>24.291375447755232</v>
      </c>
      <c r="F1991" s="167">
        <f t="shared" si="436"/>
        <v>4.4236782702314317</v>
      </c>
      <c r="G1991" s="167">
        <f t="shared" si="426"/>
        <v>153731.76983751968</v>
      </c>
      <c r="H1991" s="167">
        <f t="shared" si="427"/>
        <v>271299.98899881309</v>
      </c>
      <c r="I1991" s="168">
        <f t="shared" si="428"/>
        <v>425031.75883633277</v>
      </c>
      <c r="J1991" s="168">
        <f t="shared" si="430"/>
        <v>418471.23383013904</v>
      </c>
      <c r="K1991" s="94"/>
      <c r="L1991" s="265">
        <f t="shared" si="429"/>
        <v>161967.64326561062</v>
      </c>
      <c r="M1991" s="265">
        <f>$G1991*NonHospFrac+theModel!$H1991*NonHospFrac</f>
        <v>263064.11557072215</v>
      </c>
      <c r="N1991" s="266">
        <f t="shared" si="431"/>
        <v>425031.75883633277</v>
      </c>
      <c r="O1991" s="158"/>
      <c r="P1991" s="265">
        <f t="shared" si="432"/>
        <v>159467.61179326259</v>
      </c>
      <c r="Q1991" s="265">
        <f t="shared" si="433"/>
        <v>263062.55532010313</v>
      </c>
      <c r="R1991" s="266">
        <f t="shared" si="434"/>
        <v>422530.16711336572</v>
      </c>
    </row>
    <row r="1992" spans="1:18" x14ac:dyDescent="0.25">
      <c r="A1992" s="81">
        <v>1961</v>
      </c>
      <c r="B1992" s="93">
        <f t="shared" si="423"/>
        <v>3.963755446455693E-17</v>
      </c>
      <c r="C1992" s="178">
        <f t="shared" si="424"/>
        <v>3.9548138968192843E-17</v>
      </c>
      <c r="D1992" s="165">
        <f t="shared" si="425"/>
        <v>2.2558277767625785E-3</v>
      </c>
      <c r="E1992" s="166">
        <f t="shared" si="435"/>
        <v>24.291375447755232</v>
      </c>
      <c r="F1992" s="167">
        <f t="shared" si="436"/>
        <v>4.4259340980081943</v>
      </c>
      <c r="G1992" s="167">
        <f t="shared" si="426"/>
        <v>153810.16441673311</v>
      </c>
      <c r="H1992" s="167">
        <f t="shared" si="427"/>
        <v>271299.98899881309</v>
      </c>
      <c r="I1992" s="168">
        <f t="shared" si="428"/>
        <v>425110.15341554617</v>
      </c>
      <c r="J1992" s="168">
        <f t="shared" si="430"/>
        <v>418543.60579021362</v>
      </c>
      <c r="K1992" s="94"/>
      <c r="L1992" s="265">
        <f t="shared" si="429"/>
        <v>161997.51723379307</v>
      </c>
      <c r="M1992" s="265">
        <f>$G1992*NonHospFrac+theModel!$H1992*NonHospFrac</f>
        <v>263112.63618175313</v>
      </c>
      <c r="N1992" s="266">
        <f t="shared" si="431"/>
        <v>425110.15341554617</v>
      </c>
      <c r="O1992" s="158"/>
      <c r="P1992" s="265">
        <f t="shared" si="432"/>
        <v>159495.19071076254</v>
      </c>
      <c r="Q1992" s="265">
        <f t="shared" si="433"/>
        <v>263111.07593113411</v>
      </c>
      <c r="R1992" s="266">
        <f t="shared" si="434"/>
        <v>422606.26664189668</v>
      </c>
    </row>
    <row r="1993" spans="1:18" x14ac:dyDescent="0.25">
      <c r="A1993" s="81">
        <v>1962</v>
      </c>
      <c r="B1993" s="93">
        <f t="shared" si="423"/>
        <v>3.8897106743042797E-17</v>
      </c>
      <c r="C1993" s="178">
        <f t="shared" si="424"/>
        <v>3.880936156921614E-17</v>
      </c>
      <c r="D1993" s="165">
        <f t="shared" si="425"/>
        <v>2.2558277767625785E-3</v>
      </c>
      <c r="E1993" s="166">
        <f t="shared" si="435"/>
        <v>24.291375447755232</v>
      </c>
      <c r="F1993" s="167">
        <f t="shared" si="436"/>
        <v>4.4281899257849568</v>
      </c>
      <c r="G1993" s="167">
        <f t="shared" si="426"/>
        <v>153888.55899594651</v>
      </c>
      <c r="H1993" s="167">
        <f t="shared" si="427"/>
        <v>271299.98899881309</v>
      </c>
      <c r="I1993" s="168">
        <f t="shared" si="428"/>
        <v>425188.54799475963</v>
      </c>
      <c r="J1993" s="168">
        <f t="shared" si="430"/>
        <v>418615.9748002647</v>
      </c>
      <c r="K1993" s="94"/>
      <c r="L1993" s="265">
        <f t="shared" si="429"/>
        <v>162027.39120197549</v>
      </c>
      <c r="M1993" s="265">
        <f>$G1993*NonHospFrac+theModel!$H1993*NonHospFrac</f>
        <v>263161.15679278411</v>
      </c>
      <c r="N1993" s="266">
        <f t="shared" si="431"/>
        <v>425188.54799475963</v>
      </c>
      <c r="O1993" s="158"/>
      <c r="P1993" s="265">
        <f t="shared" si="432"/>
        <v>159522.76850409148</v>
      </c>
      <c r="Q1993" s="265">
        <f t="shared" si="433"/>
        <v>263159.59654216509</v>
      </c>
      <c r="R1993" s="266">
        <f t="shared" si="434"/>
        <v>422682.36504625657</v>
      </c>
    </row>
    <row r="1994" spans="1:18" x14ac:dyDescent="0.25">
      <c r="A1994" s="81">
        <v>1963</v>
      </c>
      <c r="B1994" s="93">
        <f t="shared" si="423"/>
        <v>3.817049092502807E-17</v>
      </c>
      <c r="C1994" s="178">
        <f t="shared" si="424"/>
        <v>3.8084384871346727E-17</v>
      </c>
      <c r="D1994" s="165">
        <f t="shared" si="425"/>
        <v>2.2558277767625785E-3</v>
      </c>
      <c r="E1994" s="166">
        <f t="shared" si="435"/>
        <v>24.291375447755232</v>
      </c>
      <c r="F1994" s="167">
        <f t="shared" si="436"/>
        <v>4.4304457535617194</v>
      </c>
      <c r="G1994" s="167">
        <f t="shared" si="426"/>
        <v>153966.95357515995</v>
      </c>
      <c r="H1994" s="167">
        <f t="shared" si="427"/>
        <v>271299.98899881309</v>
      </c>
      <c r="I1994" s="168">
        <f t="shared" si="428"/>
        <v>425266.94257397304</v>
      </c>
      <c r="J1994" s="168">
        <f t="shared" si="430"/>
        <v>418688.3408604124</v>
      </c>
      <c r="K1994" s="94"/>
      <c r="L1994" s="265">
        <f t="shared" si="429"/>
        <v>162057.26517015792</v>
      </c>
      <c r="M1994" s="265">
        <f>$G1994*NonHospFrac+theModel!$H1994*NonHospFrac</f>
        <v>263209.67740381509</v>
      </c>
      <c r="N1994" s="266">
        <f t="shared" si="431"/>
        <v>425266.94257397298</v>
      </c>
      <c r="O1994" s="158"/>
      <c r="P1994" s="265">
        <f t="shared" si="432"/>
        <v>159550.34517329527</v>
      </c>
      <c r="Q1994" s="265">
        <f t="shared" si="433"/>
        <v>263208.11715319607</v>
      </c>
      <c r="R1994" s="266">
        <f t="shared" si="434"/>
        <v>422758.46232649137</v>
      </c>
    </row>
    <row r="1995" spans="1:18" x14ac:dyDescent="0.25">
      <c r="A1995" s="81">
        <v>1964</v>
      </c>
      <c r="B1995" s="93">
        <f t="shared" si="423"/>
        <v>3.7457448624202336E-17</v>
      </c>
      <c r="C1995" s="178">
        <f t="shared" si="424"/>
        <v>3.7372951071149205E-17</v>
      </c>
      <c r="D1995" s="165">
        <f t="shared" si="425"/>
        <v>2.2558277767625785E-3</v>
      </c>
      <c r="E1995" s="166">
        <f t="shared" si="435"/>
        <v>24.291375447755232</v>
      </c>
      <c r="F1995" s="167">
        <f t="shared" si="436"/>
        <v>4.432701581338482</v>
      </c>
      <c r="G1995" s="167">
        <f t="shared" si="426"/>
        <v>154045.34815437335</v>
      </c>
      <c r="H1995" s="167">
        <f t="shared" si="427"/>
        <v>271299.98899881309</v>
      </c>
      <c r="I1995" s="168">
        <f t="shared" si="428"/>
        <v>425345.33715318644</v>
      </c>
      <c r="J1995" s="168">
        <f t="shared" si="430"/>
        <v>418760.70397077699</v>
      </c>
      <c r="K1995" s="94"/>
      <c r="L1995" s="265">
        <f t="shared" si="429"/>
        <v>162087.13913834034</v>
      </c>
      <c r="M1995" s="265">
        <f>$G1995*NonHospFrac+theModel!$H1995*NonHospFrac</f>
        <v>263258.19801484607</v>
      </c>
      <c r="N1995" s="266">
        <f t="shared" si="431"/>
        <v>425345.33715318644</v>
      </c>
      <c r="O1995" s="158"/>
      <c r="P1995" s="265">
        <f t="shared" si="432"/>
        <v>159577.92071841974</v>
      </c>
      <c r="Q1995" s="265">
        <f t="shared" si="433"/>
        <v>263256.63776422705</v>
      </c>
      <c r="R1995" s="266">
        <f t="shared" si="434"/>
        <v>422834.55848264683</v>
      </c>
    </row>
    <row r="1996" spans="1:18" x14ac:dyDescent="0.25">
      <c r="A1996" s="81">
        <v>1965</v>
      </c>
      <c r="B1996" s="93">
        <f t="shared" si="423"/>
        <v>3.6757726281030948E-17</v>
      </c>
      <c r="C1996" s="178">
        <f t="shared" si="424"/>
        <v>3.6674807181075563E-17</v>
      </c>
      <c r="D1996" s="165">
        <f t="shared" si="425"/>
        <v>2.2558277767625785E-3</v>
      </c>
      <c r="E1996" s="166">
        <f t="shared" si="435"/>
        <v>24.291375447755232</v>
      </c>
      <c r="F1996" s="167">
        <f t="shared" si="436"/>
        <v>4.4349574091152446</v>
      </c>
      <c r="G1996" s="167">
        <f t="shared" si="426"/>
        <v>154123.74273358678</v>
      </c>
      <c r="H1996" s="167">
        <f t="shared" si="427"/>
        <v>271299.98899881309</v>
      </c>
      <c r="I1996" s="168">
        <f t="shared" si="428"/>
        <v>425423.7317323999</v>
      </c>
      <c r="J1996" s="168">
        <f t="shared" si="430"/>
        <v>418833.06413147884</v>
      </c>
      <c r="K1996" s="94"/>
      <c r="L1996" s="265">
        <f t="shared" si="429"/>
        <v>162117.01310652276</v>
      </c>
      <c r="M1996" s="265">
        <f>$G1996*NonHospFrac+theModel!$H1996*NonHospFrac</f>
        <v>263306.71862587711</v>
      </c>
      <c r="N1996" s="266">
        <f t="shared" si="431"/>
        <v>425423.7317323999</v>
      </c>
      <c r="O1996" s="158"/>
      <c r="P1996" s="265">
        <f t="shared" si="432"/>
        <v>159605.49513951072</v>
      </c>
      <c r="Q1996" s="265">
        <f t="shared" si="433"/>
        <v>263305.15837525809</v>
      </c>
      <c r="R1996" s="266">
        <f t="shared" si="434"/>
        <v>422910.65351476881</v>
      </c>
    </row>
    <row r="1997" spans="1:18" x14ac:dyDescent="0.25">
      <c r="A1997" s="81">
        <v>1966</v>
      </c>
      <c r="B1997" s="93">
        <f t="shared" si="423"/>
        <v>3.6071075072587545E-17</v>
      </c>
      <c r="C1997" s="178">
        <f t="shared" si="424"/>
        <v>3.5989704939501115E-17</v>
      </c>
      <c r="D1997" s="165">
        <f t="shared" si="425"/>
        <v>2.2558277767625785E-3</v>
      </c>
      <c r="E1997" s="166">
        <f t="shared" si="435"/>
        <v>24.291375447755232</v>
      </c>
      <c r="F1997" s="167">
        <f t="shared" si="436"/>
        <v>4.4372132368920072</v>
      </c>
      <c r="G1997" s="167">
        <f t="shared" si="426"/>
        <v>154202.13731280022</v>
      </c>
      <c r="H1997" s="167">
        <f t="shared" si="427"/>
        <v>271299.98899881309</v>
      </c>
      <c r="I1997" s="168">
        <f t="shared" si="428"/>
        <v>425502.12631161331</v>
      </c>
      <c r="J1997" s="168">
        <f t="shared" si="430"/>
        <v>418905.42134263803</v>
      </c>
      <c r="K1997" s="94"/>
      <c r="L1997" s="265">
        <f t="shared" si="429"/>
        <v>162146.88707470518</v>
      </c>
      <c r="M1997" s="265">
        <f>$G1997*NonHospFrac+theModel!$H1997*NonHospFrac</f>
        <v>263355.23923690809</v>
      </c>
      <c r="N1997" s="266">
        <f t="shared" si="431"/>
        <v>425502.12631161325</v>
      </c>
      <c r="O1997" s="158"/>
      <c r="P1997" s="265">
        <f t="shared" si="432"/>
        <v>159633.068436614</v>
      </c>
      <c r="Q1997" s="265">
        <f t="shared" si="433"/>
        <v>263353.67898628907</v>
      </c>
      <c r="R1997" s="266">
        <f t="shared" si="434"/>
        <v>422986.74742290308</v>
      </c>
    </row>
    <row r="1998" spans="1:18" x14ac:dyDescent="0.25">
      <c r="A1998" s="81">
        <v>1967</v>
      </c>
      <c r="B1998" s="93">
        <f t="shared" si="423"/>
        <v>3.539725082407228E-17</v>
      </c>
      <c r="C1998" s="178">
        <f t="shared" si="424"/>
        <v>3.5317400722442305E-17</v>
      </c>
      <c r="D1998" s="165">
        <f t="shared" si="425"/>
        <v>2.2558277767625785E-3</v>
      </c>
      <c r="E1998" s="166">
        <f t="shared" si="435"/>
        <v>24.291375447755232</v>
      </c>
      <c r="F1998" s="167">
        <f t="shared" si="436"/>
        <v>4.4394690646687698</v>
      </c>
      <c r="G1998" s="167">
        <f t="shared" si="426"/>
        <v>154280.53189201362</v>
      </c>
      <c r="H1998" s="167">
        <f t="shared" si="427"/>
        <v>271299.98899881309</v>
      </c>
      <c r="I1998" s="168">
        <f t="shared" si="428"/>
        <v>425580.52089082671</v>
      </c>
      <c r="J1998" s="168">
        <f t="shared" si="430"/>
        <v>418977.77560437482</v>
      </c>
      <c r="K1998" s="94"/>
      <c r="L1998" s="265">
        <f t="shared" si="429"/>
        <v>162176.76104288761</v>
      </c>
      <c r="M1998" s="265">
        <f>$G1998*NonHospFrac+theModel!$H1998*NonHospFrac</f>
        <v>263403.75984793907</v>
      </c>
      <c r="N1998" s="266">
        <f t="shared" si="431"/>
        <v>425580.52089082671</v>
      </c>
      <c r="O1998" s="158"/>
      <c r="P1998" s="265">
        <f t="shared" si="432"/>
        <v>159660.64060977541</v>
      </c>
      <c r="Q1998" s="265">
        <f t="shared" si="433"/>
        <v>263402.19959732005</v>
      </c>
      <c r="R1998" s="266">
        <f t="shared" si="434"/>
        <v>423062.84020709549</v>
      </c>
    </row>
    <row r="1999" spans="1:18" x14ac:dyDescent="0.25">
      <c r="A1999" s="81">
        <v>1968</v>
      </c>
      <c r="B1999" s="93">
        <f t="shared" si="423"/>
        <v>3.4736013921982747E-17</v>
      </c>
      <c r="C1999" s="178">
        <f t="shared" si="424"/>
        <v>3.4657655456923529E-17</v>
      </c>
      <c r="D1999" s="165">
        <f t="shared" si="425"/>
        <v>2.2558277767625785E-3</v>
      </c>
      <c r="E1999" s="166">
        <f t="shared" si="435"/>
        <v>24.291375447755232</v>
      </c>
      <c r="F1999" s="167">
        <f t="shared" si="436"/>
        <v>4.4417248924455324</v>
      </c>
      <c r="G1999" s="167">
        <f t="shared" si="426"/>
        <v>154358.92647122705</v>
      </c>
      <c r="H1999" s="167">
        <f t="shared" si="427"/>
        <v>271299.98899881309</v>
      </c>
      <c r="I1999" s="168">
        <f t="shared" si="428"/>
        <v>425658.91547004017</v>
      </c>
      <c r="J1999" s="168">
        <f t="shared" si="430"/>
        <v>419050.12691680953</v>
      </c>
      <c r="K1999" s="94"/>
      <c r="L1999" s="265">
        <f t="shared" si="429"/>
        <v>162206.63501107006</v>
      </c>
      <c r="M1999" s="265">
        <f>$G1999*NonHospFrac+theModel!$H1999*NonHospFrac</f>
        <v>263452.28045897011</v>
      </c>
      <c r="N1999" s="266">
        <f t="shared" si="431"/>
        <v>425658.91547004017</v>
      </c>
      <c r="O1999" s="158"/>
      <c r="P1999" s="265">
        <f t="shared" si="432"/>
        <v>159688.2116590408</v>
      </c>
      <c r="Q1999" s="265">
        <f t="shared" si="433"/>
        <v>263450.72020835109</v>
      </c>
      <c r="R1999" s="266">
        <f t="shared" si="434"/>
        <v>423138.93186739192</v>
      </c>
    </row>
    <row r="2000" spans="1:18" x14ac:dyDescent="0.25">
      <c r="A2000" s="81">
        <v>1969</v>
      </c>
      <c r="B2000" s="93">
        <f t="shared" si="423"/>
        <v>3.4087129228906796E-17</v>
      </c>
      <c r="C2000" s="178">
        <f t="shared" si="424"/>
        <v>3.4010234535962129E-17</v>
      </c>
      <c r="D2000" s="165">
        <f t="shared" si="425"/>
        <v>2.2558277767625785E-3</v>
      </c>
      <c r="E2000" s="166">
        <f t="shared" si="435"/>
        <v>24.291375447755232</v>
      </c>
      <c r="F2000" s="167">
        <f t="shared" si="436"/>
        <v>4.443980720222295</v>
      </c>
      <c r="G2000" s="167">
        <f t="shared" si="426"/>
        <v>154437.32105044046</v>
      </c>
      <c r="H2000" s="167">
        <f t="shared" si="427"/>
        <v>271299.98899881309</v>
      </c>
      <c r="I2000" s="168">
        <f t="shared" si="428"/>
        <v>425737.31004925352</v>
      </c>
      <c r="J2000" s="168">
        <f t="shared" si="430"/>
        <v>419122.47528006218</v>
      </c>
      <c r="K2000" s="94"/>
      <c r="L2000" s="265">
        <f t="shared" si="429"/>
        <v>162236.50897925245</v>
      </c>
      <c r="M2000" s="265">
        <f>$G2000*NonHospFrac+theModel!$H2000*NonHospFrac</f>
        <v>263500.80107000109</v>
      </c>
      <c r="N2000" s="266">
        <f t="shared" si="431"/>
        <v>425737.31004925352</v>
      </c>
      <c r="O2000" s="158"/>
      <c r="P2000" s="265">
        <f t="shared" si="432"/>
        <v>159715.78158445586</v>
      </c>
      <c r="Q2000" s="265">
        <f t="shared" si="433"/>
        <v>263499.24081938207</v>
      </c>
      <c r="R2000" s="266">
        <f t="shared" si="434"/>
        <v>423215.02240383794</v>
      </c>
    </row>
    <row r="2001" spans="1:18" x14ac:dyDescent="0.25">
      <c r="A2001" s="81">
        <v>1970</v>
      </c>
      <c r="B2001" s="93">
        <f t="shared" si="423"/>
        <v>3.3450365999907121E-17</v>
      </c>
      <c r="C2001" s="178">
        <f t="shared" si="424"/>
        <v>3.3374907735141654E-17</v>
      </c>
      <c r="D2001" s="165">
        <f t="shared" si="425"/>
        <v>2.2558277767625785E-3</v>
      </c>
      <c r="E2001" s="166">
        <f t="shared" si="435"/>
        <v>24.291375447755232</v>
      </c>
      <c r="F2001" s="167">
        <f t="shared" si="436"/>
        <v>4.4462365479990575</v>
      </c>
      <c r="G2001" s="167">
        <f t="shared" si="426"/>
        <v>154515.71562965389</v>
      </c>
      <c r="H2001" s="167">
        <f t="shared" si="427"/>
        <v>271299.98899881309</v>
      </c>
      <c r="I2001" s="168">
        <f t="shared" si="428"/>
        <v>425815.70462846698</v>
      </c>
      <c r="J2001" s="168">
        <f t="shared" si="430"/>
        <v>419194.82069425326</v>
      </c>
      <c r="K2001" s="94"/>
      <c r="L2001" s="265">
        <f t="shared" si="429"/>
        <v>162266.3829474349</v>
      </c>
      <c r="M2001" s="265">
        <f>$G2001*NonHospFrac+theModel!$H2001*NonHospFrac</f>
        <v>263549.32168103207</v>
      </c>
      <c r="N2001" s="266">
        <f t="shared" si="431"/>
        <v>425815.70462846698</v>
      </c>
      <c r="O2001" s="158"/>
      <c r="P2001" s="265">
        <f t="shared" si="432"/>
        <v>159743.35038606657</v>
      </c>
      <c r="Q2001" s="265">
        <f t="shared" si="433"/>
        <v>263547.76143041305</v>
      </c>
      <c r="R2001" s="266">
        <f t="shared" si="434"/>
        <v>423291.11181647959</v>
      </c>
    </row>
    <row r="2002" spans="1:18" x14ac:dyDescent="0.25">
      <c r="A2002" s="81">
        <v>1971</v>
      </c>
      <c r="B2002" s="93">
        <f t="shared" si="423"/>
        <v>3.2825497800467818E-17</v>
      </c>
      <c r="C2002" s="178">
        <f t="shared" si="424"/>
        <v>3.2751449130743463E-17</v>
      </c>
      <c r="D2002" s="165">
        <f t="shared" si="425"/>
        <v>2.2558277767625785E-3</v>
      </c>
      <c r="E2002" s="166">
        <f t="shared" si="435"/>
        <v>24.291375447755232</v>
      </c>
      <c r="F2002" s="167">
        <f t="shared" si="436"/>
        <v>4.4484923757758201</v>
      </c>
      <c r="G2002" s="167">
        <f t="shared" si="426"/>
        <v>154594.11020886732</v>
      </c>
      <c r="H2002" s="167">
        <f t="shared" si="427"/>
        <v>271299.98899881309</v>
      </c>
      <c r="I2002" s="168">
        <f t="shared" si="428"/>
        <v>425894.09920768044</v>
      </c>
      <c r="J2002" s="168">
        <f t="shared" si="430"/>
        <v>419267.16315950279</v>
      </c>
      <c r="K2002" s="94"/>
      <c r="L2002" s="265">
        <f t="shared" si="429"/>
        <v>162296.25691561733</v>
      </c>
      <c r="M2002" s="265">
        <f>$G2002*NonHospFrac+theModel!$H2002*NonHospFrac</f>
        <v>263597.84229206305</v>
      </c>
      <c r="N2002" s="266">
        <f t="shared" si="431"/>
        <v>425894.09920768038</v>
      </c>
      <c r="O2002" s="158"/>
      <c r="P2002" s="265">
        <f t="shared" si="432"/>
        <v>159770.91806391862</v>
      </c>
      <c r="Q2002" s="265">
        <f t="shared" si="433"/>
        <v>263596.28204144404</v>
      </c>
      <c r="R2002" s="266">
        <f t="shared" si="434"/>
        <v>423367.20010536269</v>
      </c>
    </row>
    <row r="2003" spans="1:18" x14ac:dyDescent="0.25">
      <c r="A2003" s="81">
        <v>1972</v>
      </c>
      <c r="B2003" s="93">
        <f t="shared" si="423"/>
        <v>3.2212302425973738E-17</v>
      </c>
      <c r="C2003" s="178">
        <f t="shared" si="424"/>
        <v>3.213963701940775E-17</v>
      </c>
      <c r="D2003" s="165">
        <f t="shared" si="425"/>
        <v>2.2558277767625785E-3</v>
      </c>
      <c r="E2003" s="166">
        <f t="shared" si="435"/>
        <v>24.291375447755232</v>
      </c>
      <c r="F2003" s="167">
        <f t="shared" si="436"/>
        <v>4.4507482035525827</v>
      </c>
      <c r="G2003" s="167">
        <f t="shared" si="426"/>
        <v>154672.50478808073</v>
      </c>
      <c r="H2003" s="167">
        <f t="shared" si="427"/>
        <v>271299.98899881309</v>
      </c>
      <c r="I2003" s="168">
        <f t="shared" si="428"/>
        <v>425972.49378689378</v>
      </c>
      <c r="J2003" s="168">
        <f t="shared" si="430"/>
        <v>419339.50267593091</v>
      </c>
      <c r="K2003" s="94"/>
      <c r="L2003" s="265">
        <f t="shared" si="429"/>
        <v>162326.13088379975</v>
      </c>
      <c r="M2003" s="265">
        <f>$G2003*NonHospFrac+theModel!$H2003*NonHospFrac</f>
        <v>263646.36290309404</v>
      </c>
      <c r="N2003" s="266">
        <f t="shared" si="431"/>
        <v>425972.49378689378</v>
      </c>
      <c r="O2003" s="158"/>
      <c r="P2003" s="265">
        <f t="shared" si="432"/>
        <v>159798.48461805785</v>
      </c>
      <c r="Q2003" s="265">
        <f t="shared" si="433"/>
        <v>263644.80265247502</v>
      </c>
      <c r="R2003" s="266">
        <f t="shared" si="434"/>
        <v>423443.28727053286</v>
      </c>
    </row>
    <row r="2004" spans="1:18" x14ac:dyDescent="0.25">
      <c r="A2004" s="81">
        <v>1973</v>
      </c>
      <c r="B2004" s="93">
        <f t="shared" si="423"/>
        <v>3.1610561822693987E-17</v>
      </c>
      <c r="C2004" s="178">
        <f t="shared" si="424"/>
        <v>3.1539253839295285E-17</v>
      </c>
      <c r="D2004" s="165">
        <f t="shared" si="425"/>
        <v>2.2558277767625785E-3</v>
      </c>
      <c r="E2004" s="166">
        <f t="shared" si="435"/>
        <v>24.291375447755232</v>
      </c>
      <c r="F2004" s="167">
        <f t="shared" si="436"/>
        <v>4.4530040313293453</v>
      </c>
      <c r="G2004" s="167">
        <f t="shared" si="426"/>
        <v>154750.89936729416</v>
      </c>
      <c r="H2004" s="167">
        <f t="shared" si="427"/>
        <v>271299.98899881309</v>
      </c>
      <c r="I2004" s="168">
        <f t="shared" si="428"/>
        <v>426050.88836610725</v>
      </c>
      <c r="J2004" s="168">
        <f t="shared" si="430"/>
        <v>419411.83924365806</v>
      </c>
      <c r="K2004" s="94"/>
      <c r="L2004" s="265">
        <f t="shared" si="429"/>
        <v>162356.00485198217</v>
      </c>
      <c r="M2004" s="265">
        <f>$G2004*NonHospFrac+theModel!$H2004*NonHospFrac</f>
        <v>263694.88351412507</v>
      </c>
      <c r="N2004" s="266">
        <f t="shared" si="431"/>
        <v>426050.88836610725</v>
      </c>
      <c r="O2004" s="158"/>
      <c r="P2004" s="265">
        <f t="shared" si="432"/>
        <v>159826.05004853004</v>
      </c>
      <c r="Q2004" s="265">
        <f t="shared" si="433"/>
        <v>263693.32326350606</v>
      </c>
      <c r="R2004" s="266">
        <f t="shared" si="434"/>
        <v>423519.3733120361</v>
      </c>
    </row>
    <row r="2005" spans="1:18" x14ac:dyDescent="0.25">
      <c r="A2005" s="81">
        <v>1974</v>
      </c>
      <c r="B2005" s="93">
        <f t="shared" si="423"/>
        <v>3.1020062010241516E-17</v>
      </c>
      <c r="C2005" s="178">
        <f t="shared" si="424"/>
        <v>3.0950086092721916E-17</v>
      </c>
      <c r="D2005" s="165">
        <f t="shared" si="425"/>
        <v>2.2558277767625785E-3</v>
      </c>
      <c r="E2005" s="166">
        <f t="shared" si="435"/>
        <v>24.291375447755232</v>
      </c>
      <c r="F2005" s="167">
        <f t="shared" si="436"/>
        <v>4.4552598591061079</v>
      </c>
      <c r="G2005" s="167">
        <f t="shared" si="426"/>
        <v>154829.29394650759</v>
      </c>
      <c r="H2005" s="167">
        <f t="shared" si="427"/>
        <v>271299.98899881309</v>
      </c>
      <c r="I2005" s="168">
        <f t="shared" si="428"/>
        <v>426129.28294532071</v>
      </c>
      <c r="J2005" s="168">
        <f t="shared" si="430"/>
        <v>419484.17286280432</v>
      </c>
      <c r="K2005" s="94"/>
      <c r="L2005" s="265">
        <f t="shared" si="429"/>
        <v>162385.87882016459</v>
      </c>
      <c r="M2005" s="265">
        <f>$G2005*NonHospFrac+theModel!$H2005*NonHospFrac</f>
        <v>263743.40412515606</v>
      </c>
      <c r="N2005" s="266">
        <f t="shared" si="431"/>
        <v>426129.28294532065</v>
      </c>
      <c r="O2005" s="158"/>
      <c r="P2005" s="265">
        <f t="shared" si="432"/>
        <v>159853.61435538103</v>
      </c>
      <c r="Q2005" s="265">
        <f t="shared" si="433"/>
        <v>263741.84387453704</v>
      </c>
      <c r="R2005" s="266">
        <f t="shared" si="434"/>
        <v>423595.45822991803</v>
      </c>
    </row>
    <row r="2006" spans="1:18" x14ac:dyDescent="0.25">
      <c r="A2006" s="81">
        <v>1975</v>
      </c>
      <c r="B2006" s="93">
        <f t="shared" si="423"/>
        <v>3.0440593005481391E-17</v>
      </c>
      <c r="C2006" s="178">
        <f t="shared" si="424"/>
        <v>3.0371924270238501E-17</v>
      </c>
      <c r="D2006" s="165">
        <f t="shared" si="425"/>
        <v>2.2558277767625785E-3</v>
      </c>
      <c r="E2006" s="166">
        <f t="shared" si="435"/>
        <v>24.291375447755232</v>
      </c>
      <c r="F2006" s="167">
        <f t="shared" si="436"/>
        <v>4.4575156868828705</v>
      </c>
      <c r="G2006" s="167">
        <f t="shared" si="426"/>
        <v>154907.68852572102</v>
      </c>
      <c r="H2006" s="167">
        <f t="shared" si="427"/>
        <v>271299.98899881309</v>
      </c>
      <c r="I2006" s="168">
        <f t="shared" si="428"/>
        <v>426207.67752453411</v>
      </c>
      <c r="J2006" s="168">
        <f t="shared" si="430"/>
        <v>419556.50353348983</v>
      </c>
      <c r="K2006" s="94"/>
      <c r="L2006" s="265">
        <f t="shared" si="429"/>
        <v>162415.75278834702</v>
      </c>
      <c r="M2006" s="265">
        <f>$G2006*NonHospFrac+theModel!$H2006*NonHospFrac</f>
        <v>263791.92473618709</v>
      </c>
      <c r="N2006" s="266">
        <f t="shared" si="431"/>
        <v>426207.67752453411</v>
      </c>
      <c r="O2006" s="158"/>
      <c r="P2006" s="265">
        <f t="shared" si="432"/>
        <v>159881.1775386566</v>
      </c>
      <c r="Q2006" s="265">
        <f t="shared" si="433"/>
        <v>263790.36448556808</v>
      </c>
      <c r="R2006" s="266">
        <f t="shared" si="434"/>
        <v>423671.54202422465</v>
      </c>
    </row>
    <row r="2007" spans="1:18" x14ac:dyDescent="0.25">
      <c r="A2007" s="81">
        <v>1976</v>
      </c>
      <c r="B2007" s="93">
        <f t="shared" si="423"/>
        <v>2.9871948747859438E-17</v>
      </c>
      <c r="C2007" s="178">
        <f t="shared" si="424"/>
        <v>2.9804562776127987E-17</v>
      </c>
      <c r="D2007" s="165">
        <f t="shared" si="425"/>
        <v>2.2558277767625785E-3</v>
      </c>
      <c r="E2007" s="166">
        <f t="shared" si="435"/>
        <v>24.291375447755232</v>
      </c>
      <c r="F2007" s="167">
        <f t="shared" si="436"/>
        <v>4.4597715146596331</v>
      </c>
      <c r="G2007" s="167">
        <f t="shared" si="426"/>
        <v>154986.08310493443</v>
      </c>
      <c r="H2007" s="167">
        <f t="shared" si="427"/>
        <v>271299.98899881309</v>
      </c>
      <c r="I2007" s="168">
        <f t="shared" si="428"/>
        <v>426286.07210374752</v>
      </c>
      <c r="J2007" s="168">
        <f t="shared" si="430"/>
        <v>419628.83125583478</v>
      </c>
      <c r="K2007" s="94"/>
      <c r="L2007" s="265">
        <f t="shared" si="429"/>
        <v>162445.62675652944</v>
      </c>
      <c r="M2007" s="265">
        <f>$G2007*NonHospFrac+theModel!$H2007*NonHospFrac</f>
        <v>263840.44534721808</v>
      </c>
      <c r="N2007" s="266">
        <f t="shared" si="431"/>
        <v>426286.07210374752</v>
      </c>
      <c r="O2007" s="158"/>
      <c r="P2007" s="265">
        <f t="shared" si="432"/>
        <v>159908.73959840258</v>
      </c>
      <c r="Q2007" s="265">
        <f t="shared" si="433"/>
        <v>263838.88509659906</v>
      </c>
      <c r="R2007" s="266">
        <f t="shared" si="434"/>
        <v>423747.62469500164</v>
      </c>
    </row>
    <row r="2008" spans="1:18" x14ac:dyDescent="0.25">
      <c r="A2008" s="81">
        <v>1977</v>
      </c>
      <c r="B2008" s="93">
        <f t="shared" si="423"/>
        <v>2.9313927026127905E-17</v>
      </c>
      <c r="C2008" s="178">
        <f t="shared" si="424"/>
        <v>2.9247799855296375E-17</v>
      </c>
      <c r="D2008" s="165">
        <f t="shared" si="425"/>
        <v>2.2558277767625785E-3</v>
      </c>
      <c r="E2008" s="166">
        <f t="shared" si="435"/>
        <v>24.291375447755232</v>
      </c>
      <c r="F2008" s="167">
        <f t="shared" si="436"/>
        <v>4.4620273424363956</v>
      </c>
      <c r="G2008" s="167">
        <f t="shared" si="426"/>
        <v>155064.47768414786</v>
      </c>
      <c r="H2008" s="167">
        <f t="shared" si="427"/>
        <v>271299.98899881309</v>
      </c>
      <c r="I2008" s="168">
        <f t="shared" si="428"/>
        <v>426364.46668296098</v>
      </c>
      <c r="J2008" s="168">
        <f t="shared" si="430"/>
        <v>419701.15602995944</v>
      </c>
      <c r="K2008" s="94"/>
      <c r="L2008" s="265">
        <f t="shared" si="429"/>
        <v>162475.50072471189</v>
      </c>
      <c r="M2008" s="265">
        <f>$G2008*NonHospFrac+theModel!$H2008*NonHospFrac</f>
        <v>263888.96595824906</v>
      </c>
      <c r="N2008" s="266">
        <f t="shared" si="431"/>
        <v>426364.46668296098</v>
      </c>
      <c r="O2008" s="158"/>
      <c r="P2008" s="265">
        <f t="shared" si="432"/>
        <v>159936.30053466477</v>
      </c>
      <c r="Q2008" s="265">
        <f t="shared" si="433"/>
        <v>263887.40570763004</v>
      </c>
      <c r="R2008" s="266">
        <f t="shared" si="434"/>
        <v>423823.70624229481</v>
      </c>
    </row>
    <row r="2009" spans="1:18" x14ac:dyDescent="0.25">
      <c r="A2009" s="81">
        <v>1978</v>
      </c>
      <c r="B2009" s="93">
        <f t="shared" si="423"/>
        <v>2.8766329406437807E-17</v>
      </c>
      <c r="C2009" s="178">
        <f t="shared" si="424"/>
        <v>2.8701437521527259E-17</v>
      </c>
      <c r="D2009" s="165">
        <f t="shared" si="425"/>
        <v>2.2558277767625785E-3</v>
      </c>
      <c r="E2009" s="166">
        <f t="shared" si="435"/>
        <v>24.291375447755232</v>
      </c>
      <c r="F2009" s="167">
        <f t="shared" si="436"/>
        <v>4.4642831702131582</v>
      </c>
      <c r="G2009" s="167">
        <f t="shared" si="426"/>
        <v>155142.87226336126</v>
      </c>
      <c r="H2009" s="167">
        <f t="shared" si="427"/>
        <v>271299.98899881309</v>
      </c>
      <c r="I2009" s="168">
        <f t="shared" si="428"/>
        <v>426442.86126217432</v>
      </c>
      <c r="J2009" s="168">
        <f t="shared" si="430"/>
        <v>419773.47785598383</v>
      </c>
      <c r="K2009" s="94"/>
      <c r="L2009" s="265">
        <f t="shared" si="429"/>
        <v>162505.37469289429</v>
      </c>
      <c r="M2009" s="265">
        <f>$G2009*NonHospFrac+theModel!$H2009*NonHospFrac</f>
        <v>263937.48656928004</v>
      </c>
      <c r="N2009" s="266">
        <f t="shared" si="431"/>
        <v>426442.86126217432</v>
      </c>
      <c r="O2009" s="158"/>
      <c r="P2009" s="265">
        <f t="shared" si="432"/>
        <v>159963.86034748887</v>
      </c>
      <c r="Q2009" s="265">
        <f t="shared" si="433"/>
        <v>263935.92631866102</v>
      </c>
      <c r="R2009" s="266">
        <f t="shared" si="434"/>
        <v>423899.78666614986</v>
      </c>
    </row>
    <row r="2010" spans="1:18" x14ac:dyDescent="0.25">
      <c r="A2010" s="81">
        <v>1979</v>
      </c>
      <c r="B2010" s="93">
        <f t="shared" si="423"/>
        <v>2.8228961161775597E-17</v>
      </c>
      <c r="C2010" s="178">
        <f t="shared" si="424"/>
        <v>2.8165281487077714E-17</v>
      </c>
      <c r="D2010" s="165">
        <f t="shared" si="425"/>
        <v>2.2558277767625785E-3</v>
      </c>
      <c r="E2010" s="166">
        <f t="shared" si="435"/>
        <v>24.291375447755232</v>
      </c>
      <c r="F2010" s="167">
        <f t="shared" si="436"/>
        <v>4.4665389979899208</v>
      </c>
      <c r="G2010" s="167">
        <f t="shared" si="426"/>
        <v>155221.26684257467</v>
      </c>
      <c r="H2010" s="167">
        <f t="shared" si="427"/>
        <v>271299.98899881309</v>
      </c>
      <c r="I2010" s="168">
        <f t="shared" si="428"/>
        <v>426521.25584138779</v>
      </c>
      <c r="J2010" s="168">
        <f t="shared" si="430"/>
        <v>419845.79673402832</v>
      </c>
      <c r="K2010" s="94"/>
      <c r="L2010" s="265">
        <f t="shared" si="429"/>
        <v>162535.24866107671</v>
      </c>
      <c r="M2010" s="265">
        <f>$G2010*NonHospFrac+theModel!$H2010*NonHospFrac</f>
        <v>263986.00718031102</v>
      </c>
      <c r="N2010" s="266">
        <f t="shared" si="431"/>
        <v>426521.25584138773</v>
      </c>
      <c r="O2010" s="158"/>
      <c r="P2010" s="265">
        <f t="shared" si="432"/>
        <v>159991.41903692076</v>
      </c>
      <c r="Q2010" s="265">
        <f t="shared" si="433"/>
        <v>263984.446929692</v>
      </c>
      <c r="R2010" s="266">
        <f t="shared" si="434"/>
        <v>423975.86596661276</v>
      </c>
    </row>
    <row r="2011" spans="1:18" x14ac:dyDescent="0.25">
      <c r="A2011" s="81">
        <v>1980</v>
      </c>
      <c r="B2011" s="93">
        <f t="shared" si="423"/>
        <v>2.7701631202717752E-17</v>
      </c>
      <c r="C2011" s="178">
        <f t="shared" si="424"/>
        <v>2.7639141093589028E-17</v>
      </c>
      <c r="D2011" s="165">
        <f t="shared" si="425"/>
        <v>2.2558277767625785E-3</v>
      </c>
      <c r="E2011" s="166">
        <f t="shared" si="435"/>
        <v>24.291375447755232</v>
      </c>
      <c r="F2011" s="167">
        <f t="shared" si="436"/>
        <v>4.4687948257666834</v>
      </c>
      <c r="G2011" s="167">
        <f t="shared" si="426"/>
        <v>155299.6614217881</v>
      </c>
      <c r="H2011" s="167">
        <f t="shared" si="427"/>
        <v>271299.98899881309</v>
      </c>
      <c r="I2011" s="168">
        <f t="shared" si="428"/>
        <v>426599.65042060119</v>
      </c>
      <c r="J2011" s="168">
        <f t="shared" si="430"/>
        <v>419918.11266421288</v>
      </c>
      <c r="K2011" s="94"/>
      <c r="L2011" s="265">
        <f t="shared" si="429"/>
        <v>162565.12262925916</v>
      </c>
      <c r="M2011" s="265">
        <f>$G2011*NonHospFrac+theModel!$H2011*NonHospFrac</f>
        <v>264034.527791342</v>
      </c>
      <c r="N2011" s="266">
        <f t="shared" si="431"/>
        <v>426599.65042060113</v>
      </c>
      <c r="O2011" s="158"/>
      <c r="P2011" s="265">
        <f t="shared" si="432"/>
        <v>160018.97660300627</v>
      </c>
      <c r="Q2011" s="265">
        <f t="shared" si="433"/>
        <v>264032.96754072298</v>
      </c>
      <c r="R2011" s="266">
        <f t="shared" si="434"/>
        <v>424051.94414372928</v>
      </c>
    </row>
    <row r="2012" spans="1:18" x14ac:dyDescent="0.25">
      <c r="A2012" s="81">
        <v>1981</v>
      </c>
      <c r="B2012" s="93">
        <f t="shared" si="423"/>
        <v>2.7184152009478967E-17</v>
      </c>
      <c r="C2012" s="178">
        <f t="shared" si="424"/>
        <v>2.712282924428825E-17</v>
      </c>
      <c r="D2012" s="165">
        <f t="shared" si="425"/>
        <v>2.2558277767625785E-3</v>
      </c>
      <c r="E2012" s="166">
        <f t="shared" si="435"/>
        <v>24.291375447755232</v>
      </c>
      <c r="F2012" s="167">
        <f t="shared" si="436"/>
        <v>4.471050653543446</v>
      </c>
      <c r="G2012" s="167">
        <f t="shared" si="426"/>
        <v>155378.05600100153</v>
      </c>
      <c r="H2012" s="167">
        <f t="shared" si="427"/>
        <v>271299.98899881309</v>
      </c>
      <c r="I2012" s="168">
        <f t="shared" si="428"/>
        <v>426678.04499981459</v>
      </c>
      <c r="J2012" s="168">
        <f t="shared" si="430"/>
        <v>419990.42564665776</v>
      </c>
      <c r="K2012" s="94"/>
      <c r="L2012" s="265">
        <f t="shared" si="429"/>
        <v>162594.99659744158</v>
      </c>
      <c r="M2012" s="265">
        <f>$G2012*NonHospFrac+theModel!$H2012*NonHospFrac</f>
        <v>264083.04840237304</v>
      </c>
      <c r="N2012" s="266">
        <f t="shared" si="431"/>
        <v>426678.04499981459</v>
      </c>
      <c r="O2012" s="158"/>
      <c r="P2012" s="265">
        <f t="shared" si="432"/>
        <v>160046.53304579112</v>
      </c>
      <c r="Q2012" s="265">
        <f t="shared" si="433"/>
        <v>264081.48815175402</v>
      </c>
      <c r="R2012" s="266">
        <f t="shared" si="434"/>
        <v>424128.02119754511</v>
      </c>
    </row>
    <row r="2013" spans="1:18" x14ac:dyDescent="0.25">
      <c r="A2013" s="81">
        <v>1982</v>
      </c>
      <c r="B2013" s="93">
        <f t="shared" si="423"/>
        <v>2.6676339565229637E-17</v>
      </c>
      <c r="C2013" s="178">
        <f t="shared" si="424"/>
        <v>2.6616162337456042E-17</v>
      </c>
      <c r="D2013" s="165">
        <f t="shared" si="425"/>
        <v>2.2558277767625785E-3</v>
      </c>
      <c r="E2013" s="166">
        <f t="shared" si="435"/>
        <v>24.291375447755232</v>
      </c>
      <c r="F2013" s="167">
        <f t="shared" si="436"/>
        <v>4.4733064813202086</v>
      </c>
      <c r="G2013" s="167">
        <f t="shared" si="426"/>
        <v>155456.45058021494</v>
      </c>
      <c r="H2013" s="167">
        <f t="shared" si="427"/>
        <v>271299.98899881309</v>
      </c>
      <c r="I2013" s="168">
        <f t="shared" si="428"/>
        <v>426756.43957902805</v>
      </c>
      <c r="J2013" s="168">
        <f t="shared" si="430"/>
        <v>420062.73568148317</v>
      </c>
      <c r="K2013" s="94"/>
      <c r="L2013" s="265">
        <f t="shared" si="429"/>
        <v>162624.87056562401</v>
      </c>
      <c r="M2013" s="265">
        <f>$G2013*NonHospFrac+theModel!$H2013*NonHospFrac</f>
        <v>264131.56901340402</v>
      </c>
      <c r="N2013" s="266">
        <f t="shared" si="431"/>
        <v>426756.43957902805</v>
      </c>
      <c r="O2013" s="158"/>
      <c r="P2013" s="265">
        <f t="shared" si="432"/>
        <v>160074.08836532111</v>
      </c>
      <c r="Q2013" s="265">
        <f t="shared" si="433"/>
        <v>264130.008762785</v>
      </c>
      <c r="R2013" s="266">
        <f t="shared" si="434"/>
        <v>424204.09712810611</v>
      </c>
    </row>
    <row r="2014" spans="1:18" x14ac:dyDescent="0.25">
      <c r="A2014" s="81">
        <v>1983</v>
      </c>
      <c r="B2014" s="93">
        <f t="shared" si="423"/>
        <v>2.617801329065905E-17</v>
      </c>
      <c r="C2014" s="178">
        <f t="shared" si="424"/>
        <v>2.6118960201137522E-17</v>
      </c>
      <c r="D2014" s="165">
        <f t="shared" si="425"/>
        <v>2.2558277767625785E-3</v>
      </c>
      <c r="E2014" s="166">
        <f t="shared" si="435"/>
        <v>24.291375447755232</v>
      </c>
      <c r="F2014" s="167">
        <f t="shared" si="436"/>
        <v>4.4755623090969712</v>
      </c>
      <c r="G2014" s="167">
        <f t="shared" si="426"/>
        <v>155534.84515942837</v>
      </c>
      <c r="H2014" s="167">
        <f t="shared" si="427"/>
        <v>271299.98899881309</v>
      </c>
      <c r="I2014" s="168">
        <f t="shared" si="428"/>
        <v>426834.83415824146</v>
      </c>
      <c r="J2014" s="168">
        <f t="shared" si="430"/>
        <v>420135.04276880919</v>
      </c>
      <c r="K2014" s="94"/>
      <c r="L2014" s="265">
        <f t="shared" si="429"/>
        <v>162654.74453380643</v>
      </c>
      <c r="M2014" s="265">
        <f>$G2014*NonHospFrac+theModel!$H2014*NonHospFrac</f>
        <v>264180.089624435</v>
      </c>
      <c r="N2014" s="266">
        <f t="shared" si="431"/>
        <v>426834.8341582414</v>
      </c>
      <c r="O2014" s="158"/>
      <c r="P2014" s="265">
        <f t="shared" si="432"/>
        <v>160101.64256164202</v>
      </c>
      <c r="Q2014" s="265">
        <f t="shared" si="433"/>
        <v>264178.52937381598</v>
      </c>
      <c r="R2014" s="266">
        <f t="shared" si="434"/>
        <v>424280.17193545797</v>
      </c>
    </row>
    <row r="2015" spans="1:18" x14ac:dyDescent="0.25">
      <c r="A2015" s="81">
        <v>1984</v>
      </c>
      <c r="B2015" s="93">
        <f t="shared" ref="B2015:B2078" si="437">Constant*EXP(PowerTerm*(A2015)/7)</f>
        <v>2.5688995979760934E-17</v>
      </c>
      <c r="C2015" s="178">
        <f t="shared" ref="C2015:C2078" si="438">(1-theFloor)*B2015</f>
        <v>2.5631046029072647E-17</v>
      </c>
      <c r="D2015" s="165">
        <f t="shared" ref="D2015:D2078" si="439">theFloor</f>
        <v>2.2558277767625785E-3</v>
      </c>
      <c r="E2015" s="166">
        <f t="shared" si="435"/>
        <v>24.291375447755232</v>
      </c>
      <c r="F2015" s="167">
        <f t="shared" si="436"/>
        <v>4.4778181368737338</v>
      </c>
      <c r="G2015" s="167">
        <f t="shared" ref="G2015:G2078" si="440">$B$22*F2015*totInfected/365.25</f>
        <v>155613.23973864177</v>
      </c>
      <c r="H2015" s="167">
        <f t="shared" ref="H2015:H2078" si="441">lostQALYs_Injured*E2015*totInfected/365.25</f>
        <v>271299.98899881309</v>
      </c>
      <c r="I2015" s="168">
        <f t="shared" ref="I2015:I2078" si="442">H2015+G2015</f>
        <v>426913.22873745486</v>
      </c>
      <c r="J2015" s="168">
        <f t="shared" si="430"/>
        <v>420207.34690875595</v>
      </c>
      <c r="K2015" s="94"/>
      <c r="L2015" s="265">
        <f t="shared" ref="L2015:L2078" si="443">$G2015*HospFrac+$H2015*HospFrac</f>
        <v>162684.61850198885</v>
      </c>
      <c r="M2015" s="265">
        <f>$G2015*NonHospFrac+theModel!$H2015*NonHospFrac</f>
        <v>264228.61023546604</v>
      </c>
      <c r="N2015" s="266">
        <f t="shared" si="431"/>
        <v>426913.22873745486</v>
      </c>
      <c r="O2015" s="158"/>
      <c r="P2015" s="265">
        <f t="shared" si="432"/>
        <v>160129.19563479963</v>
      </c>
      <c r="Q2015" s="265">
        <f t="shared" si="433"/>
        <v>264227.04998484702</v>
      </c>
      <c r="R2015" s="266">
        <f t="shared" si="434"/>
        <v>424356.24561964662</v>
      </c>
    </row>
    <row r="2016" spans="1:18" x14ac:dyDescent="0.25">
      <c r="A2016" s="81">
        <v>1985</v>
      </c>
      <c r="B2016" s="93">
        <f t="shared" si="437"/>
        <v>2.5209113736818618E-17</v>
      </c>
      <c r="C2016" s="178">
        <f t="shared" si="438"/>
        <v>2.5152246317823535E-17</v>
      </c>
      <c r="D2016" s="165">
        <f t="shared" si="439"/>
        <v>2.2558277767625785E-3</v>
      </c>
      <c r="E2016" s="166">
        <f t="shared" si="435"/>
        <v>24.291375447755232</v>
      </c>
      <c r="F2016" s="167">
        <f t="shared" si="436"/>
        <v>4.4800739646504963</v>
      </c>
      <c r="G2016" s="167">
        <f t="shared" si="440"/>
        <v>155691.63431785521</v>
      </c>
      <c r="H2016" s="167">
        <f t="shared" si="441"/>
        <v>271299.98899881309</v>
      </c>
      <c r="I2016" s="168">
        <f t="shared" si="442"/>
        <v>426991.62331666832</v>
      </c>
      <c r="J2016" s="168">
        <f t="shared" ref="J2016:J2079" si="444">J2015+(I2016-I2015)/(1+discountDaily)^A2016</f>
        <v>420279.64810144372</v>
      </c>
      <c r="K2016" s="94"/>
      <c r="L2016" s="265">
        <f t="shared" si="443"/>
        <v>162714.49247017127</v>
      </c>
      <c r="M2016" s="265">
        <f>$G2016*NonHospFrac+theModel!$H2016*NonHospFrac</f>
        <v>264277.13084649702</v>
      </c>
      <c r="N2016" s="266">
        <f t="shared" ref="N2016:N2079" si="445">L2016+M2016</f>
        <v>426991.62331666832</v>
      </c>
      <c r="O2016" s="158"/>
      <c r="P2016" s="265">
        <f t="shared" ref="P2016:P2079" si="446">P2015+(L2016-L2015)/(1+discountDaily)^A2016</f>
        <v>160156.74758483976</v>
      </c>
      <c r="Q2016" s="265">
        <f t="shared" ref="Q2016:Q2079" si="447">Q2015+(M2016-M2015)/(1+discountDaily)^B2016</f>
        <v>264275.570595878</v>
      </c>
      <c r="R2016" s="266">
        <f t="shared" ref="R2016:R2079" si="448">P2016+Q2016</f>
        <v>424432.31818071776</v>
      </c>
    </row>
    <row r="2017" spans="1:18" x14ac:dyDescent="0.25">
      <c r="A2017" s="81">
        <v>1986</v>
      </c>
      <c r="B2017" s="93">
        <f t="shared" si="437"/>
        <v>2.4738195914567457E-17</v>
      </c>
      <c r="C2017" s="178">
        <f t="shared" si="438"/>
        <v>2.4682390805076381E-17</v>
      </c>
      <c r="D2017" s="165">
        <f t="shared" si="439"/>
        <v>2.2558277767625785E-3</v>
      </c>
      <c r="E2017" s="166">
        <f t="shared" ref="E2017:E2080" si="449">C2017+E2016</f>
        <v>24.291375447755232</v>
      </c>
      <c r="F2017" s="167">
        <f t="shared" ref="F2017:F2080" si="450">D2017+F2016</f>
        <v>4.4823297924272589</v>
      </c>
      <c r="G2017" s="167">
        <f t="shared" si="440"/>
        <v>155770.02889706864</v>
      </c>
      <c r="H2017" s="167">
        <f t="shared" si="441"/>
        <v>271299.98899881309</v>
      </c>
      <c r="I2017" s="168">
        <f t="shared" si="442"/>
        <v>427070.01789588173</v>
      </c>
      <c r="J2017" s="168">
        <f t="shared" si="444"/>
        <v>420351.94634699245</v>
      </c>
      <c r="K2017" s="94"/>
      <c r="L2017" s="265">
        <f t="shared" si="443"/>
        <v>162744.36643835373</v>
      </c>
      <c r="M2017" s="265">
        <f>$G2017*NonHospFrac+theModel!$H2017*NonHospFrac</f>
        <v>264325.651457528</v>
      </c>
      <c r="N2017" s="266">
        <f t="shared" si="445"/>
        <v>427070.01789588173</v>
      </c>
      <c r="O2017" s="158"/>
      <c r="P2017" s="265">
        <f t="shared" si="446"/>
        <v>160184.29841180818</v>
      </c>
      <c r="Q2017" s="265">
        <f t="shared" si="447"/>
        <v>264324.09120690898</v>
      </c>
      <c r="R2017" s="266">
        <f t="shared" si="448"/>
        <v>424508.38961871713</v>
      </c>
    </row>
    <row r="2018" spans="1:18" x14ac:dyDescent="0.25">
      <c r="A2018" s="81">
        <v>1987</v>
      </c>
      <c r="B2018" s="93">
        <f t="shared" si="437"/>
        <v>2.4276075053511543E-17</v>
      </c>
      <c r="C2018" s="178">
        <f t="shared" si="438"/>
        <v>2.4221312409095059E-17</v>
      </c>
      <c r="D2018" s="165">
        <f t="shared" si="439"/>
        <v>2.2558277767625785E-3</v>
      </c>
      <c r="E2018" s="166">
        <f t="shared" si="449"/>
        <v>24.291375447755232</v>
      </c>
      <c r="F2018" s="167">
        <f t="shared" si="450"/>
        <v>4.4845856202040215</v>
      </c>
      <c r="G2018" s="167">
        <f t="shared" si="440"/>
        <v>155848.42347628204</v>
      </c>
      <c r="H2018" s="167">
        <f t="shared" si="441"/>
        <v>271299.98899881309</v>
      </c>
      <c r="I2018" s="168">
        <f t="shared" si="442"/>
        <v>427148.41247509513</v>
      </c>
      <c r="J2018" s="168">
        <f t="shared" si="444"/>
        <v>420424.24164552236</v>
      </c>
      <c r="K2018" s="94"/>
      <c r="L2018" s="265">
        <f t="shared" si="443"/>
        <v>162774.24040653612</v>
      </c>
      <c r="M2018" s="265">
        <f>$G2018*NonHospFrac+theModel!$H2018*NonHospFrac</f>
        <v>264374.17206855898</v>
      </c>
      <c r="N2018" s="266">
        <f t="shared" si="445"/>
        <v>427148.41247509513</v>
      </c>
      <c r="O2018" s="158"/>
      <c r="P2018" s="265">
        <f t="shared" si="446"/>
        <v>160211.84811575059</v>
      </c>
      <c r="Q2018" s="265">
        <f t="shared" si="447"/>
        <v>264372.61181793996</v>
      </c>
      <c r="R2018" s="266">
        <f t="shared" si="448"/>
        <v>424584.45993369055</v>
      </c>
    </row>
    <row r="2019" spans="1:18" x14ac:dyDescent="0.25">
      <c r="A2019" s="81">
        <v>1988</v>
      </c>
      <c r="B2019" s="93">
        <f t="shared" si="437"/>
        <v>2.3822586822375795E-17</v>
      </c>
      <c r="C2019" s="178">
        <f t="shared" si="438"/>
        <v>2.3768847169307543E-17</v>
      </c>
      <c r="D2019" s="165">
        <f t="shared" si="439"/>
        <v>2.2558277767625785E-3</v>
      </c>
      <c r="E2019" s="166">
        <f t="shared" si="449"/>
        <v>24.291375447755232</v>
      </c>
      <c r="F2019" s="167">
        <f t="shared" si="450"/>
        <v>4.4868414479807841</v>
      </c>
      <c r="G2019" s="167">
        <f t="shared" si="440"/>
        <v>155926.81805549547</v>
      </c>
      <c r="H2019" s="167">
        <f t="shared" si="441"/>
        <v>271299.98899881309</v>
      </c>
      <c r="I2019" s="168">
        <f t="shared" si="442"/>
        <v>427226.80705430859</v>
      </c>
      <c r="J2019" s="168">
        <f t="shared" si="444"/>
        <v>420496.53399715363</v>
      </c>
      <c r="K2019" s="94"/>
      <c r="L2019" s="265">
        <f t="shared" si="443"/>
        <v>162804.11437471857</v>
      </c>
      <c r="M2019" s="265">
        <f>$G2019*NonHospFrac+theModel!$H2019*NonHospFrac</f>
        <v>264422.69267958996</v>
      </c>
      <c r="N2019" s="266">
        <f t="shared" si="445"/>
        <v>427226.80705430853</v>
      </c>
      <c r="O2019" s="158"/>
      <c r="P2019" s="265">
        <f t="shared" si="446"/>
        <v>160239.39669671288</v>
      </c>
      <c r="Q2019" s="265">
        <f t="shared" si="447"/>
        <v>264421.13242897094</v>
      </c>
      <c r="R2019" s="266">
        <f t="shared" si="448"/>
        <v>424660.52912568382</v>
      </c>
    </row>
    <row r="2020" spans="1:18" x14ac:dyDescent="0.25">
      <c r="A2020" s="81">
        <v>1989</v>
      </c>
      <c r="B2020" s="93">
        <f t="shared" si="437"/>
        <v>2.3377569959668648E-17</v>
      </c>
      <c r="C2020" s="178">
        <f t="shared" si="438"/>
        <v>2.3324834188000418E-17</v>
      </c>
      <c r="D2020" s="165">
        <f t="shared" si="439"/>
        <v>2.2558277767625785E-3</v>
      </c>
      <c r="E2020" s="166">
        <f t="shared" si="449"/>
        <v>24.291375447755232</v>
      </c>
      <c r="F2020" s="167">
        <f t="shared" si="450"/>
        <v>4.4890972757575467</v>
      </c>
      <c r="G2020" s="167">
        <f t="shared" si="440"/>
        <v>156005.21263470888</v>
      </c>
      <c r="H2020" s="167">
        <f t="shared" si="441"/>
        <v>271299.98899881309</v>
      </c>
      <c r="I2020" s="168">
        <f t="shared" si="442"/>
        <v>427305.20163352194</v>
      </c>
      <c r="J2020" s="168">
        <f t="shared" si="444"/>
        <v>420568.82340200624</v>
      </c>
      <c r="K2020" s="94"/>
      <c r="L2020" s="265">
        <f t="shared" si="443"/>
        <v>162833.98834290099</v>
      </c>
      <c r="M2020" s="265">
        <f>$G2020*NonHospFrac+theModel!$H2020*NonHospFrac</f>
        <v>264471.213290621</v>
      </c>
      <c r="N2020" s="266">
        <f t="shared" si="445"/>
        <v>427305.201633522</v>
      </c>
      <c r="O2020" s="158"/>
      <c r="P2020" s="265">
        <f t="shared" si="446"/>
        <v>160266.94415474078</v>
      </c>
      <c r="Q2020" s="265">
        <f t="shared" si="447"/>
        <v>264469.65304000198</v>
      </c>
      <c r="R2020" s="266">
        <f t="shared" si="448"/>
        <v>424736.59719474276</v>
      </c>
    </row>
    <row r="2021" spans="1:18" x14ac:dyDescent="0.25">
      <c r="A2021" s="81">
        <v>1990</v>
      </c>
      <c r="B2021" s="93">
        <f t="shared" si="437"/>
        <v>2.2940866216337257E-17</v>
      </c>
      <c r="C2021" s="178">
        <f t="shared" si="438"/>
        <v>2.2889115573103448E-17</v>
      </c>
      <c r="D2021" s="165">
        <f t="shared" si="439"/>
        <v>2.2558277767625785E-3</v>
      </c>
      <c r="E2021" s="166">
        <f t="shared" si="449"/>
        <v>24.291375447755232</v>
      </c>
      <c r="F2021" s="167">
        <f t="shared" si="450"/>
        <v>4.4913531035343093</v>
      </c>
      <c r="G2021" s="167">
        <f t="shared" si="440"/>
        <v>156083.60721392231</v>
      </c>
      <c r="H2021" s="167">
        <f t="shared" si="441"/>
        <v>271299.98899881309</v>
      </c>
      <c r="I2021" s="168">
        <f t="shared" si="442"/>
        <v>427383.5962127354</v>
      </c>
      <c r="J2021" s="168">
        <f t="shared" si="444"/>
        <v>420641.10986020049</v>
      </c>
      <c r="K2021" s="94"/>
      <c r="L2021" s="265">
        <f t="shared" si="443"/>
        <v>162863.86231108342</v>
      </c>
      <c r="M2021" s="265">
        <f>$G2021*NonHospFrac+theModel!$H2021*NonHospFrac</f>
        <v>264519.73390165198</v>
      </c>
      <c r="N2021" s="266">
        <f t="shared" si="445"/>
        <v>427383.5962127354</v>
      </c>
      <c r="O2021" s="158"/>
      <c r="P2021" s="265">
        <f t="shared" si="446"/>
        <v>160294.49048988003</v>
      </c>
      <c r="Q2021" s="265">
        <f t="shared" si="447"/>
        <v>264518.17365103296</v>
      </c>
      <c r="R2021" s="266">
        <f t="shared" si="448"/>
        <v>424812.664140913</v>
      </c>
    </row>
    <row r="2022" spans="1:18" x14ac:dyDescent="0.25">
      <c r="A2022" s="81">
        <v>1991</v>
      </c>
      <c r="B2022" s="93">
        <f t="shared" si="437"/>
        <v>2.2512320299493763E-17</v>
      </c>
      <c r="C2022" s="178">
        <f t="shared" si="438"/>
        <v>2.2461536382042789E-17</v>
      </c>
      <c r="D2022" s="165">
        <f t="shared" si="439"/>
        <v>2.2558277767625785E-3</v>
      </c>
      <c r="E2022" s="166">
        <f t="shared" si="449"/>
        <v>24.291375447755232</v>
      </c>
      <c r="F2022" s="167">
        <f t="shared" si="450"/>
        <v>4.4936089313110719</v>
      </c>
      <c r="G2022" s="167">
        <f t="shared" si="440"/>
        <v>156162.00179313574</v>
      </c>
      <c r="H2022" s="167">
        <f t="shared" si="441"/>
        <v>271299.98899881309</v>
      </c>
      <c r="I2022" s="168">
        <f t="shared" si="442"/>
        <v>427461.99079194886</v>
      </c>
      <c r="J2022" s="168">
        <f t="shared" si="444"/>
        <v>420713.39337185642</v>
      </c>
      <c r="K2022" s="94"/>
      <c r="L2022" s="265">
        <f t="shared" si="443"/>
        <v>162893.73627926584</v>
      </c>
      <c r="M2022" s="265">
        <f>$G2022*NonHospFrac+theModel!$H2022*NonHospFrac</f>
        <v>264568.25451268302</v>
      </c>
      <c r="N2022" s="266">
        <f t="shared" si="445"/>
        <v>427461.99079194886</v>
      </c>
      <c r="O2022" s="158"/>
      <c r="P2022" s="265">
        <f t="shared" si="446"/>
        <v>160322.03570217645</v>
      </c>
      <c r="Q2022" s="265">
        <f t="shared" si="447"/>
        <v>264566.694262064</v>
      </c>
      <c r="R2022" s="266">
        <f t="shared" si="448"/>
        <v>424888.72996424045</v>
      </c>
    </row>
    <row r="2023" spans="1:18" x14ac:dyDescent="0.25">
      <c r="A2023" s="81">
        <v>1992</v>
      </c>
      <c r="B2023" s="93">
        <f t="shared" si="437"/>
        <v>2.2091779817192775E-17</v>
      </c>
      <c r="C2023" s="178">
        <f t="shared" si="438"/>
        <v>2.2041944566643028E-17</v>
      </c>
      <c r="D2023" s="165">
        <f t="shared" si="439"/>
        <v>2.2558277767625785E-3</v>
      </c>
      <c r="E2023" s="166">
        <f t="shared" si="449"/>
        <v>24.291375447755232</v>
      </c>
      <c r="F2023" s="167">
        <f t="shared" si="450"/>
        <v>4.4958647590878345</v>
      </c>
      <c r="G2023" s="167">
        <f t="shared" si="440"/>
        <v>156240.39637234918</v>
      </c>
      <c r="H2023" s="167">
        <f t="shared" si="441"/>
        <v>271299.98899881309</v>
      </c>
      <c r="I2023" s="168">
        <f t="shared" si="442"/>
        <v>427540.38537116227</v>
      </c>
      <c r="J2023" s="168">
        <f t="shared" si="444"/>
        <v>420785.67393709405</v>
      </c>
      <c r="K2023" s="94"/>
      <c r="L2023" s="265">
        <f t="shared" si="443"/>
        <v>162923.61024744826</v>
      </c>
      <c r="M2023" s="265">
        <f>$G2023*NonHospFrac+theModel!$H2023*NonHospFrac</f>
        <v>264616.775123714</v>
      </c>
      <c r="N2023" s="266">
        <f t="shared" si="445"/>
        <v>427540.38537116227</v>
      </c>
      <c r="O2023" s="158"/>
      <c r="P2023" s="265">
        <f t="shared" si="446"/>
        <v>160349.57979167579</v>
      </c>
      <c r="Q2023" s="265">
        <f t="shared" si="447"/>
        <v>264615.21487309498</v>
      </c>
      <c r="R2023" s="266">
        <f t="shared" si="448"/>
        <v>424964.79466477077</v>
      </c>
    </row>
    <row r="2024" spans="1:18" x14ac:dyDescent="0.25">
      <c r="A2024" s="81">
        <v>1993</v>
      </c>
      <c r="B2024" s="93">
        <f t="shared" si="437"/>
        <v>2.1679095224240422E-17</v>
      </c>
      <c r="C2024" s="178">
        <f t="shared" si="438"/>
        <v>2.1630190919058499E-17</v>
      </c>
      <c r="D2024" s="165">
        <f t="shared" si="439"/>
        <v>2.2558277767625785E-3</v>
      </c>
      <c r="E2024" s="166">
        <f t="shared" si="449"/>
        <v>24.291375447755232</v>
      </c>
      <c r="F2024" s="167">
        <f t="shared" si="450"/>
        <v>4.498120586864597</v>
      </c>
      <c r="G2024" s="167">
        <f t="shared" si="440"/>
        <v>156318.79095156258</v>
      </c>
      <c r="H2024" s="167">
        <f t="shared" si="441"/>
        <v>271299.98899881309</v>
      </c>
      <c r="I2024" s="168">
        <f t="shared" si="442"/>
        <v>427618.77995037567</v>
      </c>
      <c r="J2024" s="168">
        <f t="shared" si="444"/>
        <v>420857.95155603357</v>
      </c>
      <c r="K2024" s="94"/>
      <c r="L2024" s="265">
        <f t="shared" si="443"/>
        <v>162953.48421563068</v>
      </c>
      <c r="M2024" s="265">
        <f>$G2024*NonHospFrac+theModel!$H2024*NonHospFrac</f>
        <v>264665.29573474498</v>
      </c>
      <c r="N2024" s="266">
        <f t="shared" si="445"/>
        <v>427618.77995037567</v>
      </c>
      <c r="O2024" s="158"/>
      <c r="P2024" s="265">
        <f t="shared" si="446"/>
        <v>160377.12275842382</v>
      </c>
      <c r="Q2024" s="265">
        <f t="shared" si="447"/>
        <v>264663.73548412597</v>
      </c>
      <c r="R2024" s="266">
        <f t="shared" si="448"/>
        <v>425040.85824254982</v>
      </c>
    </row>
    <row r="2025" spans="1:18" x14ac:dyDescent="0.25">
      <c r="A2025" s="81">
        <v>1994</v>
      </c>
      <c r="B2025" s="93">
        <f t="shared" si="437"/>
        <v>2.1274119769015749E-17</v>
      </c>
      <c r="C2025" s="178">
        <f t="shared" si="438"/>
        <v>2.1226129018714629E-17</v>
      </c>
      <c r="D2025" s="165">
        <f t="shared" si="439"/>
        <v>2.2558277767625785E-3</v>
      </c>
      <c r="E2025" s="166">
        <f t="shared" si="449"/>
        <v>24.291375447755232</v>
      </c>
      <c r="F2025" s="167">
        <f t="shared" si="450"/>
        <v>4.5003764146413596</v>
      </c>
      <c r="G2025" s="167">
        <f t="shared" si="440"/>
        <v>156397.18553077601</v>
      </c>
      <c r="H2025" s="167">
        <f t="shared" si="441"/>
        <v>271299.98899881309</v>
      </c>
      <c r="I2025" s="168">
        <f t="shared" si="442"/>
        <v>427697.17452958913</v>
      </c>
      <c r="J2025" s="168">
        <f t="shared" si="444"/>
        <v>420930.22622879507</v>
      </c>
      <c r="K2025" s="94"/>
      <c r="L2025" s="265">
        <f t="shared" si="443"/>
        <v>162983.35818381311</v>
      </c>
      <c r="M2025" s="265">
        <f>$G2025*NonHospFrac+theModel!$H2025*NonHospFrac</f>
        <v>264713.81634577597</v>
      </c>
      <c r="N2025" s="266">
        <f t="shared" si="445"/>
        <v>427697.17452958907</v>
      </c>
      <c r="O2025" s="158"/>
      <c r="P2025" s="265">
        <f t="shared" si="446"/>
        <v>160404.66460246631</v>
      </c>
      <c r="Q2025" s="265">
        <f t="shared" si="447"/>
        <v>264712.25609515695</v>
      </c>
      <c r="R2025" s="266">
        <f t="shared" si="448"/>
        <v>425116.92069762328</v>
      </c>
    </row>
    <row r="2026" spans="1:18" x14ac:dyDescent="0.25">
      <c r="A2026" s="81">
        <v>1995</v>
      </c>
      <c r="B2026" s="93">
        <f t="shared" si="437"/>
        <v>2.0876709441285468E-17</v>
      </c>
      <c r="C2026" s="178">
        <f t="shared" si="438"/>
        <v>2.0829615180240415E-17</v>
      </c>
      <c r="D2026" s="165">
        <f t="shared" si="439"/>
        <v>2.2558277767625785E-3</v>
      </c>
      <c r="E2026" s="166">
        <f t="shared" si="449"/>
        <v>24.291375447755232</v>
      </c>
      <c r="F2026" s="167">
        <f t="shared" si="450"/>
        <v>4.5026322424181222</v>
      </c>
      <c r="G2026" s="167">
        <f t="shared" si="440"/>
        <v>156475.58010998945</v>
      </c>
      <c r="H2026" s="167">
        <f t="shared" si="441"/>
        <v>271299.98899881309</v>
      </c>
      <c r="I2026" s="168">
        <f t="shared" si="442"/>
        <v>427775.56910880253</v>
      </c>
      <c r="J2026" s="168">
        <f t="shared" si="444"/>
        <v>421002.49795549858</v>
      </c>
      <c r="K2026" s="94"/>
      <c r="L2026" s="265">
        <f t="shared" si="443"/>
        <v>163013.23215199553</v>
      </c>
      <c r="M2026" s="265">
        <f>$G2026*NonHospFrac+theModel!$H2026*NonHospFrac</f>
        <v>264762.33695680695</v>
      </c>
      <c r="N2026" s="266">
        <f t="shared" si="445"/>
        <v>427775.56910880248</v>
      </c>
      <c r="O2026" s="158"/>
      <c r="P2026" s="265">
        <f t="shared" si="446"/>
        <v>160432.20532384899</v>
      </c>
      <c r="Q2026" s="265">
        <f t="shared" si="447"/>
        <v>264760.77670618793</v>
      </c>
      <c r="R2026" s="266">
        <f t="shared" si="448"/>
        <v>425192.98203003692</v>
      </c>
    </row>
    <row r="2027" spans="1:18" x14ac:dyDescent="0.25">
      <c r="A2027" s="81">
        <v>1996</v>
      </c>
      <c r="B2027" s="93">
        <f t="shared" si="437"/>
        <v>2.0486722920993587E-17</v>
      </c>
      <c r="C2027" s="178">
        <f t="shared" si="438"/>
        <v>2.0440508402373571E-17</v>
      </c>
      <c r="D2027" s="165">
        <f t="shared" si="439"/>
        <v>2.2558277767625785E-3</v>
      </c>
      <c r="E2027" s="166">
        <f t="shared" si="449"/>
        <v>24.291375447755232</v>
      </c>
      <c r="F2027" s="167">
        <f t="shared" si="450"/>
        <v>4.5048880701948848</v>
      </c>
      <c r="G2027" s="167">
        <f t="shared" si="440"/>
        <v>156553.97468920285</v>
      </c>
      <c r="H2027" s="167">
        <f t="shared" si="441"/>
        <v>271299.98899881309</v>
      </c>
      <c r="I2027" s="168">
        <f t="shared" si="442"/>
        <v>427853.96368801594</v>
      </c>
      <c r="J2027" s="168">
        <f t="shared" si="444"/>
        <v>421074.76673626422</v>
      </c>
      <c r="K2027" s="94"/>
      <c r="L2027" s="265">
        <f t="shared" si="443"/>
        <v>163043.10612017795</v>
      </c>
      <c r="M2027" s="265">
        <f>$G2027*NonHospFrac+theModel!$H2027*NonHospFrac</f>
        <v>264810.85756783793</v>
      </c>
      <c r="N2027" s="266">
        <f t="shared" si="445"/>
        <v>427853.96368801588</v>
      </c>
      <c r="O2027" s="158"/>
      <c r="P2027" s="265">
        <f t="shared" si="446"/>
        <v>160459.74492261765</v>
      </c>
      <c r="Q2027" s="265">
        <f t="shared" si="447"/>
        <v>264809.29731721891</v>
      </c>
      <c r="R2027" s="266">
        <f t="shared" si="448"/>
        <v>425269.04223983653</v>
      </c>
    </row>
    <row r="2028" spans="1:18" x14ac:dyDescent="0.25">
      <c r="A2028" s="81">
        <v>1997</v>
      </c>
      <c r="B2028" s="93">
        <f t="shared" si="437"/>
        <v>2.0104021528007814E-17</v>
      </c>
      <c r="C2028" s="178">
        <f t="shared" si="438"/>
        <v>2.0058670317820302E-17</v>
      </c>
      <c r="D2028" s="165">
        <f t="shared" si="439"/>
        <v>2.2558277767625785E-3</v>
      </c>
      <c r="E2028" s="166">
        <f t="shared" si="449"/>
        <v>24.291375447755232</v>
      </c>
      <c r="F2028" s="167">
        <f t="shared" si="450"/>
        <v>4.5071438979716474</v>
      </c>
      <c r="G2028" s="167">
        <f t="shared" si="440"/>
        <v>156632.36926841628</v>
      </c>
      <c r="H2028" s="167">
        <f t="shared" si="441"/>
        <v>271299.98899881309</v>
      </c>
      <c r="I2028" s="168">
        <f t="shared" si="442"/>
        <v>427932.3582672294</v>
      </c>
      <c r="J2028" s="168">
        <f t="shared" si="444"/>
        <v>421147.03257121216</v>
      </c>
      <c r="K2028" s="94"/>
      <c r="L2028" s="265">
        <f t="shared" si="443"/>
        <v>163072.9800883604</v>
      </c>
      <c r="M2028" s="265">
        <f>$G2028*NonHospFrac+theModel!$H2028*NonHospFrac</f>
        <v>264859.37817886897</v>
      </c>
      <c r="N2028" s="266">
        <f t="shared" si="445"/>
        <v>427932.3582672294</v>
      </c>
      <c r="O2028" s="158"/>
      <c r="P2028" s="265">
        <f t="shared" si="446"/>
        <v>160487.28339881808</v>
      </c>
      <c r="Q2028" s="265">
        <f t="shared" si="447"/>
        <v>264857.81792824995</v>
      </c>
      <c r="R2028" s="266">
        <f t="shared" si="448"/>
        <v>425345.10132706806</v>
      </c>
    </row>
    <row r="2029" spans="1:18" x14ac:dyDescent="0.25">
      <c r="A2029" s="81">
        <v>1998</v>
      </c>
      <c r="B2029" s="93">
        <f t="shared" si="437"/>
        <v>1.972846917280398E-17</v>
      </c>
      <c r="C2029" s="178">
        <f t="shared" si="438"/>
        <v>1.9683965144050964E-17</v>
      </c>
      <c r="D2029" s="165">
        <f t="shared" si="439"/>
        <v>2.2558277767625785E-3</v>
      </c>
      <c r="E2029" s="166">
        <f t="shared" si="449"/>
        <v>24.291375447755232</v>
      </c>
      <c r="F2029" s="167">
        <f t="shared" si="450"/>
        <v>4.50939972574841</v>
      </c>
      <c r="G2029" s="167">
        <f t="shared" si="440"/>
        <v>156710.76384762969</v>
      </c>
      <c r="H2029" s="167">
        <f t="shared" si="441"/>
        <v>271299.98899881309</v>
      </c>
      <c r="I2029" s="168">
        <f t="shared" si="442"/>
        <v>428010.75284644275</v>
      </c>
      <c r="J2029" s="168">
        <f t="shared" si="444"/>
        <v>421219.29546046228</v>
      </c>
      <c r="K2029" s="94"/>
      <c r="L2029" s="265">
        <f t="shared" si="443"/>
        <v>163102.8540565428</v>
      </c>
      <c r="M2029" s="265">
        <f>$G2029*NonHospFrac+theModel!$H2029*NonHospFrac</f>
        <v>264907.89878989995</v>
      </c>
      <c r="N2029" s="266">
        <f t="shared" si="445"/>
        <v>428010.75284644275</v>
      </c>
      <c r="O2029" s="158"/>
      <c r="P2029" s="265">
        <f t="shared" si="446"/>
        <v>160514.82075249596</v>
      </c>
      <c r="Q2029" s="265">
        <f t="shared" si="447"/>
        <v>264906.33853928093</v>
      </c>
      <c r="R2029" s="266">
        <f t="shared" si="448"/>
        <v>425421.15929177689</v>
      </c>
    </row>
    <row r="2030" spans="1:18" x14ac:dyDescent="0.25">
      <c r="A2030" s="81">
        <v>1999</v>
      </c>
      <c r="B2030" s="93">
        <f t="shared" si="437"/>
        <v>1.9359932308073169E-17</v>
      </c>
      <c r="C2030" s="178">
        <f t="shared" si="438"/>
        <v>1.9316259635016376E-17</v>
      </c>
      <c r="D2030" s="165">
        <f t="shared" si="439"/>
        <v>2.2558277767625785E-3</v>
      </c>
      <c r="E2030" s="166">
        <f t="shared" si="449"/>
        <v>24.291375447755232</v>
      </c>
      <c r="F2030" s="167">
        <f t="shared" si="450"/>
        <v>4.5116555535251726</v>
      </c>
      <c r="G2030" s="167">
        <f t="shared" si="440"/>
        <v>156789.15842684312</v>
      </c>
      <c r="H2030" s="167">
        <f t="shared" si="441"/>
        <v>271299.98899881309</v>
      </c>
      <c r="I2030" s="168">
        <f t="shared" si="442"/>
        <v>428089.14742565621</v>
      </c>
      <c r="J2030" s="168">
        <f t="shared" si="444"/>
        <v>421291.55540413491</v>
      </c>
      <c r="K2030" s="94"/>
      <c r="L2030" s="265">
        <f t="shared" si="443"/>
        <v>163132.72802472525</v>
      </c>
      <c r="M2030" s="265">
        <f>$G2030*NonHospFrac+theModel!$H2030*NonHospFrac</f>
        <v>264956.41940093099</v>
      </c>
      <c r="N2030" s="266">
        <f t="shared" si="445"/>
        <v>428089.14742565621</v>
      </c>
      <c r="O2030" s="158"/>
      <c r="P2030" s="265">
        <f t="shared" si="446"/>
        <v>160542.35698369713</v>
      </c>
      <c r="Q2030" s="265">
        <f t="shared" si="447"/>
        <v>264954.85915031197</v>
      </c>
      <c r="R2030" s="266">
        <f t="shared" si="448"/>
        <v>425497.21613400907</v>
      </c>
    </row>
    <row r="2031" spans="1:18" x14ac:dyDescent="0.25">
      <c r="A2031" s="81">
        <v>2000</v>
      </c>
      <c r="B2031" s="93">
        <f t="shared" si="437"/>
        <v>1.8998279881231385E-17</v>
      </c>
      <c r="C2031" s="178">
        <f t="shared" si="438"/>
        <v>1.8955423033764593E-17</v>
      </c>
      <c r="D2031" s="165">
        <f t="shared" si="439"/>
        <v>2.2558277767625785E-3</v>
      </c>
      <c r="E2031" s="166">
        <f t="shared" si="449"/>
        <v>24.291375447755232</v>
      </c>
      <c r="F2031" s="167">
        <f t="shared" si="450"/>
        <v>4.5139113813019351</v>
      </c>
      <c r="G2031" s="167">
        <f t="shared" si="440"/>
        <v>156867.55300605655</v>
      </c>
      <c r="H2031" s="167">
        <f t="shared" si="441"/>
        <v>271299.98899881309</v>
      </c>
      <c r="I2031" s="168">
        <f t="shared" si="442"/>
        <v>428167.54200486967</v>
      </c>
      <c r="J2031" s="168">
        <f t="shared" si="444"/>
        <v>421363.81240234995</v>
      </c>
      <c r="K2031" s="94"/>
      <c r="L2031" s="265">
        <f t="shared" si="443"/>
        <v>163162.60199290767</v>
      </c>
      <c r="M2031" s="265">
        <f>$G2031*NonHospFrac+theModel!$H2031*NonHospFrac</f>
        <v>265004.94001196197</v>
      </c>
      <c r="N2031" s="266">
        <f t="shared" si="445"/>
        <v>428167.54200486967</v>
      </c>
      <c r="O2031" s="158"/>
      <c r="P2031" s="265">
        <f t="shared" si="446"/>
        <v>160569.89209246729</v>
      </c>
      <c r="Q2031" s="265">
        <f t="shared" si="447"/>
        <v>265003.37976134295</v>
      </c>
      <c r="R2031" s="266">
        <f t="shared" si="448"/>
        <v>425573.27185381023</v>
      </c>
    </row>
    <row r="2032" spans="1:18" x14ac:dyDescent="0.25">
      <c r="A2032" s="81">
        <v>2001</v>
      </c>
      <c r="B2032" s="93">
        <f t="shared" si="437"/>
        <v>1.8643383287817067E-17</v>
      </c>
      <c r="C2032" s="178">
        <f t="shared" si="438"/>
        <v>1.8601327025943577E-17</v>
      </c>
      <c r="D2032" s="165">
        <f t="shared" si="439"/>
        <v>2.2558277767625785E-3</v>
      </c>
      <c r="E2032" s="166">
        <f t="shared" si="449"/>
        <v>24.291375447755232</v>
      </c>
      <c r="F2032" s="167">
        <f t="shared" si="450"/>
        <v>4.5161672090786977</v>
      </c>
      <c r="G2032" s="167">
        <f t="shared" si="440"/>
        <v>156945.94758526995</v>
      </c>
      <c r="H2032" s="167">
        <f t="shared" si="441"/>
        <v>271299.98899881309</v>
      </c>
      <c r="I2032" s="168">
        <f t="shared" si="442"/>
        <v>428245.93658408301</v>
      </c>
      <c r="J2032" s="168">
        <f t="shared" si="444"/>
        <v>421436.06645522738</v>
      </c>
      <c r="K2032" s="94"/>
      <c r="L2032" s="265">
        <f t="shared" si="443"/>
        <v>163192.47596109009</v>
      </c>
      <c r="M2032" s="265">
        <f>$G2032*NonHospFrac+theModel!$H2032*NonHospFrac</f>
        <v>265053.46062299295</v>
      </c>
      <c r="N2032" s="266">
        <f t="shared" si="445"/>
        <v>428245.93658408301</v>
      </c>
      <c r="O2032" s="158"/>
      <c r="P2032" s="265">
        <f t="shared" si="446"/>
        <v>160597.42607885221</v>
      </c>
      <c r="Q2032" s="265">
        <f t="shared" si="447"/>
        <v>265051.90037237393</v>
      </c>
      <c r="R2032" s="266">
        <f t="shared" si="448"/>
        <v>425649.32645122614</v>
      </c>
    </row>
    <row r="2033" spans="1:18" x14ac:dyDescent="0.25">
      <c r="A2033" s="81">
        <v>2002</v>
      </c>
      <c r="B2033" s="93">
        <f t="shared" si="437"/>
        <v>1.829511632575909E-17</v>
      </c>
      <c r="C2033" s="178">
        <f t="shared" si="438"/>
        <v>1.8253845694172339E-17</v>
      </c>
      <c r="D2033" s="165">
        <f t="shared" si="439"/>
        <v>2.2558277767625785E-3</v>
      </c>
      <c r="E2033" s="166">
        <f t="shared" si="449"/>
        <v>24.291375447755232</v>
      </c>
      <c r="F2033" s="167">
        <f t="shared" si="450"/>
        <v>4.5184230368554603</v>
      </c>
      <c r="G2033" s="167">
        <f t="shared" si="440"/>
        <v>157024.34216448339</v>
      </c>
      <c r="H2033" s="167">
        <f t="shared" si="441"/>
        <v>271299.98899881309</v>
      </c>
      <c r="I2033" s="168">
        <f t="shared" si="442"/>
        <v>428324.33116329648</v>
      </c>
      <c r="J2033" s="168">
        <f t="shared" si="444"/>
        <v>421508.3175628875</v>
      </c>
      <c r="K2033" s="94"/>
      <c r="L2033" s="265">
        <f t="shared" si="443"/>
        <v>163222.34992927252</v>
      </c>
      <c r="M2033" s="265">
        <f>$G2033*NonHospFrac+theModel!$H2033*NonHospFrac</f>
        <v>265101.98123402393</v>
      </c>
      <c r="N2033" s="266">
        <f t="shared" si="445"/>
        <v>428324.33116329648</v>
      </c>
      <c r="O2033" s="158"/>
      <c r="P2033" s="265">
        <f t="shared" si="446"/>
        <v>160624.95894289765</v>
      </c>
      <c r="Q2033" s="265">
        <f t="shared" si="447"/>
        <v>265100.42098340491</v>
      </c>
      <c r="R2033" s="266">
        <f t="shared" si="448"/>
        <v>425725.37992630259</v>
      </c>
    </row>
    <row r="2034" spans="1:18" x14ac:dyDescent="0.25">
      <c r="A2034" s="81">
        <v>2003</v>
      </c>
      <c r="B2034" s="93">
        <f t="shared" si="437"/>
        <v>1.7953355150498961E-17</v>
      </c>
      <c r="C2034" s="178">
        <f t="shared" si="438"/>
        <v>1.7912855473264381E-17</v>
      </c>
      <c r="D2034" s="165">
        <f t="shared" si="439"/>
        <v>2.2558277767625785E-3</v>
      </c>
      <c r="E2034" s="166">
        <f t="shared" si="449"/>
        <v>24.291375447755232</v>
      </c>
      <c r="F2034" s="167">
        <f t="shared" si="450"/>
        <v>4.5206788646322229</v>
      </c>
      <c r="G2034" s="167">
        <f t="shared" si="440"/>
        <v>157102.73674369679</v>
      </c>
      <c r="H2034" s="167">
        <f t="shared" si="441"/>
        <v>271299.98899881309</v>
      </c>
      <c r="I2034" s="168">
        <f t="shared" si="442"/>
        <v>428402.72574250988</v>
      </c>
      <c r="J2034" s="168">
        <f t="shared" si="444"/>
        <v>421580.56572545017</v>
      </c>
      <c r="K2034" s="94"/>
      <c r="L2034" s="265">
        <f t="shared" si="443"/>
        <v>163252.22389745494</v>
      </c>
      <c r="M2034" s="265">
        <f>$G2034*NonHospFrac+theModel!$H2034*NonHospFrac</f>
        <v>265150.50184505491</v>
      </c>
      <c r="N2034" s="266">
        <f t="shared" si="445"/>
        <v>428402.72574250982</v>
      </c>
      <c r="O2034" s="158"/>
      <c r="P2034" s="265">
        <f t="shared" si="446"/>
        <v>160652.49068464935</v>
      </c>
      <c r="Q2034" s="265">
        <f t="shared" si="447"/>
        <v>265148.94159443589</v>
      </c>
      <c r="R2034" s="266">
        <f t="shared" si="448"/>
        <v>425801.43227908527</v>
      </c>
    </row>
    <row r="2035" spans="1:18" x14ac:dyDescent="0.25">
      <c r="A2035" s="81">
        <v>2004</v>
      </c>
      <c r="B2035" s="93">
        <f t="shared" si="437"/>
        <v>1.7617978230951422E-17</v>
      </c>
      <c r="C2035" s="178">
        <f t="shared" si="438"/>
        <v>1.7578235106287643E-17</v>
      </c>
      <c r="D2035" s="165">
        <f t="shared" si="439"/>
        <v>2.2558277767625785E-3</v>
      </c>
      <c r="E2035" s="166">
        <f t="shared" si="449"/>
        <v>24.291375447755232</v>
      </c>
      <c r="F2035" s="167">
        <f t="shared" si="450"/>
        <v>4.5229346924089855</v>
      </c>
      <c r="G2035" s="167">
        <f t="shared" si="440"/>
        <v>157181.13132291019</v>
      </c>
      <c r="H2035" s="167">
        <f t="shared" si="441"/>
        <v>271299.98899881309</v>
      </c>
      <c r="I2035" s="168">
        <f t="shared" si="442"/>
        <v>428481.12032172328</v>
      </c>
      <c r="J2035" s="168">
        <f t="shared" si="444"/>
        <v>421652.81094303553</v>
      </c>
      <c r="K2035" s="94"/>
      <c r="L2035" s="265">
        <f t="shared" si="443"/>
        <v>163282.09786563736</v>
      </c>
      <c r="M2035" s="265">
        <f>$G2035*NonHospFrac+theModel!$H2035*NonHospFrac</f>
        <v>265199.02245608589</v>
      </c>
      <c r="N2035" s="266">
        <f t="shared" si="445"/>
        <v>428481.12032172328</v>
      </c>
      <c r="O2035" s="158"/>
      <c r="P2035" s="265">
        <f t="shared" si="446"/>
        <v>160680.02130415305</v>
      </c>
      <c r="Q2035" s="265">
        <f t="shared" si="447"/>
        <v>265197.46220546687</v>
      </c>
      <c r="R2035" s="266">
        <f t="shared" si="448"/>
        <v>425877.48350961995</v>
      </c>
    </row>
    <row r="2036" spans="1:18" x14ac:dyDescent="0.25">
      <c r="A2036" s="81">
        <v>2005</v>
      </c>
      <c r="B2036" s="93">
        <f t="shared" si="437"/>
        <v>1.7288866306287694E-17</v>
      </c>
      <c r="C2036" s="178">
        <f t="shared" si="438"/>
        <v>1.7249865601445235E-17</v>
      </c>
      <c r="D2036" s="165">
        <f t="shared" si="439"/>
        <v>2.2558277767625785E-3</v>
      </c>
      <c r="E2036" s="166">
        <f t="shared" si="449"/>
        <v>24.291375447755232</v>
      </c>
      <c r="F2036" s="167">
        <f t="shared" si="450"/>
        <v>4.5251905201857481</v>
      </c>
      <c r="G2036" s="167">
        <f t="shared" si="440"/>
        <v>157259.52590212363</v>
      </c>
      <c r="H2036" s="167">
        <f t="shared" si="441"/>
        <v>271299.98899881309</v>
      </c>
      <c r="I2036" s="168">
        <f t="shared" si="442"/>
        <v>428559.51490093675</v>
      </c>
      <c r="J2036" s="168">
        <f t="shared" si="444"/>
        <v>421725.05321576365</v>
      </c>
      <c r="K2036" s="94"/>
      <c r="L2036" s="265">
        <f t="shared" si="443"/>
        <v>163311.97183381979</v>
      </c>
      <c r="M2036" s="265">
        <f>$G2036*NonHospFrac+theModel!$H2036*NonHospFrac</f>
        <v>265247.54306711693</v>
      </c>
      <c r="N2036" s="266">
        <f t="shared" si="445"/>
        <v>428559.51490093675</v>
      </c>
      <c r="O2036" s="158"/>
      <c r="P2036" s="265">
        <f t="shared" si="446"/>
        <v>160707.55080145449</v>
      </c>
      <c r="Q2036" s="265">
        <f t="shared" si="447"/>
        <v>265245.98281649791</v>
      </c>
      <c r="R2036" s="266">
        <f t="shared" si="448"/>
        <v>425953.53361795237</v>
      </c>
    </row>
    <row r="2037" spans="1:18" x14ac:dyDescent="0.25">
      <c r="A2037" s="81">
        <v>2006</v>
      </c>
      <c r="B2037" s="93">
        <f t="shared" si="437"/>
        <v>1.6965902343526068E-17</v>
      </c>
      <c r="C2037" s="178">
        <f t="shared" si="438"/>
        <v>1.6927630189761702E-17</v>
      </c>
      <c r="D2037" s="165">
        <f t="shared" si="439"/>
        <v>2.2558277767625785E-3</v>
      </c>
      <c r="E2037" s="166">
        <f t="shared" si="449"/>
        <v>24.291375447755232</v>
      </c>
      <c r="F2037" s="167">
        <f t="shared" si="450"/>
        <v>4.5274463479625107</v>
      </c>
      <c r="G2037" s="167">
        <f t="shared" si="440"/>
        <v>157337.92048133706</v>
      </c>
      <c r="H2037" s="167">
        <f t="shared" si="441"/>
        <v>271299.98899881309</v>
      </c>
      <c r="I2037" s="168">
        <f t="shared" si="442"/>
        <v>428637.90948015015</v>
      </c>
      <c r="J2037" s="168">
        <f t="shared" si="444"/>
        <v>421797.29254375445</v>
      </c>
      <c r="K2037" s="94"/>
      <c r="L2037" s="265">
        <f t="shared" si="443"/>
        <v>163341.84580200224</v>
      </c>
      <c r="M2037" s="265">
        <f>$G2037*NonHospFrac+theModel!$H2037*NonHospFrac</f>
        <v>265296.06367814791</v>
      </c>
      <c r="N2037" s="266">
        <f t="shared" si="445"/>
        <v>428637.90948015015</v>
      </c>
      <c r="O2037" s="158"/>
      <c r="P2037" s="265">
        <f t="shared" si="446"/>
        <v>160735.07917659945</v>
      </c>
      <c r="Q2037" s="265">
        <f t="shared" si="447"/>
        <v>265294.50342752889</v>
      </c>
      <c r="R2037" s="266">
        <f t="shared" si="448"/>
        <v>426029.58260412834</v>
      </c>
    </row>
    <row r="2038" spans="1:18" x14ac:dyDescent="0.25">
      <c r="A2038" s="81">
        <v>2007</v>
      </c>
      <c r="B2038" s="93">
        <f t="shared" si="437"/>
        <v>1.6648971495914664E-17</v>
      </c>
      <c r="C2038" s="178">
        <f t="shared" si="438"/>
        <v>1.6611414283559652E-17</v>
      </c>
      <c r="D2038" s="165">
        <f t="shared" si="439"/>
        <v>2.2558277767625785E-3</v>
      </c>
      <c r="E2038" s="166">
        <f t="shared" si="449"/>
        <v>24.291375447755232</v>
      </c>
      <c r="F2038" s="167">
        <f t="shared" si="450"/>
        <v>4.5297021757392733</v>
      </c>
      <c r="G2038" s="167">
        <f t="shared" si="440"/>
        <v>157416.31506055046</v>
      </c>
      <c r="H2038" s="167">
        <f t="shared" si="441"/>
        <v>271299.98899881309</v>
      </c>
      <c r="I2038" s="168">
        <f t="shared" si="442"/>
        <v>428716.30405936355</v>
      </c>
      <c r="J2038" s="168">
        <f t="shared" si="444"/>
        <v>421869.52892712801</v>
      </c>
      <c r="K2038" s="94"/>
      <c r="L2038" s="265">
        <f t="shared" si="443"/>
        <v>163371.71977018466</v>
      </c>
      <c r="M2038" s="265">
        <f>$G2038*NonHospFrac+theModel!$H2038*NonHospFrac</f>
        <v>265344.58428917889</v>
      </c>
      <c r="N2038" s="266">
        <f t="shared" si="445"/>
        <v>428716.30405936355</v>
      </c>
      <c r="O2038" s="158"/>
      <c r="P2038" s="265">
        <f t="shared" si="446"/>
        <v>160762.60642963363</v>
      </c>
      <c r="Q2038" s="265">
        <f t="shared" si="447"/>
        <v>265343.02403855987</v>
      </c>
      <c r="R2038" s="266">
        <f t="shared" si="448"/>
        <v>426105.6304681935</v>
      </c>
    </row>
    <row r="2039" spans="1:18" x14ac:dyDescent="0.25">
      <c r="A2039" s="81">
        <v>2008</v>
      </c>
      <c r="B2039" s="93">
        <f t="shared" si="437"/>
        <v>1.6337961062091688E-17</v>
      </c>
      <c r="C2039" s="178">
        <f t="shared" si="438"/>
        <v>1.6301105435712156E-17</v>
      </c>
      <c r="D2039" s="165">
        <f t="shared" si="439"/>
        <v>2.2558277767625785E-3</v>
      </c>
      <c r="E2039" s="166">
        <f t="shared" si="449"/>
        <v>24.291375447755232</v>
      </c>
      <c r="F2039" s="167">
        <f t="shared" si="450"/>
        <v>4.5319580035160358</v>
      </c>
      <c r="G2039" s="167">
        <f t="shared" si="440"/>
        <v>157494.7096397639</v>
      </c>
      <c r="H2039" s="167">
        <f t="shared" si="441"/>
        <v>271299.98899881309</v>
      </c>
      <c r="I2039" s="168">
        <f t="shared" si="442"/>
        <v>428794.69863857701</v>
      </c>
      <c r="J2039" s="168">
        <f t="shared" si="444"/>
        <v>421941.76236600446</v>
      </c>
      <c r="K2039" s="94"/>
      <c r="L2039" s="265">
        <f t="shared" si="443"/>
        <v>163401.59373836708</v>
      </c>
      <c r="M2039" s="265">
        <f>$G2039*NonHospFrac+theModel!$H2039*NonHospFrac</f>
        <v>265393.10490020993</v>
      </c>
      <c r="N2039" s="266">
        <f t="shared" si="445"/>
        <v>428794.69863857701</v>
      </c>
      <c r="O2039" s="158"/>
      <c r="P2039" s="265">
        <f t="shared" si="446"/>
        <v>160790.1325606028</v>
      </c>
      <c r="Q2039" s="265">
        <f t="shared" si="447"/>
        <v>265391.54464959091</v>
      </c>
      <c r="R2039" s="266">
        <f t="shared" si="448"/>
        <v>426181.67721019371</v>
      </c>
    </row>
    <row r="2040" spans="1:18" x14ac:dyDescent="0.25">
      <c r="A2040" s="81">
        <v>2009</v>
      </c>
      <c r="B2040" s="93">
        <f t="shared" si="437"/>
        <v>1.6032760446008645E-17</v>
      </c>
      <c r="C2040" s="178">
        <f t="shared" si="438"/>
        <v>1.5996593299656357E-17</v>
      </c>
      <c r="D2040" s="165">
        <f t="shared" si="439"/>
        <v>2.2558277767625785E-3</v>
      </c>
      <c r="E2040" s="166">
        <f t="shared" si="449"/>
        <v>24.291375447755232</v>
      </c>
      <c r="F2040" s="167">
        <f t="shared" si="450"/>
        <v>4.5342138312927984</v>
      </c>
      <c r="G2040" s="167">
        <f t="shared" si="440"/>
        <v>157573.10421897733</v>
      </c>
      <c r="H2040" s="167">
        <f t="shared" si="441"/>
        <v>271299.98899881309</v>
      </c>
      <c r="I2040" s="168">
        <f t="shared" si="442"/>
        <v>428873.09321779042</v>
      </c>
      <c r="J2040" s="168">
        <f t="shared" si="444"/>
        <v>422013.99286050367</v>
      </c>
      <c r="K2040" s="94"/>
      <c r="L2040" s="265">
        <f t="shared" si="443"/>
        <v>163431.46770654951</v>
      </c>
      <c r="M2040" s="265">
        <f>$G2040*NonHospFrac+theModel!$H2040*NonHospFrac</f>
        <v>265441.62551124091</v>
      </c>
      <c r="N2040" s="266">
        <f t="shared" si="445"/>
        <v>428873.09321779042</v>
      </c>
      <c r="O2040" s="158"/>
      <c r="P2040" s="265">
        <f t="shared" si="446"/>
        <v>160817.65756955266</v>
      </c>
      <c r="Q2040" s="265">
        <f t="shared" si="447"/>
        <v>265440.06526062189</v>
      </c>
      <c r="R2040" s="266">
        <f t="shared" si="448"/>
        <v>426257.72283017455</v>
      </c>
    </row>
    <row r="2041" spans="1:18" x14ac:dyDescent="0.25">
      <c r="A2041" s="81">
        <v>2010</v>
      </c>
      <c r="B2041" s="93">
        <f t="shared" si="437"/>
        <v>1.5733261117601687E-17</v>
      </c>
      <c r="C2041" s="178">
        <f t="shared" si="438"/>
        <v>1.5697769590153543E-17</v>
      </c>
      <c r="D2041" s="165">
        <f t="shared" si="439"/>
        <v>2.2558277767625785E-3</v>
      </c>
      <c r="E2041" s="166">
        <f t="shared" si="449"/>
        <v>24.291375447755232</v>
      </c>
      <c r="F2041" s="167">
        <f t="shared" si="450"/>
        <v>4.536469659069561</v>
      </c>
      <c r="G2041" s="167">
        <f t="shared" si="440"/>
        <v>157651.49879819076</v>
      </c>
      <c r="H2041" s="167">
        <f t="shared" si="441"/>
        <v>271299.98899881309</v>
      </c>
      <c r="I2041" s="168">
        <f t="shared" si="442"/>
        <v>428951.48779700382</v>
      </c>
      <c r="J2041" s="168">
        <f t="shared" si="444"/>
        <v>422086.22041074571</v>
      </c>
      <c r="K2041" s="94"/>
      <c r="L2041" s="265">
        <f t="shared" si="443"/>
        <v>163461.34167473193</v>
      </c>
      <c r="M2041" s="265">
        <f>$G2041*NonHospFrac+theModel!$H2041*NonHospFrac</f>
        <v>265490.14612227189</v>
      </c>
      <c r="N2041" s="266">
        <f t="shared" si="445"/>
        <v>428951.48779700382</v>
      </c>
      <c r="O2041" s="158"/>
      <c r="P2041" s="265">
        <f t="shared" si="446"/>
        <v>160845.18145652898</v>
      </c>
      <c r="Q2041" s="265">
        <f t="shared" si="447"/>
        <v>265488.58587165287</v>
      </c>
      <c r="R2041" s="266">
        <f t="shared" si="448"/>
        <v>426333.76732818189</v>
      </c>
    </row>
    <row r="2042" spans="1:18" x14ac:dyDescent="0.25">
      <c r="A2042" s="81">
        <v>2011</v>
      </c>
      <c r="B2042" s="93">
        <f t="shared" si="437"/>
        <v>1.5439356574198739E-17</v>
      </c>
      <c r="C2042" s="178">
        <f t="shared" si="438"/>
        <v>1.5404528044783319E-17</v>
      </c>
      <c r="D2042" s="165">
        <f t="shared" si="439"/>
        <v>2.2558277767625785E-3</v>
      </c>
      <c r="E2042" s="166">
        <f t="shared" si="449"/>
        <v>24.291375447755232</v>
      </c>
      <c r="F2042" s="167">
        <f t="shared" si="450"/>
        <v>4.5387254868463236</v>
      </c>
      <c r="G2042" s="167">
        <f t="shared" si="440"/>
        <v>157729.89337740417</v>
      </c>
      <c r="H2042" s="167">
        <f t="shared" si="441"/>
        <v>271299.98899881309</v>
      </c>
      <c r="I2042" s="168">
        <f t="shared" si="442"/>
        <v>429029.88237621728</v>
      </c>
      <c r="J2042" s="168">
        <f t="shared" si="444"/>
        <v>422158.44501685066</v>
      </c>
      <c r="K2042" s="94"/>
      <c r="L2042" s="265">
        <f t="shared" si="443"/>
        <v>163491.21564291435</v>
      </c>
      <c r="M2042" s="265">
        <f>$G2042*NonHospFrac+theModel!$H2042*NonHospFrac</f>
        <v>265538.66673330287</v>
      </c>
      <c r="N2042" s="266">
        <f t="shared" si="445"/>
        <v>429029.88237621723</v>
      </c>
      <c r="O2042" s="158"/>
      <c r="P2042" s="265">
        <f t="shared" si="446"/>
        <v>160872.70422157747</v>
      </c>
      <c r="Q2042" s="265">
        <f t="shared" si="447"/>
        <v>265537.10648268386</v>
      </c>
      <c r="R2042" s="266">
        <f t="shared" si="448"/>
        <v>426409.8107042613</v>
      </c>
    </row>
    <row r="2043" spans="1:18" x14ac:dyDescent="0.25">
      <c r="A2043" s="81">
        <v>2012</v>
      </c>
      <c r="B2043" s="93">
        <f t="shared" si="437"/>
        <v>1.515094230264644E-17</v>
      </c>
      <c r="C2043" s="178">
        <f t="shared" si="438"/>
        <v>1.5116764386156003E-17</v>
      </c>
      <c r="D2043" s="165">
        <f t="shared" si="439"/>
        <v>2.2558277767625785E-3</v>
      </c>
      <c r="E2043" s="166">
        <f t="shared" si="449"/>
        <v>24.291375447755232</v>
      </c>
      <c r="F2043" s="167">
        <f t="shared" si="450"/>
        <v>4.5409813146230862</v>
      </c>
      <c r="G2043" s="167">
        <f t="shared" si="440"/>
        <v>157808.2879566176</v>
      </c>
      <c r="H2043" s="167">
        <f t="shared" si="441"/>
        <v>271299.98899881309</v>
      </c>
      <c r="I2043" s="168">
        <f t="shared" si="442"/>
        <v>429108.27695543069</v>
      </c>
      <c r="J2043" s="168">
        <f t="shared" si="444"/>
        <v>422230.66667893843</v>
      </c>
      <c r="K2043" s="94"/>
      <c r="L2043" s="265">
        <f t="shared" si="443"/>
        <v>163521.08961109677</v>
      </c>
      <c r="M2043" s="265">
        <f>$G2043*NonHospFrac+theModel!$H2043*NonHospFrac</f>
        <v>265587.18734433391</v>
      </c>
      <c r="N2043" s="266">
        <f t="shared" si="445"/>
        <v>429108.27695543069</v>
      </c>
      <c r="O2043" s="158"/>
      <c r="P2043" s="265">
        <f t="shared" si="446"/>
        <v>160900.22586474387</v>
      </c>
      <c r="Q2043" s="265">
        <f t="shared" si="447"/>
        <v>265585.62709371489</v>
      </c>
      <c r="R2043" s="266">
        <f t="shared" si="448"/>
        <v>426485.85295845877</v>
      </c>
    </row>
    <row r="2044" spans="1:18" x14ac:dyDescent="0.25">
      <c r="A2044" s="81">
        <v>2013</v>
      </c>
      <c r="B2044" s="93">
        <f t="shared" si="437"/>
        <v>1.4867915742145137E-17</v>
      </c>
      <c r="C2044" s="178">
        <f t="shared" si="438"/>
        <v>1.4834376284831441E-17</v>
      </c>
      <c r="D2044" s="165">
        <f t="shared" si="439"/>
        <v>2.2558277767625785E-3</v>
      </c>
      <c r="E2044" s="166">
        <f t="shared" si="449"/>
        <v>24.291375447755232</v>
      </c>
      <c r="F2044" s="167">
        <f t="shared" si="450"/>
        <v>4.5432371423998488</v>
      </c>
      <c r="G2044" s="167">
        <f t="shared" si="440"/>
        <v>157886.682535831</v>
      </c>
      <c r="H2044" s="167">
        <f t="shared" si="441"/>
        <v>271299.98899881309</v>
      </c>
      <c r="I2044" s="168">
        <f t="shared" si="442"/>
        <v>429186.67153464409</v>
      </c>
      <c r="J2044" s="168">
        <f t="shared" si="444"/>
        <v>422302.88539712911</v>
      </c>
      <c r="K2044" s="94"/>
      <c r="L2044" s="265">
        <f t="shared" si="443"/>
        <v>163550.9635792792</v>
      </c>
      <c r="M2044" s="265">
        <f>$G2044*NonHospFrac+theModel!$H2044*NonHospFrac</f>
        <v>265635.70795536489</v>
      </c>
      <c r="N2044" s="266">
        <f t="shared" si="445"/>
        <v>429186.67153464409</v>
      </c>
      <c r="O2044" s="158"/>
      <c r="P2044" s="265">
        <f t="shared" si="446"/>
        <v>160927.74638607394</v>
      </c>
      <c r="Q2044" s="265">
        <f t="shared" si="447"/>
        <v>265634.14770474588</v>
      </c>
      <c r="R2044" s="266">
        <f t="shared" si="448"/>
        <v>426561.89409081981</v>
      </c>
    </row>
    <row r="2045" spans="1:18" x14ac:dyDescent="0.25">
      <c r="A2045" s="81">
        <v>2014</v>
      </c>
      <c r="B2045" s="93">
        <f t="shared" si="437"/>
        <v>1.4590176247778009E-17</v>
      </c>
      <c r="C2045" s="178">
        <f t="shared" si="438"/>
        <v>1.4557263322930411E-17</v>
      </c>
      <c r="D2045" s="165">
        <f t="shared" si="439"/>
        <v>2.2558277767625785E-3</v>
      </c>
      <c r="E2045" s="166">
        <f t="shared" si="449"/>
        <v>24.291375447755232</v>
      </c>
      <c r="F2045" s="167">
        <f t="shared" si="450"/>
        <v>4.5454929701766114</v>
      </c>
      <c r="G2045" s="167">
        <f t="shared" si="440"/>
        <v>157965.07711504443</v>
      </c>
      <c r="H2045" s="167">
        <f t="shared" si="441"/>
        <v>271299.98899881309</v>
      </c>
      <c r="I2045" s="168">
        <f t="shared" si="442"/>
        <v>429265.06611385755</v>
      </c>
      <c r="J2045" s="168">
        <f t="shared" si="444"/>
        <v>422375.10117154272</v>
      </c>
      <c r="K2045" s="94"/>
      <c r="L2045" s="265">
        <f t="shared" si="443"/>
        <v>163580.83754746162</v>
      </c>
      <c r="M2045" s="265">
        <f>$G2045*NonHospFrac+theModel!$H2045*NonHospFrac</f>
        <v>265684.22856639588</v>
      </c>
      <c r="N2045" s="266">
        <f t="shared" si="445"/>
        <v>429265.06611385749</v>
      </c>
      <c r="O2045" s="158"/>
      <c r="P2045" s="265">
        <f t="shared" si="446"/>
        <v>160955.26578561336</v>
      </c>
      <c r="Q2045" s="265">
        <f t="shared" si="447"/>
        <v>265682.66831577686</v>
      </c>
      <c r="R2045" s="266">
        <f t="shared" si="448"/>
        <v>426637.93410139019</v>
      </c>
    </row>
    <row r="2046" spans="1:18" x14ac:dyDescent="0.25">
      <c r="A2046" s="81">
        <v>2015</v>
      </c>
      <c r="B2046" s="93">
        <f t="shared" si="437"/>
        <v>1.4317625054721512E-17</v>
      </c>
      <c r="C2046" s="178">
        <f t="shared" si="438"/>
        <v>1.42853269584258E-17</v>
      </c>
      <c r="D2046" s="165">
        <f t="shared" si="439"/>
        <v>2.2558277767625785E-3</v>
      </c>
      <c r="E2046" s="166">
        <f t="shared" si="449"/>
        <v>24.291375447755232</v>
      </c>
      <c r="F2046" s="167">
        <f t="shared" si="450"/>
        <v>4.5477487979533739</v>
      </c>
      <c r="G2046" s="167">
        <f t="shared" si="440"/>
        <v>158043.47169425787</v>
      </c>
      <c r="H2046" s="167">
        <f t="shared" si="441"/>
        <v>271299.98899881309</v>
      </c>
      <c r="I2046" s="168">
        <f t="shared" si="442"/>
        <v>429343.46069307096</v>
      </c>
      <c r="J2046" s="168">
        <f t="shared" si="444"/>
        <v>422447.3140022991</v>
      </c>
      <c r="K2046" s="94"/>
      <c r="L2046" s="265">
        <f t="shared" si="443"/>
        <v>163610.71151564407</v>
      </c>
      <c r="M2046" s="265">
        <f>$G2046*NonHospFrac+theModel!$H2046*NonHospFrac</f>
        <v>265732.74917742691</v>
      </c>
      <c r="N2046" s="266">
        <f t="shared" si="445"/>
        <v>429343.46069307101</v>
      </c>
      <c r="O2046" s="158"/>
      <c r="P2046" s="265">
        <f t="shared" si="446"/>
        <v>160982.78406340792</v>
      </c>
      <c r="Q2046" s="265">
        <f t="shared" si="447"/>
        <v>265731.1889268079</v>
      </c>
      <c r="R2046" s="266">
        <f t="shared" si="448"/>
        <v>426713.97299021581</v>
      </c>
    </row>
    <row r="2047" spans="1:18" x14ac:dyDescent="0.25">
      <c r="A2047" s="81">
        <v>2016</v>
      </c>
      <c r="B2047" s="93">
        <f t="shared" si="437"/>
        <v>1.4050165243124361E-17</v>
      </c>
      <c r="C2047" s="178">
        <f t="shared" si="438"/>
        <v>1.4018470490100815E-17</v>
      </c>
      <c r="D2047" s="165">
        <f t="shared" si="439"/>
        <v>2.2558277767625785E-3</v>
      </c>
      <c r="E2047" s="166">
        <f t="shared" si="449"/>
        <v>24.291375447755232</v>
      </c>
      <c r="F2047" s="167">
        <f t="shared" si="450"/>
        <v>4.5500046257301365</v>
      </c>
      <c r="G2047" s="167">
        <f t="shared" si="440"/>
        <v>158121.86627347127</v>
      </c>
      <c r="H2047" s="167">
        <f t="shared" si="441"/>
        <v>271299.98899881309</v>
      </c>
      <c r="I2047" s="168">
        <f t="shared" si="442"/>
        <v>429421.85527228436</v>
      </c>
      <c r="J2047" s="168">
        <f t="shared" si="444"/>
        <v>422519.52388951834</v>
      </c>
      <c r="K2047" s="94"/>
      <c r="L2047" s="265">
        <f t="shared" si="443"/>
        <v>163640.58548382646</v>
      </c>
      <c r="M2047" s="265">
        <f>$G2047*NonHospFrac+theModel!$H2047*NonHospFrac</f>
        <v>265781.2697884579</v>
      </c>
      <c r="N2047" s="266">
        <f t="shared" si="445"/>
        <v>429421.85527228436</v>
      </c>
      <c r="O2047" s="158"/>
      <c r="P2047" s="265">
        <f t="shared" si="446"/>
        <v>161010.30121950325</v>
      </c>
      <c r="Q2047" s="265">
        <f t="shared" si="447"/>
        <v>265779.70953783888</v>
      </c>
      <c r="R2047" s="266">
        <f t="shared" si="448"/>
        <v>426790.0107573421</v>
      </c>
    </row>
    <row r="2048" spans="1:18" x14ac:dyDescent="0.25">
      <c r="A2048" s="81">
        <v>2017</v>
      </c>
      <c r="B2048" s="93">
        <f t="shared" si="437"/>
        <v>1.3787701703642606E-17</v>
      </c>
      <c r="C2048" s="178">
        <f t="shared" si="438"/>
        <v>1.3756599023161811E-17</v>
      </c>
      <c r="D2048" s="165">
        <f t="shared" si="439"/>
        <v>2.2558277767625785E-3</v>
      </c>
      <c r="E2048" s="166">
        <f t="shared" si="449"/>
        <v>24.291375447755232</v>
      </c>
      <c r="F2048" s="167">
        <f t="shared" si="450"/>
        <v>4.5522604535068991</v>
      </c>
      <c r="G2048" s="167">
        <f t="shared" si="440"/>
        <v>158200.2608526847</v>
      </c>
      <c r="H2048" s="167">
        <f t="shared" si="441"/>
        <v>271299.98899881309</v>
      </c>
      <c r="I2048" s="168">
        <f t="shared" si="442"/>
        <v>429500.24985149782</v>
      </c>
      <c r="J2048" s="168">
        <f t="shared" si="444"/>
        <v>422591.73083332053</v>
      </c>
      <c r="K2048" s="94"/>
      <c r="L2048" s="265">
        <f t="shared" si="443"/>
        <v>163670.45945200892</v>
      </c>
      <c r="M2048" s="265">
        <f>$G2048*NonHospFrac+theModel!$H2048*NonHospFrac</f>
        <v>265829.79039948888</v>
      </c>
      <c r="N2048" s="266">
        <f t="shared" si="445"/>
        <v>429500.24985149782</v>
      </c>
      <c r="O2048" s="158"/>
      <c r="P2048" s="265">
        <f t="shared" si="446"/>
        <v>161037.81725394516</v>
      </c>
      <c r="Q2048" s="265">
        <f t="shared" si="447"/>
        <v>265828.23014886986</v>
      </c>
      <c r="R2048" s="266">
        <f t="shared" si="448"/>
        <v>426866.04740281502</v>
      </c>
    </row>
    <row r="2049" spans="1:18" x14ac:dyDescent="0.25">
      <c r="A2049" s="81">
        <v>2018</v>
      </c>
      <c r="B2049" s="93">
        <f t="shared" si="437"/>
        <v>1.3530141103618518E-17</v>
      </c>
      <c r="C2049" s="178">
        <f t="shared" si="438"/>
        <v>1.3499619435493458E-17</v>
      </c>
      <c r="D2049" s="165">
        <f t="shared" si="439"/>
        <v>2.2558277767625785E-3</v>
      </c>
      <c r="E2049" s="166">
        <f t="shared" si="449"/>
        <v>24.291375447755232</v>
      </c>
      <c r="F2049" s="167">
        <f t="shared" si="450"/>
        <v>4.5545162812836617</v>
      </c>
      <c r="G2049" s="167">
        <f t="shared" si="440"/>
        <v>158278.65543189811</v>
      </c>
      <c r="H2049" s="167">
        <f t="shared" si="441"/>
        <v>271299.98899881309</v>
      </c>
      <c r="I2049" s="168">
        <f t="shared" si="442"/>
        <v>429578.64443071117</v>
      </c>
      <c r="J2049" s="168">
        <f t="shared" si="444"/>
        <v>422663.93483382539</v>
      </c>
      <c r="K2049" s="94"/>
      <c r="L2049" s="265">
        <f t="shared" si="443"/>
        <v>163700.33342019134</v>
      </c>
      <c r="M2049" s="265">
        <f>$G2049*NonHospFrac+theModel!$H2049*NonHospFrac</f>
        <v>265878.31101051986</v>
      </c>
      <c r="N2049" s="266">
        <f t="shared" si="445"/>
        <v>429578.64443071117</v>
      </c>
      <c r="O2049" s="158"/>
      <c r="P2049" s="265">
        <f t="shared" si="446"/>
        <v>161065.33216677932</v>
      </c>
      <c r="Q2049" s="265">
        <f t="shared" si="447"/>
        <v>265876.75075990084</v>
      </c>
      <c r="R2049" s="266">
        <f t="shared" si="448"/>
        <v>426942.08292668016</v>
      </c>
    </row>
    <row r="2050" spans="1:18" x14ac:dyDescent="0.25">
      <c r="A2050" s="81">
        <v>2019</v>
      </c>
      <c r="B2050" s="93">
        <f t="shared" si="437"/>
        <v>1.3277391853891287E-17</v>
      </c>
      <c r="C2050" s="178">
        <f t="shared" si="438"/>
        <v>1.3247440344544317E-17</v>
      </c>
      <c r="D2050" s="165">
        <f t="shared" si="439"/>
        <v>2.2558277767625785E-3</v>
      </c>
      <c r="E2050" s="166">
        <f t="shared" si="449"/>
        <v>24.291375447755232</v>
      </c>
      <c r="F2050" s="167">
        <f t="shared" si="450"/>
        <v>4.5567721090604243</v>
      </c>
      <c r="G2050" s="167">
        <f t="shared" si="440"/>
        <v>158357.05001111154</v>
      </c>
      <c r="H2050" s="167">
        <f t="shared" si="441"/>
        <v>271299.98899881309</v>
      </c>
      <c r="I2050" s="168">
        <f t="shared" si="442"/>
        <v>429657.03900992463</v>
      </c>
      <c r="J2050" s="168">
        <f t="shared" si="444"/>
        <v>422736.13589115319</v>
      </c>
      <c r="K2050" s="94"/>
      <c r="L2050" s="265">
        <f t="shared" si="443"/>
        <v>163730.20738837376</v>
      </c>
      <c r="M2050" s="265">
        <f>$G2050*NonHospFrac+theModel!$H2050*NonHospFrac</f>
        <v>265926.83162155084</v>
      </c>
      <c r="N2050" s="266">
        <f t="shared" si="445"/>
        <v>429657.03900992463</v>
      </c>
      <c r="O2050" s="158"/>
      <c r="P2050" s="265">
        <f t="shared" si="446"/>
        <v>161092.84595805148</v>
      </c>
      <c r="Q2050" s="265">
        <f t="shared" si="447"/>
        <v>265925.27137093182</v>
      </c>
      <c r="R2050" s="266">
        <f t="shared" si="448"/>
        <v>427018.11732898327</v>
      </c>
    </row>
    <row r="2051" spans="1:18" x14ac:dyDescent="0.25">
      <c r="A2051" s="81">
        <v>2020</v>
      </c>
      <c r="B2051" s="93">
        <f t="shared" si="437"/>
        <v>1.3029364076227774E-17</v>
      </c>
      <c r="C2051" s="178">
        <f t="shared" si="438"/>
        <v>1.2999972074831067E-17</v>
      </c>
      <c r="D2051" s="165">
        <f t="shared" si="439"/>
        <v>2.2558277767625785E-3</v>
      </c>
      <c r="E2051" s="166">
        <f t="shared" si="449"/>
        <v>24.291375447755232</v>
      </c>
      <c r="F2051" s="167">
        <f t="shared" si="450"/>
        <v>4.5590279368371869</v>
      </c>
      <c r="G2051" s="167">
        <f t="shared" si="440"/>
        <v>158435.44459032497</v>
      </c>
      <c r="H2051" s="167">
        <f t="shared" si="441"/>
        <v>271299.98899881309</v>
      </c>
      <c r="I2051" s="168">
        <f t="shared" si="442"/>
        <v>429735.43358913809</v>
      </c>
      <c r="J2051" s="168">
        <f t="shared" si="444"/>
        <v>422808.33400542371</v>
      </c>
      <c r="K2051" s="94"/>
      <c r="L2051" s="265">
        <f t="shared" si="443"/>
        <v>163760.08135655618</v>
      </c>
      <c r="M2051" s="265">
        <f>$G2051*NonHospFrac+theModel!$H2051*NonHospFrac</f>
        <v>265975.35223258188</v>
      </c>
      <c r="N2051" s="266">
        <f t="shared" si="445"/>
        <v>429735.43358913809</v>
      </c>
      <c r="O2051" s="158"/>
      <c r="P2051" s="265">
        <f t="shared" si="446"/>
        <v>161120.35862780732</v>
      </c>
      <c r="Q2051" s="265">
        <f t="shared" si="447"/>
        <v>265973.79198196286</v>
      </c>
      <c r="R2051" s="266">
        <f t="shared" si="448"/>
        <v>427094.15060977021</v>
      </c>
    </row>
    <row r="2052" spans="1:18" x14ac:dyDescent="0.25">
      <c r="A2052" s="81">
        <v>2021</v>
      </c>
      <c r="B2052" s="93">
        <f t="shared" si="437"/>
        <v>1.2785969571361243E-17</v>
      </c>
      <c r="C2052" s="178">
        <f t="shared" si="438"/>
        <v>1.2757126626049326E-17</v>
      </c>
      <c r="D2052" s="165">
        <f t="shared" si="439"/>
        <v>2.2558277767625785E-3</v>
      </c>
      <c r="E2052" s="166">
        <f t="shared" si="449"/>
        <v>24.291375447755232</v>
      </c>
      <c r="F2052" s="167">
        <f t="shared" si="450"/>
        <v>4.5612837646139495</v>
      </c>
      <c r="G2052" s="167">
        <f t="shared" si="440"/>
        <v>158513.83916953838</v>
      </c>
      <c r="H2052" s="167">
        <f t="shared" si="441"/>
        <v>271299.98899881309</v>
      </c>
      <c r="I2052" s="168">
        <f t="shared" si="442"/>
        <v>429813.82816835144</v>
      </c>
      <c r="J2052" s="168">
        <f t="shared" si="444"/>
        <v>422880.52917675686</v>
      </c>
      <c r="K2052" s="94"/>
      <c r="L2052" s="265">
        <f t="shared" si="443"/>
        <v>163789.95532473861</v>
      </c>
      <c r="M2052" s="265">
        <f>$G2052*NonHospFrac+theModel!$H2052*NonHospFrac</f>
        <v>266023.87284361286</v>
      </c>
      <c r="N2052" s="266">
        <f t="shared" si="445"/>
        <v>429813.82816835144</v>
      </c>
      <c r="O2052" s="158"/>
      <c r="P2052" s="265">
        <f t="shared" si="446"/>
        <v>161147.87017609261</v>
      </c>
      <c r="Q2052" s="265">
        <f t="shared" si="447"/>
        <v>266022.31259299384</v>
      </c>
      <c r="R2052" s="266">
        <f t="shared" si="448"/>
        <v>427170.18276908644</v>
      </c>
    </row>
    <row r="2053" spans="1:18" x14ac:dyDescent="0.25">
      <c r="A2053" s="81">
        <v>2022</v>
      </c>
      <c r="B2053" s="93">
        <f t="shared" si="437"/>
        <v>1.2547121787628043E-17</v>
      </c>
      <c r="C2053" s="178">
        <f t="shared" si="438"/>
        <v>1.2518817641781088E-17</v>
      </c>
      <c r="D2053" s="165">
        <f t="shared" si="439"/>
        <v>2.2558277767625785E-3</v>
      </c>
      <c r="E2053" s="166">
        <f t="shared" si="449"/>
        <v>24.291375447755232</v>
      </c>
      <c r="F2053" s="167">
        <f t="shared" si="450"/>
        <v>4.5635395923907121</v>
      </c>
      <c r="G2053" s="167">
        <f t="shared" si="440"/>
        <v>158592.23374875181</v>
      </c>
      <c r="H2053" s="167">
        <f t="shared" si="441"/>
        <v>271299.98899881309</v>
      </c>
      <c r="I2053" s="168">
        <f t="shared" si="442"/>
        <v>429892.2227475649</v>
      </c>
      <c r="J2053" s="168">
        <f t="shared" si="444"/>
        <v>422952.72140527284</v>
      </c>
      <c r="K2053" s="94"/>
      <c r="L2053" s="265">
        <f t="shared" si="443"/>
        <v>163819.82929292103</v>
      </c>
      <c r="M2053" s="265">
        <f>$G2053*NonHospFrac+theModel!$H2053*NonHospFrac</f>
        <v>266072.39345464384</v>
      </c>
      <c r="N2053" s="266">
        <f t="shared" si="445"/>
        <v>429892.2227475649</v>
      </c>
      <c r="O2053" s="158"/>
      <c r="P2053" s="265">
        <f t="shared" si="446"/>
        <v>161175.380602953</v>
      </c>
      <c r="Q2053" s="265">
        <f t="shared" si="447"/>
        <v>266070.83320402482</v>
      </c>
      <c r="R2053" s="266">
        <f t="shared" si="448"/>
        <v>427246.21380697784</v>
      </c>
    </row>
    <row r="2054" spans="1:18" x14ac:dyDescent="0.25">
      <c r="A2054" s="81">
        <v>2023</v>
      </c>
      <c r="B2054" s="93">
        <f t="shared" si="437"/>
        <v>1.2312735790189254E-17</v>
      </c>
      <c r="C2054" s="178">
        <f t="shared" si="438"/>
        <v>1.2284960378785806E-17</v>
      </c>
      <c r="D2054" s="165">
        <f t="shared" si="439"/>
        <v>2.2558277767625785E-3</v>
      </c>
      <c r="E2054" s="166">
        <f t="shared" si="449"/>
        <v>24.291375447755232</v>
      </c>
      <c r="F2054" s="167">
        <f t="shared" si="450"/>
        <v>4.5657954201674746</v>
      </c>
      <c r="G2054" s="167">
        <f t="shared" si="440"/>
        <v>158670.62832796521</v>
      </c>
      <c r="H2054" s="167">
        <f t="shared" si="441"/>
        <v>271299.98899881309</v>
      </c>
      <c r="I2054" s="168">
        <f t="shared" si="442"/>
        <v>429970.6173267783</v>
      </c>
      <c r="J2054" s="168">
        <f t="shared" si="444"/>
        <v>423024.91069109138</v>
      </c>
      <c r="K2054" s="94"/>
      <c r="L2054" s="265">
        <f t="shared" si="443"/>
        <v>163849.70326110345</v>
      </c>
      <c r="M2054" s="265">
        <f>$G2054*NonHospFrac+theModel!$H2054*NonHospFrac</f>
        <v>266120.91406567482</v>
      </c>
      <c r="N2054" s="266">
        <f t="shared" si="445"/>
        <v>429970.61732677824</v>
      </c>
      <c r="O2054" s="158"/>
      <c r="P2054" s="265">
        <f t="shared" si="446"/>
        <v>161202.88990843424</v>
      </c>
      <c r="Q2054" s="265">
        <f t="shared" si="447"/>
        <v>266119.3538150558</v>
      </c>
      <c r="R2054" s="266">
        <f t="shared" si="448"/>
        <v>427322.24372349004</v>
      </c>
    </row>
    <row r="2055" spans="1:18" x14ac:dyDescent="0.25">
      <c r="A2055" s="81">
        <v>2024</v>
      </c>
      <c r="B2055" s="93">
        <f t="shared" si="437"/>
        <v>1.2082728230827756E-17</v>
      </c>
      <c r="C2055" s="178">
        <f t="shared" si="438"/>
        <v>1.205547167686558E-17</v>
      </c>
      <c r="D2055" s="165">
        <f t="shared" si="439"/>
        <v>2.2558277767625785E-3</v>
      </c>
      <c r="E2055" s="166">
        <f t="shared" si="449"/>
        <v>24.291375447755232</v>
      </c>
      <c r="F2055" s="167">
        <f t="shared" si="450"/>
        <v>4.5680512479442372</v>
      </c>
      <c r="G2055" s="167">
        <f t="shared" si="440"/>
        <v>158749.02290717865</v>
      </c>
      <c r="H2055" s="167">
        <f t="shared" si="441"/>
        <v>271299.98899881309</v>
      </c>
      <c r="I2055" s="168">
        <f t="shared" si="442"/>
        <v>430049.01190599171</v>
      </c>
      <c r="J2055" s="168">
        <f t="shared" si="444"/>
        <v>423097.09703433252</v>
      </c>
      <c r="K2055" s="94"/>
      <c r="L2055" s="265">
        <f t="shared" si="443"/>
        <v>163879.5772292859</v>
      </c>
      <c r="M2055" s="265">
        <f>$G2055*NonHospFrac+theModel!$H2055*NonHospFrac</f>
        <v>266169.43467670586</v>
      </c>
      <c r="N2055" s="266">
        <f t="shared" si="445"/>
        <v>430049.01190599176</v>
      </c>
      <c r="O2055" s="158"/>
      <c r="P2055" s="265">
        <f t="shared" si="446"/>
        <v>161230.39809258207</v>
      </c>
      <c r="Q2055" s="265">
        <f t="shared" si="447"/>
        <v>266167.87442608684</v>
      </c>
      <c r="R2055" s="266">
        <f t="shared" si="448"/>
        <v>427398.27251866891</v>
      </c>
    </row>
    <row r="2056" spans="1:18" x14ac:dyDescent="0.25">
      <c r="A2056" s="81">
        <v>2025</v>
      </c>
      <c r="B2056" s="93">
        <f t="shared" si="437"/>
        <v>1.1857017318309406E-17</v>
      </c>
      <c r="C2056" s="178">
        <f t="shared" si="438"/>
        <v>1.1830269929293209E-17</v>
      </c>
      <c r="D2056" s="165">
        <f t="shared" si="439"/>
        <v>2.2558277767625785E-3</v>
      </c>
      <c r="E2056" s="166">
        <f t="shared" si="449"/>
        <v>24.291375447755232</v>
      </c>
      <c r="F2056" s="167">
        <f t="shared" si="450"/>
        <v>4.5703070757209998</v>
      </c>
      <c r="G2056" s="167">
        <f t="shared" si="440"/>
        <v>158827.41748639208</v>
      </c>
      <c r="H2056" s="167">
        <f t="shared" si="441"/>
        <v>271299.98899881309</v>
      </c>
      <c r="I2056" s="168">
        <f t="shared" si="442"/>
        <v>430127.40648520517</v>
      </c>
      <c r="J2056" s="168">
        <f t="shared" si="444"/>
        <v>423169.28043511626</v>
      </c>
      <c r="K2056" s="94"/>
      <c r="L2056" s="265">
        <f t="shared" si="443"/>
        <v>163909.45119746833</v>
      </c>
      <c r="M2056" s="265">
        <f>$G2056*NonHospFrac+theModel!$H2056*NonHospFrac</f>
        <v>266217.95528773684</v>
      </c>
      <c r="N2056" s="266">
        <f t="shared" si="445"/>
        <v>430127.40648520517</v>
      </c>
      <c r="O2056" s="158"/>
      <c r="P2056" s="265">
        <f t="shared" si="446"/>
        <v>161257.90515544213</v>
      </c>
      <c r="Q2056" s="265">
        <f t="shared" si="447"/>
        <v>266216.39503711782</v>
      </c>
      <c r="R2056" s="266">
        <f t="shared" si="448"/>
        <v>427474.30019255995</v>
      </c>
    </row>
    <row r="2057" spans="1:18" x14ac:dyDescent="0.25">
      <c r="A2057" s="81">
        <v>2026</v>
      </c>
      <c r="B2057" s="93">
        <f t="shared" si="437"/>
        <v>1.163552278929788E-17</v>
      </c>
      <c r="C2057" s="178">
        <f t="shared" si="438"/>
        <v>1.1609275053792627E-17</v>
      </c>
      <c r="D2057" s="165">
        <f t="shared" si="439"/>
        <v>2.2558277767625785E-3</v>
      </c>
      <c r="E2057" s="166">
        <f t="shared" si="449"/>
        <v>24.291375447755232</v>
      </c>
      <c r="F2057" s="167">
        <f t="shared" si="450"/>
        <v>4.5725629034977624</v>
      </c>
      <c r="G2057" s="167">
        <f t="shared" si="440"/>
        <v>158905.81206560551</v>
      </c>
      <c r="H2057" s="167">
        <f t="shared" si="441"/>
        <v>271299.98899881309</v>
      </c>
      <c r="I2057" s="168">
        <f t="shared" si="442"/>
        <v>430205.80106441863</v>
      </c>
      <c r="J2057" s="168">
        <f t="shared" si="444"/>
        <v>423241.46089356247</v>
      </c>
      <c r="K2057" s="94"/>
      <c r="L2057" s="265">
        <f t="shared" si="443"/>
        <v>163939.32516565075</v>
      </c>
      <c r="M2057" s="265">
        <f>$G2057*NonHospFrac+theModel!$H2057*NonHospFrac</f>
        <v>266266.47589876782</v>
      </c>
      <c r="N2057" s="266">
        <f t="shared" si="445"/>
        <v>430205.80106441857</v>
      </c>
      <c r="O2057" s="158"/>
      <c r="P2057" s="265">
        <f t="shared" si="446"/>
        <v>161285.41109706016</v>
      </c>
      <c r="Q2057" s="265">
        <f t="shared" si="447"/>
        <v>266264.9156481488</v>
      </c>
      <c r="R2057" s="266">
        <f t="shared" si="448"/>
        <v>427550.32674520893</v>
      </c>
    </row>
    <row r="2058" spans="1:18" x14ac:dyDescent="0.25">
      <c r="A2058" s="81">
        <v>2027</v>
      </c>
      <c r="B2058" s="93">
        <f t="shared" si="437"/>
        <v>1.141816587981283E-17</v>
      </c>
      <c r="C2058" s="178">
        <f t="shared" si="438"/>
        <v>1.1392408464061465E-17</v>
      </c>
      <c r="D2058" s="165">
        <f t="shared" si="439"/>
        <v>2.2558277767625785E-3</v>
      </c>
      <c r="E2058" s="166">
        <f t="shared" si="449"/>
        <v>24.291375447755232</v>
      </c>
      <c r="F2058" s="167">
        <f t="shared" si="450"/>
        <v>4.574818731274525</v>
      </c>
      <c r="G2058" s="167">
        <f t="shared" si="440"/>
        <v>158984.20664481894</v>
      </c>
      <c r="H2058" s="167">
        <f t="shared" si="441"/>
        <v>271299.98899881309</v>
      </c>
      <c r="I2058" s="168">
        <f t="shared" si="442"/>
        <v>430284.19564363203</v>
      </c>
      <c r="J2058" s="168">
        <f t="shared" si="444"/>
        <v>423313.63840979105</v>
      </c>
      <c r="K2058" s="94"/>
      <c r="L2058" s="265">
        <f t="shared" si="443"/>
        <v>163969.19913383317</v>
      </c>
      <c r="M2058" s="265">
        <f>$G2058*NonHospFrac+theModel!$H2058*NonHospFrac</f>
        <v>266314.99650979886</v>
      </c>
      <c r="N2058" s="266">
        <f t="shared" si="445"/>
        <v>430284.19564363203</v>
      </c>
      <c r="O2058" s="158"/>
      <c r="P2058" s="265">
        <f t="shared" si="446"/>
        <v>161312.91591748185</v>
      </c>
      <c r="Q2058" s="265">
        <f t="shared" si="447"/>
        <v>266313.43625917984</v>
      </c>
      <c r="R2058" s="266">
        <f t="shared" si="448"/>
        <v>427626.35217666172</v>
      </c>
    </row>
    <row r="2059" spans="1:18" x14ac:dyDescent="0.25">
      <c r="A2059" s="81">
        <v>2028</v>
      </c>
      <c r="B2059" s="93">
        <f t="shared" si="437"/>
        <v>1.1204869297221244E-17</v>
      </c>
      <c r="C2059" s="178">
        <f t="shared" si="438"/>
        <v>1.1179593041825578E-17</v>
      </c>
      <c r="D2059" s="165">
        <f t="shared" si="439"/>
        <v>2.2558277767625785E-3</v>
      </c>
      <c r="E2059" s="166">
        <f t="shared" si="449"/>
        <v>24.291375447755232</v>
      </c>
      <c r="F2059" s="167">
        <f t="shared" si="450"/>
        <v>4.5770745590512876</v>
      </c>
      <c r="G2059" s="167">
        <f t="shared" si="440"/>
        <v>159062.60122403235</v>
      </c>
      <c r="H2059" s="167">
        <f t="shared" si="441"/>
        <v>271299.98899881309</v>
      </c>
      <c r="I2059" s="168">
        <f t="shared" si="442"/>
        <v>430362.59022284544</v>
      </c>
      <c r="J2059" s="168">
        <f t="shared" si="444"/>
        <v>423385.81298392196</v>
      </c>
      <c r="K2059" s="94"/>
      <c r="L2059" s="265">
        <f t="shared" si="443"/>
        <v>163999.07310201559</v>
      </c>
      <c r="M2059" s="265">
        <f>$G2059*NonHospFrac+theModel!$H2059*NonHospFrac</f>
        <v>266363.51712082984</v>
      </c>
      <c r="N2059" s="266">
        <f t="shared" si="445"/>
        <v>430362.59022284544</v>
      </c>
      <c r="O2059" s="158"/>
      <c r="P2059" s="265">
        <f t="shared" si="446"/>
        <v>161340.41961675292</v>
      </c>
      <c r="Q2059" s="265">
        <f t="shared" si="447"/>
        <v>266361.95687021082</v>
      </c>
      <c r="R2059" s="266">
        <f t="shared" si="448"/>
        <v>427702.37648696371</v>
      </c>
    </row>
    <row r="2060" spans="1:18" x14ac:dyDescent="0.25">
      <c r="A2060" s="81">
        <v>2029</v>
      </c>
      <c r="B2060" s="93">
        <f t="shared" si="437"/>
        <v>1.099555719275199E-17</v>
      </c>
      <c r="C2060" s="178">
        <f t="shared" si="438"/>
        <v>1.0970753109415598E-17</v>
      </c>
      <c r="D2060" s="165">
        <f t="shared" si="439"/>
        <v>2.2558277767625785E-3</v>
      </c>
      <c r="E2060" s="166">
        <f t="shared" si="449"/>
        <v>24.291375447755232</v>
      </c>
      <c r="F2060" s="167">
        <f t="shared" si="450"/>
        <v>4.5793303868280502</v>
      </c>
      <c r="G2060" s="167">
        <f t="shared" si="440"/>
        <v>159140.99580324578</v>
      </c>
      <c r="H2060" s="167">
        <f t="shared" si="441"/>
        <v>271299.98899881309</v>
      </c>
      <c r="I2060" s="168">
        <f t="shared" si="442"/>
        <v>430440.9848020589</v>
      </c>
      <c r="J2060" s="168">
        <f t="shared" si="444"/>
        <v>423457.98461607523</v>
      </c>
      <c r="K2060" s="94"/>
      <c r="L2060" s="265">
        <f t="shared" si="443"/>
        <v>164028.94707019802</v>
      </c>
      <c r="M2060" s="265">
        <f>$G2060*NonHospFrac+theModel!$H2060*NonHospFrac</f>
        <v>266412.03773186082</v>
      </c>
      <c r="N2060" s="266">
        <f t="shared" si="445"/>
        <v>430440.98480205884</v>
      </c>
      <c r="O2060" s="158"/>
      <c r="P2060" s="265">
        <f t="shared" si="446"/>
        <v>161367.92219491905</v>
      </c>
      <c r="Q2060" s="265">
        <f t="shared" si="447"/>
        <v>266410.4774812418</v>
      </c>
      <c r="R2060" s="266">
        <f t="shared" si="448"/>
        <v>427778.39967616089</v>
      </c>
    </row>
    <row r="2061" spans="1:18" x14ac:dyDescent="0.25">
      <c r="A2061" s="81">
        <v>2030</v>
      </c>
      <c r="B2061" s="93">
        <f t="shared" si="437"/>
        <v>1.0790155134523811E-17</v>
      </c>
      <c r="C2061" s="178">
        <f t="shared" si="438"/>
        <v>1.0765814402855775E-17</v>
      </c>
      <c r="D2061" s="165">
        <f t="shared" si="439"/>
        <v>2.2558277767625785E-3</v>
      </c>
      <c r="E2061" s="166">
        <f t="shared" si="449"/>
        <v>24.291375447755232</v>
      </c>
      <c r="F2061" s="167">
        <f t="shared" si="450"/>
        <v>4.5815862146048127</v>
      </c>
      <c r="G2061" s="167">
        <f t="shared" si="440"/>
        <v>159219.39038245918</v>
      </c>
      <c r="H2061" s="167">
        <f t="shared" si="441"/>
        <v>271299.98899881309</v>
      </c>
      <c r="I2061" s="168">
        <f t="shared" si="442"/>
        <v>430519.37938127224</v>
      </c>
      <c r="J2061" s="168">
        <f t="shared" si="444"/>
        <v>423530.1533063706</v>
      </c>
      <c r="K2061" s="94"/>
      <c r="L2061" s="265">
        <f t="shared" si="443"/>
        <v>164058.82103838044</v>
      </c>
      <c r="M2061" s="265">
        <f>$G2061*NonHospFrac+theModel!$H2061*NonHospFrac</f>
        <v>266460.5583428918</v>
      </c>
      <c r="N2061" s="266">
        <f t="shared" si="445"/>
        <v>430519.37938127224</v>
      </c>
      <c r="O2061" s="158"/>
      <c r="P2061" s="265">
        <f t="shared" si="446"/>
        <v>161395.42365202596</v>
      </c>
      <c r="Q2061" s="265">
        <f t="shared" si="447"/>
        <v>266458.99809227278</v>
      </c>
      <c r="R2061" s="266">
        <f t="shared" si="448"/>
        <v>427854.42174429877</v>
      </c>
    </row>
    <row r="2062" spans="1:18" x14ac:dyDescent="0.25">
      <c r="A2062" s="81">
        <v>2031</v>
      </c>
      <c r="B2062" s="93">
        <f t="shared" si="437"/>
        <v>1.058859008107733E-17</v>
      </c>
      <c r="C2062" s="178">
        <f t="shared" si="438"/>
        <v>1.0564704045455683E-17</v>
      </c>
      <c r="D2062" s="165">
        <f t="shared" si="439"/>
        <v>2.2558277767625785E-3</v>
      </c>
      <c r="E2062" s="166">
        <f t="shared" si="449"/>
        <v>24.291375447755232</v>
      </c>
      <c r="F2062" s="167">
        <f t="shared" si="450"/>
        <v>4.5838420423815753</v>
      </c>
      <c r="G2062" s="167">
        <f t="shared" si="440"/>
        <v>159297.78496167262</v>
      </c>
      <c r="H2062" s="167">
        <f t="shared" si="441"/>
        <v>271299.98899881309</v>
      </c>
      <c r="I2062" s="168">
        <f t="shared" si="442"/>
        <v>430597.77396048571</v>
      </c>
      <c r="J2062" s="168">
        <f t="shared" si="444"/>
        <v>423602.31905492814</v>
      </c>
      <c r="K2062" s="94"/>
      <c r="L2062" s="265">
        <f t="shared" si="443"/>
        <v>164088.69500656286</v>
      </c>
      <c r="M2062" s="265">
        <f>$G2062*NonHospFrac+theModel!$H2062*NonHospFrac</f>
        <v>266509.07895392284</v>
      </c>
      <c r="N2062" s="266">
        <f t="shared" si="445"/>
        <v>430597.77396048571</v>
      </c>
      <c r="O2062" s="158"/>
      <c r="P2062" s="265">
        <f t="shared" si="446"/>
        <v>161422.92398811935</v>
      </c>
      <c r="Q2062" s="265">
        <f t="shared" si="447"/>
        <v>266507.51870330382</v>
      </c>
      <c r="R2062" s="266">
        <f t="shared" si="448"/>
        <v>427930.44269142317</v>
      </c>
    </row>
    <row r="2063" spans="1:18" x14ac:dyDescent="0.25">
      <c r="A2063" s="81">
        <v>2032</v>
      </c>
      <c r="B2063" s="93">
        <f t="shared" si="437"/>
        <v>1.0390790355400723E-17</v>
      </c>
      <c r="C2063" s="178">
        <f t="shared" si="438"/>
        <v>1.0367350521894493E-17</v>
      </c>
      <c r="D2063" s="165">
        <f t="shared" si="439"/>
        <v>2.2558277767625785E-3</v>
      </c>
      <c r="E2063" s="166">
        <f t="shared" si="449"/>
        <v>24.291375447755232</v>
      </c>
      <c r="F2063" s="167">
        <f t="shared" si="450"/>
        <v>4.5860978701583379</v>
      </c>
      <c r="G2063" s="167">
        <f t="shared" si="440"/>
        <v>159376.17954088602</v>
      </c>
      <c r="H2063" s="167">
        <f t="shared" si="441"/>
        <v>271299.98899881309</v>
      </c>
      <c r="I2063" s="168">
        <f t="shared" si="442"/>
        <v>430676.16853969911</v>
      </c>
      <c r="J2063" s="168">
        <f t="shared" si="444"/>
        <v>423674.48186186765</v>
      </c>
      <c r="K2063" s="94"/>
      <c r="L2063" s="265">
        <f t="shared" si="443"/>
        <v>164118.56897474529</v>
      </c>
      <c r="M2063" s="265">
        <f>$G2063*NonHospFrac+theModel!$H2063*NonHospFrac</f>
        <v>266557.59956495382</v>
      </c>
      <c r="N2063" s="266">
        <f t="shared" si="445"/>
        <v>430676.16853969911</v>
      </c>
      <c r="O2063" s="158"/>
      <c r="P2063" s="265">
        <f t="shared" si="446"/>
        <v>161450.42320324489</v>
      </c>
      <c r="Q2063" s="265">
        <f t="shared" si="447"/>
        <v>266556.0393143348</v>
      </c>
      <c r="R2063" s="266">
        <f t="shared" si="448"/>
        <v>428006.46251757967</v>
      </c>
    </row>
    <row r="2064" spans="1:18" x14ac:dyDescent="0.25">
      <c r="A2064" s="81">
        <v>2033</v>
      </c>
      <c r="B2064" s="93">
        <f t="shared" si="437"/>
        <v>1.0196685619442124E-17</v>
      </c>
      <c r="C2064" s="178">
        <f t="shared" si="438"/>
        <v>1.0173683652790871E-17</v>
      </c>
      <c r="D2064" s="165">
        <f t="shared" si="439"/>
        <v>2.2558277767625785E-3</v>
      </c>
      <c r="E2064" s="166">
        <f t="shared" si="449"/>
        <v>24.291375447755232</v>
      </c>
      <c r="F2064" s="167">
        <f t="shared" si="450"/>
        <v>4.5883536979351005</v>
      </c>
      <c r="G2064" s="167">
        <f t="shared" si="440"/>
        <v>159454.57412009942</v>
      </c>
      <c r="H2064" s="167">
        <f t="shared" si="441"/>
        <v>271299.98899881309</v>
      </c>
      <c r="I2064" s="168">
        <f t="shared" si="442"/>
        <v>430754.56311891251</v>
      </c>
      <c r="J2064" s="168">
        <f t="shared" si="444"/>
        <v>423746.64172730909</v>
      </c>
      <c r="K2064" s="94"/>
      <c r="L2064" s="265">
        <f t="shared" si="443"/>
        <v>164148.44294292771</v>
      </c>
      <c r="M2064" s="265">
        <f>$G2064*NonHospFrac+theModel!$H2064*NonHospFrac</f>
        <v>266606.1201759848</v>
      </c>
      <c r="N2064" s="266">
        <f t="shared" si="445"/>
        <v>430754.56311891251</v>
      </c>
      <c r="O2064" s="158"/>
      <c r="P2064" s="265">
        <f t="shared" si="446"/>
        <v>161477.92129744828</v>
      </c>
      <c r="Q2064" s="265">
        <f t="shared" si="447"/>
        <v>266604.55992536579</v>
      </c>
      <c r="R2064" s="266">
        <f t="shared" si="448"/>
        <v>428082.48122281407</v>
      </c>
    </row>
    <row r="2065" spans="1:18" x14ac:dyDescent="0.25">
      <c r="A2065" s="81">
        <v>2034</v>
      </c>
      <c r="B2065" s="93">
        <f t="shared" si="437"/>
        <v>1.0006206849096615E-17</v>
      </c>
      <c r="C2065" s="178">
        <f t="shared" si="438"/>
        <v>9.9836345697463919E-18</v>
      </c>
      <c r="D2065" s="165">
        <f t="shared" si="439"/>
        <v>2.2558277767625785E-3</v>
      </c>
      <c r="E2065" s="166">
        <f t="shared" si="449"/>
        <v>24.291375447755232</v>
      </c>
      <c r="F2065" s="167">
        <f t="shared" si="450"/>
        <v>4.5906095257118631</v>
      </c>
      <c r="G2065" s="167">
        <f t="shared" si="440"/>
        <v>159532.96869931286</v>
      </c>
      <c r="H2065" s="167">
        <f t="shared" si="441"/>
        <v>271299.98899881309</v>
      </c>
      <c r="I2065" s="168">
        <f t="shared" si="442"/>
        <v>430832.95769812597</v>
      </c>
      <c r="J2065" s="168">
        <f t="shared" si="444"/>
        <v>423818.79865137243</v>
      </c>
      <c r="K2065" s="94"/>
      <c r="L2065" s="265">
        <f t="shared" si="443"/>
        <v>164178.31691111013</v>
      </c>
      <c r="M2065" s="265">
        <f>$G2065*NonHospFrac+theModel!$H2065*NonHospFrac</f>
        <v>266654.64078701579</v>
      </c>
      <c r="N2065" s="266">
        <f t="shared" si="445"/>
        <v>430832.95769812592</v>
      </c>
      <c r="O2065" s="158"/>
      <c r="P2065" s="265">
        <f t="shared" si="446"/>
        <v>161505.41827077523</v>
      </c>
      <c r="Q2065" s="265">
        <f t="shared" si="447"/>
        <v>266653.08053639677</v>
      </c>
      <c r="R2065" s="266">
        <f t="shared" si="448"/>
        <v>428158.498807172</v>
      </c>
    </row>
    <row r="2066" spans="1:18" x14ac:dyDescent="0.25">
      <c r="A2066" s="81">
        <v>2035</v>
      </c>
      <c r="B2066" s="93">
        <f t="shared" si="437"/>
        <v>9.8192863096612752E-18</v>
      </c>
      <c r="C2066" s="178">
        <f t="shared" si="438"/>
        <v>9.7971356908559571E-18</v>
      </c>
      <c r="D2066" s="165">
        <f t="shared" si="439"/>
        <v>2.2558277767625785E-3</v>
      </c>
      <c r="E2066" s="166">
        <f t="shared" si="449"/>
        <v>24.291375447755232</v>
      </c>
      <c r="F2066" s="167">
        <f t="shared" si="450"/>
        <v>4.5928653534886257</v>
      </c>
      <c r="G2066" s="167">
        <f t="shared" si="440"/>
        <v>159611.36327852629</v>
      </c>
      <c r="H2066" s="167">
        <f t="shared" si="441"/>
        <v>271299.98899881309</v>
      </c>
      <c r="I2066" s="168">
        <f t="shared" si="442"/>
        <v>430911.35227733938</v>
      </c>
      <c r="J2066" s="168">
        <f t="shared" si="444"/>
        <v>423890.95263417746</v>
      </c>
      <c r="K2066" s="94"/>
      <c r="L2066" s="265">
        <f t="shared" si="443"/>
        <v>164208.19087929258</v>
      </c>
      <c r="M2066" s="265">
        <f>$G2066*NonHospFrac+theModel!$H2066*NonHospFrac</f>
        <v>266703.16139804677</v>
      </c>
      <c r="N2066" s="266">
        <f t="shared" si="445"/>
        <v>430911.35227733932</v>
      </c>
      <c r="O2066" s="158"/>
      <c r="P2066" s="265">
        <f t="shared" si="446"/>
        <v>161532.91412327145</v>
      </c>
      <c r="Q2066" s="265">
        <f t="shared" si="447"/>
        <v>266701.60114742775</v>
      </c>
      <c r="R2066" s="266">
        <f t="shared" si="448"/>
        <v>428234.51527069916</v>
      </c>
    </row>
    <row r="2067" spans="1:18" x14ac:dyDescent="0.25">
      <c r="A2067" s="81">
        <v>2036</v>
      </c>
      <c r="B2067" s="93">
        <f t="shared" si="437"/>
        <v>9.635857531748528E-18</v>
      </c>
      <c r="C2067" s="178">
        <f t="shared" si="438"/>
        <v>9.6141206966754825E-18</v>
      </c>
      <c r="D2067" s="165">
        <f t="shared" si="439"/>
        <v>2.2558277767625785E-3</v>
      </c>
      <c r="E2067" s="166">
        <f t="shared" si="449"/>
        <v>24.291375447755232</v>
      </c>
      <c r="F2067" s="167">
        <f t="shared" si="450"/>
        <v>4.5951211812653883</v>
      </c>
      <c r="G2067" s="167">
        <f t="shared" si="440"/>
        <v>159689.75785773969</v>
      </c>
      <c r="H2067" s="167">
        <f t="shared" si="441"/>
        <v>271299.98899881309</v>
      </c>
      <c r="I2067" s="168">
        <f t="shared" si="442"/>
        <v>430989.74685655278</v>
      </c>
      <c r="J2067" s="168">
        <f t="shared" si="444"/>
        <v>423963.10367584409</v>
      </c>
      <c r="K2067" s="94"/>
      <c r="L2067" s="265">
        <f t="shared" si="443"/>
        <v>164238.06484747498</v>
      </c>
      <c r="M2067" s="265">
        <f>$G2067*NonHospFrac+theModel!$H2067*NonHospFrac</f>
        <v>266751.68200907775</v>
      </c>
      <c r="N2067" s="266">
        <f t="shared" si="445"/>
        <v>430989.74685655272</v>
      </c>
      <c r="O2067" s="158"/>
      <c r="P2067" s="265">
        <f t="shared" si="446"/>
        <v>161560.40885498252</v>
      </c>
      <c r="Q2067" s="265">
        <f t="shared" si="447"/>
        <v>266750.12175845873</v>
      </c>
      <c r="R2067" s="266">
        <f t="shared" si="448"/>
        <v>428310.53061344125</v>
      </c>
    </row>
    <row r="2068" spans="1:18" x14ac:dyDescent="0.25">
      <c r="A2068" s="81">
        <v>2037</v>
      </c>
      <c r="B2068" s="93">
        <f t="shared" si="437"/>
        <v>9.4558552876494912E-18</v>
      </c>
      <c r="C2068" s="178">
        <f t="shared" si="438"/>
        <v>9.4345245066385647E-18</v>
      </c>
      <c r="D2068" s="165">
        <f t="shared" si="439"/>
        <v>2.2558277767625785E-3</v>
      </c>
      <c r="E2068" s="166">
        <f t="shared" si="449"/>
        <v>24.291375447755232</v>
      </c>
      <c r="F2068" s="167">
        <f t="shared" si="450"/>
        <v>4.5973770090421509</v>
      </c>
      <c r="G2068" s="167">
        <f t="shared" si="440"/>
        <v>159768.15243695313</v>
      </c>
      <c r="H2068" s="167">
        <f t="shared" si="441"/>
        <v>271299.98899881309</v>
      </c>
      <c r="I2068" s="168">
        <f t="shared" si="442"/>
        <v>431068.14143576624</v>
      </c>
      <c r="J2068" s="168">
        <f t="shared" si="444"/>
        <v>424035.25177649228</v>
      </c>
      <c r="K2068" s="94"/>
      <c r="L2068" s="265">
        <f t="shared" si="443"/>
        <v>164267.93881565743</v>
      </c>
      <c r="M2068" s="265">
        <f>$G2068*NonHospFrac+theModel!$H2068*NonHospFrac</f>
        <v>266800.20262010879</v>
      </c>
      <c r="N2068" s="266">
        <f t="shared" si="445"/>
        <v>431068.14143576624</v>
      </c>
      <c r="O2068" s="158"/>
      <c r="P2068" s="265">
        <f t="shared" si="446"/>
        <v>161587.90246595425</v>
      </c>
      <c r="Q2068" s="265">
        <f t="shared" si="447"/>
        <v>266798.64236948977</v>
      </c>
      <c r="R2068" s="266">
        <f t="shared" si="448"/>
        <v>428386.54483544402</v>
      </c>
    </row>
    <row r="2069" spans="1:18" x14ac:dyDescent="0.25">
      <c r="A2069" s="81">
        <v>2038</v>
      </c>
      <c r="B2069" s="93">
        <f t="shared" si="437"/>
        <v>9.2792155681388422E-18</v>
      </c>
      <c r="C2069" s="178">
        <f t="shared" si="438"/>
        <v>9.2582832559136669E-18</v>
      </c>
      <c r="D2069" s="165">
        <f t="shared" si="439"/>
        <v>2.2558277767625785E-3</v>
      </c>
      <c r="E2069" s="166">
        <f t="shared" si="449"/>
        <v>24.291375447755232</v>
      </c>
      <c r="F2069" s="167">
        <f t="shared" si="450"/>
        <v>4.5996328368189134</v>
      </c>
      <c r="G2069" s="167">
        <f t="shared" si="440"/>
        <v>159846.54701616653</v>
      </c>
      <c r="H2069" s="167">
        <f t="shared" si="441"/>
        <v>271299.98899881309</v>
      </c>
      <c r="I2069" s="168">
        <f t="shared" si="442"/>
        <v>431146.53601497959</v>
      </c>
      <c r="J2069" s="168">
        <f t="shared" si="444"/>
        <v>424107.39693624171</v>
      </c>
      <c r="K2069" s="94"/>
      <c r="L2069" s="265">
        <f t="shared" si="443"/>
        <v>164297.81278383985</v>
      </c>
      <c r="M2069" s="265">
        <f>$G2069*NonHospFrac+theModel!$H2069*NonHospFrac</f>
        <v>266848.72323113977</v>
      </c>
      <c r="N2069" s="266">
        <f t="shared" si="445"/>
        <v>431146.53601497959</v>
      </c>
      <c r="O2069" s="158"/>
      <c r="P2069" s="265">
        <f t="shared" si="446"/>
        <v>161615.39495623225</v>
      </c>
      <c r="Q2069" s="265">
        <f t="shared" si="447"/>
        <v>266847.16298052075</v>
      </c>
      <c r="R2069" s="266">
        <f t="shared" si="448"/>
        <v>428462.55793675303</v>
      </c>
    </row>
    <row r="2070" spans="1:18" x14ac:dyDescent="0.25">
      <c r="A2070" s="81">
        <v>2039</v>
      </c>
      <c r="B2070" s="93">
        <f t="shared" si="437"/>
        <v>9.1058755597129809E-18</v>
      </c>
      <c r="C2070" s="178">
        <f t="shared" si="438"/>
        <v>9.0853342726936373E-18</v>
      </c>
      <c r="D2070" s="165">
        <f t="shared" si="439"/>
        <v>2.2558277767625785E-3</v>
      </c>
      <c r="E2070" s="166">
        <f t="shared" si="449"/>
        <v>24.291375447755232</v>
      </c>
      <c r="F2070" s="167">
        <f t="shared" si="450"/>
        <v>4.601888664595676</v>
      </c>
      <c r="G2070" s="167">
        <f t="shared" si="440"/>
        <v>159924.94159537996</v>
      </c>
      <c r="H2070" s="167">
        <f t="shared" si="441"/>
        <v>271299.98899881309</v>
      </c>
      <c r="I2070" s="168">
        <f t="shared" si="442"/>
        <v>431224.93059419305</v>
      </c>
      <c r="J2070" s="168">
        <f t="shared" si="444"/>
        <v>424179.53915521252</v>
      </c>
      <c r="K2070" s="94"/>
      <c r="L2070" s="265">
        <f t="shared" si="443"/>
        <v>164327.68675202227</v>
      </c>
      <c r="M2070" s="265">
        <f>$G2070*NonHospFrac+theModel!$H2070*NonHospFrac</f>
        <v>266897.24384217075</v>
      </c>
      <c r="N2070" s="266">
        <f t="shared" si="445"/>
        <v>431224.93059419305</v>
      </c>
      <c r="O2070" s="158"/>
      <c r="P2070" s="265">
        <f t="shared" si="446"/>
        <v>161642.88632586223</v>
      </c>
      <c r="Q2070" s="265">
        <f t="shared" si="447"/>
        <v>266895.68359155173</v>
      </c>
      <c r="R2070" s="266">
        <f t="shared" si="448"/>
        <v>428538.56991741399</v>
      </c>
    </row>
    <row r="2071" spans="1:18" x14ac:dyDescent="0.25">
      <c r="A2071" s="81">
        <v>2040</v>
      </c>
      <c r="B2071" s="93">
        <f t="shared" si="437"/>
        <v>8.9357736222534011E-18</v>
      </c>
      <c r="C2071" s="178">
        <f t="shared" si="438"/>
        <v>8.9156160559094601E-18</v>
      </c>
      <c r="D2071" s="165">
        <f t="shared" si="439"/>
        <v>2.2558277767625785E-3</v>
      </c>
      <c r="E2071" s="166">
        <f t="shared" si="449"/>
        <v>24.291375447755232</v>
      </c>
      <c r="F2071" s="167">
        <f t="shared" si="450"/>
        <v>4.6041444923724386</v>
      </c>
      <c r="G2071" s="167">
        <f t="shared" si="440"/>
        <v>160003.33617459339</v>
      </c>
      <c r="H2071" s="167">
        <f t="shared" si="441"/>
        <v>271299.98899881309</v>
      </c>
      <c r="I2071" s="168">
        <f t="shared" si="442"/>
        <v>431303.32517340651</v>
      </c>
      <c r="J2071" s="168">
        <f t="shared" si="444"/>
        <v>424251.6784335245</v>
      </c>
      <c r="K2071" s="94"/>
      <c r="L2071" s="265">
        <f t="shared" si="443"/>
        <v>164357.5607202047</v>
      </c>
      <c r="M2071" s="265">
        <f>$G2071*NonHospFrac+theModel!$H2071*NonHospFrac</f>
        <v>266945.76445320179</v>
      </c>
      <c r="N2071" s="266">
        <f t="shared" si="445"/>
        <v>431303.32517340651</v>
      </c>
      <c r="O2071" s="158"/>
      <c r="P2071" s="265">
        <f t="shared" si="446"/>
        <v>161670.37657488984</v>
      </c>
      <c r="Q2071" s="265">
        <f t="shared" si="447"/>
        <v>266944.20420258277</v>
      </c>
      <c r="R2071" s="266">
        <f t="shared" si="448"/>
        <v>428614.58077747258</v>
      </c>
    </row>
    <row r="2072" spans="1:18" x14ac:dyDescent="0.25">
      <c r="A2072" s="81">
        <v>2041</v>
      </c>
      <c r="B2072" s="93">
        <f t="shared" si="437"/>
        <v>8.7688492671073255E-18</v>
      </c>
      <c r="C2072" s="178">
        <f t="shared" si="438"/>
        <v>8.7490682533603406E-18</v>
      </c>
      <c r="D2072" s="165">
        <f t="shared" si="439"/>
        <v>2.2558277767625785E-3</v>
      </c>
      <c r="E2072" s="166">
        <f t="shared" si="449"/>
        <v>24.291375447755232</v>
      </c>
      <c r="F2072" s="167">
        <f t="shared" si="450"/>
        <v>4.6064003201492012</v>
      </c>
      <c r="G2072" s="167">
        <f t="shared" si="440"/>
        <v>160081.7307538068</v>
      </c>
      <c r="H2072" s="167">
        <f t="shared" si="441"/>
        <v>271299.98899881309</v>
      </c>
      <c r="I2072" s="168">
        <f t="shared" si="442"/>
        <v>431381.71975261986</v>
      </c>
      <c r="J2072" s="168">
        <f t="shared" si="444"/>
        <v>424323.81477129733</v>
      </c>
      <c r="K2072" s="94"/>
      <c r="L2072" s="265">
        <f t="shared" si="443"/>
        <v>164387.43468838712</v>
      </c>
      <c r="M2072" s="265">
        <f>$G2072*NonHospFrac+theModel!$H2072*NonHospFrac</f>
        <v>266994.28506423277</v>
      </c>
      <c r="N2072" s="266">
        <f t="shared" si="445"/>
        <v>431381.71975261986</v>
      </c>
      <c r="O2072" s="158"/>
      <c r="P2072" s="265">
        <f t="shared" si="446"/>
        <v>161697.86570336082</v>
      </c>
      <c r="Q2072" s="265">
        <f t="shared" si="447"/>
        <v>266992.72481361375</v>
      </c>
      <c r="R2072" s="266">
        <f t="shared" si="448"/>
        <v>428690.59051697457</v>
      </c>
    </row>
    <row r="2073" spans="1:18" x14ac:dyDescent="0.25">
      <c r="A2073" s="81">
        <v>2042</v>
      </c>
      <c r="B2073" s="93">
        <f t="shared" si="437"/>
        <v>8.6050431355777866E-18</v>
      </c>
      <c r="C2073" s="178">
        <f t="shared" si="438"/>
        <v>8.5856316402523099E-18</v>
      </c>
      <c r="D2073" s="165">
        <f t="shared" si="439"/>
        <v>2.2558277767625785E-3</v>
      </c>
      <c r="E2073" s="166">
        <f t="shared" si="449"/>
        <v>24.291375447755232</v>
      </c>
      <c r="F2073" s="167">
        <f t="shared" si="450"/>
        <v>4.6086561479259638</v>
      </c>
      <c r="G2073" s="167">
        <f t="shared" si="440"/>
        <v>160160.12533302026</v>
      </c>
      <c r="H2073" s="167">
        <f t="shared" si="441"/>
        <v>271299.98899881309</v>
      </c>
      <c r="I2073" s="168">
        <f t="shared" si="442"/>
        <v>431460.11433183332</v>
      </c>
      <c r="J2073" s="168">
        <f t="shared" si="444"/>
        <v>424395.94816865114</v>
      </c>
      <c r="K2073" s="94"/>
      <c r="L2073" s="265">
        <f t="shared" si="443"/>
        <v>164417.30865656957</v>
      </c>
      <c r="M2073" s="265">
        <f>$G2073*NonHospFrac+theModel!$H2073*NonHospFrac</f>
        <v>267042.80567526375</v>
      </c>
      <c r="N2073" s="266">
        <f t="shared" si="445"/>
        <v>431460.11433183332</v>
      </c>
      <c r="O2073" s="158"/>
      <c r="P2073" s="265">
        <f t="shared" si="446"/>
        <v>161725.35371132081</v>
      </c>
      <c r="Q2073" s="265">
        <f t="shared" si="447"/>
        <v>267041.24542464473</v>
      </c>
      <c r="R2073" s="266">
        <f t="shared" si="448"/>
        <v>428766.59913596557</v>
      </c>
    </row>
    <row r="2074" spans="1:18" x14ac:dyDescent="0.25">
      <c r="A2074" s="81">
        <v>2043</v>
      </c>
      <c r="B2074" s="93">
        <f t="shared" si="437"/>
        <v>8.4442969778155956E-18</v>
      </c>
      <c r="C2074" s="178">
        <f t="shared" si="438"/>
        <v>8.4252480981378065E-18</v>
      </c>
      <c r="D2074" s="165">
        <f t="shared" si="439"/>
        <v>2.2558277767625785E-3</v>
      </c>
      <c r="E2074" s="166">
        <f t="shared" si="449"/>
        <v>24.291375447755232</v>
      </c>
      <c r="F2074" s="167">
        <f t="shared" si="450"/>
        <v>4.6109119757027264</v>
      </c>
      <c r="G2074" s="167">
        <f t="shared" si="440"/>
        <v>160238.51991223366</v>
      </c>
      <c r="H2074" s="167">
        <f t="shared" si="441"/>
        <v>271299.98899881309</v>
      </c>
      <c r="I2074" s="168">
        <f t="shared" si="442"/>
        <v>431538.50891104678</v>
      </c>
      <c r="J2074" s="168">
        <f t="shared" si="444"/>
        <v>424468.07862570568</v>
      </c>
      <c r="K2074" s="94"/>
      <c r="L2074" s="265">
        <f t="shared" si="443"/>
        <v>164447.18262475199</v>
      </c>
      <c r="M2074" s="265">
        <f>$G2074*NonHospFrac+theModel!$H2074*NonHospFrac</f>
        <v>267091.32628629473</v>
      </c>
      <c r="N2074" s="266">
        <f t="shared" si="445"/>
        <v>431538.50891104672</v>
      </c>
      <c r="O2074" s="158"/>
      <c r="P2074" s="265">
        <f t="shared" si="446"/>
        <v>161752.84059881547</v>
      </c>
      <c r="Q2074" s="265">
        <f t="shared" si="447"/>
        <v>267089.76603567571</v>
      </c>
      <c r="R2074" s="266">
        <f t="shared" si="448"/>
        <v>428842.60663449118</v>
      </c>
    </row>
    <row r="2075" spans="1:18" x14ac:dyDescent="0.25">
      <c r="A2075" s="81">
        <v>2044</v>
      </c>
      <c r="B2075" s="93">
        <f t="shared" si="437"/>
        <v>8.2865536321053272E-18</v>
      </c>
      <c r="C2075" s="178">
        <f t="shared" si="438"/>
        <v>8.2678605942483914E-18</v>
      </c>
      <c r="D2075" s="165">
        <f t="shared" si="439"/>
        <v>2.2558277767625785E-3</v>
      </c>
      <c r="E2075" s="166">
        <f t="shared" si="449"/>
        <v>24.291375447755232</v>
      </c>
      <c r="F2075" s="167">
        <f t="shared" si="450"/>
        <v>4.613167803479489</v>
      </c>
      <c r="G2075" s="167">
        <f t="shared" si="440"/>
        <v>160316.9144914471</v>
      </c>
      <c r="H2075" s="167">
        <f t="shared" si="441"/>
        <v>271299.98899881309</v>
      </c>
      <c r="I2075" s="168">
        <f t="shared" si="442"/>
        <v>431616.90349026019</v>
      </c>
      <c r="J2075" s="168">
        <f t="shared" si="444"/>
        <v>424540.20614258072</v>
      </c>
      <c r="K2075" s="94"/>
      <c r="L2075" s="265">
        <f t="shared" si="443"/>
        <v>164477.05659293442</v>
      </c>
      <c r="M2075" s="265">
        <f>$G2075*NonHospFrac+theModel!$H2075*NonHospFrac</f>
        <v>267139.84689732577</v>
      </c>
      <c r="N2075" s="266">
        <f t="shared" si="445"/>
        <v>431616.90349026019</v>
      </c>
      <c r="O2075" s="158"/>
      <c r="P2075" s="265">
        <f t="shared" si="446"/>
        <v>161780.32636589048</v>
      </c>
      <c r="Q2075" s="265">
        <f t="shared" si="447"/>
        <v>267138.28664670675</v>
      </c>
      <c r="R2075" s="266">
        <f t="shared" si="448"/>
        <v>428918.6130125972</v>
      </c>
    </row>
    <row r="2076" spans="1:18" x14ac:dyDescent="0.25">
      <c r="A2076" s="81">
        <v>2045</v>
      </c>
      <c r="B2076" s="93">
        <f t="shared" si="437"/>
        <v>8.1317570045388232E-18</v>
      </c>
      <c r="C2076" s="178">
        <f t="shared" si="438"/>
        <v>8.1134131612141015E-18</v>
      </c>
      <c r="D2076" s="165">
        <f t="shared" si="439"/>
        <v>2.2558277767625785E-3</v>
      </c>
      <c r="E2076" s="166">
        <f t="shared" si="449"/>
        <v>24.291375447755232</v>
      </c>
      <c r="F2076" s="167">
        <f t="shared" si="450"/>
        <v>4.6154236312562515</v>
      </c>
      <c r="G2076" s="167">
        <f t="shared" si="440"/>
        <v>160395.3090706605</v>
      </c>
      <c r="H2076" s="167">
        <f t="shared" si="441"/>
        <v>271299.98899881309</v>
      </c>
      <c r="I2076" s="168">
        <f t="shared" si="442"/>
        <v>431695.29806947359</v>
      </c>
      <c r="J2076" s="168">
        <f t="shared" si="444"/>
        <v>424612.33071939618</v>
      </c>
      <c r="K2076" s="94"/>
      <c r="L2076" s="265">
        <f t="shared" si="443"/>
        <v>164506.93056111684</v>
      </c>
      <c r="M2076" s="265">
        <f>$G2076*NonHospFrac+theModel!$H2076*NonHospFrac</f>
        <v>267188.36750835675</v>
      </c>
      <c r="N2076" s="266">
        <f t="shared" si="445"/>
        <v>431695.29806947359</v>
      </c>
      <c r="O2076" s="158"/>
      <c r="P2076" s="265">
        <f t="shared" si="446"/>
        <v>161807.8110125915</v>
      </c>
      <c r="Q2076" s="265">
        <f t="shared" si="447"/>
        <v>267186.80725773773</v>
      </c>
      <c r="R2076" s="266">
        <f t="shared" si="448"/>
        <v>428994.6182703292</v>
      </c>
    </row>
    <row r="2077" spans="1:18" x14ac:dyDescent="0.25">
      <c r="A2077" s="81">
        <v>2046</v>
      </c>
      <c r="B2077" s="93">
        <f t="shared" si="437"/>
        <v>7.9798520490678345E-18</v>
      </c>
      <c r="C2077" s="178">
        <f t="shared" si="438"/>
        <v>7.9618508771610913E-18</v>
      </c>
      <c r="D2077" s="165">
        <f t="shared" si="439"/>
        <v>2.2558277767625785E-3</v>
      </c>
      <c r="E2077" s="166">
        <f t="shared" si="449"/>
        <v>24.291375447755232</v>
      </c>
      <c r="F2077" s="167">
        <f t="shared" si="450"/>
        <v>4.6176794590330141</v>
      </c>
      <c r="G2077" s="167">
        <f t="shared" si="440"/>
        <v>160473.70364987393</v>
      </c>
      <c r="H2077" s="167">
        <f t="shared" si="441"/>
        <v>271299.98899881309</v>
      </c>
      <c r="I2077" s="168">
        <f t="shared" si="442"/>
        <v>431773.69264868705</v>
      </c>
      <c r="J2077" s="168">
        <f t="shared" si="444"/>
        <v>424684.45235627197</v>
      </c>
      <c r="K2077" s="94"/>
      <c r="L2077" s="265">
        <f t="shared" si="443"/>
        <v>164536.80452929926</v>
      </c>
      <c r="M2077" s="265">
        <f>$G2077*NonHospFrac+theModel!$H2077*NonHospFrac</f>
        <v>267236.88811938773</v>
      </c>
      <c r="N2077" s="266">
        <f t="shared" si="445"/>
        <v>431773.69264868699</v>
      </c>
      <c r="O2077" s="158"/>
      <c r="P2077" s="265">
        <f t="shared" si="446"/>
        <v>161835.29453896423</v>
      </c>
      <c r="Q2077" s="265">
        <f t="shared" si="447"/>
        <v>267235.32786876871</v>
      </c>
      <c r="R2077" s="266">
        <f t="shared" si="448"/>
        <v>429070.62240773294</v>
      </c>
    </row>
    <row r="2078" spans="1:18" x14ac:dyDescent="0.25">
      <c r="A2078" s="81">
        <v>2047</v>
      </c>
      <c r="B2078" s="93">
        <f t="shared" si="437"/>
        <v>7.8307847479295784E-18</v>
      </c>
      <c r="C2078" s="178">
        <f t="shared" si="438"/>
        <v>7.8131198461813494E-18</v>
      </c>
      <c r="D2078" s="165">
        <f t="shared" si="439"/>
        <v>2.2558277767625785E-3</v>
      </c>
      <c r="E2078" s="166">
        <f t="shared" si="449"/>
        <v>24.291375447755232</v>
      </c>
      <c r="F2078" s="167">
        <f t="shared" si="450"/>
        <v>4.6199352868097767</v>
      </c>
      <c r="G2078" s="167">
        <f t="shared" si="440"/>
        <v>160552.09822908737</v>
      </c>
      <c r="H2078" s="167">
        <f t="shared" si="441"/>
        <v>271299.98899881309</v>
      </c>
      <c r="I2078" s="168">
        <f t="shared" si="442"/>
        <v>431852.08722790045</v>
      </c>
      <c r="J2078" s="168">
        <f t="shared" si="444"/>
        <v>424756.57105332782</v>
      </c>
      <c r="K2078" s="94"/>
      <c r="L2078" s="265">
        <f t="shared" si="443"/>
        <v>164566.67849748168</v>
      </c>
      <c r="M2078" s="265">
        <f>$G2078*NonHospFrac+theModel!$H2078*NonHospFrac</f>
        <v>267285.40873041877</v>
      </c>
      <c r="N2078" s="266">
        <f t="shared" si="445"/>
        <v>431852.08722790045</v>
      </c>
      <c r="O2078" s="158"/>
      <c r="P2078" s="265">
        <f t="shared" si="446"/>
        <v>161862.7769450543</v>
      </c>
      <c r="Q2078" s="265">
        <f t="shared" si="447"/>
        <v>267283.84847979975</v>
      </c>
      <c r="R2078" s="266">
        <f t="shared" si="448"/>
        <v>429146.62542485405</v>
      </c>
    </row>
    <row r="2079" spans="1:18" x14ac:dyDescent="0.25">
      <c r="A2079" s="81">
        <v>2048</v>
      </c>
      <c r="B2079" s="93">
        <f t="shared" ref="B2079:B2142" si="451">Constant*EXP(PowerTerm*(A2079)/7)</f>
        <v>7.6845020924378827E-18</v>
      </c>
      <c r="C2079" s="178">
        <f t="shared" ref="C2079:C2142" si="452">(1-theFloor)*B2079</f>
        <v>7.6671671791671714E-18</v>
      </c>
      <c r="D2079" s="165">
        <f t="shared" ref="D2079:D2142" si="453">theFloor</f>
        <v>2.2558277767625785E-3</v>
      </c>
      <c r="E2079" s="166">
        <f t="shared" si="449"/>
        <v>24.291375447755232</v>
      </c>
      <c r="F2079" s="167">
        <f t="shared" si="450"/>
        <v>4.6221911145865393</v>
      </c>
      <c r="G2079" s="167">
        <f t="shared" ref="G2079:G2142" si="454">$B$22*F2079*totInfected/365.25</f>
        <v>160630.49280830077</v>
      </c>
      <c r="H2079" s="167">
        <f t="shared" ref="H2079:H2142" si="455">lostQALYs_Injured*E2079*totInfected/365.25</f>
        <v>271299.98899881309</v>
      </c>
      <c r="I2079" s="168">
        <f t="shared" ref="I2079:I2142" si="456">H2079+G2079</f>
        <v>431930.48180711386</v>
      </c>
      <c r="J2079" s="168">
        <f t="shared" si="444"/>
        <v>424828.68681068358</v>
      </c>
      <c r="K2079" s="94"/>
      <c r="L2079" s="265">
        <f t="shared" ref="L2079:L2142" si="457">$G2079*HospFrac+$H2079*HospFrac</f>
        <v>164596.55246566411</v>
      </c>
      <c r="M2079" s="265">
        <f>$G2079*NonHospFrac+theModel!$H2079*NonHospFrac</f>
        <v>267333.92934144975</v>
      </c>
      <c r="N2079" s="266">
        <f t="shared" si="445"/>
        <v>431930.48180711386</v>
      </c>
      <c r="O2079" s="158"/>
      <c r="P2079" s="265">
        <f t="shared" si="446"/>
        <v>161890.25823090741</v>
      </c>
      <c r="Q2079" s="265">
        <f t="shared" si="447"/>
        <v>267332.36909083073</v>
      </c>
      <c r="R2079" s="266">
        <f t="shared" si="448"/>
        <v>429222.62732173817</v>
      </c>
    </row>
    <row r="2080" spans="1:18" x14ac:dyDescent="0.25">
      <c r="A2080" s="81">
        <v>2049</v>
      </c>
      <c r="B2080" s="93">
        <f t="shared" si="451"/>
        <v>7.5409520641331826E-18</v>
      </c>
      <c r="C2080" s="178">
        <f t="shared" si="452"/>
        <v>7.5239409750036762E-18</v>
      </c>
      <c r="D2080" s="165">
        <f t="shared" si="453"/>
        <v>2.2558277767625785E-3</v>
      </c>
      <c r="E2080" s="166">
        <f t="shared" si="449"/>
        <v>24.291375447755232</v>
      </c>
      <c r="F2080" s="167">
        <f t="shared" si="450"/>
        <v>4.6244469423633019</v>
      </c>
      <c r="G2080" s="167">
        <f t="shared" si="454"/>
        <v>160708.8873875142</v>
      </c>
      <c r="H2080" s="167">
        <f t="shared" si="455"/>
        <v>271299.98899881309</v>
      </c>
      <c r="I2080" s="168">
        <f t="shared" si="456"/>
        <v>432008.87638632732</v>
      </c>
      <c r="J2080" s="168">
        <f t="shared" ref="J2080:J2143" si="458">J2079+(I2080-I2079)/(1+discountDaily)^A2080</f>
        <v>424900.79962845915</v>
      </c>
      <c r="K2080" s="94"/>
      <c r="L2080" s="265">
        <f t="shared" si="457"/>
        <v>164626.42643384653</v>
      </c>
      <c r="M2080" s="265">
        <f>$G2080*NonHospFrac+theModel!$H2080*NonHospFrac</f>
        <v>267382.44995248073</v>
      </c>
      <c r="N2080" s="266">
        <f t="shared" ref="N2080:N2143" si="459">L2080+M2080</f>
        <v>432008.87638632726</v>
      </c>
      <c r="O2080" s="158"/>
      <c r="P2080" s="265">
        <f t="shared" ref="P2080:P2143" si="460">P2079+(L2080-L2079)/(1+discountDaily)^A2080</f>
        <v>161917.73839656918</v>
      </c>
      <c r="Q2080" s="265">
        <f t="shared" ref="Q2080:Q2143" si="461">Q2079+(M2080-M2079)/(1+discountDaily)^B2080</f>
        <v>267380.88970186171</v>
      </c>
      <c r="R2080" s="266">
        <f t="shared" ref="R2080:R2143" si="462">P2080+Q2080</f>
        <v>429298.62809843093</v>
      </c>
    </row>
    <row r="2081" spans="1:18" x14ac:dyDescent="0.25">
      <c r="A2081" s="81">
        <v>2050</v>
      </c>
      <c r="B2081" s="93">
        <f t="shared" si="451"/>
        <v>7.4000836162846279E-18</v>
      </c>
      <c r="C2081" s="178">
        <f t="shared" si="452"/>
        <v>7.3833903021126468E-18</v>
      </c>
      <c r="D2081" s="165">
        <f t="shared" si="453"/>
        <v>2.2558277767625785E-3</v>
      </c>
      <c r="E2081" s="166">
        <f t="shared" ref="E2081:E2144" si="463">C2081+E2080</f>
        <v>24.291375447755232</v>
      </c>
      <c r="F2081" s="167">
        <f t="shared" ref="F2081:F2144" si="464">D2081+F2080</f>
        <v>4.6267027701400645</v>
      </c>
      <c r="G2081" s="167">
        <f t="shared" si="454"/>
        <v>160787.28196672761</v>
      </c>
      <c r="H2081" s="167">
        <f t="shared" si="455"/>
        <v>271299.98899881309</v>
      </c>
      <c r="I2081" s="168">
        <f t="shared" si="456"/>
        <v>432087.27096554067</v>
      </c>
      <c r="J2081" s="168">
        <f t="shared" si="458"/>
        <v>424972.90950677422</v>
      </c>
      <c r="K2081" s="94"/>
      <c r="L2081" s="265">
        <f t="shared" si="457"/>
        <v>164656.30040202895</v>
      </c>
      <c r="M2081" s="265">
        <f>$G2081*NonHospFrac+theModel!$H2081*NonHospFrac</f>
        <v>267430.97056351171</v>
      </c>
      <c r="N2081" s="266">
        <f t="shared" si="459"/>
        <v>432087.27096554067</v>
      </c>
      <c r="O2081" s="158"/>
      <c r="P2081" s="265">
        <f t="shared" si="460"/>
        <v>161945.21744208533</v>
      </c>
      <c r="Q2081" s="265">
        <f t="shared" si="461"/>
        <v>267429.41031289269</v>
      </c>
      <c r="R2081" s="266">
        <f t="shared" si="462"/>
        <v>429374.62775497802</v>
      </c>
    </row>
    <row r="2082" spans="1:18" x14ac:dyDescent="0.25">
      <c r="A2082" s="81">
        <v>2051</v>
      </c>
      <c r="B2082" s="93">
        <f t="shared" si="451"/>
        <v>7.2618466557377417E-18</v>
      </c>
      <c r="C2082" s="178">
        <f t="shared" si="452"/>
        <v>7.2454651803411378E-18</v>
      </c>
      <c r="D2082" s="165">
        <f t="shared" si="453"/>
        <v>2.2558277767625785E-3</v>
      </c>
      <c r="E2082" s="166">
        <f t="shared" si="463"/>
        <v>24.291375447755232</v>
      </c>
      <c r="F2082" s="167">
        <f t="shared" si="464"/>
        <v>4.6289585979168271</v>
      </c>
      <c r="G2082" s="167">
        <f t="shared" si="454"/>
        <v>160865.67654594104</v>
      </c>
      <c r="H2082" s="167">
        <f t="shared" si="455"/>
        <v>271299.98899881309</v>
      </c>
      <c r="I2082" s="168">
        <f t="shared" si="456"/>
        <v>432165.66554475413</v>
      </c>
      <c r="J2082" s="168">
        <f t="shared" si="458"/>
        <v>425045.0164457488</v>
      </c>
      <c r="K2082" s="94"/>
      <c r="L2082" s="265">
        <f t="shared" si="457"/>
        <v>164686.17437021137</v>
      </c>
      <c r="M2082" s="265">
        <f>$G2082*NonHospFrac+theModel!$H2082*NonHospFrac</f>
        <v>267479.49117454269</v>
      </c>
      <c r="N2082" s="266">
        <f t="shared" si="459"/>
        <v>432165.66554475407</v>
      </c>
      <c r="O2082" s="158"/>
      <c r="P2082" s="265">
        <f t="shared" si="460"/>
        <v>161972.69536750147</v>
      </c>
      <c r="Q2082" s="265">
        <f t="shared" si="461"/>
        <v>267477.93092392368</v>
      </c>
      <c r="R2082" s="266">
        <f t="shared" si="462"/>
        <v>429450.62629142514</v>
      </c>
    </row>
    <row r="2083" spans="1:18" x14ac:dyDescent="0.25">
      <c r="A2083" s="81">
        <v>2052</v>
      </c>
      <c r="B2083" s="93">
        <f t="shared" si="451"/>
        <v>7.1261920251011788E-18</v>
      </c>
      <c r="C2083" s="178">
        <f t="shared" si="452"/>
        <v>7.1101165631884111E-18</v>
      </c>
      <c r="D2083" s="165">
        <f t="shared" si="453"/>
        <v>2.2558277767625785E-3</v>
      </c>
      <c r="E2083" s="166">
        <f t="shared" si="463"/>
        <v>24.291375447755232</v>
      </c>
      <c r="F2083" s="167">
        <f t="shared" si="464"/>
        <v>4.6312144256935897</v>
      </c>
      <c r="G2083" s="167">
        <f t="shared" si="454"/>
        <v>160944.07112515447</v>
      </c>
      <c r="H2083" s="167">
        <f t="shared" si="455"/>
        <v>271299.98899881309</v>
      </c>
      <c r="I2083" s="168">
        <f t="shared" si="456"/>
        <v>432244.06012396759</v>
      </c>
      <c r="J2083" s="168">
        <f t="shared" si="458"/>
        <v>425117.12044550257</v>
      </c>
      <c r="K2083" s="94"/>
      <c r="L2083" s="265">
        <f t="shared" si="457"/>
        <v>164716.04833839383</v>
      </c>
      <c r="M2083" s="265">
        <f>$G2083*NonHospFrac+theModel!$H2083*NonHospFrac</f>
        <v>267528.01178557373</v>
      </c>
      <c r="N2083" s="266">
        <f t="shared" si="459"/>
        <v>432244.06012396759</v>
      </c>
      <c r="O2083" s="158"/>
      <c r="P2083" s="265">
        <f t="shared" si="460"/>
        <v>162000.1721728633</v>
      </c>
      <c r="Q2083" s="265">
        <f t="shared" si="461"/>
        <v>267526.45153495471</v>
      </c>
      <c r="R2083" s="266">
        <f t="shared" si="462"/>
        <v>429526.62370781798</v>
      </c>
    </row>
    <row r="2084" spans="1:18" x14ac:dyDescent="0.25">
      <c r="A2084" s="81">
        <v>2053</v>
      </c>
      <c r="B2084" s="93">
        <f t="shared" si="451"/>
        <v>6.9930714852662471E-18</v>
      </c>
      <c r="C2084" s="178">
        <f t="shared" si="452"/>
        <v>6.9772963203648964E-18</v>
      </c>
      <c r="D2084" s="165">
        <f t="shared" si="453"/>
        <v>2.2558277767625785E-3</v>
      </c>
      <c r="E2084" s="166">
        <f t="shared" si="463"/>
        <v>24.291375447755232</v>
      </c>
      <c r="F2084" s="167">
        <f t="shared" si="464"/>
        <v>4.6334702534703522</v>
      </c>
      <c r="G2084" s="167">
        <f t="shared" si="454"/>
        <v>161022.46570436787</v>
      </c>
      <c r="H2084" s="167">
        <f t="shared" si="455"/>
        <v>271299.98899881309</v>
      </c>
      <c r="I2084" s="168">
        <f t="shared" si="456"/>
        <v>432322.45470318093</v>
      </c>
      <c r="J2084" s="168">
        <f t="shared" si="458"/>
        <v>425189.22150615527</v>
      </c>
      <c r="K2084" s="94"/>
      <c r="L2084" s="265">
        <f t="shared" si="457"/>
        <v>164745.92230657625</v>
      </c>
      <c r="M2084" s="265">
        <f>$G2084*NonHospFrac+theModel!$H2084*NonHospFrac</f>
        <v>267576.53239660471</v>
      </c>
      <c r="N2084" s="266">
        <f t="shared" si="459"/>
        <v>432322.45470318093</v>
      </c>
      <c r="O2084" s="158"/>
      <c r="P2084" s="265">
        <f t="shared" si="460"/>
        <v>162027.64785821643</v>
      </c>
      <c r="Q2084" s="265">
        <f t="shared" si="461"/>
        <v>267574.9721459857</v>
      </c>
      <c r="R2084" s="266">
        <f t="shared" si="462"/>
        <v>429602.62000420212</v>
      </c>
    </row>
    <row r="2085" spans="1:18" x14ac:dyDescent="0.25">
      <c r="A2085" s="81">
        <v>2054</v>
      </c>
      <c r="B2085" s="93">
        <f t="shared" si="451"/>
        <v>6.8624376982530005E-18</v>
      </c>
      <c r="C2085" s="178">
        <f t="shared" si="452"/>
        <v>6.8469572206769789E-18</v>
      </c>
      <c r="D2085" s="165">
        <f t="shared" si="453"/>
        <v>2.2558277767625785E-3</v>
      </c>
      <c r="E2085" s="166">
        <f t="shared" si="463"/>
        <v>24.291375447755232</v>
      </c>
      <c r="F2085" s="167">
        <f t="shared" si="464"/>
        <v>4.6357260812471148</v>
      </c>
      <c r="G2085" s="167">
        <f t="shared" si="454"/>
        <v>161100.86028358131</v>
      </c>
      <c r="H2085" s="167">
        <f t="shared" si="455"/>
        <v>271299.98899881309</v>
      </c>
      <c r="I2085" s="168">
        <f t="shared" si="456"/>
        <v>432400.8492823944</v>
      </c>
      <c r="J2085" s="168">
        <f t="shared" si="458"/>
        <v>425261.31962782692</v>
      </c>
      <c r="K2085" s="94"/>
      <c r="L2085" s="265">
        <f t="shared" si="457"/>
        <v>164775.79627475867</v>
      </c>
      <c r="M2085" s="265">
        <f>$G2085*NonHospFrac+theModel!$H2085*NonHospFrac</f>
        <v>267625.05300763575</v>
      </c>
      <c r="N2085" s="266">
        <f t="shared" si="459"/>
        <v>432400.8492823944</v>
      </c>
      <c r="O2085" s="158"/>
      <c r="P2085" s="265">
        <f t="shared" si="460"/>
        <v>162055.12242360655</v>
      </c>
      <c r="Q2085" s="265">
        <f t="shared" si="461"/>
        <v>267623.49275701673</v>
      </c>
      <c r="R2085" s="266">
        <f t="shared" si="462"/>
        <v>429678.61518062325</v>
      </c>
    </row>
    <row r="2086" spans="1:18" x14ac:dyDescent="0.25">
      <c r="A2086" s="81">
        <v>2055</v>
      </c>
      <c r="B2086" s="93">
        <f t="shared" si="451"/>
        <v>6.734244210376554E-18</v>
      </c>
      <c r="C2086" s="178">
        <f t="shared" si="452"/>
        <v>6.7190529152312841E-18</v>
      </c>
      <c r="D2086" s="165">
        <f t="shared" si="453"/>
        <v>2.2558277767625785E-3</v>
      </c>
      <c r="E2086" s="166">
        <f t="shared" si="463"/>
        <v>24.291375447755232</v>
      </c>
      <c r="F2086" s="167">
        <f t="shared" si="464"/>
        <v>4.6379819090238774</v>
      </c>
      <c r="G2086" s="167">
        <f t="shared" si="454"/>
        <v>161179.25486279471</v>
      </c>
      <c r="H2086" s="167">
        <f t="shared" si="455"/>
        <v>271299.98899881309</v>
      </c>
      <c r="I2086" s="168">
        <f t="shared" si="456"/>
        <v>432479.2438616078</v>
      </c>
      <c r="J2086" s="168">
        <f t="shared" si="458"/>
        <v>425333.41481063713</v>
      </c>
      <c r="K2086" s="94"/>
      <c r="L2086" s="265">
        <f t="shared" si="457"/>
        <v>164805.67024294109</v>
      </c>
      <c r="M2086" s="265">
        <f>$G2086*NonHospFrac+theModel!$H2086*NonHospFrac</f>
        <v>267673.57361866673</v>
      </c>
      <c r="N2086" s="266">
        <f t="shared" si="459"/>
        <v>432479.24386160786</v>
      </c>
      <c r="O2086" s="158"/>
      <c r="P2086" s="265">
        <f t="shared" si="460"/>
        <v>162082.59586907929</v>
      </c>
      <c r="Q2086" s="265">
        <f t="shared" si="461"/>
        <v>267672.01336804772</v>
      </c>
      <c r="R2086" s="266">
        <f t="shared" si="462"/>
        <v>429754.60923712701</v>
      </c>
    </row>
    <row r="2087" spans="1:18" x14ac:dyDescent="0.25">
      <c r="A2087" s="81">
        <v>2056</v>
      </c>
      <c r="B2087" s="93">
        <f t="shared" si="451"/>
        <v>6.6084454357283416E-18</v>
      </c>
      <c r="C2087" s="178">
        <f t="shared" si="452"/>
        <v>6.5935379209532056E-18</v>
      </c>
      <c r="D2087" s="165">
        <f t="shared" si="453"/>
        <v>2.2558277767625785E-3</v>
      </c>
      <c r="E2087" s="166">
        <f t="shared" si="463"/>
        <v>24.291375447755232</v>
      </c>
      <c r="F2087" s="167">
        <f t="shared" si="464"/>
        <v>4.64023773680064</v>
      </c>
      <c r="G2087" s="167">
        <f t="shared" si="454"/>
        <v>161257.64944200814</v>
      </c>
      <c r="H2087" s="167">
        <f t="shared" si="455"/>
        <v>271299.98899881309</v>
      </c>
      <c r="I2087" s="168">
        <f t="shared" si="456"/>
        <v>432557.6384408212</v>
      </c>
      <c r="J2087" s="168">
        <f t="shared" si="458"/>
        <v>425405.50705470575</v>
      </c>
      <c r="K2087" s="94"/>
      <c r="L2087" s="265">
        <f t="shared" si="457"/>
        <v>164835.54421112352</v>
      </c>
      <c r="M2087" s="265">
        <f>$G2087*NonHospFrac+theModel!$H2087*NonHospFrac</f>
        <v>267722.09422969772</v>
      </c>
      <c r="N2087" s="266">
        <f t="shared" si="459"/>
        <v>432557.6384408212</v>
      </c>
      <c r="O2087" s="158"/>
      <c r="P2087" s="265">
        <f t="shared" si="460"/>
        <v>162110.06819468029</v>
      </c>
      <c r="Q2087" s="265">
        <f t="shared" si="461"/>
        <v>267720.5339790787</v>
      </c>
      <c r="R2087" s="266">
        <f t="shared" si="462"/>
        <v>429830.60217375902</v>
      </c>
    </row>
    <row r="2088" spans="1:18" x14ac:dyDescent="0.25">
      <c r="A2088" s="81">
        <v>2057</v>
      </c>
      <c r="B2088" s="93">
        <f t="shared" si="451"/>
        <v>6.484996639965451E-18</v>
      </c>
      <c r="C2088" s="178">
        <f t="shared" si="452"/>
        <v>6.4703676044128047E-18</v>
      </c>
      <c r="D2088" s="165">
        <f t="shared" si="453"/>
        <v>2.2558277767625785E-3</v>
      </c>
      <c r="E2088" s="166">
        <f t="shared" si="463"/>
        <v>24.291375447755232</v>
      </c>
      <c r="F2088" s="167">
        <f t="shared" si="464"/>
        <v>4.6424935645774026</v>
      </c>
      <c r="G2088" s="167">
        <f t="shared" si="454"/>
        <v>161336.04402122155</v>
      </c>
      <c r="H2088" s="167">
        <f t="shared" si="455"/>
        <v>271299.98899881309</v>
      </c>
      <c r="I2088" s="168">
        <f t="shared" si="456"/>
        <v>432636.03302003467</v>
      </c>
      <c r="J2088" s="168">
        <f t="shared" si="458"/>
        <v>425477.59636015265</v>
      </c>
      <c r="K2088" s="94"/>
      <c r="L2088" s="265">
        <f t="shared" si="457"/>
        <v>164865.41817930594</v>
      </c>
      <c r="M2088" s="265">
        <f>$G2088*NonHospFrac+theModel!$H2088*NonHospFrac</f>
        <v>267770.6148407287</v>
      </c>
      <c r="N2088" s="266">
        <f t="shared" si="459"/>
        <v>432636.03302003467</v>
      </c>
      <c r="O2088" s="158"/>
      <c r="P2088" s="265">
        <f t="shared" si="460"/>
        <v>162137.53940045522</v>
      </c>
      <c r="Q2088" s="265">
        <f t="shared" si="461"/>
        <v>267769.05459010968</v>
      </c>
      <c r="R2088" s="266">
        <f t="shared" si="462"/>
        <v>429906.59399056493</v>
      </c>
    </row>
    <row r="2089" spans="1:18" x14ac:dyDescent="0.25">
      <c r="A2089" s="81">
        <v>2058</v>
      </c>
      <c r="B2089" s="93">
        <f t="shared" si="451"/>
        <v>6.363853924403044E-18</v>
      </c>
      <c r="C2089" s="178">
        <f t="shared" si="452"/>
        <v>6.3494981659531164E-18</v>
      </c>
      <c r="D2089" s="165">
        <f t="shared" si="453"/>
        <v>2.2558277767625785E-3</v>
      </c>
      <c r="E2089" s="166">
        <f t="shared" si="463"/>
        <v>24.291375447755232</v>
      </c>
      <c r="F2089" s="167">
        <f t="shared" si="464"/>
        <v>4.6447493923541652</v>
      </c>
      <c r="G2089" s="167">
        <f t="shared" si="454"/>
        <v>161414.43860043498</v>
      </c>
      <c r="H2089" s="167">
        <f t="shared" si="455"/>
        <v>271299.98899881309</v>
      </c>
      <c r="I2089" s="168">
        <f t="shared" si="456"/>
        <v>432714.42759924807</v>
      </c>
      <c r="J2089" s="168">
        <f t="shared" si="458"/>
        <v>425549.68272709748</v>
      </c>
      <c r="K2089" s="94"/>
      <c r="L2089" s="265">
        <f t="shared" si="457"/>
        <v>164895.29214748836</v>
      </c>
      <c r="M2089" s="265">
        <f>$G2089*NonHospFrac+theModel!$H2089*NonHospFrac</f>
        <v>267819.13545175968</v>
      </c>
      <c r="N2089" s="266">
        <f t="shared" si="459"/>
        <v>432714.42759924801</v>
      </c>
      <c r="O2089" s="158"/>
      <c r="P2089" s="265">
        <f t="shared" si="460"/>
        <v>162165.00948644974</v>
      </c>
      <c r="Q2089" s="265">
        <f t="shared" si="461"/>
        <v>267817.57520114066</v>
      </c>
      <c r="R2089" s="266">
        <f t="shared" si="462"/>
        <v>429982.58468759037</v>
      </c>
    </row>
    <row r="2090" spans="1:18" x14ac:dyDescent="0.25">
      <c r="A2090" s="81">
        <v>2059</v>
      </c>
      <c r="B2090" s="93">
        <f t="shared" si="451"/>
        <v>6.244974210403875E-18</v>
      </c>
      <c r="C2090" s="178">
        <f t="shared" si="452"/>
        <v>6.2308866241148799E-18</v>
      </c>
      <c r="D2090" s="165">
        <f t="shared" si="453"/>
        <v>2.2558277767625785E-3</v>
      </c>
      <c r="E2090" s="166">
        <f t="shared" si="463"/>
        <v>24.291375447755232</v>
      </c>
      <c r="F2090" s="167">
        <f t="shared" si="464"/>
        <v>4.6470052201309278</v>
      </c>
      <c r="G2090" s="167">
        <f t="shared" si="454"/>
        <v>161492.83317964844</v>
      </c>
      <c r="H2090" s="167">
        <f t="shared" si="455"/>
        <v>271299.98899881309</v>
      </c>
      <c r="I2090" s="168">
        <f t="shared" si="456"/>
        <v>432792.82217846153</v>
      </c>
      <c r="J2090" s="168">
        <f t="shared" si="458"/>
        <v>425621.76615566009</v>
      </c>
      <c r="K2090" s="94"/>
      <c r="L2090" s="265">
        <f t="shared" si="457"/>
        <v>164925.16611567081</v>
      </c>
      <c r="M2090" s="265">
        <f>$G2090*NonHospFrac+theModel!$H2090*NonHospFrac</f>
        <v>267867.65606279072</v>
      </c>
      <c r="N2090" s="266">
        <f t="shared" si="459"/>
        <v>432792.82217846153</v>
      </c>
      <c r="O2090" s="158"/>
      <c r="P2090" s="265">
        <f t="shared" si="460"/>
        <v>162192.4784527095</v>
      </c>
      <c r="Q2090" s="265">
        <f t="shared" si="461"/>
        <v>267866.0958121717</v>
      </c>
      <c r="R2090" s="266">
        <f t="shared" si="462"/>
        <v>430058.5742648812</v>
      </c>
    </row>
    <row r="2091" spans="1:18" x14ac:dyDescent="0.25">
      <c r="A2091" s="81">
        <v>2060</v>
      </c>
      <c r="B2091" s="93">
        <f t="shared" si="451"/>
        <v>6.1283152240594268E-18</v>
      </c>
      <c r="C2091" s="178">
        <f t="shared" si="452"/>
        <v>6.1144908003522362E-18</v>
      </c>
      <c r="D2091" s="165">
        <f t="shared" si="453"/>
        <v>2.2558277767625785E-3</v>
      </c>
      <c r="E2091" s="166">
        <f t="shared" si="463"/>
        <v>24.291375447755232</v>
      </c>
      <c r="F2091" s="167">
        <f t="shared" si="464"/>
        <v>4.6492610479076903</v>
      </c>
      <c r="G2091" s="167">
        <f t="shared" si="454"/>
        <v>161571.22775886185</v>
      </c>
      <c r="H2091" s="167">
        <f t="shared" si="455"/>
        <v>271299.98899881309</v>
      </c>
      <c r="I2091" s="168">
        <f t="shared" si="456"/>
        <v>432871.21675767493</v>
      </c>
      <c r="J2091" s="168">
        <f t="shared" si="458"/>
        <v>425693.84664596024</v>
      </c>
      <c r="K2091" s="94"/>
      <c r="L2091" s="265">
        <f t="shared" si="457"/>
        <v>164955.04008385324</v>
      </c>
      <c r="M2091" s="265">
        <f>$G2091*NonHospFrac+theModel!$H2091*NonHospFrac</f>
        <v>267916.1766738217</v>
      </c>
      <c r="N2091" s="266">
        <f t="shared" si="459"/>
        <v>432871.21675767493</v>
      </c>
      <c r="O2091" s="158"/>
      <c r="P2091" s="265">
        <f t="shared" si="460"/>
        <v>162219.9462992801</v>
      </c>
      <c r="Q2091" s="265">
        <f t="shared" si="461"/>
        <v>267914.61642320268</v>
      </c>
      <c r="R2091" s="266">
        <f t="shared" si="462"/>
        <v>430134.56272248278</v>
      </c>
    </row>
    <row r="2092" spans="1:18" x14ac:dyDescent="0.25">
      <c r="A2092" s="81">
        <v>2061</v>
      </c>
      <c r="B2092" s="93">
        <f t="shared" si="451"/>
        <v>6.0138354811572083E-18</v>
      </c>
      <c r="C2092" s="178">
        <f t="shared" si="452"/>
        <v>6.0002693040339332E-18</v>
      </c>
      <c r="D2092" s="165">
        <f t="shared" si="453"/>
        <v>2.2558277767625785E-3</v>
      </c>
      <c r="E2092" s="166">
        <f t="shared" si="463"/>
        <v>24.291375447755232</v>
      </c>
      <c r="F2092" s="167">
        <f t="shared" si="464"/>
        <v>4.6515168756844529</v>
      </c>
      <c r="G2092" s="167">
        <f t="shared" si="454"/>
        <v>161649.62233807525</v>
      </c>
      <c r="H2092" s="167">
        <f t="shared" si="455"/>
        <v>271299.98899881309</v>
      </c>
      <c r="I2092" s="168">
        <f t="shared" si="456"/>
        <v>432949.61133688834</v>
      </c>
      <c r="J2092" s="168">
        <f t="shared" si="458"/>
        <v>425765.92419811769</v>
      </c>
      <c r="K2092" s="94"/>
      <c r="L2092" s="265">
        <f t="shared" si="457"/>
        <v>164984.91405203566</v>
      </c>
      <c r="M2092" s="265">
        <f>$G2092*NonHospFrac+theModel!$H2092*NonHospFrac</f>
        <v>267964.69728485268</v>
      </c>
      <c r="N2092" s="266">
        <f t="shared" si="459"/>
        <v>432949.61133688834</v>
      </c>
      <c r="O2092" s="158"/>
      <c r="P2092" s="265">
        <f t="shared" si="460"/>
        <v>162247.41302620718</v>
      </c>
      <c r="Q2092" s="265">
        <f t="shared" si="461"/>
        <v>267963.13703423366</v>
      </c>
      <c r="R2092" s="266">
        <f t="shared" si="462"/>
        <v>430210.55006044084</v>
      </c>
    </row>
    <row r="2093" spans="1:18" x14ac:dyDescent="0.25">
      <c r="A2093" s="81">
        <v>2062</v>
      </c>
      <c r="B2093" s="93">
        <f t="shared" si="451"/>
        <v>5.9014942724288685E-18</v>
      </c>
      <c r="C2093" s="178">
        <f t="shared" si="452"/>
        <v>5.8881815177247182E-18</v>
      </c>
      <c r="D2093" s="165">
        <f t="shared" si="453"/>
        <v>2.2558277767625785E-3</v>
      </c>
      <c r="E2093" s="166">
        <f t="shared" si="463"/>
        <v>24.291375447755232</v>
      </c>
      <c r="F2093" s="167">
        <f t="shared" si="464"/>
        <v>4.6537727034612155</v>
      </c>
      <c r="G2093" s="167">
        <f t="shared" si="454"/>
        <v>161728.01691728868</v>
      </c>
      <c r="H2093" s="167">
        <f t="shared" si="455"/>
        <v>271299.98899881309</v>
      </c>
      <c r="I2093" s="168">
        <f t="shared" si="456"/>
        <v>433028.00591610174</v>
      </c>
      <c r="J2093" s="168">
        <f t="shared" si="458"/>
        <v>425837.99881225219</v>
      </c>
      <c r="K2093" s="94"/>
      <c r="L2093" s="265">
        <f t="shared" si="457"/>
        <v>165014.78802021808</v>
      </c>
      <c r="M2093" s="265">
        <f>$G2093*NonHospFrac+theModel!$H2093*NonHospFrac</f>
        <v>268013.21789588372</v>
      </c>
      <c r="N2093" s="266">
        <f t="shared" si="459"/>
        <v>433028.0059161018</v>
      </c>
      <c r="O2093" s="158"/>
      <c r="P2093" s="265">
        <f t="shared" si="460"/>
        <v>162274.8786335364</v>
      </c>
      <c r="Q2093" s="265">
        <f t="shared" si="461"/>
        <v>268011.6576452647</v>
      </c>
      <c r="R2093" s="266">
        <f t="shared" si="462"/>
        <v>430286.5362788011</v>
      </c>
    </row>
    <row r="2094" spans="1:18" x14ac:dyDescent="0.25">
      <c r="A2094" s="81">
        <v>2063</v>
      </c>
      <c r="B2094" s="93">
        <f t="shared" si="451"/>
        <v>5.7912516490738886E-18</v>
      </c>
      <c r="C2094" s="178">
        <f t="shared" si="452"/>
        <v>5.7781875827416857E-18</v>
      </c>
      <c r="D2094" s="165">
        <f t="shared" si="453"/>
        <v>2.2558277767625785E-3</v>
      </c>
      <c r="E2094" s="166">
        <f t="shared" si="463"/>
        <v>24.291375447755232</v>
      </c>
      <c r="F2094" s="167">
        <f t="shared" si="464"/>
        <v>4.6560285312379781</v>
      </c>
      <c r="G2094" s="167">
        <f t="shared" si="454"/>
        <v>161806.41149650209</v>
      </c>
      <c r="H2094" s="167">
        <f t="shared" si="455"/>
        <v>271299.98899881309</v>
      </c>
      <c r="I2094" s="168">
        <f t="shared" si="456"/>
        <v>433106.4004953152</v>
      </c>
      <c r="J2094" s="168">
        <f t="shared" si="458"/>
        <v>425910.07048848359</v>
      </c>
      <c r="K2094" s="94"/>
      <c r="L2094" s="265">
        <f t="shared" si="457"/>
        <v>165044.6619884005</v>
      </c>
      <c r="M2094" s="265">
        <f>$G2094*NonHospFrac+theModel!$H2094*NonHospFrac</f>
        <v>268061.7385069147</v>
      </c>
      <c r="N2094" s="266">
        <f t="shared" si="459"/>
        <v>433106.4004953152</v>
      </c>
      <c r="O2094" s="158"/>
      <c r="P2094" s="265">
        <f t="shared" si="460"/>
        <v>162302.3431213134</v>
      </c>
      <c r="Q2094" s="265">
        <f t="shared" si="461"/>
        <v>268060.17825629568</v>
      </c>
      <c r="R2094" s="266">
        <f t="shared" si="462"/>
        <v>430362.52137760911</v>
      </c>
    </row>
    <row r="2095" spans="1:18" x14ac:dyDescent="0.25">
      <c r="A2095" s="81">
        <v>2064</v>
      </c>
      <c r="B2095" s="93">
        <f t="shared" si="451"/>
        <v>5.6830684085536871E-18</v>
      </c>
      <c r="C2095" s="178">
        <f t="shared" si="452"/>
        <v>5.6702483849804295E-18</v>
      </c>
      <c r="D2095" s="165">
        <f t="shared" si="453"/>
        <v>2.2558277767625785E-3</v>
      </c>
      <c r="E2095" s="166">
        <f t="shared" si="463"/>
        <v>24.291375447755232</v>
      </c>
      <c r="F2095" s="167">
        <f t="shared" si="464"/>
        <v>4.6582843590147407</v>
      </c>
      <c r="G2095" s="167">
        <f t="shared" si="454"/>
        <v>161884.80607571552</v>
      </c>
      <c r="H2095" s="167">
        <f t="shared" si="455"/>
        <v>271299.98899881309</v>
      </c>
      <c r="I2095" s="168">
        <f t="shared" si="456"/>
        <v>433184.79507452861</v>
      </c>
      <c r="J2095" s="168">
        <f t="shared" si="458"/>
        <v>425982.13922693155</v>
      </c>
      <c r="K2095" s="94"/>
      <c r="L2095" s="265">
        <f t="shared" si="457"/>
        <v>165074.53595658293</v>
      </c>
      <c r="M2095" s="265">
        <f>$G2095*NonHospFrac+theModel!$H2095*NonHospFrac</f>
        <v>268110.25911794568</v>
      </c>
      <c r="N2095" s="266">
        <f t="shared" si="459"/>
        <v>433184.79507452861</v>
      </c>
      <c r="O2095" s="158"/>
      <c r="P2095" s="265">
        <f t="shared" si="460"/>
        <v>162329.8064895838</v>
      </c>
      <c r="Q2095" s="265">
        <f t="shared" si="461"/>
        <v>268108.69886732666</v>
      </c>
      <c r="R2095" s="266">
        <f t="shared" si="462"/>
        <v>430438.50535691046</v>
      </c>
    </row>
    <row r="2096" spans="1:18" x14ac:dyDescent="0.25">
      <c r="A2096" s="81">
        <v>2065</v>
      </c>
      <c r="B2096" s="93">
        <f t="shared" si="451"/>
        <v>5.5769060806511107E-18</v>
      </c>
      <c r="C2096" s="178">
        <f t="shared" si="452"/>
        <v>5.5643255410059817E-18</v>
      </c>
      <c r="D2096" s="165">
        <f t="shared" si="453"/>
        <v>2.2558277767625785E-3</v>
      </c>
      <c r="E2096" s="166">
        <f t="shared" si="463"/>
        <v>24.291375447755232</v>
      </c>
      <c r="F2096" s="167">
        <f t="shared" si="464"/>
        <v>4.6605401867915033</v>
      </c>
      <c r="G2096" s="167">
        <f t="shared" si="454"/>
        <v>161963.20065492892</v>
      </c>
      <c r="H2096" s="167">
        <f t="shared" si="455"/>
        <v>271299.98899881309</v>
      </c>
      <c r="I2096" s="168">
        <f t="shared" si="456"/>
        <v>433263.18965374201</v>
      </c>
      <c r="J2096" s="168">
        <f t="shared" si="458"/>
        <v>426054.20502771583</v>
      </c>
      <c r="K2096" s="94"/>
      <c r="L2096" s="265">
        <f t="shared" si="457"/>
        <v>165104.40992476535</v>
      </c>
      <c r="M2096" s="265">
        <f>$G2096*NonHospFrac+theModel!$H2096*NonHospFrac</f>
        <v>268158.77972897666</v>
      </c>
      <c r="N2096" s="266">
        <f t="shared" si="459"/>
        <v>433263.18965374201</v>
      </c>
      <c r="O2096" s="158"/>
      <c r="P2096" s="265">
        <f t="shared" si="460"/>
        <v>162357.26873839326</v>
      </c>
      <c r="Q2096" s="265">
        <f t="shared" si="461"/>
        <v>268157.21947835764</v>
      </c>
      <c r="R2096" s="266">
        <f t="shared" si="462"/>
        <v>430514.48821675091</v>
      </c>
    </row>
    <row r="2097" spans="1:18" x14ac:dyDescent="0.25">
      <c r="A2097" s="81">
        <v>2066</v>
      </c>
      <c r="B2097" s="93">
        <f t="shared" si="451"/>
        <v>5.4727269137903676E-18</v>
      </c>
      <c r="C2097" s="178">
        <f t="shared" si="452"/>
        <v>5.4603813844036028E-18</v>
      </c>
      <c r="D2097" s="165">
        <f t="shared" si="453"/>
        <v>2.2558277767625785E-3</v>
      </c>
      <c r="E2097" s="166">
        <f t="shared" si="463"/>
        <v>24.291375447755232</v>
      </c>
      <c r="F2097" s="167">
        <f t="shared" si="464"/>
        <v>4.6627960145682659</v>
      </c>
      <c r="G2097" s="167">
        <f t="shared" si="454"/>
        <v>162041.59523414235</v>
      </c>
      <c r="H2097" s="167">
        <f t="shared" si="455"/>
        <v>271299.98899881309</v>
      </c>
      <c r="I2097" s="168">
        <f t="shared" si="456"/>
        <v>433341.58423295547</v>
      </c>
      <c r="J2097" s="168">
        <f t="shared" si="458"/>
        <v>426126.26789095625</v>
      </c>
      <c r="K2097" s="94"/>
      <c r="L2097" s="265">
        <f t="shared" si="457"/>
        <v>165134.28389294777</v>
      </c>
      <c r="M2097" s="265">
        <f>$G2097*NonHospFrac+theModel!$H2097*NonHospFrac</f>
        <v>268207.30034000764</v>
      </c>
      <c r="N2097" s="266">
        <f t="shared" si="459"/>
        <v>433341.58423295541</v>
      </c>
      <c r="O2097" s="158"/>
      <c r="P2097" s="265">
        <f t="shared" si="460"/>
        <v>162384.72986778739</v>
      </c>
      <c r="Q2097" s="265">
        <f t="shared" si="461"/>
        <v>268205.74008938862</v>
      </c>
      <c r="R2097" s="266">
        <f t="shared" si="462"/>
        <v>430590.46995717601</v>
      </c>
    </row>
    <row r="2098" spans="1:18" x14ac:dyDescent="0.25">
      <c r="A2098" s="81">
        <v>2067</v>
      </c>
      <c r="B2098" s="93">
        <f t="shared" si="451"/>
        <v>5.3704938616123222E-18</v>
      </c>
      <c r="C2098" s="178">
        <f t="shared" si="452"/>
        <v>5.3583789523843644E-18</v>
      </c>
      <c r="D2098" s="165">
        <f t="shared" si="453"/>
        <v>2.2558277767625785E-3</v>
      </c>
      <c r="E2098" s="166">
        <f t="shared" si="463"/>
        <v>24.291375447755232</v>
      </c>
      <c r="F2098" s="167">
        <f t="shared" si="464"/>
        <v>4.6650518423450285</v>
      </c>
      <c r="G2098" s="167">
        <f t="shared" si="454"/>
        <v>162119.98981335579</v>
      </c>
      <c r="H2098" s="167">
        <f t="shared" si="455"/>
        <v>271299.98899881309</v>
      </c>
      <c r="I2098" s="168">
        <f t="shared" si="456"/>
        <v>433419.97881216888</v>
      </c>
      <c r="J2098" s="168">
        <f t="shared" si="458"/>
        <v>426198.32781677245</v>
      </c>
      <c r="K2098" s="94"/>
      <c r="L2098" s="265">
        <f t="shared" si="457"/>
        <v>165164.1578611302</v>
      </c>
      <c r="M2098" s="265">
        <f>$G2098*NonHospFrac+theModel!$H2098*NonHospFrac</f>
        <v>268255.82095103868</v>
      </c>
      <c r="N2098" s="266">
        <f t="shared" si="459"/>
        <v>433419.97881216888</v>
      </c>
      <c r="O2098" s="158"/>
      <c r="P2098" s="265">
        <f t="shared" si="460"/>
        <v>162412.18987781182</v>
      </c>
      <c r="Q2098" s="265">
        <f t="shared" si="461"/>
        <v>268254.26070041966</v>
      </c>
      <c r="R2098" s="266">
        <f t="shared" si="462"/>
        <v>430666.45057823148</v>
      </c>
    </row>
    <row r="2099" spans="1:18" x14ac:dyDescent="0.25">
      <c r="A2099" s="81">
        <v>2068</v>
      </c>
      <c r="B2099" s="93">
        <f t="shared" si="451"/>
        <v>5.2701705698009609E-18</v>
      </c>
      <c r="C2099" s="178">
        <f t="shared" si="452"/>
        <v>5.2582819726413273E-18</v>
      </c>
      <c r="D2099" s="165">
        <f t="shared" si="453"/>
        <v>2.2558277767625785E-3</v>
      </c>
      <c r="E2099" s="166">
        <f t="shared" si="463"/>
        <v>24.291375447755232</v>
      </c>
      <c r="F2099" s="167">
        <f t="shared" si="464"/>
        <v>4.667307670121791</v>
      </c>
      <c r="G2099" s="167">
        <f t="shared" si="454"/>
        <v>162198.38439256919</v>
      </c>
      <c r="H2099" s="167">
        <f t="shared" si="455"/>
        <v>271299.98899881309</v>
      </c>
      <c r="I2099" s="168">
        <f t="shared" si="456"/>
        <v>433498.37339138228</v>
      </c>
      <c r="J2099" s="168">
        <f t="shared" si="458"/>
        <v>426270.38480528421</v>
      </c>
      <c r="K2099" s="94"/>
      <c r="L2099" s="265">
        <f t="shared" si="457"/>
        <v>165194.03182931262</v>
      </c>
      <c r="M2099" s="265">
        <f>$G2099*NonHospFrac+theModel!$H2099*NonHospFrac</f>
        <v>268304.34156206966</v>
      </c>
      <c r="N2099" s="266">
        <f t="shared" si="459"/>
        <v>433498.37339138228</v>
      </c>
      <c r="O2099" s="158"/>
      <c r="P2099" s="265">
        <f t="shared" si="460"/>
        <v>162439.64876851218</v>
      </c>
      <c r="Q2099" s="265">
        <f t="shared" si="461"/>
        <v>268302.78131145064</v>
      </c>
      <c r="R2099" s="266">
        <f t="shared" si="462"/>
        <v>430742.43007996283</v>
      </c>
    </row>
    <row r="2100" spans="1:18" x14ac:dyDescent="0.25">
      <c r="A2100" s="81">
        <v>2069</v>
      </c>
      <c r="B2100" s="93">
        <f t="shared" si="451"/>
        <v>5.1717213631555479E-18</v>
      </c>
      <c r="C2100" s="178">
        <f t="shared" si="452"/>
        <v>5.1600548504508654E-18</v>
      </c>
      <c r="D2100" s="165">
        <f t="shared" si="453"/>
        <v>2.2558277767625785E-3</v>
      </c>
      <c r="E2100" s="166">
        <f t="shared" si="463"/>
        <v>24.291375447755232</v>
      </c>
      <c r="F2100" s="167">
        <f t="shared" si="464"/>
        <v>4.6695634978985536</v>
      </c>
      <c r="G2100" s="167">
        <f t="shared" si="454"/>
        <v>162276.77897178262</v>
      </c>
      <c r="H2100" s="167">
        <f t="shared" si="455"/>
        <v>271299.98899881309</v>
      </c>
      <c r="I2100" s="168">
        <f t="shared" si="456"/>
        <v>433576.76797059574</v>
      </c>
      <c r="J2100" s="168">
        <f t="shared" si="458"/>
        <v>426342.43885661132</v>
      </c>
      <c r="K2100" s="94"/>
      <c r="L2100" s="265">
        <f t="shared" si="457"/>
        <v>165223.90579749504</v>
      </c>
      <c r="M2100" s="265">
        <f>$G2100*NonHospFrac+theModel!$H2100*NonHospFrac</f>
        <v>268352.86217310064</v>
      </c>
      <c r="N2100" s="266">
        <f t="shared" si="459"/>
        <v>433576.76797059568</v>
      </c>
      <c r="O2100" s="158"/>
      <c r="P2100" s="265">
        <f t="shared" si="460"/>
        <v>162467.10653993412</v>
      </c>
      <c r="Q2100" s="265">
        <f t="shared" si="461"/>
        <v>268351.30192248162</v>
      </c>
      <c r="R2100" s="266">
        <f t="shared" si="462"/>
        <v>430818.40846241574</v>
      </c>
    </row>
    <row r="2101" spans="1:18" x14ac:dyDescent="0.25">
      <c r="A2101" s="81">
        <v>2070</v>
      </c>
      <c r="B2101" s="93">
        <f t="shared" si="451"/>
        <v>5.075111232904484E-18</v>
      </c>
      <c r="C2101" s="178">
        <f t="shared" si="452"/>
        <v>5.0636626560151383E-18</v>
      </c>
      <c r="D2101" s="165">
        <f t="shared" si="453"/>
        <v>2.2558277767625785E-3</v>
      </c>
      <c r="E2101" s="166">
        <f t="shared" si="463"/>
        <v>24.291375447755232</v>
      </c>
      <c r="F2101" s="167">
        <f t="shared" si="464"/>
        <v>4.6718193256753162</v>
      </c>
      <c r="G2101" s="167">
        <f t="shared" si="454"/>
        <v>162355.17355099603</v>
      </c>
      <c r="H2101" s="167">
        <f t="shared" si="455"/>
        <v>271299.98899881309</v>
      </c>
      <c r="I2101" s="168">
        <f t="shared" si="456"/>
        <v>433655.16254980909</v>
      </c>
      <c r="J2101" s="168">
        <f t="shared" si="458"/>
        <v>426414.48997087334</v>
      </c>
      <c r="K2101" s="94"/>
      <c r="L2101" s="265">
        <f t="shared" si="457"/>
        <v>165253.77976567746</v>
      </c>
      <c r="M2101" s="265">
        <f>$G2101*NonHospFrac+theModel!$H2101*NonHospFrac</f>
        <v>268401.38278413162</v>
      </c>
      <c r="N2101" s="266">
        <f t="shared" si="459"/>
        <v>433655.16254980909</v>
      </c>
      <c r="O2101" s="158"/>
      <c r="P2101" s="265">
        <f t="shared" si="460"/>
        <v>162494.56319212323</v>
      </c>
      <c r="Q2101" s="265">
        <f t="shared" si="461"/>
        <v>268399.8225335126</v>
      </c>
      <c r="R2101" s="266">
        <f t="shared" si="462"/>
        <v>430894.3857256358</v>
      </c>
    </row>
    <row r="2102" spans="1:18" x14ac:dyDescent="0.25">
      <c r="A2102" s="81">
        <v>2071</v>
      </c>
      <c r="B2102" s="93">
        <f t="shared" si="451"/>
        <v>4.980305824256099E-18</v>
      </c>
      <c r="C2102" s="178">
        <f t="shared" si="452"/>
        <v>4.9690711120409694E-18</v>
      </c>
      <c r="D2102" s="165">
        <f t="shared" si="453"/>
        <v>2.2558277767625785E-3</v>
      </c>
      <c r="E2102" s="166">
        <f t="shared" si="463"/>
        <v>24.291375447755232</v>
      </c>
      <c r="F2102" s="167">
        <f t="shared" si="464"/>
        <v>4.6740751534520788</v>
      </c>
      <c r="G2102" s="167">
        <f t="shared" si="454"/>
        <v>162433.56813020946</v>
      </c>
      <c r="H2102" s="167">
        <f t="shared" si="455"/>
        <v>271299.98899881309</v>
      </c>
      <c r="I2102" s="168">
        <f t="shared" si="456"/>
        <v>433733.55712902255</v>
      </c>
      <c r="J2102" s="168">
        <f t="shared" si="458"/>
        <v>426486.53814819024</v>
      </c>
      <c r="K2102" s="94"/>
      <c r="L2102" s="265">
        <f t="shared" si="457"/>
        <v>165283.65373385992</v>
      </c>
      <c r="M2102" s="265">
        <f>$G2102*NonHospFrac+theModel!$H2102*NonHospFrac</f>
        <v>268449.90339516266</v>
      </c>
      <c r="N2102" s="266">
        <f t="shared" si="459"/>
        <v>433733.55712902255</v>
      </c>
      <c r="O2102" s="158"/>
      <c r="P2102" s="265">
        <f t="shared" si="460"/>
        <v>162522.01872512518</v>
      </c>
      <c r="Q2102" s="265">
        <f t="shared" si="461"/>
        <v>268448.34314454364</v>
      </c>
      <c r="R2102" s="266">
        <f t="shared" si="462"/>
        <v>430970.36186966882</v>
      </c>
    </row>
    <row r="2103" spans="1:18" x14ac:dyDescent="0.25">
      <c r="A2103" s="81">
        <v>2072</v>
      </c>
      <c r="B2103" s="93">
        <f t="shared" si="451"/>
        <v>4.8872714241820124E-18</v>
      </c>
      <c r="C2103" s="178">
        <f t="shared" si="452"/>
        <v>4.8762465815507648E-18</v>
      </c>
      <c r="D2103" s="165">
        <f t="shared" si="453"/>
        <v>2.2558277767625785E-3</v>
      </c>
      <c r="E2103" s="166">
        <f t="shared" si="463"/>
        <v>24.291375447755232</v>
      </c>
      <c r="F2103" s="167">
        <f t="shared" si="464"/>
        <v>4.6763309812288414</v>
      </c>
      <c r="G2103" s="167">
        <f t="shared" si="454"/>
        <v>162511.96270942289</v>
      </c>
      <c r="H2103" s="167">
        <f t="shared" si="455"/>
        <v>271299.98899881309</v>
      </c>
      <c r="I2103" s="168">
        <f t="shared" si="456"/>
        <v>433811.95170823601</v>
      </c>
      <c r="J2103" s="168">
        <f t="shared" si="458"/>
        <v>426558.58338868158</v>
      </c>
      <c r="K2103" s="94"/>
      <c r="L2103" s="265">
        <f t="shared" si="457"/>
        <v>165313.52770204234</v>
      </c>
      <c r="M2103" s="265">
        <f>$G2103*NonHospFrac+theModel!$H2103*NonHospFrac</f>
        <v>268498.42400619364</v>
      </c>
      <c r="N2103" s="266">
        <f t="shared" si="459"/>
        <v>433811.95170823601</v>
      </c>
      <c r="O2103" s="158"/>
      <c r="P2103" s="265">
        <f t="shared" si="460"/>
        <v>162549.47313898552</v>
      </c>
      <c r="Q2103" s="265">
        <f t="shared" si="461"/>
        <v>268496.86375557462</v>
      </c>
      <c r="R2103" s="266">
        <f t="shared" si="462"/>
        <v>431046.33689456014</v>
      </c>
    </row>
    <row r="2104" spans="1:18" x14ac:dyDescent="0.25">
      <c r="A2104" s="81">
        <v>2073</v>
      </c>
      <c r="B2104" s="93">
        <f t="shared" si="451"/>
        <v>4.7959749494286939E-18</v>
      </c>
      <c r="C2104" s="178">
        <f t="shared" si="452"/>
        <v>4.7851560559211151E-18</v>
      </c>
      <c r="D2104" s="165">
        <f t="shared" si="453"/>
        <v>2.2558277767625785E-3</v>
      </c>
      <c r="E2104" s="166">
        <f t="shared" si="463"/>
        <v>24.291375447755232</v>
      </c>
      <c r="F2104" s="167">
        <f t="shared" si="464"/>
        <v>4.678586809005604</v>
      </c>
      <c r="G2104" s="167">
        <f t="shared" si="454"/>
        <v>162590.3572886363</v>
      </c>
      <c r="H2104" s="167">
        <f t="shared" si="455"/>
        <v>271299.98899881309</v>
      </c>
      <c r="I2104" s="168">
        <f t="shared" si="456"/>
        <v>433890.34628744936</v>
      </c>
      <c r="J2104" s="168">
        <f t="shared" si="458"/>
        <v>426630.62569246697</v>
      </c>
      <c r="K2104" s="94"/>
      <c r="L2104" s="265">
        <f t="shared" si="457"/>
        <v>165343.40167022476</v>
      </c>
      <c r="M2104" s="265">
        <f>$G2104*NonHospFrac+theModel!$H2104*NonHospFrac</f>
        <v>268546.94461722462</v>
      </c>
      <c r="N2104" s="266">
        <f t="shared" si="459"/>
        <v>433890.34628744936</v>
      </c>
      <c r="O2104" s="158"/>
      <c r="P2104" s="265">
        <f t="shared" si="460"/>
        <v>162576.9264337499</v>
      </c>
      <c r="Q2104" s="265">
        <f t="shared" si="461"/>
        <v>268545.38436660561</v>
      </c>
      <c r="R2104" s="266">
        <f t="shared" si="462"/>
        <v>431122.31080035551</v>
      </c>
    </row>
    <row r="2105" spans="1:18" x14ac:dyDescent="0.25">
      <c r="A2105" s="81">
        <v>2074</v>
      </c>
      <c r="B2105" s="93">
        <f t="shared" si="451"/>
        <v>4.7063839347529855E-18</v>
      </c>
      <c r="C2105" s="178">
        <f t="shared" si="452"/>
        <v>4.6957671431448602E-18</v>
      </c>
      <c r="D2105" s="165">
        <f t="shared" si="453"/>
        <v>2.2558277767625785E-3</v>
      </c>
      <c r="E2105" s="166">
        <f t="shared" si="463"/>
        <v>24.291375447755232</v>
      </c>
      <c r="F2105" s="167">
        <f t="shared" si="464"/>
        <v>4.6808426367823666</v>
      </c>
      <c r="G2105" s="167">
        <f t="shared" si="454"/>
        <v>162668.75186784973</v>
      </c>
      <c r="H2105" s="167">
        <f t="shared" si="455"/>
        <v>271299.98899881309</v>
      </c>
      <c r="I2105" s="168">
        <f t="shared" si="456"/>
        <v>433968.74086666282</v>
      </c>
      <c r="J2105" s="168">
        <f t="shared" si="458"/>
        <v>426702.66505966632</v>
      </c>
      <c r="K2105" s="94"/>
      <c r="L2105" s="265">
        <f t="shared" si="457"/>
        <v>165373.27563840718</v>
      </c>
      <c r="M2105" s="265">
        <f>$G2105*NonHospFrac+theModel!$H2105*NonHospFrac</f>
        <v>268595.46522825561</v>
      </c>
      <c r="N2105" s="266">
        <f t="shared" si="459"/>
        <v>433968.74086666282</v>
      </c>
      <c r="O2105" s="158"/>
      <c r="P2105" s="265">
        <f t="shared" si="460"/>
        <v>162604.37860946395</v>
      </c>
      <c r="Q2105" s="265">
        <f t="shared" si="461"/>
        <v>268593.90497763659</v>
      </c>
      <c r="R2105" s="266">
        <f t="shared" si="462"/>
        <v>431198.28358710057</v>
      </c>
    </row>
    <row r="2106" spans="1:18" x14ac:dyDescent="0.25">
      <c r="A2106" s="81">
        <v>2075</v>
      </c>
      <c r="B2106" s="93">
        <f t="shared" si="451"/>
        <v>4.6184665213773778E-18</v>
      </c>
      <c r="C2106" s="178">
        <f t="shared" si="452"/>
        <v>4.6080480563124067E-18</v>
      </c>
      <c r="D2106" s="165">
        <f t="shared" si="453"/>
        <v>2.2558277767625785E-3</v>
      </c>
      <c r="E2106" s="166">
        <f t="shared" si="463"/>
        <v>24.291375447755232</v>
      </c>
      <c r="F2106" s="167">
        <f t="shared" si="464"/>
        <v>4.6830984645591291</v>
      </c>
      <c r="G2106" s="167">
        <f t="shared" si="454"/>
        <v>162747.14644706313</v>
      </c>
      <c r="H2106" s="167">
        <f t="shared" si="455"/>
        <v>271299.98899881309</v>
      </c>
      <c r="I2106" s="168">
        <f t="shared" si="456"/>
        <v>434047.13544587622</v>
      </c>
      <c r="J2106" s="168">
        <f t="shared" si="458"/>
        <v>426774.70149039919</v>
      </c>
      <c r="K2106" s="94"/>
      <c r="L2106" s="265">
        <f t="shared" si="457"/>
        <v>165403.14960658961</v>
      </c>
      <c r="M2106" s="265">
        <f>$G2106*NonHospFrac+theModel!$H2106*NonHospFrac</f>
        <v>268643.98583928659</v>
      </c>
      <c r="N2106" s="266">
        <f t="shared" si="459"/>
        <v>434047.13544587616</v>
      </c>
      <c r="O2106" s="158"/>
      <c r="P2106" s="265">
        <f t="shared" si="460"/>
        <v>162631.82966617326</v>
      </c>
      <c r="Q2106" s="265">
        <f t="shared" si="461"/>
        <v>268642.42558866757</v>
      </c>
      <c r="R2106" s="266">
        <f t="shared" si="462"/>
        <v>431274.25525484083</v>
      </c>
    </row>
    <row r="2107" spans="1:18" x14ac:dyDescent="0.25">
      <c r="A2107" s="81">
        <v>2076</v>
      </c>
      <c r="B2107" s="93">
        <f t="shared" si="451"/>
        <v>4.5321914456609628E-18</v>
      </c>
      <c r="C2107" s="178">
        <f t="shared" si="452"/>
        <v>4.5219676023082351E-18</v>
      </c>
      <c r="D2107" s="165">
        <f t="shared" si="453"/>
        <v>2.2558277767625785E-3</v>
      </c>
      <c r="E2107" s="166">
        <f t="shared" si="463"/>
        <v>24.291375447755232</v>
      </c>
      <c r="F2107" s="167">
        <f t="shared" si="464"/>
        <v>4.6853542923358917</v>
      </c>
      <c r="G2107" s="167">
        <f t="shared" si="454"/>
        <v>162825.54102627659</v>
      </c>
      <c r="H2107" s="167">
        <f t="shared" si="455"/>
        <v>271299.98899881309</v>
      </c>
      <c r="I2107" s="168">
        <f t="shared" si="456"/>
        <v>434125.53002508968</v>
      </c>
      <c r="J2107" s="168">
        <f t="shared" si="458"/>
        <v>426846.73498478543</v>
      </c>
      <c r="K2107" s="94"/>
      <c r="L2107" s="265">
        <f t="shared" si="457"/>
        <v>165433.02357477206</v>
      </c>
      <c r="M2107" s="265">
        <f>$G2107*NonHospFrac+theModel!$H2107*NonHospFrac</f>
        <v>268692.50645031763</v>
      </c>
      <c r="N2107" s="266">
        <f t="shared" si="459"/>
        <v>434125.53002508968</v>
      </c>
      <c r="O2107" s="158"/>
      <c r="P2107" s="265">
        <f t="shared" si="460"/>
        <v>162659.2796039235</v>
      </c>
      <c r="Q2107" s="265">
        <f t="shared" si="461"/>
        <v>268690.94619969861</v>
      </c>
      <c r="R2107" s="266">
        <f t="shared" si="462"/>
        <v>431350.2258036221</v>
      </c>
    </row>
    <row r="2108" spans="1:18" x14ac:dyDescent="0.25">
      <c r="A2108" s="81">
        <v>2077</v>
      </c>
      <c r="B2108" s="93">
        <f t="shared" si="451"/>
        <v>4.4475280279820301E-18</v>
      </c>
      <c r="C2108" s="178">
        <f t="shared" si="452"/>
        <v>4.4374951707185778E-18</v>
      </c>
      <c r="D2108" s="165">
        <f t="shared" si="453"/>
        <v>2.2558277767625785E-3</v>
      </c>
      <c r="E2108" s="166">
        <f t="shared" si="463"/>
        <v>24.291375447755232</v>
      </c>
      <c r="F2108" s="167">
        <f t="shared" si="464"/>
        <v>4.6876101201126543</v>
      </c>
      <c r="G2108" s="167">
        <f t="shared" si="454"/>
        <v>162903.93560549</v>
      </c>
      <c r="H2108" s="167">
        <f t="shared" si="455"/>
        <v>271299.98899881309</v>
      </c>
      <c r="I2108" s="168">
        <f t="shared" si="456"/>
        <v>434203.92460430309</v>
      </c>
      <c r="J2108" s="168">
        <f t="shared" si="458"/>
        <v>426918.76554294454</v>
      </c>
      <c r="K2108" s="94"/>
      <c r="L2108" s="265">
        <f t="shared" si="457"/>
        <v>165462.89754295448</v>
      </c>
      <c r="M2108" s="265">
        <f>$G2108*NonHospFrac+theModel!$H2108*NonHospFrac</f>
        <v>268741.02706134861</v>
      </c>
      <c r="N2108" s="266">
        <f t="shared" si="459"/>
        <v>434203.92460430309</v>
      </c>
      <c r="O2108" s="158"/>
      <c r="P2108" s="265">
        <f t="shared" si="460"/>
        <v>162686.72842276021</v>
      </c>
      <c r="Q2108" s="265">
        <f t="shared" si="461"/>
        <v>268739.46681072959</v>
      </c>
      <c r="R2108" s="266">
        <f t="shared" si="462"/>
        <v>431426.19523348979</v>
      </c>
    </row>
    <row r="2109" spans="1:18" x14ac:dyDescent="0.25">
      <c r="A2109" s="81">
        <v>2078</v>
      </c>
      <c r="B2109" s="93">
        <f t="shared" si="451"/>
        <v>4.3644461618281975E-18</v>
      </c>
      <c r="C2109" s="178">
        <f t="shared" si="452"/>
        <v>4.3546007229461608E-18</v>
      </c>
      <c r="D2109" s="165">
        <f t="shared" si="453"/>
        <v>2.2558277767625785E-3</v>
      </c>
      <c r="E2109" s="166">
        <f t="shared" si="463"/>
        <v>24.291375447755232</v>
      </c>
      <c r="F2109" s="167">
        <f t="shared" si="464"/>
        <v>4.6898659478894169</v>
      </c>
      <c r="G2109" s="167">
        <f t="shared" si="454"/>
        <v>162982.33018470343</v>
      </c>
      <c r="H2109" s="167">
        <f t="shared" si="455"/>
        <v>271299.98899881309</v>
      </c>
      <c r="I2109" s="168">
        <f t="shared" si="456"/>
        <v>434282.31918351655</v>
      </c>
      <c r="J2109" s="168">
        <f t="shared" si="458"/>
        <v>426990.79316499637</v>
      </c>
      <c r="K2109" s="94"/>
      <c r="L2109" s="265">
        <f t="shared" si="457"/>
        <v>165492.7715111369</v>
      </c>
      <c r="M2109" s="265">
        <f>$G2109*NonHospFrac+theModel!$H2109*NonHospFrac</f>
        <v>268789.54767237965</v>
      </c>
      <c r="N2109" s="266">
        <f t="shared" si="459"/>
        <v>434282.31918351655</v>
      </c>
      <c r="O2109" s="158"/>
      <c r="P2109" s="265">
        <f t="shared" si="460"/>
        <v>162714.17612272903</v>
      </c>
      <c r="Q2109" s="265">
        <f t="shared" si="461"/>
        <v>268787.98742176063</v>
      </c>
      <c r="R2109" s="266">
        <f t="shared" si="462"/>
        <v>431502.16354448965</v>
      </c>
    </row>
    <row r="2110" spans="1:18" x14ac:dyDescent="0.25">
      <c r="A2110" s="81">
        <v>2079</v>
      </c>
      <c r="B2110" s="93">
        <f t="shared" si="451"/>
        <v>4.2829163030906601E-18</v>
      </c>
      <c r="C2110" s="178">
        <f t="shared" si="452"/>
        <v>4.273254781528599E-18</v>
      </c>
      <c r="D2110" s="165">
        <f t="shared" si="453"/>
        <v>2.2558277767625785E-3</v>
      </c>
      <c r="E2110" s="166">
        <f t="shared" si="463"/>
        <v>24.291375447755232</v>
      </c>
      <c r="F2110" s="167">
        <f t="shared" si="464"/>
        <v>4.6921217756661795</v>
      </c>
      <c r="G2110" s="167">
        <f t="shared" si="454"/>
        <v>163060.72476391686</v>
      </c>
      <c r="H2110" s="167">
        <f t="shared" si="455"/>
        <v>271299.98899881309</v>
      </c>
      <c r="I2110" s="168">
        <f t="shared" si="456"/>
        <v>434360.71376272995</v>
      </c>
      <c r="J2110" s="168">
        <f t="shared" si="458"/>
        <v>427062.81785106048</v>
      </c>
      <c r="K2110" s="94"/>
      <c r="L2110" s="265">
        <f t="shared" si="457"/>
        <v>165522.64547931933</v>
      </c>
      <c r="M2110" s="265">
        <f>$G2110*NonHospFrac+theModel!$H2110*NonHospFrac</f>
        <v>268838.06828341063</v>
      </c>
      <c r="N2110" s="266">
        <f t="shared" si="459"/>
        <v>434360.71376272995</v>
      </c>
      <c r="O2110" s="158"/>
      <c r="P2110" s="265">
        <f t="shared" si="460"/>
        <v>162741.62270387556</v>
      </c>
      <c r="Q2110" s="265">
        <f t="shared" si="461"/>
        <v>268836.50803279161</v>
      </c>
      <c r="R2110" s="266">
        <f t="shared" si="462"/>
        <v>431578.1307366672</v>
      </c>
    </row>
    <row r="2111" spans="1:18" x14ac:dyDescent="0.25">
      <c r="A2111" s="81">
        <v>2080</v>
      </c>
      <c r="B2111" s="93">
        <f t="shared" si="451"/>
        <v>4.2029094595580975E-18</v>
      </c>
      <c r="C2111" s="178">
        <f t="shared" si="452"/>
        <v>4.1934284196560078E-18</v>
      </c>
      <c r="D2111" s="165">
        <f t="shared" si="453"/>
        <v>2.2558277767625785E-3</v>
      </c>
      <c r="E2111" s="166">
        <f t="shared" si="463"/>
        <v>24.291375447755232</v>
      </c>
      <c r="F2111" s="167">
        <f t="shared" si="464"/>
        <v>4.6943776034429421</v>
      </c>
      <c r="G2111" s="167">
        <f t="shared" si="454"/>
        <v>163139.11934313027</v>
      </c>
      <c r="H2111" s="167">
        <f t="shared" si="455"/>
        <v>271299.98899881309</v>
      </c>
      <c r="I2111" s="168">
        <f t="shared" si="456"/>
        <v>434439.10834194336</v>
      </c>
      <c r="J2111" s="168">
        <f t="shared" si="458"/>
        <v>427134.83960125659</v>
      </c>
      <c r="K2111" s="94"/>
      <c r="L2111" s="265">
        <f t="shared" si="457"/>
        <v>165552.51944750175</v>
      </c>
      <c r="M2111" s="265">
        <f>$G2111*NonHospFrac+theModel!$H2111*NonHospFrac</f>
        <v>268886.58889444161</v>
      </c>
      <c r="N2111" s="266">
        <f t="shared" si="459"/>
        <v>434439.10834194336</v>
      </c>
      <c r="O2111" s="158"/>
      <c r="P2111" s="265">
        <f t="shared" si="460"/>
        <v>162769.06816624542</v>
      </c>
      <c r="Q2111" s="265">
        <f t="shared" si="461"/>
        <v>268885.02864382259</v>
      </c>
      <c r="R2111" s="266">
        <f t="shared" si="462"/>
        <v>431654.096810068</v>
      </c>
    </row>
    <row r="2112" spans="1:18" x14ac:dyDescent="0.25">
      <c r="A2112" s="81">
        <v>2081</v>
      </c>
      <c r="B2112" s="93">
        <f t="shared" si="451"/>
        <v>4.1243971806070158E-18</v>
      </c>
      <c r="C2112" s="178">
        <f t="shared" si="452"/>
        <v>4.1150932508846008E-18</v>
      </c>
      <c r="D2112" s="165">
        <f t="shared" si="453"/>
        <v>2.2558277767625785E-3</v>
      </c>
      <c r="E2112" s="166">
        <f t="shared" si="463"/>
        <v>24.291375447755232</v>
      </c>
      <c r="F2112" s="167">
        <f t="shared" si="464"/>
        <v>4.6966334312197047</v>
      </c>
      <c r="G2112" s="167">
        <f t="shared" si="454"/>
        <v>163217.5139223437</v>
      </c>
      <c r="H2112" s="167">
        <f t="shared" si="455"/>
        <v>271299.98899881309</v>
      </c>
      <c r="I2112" s="168">
        <f t="shared" si="456"/>
        <v>434517.50292115682</v>
      </c>
      <c r="J2112" s="168">
        <f t="shared" si="458"/>
        <v>427206.85841570445</v>
      </c>
      <c r="K2112" s="94"/>
      <c r="L2112" s="265">
        <f t="shared" si="457"/>
        <v>165582.39341568417</v>
      </c>
      <c r="M2112" s="265">
        <f>$G2112*NonHospFrac+theModel!$H2112*NonHospFrac</f>
        <v>268935.10950547259</v>
      </c>
      <c r="N2112" s="266">
        <f t="shared" si="459"/>
        <v>434517.50292115676</v>
      </c>
      <c r="O2112" s="158"/>
      <c r="P2112" s="265">
        <f t="shared" si="460"/>
        <v>162796.51250988417</v>
      </c>
      <c r="Q2112" s="265">
        <f t="shared" si="461"/>
        <v>268933.54925485357</v>
      </c>
      <c r="R2112" s="266">
        <f t="shared" si="462"/>
        <v>431730.06176473771</v>
      </c>
    </row>
    <row r="2113" spans="1:18" x14ac:dyDescent="0.25">
      <c r="A2113" s="81">
        <v>2082</v>
      </c>
      <c r="B2113" s="93">
        <f t="shared" si="451"/>
        <v>4.0473515470846318E-18</v>
      </c>
      <c r="C2113" s="178">
        <f t="shared" si="452"/>
        <v>4.0382214190423955E-18</v>
      </c>
      <c r="D2113" s="165">
        <f t="shared" si="453"/>
        <v>2.2558277767625785E-3</v>
      </c>
      <c r="E2113" s="166">
        <f t="shared" si="463"/>
        <v>24.291375447755232</v>
      </c>
      <c r="F2113" s="167">
        <f t="shared" si="464"/>
        <v>4.6988892589964673</v>
      </c>
      <c r="G2113" s="167">
        <f t="shared" si="454"/>
        <v>163295.9085015571</v>
      </c>
      <c r="H2113" s="167">
        <f t="shared" si="455"/>
        <v>271299.98899881309</v>
      </c>
      <c r="I2113" s="168">
        <f t="shared" si="456"/>
        <v>434595.89750037016</v>
      </c>
      <c r="J2113" s="168">
        <f t="shared" si="458"/>
        <v>427278.87429452356</v>
      </c>
      <c r="K2113" s="94"/>
      <c r="L2113" s="265">
        <f t="shared" si="457"/>
        <v>165612.26738386659</v>
      </c>
      <c r="M2113" s="265">
        <f>$G2113*NonHospFrac+theModel!$H2113*NonHospFrac</f>
        <v>268983.63011650357</v>
      </c>
      <c r="N2113" s="266">
        <f t="shared" si="459"/>
        <v>434595.89750037016</v>
      </c>
      <c r="O2113" s="158"/>
      <c r="P2113" s="265">
        <f t="shared" si="460"/>
        <v>162823.95573483745</v>
      </c>
      <c r="Q2113" s="265">
        <f t="shared" si="461"/>
        <v>268982.06986588455</v>
      </c>
      <c r="R2113" s="266">
        <f t="shared" si="462"/>
        <v>431806.025600722</v>
      </c>
    </row>
    <row r="2114" spans="1:18" x14ac:dyDescent="0.25">
      <c r="A2114" s="81">
        <v>2083</v>
      </c>
      <c r="B2114" s="93">
        <f t="shared" si="451"/>
        <v>3.9717451613807604E-18</v>
      </c>
      <c r="C2114" s="178">
        <f t="shared" si="452"/>
        <v>3.962785588323495E-18</v>
      </c>
      <c r="D2114" s="165">
        <f t="shared" si="453"/>
        <v>2.2558277767625785E-3</v>
      </c>
      <c r="E2114" s="166">
        <f t="shared" si="463"/>
        <v>24.291375447755232</v>
      </c>
      <c r="F2114" s="167">
        <f t="shared" si="464"/>
        <v>4.7011450867732298</v>
      </c>
      <c r="G2114" s="167">
        <f t="shared" si="454"/>
        <v>163374.30308077054</v>
      </c>
      <c r="H2114" s="167">
        <f t="shared" si="455"/>
        <v>271299.98899881309</v>
      </c>
      <c r="I2114" s="168">
        <f t="shared" si="456"/>
        <v>434674.29207958363</v>
      </c>
      <c r="J2114" s="168">
        <f t="shared" si="458"/>
        <v>427350.88723783375</v>
      </c>
      <c r="K2114" s="94"/>
      <c r="L2114" s="265">
        <f t="shared" si="457"/>
        <v>165642.14135204902</v>
      </c>
      <c r="M2114" s="265">
        <f>$G2114*NonHospFrac+theModel!$H2114*NonHospFrac</f>
        <v>269032.15072753461</v>
      </c>
      <c r="N2114" s="266">
        <f t="shared" si="459"/>
        <v>434674.29207958363</v>
      </c>
      <c r="O2114" s="158"/>
      <c r="P2114" s="265">
        <f t="shared" si="460"/>
        <v>162851.39784115087</v>
      </c>
      <c r="Q2114" s="265">
        <f t="shared" si="461"/>
        <v>269030.59047691559</v>
      </c>
      <c r="R2114" s="266">
        <f t="shared" si="462"/>
        <v>431881.98831806646</v>
      </c>
    </row>
    <row r="2115" spans="1:18" x14ac:dyDescent="0.25">
      <c r="A2115" s="81">
        <v>2084</v>
      </c>
      <c r="B2115" s="93">
        <f t="shared" si="451"/>
        <v>3.8975511376851554E-18</v>
      </c>
      <c r="C2115" s="178">
        <f t="shared" si="452"/>
        <v>3.8887589335674128E-18</v>
      </c>
      <c r="D2115" s="165">
        <f t="shared" si="453"/>
        <v>2.2558277767625785E-3</v>
      </c>
      <c r="E2115" s="166">
        <f t="shared" si="463"/>
        <v>24.291375447755232</v>
      </c>
      <c r="F2115" s="167">
        <f t="shared" si="464"/>
        <v>4.7034009145499924</v>
      </c>
      <c r="G2115" s="167">
        <f t="shared" si="454"/>
        <v>163452.69765998397</v>
      </c>
      <c r="H2115" s="167">
        <f t="shared" si="455"/>
        <v>271299.98899881309</v>
      </c>
      <c r="I2115" s="168">
        <f t="shared" si="456"/>
        <v>434752.68665879709</v>
      </c>
      <c r="J2115" s="168">
        <f t="shared" si="458"/>
        <v>427422.8972457546</v>
      </c>
      <c r="K2115" s="94"/>
      <c r="L2115" s="265">
        <f t="shared" si="457"/>
        <v>165672.01532023144</v>
      </c>
      <c r="M2115" s="265">
        <f>$G2115*NonHospFrac+theModel!$H2115*NonHospFrac</f>
        <v>269080.67133856559</v>
      </c>
      <c r="N2115" s="266">
        <f t="shared" si="459"/>
        <v>434752.68665879703</v>
      </c>
      <c r="O2115" s="158"/>
      <c r="P2115" s="265">
        <f t="shared" si="460"/>
        <v>162878.83882887001</v>
      </c>
      <c r="Q2115" s="265">
        <f t="shared" si="461"/>
        <v>269079.11108794657</v>
      </c>
      <c r="R2115" s="266">
        <f t="shared" si="462"/>
        <v>431957.94991681655</v>
      </c>
    </row>
    <row r="2116" spans="1:18" x14ac:dyDescent="0.25">
      <c r="A2116" s="81">
        <v>2085</v>
      </c>
      <c r="B2116" s="93">
        <f t="shared" si="451"/>
        <v>3.8247430924268548E-18</v>
      </c>
      <c r="C2116" s="178">
        <f t="shared" si="452"/>
        <v>3.8161151307199778E-18</v>
      </c>
      <c r="D2116" s="165">
        <f t="shared" si="453"/>
        <v>2.2558277767625785E-3</v>
      </c>
      <c r="E2116" s="166">
        <f t="shared" si="463"/>
        <v>24.291375447755232</v>
      </c>
      <c r="F2116" s="167">
        <f t="shared" si="464"/>
        <v>4.705656742326755</v>
      </c>
      <c r="G2116" s="167">
        <f t="shared" si="454"/>
        <v>163531.09223919737</v>
      </c>
      <c r="H2116" s="167">
        <f t="shared" si="455"/>
        <v>271299.98899881309</v>
      </c>
      <c r="I2116" s="168">
        <f t="shared" si="456"/>
        <v>434831.08123801043</v>
      </c>
      <c r="J2116" s="168">
        <f t="shared" si="458"/>
        <v>427494.90431840566</v>
      </c>
      <c r="K2116" s="94"/>
      <c r="L2116" s="265">
        <f t="shared" si="457"/>
        <v>165701.88928841386</v>
      </c>
      <c r="M2116" s="265">
        <f>$G2116*NonHospFrac+theModel!$H2116*NonHospFrac</f>
        <v>269129.19194959657</v>
      </c>
      <c r="N2116" s="266">
        <f t="shared" si="459"/>
        <v>434831.08123801043</v>
      </c>
      <c r="O2116" s="158"/>
      <c r="P2116" s="265">
        <f t="shared" si="460"/>
        <v>162906.27869804046</v>
      </c>
      <c r="Q2116" s="265">
        <f t="shared" si="461"/>
        <v>269127.63169897755</v>
      </c>
      <c r="R2116" s="266">
        <f t="shared" si="462"/>
        <v>432033.91039701801</v>
      </c>
    </row>
    <row r="2117" spans="1:18" x14ac:dyDescent="0.25">
      <c r="A2117" s="81">
        <v>2086</v>
      </c>
      <c r="B2117" s="93">
        <f t="shared" si="451"/>
        <v>3.7532951348921202E-18</v>
      </c>
      <c r="C2117" s="178">
        <f t="shared" si="452"/>
        <v>3.7448283474724431E-18</v>
      </c>
      <c r="D2117" s="165">
        <f t="shared" si="453"/>
        <v>2.2558277767625785E-3</v>
      </c>
      <c r="E2117" s="166">
        <f t="shared" si="463"/>
        <v>24.291375447755232</v>
      </c>
      <c r="F2117" s="167">
        <f t="shared" si="464"/>
        <v>4.7079125701035176</v>
      </c>
      <c r="G2117" s="167">
        <f t="shared" si="454"/>
        <v>163609.48681841078</v>
      </c>
      <c r="H2117" s="167">
        <f t="shared" si="455"/>
        <v>271299.98899881309</v>
      </c>
      <c r="I2117" s="168">
        <f t="shared" si="456"/>
        <v>434909.47581722389</v>
      </c>
      <c r="J2117" s="168">
        <f t="shared" si="458"/>
        <v>427566.90845590679</v>
      </c>
      <c r="K2117" s="94"/>
      <c r="L2117" s="265">
        <f t="shared" si="457"/>
        <v>165731.76325659628</v>
      </c>
      <c r="M2117" s="265">
        <f>$G2117*NonHospFrac+theModel!$H2117*NonHospFrac</f>
        <v>269177.71256062755</v>
      </c>
      <c r="N2117" s="266">
        <f t="shared" si="459"/>
        <v>434909.47581722384</v>
      </c>
      <c r="O2117" s="158"/>
      <c r="P2117" s="265">
        <f t="shared" si="460"/>
        <v>162933.71744870784</v>
      </c>
      <c r="Q2117" s="265">
        <f t="shared" si="461"/>
        <v>269176.15231000853</v>
      </c>
      <c r="R2117" s="266">
        <f t="shared" si="462"/>
        <v>432109.86975871638</v>
      </c>
    </row>
    <row r="2118" spans="1:18" x14ac:dyDescent="0.25">
      <c r="A2118" s="81">
        <v>2087</v>
      </c>
      <c r="B2118" s="93">
        <f t="shared" si="451"/>
        <v>3.6831818580176358E-18</v>
      </c>
      <c r="C2118" s="178">
        <f t="shared" si="452"/>
        <v>3.6748732340754513E-18</v>
      </c>
      <c r="D2118" s="165">
        <f t="shared" si="453"/>
        <v>2.2558277767625785E-3</v>
      </c>
      <c r="E2118" s="166">
        <f t="shared" si="463"/>
        <v>24.291375447755232</v>
      </c>
      <c r="F2118" s="167">
        <f t="shared" si="464"/>
        <v>4.7101683978802802</v>
      </c>
      <c r="G2118" s="167">
        <f t="shared" si="454"/>
        <v>163687.88139762421</v>
      </c>
      <c r="H2118" s="167">
        <f t="shared" si="455"/>
        <v>271299.98899881309</v>
      </c>
      <c r="I2118" s="168">
        <f t="shared" si="456"/>
        <v>434987.8703964373</v>
      </c>
      <c r="J2118" s="168">
        <f t="shared" si="458"/>
        <v>427638.90965837747</v>
      </c>
      <c r="K2118" s="94"/>
      <c r="L2118" s="265">
        <f t="shared" si="457"/>
        <v>165761.63722477871</v>
      </c>
      <c r="M2118" s="265">
        <f>$G2118*NonHospFrac+theModel!$H2118*NonHospFrac</f>
        <v>269226.23317165859</v>
      </c>
      <c r="N2118" s="266">
        <f t="shared" si="459"/>
        <v>434987.8703964373</v>
      </c>
      <c r="O2118" s="158"/>
      <c r="P2118" s="265">
        <f t="shared" si="460"/>
        <v>162961.15508091773</v>
      </c>
      <c r="Q2118" s="265">
        <f t="shared" si="461"/>
        <v>269224.67292103957</v>
      </c>
      <c r="R2118" s="266">
        <f t="shared" si="462"/>
        <v>432185.82800195727</v>
      </c>
    </row>
    <row r="2119" spans="1:18" x14ac:dyDescent="0.25">
      <c r="A2119" s="81">
        <v>2088</v>
      </c>
      <c r="B2119" s="93">
        <f t="shared" si="451"/>
        <v>3.6143783293557216E-18</v>
      </c>
      <c r="C2119" s="178">
        <f t="shared" si="452"/>
        <v>3.6062249143246323E-18</v>
      </c>
      <c r="D2119" s="165">
        <f t="shared" si="453"/>
        <v>2.2558277767625785E-3</v>
      </c>
      <c r="E2119" s="166">
        <f t="shared" si="463"/>
        <v>24.291375447755232</v>
      </c>
      <c r="F2119" s="167">
        <f t="shared" si="464"/>
        <v>4.7124242256570428</v>
      </c>
      <c r="G2119" s="167">
        <f t="shared" si="454"/>
        <v>163766.27597683761</v>
      </c>
      <c r="H2119" s="167">
        <f t="shared" si="455"/>
        <v>271299.98899881309</v>
      </c>
      <c r="I2119" s="168">
        <f t="shared" si="456"/>
        <v>435066.2649756507</v>
      </c>
      <c r="J2119" s="168">
        <f t="shared" si="458"/>
        <v>427710.90792593738</v>
      </c>
      <c r="K2119" s="94"/>
      <c r="L2119" s="265">
        <f t="shared" si="457"/>
        <v>165791.51119296113</v>
      </c>
      <c r="M2119" s="265">
        <f>$G2119*NonHospFrac+theModel!$H2119*NonHospFrac</f>
        <v>269274.75378268957</v>
      </c>
      <c r="N2119" s="266">
        <f t="shared" si="459"/>
        <v>435066.2649756507</v>
      </c>
      <c r="O2119" s="158"/>
      <c r="P2119" s="265">
        <f t="shared" si="460"/>
        <v>162988.59159471569</v>
      </c>
      <c r="Q2119" s="265">
        <f t="shared" si="461"/>
        <v>269273.19353207055</v>
      </c>
      <c r="R2119" s="266">
        <f t="shared" si="462"/>
        <v>432261.78512678621</v>
      </c>
    </row>
    <row r="2120" spans="1:18" x14ac:dyDescent="0.25">
      <c r="A2120" s="81">
        <v>2089</v>
      </c>
      <c r="B2120" s="93">
        <f t="shared" si="451"/>
        <v>3.5468600822081951E-18</v>
      </c>
      <c r="C2120" s="178">
        <f t="shared" si="452"/>
        <v>3.5388589767144597E-18</v>
      </c>
      <c r="D2120" s="165">
        <f t="shared" si="453"/>
        <v>2.2558277767625785E-3</v>
      </c>
      <c r="E2120" s="166">
        <f t="shared" si="463"/>
        <v>24.291375447755232</v>
      </c>
      <c r="F2120" s="167">
        <f t="shared" si="464"/>
        <v>4.7146800534338054</v>
      </c>
      <c r="G2120" s="167">
        <f t="shared" si="454"/>
        <v>163844.67055605105</v>
      </c>
      <c r="H2120" s="167">
        <f t="shared" si="455"/>
        <v>271299.98899881309</v>
      </c>
      <c r="I2120" s="168">
        <f t="shared" si="456"/>
        <v>435144.65955486416</v>
      </c>
      <c r="J2120" s="168">
        <f t="shared" si="458"/>
        <v>427782.90325870621</v>
      </c>
      <c r="K2120" s="94"/>
      <c r="L2120" s="265">
        <f t="shared" si="457"/>
        <v>165821.38516114355</v>
      </c>
      <c r="M2120" s="265">
        <f>$G2120*NonHospFrac+theModel!$H2120*NonHospFrac</f>
        <v>269323.27439372055</v>
      </c>
      <c r="N2120" s="266">
        <f t="shared" si="459"/>
        <v>435144.65955486411</v>
      </c>
      <c r="O2120" s="158"/>
      <c r="P2120" s="265">
        <f t="shared" si="460"/>
        <v>163016.02699014734</v>
      </c>
      <c r="Q2120" s="265">
        <f t="shared" si="461"/>
        <v>269321.71414310153</v>
      </c>
      <c r="R2120" s="266">
        <f t="shared" si="462"/>
        <v>432337.7411332489</v>
      </c>
    </row>
    <row r="2121" spans="1:18" x14ac:dyDescent="0.25">
      <c r="A2121" s="81">
        <v>2090</v>
      </c>
      <c r="B2121" s="93">
        <f t="shared" si="451"/>
        <v>3.4806031069261081E-18</v>
      </c>
      <c r="C2121" s="178">
        <f t="shared" si="452"/>
        <v>3.4727514657576184E-18</v>
      </c>
      <c r="D2121" s="165">
        <f t="shared" si="453"/>
        <v>2.2558277767625785E-3</v>
      </c>
      <c r="E2121" s="166">
        <f t="shared" si="463"/>
        <v>24.291375447755232</v>
      </c>
      <c r="F2121" s="167">
        <f t="shared" si="464"/>
        <v>4.7169358812105679</v>
      </c>
      <c r="G2121" s="167">
        <f t="shared" si="454"/>
        <v>163923.06513526445</v>
      </c>
      <c r="H2121" s="167">
        <f t="shared" si="455"/>
        <v>271299.98899881309</v>
      </c>
      <c r="I2121" s="168">
        <f t="shared" si="456"/>
        <v>435223.05413407751</v>
      </c>
      <c r="J2121" s="168">
        <f t="shared" si="458"/>
        <v>427854.89565680345</v>
      </c>
      <c r="K2121" s="94"/>
      <c r="L2121" s="265">
        <f t="shared" si="457"/>
        <v>165851.25912932598</v>
      </c>
      <c r="M2121" s="265">
        <f>$G2121*NonHospFrac+theModel!$H2121*NonHospFrac</f>
        <v>269371.79500475153</v>
      </c>
      <c r="N2121" s="266">
        <f t="shared" si="459"/>
        <v>435223.05413407751</v>
      </c>
      <c r="O2121" s="158"/>
      <c r="P2121" s="265">
        <f t="shared" si="460"/>
        <v>163043.46126725827</v>
      </c>
      <c r="Q2121" s="265">
        <f t="shared" si="461"/>
        <v>269370.23475413251</v>
      </c>
      <c r="R2121" s="266">
        <f t="shared" si="462"/>
        <v>432413.69602139079</v>
      </c>
    </row>
    <row r="2122" spans="1:18" x14ac:dyDescent="0.25">
      <c r="A2122" s="81">
        <v>2091</v>
      </c>
      <c r="B2122" s="93">
        <f t="shared" si="451"/>
        <v>3.4155838423717597E-18</v>
      </c>
      <c r="C2122" s="178">
        <f t="shared" si="452"/>
        <v>3.407878873466276E-18</v>
      </c>
      <c r="D2122" s="165">
        <f t="shared" si="453"/>
        <v>2.2558277767625785E-3</v>
      </c>
      <c r="E2122" s="166">
        <f t="shared" si="463"/>
        <v>24.291375447755232</v>
      </c>
      <c r="F2122" s="167">
        <f t="shared" si="464"/>
        <v>4.7191917089873305</v>
      </c>
      <c r="G2122" s="167">
        <f t="shared" si="454"/>
        <v>164001.45971447788</v>
      </c>
      <c r="H2122" s="167">
        <f t="shared" si="455"/>
        <v>271299.98899881309</v>
      </c>
      <c r="I2122" s="168">
        <f t="shared" si="456"/>
        <v>435301.44871329097</v>
      </c>
      <c r="J2122" s="168">
        <f t="shared" si="458"/>
        <v>427926.88512034895</v>
      </c>
      <c r="K2122" s="94"/>
      <c r="L2122" s="265">
        <f t="shared" si="457"/>
        <v>165881.13309750843</v>
      </c>
      <c r="M2122" s="265">
        <f>$G2122*NonHospFrac+theModel!$H2122*NonHospFrac</f>
        <v>269420.31561578251</v>
      </c>
      <c r="N2122" s="266">
        <f t="shared" si="459"/>
        <v>435301.44871329097</v>
      </c>
      <c r="O2122" s="158"/>
      <c r="P2122" s="265">
        <f t="shared" si="460"/>
        <v>163070.89442609408</v>
      </c>
      <c r="Q2122" s="265">
        <f t="shared" si="461"/>
        <v>269418.7553651635</v>
      </c>
      <c r="R2122" s="266">
        <f t="shared" si="462"/>
        <v>432489.64979125757</v>
      </c>
    </row>
    <row r="2123" spans="1:18" x14ac:dyDescent="0.25">
      <c r="A2123" s="81">
        <v>2092</v>
      </c>
      <c r="B2123" s="93">
        <f t="shared" si="451"/>
        <v>3.3517791675403163E-18</v>
      </c>
      <c r="C2123" s="178">
        <f t="shared" si="452"/>
        <v>3.3442181309926047E-18</v>
      </c>
      <c r="D2123" s="165">
        <f t="shared" si="453"/>
        <v>2.2558277767625785E-3</v>
      </c>
      <c r="E2123" s="166">
        <f t="shared" si="463"/>
        <v>24.291375447755232</v>
      </c>
      <c r="F2123" s="167">
        <f t="shared" si="464"/>
        <v>4.7214475367640931</v>
      </c>
      <c r="G2123" s="167">
        <f t="shared" si="454"/>
        <v>164079.85429369131</v>
      </c>
      <c r="H2123" s="167">
        <f t="shared" si="455"/>
        <v>271299.98899881309</v>
      </c>
      <c r="I2123" s="168">
        <f t="shared" si="456"/>
        <v>435379.84329250443</v>
      </c>
      <c r="J2123" s="168">
        <f t="shared" si="458"/>
        <v>427998.87164946215</v>
      </c>
      <c r="K2123" s="94"/>
      <c r="L2123" s="265">
        <f t="shared" si="457"/>
        <v>165911.00706569085</v>
      </c>
      <c r="M2123" s="265">
        <f>$G2123*NonHospFrac+theModel!$H2123*NonHospFrac</f>
        <v>269468.83622681355</v>
      </c>
      <c r="N2123" s="266">
        <f t="shared" si="459"/>
        <v>435379.84329250443</v>
      </c>
      <c r="O2123" s="158"/>
      <c r="P2123" s="265">
        <f t="shared" si="460"/>
        <v>163098.32646670029</v>
      </c>
      <c r="Q2123" s="265">
        <f t="shared" si="461"/>
        <v>269467.27597619453</v>
      </c>
      <c r="R2123" s="266">
        <f t="shared" si="462"/>
        <v>432565.60244289483</v>
      </c>
    </row>
    <row r="2124" spans="1:18" x14ac:dyDescent="0.25">
      <c r="A2124" s="81">
        <v>2093</v>
      </c>
      <c r="B2124" s="93">
        <f t="shared" si="451"/>
        <v>3.2891663933379386E-18</v>
      </c>
      <c r="C2124" s="178">
        <f t="shared" si="452"/>
        <v>3.281746600425453E-18</v>
      </c>
      <c r="D2124" s="165">
        <f t="shared" si="453"/>
        <v>2.2558277767625785E-3</v>
      </c>
      <c r="E2124" s="166">
        <f t="shared" si="463"/>
        <v>24.291375447755232</v>
      </c>
      <c r="F2124" s="167">
        <f t="shared" si="464"/>
        <v>4.7237033645408557</v>
      </c>
      <c r="G2124" s="167">
        <f t="shared" si="454"/>
        <v>164158.24887290475</v>
      </c>
      <c r="H2124" s="167">
        <f t="shared" si="455"/>
        <v>271299.98899881309</v>
      </c>
      <c r="I2124" s="168">
        <f t="shared" si="456"/>
        <v>435458.23787171784</v>
      </c>
      <c r="J2124" s="168">
        <f t="shared" si="458"/>
        <v>428070.85524426267</v>
      </c>
      <c r="K2124" s="94"/>
      <c r="L2124" s="265">
        <f t="shared" si="457"/>
        <v>165940.88103387327</v>
      </c>
      <c r="M2124" s="265">
        <f>$G2124*NonHospFrac+theModel!$H2124*NonHospFrac</f>
        <v>269517.35683784453</v>
      </c>
      <c r="N2124" s="266">
        <f t="shared" si="459"/>
        <v>435458.23787171778</v>
      </c>
      <c r="O2124" s="158"/>
      <c r="P2124" s="265">
        <f t="shared" si="460"/>
        <v>163125.75738912253</v>
      </c>
      <c r="Q2124" s="265">
        <f t="shared" si="461"/>
        <v>269515.79658722552</v>
      </c>
      <c r="R2124" s="266">
        <f t="shared" si="462"/>
        <v>432641.55397634802</v>
      </c>
    </row>
    <row r="2125" spans="1:18" x14ac:dyDescent="0.25">
      <c r="A2125" s="81">
        <v>2094</v>
      </c>
      <c r="B2125" s="93">
        <f t="shared" si="451"/>
        <v>3.2277232545134769E-18</v>
      </c>
      <c r="C2125" s="178">
        <f t="shared" si="452"/>
        <v>3.2204420667402427E-18</v>
      </c>
      <c r="D2125" s="165">
        <f t="shared" si="453"/>
        <v>2.2558277767625785E-3</v>
      </c>
      <c r="E2125" s="166">
        <f t="shared" si="463"/>
        <v>24.291375447755232</v>
      </c>
      <c r="F2125" s="167">
        <f t="shared" si="464"/>
        <v>4.7259591923176183</v>
      </c>
      <c r="G2125" s="167">
        <f t="shared" si="454"/>
        <v>164236.64345211818</v>
      </c>
      <c r="H2125" s="167">
        <f t="shared" si="455"/>
        <v>271299.98899881309</v>
      </c>
      <c r="I2125" s="168">
        <f t="shared" si="456"/>
        <v>435536.63245093124</v>
      </c>
      <c r="J2125" s="168">
        <f t="shared" si="458"/>
        <v>428142.83590487018</v>
      </c>
      <c r="K2125" s="94"/>
      <c r="L2125" s="265">
        <f t="shared" si="457"/>
        <v>165970.75500205572</v>
      </c>
      <c r="M2125" s="265">
        <f>$G2125*NonHospFrac+theModel!$H2125*NonHospFrac</f>
        <v>269565.87744887557</v>
      </c>
      <c r="N2125" s="266">
        <f t="shared" si="459"/>
        <v>435536.6324509313</v>
      </c>
      <c r="O2125" s="158"/>
      <c r="P2125" s="265">
        <f t="shared" si="460"/>
        <v>163153.1871934064</v>
      </c>
      <c r="Q2125" s="265">
        <f t="shared" si="461"/>
        <v>269564.31719825655</v>
      </c>
      <c r="R2125" s="266">
        <f t="shared" si="462"/>
        <v>432717.50439166295</v>
      </c>
    </row>
    <row r="2126" spans="1:18" x14ac:dyDescent="0.25">
      <c r="A2126" s="81">
        <v>2095</v>
      </c>
      <c r="B2126" s="93">
        <f t="shared" si="451"/>
        <v>3.1674279017408997E-18</v>
      </c>
      <c r="C2126" s="178">
        <f t="shared" si="452"/>
        <v>3.1602827298992598E-18</v>
      </c>
      <c r="D2126" s="165">
        <f t="shared" si="453"/>
        <v>2.2558277767625785E-3</v>
      </c>
      <c r="E2126" s="166">
        <f t="shared" si="463"/>
        <v>24.291375447755232</v>
      </c>
      <c r="F2126" s="167">
        <f t="shared" si="464"/>
        <v>4.7282150200943809</v>
      </c>
      <c r="G2126" s="167">
        <f t="shared" si="454"/>
        <v>164315.03803133158</v>
      </c>
      <c r="H2126" s="167">
        <f t="shared" si="455"/>
        <v>271299.98899881309</v>
      </c>
      <c r="I2126" s="168">
        <f t="shared" si="456"/>
        <v>435615.0270301447</v>
      </c>
      <c r="J2126" s="168">
        <f t="shared" si="458"/>
        <v>428214.81363140431</v>
      </c>
      <c r="K2126" s="94"/>
      <c r="L2126" s="265">
        <f t="shared" si="457"/>
        <v>166000.62897023812</v>
      </c>
      <c r="M2126" s="265">
        <f>$G2126*NonHospFrac+theModel!$H2126*NonHospFrac</f>
        <v>269614.39805990655</v>
      </c>
      <c r="N2126" s="266">
        <f t="shared" si="459"/>
        <v>435615.0270301447</v>
      </c>
      <c r="O2126" s="158"/>
      <c r="P2126" s="265">
        <f t="shared" si="460"/>
        <v>163180.6158795974</v>
      </c>
      <c r="Q2126" s="265">
        <f t="shared" si="461"/>
        <v>269612.83780928754</v>
      </c>
      <c r="R2126" s="266">
        <f t="shared" si="462"/>
        <v>432793.45368888497</v>
      </c>
    </row>
    <row r="2127" spans="1:18" x14ac:dyDescent="0.25">
      <c r="A2127" s="81">
        <v>2096</v>
      </c>
      <c r="B2127" s="93">
        <f t="shared" si="451"/>
        <v>3.1082588938496215E-18</v>
      </c>
      <c r="C2127" s="178">
        <f t="shared" si="452"/>
        <v>3.1012471970995063E-18</v>
      </c>
      <c r="D2127" s="165">
        <f t="shared" si="453"/>
        <v>2.2558277767625785E-3</v>
      </c>
      <c r="E2127" s="166">
        <f t="shared" si="463"/>
        <v>24.291375447755232</v>
      </c>
      <c r="F2127" s="167">
        <f t="shared" si="464"/>
        <v>4.7304708478711435</v>
      </c>
      <c r="G2127" s="167">
        <f t="shared" si="454"/>
        <v>164393.43261054502</v>
      </c>
      <c r="H2127" s="167">
        <f t="shared" si="455"/>
        <v>271299.98899881309</v>
      </c>
      <c r="I2127" s="168">
        <f t="shared" si="456"/>
        <v>435693.42160935811</v>
      </c>
      <c r="J2127" s="168">
        <f t="shared" si="458"/>
        <v>428286.78842398454</v>
      </c>
      <c r="K2127" s="94"/>
      <c r="L2127" s="265">
        <f t="shared" si="457"/>
        <v>166030.50293842057</v>
      </c>
      <c r="M2127" s="265">
        <f>$G2127*NonHospFrac+theModel!$H2127*NonHospFrac</f>
        <v>269662.91867093754</v>
      </c>
      <c r="N2127" s="266">
        <f t="shared" si="459"/>
        <v>435693.42160935811</v>
      </c>
      <c r="O2127" s="158"/>
      <c r="P2127" s="265">
        <f t="shared" si="460"/>
        <v>163208.04344774122</v>
      </c>
      <c r="Q2127" s="265">
        <f t="shared" si="461"/>
        <v>269661.35842031852</v>
      </c>
      <c r="R2127" s="266">
        <f t="shared" si="462"/>
        <v>432869.40186805977</v>
      </c>
    </row>
    <row r="2128" spans="1:18" x14ac:dyDescent="0.25">
      <c r="A2128" s="81">
        <v>2097</v>
      </c>
      <c r="B2128" s="93">
        <f t="shared" si="451"/>
        <v>3.0501951901999694E-18</v>
      </c>
      <c r="C2128" s="178">
        <f t="shared" si="452"/>
        <v>3.0433144751653688E-18</v>
      </c>
      <c r="D2128" s="165">
        <f t="shared" si="453"/>
        <v>2.2558277767625785E-3</v>
      </c>
      <c r="E2128" s="166">
        <f t="shared" si="463"/>
        <v>24.291375447755232</v>
      </c>
      <c r="F2128" s="167">
        <f t="shared" si="464"/>
        <v>4.7327266756479061</v>
      </c>
      <c r="G2128" s="167">
        <f t="shared" si="454"/>
        <v>164471.82718975842</v>
      </c>
      <c r="H2128" s="167">
        <f t="shared" si="455"/>
        <v>271299.98899881309</v>
      </c>
      <c r="I2128" s="168">
        <f t="shared" si="456"/>
        <v>435771.81618857151</v>
      </c>
      <c r="J2128" s="168">
        <f t="shared" si="458"/>
        <v>428358.76028273057</v>
      </c>
      <c r="K2128" s="94"/>
      <c r="L2128" s="265">
        <f t="shared" si="457"/>
        <v>166060.37690660299</v>
      </c>
      <c r="M2128" s="265">
        <f>$G2128*NonHospFrac+theModel!$H2128*NonHospFrac</f>
        <v>269711.43928196852</v>
      </c>
      <c r="N2128" s="266">
        <f t="shared" si="459"/>
        <v>435771.81618857151</v>
      </c>
      <c r="O2128" s="158"/>
      <c r="P2128" s="265">
        <f t="shared" si="460"/>
        <v>163235.46989788333</v>
      </c>
      <c r="Q2128" s="265">
        <f t="shared" si="461"/>
        <v>269709.8790313495</v>
      </c>
      <c r="R2128" s="266">
        <f t="shared" si="462"/>
        <v>432945.3489292328</v>
      </c>
    </row>
    <row r="2129" spans="1:18" x14ac:dyDescent="0.25">
      <c r="A2129" s="81">
        <v>2098</v>
      </c>
      <c r="B2129" s="93">
        <f t="shared" si="451"/>
        <v>2.9932161432010822E-18</v>
      </c>
      <c r="C2129" s="178">
        <f t="shared" si="452"/>
        <v>2.9864639630833951E-18</v>
      </c>
      <c r="D2129" s="165">
        <f t="shared" si="453"/>
        <v>2.2558277767625785E-3</v>
      </c>
      <c r="E2129" s="166">
        <f t="shared" si="463"/>
        <v>24.291375447755232</v>
      </c>
      <c r="F2129" s="167">
        <f t="shared" si="464"/>
        <v>4.7349825034246686</v>
      </c>
      <c r="G2129" s="167">
        <f t="shared" si="454"/>
        <v>164550.22176897185</v>
      </c>
      <c r="H2129" s="167">
        <f t="shared" si="455"/>
        <v>271299.98899881309</v>
      </c>
      <c r="I2129" s="168">
        <f t="shared" si="456"/>
        <v>435850.21076778497</v>
      </c>
      <c r="J2129" s="168">
        <f t="shared" si="458"/>
        <v>428430.72920776199</v>
      </c>
      <c r="K2129" s="94"/>
      <c r="L2129" s="265">
        <f t="shared" si="457"/>
        <v>166090.25087478542</v>
      </c>
      <c r="M2129" s="265">
        <f>$G2129*NonHospFrac+theModel!$H2129*NonHospFrac</f>
        <v>269759.9598929995</v>
      </c>
      <c r="N2129" s="266">
        <f t="shared" si="459"/>
        <v>435850.21076778491</v>
      </c>
      <c r="O2129" s="158"/>
      <c r="P2129" s="265">
        <f t="shared" si="460"/>
        <v>163262.89523006935</v>
      </c>
      <c r="Q2129" s="265">
        <f t="shared" si="461"/>
        <v>269758.39964238048</v>
      </c>
      <c r="R2129" s="266">
        <f t="shared" si="462"/>
        <v>433021.29487244983</v>
      </c>
    </row>
    <row r="2130" spans="1:18" x14ac:dyDescent="0.25">
      <c r="A2130" s="81">
        <v>2099</v>
      </c>
      <c r="B2130" s="93">
        <f t="shared" si="451"/>
        <v>2.9373014909685797E-18</v>
      </c>
      <c r="C2130" s="178">
        <f t="shared" si="452"/>
        <v>2.9306754446765266E-18</v>
      </c>
      <c r="D2130" s="165">
        <f t="shared" si="453"/>
        <v>2.2558277767625785E-3</v>
      </c>
      <c r="E2130" s="166">
        <f t="shared" si="463"/>
        <v>24.291375447755232</v>
      </c>
      <c r="F2130" s="167">
        <f t="shared" si="464"/>
        <v>4.7372383312014312</v>
      </c>
      <c r="G2130" s="167">
        <f t="shared" si="454"/>
        <v>164628.61634818529</v>
      </c>
      <c r="H2130" s="167">
        <f t="shared" si="455"/>
        <v>271299.98899881309</v>
      </c>
      <c r="I2130" s="168">
        <f t="shared" si="456"/>
        <v>435928.60534699837</v>
      </c>
      <c r="J2130" s="168">
        <f t="shared" si="458"/>
        <v>428502.69519919826</v>
      </c>
      <c r="K2130" s="94"/>
      <c r="L2130" s="265">
        <f t="shared" si="457"/>
        <v>166120.12484296784</v>
      </c>
      <c r="M2130" s="265">
        <f>$G2130*NonHospFrac+theModel!$H2130*NonHospFrac</f>
        <v>269808.48050403054</v>
      </c>
      <c r="N2130" s="266">
        <f t="shared" si="459"/>
        <v>435928.60534699837</v>
      </c>
      <c r="O2130" s="158"/>
      <c r="P2130" s="265">
        <f t="shared" si="460"/>
        <v>163290.31944434482</v>
      </c>
      <c r="Q2130" s="265">
        <f t="shared" si="461"/>
        <v>269806.92025341152</v>
      </c>
      <c r="R2130" s="266">
        <f t="shared" si="462"/>
        <v>433097.23969775636</v>
      </c>
    </row>
    <row r="2131" spans="1:18" x14ac:dyDescent="0.25">
      <c r="A2131" s="81">
        <v>2100</v>
      </c>
      <c r="B2131" s="93">
        <f t="shared" si="451"/>
        <v>2.8824313501194084E-18</v>
      </c>
      <c r="C2131" s="178">
        <f t="shared" si="452"/>
        <v>2.8759290814151978E-18</v>
      </c>
      <c r="D2131" s="165">
        <f t="shared" si="453"/>
        <v>2.2558277767625785E-3</v>
      </c>
      <c r="E2131" s="166">
        <f t="shared" si="463"/>
        <v>24.291375447755232</v>
      </c>
      <c r="F2131" s="167">
        <f t="shared" si="464"/>
        <v>4.7394941589781938</v>
      </c>
      <c r="G2131" s="167">
        <f t="shared" si="454"/>
        <v>164707.01092739869</v>
      </c>
      <c r="H2131" s="167">
        <f t="shared" si="455"/>
        <v>271299.98899881309</v>
      </c>
      <c r="I2131" s="168">
        <f t="shared" si="456"/>
        <v>436006.99992621178</v>
      </c>
      <c r="J2131" s="168">
        <f t="shared" si="458"/>
        <v>428574.65825715906</v>
      </c>
      <c r="K2131" s="94"/>
      <c r="L2131" s="265">
        <f t="shared" si="457"/>
        <v>166149.99881115026</v>
      </c>
      <c r="M2131" s="265">
        <f>$G2131*NonHospFrac+theModel!$H2131*NonHospFrac</f>
        <v>269857.00111506152</v>
      </c>
      <c r="N2131" s="266">
        <f t="shared" si="459"/>
        <v>436006.99992621178</v>
      </c>
      <c r="O2131" s="158"/>
      <c r="P2131" s="265">
        <f t="shared" si="460"/>
        <v>163317.74254075534</v>
      </c>
      <c r="Q2131" s="265">
        <f t="shared" si="461"/>
        <v>269855.4408644425</v>
      </c>
      <c r="R2131" s="266">
        <f t="shared" si="462"/>
        <v>433173.18340519781</v>
      </c>
    </row>
    <row r="2132" spans="1:18" x14ac:dyDescent="0.25">
      <c r="A2132" s="81">
        <v>2101</v>
      </c>
      <c r="B2132" s="93">
        <f t="shared" si="451"/>
        <v>2.8285862087011794E-18</v>
      </c>
      <c r="C2132" s="178">
        <f t="shared" si="452"/>
        <v>2.8222054053626235E-18</v>
      </c>
      <c r="D2132" s="165">
        <f t="shared" si="453"/>
        <v>2.2558277767625785E-3</v>
      </c>
      <c r="E2132" s="166">
        <f t="shared" si="463"/>
        <v>24.291375447755232</v>
      </c>
      <c r="F2132" s="167">
        <f t="shared" si="464"/>
        <v>4.7417499867549564</v>
      </c>
      <c r="G2132" s="167">
        <f t="shared" si="454"/>
        <v>164785.40550661212</v>
      </c>
      <c r="H2132" s="167">
        <f t="shared" si="455"/>
        <v>271299.98899881309</v>
      </c>
      <c r="I2132" s="168">
        <f t="shared" si="456"/>
        <v>436085.39450542524</v>
      </c>
      <c r="J2132" s="168">
        <f t="shared" si="458"/>
        <v>428646.61838176398</v>
      </c>
      <c r="K2132" s="94"/>
      <c r="L2132" s="265">
        <f t="shared" si="457"/>
        <v>166179.87277933268</v>
      </c>
      <c r="M2132" s="265">
        <f>$G2132*NonHospFrac+theModel!$H2132*NonHospFrac</f>
        <v>269905.5217260925</v>
      </c>
      <c r="N2132" s="266">
        <f t="shared" si="459"/>
        <v>436085.39450542518</v>
      </c>
      <c r="O2132" s="158"/>
      <c r="P2132" s="265">
        <f t="shared" si="460"/>
        <v>163345.16451934646</v>
      </c>
      <c r="Q2132" s="265">
        <f t="shared" si="461"/>
        <v>269903.96147547348</v>
      </c>
      <c r="R2132" s="266">
        <f t="shared" si="462"/>
        <v>433249.12599481991</v>
      </c>
    </row>
    <row r="2133" spans="1:18" x14ac:dyDescent="0.25">
      <c r="A2133" s="81">
        <v>2102</v>
      </c>
      <c r="B2133" s="93">
        <f t="shared" si="451"/>
        <v>2.7757469192537978E-18</v>
      </c>
      <c r="C2133" s="178">
        <f t="shared" si="452"/>
        <v>2.7694853122520817E-18</v>
      </c>
      <c r="D2133" s="165">
        <f t="shared" si="453"/>
        <v>2.2558277767625785E-3</v>
      </c>
      <c r="E2133" s="166">
        <f t="shared" si="463"/>
        <v>24.291375447755232</v>
      </c>
      <c r="F2133" s="167">
        <f t="shared" si="464"/>
        <v>4.744005814531719</v>
      </c>
      <c r="G2133" s="167">
        <f t="shared" si="454"/>
        <v>164863.80008582553</v>
      </c>
      <c r="H2133" s="167">
        <f t="shared" si="455"/>
        <v>271299.98899881309</v>
      </c>
      <c r="I2133" s="168">
        <f t="shared" si="456"/>
        <v>436163.78908463859</v>
      </c>
      <c r="J2133" s="168">
        <f t="shared" si="458"/>
        <v>428718.57557313249</v>
      </c>
      <c r="K2133" s="94"/>
      <c r="L2133" s="265">
        <f t="shared" si="457"/>
        <v>166209.74674751511</v>
      </c>
      <c r="M2133" s="265">
        <f>$G2133*NonHospFrac+theModel!$H2133*NonHospFrac</f>
        <v>269954.04233712348</v>
      </c>
      <c r="N2133" s="266">
        <f t="shared" si="459"/>
        <v>436163.78908463859</v>
      </c>
      <c r="O2133" s="158"/>
      <c r="P2133" s="265">
        <f t="shared" si="460"/>
        <v>163372.58538016374</v>
      </c>
      <c r="Q2133" s="265">
        <f t="shared" si="461"/>
        <v>269952.48208650446</v>
      </c>
      <c r="R2133" s="266">
        <f t="shared" si="462"/>
        <v>433325.0674666682</v>
      </c>
    </row>
    <row r="2134" spans="1:18" x14ac:dyDescent="0.25">
      <c r="A2134" s="81">
        <v>2103</v>
      </c>
      <c r="B2134" s="93">
        <f t="shared" si="451"/>
        <v>2.7238946920004954E-18</v>
      </c>
      <c r="C2134" s="178">
        <f t="shared" si="452"/>
        <v>2.7177500546933043E-18</v>
      </c>
      <c r="D2134" s="165">
        <f t="shared" si="453"/>
        <v>2.2558277767625785E-3</v>
      </c>
      <c r="E2134" s="166">
        <f t="shared" si="463"/>
        <v>24.291375447755232</v>
      </c>
      <c r="F2134" s="167">
        <f t="shared" si="464"/>
        <v>4.7462616423084816</v>
      </c>
      <c r="G2134" s="167">
        <f t="shared" si="454"/>
        <v>164942.19466503896</v>
      </c>
      <c r="H2134" s="167">
        <f t="shared" si="455"/>
        <v>271299.98899881309</v>
      </c>
      <c r="I2134" s="168">
        <f t="shared" si="456"/>
        <v>436242.18366385205</v>
      </c>
      <c r="J2134" s="168">
        <f t="shared" si="458"/>
        <v>428790.52983138431</v>
      </c>
      <c r="K2134" s="94"/>
      <c r="L2134" s="265">
        <f t="shared" si="457"/>
        <v>166239.62071569753</v>
      </c>
      <c r="M2134" s="265">
        <f>$G2134*NonHospFrac+theModel!$H2134*NonHospFrac</f>
        <v>270002.56294815452</v>
      </c>
      <c r="N2134" s="266">
        <f t="shared" si="459"/>
        <v>436242.18366385205</v>
      </c>
      <c r="O2134" s="158"/>
      <c r="P2134" s="265">
        <f t="shared" si="460"/>
        <v>163400.00512325275</v>
      </c>
      <c r="Q2134" s="265">
        <f t="shared" si="461"/>
        <v>270001.0026975355</v>
      </c>
      <c r="R2134" s="266">
        <f t="shared" si="462"/>
        <v>433401.00782078825</v>
      </c>
    </row>
    <row r="2135" spans="1:18" x14ac:dyDescent="0.25">
      <c r="A2135" s="81">
        <v>2104</v>
      </c>
      <c r="B2135" s="93">
        <f t="shared" si="451"/>
        <v>2.6730110881661647E-18</v>
      </c>
      <c r="C2135" s="178">
        <f t="shared" si="452"/>
        <v>2.666981235505885E-18</v>
      </c>
      <c r="D2135" s="165">
        <f t="shared" si="453"/>
        <v>2.2558277767625785E-3</v>
      </c>
      <c r="E2135" s="166">
        <f t="shared" si="463"/>
        <v>24.291375447755232</v>
      </c>
      <c r="F2135" s="167">
        <f t="shared" si="464"/>
        <v>4.7485174700852442</v>
      </c>
      <c r="G2135" s="167">
        <f t="shared" si="454"/>
        <v>165020.58924425239</v>
      </c>
      <c r="H2135" s="167">
        <f t="shared" si="455"/>
        <v>271299.98899881309</v>
      </c>
      <c r="I2135" s="168">
        <f t="shared" si="456"/>
        <v>436320.57824306551</v>
      </c>
      <c r="J2135" s="168">
        <f t="shared" si="458"/>
        <v>428862.48115663888</v>
      </c>
      <c r="K2135" s="94"/>
      <c r="L2135" s="265">
        <f t="shared" si="457"/>
        <v>166269.49468387995</v>
      </c>
      <c r="M2135" s="265">
        <f>$G2135*NonHospFrac+theModel!$H2135*NonHospFrac</f>
        <v>270051.0835591855</v>
      </c>
      <c r="N2135" s="266">
        <f t="shared" si="459"/>
        <v>436320.57824306545</v>
      </c>
      <c r="O2135" s="158"/>
      <c r="P2135" s="265">
        <f t="shared" si="460"/>
        <v>163427.42374865906</v>
      </c>
      <c r="Q2135" s="265">
        <f t="shared" si="461"/>
        <v>270049.52330856648</v>
      </c>
      <c r="R2135" s="266">
        <f t="shared" si="462"/>
        <v>433476.94705722551</v>
      </c>
    </row>
    <row r="2136" spans="1:18" x14ac:dyDescent="0.25">
      <c r="A2136" s="81">
        <v>2105</v>
      </c>
      <c r="B2136" s="93">
        <f t="shared" si="451"/>
        <v>2.6230780134204856E-18</v>
      </c>
      <c r="C2136" s="178">
        <f t="shared" si="452"/>
        <v>2.6171608011771965E-18</v>
      </c>
      <c r="D2136" s="165">
        <f t="shared" si="453"/>
        <v>2.2558277767625785E-3</v>
      </c>
      <c r="E2136" s="166">
        <f t="shared" si="463"/>
        <v>24.291375447755232</v>
      </c>
      <c r="F2136" s="167">
        <f t="shared" si="464"/>
        <v>4.7507732978620067</v>
      </c>
      <c r="G2136" s="167">
        <f t="shared" si="454"/>
        <v>165098.98382346579</v>
      </c>
      <c r="H2136" s="167">
        <f t="shared" si="455"/>
        <v>271299.98899881309</v>
      </c>
      <c r="I2136" s="168">
        <f t="shared" si="456"/>
        <v>436398.97282227885</v>
      </c>
      <c r="J2136" s="168">
        <f t="shared" si="458"/>
        <v>428934.42954901571</v>
      </c>
      <c r="K2136" s="94"/>
      <c r="L2136" s="265">
        <f t="shared" si="457"/>
        <v>166299.36865206237</v>
      </c>
      <c r="M2136" s="265">
        <f>$G2136*NonHospFrac+theModel!$H2136*NonHospFrac</f>
        <v>270099.60417021648</v>
      </c>
      <c r="N2136" s="266">
        <f t="shared" si="459"/>
        <v>436398.97282227885</v>
      </c>
      <c r="O2136" s="158"/>
      <c r="P2136" s="265">
        <f t="shared" si="460"/>
        <v>163454.84125642822</v>
      </c>
      <c r="Q2136" s="265">
        <f t="shared" si="461"/>
        <v>270098.04391959746</v>
      </c>
      <c r="R2136" s="266">
        <f t="shared" si="462"/>
        <v>433552.88517602568</v>
      </c>
    </row>
    <row r="2137" spans="1:18" x14ac:dyDescent="0.25">
      <c r="A2137" s="81">
        <v>2106</v>
      </c>
      <c r="B2137" s="93">
        <f t="shared" si="451"/>
        <v>2.5740777114435378E-18</v>
      </c>
      <c r="C2137" s="178">
        <f t="shared" si="452"/>
        <v>2.5682710354425182E-18</v>
      </c>
      <c r="D2137" s="165">
        <f t="shared" si="453"/>
        <v>2.2558277767625785E-3</v>
      </c>
      <c r="E2137" s="166">
        <f t="shared" si="463"/>
        <v>24.291375447755232</v>
      </c>
      <c r="F2137" s="167">
        <f t="shared" si="464"/>
        <v>4.7530291256387693</v>
      </c>
      <c r="G2137" s="167">
        <f t="shared" si="454"/>
        <v>165177.37840267923</v>
      </c>
      <c r="H2137" s="167">
        <f t="shared" si="455"/>
        <v>271299.98899881309</v>
      </c>
      <c r="I2137" s="168">
        <f t="shared" si="456"/>
        <v>436477.36740149232</v>
      </c>
      <c r="J2137" s="168">
        <f t="shared" si="458"/>
        <v>429006.37500863452</v>
      </c>
      <c r="K2137" s="94"/>
      <c r="L2137" s="265">
        <f t="shared" si="457"/>
        <v>166329.24262024483</v>
      </c>
      <c r="M2137" s="265">
        <f>$G2137*NonHospFrac+theModel!$H2137*NonHospFrac</f>
        <v>270148.12478124746</v>
      </c>
      <c r="N2137" s="266">
        <f t="shared" si="459"/>
        <v>436477.36740149232</v>
      </c>
      <c r="O2137" s="158"/>
      <c r="P2137" s="265">
        <f t="shared" si="460"/>
        <v>163482.25764660581</v>
      </c>
      <c r="Q2137" s="265">
        <f t="shared" si="461"/>
        <v>270146.56453062844</v>
      </c>
      <c r="R2137" s="266">
        <f t="shared" si="462"/>
        <v>433628.82217723422</v>
      </c>
    </row>
    <row r="2138" spans="1:18" x14ac:dyDescent="0.25">
      <c r="A2138" s="81">
        <v>2107</v>
      </c>
      <c r="B2138" s="93">
        <f t="shared" si="451"/>
        <v>2.5259927576116114E-18</v>
      </c>
      <c r="C2138" s="178">
        <f t="shared" si="452"/>
        <v>2.5202945529850899E-18</v>
      </c>
      <c r="D2138" s="165">
        <f t="shared" si="453"/>
        <v>2.2558277767625785E-3</v>
      </c>
      <c r="E2138" s="166">
        <f t="shared" si="463"/>
        <v>24.291375447755232</v>
      </c>
      <c r="F2138" s="167">
        <f t="shared" si="464"/>
        <v>4.7552849534155319</v>
      </c>
      <c r="G2138" s="167">
        <f t="shared" si="454"/>
        <v>165255.77298189263</v>
      </c>
      <c r="H2138" s="167">
        <f t="shared" si="455"/>
        <v>271299.98899881309</v>
      </c>
      <c r="I2138" s="168">
        <f t="shared" si="456"/>
        <v>436555.76198070572</v>
      </c>
      <c r="J2138" s="168">
        <f t="shared" si="458"/>
        <v>429078.31753561471</v>
      </c>
      <c r="K2138" s="94"/>
      <c r="L2138" s="265">
        <f t="shared" si="457"/>
        <v>166359.11658842722</v>
      </c>
      <c r="M2138" s="265">
        <f>$G2138*NonHospFrac+theModel!$H2138*NonHospFrac</f>
        <v>270196.64539227844</v>
      </c>
      <c r="N2138" s="266">
        <f t="shared" si="459"/>
        <v>436555.76198070566</v>
      </c>
      <c r="O2138" s="158"/>
      <c r="P2138" s="265">
        <f t="shared" si="460"/>
        <v>163509.67291923732</v>
      </c>
      <c r="Q2138" s="265">
        <f t="shared" si="461"/>
        <v>270195.08514165942</v>
      </c>
      <c r="R2138" s="266">
        <f t="shared" si="462"/>
        <v>433704.75806089677</v>
      </c>
    </row>
    <row r="2139" spans="1:18" x14ac:dyDescent="0.25">
      <c r="A2139" s="81">
        <v>2108</v>
      </c>
      <c r="B2139" s="93">
        <f t="shared" si="451"/>
        <v>2.478806052800971E-18</v>
      </c>
      <c r="C2139" s="178">
        <f t="shared" si="452"/>
        <v>2.4732142932538555E-18</v>
      </c>
      <c r="D2139" s="165">
        <f t="shared" si="453"/>
        <v>2.2558277767625785E-3</v>
      </c>
      <c r="E2139" s="166">
        <f t="shared" si="463"/>
        <v>24.291375447755232</v>
      </c>
      <c r="F2139" s="167">
        <f t="shared" si="464"/>
        <v>4.7575407811922945</v>
      </c>
      <c r="G2139" s="167">
        <f t="shared" si="454"/>
        <v>165334.16756110606</v>
      </c>
      <c r="H2139" s="167">
        <f t="shared" si="455"/>
        <v>271299.98899881309</v>
      </c>
      <c r="I2139" s="168">
        <f t="shared" si="456"/>
        <v>436634.15655991912</v>
      </c>
      <c r="J2139" s="168">
        <f t="shared" si="458"/>
        <v>429150.25713007589</v>
      </c>
      <c r="K2139" s="94"/>
      <c r="L2139" s="265">
        <f t="shared" si="457"/>
        <v>166388.99055660967</v>
      </c>
      <c r="M2139" s="265">
        <f>$G2139*NonHospFrac+theModel!$H2139*NonHospFrac</f>
        <v>270245.16600330948</v>
      </c>
      <c r="N2139" s="266">
        <f t="shared" si="459"/>
        <v>436634.15655991912</v>
      </c>
      <c r="O2139" s="158"/>
      <c r="P2139" s="265">
        <f t="shared" si="460"/>
        <v>163537.08707436838</v>
      </c>
      <c r="Q2139" s="265">
        <f t="shared" si="461"/>
        <v>270243.60575269046</v>
      </c>
      <c r="R2139" s="266">
        <f t="shared" si="462"/>
        <v>433780.69282705884</v>
      </c>
    </row>
    <row r="2140" spans="1:18" x14ac:dyDescent="0.25">
      <c r="A2140" s="81">
        <v>2109</v>
      </c>
      <c r="B2140" s="93">
        <f t="shared" si="451"/>
        <v>2.4325008173073654E-18</v>
      </c>
      <c r="C2140" s="178">
        <f t="shared" si="452"/>
        <v>2.4270135143966859E-18</v>
      </c>
      <c r="D2140" s="165">
        <f t="shared" si="453"/>
        <v>2.2558277767625785E-3</v>
      </c>
      <c r="E2140" s="166">
        <f t="shared" si="463"/>
        <v>24.291375447755232</v>
      </c>
      <c r="F2140" s="167">
        <f t="shared" si="464"/>
        <v>4.7597966089690571</v>
      </c>
      <c r="G2140" s="167">
        <f t="shared" si="454"/>
        <v>165412.5621403195</v>
      </c>
      <c r="H2140" s="167">
        <f t="shared" si="455"/>
        <v>271299.98899881309</v>
      </c>
      <c r="I2140" s="168">
        <f t="shared" si="456"/>
        <v>436712.55113913259</v>
      </c>
      <c r="J2140" s="168">
        <f t="shared" si="458"/>
        <v>429222.19379213761</v>
      </c>
      <c r="K2140" s="94"/>
      <c r="L2140" s="265">
        <f t="shared" si="457"/>
        <v>166418.86452479209</v>
      </c>
      <c r="M2140" s="265">
        <f>$G2140*NonHospFrac+theModel!$H2140*NonHospFrac</f>
        <v>270293.68661434046</v>
      </c>
      <c r="N2140" s="266">
        <f t="shared" si="459"/>
        <v>436712.55113913259</v>
      </c>
      <c r="O2140" s="158"/>
      <c r="P2140" s="265">
        <f t="shared" si="460"/>
        <v>163564.50011204448</v>
      </c>
      <c r="Q2140" s="265">
        <f t="shared" si="461"/>
        <v>270292.12636372144</v>
      </c>
      <c r="R2140" s="266">
        <f t="shared" si="462"/>
        <v>433856.62647576595</v>
      </c>
    </row>
    <row r="2141" spans="1:18" x14ac:dyDescent="0.25">
      <c r="A2141" s="81">
        <v>2110</v>
      </c>
      <c r="B2141" s="93">
        <f t="shared" si="451"/>
        <v>2.3870605848791252E-18</v>
      </c>
      <c r="C2141" s="178">
        <f t="shared" si="452"/>
        <v>2.3816757873069398E-18</v>
      </c>
      <c r="D2141" s="165">
        <f t="shared" si="453"/>
        <v>2.2558277767625785E-3</v>
      </c>
      <c r="E2141" s="166">
        <f t="shared" si="463"/>
        <v>24.291375447755232</v>
      </c>
      <c r="F2141" s="167">
        <f t="shared" si="464"/>
        <v>4.7620524367458197</v>
      </c>
      <c r="G2141" s="167">
        <f t="shared" si="454"/>
        <v>165490.95671953293</v>
      </c>
      <c r="H2141" s="167">
        <f t="shared" si="455"/>
        <v>271299.98899881309</v>
      </c>
      <c r="I2141" s="168">
        <f t="shared" si="456"/>
        <v>436790.94571834605</v>
      </c>
      <c r="J2141" s="168">
        <f t="shared" si="458"/>
        <v>429294.12752191938</v>
      </c>
      <c r="K2141" s="94"/>
      <c r="L2141" s="265">
        <f t="shared" si="457"/>
        <v>166448.73849297452</v>
      </c>
      <c r="M2141" s="265">
        <f>$G2141*NonHospFrac+theModel!$H2141*NonHospFrac</f>
        <v>270342.2072253715</v>
      </c>
      <c r="N2141" s="266">
        <f t="shared" si="459"/>
        <v>436790.94571834605</v>
      </c>
      <c r="O2141" s="158"/>
      <c r="P2141" s="265">
        <f t="shared" si="460"/>
        <v>163591.9120323112</v>
      </c>
      <c r="Q2141" s="265">
        <f t="shared" si="461"/>
        <v>270340.64697475248</v>
      </c>
      <c r="R2141" s="266">
        <f t="shared" si="462"/>
        <v>433932.55900706368</v>
      </c>
    </row>
    <row r="2142" spans="1:18" x14ac:dyDescent="0.25">
      <c r="A2142" s="81">
        <v>2111</v>
      </c>
      <c r="B2142" s="93">
        <f t="shared" si="451"/>
        <v>2.3424691968617571E-18</v>
      </c>
      <c r="C2142" s="178">
        <f t="shared" si="452"/>
        <v>2.3371849897812655E-18</v>
      </c>
      <c r="D2142" s="165">
        <f t="shared" si="453"/>
        <v>2.2558277767625785E-3</v>
      </c>
      <c r="E2142" s="166">
        <f t="shared" si="463"/>
        <v>24.291375447755232</v>
      </c>
      <c r="F2142" s="167">
        <f t="shared" si="464"/>
        <v>4.7643082645225823</v>
      </c>
      <c r="G2142" s="167">
        <f t="shared" si="454"/>
        <v>165569.35129874633</v>
      </c>
      <c r="H2142" s="167">
        <f t="shared" si="455"/>
        <v>271299.98899881309</v>
      </c>
      <c r="I2142" s="168">
        <f t="shared" si="456"/>
        <v>436869.34029755939</v>
      </c>
      <c r="J2142" s="168">
        <f t="shared" si="458"/>
        <v>429366.05831954058</v>
      </c>
      <c r="K2142" s="94"/>
      <c r="L2142" s="265">
        <f t="shared" si="457"/>
        <v>166478.61246115694</v>
      </c>
      <c r="M2142" s="265">
        <f>$G2142*NonHospFrac+theModel!$H2142*NonHospFrac</f>
        <v>270390.72783640248</v>
      </c>
      <c r="N2142" s="266">
        <f t="shared" si="459"/>
        <v>436869.34029755939</v>
      </c>
      <c r="O2142" s="158"/>
      <c r="P2142" s="265">
        <f t="shared" si="460"/>
        <v>163619.32283521409</v>
      </c>
      <c r="Q2142" s="265">
        <f t="shared" si="461"/>
        <v>270389.16758578346</v>
      </c>
      <c r="R2142" s="266">
        <f t="shared" si="462"/>
        <v>434008.49042099755</v>
      </c>
    </row>
    <row r="2143" spans="1:18" x14ac:dyDescent="0.25">
      <c r="A2143" s="81">
        <v>2112</v>
      </c>
      <c r="B2143" s="93">
        <f t="shared" ref="B2143:B2206" si="465">Constant*EXP(PowerTerm*(A2143)/7)</f>
        <v>2.2987107964517552E-18</v>
      </c>
      <c r="C2143" s="178">
        <f t="shared" ref="C2143:C2206" si="466">(1-theFloor)*B2143</f>
        <v>2.2935253007863753E-18</v>
      </c>
      <c r="D2143" s="165">
        <f t="shared" ref="D2143:D2206" si="467">theFloor</f>
        <v>2.2558277767625785E-3</v>
      </c>
      <c r="E2143" s="166">
        <f t="shared" si="463"/>
        <v>24.291375447755232</v>
      </c>
      <c r="F2143" s="167">
        <f t="shared" si="464"/>
        <v>4.7665640922993449</v>
      </c>
      <c r="G2143" s="167">
        <f t="shared" ref="G2143:G2206" si="468">$B$22*F2143*totInfected/365.25</f>
        <v>165647.74587795977</v>
      </c>
      <c r="H2143" s="167">
        <f t="shared" ref="H2143:H2206" si="469">lostQALYs_Injured*E2143*totInfected/365.25</f>
        <v>271299.98899881309</v>
      </c>
      <c r="I2143" s="168">
        <f t="shared" ref="I2143:I2206" si="470">H2143+G2143</f>
        <v>436947.73487677285</v>
      </c>
      <c r="J2143" s="168">
        <f t="shared" si="458"/>
        <v>429437.986185121</v>
      </c>
      <c r="K2143" s="94"/>
      <c r="L2143" s="265">
        <f t="shared" ref="L2143:L2206" si="471">$G2143*HospFrac+$H2143*HospFrac</f>
        <v>166508.48642933939</v>
      </c>
      <c r="M2143" s="265">
        <f>$G2143*NonHospFrac+theModel!$H2143*NonHospFrac</f>
        <v>270439.24844743346</v>
      </c>
      <c r="N2143" s="266">
        <f t="shared" si="459"/>
        <v>436947.73487677285</v>
      </c>
      <c r="O2143" s="158"/>
      <c r="P2143" s="265">
        <f t="shared" si="460"/>
        <v>163646.73252079872</v>
      </c>
      <c r="Q2143" s="265">
        <f t="shared" si="461"/>
        <v>270437.68819681444</v>
      </c>
      <c r="R2143" s="266">
        <f t="shared" si="462"/>
        <v>434084.42071761319</v>
      </c>
    </row>
    <row r="2144" spans="1:18" x14ac:dyDescent="0.25">
      <c r="A2144" s="81">
        <v>2113</v>
      </c>
      <c r="B2144" s="93">
        <f t="shared" si="465"/>
        <v>2.2557698230580864E-18</v>
      </c>
      <c r="C2144" s="178">
        <f t="shared" si="466"/>
        <v>2.2506811948332492E-18</v>
      </c>
      <c r="D2144" s="165">
        <f t="shared" si="467"/>
        <v>2.2558277767625785E-3</v>
      </c>
      <c r="E2144" s="166">
        <f t="shared" si="463"/>
        <v>24.291375447755232</v>
      </c>
      <c r="F2144" s="167">
        <f t="shared" si="464"/>
        <v>4.7688199200761074</v>
      </c>
      <c r="G2144" s="167">
        <f t="shared" si="468"/>
        <v>165726.1404571732</v>
      </c>
      <c r="H2144" s="167">
        <f t="shared" si="469"/>
        <v>271299.98899881309</v>
      </c>
      <c r="I2144" s="168">
        <f t="shared" si="470"/>
        <v>437026.12945598632</v>
      </c>
      <c r="J2144" s="168">
        <f t="shared" ref="J2144:J2207" si="472">J2143+(I2144-I2143)/(1+discountDaily)^A2144</f>
        <v>429509.91111878003</v>
      </c>
      <c r="K2144" s="94"/>
      <c r="L2144" s="265">
        <f t="shared" si="471"/>
        <v>166538.36039752181</v>
      </c>
      <c r="M2144" s="265">
        <f>$G2144*NonHospFrac+theModel!$H2144*NonHospFrac</f>
        <v>270487.76905846444</v>
      </c>
      <c r="N2144" s="266">
        <f t="shared" ref="N2144:N2207" si="473">L2144+M2144</f>
        <v>437026.12945598626</v>
      </c>
      <c r="O2144" s="158"/>
      <c r="P2144" s="265">
        <f t="shared" ref="P2144:P2207" si="474">P2143+(L2144-L2143)/(1+discountDaily)^A2144</f>
        <v>163674.14108911058</v>
      </c>
      <c r="Q2144" s="265">
        <f t="shared" ref="Q2144:Q2207" si="475">Q2143+(M2144-M2143)/(1+discountDaily)^B2144</f>
        <v>270486.20880784543</v>
      </c>
      <c r="R2144" s="266">
        <f t="shared" ref="R2144:R2207" si="476">P2144+Q2144</f>
        <v>434160.349896956</v>
      </c>
    </row>
    <row r="2145" spans="1:18" x14ac:dyDescent="0.25">
      <c r="A2145" s="81">
        <v>2114</v>
      </c>
      <c r="B2145" s="93">
        <f t="shared" si="465"/>
        <v>2.2136310067686702E-18</v>
      </c>
      <c r="C2145" s="178">
        <f t="shared" si="466"/>
        <v>2.2086374364560987E-18</v>
      </c>
      <c r="D2145" s="165">
        <f t="shared" si="467"/>
        <v>2.2558277767625785E-3</v>
      </c>
      <c r="E2145" s="166">
        <f t="shared" ref="E2145:E2208" si="477">C2145+E2144</f>
        <v>24.291375447755232</v>
      </c>
      <c r="F2145" s="167">
        <f t="shared" ref="F2145:F2208" si="478">D2145+F2144</f>
        <v>4.77107574785287</v>
      </c>
      <c r="G2145" s="167">
        <f t="shared" si="468"/>
        <v>165804.5350363866</v>
      </c>
      <c r="H2145" s="167">
        <f t="shared" si="469"/>
        <v>271299.98899881309</v>
      </c>
      <c r="I2145" s="168">
        <f t="shared" si="470"/>
        <v>437104.52403519966</v>
      </c>
      <c r="J2145" s="168">
        <f t="shared" si="472"/>
        <v>429581.83312063705</v>
      </c>
      <c r="K2145" s="94"/>
      <c r="L2145" s="265">
        <f t="shared" si="471"/>
        <v>166568.23436570424</v>
      </c>
      <c r="M2145" s="265">
        <f>$G2145*NonHospFrac+theModel!$H2145*NonHospFrac</f>
        <v>270536.28966949543</v>
      </c>
      <c r="N2145" s="266">
        <f t="shared" si="473"/>
        <v>437104.52403519966</v>
      </c>
      <c r="O2145" s="158"/>
      <c r="P2145" s="265">
        <f t="shared" si="474"/>
        <v>163701.54854019525</v>
      </c>
      <c r="Q2145" s="265">
        <f t="shared" si="475"/>
        <v>270534.72941887641</v>
      </c>
      <c r="R2145" s="266">
        <f t="shared" si="476"/>
        <v>434236.27795907168</v>
      </c>
    </row>
    <row r="2146" spans="1:18" x14ac:dyDescent="0.25">
      <c r="A2146" s="81">
        <v>2115</v>
      </c>
      <c r="B2146" s="93">
        <f t="shared" si="465"/>
        <v>2.1722793629203966E-18</v>
      </c>
      <c r="C2146" s="178">
        <f t="shared" si="466"/>
        <v>2.1673790747946326E-18</v>
      </c>
      <c r="D2146" s="165">
        <f t="shared" si="467"/>
        <v>2.2558277767625785E-3</v>
      </c>
      <c r="E2146" s="166">
        <f t="shared" si="477"/>
        <v>24.291375447755232</v>
      </c>
      <c r="F2146" s="167">
        <f t="shared" si="478"/>
        <v>4.7733315756296326</v>
      </c>
      <c r="G2146" s="167">
        <f t="shared" si="468"/>
        <v>165882.92961560001</v>
      </c>
      <c r="H2146" s="167">
        <f t="shared" si="469"/>
        <v>271299.98899881309</v>
      </c>
      <c r="I2146" s="168">
        <f t="shared" si="470"/>
        <v>437182.91861441312</v>
      </c>
      <c r="J2146" s="168">
        <f t="shared" si="472"/>
        <v>429653.75219081179</v>
      </c>
      <c r="K2146" s="94"/>
      <c r="L2146" s="265">
        <f t="shared" si="471"/>
        <v>166598.10833388666</v>
      </c>
      <c r="M2146" s="265">
        <f>$G2146*NonHospFrac+theModel!$H2146*NonHospFrac</f>
        <v>270584.81028052646</v>
      </c>
      <c r="N2146" s="266">
        <f t="shared" si="473"/>
        <v>437182.91861441312</v>
      </c>
      <c r="O2146" s="158"/>
      <c r="P2146" s="265">
        <f t="shared" si="474"/>
        <v>163728.95487409824</v>
      </c>
      <c r="Q2146" s="265">
        <f t="shared" si="475"/>
        <v>270583.25002990745</v>
      </c>
      <c r="R2146" s="266">
        <f t="shared" si="476"/>
        <v>434312.20490400569</v>
      </c>
    </row>
    <row r="2147" spans="1:18" x14ac:dyDescent="0.25">
      <c r="A2147" s="81">
        <v>2116</v>
      </c>
      <c r="B2147" s="93">
        <f t="shared" si="465"/>
        <v>2.131700186770545E-18</v>
      </c>
      <c r="C2147" s="178">
        <f t="shared" si="466"/>
        <v>2.126891438277498E-18</v>
      </c>
      <c r="D2147" s="165">
        <f t="shared" si="467"/>
        <v>2.2558277767625785E-3</v>
      </c>
      <c r="E2147" s="166">
        <f t="shared" si="477"/>
        <v>24.291375447755232</v>
      </c>
      <c r="F2147" s="167">
        <f t="shared" si="478"/>
        <v>4.7755874034063952</v>
      </c>
      <c r="G2147" s="167">
        <f t="shared" si="468"/>
        <v>165961.32419481344</v>
      </c>
      <c r="H2147" s="167">
        <f t="shared" si="469"/>
        <v>271299.98899881309</v>
      </c>
      <c r="I2147" s="168">
        <f t="shared" si="470"/>
        <v>437261.31319362653</v>
      </c>
      <c r="J2147" s="168">
        <f t="shared" si="472"/>
        <v>429725.66832942358</v>
      </c>
      <c r="K2147" s="94"/>
      <c r="L2147" s="265">
        <f t="shared" si="471"/>
        <v>166627.98230206908</v>
      </c>
      <c r="M2147" s="265">
        <f>$G2147*NonHospFrac+theModel!$H2147*NonHospFrac</f>
        <v>270633.33089155745</v>
      </c>
      <c r="N2147" s="266">
        <f t="shared" si="473"/>
        <v>437261.31319362653</v>
      </c>
      <c r="O2147" s="158"/>
      <c r="P2147" s="265">
        <f t="shared" si="474"/>
        <v>163756.36009086511</v>
      </c>
      <c r="Q2147" s="265">
        <f t="shared" si="475"/>
        <v>270631.77064093843</v>
      </c>
      <c r="R2147" s="266">
        <f t="shared" si="476"/>
        <v>434388.13073180354</v>
      </c>
    </row>
    <row r="2148" spans="1:18" x14ac:dyDescent="0.25">
      <c r="A2148" s="81">
        <v>2117</v>
      </c>
      <c r="B2148" s="93">
        <f t="shared" si="465"/>
        <v>2.0918790482677424E-18</v>
      </c>
      <c r="C2148" s="178">
        <f t="shared" si="466"/>
        <v>2.0871601294050324E-18</v>
      </c>
      <c r="D2148" s="165">
        <f t="shared" si="467"/>
        <v>2.2558277767625785E-3</v>
      </c>
      <c r="E2148" s="166">
        <f t="shared" si="477"/>
        <v>24.291375447755232</v>
      </c>
      <c r="F2148" s="167">
        <f t="shared" si="478"/>
        <v>4.7778432311831578</v>
      </c>
      <c r="G2148" s="167">
        <f t="shared" si="468"/>
        <v>166039.71877402684</v>
      </c>
      <c r="H2148" s="167">
        <f t="shared" si="469"/>
        <v>271299.98899881309</v>
      </c>
      <c r="I2148" s="168">
        <f t="shared" si="470"/>
        <v>437339.70777283993</v>
      </c>
      <c r="J2148" s="168">
        <f t="shared" si="472"/>
        <v>429797.58153659198</v>
      </c>
      <c r="K2148" s="94"/>
      <c r="L2148" s="265">
        <f t="shared" si="471"/>
        <v>166657.8562702515</v>
      </c>
      <c r="M2148" s="265">
        <f>$G2148*NonHospFrac+theModel!$H2148*NonHospFrac</f>
        <v>270681.85150258843</v>
      </c>
      <c r="N2148" s="266">
        <f t="shared" si="473"/>
        <v>437339.70777283993</v>
      </c>
      <c r="O2148" s="158"/>
      <c r="P2148" s="265">
        <f t="shared" si="474"/>
        <v>163783.76419054141</v>
      </c>
      <c r="Q2148" s="265">
        <f t="shared" si="475"/>
        <v>270680.29125196941</v>
      </c>
      <c r="R2148" s="266">
        <f t="shared" si="476"/>
        <v>434464.05544251081</v>
      </c>
    </row>
    <row r="2149" spans="1:18" x14ac:dyDescent="0.25">
      <c r="A2149" s="81">
        <v>2118</v>
      </c>
      <c r="B2149" s="93">
        <f t="shared" si="465"/>
        <v>2.0528017869206023E-18</v>
      </c>
      <c r="C2149" s="178">
        <f t="shared" si="466"/>
        <v>2.0481710196294789E-18</v>
      </c>
      <c r="D2149" s="165">
        <f t="shared" si="467"/>
        <v>2.2558277767625785E-3</v>
      </c>
      <c r="E2149" s="166">
        <f t="shared" si="477"/>
        <v>24.291375447755232</v>
      </c>
      <c r="F2149" s="167">
        <f t="shared" si="478"/>
        <v>4.7800990589599204</v>
      </c>
      <c r="G2149" s="167">
        <f t="shared" si="468"/>
        <v>166118.11335324027</v>
      </c>
      <c r="H2149" s="167">
        <f t="shared" si="469"/>
        <v>271299.98899881309</v>
      </c>
      <c r="I2149" s="168">
        <f t="shared" si="470"/>
        <v>437418.10235205339</v>
      </c>
      <c r="J2149" s="168">
        <f t="shared" si="472"/>
        <v>429869.49181243655</v>
      </c>
      <c r="K2149" s="94"/>
      <c r="L2149" s="265">
        <f t="shared" si="471"/>
        <v>166687.73023843393</v>
      </c>
      <c r="M2149" s="265">
        <f>$G2149*NonHospFrac+theModel!$H2149*NonHospFrac</f>
        <v>270730.37211361947</v>
      </c>
      <c r="N2149" s="266">
        <f t="shared" si="473"/>
        <v>437418.10235205339</v>
      </c>
      <c r="O2149" s="158"/>
      <c r="P2149" s="265">
        <f t="shared" si="474"/>
        <v>163811.16717317264</v>
      </c>
      <c r="Q2149" s="265">
        <f t="shared" si="475"/>
        <v>270728.81186300045</v>
      </c>
      <c r="R2149" s="266">
        <f t="shared" si="476"/>
        <v>434539.97903617308</v>
      </c>
    </row>
    <row r="2150" spans="1:18" x14ac:dyDescent="0.25">
      <c r="A2150" s="81">
        <v>2119</v>
      </c>
      <c r="B2150" s="93">
        <f t="shared" si="465"/>
        <v>2.0144545067622199E-18</v>
      </c>
      <c r="C2150" s="178">
        <f t="shared" si="466"/>
        <v>2.0099102443308411E-18</v>
      </c>
      <c r="D2150" s="165">
        <f t="shared" si="467"/>
        <v>2.2558277767625785E-3</v>
      </c>
      <c r="E2150" s="166">
        <f t="shared" si="477"/>
        <v>24.291375447755232</v>
      </c>
      <c r="F2150" s="167">
        <f t="shared" si="478"/>
        <v>4.782354886736683</v>
      </c>
      <c r="G2150" s="167">
        <f t="shared" si="468"/>
        <v>166196.50793245371</v>
      </c>
      <c r="H2150" s="167">
        <f t="shared" si="469"/>
        <v>271299.98899881309</v>
      </c>
      <c r="I2150" s="168">
        <f t="shared" si="470"/>
        <v>437496.4969312668</v>
      </c>
      <c r="J2150" s="168">
        <f t="shared" si="472"/>
        <v>429941.39915707667</v>
      </c>
      <c r="K2150" s="94"/>
      <c r="L2150" s="265">
        <f t="shared" si="471"/>
        <v>166717.60420661635</v>
      </c>
      <c r="M2150" s="265">
        <f>$G2150*NonHospFrac+theModel!$H2150*NonHospFrac</f>
        <v>270778.89272465045</v>
      </c>
      <c r="N2150" s="266">
        <f t="shared" si="473"/>
        <v>437496.4969312668</v>
      </c>
      <c r="O2150" s="158"/>
      <c r="P2150" s="265">
        <f t="shared" si="474"/>
        <v>163838.56903880436</v>
      </c>
      <c r="Q2150" s="265">
        <f t="shared" si="475"/>
        <v>270777.33247403143</v>
      </c>
      <c r="R2150" s="266">
        <f t="shared" si="476"/>
        <v>434615.90151283576</v>
      </c>
    </row>
    <row r="2151" spans="1:18" x14ac:dyDescent="0.25">
      <c r="A2151" s="81">
        <v>2120</v>
      </c>
      <c r="B2151" s="93">
        <f t="shared" si="465"/>
        <v>1.9768235714087351E-18</v>
      </c>
      <c r="C2151" s="178">
        <f t="shared" si="466"/>
        <v>1.9723641978865922E-18</v>
      </c>
      <c r="D2151" s="165">
        <f t="shared" si="467"/>
        <v>2.2558277767625785E-3</v>
      </c>
      <c r="E2151" s="166">
        <f t="shared" si="477"/>
        <v>24.291375447755232</v>
      </c>
      <c r="F2151" s="167">
        <f t="shared" si="478"/>
        <v>4.7846107145134456</v>
      </c>
      <c r="G2151" s="167">
        <f t="shared" si="468"/>
        <v>166274.90251166711</v>
      </c>
      <c r="H2151" s="167">
        <f t="shared" si="469"/>
        <v>271299.98899881309</v>
      </c>
      <c r="I2151" s="168">
        <f t="shared" si="470"/>
        <v>437574.8915104802</v>
      </c>
      <c r="J2151" s="168">
        <f t="shared" si="472"/>
        <v>430013.30357063183</v>
      </c>
      <c r="K2151" s="94"/>
      <c r="L2151" s="265">
        <f t="shared" si="471"/>
        <v>166747.47817479877</v>
      </c>
      <c r="M2151" s="265">
        <f>$G2151*NonHospFrac+theModel!$H2151*NonHospFrac</f>
        <v>270827.41333568143</v>
      </c>
      <c r="N2151" s="266">
        <f t="shared" si="473"/>
        <v>437574.8915104802</v>
      </c>
      <c r="O2151" s="158"/>
      <c r="P2151" s="265">
        <f t="shared" si="474"/>
        <v>163865.96978748208</v>
      </c>
      <c r="Q2151" s="265">
        <f t="shared" si="475"/>
        <v>270825.85308506241</v>
      </c>
      <c r="R2151" s="266">
        <f t="shared" si="476"/>
        <v>434691.82287254452</v>
      </c>
    </row>
    <row r="2152" spans="1:18" x14ac:dyDescent="0.25">
      <c r="A2152" s="81">
        <v>2121</v>
      </c>
      <c r="B2152" s="93">
        <f t="shared" si="465"/>
        <v>1.9398955992102014E-18</v>
      </c>
      <c r="C2152" s="178">
        <f t="shared" si="466"/>
        <v>1.9355195288334835E-18</v>
      </c>
      <c r="D2152" s="165">
        <f t="shared" si="467"/>
        <v>2.2558277767625785E-3</v>
      </c>
      <c r="E2152" s="166">
        <f t="shared" si="477"/>
        <v>24.291375447755232</v>
      </c>
      <c r="F2152" s="167">
        <f t="shared" si="478"/>
        <v>4.7868665422902081</v>
      </c>
      <c r="G2152" s="167">
        <f t="shared" si="468"/>
        <v>166353.29709088054</v>
      </c>
      <c r="H2152" s="167">
        <f t="shared" si="469"/>
        <v>271299.98899881309</v>
      </c>
      <c r="I2152" s="168">
        <f t="shared" si="470"/>
        <v>437653.28608969366</v>
      </c>
      <c r="J2152" s="168">
        <f t="shared" si="472"/>
        <v>430085.20505322161</v>
      </c>
      <c r="K2152" s="94"/>
      <c r="L2152" s="265">
        <f t="shared" si="471"/>
        <v>166777.3521429812</v>
      </c>
      <c r="M2152" s="265">
        <f>$G2152*NonHospFrac+theModel!$H2152*NonHospFrac</f>
        <v>270875.93394671241</v>
      </c>
      <c r="N2152" s="266">
        <f t="shared" si="473"/>
        <v>437653.2860896936</v>
      </c>
      <c r="O2152" s="158"/>
      <c r="P2152" s="265">
        <f t="shared" si="474"/>
        <v>163893.36941925136</v>
      </c>
      <c r="Q2152" s="265">
        <f t="shared" si="475"/>
        <v>270874.37369609339</v>
      </c>
      <c r="R2152" s="266">
        <f t="shared" si="476"/>
        <v>434767.74311534478</v>
      </c>
    </row>
    <row r="2153" spans="1:18" x14ac:dyDescent="0.25">
      <c r="A2153" s="81">
        <v>2122</v>
      </c>
      <c r="B2153" s="93">
        <f t="shared" si="465"/>
        <v>1.9036574584920513E-18</v>
      </c>
      <c r="C2153" s="178">
        <f t="shared" si="466"/>
        <v>1.8993631351197436E-18</v>
      </c>
      <c r="D2153" s="165">
        <f t="shared" si="467"/>
        <v>2.2558277767625785E-3</v>
      </c>
      <c r="E2153" s="166">
        <f t="shared" si="477"/>
        <v>24.291375447755232</v>
      </c>
      <c r="F2153" s="167">
        <f t="shared" si="478"/>
        <v>4.7891223700669707</v>
      </c>
      <c r="G2153" s="167">
        <f t="shared" si="468"/>
        <v>166431.69167009395</v>
      </c>
      <c r="H2153" s="167">
        <f t="shared" si="469"/>
        <v>271299.98899881309</v>
      </c>
      <c r="I2153" s="168">
        <f t="shared" si="470"/>
        <v>437731.68066890701</v>
      </c>
      <c r="J2153" s="168">
        <f t="shared" si="472"/>
        <v>430157.10360496532</v>
      </c>
      <c r="K2153" s="94"/>
      <c r="L2153" s="265">
        <f t="shared" si="471"/>
        <v>166807.22611116362</v>
      </c>
      <c r="M2153" s="265">
        <f>$G2153*NonHospFrac+theModel!$H2153*NonHospFrac</f>
        <v>270924.45455774339</v>
      </c>
      <c r="N2153" s="266">
        <f t="shared" si="473"/>
        <v>437731.68066890701</v>
      </c>
      <c r="O2153" s="158"/>
      <c r="P2153" s="265">
        <f t="shared" si="474"/>
        <v>163920.76793415772</v>
      </c>
      <c r="Q2153" s="265">
        <f t="shared" si="475"/>
        <v>270922.89430712437</v>
      </c>
      <c r="R2153" s="266">
        <f t="shared" si="476"/>
        <v>434843.66224128206</v>
      </c>
    </row>
    <row r="2154" spans="1:18" x14ac:dyDescent="0.25">
      <c r="A2154" s="81">
        <v>2123</v>
      </c>
      <c r="B2154" s="93">
        <f t="shared" si="465"/>
        <v>1.8680962628853892E-18</v>
      </c>
      <c r="C2154" s="178">
        <f t="shared" si="466"/>
        <v>1.8638821594459059E-18</v>
      </c>
      <c r="D2154" s="165">
        <f t="shared" si="467"/>
        <v>2.2558277767625785E-3</v>
      </c>
      <c r="E2154" s="166">
        <f t="shared" si="477"/>
        <v>24.291375447755232</v>
      </c>
      <c r="F2154" s="167">
        <f t="shared" si="478"/>
        <v>4.7913781978437333</v>
      </c>
      <c r="G2154" s="167">
        <f t="shared" si="468"/>
        <v>166510.08624930738</v>
      </c>
      <c r="H2154" s="167">
        <f t="shared" si="469"/>
        <v>271299.98899881309</v>
      </c>
      <c r="I2154" s="168">
        <f t="shared" si="470"/>
        <v>437810.07524812047</v>
      </c>
      <c r="J2154" s="168">
        <f t="shared" si="472"/>
        <v>430228.99922598258</v>
      </c>
      <c r="K2154" s="94"/>
      <c r="L2154" s="265">
        <f t="shared" si="471"/>
        <v>166837.10007934604</v>
      </c>
      <c r="M2154" s="265">
        <f>$G2154*NonHospFrac+theModel!$H2154*NonHospFrac</f>
        <v>270972.97516877443</v>
      </c>
      <c r="N2154" s="266">
        <f t="shared" si="473"/>
        <v>437810.07524812047</v>
      </c>
      <c r="O2154" s="158"/>
      <c r="P2154" s="265">
        <f t="shared" si="474"/>
        <v>163948.16533224666</v>
      </c>
      <c r="Q2154" s="265">
        <f t="shared" si="475"/>
        <v>270971.41491815541</v>
      </c>
      <c r="R2154" s="266">
        <f t="shared" si="476"/>
        <v>434919.5802504021</v>
      </c>
    </row>
    <row r="2155" spans="1:18" x14ac:dyDescent="0.25">
      <c r="A2155" s="81">
        <v>2124</v>
      </c>
      <c r="B2155" s="93">
        <f t="shared" si="465"/>
        <v>1.8331993667446497E-18</v>
      </c>
      <c r="C2155" s="178">
        <f t="shared" si="466"/>
        <v>1.8290639846928036E-18</v>
      </c>
      <c r="D2155" s="165">
        <f t="shared" si="467"/>
        <v>2.2558277767625785E-3</v>
      </c>
      <c r="E2155" s="166">
        <f t="shared" si="477"/>
        <v>24.291375447755232</v>
      </c>
      <c r="F2155" s="167">
        <f t="shared" si="478"/>
        <v>4.7936340256204959</v>
      </c>
      <c r="G2155" s="167">
        <f t="shared" si="468"/>
        <v>166588.48082852081</v>
      </c>
      <c r="H2155" s="167">
        <f t="shared" si="469"/>
        <v>271299.98899881309</v>
      </c>
      <c r="I2155" s="168">
        <f t="shared" si="470"/>
        <v>437888.46982733393</v>
      </c>
      <c r="J2155" s="168">
        <f t="shared" si="472"/>
        <v>430300.89191639284</v>
      </c>
      <c r="K2155" s="94"/>
      <c r="L2155" s="265">
        <f t="shared" si="471"/>
        <v>166866.97404752846</v>
      </c>
      <c r="M2155" s="265">
        <f>$G2155*NonHospFrac+theModel!$H2155*NonHospFrac</f>
        <v>271021.49577980541</v>
      </c>
      <c r="N2155" s="266">
        <f t="shared" si="473"/>
        <v>437888.46982733387</v>
      </c>
      <c r="O2155" s="158"/>
      <c r="P2155" s="265">
        <f t="shared" si="474"/>
        <v>163975.56161356371</v>
      </c>
      <c r="Q2155" s="265">
        <f t="shared" si="475"/>
        <v>271019.93552918639</v>
      </c>
      <c r="R2155" s="266">
        <f t="shared" si="476"/>
        <v>434995.49714275007</v>
      </c>
    </row>
    <row r="2156" spans="1:18" x14ac:dyDescent="0.25">
      <c r="A2156" s="81">
        <v>2125</v>
      </c>
      <c r="B2156" s="93">
        <f t="shared" si="465"/>
        <v>1.7989543606507198E-18</v>
      </c>
      <c r="C2156" s="178">
        <f t="shared" si="466"/>
        <v>1.794896229434836E-18</v>
      </c>
      <c r="D2156" s="165">
        <f t="shared" si="467"/>
        <v>2.2558277767625785E-3</v>
      </c>
      <c r="E2156" s="166">
        <f t="shared" si="477"/>
        <v>24.291375447755232</v>
      </c>
      <c r="F2156" s="167">
        <f t="shared" si="478"/>
        <v>4.7958898533972585</v>
      </c>
      <c r="G2156" s="167">
        <f t="shared" si="468"/>
        <v>166666.87540773422</v>
      </c>
      <c r="H2156" s="167">
        <f t="shared" si="469"/>
        <v>271299.98899881309</v>
      </c>
      <c r="I2156" s="168">
        <f t="shared" si="470"/>
        <v>437966.86440654728</v>
      </c>
      <c r="J2156" s="168">
        <f t="shared" si="472"/>
        <v>430372.78167631535</v>
      </c>
      <c r="K2156" s="94"/>
      <c r="L2156" s="265">
        <f t="shared" si="471"/>
        <v>166896.84801571089</v>
      </c>
      <c r="M2156" s="265">
        <f>$G2156*NonHospFrac+theModel!$H2156*NonHospFrac</f>
        <v>271070.01639083639</v>
      </c>
      <c r="N2156" s="266">
        <f t="shared" si="473"/>
        <v>437966.86440654728</v>
      </c>
      <c r="O2156" s="158"/>
      <c r="P2156" s="265">
        <f t="shared" si="474"/>
        <v>164002.95677815442</v>
      </c>
      <c r="Q2156" s="265">
        <f t="shared" si="475"/>
        <v>271068.45614021737</v>
      </c>
      <c r="R2156" s="266">
        <f t="shared" si="476"/>
        <v>435071.41291837179</v>
      </c>
    </row>
    <row r="2157" spans="1:18" x14ac:dyDescent="0.25">
      <c r="A2157" s="81">
        <v>2126</v>
      </c>
      <c r="B2157" s="93">
        <f t="shared" si="465"/>
        <v>1.7653490669981355E-18</v>
      </c>
      <c r="C2157" s="178">
        <f t="shared" si="466"/>
        <v>1.7613667435371193E-18</v>
      </c>
      <c r="D2157" s="165">
        <f t="shared" si="467"/>
        <v>2.2558277767625785E-3</v>
      </c>
      <c r="E2157" s="166">
        <f t="shared" si="477"/>
        <v>24.291375447755232</v>
      </c>
      <c r="F2157" s="167">
        <f t="shared" si="478"/>
        <v>4.7981456811740211</v>
      </c>
      <c r="G2157" s="167">
        <f t="shared" si="468"/>
        <v>166745.26998694765</v>
      </c>
      <c r="H2157" s="167">
        <f t="shared" si="469"/>
        <v>271299.98899881309</v>
      </c>
      <c r="I2157" s="168">
        <f t="shared" si="470"/>
        <v>438045.25898576074</v>
      </c>
      <c r="J2157" s="168">
        <f t="shared" si="472"/>
        <v>430444.66850586986</v>
      </c>
      <c r="K2157" s="94"/>
      <c r="L2157" s="265">
        <f t="shared" si="471"/>
        <v>166926.72198389334</v>
      </c>
      <c r="M2157" s="265">
        <f>$G2157*NonHospFrac+theModel!$H2157*NonHospFrac</f>
        <v>271118.53700186743</v>
      </c>
      <c r="N2157" s="266">
        <f t="shared" si="473"/>
        <v>438045.25898576074</v>
      </c>
      <c r="O2157" s="158"/>
      <c r="P2157" s="265">
        <f t="shared" si="474"/>
        <v>164030.3508260643</v>
      </c>
      <c r="Q2157" s="265">
        <f t="shared" si="475"/>
        <v>271116.97675124841</v>
      </c>
      <c r="R2157" s="266">
        <f t="shared" si="476"/>
        <v>435147.32757731271</v>
      </c>
    </row>
    <row r="2158" spans="1:18" x14ac:dyDescent="0.25">
      <c r="A2158" s="81">
        <v>2127</v>
      </c>
      <c r="B2158" s="93">
        <f t="shared" si="465"/>
        <v>1.7323715356646952E-18</v>
      </c>
      <c r="C2158" s="178">
        <f t="shared" si="466"/>
        <v>1.7284636038348699E-18</v>
      </c>
      <c r="D2158" s="165">
        <f t="shared" si="467"/>
        <v>2.2558277767625785E-3</v>
      </c>
      <c r="E2158" s="166">
        <f t="shared" si="477"/>
        <v>24.291375447755232</v>
      </c>
      <c r="F2158" s="167">
        <f t="shared" si="478"/>
        <v>4.8004015089507837</v>
      </c>
      <c r="G2158" s="167">
        <f t="shared" si="468"/>
        <v>166823.66456616108</v>
      </c>
      <c r="H2158" s="167">
        <f t="shared" si="469"/>
        <v>271299.98899881309</v>
      </c>
      <c r="I2158" s="168">
        <f t="shared" si="470"/>
        <v>438123.6535649742</v>
      </c>
      <c r="J2158" s="168">
        <f t="shared" si="472"/>
        <v>430516.55240517569</v>
      </c>
      <c r="K2158" s="94"/>
      <c r="L2158" s="265">
        <f t="shared" si="471"/>
        <v>166956.59595207576</v>
      </c>
      <c r="M2158" s="265">
        <f>$G2158*NonHospFrac+theModel!$H2158*NonHospFrac</f>
        <v>271167.05761289841</v>
      </c>
      <c r="N2158" s="266">
        <f t="shared" si="473"/>
        <v>438123.6535649742</v>
      </c>
      <c r="O2158" s="158"/>
      <c r="P2158" s="265">
        <f t="shared" si="474"/>
        <v>164057.74375733885</v>
      </c>
      <c r="Q2158" s="265">
        <f t="shared" si="475"/>
        <v>271165.49736227939</v>
      </c>
      <c r="R2158" s="266">
        <f t="shared" si="476"/>
        <v>435223.24111961824</v>
      </c>
    </row>
    <row r="2159" spans="1:18" x14ac:dyDescent="0.25">
      <c r="A2159" s="81">
        <v>2128</v>
      </c>
      <c r="B2159" s="93">
        <f t="shared" si="465"/>
        <v>1.7000100397619686E-18</v>
      </c>
      <c r="C2159" s="178">
        <f t="shared" si="466"/>
        <v>1.6961751098934983E-18</v>
      </c>
      <c r="D2159" s="165">
        <f t="shared" si="467"/>
        <v>2.2558277767625785E-3</v>
      </c>
      <c r="E2159" s="166">
        <f t="shared" si="477"/>
        <v>24.291375447755232</v>
      </c>
      <c r="F2159" s="167">
        <f t="shared" si="478"/>
        <v>4.8026573367275462</v>
      </c>
      <c r="G2159" s="167">
        <f t="shared" si="468"/>
        <v>166902.05914537451</v>
      </c>
      <c r="H2159" s="167">
        <f t="shared" si="469"/>
        <v>271299.98899881309</v>
      </c>
      <c r="I2159" s="168">
        <f t="shared" si="470"/>
        <v>438202.0481441876</v>
      </c>
      <c r="J2159" s="168">
        <f t="shared" si="472"/>
        <v>430588.43337435223</v>
      </c>
      <c r="K2159" s="94"/>
      <c r="L2159" s="265">
        <f t="shared" si="471"/>
        <v>166986.46992025818</v>
      </c>
      <c r="M2159" s="265">
        <f>$G2159*NonHospFrac+theModel!$H2159*NonHospFrac</f>
        <v>271215.57822392939</v>
      </c>
      <c r="N2159" s="266">
        <f t="shared" si="473"/>
        <v>438202.04814418755</v>
      </c>
      <c r="O2159" s="158"/>
      <c r="P2159" s="265">
        <f t="shared" si="474"/>
        <v>164085.13557202357</v>
      </c>
      <c r="Q2159" s="265">
        <f t="shared" si="475"/>
        <v>271214.01797331037</v>
      </c>
      <c r="R2159" s="266">
        <f t="shared" si="476"/>
        <v>435299.15354533395</v>
      </c>
    </row>
    <row r="2160" spans="1:18" x14ac:dyDescent="0.25">
      <c r="A2160" s="81">
        <v>2129</v>
      </c>
      <c r="B2160" s="93">
        <f t="shared" si="465"/>
        <v>1.6682530714651869E-18</v>
      </c>
      <c r="C2160" s="178">
        <f t="shared" si="466"/>
        <v>1.6644897798479062E-18</v>
      </c>
      <c r="D2160" s="165">
        <f t="shared" si="467"/>
        <v>2.2558277767625785E-3</v>
      </c>
      <c r="E2160" s="166">
        <f t="shared" si="477"/>
        <v>24.291375447755232</v>
      </c>
      <c r="F2160" s="167">
        <f t="shared" si="478"/>
        <v>4.8049131645043088</v>
      </c>
      <c r="G2160" s="167">
        <f t="shared" si="468"/>
        <v>166980.45372458792</v>
      </c>
      <c r="H2160" s="167">
        <f t="shared" si="469"/>
        <v>271299.98899881309</v>
      </c>
      <c r="I2160" s="168">
        <f t="shared" si="470"/>
        <v>438280.44272340101</v>
      </c>
      <c r="J2160" s="168">
        <f t="shared" si="472"/>
        <v>430660.31141351891</v>
      </c>
      <c r="K2160" s="94"/>
      <c r="L2160" s="265">
        <f t="shared" si="471"/>
        <v>167016.34388844061</v>
      </c>
      <c r="M2160" s="265">
        <f>$G2160*NonHospFrac+theModel!$H2160*NonHospFrac</f>
        <v>271264.09883496037</v>
      </c>
      <c r="N2160" s="266">
        <f t="shared" si="473"/>
        <v>438280.44272340101</v>
      </c>
      <c r="O2160" s="158"/>
      <c r="P2160" s="265">
        <f t="shared" si="474"/>
        <v>164112.526270164</v>
      </c>
      <c r="Q2160" s="265">
        <f t="shared" si="475"/>
        <v>271262.53858434135</v>
      </c>
      <c r="R2160" s="266">
        <f t="shared" si="476"/>
        <v>435375.06485450536</v>
      </c>
    </row>
    <row r="2161" spans="1:18" x14ac:dyDescent="0.25">
      <c r="A2161" s="81">
        <v>2130</v>
      </c>
      <c r="B2161" s="93">
        <f t="shared" si="465"/>
        <v>1.6370893379210323E-18</v>
      </c>
      <c r="C2161" s="178">
        <f t="shared" si="466"/>
        <v>1.6333963463195082E-18</v>
      </c>
      <c r="D2161" s="165">
        <f t="shared" si="467"/>
        <v>2.2558277767625785E-3</v>
      </c>
      <c r="E2161" s="166">
        <f t="shared" si="477"/>
        <v>24.291375447755232</v>
      </c>
      <c r="F2161" s="167">
        <f t="shared" si="478"/>
        <v>4.8071689922810714</v>
      </c>
      <c r="G2161" s="167">
        <f t="shared" si="468"/>
        <v>167058.84830380135</v>
      </c>
      <c r="H2161" s="167">
        <f t="shared" si="469"/>
        <v>271299.98899881309</v>
      </c>
      <c r="I2161" s="168">
        <f t="shared" si="470"/>
        <v>438358.83730261447</v>
      </c>
      <c r="J2161" s="168">
        <f t="shared" si="472"/>
        <v>430732.18652279529</v>
      </c>
      <c r="K2161" s="94"/>
      <c r="L2161" s="265">
        <f t="shared" si="471"/>
        <v>167046.21785662303</v>
      </c>
      <c r="M2161" s="265">
        <f>$G2161*NonHospFrac+theModel!$H2161*NonHospFrac</f>
        <v>271312.61944599141</v>
      </c>
      <c r="N2161" s="266">
        <f t="shared" si="473"/>
        <v>438358.83730261447</v>
      </c>
      <c r="O2161" s="158"/>
      <c r="P2161" s="265">
        <f t="shared" si="474"/>
        <v>164139.91585180565</v>
      </c>
      <c r="Q2161" s="265">
        <f t="shared" si="475"/>
        <v>271311.05919537239</v>
      </c>
      <c r="R2161" s="266">
        <f t="shared" si="476"/>
        <v>435450.97504717804</v>
      </c>
    </row>
    <row r="2162" spans="1:18" x14ac:dyDescent="0.25">
      <c r="A2162" s="81">
        <v>2131</v>
      </c>
      <c r="B2162" s="93">
        <f t="shared" si="465"/>
        <v>1.6065077572318752E-18</v>
      </c>
      <c r="C2162" s="178">
        <f t="shared" si="466"/>
        <v>1.6028837524095269E-18</v>
      </c>
      <c r="D2162" s="165">
        <f t="shared" si="467"/>
        <v>2.2558277767625785E-3</v>
      </c>
      <c r="E2162" s="166">
        <f t="shared" si="477"/>
        <v>24.291375447755232</v>
      </c>
      <c r="F2162" s="167">
        <f t="shared" si="478"/>
        <v>4.809424820057834</v>
      </c>
      <c r="G2162" s="167">
        <f t="shared" si="468"/>
        <v>167137.24288301475</v>
      </c>
      <c r="H2162" s="167">
        <f t="shared" si="469"/>
        <v>271299.98899881309</v>
      </c>
      <c r="I2162" s="168">
        <f t="shared" si="470"/>
        <v>438437.23188182781</v>
      </c>
      <c r="J2162" s="168">
        <f t="shared" si="472"/>
        <v>430804.05870230059</v>
      </c>
      <c r="K2162" s="94"/>
      <c r="L2162" s="265">
        <f t="shared" si="471"/>
        <v>167076.09182480545</v>
      </c>
      <c r="M2162" s="265">
        <f>$G2162*NonHospFrac+theModel!$H2162*NonHospFrac</f>
        <v>271361.14005702239</v>
      </c>
      <c r="N2162" s="266">
        <f t="shared" si="473"/>
        <v>438437.23188182781</v>
      </c>
      <c r="O2162" s="158"/>
      <c r="P2162" s="265">
        <f t="shared" si="474"/>
        <v>164167.30431699404</v>
      </c>
      <c r="Q2162" s="265">
        <f t="shared" si="475"/>
        <v>271359.57980640337</v>
      </c>
      <c r="R2162" s="266">
        <f t="shared" si="476"/>
        <v>435526.88412339741</v>
      </c>
    </row>
    <row r="2163" spans="1:18" x14ac:dyDescent="0.25">
      <c r="A2163" s="81">
        <v>2132</v>
      </c>
      <c r="B2163" s="93">
        <f t="shared" si="465"/>
        <v>1.5764974545150218E-18</v>
      </c>
      <c r="C2163" s="178">
        <f t="shared" si="466"/>
        <v>1.5729411477671313E-18</v>
      </c>
      <c r="D2163" s="165">
        <f t="shared" si="467"/>
        <v>2.2558277767625785E-3</v>
      </c>
      <c r="E2163" s="166">
        <f t="shared" si="477"/>
        <v>24.291375447755232</v>
      </c>
      <c r="F2163" s="167">
        <f t="shared" si="478"/>
        <v>4.8116806478345966</v>
      </c>
      <c r="G2163" s="167">
        <f t="shared" si="468"/>
        <v>167215.63746222819</v>
      </c>
      <c r="H2163" s="167">
        <f t="shared" si="469"/>
        <v>271299.98899881309</v>
      </c>
      <c r="I2163" s="168">
        <f t="shared" si="470"/>
        <v>438515.62646104128</v>
      </c>
      <c r="J2163" s="168">
        <f t="shared" si="472"/>
        <v>430875.92795215448</v>
      </c>
      <c r="K2163" s="94"/>
      <c r="L2163" s="265">
        <f t="shared" si="471"/>
        <v>167105.9657929879</v>
      </c>
      <c r="M2163" s="265">
        <f>$G2163*NonHospFrac+theModel!$H2163*NonHospFrac</f>
        <v>271409.66066805337</v>
      </c>
      <c r="N2163" s="266">
        <f t="shared" si="473"/>
        <v>438515.62646104128</v>
      </c>
      <c r="O2163" s="158"/>
      <c r="P2163" s="265">
        <f t="shared" si="474"/>
        <v>164194.69166577471</v>
      </c>
      <c r="Q2163" s="265">
        <f t="shared" si="475"/>
        <v>271408.10041743435</v>
      </c>
      <c r="R2163" s="266">
        <f t="shared" si="476"/>
        <v>435602.79208320903</v>
      </c>
    </row>
    <row r="2164" spans="1:18" x14ac:dyDescent="0.25">
      <c r="A2164" s="81">
        <v>2133</v>
      </c>
      <c r="B2164" s="93">
        <f t="shared" si="465"/>
        <v>1.5470477580355817E-18</v>
      </c>
      <c r="C2164" s="178">
        <f t="shared" si="466"/>
        <v>1.5435578847310268E-18</v>
      </c>
      <c r="D2164" s="165">
        <f t="shared" si="467"/>
        <v>2.2558277767625785E-3</v>
      </c>
      <c r="E2164" s="166">
        <f t="shared" si="477"/>
        <v>24.291375447755232</v>
      </c>
      <c r="F2164" s="167">
        <f t="shared" si="478"/>
        <v>4.8139364756113592</v>
      </c>
      <c r="G2164" s="167">
        <f t="shared" si="468"/>
        <v>167294.03204144162</v>
      </c>
      <c r="H2164" s="167">
        <f t="shared" si="469"/>
        <v>271299.98899881309</v>
      </c>
      <c r="I2164" s="168">
        <f t="shared" si="470"/>
        <v>438594.02104025474</v>
      </c>
      <c r="J2164" s="168">
        <f t="shared" si="472"/>
        <v>430947.79427247628</v>
      </c>
      <c r="K2164" s="94"/>
      <c r="L2164" s="265">
        <f t="shared" si="471"/>
        <v>167135.83976117033</v>
      </c>
      <c r="M2164" s="265">
        <f>$G2164*NonHospFrac+theModel!$H2164*NonHospFrac</f>
        <v>271458.18127908441</v>
      </c>
      <c r="N2164" s="266">
        <f t="shared" si="473"/>
        <v>438594.02104025474</v>
      </c>
      <c r="O2164" s="158"/>
      <c r="P2164" s="265">
        <f t="shared" si="474"/>
        <v>164222.07789819309</v>
      </c>
      <c r="Q2164" s="265">
        <f t="shared" si="475"/>
        <v>271456.62102846539</v>
      </c>
      <c r="R2164" s="266">
        <f t="shared" si="476"/>
        <v>435678.69892665849</v>
      </c>
    </row>
    <row r="2165" spans="1:18" x14ac:dyDescent="0.25">
      <c r="A2165" s="81">
        <v>2134</v>
      </c>
      <c r="B2165" s="93">
        <f t="shared" si="465"/>
        <v>1.5181481954115843E-18</v>
      </c>
      <c r="C2165" s="178">
        <f t="shared" si="466"/>
        <v>1.5147235145431329E-18</v>
      </c>
      <c r="D2165" s="165">
        <f t="shared" si="467"/>
        <v>2.2558277767625785E-3</v>
      </c>
      <c r="E2165" s="166">
        <f t="shared" si="477"/>
        <v>24.291375447755232</v>
      </c>
      <c r="F2165" s="167">
        <f t="shared" si="478"/>
        <v>4.8161923033881218</v>
      </c>
      <c r="G2165" s="167">
        <f t="shared" si="468"/>
        <v>167372.42662065502</v>
      </c>
      <c r="H2165" s="167">
        <f t="shared" si="469"/>
        <v>271299.98899881309</v>
      </c>
      <c r="I2165" s="168">
        <f t="shared" si="470"/>
        <v>438672.41561946808</v>
      </c>
      <c r="J2165" s="168">
        <f t="shared" si="472"/>
        <v>431019.65766338527</v>
      </c>
      <c r="K2165" s="94"/>
      <c r="L2165" s="265">
        <f t="shared" si="471"/>
        <v>167165.71372935275</v>
      </c>
      <c r="M2165" s="265">
        <f>$G2165*NonHospFrac+theModel!$H2165*NonHospFrac</f>
        <v>271506.70189011539</v>
      </c>
      <c r="N2165" s="266">
        <f t="shared" si="473"/>
        <v>438672.41561946814</v>
      </c>
      <c r="O2165" s="158"/>
      <c r="P2165" s="265">
        <f t="shared" si="474"/>
        <v>164249.46301429471</v>
      </c>
      <c r="Q2165" s="265">
        <f t="shared" si="475"/>
        <v>271505.14163949637</v>
      </c>
      <c r="R2165" s="266">
        <f t="shared" si="476"/>
        <v>435754.60465379106</v>
      </c>
    </row>
    <row r="2166" spans="1:18" x14ac:dyDescent="0.25">
      <c r="A2166" s="81">
        <v>2135</v>
      </c>
      <c r="B2166" s="93">
        <f t="shared" si="465"/>
        <v>1.4897884898899317E-18</v>
      </c>
      <c r="C2166" s="178">
        <f t="shared" si="466"/>
        <v>1.4864277836329368E-18</v>
      </c>
      <c r="D2166" s="165">
        <f t="shared" si="467"/>
        <v>2.2558277767625785E-3</v>
      </c>
      <c r="E2166" s="166">
        <f t="shared" si="477"/>
        <v>24.291375447755232</v>
      </c>
      <c r="F2166" s="167">
        <f t="shared" si="478"/>
        <v>4.8184481311648844</v>
      </c>
      <c r="G2166" s="167">
        <f t="shared" si="468"/>
        <v>167450.82119986846</v>
      </c>
      <c r="H2166" s="167">
        <f t="shared" si="469"/>
        <v>271299.98899881309</v>
      </c>
      <c r="I2166" s="168">
        <f t="shared" si="470"/>
        <v>438750.81019868155</v>
      </c>
      <c r="J2166" s="168">
        <f t="shared" si="472"/>
        <v>431091.51812500105</v>
      </c>
      <c r="K2166" s="94"/>
      <c r="L2166" s="265">
        <f t="shared" si="471"/>
        <v>167195.58769753517</v>
      </c>
      <c r="M2166" s="265">
        <f>$G2166*NonHospFrac+theModel!$H2166*NonHospFrac</f>
        <v>271555.22250114637</v>
      </c>
      <c r="N2166" s="266">
        <f t="shared" si="473"/>
        <v>438750.81019868155</v>
      </c>
      <c r="O2166" s="158"/>
      <c r="P2166" s="265">
        <f t="shared" si="474"/>
        <v>164276.84701412509</v>
      </c>
      <c r="Q2166" s="265">
        <f t="shared" si="475"/>
        <v>271553.66225052736</v>
      </c>
      <c r="R2166" s="266">
        <f t="shared" si="476"/>
        <v>435830.50926465244</v>
      </c>
    </row>
    <row r="2167" spans="1:18" x14ac:dyDescent="0.25">
      <c r="A2167" s="81">
        <v>2136</v>
      </c>
      <c r="B2167" s="93">
        <f t="shared" si="465"/>
        <v>1.4619585566920257E-18</v>
      </c>
      <c r="C2167" s="178">
        <f t="shared" si="466"/>
        <v>1.4586606299713642E-18</v>
      </c>
      <c r="D2167" s="165">
        <f t="shared" si="467"/>
        <v>2.2558277767625785E-3</v>
      </c>
      <c r="E2167" s="166">
        <f t="shared" si="477"/>
        <v>24.291375447755232</v>
      </c>
      <c r="F2167" s="167">
        <f t="shared" si="478"/>
        <v>4.8207039589416469</v>
      </c>
      <c r="G2167" s="167">
        <f t="shared" si="468"/>
        <v>167529.21577908186</v>
      </c>
      <c r="H2167" s="167">
        <f t="shared" si="469"/>
        <v>271299.98899881309</v>
      </c>
      <c r="I2167" s="168">
        <f t="shared" si="470"/>
        <v>438829.20477789495</v>
      </c>
      <c r="J2167" s="168">
        <f t="shared" si="472"/>
        <v>431163.3756574429</v>
      </c>
      <c r="K2167" s="94"/>
      <c r="L2167" s="265">
        <f t="shared" si="471"/>
        <v>167225.46166571759</v>
      </c>
      <c r="M2167" s="265">
        <f>$G2167*NonHospFrac+theModel!$H2167*NonHospFrac</f>
        <v>271603.74311217736</v>
      </c>
      <c r="N2167" s="266">
        <f t="shared" si="473"/>
        <v>438829.20477789495</v>
      </c>
      <c r="O2167" s="158"/>
      <c r="P2167" s="265">
        <f t="shared" si="474"/>
        <v>164304.22989772973</v>
      </c>
      <c r="Q2167" s="265">
        <f t="shared" si="475"/>
        <v>271602.18286155834</v>
      </c>
      <c r="R2167" s="266">
        <f t="shared" si="476"/>
        <v>435906.4127592881</v>
      </c>
    </row>
    <row r="2168" spans="1:18" x14ac:dyDescent="0.25">
      <c r="A2168" s="81">
        <v>2137</v>
      </c>
      <c r="B2168" s="93">
        <f t="shared" si="465"/>
        <v>1.4346484994275532E-18</v>
      </c>
      <c r="C2168" s="178">
        <f t="shared" si="466"/>
        <v>1.4314121794926538E-18</v>
      </c>
      <c r="D2168" s="165">
        <f t="shared" si="467"/>
        <v>2.2558277767625785E-3</v>
      </c>
      <c r="E2168" s="166">
        <f t="shared" si="477"/>
        <v>24.291375447755232</v>
      </c>
      <c r="F2168" s="167">
        <f t="shared" si="478"/>
        <v>4.8229597867184095</v>
      </c>
      <c r="G2168" s="167">
        <f t="shared" si="468"/>
        <v>167607.61035829529</v>
      </c>
      <c r="H2168" s="167">
        <f t="shared" si="469"/>
        <v>271299.98899881309</v>
      </c>
      <c r="I2168" s="168">
        <f t="shared" si="470"/>
        <v>438907.59935710835</v>
      </c>
      <c r="J2168" s="168">
        <f t="shared" si="472"/>
        <v>431235.23026083026</v>
      </c>
      <c r="K2168" s="94"/>
      <c r="L2168" s="265">
        <f t="shared" si="471"/>
        <v>167255.33563390002</v>
      </c>
      <c r="M2168" s="265">
        <f>$G2168*NonHospFrac+theModel!$H2168*NonHospFrac</f>
        <v>271652.26372320834</v>
      </c>
      <c r="N2168" s="266">
        <f t="shared" si="473"/>
        <v>438907.59935710835</v>
      </c>
      <c r="O2168" s="158"/>
      <c r="P2168" s="265">
        <f t="shared" si="474"/>
        <v>164331.61166515414</v>
      </c>
      <c r="Q2168" s="265">
        <f t="shared" si="475"/>
        <v>271650.70347258932</v>
      </c>
      <c r="R2168" s="266">
        <f t="shared" si="476"/>
        <v>435982.31513774348</v>
      </c>
    </row>
    <row r="2169" spans="1:18" x14ac:dyDescent="0.25">
      <c r="A2169" s="81">
        <v>2138</v>
      </c>
      <c r="B2169" s="93">
        <f t="shared" si="465"/>
        <v>1.4078486065753168E-18</v>
      </c>
      <c r="C2169" s="178">
        <f t="shared" si="466"/>
        <v>1.4046727425831278E-18</v>
      </c>
      <c r="D2169" s="165">
        <f t="shared" si="467"/>
        <v>2.2558277767625785E-3</v>
      </c>
      <c r="E2169" s="166">
        <f t="shared" si="477"/>
        <v>24.291375447755232</v>
      </c>
      <c r="F2169" s="167">
        <f t="shared" si="478"/>
        <v>4.8252156144951721</v>
      </c>
      <c r="G2169" s="167">
        <f t="shared" si="468"/>
        <v>167686.00493750873</v>
      </c>
      <c r="H2169" s="167">
        <f t="shared" si="469"/>
        <v>271299.98899881309</v>
      </c>
      <c r="I2169" s="168">
        <f t="shared" si="470"/>
        <v>438985.99393632181</v>
      </c>
      <c r="J2169" s="168">
        <f t="shared" si="472"/>
        <v>431307.08193528262</v>
      </c>
      <c r="K2169" s="94"/>
      <c r="L2169" s="265">
        <f t="shared" si="471"/>
        <v>167285.20960208244</v>
      </c>
      <c r="M2169" s="265">
        <f>$G2169*NonHospFrac+theModel!$H2169*NonHospFrac</f>
        <v>271700.78433423938</v>
      </c>
      <c r="N2169" s="266">
        <f t="shared" si="473"/>
        <v>438985.99393632181</v>
      </c>
      <c r="O2169" s="158"/>
      <c r="P2169" s="265">
        <f t="shared" si="474"/>
        <v>164358.99231644379</v>
      </c>
      <c r="Q2169" s="265">
        <f t="shared" si="475"/>
        <v>271699.22408362036</v>
      </c>
      <c r="R2169" s="266">
        <f t="shared" si="476"/>
        <v>436058.21640006418</v>
      </c>
    </row>
    <row r="2170" spans="1:18" x14ac:dyDescent="0.25">
      <c r="A2170" s="81">
        <v>2139</v>
      </c>
      <c r="B2170" s="93">
        <f t="shared" si="465"/>
        <v>1.3815493480297962E-18</v>
      </c>
      <c r="C2170" s="178">
        <f t="shared" si="466"/>
        <v>1.3784328106355423E-18</v>
      </c>
      <c r="D2170" s="165">
        <f t="shared" si="467"/>
        <v>2.2558277767625785E-3</v>
      </c>
      <c r="E2170" s="166">
        <f t="shared" si="477"/>
        <v>24.291375447755232</v>
      </c>
      <c r="F2170" s="167">
        <f t="shared" si="478"/>
        <v>4.8274714422719347</v>
      </c>
      <c r="G2170" s="167">
        <f t="shared" si="468"/>
        <v>167764.39951672213</v>
      </c>
      <c r="H2170" s="167">
        <f t="shared" si="469"/>
        <v>271299.98899881309</v>
      </c>
      <c r="I2170" s="168">
        <f t="shared" si="470"/>
        <v>439064.38851553522</v>
      </c>
      <c r="J2170" s="168">
        <f t="shared" si="472"/>
        <v>431378.93068091921</v>
      </c>
      <c r="K2170" s="94"/>
      <c r="L2170" s="265">
        <f t="shared" si="471"/>
        <v>167315.08357026486</v>
      </c>
      <c r="M2170" s="265">
        <f>$G2170*NonHospFrac+theModel!$H2170*NonHospFrac</f>
        <v>271749.30494527036</v>
      </c>
      <c r="N2170" s="266">
        <f t="shared" si="473"/>
        <v>439064.38851553522</v>
      </c>
      <c r="O2170" s="158"/>
      <c r="P2170" s="265">
        <f t="shared" si="474"/>
        <v>164386.37185164419</v>
      </c>
      <c r="Q2170" s="265">
        <f t="shared" si="475"/>
        <v>271747.74469465134</v>
      </c>
      <c r="R2170" s="266">
        <f t="shared" si="476"/>
        <v>436134.11654629553</v>
      </c>
    </row>
    <row r="2171" spans="1:18" x14ac:dyDescent="0.25">
      <c r="A2171" s="81">
        <v>2140</v>
      </c>
      <c r="B2171" s="93">
        <f t="shared" si="465"/>
        <v>1.3557413717122181E-18</v>
      </c>
      <c r="C2171" s="178">
        <f t="shared" si="466"/>
        <v>1.3526830526678035E-18</v>
      </c>
      <c r="D2171" s="165">
        <f t="shared" si="467"/>
        <v>2.2558277767625785E-3</v>
      </c>
      <c r="E2171" s="166">
        <f t="shared" si="477"/>
        <v>24.291375447755232</v>
      </c>
      <c r="F2171" s="167">
        <f t="shared" si="478"/>
        <v>4.8297272700486973</v>
      </c>
      <c r="G2171" s="167">
        <f t="shared" si="468"/>
        <v>167842.79409593553</v>
      </c>
      <c r="H2171" s="167">
        <f t="shared" si="469"/>
        <v>271299.98899881309</v>
      </c>
      <c r="I2171" s="168">
        <f t="shared" si="470"/>
        <v>439142.78309474862</v>
      </c>
      <c r="J2171" s="168">
        <f t="shared" si="472"/>
        <v>431450.77649785951</v>
      </c>
      <c r="K2171" s="94"/>
      <c r="L2171" s="265">
        <f t="shared" si="471"/>
        <v>167344.95753844728</v>
      </c>
      <c r="M2171" s="265">
        <f>$G2171*NonHospFrac+theModel!$H2171*NonHospFrac</f>
        <v>271797.82555630134</v>
      </c>
      <c r="N2171" s="266">
        <f t="shared" si="473"/>
        <v>439142.78309474862</v>
      </c>
      <c r="O2171" s="158"/>
      <c r="P2171" s="265">
        <f t="shared" si="474"/>
        <v>164413.75027080084</v>
      </c>
      <c r="Q2171" s="265">
        <f t="shared" si="475"/>
        <v>271796.26530568232</v>
      </c>
      <c r="R2171" s="266">
        <f t="shared" si="476"/>
        <v>436210.01557648316</v>
      </c>
    </row>
    <row r="2172" spans="1:18" x14ac:dyDescent="0.25">
      <c r="A2172" s="81">
        <v>2141</v>
      </c>
      <c r="B2172" s="93">
        <f t="shared" si="465"/>
        <v>1.3304155002449359E-18</v>
      </c>
      <c r="C2172" s="178">
        <f t="shared" si="466"/>
        <v>1.3274143120048478E-18</v>
      </c>
      <c r="D2172" s="165">
        <f t="shared" si="467"/>
        <v>2.2558277767625785E-3</v>
      </c>
      <c r="E2172" s="166">
        <f t="shared" si="477"/>
        <v>24.291375447755232</v>
      </c>
      <c r="F2172" s="167">
        <f t="shared" si="478"/>
        <v>4.8319830978254599</v>
      </c>
      <c r="G2172" s="167">
        <f t="shared" si="468"/>
        <v>167921.18867514897</v>
      </c>
      <c r="H2172" s="167">
        <f t="shared" si="469"/>
        <v>271299.98899881309</v>
      </c>
      <c r="I2172" s="168">
        <f t="shared" si="470"/>
        <v>439221.17767396208</v>
      </c>
      <c r="J2172" s="168">
        <f t="shared" si="472"/>
        <v>431522.61938622291</v>
      </c>
      <c r="K2172" s="94"/>
      <c r="L2172" s="265">
        <f t="shared" si="471"/>
        <v>167374.83150662971</v>
      </c>
      <c r="M2172" s="265">
        <f>$G2172*NonHospFrac+theModel!$H2172*NonHospFrac</f>
        <v>271846.34616733232</v>
      </c>
      <c r="N2172" s="266">
        <f t="shared" si="473"/>
        <v>439221.17767396203</v>
      </c>
      <c r="O2172" s="158"/>
      <c r="P2172" s="265">
        <f t="shared" si="474"/>
        <v>164441.12757395924</v>
      </c>
      <c r="Q2172" s="265">
        <f t="shared" si="475"/>
        <v>271844.7859167133</v>
      </c>
      <c r="R2172" s="266">
        <f t="shared" si="476"/>
        <v>436285.91349067254</v>
      </c>
    </row>
    <row r="2173" spans="1:18" x14ac:dyDescent="0.25">
      <c r="A2173" s="81">
        <v>2142</v>
      </c>
      <c r="B2173" s="93">
        <f t="shared" si="465"/>
        <v>1.3055627276879332E-18</v>
      </c>
      <c r="C2173" s="178">
        <f t="shared" si="466"/>
        <v>1.3026176030225089E-18</v>
      </c>
      <c r="D2173" s="165">
        <f t="shared" si="467"/>
        <v>2.2558277767625785E-3</v>
      </c>
      <c r="E2173" s="166">
        <f t="shared" si="477"/>
        <v>24.291375447755232</v>
      </c>
      <c r="F2173" s="167">
        <f t="shared" si="478"/>
        <v>4.8342389256022225</v>
      </c>
      <c r="G2173" s="167">
        <f t="shared" si="468"/>
        <v>167999.58325436237</v>
      </c>
      <c r="H2173" s="167">
        <f t="shared" si="469"/>
        <v>271299.98899881309</v>
      </c>
      <c r="I2173" s="168">
        <f t="shared" si="470"/>
        <v>439299.57225317543</v>
      </c>
      <c r="J2173" s="168">
        <f t="shared" si="472"/>
        <v>431594.45934612863</v>
      </c>
      <c r="K2173" s="94"/>
      <c r="L2173" s="265">
        <f t="shared" si="471"/>
        <v>167404.70547481213</v>
      </c>
      <c r="M2173" s="265">
        <f>$G2173*NonHospFrac+theModel!$H2173*NonHospFrac</f>
        <v>271894.8667783633</v>
      </c>
      <c r="N2173" s="266">
        <f t="shared" si="473"/>
        <v>439299.57225317543</v>
      </c>
      <c r="O2173" s="158"/>
      <c r="P2173" s="265">
        <f t="shared" si="474"/>
        <v>164468.50376116484</v>
      </c>
      <c r="Q2173" s="265">
        <f t="shared" si="475"/>
        <v>271893.30652774428</v>
      </c>
      <c r="R2173" s="266">
        <f t="shared" si="476"/>
        <v>436361.81028890912</v>
      </c>
    </row>
    <row r="2174" spans="1:18" x14ac:dyDescent="0.25">
      <c r="A2174" s="81">
        <v>2143</v>
      </c>
      <c r="B2174" s="93">
        <f t="shared" si="465"/>
        <v>1.2811742163362878E-18</v>
      </c>
      <c r="C2174" s="178">
        <f t="shared" si="466"/>
        <v>1.2782841079522043E-18</v>
      </c>
      <c r="D2174" s="165">
        <f t="shared" si="467"/>
        <v>2.2558277767625785E-3</v>
      </c>
      <c r="E2174" s="166">
        <f t="shared" si="477"/>
        <v>24.291375447755232</v>
      </c>
      <c r="F2174" s="167">
        <f t="shared" si="478"/>
        <v>4.836494753378985</v>
      </c>
      <c r="G2174" s="167">
        <f t="shared" si="468"/>
        <v>168077.9778335758</v>
      </c>
      <c r="H2174" s="167">
        <f t="shared" si="469"/>
        <v>271299.98899881309</v>
      </c>
      <c r="I2174" s="168">
        <f t="shared" si="470"/>
        <v>439377.96683238889</v>
      </c>
      <c r="J2174" s="168">
        <f t="shared" si="472"/>
        <v>431666.29637769627</v>
      </c>
      <c r="K2174" s="94"/>
      <c r="L2174" s="265">
        <f t="shared" si="471"/>
        <v>167434.57944299455</v>
      </c>
      <c r="M2174" s="265">
        <f>$G2174*NonHospFrac+theModel!$H2174*NonHospFrac</f>
        <v>271943.38738939434</v>
      </c>
      <c r="N2174" s="266">
        <f t="shared" si="473"/>
        <v>439377.96683238889</v>
      </c>
      <c r="O2174" s="158"/>
      <c r="P2174" s="265">
        <f t="shared" si="474"/>
        <v>164495.87883246318</v>
      </c>
      <c r="Q2174" s="265">
        <f t="shared" si="475"/>
        <v>271941.82713877532</v>
      </c>
      <c r="R2174" s="266">
        <f t="shared" si="476"/>
        <v>436437.70597123849</v>
      </c>
    </row>
    <row r="2175" spans="1:18" x14ac:dyDescent="0.25">
      <c r="A2175" s="81">
        <v>2144</v>
      </c>
      <c r="B2175" s="93">
        <f t="shared" si="465"/>
        <v>1.2572412935774653E-18</v>
      </c>
      <c r="C2175" s="178">
        <f t="shared" si="466"/>
        <v>1.2544051737453203E-18</v>
      </c>
      <c r="D2175" s="165">
        <f t="shared" si="467"/>
        <v>2.2558277767625785E-3</v>
      </c>
      <c r="E2175" s="166">
        <f t="shared" si="477"/>
        <v>24.291375447755232</v>
      </c>
      <c r="F2175" s="167">
        <f t="shared" si="478"/>
        <v>4.8387505811557476</v>
      </c>
      <c r="G2175" s="167">
        <f t="shared" si="468"/>
        <v>168156.37241278923</v>
      </c>
      <c r="H2175" s="167">
        <f t="shared" si="469"/>
        <v>271299.98899881309</v>
      </c>
      <c r="I2175" s="168">
        <f t="shared" si="470"/>
        <v>439456.36141160235</v>
      </c>
      <c r="J2175" s="168">
        <f t="shared" si="472"/>
        <v>431738.13048104505</v>
      </c>
      <c r="K2175" s="94"/>
      <c r="L2175" s="265">
        <f t="shared" si="471"/>
        <v>167464.453411177</v>
      </c>
      <c r="M2175" s="265">
        <f>$G2175*NonHospFrac+theModel!$H2175*NonHospFrac</f>
        <v>271991.90800042532</v>
      </c>
      <c r="N2175" s="266">
        <f t="shared" si="473"/>
        <v>439456.36141160235</v>
      </c>
      <c r="O2175" s="158"/>
      <c r="P2175" s="265">
        <f t="shared" si="474"/>
        <v>164523.25278789975</v>
      </c>
      <c r="Q2175" s="265">
        <f t="shared" si="475"/>
        <v>271990.3477498063</v>
      </c>
      <c r="R2175" s="266">
        <f t="shared" si="476"/>
        <v>436513.60053770605</v>
      </c>
    </row>
    <row r="2176" spans="1:18" x14ac:dyDescent="0.25">
      <c r="A2176" s="81">
        <v>2145</v>
      </c>
      <c r="B2176" s="93">
        <f t="shared" si="465"/>
        <v>1.2337554488073248E-18</v>
      </c>
      <c r="C2176" s="178">
        <f t="shared" si="466"/>
        <v>1.2309723089961732E-18</v>
      </c>
      <c r="D2176" s="165">
        <f t="shared" si="467"/>
        <v>2.2558277767625785E-3</v>
      </c>
      <c r="E2176" s="166">
        <f t="shared" si="477"/>
        <v>24.291375447755232</v>
      </c>
      <c r="F2176" s="167">
        <f t="shared" si="478"/>
        <v>4.8410064089325102</v>
      </c>
      <c r="G2176" s="167">
        <f t="shared" si="468"/>
        <v>168234.76699200267</v>
      </c>
      <c r="H2176" s="167">
        <f t="shared" si="469"/>
        <v>271299.98899881309</v>
      </c>
      <c r="I2176" s="168">
        <f t="shared" si="470"/>
        <v>439534.75599081576</v>
      </c>
      <c r="J2176" s="168">
        <f t="shared" si="472"/>
        <v>431809.96165629436</v>
      </c>
      <c r="K2176" s="94"/>
      <c r="L2176" s="265">
        <f t="shared" si="471"/>
        <v>167494.32737935943</v>
      </c>
      <c r="M2176" s="265">
        <f>$G2176*NonHospFrac+theModel!$H2176*NonHospFrac</f>
        <v>272040.4286114563</v>
      </c>
      <c r="N2176" s="266">
        <f t="shared" si="473"/>
        <v>439534.7559908157</v>
      </c>
      <c r="O2176" s="158"/>
      <c r="P2176" s="265">
        <f t="shared" si="474"/>
        <v>164550.62562751997</v>
      </c>
      <c r="Q2176" s="265">
        <f t="shared" si="475"/>
        <v>272038.86836083728</v>
      </c>
      <c r="R2176" s="266">
        <f t="shared" si="476"/>
        <v>436589.49398835725</v>
      </c>
    </row>
    <row r="2177" spans="1:18" x14ac:dyDescent="0.25">
      <c r="A2177" s="81">
        <v>2146</v>
      </c>
      <c r="B2177" s="93">
        <f t="shared" si="465"/>
        <v>1.2107083304036935E-18</v>
      </c>
      <c r="C2177" s="178">
        <f t="shared" si="466"/>
        <v>1.207977180922411E-18</v>
      </c>
      <c r="D2177" s="165">
        <f t="shared" si="467"/>
        <v>2.2558277767625785E-3</v>
      </c>
      <c r="E2177" s="166">
        <f t="shared" si="477"/>
        <v>24.291375447755232</v>
      </c>
      <c r="F2177" s="167">
        <f t="shared" si="478"/>
        <v>4.8432622367092728</v>
      </c>
      <c r="G2177" s="167">
        <f t="shared" si="468"/>
        <v>168313.16157121607</v>
      </c>
      <c r="H2177" s="167">
        <f t="shared" si="469"/>
        <v>271299.98899881309</v>
      </c>
      <c r="I2177" s="168">
        <f t="shared" si="470"/>
        <v>439613.15057002916</v>
      </c>
      <c r="J2177" s="168">
        <f t="shared" si="472"/>
        <v>431881.78990356351</v>
      </c>
      <c r="K2177" s="94"/>
      <c r="L2177" s="265">
        <f t="shared" si="471"/>
        <v>167524.20134754185</v>
      </c>
      <c r="M2177" s="265">
        <f>$G2177*NonHospFrac+theModel!$H2177*NonHospFrac</f>
        <v>272088.94922248728</v>
      </c>
      <c r="N2177" s="266">
        <f t="shared" si="473"/>
        <v>439613.15057002916</v>
      </c>
      <c r="O2177" s="158"/>
      <c r="P2177" s="265">
        <f t="shared" si="474"/>
        <v>164577.99735136935</v>
      </c>
      <c r="Q2177" s="265">
        <f t="shared" si="475"/>
        <v>272087.38897186826</v>
      </c>
      <c r="R2177" s="266">
        <f t="shared" si="476"/>
        <v>436665.38632323762</v>
      </c>
    </row>
    <row r="2178" spans="1:18" x14ac:dyDescent="0.25">
      <c r="A2178" s="81">
        <v>2147</v>
      </c>
      <c r="B2178" s="93">
        <f t="shared" si="465"/>
        <v>1.1880917427565621E-18</v>
      </c>
      <c r="C2178" s="178">
        <f t="shared" si="466"/>
        <v>1.1854116124019096E-18</v>
      </c>
      <c r="D2178" s="165">
        <f t="shared" si="467"/>
        <v>2.2558277767625785E-3</v>
      </c>
      <c r="E2178" s="166">
        <f t="shared" si="477"/>
        <v>24.291375447755232</v>
      </c>
      <c r="F2178" s="167">
        <f t="shared" si="478"/>
        <v>4.8455180644860354</v>
      </c>
      <c r="G2178" s="167">
        <f t="shared" si="468"/>
        <v>168391.5561504295</v>
      </c>
      <c r="H2178" s="167">
        <f t="shared" si="469"/>
        <v>271299.98899881309</v>
      </c>
      <c r="I2178" s="168">
        <f t="shared" si="470"/>
        <v>439691.54514924262</v>
      </c>
      <c r="J2178" s="168">
        <f t="shared" si="472"/>
        <v>431953.61522297194</v>
      </c>
      <c r="K2178" s="94"/>
      <c r="L2178" s="265">
        <f t="shared" si="471"/>
        <v>167554.07531572427</v>
      </c>
      <c r="M2178" s="265">
        <f>$G2178*NonHospFrac+theModel!$H2178*NonHospFrac</f>
        <v>272137.46983351832</v>
      </c>
      <c r="N2178" s="266">
        <f t="shared" si="473"/>
        <v>439691.54514924262</v>
      </c>
      <c r="O2178" s="158"/>
      <c r="P2178" s="265">
        <f t="shared" si="474"/>
        <v>164605.36795949339</v>
      </c>
      <c r="Q2178" s="265">
        <f t="shared" si="475"/>
        <v>272135.9095828993</v>
      </c>
      <c r="R2178" s="266">
        <f t="shared" si="476"/>
        <v>436741.27754239272</v>
      </c>
    </row>
    <row r="2179" spans="1:18" x14ac:dyDescent="0.25">
      <c r="A2179" s="81">
        <v>2148</v>
      </c>
      <c r="B2179" s="93">
        <f t="shared" si="465"/>
        <v>1.1658976433536718E-18</v>
      </c>
      <c r="C2179" s="178">
        <f t="shared" si="466"/>
        <v>1.1632675790649326E-18</v>
      </c>
      <c r="D2179" s="165">
        <f t="shared" si="467"/>
        <v>2.2558277767625785E-3</v>
      </c>
      <c r="E2179" s="166">
        <f t="shared" si="477"/>
        <v>24.291375447755232</v>
      </c>
      <c r="F2179" s="167">
        <f t="shared" si="478"/>
        <v>4.847773892262798</v>
      </c>
      <c r="G2179" s="167">
        <f t="shared" si="468"/>
        <v>168469.95072964294</v>
      </c>
      <c r="H2179" s="167">
        <f t="shared" si="469"/>
        <v>271299.98899881309</v>
      </c>
      <c r="I2179" s="168">
        <f t="shared" si="470"/>
        <v>439769.93972845603</v>
      </c>
      <c r="J2179" s="168">
        <f t="shared" si="472"/>
        <v>432025.43761463894</v>
      </c>
      <c r="K2179" s="94"/>
      <c r="L2179" s="265">
        <f t="shared" si="471"/>
        <v>167583.9492839067</v>
      </c>
      <c r="M2179" s="265">
        <f>$G2179*NonHospFrac+theModel!$H2179*NonHospFrac</f>
        <v>272185.9904445493</v>
      </c>
      <c r="N2179" s="266">
        <f t="shared" si="473"/>
        <v>439769.93972845597</v>
      </c>
      <c r="O2179" s="158"/>
      <c r="P2179" s="265">
        <f t="shared" si="474"/>
        <v>164632.73745193757</v>
      </c>
      <c r="Q2179" s="265">
        <f t="shared" si="475"/>
        <v>272184.43019393028</v>
      </c>
      <c r="R2179" s="266">
        <f t="shared" si="476"/>
        <v>436817.16764586786</v>
      </c>
    </row>
    <row r="2180" spans="1:18" x14ac:dyDescent="0.25">
      <c r="A2180" s="81">
        <v>2149</v>
      </c>
      <c r="B2180" s="93">
        <f t="shared" si="465"/>
        <v>1.1441181399205866E-18</v>
      </c>
      <c r="C2180" s="178">
        <f t="shared" si="466"/>
        <v>1.1415372064406558E-18</v>
      </c>
      <c r="D2180" s="165">
        <f t="shared" si="467"/>
        <v>2.2558277767625785E-3</v>
      </c>
      <c r="E2180" s="166">
        <f t="shared" si="477"/>
        <v>24.291375447755232</v>
      </c>
      <c r="F2180" s="167">
        <f t="shared" si="478"/>
        <v>4.8500297200395606</v>
      </c>
      <c r="G2180" s="167">
        <f t="shared" si="468"/>
        <v>168548.34530885634</v>
      </c>
      <c r="H2180" s="167">
        <f t="shared" si="469"/>
        <v>271299.98899881309</v>
      </c>
      <c r="I2180" s="168">
        <f t="shared" si="470"/>
        <v>439848.33430766943</v>
      </c>
      <c r="J2180" s="168">
        <f t="shared" si="472"/>
        <v>432097.25707868388</v>
      </c>
      <c r="K2180" s="94"/>
      <c r="L2180" s="265">
        <f t="shared" si="471"/>
        <v>167613.82325208912</v>
      </c>
      <c r="M2180" s="265">
        <f>$G2180*NonHospFrac+theModel!$H2180*NonHospFrac</f>
        <v>272234.51105558028</v>
      </c>
      <c r="N2180" s="266">
        <f t="shared" si="473"/>
        <v>439848.33430766943</v>
      </c>
      <c r="O2180" s="158"/>
      <c r="P2180" s="265">
        <f t="shared" si="474"/>
        <v>164660.10582874736</v>
      </c>
      <c r="Q2180" s="265">
        <f t="shared" si="475"/>
        <v>272232.95080496126</v>
      </c>
      <c r="R2180" s="266">
        <f t="shared" si="476"/>
        <v>436893.05663370865</v>
      </c>
    </row>
    <row r="2181" spans="1:18" x14ac:dyDescent="0.25">
      <c r="A2181" s="81">
        <v>2150</v>
      </c>
      <c r="B2181" s="93">
        <f t="shared" si="465"/>
        <v>1.122745487614181E-18</v>
      </c>
      <c r="C2181" s="178">
        <f t="shared" si="466"/>
        <v>1.1202127671569861E-18</v>
      </c>
      <c r="D2181" s="165">
        <f t="shared" si="467"/>
        <v>2.2558277767625785E-3</v>
      </c>
      <c r="E2181" s="166">
        <f t="shared" si="477"/>
        <v>24.291375447755232</v>
      </c>
      <c r="F2181" s="167">
        <f t="shared" si="478"/>
        <v>4.8522855478163232</v>
      </c>
      <c r="G2181" s="167">
        <f t="shared" si="468"/>
        <v>168626.73988806977</v>
      </c>
      <c r="H2181" s="167">
        <f t="shared" si="469"/>
        <v>271299.98899881309</v>
      </c>
      <c r="I2181" s="168">
        <f t="shared" si="470"/>
        <v>439926.72888688289</v>
      </c>
      <c r="J2181" s="168">
        <f t="shared" si="472"/>
        <v>432169.07361522608</v>
      </c>
      <c r="K2181" s="94"/>
      <c r="L2181" s="265">
        <f t="shared" si="471"/>
        <v>167643.69722027157</v>
      </c>
      <c r="M2181" s="265">
        <f>$G2181*NonHospFrac+theModel!$H2181*NonHospFrac</f>
        <v>272283.03166661132</v>
      </c>
      <c r="N2181" s="266">
        <f t="shared" si="473"/>
        <v>439926.72888688289</v>
      </c>
      <c r="O2181" s="158"/>
      <c r="P2181" s="265">
        <f t="shared" si="474"/>
        <v>164687.47308996823</v>
      </c>
      <c r="Q2181" s="265">
        <f t="shared" si="475"/>
        <v>272281.4714159923</v>
      </c>
      <c r="R2181" s="266">
        <f t="shared" si="476"/>
        <v>436968.94450596056</v>
      </c>
    </row>
    <row r="2182" spans="1:18" x14ac:dyDescent="0.25">
      <c r="A2182" s="81">
        <v>2151</v>
      </c>
      <c r="B2182" s="93">
        <f t="shared" si="465"/>
        <v>1.1017720862685567E-18</v>
      </c>
      <c r="C2182" s="178">
        <f t="shared" si="466"/>
        <v>1.0992866781926903E-18</v>
      </c>
      <c r="D2182" s="165">
        <f t="shared" si="467"/>
        <v>2.2558277767625785E-3</v>
      </c>
      <c r="E2182" s="166">
        <f t="shared" si="477"/>
        <v>24.291375447755232</v>
      </c>
      <c r="F2182" s="167">
        <f t="shared" si="478"/>
        <v>4.8545413755930857</v>
      </c>
      <c r="G2182" s="167">
        <f t="shared" si="468"/>
        <v>168705.13446728321</v>
      </c>
      <c r="H2182" s="167">
        <f t="shared" si="469"/>
        <v>271299.98899881309</v>
      </c>
      <c r="I2182" s="168">
        <f t="shared" si="470"/>
        <v>440005.12346609629</v>
      </c>
      <c r="J2182" s="168">
        <f t="shared" si="472"/>
        <v>432240.88722438482</v>
      </c>
      <c r="K2182" s="94"/>
      <c r="L2182" s="265">
        <f t="shared" si="471"/>
        <v>167673.57118845399</v>
      </c>
      <c r="M2182" s="265">
        <f>$G2182*NonHospFrac+theModel!$H2182*NonHospFrac</f>
        <v>272331.5522776423</v>
      </c>
      <c r="N2182" s="266">
        <f t="shared" si="473"/>
        <v>440005.12346609629</v>
      </c>
      <c r="O2182" s="158"/>
      <c r="P2182" s="265">
        <f t="shared" si="474"/>
        <v>164714.83923564566</v>
      </c>
      <c r="Q2182" s="265">
        <f t="shared" si="475"/>
        <v>272329.99202702328</v>
      </c>
      <c r="R2182" s="266">
        <f t="shared" si="476"/>
        <v>437044.83126266894</v>
      </c>
    </row>
    <row r="2183" spans="1:18" x14ac:dyDescent="0.25">
      <c r="A2183" s="81">
        <v>2152</v>
      </c>
      <c r="B2183" s="93">
        <f t="shared" si="465"/>
        <v>1.0811904776924046E-18</v>
      </c>
      <c r="C2183" s="178">
        <f t="shared" si="466"/>
        <v>1.0787514981808548E-18</v>
      </c>
      <c r="D2183" s="165">
        <f t="shared" si="467"/>
        <v>2.2558277767625785E-3</v>
      </c>
      <c r="E2183" s="166">
        <f t="shared" si="477"/>
        <v>24.291375447755232</v>
      </c>
      <c r="F2183" s="167">
        <f t="shared" si="478"/>
        <v>4.8567972033698483</v>
      </c>
      <c r="G2183" s="167">
        <f t="shared" si="468"/>
        <v>168783.52904649661</v>
      </c>
      <c r="H2183" s="167">
        <f t="shared" si="469"/>
        <v>271299.98899881309</v>
      </c>
      <c r="I2183" s="168">
        <f t="shared" si="470"/>
        <v>440083.5180453097</v>
      </c>
      <c r="J2183" s="168">
        <f t="shared" si="472"/>
        <v>432312.69790627947</v>
      </c>
      <c r="K2183" s="94"/>
      <c r="L2183" s="265">
        <f t="shared" si="471"/>
        <v>167703.44515663642</v>
      </c>
      <c r="M2183" s="265">
        <f>$G2183*NonHospFrac+theModel!$H2183*NonHospFrac</f>
        <v>272380.07288867328</v>
      </c>
      <c r="N2183" s="266">
        <f t="shared" si="473"/>
        <v>440083.5180453097</v>
      </c>
      <c r="O2183" s="158"/>
      <c r="P2183" s="265">
        <f t="shared" si="474"/>
        <v>164742.2042658251</v>
      </c>
      <c r="Q2183" s="265">
        <f t="shared" si="475"/>
        <v>272378.51263805426</v>
      </c>
      <c r="R2183" s="266">
        <f t="shared" si="476"/>
        <v>437120.71690387937</v>
      </c>
    </row>
    <row r="2184" spans="1:18" x14ac:dyDescent="0.25">
      <c r="A2184" s="81">
        <v>2153</v>
      </c>
      <c r="B2184" s="93">
        <f t="shared" si="465"/>
        <v>1.060993343016854E-18</v>
      </c>
      <c r="C2184" s="178">
        <f t="shared" si="466"/>
        <v>1.0585999247627164E-18</v>
      </c>
      <c r="D2184" s="165">
        <f t="shared" si="467"/>
        <v>2.2558277767625785E-3</v>
      </c>
      <c r="E2184" s="166">
        <f t="shared" si="477"/>
        <v>24.291375447755232</v>
      </c>
      <c r="F2184" s="167">
        <f t="shared" si="478"/>
        <v>4.8590530311466109</v>
      </c>
      <c r="G2184" s="167">
        <f t="shared" si="468"/>
        <v>168861.92362571004</v>
      </c>
      <c r="H2184" s="167">
        <f t="shared" si="469"/>
        <v>271299.98899881309</v>
      </c>
      <c r="I2184" s="168">
        <f t="shared" si="470"/>
        <v>440161.91262452316</v>
      </c>
      <c r="J2184" s="168">
        <f t="shared" si="472"/>
        <v>432384.50566102943</v>
      </c>
      <c r="K2184" s="94"/>
      <c r="L2184" s="265">
        <f t="shared" si="471"/>
        <v>167733.31912481884</v>
      </c>
      <c r="M2184" s="265">
        <f>$G2184*NonHospFrac+theModel!$H2184*NonHospFrac</f>
        <v>272428.59349970426</v>
      </c>
      <c r="N2184" s="266">
        <f t="shared" si="473"/>
        <v>440161.9126245231</v>
      </c>
      <c r="O2184" s="158"/>
      <c r="P2184" s="265">
        <f t="shared" si="474"/>
        <v>164769.56818055204</v>
      </c>
      <c r="Q2184" s="265">
        <f t="shared" si="475"/>
        <v>272427.03324908525</v>
      </c>
      <c r="R2184" s="266">
        <f t="shared" si="476"/>
        <v>437196.60142963729</v>
      </c>
    </row>
    <row r="2185" spans="1:18" x14ac:dyDescent="0.25">
      <c r="A2185" s="81">
        <v>2154</v>
      </c>
      <c r="B2185" s="93">
        <f t="shared" si="465"/>
        <v>1.0411735000928671E-18</v>
      </c>
      <c r="C2185" s="178">
        <f t="shared" si="466"/>
        <v>1.0388247919909285E-18</v>
      </c>
      <c r="D2185" s="165">
        <f t="shared" si="467"/>
        <v>2.2558277767625785E-3</v>
      </c>
      <c r="E2185" s="166">
        <f t="shared" si="477"/>
        <v>24.291375447755232</v>
      </c>
      <c r="F2185" s="167">
        <f t="shared" si="478"/>
        <v>4.8613088589233735</v>
      </c>
      <c r="G2185" s="167">
        <f t="shared" si="468"/>
        <v>168940.31820492345</v>
      </c>
      <c r="H2185" s="167">
        <f t="shared" si="469"/>
        <v>271299.98899881309</v>
      </c>
      <c r="I2185" s="168">
        <f t="shared" si="470"/>
        <v>440240.30720373651</v>
      </c>
      <c r="J2185" s="168">
        <f t="shared" si="472"/>
        <v>432456.31048875384</v>
      </c>
      <c r="K2185" s="94"/>
      <c r="L2185" s="265">
        <f t="shared" si="471"/>
        <v>167763.19309300126</v>
      </c>
      <c r="M2185" s="265">
        <f>$G2185*NonHospFrac+theModel!$H2185*NonHospFrac</f>
        <v>272477.11411073525</v>
      </c>
      <c r="N2185" s="266">
        <f t="shared" si="473"/>
        <v>440240.30720373651</v>
      </c>
      <c r="O2185" s="158"/>
      <c r="P2185" s="265">
        <f t="shared" si="474"/>
        <v>164796.93097987195</v>
      </c>
      <c r="Q2185" s="265">
        <f t="shared" si="475"/>
        <v>272475.55386011623</v>
      </c>
      <c r="R2185" s="266">
        <f t="shared" si="476"/>
        <v>437272.48483998817</v>
      </c>
    </row>
    <row r="2186" spans="1:18" x14ac:dyDescent="0.25">
      <c r="A2186" s="81">
        <v>2155</v>
      </c>
      <c r="B2186" s="93">
        <f t="shared" si="465"/>
        <v>1.021723900937248E-18</v>
      </c>
      <c r="C2186" s="178">
        <f t="shared" si="466"/>
        <v>1.0194190677813315E-18</v>
      </c>
      <c r="D2186" s="165">
        <f t="shared" si="467"/>
        <v>2.2558277767625785E-3</v>
      </c>
      <c r="E2186" s="166">
        <f t="shared" si="477"/>
        <v>24.291375447755232</v>
      </c>
      <c r="F2186" s="167">
        <f t="shared" si="478"/>
        <v>4.8635646867001361</v>
      </c>
      <c r="G2186" s="167">
        <f t="shared" si="468"/>
        <v>169018.71278413688</v>
      </c>
      <c r="H2186" s="167">
        <f t="shared" si="469"/>
        <v>271299.98899881309</v>
      </c>
      <c r="I2186" s="168">
        <f t="shared" si="470"/>
        <v>440318.70178294997</v>
      </c>
      <c r="J2186" s="168">
        <f t="shared" si="472"/>
        <v>432528.1123895722</v>
      </c>
      <c r="K2186" s="94"/>
      <c r="L2186" s="265">
        <f t="shared" si="471"/>
        <v>167793.06706118368</v>
      </c>
      <c r="M2186" s="265">
        <f>$G2186*NonHospFrac+theModel!$H2186*NonHospFrac</f>
        <v>272525.63472176628</v>
      </c>
      <c r="N2186" s="266">
        <f t="shared" si="473"/>
        <v>440318.70178294997</v>
      </c>
      <c r="O2186" s="158"/>
      <c r="P2186" s="265">
        <f t="shared" si="474"/>
        <v>164824.2926638303</v>
      </c>
      <c r="Q2186" s="265">
        <f t="shared" si="475"/>
        <v>272524.07447114727</v>
      </c>
      <c r="R2186" s="266">
        <f t="shared" si="476"/>
        <v>437348.3671349776</v>
      </c>
    </row>
    <row r="2187" spans="1:18" x14ac:dyDescent="0.25">
      <c r="A2187" s="81">
        <v>2156</v>
      </c>
      <c r="B2187" s="93">
        <f t="shared" si="465"/>
        <v>1.0026376292263634E-18</v>
      </c>
      <c r="C2187" s="178">
        <f t="shared" si="466"/>
        <v>1.0003758514123272E-18</v>
      </c>
      <c r="D2187" s="165">
        <f t="shared" si="467"/>
        <v>2.2558277767625785E-3</v>
      </c>
      <c r="E2187" s="166">
        <f t="shared" si="477"/>
        <v>24.291375447755232</v>
      </c>
      <c r="F2187" s="167">
        <f t="shared" si="478"/>
        <v>4.8658205144768987</v>
      </c>
      <c r="G2187" s="167">
        <f t="shared" si="468"/>
        <v>169097.10736335031</v>
      </c>
      <c r="H2187" s="167">
        <f t="shared" si="469"/>
        <v>271299.98899881309</v>
      </c>
      <c r="I2187" s="168">
        <f t="shared" si="470"/>
        <v>440397.09636216343</v>
      </c>
      <c r="J2187" s="168">
        <f t="shared" si="472"/>
        <v>432599.91136360378</v>
      </c>
      <c r="K2187" s="94"/>
      <c r="L2187" s="265">
        <f t="shared" si="471"/>
        <v>167822.94102936611</v>
      </c>
      <c r="M2187" s="265">
        <f>$G2187*NonHospFrac+theModel!$H2187*NonHospFrac</f>
        <v>272574.15533279727</v>
      </c>
      <c r="N2187" s="266">
        <f t="shared" si="473"/>
        <v>440397.09636216337</v>
      </c>
      <c r="O2187" s="158"/>
      <c r="P2187" s="265">
        <f t="shared" si="474"/>
        <v>164851.65323247254</v>
      </c>
      <c r="Q2187" s="265">
        <f t="shared" si="475"/>
        <v>272572.59508217825</v>
      </c>
      <c r="R2187" s="266">
        <f t="shared" si="476"/>
        <v>437424.24831465079</v>
      </c>
    </row>
    <row r="2188" spans="1:18" x14ac:dyDescent="0.25">
      <c r="A2188" s="81">
        <v>2157</v>
      </c>
      <c r="B2188" s="93">
        <f t="shared" si="465"/>
        <v>9.8390789783668969E-19</v>
      </c>
      <c r="C2188" s="178">
        <f t="shared" si="466"/>
        <v>9.8168837107097353E-19</v>
      </c>
      <c r="D2188" s="165">
        <f t="shared" si="467"/>
        <v>2.2558277767625785E-3</v>
      </c>
      <c r="E2188" s="166">
        <f t="shared" si="477"/>
        <v>24.291375447755232</v>
      </c>
      <c r="F2188" s="167">
        <f t="shared" si="478"/>
        <v>4.8680763422536613</v>
      </c>
      <c r="G2188" s="167">
        <f t="shared" si="468"/>
        <v>169175.50194256371</v>
      </c>
      <c r="H2188" s="167">
        <f t="shared" si="469"/>
        <v>271299.98899881309</v>
      </c>
      <c r="I2188" s="168">
        <f t="shared" si="470"/>
        <v>440475.49094137677</v>
      </c>
      <c r="J2188" s="168">
        <f t="shared" si="472"/>
        <v>432671.70741096768</v>
      </c>
      <c r="K2188" s="94"/>
      <c r="L2188" s="265">
        <f t="shared" si="471"/>
        <v>167852.81499754853</v>
      </c>
      <c r="M2188" s="265">
        <f>$G2188*NonHospFrac+theModel!$H2188*NonHospFrac</f>
        <v>272622.67594382825</v>
      </c>
      <c r="N2188" s="266">
        <f t="shared" si="473"/>
        <v>440475.49094137677</v>
      </c>
      <c r="O2188" s="158"/>
      <c r="P2188" s="265">
        <f t="shared" si="474"/>
        <v>164879.01268584415</v>
      </c>
      <c r="Q2188" s="265">
        <f t="shared" si="475"/>
        <v>272621.11569320923</v>
      </c>
      <c r="R2188" s="266">
        <f t="shared" si="476"/>
        <v>437500.12837905338</v>
      </c>
    </row>
    <row r="2189" spans="1:18" x14ac:dyDescent="0.25">
      <c r="A2189" s="81">
        <v>2158</v>
      </c>
      <c r="B2189" s="93">
        <f t="shared" si="465"/>
        <v>9.6552804643126607E-19</v>
      </c>
      <c r="C2189" s="178">
        <f t="shared" si="466"/>
        <v>9.633499814448831E-19</v>
      </c>
      <c r="D2189" s="165">
        <f t="shared" si="467"/>
        <v>2.2558277767625785E-3</v>
      </c>
      <c r="E2189" s="166">
        <f t="shared" si="477"/>
        <v>24.291375447755232</v>
      </c>
      <c r="F2189" s="167">
        <f t="shared" si="478"/>
        <v>4.8703321700304238</v>
      </c>
      <c r="G2189" s="167">
        <f t="shared" si="468"/>
        <v>169253.89652177715</v>
      </c>
      <c r="H2189" s="167">
        <f t="shared" si="469"/>
        <v>271299.98899881309</v>
      </c>
      <c r="I2189" s="168">
        <f t="shared" si="470"/>
        <v>440553.88552059024</v>
      </c>
      <c r="J2189" s="168">
        <f t="shared" si="472"/>
        <v>432743.50053178344</v>
      </c>
      <c r="K2189" s="94"/>
      <c r="L2189" s="265">
        <f t="shared" si="471"/>
        <v>167882.68896573095</v>
      </c>
      <c r="M2189" s="265">
        <f>$G2189*NonHospFrac+theModel!$H2189*NonHospFrac</f>
        <v>272671.19655485929</v>
      </c>
      <c r="N2189" s="266">
        <f t="shared" si="473"/>
        <v>440553.88552059024</v>
      </c>
      <c r="O2189" s="158"/>
      <c r="P2189" s="265">
        <f t="shared" si="474"/>
        <v>164906.37102399056</v>
      </c>
      <c r="Q2189" s="265">
        <f t="shared" si="475"/>
        <v>272669.63630424027</v>
      </c>
      <c r="R2189" s="266">
        <f t="shared" si="476"/>
        <v>437576.00732823083</v>
      </c>
    </row>
    <row r="2190" spans="1:18" x14ac:dyDescent="0.25">
      <c r="A2190" s="81">
        <v>2159</v>
      </c>
      <c r="B2190" s="93">
        <f t="shared" si="465"/>
        <v>9.4749153909130678E-19</v>
      </c>
      <c r="C2190" s="178">
        <f t="shared" si="466"/>
        <v>9.4535416135917714E-19</v>
      </c>
      <c r="D2190" s="165">
        <f t="shared" si="467"/>
        <v>2.2558277767625785E-3</v>
      </c>
      <c r="E2190" s="166">
        <f t="shared" si="477"/>
        <v>24.291375447755232</v>
      </c>
      <c r="F2190" s="167">
        <f t="shared" si="478"/>
        <v>4.8725879978071864</v>
      </c>
      <c r="G2190" s="167">
        <f t="shared" si="468"/>
        <v>169332.29110099055</v>
      </c>
      <c r="H2190" s="167">
        <f t="shared" si="469"/>
        <v>271299.98899881309</v>
      </c>
      <c r="I2190" s="168">
        <f t="shared" si="470"/>
        <v>440632.28009980364</v>
      </c>
      <c r="J2190" s="168">
        <f t="shared" si="472"/>
        <v>432815.29072617023</v>
      </c>
      <c r="K2190" s="94"/>
      <c r="L2190" s="265">
        <f t="shared" si="471"/>
        <v>167912.56293391337</v>
      </c>
      <c r="M2190" s="265">
        <f>$G2190*NonHospFrac+theModel!$H2190*NonHospFrac</f>
        <v>272719.71716589027</v>
      </c>
      <c r="N2190" s="266">
        <f t="shared" si="473"/>
        <v>440632.28009980364</v>
      </c>
      <c r="O2190" s="158"/>
      <c r="P2190" s="265">
        <f t="shared" si="474"/>
        <v>164933.72824695727</v>
      </c>
      <c r="Q2190" s="265">
        <f t="shared" si="475"/>
        <v>272718.15691527125</v>
      </c>
      <c r="R2190" s="266">
        <f t="shared" si="476"/>
        <v>437651.88516222849</v>
      </c>
    </row>
    <row r="2191" spans="1:18" x14ac:dyDescent="0.25">
      <c r="A2191" s="81">
        <v>2160</v>
      </c>
      <c r="B2191" s="93">
        <f t="shared" si="465"/>
        <v>9.2979196199198277E-19</v>
      </c>
      <c r="C2191" s="178">
        <f t="shared" si="466"/>
        <v>9.2769451145751061E-19</v>
      </c>
      <c r="D2191" s="165">
        <f t="shared" si="467"/>
        <v>2.2558277767625785E-3</v>
      </c>
      <c r="E2191" s="166">
        <f t="shared" si="477"/>
        <v>24.291375447755232</v>
      </c>
      <c r="F2191" s="167">
        <f t="shared" si="478"/>
        <v>4.874843825583949</v>
      </c>
      <c r="G2191" s="167">
        <f t="shared" si="468"/>
        <v>169410.68568020398</v>
      </c>
      <c r="H2191" s="167">
        <f t="shared" si="469"/>
        <v>271299.98899881309</v>
      </c>
      <c r="I2191" s="168">
        <f t="shared" si="470"/>
        <v>440710.67467901704</v>
      </c>
      <c r="J2191" s="168">
        <f t="shared" si="472"/>
        <v>432887.07799424737</v>
      </c>
      <c r="K2191" s="94"/>
      <c r="L2191" s="265">
        <f t="shared" si="471"/>
        <v>167942.4369020958</v>
      </c>
      <c r="M2191" s="265">
        <f>$G2191*NonHospFrac+theModel!$H2191*NonHospFrac</f>
        <v>272768.23777692125</v>
      </c>
      <c r="N2191" s="266">
        <f t="shared" si="473"/>
        <v>440710.67467901704</v>
      </c>
      <c r="O2191" s="158"/>
      <c r="P2191" s="265">
        <f t="shared" si="474"/>
        <v>164961.08435478969</v>
      </c>
      <c r="Q2191" s="265">
        <f t="shared" si="475"/>
        <v>272766.67752630223</v>
      </c>
      <c r="R2191" s="266">
        <f t="shared" si="476"/>
        <v>437727.76188109192</v>
      </c>
    </row>
    <row r="2192" spans="1:18" x14ac:dyDescent="0.25">
      <c r="A2192" s="81">
        <v>2161</v>
      </c>
      <c r="B2192" s="93">
        <f t="shared" si="465"/>
        <v>9.1242302112165925E-19</v>
      </c>
      <c r="C2192" s="178">
        <f t="shared" si="466"/>
        <v>9.1036475192645539E-19</v>
      </c>
      <c r="D2192" s="165">
        <f t="shared" si="467"/>
        <v>2.2558277767625785E-3</v>
      </c>
      <c r="E2192" s="166">
        <f t="shared" si="477"/>
        <v>24.291375447755232</v>
      </c>
      <c r="F2192" s="167">
        <f t="shared" si="478"/>
        <v>4.8770996533607116</v>
      </c>
      <c r="G2192" s="167">
        <f t="shared" si="468"/>
        <v>169489.08025941742</v>
      </c>
      <c r="H2192" s="167">
        <f t="shared" si="469"/>
        <v>271299.98899881309</v>
      </c>
      <c r="I2192" s="168">
        <f t="shared" si="470"/>
        <v>440789.06925823051</v>
      </c>
      <c r="J2192" s="168">
        <f t="shared" si="472"/>
        <v>432958.86233613419</v>
      </c>
      <c r="K2192" s="94"/>
      <c r="L2192" s="265">
        <f t="shared" si="471"/>
        <v>167972.31087027825</v>
      </c>
      <c r="M2192" s="265">
        <f>$G2192*NonHospFrac+theModel!$H2192*NonHospFrac</f>
        <v>272816.75838795223</v>
      </c>
      <c r="N2192" s="266">
        <f t="shared" si="473"/>
        <v>440789.06925823051</v>
      </c>
      <c r="O2192" s="158"/>
      <c r="P2192" s="265">
        <f t="shared" si="474"/>
        <v>164988.43934753333</v>
      </c>
      <c r="Q2192" s="265">
        <f t="shared" si="475"/>
        <v>272815.19813733321</v>
      </c>
      <c r="R2192" s="266">
        <f t="shared" si="476"/>
        <v>437803.63748486654</v>
      </c>
    </row>
    <row r="2193" spans="1:18" x14ac:dyDescent="0.25">
      <c r="A2193" s="81">
        <v>2162</v>
      </c>
      <c r="B2193" s="93">
        <f t="shared" si="465"/>
        <v>8.9537854004372891E-19</v>
      </c>
      <c r="C2193" s="178">
        <f t="shared" si="466"/>
        <v>8.9335872026238105E-19</v>
      </c>
      <c r="D2193" s="165">
        <f t="shared" si="467"/>
        <v>2.2558277767625785E-3</v>
      </c>
      <c r="E2193" s="166">
        <f t="shared" si="477"/>
        <v>24.291375447755232</v>
      </c>
      <c r="F2193" s="167">
        <f t="shared" si="478"/>
        <v>4.8793554811374742</v>
      </c>
      <c r="G2193" s="167">
        <f t="shared" si="468"/>
        <v>169567.47483863085</v>
      </c>
      <c r="H2193" s="167">
        <f t="shared" si="469"/>
        <v>271299.98899881309</v>
      </c>
      <c r="I2193" s="168">
        <f t="shared" si="470"/>
        <v>440867.46383744397</v>
      </c>
      <c r="J2193" s="168">
        <f t="shared" si="472"/>
        <v>433030.64375194994</v>
      </c>
      <c r="K2193" s="94"/>
      <c r="L2193" s="265">
        <f t="shared" si="471"/>
        <v>168002.18483846067</v>
      </c>
      <c r="M2193" s="265">
        <f>$G2193*NonHospFrac+theModel!$H2193*NonHospFrac</f>
        <v>272865.27899898327</v>
      </c>
      <c r="N2193" s="266">
        <f t="shared" si="473"/>
        <v>440867.46383744397</v>
      </c>
      <c r="O2193" s="158"/>
      <c r="P2193" s="265">
        <f t="shared" si="474"/>
        <v>165015.79322523359</v>
      </c>
      <c r="Q2193" s="265">
        <f t="shared" si="475"/>
        <v>272863.71874836425</v>
      </c>
      <c r="R2193" s="266">
        <f t="shared" si="476"/>
        <v>437879.51197359781</v>
      </c>
    </row>
    <row r="2194" spans="1:18" x14ac:dyDescent="0.25">
      <c r="A2194" s="81">
        <v>2163</v>
      </c>
      <c r="B2194" s="93">
        <f t="shared" si="465"/>
        <v>8.7865245770025701E-19</v>
      </c>
      <c r="C2194" s="178">
        <f t="shared" si="466"/>
        <v>8.7667036908005607E-19</v>
      </c>
      <c r="D2194" s="165">
        <f t="shared" si="467"/>
        <v>2.2558277767625785E-3</v>
      </c>
      <c r="E2194" s="166">
        <f t="shared" si="477"/>
        <v>24.291375447755232</v>
      </c>
      <c r="F2194" s="167">
        <f t="shared" si="478"/>
        <v>4.8816113089142368</v>
      </c>
      <c r="G2194" s="167">
        <f t="shared" si="468"/>
        <v>169645.86941784425</v>
      </c>
      <c r="H2194" s="167">
        <f t="shared" si="469"/>
        <v>271299.98899881309</v>
      </c>
      <c r="I2194" s="168">
        <f t="shared" si="470"/>
        <v>440945.85841665731</v>
      </c>
      <c r="J2194" s="168">
        <f t="shared" si="472"/>
        <v>433102.42224181374</v>
      </c>
      <c r="K2194" s="94"/>
      <c r="L2194" s="265">
        <f t="shared" si="471"/>
        <v>168032.05880664309</v>
      </c>
      <c r="M2194" s="265">
        <f>$G2194*NonHospFrac+theModel!$H2194*NonHospFrac</f>
        <v>272913.79961001425</v>
      </c>
      <c r="N2194" s="266">
        <f t="shared" si="473"/>
        <v>440945.85841665731</v>
      </c>
      <c r="O2194" s="158"/>
      <c r="P2194" s="265">
        <f t="shared" si="474"/>
        <v>165043.14598793595</v>
      </c>
      <c r="Q2194" s="265">
        <f t="shared" si="475"/>
        <v>272912.23935939523</v>
      </c>
      <c r="R2194" s="266">
        <f t="shared" si="476"/>
        <v>437955.38534733118</v>
      </c>
    </row>
    <row r="2195" spans="1:18" x14ac:dyDescent="0.25">
      <c r="A2195" s="81">
        <v>2164</v>
      </c>
      <c r="B2195" s="93">
        <f t="shared" si="465"/>
        <v>8.6223882625665475E-19</v>
      </c>
      <c r="C2195" s="178">
        <f t="shared" si="466"/>
        <v>8.6029376396218179E-19</v>
      </c>
      <c r="D2195" s="165">
        <f t="shared" si="467"/>
        <v>2.2558277767625785E-3</v>
      </c>
      <c r="E2195" s="166">
        <f t="shared" si="477"/>
        <v>24.291375447755232</v>
      </c>
      <c r="F2195" s="167">
        <f t="shared" si="478"/>
        <v>4.8838671366909994</v>
      </c>
      <c r="G2195" s="167">
        <f t="shared" si="468"/>
        <v>169724.26399705769</v>
      </c>
      <c r="H2195" s="167">
        <f t="shared" si="469"/>
        <v>271299.98899881309</v>
      </c>
      <c r="I2195" s="168">
        <f t="shared" si="470"/>
        <v>441024.25299587077</v>
      </c>
      <c r="J2195" s="168">
        <f t="shared" si="472"/>
        <v>433174.19780584512</v>
      </c>
      <c r="K2195" s="94"/>
      <c r="L2195" s="265">
        <f t="shared" si="471"/>
        <v>168061.93277482552</v>
      </c>
      <c r="M2195" s="265">
        <f>$G2195*NonHospFrac+theModel!$H2195*NonHospFrac</f>
        <v>272962.32022104523</v>
      </c>
      <c r="N2195" s="266">
        <f t="shared" si="473"/>
        <v>441024.25299587077</v>
      </c>
      <c r="O2195" s="158"/>
      <c r="P2195" s="265">
        <f t="shared" si="474"/>
        <v>165070.49763568584</v>
      </c>
      <c r="Q2195" s="265">
        <f t="shared" si="475"/>
        <v>272960.75997042621</v>
      </c>
      <c r="R2195" s="266">
        <f t="shared" si="476"/>
        <v>438031.25760611205</v>
      </c>
    </row>
    <row r="2196" spans="1:18" x14ac:dyDescent="0.25">
      <c r="A2196" s="81">
        <v>2165</v>
      </c>
      <c r="B2196" s="93">
        <f t="shared" si="465"/>
        <v>8.4613180898661492E-19</v>
      </c>
      <c r="C2196" s="178">
        <f t="shared" si="466"/>
        <v>8.4422308134910055E-19</v>
      </c>
      <c r="D2196" s="165">
        <f t="shared" si="467"/>
        <v>2.2558277767625785E-3</v>
      </c>
      <c r="E2196" s="166">
        <f t="shared" si="477"/>
        <v>24.291375447755232</v>
      </c>
      <c r="F2196" s="167">
        <f t="shared" si="478"/>
        <v>4.886122964467762</v>
      </c>
      <c r="G2196" s="167">
        <f t="shared" si="468"/>
        <v>169802.65857627112</v>
      </c>
      <c r="H2196" s="167">
        <f t="shared" si="469"/>
        <v>271299.98899881309</v>
      </c>
      <c r="I2196" s="168">
        <f t="shared" si="470"/>
        <v>441102.64757508424</v>
      </c>
      <c r="J2196" s="168">
        <f t="shared" si="472"/>
        <v>433245.97044416319</v>
      </c>
      <c r="K2196" s="94"/>
      <c r="L2196" s="265">
        <f t="shared" si="471"/>
        <v>168091.80674300797</v>
      </c>
      <c r="M2196" s="265">
        <f>$G2196*NonHospFrac+theModel!$H2196*NonHospFrac</f>
        <v>273010.84083207627</v>
      </c>
      <c r="N2196" s="266">
        <f t="shared" si="473"/>
        <v>441102.64757508424</v>
      </c>
      <c r="O2196" s="158"/>
      <c r="P2196" s="265">
        <f t="shared" si="474"/>
        <v>165097.84816852876</v>
      </c>
      <c r="Q2196" s="265">
        <f t="shared" si="475"/>
        <v>273009.28058145725</v>
      </c>
      <c r="R2196" s="266">
        <f t="shared" si="476"/>
        <v>438107.128749986</v>
      </c>
    </row>
    <row r="2197" spans="1:18" x14ac:dyDescent="0.25">
      <c r="A2197" s="81">
        <v>2166</v>
      </c>
      <c r="B2197" s="93">
        <f t="shared" si="465"/>
        <v>8.3032567819655852E-19</v>
      </c>
      <c r="C2197" s="178">
        <f t="shared" si="466"/>
        <v>8.284526064679235E-19</v>
      </c>
      <c r="D2197" s="165">
        <f t="shared" si="467"/>
        <v>2.2558277767625785E-3</v>
      </c>
      <c r="E2197" s="166">
        <f t="shared" si="477"/>
        <v>24.291375447755232</v>
      </c>
      <c r="F2197" s="167">
        <f t="shared" si="478"/>
        <v>4.8883787922445245</v>
      </c>
      <c r="G2197" s="167">
        <f t="shared" si="468"/>
        <v>169881.05315548452</v>
      </c>
      <c r="H2197" s="167">
        <f t="shared" si="469"/>
        <v>271299.98899881309</v>
      </c>
      <c r="I2197" s="168">
        <f t="shared" si="470"/>
        <v>441181.04215429758</v>
      </c>
      <c r="J2197" s="168">
        <f t="shared" si="472"/>
        <v>433317.7401568871</v>
      </c>
      <c r="K2197" s="94"/>
      <c r="L2197" s="265">
        <f t="shared" si="471"/>
        <v>168121.68071119036</v>
      </c>
      <c r="M2197" s="265">
        <f>$G2197*NonHospFrac+theModel!$H2197*NonHospFrac</f>
        <v>273059.36144310725</v>
      </c>
      <c r="N2197" s="266">
        <f t="shared" si="473"/>
        <v>441181.04215429758</v>
      </c>
      <c r="O2197" s="158"/>
      <c r="P2197" s="265">
        <f t="shared" si="474"/>
        <v>165125.19758651007</v>
      </c>
      <c r="Q2197" s="265">
        <f t="shared" si="475"/>
        <v>273057.80119248823</v>
      </c>
      <c r="R2197" s="266">
        <f t="shared" si="476"/>
        <v>438182.99877899827</v>
      </c>
    </row>
    <row r="2198" spans="1:18" x14ac:dyDescent="0.25">
      <c r="A2198" s="81">
        <v>2167</v>
      </c>
      <c r="B2198" s="93">
        <f t="shared" si="465"/>
        <v>8.1481481318885283E-19</v>
      </c>
      <c r="C2198" s="178">
        <f t="shared" si="466"/>
        <v>8.1297673130034384E-19</v>
      </c>
      <c r="D2198" s="165">
        <f t="shared" si="467"/>
        <v>2.2558277767625785E-3</v>
      </c>
      <c r="E2198" s="166">
        <f t="shared" si="477"/>
        <v>24.291375447755232</v>
      </c>
      <c r="F2198" s="167">
        <f t="shared" si="478"/>
        <v>4.8906346200212871</v>
      </c>
      <c r="G2198" s="167">
        <f t="shared" si="468"/>
        <v>169959.44773469795</v>
      </c>
      <c r="H2198" s="167">
        <f t="shared" si="469"/>
        <v>271299.98899881309</v>
      </c>
      <c r="I2198" s="168">
        <f t="shared" si="470"/>
        <v>441259.43673351104</v>
      </c>
      <c r="J2198" s="168">
        <f t="shared" si="472"/>
        <v>433389.50694413634</v>
      </c>
      <c r="K2198" s="94"/>
      <c r="L2198" s="265">
        <f t="shared" si="471"/>
        <v>168151.55467937281</v>
      </c>
      <c r="M2198" s="265">
        <f>$G2198*NonHospFrac+theModel!$H2198*NonHospFrac</f>
        <v>273107.88205413823</v>
      </c>
      <c r="N2198" s="266">
        <f t="shared" si="473"/>
        <v>441259.43673351104</v>
      </c>
      <c r="O2198" s="158"/>
      <c r="P2198" s="265">
        <f t="shared" si="474"/>
        <v>165152.5458896753</v>
      </c>
      <c r="Q2198" s="265">
        <f t="shared" si="475"/>
        <v>273106.32180351921</v>
      </c>
      <c r="R2198" s="266">
        <f t="shared" si="476"/>
        <v>438258.86769319454</v>
      </c>
    </row>
    <row r="2199" spans="1:18" x14ac:dyDescent="0.25">
      <c r="A2199" s="81">
        <v>2168</v>
      </c>
      <c r="B2199" s="93">
        <f t="shared" si="465"/>
        <v>7.995936982630845E-19</v>
      </c>
      <c r="C2199" s="178">
        <f t="shared" si="466"/>
        <v>7.9778995258841832E-19</v>
      </c>
      <c r="D2199" s="165">
        <f t="shared" si="467"/>
        <v>2.2558277767625785E-3</v>
      </c>
      <c r="E2199" s="166">
        <f t="shared" si="477"/>
        <v>24.291375447755232</v>
      </c>
      <c r="F2199" s="167">
        <f t="shared" si="478"/>
        <v>4.8928904477980497</v>
      </c>
      <c r="G2199" s="167">
        <f t="shared" si="468"/>
        <v>170037.84231391136</v>
      </c>
      <c r="H2199" s="167">
        <f t="shared" si="469"/>
        <v>271299.98899881309</v>
      </c>
      <c r="I2199" s="168">
        <f t="shared" si="470"/>
        <v>441337.83131272445</v>
      </c>
      <c r="J2199" s="168">
        <f t="shared" si="472"/>
        <v>433461.27080603002</v>
      </c>
      <c r="K2199" s="94"/>
      <c r="L2199" s="265">
        <f t="shared" si="471"/>
        <v>168181.42864755524</v>
      </c>
      <c r="M2199" s="265">
        <f>$G2199*NonHospFrac+theModel!$H2199*NonHospFrac</f>
        <v>273156.40266516921</v>
      </c>
      <c r="N2199" s="266">
        <f t="shared" si="473"/>
        <v>441337.83131272445</v>
      </c>
      <c r="O2199" s="158"/>
      <c r="P2199" s="265">
        <f t="shared" si="474"/>
        <v>165179.89307806984</v>
      </c>
      <c r="Q2199" s="265">
        <f t="shared" si="475"/>
        <v>273154.84241455019</v>
      </c>
      <c r="R2199" s="266">
        <f t="shared" si="476"/>
        <v>438334.73549262004</v>
      </c>
    </row>
    <row r="2200" spans="1:18" x14ac:dyDescent="0.25">
      <c r="A2200" s="81">
        <v>2169</v>
      </c>
      <c r="B2200" s="93">
        <f t="shared" si="465"/>
        <v>7.8465692075463953E-19</v>
      </c>
      <c r="C2200" s="178">
        <f t="shared" si="466"/>
        <v>7.828868698775722E-19</v>
      </c>
      <c r="D2200" s="165">
        <f t="shared" si="467"/>
        <v>2.2558277767625785E-3</v>
      </c>
      <c r="E2200" s="166">
        <f t="shared" si="477"/>
        <v>24.291375447755232</v>
      </c>
      <c r="F2200" s="167">
        <f t="shared" si="478"/>
        <v>4.8951462755748123</v>
      </c>
      <c r="G2200" s="167">
        <f t="shared" si="468"/>
        <v>170116.23689312476</v>
      </c>
      <c r="H2200" s="167">
        <f t="shared" si="469"/>
        <v>271299.98899881309</v>
      </c>
      <c r="I2200" s="168">
        <f t="shared" si="470"/>
        <v>441416.22589193785</v>
      </c>
      <c r="J2200" s="168">
        <f t="shared" si="472"/>
        <v>433533.0317426874</v>
      </c>
      <c r="K2200" s="94"/>
      <c r="L2200" s="265">
        <f t="shared" si="471"/>
        <v>168211.30261573763</v>
      </c>
      <c r="M2200" s="265">
        <f>$G2200*NonHospFrac+theModel!$H2200*NonHospFrac</f>
        <v>273204.92327620019</v>
      </c>
      <c r="N2200" s="266">
        <f t="shared" si="473"/>
        <v>441416.22589193785</v>
      </c>
      <c r="O2200" s="158"/>
      <c r="P2200" s="265">
        <f t="shared" si="474"/>
        <v>165207.23915173911</v>
      </c>
      <c r="Q2200" s="265">
        <f t="shared" si="475"/>
        <v>273203.36302558117</v>
      </c>
      <c r="R2200" s="266">
        <f t="shared" si="476"/>
        <v>438410.60217732028</v>
      </c>
    </row>
    <row r="2201" spans="1:18" x14ac:dyDescent="0.25">
      <c r="A2201" s="81">
        <v>2170</v>
      </c>
      <c r="B2201" s="93">
        <f t="shared" si="465"/>
        <v>7.6999916910998171E-19</v>
      </c>
      <c r="C2201" s="178">
        <f t="shared" si="466"/>
        <v>7.6826218359621931E-19</v>
      </c>
      <c r="D2201" s="165">
        <f t="shared" si="467"/>
        <v>2.2558277767625785E-3</v>
      </c>
      <c r="E2201" s="166">
        <f t="shared" si="477"/>
        <v>24.291375447755232</v>
      </c>
      <c r="F2201" s="167">
        <f t="shared" si="478"/>
        <v>4.8974021033515749</v>
      </c>
      <c r="G2201" s="167">
        <f t="shared" si="468"/>
        <v>170194.63147233819</v>
      </c>
      <c r="H2201" s="167">
        <f t="shared" si="469"/>
        <v>271299.98899881309</v>
      </c>
      <c r="I2201" s="168">
        <f t="shared" si="470"/>
        <v>441494.62047115131</v>
      </c>
      <c r="J2201" s="168">
        <f t="shared" si="472"/>
        <v>433604.78975422779</v>
      </c>
      <c r="K2201" s="94"/>
      <c r="L2201" s="265">
        <f t="shared" si="471"/>
        <v>168241.17658392008</v>
      </c>
      <c r="M2201" s="265">
        <f>$G2201*NonHospFrac+theModel!$H2201*NonHospFrac</f>
        <v>273253.44388723117</v>
      </c>
      <c r="N2201" s="266">
        <f t="shared" si="473"/>
        <v>441494.62047115125</v>
      </c>
      <c r="O2201" s="158"/>
      <c r="P2201" s="265">
        <f t="shared" si="474"/>
        <v>165234.58411072864</v>
      </c>
      <c r="Q2201" s="265">
        <f t="shared" si="475"/>
        <v>273251.88363661215</v>
      </c>
      <c r="R2201" s="266">
        <f t="shared" si="476"/>
        <v>438486.46774734079</v>
      </c>
    </row>
    <row r="2202" spans="1:18" x14ac:dyDescent="0.25">
      <c r="A2202" s="81">
        <v>2171</v>
      </c>
      <c r="B2202" s="93">
        <f t="shared" si="465"/>
        <v>7.5561523099782927E-19</v>
      </c>
      <c r="C2202" s="178">
        <f t="shared" si="466"/>
        <v>7.539106931711995E-19</v>
      </c>
      <c r="D2202" s="165">
        <f t="shared" si="467"/>
        <v>2.2558277767625785E-3</v>
      </c>
      <c r="E2202" s="166">
        <f t="shared" si="477"/>
        <v>24.291375447755232</v>
      </c>
      <c r="F2202" s="167">
        <f t="shared" si="478"/>
        <v>4.8996579311283375</v>
      </c>
      <c r="G2202" s="167">
        <f t="shared" si="468"/>
        <v>170273.02605155163</v>
      </c>
      <c r="H2202" s="167">
        <f t="shared" si="469"/>
        <v>271299.98899881309</v>
      </c>
      <c r="I2202" s="168">
        <f t="shared" si="470"/>
        <v>441573.01505036472</v>
      </c>
      <c r="J2202" s="168">
        <f t="shared" si="472"/>
        <v>433676.54484077031</v>
      </c>
      <c r="K2202" s="94"/>
      <c r="L2202" s="265">
        <f t="shared" si="471"/>
        <v>168271.0505521025</v>
      </c>
      <c r="M2202" s="265">
        <f>$G2202*NonHospFrac+theModel!$H2202*NonHospFrac</f>
        <v>273301.96449826221</v>
      </c>
      <c r="N2202" s="266">
        <f t="shared" si="473"/>
        <v>441573.01505036472</v>
      </c>
      <c r="O2202" s="158"/>
      <c r="P2202" s="265">
        <f t="shared" si="474"/>
        <v>165261.92795508378</v>
      </c>
      <c r="Q2202" s="265">
        <f t="shared" si="475"/>
        <v>273300.40424764319</v>
      </c>
      <c r="R2202" s="266">
        <f t="shared" si="476"/>
        <v>438562.33220272698</v>
      </c>
    </row>
    <row r="2203" spans="1:18" x14ac:dyDescent="0.25">
      <c r="A2203" s="81">
        <v>2172</v>
      </c>
      <c r="B2203" s="93">
        <f t="shared" si="465"/>
        <v>7.4149999145564191E-19</v>
      </c>
      <c r="C2203" s="178">
        <f t="shared" si="466"/>
        <v>7.39827295178447E-19</v>
      </c>
      <c r="D2203" s="165">
        <f t="shared" si="467"/>
        <v>2.2558277767625785E-3</v>
      </c>
      <c r="E2203" s="166">
        <f t="shared" si="477"/>
        <v>24.291375447755232</v>
      </c>
      <c r="F2203" s="167">
        <f t="shared" si="478"/>
        <v>4.9019137589051001</v>
      </c>
      <c r="G2203" s="167">
        <f t="shared" si="468"/>
        <v>170351.42063076503</v>
      </c>
      <c r="H2203" s="167">
        <f t="shared" si="469"/>
        <v>271299.98899881309</v>
      </c>
      <c r="I2203" s="168">
        <f t="shared" si="470"/>
        <v>441651.40962957812</v>
      </c>
      <c r="J2203" s="168">
        <f t="shared" si="472"/>
        <v>433748.29700243426</v>
      </c>
      <c r="K2203" s="94"/>
      <c r="L2203" s="265">
        <f t="shared" si="471"/>
        <v>168300.92452028493</v>
      </c>
      <c r="M2203" s="265">
        <f>$G2203*NonHospFrac+theModel!$H2203*NonHospFrac</f>
        <v>273350.48510929319</v>
      </c>
      <c r="N2203" s="266">
        <f t="shared" si="473"/>
        <v>441651.40962957812</v>
      </c>
      <c r="O2203" s="158"/>
      <c r="P2203" s="265">
        <f t="shared" si="474"/>
        <v>165289.27068484999</v>
      </c>
      <c r="Q2203" s="265">
        <f t="shared" si="475"/>
        <v>273348.92485867417</v>
      </c>
      <c r="R2203" s="266">
        <f t="shared" si="476"/>
        <v>438638.19554352417</v>
      </c>
    </row>
    <row r="2204" spans="1:18" x14ac:dyDescent="0.25">
      <c r="A2204" s="81">
        <v>2173</v>
      </c>
      <c r="B2204" s="93">
        <f t="shared" si="465"/>
        <v>7.2764843107072914E-19</v>
      </c>
      <c r="C2204" s="178">
        <f t="shared" si="466"/>
        <v>7.2600698152820212E-19</v>
      </c>
      <c r="D2204" s="165">
        <f t="shared" si="467"/>
        <v>2.2558277767625785E-3</v>
      </c>
      <c r="E2204" s="166">
        <f t="shared" si="477"/>
        <v>24.291375447755232</v>
      </c>
      <c r="F2204" s="167">
        <f t="shared" si="478"/>
        <v>4.9041695866818626</v>
      </c>
      <c r="G2204" s="167">
        <f t="shared" si="468"/>
        <v>170429.81520997846</v>
      </c>
      <c r="H2204" s="167">
        <f t="shared" si="469"/>
        <v>271299.98899881309</v>
      </c>
      <c r="I2204" s="168">
        <f t="shared" si="470"/>
        <v>441729.80420879158</v>
      </c>
      <c r="J2204" s="168">
        <f t="shared" si="472"/>
        <v>433820.04623933887</v>
      </c>
      <c r="K2204" s="94"/>
      <c r="L2204" s="265">
        <f t="shared" si="471"/>
        <v>168330.79848846735</v>
      </c>
      <c r="M2204" s="265">
        <f>$G2204*NonHospFrac+theModel!$H2204*NonHospFrac</f>
        <v>273399.00572032423</v>
      </c>
      <c r="N2204" s="266">
        <f t="shared" si="473"/>
        <v>441729.80420879158</v>
      </c>
      <c r="O2204" s="158"/>
      <c r="P2204" s="265">
        <f t="shared" si="474"/>
        <v>165316.61230007271</v>
      </c>
      <c r="Q2204" s="265">
        <f t="shared" si="475"/>
        <v>273397.44546970521</v>
      </c>
      <c r="R2204" s="266">
        <f t="shared" si="476"/>
        <v>438714.05776977795</v>
      </c>
    </row>
    <row r="2205" spans="1:18" x14ac:dyDescent="0.25">
      <c r="A2205" s="81">
        <v>2174</v>
      </c>
      <c r="B2205" s="93">
        <f t="shared" si="465"/>
        <v>7.1405562419533454E-19</v>
      </c>
      <c r="C2205" s="178">
        <f t="shared" si="466"/>
        <v>7.1244483768412116E-19</v>
      </c>
      <c r="D2205" s="165">
        <f t="shared" si="467"/>
        <v>2.2558277767625785E-3</v>
      </c>
      <c r="E2205" s="166">
        <f t="shared" si="477"/>
        <v>24.291375447755232</v>
      </c>
      <c r="F2205" s="167">
        <f t="shared" si="478"/>
        <v>4.9064254144586252</v>
      </c>
      <c r="G2205" s="167">
        <f t="shared" si="468"/>
        <v>170508.20978919187</v>
      </c>
      <c r="H2205" s="167">
        <f t="shared" si="469"/>
        <v>271299.98899881309</v>
      </c>
      <c r="I2205" s="168">
        <f t="shared" si="470"/>
        <v>441808.19878800493</v>
      </c>
      <c r="J2205" s="168">
        <f t="shared" si="472"/>
        <v>433891.79255160323</v>
      </c>
      <c r="K2205" s="94"/>
      <c r="L2205" s="265">
        <f t="shared" si="471"/>
        <v>168360.67245664977</v>
      </c>
      <c r="M2205" s="265">
        <f>$G2205*NonHospFrac+theModel!$H2205*NonHospFrac</f>
        <v>273447.52633135521</v>
      </c>
      <c r="N2205" s="266">
        <f t="shared" si="473"/>
        <v>441808.19878800499</v>
      </c>
      <c r="O2205" s="158"/>
      <c r="P2205" s="265">
        <f t="shared" si="474"/>
        <v>165343.95280079739</v>
      </c>
      <c r="Q2205" s="265">
        <f t="shared" si="475"/>
        <v>273445.96608073619</v>
      </c>
      <c r="R2205" s="266">
        <f t="shared" si="476"/>
        <v>438789.91888153355</v>
      </c>
    </row>
    <row r="2206" spans="1:18" x14ac:dyDescent="0.25">
      <c r="A2206" s="81">
        <v>2175</v>
      </c>
      <c r="B2206" s="93">
        <f t="shared" si="465"/>
        <v>7.0071673719506415E-19</v>
      </c>
      <c r="C2206" s="178">
        <f t="shared" si="466"/>
        <v>6.9913604091565709E-19</v>
      </c>
      <c r="D2206" s="165">
        <f t="shared" si="467"/>
        <v>2.2558277767625785E-3</v>
      </c>
      <c r="E2206" s="166">
        <f t="shared" si="477"/>
        <v>24.291375447755232</v>
      </c>
      <c r="F2206" s="167">
        <f t="shared" si="478"/>
        <v>4.9086812422353878</v>
      </c>
      <c r="G2206" s="167">
        <f t="shared" si="468"/>
        <v>170586.6043684053</v>
      </c>
      <c r="H2206" s="167">
        <f t="shared" si="469"/>
        <v>271299.98899881309</v>
      </c>
      <c r="I2206" s="168">
        <f t="shared" si="470"/>
        <v>441886.59336721839</v>
      </c>
      <c r="J2206" s="168">
        <f t="shared" si="472"/>
        <v>433963.53593934677</v>
      </c>
      <c r="K2206" s="94"/>
      <c r="L2206" s="265">
        <f t="shared" si="471"/>
        <v>168390.5464248322</v>
      </c>
      <c r="M2206" s="265">
        <f>$G2206*NonHospFrac+theModel!$H2206*NonHospFrac</f>
        <v>273496.04694238619</v>
      </c>
      <c r="N2206" s="266">
        <f t="shared" si="473"/>
        <v>441886.59336721839</v>
      </c>
      <c r="O2206" s="158"/>
      <c r="P2206" s="265">
        <f t="shared" si="474"/>
        <v>165371.29218706943</v>
      </c>
      <c r="Q2206" s="265">
        <f t="shared" si="475"/>
        <v>273494.48669176718</v>
      </c>
      <c r="R2206" s="266">
        <f t="shared" si="476"/>
        <v>438865.7788788366</v>
      </c>
    </row>
    <row r="2207" spans="1:18" x14ac:dyDescent="0.25">
      <c r="A2207" s="81">
        <v>2176</v>
      </c>
      <c r="B2207" s="93">
        <f t="shared" ref="B2207:B2270" si="479">Constant*EXP(PowerTerm*(A2207)/7)</f>
        <v>6.876270267300342E-19</v>
      </c>
      <c r="C2207" s="178">
        <f t="shared" ref="C2207:C2270" si="480">(1-theFloor)*B2207</f>
        <v>6.8607585858308396E-19</v>
      </c>
      <c r="D2207" s="165">
        <f t="shared" ref="D2207:D2270" si="481">theFloor</f>
        <v>2.2558277767625785E-3</v>
      </c>
      <c r="E2207" s="166">
        <f t="shared" si="477"/>
        <v>24.291375447755232</v>
      </c>
      <c r="F2207" s="167">
        <f t="shared" si="478"/>
        <v>4.9109370700121504</v>
      </c>
      <c r="G2207" s="167">
        <f t="shared" ref="G2207:G2270" si="482">$B$22*F2207*totInfected/365.25</f>
        <v>170664.99894761873</v>
      </c>
      <c r="H2207" s="167">
        <f t="shared" ref="H2207:H2270" si="483">lostQALYs_Injured*E2207*totInfected/365.25</f>
        <v>271299.98899881309</v>
      </c>
      <c r="I2207" s="168">
        <f t="shared" ref="I2207:I2270" si="484">H2207+G2207</f>
        <v>441964.98794643185</v>
      </c>
      <c r="J2207" s="168">
        <f t="shared" si="472"/>
        <v>434035.27640268859</v>
      </c>
      <c r="K2207" s="94"/>
      <c r="L2207" s="265">
        <f t="shared" ref="L2207:L2270" si="485">$G2207*HospFrac+$H2207*HospFrac</f>
        <v>168420.42039301462</v>
      </c>
      <c r="M2207" s="265">
        <f>$G2207*NonHospFrac+theModel!$H2207*NonHospFrac</f>
        <v>273544.56755341718</v>
      </c>
      <c r="N2207" s="266">
        <f t="shared" si="473"/>
        <v>441964.98794643179</v>
      </c>
      <c r="O2207" s="158"/>
      <c r="P2207" s="265">
        <f t="shared" si="474"/>
        <v>165398.63045893426</v>
      </c>
      <c r="Q2207" s="265">
        <f t="shared" si="475"/>
        <v>273543.00730279816</v>
      </c>
      <c r="R2207" s="266">
        <f t="shared" si="476"/>
        <v>438941.63776173245</v>
      </c>
    </row>
    <row r="2208" spans="1:18" x14ac:dyDescent="0.25">
      <c r="A2208" s="81">
        <v>2177</v>
      </c>
      <c r="B2208" s="93">
        <f t="shared" si="479"/>
        <v>6.7478183806812862E-19</v>
      </c>
      <c r="C2208" s="178">
        <f t="shared" si="480"/>
        <v>6.732596464545596E-19</v>
      </c>
      <c r="D2208" s="165">
        <f t="shared" si="481"/>
        <v>2.2558277767625785E-3</v>
      </c>
      <c r="E2208" s="166">
        <f t="shared" si="477"/>
        <v>24.291375447755232</v>
      </c>
      <c r="F2208" s="167">
        <f t="shared" si="478"/>
        <v>4.913192897788913</v>
      </c>
      <c r="G2208" s="167">
        <f t="shared" si="482"/>
        <v>170743.39352683214</v>
      </c>
      <c r="H2208" s="167">
        <f t="shared" si="483"/>
        <v>271299.98899881309</v>
      </c>
      <c r="I2208" s="168">
        <f t="shared" si="484"/>
        <v>442043.3825256452</v>
      </c>
      <c r="J2208" s="168">
        <f t="shared" ref="J2208:J2271" si="486">J2207+(I2208-I2207)/(1+discountDaily)^A2208</f>
        <v>434107.01394174778</v>
      </c>
      <c r="K2208" s="94"/>
      <c r="L2208" s="265">
        <f t="shared" si="485"/>
        <v>168450.29436119704</v>
      </c>
      <c r="M2208" s="265">
        <f>$G2208*NonHospFrac+theModel!$H2208*NonHospFrac</f>
        <v>273593.08816444816</v>
      </c>
      <c r="N2208" s="266">
        <f t="shared" ref="N2208:N2271" si="487">L2208+M2208</f>
        <v>442043.3825256452</v>
      </c>
      <c r="O2208" s="158"/>
      <c r="P2208" s="265">
        <f t="shared" ref="P2208:P2271" si="488">P2207+(L2208-L2207)/(1+discountDaily)^A2208</f>
        <v>165425.96761643729</v>
      </c>
      <c r="Q2208" s="265">
        <f t="shared" ref="Q2208:Q2271" si="489">Q2207+(M2208-M2207)/(1+discountDaily)^B2208</f>
        <v>273591.52791382914</v>
      </c>
      <c r="R2208" s="266">
        <f t="shared" ref="R2208:R2271" si="490">P2208+Q2208</f>
        <v>439017.49553026643</v>
      </c>
    </row>
    <row r="2209" spans="1:18" x14ac:dyDescent="0.25">
      <c r="A2209" s="81">
        <v>2178</v>
      </c>
      <c r="B2209" s="93">
        <f t="shared" si="479"/>
        <v>6.6217660342976487E-19</v>
      </c>
      <c r="C2209" s="178">
        <f t="shared" si="480"/>
        <v>6.606828470546257E-19</v>
      </c>
      <c r="D2209" s="165">
        <f t="shared" si="481"/>
        <v>2.2558277767625785E-3</v>
      </c>
      <c r="E2209" s="166">
        <f t="shared" ref="E2209:E2272" si="491">C2209+E2208</f>
        <v>24.291375447755232</v>
      </c>
      <c r="F2209" s="167">
        <f t="shared" ref="F2209:F2272" si="492">D2209+F2208</f>
        <v>4.9154487255656756</v>
      </c>
      <c r="G2209" s="167">
        <f t="shared" si="482"/>
        <v>170821.78810604557</v>
      </c>
      <c r="H2209" s="167">
        <f t="shared" si="483"/>
        <v>271299.98899881309</v>
      </c>
      <c r="I2209" s="168">
        <f t="shared" si="484"/>
        <v>442121.77710485866</v>
      </c>
      <c r="J2209" s="168">
        <f t="shared" si="486"/>
        <v>434178.74855664378</v>
      </c>
      <c r="K2209" s="94"/>
      <c r="L2209" s="265">
        <f t="shared" si="485"/>
        <v>168480.16832937946</v>
      </c>
      <c r="M2209" s="265">
        <f>$G2209*NonHospFrac+theModel!$H2209*NonHospFrac</f>
        <v>273641.60877547914</v>
      </c>
      <c r="N2209" s="266">
        <f t="shared" si="487"/>
        <v>442121.7771048586</v>
      </c>
      <c r="O2209" s="158"/>
      <c r="P2209" s="265">
        <f t="shared" si="488"/>
        <v>165453.30365962398</v>
      </c>
      <c r="Q2209" s="265">
        <f t="shared" si="489"/>
        <v>273640.04852486012</v>
      </c>
      <c r="R2209" s="266">
        <f t="shared" si="490"/>
        <v>439093.35218448413</v>
      </c>
    </row>
    <row r="2210" spans="1:18" x14ac:dyDescent="0.25">
      <c r="A2210" s="81">
        <v>2179</v>
      </c>
      <c r="B2210" s="93">
        <f t="shared" si="479"/>
        <v>6.4980684036358536E-19</v>
      </c>
      <c r="C2210" s="178">
        <f t="shared" si="480"/>
        <v>6.4834098804356283E-19</v>
      </c>
      <c r="D2210" s="165">
        <f t="shared" si="481"/>
        <v>2.2558277767625785E-3</v>
      </c>
      <c r="E2210" s="166">
        <f t="shared" si="491"/>
        <v>24.291375447755232</v>
      </c>
      <c r="F2210" s="167">
        <f t="shared" si="492"/>
        <v>4.9177045533424382</v>
      </c>
      <c r="G2210" s="167">
        <f t="shared" si="482"/>
        <v>170900.182685259</v>
      </c>
      <c r="H2210" s="167">
        <f t="shared" si="483"/>
        <v>271299.98899881309</v>
      </c>
      <c r="I2210" s="168">
        <f t="shared" si="484"/>
        <v>442200.17168407212</v>
      </c>
      <c r="J2210" s="168">
        <f t="shared" si="486"/>
        <v>434250.48024749564</v>
      </c>
      <c r="K2210" s="94"/>
      <c r="L2210" s="265">
        <f t="shared" si="485"/>
        <v>168510.04229756191</v>
      </c>
      <c r="M2210" s="265">
        <f>$G2210*NonHospFrac+theModel!$H2210*NonHospFrac</f>
        <v>273690.12938651018</v>
      </c>
      <c r="N2210" s="266">
        <f t="shared" si="487"/>
        <v>442200.17168407212</v>
      </c>
      <c r="O2210" s="158"/>
      <c r="P2210" s="265">
        <f t="shared" si="488"/>
        <v>165480.63858853976</v>
      </c>
      <c r="Q2210" s="265">
        <f t="shared" si="489"/>
        <v>273688.56913589116</v>
      </c>
      <c r="R2210" s="266">
        <f t="shared" si="490"/>
        <v>439169.20772443095</v>
      </c>
    </row>
    <row r="2211" spans="1:18" x14ac:dyDescent="0.25">
      <c r="A2211" s="81">
        <v>2180</v>
      </c>
      <c r="B2211" s="93">
        <f t="shared" si="479"/>
        <v>6.376681501524688E-19</v>
      </c>
      <c r="C2211" s="178">
        <f t="shared" si="480"/>
        <v>6.3622968062699802E-19</v>
      </c>
      <c r="D2211" s="165">
        <f t="shared" si="481"/>
        <v>2.2558277767625785E-3</v>
      </c>
      <c r="E2211" s="166">
        <f t="shared" si="491"/>
        <v>24.291375447755232</v>
      </c>
      <c r="F2211" s="167">
        <f t="shared" si="492"/>
        <v>4.9199603811192008</v>
      </c>
      <c r="G2211" s="167">
        <f t="shared" si="482"/>
        <v>170978.57726447243</v>
      </c>
      <c r="H2211" s="167">
        <f t="shared" si="483"/>
        <v>271299.98899881309</v>
      </c>
      <c r="I2211" s="168">
        <f t="shared" si="484"/>
        <v>442278.56626328552</v>
      </c>
      <c r="J2211" s="168">
        <f t="shared" si="486"/>
        <v>434322.20901442249</v>
      </c>
      <c r="K2211" s="94"/>
      <c r="L2211" s="265">
        <f t="shared" si="485"/>
        <v>168539.91626574434</v>
      </c>
      <c r="M2211" s="265">
        <f>$G2211*NonHospFrac+theModel!$H2211*NonHospFrac</f>
        <v>273738.64999754116</v>
      </c>
      <c r="N2211" s="266">
        <f t="shared" si="487"/>
        <v>442278.56626328547</v>
      </c>
      <c r="O2211" s="158"/>
      <c r="P2211" s="265">
        <f t="shared" si="488"/>
        <v>165507.97240323</v>
      </c>
      <c r="Q2211" s="265">
        <f t="shared" si="489"/>
        <v>273737.08974692214</v>
      </c>
      <c r="R2211" s="266">
        <f t="shared" si="490"/>
        <v>439245.06215015217</v>
      </c>
    </row>
    <row r="2212" spans="1:18" x14ac:dyDescent="0.25">
      <c r="A2212" s="81">
        <v>2181</v>
      </c>
      <c r="B2212" s="93">
        <f t="shared" si="479"/>
        <v>6.2575621624936372E-19</v>
      </c>
      <c r="C2212" s="178">
        <f t="shared" si="480"/>
        <v>6.2434461799526655E-19</v>
      </c>
      <c r="D2212" s="165">
        <f t="shared" si="481"/>
        <v>2.2558277767625785E-3</v>
      </c>
      <c r="E2212" s="166">
        <f t="shared" si="491"/>
        <v>24.291375447755232</v>
      </c>
      <c r="F2212" s="167">
        <f t="shared" si="492"/>
        <v>4.9222162088959633</v>
      </c>
      <c r="G2212" s="167">
        <f t="shared" si="482"/>
        <v>171056.97184368584</v>
      </c>
      <c r="H2212" s="167">
        <f t="shared" si="483"/>
        <v>271299.98899881309</v>
      </c>
      <c r="I2212" s="168">
        <f t="shared" si="484"/>
        <v>442356.96084249893</v>
      </c>
      <c r="J2212" s="168">
        <f t="shared" si="486"/>
        <v>434393.93485754362</v>
      </c>
      <c r="K2212" s="94"/>
      <c r="L2212" s="265">
        <f t="shared" si="485"/>
        <v>168569.79023392676</v>
      </c>
      <c r="M2212" s="265">
        <f>$G2212*NonHospFrac+theModel!$H2212*NonHospFrac</f>
        <v>273787.1706085722</v>
      </c>
      <c r="N2212" s="266">
        <f t="shared" si="487"/>
        <v>442356.96084249893</v>
      </c>
      <c r="O2212" s="158"/>
      <c r="P2212" s="265">
        <f t="shared" si="488"/>
        <v>165535.30510374013</v>
      </c>
      <c r="Q2212" s="265">
        <f t="shared" si="489"/>
        <v>273785.61035795318</v>
      </c>
      <c r="R2212" s="266">
        <f t="shared" si="490"/>
        <v>439320.91546169331</v>
      </c>
    </row>
    <row r="2213" spans="1:18" x14ac:dyDescent="0.25">
      <c r="A2213" s="81">
        <v>2182</v>
      </c>
      <c r="B2213" s="93">
        <f t="shared" si="479"/>
        <v>6.1406680274229558E-19</v>
      </c>
      <c r="C2213" s="178">
        <f t="shared" si="480"/>
        <v>6.1268157379188169E-19</v>
      </c>
      <c r="D2213" s="165">
        <f t="shared" si="481"/>
        <v>2.2558277767625785E-3</v>
      </c>
      <c r="E2213" s="166">
        <f t="shared" si="491"/>
        <v>24.291375447755232</v>
      </c>
      <c r="F2213" s="167">
        <f t="shared" si="492"/>
        <v>4.9244720366727259</v>
      </c>
      <c r="G2213" s="167">
        <f t="shared" si="482"/>
        <v>171135.36642289927</v>
      </c>
      <c r="H2213" s="167">
        <f t="shared" si="483"/>
        <v>271299.98899881309</v>
      </c>
      <c r="I2213" s="168">
        <f t="shared" si="484"/>
        <v>442435.35542171239</v>
      </c>
      <c r="J2213" s="168">
        <f t="shared" si="486"/>
        <v>434465.65777697822</v>
      </c>
      <c r="K2213" s="94"/>
      <c r="L2213" s="265">
        <f t="shared" si="485"/>
        <v>168599.66420210918</v>
      </c>
      <c r="M2213" s="265">
        <f>$G2213*NonHospFrac+theModel!$H2213*NonHospFrac</f>
        <v>273835.69121960318</v>
      </c>
      <c r="N2213" s="266">
        <f t="shared" si="487"/>
        <v>442435.35542171239</v>
      </c>
      <c r="O2213" s="158"/>
      <c r="P2213" s="265">
        <f t="shared" si="488"/>
        <v>165562.63669011559</v>
      </c>
      <c r="Q2213" s="265">
        <f t="shared" si="489"/>
        <v>273834.13096898416</v>
      </c>
      <c r="R2213" s="266">
        <f t="shared" si="490"/>
        <v>439396.76765909977</v>
      </c>
    </row>
    <row r="2214" spans="1:18" x14ac:dyDescent="0.25">
      <c r="A2214" s="81">
        <v>2183</v>
      </c>
      <c r="B2214" s="93">
        <f t="shared" si="479"/>
        <v>6.0259575284807024E-19</v>
      </c>
      <c r="C2214" s="178">
        <f t="shared" si="480"/>
        <v>6.012364006106364E-19</v>
      </c>
      <c r="D2214" s="165">
        <f t="shared" si="481"/>
        <v>2.2558277767625785E-3</v>
      </c>
      <c r="E2214" s="166">
        <f t="shared" si="491"/>
        <v>24.291375447755232</v>
      </c>
      <c r="F2214" s="167">
        <f t="shared" si="492"/>
        <v>4.9267278644494885</v>
      </c>
      <c r="G2214" s="167">
        <f t="shared" si="482"/>
        <v>171213.76100211267</v>
      </c>
      <c r="H2214" s="167">
        <f t="shared" si="483"/>
        <v>271299.98899881309</v>
      </c>
      <c r="I2214" s="168">
        <f t="shared" si="484"/>
        <v>442513.75000092573</v>
      </c>
      <c r="J2214" s="168">
        <f t="shared" si="486"/>
        <v>434537.37777284533</v>
      </c>
      <c r="K2214" s="94"/>
      <c r="L2214" s="265">
        <f t="shared" si="485"/>
        <v>168629.53817029161</v>
      </c>
      <c r="M2214" s="265">
        <f>$G2214*NonHospFrac+theModel!$H2214*NonHospFrac</f>
        <v>273884.21183063416</v>
      </c>
      <c r="N2214" s="266">
        <f t="shared" si="487"/>
        <v>442513.75000092573</v>
      </c>
      <c r="O2214" s="158"/>
      <c r="P2214" s="265">
        <f t="shared" si="488"/>
        <v>165589.96716240176</v>
      </c>
      <c r="Q2214" s="265">
        <f t="shared" si="489"/>
        <v>273882.65158001514</v>
      </c>
      <c r="R2214" s="266">
        <f t="shared" si="490"/>
        <v>439472.6187424169</v>
      </c>
    </row>
    <row r="2215" spans="1:18" x14ac:dyDescent="0.25">
      <c r="A2215" s="81">
        <v>2184</v>
      </c>
      <c r="B2215" s="93">
        <f t="shared" si="479"/>
        <v>5.9133898743411361E-19</v>
      </c>
      <c r="C2215" s="178">
        <f t="shared" si="480"/>
        <v>5.9000502852077704E-19</v>
      </c>
      <c r="D2215" s="165">
        <f t="shared" si="481"/>
        <v>2.2558277767625785E-3</v>
      </c>
      <c r="E2215" s="166">
        <f t="shared" si="491"/>
        <v>24.291375447755232</v>
      </c>
      <c r="F2215" s="167">
        <f t="shared" si="492"/>
        <v>4.9289836922262511</v>
      </c>
      <c r="G2215" s="167">
        <f t="shared" si="482"/>
        <v>171292.15558132611</v>
      </c>
      <c r="H2215" s="167">
        <f t="shared" si="483"/>
        <v>271299.98899881309</v>
      </c>
      <c r="I2215" s="168">
        <f t="shared" si="484"/>
        <v>442592.1445801392</v>
      </c>
      <c r="J2215" s="168">
        <f t="shared" si="486"/>
        <v>434609.09484526434</v>
      </c>
      <c r="K2215" s="94"/>
      <c r="L2215" s="265">
        <f t="shared" si="485"/>
        <v>168659.41213847403</v>
      </c>
      <c r="M2215" s="265">
        <f>$G2215*NonHospFrac+theModel!$H2215*NonHospFrac</f>
        <v>273932.73244166514</v>
      </c>
      <c r="N2215" s="266">
        <f t="shared" si="487"/>
        <v>442592.1445801392</v>
      </c>
      <c r="O2215" s="158"/>
      <c r="P2215" s="265">
        <f t="shared" si="488"/>
        <v>165617.2965206441</v>
      </c>
      <c r="Q2215" s="265">
        <f t="shared" si="489"/>
        <v>273931.17219104612</v>
      </c>
      <c r="R2215" s="266">
        <f t="shared" si="490"/>
        <v>439548.46871169022</v>
      </c>
    </row>
    <row r="2216" spans="1:18" x14ac:dyDescent="0.25">
      <c r="A2216" s="81">
        <v>2185</v>
      </c>
      <c r="B2216" s="93">
        <f t="shared" si="479"/>
        <v>5.8029250356792091E-19</v>
      </c>
      <c r="C2216" s="178">
        <f t="shared" si="480"/>
        <v>5.7898346361972533E-19</v>
      </c>
      <c r="D2216" s="165">
        <f t="shared" si="481"/>
        <v>2.2558277767625785E-3</v>
      </c>
      <c r="E2216" s="166">
        <f t="shared" si="491"/>
        <v>24.291375447755232</v>
      </c>
      <c r="F2216" s="167">
        <f t="shared" si="492"/>
        <v>4.9312395200030137</v>
      </c>
      <c r="G2216" s="167">
        <f t="shared" si="482"/>
        <v>171370.55016053954</v>
      </c>
      <c r="H2216" s="167">
        <f t="shared" si="483"/>
        <v>271299.98899881309</v>
      </c>
      <c r="I2216" s="168">
        <f t="shared" si="484"/>
        <v>442670.53915935266</v>
      </c>
      <c r="J2216" s="168">
        <f t="shared" si="486"/>
        <v>434680.80899435427</v>
      </c>
      <c r="K2216" s="94"/>
      <c r="L2216" s="265">
        <f t="shared" si="485"/>
        <v>168689.28610665648</v>
      </c>
      <c r="M2216" s="265">
        <f>$G2216*NonHospFrac+theModel!$H2216*NonHospFrac</f>
        <v>273981.25305269612</v>
      </c>
      <c r="N2216" s="266">
        <f t="shared" si="487"/>
        <v>442670.5391593526</v>
      </c>
      <c r="O2216" s="158"/>
      <c r="P2216" s="265">
        <f t="shared" si="488"/>
        <v>165644.62476488802</v>
      </c>
      <c r="Q2216" s="265">
        <f t="shared" si="489"/>
        <v>273979.6928020771</v>
      </c>
      <c r="R2216" s="266">
        <f t="shared" si="490"/>
        <v>439624.31756696512</v>
      </c>
    </row>
    <row r="2217" spans="1:18" x14ac:dyDescent="0.25">
      <c r="A2217" s="81">
        <v>2186</v>
      </c>
      <c r="B2217" s="93">
        <f t="shared" si="479"/>
        <v>5.6945237309360503E-19</v>
      </c>
      <c r="C2217" s="178">
        <f t="shared" si="480"/>
        <v>5.6816778661283713E-19</v>
      </c>
      <c r="D2217" s="165">
        <f t="shared" si="481"/>
        <v>2.2558277767625785E-3</v>
      </c>
      <c r="E2217" s="166">
        <f t="shared" si="491"/>
        <v>24.291375447755232</v>
      </c>
      <c r="F2217" s="167">
        <f t="shared" si="492"/>
        <v>4.9334953477797763</v>
      </c>
      <c r="G2217" s="167">
        <f t="shared" si="482"/>
        <v>171448.94473975294</v>
      </c>
      <c r="H2217" s="167">
        <f t="shared" si="483"/>
        <v>271299.98899881309</v>
      </c>
      <c r="I2217" s="168">
        <f t="shared" si="484"/>
        <v>442748.933738566</v>
      </c>
      <c r="J2217" s="168">
        <f t="shared" si="486"/>
        <v>434752.52022023423</v>
      </c>
      <c r="K2217" s="94"/>
      <c r="L2217" s="265">
        <f t="shared" si="485"/>
        <v>168719.16007483887</v>
      </c>
      <c r="M2217" s="265">
        <f>$G2217*NonHospFrac+theModel!$H2217*NonHospFrac</f>
        <v>274029.77366372716</v>
      </c>
      <c r="N2217" s="266">
        <f t="shared" si="487"/>
        <v>442748.933738566</v>
      </c>
      <c r="O2217" s="158"/>
      <c r="P2217" s="265">
        <f t="shared" si="488"/>
        <v>165671.95189517885</v>
      </c>
      <c r="Q2217" s="265">
        <f t="shared" si="489"/>
        <v>274028.21341310814</v>
      </c>
      <c r="R2217" s="266">
        <f t="shared" si="490"/>
        <v>439700.16530828702</v>
      </c>
    </row>
    <row r="2218" spans="1:18" x14ac:dyDescent="0.25">
      <c r="A2218" s="81">
        <v>2187</v>
      </c>
      <c r="B2218" s="93">
        <f t="shared" si="479"/>
        <v>5.5881474123503503E-19</v>
      </c>
      <c r="C2218" s="178">
        <f t="shared" si="480"/>
        <v>5.575541514196926E-19</v>
      </c>
      <c r="D2218" s="165">
        <f t="shared" si="481"/>
        <v>2.2558277767625785E-3</v>
      </c>
      <c r="E2218" s="166">
        <f t="shared" si="491"/>
        <v>24.291375447755232</v>
      </c>
      <c r="F2218" s="167">
        <f t="shared" si="492"/>
        <v>4.9357511755565389</v>
      </c>
      <c r="G2218" s="167">
        <f t="shared" si="482"/>
        <v>171527.33931896638</v>
      </c>
      <c r="H2218" s="167">
        <f t="shared" si="483"/>
        <v>271299.98899881309</v>
      </c>
      <c r="I2218" s="168">
        <f t="shared" si="484"/>
        <v>442827.32831777947</v>
      </c>
      <c r="J2218" s="168">
        <f t="shared" si="486"/>
        <v>434824.22852302354</v>
      </c>
      <c r="K2218" s="94"/>
      <c r="L2218" s="265">
        <f t="shared" si="485"/>
        <v>168749.03404302133</v>
      </c>
      <c r="M2218" s="265">
        <f>$G2218*NonHospFrac+theModel!$H2218*NonHospFrac</f>
        <v>274078.29427475814</v>
      </c>
      <c r="N2218" s="266">
        <f t="shared" si="487"/>
        <v>442827.32831777947</v>
      </c>
      <c r="O2218" s="158"/>
      <c r="P2218" s="265">
        <f t="shared" si="488"/>
        <v>165699.27791156209</v>
      </c>
      <c r="Q2218" s="265">
        <f t="shared" si="489"/>
        <v>274076.73402413912</v>
      </c>
      <c r="R2218" s="266">
        <f t="shared" si="490"/>
        <v>439776.01193570124</v>
      </c>
    </row>
    <row r="2219" spans="1:18" x14ac:dyDescent="0.25">
      <c r="A2219" s="81">
        <v>2188</v>
      </c>
      <c r="B2219" s="93">
        <f t="shared" si="479"/>
        <v>5.4837582522506824E-19</v>
      </c>
      <c r="C2219" s="178">
        <f t="shared" si="480"/>
        <v>5.4713878380642043E-19</v>
      </c>
      <c r="D2219" s="165">
        <f t="shared" si="481"/>
        <v>2.2558277767625785E-3</v>
      </c>
      <c r="E2219" s="166">
        <f t="shared" si="491"/>
        <v>24.291375447755232</v>
      </c>
      <c r="F2219" s="167">
        <f t="shared" si="492"/>
        <v>4.9380070033333014</v>
      </c>
      <c r="G2219" s="167">
        <f t="shared" si="482"/>
        <v>171605.73389817978</v>
      </c>
      <c r="H2219" s="167">
        <f t="shared" si="483"/>
        <v>271299.98899881309</v>
      </c>
      <c r="I2219" s="168">
        <f t="shared" si="484"/>
        <v>442905.72289699287</v>
      </c>
      <c r="J2219" s="168">
        <f t="shared" si="486"/>
        <v>434895.93390284124</v>
      </c>
      <c r="K2219" s="94"/>
      <c r="L2219" s="265">
        <f t="shared" si="485"/>
        <v>168778.90801120375</v>
      </c>
      <c r="M2219" s="265">
        <f>$G2219*NonHospFrac+theModel!$H2219*NonHospFrac</f>
        <v>274126.81488578912</v>
      </c>
      <c r="N2219" s="266">
        <f t="shared" si="487"/>
        <v>442905.72289699287</v>
      </c>
      <c r="O2219" s="158"/>
      <c r="P2219" s="265">
        <f t="shared" si="488"/>
        <v>165726.6028140831</v>
      </c>
      <c r="Q2219" s="265">
        <f t="shared" si="489"/>
        <v>274125.2546351701</v>
      </c>
      <c r="R2219" s="266">
        <f t="shared" si="490"/>
        <v>439851.85744925321</v>
      </c>
    </row>
    <row r="2220" spans="1:18" x14ac:dyDescent="0.25">
      <c r="A2220" s="81">
        <v>2189</v>
      </c>
      <c r="B2220" s="93">
        <f t="shared" si="479"/>
        <v>5.3813191296038985E-19</v>
      </c>
      <c r="C2220" s="178">
        <f t="shared" si="480"/>
        <v>5.3691798004357139E-19</v>
      </c>
      <c r="D2220" s="165">
        <f t="shared" si="481"/>
        <v>2.2558277767625785E-3</v>
      </c>
      <c r="E2220" s="166">
        <f t="shared" si="491"/>
        <v>24.291375447755232</v>
      </c>
      <c r="F2220" s="167">
        <f t="shared" si="492"/>
        <v>4.940262831110064</v>
      </c>
      <c r="G2220" s="167">
        <f t="shared" si="482"/>
        <v>171684.12847739321</v>
      </c>
      <c r="H2220" s="167">
        <f t="shared" si="483"/>
        <v>271299.98899881309</v>
      </c>
      <c r="I2220" s="168">
        <f t="shared" si="484"/>
        <v>442984.11747620627</v>
      </c>
      <c r="J2220" s="168">
        <f t="shared" si="486"/>
        <v>434967.63635980646</v>
      </c>
      <c r="K2220" s="94"/>
      <c r="L2220" s="265">
        <f t="shared" si="485"/>
        <v>168808.78197938617</v>
      </c>
      <c r="M2220" s="265">
        <f>$G2220*NonHospFrac+theModel!$H2220*NonHospFrac</f>
        <v>274175.33549682016</v>
      </c>
      <c r="N2220" s="266">
        <f t="shared" si="487"/>
        <v>442984.11747620633</v>
      </c>
      <c r="O2220" s="158"/>
      <c r="P2220" s="265">
        <f t="shared" si="488"/>
        <v>165753.92660278728</v>
      </c>
      <c r="Q2220" s="265">
        <f t="shared" si="489"/>
        <v>274173.77524620114</v>
      </c>
      <c r="R2220" s="266">
        <f t="shared" si="490"/>
        <v>439927.70184898842</v>
      </c>
    </row>
    <row r="2221" spans="1:18" x14ac:dyDescent="0.25">
      <c r="A2221" s="81">
        <v>2190</v>
      </c>
      <c r="B2221" s="93">
        <f t="shared" si="479"/>
        <v>5.280793616814794E-19</v>
      </c>
      <c r="C2221" s="178">
        <f t="shared" si="480"/>
        <v>5.2688810558906322E-19</v>
      </c>
      <c r="D2221" s="165">
        <f t="shared" si="481"/>
        <v>2.2558277767625785E-3</v>
      </c>
      <c r="E2221" s="166">
        <f t="shared" si="491"/>
        <v>24.291375447755232</v>
      </c>
      <c r="F2221" s="167">
        <f t="shared" si="492"/>
        <v>4.9425186588868266</v>
      </c>
      <c r="G2221" s="167">
        <f t="shared" si="482"/>
        <v>171762.52305660665</v>
      </c>
      <c r="H2221" s="167">
        <f t="shared" si="483"/>
        <v>271299.98899881309</v>
      </c>
      <c r="I2221" s="168">
        <f t="shared" si="484"/>
        <v>443062.51205541973</v>
      </c>
      <c r="J2221" s="168">
        <f t="shared" si="486"/>
        <v>435039.33589403844</v>
      </c>
      <c r="K2221" s="94"/>
      <c r="L2221" s="265">
        <f t="shared" si="485"/>
        <v>168838.65594756859</v>
      </c>
      <c r="M2221" s="265">
        <f>$G2221*NonHospFrac+theModel!$H2221*NonHospFrac</f>
        <v>274223.85610785114</v>
      </c>
      <c r="N2221" s="266">
        <f t="shared" si="487"/>
        <v>443062.51205541973</v>
      </c>
      <c r="O2221" s="158"/>
      <c r="P2221" s="265">
        <f t="shared" si="488"/>
        <v>165781.24927772005</v>
      </c>
      <c r="Q2221" s="265">
        <f t="shared" si="489"/>
        <v>274222.29585723212</v>
      </c>
      <c r="R2221" s="266">
        <f t="shared" si="490"/>
        <v>440003.54513495218</v>
      </c>
    </row>
    <row r="2222" spans="1:18" x14ac:dyDescent="0.25">
      <c r="A2222" s="81">
        <v>2191</v>
      </c>
      <c r="B2222" s="93">
        <f t="shared" si="479"/>
        <v>5.1821459667724492E-19</v>
      </c>
      <c r="C2222" s="178">
        <f t="shared" si="480"/>
        <v>5.1704559379573656E-19</v>
      </c>
      <c r="D2222" s="165">
        <f t="shared" si="481"/>
        <v>2.2558277767625785E-3</v>
      </c>
      <c r="E2222" s="166">
        <f t="shared" si="491"/>
        <v>24.291375447755232</v>
      </c>
      <c r="F2222" s="167">
        <f t="shared" si="492"/>
        <v>4.9447744866635892</v>
      </c>
      <c r="G2222" s="167">
        <f t="shared" si="482"/>
        <v>171840.91763582005</v>
      </c>
      <c r="H2222" s="167">
        <f t="shared" si="483"/>
        <v>271299.98899881309</v>
      </c>
      <c r="I2222" s="168">
        <f t="shared" si="484"/>
        <v>443140.90663463314</v>
      </c>
      <c r="J2222" s="168">
        <f t="shared" si="486"/>
        <v>435111.03250565619</v>
      </c>
      <c r="K2222" s="94"/>
      <c r="L2222" s="265">
        <f t="shared" si="485"/>
        <v>168868.52991575102</v>
      </c>
      <c r="M2222" s="265">
        <f>$G2222*NonHospFrac+theModel!$H2222*NonHospFrac</f>
        <v>274272.37671888212</v>
      </c>
      <c r="N2222" s="266">
        <f t="shared" si="487"/>
        <v>443140.90663463314</v>
      </c>
      <c r="O2222" s="158"/>
      <c r="P2222" s="265">
        <f t="shared" si="488"/>
        <v>165808.5708389268</v>
      </c>
      <c r="Q2222" s="265">
        <f t="shared" si="489"/>
        <v>274270.8164682631</v>
      </c>
      <c r="R2222" s="266">
        <f t="shared" si="490"/>
        <v>440079.38730718987</v>
      </c>
    </row>
    <row r="2223" spans="1:18" x14ac:dyDescent="0.25">
      <c r="A2223" s="81">
        <v>2192</v>
      </c>
      <c r="B2223" s="93">
        <f t="shared" si="479"/>
        <v>5.085341100138173E-19</v>
      </c>
      <c r="C2223" s="178">
        <f t="shared" si="480"/>
        <v>5.0738694464301687E-19</v>
      </c>
      <c r="D2223" s="165">
        <f t="shared" si="481"/>
        <v>2.2558277767625785E-3</v>
      </c>
      <c r="E2223" s="166">
        <f t="shared" si="491"/>
        <v>24.291375447755232</v>
      </c>
      <c r="F2223" s="167">
        <f t="shared" si="492"/>
        <v>4.9470303144403518</v>
      </c>
      <c r="G2223" s="167">
        <f t="shared" si="482"/>
        <v>171919.31221503348</v>
      </c>
      <c r="H2223" s="167">
        <f t="shared" si="483"/>
        <v>271299.98899881309</v>
      </c>
      <c r="I2223" s="168">
        <f t="shared" si="484"/>
        <v>443219.30121384654</v>
      </c>
      <c r="J2223" s="168">
        <f t="shared" si="486"/>
        <v>435182.72619477892</v>
      </c>
      <c r="K2223" s="94"/>
      <c r="L2223" s="265">
        <f t="shared" si="485"/>
        <v>168898.40388393344</v>
      </c>
      <c r="M2223" s="265">
        <f>$G2223*NonHospFrac+theModel!$H2223*NonHospFrac</f>
        <v>274320.8973299131</v>
      </c>
      <c r="N2223" s="266">
        <f t="shared" si="487"/>
        <v>443219.30121384654</v>
      </c>
      <c r="O2223" s="158"/>
      <c r="P2223" s="265">
        <f t="shared" si="488"/>
        <v>165835.89128645291</v>
      </c>
      <c r="Q2223" s="265">
        <f t="shared" si="489"/>
        <v>274319.33707929408</v>
      </c>
      <c r="R2223" s="266">
        <f t="shared" si="490"/>
        <v>440155.22836574703</v>
      </c>
    </row>
    <row r="2224" spans="1:18" x14ac:dyDescent="0.25">
      <c r="A2224" s="81">
        <v>2193</v>
      </c>
      <c r="B2224" s="93">
        <f t="shared" si="479"/>
        <v>4.9903445928716497E-19</v>
      </c>
      <c r="C2224" s="178">
        <f t="shared" si="480"/>
        <v>4.9790872349234325E-19</v>
      </c>
      <c r="D2224" s="165">
        <f t="shared" si="481"/>
        <v>2.2558277767625785E-3</v>
      </c>
      <c r="E2224" s="166">
        <f t="shared" si="491"/>
        <v>24.291375447755232</v>
      </c>
      <c r="F2224" s="167">
        <f t="shared" si="492"/>
        <v>4.9492861422171144</v>
      </c>
      <c r="G2224" s="167">
        <f t="shared" si="482"/>
        <v>171997.70679424689</v>
      </c>
      <c r="H2224" s="167">
        <f t="shared" si="483"/>
        <v>271299.98899881309</v>
      </c>
      <c r="I2224" s="168">
        <f t="shared" si="484"/>
        <v>443297.69579306</v>
      </c>
      <c r="J2224" s="168">
        <f t="shared" si="486"/>
        <v>435254.4169615258</v>
      </c>
      <c r="K2224" s="94"/>
      <c r="L2224" s="265">
        <f t="shared" si="485"/>
        <v>168928.27785211586</v>
      </c>
      <c r="M2224" s="265">
        <f>$G2224*NonHospFrac+theModel!$H2224*NonHospFrac</f>
        <v>274369.41794094408</v>
      </c>
      <c r="N2224" s="266">
        <f t="shared" si="487"/>
        <v>443297.69579305995</v>
      </c>
      <c r="O2224" s="158"/>
      <c r="P2224" s="265">
        <f t="shared" si="488"/>
        <v>165863.2106203438</v>
      </c>
      <c r="Q2224" s="265">
        <f t="shared" si="489"/>
        <v>274367.85769032507</v>
      </c>
      <c r="R2224" s="266">
        <f t="shared" si="490"/>
        <v>440231.06831066887</v>
      </c>
    </row>
    <row r="2225" spans="1:18" x14ac:dyDescent="0.25">
      <c r="A2225" s="81">
        <v>2194</v>
      </c>
      <c r="B2225" s="93">
        <f t="shared" si="479"/>
        <v>4.8971226639893754E-19</v>
      </c>
      <c r="C2225" s="178">
        <f t="shared" si="480"/>
        <v>4.8860755986577341E-19</v>
      </c>
      <c r="D2225" s="165">
        <f t="shared" si="481"/>
        <v>2.2558277767625785E-3</v>
      </c>
      <c r="E2225" s="166">
        <f t="shared" si="491"/>
        <v>24.291375447755232</v>
      </c>
      <c r="F2225" s="167">
        <f t="shared" si="492"/>
        <v>4.951541969993877</v>
      </c>
      <c r="G2225" s="167">
        <f t="shared" si="482"/>
        <v>172076.10137346029</v>
      </c>
      <c r="H2225" s="167">
        <f t="shared" si="483"/>
        <v>271299.98899881309</v>
      </c>
      <c r="I2225" s="168">
        <f t="shared" si="484"/>
        <v>443376.09037227335</v>
      </c>
      <c r="J2225" s="168">
        <f t="shared" si="486"/>
        <v>435326.10480601579</v>
      </c>
      <c r="K2225" s="94"/>
      <c r="L2225" s="265">
        <f t="shared" si="485"/>
        <v>168958.15182029828</v>
      </c>
      <c r="M2225" s="265">
        <f>$G2225*NonHospFrac+theModel!$H2225*NonHospFrac</f>
        <v>274417.93855197506</v>
      </c>
      <c r="N2225" s="266">
        <f t="shared" si="487"/>
        <v>443376.09037227335</v>
      </c>
      <c r="O2225" s="158"/>
      <c r="P2225" s="265">
        <f t="shared" si="488"/>
        <v>165890.52884064487</v>
      </c>
      <c r="Q2225" s="265">
        <f t="shared" si="489"/>
        <v>274416.37830135605</v>
      </c>
      <c r="R2225" s="266">
        <f t="shared" si="490"/>
        <v>440306.90714200091</v>
      </c>
    </row>
    <row r="2226" spans="1:18" x14ac:dyDescent="0.25">
      <c r="A2226" s="81">
        <v>2195</v>
      </c>
      <c r="B2226" s="93">
        <f t="shared" si="479"/>
        <v>4.8056421635521316E-19</v>
      </c>
      <c r="C2226" s="178">
        <f t="shared" si="480"/>
        <v>4.7948014624744088E-19</v>
      </c>
      <c r="D2226" s="165">
        <f t="shared" si="481"/>
        <v>2.2558277767625785E-3</v>
      </c>
      <c r="E2226" s="166">
        <f t="shared" si="491"/>
        <v>24.291375447755232</v>
      </c>
      <c r="F2226" s="167">
        <f t="shared" si="492"/>
        <v>4.9537977977706396</v>
      </c>
      <c r="G2226" s="167">
        <f t="shared" si="482"/>
        <v>172154.49595267372</v>
      </c>
      <c r="H2226" s="167">
        <f t="shared" si="483"/>
        <v>271299.98899881309</v>
      </c>
      <c r="I2226" s="168">
        <f t="shared" si="484"/>
        <v>443454.48495148681</v>
      </c>
      <c r="J2226" s="168">
        <f t="shared" si="486"/>
        <v>435397.78972836823</v>
      </c>
      <c r="K2226" s="94"/>
      <c r="L2226" s="265">
        <f t="shared" si="485"/>
        <v>168988.02578848071</v>
      </c>
      <c r="M2226" s="265">
        <f>$G2226*NonHospFrac+theModel!$H2226*NonHospFrac</f>
        <v>274466.4591630061</v>
      </c>
      <c r="N2226" s="266">
        <f t="shared" si="487"/>
        <v>443454.48495148681</v>
      </c>
      <c r="O2226" s="158"/>
      <c r="P2226" s="265">
        <f t="shared" si="488"/>
        <v>165917.84594740151</v>
      </c>
      <c r="Q2226" s="265">
        <f t="shared" si="489"/>
        <v>274464.89891238709</v>
      </c>
      <c r="R2226" s="266">
        <f t="shared" si="490"/>
        <v>440382.74485978857</v>
      </c>
    </row>
    <row r="2227" spans="1:18" x14ac:dyDescent="0.25">
      <c r="A2227" s="81">
        <v>2196</v>
      </c>
      <c r="B2227" s="93">
        <f t="shared" si="479"/>
        <v>4.7158705608767905E-19</v>
      </c>
      <c r="C2227" s="178">
        <f t="shared" si="480"/>
        <v>4.705232369073948E-19</v>
      </c>
      <c r="D2227" s="165">
        <f t="shared" si="481"/>
        <v>2.2558277767625785E-3</v>
      </c>
      <c r="E2227" s="166">
        <f t="shared" si="491"/>
        <v>24.291375447755232</v>
      </c>
      <c r="F2227" s="167">
        <f t="shared" si="492"/>
        <v>4.9560536255474021</v>
      </c>
      <c r="G2227" s="167">
        <f t="shared" si="482"/>
        <v>172232.89053188718</v>
      </c>
      <c r="H2227" s="167">
        <f t="shared" si="483"/>
        <v>271299.98899881309</v>
      </c>
      <c r="I2227" s="168">
        <f t="shared" si="484"/>
        <v>443532.87953070027</v>
      </c>
      <c r="J2227" s="168">
        <f t="shared" si="486"/>
        <v>435469.47172870208</v>
      </c>
      <c r="K2227" s="94"/>
      <c r="L2227" s="265">
        <f t="shared" si="485"/>
        <v>169017.89975666316</v>
      </c>
      <c r="M2227" s="265">
        <f>$G2227*NonHospFrac+theModel!$H2227*NonHospFrac</f>
        <v>274514.97977403714</v>
      </c>
      <c r="N2227" s="266">
        <f t="shared" si="487"/>
        <v>443532.87953070027</v>
      </c>
      <c r="O2227" s="158"/>
      <c r="P2227" s="265">
        <f t="shared" si="488"/>
        <v>165945.16194065911</v>
      </c>
      <c r="Q2227" s="265">
        <f t="shared" si="489"/>
        <v>274513.41952341812</v>
      </c>
      <c r="R2227" s="266">
        <f t="shared" si="490"/>
        <v>440458.58146407723</v>
      </c>
    </row>
    <row r="2228" spans="1:18" x14ac:dyDescent="0.25">
      <c r="A2228" s="81">
        <v>2197</v>
      </c>
      <c r="B2228" s="93">
        <f t="shared" si="479"/>
        <v>4.6277759329683212E-19</v>
      </c>
      <c r="C2228" s="178">
        <f t="shared" si="480"/>
        <v>4.6173364674740975E-19</v>
      </c>
      <c r="D2228" s="165">
        <f t="shared" si="481"/>
        <v>2.2558277767625785E-3</v>
      </c>
      <c r="E2228" s="166">
        <f t="shared" si="491"/>
        <v>24.291375447755232</v>
      </c>
      <c r="F2228" s="167">
        <f t="shared" si="492"/>
        <v>4.9583094533241647</v>
      </c>
      <c r="G2228" s="167">
        <f t="shared" si="482"/>
        <v>172311.28511110059</v>
      </c>
      <c r="H2228" s="167">
        <f t="shared" si="483"/>
        <v>271299.98899881309</v>
      </c>
      <c r="I2228" s="168">
        <f t="shared" si="484"/>
        <v>443611.27410991368</v>
      </c>
      <c r="J2228" s="168">
        <f t="shared" si="486"/>
        <v>435541.15080713644</v>
      </c>
      <c r="K2228" s="94"/>
      <c r="L2228" s="265">
        <f t="shared" si="485"/>
        <v>169047.77372484555</v>
      </c>
      <c r="M2228" s="265">
        <f>$G2228*NonHospFrac+theModel!$H2228*NonHospFrac</f>
        <v>274563.50038506812</v>
      </c>
      <c r="N2228" s="266">
        <f t="shared" si="487"/>
        <v>443611.27410991368</v>
      </c>
      <c r="O2228" s="158"/>
      <c r="P2228" s="265">
        <f t="shared" si="488"/>
        <v>165972.47682046299</v>
      </c>
      <c r="Q2228" s="265">
        <f t="shared" si="489"/>
        <v>274561.94013444911</v>
      </c>
      <c r="R2228" s="266">
        <f t="shared" si="490"/>
        <v>440534.41695491213</v>
      </c>
    </row>
    <row r="2229" spans="1:18" x14ac:dyDescent="0.25">
      <c r="A2229" s="81">
        <v>2198</v>
      </c>
      <c r="B2229" s="93">
        <f t="shared" si="479"/>
        <v>4.5413269531679072E-19</v>
      </c>
      <c r="C2229" s="178">
        <f t="shared" si="480"/>
        <v>4.5310825016835905E-19</v>
      </c>
      <c r="D2229" s="165">
        <f t="shared" si="481"/>
        <v>2.2558277767625785E-3</v>
      </c>
      <c r="E2229" s="166">
        <f t="shared" si="491"/>
        <v>24.291375447755232</v>
      </c>
      <c r="F2229" s="167">
        <f t="shared" si="492"/>
        <v>4.9605652811009273</v>
      </c>
      <c r="G2229" s="167">
        <f t="shared" si="482"/>
        <v>172389.67969031399</v>
      </c>
      <c r="H2229" s="167">
        <f t="shared" si="483"/>
        <v>271299.98899881309</v>
      </c>
      <c r="I2229" s="168">
        <f t="shared" si="484"/>
        <v>443689.66868912708</v>
      </c>
      <c r="J2229" s="168">
        <f t="shared" si="486"/>
        <v>435612.82696379046</v>
      </c>
      <c r="K2229" s="94"/>
      <c r="L2229" s="265">
        <f t="shared" si="485"/>
        <v>169077.64769302798</v>
      </c>
      <c r="M2229" s="265">
        <f>$G2229*NonHospFrac+theModel!$H2229*NonHospFrac</f>
        <v>274612.02099609911</v>
      </c>
      <c r="N2229" s="266">
        <f t="shared" si="487"/>
        <v>443689.66868912708</v>
      </c>
      <c r="O2229" s="158"/>
      <c r="P2229" s="265">
        <f t="shared" si="488"/>
        <v>165999.79058685864</v>
      </c>
      <c r="Q2229" s="265">
        <f t="shared" si="489"/>
        <v>274610.46074548009</v>
      </c>
      <c r="R2229" s="266">
        <f t="shared" si="490"/>
        <v>440610.25133233872</v>
      </c>
    </row>
    <row r="2230" spans="1:18" x14ac:dyDescent="0.25">
      <c r="A2230" s="81">
        <v>2199</v>
      </c>
      <c r="B2230" s="93">
        <f t="shared" si="479"/>
        <v>4.4564928800130989E-19</v>
      </c>
      <c r="C2230" s="178">
        <f t="shared" si="480"/>
        <v>4.4464397995874211E-19</v>
      </c>
      <c r="D2230" s="165">
        <f t="shared" si="481"/>
        <v>2.2558277767625785E-3</v>
      </c>
      <c r="E2230" s="166">
        <f t="shared" si="491"/>
        <v>24.291375447755232</v>
      </c>
      <c r="F2230" s="167">
        <f t="shared" si="492"/>
        <v>4.9628211088776899</v>
      </c>
      <c r="G2230" s="167">
        <f t="shared" si="482"/>
        <v>172468.07426952742</v>
      </c>
      <c r="H2230" s="167">
        <f t="shared" si="483"/>
        <v>271299.98899881309</v>
      </c>
      <c r="I2230" s="168">
        <f t="shared" si="484"/>
        <v>443768.06326834054</v>
      </c>
      <c r="J2230" s="168">
        <f t="shared" si="486"/>
        <v>435684.50019878324</v>
      </c>
      <c r="K2230" s="94"/>
      <c r="L2230" s="265">
        <f t="shared" si="485"/>
        <v>169107.52166121043</v>
      </c>
      <c r="M2230" s="265">
        <f>$G2230*NonHospFrac+theModel!$H2230*NonHospFrac</f>
        <v>274660.54160713009</v>
      </c>
      <c r="N2230" s="266">
        <f t="shared" si="487"/>
        <v>443768.06326834054</v>
      </c>
      <c r="O2230" s="158"/>
      <c r="P2230" s="265">
        <f t="shared" si="488"/>
        <v>166027.10323989141</v>
      </c>
      <c r="Q2230" s="265">
        <f t="shared" si="489"/>
        <v>274658.98135651107</v>
      </c>
      <c r="R2230" s="266">
        <f t="shared" si="490"/>
        <v>440686.08459640248</v>
      </c>
    </row>
    <row r="2231" spans="1:18" x14ac:dyDescent="0.25">
      <c r="A2231" s="81">
        <v>2200</v>
      </c>
      <c r="B2231" s="93">
        <f t="shared" si="479"/>
        <v>4.373243546306089E-19</v>
      </c>
      <c r="C2231" s="178">
        <f t="shared" si="480"/>
        <v>4.3633782620397837E-19</v>
      </c>
      <c r="D2231" s="165">
        <f t="shared" si="481"/>
        <v>2.2558277767625785E-3</v>
      </c>
      <c r="E2231" s="166">
        <f t="shared" si="491"/>
        <v>24.291375447755232</v>
      </c>
      <c r="F2231" s="167">
        <f t="shared" si="492"/>
        <v>4.9650769366544525</v>
      </c>
      <c r="G2231" s="167">
        <f t="shared" si="482"/>
        <v>172546.46884874086</v>
      </c>
      <c r="H2231" s="167">
        <f t="shared" si="483"/>
        <v>271299.98899881309</v>
      </c>
      <c r="I2231" s="168">
        <f t="shared" si="484"/>
        <v>443846.45784755395</v>
      </c>
      <c r="J2231" s="168">
        <f t="shared" si="486"/>
        <v>435756.1705122338</v>
      </c>
      <c r="K2231" s="94"/>
      <c r="L2231" s="265">
        <f t="shared" si="485"/>
        <v>169137.39562939285</v>
      </c>
      <c r="M2231" s="265">
        <f>$G2231*NonHospFrac+theModel!$H2231*NonHospFrac</f>
        <v>274709.06221816107</v>
      </c>
      <c r="N2231" s="266">
        <f t="shared" si="487"/>
        <v>443846.45784755389</v>
      </c>
      <c r="O2231" s="158"/>
      <c r="P2231" s="265">
        <f t="shared" si="488"/>
        <v>166054.41477960665</v>
      </c>
      <c r="Q2231" s="265">
        <f t="shared" si="489"/>
        <v>274707.50196754205</v>
      </c>
      <c r="R2231" s="266">
        <f t="shared" si="490"/>
        <v>440761.91674714873</v>
      </c>
    </row>
    <row r="2232" spans="1:18" x14ac:dyDescent="0.25">
      <c r="A2232" s="81">
        <v>2201</v>
      </c>
      <c r="B2232" s="93">
        <f t="shared" si="479"/>
        <v>4.2915493483861792E-19</v>
      </c>
      <c r="C2232" s="178">
        <f t="shared" si="480"/>
        <v>4.2818683521607425E-19</v>
      </c>
      <c r="D2232" s="165">
        <f t="shared" si="481"/>
        <v>2.2558277767625785E-3</v>
      </c>
      <c r="E2232" s="166">
        <f t="shared" si="491"/>
        <v>24.291375447755232</v>
      </c>
      <c r="F2232" s="167">
        <f t="shared" si="492"/>
        <v>4.9673327644312151</v>
      </c>
      <c r="G2232" s="167">
        <f t="shared" si="482"/>
        <v>172624.86342795426</v>
      </c>
      <c r="H2232" s="167">
        <f t="shared" si="483"/>
        <v>271299.98899881309</v>
      </c>
      <c r="I2232" s="168">
        <f t="shared" si="484"/>
        <v>443924.85242676735</v>
      </c>
      <c r="J2232" s="168">
        <f t="shared" si="486"/>
        <v>435827.83790426131</v>
      </c>
      <c r="K2232" s="94"/>
      <c r="L2232" s="265">
        <f t="shared" si="485"/>
        <v>169167.26959757527</v>
      </c>
      <c r="M2232" s="265">
        <f>$G2232*NonHospFrac+theModel!$H2232*NonHospFrac</f>
        <v>274757.58282919205</v>
      </c>
      <c r="N2232" s="266">
        <f t="shared" si="487"/>
        <v>443924.85242676735</v>
      </c>
      <c r="O2232" s="158"/>
      <c r="P2232" s="265">
        <f t="shared" si="488"/>
        <v>166081.72520604977</v>
      </c>
      <c r="Q2232" s="265">
        <f t="shared" si="489"/>
        <v>274756.02257857303</v>
      </c>
      <c r="R2232" s="266">
        <f t="shared" si="490"/>
        <v>440837.74778462283</v>
      </c>
    </row>
    <row r="2233" spans="1:18" x14ac:dyDescent="0.25">
      <c r="A2233" s="81">
        <v>2202</v>
      </c>
      <c r="B2233" s="93">
        <f t="shared" si="479"/>
        <v>4.2113812356026769E-19</v>
      </c>
      <c r="C2233" s="178">
        <f t="shared" si="480"/>
        <v>4.2018810848328677E-19</v>
      </c>
      <c r="D2233" s="165">
        <f t="shared" si="481"/>
        <v>2.2558277767625785E-3</v>
      </c>
      <c r="E2233" s="166">
        <f t="shared" si="491"/>
        <v>24.291375447755232</v>
      </c>
      <c r="F2233" s="167">
        <f t="shared" si="492"/>
        <v>4.9695885922079777</v>
      </c>
      <c r="G2233" s="167">
        <f t="shared" si="482"/>
        <v>172703.25800716769</v>
      </c>
      <c r="H2233" s="167">
        <f t="shared" si="483"/>
        <v>271299.98899881309</v>
      </c>
      <c r="I2233" s="168">
        <f t="shared" si="484"/>
        <v>444003.24700598081</v>
      </c>
      <c r="J2233" s="168">
        <f t="shared" si="486"/>
        <v>435899.50237498491</v>
      </c>
      <c r="K2233" s="94"/>
      <c r="L2233" s="265">
        <f t="shared" si="485"/>
        <v>169197.14356575769</v>
      </c>
      <c r="M2233" s="265">
        <f>$G2233*NonHospFrac+theModel!$H2233*NonHospFrac</f>
        <v>274806.10344022309</v>
      </c>
      <c r="N2233" s="266">
        <f t="shared" si="487"/>
        <v>444003.24700598081</v>
      </c>
      <c r="O2233" s="158"/>
      <c r="P2233" s="265">
        <f t="shared" si="488"/>
        <v>166109.03451926616</v>
      </c>
      <c r="Q2233" s="265">
        <f t="shared" si="489"/>
        <v>274804.54318960407</v>
      </c>
      <c r="R2233" s="266">
        <f t="shared" si="490"/>
        <v>440913.57770887023</v>
      </c>
    </row>
    <row r="2234" spans="1:18" x14ac:dyDescent="0.25">
      <c r="A2234" s="81">
        <v>2203</v>
      </c>
      <c r="B2234" s="93">
        <f t="shared" si="479"/>
        <v>4.1327106999842972E-19</v>
      </c>
      <c r="C2234" s="178">
        <f t="shared" si="480"/>
        <v>4.1233880163939489E-19</v>
      </c>
      <c r="D2234" s="165">
        <f t="shared" si="481"/>
        <v>2.2558277767625785E-3</v>
      </c>
      <c r="E2234" s="166">
        <f t="shared" si="491"/>
        <v>24.291375447755232</v>
      </c>
      <c r="F2234" s="167">
        <f t="shared" si="492"/>
        <v>4.9718444199847402</v>
      </c>
      <c r="G2234" s="167">
        <f t="shared" si="482"/>
        <v>172781.6525863811</v>
      </c>
      <c r="H2234" s="167">
        <f t="shared" si="483"/>
        <v>271299.98899881309</v>
      </c>
      <c r="I2234" s="168">
        <f t="shared" si="484"/>
        <v>444081.64158519416</v>
      </c>
      <c r="J2234" s="168">
        <f t="shared" si="486"/>
        <v>435971.16392452345</v>
      </c>
      <c r="K2234" s="94"/>
      <c r="L2234" s="265">
        <f t="shared" si="485"/>
        <v>169227.01753394012</v>
      </c>
      <c r="M2234" s="265">
        <f>$G2234*NonHospFrac+theModel!$H2234*NonHospFrac</f>
        <v>274854.62405125407</v>
      </c>
      <c r="N2234" s="266">
        <f t="shared" si="487"/>
        <v>444081.64158519416</v>
      </c>
      <c r="O2234" s="158"/>
      <c r="P2234" s="265">
        <f t="shared" si="488"/>
        <v>166136.34271930117</v>
      </c>
      <c r="Q2234" s="265">
        <f t="shared" si="489"/>
        <v>274853.06380063505</v>
      </c>
      <c r="R2234" s="266">
        <f t="shared" si="490"/>
        <v>440989.40651993622</v>
      </c>
    </row>
    <row r="2235" spans="1:18" x14ac:dyDescent="0.25">
      <c r="A2235" s="81">
        <v>2204</v>
      </c>
      <c r="B2235" s="93">
        <f t="shared" si="479"/>
        <v>4.0555097661018424E-19</v>
      </c>
      <c r="C2235" s="178">
        <f t="shared" si="480"/>
        <v>4.0463612345225378E-19</v>
      </c>
      <c r="D2235" s="165">
        <f t="shared" si="481"/>
        <v>2.2558277767625785E-3</v>
      </c>
      <c r="E2235" s="166">
        <f t="shared" si="491"/>
        <v>24.291375447755232</v>
      </c>
      <c r="F2235" s="167">
        <f t="shared" si="492"/>
        <v>4.9741002477615028</v>
      </c>
      <c r="G2235" s="167">
        <f t="shared" si="482"/>
        <v>172860.04716559453</v>
      </c>
      <c r="H2235" s="167">
        <f t="shared" si="483"/>
        <v>271299.98899881309</v>
      </c>
      <c r="I2235" s="168">
        <f t="shared" si="484"/>
        <v>444160.03616440762</v>
      </c>
      <c r="J2235" s="168">
        <f t="shared" si="486"/>
        <v>436042.82255299628</v>
      </c>
      <c r="K2235" s="94"/>
      <c r="L2235" s="265">
        <f t="shared" si="485"/>
        <v>169256.89150212257</v>
      </c>
      <c r="M2235" s="265">
        <f>$G2235*NonHospFrac+theModel!$H2235*NonHospFrac</f>
        <v>274903.14466228505</v>
      </c>
      <c r="N2235" s="266">
        <f t="shared" si="487"/>
        <v>444160.03616440762</v>
      </c>
      <c r="O2235" s="158"/>
      <c r="P2235" s="265">
        <f t="shared" si="488"/>
        <v>166163.64980620021</v>
      </c>
      <c r="Q2235" s="265">
        <f t="shared" si="489"/>
        <v>274901.58441166603</v>
      </c>
      <c r="R2235" s="266">
        <f t="shared" si="490"/>
        <v>441065.23421786621</v>
      </c>
    </row>
    <row r="2236" spans="1:18" x14ac:dyDescent="0.25">
      <c r="A2236" s="81">
        <v>2205</v>
      </c>
      <c r="B2236" s="93">
        <f t="shared" si="479"/>
        <v>3.9797509811199506E-19</v>
      </c>
      <c r="C2236" s="178">
        <f t="shared" si="480"/>
        <v>3.9707733483121422E-19</v>
      </c>
      <c r="D2236" s="165">
        <f t="shared" si="481"/>
        <v>2.2558277767625785E-3</v>
      </c>
      <c r="E2236" s="166">
        <f t="shared" si="491"/>
        <v>24.291375447755232</v>
      </c>
      <c r="F2236" s="167">
        <f t="shared" si="492"/>
        <v>4.9763560755382654</v>
      </c>
      <c r="G2236" s="167">
        <f t="shared" si="482"/>
        <v>172938.44174480796</v>
      </c>
      <c r="H2236" s="167">
        <f t="shared" si="483"/>
        <v>271299.98899881309</v>
      </c>
      <c r="I2236" s="168">
        <f t="shared" si="484"/>
        <v>444238.43074362108</v>
      </c>
      <c r="J2236" s="168">
        <f t="shared" si="486"/>
        <v>436114.47826052236</v>
      </c>
      <c r="K2236" s="94"/>
      <c r="L2236" s="265">
        <f t="shared" si="485"/>
        <v>169286.76547030499</v>
      </c>
      <c r="M2236" s="265">
        <f>$G2236*NonHospFrac+theModel!$H2236*NonHospFrac</f>
        <v>274951.66527331609</v>
      </c>
      <c r="N2236" s="266">
        <f t="shared" si="487"/>
        <v>444238.43074362108</v>
      </c>
      <c r="O2236" s="158"/>
      <c r="P2236" s="265">
        <f t="shared" si="488"/>
        <v>166190.9557800086</v>
      </c>
      <c r="Q2236" s="265">
        <f t="shared" si="489"/>
        <v>274950.10502269707</v>
      </c>
      <c r="R2236" s="266">
        <f t="shared" si="490"/>
        <v>441141.0608027057</v>
      </c>
    </row>
    <row r="2237" spans="1:18" x14ac:dyDescent="0.25">
      <c r="A2237" s="81">
        <v>2206</v>
      </c>
      <c r="B2237" s="93">
        <f t="shared" si="479"/>
        <v>3.9054074050348293E-19</v>
      </c>
      <c r="C2237" s="178">
        <f t="shared" si="480"/>
        <v>3.8965974785309775E-19</v>
      </c>
      <c r="D2237" s="165">
        <f t="shared" si="481"/>
        <v>2.2558277767625785E-3</v>
      </c>
      <c r="E2237" s="166">
        <f t="shared" si="491"/>
        <v>24.291375447755232</v>
      </c>
      <c r="F2237" s="167">
        <f t="shared" si="492"/>
        <v>4.978611903315028</v>
      </c>
      <c r="G2237" s="167">
        <f t="shared" si="482"/>
        <v>173016.83632402137</v>
      </c>
      <c r="H2237" s="167">
        <f t="shared" si="483"/>
        <v>271299.98899881309</v>
      </c>
      <c r="I2237" s="168">
        <f t="shared" si="484"/>
        <v>444316.82532283443</v>
      </c>
      <c r="J2237" s="168">
        <f t="shared" si="486"/>
        <v>436186.13104722061</v>
      </c>
      <c r="K2237" s="94"/>
      <c r="L2237" s="265">
        <f t="shared" si="485"/>
        <v>169316.63943848741</v>
      </c>
      <c r="M2237" s="265">
        <f>$G2237*NonHospFrac+theModel!$H2237*NonHospFrac</f>
        <v>275000.18588434707</v>
      </c>
      <c r="N2237" s="266">
        <f t="shared" si="487"/>
        <v>444316.82532283448</v>
      </c>
      <c r="O2237" s="158"/>
      <c r="P2237" s="265">
        <f t="shared" si="488"/>
        <v>166218.26064077174</v>
      </c>
      <c r="Q2237" s="265">
        <f t="shared" si="489"/>
        <v>274998.62563372805</v>
      </c>
      <c r="R2237" s="266">
        <f t="shared" si="490"/>
        <v>441216.88627449982</v>
      </c>
    </row>
    <row r="2238" spans="1:18" x14ac:dyDescent="0.25">
      <c r="A2238" s="81">
        <v>2207</v>
      </c>
      <c r="B2238" s="93">
        <f t="shared" si="479"/>
        <v>3.8324526010943341E-19</v>
      </c>
      <c r="C2238" s="178">
        <f t="shared" si="480"/>
        <v>3.8238072480636593E-19</v>
      </c>
      <c r="D2238" s="165">
        <f t="shared" si="481"/>
        <v>2.2558277767625785E-3</v>
      </c>
      <c r="E2238" s="166">
        <f t="shared" si="491"/>
        <v>24.291375447755232</v>
      </c>
      <c r="F2238" s="167">
        <f t="shared" si="492"/>
        <v>4.9808677310917906</v>
      </c>
      <c r="G2238" s="167">
        <f t="shared" si="482"/>
        <v>173095.2309032348</v>
      </c>
      <c r="H2238" s="167">
        <f t="shared" si="483"/>
        <v>271299.98899881309</v>
      </c>
      <c r="I2238" s="168">
        <f t="shared" si="484"/>
        <v>444395.21990204789</v>
      </c>
      <c r="J2238" s="168">
        <f t="shared" si="486"/>
        <v>436257.78091321036</v>
      </c>
      <c r="K2238" s="94"/>
      <c r="L2238" s="265">
        <f t="shared" si="485"/>
        <v>169346.51340666984</v>
      </c>
      <c r="M2238" s="265">
        <f>$G2238*NonHospFrac+theModel!$H2238*NonHospFrac</f>
        <v>275048.70649537805</v>
      </c>
      <c r="N2238" s="266">
        <f t="shared" si="487"/>
        <v>444395.21990204789</v>
      </c>
      <c r="O2238" s="158"/>
      <c r="P2238" s="265">
        <f t="shared" si="488"/>
        <v>166245.56438853501</v>
      </c>
      <c r="Q2238" s="265">
        <f t="shared" si="489"/>
        <v>275047.14624475903</v>
      </c>
      <c r="R2238" s="266">
        <f t="shared" si="490"/>
        <v>441292.71063329407</v>
      </c>
    </row>
    <row r="2239" spans="1:18" x14ac:dyDescent="0.25">
      <c r="A2239" s="81">
        <v>2208</v>
      </c>
      <c r="B2239" s="93">
        <f t="shared" si="479"/>
        <v>3.7608606263969885E-19</v>
      </c>
      <c r="C2239" s="178">
        <f t="shared" si="480"/>
        <v>3.7523767725314296E-19</v>
      </c>
      <c r="D2239" s="165">
        <f t="shared" si="481"/>
        <v>2.2558277767625785E-3</v>
      </c>
      <c r="E2239" s="166">
        <f t="shared" si="491"/>
        <v>24.291375447755232</v>
      </c>
      <c r="F2239" s="167">
        <f t="shared" si="492"/>
        <v>4.9831235588685532</v>
      </c>
      <c r="G2239" s="167">
        <f t="shared" si="482"/>
        <v>173173.6254824482</v>
      </c>
      <c r="H2239" s="167">
        <f t="shared" si="483"/>
        <v>271299.98899881309</v>
      </c>
      <c r="I2239" s="168">
        <f t="shared" si="484"/>
        <v>444473.61448126129</v>
      </c>
      <c r="J2239" s="168">
        <f t="shared" si="486"/>
        <v>436329.42785861046</v>
      </c>
      <c r="K2239" s="94"/>
      <c r="L2239" s="265">
        <f t="shared" si="485"/>
        <v>169376.38737485226</v>
      </c>
      <c r="M2239" s="265">
        <f>$G2239*NonHospFrac+theModel!$H2239*NonHospFrac</f>
        <v>275097.22710640903</v>
      </c>
      <c r="N2239" s="266">
        <f t="shared" si="487"/>
        <v>444473.61448126129</v>
      </c>
      <c r="O2239" s="158"/>
      <c r="P2239" s="265">
        <f t="shared" si="488"/>
        <v>166272.86702334377</v>
      </c>
      <c r="Q2239" s="265">
        <f t="shared" si="489"/>
        <v>275095.66685579001</v>
      </c>
      <c r="R2239" s="266">
        <f t="shared" si="490"/>
        <v>441368.53387913376</v>
      </c>
    </row>
    <row r="2240" spans="1:18" x14ac:dyDescent="0.25">
      <c r="A2240" s="81">
        <v>2209</v>
      </c>
      <c r="B2240" s="93">
        <f t="shared" si="479"/>
        <v>3.6906060226666319E-19</v>
      </c>
      <c r="C2240" s="178">
        <f t="shared" si="480"/>
        <v>3.682280651087613E-19</v>
      </c>
      <c r="D2240" s="165">
        <f t="shared" si="481"/>
        <v>2.2558277767625785E-3</v>
      </c>
      <c r="E2240" s="166">
        <f t="shared" si="491"/>
        <v>24.291375447755232</v>
      </c>
      <c r="F2240" s="167">
        <f t="shared" si="492"/>
        <v>4.9853793866453158</v>
      </c>
      <c r="G2240" s="167">
        <f t="shared" si="482"/>
        <v>173252.02006166163</v>
      </c>
      <c r="H2240" s="167">
        <f t="shared" si="483"/>
        <v>271299.98899881309</v>
      </c>
      <c r="I2240" s="168">
        <f t="shared" si="484"/>
        <v>444552.00906047469</v>
      </c>
      <c r="J2240" s="168">
        <f t="shared" si="486"/>
        <v>436401.07188354002</v>
      </c>
      <c r="K2240" s="94"/>
      <c r="L2240" s="265">
        <f t="shared" si="485"/>
        <v>169406.26134303468</v>
      </c>
      <c r="M2240" s="265">
        <f>$G2240*NonHospFrac+theModel!$H2240*NonHospFrac</f>
        <v>275145.74771744001</v>
      </c>
      <c r="N2240" s="266">
        <f t="shared" si="487"/>
        <v>444552.00906047469</v>
      </c>
      <c r="O2240" s="158"/>
      <c r="P2240" s="265">
        <f t="shared" si="488"/>
        <v>166300.16854524339</v>
      </c>
      <c r="Q2240" s="265">
        <f t="shared" si="489"/>
        <v>275144.18746682099</v>
      </c>
      <c r="R2240" s="266">
        <f t="shared" si="490"/>
        <v>441444.35601206438</v>
      </c>
    </row>
    <row r="2241" spans="1:18" x14ac:dyDescent="0.25">
      <c r="A2241" s="81">
        <v>2210</v>
      </c>
      <c r="B2241" s="93">
        <f t="shared" si="479"/>
        <v>3.6216638071993941E-19</v>
      </c>
      <c r="C2241" s="178">
        <f t="shared" si="480"/>
        <v>3.6134939573850178E-19</v>
      </c>
      <c r="D2241" s="165">
        <f t="shared" si="481"/>
        <v>2.2558277767625785E-3</v>
      </c>
      <c r="E2241" s="166">
        <f t="shared" si="491"/>
        <v>24.291375447755232</v>
      </c>
      <c r="F2241" s="167">
        <f t="shared" si="492"/>
        <v>4.9876352144220784</v>
      </c>
      <c r="G2241" s="167">
        <f t="shared" si="482"/>
        <v>173330.41464087507</v>
      </c>
      <c r="H2241" s="167">
        <f t="shared" si="483"/>
        <v>271299.98899881309</v>
      </c>
      <c r="I2241" s="168">
        <f t="shared" si="484"/>
        <v>444630.40363968816</v>
      </c>
      <c r="J2241" s="168">
        <f t="shared" si="486"/>
        <v>436472.71298811812</v>
      </c>
      <c r="K2241" s="94"/>
      <c r="L2241" s="265">
        <f t="shared" si="485"/>
        <v>169436.13531121711</v>
      </c>
      <c r="M2241" s="265">
        <f>$G2241*NonHospFrac+theModel!$H2241*NonHospFrac</f>
        <v>275194.26832847105</v>
      </c>
      <c r="N2241" s="266">
        <f t="shared" si="487"/>
        <v>444630.40363968816</v>
      </c>
      <c r="O2241" s="158"/>
      <c r="P2241" s="265">
        <f t="shared" si="488"/>
        <v>166327.46895427923</v>
      </c>
      <c r="Q2241" s="265">
        <f t="shared" si="489"/>
        <v>275192.70807785203</v>
      </c>
      <c r="R2241" s="266">
        <f t="shared" si="490"/>
        <v>441520.17703213124</v>
      </c>
    </row>
    <row r="2242" spans="1:18" x14ac:dyDescent="0.25">
      <c r="A2242" s="81">
        <v>2211</v>
      </c>
      <c r="B2242" s="93">
        <f t="shared" si="479"/>
        <v>3.5540094639797875E-19</v>
      </c>
      <c r="C2242" s="178">
        <f t="shared" si="480"/>
        <v>3.5459922307120648E-19</v>
      </c>
      <c r="D2242" s="165">
        <f t="shared" si="481"/>
        <v>2.2558277767625785E-3</v>
      </c>
      <c r="E2242" s="166">
        <f t="shared" si="491"/>
        <v>24.291375447755232</v>
      </c>
      <c r="F2242" s="167">
        <f t="shared" si="492"/>
        <v>4.9898910421988409</v>
      </c>
      <c r="G2242" s="167">
        <f t="shared" si="482"/>
        <v>173408.80922008847</v>
      </c>
      <c r="H2242" s="167">
        <f t="shared" si="483"/>
        <v>271299.98899881309</v>
      </c>
      <c r="I2242" s="168">
        <f t="shared" si="484"/>
        <v>444708.79821890156</v>
      </c>
      <c r="J2242" s="168">
        <f t="shared" si="486"/>
        <v>436544.35117246374</v>
      </c>
      <c r="K2242" s="94"/>
      <c r="L2242" s="265">
        <f t="shared" si="485"/>
        <v>169466.00927939953</v>
      </c>
      <c r="M2242" s="265">
        <f>$G2242*NonHospFrac+theModel!$H2242*NonHospFrac</f>
        <v>275242.78893950203</v>
      </c>
      <c r="N2242" s="266">
        <f t="shared" si="487"/>
        <v>444708.79821890156</v>
      </c>
      <c r="O2242" s="158"/>
      <c r="P2242" s="265">
        <f t="shared" si="488"/>
        <v>166354.76825049665</v>
      </c>
      <c r="Q2242" s="265">
        <f t="shared" si="489"/>
        <v>275241.22868888301</v>
      </c>
      <c r="R2242" s="266">
        <f t="shared" si="490"/>
        <v>441595.99693937966</v>
      </c>
    </row>
    <row r="2243" spans="1:18" x14ac:dyDescent="0.25">
      <c r="A2243" s="81">
        <v>2212</v>
      </c>
      <c r="B2243" s="93">
        <f t="shared" si="479"/>
        <v>3.4876189349627518E-19</v>
      </c>
      <c r="C2243" s="178">
        <f t="shared" si="480"/>
        <v>3.4797514672944996E-19</v>
      </c>
      <c r="D2243" s="165">
        <f t="shared" si="481"/>
        <v>2.2558277767625785E-3</v>
      </c>
      <c r="E2243" s="166">
        <f t="shared" si="491"/>
        <v>24.291375447755232</v>
      </c>
      <c r="F2243" s="167">
        <f t="shared" si="492"/>
        <v>4.9921468699756035</v>
      </c>
      <c r="G2243" s="167">
        <f t="shared" si="482"/>
        <v>173487.2037993019</v>
      </c>
      <c r="H2243" s="167">
        <f t="shared" si="483"/>
        <v>271299.98899881309</v>
      </c>
      <c r="I2243" s="168">
        <f t="shared" si="484"/>
        <v>444787.19279811496</v>
      </c>
      <c r="J2243" s="168">
        <f t="shared" si="486"/>
        <v>436615.98643669591</v>
      </c>
      <c r="K2243" s="94"/>
      <c r="L2243" s="265">
        <f t="shared" si="485"/>
        <v>169495.88324758195</v>
      </c>
      <c r="M2243" s="265">
        <f>$G2243*NonHospFrac+theModel!$H2243*NonHospFrac</f>
        <v>275291.30955053301</v>
      </c>
      <c r="N2243" s="266">
        <f t="shared" si="487"/>
        <v>444787.19279811496</v>
      </c>
      <c r="O2243" s="158"/>
      <c r="P2243" s="265">
        <f t="shared" si="488"/>
        <v>166382.06643394101</v>
      </c>
      <c r="Q2243" s="265">
        <f t="shared" si="489"/>
        <v>275289.74929991399</v>
      </c>
      <c r="R2243" s="266">
        <f t="shared" si="490"/>
        <v>441671.81573385501</v>
      </c>
    </row>
    <row r="2244" spans="1:18" x14ac:dyDescent="0.25">
      <c r="A2244" s="81">
        <v>2213</v>
      </c>
      <c r="B2244" s="93">
        <f t="shared" si="479"/>
        <v>3.4224686115185826E-19</v>
      </c>
      <c r="C2244" s="178">
        <f t="shared" si="480"/>
        <v>3.4147481117596211E-19</v>
      </c>
      <c r="D2244" s="165">
        <f t="shared" si="481"/>
        <v>2.2558277767625785E-3</v>
      </c>
      <c r="E2244" s="166">
        <f t="shared" si="491"/>
        <v>24.291375447755232</v>
      </c>
      <c r="F2244" s="167">
        <f t="shared" si="492"/>
        <v>4.9944026977523661</v>
      </c>
      <c r="G2244" s="167">
        <f t="shared" si="482"/>
        <v>173565.59837851534</v>
      </c>
      <c r="H2244" s="167">
        <f t="shared" si="483"/>
        <v>271299.98899881309</v>
      </c>
      <c r="I2244" s="168">
        <f t="shared" si="484"/>
        <v>444865.58737732843</v>
      </c>
      <c r="J2244" s="168">
        <f t="shared" si="486"/>
        <v>436687.61878093373</v>
      </c>
      <c r="K2244" s="94"/>
      <c r="L2244" s="265">
        <f t="shared" si="485"/>
        <v>169525.75721576437</v>
      </c>
      <c r="M2244" s="265">
        <f>$G2244*NonHospFrac+theModel!$H2244*NonHospFrac</f>
        <v>275339.83016156405</v>
      </c>
      <c r="N2244" s="266">
        <f t="shared" si="487"/>
        <v>444865.58737732843</v>
      </c>
      <c r="O2244" s="158"/>
      <c r="P2244" s="265">
        <f t="shared" si="488"/>
        <v>166409.36350465767</v>
      </c>
      <c r="Q2244" s="265">
        <f t="shared" si="489"/>
        <v>275338.26991094503</v>
      </c>
      <c r="R2244" s="266">
        <f t="shared" si="490"/>
        <v>441747.63341560273</v>
      </c>
    </row>
    <row r="2245" spans="1:18" x14ac:dyDescent="0.25">
      <c r="A2245" s="81">
        <v>2214</v>
      </c>
      <c r="B2245" s="93">
        <f t="shared" si="479"/>
        <v>3.3585353260375478E-19</v>
      </c>
      <c r="C2245" s="178">
        <f t="shared" si="480"/>
        <v>3.3509590487598339E-19</v>
      </c>
      <c r="D2245" s="165">
        <f t="shared" si="481"/>
        <v>2.2558277767625785E-3</v>
      </c>
      <c r="E2245" s="166">
        <f t="shared" si="491"/>
        <v>24.291375447755232</v>
      </c>
      <c r="F2245" s="167">
        <f t="shared" si="492"/>
        <v>4.9966585255291287</v>
      </c>
      <c r="G2245" s="167">
        <f t="shared" si="482"/>
        <v>173643.99295772877</v>
      </c>
      <c r="H2245" s="167">
        <f t="shared" si="483"/>
        <v>271299.98899881309</v>
      </c>
      <c r="I2245" s="168">
        <f t="shared" si="484"/>
        <v>444943.98195654189</v>
      </c>
      <c r="J2245" s="168">
        <f t="shared" si="486"/>
        <v>436759.24820529617</v>
      </c>
      <c r="K2245" s="94"/>
      <c r="L2245" s="265">
        <f t="shared" si="485"/>
        <v>169555.6311839468</v>
      </c>
      <c r="M2245" s="265">
        <f>$G2245*NonHospFrac+theModel!$H2245*NonHospFrac</f>
        <v>275388.35077259503</v>
      </c>
      <c r="N2245" s="266">
        <f t="shared" si="487"/>
        <v>444943.98195654183</v>
      </c>
      <c r="O2245" s="158"/>
      <c r="P2245" s="265">
        <f t="shared" si="488"/>
        <v>166436.65946269198</v>
      </c>
      <c r="Q2245" s="265">
        <f t="shared" si="489"/>
        <v>275386.79052197601</v>
      </c>
      <c r="R2245" s="266">
        <f t="shared" si="490"/>
        <v>441823.449984668</v>
      </c>
    </row>
    <row r="2246" spans="1:18" x14ac:dyDescent="0.25">
      <c r="A2246" s="81">
        <v>2215</v>
      </c>
      <c r="B2246" s="93">
        <f t="shared" si="479"/>
        <v>3.2957963436915787E-19</v>
      </c>
      <c r="C2246" s="178">
        <f t="shared" si="480"/>
        <v>3.2883615947529268E-19</v>
      </c>
      <c r="D2246" s="165">
        <f t="shared" si="481"/>
        <v>2.2558277767625785E-3</v>
      </c>
      <c r="E2246" s="166">
        <f t="shared" si="491"/>
        <v>24.291375447755232</v>
      </c>
      <c r="F2246" s="167">
        <f t="shared" si="492"/>
        <v>4.9989143533058913</v>
      </c>
      <c r="G2246" s="167">
        <f t="shared" si="482"/>
        <v>173722.38753694217</v>
      </c>
      <c r="H2246" s="167">
        <f t="shared" si="483"/>
        <v>271299.98899881309</v>
      </c>
      <c r="I2246" s="168">
        <f t="shared" si="484"/>
        <v>445022.37653575523</v>
      </c>
      <c r="J2246" s="168">
        <f t="shared" si="486"/>
        <v>436830.87470990216</v>
      </c>
      <c r="K2246" s="94"/>
      <c r="L2246" s="265">
        <f t="shared" si="485"/>
        <v>169585.50515212922</v>
      </c>
      <c r="M2246" s="265">
        <f>$G2246*NonHospFrac+theModel!$H2246*NonHospFrac</f>
        <v>275436.87138362601</v>
      </c>
      <c r="N2246" s="266">
        <f t="shared" si="487"/>
        <v>445022.37653575523</v>
      </c>
      <c r="O2246" s="158"/>
      <c r="P2246" s="265">
        <f t="shared" si="488"/>
        <v>166463.95430808933</v>
      </c>
      <c r="Q2246" s="265">
        <f t="shared" si="489"/>
        <v>275435.311133007</v>
      </c>
      <c r="R2246" s="266">
        <f t="shared" si="490"/>
        <v>441899.26544109633</v>
      </c>
    </row>
    <row r="2247" spans="1:18" x14ac:dyDescent="0.25">
      <c r="A2247" s="81">
        <v>2216</v>
      </c>
      <c r="B2247" s="93">
        <f t="shared" si="479"/>
        <v>3.2342293543496112E-19</v>
      </c>
      <c r="C2247" s="178">
        <f t="shared" si="480"/>
        <v>3.2269334899356484E-19</v>
      </c>
      <c r="D2247" s="165">
        <f t="shared" si="481"/>
        <v>2.2558277767625785E-3</v>
      </c>
      <c r="E2247" s="166">
        <f t="shared" si="491"/>
        <v>24.291375447755232</v>
      </c>
      <c r="F2247" s="167">
        <f t="shared" si="492"/>
        <v>5.0011701810826539</v>
      </c>
      <c r="G2247" s="167">
        <f t="shared" si="482"/>
        <v>173800.78211615561</v>
      </c>
      <c r="H2247" s="167">
        <f t="shared" si="483"/>
        <v>271299.98899881309</v>
      </c>
      <c r="I2247" s="168">
        <f t="shared" si="484"/>
        <v>445100.77111496869</v>
      </c>
      <c r="J2247" s="168">
        <f t="shared" si="486"/>
        <v>436902.49829487095</v>
      </c>
      <c r="K2247" s="94"/>
      <c r="L2247" s="265">
        <f t="shared" si="485"/>
        <v>169615.37912031167</v>
      </c>
      <c r="M2247" s="265">
        <f>$G2247*NonHospFrac+theModel!$H2247*NonHospFrac</f>
        <v>275485.39199465699</v>
      </c>
      <c r="N2247" s="266">
        <f t="shared" si="487"/>
        <v>445100.77111496869</v>
      </c>
      <c r="O2247" s="158"/>
      <c r="P2247" s="265">
        <f t="shared" si="488"/>
        <v>166491.24804089507</v>
      </c>
      <c r="Q2247" s="265">
        <f t="shared" si="489"/>
        <v>275483.83174403798</v>
      </c>
      <c r="R2247" s="266">
        <f t="shared" si="490"/>
        <v>441975.07978493301</v>
      </c>
    </row>
    <row r="2248" spans="1:18" x14ac:dyDescent="0.25">
      <c r="A2248" s="81">
        <v>2217</v>
      </c>
      <c r="B2248" s="93">
        <f t="shared" si="479"/>
        <v>3.1738124646440756E-19</v>
      </c>
      <c r="C2248" s="178">
        <f t="shared" si="480"/>
        <v>3.166652890328096E-19</v>
      </c>
      <c r="D2248" s="165">
        <f t="shared" si="481"/>
        <v>2.2558277767625785E-3</v>
      </c>
      <c r="E2248" s="166">
        <f t="shared" si="491"/>
        <v>24.291375447755232</v>
      </c>
      <c r="F2248" s="167">
        <f t="shared" si="492"/>
        <v>5.0034260088594165</v>
      </c>
      <c r="G2248" s="167">
        <f t="shared" si="482"/>
        <v>173879.17669536904</v>
      </c>
      <c r="H2248" s="167">
        <f t="shared" si="483"/>
        <v>271299.98899881309</v>
      </c>
      <c r="I2248" s="168">
        <f t="shared" si="484"/>
        <v>445179.16569418216</v>
      </c>
      <c r="J2248" s="168">
        <f t="shared" si="486"/>
        <v>436974.11896032142</v>
      </c>
      <c r="K2248" s="94"/>
      <c r="L2248" s="265">
        <f t="shared" si="485"/>
        <v>169645.25308849409</v>
      </c>
      <c r="M2248" s="265">
        <f>$G2248*NonHospFrac+theModel!$H2248*NonHospFrac</f>
        <v>275533.91260568803</v>
      </c>
      <c r="N2248" s="266">
        <f t="shared" si="487"/>
        <v>445179.16569418216</v>
      </c>
      <c r="O2248" s="158"/>
      <c r="P2248" s="265">
        <f t="shared" si="488"/>
        <v>166518.54066115449</v>
      </c>
      <c r="Q2248" s="265">
        <f t="shared" si="489"/>
        <v>275532.35235506902</v>
      </c>
      <c r="R2248" s="266">
        <f t="shared" si="490"/>
        <v>442050.8930162235</v>
      </c>
    </row>
    <row r="2249" spans="1:18" x14ac:dyDescent="0.25">
      <c r="A2249" s="81">
        <v>2218</v>
      </c>
      <c r="B2249" s="93">
        <f t="shared" si="479"/>
        <v>3.1145241901855636E-19</v>
      </c>
      <c r="C2249" s="178">
        <f t="shared" si="480"/>
        <v>3.1074983600059441E-19</v>
      </c>
      <c r="D2249" s="165">
        <f t="shared" si="481"/>
        <v>2.2558277767625785E-3</v>
      </c>
      <c r="E2249" s="166">
        <f t="shared" si="491"/>
        <v>24.291375447755232</v>
      </c>
      <c r="F2249" s="167">
        <f t="shared" si="492"/>
        <v>5.005681836636179</v>
      </c>
      <c r="G2249" s="167">
        <f t="shared" si="482"/>
        <v>173957.57127458244</v>
      </c>
      <c r="H2249" s="167">
        <f t="shared" si="483"/>
        <v>271299.98899881309</v>
      </c>
      <c r="I2249" s="168">
        <f t="shared" si="484"/>
        <v>445257.5602733955</v>
      </c>
      <c r="J2249" s="168">
        <f t="shared" si="486"/>
        <v>437045.73670637241</v>
      </c>
      <c r="K2249" s="94"/>
      <c r="L2249" s="265">
        <f t="shared" si="485"/>
        <v>169675.12705667652</v>
      </c>
      <c r="M2249" s="265">
        <f>$G2249*NonHospFrac+theModel!$H2249*NonHospFrac</f>
        <v>275582.43321671902</v>
      </c>
      <c r="N2249" s="266">
        <f t="shared" si="487"/>
        <v>445257.5602733955</v>
      </c>
      <c r="O2249" s="158"/>
      <c r="P2249" s="265">
        <f t="shared" si="488"/>
        <v>166545.83216891298</v>
      </c>
      <c r="Q2249" s="265">
        <f t="shared" si="489"/>
        <v>275580.8729661</v>
      </c>
      <c r="R2249" s="266">
        <f t="shared" si="490"/>
        <v>442126.70513501298</v>
      </c>
    </row>
    <row r="2250" spans="1:18" x14ac:dyDescent="0.25">
      <c r="A2250" s="81">
        <v>2219</v>
      </c>
      <c r="B2250" s="93">
        <f t="shared" si="479"/>
        <v>3.0563434479229285E-19</v>
      </c>
      <c r="C2250" s="178">
        <f t="shared" si="480"/>
        <v>3.0494488634777776E-19</v>
      </c>
      <c r="D2250" s="165">
        <f t="shared" si="481"/>
        <v>2.2558277767625785E-3</v>
      </c>
      <c r="E2250" s="166">
        <f t="shared" si="491"/>
        <v>24.291375447755232</v>
      </c>
      <c r="F2250" s="167">
        <f t="shared" si="492"/>
        <v>5.0079376644129416</v>
      </c>
      <c r="G2250" s="167">
        <f t="shared" si="482"/>
        <v>174035.96585379587</v>
      </c>
      <c r="H2250" s="167">
        <f t="shared" si="483"/>
        <v>271299.98899881309</v>
      </c>
      <c r="I2250" s="168">
        <f t="shared" si="484"/>
        <v>445335.95485260896</v>
      </c>
      <c r="J2250" s="168">
        <f t="shared" si="486"/>
        <v>437117.3515331432</v>
      </c>
      <c r="K2250" s="94"/>
      <c r="L2250" s="265">
        <f t="shared" si="485"/>
        <v>169705.00102485894</v>
      </c>
      <c r="M2250" s="265">
        <f>$G2250*NonHospFrac+theModel!$H2250*NonHospFrac</f>
        <v>275630.95382775</v>
      </c>
      <c r="N2250" s="266">
        <f t="shared" si="487"/>
        <v>445335.95485260896</v>
      </c>
      <c r="O2250" s="158"/>
      <c r="P2250" s="265">
        <f t="shared" si="488"/>
        <v>166573.12256421588</v>
      </c>
      <c r="Q2250" s="265">
        <f t="shared" si="489"/>
        <v>275629.39357713098</v>
      </c>
      <c r="R2250" s="266">
        <f t="shared" si="490"/>
        <v>442202.51614134689</v>
      </c>
    </row>
    <row r="2251" spans="1:18" x14ac:dyDescent="0.25">
      <c r="A2251" s="81">
        <v>2220</v>
      </c>
      <c r="B2251" s="93">
        <f t="shared" si="479"/>
        <v>2.999249548646101E-19</v>
      </c>
      <c r="C2251" s="178">
        <f t="shared" si="480"/>
        <v>2.9924837582048226E-19</v>
      </c>
      <c r="D2251" s="165">
        <f t="shared" si="481"/>
        <v>2.2558277767625785E-3</v>
      </c>
      <c r="E2251" s="166">
        <f t="shared" si="491"/>
        <v>24.291375447755232</v>
      </c>
      <c r="F2251" s="167">
        <f t="shared" si="492"/>
        <v>5.0101934921897042</v>
      </c>
      <c r="G2251" s="167">
        <f t="shared" si="482"/>
        <v>174114.36043300928</v>
      </c>
      <c r="H2251" s="167">
        <f t="shared" si="483"/>
        <v>271299.98899881309</v>
      </c>
      <c r="I2251" s="168">
        <f t="shared" si="484"/>
        <v>445414.34943182237</v>
      </c>
      <c r="J2251" s="168">
        <f t="shared" si="486"/>
        <v>437188.96344075265</v>
      </c>
      <c r="K2251" s="94"/>
      <c r="L2251" s="265">
        <f t="shared" si="485"/>
        <v>169734.87499304136</v>
      </c>
      <c r="M2251" s="265">
        <f>$G2251*NonHospFrac+theModel!$H2251*NonHospFrac</f>
        <v>275679.47443878098</v>
      </c>
      <c r="N2251" s="266">
        <f t="shared" si="487"/>
        <v>445414.34943182231</v>
      </c>
      <c r="O2251" s="158"/>
      <c r="P2251" s="265">
        <f t="shared" si="488"/>
        <v>166600.41184710857</v>
      </c>
      <c r="Q2251" s="265">
        <f t="shared" si="489"/>
        <v>275677.91418816196</v>
      </c>
      <c r="R2251" s="266">
        <f t="shared" si="490"/>
        <v>442278.32603527053</v>
      </c>
    </row>
    <row r="2252" spans="1:18" x14ac:dyDescent="0.25">
      <c r="A2252" s="81">
        <v>2221</v>
      </c>
      <c r="B2252" s="93">
        <f t="shared" si="479"/>
        <v>2.9432221896289575E-19</v>
      </c>
      <c r="C2252" s="178">
        <f t="shared" si="480"/>
        <v>2.9365827872604086E-19</v>
      </c>
      <c r="D2252" s="165">
        <f t="shared" si="481"/>
        <v>2.2558277767625785E-3</v>
      </c>
      <c r="E2252" s="166">
        <f t="shared" si="491"/>
        <v>24.291375447755232</v>
      </c>
      <c r="F2252" s="167">
        <f t="shared" si="492"/>
        <v>5.0124493199664668</v>
      </c>
      <c r="G2252" s="167">
        <f t="shared" si="482"/>
        <v>174192.75501222271</v>
      </c>
      <c r="H2252" s="167">
        <f t="shared" si="483"/>
        <v>271299.98899881309</v>
      </c>
      <c r="I2252" s="168">
        <f t="shared" si="484"/>
        <v>445492.74401103577</v>
      </c>
      <c r="J2252" s="168">
        <f t="shared" si="486"/>
        <v>437260.57242931973</v>
      </c>
      <c r="K2252" s="94"/>
      <c r="L2252" s="265">
        <f t="shared" si="485"/>
        <v>169764.74896122381</v>
      </c>
      <c r="M2252" s="265">
        <f>$G2252*NonHospFrac+theModel!$H2252*NonHospFrac</f>
        <v>275727.99504981202</v>
      </c>
      <c r="N2252" s="266">
        <f t="shared" si="487"/>
        <v>445492.74401103583</v>
      </c>
      <c r="O2252" s="158"/>
      <c r="P2252" s="265">
        <f t="shared" si="488"/>
        <v>166627.70001763638</v>
      </c>
      <c r="Q2252" s="265">
        <f t="shared" si="489"/>
        <v>275726.434799193</v>
      </c>
      <c r="R2252" s="266">
        <f t="shared" si="490"/>
        <v>442354.13481682935</v>
      </c>
    </row>
    <row r="2253" spans="1:18" x14ac:dyDescent="0.25">
      <c r="A2253" s="81">
        <v>2222</v>
      </c>
      <c r="B2253" s="93">
        <f t="shared" si="479"/>
        <v>2.8882414474096241E-19</v>
      </c>
      <c r="C2253" s="178">
        <f t="shared" si="480"/>
        <v>2.8817260721265604E-19</v>
      </c>
      <c r="D2253" s="165">
        <f t="shared" si="481"/>
        <v>2.2558277767625785E-3</v>
      </c>
      <c r="E2253" s="166">
        <f t="shared" si="491"/>
        <v>24.291375447755232</v>
      </c>
      <c r="F2253" s="167">
        <f t="shared" si="492"/>
        <v>5.0147051477432294</v>
      </c>
      <c r="G2253" s="167">
        <f t="shared" si="482"/>
        <v>174271.14959143611</v>
      </c>
      <c r="H2253" s="167">
        <f t="shared" si="483"/>
        <v>271299.98899881309</v>
      </c>
      <c r="I2253" s="168">
        <f t="shared" si="484"/>
        <v>445571.13859024923</v>
      </c>
      <c r="J2253" s="168">
        <f t="shared" si="486"/>
        <v>437332.17849896353</v>
      </c>
      <c r="K2253" s="94"/>
      <c r="L2253" s="265">
        <f t="shared" si="485"/>
        <v>169794.62292940621</v>
      </c>
      <c r="M2253" s="265">
        <f>$G2253*NonHospFrac+theModel!$H2253*NonHospFrac</f>
        <v>275776.515660843</v>
      </c>
      <c r="N2253" s="266">
        <f t="shared" si="487"/>
        <v>445571.13859024923</v>
      </c>
      <c r="O2253" s="158"/>
      <c r="P2253" s="265">
        <f t="shared" si="488"/>
        <v>166654.98707584458</v>
      </c>
      <c r="Q2253" s="265">
        <f t="shared" si="489"/>
        <v>275774.95541022398</v>
      </c>
      <c r="R2253" s="266">
        <f t="shared" si="490"/>
        <v>442429.94248606858</v>
      </c>
    </row>
    <row r="2254" spans="1:18" x14ac:dyDescent="0.25">
      <c r="A2254" s="81">
        <v>2223</v>
      </c>
      <c r="B2254" s="93">
        <f t="shared" si="479"/>
        <v>2.834287770705643E-19</v>
      </c>
      <c r="C2254" s="178">
        <f t="shared" si="480"/>
        <v>2.8278941056251467E-19</v>
      </c>
      <c r="D2254" s="165">
        <f t="shared" si="481"/>
        <v>2.2558277767625785E-3</v>
      </c>
      <c r="E2254" s="166">
        <f t="shared" si="491"/>
        <v>24.291375447755232</v>
      </c>
      <c r="F2254" s="167">
        <f t="shared" si="492"/>
        <v>5.016960975519992</v>
      </c>
      <c r="G2254" s="167">
        <f t="shared" si="482"/>
        <v>174349.54417064952</v>
      </c>
      <c r="H2254" s="167">
        <f t="shared" si="483"/>
        <v>271299.98899881309</v>
      </c>
      <c r="I2254" s="168">
        <f t="shared" si="484"/>
        <v>445649.53316946258</v>
      </c>
      <c r="J2254" s="168">
        <f t="shared" si="486"/>
        <v>437403.78164980287</v>
      </c>
      <c r="K2254" s="94"/>
      <c r="L2254" s="265">
        <f t="shared" si="485"/>
        <v>169824.49689758863</v>
      </c>
      <c r="M2254" s="265">
        <f>$G2254*NonHospFrac+theModel!$H2254*NonHospFrac</f>
        <v>275825.03627187398</v>
      </c>
      <c r="N2254" s="266">
        <f t="shared" si="487"/>
        <v>445649.53316946258</v>
      </c>
      <c r="O2254" s="158"/>
      <c r="P2254" s="265">
        <f t="shared" si="488"/>
        <v>166682.27302177859</v>
      </c>
      <c r="Q2254" s="265">
        <f t="shared" si="489"/>
        <v>275823.47602125496</v>
      </c>
      <c r="R2254" s="266">
        <f t="shared" si="490"/>
        <v>442505.74904303357</v>
      </c>
    </row>
    <row r="2255" spans="1:18" x14ac:dyDescent="0.25">
      <c r="A2255" s="81">
        <v>2224</v>
      </c>
      <c r="B2255" s="93">
        <f t="shared" si="479"/>
        <v>2.7813419734614939E-19</v>
      </c>
      <c r="C2255" s="178">
        <f t="shared" si="480"/>
        <v>2.7750677449810839E-19</v>
      </c>
      <c r="D2255" s="165">
        <f t="shared" si="481"/>
        <v>2.2558277767625785E-3</v>
      </c>
      <c r="E2255" s="166">
        <f t="shared" si="491"/>
        <v>24.291375447755232</v>
      </c>
      <c r="F2255" s="167">
        <f t="shared" si="492"/>
        <v>5.0192168032967546</v>
      </c>
      <c r="G2255" s="167">
        <f t="shared" si="482"/>
        <v>174427.93874986295</v>
      </c>
      <c r="H2255" s="167">
        <f t="shared" si="483"/>
        <v>271299.98899881309</v>
      </c>
      <c r="I2255" s="168">
        <f t="shared" si="484"/>
        <v>445727.92774867604</v>
      </c>
      <c r="J2255" s="168">
        <f t="shared" si="486"/>
        <v>437475.38188195694</v>
      </c>
      <c r="K2255" s="94"/>
      <c r="L2255" s="265">
        <f t="shared" si="485"/>
        <v>169854.37086577108</v>
      </c>
      <c r="M2255" s="265">
        <f>$G2255*NonHospFrac+theModel!$H2255*NonHospFrac</f>
        <v>275873.55688290496</v>
      </c>
      <c r="N2255" s="266">
        <f t="shared" si="487"/>
        <v>445727.92774867604</v>
      </c>
      <c r="O2255" s="158"/>
      <c r="P2255" s="265">
        <f t="shared" si="488"/>
        <v>166709.55785548376</v>
      </c>
      <c r="Q2255" s="265">
        <f t="shared" si="489"/>
        <v>275871.99663228594</v>
      </c>
      <c r="R2255" s="266">
        <f t="shared" si="490"/>
        <v>442581.55448776972</v>
      </c>
    </row>
    <row r="2256" spans="1:18" x14ac:dyDescent="0.25">
      <c r="A2256" s="81">
        <v>2225</v>
      </c>
      <c r="B2256" s="93">
        <f t="shared" si="479"/>
        <v>2.7293852280260021E-19</v>
      </c>
      <c r="C2256" s="178">
        <f t="shared" si="480"/>
        <v>2.7232282050151354E-19</v>
      </c>
      <c r="D2256" s="165">
        <f t="shared" si="481"/>
        <v>2.2558277767625785E-3</v>
      </c>
      <c r="E2256" s="166">
        <f t="shared" si="491"/>
        <v>24.291375447755232</v>
      </c>
      <c r="F2256" s="167">
        <f t="shared" si="492"/>
        <v>5.0214726310735172</v>
      </c>
      <c r="G2256" s="167">
        <f t="shared" si="482"/>
        <v>174506.33332907638</v>
      </c>
      <c r="H2256" s="167">
        <f t="shared" si="483"/>
        <v>271299.98899881309</v>
      </c>
      <c r="I2256" s="168">
        <f t="shared" si="484"/>
        <v>445806.3223278895</v>
      </c>
      <c r="J2256" s="168">
        <f t="shared" si="486"/>
        <v>437546.97919554455</v>
      </c>
      <c r="K2256" s="94"/>
      <c r="L2256" s="265">
        <f t="shared" si="485"/>
        <v>169884.2448339535</v>
      </c>
      <c r="M2256" s="265">
        <f>$G2256*NonHospFrac+theModel!$H2256*NonHospFrac</f>
        <v>275922.07749393594</v>
      </c>
      <c r="N2256" s="266">
        <f t="shared" si="487"/>
        <v>445806.32232788944</v>
      </c>
      <c r="O2256" s="158"/>
      <c r="P2256" s="265">
        <f t="shared" si="488"/>
        <v>166736.84157700537</v>
      </c>
      <c r="Q2256" s="265">
        <f t="shared" si="489"/>
        <v>275920.51724331692</v>
      </c>
      <c r="R2256" s="266">
        <f t="shared" si="490"/>
        <v>442657.35882032232</v>
      </c>
    </row>
    <row r="2257" spans="1:18" x14ac:dyDescent="0.25">
      <c r="A2257" s="81">
        <v>2226</v>
      </c>
      <c r="B2257" s="93">
        <f t="shared" si="479"/>
        <v>2.6783990584571076E-19</v>
      </c>
      <c r="C2257" s="178">
        <f t="shared" si="480"/>
        <v>2.6723570514637854E-19</v>
      </c>
      <c r="D2257" s="165">
        <f t="shared" si="481"/>
        <v>2.2558277767625785E-3</v>
      </c>
      <c r="E2257" s="166">
        <f t="shared" si="491"/>
        <v>24.291375447755232</v>
      </c>
      <c r="F2257" s="167">
        <f t="shared" si="492"/>
        <v>5.0237284588502797</v>
      </c>
      <c r="G2257" s="167">
        <f t="shared" si="482"/>
        <v>174584.72790828979</v>
      </c>
      <c r="H2257" s="167">
        <f t="shared" si="483"/>
        <v>271299.98899881309</v>
      </c>
      <c r="I2257" s="168">
        <f t="shared" si="484"/>
        <v>445884.71690710285</v>
      </c>
      <c r="J2257" s="168">
        <f t="shared" si="486"/>
        <v>437618.57359068462</v>
      </c>
      <c r="K2257" s="94"/>
      <c r="L2257" s="265">
        <f t="shared" si="485"/>
        <v>169914.11880213593</v>
      </c>
      <c r="M2257" s="265">
        <f>$G2257*NonHospFrac+theModel!$H2257*NonHospFrac</f>
        <v>275970.59810496692</v>
      </c>
      <c r="N2257" s="266">
        <f t="shared" si="487"/>
        <v>445884.71690710285</v>
      </c>
      <c r="O2257" s="158"/>
      <c r="P2257" s="265">
        <f t="shared" si="488"/>
        <v>166764.12418638877</v>
      </c>
      <c r="Q2257" s="265">
        <f t="shared" si="489"/>
        <v>275969.0378543479</v>
      </c>
      <c r="R2257" s="266">
        <f t="shared" si="490"/>
        <v>442733.16204073664</v>
      </c>
    </row>
    <row r="2258" spans="1:18" x14ac:dyDescent="0.25">
      <c r="A2258" s="81">
        <v>2227</v>
      </c>
      <c r="B2258" s="93">
        <f t="shared" si="479"/>
        <v>2.6283653339518907E-19</v>
      </c>
      <c r="C2258" s="178">
        <f t="shared" si="480"/>
        <v>2.6224361944240821E-19</v>
      </c>
      <c r="D2258" s="165">
        <f t="shared" si="481"/>
        <v>2.2558277767625785E-3</v>
      </c>
      <c r="E2258" s="166">
        <f t="shared" si="491"/>
        <v>24.291375447755232</v>
      </c>
      <c r="F2258" s="167">
        <f t="shared" si="492"/>
        <v>5.0259842866270423</v>
      </c>
      <c r="G2258" s="167">
        <f t="shared" si="482"/>
        <v>174663.12248750322</v>
      </c>
      <c r="H2258" s="167">
        <f t="shared" si="483"/>
        <v>271299.98899881309</v>
      </c>
      <c r="I2258" s="168">
        <f t="shared" si="484"/>
        <v>445963.11148631631</v>
      </c>
      <c r="J2258" s="168">
        <f t="shared" si="486"/>
        <v>437690.1650674963</v>
      </c>
      <c r="K2258" s="94"/>
      <c r="L2258" s="265">
        <f t="shared" si="485"/>
        <v>169943.99277031835</v>
      </c>
      <c r="M2258" s="265">
        <f>$G2258*NonHospFrac+theModel!$H2258*NonHospFrac</f>
        <v>276019.11871599796</v>
      </c>
      <c r="N2258" s="266">
        <f t="shared" si="487"/>
        <v>445963.11148631631</v>
      </c>
      <c r="O2258" s="158"/>
      <c r="P2258" s="265">
        <f t="shared" si="488"/>
        <v>166791.4056836793</v>
      </c>
      <c r="Q2258" s="265">
        <f t="shared" si="489"/>
        <v>276017.55846537894</v>
      </c>
      <c r="R2258" s="266">
        <f t="shared" si="490"/>
        <v>442808.96414905821</v>
      </c>
    </row>
    <row r="2259" spans="1:18" x14ac:dyDescent="0.25">
      <c r="A2259" s="81">
        <v>2228</v>
      </c>
      <c r="B2259" s="93">
        <f t="shared" si="479"/>
        <v>2.5792662623991379E-19</v>
      </c>
      <c r="C2259" s="178">
        <f t="shared" si="480"/>
        <v>2.5734478819207512E-19</v>
      </c>
      <c r="D2259" s="165">
        <f t="shared" si="481"/>
        <v>2.2558277767625785E-3</v>
      </c>
      <c r="E2259" s="166">
        <f t="shared" si="491"/>
        <v>24.291375447755232</v>
      </c>
      <c r="F2259" s="167">
        <f t="shared" si="492"/>
        <v>5.0282401144038049</v>
      </c>
      <c r="G2259" s="167">
        <f t="shared" si="482"/>
        <v>174741.51706671662</v>
      </c>
      <c r="H2259" s="167">
        <f t="shared" si="483"/>
        <v>271299.98899881309</v>
      </c>
      <c r="I2259" s="168">
        <f t="shared" si="484"/>
        <v>446041.50606552971</v>
      </c>
      <c r="J2259" s="168">
        <f t="shared" si="486"/>
        <v>437761.75362609839</v>
      </c>
      <c r="K2259" s="94"/>
      <c r="L2259" s="265">
        <f t="shared" si="485"/>
        <v>169973.86673850077</v>
      </c>
      <c r="M2259" s="265">
        <f>$G2259*NonHospFrac+theModel!$H2259*NonHospFrac</f>
        <v>276067.63932702894</v>
      </c>
      <c r="N2259" s="266">
        <f t="shared" si="487"/>
        <v>446041.50606552971</v>
      </c>
      <c r="O2259" s="158"/>
      <c r="P2259" s="265">
        <f t="shared" si="488"/>
        <v>166818.68606892231</v>
      </c>
      <c r="Q2259" s="265">
        <f t="shared" si="489"/>
        <v>276066.07907640992</v>
      </c>
      <c r="R2259" s="266">
        <f t="shared" si="490"/>
        <v>442884.7651453322</v>
      </c>
    </row>
    <row r="2260" spans="1:18" x14ac:dyDescent="0.25">
      <c r="A2260" s="81">
        <v>2229</v>
      </c>
      <c r="B2260" s="93">
        <f t="shared" si="479"/>
        <v>2.5310843840524446E-19</v>
      </c>
      <c r="C2260" s="178">
        <f t="shared" si="480"/>
        <v>2.5253746935935692E-19</v>
      </c>
      <c r="D2260" s="165">
        <f t="shared" si="481"/>
        <v>2.2558277767625785E-3</v>
      </c>
      <c r="E2260" s="166">
        <f t="shared" si="491"/>
        <v>24.291375447755232</v>
      </c>
      <c r="F2260" s="167">
        <f t="shared" si="492"/>
        <v>5.0304959421805675</v>
      </c>
      <c r="G2260" s="167">
        <f t="shared" si="482"/>
        <v>174819.91164593006</v>
      </c>
      <c r="H2260" s="167">
        <f t="shared" si="483"/>
        <v>271299.98899881309</v>
      </c>
      <c r="I2260" s="168">
        <f t="shared" si="484"/>
        <v>446119.90064474312</v>
      </c>
      <c r="J2260" s="168">
        <f t="shared" si="486"/>
        <v>437833.33926660992</v>
      </c>
      <c r="K2260" s="94"/>
      <c r="L2260" s="265">
        <f t="shared" si="485"/>
        <v>170003.74070668319</v>
      </c>
      <c r="M2260" s="265">
        <f>$G2260*NonHospFrac+theModel!$H2260*NonHospFrac</f>
        <v>276116.15993805998</v>
      </c>
      <c r="N2260" s="266">
        <f t="shared" si="487"/>
        <v>446119.90064474317</v>
      </c>
      <c r="O2260" s="158"/>
      <c r="P2260" s="265">
        <f t="shared" si="488"/>
        <v>166845.96534216311</v>
      </c>
      <c r="Q2260" s="265">
        <f t="shared" si="489"/>
        <v>276114.59968744096</v>
      </c>
      <c r="R2260" s="266">
        <f t="shared" si="490"/>
        <v>442960.56502960407</v>
      </c>
    </row>
    <row r="2261" spans="1:18" x14ac:dyDescent="0.25">
      <c r="A2261" s="81">
        <v>2230</v>
      </c>
      <c r="B2261" s="93">
        <f t="shared" si="479"/>
        <v>2.4838025653214874E-19</v>
      </c>
      <c r="C2261" s="178">
        <f t="shared" si="480"/>
        <v>2.478199534502641E-19</v>
      </c>
      <c r="D2261" s="165">
        <f t="shared" si="481"/>
        <v>2.2558277767625785E-3</v>
      </c>
      <c r="E2261" s="166">
        <f t="shared" si="491"/>
        <v>24.291375447755232</v>
      </c>
      <c r="F2261" s="167">
        <f t="shared" si="492"/>
        <v>5.0327517699573301</v>
      </c>
      <c r="G2261" s="167">
        <f t="shared" si="482"/>
        <v>174898.30622514349</v>
      </c>
      <c r="H2261" s="167">
        <f t="shared" si="483"/>
        <v>271299.98899881309</v>
      </c>
      <c r="I2261" s="168">
        <f t="shared" si="484"/>
        <v>446198.29522395658</v>
      </c>
      <c r="J2261" s="168">
        <f t="shared" si="486"/>
        <v>437904.92198914988</v>
      </c>
      <c r="K2261" s="94"/>
      <c r="L2261" s="265">
        <f t="shared" si="485"/>
        <v>170033.61467486562</v>
      </c>
      <c r="M2261" s="265">
        <f>$G2261*NonHospFrac+theModel!$H2261*NonHospFrac</f>
        <v>276164.68054909096</v>
      </c>
      <c r="N2261" s="266">
        <f t="shared" si="487"/>
        <v>446198.29522395658</v>
      </c>
      <c r="O2261" s="158"/>
      <c r="P2261" s="265">
        <f t="shared" si="488"/>
        <v>166873.24350344701</v>
      </c>
      <c r="Q2261" s="265">
        <f t="shared" si="489"/>
        <v>276163.12029847194</v>
      </c>
      <c r="R2261" s="266">
        <f t="shared" si="490"/>
        <v>443036.36380191892</v>
      </c>
    </row>
    <row r="2262" spans="1:18" x14ac:dyDescent="0.25">
      <c r="A2262" s="81">
        <v>2231</v>
      </c>
      <c r="B2262" s="93">
        <f t="shared" si="479"/>
        <v>2.4374039926792783E-19</v>
      </c>
      <c r="C2262" s="178">
        <f t="shared" si="480"/>
        <v>2.4319056290494003E-19</v>
      </c>
      <c r="D2262" s="165">
        <f t="shared" si="481"/>
        <v>2.2558277767625785E-3</v>
      </c>
      <c r="E2262" s="166">
        <f t="shared" si="491"/>
        <v>24.291375447755232</v>
      </c>
      <c r="F2262" s="167">
        <f t="shared" si="492"/>
        <v>5.0350075977340927</v>
      </c>
      <c r="G2262" s="167">
        <f t="shared" si="482"/>
        <v>174976.70080435692</v>
      </c>
      <c r="H2262" s="167">
        <f t="shared" si="483"/>
        <v>271299.98899881309</v>
      </c>
      <c r="I2262" s="168">
        <f t="shared" si="484"/>
        <v>446276.68980317004</v>
      </c>
      <c r="J2262" s="168">
        <f t="shared" si="486"/>
        <v>437976.50179383712</v>
      </c>
      <c r="K2262" s="94"/>
      <c r="L2262" s="265">
        <f t="shared" si="485"/>
        <v>170063.48864304804</v>
      </c>
      <c r="M2262" s="265">
        <f>$G2262*NonHospFrac+theModel!$H2262*NonHospFrac</f>
        <v>276213.20116012194</v>
      </c>
      <c r="N2262" s="266">
        <f t="shared" si="487"/>
        <v>446276.68980316998</v>
      </c>
      <c r="O2262" s="158"/>
      <c r="P2262" s="265">
        <f t="shared" si="488"/>
        <v>166900.52055281936</v>
      </c>
      <c r="Q2262" s="265">
        <f t="shared" si="489"/>
        <v>276211.64090950292</v>
      </c>
      <c r="R2262" s="266">
        <f t="shared" si="490"/>
        <v>443112.16146232228</v>
      </c>
    </row>
    <row r="2263" spans="1:18" x14ac:dyDescent="0.25">
      <c r="A2263" s="81">
        <v>2232</v>
      </c>
      <c r="B2263" s="93">
        <f t="shared" si="479"/>
        <v>2.3918721666832369E-19</v>
      </c>
      <c r="C2263" s="178">
        <f t="shared" si="480"/>
        <v>2.3864765150111673E-19</v>
      </c>
      <c r="D2263" s="165">
        <f t="shared" si="481"/>
        <v>2.2558277767625785E-3</v>
      </c>
      <c r="E2263" s="166">
        <f t="shared" si="491"/>
        <v>24.291375447755232</v>
      </c>
      <c r="F2263" s="167">
        <f t="shared" si="492"/>
        <v>5.0372634255108553</v>
      </c>
      <c r="G2263" s="167">
        <f t="shared" si="482"/>
        <v>175055.09538357035</v>
      </c>
      <c r="H2263" s="167">
        <f t="shared" si="483"/>
        <v>271299.98899881309</v>
      </c>
      <c r="I2263" s="168">
        <f t="shared" si="484"/>
        <v>446355.08438238344</v>
      </c>
      <c r="J2263" s="168">
        <f t="shared" si="486"/>
        <v>438048.07868079055</v>
      </c>
      <c r="K2263" s="94"/>
      <c r="L2263" s="265">
        <f t="shared" si="485"/>
        <v>170093.36261123046</v>
      </c>
      <c r="M2263" s="265">
        <f>$G2263*NonHospFrac+theModel!$H2263*NonHospFrac</f>
        <v>276261.72177115292</v>
      </c>
      <c r="N2263" s="266">
        <f t="shared" si="487"/>
        <v>446355.08438238339</v>
      </c>
      <c r="O2263" s="158"/>
      <c r="P2263" s="265">
        <f t="shared" si="488"/>
        <v>166927.79649032551</v>
      </c>
      <c r="Q2263" s="265">
        <f t="shared" si="489"/>
        <v>276260.1615205339</v>
      </c>
      <c r="R2263" s="266">
        <f t="shared" si="490"/>
        <v>443187.95801085944</v>
      </c>
    </row>
    <row r="2264" spans="1:18" x14ac:dyDescent="0.25">
      <c r="A2264" s="81">
        <v>2233</v>
      </c>
      <c r="B2264" s="93">
        <f t="shared" si="479"/>
        <v>2.3471908961079465E-19</v>
      </c>
      <c r="C2264" s="178">
        <f t="shared" si="480"/>
        <v>2.341896037687142E-19</v>
      </c>
      <c r="D2264" s="165">
        <f t="shared" si="481"/>
        <v>2.2558277767625785E-3</v>
      </c>
      <c r="E2264" s="166">
        <f t="shared" si="491"/>
        <v>24.291375447755232</v>
      </c>
      <c r="F2264" s="167">
        <f t="shared" si="492"/>
        <v>5.0395192532876179</v>
      </c>
      <c r="G2264" s="167">
        <f t="shared" si="482"/>
        <v>175133.48996278376</v>
      </c>
      <c r="H2264" s="167">
        <f t="shared" si="483"/>
        <v>271299.98899881309</v>
      </c>
      <c r="I2264" s="168">
        <f t="shared" si="484"/>
        <v>446433.47896159685</v>
      </c>
      <c r="J2264" s="168">
        <f t="shared" si="486"/>
        <v>438119.65265012917</v>
      </c>
      <c r="K2264" s="94"/>
      <c r="L2264" s="265">
        <f t="shared" si="485"/>
        <v>170123.23657941289</v>
      </c>
      <c r="M2264" s="265">
        <f>$G2264*NonHospFrac+theModel!$H2264*NonHospFrac</f>
        <v>276310.2423821839</v>
      </c>
      <c r="N2264" s="266">
        <f t="shared" si="487"/>
        <v>446433.47896159679</v>
      </c>
      <c r="O2264" s="158"/>
      <c r="P2264" s="265">
        <f t="shared" si="488"/>
        <v>166955.07131601073</v>
      </c>
      <c r="Q2264" s="265">
        <f t="shared" si="489"/>
        <v>276308.68213156488</v>
      </c>
      <c r="R2264" s="266">
        <f t="shared" si="490"/>
        <v>443263.75344757561</v>
      </c>
    </row>
    <row r="2265" spans="1:18" x14ac:dyDescent="0.25">
      <c r="A2265" s="81">
        <v>2234</v>
      </c>
      <c r="B2265" s="93">
        <f t="shared" si="479"/>
        <v>2.3033442921875178E-19</v>
      </c>
      <c r="C2265" s="178">
        <f t="shared" si="480"/>
        <v>2.2981483441537535E-19</v>
      </c>
      <c r="D2265" s="165">
        <f t="shared" si="481"/>
        <v>2.2558277767625785E-3</v>
      </c>
      <c r="E2265" s="166">
        <f t="shared" si="491"/>
        <v>24.291375447755232</v>
      </c>
      <c r="F2265" s="167">
        <f t="shared" si="492"/>
        <v>5.0417750810643804</v>
      </c>
      <c r="G2265" s="167">
        <f t="shared" si="482"/>
        <v>175211.88454199719</v>
      </c>
      <c r="H2265" s="167">
        <f t="shared" si="483"/>
        <v>271299.98899881309</v>
      </c>
      <c r="I2265" s="168">
        <f t="shared" si="484"/>
        <v>446511.87354081031</v>
      </c>
      <c r="J2265" s="168">
        <f t="shared" si="486"/>
        <v>438191.22370197193</v>
      </c>
      <c r="K2265" s="94"/>
      <c r="L2265" s="265">
        <f t="shared" si="485"/>
        <v>170153.11054759534</v>
      </c>
      <c r="M2265" s="265">
        <f>$G2265*NonHospFrac+theModel!$H2265*NonHospFrac</f>
        <v>276358.76299321494</v>
      </c>
      <c r="N2265" s="266">
        <f t="shared" si="487"/>
        <v>446511.87354081031</v>
      </c>
      <c r="O2265" s="158"/>
      <c r="P2265" s="265">
        <f t="shared" si="488"/>
        <v>166982.3450299204</v>
      </c>
      <c r="Q2265" s="265">
        <f t="shared" si="489"/>
        <v>276357.20274259592</v>
      </c>
      <c r="R2265" s="266">
        <f t="shared" si="490"/>
        <v>443339.54777251632</v>
      </c>
    </row>
    <row r="2266" spans="1:18" x14ac:dyDescent="0.25">
      <c r="A2266" s="81">
        <v>2235</v>
      </c>
      <c r="B2266" s="93">
        <f t="shared" si="479"/>
        <v>2.2603167629655055E-19</v>
      </c>
      <c r="C2266" s="178">
        <f t="shared" si="480"/>
        <v>2.2552178776273258E-19</v>
      </c>
      <c r="D2266" s="165">
        <f t="shared" si="481"/>
        <v>2.2558277767625785E-3</v>
      </c>
      <c r="E2266" s="166">
        <f t="shared" si="491"/>
        <v>24.291375447755232</v>
      </c>
      <c r="F2266" s="167">
        <f t="shared" si="492"/>
        <v>5.044030908841143</v>
      </c>
      <c r="G2266" s="167">
        <f t="shared" si="482"/>
        <v>175290.27912121059</v>
      </c>
      <c r="H2266" s="167">
        <f t="shared" si="483"/>
        <v>271299.98899881309</v>
      </c>
      <c r="I2266" s="168">
        <f t="shared" si="484"/>
        <v>446590.26812002365</v>
      </c>
      <c r="J2266" s="168">
        <f t="shared" si="486"/>
        <v>438262.79183643765</v>
      </c>
      <c r="K2266" s="94"/>
      <c r="L2266" s="265">
        <f t="shared" si="485"/>
        <v>170182.98451577773</v>
      </c>
      <c r="M2266" s="265">
        <f>$G2266*NonHospFrac+theModel!$H2266*NonHospFrac</f>
        <v>276407.28360424592</v>
      </c>
      <c r="N2266" s="266">
        <f t="shared" si="487"/>
        <v>446590.26812002365</v>
      </c>
      <c r="O2266" s="158"/>
      <c r="P2266" s="265">
        <f t="shared" si="488"/>
        <v>167009.61763209972</v>
      </c>
      <c r="Q2266" s="265">
        <f t="shared" si="489"/>
        <v>276405.72335362691</v>
      </c>
      <c r="R2266" s="266">
        <f t="shared" si="490"/>
        <v>443415.34098572662</v>
      </c>
    </row>
    <row r="2267" spans="1:18" x14ac:dyDescent="0.25">
      <c r="A2267" s="81">
        <v>2236</v>
      </c>
      <c r="B2267" s="93">
        <f t="shared" si="479"/>
        <v>2.2180930077503867E-19</v>
      </c>
      <c r="C2267" s="178">
        <f t="shared" si="480"/>
        <v>2.2130893719320605E-19</v>
      </c>
      <c r="D2267" s="165">
        <f t="shared" si="481"/>
        <v>2.2558277767625785E-3</v>
      </c>
      <c r="E2267" s="166">
        <f t="shared" si="491"/>
        <v>24.291375447755232</v>
      </c>
      <c r="F2267" s="167">
        <f t="shared" si="492"/>
        <v>5.0462867366179056</v>
      </c>
      <c r="G2267" s="167">
        <f t="shared" si="482"/>
        <v>175368.67370042403</v>
      </c>
      <c r="H2267" s="167">
        <f t="shared" si="483"/>
        <v>271299.98899881309</v>
      </c>
      <c r="I2267" s="168">
        <f t="shared" si="484"/>
        <v>446668.66269923712</v>
      </c>
      <c r="J2267" s="168">
        <f t="shared" si="486"/>
        <v>438334.35705364542</v>
      </c>
      <c r="K2267" s="94"/>
      <c r="L2267" s="265">
        <f t="shared" si="485"/>
        <v>170212.85848396018</v>
      </c>
      <c r="M2267" s="265">
        <f>$G2267*NonHospFrac+theModel!$H2267*NonHospFrac</f>
        <v>276455.80421527696</v>
      </c>
      <c r="N2267" s="266">
        <f t="shared" si="487"/>
        <v>446668.66269923712</v>
      </c>
      <c r="O2267" s="158"/>
      <c r="P2267" s="265">
        <f t="shared" si="488"/>
        <v>167036.88912259415</v>
      </c>
      <c r="Q2267" s="265">
        <f t="shared" si="489"/>
        <v>276454.24396465794</v>
      </c>
      <c r="R2267" s="266">
        <f t="shared" si="490"/>
        <v>443491.13308725209</v>
      </c>
    </row>
    <row r="2268" spans="1:18" x14ac:dyDescent="0.25">
      <c r="A2268" s="81">
        <v>2237</v>
      </c>
      <c r="B2268" s="93">
        <f t="shared" si="479"/>
        <v>2.1766580116745365E-19</v>
      </c>
      <c r="C2268" s="178">
        <f t="shared" si="480"/>
        <v>2.1717478460712881E-19</v>
      </c>
      <c r="D2268" s="165">
        <f t="shared" si="481"/>
        <v>2.2558277767625785E-3</v>
      </c>
      <c r="E2268" s="166">
        <f t="shared" si="491"/>
        <v>24.291375447755232</v>
      </c>
      <c r="F2268" s="167">
        <f t="shared" si="492"/>
        <v>5.0485425643946682</v>
      </c>
      <c r="G2268" s="167">
        <f t="shared" si="482"/>
        <v>175447.06827963746</v>
      </c>
      <c r="H2268" s="167">
        <f t="shared" si="483"/>
        <v>271299.98899881309</v>
      </c>
      <c r="I2268" s="168">
        <f t="shared" si="484"/>
        <v>446747.05727845058</v>
      </c>
      <c r="J2268" s="168">
        <f t="shared" si="486"/>
        <v>438405.91935371404</v>
      </c>
      <c r="K2268" s="94"/>
      <c r="L2268" s="265">
        <f t="shared" si="485"/>
        <v>170242.73245214261</v>
      </c>
      <c r="M2268" s="265">
        <f>$G2268*NonHospFrac+theModel!$H2268*NonHospFrac</f>
        <v>276504.32482630794</v>
      </c>
      <c r="N2268" s="266">
        <f t="shared" si="487"/>
        <v>446747.05727845058</v>
      </c>
      <c r="O2268" s="158"/>
      <c r="P2268" s="265">
        <f t="shared" si="488"/>
        <v>167064.15950144891</v>
      </c>
      <c r="Q2268" s="265">
        <f t="shared" si="489"/>
        <v>276502.76457568893</v>
      </c>
      <c r="R2268" s="266">
        <f t="shared" si="490"/>
        <v>443566.92407713784</v>
      </c>
    </row>
    <row r="2269" spans="1:18" x14ac:dyDescent="0.25">
      <c r="A2269" s="81">
        <v>2238</v>
      </c>
      <c r="B2269" s="93">
        <f t="shared" si="479"/>
        <v>2.1359970403550008E-19</v>
      </c>
      <c r="C2269" s="178">
        <f t="shared" si="480"/>
        <v>2.1311785989002852E-19</v>
      </c>
      <c r="D2269" s="165">
        <f t="shared" si="481"/>
        <v>2.2558277767625785E-3</v>
      </c>
      <c r="E2269" s="166">
        <f t="shared" si="491"/>
        <v>24.291375447755232</v>
      </c>
      <c r="F2269" s="167">
        <f t="shared" si="492"/>
        <v>5.0507983921714308</v>
      </c>
      <c r="G2269" s="167">
        <f t="shared" si="482"/>
        <v>175525.46285885086</v>
      </c>
      <c r="H2269" s="167">
        <f t="shared" si="483"/>
        <v>271299.98899881309</v>
      </c>
      <c r="I2269" s="168">
        <f t="shared" si="484"/>
        <v>446825.45185766392</v>
      </c>
      <c r="J2269" s="168">
        <f t="shared" si="486"/>
        <v>438477.47873676231</v>
      </c>
      <c r="K2269" s="94"/>
      <c r="L2269" s="265">
        <f t="shared" si="485"/>
        <v>170272.60642032503</v>
      </c>
      <c r="M2269" s="265">
        <f>$G2269*NonHospFrac+theModel!$H2269*NonHospFrac</f>
        <v>276552.84543733892</v>
      </c>
      <c r="N2269" s="266">
        <f t="shared" si="487"/>
        <v>446825.45185766392</v>
      </c>
      <c r="O2269" s="158"/>
      <c r="P2269" s="265">
        <f t="shared" si="488"/>
        <v>167091.42876870936</v>
      </c>
      <c r="Q2269" s="265">
        <f t="shared" si="489"/>
        <v>276551.28518671991</v>
      </c>
      <c r="R2269" s="266">
        <f t="shared" si="490"/>
        <v>443642.71395542927</v>
      </c>
    </row>
    <row r="2270" spans="1:18" x14ac:dyDescent="0.25">
      <c r="A2270" s="81">
        <v>2239</v>
      </c>
      <c r="B2270" s="93">
        <f t="shared" si="479"/>
        <v>2.0960956346538488E-19</v>
      </c>
      <c r="C2270" s="178">
        <f t="shared" si="480"/>
        <v>2.0913672038984458E-19</v>
      </c>
      <c r="D2270" s="165">
        <f t="shared" si="481"/>
        <v>2.2558277767625785E-3</v>
      </c>
      <c r="E2270" s="166">
        <f t="shared" si="491"/>
        <v>24.291375447755232</v>
      </c>
      <c r="F2270" s="167">
        <f t="shared" si="492"/>
        <v>5.0530542199481934</v>
      </c>
      <c r="G2270" s="167">
        <f t="shared" si="482"/>
        <v>175603.8574380643</v>
      </c>
      <c r="H2270" s="167">
        <f t="shared" si="483"/>
        <v>271299.98899881309</v>
      </c>
      <c r="I2270" s="168">
        <f t="shared" si="484"/>
        <v>446903.84643687739</v>
      </c>
      <c r="J2270" s="168">
        <f t="shared" si="486"/>
        <v>438549.03520290938</v>
      </c>
      <c r="K2270" s="94"/>
      <c r="L2270" s="265">
        <f t="shared" si="485"/>
        <v>170302.48038850748</v>
      </c>
      <c r="M2270" s="265">
        <f>$G2270*NonHospFrac+theModel!$H2270*NonHospFrac</f>
        <v>276601.36604836991</v>
      </c>
      <c r="N2270" s="266">
        <f t="shared" si="487"/>
        <v>446903.84643687739</v>
      </c>
      <c r="O2270" s="158"/>
      <c r="P2270" s="265">
        <f t="shared" si="488"/>
        <v>167118.6969244208</v>
      </c>
      <c r="Q2270" s="265">
        <f t="shared" si="489"/>
        <v>276599.80579775089</v>
      </c>
      <c r="R2270" s="266">
        <f t="shared" si="490"/>
        <v>443718.50272217172</v>
      </c>
    </row>
    <row r="2271" spans="1:18" x14ac:dyDescent="0.25">
      <c r="A2271" s="81">
        <v>2240</v>
      </c>
      <c r="B2271" s="93">
        <f t="shared" ref="B2271:B2334" si="493">Constant*EXP(PowerTerm*(A2271)/7)</f>
        <v>2.0569396055364879E-19</v>
      </c>
      <c r="C2271" s="178">
        <f t="shared" ref="C2271:C2334" si="494">(1-theFloor)*B2271</f>
        <v>2.0522995040391956E-19</v>
      </c>
      <c r="D2271" s="165">
        <f t="shared" ref="D2271:D2334" si="495">theFloor</f>
        <v>2.2558277767625785E-3</v>
      </c>
      <c r="E2271" s="166">
        <f t="shared" si="491"/>
        <v>24.291375447755232</v>
      </c>
      <c r="F2271" s="167">
        <f t="shared" si="492"/>
        <v>5.055310047724956</v>
      </c>
      <c r="G2271" s="167">
        <f t="shared" ref="G2271:G2334" si="496">$B$22*F2271*totInfected/365.25</f>
        <v>175682.2520172777</v>
      </c>
      <c r="H2271" s="167">
        <f t="shared" ref="H2271:H2334" si="497">lostQALYs_Injured*E2271*totInfected/365.25</f>
        <v>271299.98899881309</v>
      </c>
      <c r="I2271" s="168">
        <f t="shared" ref="I2271:I2334" si="498">H2271+G2271</f>
        <v>446982.24101609079</v>
      </c>
      <c r="J2271" s="168">
        <f t="shared" si="486"/>
        <v>438620.58875227394</v>
      </c>
      <c r="K2271" s="94"/>
      <c r="L2271" s="265">
        <f t="shared" ref="L2271:L2334" si="499">$G2271*HospFrac+$H2271*HospFrac</f>
        <v>170332.35435668987</v>
      </c>
      <c r="M2271" s="265">
        <f>$G2271*NonHospFrac+theModel!$H2271*NonHospFrac</f>
        <v>276649.88665940089</v>
      </c>
      <c r="N2271" s="266">
        <f t="shared" si="487"/>
        <v>446982.24101609073</v>
      </c>
      <c r="O2271" s="158"/>
      <c r="P2271" s="265">
        <f t="shared" si="488"/>
        <v>167145.96396862849</v>
      </c>
      <c r="Q2271" s="265">
        <f t="shared" si="489"/>
        <v>276648.32640878187</v>
      </c>
      <c r="R2271" s="266">
        <f t="shared" si="490"/>
        <v>443794.29037741036</v>
      </c>
    </row>
    <row r="2272" spans="1:18" x14ac:dyDescent="0.25">
      <c r="A2272" s="81">
        <v>2241</v>
      </c>
      <c r="B2272" s="93">
        <f t="shared" si="493"/>
        <v>2.0185150290260082E-19</v>
      </c>
      <c r="C2272" s="178">
        <f t="shared" si="494"/>
        <v>2.0139616067557185E-19</v>
      </c>
      <c r="D2272" s="165">
        <f t="shared" si="495"/>
        <v>2.2558277767625785E-3</v>
      </c>
      <c r="E2272" s="166">
        <f t="shared" si="491"/>
        <v>24.291375447755232</v>
      </c>
      <c r="F2272" s="167">
        <f t="shared" si="492"/>
        <v>5.0575658755017185</v>
      </c>
      <c r="G2272" s="167">
        <f t="shared" si="496"/>
        <v>175760.64659649113</v>
      </c>
      <c r="H2272" s="167">
        <f t="shared" si="497"/>
        <v>271299.98899881309</v>
      </c>
      <c r="I2272" s="168">
        <f t="shared" si="498"/>
        <v>447060.63559530419</v>
      </c>
      <c r="J2272" s="168">
        <f t="shared" ref="J2272:J2335" si="500">J2271+(I2272-I2271)/(1+discountDaily)^A2272</f>
        <v>438692.13938497496</v>
      </c>
      <c r="K2272" s="94"/>
      <c r="L2272" s="265">
        <f t="shared" si="499"/>
        <v>170362.22832487233</v>
      </c>
      <c r="M2272" s="265">
        <f>$G2272*NonHospFrac+theModel!$H2272*NonHospFrac</f>
        <v>276698.40727043187</v>
      </c>
      <c r="N2272" s="266">
        <f t="shared" ref="N2272:N2335" si="501">L2272+M2272</f>
        <v>447060.63559530419</v>
      </c>
      <c r="O2272" s="158"/>
      <c r="P2272" s="265">
        <f t="shared" ref="P2272:P2335" si="502">P2271+(L2272-L2271)/(1+discountDaily)^A2272</f>
        <v>167173.22990137784</v>
      </c>
      <c r="Q2272" s="265">
        <f t="shared" ref="Q2272:Q2335" si="503">Q2271+(M2272-M2271)/(1+discountDaily)^B2272</f>
        <v>276696.84701981285</v>
      </c>
      <c r="R2272" s="266">
        <f t="shared" ref="R2272:R2335" si="504">P2272+Q2272</f>
        <v>443870.07692119072</v>
      </c>
    </row>
    <row r="2273" spans="1:18" x14ac:dyDescent="0.25">
      <c r="A2273" s="81">
        <v>2242</v>
      </c>
      <c r="B2273" s="93">
        <f t="shared" si="493"/>
        <v>1.9808082412517833E-19</v>
      </c>
      <c r="C2273" s="178">
        <f t="shared" si="494"/>
        <v>1.9763398790007273E-19</v>
      </c>
      <c r="D2273" s="165">
        <f t="shared" si="495"/>
        <v>2.2558277767625785E-3</v>
      </c>
      <c r="E2273" s="166">
        <f t="shared" ref="E2273:E2336" si="505">C2273+E2272</f>
        <v>24.291375447755232</v>
      </c>
      <c r="F2273" s="167">
        <f t="shared" ref="F2273:F2336" si="506">D2273+F2272</f>
        <v>5.0598217032784811</v>
      </c>
      <c r="G2273" s="167">
        <f t="shared" si="496"/>
        <v>175839.04117570457</v>
      </c>
      <c r="H2273" s="167">
        <f t="shared" si="497"/>
        <v>271299.98899881309</v>
      </c>
      <c r="I2273" s="168">
        <f t="shared" si="498"/>
        <v>447139.03017451765</v>
      </c>
      <c r="J2273" s="168">
        <f t="shared" si="500"/>
        <v>438763.68710113142</v>
      </c>
      <c r="K2273" s="94"/>
      <c r="L2273" s="265">
        <f t="shared" si="499"/>
        <v>170392.10229305475</v>
      </c>
      <c r="M2273" s="265">
        <f>$G2273*NonHospFrac+theModel!$H2273*NonHospFrac</f>
        <v>276746.92788146291</v>
      </c>
      <c r="N2273" s="266">
        <f t="shared" si="501"/>
        <v>447139.03017451765</v>
      </c>
      <c r="O2273" s="158"/>
      <c r="P2273" s="265">
        <f t="shared" si="502"/>
        <v>167200.49472271407</v>
      </c>
      <c r="Q2273" s="265">
        <f t="shared" si="503"/>
        <v>276745.36763084389</v>
      </c>
      <c r="R2273" s="266">
        <f t="shared" si="504"/>
        <v>443945.86235355795</v>
      </c>
    </row>
    <row r="2274" spans="1:18" x14ac:dyDescent="0.25">
      <c r="A2274" s="81">
        <v>2243</v>
      </c>
      <c r="B2274" s="93">
        <f t="shared" si="493"/>
        <v>1.9438058335905643E-19</v>
      </c>
      <c r="C2274" s="178">
        <f t="shared" si="494"/>
        <v>1.9394209423985175E-19</v>
      </c>
      <c r="D2274" s="165">
        <f t="shared" si="495"/>
        <v>2.2558277767625785E-3</v>
      </c>
      <c r="E2274" s="166">
        <f t="shared" si="505"/>
        <v>24.291375447755232</v>
      </c>
      <c r="F2274" s="167">
        <f t="shared" si="506"/>
        <v>5.0620775310552437</v>
      </c>
      <c r="G2274" s="167">
        <f t="shared" si="496"/>
        <v>175917.43575491797</v>
      </c>
      <c r="H2274" s="167">
        <f t="shared" si="497"/>
        <v>271299.98899881309</v>
      </c>
      <c r="I2274" s="168">
        <f t="shared" si="498"/>
        <v>447217.42475373106</v>
      </c>
      <c r="J2274" s="168">
        <f t="shared" si="500"/>
        <v>438835.23190086207</v>
      </c>
      <c r="K2274" s="94"/>
      <c r="L2274" s="265">
        <f t="shared" si="499"/>
        <v>170421.97626123717</v>
      </c>
      <c r="M2274" s="265">
        <f>$G2274*NonHospFrac+theModel!$H2274*NonHospFrac</f>
        <v>276795.44849249389</v>
      </c>
      <c r="N2274" s="266">
        <f t="shared" si="501"/>
        <v>447217.42475373106</v>
      </c>
      <c r="O2274" s="158"/>
      <c r="P2274" s="265">
        <f t="shared" si="502"/>
        <v>167227.75843268249</v>
      </c>
      <c r="Q2274" s="265">
        <f t="shared" si="503"/>
        <v>276793.88824187487</v>
      </c>
      <c r="R2274" s="266">
        <f t="shared" si="504"/>
        <v>444021.64667455736</v>
      </c>
    </row>
    <row r="2275" spans="1:18" x14ac:dyDescent="0.25">
      <c r="A2275" s="81">
        <v>2244</v>
      </c>
      <c r="B2275" s="93">
        <f t="shared" si="493"/>
        <v>1.907494647898344E-19</v>
      </c>
      <c r="C2275" s="178">
        <f t="shared" si="494"/>
        <v>1.9031916684875889E-19</v>
      </c>
      <c r="D2275" s="165">
        <f t="shared" si="495"/>
        <v>2.2558277767625785E-3</v>
      </c>
      <c r="E2275" s="166">
        <f t="shared" si="505"/>
        <v>24.291375447755232</v>
      </c>
      <c r="F2275" s="167">
        <f t="shared" si="506"/>
        <v>5.0643333588320063</v>
      </c>
      <c r="G2275" s="167">
        <f t="shared" si="496"/>
        <v>175995.8303341314</v>
      </c>
      <c r="H2275" s="167">
        <f t="shared" si="497"/>
        <v>271299.98899881309</v>
      </c>
      <c r="I2275" s="168">
        <f t="shared" si="498"/>
        <v>447295.81933294446</v>
      </c>
      <c r="J2275" s="168">
        <f t="shared" si="500"/>
        <v>438906.77378428582</v>
      </c>
      <c r="K2275" s="94"/>
      <c r="L2275" s="265">
        <f t="shared" si="499"/>
        <v>170451.85022941959</v>
      </c>
      <c r="M2275" s="265">
        <f>$G2275*NonHospFrac+theModel!$H2275*NonHospFrac</f>
        <v>276843.96910352493</v>
      </c>
      <c r="N2275" s="266">
        <f t="shared" si="501"/>
        <v>447295.81933294452</v>
      </c>
      <c r="O2275" s="158"/>
      <c r="P2275" s="265">
        <f t="shared" si="502"/>
        <v>167255.02103132842</v>
      </c>
      <c r="Q2275" s="265">
        <f t="shared" si="503"/>
        <v>276842.40885290591</v>
      </c>
      <c r="R2275" s="266">
        <f t="shared" si="504"/>
        <v>444097.42988423433</v>
      </c>
    </row>
    <row r="2276" spans="1:18" x14ac:dyDescent="0.25">
      <c r="A2276" s="81">
        <v>2245</v>
      </c>
      <c r="B2276" s="93">
        <f t="shared" si="493"/>
        <v>1.8718617718312884E-19</v>
      </c>
      <c r="C2276" s="178">
        <f t="shared" si="494"/>
        <v>1.8676391740521313E-19</v>
      </c>
      <c r="D2276" s="165">
        <f t="shared" si="495"/>
        <v>2.2558277767625785E-3</v>
      </c>
      <c r="E2276" s="166">
        <f t="shared" si="505"/>
        <v>24.291375447755232</v>
      </c>
      <c r="F2276" s="167">
        <f t="shared" si="506"/>
        <v>5.0665891866087689</v>
      </c>
      <c r="G2276" s="167">
        <f t="shared" si="496"/>
        <v>176074.22491334481</v>
      </c>
      <c r="H2276" s="167">
        <f t="shared" si="497"/>
        <v>271299.98899881309</v>
      </c>
      <c r="I2276" s="168">
        <f t="shared" si="498"/>
        <v>447374.21391215792</v>
      </c>
      <c r="J2276" s="168">
        <f t="shared" si="500"/>
        <v>438978.31275152159</v>
      </c>
      <c r="K2276" s="94"/>
      <c r="L2276" s="265">
        <f t="shared" si="499"/>
        <v>170481.72419760202</v>
      </c>
      <c r="M2276" s="265">
        <f>$G2276*NonHospFrac+theModel!$H2276*NonHospFrac</f>
        <v>276892.48971455591</v>
      </c>
      <c r="N2276" s="266">
        <f t="shared" si="501"/>
        <v>447374.21391215792</v>
      </c>
      <c r="O2276" s="158"/>
      <c r="P2276" s="265">
        <f t="shared" si="502"/>
        <v>167282.28251869715</v>
      </c>
      <c r="Q2276" s="265">
        <f t="shared" si="503"/>
        <v>276890.92946393689</v>
      </c>
      <c r="R2276" s="266">
        <f t="shared" si="504"/>
        <v>444173.21198263403</v>
      </c>
    </row>
    <row r="2277" spans="1:18" x14ac:dyDescent="0.25">
      <c r="A2277" s="81">
        <v>2246</v>
      </c>
      <c r="B2277" s="93">
        <f t="shared" si="493"/>
        <v>1.836894534254075E-19</v>
      </c>
      <c r="C2277" s="178">
        <f t="shared" si="494"/>
        <v>1.8327508165407213E-19</v>
      </c>
      <c r="D2277" s="165">
        <f t="shared" si="495"/>
        <v>2.2558277767625785E-3</v>
      </c>
      <c r="E2277" s="166">
        <f t="shared" si="505"/>
        <v>24.291375447755232</v>
      </c>
      <c r="F2277" s="167">
        <f t="shared" si="506"/>
        <v>5.0688450143855315</v>
      </c>
      <c r="G2277" s="167">
        <f t="shared" si="496"/>
        <v>176152.61949255824</v>
      </c>
      <c r="H2277" s="167">
        <f t="shared" si="497"/>
        <v>271299.98899881309</v>
      </c>
      <c r="I2277" s="168">
        <f t="shared" si="498"/>
        <v>447452.60849137133</v>
      </c>
      <c r="J2277" s="168">
        <f t="shared" si="500"/>
        <v>439049.84880268818</v>
      </c>
      <c r="K2277" s="94"/>
      <c r="L2277" s="265">
        <f t="shared" si="499"/>
        <v>170511.59816578444</v>
      </c>
      <c r="M2277" s="265">
        <f>$G2277*NonHospFrac+theModel!$H2277*NonHospFrac</f>
        <v>276941.01032558689</v>
      </c>
      <c r="N2277" s="266">
        <f t="shared" si="501"/>
        <v>447452.60849137133</v>
      </c>
      <c r="O2277" s="158"/>
      <c r="P2277" s="265">
        <f t="shared" si="502"/>
        <v>167309.54289483398</v>
      </c>
      <c r="Q2277" s="265">
        <f t="shared" si="503"/>
        <v>276939.45007496787</v>
      </c>
      <c r="R2277" s="266">
        <f t="shared" si="504"/>
        <v>444248.99296980188</v>
      </c>
    </row>
    <row r="2278" spans="1:18" x14ac:dyDescent="0.25">
      <c r="A2278" s="81">
        <v>2247</v>
      </c>
      <c r="B2278" s="93">
        <f t="shared" si="493"/>
        <v>1.8025805007340104E-19</v>
      </c>
      <c r="C2278" s="178">
        <f t="shared" si="494"/>
        <v>1.798514189570604E-19</v>
      </c>
      <c r="D2278" s="165">
        <f t="shared" si="495"/>
        <v>2.2558277767625785E-3</v>
      </c>
      <c r="E2278" s="166">
        <f t="shared" si="505"/>
        <v>24.291375447755232</v>
      </c>
      <c r="F2278" s="167">
        <f t="shared" si="506"/>
        <v>5.0711008421622941</v>
      </c>
      <c r="G2278" s="167">
        <f t="shared" si="496"/>
        <v>176231.01407177167</v>
      </c>
      <c r="H2278" s="167">
        <f t="shared" si="497"/>
        <v>271299.98899881309</v>
      </c>
      <c r="I2278" s="168">
        <f t="shared" si="498"/>
        <v>447531.00307058473</v>
      </c>
      <c r="J2278" s="168">
        <f t="shared" si="500"/>
        <v>439121.38193790452</v>
      </c>
      <c r="K2278" s="94"/>
      <c r="L2278" s="265">
        <f t="shared" si="499"/>
        <v>170541.47213396686</v>
      </c>
      <c r="M2278" s="265">
        <f>$G2278*NonHospFrac+theModel!$H2278*NonHospFrac</f>
        <v>276989.53093661787</v>
      </c>
      <c r="N2278" s="266">
        <f t="shared" si="501"/>
        <v>447531.00307058473</v>
      </c>
      <c r="O2278" s="158"/>
      <c r="P2278" s="265">
        <f t="shared" si="502"/>
        <v>167336.80215978425</v>
      </c>
      <c r="Q2278" s="265">
        <f t="shared" si="503"/>
        <v>276987.97068599885</v>
      </c>
      <c r="R2278" s="266">
        <f t="shared" si="504"/>
        <v>444324.7728457831</v>
      </c>
    </row>
    <row r="2279" spans="1:18" x14ac:dyDescent="0.25">
      <c r="A2279" s="81">
        <v>2248</v>
      </c>
      <c r="B2279" s="93">
        <f t="shared" si="493"/>
        <v>1.768907469119326E-19</v>
      </c>
      <c r="C2279" s="178">
        <f t="shared" si="494"/>
        <v>1.7649171185159638E-19</v>
      </c>
      <c r="D2279" s="165">
        <f t="shared" si="495"/>
        <v>2.2558277767625785E-3</v>
      </c>
      <c r="E2279" s="166">
        <f t="shared" si="505"/>
        <v>24.291375447755232</v>
      </c>
      <c r="F2279" s="167">
        <f t="shared" si="506"/>
        <v>5.0733566699390567</v>
      </c>
      <c r="G2279" s="167">
        <f t="shared" si="496"/>
        <v>176309.4086509851</v>
      </c>
      <c r="H2279" s="167">
        <f t="shared" si="497"/>
        <v>271299.98899881309</v>
      </c>
      <c r="I2279" s="168">
        <f t="shared" si="498"/>
        <v>447609.39764979819</v>
      </c>
      <c r="J2279" s="168">
        <f t="shared" si="500"/>
        <v>439192.91215728951</v>
      </c>
      <c r="K2279" s="94"/>
      <c r="L2279" s="265">
        <f t="shared" si="499"/>
        <v>170571.34610214928</v>
      </c>
      <c r="M2279" s="265">
        <f>$G2279*NonHospFrac+theModel!$H2279*NonHospFrac</f>
        <v>277038.05154764885</v>
      </c>
      <c r="N2279" s="266">
        <f t="shared" si="501"/>
        <v>447609.39764979813</v>
      </c>
      <c r="O2279" s="158"/>
      <c r="P2279" s="265">
        <f t="shared" si="502"/>
        <v>167364.06031359319</v>
      </c>
      <c r="Q2279" s="265">
        <f t="shared" si="503"/>
        <v>277036.49129702983</v>
      </c>
      <c r="R2279" s="266">
        <f t="shared" si="504"/>
        <v>444400.55161062302</v>
      </c>
    </row>
    <row r="2280" spans="1:18" x14ac:dyDescent="0.25">
      <c r="A2280" s="81">
        <v>2249</v>
      </c>
      <c r="B2280" s="93">
        <f t="shared" si="493"/>
        <v>1.7358634652000144E-19</v>
      </c>
      <c r="C2280" s="178">
        <f t="shared" si="494"/>
        <v>1.731947656178549E-19</v>
      </c>
      <c r="D2280" s="165">
        <f t="shared" si="495"/>
        <v>2.2558277767625785E-3</v>
      </c>
      <c r="E2280" s="166">
        <f t="shared" si="505"/>
        <v>24.291375447755232</v>
      </c>
      <c r="F2280" s="167">
        <f t="shared" si="506"/>
        <v>5.0756124977158192</v>
      </c>
      <c r="G2280" s="167">
        <f t="shared" si="496"/>
        <v>176387.80323019851</v>
      </c>
      <c r="H2280" s="167">
        <f t="shared" si="497"/>
        <v>271299.98899881309</v>
      </c>
      <c r="I2280" s="168">
        <f t="shared" si="498"/>
        <v>447687.7922290116</v>
      </c>
      <c r="J2280" s="168">
        <f t="shared" si="500"/>
        <v>439264.43946096185</v>
      </c>
      <c r="K2280" s="94"/>
      <c r="L2280" s="265">
        <f t="shared" si="499"/>
        <v>170601.22007033171</v>
      </c>
      <c r="M2280" s="265">
        <f>$G2280*NonHospFrac+theModel!$H2280*NonHospFrac</f>
        <v>277086.57215867989</v>
      </c>
      <c r="N2280" s="266">
        <f t="shared" si="501"/>
        <v>447687.7922290116</v>
      </c>
      <c r="O2280" s="158"/>
      <c r="P2280" s="265">
        <f t="shared" si="502"/>
        <v>167391.31735630613</v>
      </c>
      <c r="Q2280" s="265">
        <f t="shared" si="503"/>
        <v>277085.01190806087</v>
      </c>
      <c r="R2280" s="266">
        <f t="shared" si="504"/>
        <v>444476.329264367</v>
      </c>
    </row>
    <row r="2281" spans="1:18" x14ac:dyDescent="0.25">
      <c r="A2281" s="81">
        <v>2250</v>
      </c>
      <c r="B2281" s="93">
        <f t="shared" si="493"/>
        <v>1.7034367384498492E-19</v>
      </c>
      <c r="C2281" s="178">
        <f t="shared" si="494"/>
        <v>1.6995940785392962E-19</v>
      </c>
      <c r="D2281" s="165">
        <f t="shared" si="495"/>
        <v>2.2558277767625785E-3</v>
      </c>
      <c r="E2281" s="166">
        <f t="shared" si="505"/>
        <v>24.291375447755232</v>
      </c>
      <c r="F2281" s="167">
        <f t="shared" si="506"/>
        <v>5.0778683254925818</v>
      </c>
      <c r="G2281" s="167">
        <f t="shared" si="496"/>
        <v>176466.19780941194</v>
      </c>
      <c r="H2281" s="167">
        <f t="shared" si="497"/>
        <v>271299.98899881309</v>
      </c>
      <c r="I2281" s="168">
        <f t="shared" si="498"/>
        <v>447766.186808225</v>
      </c>
      <c r="J2281" s="168">
        <f t="shared" si="500"/>
        <v>439335.96384904051</v>
      </c>
      <c r="K2281" s="94"/>
      <c r="L2281" s="265">
        <f t="shared" si="499"/>
        <v>170631.09403851413</v>
      </c>
      <c r="M2281" s="265">
        <f>$G2281*NonHospFrac+theModel!$H2281*NonHospFrac</f>
        <v>277135.09276971087</v>
      </c>
      <c r="N2281" s="266">
        <f t="shared" si="501"/>
        <v>447766.186808225</v>
      </c>
      <c r="O2281" s="158"/>
      <c r="P2281" s="265">
        <f t="shared" si="502"/>
        <v>167418.57328796835</v>
      </c>
      <c r="Q2281" s="265">
        <f t="shared" si="503"/>
        <v>277133.53251909185</v>
      </c>
      <c r="R2281" s="266">
        <f t="shared" si="504"/>
        <v>444552.1058070602</v>
      </c>
    </row>
    <row r="2282" spans="1:18" x14ac:dyDescent="0.25">
      <c r="A2282" s="81">
        <v>2251</v>
      </c>
      <c r="B2282" s="93">
        <f t="shared" si="493"/>
        <v>1.6716157578478172E-19</v>
      </c>
      <c r="C2282" s="178">
        <f t="shared" si="494"/>
        <v>1.6678448805891901E-19</v>
      </c>
      <c r="D2282" s="165">
        <f t="shared" si="495"/>
        <v>2.2558277767625785E-3</v>
      </c>
      <c r="E2282" s="166">
        <f t="shared" si="505"/>
        <v>24.291375447755232</v>
      </c>
      <c r="F2282" s="167">
        <f t="shared" si="506"/>
        <v>5.0801241532693444</v>
      </c>
      <c r="G2282" s="167">
        <f t="shared" si="496"/>
        <v>176544.59238862534</v>
      </c>
      <c r="H2282" s="167">
        <f t="shared" si="497"/>
        <v>271299.98899881309</v>
      </c>
      <c r="I2282" s="168">
        <f t="shared" si="498"/>
        <v>447844.58138743846</v>
      </c>
      <c r="J2282" s="168">
        <f t="shared" si="500"/>
        <v>439407.48532164434</v>
      </c>
      <c r="K2282" s="94"/>
      <c r="L2282" s="265">
        <f t="shared" si="499"/>
        <v>170660.96800669655</v>
      </c>
      <c r="M2282" s="265">
        <f>$G2282*NonHospFrac+theModel!$H2282*NonHospFrac</f>
        <v>277183.61338074185</v>
      </c>
      <c r="N2282" s="266">
        <f t="shared" si="501"/>
        <v>447844.5813874384</v>
      </c>
      <c r="O2282" s="158"/>
      <c r="P2282" s="265">
        <f t="shared" si="502"/>
        <v>167445.82810862514</v>
      </c>
      <c r="Q2282" s="265">
        <f t="shared" si="503"/>
        <v>277182.05313012283</v>
      </c>
      <c r="R2282" s="266">
        <f t="shared" si="504"/>
        <v>444627.88123874797</v>
      </c>
    </row>
    <row r="2283" spans="1:18" x14ac:dyDescent="0.25">
      <c r="A2283" s="81">
        <v>2252</v>
      </c>
      <c r="B2283" s="93">
        <f t="shared" si="493"/>
        <v>1.6403892077776735E-19</v>
      </c>
      <c r="C2283" s="178">
        <f t="shared" si="494"/>
        <v>1.6366887722380671E-19</v>
      </c>
      <c r="D2283" s="165">
        <f t="shared" si="495"/>
        <v>2.2558277767625785E-3</v>
      </c>
      <c r="E2283" s="166">
        <f t="shared" si="505"/>
        <v>24.291375447755232</v>
      </c>
      <c r="F2283" s="167">
        <f t="shared" si="506"/>
        <v>5.082379981046107</v>
      </c>
      <c r="G2283" s="167">
        <f t="shared" si="496"/>
        <v>176622.98696783878</v>
      </c>
      <c r="H2283" s="167">
        <f t="shared" si="497"/>
        <v>271299.98899881309</v>
      </c>
      <c r="I2283" s="168">
        <f t="shared" si="498"/>
        <v>447922.97596665187</v>
      </c>
      <c r="J2283" s="168">
        <f t="shared" si="500"/>
        <v>439479.00387889211</v>
      </c>
      <c r="K2283" s="94"/>
      <c r="L2283" s="265">
        <f t="shared" si="499"/>
        <v>170690.84197487897</v>
      </c>
      <c r="M2283" s="265">
        <f>$G2283*NonHospFrac+theModel!$H2283*NonHospFrac</f>
        <v>277232.13399177289</v>
      </c>
      <c r="N2283" s="266">
        <f t="shared" si="501"/>
        <v>447922.97596665187</v>
      </c>
      <c r="O2283" s="158"/>
      <c r="P2283" s="265">
        <f t="shared" si="502"/>
        <v>167473.08181832178</v>
      </c>
      <c r="Q2283" s="265">
        <f t="shared" si="503"/>
        <v>277230.57374115387</v>
      </c>
      <c r="R2283" s="266">
        <f t="shared" si="504"/>
        <v>444703.65555947565</v>
      </c>
    </row>
    <row r="2284" spans="1:18" x14ac:dyDescent="0.25">
      <c r="A2284" s="81">
        <v>2253</v>
      </c>
      <c r="B2284" s="93">
        <f t="shared" si="493"/>
        <v>1.6097459840040815E-19</v>
      </c>
      <c r="C2284" s="178">
        <f t="shared" si="494"/>
        <v>1.6061146742998331E-19</v>
      </c>
      <c r="D2284" s="165">
        <f t="shared" si="495"/>
        <v>2.2558277767625785E-3</v>
      </c>
      <c r="E2284" s="166">
        <f t="shared" si="505"/>
        <v>24.291375447755232</v>
      </c>
      <c r="F2284" s="167">
        <f t="shared" si="506"/>
        <v>5.0846358088228696</v>
      </c>
      <c r="G2284" s="167">
        <f t="shared" si="496"/>
        <v>176701.38154705218</v>
      </c>
      <c r="H2284" s="167">
        <f t="shared" si="497"/>
        <v>271299.98899881309</v>
      </c>
      <c r="I2284" s="168">
        <f t="shared" si="498"/>
        <v>448001.37054586527</v>
      </c>
      <c r="J2284" s="168">
        <f t="shared" si="500"/>
        <v>439550.51952090266</v>
      </c>
      <c r="K2284" s="94"/>
      <c r="L2284" s="265">
        <f t="shared" si="499"/>
        <v>170720.7159430614</v>
      </c>
      <c r="M2284" s="265">
        <f>$G2284*NonHospFrac+theModel!$H2284*NonHospFrac</f>
        <v>277280.65460280387</v>
      </c>
      <c r="N2284" s="266">
        <f t="shared" si="501"/>
        <v>448001.37054586527</v>
      </c>
      <c r="O2284" s="158"/>
      <c r="P2284" s="265">
        <f t="shared" si="502"/>
        <v>167500.33441710356</v>
      </c>
      <c r="Q2284" s="265">
        <f t="shared" si="503"/>
        <v>277279.09435218485</v>
      </c>
      <c r="R2284" s="266">
        <f t="shared" si="504"/>
        <v>444779.42876928841</v>
      </c>
    </row>
    <row r="2285" spans="1:18" x14ac:dyDescent="0.25">
      <c r="A2285" s="81">
        <v>2254</v>
      </c>
      <c r="B2285" s="93">
        <f t="shared" si="493"/>
        <v>1.5796751897239209E-19</v>
      </c>
      <c r="C2285" s="178">
        <f t="shared" si="494"/>
        <v>1.576111714552679E-19</v>
      </c>
      <c r="D2285" s="165">
        <f t="shared" si="495"/>
        <v>2.2558277767625785E-3</v>
      </c>
      <c r="E2285" s="166">
        <f t="shared" si="505"/>
        <v>24.291375447755232</v>
      </c>
      <c r="F2285" s="167">
        <f t="shared" si="506"/>
        <v>5.0868916365996322</v>
      </c>
      <c r="G2285" s="167">
        <f t="shared" si="496"/>
        <v>176779.77612626561</v>
      </c>
      <c r="H2285" s="167">
        <f t="shared" si="497"/>
        <v>271299.98899881309</v>
      </c>
      <c r="I2285" s="168">
        <f t="shared" si="498"/>
        <v>448079.76512507873</v>
      </c>
      <c r="J2285" s="168">
        <f t="shared" si="500"/>
        <v>439622.03224779491</v>
      </c>
      <c r="K2285" s="94"/>
      <c r="L2285" s="265">
        <f t="shared" si="499"/>
        <v>170750.58991124385</v>
      </c>
      <c r="M2285" s="265">
        <f>$G2285*NonHospFrac+theModel!$H2285*NonHospFrac</f>
        <v>277329.17521383485</v>
      </c>
      <c r="N2285" s="266">
        <f t="shared" si="501"/>
        <v>448079.76512507873</v>
      </c>
      <c r="O2285" s="158"/>
      <c r="P2285" s="265">
        <f t="shared" si="502"/>
        <v>167527.58590501579</v>
      </c>
      <c r="Q2285" s="265">
        <f t="shared" si="503"/>
        <v>277327.61496321583</v>
      </c>
      <c r="R2285" s="266">
        <f t="shared" si="504"/>
        <v>444855.20086823159</v>
      </c>
    </row>
    <row r="2286" spans="1:18" x14ac:dyDescent="0.25">
      <c r="A2286" s="81">
        <v>2255</v>
      </c>
      <c r="B2286" s="93">
        <f t="shared" si="493"/>
        <v>1.5501661316913582E-19</v>
      </c>
      <c r="C2286" s="178">
        <f t="shared" si="494"/>
        <v>1.5466692238728923E-19</v>
      </c>
      <c r="D2286" s="165">
        <f t="shared" si="495"/>
        <v>2.2558277767625785E-3</v>
      </c>
      <c r="E2286" s="166">
        <f t="shared" si="505"/>
        <v>24.291375447755232</v>
      </c>
      <c r="F2286" s="167">
        <f t="shared" si="506"/>
        <v>5.0891474643763948</v>
      </c>
      <c r="G2286" s="167">
        <f t="shared" si="496"/>
        <v>176858.17070547902</v>
      </c>
      <c r="H2286" s="167">
        <f t="shared" si="497"/>
        <v>271299.98899881309</v>
      </c>
      <c r="I2286" s="168">
        <f t="shared" si="498"/>
        <v>448158.15970429208</v>
      </c>
      <c r="J2286" s="168">
        <f t="shared" si="500"/>
        <v>439693.54205968755</v>
      </c>
      <c r="K2286" s="94"/>
      <c r="L2286" s="265">
        <f t="shared" si="499"/>
        <v>170780.46387942624</v>
      </c>
      <c r="M2286" s="265">
        <f>$G2286*NonHospFrac+theModel!$H2286*NonHospFrac</f>
        <v>277377.69582486583</v>
      </c>
      <c r="N2286" s="266">
        <f t="shared" si="501"/>
        <v>448158.15970429208</v>
      </c>
      <c r="O2286" s="158"/>
      <c r="P2286" s="265">
        <f t="shared" si="502"/>
        <v>167554.83628210367</v>
      </c>
      <c r="Q2286" s="265">
        <f t="shared" si="503"/>
        <v>277376.13557424681</v>
      </c>
      <c r="R2286" s="266">
        <f t="shared" si="504"/>
        <v>444930.97185635049</v>
      </c>
    </row>
    <row r="2287" spans="1:18" x14ac:dyDescent="0.25">
      <c r="A2287" s="81">
        <v>2256</v>
      </c>
      <c r="B2287" s="93">
        <f t="shared" si="493"/>
        <v>1.5212083164153022E-19</v>
      </c>
      <c r="C2287" s="178">
        <f t="shared" si="494"/>
        <v>1.5177767324408902E-19</v>
      </c>
      <c r="D2287" s="165">
        <f t="shared" si="495"/>
        <v>2.2558277767625785E-3</v>
      </c>
      <c r="E2287" s="166">
        <f t="shared" si="505"/>
        <v>24.291375447755232</v>
      </c>
      <c r="F2287" s="167">
        <f t="shared" si="506"/>
        <v>5.0914032921531573</v>
      </c>
      <c r="G2287" s="167">
        <f t="shared" si="496"/>
        <v>176936.56528469245</v>
      </c>
      <c r="H2287" s="167">
        <f t="shared" si="497"/>
        <v>271299.98899881309</v>
      </c>
      <c r="I2287" s="168">
        <f t="shared" si="498"/>
        <v>448236.55428350554</v>
      </c>
      <c r="J2287" s="168">
        <f t="shared" si="500"/>
        <v>439765.04895669955</v>
      </c>
      <c r="K2287" s="94"/>
      <c r="L2287" s="265">
        <f t="shared" si="499"/>
        <v>170810.33784760869</v>
      </c>
      <c r="M2287" s="265">
        <f>$G2287*NonHospFrac+theModel!$H2287*NonHospFrac</f>
        <v>277426.21643589681</v>
      </c>
      <c r="N2287" s="266">
        <f t="shared" si="501"/>
        <v>448236.55428350554</v>
      </c>
      <c r="O2287" s="158"/>
      <c r="P2287" s="265">
        <f t="shared" si="502"/>
        <v>167582.08554841258</v>
      </c>
      <c r="Q2287" s="265">
        <f t="shared" si="503"/>
        <v>277424.6561852778</v>
      </c>
      <c r="R2287" s="266">
        <f t="shared" si="504"/>
        <v>445006.74173369037</v>
      </c>
    </row>
    <row r="2288" spans="1:18" x14ac:dyDescent="0.25">
      <c r="A2288" s="81">
        <v>2257</v>
      </c>
      <c r="B2288" s="93">
        <f t="shared" si="493"/>
        <v>1.4927914464278956E-19</v>
      </c>
      <c r="C2288" s="178">
        <f t="shared" si="494"/>
        <v>1.48942396601813E-19</v>
      </c>
      <c r="D2288" s="165">
        <f t="shared" si="495"/>
        <v>2.2558277767625785E-3</v>
      </c>
      <c r="E2288" s="166">
        <f t="shared" si="505"/>
        <v>24.291375447755232</v>
      </c>
      <c r="F2288" s="167">
        <f t="shared" si="506"/>
        <v>5.0936591199299199</v>
      </c>
      <c r="G2288" s="167">
        <f t="shared" si="496"/>
        <v>177014.95986390588</v>
      </c>
      <c r="H2288" s="167">
        <f t="shared" si="497"/>
        <v>271299.98899881309</v>
      </c>
      <c r="I2288" s="168">
        <f t="shared" si="498"/>
        <v>448314.948862719</v>
      </c>
      <c r="J2288" s="168">
        <f t="shared" si="500"/>
        <v>439836.55293894967</v>
      </c>
      <c r="K2288" s="94"/>
      <c r="L2288" s="265">
        <f t="shared" si="499"/>
        <v>170840.21181579112</v>
      </c>
      <c r="M2288" s="265">
        <f>$G2288*NonHospFrac+theModel!$H2288*NonHospFrac</f>
        <v>277474.73704692785</v>
      </c>
      <c r="N2288" s="266">
        <f t="shared" si="501"/>
        <v>448314.948862719</v>
      </c>
      <c r="O2288" s="158"/>
      <c r="P2288" s="265">
        <f t="shared" si="502"/>
        <v>167609.33370398774</v>
      </c>
      <c r="Q2288" s="265">
        <f t="shared" si="503"/>
        <v>277473.17679630884</v>
      </c>
      <c r="R2288" s="266">
        <f t="shared" si="504"/>
        <v>445082.5105002966</v>
      </c>
    </row>
    <row r="2289" spans="1:18" x14ac:dyDescent="0.25">
      <c r="A2289" s="81">
        <v>2258</v>
      </c>
      <c r="B2289" s="93">
        <f t="shared" si="493"/>
        <v>1.4649054166227093E-19</v>
      </c>
      <c r="C2289" s="178">
        <f t="shared" si="494"/>
        <v>1.4616008422935618E-19</v>
      </c>
      <c r="D2289" s="165">
        <f t="shared" si="495"/>
        <v>2.2558277767625785E-3</v>
      </c>
      <c r="E2289" s="166">
        <f t="shared" si="505"/>
        <v>24.291375447755232</v>
      </c>
      <c r="F2289" s="167">
        <f t="shared" si="506"/>
        <v>5.0959149477066825</v>
      </c>
      <c r="G2289" s="167">
        <f t="shared" si="496"/>
        <v>177093.35444311929</v>
      </c>
      <c r="H2289" s="167">
        <f t="shared" si="497"/>
        <v>271299.98899881309</v>
      </c>
      <c r="I2289" s="168">
        <f t="shared" si="498"/>
        <v>448393.34344193235</v>
      </c>
      <c r="J2289" s="168">
        <f t="shared" si="500"/>
        <v>439908.05400655663</v>
      </c>
      <c r="K2289" s="94"/>
      <c r="L2289" s="265">
        <f t="shared" si="499"/>
        <v>170870.08578397354</v>
      </c>
      <c r="M2289" s="265">
        <f>$G2289*NonHospFrac+theModel!$H2289*NonHospFrac</f>
        <v>277523.25765795883</v>
      </c>
      <c r="N2289" s="266">
        <f t="shared" si="501"/>
        <v>448393.34344193235</v>
      </c>
      <c r="O2289" s="158"/>
      <c r="P2289" s="265">
        <f t="shared" si="502"/>
        <v>167636.58074887443</v>
      </c>
      <c r="Q2289" s="265">
        <f t="shared" si="503"/>
        <v>277521.69740733982</v>
      </c>
      <c r="R2289" s="266">
        <f t="shared" si="504"/>
        <v>445158.27815621428</v>
      </c>
    </row>
    <row r="2290" spans="1:18" x14ac:dyDescent="0.25">
      <c r="A2290" s="81">
        <v>2259</v>
      </c>
      <c r="B2290" s="93">
        <f t="shared" si="493"/>
        <v>1.437540310661354E-19</v>
      </c>
      <c r="C2290" s="178">
        <f t="shared" si="494"/>
        <v>1.4342974672983483E-19</v>
      </c>
      <c r="D2290" s="165">
        <f t="shared" si="495"/>
        <v>2.2558277767625785E-3</v>
      </c>
      <c r="E2290" s="166">
        <f t="shared" si="505"/>
        <v>24.291375447755232</v>
      </c>
      <c r="F2290" s="167">
        <f t="shared" si="506"/>
        <v>5.0981707754834451</v>
      </c>
      <c r="G2290" s="167">
        <f t="shared" si="496"/>
        <v>177171.74902233272</v>
      </c>
      <c r="H2290" s="167">
        <f t="shared" si="497"/>
        <v>271299.98899881309</v>
      </c>
      <c r="I2290" s="168">
        <f t="shared" si="498"/>
        <v>448471.73802114581</v>
      </c>
      <c r="J2290" s="168">
        <f t="shared" si="500"/>
        <v>439979.55215963942</v>
      </c>
      <c r="K2290" s="94"/>
      <c r="L2290" s="265">
        <f t="shared" si="499"/>
        <v>170899.95975215599</v>
      </c>
      <c r="M2290" s="265">
        <f>$G2290*NonHospFrac+theModel!$H2290*NonHospFrac</f>
        <v>277571.77826898982</v>
      </c>
      <c r="N2290" s="266">
        <f t="shared" si="501"/>
        <v>448471.73802114581</v>
      </c>
      <c r="O2290" s="158"/>
      <c r="P2290" s="265">
        <f t="shared" si="502"/>
        <v>167663.82668311795</v>
      </c>
      <c r="Q2290" s="265">
        <f t="shared" si="503"/>
        <v>277570.2180183708</v>
      </c>
      <c r="R2290" s="266">
        <f t="shared" si="504"/>
        <v>445234.04470148875</v>
      </c>
    </row>
    <row r="2291" spans="1:18" x14ac:dyDescent="0.25">
      <c r="A2291" s="81">
        <v>2260</v>
      </c>
      <c r="B2291" s="93">
        <f t="shared" si="493"/>
        <v>1.4106863974471646E-19</v>
      </c>
      <c r="C2291" s="178">
        <f t="shared" si="494"/>
        <v>1.4075041318875022E-19</v>
      </c>
      <c r="D2291" s="165">
        <f t="shared" si="495"/>
        <v>2.2558277767625785E-3</v>
      </c>
      <c r="E2291" s="166">
        <f t="shared" si="505"/>
        <v>24.291375447755232</v>
      </c>
      <c r="F2291" s="167">
        <f t="shared" si="506"/>
        <v>5.1004266032602077</v>
      </c>
      <c r="G2291" s="167">
        <f t="shared" si="496"/>
        <v>177250.14360154612</v>
      </c>
      <c r="H2291" s="167">
        <f t="shared" si="497"/>
        <v>271299.98899881309</v>
      </c>
      <c r="I2291" s="168">
        <f t="shared" si="498"/>
        <v>448550.13260035921</v>
      </c>
      <c r="J2291" s="168">
        <f t="shared" si="500"/>
        <v>440051.04739831667</v>
      </c>
      <c r="K2291" s="94"/>
      <c r="L2291" s="265">
        <f t="shared" si="499"/>
        <v>170929.83372033839</v>
      </c>
      <c r="M2291" s="265">
        <f>$G2291*NonHospFrac+theModel!$H2291*NonHospFrac</f>
        <v>277620.2988800208</v>
      </c>
      <c r="N2291" s="266">
        <f t="shared" si="501"/>
        <v>448550.13260035915</v>
      </c>
      <c r="O2291" s="158"/>
      <c r="P2291" s="265">
        <f t="shared" si="502"/>
        <v>167691.07150676352</v>
      </c>
      <c r="Q2291" s="265">
        <f t="shared" si="503"/>
        <v>277618.73862940178</v>
      </c>
      <c r="R2291" s="266">
        <f t="shared" si="504"/>
        <v>445309.8101361653</v>
      </c>
    </row>
    <row r="2292" spans="1:18" x14ac:dyDescent="0.25">
      <c r="A2292" s="81">
        <v>2261</v>
      </c>
      <c r="B2292" s="93">
        <f t="shared" si="493"/>
        <v>1.3843341276648615E-19</v>
      </c>
      <c r="C2292" s="178">
        <f t="shared" si="494"/>
        <v>1.3812113082873547E-19</v>
      </c>
      <c r="D2292" s="165">
        <f t="shared" si="495"/>
        <v>2.2558277767625785E-3</v>
      </c>
      <c r="E2292" s="166">
        <f t="shared" si="505"/>
        <v>24.291375447755232</v>
      </c>
      <c r="F2292" s="167">
        <f t="shared" si="506"/>
        <v>5.1026824310369703</v>
      </c>
      <c r="G2292" s="167">
        <f t="shared" si="496"/>
        <v>177328.53818075955</v>
      </c>
      <c r="H2292" s="167">
        <f t="shared" si="497"/>
        <v>271299.98899881309</v>
      </c>
      <c r="I2292" s="168">
        <f t="shared" si="498"/>
        <v>448628.52717957261</v>
      </c>
      <c r="J2292" s="168">
        <f t="shared" si="500"/>
        <v>440122.53972270724</v>
      </c>
      <c r="K2292" s="94"/>
      <c r="L2292" s="265">
        <f t="shared" si="499"/>
        <v>170959.70768852084</v>
      </c>
      <c r="M2292" s="265">
        <f>$G2292*NonHospFrac+theModel!$H2292*NonHospFrac</f>
        <v>277668.81949105184</v>
      </c>
      <c r="N2292" s="266">
        <f t="shared" si="501"/>
        <v>448628.52717957267</v>
      </c>
      <c r="O2292" s="158"/>
      <c r="P2292" s="265">
        <f t="shared" si="502"/>
        <v>167718.31521985648</v>
      </c>
      <c r="Q2292" s="265">
        <f t="shared" si="503"/>
        <v>277667.25924043282</v>
      </c>
      <c r="R2292" s="266">
        <f t="shared" si="504"/>
        <v>445385.57446028932</v>
      </c>
    </row>
    <row r="2293" spans="1:18" x14ac:dyDescent="0.25">
      <c r="A2293" s="81">
        <v>2262</v>
      </c>
      <c r="B2293" s="93">
        <f t="shared" si="493"/>
        <v>1.3584741303847504E-19</v>
      </c>
      <c r="C2293" s="178">
        <f t="shared" si="494"/>
        <v>1.355409646707415E-19</v>
      </c>
      <c r="D2293" s="165">
        <f t="shared" si="495"/>
        <v>2.2558277767625785E-3</v>
      </c>
      <c r="E2293" s="166">
        <f t="shared" si="505"/>
        <v>24.291375447755232</v>
      </c>
      <c r="F2293" s="167">
        <f t="shared" si="506"/>
        <v>5.1049382588137329</v>
      </c>
      <c r="G2293" s="167">
        <f t="shared" si="496"/>
        <v>177406.93275997299</v>
      </c>
      <c r="H2293" s="167">
        <f t="shared" si="497"/>
        <v>271299.98899881309</v>
      </c>
      <c r="I2293" s="168">
        <f t="shared" si="498"/>
        <v>448706.92175878608</v>
      </c>
      <c r="J2293" s="168">
        <f t="shared" si="500"/>
        <v>440194.02913292998</v>
      </c>
      <c r="K2293" s="94"/>
      <c r="L2293" s="265">
        <f t="shared" si="499"/>
        <v>170989.58165670326</v>
      </c>
      <c r="M2293" s="265">
        <f>$G2293*NonHospFrac+theModel!$H2293*NonHospFrac</f>
        <v>277717.34010208282</v>
      </c>
      <c r="N2293" s="266">
        <f t="shared" si="501"/>
        <v>448706.92175878608</v>
      </c>
      <c r="O2293" s="158"/>
      <c r="P2293" s="265">
        <f t="shared" si="502"/>
        <v>167745.55782244203</v>
      </c>
      <c r="Q2293" s="265">
        <f t="shared" si="503"/>
        <v>277715.7798514638</v>
      </c>
      <c r="R2293" s="266">
        <f t="shared" si="504"/>
        <v>445461.33767390583</v>
      </c>
    </row>
    <row r="2294" spans="1:18" x14ac:dyDescent="0.25">
      <c r="A2294" s="81">
        <v>2263</v>
      </c>
      <c r="B2294" s="93">
        <f t="shared" si="493"/>
        <v>1.3330972097304069E-19</v>
      </c>
      <c r="C2294" s="178">
        <f t="shared" si="494"/>
        <v>1.3300899720155725E-19</v>
      </c>
      <c r="D2294" s="165">
        <f t="shared" si="495"/>
        <v>2.2558277767625785E-3</v>
      </c>
      <c r="E2294" s="166">
        <f t="shared" si="505"/>
        <v>24.291375447755232</v>
      </c>
      <c r="F2294" s="167">
        <f t="shared" si="506"/>
        <v>5.1071940865904955</v>
      </c>
      <c r="G2294" s="167">
        <f t="shared" si="496"/>
        <v>177485.32733918639</v>
      </c>
      <c r="H2294" s="167">
        <f t="shared" si="497"/>
        <v>271299.98899881309</v>
      </c>
      <c r="I2294" s="168">
        <f t="shared" si="498"/>
        <v>448785.31633799948</v>
      </c>
      <c r="J2294" s="168">
        <f t="shared" si="500"/>
        <v>440265.51562910358</v>
      </c>
      <c r="K2294" s="94"/>
      <c r="L2294" s="265">
        <f t="shared" si="499"/>
        <v>171019.45562488568</v>
      </c>
      <c r="M2294" s="265">
        <f>$G2294*NonHospFrac+theModel!$H2294*NonHospFrac</f>
        <v>277765.8607131138</v>
      </c>
      <c r="N2294" s="266">
        <f t="shared" si="501"/>
        <v>448785.31633799948</v>
      </c>
      <c r="O2294" s="158"/>
      <c r="P2294" s="265">
        <f t="shared" si="502"/>
        <v>167772.79931456546</v>
      </c>
      <c r="Q2294" s="265">
        <f t="shared" si="503"/>
        <v>277764.30046249478</v>
      </c>
      <c r="R2294" s="266">
        <f t="shared" si="504"/>
        <v>445537.09977706021</v>
      </c>
    </row>
    <row r="2295" spans="1:18" x14ac:dyDescent="0.25">
      <c r="A2295" s="81">
        <v>2264</v>
      </c>
      <c r="B2295" s="93">
        <f t="shared" si="493"/>
        <v>1.308194341608602E-19</v>
      </c>
      <c r="C2295" s="178">
        <f t="shared" si="494"/>
        <v>1.3052432804753976E-19</v>
      </c>
      <c r="D2295" s="165">
        <f t="shared" si="495"/>
        <v>2.2558277767625785E-3</v>
      </c>
      <c r="E2295" s="166">
        <f t="shared" si="505"/>
        <v>24.291375447755232</v>
      </c>
      <c r="F2295" s="167">
        <f t="shared" si="506"/>
        <v>5.109449914367258</v>
      </c>
      <c r="G2295" s="167">
        <f t="shared" si="496"/>
        <v>177563.72191839985</v>
      </c>
      <c r="H2295" s="167">
        <f t="shared" si="497"/>
        <v>271299.98899881309</v>
      </c>
      <c r="I2295" s="168">
        <f t="shared" si="498"/>
        <v>448863.71091721294</v>
      </c>
      <c r="J2295" s="168">
        <f t="shared" si="500"/>
        <v>440336.99921134691</v>
      </c>
      <c r="K2295" s="94"/>
      <c r="L2295" s="265">
        <f t="shared" si="499"/>
        <v>171049.32959306811</v>
      </c>
      <c r="M2295" s="265">
        <f>$G2295*NonHospFrac+theModel!$H2295*NonHospFrac</f>
        <v>277814.38132414484</v>
      </c>
      <c r="N2295" s="266">
        <f t="shared" si="501"/>
        <v>448863.71091721294</v>
      </c>
      <c r="O2295" s="158"/>
      <c r="P2295" s="265">
        <f t="shared" si="502"/>
        <v>167800.03969627206</v>
      </c>
      <c r="Q2295" s="265">
        <f t="shared" si="503"/>
        <v>277812.82107352582</v>
      </c>
      <c r="R2295" s="266">
        <f t="shared" si="504"/>
        <v>445612.86076979787</v>
      </c>
    </row>
    <row r="2296" spans="1:18" x14ac:dyDescent="0.25">
      <c r="A2296" s="81">
        <v>2265</v>
      </c>
      <c r="B2296" s="93">
        <f t="shared" si="493"/>
        <v>1.2837566705003118E-19</v>
      </c>
      <c r="C2296" s="178">
        <f t="shared" si="494"/>
        <v>1.280860736544393E-19</v>
      </c>
      <c r="D2296" s="165">
        <f t="shared" si="495"/>
        <v>2.2558277767625785E-3</v>
      </c>
      <c r="E2296" s="166">
        <f t="shared" si="505"/>
        <v>24.291375447755232</v>
      </c>
      <c r="F2296" s="167">
        <f t="shared" si="506"/>
        <v>5.1117057421440206</v>
      </c>
      <c r="G2296" s="167">
        <f t="shared" si="496"/>
        <v>177642.11649761326</v>
      </c>
      <c r="H2296" s="167">
        <f t="shared" si="497"/>
        <v>271299.98899881309</v>
      </c>
      <c r="I2296" s="168">
        <f t="shared" si="498"/>
        <v>448942.10549642635</v>
      </c>
      <c r="J2296" s="168">
        <f t="shared" si="500"/>
        <v>440408.47987977864</v>
      </c>
      <c r="K2296" s="94"/>
      <c r="L2296" s="265">
        <f t="shared" si="499"/>
        <v>171079.20356125053</v>
      </c>
      <c r="M2296" s="265">
        <f>$G2296*NonHospFrac+theModel!$H2296*NonHospFrac</f>
        <v>277862.90193517582</v>
      </c>
      <c r="N2296" s="266">
        <f t="shared" si="501"/>
        <v>448942.10549642635</v>
      </c>
      <c r="O2296" s="158"/>
      <c r="P2296" s="265">
        <f t="shared" si="502"/>
        <v>167827.27896760707</v>
      </c>
      <c r="Q2296" s="265">
        <f t="shared" si="503"/>
        <v>277861.3416845568</v>
      </c>
      <c r="R2296" s="266">
        <f t="shared" si="504"/>
        <v>445688.62065216387</v>
      </c>
    </row>
    <row r="2297" spans="1:18" x14ac:dyDescent="0.25">
      <c r="A2297" s="81">
        <v>2266</v>
      </c>
      <c r="B2297" s="93">
        <f t="shared" si="493"/>
        <v>1.2597755063116763E-19</v>
      </c>
      <c r="C2297" s="178">
        <f t="shared" si="494"/>
        <v>1.2569336697320532E-19</v>
      </c>
      <c r="D2297" s="165">
        <f t="shared" si="495"/>
        <v>2.2558277767625785E-3</v>
      </c>
      <c r="E2297" s="166">
        <f t="shared" si="505"/>
        <v>24.291375447755232</v>
      </c>
      <c r="F2297" s="167">
        <f t="shared" si="506"/>
        <v>5.1139615699207832</v>
      </c>
      <c r="G2297" s="167">
        <f t="shared" si="496"/>
        <v>177720.51107682669</v>
      </c>
      <c r="H2297" s="167">
        <f t="shared" si="497"/>
        <v>271299.98899881309</v>
      </c>
      <c r="I2297" s="168">
        <f t="shared" si="498"/>
        <v>449020.50007563981</v>
      </c>
      <c r="J2297" s="168">
        <f t="shared" si="500"/>
        <v>440479.95763451763</v>
      </c>
      <c r="K2297" s="94"/>
      <c r="L2297" s="265">
        <f t="shared" si="499"/>
        <v>171109.07752943295</v>
      </c>
      <c r="M2297" s="265">
        <f>$G2297*NonHospFrac+theModel!$H2297*NonHospFrac</f>
        <v>277911.4225462068</v>
      </c>
      <c r="N2297" s="266">
        <f t="shared" si="501"/>
        <v>449020.50007563975</v>
      </c>
      <c r="O2297" s="158"/>
      <c r="P2297" s="265">
        <f t="shared" si="502"/>
        <v>167854.51712861576</v>
      </c>
      <c r="Q2297" s="265">
        <f t="shared" si="503"/>
        <v>277909.86229558778</v>
      </c>
      <c r="R2297" s="266">
        <f t="shared" si="504"/>
        <v>445764.37942420354</v>
      </c>
    </row>
    <row r="2298" spans="1:18" x14ac:dyDescent="0.25">
      <c r="A2298" s="81">
        <v>2267</v>
      </c>
      <c r="B2298" s="93">
        <f t="shared" si="493"/>
        <v>1.2362423212837785E-19</v>
      </c>
      <c r="C2298" s="178">
        <f t="shared" si="494"/>
        <v>1.233453571516617E-19</v>
      </c>
      <c r="D2298" s="165">
        <f t="shared" si="495"/>
        <v>2.2558277767625785E-3</v>
      </c>
      <c r="E2298" s="166">
        <f t="shared" si="505"/>
        <v>24.291375447755232</v>
      </c>
      <c r="F2298" s="167">
        <f t="shared" si="506"/>
        <v>5.1162173976975458</v>
      </c>
      <c r="G2298" s="167">
        <f t="shared" si="496"/>
        <v>177798.90565604009</v>
      </c>
      <c r="H2298" s="167">
        <f t="shared" si="497"/>
        <v>271299.98899881309</v>
      </c>
      <c r="I2298" s="168">
        <f t="shared" si="498"/>
        <v>449098.89465485315</v>
      </c>
      <c r="J2298" s="168">
        <f t="shared" si="500"/>
        <v>440551.43247568252</v>
      </c>
      <c r="K2298" s="94"/>
      <c r="L2298" s="265">
        <f t="shared" si="499"/>
        <v>171138.95149761537</v>
      </c>
      <c r="M2298" s="265">
        <f>$G2298*NonHospFrac+theModel!$H2298*NonHospFrac</f>
        <v>277959.94315723778</v>
      </c>
      <c r="N2298" s="266">
        <f t="shared" si="501"/>
        <v>449098.89465485315</v>
      </c>
      <c r="O2298" s="158"/>
      <c r="P2298" s="265">
        <f t="shared" si="502"/>
        <v>167881.75417934338</v>
      </c>
      <c r="Q2298" s="265">
        <f t="shared" si="503"/>
        <v>277958.38290661876</v>
      </c>
      <c r="R2298" s="266">
        <f t="shared" si="504"/>
        <v>445840.13708596211</v>
      </c>
    </row>
    <row r="2299" spans="1:18" x14ac:dyDescent="0.25">
      <c r="A2299" s="81">
        <v>2268</v>
      </c>
      <c r="B2299" s="93">
        <f t="shared" si="493"/>
        <v>1.2131487469601549E-19</v>
      </c>
      <c r="C2299" s="178">
        <f t="shared" si="494"/>
        <v>1.2104120923194174E-19</v>
      </c>
      <c r="D2299" s="165">
        <f t="shared" si="495"/>
        <v>2.2558277767625785E-3</v>
      </c>
      <c r="E2299" s="166">
        <f t="shared" si="505"/>
        <v>24.291375447755232</v>
      </c>
      <c r="F2299" s="167">
        <f t="shared" si="506"/>
        <v>5.1184732254743084</v>
      </c>
      <c r="G2299" s="167">
        <f t="shared" si="496"/>
        <v>177877.30023525353</v>
      </c>
      <c r="H2299" s="167">
        <f t="shared" si="497"/>
        <v>271299.98899881309</v>
      </c>
      <c r="I2299" s="168">
        <f t="shared" si="498"/>
        <v>449177.28923406661</v>
      </c>
      <c r="J2299" s="168">
        <f t="shared" si="500"/>
        <v>440622.90440339228</v>
      </c>
      <c r="K2299" s="94"/>
      <c r="L2299" s="265">
        <f t="shared" si="499"/>
        <v>171168.8254657978</v>
      </c>
      <c r="M2299" s="265">
        <f>$G2299*NonHospFrac+theModel!$H2299*NonHospFrac</f>
        <v>278008.46376826882</v>
      </c>
      <c r="N2299" s="266">
        <f t="shared" si="501"/>
        <v>449177.28923406661</v>
      </c>
      <c r="O2299" s="158"/>
      <c r="P2299" s="265">
        <f t="shared" si="502"/>
        <v>167908.99011983519</v>
      </c>
      <c r="Q2299" s="265">
        <f t="shared" si="503"/>
        <v>278006.9035176498</v>
      </c>
      <c r="R2299" s="266">
        <f t="shared" si="504"/>
        <v>445915.89363748499</v>
      </c>
    </row>
    <row r="2300" spans="1:18" x14ac:dyDescent="0.25">
      <c r="A2300" s="81">
        <v>2269</v>
      </c>
      <c r="B2300" s="93">
        <f t="shared" si="493"/>
        <v>1.1904865712109526E-19</v>
      </c>
      <c r="C2300" s="178">
        <f t="shared" si="494"/>
        <v>1.1878010385357521E-19</v>
      </c>
      <c r="D2300" s="165">
        <f t="shared" si="495"/>
        <v>2.2558277767625785E-3</v>
      </c>
      <c r="E2300" s="166">
        <f t="shared" si="505"/>
        <v>24.291375447755232</v>
      </c>
      <c r="F2300" s="167">
        <f t="shared" si="506"/>
        <v>5.120729053251071</v>
      </c>
      <c r="G2300" s="167">
        <f t="shared" si="496"/>
        <v>177955.69481446696</v>
      </c>
      <c r="H2300" s="167">
        <f t="shared" si="497"/>
        <v>271299.98899881309</v>
      </c>
      <c r="I2300" s="168">
        <f t="shared" si="498"/>
        <v>449255.68381328008</v>
      </c>
      <c r="J2300" s="168">
        <f t="shared" si="500"/>
        <v>440694.3734177656</v>
      </c>
      <c r="K2300" s="94"/>
      <c r="L2300" s="265">
        <f t="shared" si="499"/>
        <v>171198.69943398025</v>
      </c>
      <c r="M2300" s="265">
        <f>$G2300*NonHospFrac+theModel!$H2300*NonHospFrac</f>
        <v>278056.9843792998</v>
      </c>
      <c r="N2300" s="266">
        <f t="shared" si="501"/>
        <v>449255.68381328008</v>
      </c>
      <c r="O2300" s="158"/>
      <c r="P2300" s="265">
        <f t="shared" si="502"/>
        <v>167936.22495013647</v>
      </c>
      <c r="Q2300" s="265">
        <f t="shared" si="503"/>
        <v>278055.42412868078</v>
      </c>
      <c r="R2300" s="266">
        <f t="shared" si="504"/>
        <v>445991.64907881722</v>
      </c>
    </row>
    <row r="2301" spans="1:18" x14ac:dyDescent="0.25">
      <c r="A2301" s="81">
        <v>2270</v>
      </c>
      <c r="B2301" s="93">
        <f t="shared" si="493"/>
        <v>1.1682477353126915E-19</v>
      </c>
      <c r="C2301" s="178">
        <f t="shared" si="494"/>
        <v>1.1656123696212331E-19</v>
      </c>
      <c r="D2301" s="165">
        <f t="shared" si="495"/>
        <v>2.2558277767625785E-3</v>
      </c>
      <c r="E2301" s="166">
        <f t="shared" si="505"/>
        <v>24.291375447755232</v>
      </c>
      <c r="F2301" s="167">
        <f t="shared" si="506"/>
        <v>5.1229848810278336</v>
      </c>
      <c r="G2301" s="167">
        <f t="shared" si="496"/>
        <v>178034.08939368036</v>
      </c>
      <c r="H2301" s="167">
        <f t="shared" si="497"/>
        <v>271299.98899881309</v>
      </c>
      <c r="I2301" s="168">
        <f t="shared" si="498"/>
        <v>449334.07839249342</v>
      </c>
      <c r="J2301" s="168">
        <f t="shared" si="500"/>
        <v>440765.8395189211</v>
      </c>
      <c r="K2301" s="94"/>
      <c r="L2301" s="265">
        <f t="shared" si="499"/>
        <v>171228.57340216264</v>
      </c>
      <c r="M2301" s="265">
        <f>$G2301*NonHospFrac+theModel!$H2301*NonHospFrac</f>
        <v>278105.50499033078</v>
      </c>
      <c r="N2301" s="266">
        <f t="shared" si="501"/>
        <v>449334.07839249342</v>
      </c>
      <c r="O2301" s="158"/>
      <c r="P2301" s="265">
        <f t="shared" si="502"/>
        <v>167963.4586702924</v>
      </c>
      <c r="Q2301" s="265">
        <f t="shared" si="503"/>
        <v>278103.94473971176</v>
      </c>
      <c r="R2301" s="266">
        <f t="shared" si="504"/>
        <v>446067.40341000416</v>
      </c>
    </row>
    <row r="2302" spans="1:18" x14ac:dyDescent="0.25">
      <c r="A2302" s="81">
        <v>2271</v>
      </c>
      <c r="B2302" s="93">
        <f t="shared" si="493"/>
        <v>1.1464243310824981E-19</v>
      </c>
      <c r="C2302" s="178">
        <f t="shared" si="494"/>
        <v>1.1438381952324857E-19</v>
      </c>
      <c r="D2302" s="165">
        <f t="shared" si="495"/>
        <v>2.2558277767625785E-3</v>
      </c>
      <c r="E2302" s="166">
        <f t="shared" si="505"/>
        <v>24.291375447755232</v>
      </c>
      <c r="F2302" s="167">
        <f t="shared" si="506"/>
        <v>5.1252407088045961</v>
      </c>
      <c r="G2302" s="167">
        <f t="shared" si="496"/>
        <v>178112.48397289379</v>
      </c>
      <c r="H2302" s="167">
        <f t="shared" si="497"/>
        <v>271299.98899881309</v>
      </c>
      <c r="I2302" s="168">
        <f t="shared" si="498"/>
        <v>449412.47297170688</v>
      </c>
      <c r="J2302" s="168">
        <f t="shared" si="500"/>
        <v>440837.3027069777</v>
      </c>
      <c r="K2302" s="94"/>
      <c r="L2302" s="265">
        <f t="shared" si="499"/>
        <v>171258.44737034509</v>
      </c>
      <c r="M2302" s="265">
        <f>$G2302*NonHospFrac+theModel!$H2302*NonHospFrac</f>
        <v>278154.02560136176</v>
      </c>
      <c r="N2302" s="266">
        <f t="shared" si="501"/>
        <v>449412.47297170688</v>
      </c>
      <c r="O2302" s="158"/>
      <c r="P2302" s="265">
        <f t="shared" si="502"/>
        <v>167990.69128034834</v>
      </c>
      <c r="Q2302" s="265">
        <f t="shared" si="503"/>
        <v>278152.46535074274</v>
      </c>
      <c r="R2302" s="266">
        <f t="shared" si="504"/>
        <v>446143.15663109109</v>
      </c>
    </row>
    <row r="2303" spans="1:18" x14ac:dyDescent="0.25">
      <c r="A2303" s="81">
        <v>2272</v>
      </c>
      <c r="B2303" s="93">
        <f t="shared" si="493"/>
        <v>1.1250085980660369E-19</v>
      </c>
      <c r="C2303" s="178">
        <f t="shared" si="494"/>
        <v>1.1224707724214228E-19</v>
      </c>
      <c r="D2303" s="165">
        <f t="shared" si="495"/>
        <v>2.2558277767625785E-3</v>
      </c>
      <c r="E2303" s="166">
        <f t="shared" si="505"/>
        <v>24.291375447755232</v>
      </c>
      <c r="F2303" s="167">
        <f t="shared" si="506"/>
        <v>5.1274965365813587</v>
      </c>
      <c r="G2303" s="167">
        <f t="shared" si="496"/>
        <v>178190.8785521072</v>
      </c>
      <c r="H2303" s="167">
        <f t="shared" si="497"/>
        <v>271299.98899881309</v>
      </c>
      <c r="I2303" s="168">
        <f t="shared" si="498"/>
        <v>449490.86755092029</v>
      </c>
      <c r="J2303" s="168">
        <f t="shared" si="500"/>
        <v>440908.76298205403</v>
      </c>
      <c r="K2303" s="94"/>
      <c r="L2303" s="265">
        <f t="shared" si="499"/>
        <v>171288.32133852752</v>
      </c>
      <c r="M2303" s="265">
        <f>$G2303*NonHospFrac+theModel!$H2303*NonHospFrac</f>
        <v>278202.54621239274</v>
      </c>
      <c r="N2303" s="266">
        <f t="shared" si="501"/>
        <v>449490.86755092023</v>
      </c>
      <c r="O2303" s="158"/>
      <c r="P2303" s="265">
        <f t="shared" si="502"/>
        <v>168017.92278034947</v>
      </c>
      <c r="Q2303" s="265">
        <f t="shared" si="503"/>
        <v>278200.98596177372</v>
      </c>
      <c r="R2303" s="266">
        <f t="shared" si="504"/>
        <v>446218.90874212317</v>
      </c>
    </row>
    <row r="2304" spans="1:18" x14ac:dyDescent="0.25">
      <c r="A2304" s="81">
        <v>2273</v>
      </c>
      <c r="B2304" s="93">
        <f t="shared" si="493"/>
        <v>1.1039929207778058E-19</v>
      </c>
      <c r="C2304" s="178">
        <f t="shared" si="494"/>
        <v>1.101502502881766E-19</v>
      </c>
      <c r="D2304" s="165">
        <f t="shared" si="495"/>
        <v>2.2558277767625785E-3</v>
      </c>
      <c r="E2304" s="166">
        <f t="shared" si="505"/>
        <v>24.291375447755232</v>
      </c>
      <c r="F2304" s="167">
        <f t="shared" si="506"/>
        <v>5.1297523643581213</v>
      </c>
      <c r="G2304" s="167">
        <f t="shared" si="496"/>
        <v>178269.27313132063</v>
      </c>
      <c r="H2304" s="167">
        <f t="shared" si="497"/>
        <v>271299.98899881309</v>
      </c>
      <c r="I2304" s="168">
        <f t="shared" si="498"/>
        <v>449569.26213013369</v>
      </c>
      <c r="J2304" s="168">
        <f t="shared" si="500"/>
        <v>440980.22034426889</v>
      </c>
      <c r="K2304" s="94"/>
      <c r="L2304" s="265">
        <f t="shared" si="499"/>
        <v>171318.19530670994</v>
      </c>
      <c r="M2304" s="265">
        <f>$G2304*NonHospFrac+theModel!$H2304*NonHospFrac</f>
        <v>278251.06682342378</v>
      </c>
      <c r="N2304" s="266">
        <f t="shared" si="501"/>
        <v>449569.26213013369</v>
      </c>
      <c r="O2304" s="158"/>
      <c r="P2304" s="265">
        <f t="shared" si="502"/>
        <v>168045.15317034104</v>
      </c>
      <c r="Q2304" s="265">
        <f t="shared" si="503"/>
        <v>278249.50657280476</v>
      </c>
      <c r="R2304" s="266">
        <f t="shared" si="504"/>
        <v>446294.65974314581</v>
      </c>
    </row>
    <row r="2305" spans="1:18" x14ac:dyDescent="0.25">
      <c r="A2305" s="81">
        <v>2274</v>
      </c>
      <c r="B2305" s="93">
        <f t="shared" si="493"/>
        <v>1.0833698259930706E-19</v>
      </c>
      <c r="C2305" s="178">
        <f t="shared" si="494"/>
        <v>1.080925930247089E-19</v>
      </c>
      <c r="D2305" s="165">
        <f t="shared" si="495"/>
        <v>2.2558277767625785E-3</v>
      </c>
      <c r="E2305" s="166">
        <f t="shared" si="505"/>
        <v>24.291375447755232</v>
      </c>
      <c r="F2305" s="167">
        <f t="shared" si="506"/>
        <v>5.1320081921348839</v>
      </c>
      <c r="G2305" s="167">
        <f t="shared" si="496"/>
        <v>178347.66771053406</v>
      </c>
      <c r="H2305" s="167">
        <f t="shared" si="497"/>
        <v>271299.98899881309</v>
      </c>
      <c r="I2305" s="168">
        <f t="shared" si="498"/>
        <v>449647.65670934715</v>
      </c>
      <c r="J2305" s="168">
        <f t="shared" si="500"/>
        <v>441051.67479374103</v>
      </c>
      <c r="K2305" s="94"/>
      <c r="L2305" s="265">
        <f t="shared" si="499"/>
        <v>171348.06927489239</v>
      </c>
      <c r="M2305" s="265">
        <f>$G2305*NonHospFrac+theModel!$H2305*NonHospFrac</f>
        <v>278299.58743445476</v>
      </c>
      <c r="N2305" s="266">
        <f t="shared" si="501"/>
        <v>449647.65670934715</v>
      </c>
      <c r="O2305" s="158"/>
      <c r="P2305" s="265">
        <f t="shared" si="502"/>
        <v>168072.38245036834</v>
      </c>
      <c r="Q2305" s="265">
        <f t="shared" si="503"/>
        <v>278298.02718383574</v>
      </c>
      <c r="R2305" s="266">
        <f t="shared" si="504"/>
        <v>446370.40963420412</v>
      </c>
    </row>
    <row r="2306" spans="1:18" x14ac:dyDescent="0.25">
      <c r="A2306" s="81">
        <v>2275</v>
      </c>
      <c r="B2306" s="93">
        <f t="shared" si="493"/>
        <v>1.0631319800903669E-19</v>
      </c>
      <c r="C2306" s="178">
        <f t="shared" si="494"/>
        <v>1.0607337374393145E-19</v>
      </c>
      <c r="D2306" s="165">
        <f t="shared" si="495"/>
        <v>2.2558277767625785E-3</v>
      </c>
      <c r="E2306" s="166">
        <f t="shared" si="505"/>
        <v>24.291375447755232</v>
      </c>
      <c r="F2306" s="167">
        <f t="shared" si="506"/>
        <v>5.1342640199116465</v>
      </c>
      <c r="G2306" s="167">
        <f t="shared" si="496"/>
        <v>178426.06228974747</v>
      </c>
      <c r="H2306" s="167">
        <f t="shared" si="497"/>
        <v>271299.98899881309</v>
      </c>
      <c r="I2306" s="168">
        <f t="shared" si="498"/>
        <v>449726.05128856056</v>
      </c>
      <c r="J2306" s="168">
        <f t="shared" si="500"/>
        <v>441123.12633058906</v>
      </c>
      <c r="K2306" s="94"/>
      <c r="L2306" s="265">
        <f t="shared" si="499"/>
        <v>171377.94324307478</v>
      </c>
      <c r="M2306" s="265">
        <f>$G2306*NonHospFrac+theModel!$H2306*NonHospFrac</f>
        <v>278348.10804548574</v>
      </c>
      <c r="N2306" s="266">
        <f t="shared" si="501"/>
        <v>449726.0512885605</v>
      </c>
      <c r="O2306" s="158"/>
      <c r="P2306" s="265">
        <f t="shared" si="502"/>
        <v>168099.61062047651</v>
      </c>
      <c r="Q2306" s="265">
        <f t="shared" si="503"/>
        <v>278346.54779486672</v>
      </c>
      <c r="R2306" s="266">
        <f t="shared" si="504"/>
        <v>446446.15841534326</v>
      </c>
    </row>
    <row r="2307" spans="1:18" x14ac:dyDescent="0.25">
      <c r="A2307" s="81">
        <v>2276</v>
      </c>
      <c r="B2307" s="93">
        <f t="shared" si="493"/>
        <v>1.043272186443647E-19</v>
      </c>
      <c r="C2307" s="178">
        <f t="shared" si="494"/>
        <v>1.0409187440667436E-19</v>
      </c>
      <c r="D2307" s="165">
        <f t="shared" si="495"/>
        <v>2.2558277767625785E-3</v>
      </c>
      <c r="E2307" s="166">
        <f t="shared" si="505"/>
        <v>24.291375447755232</v>
      </c>
      <c r="F2307" s="167">
        <f t="shared" si="506"/>
        <v>5.1365198476884091</v>
      </c>
      <c r="G2307" s="167">
        <f t="shared" si="496"/>
        <v>178504.45686896087</v>
      </c>
      <c r="H2307" s="167">
        <f t="shared" si="497"/>
        <v>271299.98899881309</v>
      </c>
      <c r="I2307" s="168">
        <f t="shared" si="498"/>
        <v>449804.44586777396</v>
      </c>
      <c r="J2307" s="168">
        <f t="shared" si="500"/>
        <v>441194.5749549318</v>
      </c>
      <c r="K2307" s="94"/>
      <c r="L2307" s="265">
        <f t="shared" si="499"/>
        <v>171407.81721125721</v>
      </c>
      <c r="M2307" s="265">
        <f>$G2307*NonHospFrac+theModel!$H2307*NonHospFrac</f>
        <v>278396.62865651672</v>
      </c>
      <c r="N2307" s="266">
        <f t="shared" si="501"/>
        <v>449804.44586777396</v>
      </c>
      <c r="O2307" s="158"/>
      <c r="P2307" s="265">
        <f t="shared" si="502"/>
        <v>168126.83768071089</v>
      </c>
      <c r="Q2307" s="265">
        <f t="shared" si="503"/>
        <v>278395.06840589771</v>
      </c>
      <c r="R2307" s="266">
        <f t="shared" si="504"/>
        <v>446521.90608660859</v>
      </c>
    </row>
    <row r="2308" spans="1:18" x14ac:dyDescent="0.25">
      <c r="A2308" s="81">
        <v>2277</v>
      </c>
      <c r="B2308" s="93">
        <f t="shared" si="493"/>
        <v>1.0237833828631434E-19</v>
      </c>
      <c r="C2308" s="178">
        <f t="shared" si="494"/>
        <v>1.0214739038706927E-19</v>
      </c>
      <c r="D2308" s="165">
        <f t="shared" si="495"/>
        <v>2.2558277767625785E-3</v>
      </c>
      <c r="E2308" s="166">
        <f t="shared" si="505"/>
        <v>24.291375447755232</v>
      </c>
      <c r="F2308" s="167">
        <f t="shared" si="506"/>
        <v>5.1387756754651717</v>
      </c>
      <c r="G2308" s="167">
        <f t="shared" si="496"/>
        <v>178582.8514481743</v>
      </c>
      <c r="H2308" s="167">
        <f t="shared" si="497"/>
        <v>271299.98899881309</v>
      </c>
      <c r="I2308" s="168">
        <f t="shared" si="498"/>
        <v>449882.84044698742</v>
      </c>
      <c r="J2308" s="168">
        <f t="shared" si="500"/>
        <v>441266.02066688798</v>
      </c>
      <c r="K2308" s="94"/>
      <c r="L2308" s="265">
        <f t="shared" si="499"/>
        <v>171437.69117943966</v>
      </c>
      <c r="M2308" s="265">
        <f>$G2308*NonHospFrac+theModel!$H2308*NonHospFrac</f>
        <v>278445.14926754776</v>
      </c>
      <c r="N2308" s="266">
        <f t="shared" si="501"/>
        <v>449882.84044698742</v>
      </c>
      <c r="O2308" s="158"/>
      <c r="P2308" s="265">
        <f t="shared" si="502"/>
        <v>168154.06363111673</v>
      </c>
      <c r="Q2308" s="265">
        <f t="shared" si="503"/>
        <v>278443.58901692874</v>
      </c>
      <c r="R2308" s="266">
        <f t="shared" si="504"/>
        <v>446597.65264804545</v>
      </c>
    </row>
    <row r="2309" spans="1:18" x14ac:dyDescent="0.25">
      <c r="A2309" s="81">
        <v>2278</v>
      </c>
      <c r="B2309" s="93">
        <f t="shared" si="493"/>
        <v>1.0046586390840363E-19</v>
      </c>
      <c r="C2309" s="178">
        <f t="shared" si="494"/>
        <v>1.002392302219826E-19</v>
      </c>
      <c r="D2309" s="165">
        <f t="shared" si="495"/>
        <v>2.2558277767625785E-3</v>
      </c>
      <c r="E2309" s="166">
        <f t="shared" si="505"/>
        <v>24.291375447755232</v>
      </c>
      <c r="F2309" s="167">
        <f t="shared" si="506"/>
        <v>5.1410315032419343</v>
      </c>
      <c r="G2309" s="167">
        <f t="shared" si="496"/>
        <v>178661.24602738771</v>
      </c>
      <c r="H2309" s="167">
        <f t="shared" si="497"/>
        <v>271299.98899881309</v>
      </c>
      <c r="I2309" s="168">
        <f t="shared" si="498"/>
        <v>449961.23502620077</v>
      </c>
      <c r="J2309" s="168">
        <f t="shared" si="500"/>
        <v>441337.46346657624</v>
      </c>
      <c r="K2309" s="94"/>
      <c r="L2309" s="265">
        <f t="shared" si="499"/>
        <v>171467.56514762205</v>
      </c>
      <c r="M2309" s="265">
        <f>$G2309*NonHospFrac+theModel!$H2309*NonHospFrac</f>
        <v>278493.66987857874</v>
      </c>
      <c r="N2309" s="266">
        <f t="shared" si="501"/>
        <v>449961.23502620077</v>
      </c>
      <c r="O2309" s="158"/>
      <c r="P2309" s="265">
        <f t="shared" si="502"/>
        <v>168181.28847173919</v>
      </c>
      <c r="Q2309" s="265">
        <f t="shared" si="503"/>
        <v>278492.10962795973</v>
      </c>
      <c r="R2309" s="266">
        <f t="shared" si="504"/>
        <v>446673.39809969894</v>
      </c>
    </row>
    <row r="2310" spans="1:18" x14ac:dyDescent="0.25">
      <c r="A2310" s="81">
        <v>2279</v>
      </c>
      <c r="B2310" s="93">
        <f t="shared" si="493"/>
        <v>9.8589115430203643E-20</v>
      </c>
      <c r="C2310" s="178">
        <f t="shared" si="494"/>
        <v>9.8366715365129736E-20</v>
      </c>
      <c r="D2310" s="165">
        <f t="shared" si="495"/>
        <v>2.2558277767625785E-3</v>
      </c>
      <c r="E2310" s="166">
        <f t="shared" si="505"/>
        <v>24.291375447755232</v>
      </c>
      <c r="F2310" s="167">
        <f t="shared" si="506"/>
        <v>5.1432873310186968</v>
      </c>
      <c r="G2310" s="167">
        <f t="shared" si="496"/>
        <v>178739.64060660114</v>
      </c>
      <c r="H2310" s="167">
        <f t="shared" si="497"/>
        <v>271299.98899881309</v>
      </c>
      <c r="I2310" s="168">
        <f t="shared" si="498"/>
        <v>450039.62960541423</v>
      </c>
      <c r="J2310" s="168">
        <f t="shared" si="500"/>
        <v>441408.90335411543</v>
      </c>
      <c r="K2310" s="94"/>
      <c r="L2310" s="265">
        <f t="shared" si="499"/>
        <v>171497.4391158045</v>
      </c>
      <c r="M2310" s="265">
        <f>$G2310*NonHospFrac+theModel!$H2310*NonHospFrac</f>
        <v>278542.19048960973</v>
      </c>
      <c r="N2310" s="266">
        <f t="shared" si="501"/>
        <v>450039.62960541423</v>
      </c>
      <c r="O2310" s="158"/>
      <c r="P2310" s="265">
        <f t="shared" si="502"/>
        <v>168208.51220262359</v>
      </c>
      <c r="Q2310" s="265">
        <f t="shared" si="503"/>
        <v>278540.63023899071</v>
      </c>
      <c r="R2310" s="266">
        <f t="shared" si="504"/>
        <v>446749.1424416143</v>
      </c>
    </row>
    <row r="2311" spans="1:18" x14ac:dyDescent="0.25">
      <c r="A2311" s="81">
        <v>2280</v>
      </c>
      <c r="B2311" s="93">
        <f t="shared" si="493"/>
        <v>9.674742547550012E-20</v>
      </c>
      <c r="C2311" s="178">
        <f t="shared" si="494"/>
        <v>9.6529179945782224E-20</v>
      </c>
      <c r="D2311" s="165">
        <f t="shared" si="495"/>
        <v>2.2558277767625785E-3</v>
      </c>
      <c r="E2311" s="166">
        <f t="shared" si="505"/>
        <v>24.291375447755232</v>
      </c>
      <c r="F2311" s="167">
        <f t="shared" si="506"/>
        <v>5.1455431587954594</v>
      </c>
      <c r="G2311" s="167">
        <f t="shared" si="496"/>
        <v>178818.03518581454</v>
      </c>
      <c r="H2311" s="167">
        <f t="shared" si="497"/>
        <v>271299.98899881309</v>
      </c>
      <c r="I2311" s="168">
        <f t="shared" si="498"/>
        <v>450118.02418462763</v>
      </c>
      <c r="J2311" s="168">
        <f t="shared" si="500"/>
        <v>441480.34032962413</v>
      </c>
      <c r="K2311" s="94"/>
      <c r="L2311" s="265">
        <f t="shared" si="499"/>
        <v>171527.31308398693</v>
      </c>
      <c r="M2311" s="265">
        <f>$G2311*NonHospFrac+theModel!$H2311*NonHospFrac</f>
        <v>278590.71110064071</v>
      </c>
      <c r="N2311" s="266">
        <f t="shared" si="501"/>
        <v>450118.02418462763</v>
      </c>
      <c r="O2311" s="158"/>
      <c r="P2311" s="265">
        <f t="shared" si="502"/>
        <v>168235.73482381512</v>
      </c>
      <c r="Q2311" s="265">
        <f t="shared" si="503"/>
        <v>278589.15085002169</v>
      </c>
      <c r="R2311" s="266">
        <f t="shared" si="504"/>
        <v>446824.8856738368</v>
      </c>
    </row>
    <row r="2312" spans="1:18" x14ac:dyDescent="0.25">
      <c r="A2312" s="81">
        <v>2281</v>
      </c>
      <c r="B2312" s="93">
        <f t="shared" si="493"/>
        <v>9.4940139134973023E-20</v>
      </c>
      <c r="C2312" s="178">
        <f t="shared" si="494"/>
        <v>9.4725970531982642E-20</v>
      </c>
      <c r="D2312" s="165">
        <f t="shared" si="495"/>
        <v>2.2558277767625785E-3</v>
      </c>
      <c r="E2312" s="166">
        <f t="shared" si="505"/>
        <v>24.291375447755232</v>
      </c>
      <c r="F2312" s="167">
        <f t="shared" si="506"/>
        <v>5.147798986572222</v>
      </c>
      <c r="G2312" s="167">
        <f t="shared" si="496"/>
        <v>178896.42976502801</v>
      </c>
      <c r="H2312" s="167">
        <f t="shared" si="497"/>
        <v>271299.98899881309</v>
      </c>
      <c r="I2312" s="168">
        <f t="shared" si="498"/>
        <v>450196.41876384109</v>
      </c>
      <c r="J2312" s="168">
        <f t="shared" si="500"/>
        <v>441551.77439322107</v>
      </c>
      <c r="K2312" s="94"/>
      <c r="L2312" s="265">
        <f t="shared" si="499"/>
        <v>171557.18705216935</v>
      </c>
      <c r="M2312" s="265">
        <f>$G2312*NonHospFrac+theModel!$H2312*NonHospFrac</f>
        <v>278639.23171167175</v>
      </c>
      <c r="N2312" s="266">
        <f t="shared" si="501"/>
        <v>450196.41876384109</v>
      </c>
      <c r="O2312" s="158"/>
      <c r="P2312" s="265">
        <f t="shared" si="502"/>
        <v>168262.95633535899</v>
      </c>
      <c r="Q2312" s="265">
        <f t="shared" si="503"/>
        <v>278637.67146105273</v>
      </c>
      <c r="R2312" s="266">
        <f t="shared" si="504"/>
        <v>446900.62779641175</v>
      </c>
    </row>
    <row r="2313" spans="1:18" x14ac:dyDescent="0.25">
      <c r="A2313" s="81">
        <v>2282</v>
      </c>
      <c r="B2313" s="93">
        <f t="shared" si="493"/>
        <v>9.3166613733309857E-20</v>
      </c>
      <c r="C2313" s="178">
        <f t="shared" si="494"/>
        <v>9.2956445898183348E-20</v>
      </c>
      <c r="D2313" s="165">
        <f t="shared" si="495"/>
        <v>2.2558277767625785E-3</v>
      </c>
      <c r="E2313" s="166">
        <f t="shared" si="505"/>
        <v>24.291375447755232</v>
      </c>
      <c r="F2313" s="167">
        <f t="shared" si="506"/>
        <v>5.1500548143489846</v>
      </c>
      <c r="G2313" s="167">
        <f t="shared" si="496"/>
        <v>178974.82434424141</v>
      </c>
      <c r="H2313" s="167">
        <f t="shared" si="497"/>
        <v>271299.98899881309</v>
      </c>
      <c r="I2313" s="168">
        <f t="shared" si="498"/>
        <v>450274.8133430545</v>
      </c>
      <c r="J2313" s="168">
        <f t="shared" si="500"/>
        <v>441623.20554502495</v>
      </c>
      <c r="K2313" s="94"/>
      <c r="L2313" s="265">
        <f t="shared" si="499"/>
        <v>171587.06102035177</v>
      </c>
      <c r="M2313" s="265">
        <f>$G2313*NonHospFrac+theModel!$H2313*NonHospFrac</f>
        <v>278687.75232270273</v>
      </c>
      <c r="N2313" s="266">
        <f t="shared" si="501"/>
        <v>450274.8133430545</v>
      </c>
      <c r="O2313" s="158"/>
      <c r="P2313" s="265">
        <f t="shared" si="502"/>
        <v>168290.17673730047</v>
      </c>
      <c r="Q2313" s="265">
        <f t="shared" si="503"/>
        <v>278686.19207208371</v>
      </c>
      <c r="R2313" s="266">
        <f t="shared" si="504"/>
        <v>446976.36880938418</v>
      </c>
    </row>
    <row r="2314" spans="1:18" x14ac:dyDescent="0.25">
      <c r="A2314" s="81">
        <v>2283</v>
      </c>
      <c r="B2314" s="93">
        <f t="shared" si="493"/>
        <v>9.1426218600666097E-20</v>
      </c>
      <c r="C2314" s="178">
        <f t="shared" si="494"/>
        <v>9.1219976797222343E-20</v>
      </c>
      <c r="D2314" s="165">
        <f t="shared" si="495"/>
        <v>2.2558277767625785E-3</v>
      </c>
      <c r="E2314" s="166">
        <f t="shared" si="505"/>
        <v>24.291375447755232</v>
      </c>
      <c r="F2314" s="167">
        <f t="shared" si="506"/>
        <v>5.1523106421257472</v>
      </c>
      <c r="G2314" s="167">
        <f t="shared" si="496"/>
        <v>179053.21892345484</v>
      </c>
      <c r="H2314" s="167">
        <f t="shared" si="497"/>
        <v>271299.98899881309</v>
      </c>
      <c r="I2314" s="168">
        <f t="shared" si="498"/>
        <v>450353.20792226796</v>
      </c>
      <c r="J2314" s="168">
        <f t="shared" si="500"/>
        <v>441694.6337851545</v>
      </c>
      <c r="K2314" s="94"/>
      <c r="L2314" s="265">
        <f t="shared" si="499"/>
        <v>171616.93498853419</v>
      </c>
      <c r="M2314" s="265">
        <f>$G2314*NonHospFrac+theModel!$H2314*NonHospFrac</f>
        <v>278736.27293373371</v>
      </c>
      <c r="N2314" s="266">
        <f t="shared" si="501"/>
        <v>450353.2079222679</v>
      </c>
      <c r="O2314" s="158"/>
      <c r="P2314" s="265">
        <f t="shared" si="502"/>
        <v>168317.39602968478</v>
      </c>
      <c r="Q2314" s="265">
        <f t="shared" si="503"/>
        <v>278734.71268311469</v>
      </c>
      <c r="R2314" s="266">
        <f t="shared" si="504"/>
        <v>447052.1087127995</v>
      </c>
    </row>
    <row r="2315" spans="1:18" x14ac:dyDescent="0.25">
      <c r="A2315" s="81">
        <v>2284</v>
      </c>
      <c r="B2315" s="93">
        <f t="shared" si="493"/>
        <v>8.9718334848401599E-20</v>
      </c>
      <c r="C2315" s="178">
        <f t="shared" si="494"/>
        <v>8.9515945736565689E-20</v>
      </c>
      <c r="D2315" s="165">
        <f t="shared" si="495"/>
        <v>2.2558277767625785E-3</v>
      </c>
      <c r="E2315" s="166">
        <f t="shared" si="505"/>
        <v>24.291375447755232</v>
      </c>
      <c r="F2315" s="167">
        <f t="shared" si="506"/>
        <v>5.1545664699025098</v>
      </c>
      <c r="G2315" s="167">
        <f t="shared" si="496"/>
        <v>179131.61350266828</v>
      </c>
      <c r="H2315" s="167">
        <f t="shared" si="497"/>
        <v>271299.98899881309</v>
      </c>
      <c r="I2315" s="168">
        <f t="shared" si="498"/>
        <v>450431.60250148136</v>
      </c>
      <c r="J2315" s="168">
        <f t="shared" si="500"/>
        <v>441766.05911372829</v>
      </c>
      <c r="K2315" s="94"/>
      <c r="L2315" s="265">
        <f t="shared" si="499"/>
        <v>171646.80895671662</v>
      </c>
      <c r="M2315" s="265">
        <f>$G2315*NonHospFrac+theModel!$H2315*NonHospFrac</f>
        <v>278784.79354476475</v>
      </c>
      <c r="N2315" s="266">
        <f t="shared" si="501"/>
        <v>450431.60250148136</v>
      </c>
      <c r="O2315" s="158"/>
      <c r="P2315" s="265">
        <f t="shared" si="502"/>
        <v>168344.61421255715</v>
      </c>
      <c r="Q2315" s="265">
        <f t="shared" si="503"/>
        <v>278783.23329414573</v>
      </c>
      <c r="R2315" s="266">
        <f t="shared" si="504"/>
        <v>447127.84750670288</v>
      </c>
    </row>
    <row r="2316" spans="1:18" x14ac:dyDescent="0.25">
      <c r="A2316" s="81">
        <v>2285</v>
      </c>
      <c r="B2316" s="93">
        <f t="shared" si="493"/>
        <v>8.8042355148999532E-20</v>
      </c>
      <c r="C2316" s="178">
        <f t="shared" si="494"/>
        <v>8.7843746758722819E-20</v>
      </c>
      <c r="D2316" s="165">
        <f t="shared" si="495"/>
        <v>2.2558277767625785E-3</v>
      </c>
      <c r="E2316" s="166">
        <f t="shared" si="505"/>
        <v>24.291375447755232</v>
      </c>
      <c r="F2316" s="167">
        <f t="shared" si="506"/>
        <v>5.1568222976792724</v>
      </c>
      <c r="G2316" s="167">
        <f t="shared" si="496"/>
        <v>179210.00808188168</v>
      </c>
      <c r="H2316" s="167">
        <f t="shared" si="497"/>
        <v>271299.98899881309</v>
      </c>
      <c r="I2316" s="168">
        <f t="shared" si="498"/>
        <v>450509.99708069477</v>
      </c>
      <c r="J2316" s="168">
        <f t="shared" si="500"/>
        <v>441837.48153086507</v>
      </c>
      <c r="K2316" s="94"/>
      <c r="L2316" s="265">
        <f t="shared" si="499"/>
        <v>171676.68292489904</v>
      </c>
      <c r="M2316" s="265">
        <f>$G2316*NonHospFrac+theModel!$H2316*NonHospFrac</f>
        <v>278833.31415579573</v>
      </c>
      <c r="N2316" s="266">
        <f t="shared" si="501"/>
        <v>450509.99708069477</v>
      </c>
      <c r="O2316" s="158"/>
      <c r="P2316" s="265">
        <f t="shared" si="502"/>
        <v>168371.83128596281</v>
      </c>
      <c r="Q2316" s="265">
        <f t="shared" si="503"/>
        <v>278831.75390517671</v>
      </c>
      <c r="R2316" s="266">
        <f t="shared" si="504"/>
        <v>447203.58519113949</v>
      </c>
    </row>
    <row r="2317" spans="1:18" x14ac:dyDescent="0.25">
      <c r="A2317" s="81">
        <v>2286</v>
      </c>
      <c r="B2317" s="93">
        <f t="shared" si="493"/>
        <v>8.6397683520100052E-20</v>
      </c>
      <c r="C2317" s="178">
        <f t="shared" si="494"/>
        <v>8.6202785225767468E-20</v>
      </c>
      <c r="D2317" s="165">
        <f t="shared" si="495"/>
        <v>2.2558277767625785E-3</v>
      </c>
      <c r="E2317" s="166">
        <f t="shared" si="505"/>
        <v>24.291375447755232</v>
      </c>
      <c r="F2317" s="167">
        <f t="shared" si="506"/>
        <v>5.1590781254560349</v>
      </c>
      <c r="G2317" s="167">
        <f t="shared" si="496"/>
        <v>179288.40266109511</v>
      </c>
      <c r="H2317" s="167">
        <f t="shared" si="497"/>
        <v>271299.98899881309</v>
      </c>
      <c r="I2317" s="168">
        <f t="shared" si="498"/>
        <v>450588.39165990823</v>
      </c>
      <c r="J2317" s="168">
        <f t="shared" si="500"/>
        <v>441908.90103668359</v>
      </c>
      <c r="K2317" s="94"/>
      <c r="L2317" s="265">
        <f t="shared" si="499"/>
        <v>171706.55689308146</v>
      </c>
      <c r="M2317" s="265">
        <f>$G2317*NonHospFrac+theModel!$H2317*NonHospFrac</f>
        <v>278881.83476682671</v>
      </c>
      <c r="N2317" s="266">
        <f t="shared" si="501"/>
        <v>450588.39165990817</v>
      </c>
      <c r="O2317" s="158"/>
      <c r="P2317" s="265">
        <f t="shared" si="502"/>
        <v>168399.04724994698</v>
      </c>
      <c r="Q2317" s="265">
        <f t="shared" si="503"/>
        <v>278880.27451620769</v>
      </c>
      <c r="R2317" s="266">
        <f t="shared" si="504"/>
        <v>447279.32176615467</v>
      </c>
    </row>
    <row r="2318" spans="1:18" x14ac:dyDescent="0.25">
      <c r="A2318" s="81">
        <v>2287</v>
      </c>
      <c r="B2318" s="93">
        <f t="shared" si="493"/>
        <v>8.4783735112567475E-20</v>
      </c>
      <c r="C2318" s="178">
        <f t="shared" si="494"/>
        <v>8.4592477607882863E-20</v>
      </c>
      <c r="D2318" s="165">
        <f t="shared" si="495"/>
        <v>2.2558277767625785E-3</v>
      </c>
      <c r="E2318" s="166">
        <f t="shared" si="505"/>
        <v>24.291375447755232</v>
      </c>
      <c r="F2318" s="167">
        <f t="shared" si="506"/>
        <v>5.1613339532327975</v>
      </c>
      <c r="G2318" s="167">
        <f t="shared" si="496"/>
        <v>179366.79724030852</v>
      </c>
      <c r="H2318" s="167">
        <f t="shared" si="497"/>
        <v>271299.98899881309</v>
      </c>
      <c r="I2318" s="168">
        <f t="shared" si="498"/>
        <v>450666.78623912157</v>
      </c>
      <c r="J2318" s="168">
        <f t="shared" si="500"/>
        <v>441980.31763130234</v>
      </c>
      <c r="K2318" s="94"/>
      <c r="L2318" s="265">
        <f t="shared" si="499"/>
        <v>171736.43086126389</v>
      </c>
      <c r="M2318" s="265">
        <f>$G2318*NonHospFrac+theModel!$H2318*NonHospFrac</f>
        <v>278930.35537785769</v>
      </c>
      <c r="N2318" s="266">
        <f t="shared" si="501"/>
        <v>450666.78623912157</v>
      </c>
      <c r="O2318" s="158"/>
      <c r="P2318" s="265">
        <f t="shared" si="502"/>
        <v>168426.26210455486</v>
      </c>
      <c r="Q2318" s="265">
        <f t="shared" si="503"/>
        <v>278928.79512723867</v>
      </c>
      <c r="R2318" s="266">
        <f t="shared" si="504"/>
        <v>447355.05723179353</v>
      </c>
    </row>
    <row r="2319" spans="1:18" x14ac:dyDescent="0.25">
      <c r="A2319" s="81">
        <v>2288</v>
      </c>
      <c r="B2319" s="93">
        <f t="shared" si="493"/>
        <v>8.3199936002516584E-20</v>
      </c>
      <c r="C2319" s="178">
        <f t="shared" si="494"/>
        <v>8.3012251275857233E-20</v>
      </c>
      <c r="D2319" s="165">
        <f t="shared" si="495"/>
        <v>2.2558277767625785E-3</v>
      </c>
      <c r="E2319" s="166">
        <f t="shared" si="505"/>
        <v>24.291375447755232</v>
      </c>
      <c r="F2319" s="167">
        <f t="shared" si="506"/>
        <v>5.1635897810095601</v>
      </c>
      <c r="G2319" s="167">
        <f t="shared" si="496"/>
        <v>179445.19181952195</v>
      </c>
      <c r="H2319" s="167">
        <f t="shared" si="497"/>
        <v>271299.98899881309</v>
      </c>
      <c r="I2319" s="168">
        <f t="shared" si="498"/>
        <v>450745.18081833504</v>
      </c>
      <c r="J2319" s="168">
        <f t="shared" si="500"/>
        <v>442051.7313148402</v>
      </c>
      <c r="K2319" s="94"/>
      <c r="L2319" s="265">
        <f t="shared" si="499"/>
        <v>171766.30482944631</v>
      </c>
      <c r="M2319" s="265">
        <f>$G2319*NonHospFrac+theModel!$H2319*NonHospFrac</f>
        <v>278978.87598888867</v>
      </c>
      <c r="N2319" s="266">
        <f t="shared" si="501"/>
        <v>450745.18081833498</v>
      </c>
      <c r="O2319" s="158"/>
      <c r="P2319" s="265">
        <f t="shared" si="502"/>
        <v>168453.47584983171</v>
      </c>
      <c r="Q2319" s="265">
        <f t="shared" si="503"/>
        <v>278977.31573826965</v>
      </c>
      <c r="R2319" s="266">
        <f t="shared" si="504"/>
        <v>447430.79158810136</v>
      </c>
    </row>
    <row r="2320" spans="1:18" x14ac:dyDescent="0.25">
      <c r="A2320" s="81">
        <v>2289</v>
      </c>
      <c r="B2320" s="93">
        <f t="shared" si="493"/>
        <v>8.1645722987223952E-20</v>
      </c>
      <c r="C2320" s="178">
        <f t="shared" si="494"/>
        <v>8.1461544297455508E-20</v>
      </c>
      <c r="D2320" s="165">
        <f t="shared" si="495"/>
        <v>2.2558277767625785E-3</v>
      </c>
      <c r="E2320" s="166">
        <f t="shared" si="505"/>
        <v>24.291375447755232</v>
      </c>
      <c r="F2320" s="167">
        <f t="shared" si="506"/>
        <v>5.1658456087863227</v>
      </c>
      <c r="G2320" s="167">
        <f t="shared" si="496"/>
        <v>179523.58639873538</v>
      </c>
      <c r="H2320" s="167">
        <f t="shared" si="497"/>
        <v>271299.98899881309</v>
      </c>
      <c r="I2320" s="168">
        <f t="shared" si="498"/>
        <v>450823.5753975485</v>
      </c>
      <c r="J2320" s="168">
        <f t="shared" si="500"/>
        <v>442123.14208741573</v>
      </c>
      <c r="K2320" s="94"/>
      <c r="L2320" s="265">
        <f t="shared" si="499"/>
        <v>171796.17879762876</v>
      </c>
      <c r="M2320" s="265">
        <f>$G2320*NonHospFrac+theModel!$H2320*NonHospFrac</f>
        <v>279027.39659991971</v>
      </c>
      <c r="N2320" s="266">
        <f t="shared" si="501"/>
        <v>450823.5753975485</v>
      </c>
      <c r="O2320" s="158"/>
      <c r="P2320" s="265">
        <f t="shared" si="502"/>
        <v>168480.68848582276</v>
      </c>
      <c r="Q2320" s="265">
        <f t="shared" si="503"/>
        <v>279025.83634930069</v>
      </c>
      <c r="R2320" s="266">
        <f t="shared" si="504"/>
        <v>447506.52483512345</v>
      </c>
    </row>
    <row r="2321" spans="1:18" x14ac:dyDescent="0.25">
      <c r="A2321" s="81">
        <v>2290</v>
      </c>
      <c r="B2321" s="93">
        <f t="shared" si="493"/>
        <v>8.0120543384851633E-20</v>
      </c>
      <c r="C2321" s="178">
        <f t="shared" si="494"/>
        <v>7.9939805237594775E-20</v>
      </c>
      <c r="D2321" s="165">
        <f t="shared" si="495"/>
        <v>2.2558277767625785E-3</v>
      </c>
      <c r="E2321" s="166">
        <f t="shared" si="505"/>
        <v>24.291375447755232</v>
      </c>
      <c r="F2321" s="167">
        <f t="shared" si="506"/>
        <v>5.1681014365630853</v>
      </c>
      <c r="G2321" s="167">
        <f t="shared" si="496"/>
        <v>179601.98097794878</v>
      </c>
      <c r="H2321" s="167">
        <f t="shared" si="497"/>
        <v>271299.98899881309</v>
      </c>
      <c r="I2321" s="168">
        <f t="shared" si="498"/>
        <v>450901.96997676184</v>
      </c>
      <c r="J2321" s="168">
        <f t="shared" si="500"/>
        <v>442194.54994914751</v>
      </c>
      <c r="K2321" s="94"/>
      <c r="L2321" s="265">
        <f t="shared" si="499"/>
        <v>171826.05276581115</v>
      </c>
      <c r="M2321" s="265">
        <f>$G2321*NonHospFrac+theModel!$H2321*NonHospFrac</f>
        <v>279075.91721095069</v>
      </c>
      <c r="N2321" s="266">
        <f t="shared" si="501"/>
        <v>450901.96997676184</v>
      </c>
      <c r="O2321" s="158"/>
      <c r="P2321" s="265">
        <f t="shared" si="502"/>
        <v>168507.90001257311</v>
      </c>
      <c r="Q2321" s="265">
        <f t="shared" si="503"/>
        <v>279074.35696033167</v>
      </c>
      <c r="R2321" s="266">
        <f t="shared" si="504"/>
        <v>447582.25697290478</v>
      </c>
    </row>
    <row r="2322" spans="1:18" x14ac:dyDescent="0.25">
      <c r="A2322" s="81">
        <v>2291</v>
      </c>
      <c r="B2322" s="93">
        <f t="shared" si="493"/>
        <v>7.862385483791227E-20</v>
      </c>
      <c r="C2322" s="178">
        <f t="shared" si="494"/>
        <v>7.8446492962252754E-20</v>
      </c>
      <c r="D2322" s="165">
        <f t="shared" si="495"/>
        <v>2.2558277767625785E-3</v>
      </c>
      <c r="E2322" s="166">
        <f t="shared" si="505"/>
        <v>24.291375447755232</v>
      </c>
      <c r="F2322" s="167">
        <f t="shared" si="506"/>
        <v>5.1703572643398479</v>
      </c>
      <c r="G2322" s="167">
        <f t="shared" si="496"/>
        <v>179680.37555716222</v>
      </c>
      <c r="H2322" s="167">
        <f t="shared" si="497"/>
        <v>271299.98899881309</v>
      </c>
      <c r="I2322" s="168">
        <f t="shared" si="498"/>
        <v>450980.36455597531</v>
      </c>
      <c r="J2322" s="168">
        <f t="shared" si="500"/>
        <v>442265.95490015438</v>
      </c>
      <c r="K2322" s="94"/>
      <c r="L2322" s="265">
        <f t="shared" si="499"/>
        <v>171855.92673399361</v>
      </c>
      <c r="M2322" s="265">
        <f>$G2322*NonHospFrac+theModel!$H2322*NonHospFrac</f>
        <v>279124.43782198167</v>
      </c>
      <c r="N2322" s="266">
        <f t="shared" si="501"/>
        <v>450980.36455597531</v>
      </c>
      <c r="O2322" s="158"/>
      <c r="P2322" s="265">
        <f t="shared" si="502"/>
        <v>168535.11043012812</v>
      </c>
      <c r="Q2322" s="265">
        <f t="shared" si="503"/>
        <v>279122.87757136265</v>
      </c>
      <c r="R2322" s="266">
        <f t="shared" si="504"/>
        <v>447657.98800149077</v>
      </c>
    </row>
    <row r="2323" spans="1:18" x14ac:dyDescent="0.25">
      <c r="A2323" s="81">
        <v>2292</v>
      </c>
      <c r="B2323" s="93">
        <f t="shared" si="493"/>
        <v>7.7155125120405444E-20</v>
      </c>
      <c r="C2323" s="178">
        <f t="shared" si="494"/>
        <v>7.6981076446039236E-20</v>
      </c>
      <c r="D2323" s="165">
        <f t="shared" si="495"/>
        <v>2.2558277767625785E-3</v>
      </c>
      <c r="E2323" s="166">
        <f t="shared" si="505"/>
        <v>24.291375447755232</v>
      </c>
      <c r="F2323" s="167">
        <f t="shared" si="506"/>
        <v>5.1726130921166105</v>
      </c>
      <c r="G2323" s="167">
        <f t="shared" si="496"/>
        <v>179758.77013637562</v>
      </c>
      <c r="H2323" s="167">
        <f t="shared" si="497"/>
        <v>271299.98899881309</v>
      </c>
      <c r="I2323" s="168">
        <f t="shared" si="498"/>
        <v>451058.75913518871</v>
      </c>
      <c r="J2323" s="168">
        <f t="shared" si="500"/>
        <v>442337.3569405548</v>
      </c>
      <c r="K2323" s="94"/>
      <c r="L2323" s="265">
        <f t="shared" si="499"/>
        <v>171885.80070217603</v>
      </c>
      <c r="M2323" s="265">
        <f>$G2323*NonHospFrac+theModel!$H2323*NonHospFrac</f>
        <v>279172.95843301271</v>
      </c>
      <c r="N2323" s="266">
        <f t="shared" si="501"/>
        <v>451058.75913518877</v>
      </c>
      <c r="O2323" s="158"/>
      <c r="P2323" s="265">
        <f t="shared" si="502"/>
        <v>168562.31973853291</v>
      </c>
      <c r="Q2323" s="265">
        <f t="shared" si="503"/>
        <v>279171.39818239369</v>
      </c>
      <c r="R2323" s="266">
        <f t="shared" si="504"/>
        <v>447733.71792092663</v>
      </c>
    </row>
    <row r="2324" spans="1:18" x14ac:dyDescent="0.25">
      <c r="A2324" s="81">
        <v>2293</v>
      </c>
      <c r="B2324" s="93">
        <f t="shared" si="493"/>
        <v>7.5713831948557397E-20</v>
      </c>
      <c r="C2324" s="178">
        <f t="shared" si="494"/>
        <v>7.5543034583362702E-20</v>
      </c>
      <c r="D2324" s="165">
        <f t="shared" si="495"/>
        <v>2.2558277767625785E-3</v>
      </c>
      <c r="E2324" s="166">
        <f t="shared" si="505"/>
        <v>24.291375447755232</v>
      </c>
      <c r="F2324" s="167">
        <f t="shared" si="506"/>
        <v>5.1748689198933731</v>
      </c>
      <c r="G2324" s="167">
        <f t="shared" si="496"/>
        <v>179837.16471558905</v>
      </c>
      <c r="H2324" s="167">
        <f t="shared" si="497"/>
        <v>271299.98899881309</v>
      </c>
      <c r="I2324" s="168">
        <f t="shared" si="498"/>
        <v>451137.15371440211</v>
      </c>
      <c r="J2324" s="168">
        <f t="shared" si="500"/>
        <v>442408.75607046753</v>
      </c>
      <c r="K2324" s="94"/>
      <c r="L2324" s="265">
        <f t="shared" si="499"/>
        <v>171915.67467035845</v>
      </c>
      <c r="M2324" s="265">
        <f>$G2324*NonHospFrac+theModel!$H2324*NonHospFrac</f>
        <v>279221.47904404369</v>
      </c>
      <c r="N2324" s="266">
        <f t="shared" si="501"/>
        <v>451137.15371440211</v>
      </c>
      <c r="O2324" s="158"/>
      <c r="P2324" s="265">
        <f t="shared" si="502"/>
        <v>168589.52793783275</v>
      </c>
      <c r="Q2324" s="265">
        <f t="shared" si="503"/>
        <v>279219.91879342467</v>
      </c>
      <c r="R2324" s="266">
        <f t="shared" si="504"/>
        <v>447809.44673125743</v>
      </c>
    </row>
    <row r="2325" spans="1:18" x14ac:dyDescent="0.25">
      <c r="A2325" s="81">
        <v>2294</v>
      </c>
      <c r="B2325" s="93">
        <f t="shared" si="493"/>
        <v>7.429946279509353E-20</v>
      </c>
      <c r="C2325" s="178">
        <f t="shared" si="494"/>
        <v>7.4131856003121819E-20</v>
      </c>
      <c r="D2325" s="165">
        <f t="shared" si="495"/>
        <v>2.2558277767625785E-3</v>
      </c>
      <c r="E2325" s="166">
        <f t="shared" si="505"/>
        <v>24.291375447755232</v>
      </c>
      <c r="F2325" s="167">
        <f t="shared" si="506"/>
        <v>5.1771247476701356</v>
      </c>
      <c r="G2325" s="167">
        <f t="shared" si="496"/>
        <v>179915.55929480249</v>
      </c>
      <c r="H2325" s="167">
        <f t="shared" si="497"/>
        <v>271299.98899881309</v>
      </c>
      <c r="I2325" s="168">
        <f t="shared" si="498"/>
        <v>451215.54829361557</v>
      </c>
      <c r="J2325" s="168">
        <f t="shared" si="500"/>
        <v>442480.15229001117</v>
      </c>
      <c r="K2325" s="94"/>
      <c r="L2325" s="265">
        <f t="shared" si="499"/>
        <v>171945.5486385409</v>
      </c>
      <c r="M2325" s="265">
        <f>$G2325*NonHospFrac+theModel!$H2325*NonHospFrac</f>
        <v>279269.99965507467</v>
      </c>
      <c r="N2325" s="266">
        <f t="shared" si="501"/>
        <v>451215.54829361557</v>
      </c>
      <c r="O2325" s="158"/>
      <c r="P2325" s="265">
        <f t="shared" si="502"/>
        <v>168616.73502807284</v>
      </c>
      <c r="Q2325" s="265">
        <f t="shared" si="503"/>
        <v>279268.43940445565</v>
      </c>
      <c r="R2325" s="266">
        <f t="shared" si="504"/>
        <v>447885.1744325285</v>
      </c>
    </row>
    <row r="2326" spans="1:18" x14ac:dyDescent="0.25">
      <c r="A2326" s="81">
        <v>2295</v>
      </c>
      <c r="B2326" s="93">
        <f t="shared" si="493"/>
        <v>7.2911514706985715E-20</v>
      </c>
      <c r="C2326" s="178">
        <f t="shared" si="494"/>
        <v>7.2747038886863865E-20</v>
      </c>
      <c r="D2326" s="165">
        <f t="shared" si="495"/>
        <v>2.2558277767625785E-3</v>
      </c>
      <c r="E2326" s="166">
        <f t="shared" si="505"/>
        <v>24.291375447755232</v>
      </c>
      <c r="F2326" s="167">
        <f t="shared" si="506"/>
        <v>5.1793805754468982</v>
      </c>
      <c r="G2326" s="167">
        <f t="shared" si="496"/>
        <v>179993.95387401589</v>
      </c>
      <c r="H2326" s="167">
        <f t="shared" si="497"/>
        <v>271299.98899881309</v>
      </c>
      <c r="I2326" s="168">
        <f t="shared" si="498"/>
        <v>451293.94287282898</v>
      </c>
      <c r="J2326" s="168">
        <f t="shared" si="500"/>
        <v>442551.54559930431</v>
      </c>
      <c r="K2326" s="94"/>
      <c r="L2326" s="265">
        <f t="shared" si="499"/>
        <v>171975.42260672332</v>
      </c>
      <c r="M2326" s="265">
        <f>$G2326*NonHospFrac+theModel!$H2326*NonHospFrac</f>
        <v>279318.52026610565</v>
      </c>
      <c r="N2326" s="266">
        <f t="shared" si="501"/>
        <v>451293.94287282898</v>
      </c>
      <c r="O2326" s="158"/>
      <c r="P2326" s="265">
        <f t="shared" si="502"/>
        <v>168643.94100929835</v>
      </c>
      <c r="Q2326" s="265">
        <f t="shared" si="503"/>
        <v>279316.96001548663</v>
      </c>
      <c r="R2326" s="266">
        <f t="shared" si="504"/>
        <v>447960.90102478501</v>
      </c>
    </row>
    <row r="2327" spans="1:18" x14ac:dyDescent="0.25">
      <c r="A2327" s="81">
        <v>2296</v>
      </c>
      <c r="B2327" s="93">
        <f t="shared" si="493"/>
        <v>7.1549494126598851E-20</v>
      </c>
      <c r="C2327" s="178">
        <f t="shared" si="494"/>
        <v>7.1388090790334763E-20</v>
      </c>
      <c r="D2327" s="165">
        <f t="shared" si="495"/>
        <v>2.2558277767625785E-3</v>
      </c>
      <c r="E2327" s="166">
        <f t="shared" si="505"/>
        <v>24.291375447755232</v>
      </c>
      <c r="F2327" s="167">
        <f t="shared" si="506"/>
        <v>5.1816364032236608</v>
      </c>
      <c r="G2327" s="167">
        <f t="shared" si="496"/>
        <v>180072.34845322932</v>
      </c>
      <c r="H2327" s="167">
        <f t="shared" si="497"/>
        <v>271299.98899881309</v>
      </c>
      <c r="I2327" s="168">
        <f t="shared" si="498"/>
        <v>451372.33745204238</v>
      </c>
      <c r="J2327" s="168">
        <f t="shared" si="500"/>
        <v>442622.93599846563</v>
      </c>
      <c r="K2327" s="94"/>
      <c r="L2327" s="265">
        <f t="shared" si="499"/>
        <v>172005.29657490575</v>
      </c>
      <c r="M2327" s="265">
        <f>$G2327*NonHospFrac+theModel!$H2327*NonHospFrac</f>
        <v>279367.04087713663</v>
      </c>
      <c r="N2327" s="266">
        <f t="shared" si="501"/>
        <v>451372.33745204238</v>
      </c>
      <c r="O2327" s="158"/>
      <c r="P2327" s="265">
        <f t="shared" si="502"/>
        <v>168671.14588155449</v>
      </c>
      <c r="Q2327" s="265">
        <f t="shared" si="503"/>
        <v>279365.48062651762</v>
      </c>
      <c r="R2327" s="266">
        <f t="shared" si="504"/>
        <v>448036.62650807214</v>
      </c>
    </row>
    <row r="2328" spans="1:18" x14ac:dyDescent="0.25">
      <c r="A2328" s="81">
        <v>2297</v>
      </c>
      <c r="B2328" s="93">
        <f t="shared" si="493"/>
        <v>7.0212916716181127E-20</v>
      </c>
      <c r="C2328" s="178">
        <f t="shared" si="494"/>
        <v>7.0054528468365243E-20</v>
      </c>
      <c r="D2328" s="165">
        <f t="shared" si="495"/>
        <v>2.2558277767625785E-3</v>
      </c>
      <c r="E2328" s="166">
        <f t="shared" si="505"/>
        <v>24.291375447755232</v>
      </c>
      <c r="F2328" s="167">
        <f t="shared" si="506"/>
        <v>5.1838922310004234</v>
      </c>
      <c r="G2328" s="167">
        <f t="shared" si="496"/>
        <v>180150.74303244273</v>
      </c>
      <c r="H2328" s="167">
        <f t="shared" si="497"/>
        <v>271299.98899881309</v>
      </c>
      <c r="I2328" s="168">
        <f t="shared" si="498"/>
        <v>451450.73203125584</v>
      </c>
      <c r="J2328" s="168">
        <f t="shared" si="500"/>
        <v>442694.32348761376</v>
      </c>
      <c r="K2328" s="94"/>
      <c r="L2328" s="265">
        <f t="shared" si="499"/>
        <v>172035.17054308817</v>
      </c>
      <c r="M2328" s="265">
        <f>$G2328*NonHospFrac+theModel!$H2328*NonHospFrac</f>
        <v>279415.56148816767</v>
      </c>
      <c r="N2328" s="266">
        <f t="shared" si="501"/>
        <v>451450.73203125584</v>
      </c>
      <c r="O2328" s="158"/>
      <c r="P2328" s="265">
        <f t="shared" si="502"/>
        <v>168698.3496448865</v>
      </c>
      <c r="Q2328" s="265">
        <f t="shared" si="503"/>
        <v>279414.00123754865</v>
      </c>
      <c r="R2328" s="266">
        <f t="shared" si="504"/>
        <v>448112.35088243516</v>
      </c>
    </row>
    <row r="2329" spans="1:18" x14ac:dyDescent="0.25">
      <c r="A2329" s="81">
        <v>2298</v>
      </c>
      <c r="B2329" s="93">
        <f t="shared" si="493"/>
        <v>6.8901307185632387E-20</v>
      </c>
      <c r="C2329" s="178">
        <f t="shared" si="494"/>
        <v>6.8745877703027786E-20</v>
      </c>
      <c r="D2329" s="165">
        <f t="shared" si="495"/>
        <v>2.2558277767625785E-3</v>
      </c>
      <c r="E2329" s="166">
        <f t="shared" si="505"/>
        <v>24.291375447755232</v>
      </c>
      <c r="F2329" s="167">
        <f t="shared" si="506"/>
        <v>5.186148058777186</v>
      </c>
      <c r="G2329" s="167">
        <f t="shared" si="496"/>
        <v>180229.13761165619</v>
      </c>
      <c r="H2329" s="167">
        <f t="shared" si="497"/>
        <v>271299.98899881309</v>
      </c>
      <c r="I2329" s="168">
        <f t="shared" si="498"/>
        <v>451529.12661046931</v>
      </c>
      <c r="J2329" s="168">
        <f t="shared" si="500"/>
        <v>442765.70806686732</v>
      </c>
      <c r="K2329" s="94"/>
      <c r="L2329" s="265">
        <f t="shared" si="499"/>
        <v>172065.04451127059</v>
      </c>
      <c r="M2329" s="265">
        <f>$G2329*NonHospFrac+theModel!$H2329*NonHospFrac</f>
        <v>279464.08209919865</v>
      </c>
      <c r="N2329" s="266">
        <f t="shared" si="501"/>
        <v>451529.12661046925</v>
      </c>
      <c r="O2329" s="158"/>
      <c r="P2329" s="265">
        <f t="shared" si="502"/>
        <v>168725.55229933956</v>
      </c>
      <c r="Q2329" s="265">
        <f t="shared" si="503"/>
        <v>279462.52184857964</v>
      </c>
      <c r="R2329" s="266">
        <f t="shared" si="504"/>
        <v>448188.07414791919</v>
      </c>
    </row>
    <row r="2330" spans="1:18" x14ac:dyDescent="0.25">
      <c r="A2330" s="81">
        <v>2299</v>
      </c>
      <c r="B2330" s="93">
        <f t="shared" si="493"/>
        <v>6.7614199123489798E-20</v>
      </c>
      <c r="C2330" s="178">
        <f t="shared" si="494"/>
        <v>6.7461673135003478E-20</v>
      </c>
      <c r="D2330" s="165">
        <f t="shared" si="495"/>
        <v>2.2558277767625785E-3</v>
      </c>
      <c r="E2330" s="166">
        <f t="shared" si="505"/>
        <v>24.291375447755232</v>
      </c>
      <c r="F2330" s="167">
        <f t="shared" si="506"/>
        <v>5.1884038865539486</v>
      </c>
      <c r="G2330" s="167">
        <f t="shared" si="496"/>
        <v>180307.53219086959</v>
      </c>
      <c r="H2330" s="167">
        <f t="shared" si="497"/>
        <v>271299.98899881309</v>
      </c>
      <c r="I2330" s="168">
        <f t="shared" si="498"/>
        <v>451607.52118968265</v>
      </c>
      <c r="J2330" s="168">
        <f t="shared" si="500"/>
        <v>442837.08973634476</v>
      </c>
      <c r="K2330" s="94"/>
      <c r="L2330" s="265">
        <f t="shared" si="499"/>
        <v>172094.91847945302</v>
      </c>
      <c r="M2330" s="265">
        <f>$G2330*NonHospFrac+theModel!$H2330*NonHospFrac</f>
        <v>279512.60271022969</v>
      </c>
      <c r="N2330" s="266">
        <f t="shared" si="501"/>
        <v>451607.52118968271</v>
      </c>
      <c r="O2330" s="158"/>
      <c r="P2330" s="265">
        <f t="shared" si="502"/>
        <v>168752.75384495888</v>
      </c>
      <c r="Q2330" s="265">
        <f t="shared" si="503"/>
        <v>279511.04245961067</v>
      </c>
      <c r="R2330" s="266">
        <f t="shared" si="504"/>
        <v>448263.79630456958</v>
      </c>
    </row>
    <row r="2331" spans="1:18" x14ac:dyDescent="0.25">
      <c r="A2331" s="81">
        <v>2300</v>
      </c>
      <c r="B2331" s="93">
        <f t="shared" si="493"/>
        <v>6.6351134831070907E-20</v>
      </c>
      <c r="C2331" s="178">
        <f t="shared" si="494"/>
        <v>6.620145809809926E-20</v>
      </c>
      <c r="D2331" s="165">
        <f t="shared" si="495"/>
        <v>2.2558277767625785E-3</v>
      </c>
      <c r="E2331" s="166">
        <f t="shared" si="505"/>
        <v>24.291375447755232</v>
      </c>
      <c r="F2331" s="167">
        <f t="shared" si="506"/>
        <v>5.1906597143307112</v>
      </c>
      <c r="G2331" s="167">
        <f t="shared" si="496"/>
        <v>180385.92677008302</v>
      </c>
      <c r="H2331" s="167">
        <f t="shared" si="497"/>
        <v>271299.98899881309</v>
      </c>
      <c r="I2331" s="168">
        <f t="shared" si="498"/>
        <v>451685.91576889611</v>
      </c>
      <c r="J2331" s="168">
        <f t="shared" si="500"/>
        <v>442908.46849616495</v>
      </c>
      <c r="K2331" s="94"/>
      <c r="L2331" s="265">
        <f t="shared" si="499"/>
        <v>172124.79244763544</v>
      </c>
      <c r="M2331" s="265">
        <f>$G2331*NonHospFrac+theModel!$H2331*NonHospFrac</f>
        <v>279561.12332126067</v>
      </c>
      <c r="N2331" s="266">
        <f t="shared" si="501"/>
        <v>451685.91576889611</v>
      </c>
      <c r="O2331" s="158"/>
      <c r="P2331" s="265">
        <f t="shared" si="502"/>
        <v>168779.95428178963</v>
      </c>
      <c r="Q2331" s="265">
        <f t="shared" si="503"/>
        <v>279559.56307064166</v>
      </c>
      <c r="R2331" s="266">
        <f t="shared" si="504"/>
        <v>448339.51735243131</v>
      </c>
    </row>
    <row r="2332" spans="1:18" x14ac:dyDescent="0.25">
      <c r="A2332" s="81">
        <v>2301</v>
      </c>
      <c r="B2332" s="93">
        <f t="shared" si="493"/>
        <v>6.5111665159714814E-20</v>
      </c>
      <c r="C2332" s="178">
        <f t="shared" si="494"/>
        <v>6.4964784456856268E-20</v>
      </c>
      <c r="D2332" s="165">
        <f t="shared" si="495"/>
        <v>2.2558277767625785E-3</v>
      </c>
      <c r="E2332" s="166">
        <f t="shared" si="505"/>
        <v>24.291375447755232</v>
      </c>
      <c r="F2332" s="167">
        <f t="shared" si="506"/>
        <v>5.1929155421074737</v>
      </c>
      <c r="G2332" s="167">
        <f t="shared" si="496"/>
        <v>180464.32134929643</v>
      </c>
      <c r="H2332" s="167">
        <f t="shared" si="497"/>
        <v>271299.98899881309</v>
      </c>
      <c r="I2332" s="168">
        <f t="shared" si="498"/>
        <v>451764.31034810952</v>
      </c>
      <c r="J2332" s="168">
        <f t="shared" si="500"/>
        <v>442979.84434644633</v>
      </c>
      <c r="K2332" s="94"/>
      <c r="L2332" s="265">
        <f t="shared" si="499"/>
        <v>172154.66641581786</v>
      </c>
      <c r="M2332" s="265">
        <f>$G2332*NonHospFrac+theModel!$H2332*NonHospFrac</f>
        <v>279609.64393229166</v>
      </c>
      <c r="N2332" s="266">
        <f t="shared" si="501"/>
        <v>451764.31034810952</v>
      </c>
      <c r="O2332" s="158"/>
      <c r="P2332" s="265">
        <f t="shared" si="502"/>
        <v>168807.15360987704</v>
      </c>
      <c r="Q2332" s="265">
        <f t="shared" si="503"/>
        <v>279608.08368167264</v>
      </c>
      <c r="R2332" s="266">
        <f t="shared" si="504"/>
        <v>448415.23729154968</v>
      </c>
    </row>
    <row r="2333" spans="1:18" x14ac:dyDescent="0.25">
      <c r="A2333" s="81">
        <v>2302</v>
      </c>
      <c r="B2333" s="93">
        <f t="shared" si="493"/>
        <v>6.3895349351063902E-20</v>
      </c>
      <c r="C2333" s="178">
        <f t="shared" si="494"/>
        <v>6.3751212447191822E-20</v>
      </c>
      <c r="D2333" s="165">
        <f t="shared" si="495"/>
        <v>2.2558277767625785E-3</v>
      </c>
      <c r="E2333" s="166">
        <f t="shared" si="505"/>
        <v>24.291375447755232</v>
      </c>
      <c r="F2333" s="167">
        <f t="shared" si="506"/>
        <v>5.1951713698842363</v>
      </c>
      <c r="G2333" s="167">
        <f t="shared" si="496"/>
        <v>180542.71592850986</v>
      </c>
      <c r="H2333" s="167">
        <f t="shared" si="497"/>
        <v>271299.98899881309</v>
      </c>
      <c r="I2333" s="168">
        <f t="shared" si="498"/>
        <v>451842.70492732292</v>
      </c>
      <c r="J2333" s="168">
        <f t="shared" si="500"/>
        <v>443051.21728730755</v>
      </c>
      <c r="K2333" s="94"/>
      <c r="L2333" s="265">
        <f t="shared" si="499"/>
        <v>172184.54038400028</v>
      </c>
      <c r="M2333" s="265">
        <f>$G2333*NonHospFrac+theModel!$H2333*NonHospFrac</f>
        <v>279658.16454332264</v>
      </c>
      <c r="N2333" s="266">
        <f t="shared" si="501"/>
        <v>451842.70492732292</v>
      </c>
      <c r="O2333" s="158"/>
      <c r="P2333" s="265">
        <f t="shared" si="502"/>
        <v>168834.35182926629</v>
      </c>
      <c r="Q2333" s="265">
        <f t="shared" si="503"/>
        <v>279656.60429270362</v>
      </c>
      <c r="R2333" s="266">
        <f t="shared" si="504"/>
        <v>448490.95612196991</v>
      </c>
    </row>
    <row r="2334" spans="1:18" x14ac:dyDescent="0.25">
      <c r="A2334" s="81">
        <v>2303</v>
      </c>
      <c r="B2334" s="93">
        <f t="shared" si="493"/>
        <v>6.2701754880329096E-20</v>
      </c>
      <c r="C2334" s="178">
        <f t="shared" si="494"/>
        <v>6.2560310520018293E-20</v>
      </c>
      <c r="D2334" s="165">
        <f t="shared" si="495"/>
        <v>2.2558277767625785E-3</v>
      </c>
      <c r="E2334" s="166">
        <f t="shared" si="505"/>
        <v>24.291375447755232</v>
      </c>
      <c r="F2334" s="167">
        <f t="shared" si="506"/>
        <v>5.1974271976609989</v>
      </c>
      <c r="G2334" s="167">
        <f t="shared" si="496"/>
        <v>180621.11050772329</v>
      </c>
      <c r="H2334" s="167">
        <f t="shared" si="497"/>
        <v>271299.98899881309</v>
      </c>
      <c r="I2334" s="168">
        <f t="shared" si="498"/>
        <v>451921.09950653638</v>
      </c>
      <c r="J2334" s="168">
        <f t="shared" si="500"/>
        <v>443122.58731886721</v>
      </c>
      <c r="K2334" s="94"/>
      <c r="L2334" s="265">
        <f t="shared" si="499"/>
        <v>172214.41435218271</v>
      </c>
      <c r="M2334" s="265">
        <f>$G2334*NonHospFrac+theModel!$H2334*NonHospFrac</f>
        <v>279706.68515435362</v>
      </c>
      <c r="N2334" s="266">
        <f t="shared" si="501"/>
        <v>451921.09950653632</v>
      </c>
      <c r="O2334" s="158"/>
      <c r="P2334" s="265">
        <f t="shared" si="502"/>
        <v>168861.54894000257</v>
      </c>
      <c r="Q2334" s="265">
        <f t="shared" si="503"/>
        <v>279705.1249037346</v>
      </c>
      <c r="R2334" s="266">
        <f t="shared" si="504"/>
        <v>448566.67384373717</v>
      </c>
    </row>
    <row r="2335" spans="1:18" x14ac:dyDescent="0.25">
      <c r="A2335" s="81">
        <v>2304</v>
      </c>
      <c r="B2335" s="93">
        <f t="shared" ref="B2335:B2398" si="507">Constant*EXP(PowerTerm*(A2335)/7)</f>
        <v>6.1530457302483022E-20</v>
      </c>
      <c r="C2335" s="178">
        <f t="shared" ref="C2335:C2398" si="508">(1-theFloor)*B2335</f>
        <v>6.1391655187783176E-20</v>
      </c>
      <c r="D2335" s="165">
        <f t="shared" ref="D2335:D2398" si="509">theFloor</f>
        <v>2.2558277767625785E-3</v>
      </c>
      <c r="E2335" s="166">
        <f t="shared" si="505"/>
        <v>24.291375447755232</v>
      </c>
      <c r="F2335" s="167">
        <f t="shared" si="506"/>
        <v>5.1996830254377615</v>
      </c>
      <c r="G2335" s="167">
        <f t="shared" ref="G2335:G2398" si="510">$B$22*F2335*totInfected/365.25</f>
        <v>180699.5050869367</v>
      </c>
      <c r="H2335" s="167">
        <f t="shared" ref="H2335:H2398" si="511">lostQALYs_Injured*E2335*totInfected/365.25</f>
        <v>271299.98899881309</v>
      </c>
      <c r="I2335" s="168">
        <f t="shared" ref="I2335:I2398" si="512">H2335+G2335</f>
        <v>451999.49408574979</v>
      </c>
      <c r="J2335" s="168">
        <f t="shared" si="500"/>
        <v>443193.95444124384</v>
      </c>
      <c r="K2335" s="94"/>
      <c r="L2335" s="265">
        <f t="shared" ref="L2335:L2398" si="513">$G2335*HospFrac+$H2335*HospFrac</f>
        <v>172244.28832036513</v>
      </c>
      <c r="M2335" s="265">
        <f>$G2335*NonHospFrac+theModel!$H2335*NonHospFrac</f>
        <v>279755.2057653846</v>
      </c>
      <c r="N2335" s="266">
        <f t="shared" si="501"/>
        <v>451999.49408574973</v>
      </c>
      <c r="O2335" s="158"/>
      <c r="P2335" s="265">
        <f t="shared" si="502"/>
        <v>168888.74494213107</v>
      </c>
      <c r="Q2335" s="265">
        <f t="shared" si="503"/>
        <v>279753.64551476558</v>
      </c>
      <c r="R2335" s="266">
        <f t="shared" si="504"/>
        <v>448642.39045689662</v>
      </c>
    </row>
    <row r="2336" spans="1:18" x14ac:dyDescent="0.25">
      <c r="A2336" s="81">
        <v>2305</v>
      </c>
      <c r="B2336" s="93">
        <f t="shared" si="507"/>
        <v>6.0381040101326782E-20</v>
      </c>
      <c r="C2336" s="178">
        <f t="shared" si="508"/>
        <v>6.024483087387639E-20</v>
      </c>
      <c r="D2336" s="165">
        <f t="shared" si="509"/>
        <v>2.2558277767625785E-3</v>
      </c>
      <c r="E2336" s="166">
        <f t="shared" si="505"/>
        <v>24.291375447755232</v>
      </c>
      <c r="F2336" s="167">
        <f t="shared" si="506"/>
        <v>5.2019388532145241</v>
      </c>
      <c r="G2336" s="167">
        <f t="shared" si="510"/>
        <v>180777.8996661501</v>
      </c>
      <c r="H2336" s="167">
        <f t="shared" si="511"/>
        <v>271299.98899881309</v>
      </c>
      <c r="I2336" s="168">
        <f t="shared" si="512"/>
        <v>452077.88866496319</v>
      </c>
      <c r="J2336" s="168">
        <f t="shared" ref="J2336:J2399" si="514">J2335+(I2336-I2335)/(1+discountDaily)^A2336</f>
        <v>443265.31865455606</v>
      </c>
      <c r="K2336" s="94"/>
      <c r="L2336" s="265">
        <f t="shared" si="513"/>
        <v>172274.16228854755</v>
      </c>
      <c r="M2336" s="265">
        <f>$G2336*NonHospFrac+theModel!$H2336*NonHospFrac</f>
        <v>279803.72637641564</v>
      </c>
      <c r="N2336" s="266">
        <f t="shared" ref="N2336:N2399" si="515">L2336+M2336</f>
        <v>452077.88866496319</v>
      </c>
      <c r="O2336" s="158"/>
      <c r="P2336" s="265">
        <f t="shared" ref="P2336:P2399" si="516">P2335+(L2336-L2335)/(1+discountDaily)^A2336</f>
        <v>168915.93983569698</v>
      </c>
      <c r="Q2336" s="265">
        <f t="shared" ref="Q2336:Q2399" si="517">Q2335+(M2336-M2335)/(1+discountDaily)^B2336</f>
        <v>279802.16612579662</v>
      </c>
      <c r="R2336" s="266">
        <f t="shared" ref="R2336:R2399" si="518">P2336+Q2336</f>
        <v>448718.10596149357</v>
      </c>
    </row>
    <row r="2337" spans="1:18" x14ac:dyDescent="0.25">
      <c r="A2337" s="81">
        <v>2306</v>
      </c>
      <c r="B2337" s="93">
        <f t="shared" si="507"/>
        <v>5.9253094541374062E-20</v>
      </c>
      <c r="C2337" s="178">
        <f t="shared" si="508"/>
        <v>5.9119429764848488E-20</v>
      </c>
      <c r="D2337" s="165">
        <f t="shared" si="509"/>
        <v>2.2558277767625785E-3</v>
      </c>
      <c r="E2337" s="166">
        <f t="shared" ref="E2337:E2400" si="519">C2337+E2336</f>
        <v>24.291375447755232</v>
      </c>
      <c r="F2337" s="167">
        <f t="shared" ref="F2337:F2400" si="520">D2337+F2336</f>
        <v>5.2041946809912867</v>
      </c>
      <c r="G2337" s="167">
        <f t="shared" si="510"/>
        <v>180856.29424536353</v>
      </c>
      <c r="H2337" s="167">
        <f t="shared" si="511"/>
        <v>271299.98899881309</v>
      </c>
      <c r="I2337" s="168">
        <f t="shared" si="512"/>
        <v>452156.28324417665</v>
      </c>
      <c r="J2337" s="168">
        <f t="shared" si="514"/>
        <v>443336.6799589225</v>
      </c>
      <c r="K2337" s="94"/>
      <c r="L2337" s="265">
        <f t="shared" si="513"/>
        <v>172304.03625672997</v>
      </c>
      <c r="M2337" s="265">
        <f>$G2337*NonHospFrac+theModel!$H2337*NonHospFrac</f>
        <v>279852.24698744662</v>
      </c>
      <c r="N2337" s="266">
        <f t="shared" si="515"/>
        <v>452156.28324417659</v>
      </c>
      <c r="O2337" s="158"/>
      <c r="P2337" s="265">
        <f t="shared" si="516"/>
        <v>168943.1336207455</v>
      </c>
      <c r="Q2337" s="265">
        <f t="shared" si="517"/>
        <v>279850.6867368276</v>
      </c>
      <c r="R2337" s="266">
        <f t="shared" si="518"/>
        <v>448793.8203575731</v>
      </c>
    </row>
    <row r="2338" spans="1:18" x14ac:dyDescent="0.25">
      <c r="A2338" s="81">
        <v>2307</v>
      </c>
      <c r="B2338" s="93">
        <f t="shared" si="507"/>
        <v>5.8146219522506459E-20</v>
      </c>
      <c r="C2338" s="178">
        <f t="shared" si="508"/>
        <v>5.8015051665393858E-20</v>
      </c>
      <c r="D2338" s="165">
        <f t="shared" si="509"/>
        <v>2.2558277767625785E-3</v>
      </c>
      <c r="E2338" s="166">
        <f t="shared" si="519"/>
        <v>24.291375447755232</v>
      </c>
      <c r="F2338" s="167">
        <f t="shared" si="520"/>
        <v>5.2064505087680493</v>
      </c>
      <c r="G2338" s="167">
        <f t="shared" si="510"/>
        <v>180934.68882457694</v>
      </c>
      <c r="H2338" s="167">
        <f t="shared" si="511"/>
        <v>271299.98899881309</v>
      </c>
      <c r="I2338" s="168">
        <f t="shared" si="512"/>
        <v>452234.67782339</v>
      </c>
      <c r="J2338" s="168">
        <f t="shared" si="514"/>
        <v>443408.03835446161</v>
      </c>
      <c r="K2338" s="94"/>
      <c r="L2338" s="265">
        <f t="shared" si="513"/>
        <v>172333.9102249124</v>
      </c>
      <c r="M2338" s="265">
        <f>$G2338*NonHospFrac+theModel!$H2338*NonHospFrac</f>
        <v>279900.7675984776</v>
      </c>
      <c r="N2338" s="266">
        <f t="shared" si="515"/>
        <v>452234.67782339</v>
      </c>
      <c r="O2338" s="158"/>
      <c r="P2338" s="265">
        <f t="shared" si="516"/>
        <v>168970.32629732179</v>
      </c>
      <c r="Q2338" s="265">
        <f t="shared" si="517"/>
        <v>279899.20734785858</v>
      </c>
      <c r="R2338" s="266">
        <f t="shared" si="518"/>
        <v>448869.5336451804</v>
      </c>
    </row>
    <row r="2339" spans="1:18" x14ac:dyDescent="0.25">
      <c r="A2339" s="81">
        <v>2308</v>
      </c>
      <c r="B2339" s="93">
        <f t="shared" si="507"/>
        <v>5.7060021437339561E-20</v>
      </c>
      <c r="C2339" s="178">
        <f t="shared" si="508"/>
        <v>5.6931303856038539E-20</v>
      </c>
      <c r="D2339" s="165">
        <f t="shared" si="509"/>
        <v>2.2558277767625785E-3</v>
      </c>
      <c r="E2339" s="166">
        <f t="shared" si="519"/>
        <v>24.291375447755232</v>
      </c>
      <c r="F2339" s="167">
        <f t="shared" si="520"/>
        <v>5.2087063365448119</v>
      </c>
      <c r="G2339" s="167">
        <f t="shared" si="510"/>
        <v>181013.08340379037</v>
      </c>
      <c r="H2339" s="167">
        <f t="shared" si="511"/>
        <v>271299.98899881309</v>
      </c>
      <c r="I2339" s="168">
        <f t="shared" si="512"/>
        <v>452313.07240260346</v>
      </c>
      <c r="J2339" s="168">
        <f t="shared" si="514"/>
        <v>443479.39384129213</v>
      </c>
      <c r="K2339" s="94"/>
      <c r="L2339" s="265">
        <f t="shared" si="513"/>
        <v>172363.78419309482</v>
      </c>
      <c r="M2339" s="265">
        <f>$G2339*NonHospFrac+theModel!$H2339*NonHospFrac</f>
        <v>279949.28820950864</v>
      </c>
      <c r="N2339" s="266">
        <f t="shared" si="515"/>
        <v>452313.07240260346</v>
      </c>
      <c r="O2339" s="158"/>
      <c r="P2339" s="265">
        <f t="shared" si="516"/>
        <v>168997.51786547108</v>
      </c>
      <c r="Q2339" s="265">
        <f t="shared" si="517"/>
        <v>279947.72795888962</v>
      </c>
      <c r="R2339" s="266">
        <f t="shared" si="518"/>
        <v>448945.2458243607</v>
      </c>
    </row>
    <row r="2340" spans="1:18" x14ac:dyDescent="0.25">
      <c r="A2340" s="81">
        <v>2309</v>
      </c>
      <c r="B2340" s="93">
        <f t="shared" si="507"/>
        <v>5.599411403125565E-20</v>
      </c>
      <c r="C2340" s="178">
        <f t="shared" si="508"/>
        <v>5.5867800953488727E-20</v>
      </c>
      <c r="D2340" s="165">
        <f t="shared" si="509"/>
        <v>2.2558277767625785E-3</v>
      </c>
      <c r="E2340" s="166">
        <f t="shared" si="519"/>
        <v>24.291375447755232</v>
      </c>
      <c r="F2340" s="167">
        <f t="shared" si="520"/>
        <v>5.2109621643215744</v>
      </c>
      <c r="G2340" s="167">
        <f t="shared" si="510"/>
        <v>181091.4779830038</v>
      </c>
      <c r="H2340" s="167">
        <f t="shared" si="511"/>
        <v>271299.98899881309</v>
      </c>
      <c r="I2340" s="168">
        <f t="shared" si="512"/>
        <v>452391.46698181692</v>
      </c>
      <c r="J2340" s="168">
        <f t="shared" si="514"/>
        <v>443550.74641953252</v>
      </c>
      <c r="K2340" s="94"/>
      <c r="L2340" s="265">
        <f t="shared" si="513"/>
        <v>172393.65816127727</v>
      </c>
      <c r="M2340" s="265">
        <f>$G2340*NonHospFrac+theModel!$H2340*NonHospFrac</f>
        <v>279997.80882053962</v>
      </c>
      <c r="N2340" s="266">
        <f t="shared" si="515"/>
        <v>452391.46698181692</v>
      </c>
      <c r="O2340" s="158"/>
      <c r="P2340" s="265">
        <f t="shared" si="516"/>
        <v>169024.70832523852</v>
      </c>
      <c r="Q2340" s="265">
        <f t="shared" si="517"/>
        <v>279996.2485699206</v>
      </c>
      <c r="R2340" s="266">
        <f t="shared" si="518"/>
        <v>449020.95689515909</v>
      </c>
    </row>
    <row r="2341" spans="1:18" x14ac:dyDescent="0.25">
      <c r="A2341" s="81">
        <v>2310</v>
      </c>
      <c r="B2341" s="93">
        <f t="shared" si="507"/>
        <v>5.4948118265050677E-20</v>
      </c>
      <c r="C2341" s="178">
        <f t="shared" si="508"/>
        <v>5.4824164773587534E-20</v>
      </c>
      <c r="D2341" s="165">
        <f t="shared" si="509"/>
        <v>2.2558277767625785E-3</v>
      </c>
      <c r="E2341" s="166">
        <f t="shared" si="519"/>
        <v>24.291375447755232</v>
      </c>
      <c r="F2341" s="167">
        <f t="shared" si="520"/>
        <v>5.213217992098337</v>
      </c>
      <c r="G2341" s="167">
        <f t="shared" si="510"/>
        <v>181169.87256221721</v>
      </c>
      <c r="H2341" s="167">
        <f t="shared" si="511"/>
        <v>271299.98899881309</v>
      </c>
      <c r="I2341" s="168">
        <f t="shared" si="512"/>
        <v>452469.86156103027</v>
      </c>
      <c r="J2341" s="168">
        <f t="shared" si="514"/>
        <v>443622.09608930128</v>
      </c>
      <c r="K2341" s="94"/>
      <c r="L2341" s="265">
        <f t="shared" si="513"/>
        <v>172423.53212945969</v>
      </c>
      <c r="M2341" s="265">
        <f>$G2341*NonHospFrac+theModel!$H2341*NonHospFrac</f>
        <v>280046.3294315706</v>
      </c>
      <c r="N2341" s="266">
        <f t="shared" si="515"/>
        <v>452469.86156103027</v>
      </c>
      <c r="O2341" s="158"/>
      <c r="P2341" s="265">
        <f t="shared" si="516"/>
        <v>169051.89767666926</v>
      </c>
      <c r="Q2341" s="265">
        <f t="shared" si="517"/>
        <v>280044.76918095158</v>
      </c>
      <c r="R2341" s="266">
        <f t="shared" si="518"/>
        <v>449096.66685762082</v>
      </c>
    </row>
    <row r="2342" spans="1:18" x14ac:dyDescent="0.25">
      <c r="A2342" s="81">
        <v>2311</v>
      </c>
      <c r="B2342" s="93">
        <f t="shared" si="507"/>
        <v>5.3921662180146977E-20</v>
      </c>
      <c r="C2342" s="178">
        <f t="shared" si="508"/>
        <v>5.3800024196831794E-20</v>
      </c>
      <c r="D2342" s="165">
        <f t="shared" si="509"/>
        <v>2.2558277767625785E-3</v>
      </c>
      <c r="E2342" s="166">
        <f t="shared" si="519"/>
        <v>24.291375447755232</v>
      </c>
      <c r="F2342" s="167">
        <f t="shared" si="520"/>
        <v>5.2154738198750996</v>
      </c>
      <c r="G2342" s="167">
        <f t="shared" si="510"/>
        <v>181248.26714143064</v>
      </c>
      <c r="H2342" s="167">
        <f t="shared" si="511"/>
        <v>271299.98899881309</v>
      </c>
      <c r="I2342" s="168">
        <f t="shared" si="512"/>
        <v>452548.25614024373</v>
      </c>
      <c r="J2342" s="168">
        <f t="shared" si="514"/>
        <v>443693.44285071711</v>
      </c>
      <c r="K2342" s="94"/>
      <c r="L2342" s="265">
        <f t="shared" si="513"/>
        <v>172453.40609764212</v>
      </c>
      <c r="M2342" s="265">
        <f>$G2342*NonHospFrac+theModel!$H2342*NonHospFrac</f>
        <v>280094.85004260158</v>
      </c>
      <c r="N2342" s="266">
        <f t="shared" si="515"/>
        <v>452548.25614024373</v>
      </c>
      <c r="O2342" s="158"/>
      <c r="P2342" s="265">
        <f t="shared" si="516"/>
        <v>169079.08591980854</v>
      </c>
      <c r="Q2342" s="265">
        <f t="shared" si="517"/>
        <v>280093.28979198256</v>
      </c>
      <c r="R2342" s="266">
        <f t="shared" si="518"/>
        <v>449172.3757117911</v>
      </c>
    </row>
    <row r="2343" spans="1:18" x14ac:dyDescent="0.25">
      <c r="A2343" s="81">
        <v>2312</v>
      </c>
      <c r="B2343" s="93">
        <f t="shared" si="507"/>
        <v>5.2914380766323994E-20</v>
      </c>
      <c r="C2343" s="178">
        <f t="shared" si="508"/>
        <v>5.2795015036401127E-20</v>
      </c>
      <c r="D2343" s="165">
        <f t="shared" si="509"/>
        <v>2.2558277767625785E-3</v>
      </c>
      <c r="E2343" s="166">
        <f t="shared" si="519"/>
        <v>24.291375447755232</v>
      </c>
      <c r="F2343" s="167">
        <f t="shared" si="520"/>
        <v>5.2177296476518622</v>
      </c>
      <c r="G2343" s="167">
        <f t="shared" si="510"/>
        <v>181326.66172064404</v>
      </c>
      <c r="H2343" s="167">
        <f t="shared" si="511"/>
        <v>271299.98899881309</v>
      </c>
      <c r="I2343" s="168">
        <f t="shared" si="512"/>
        <v>452626.65071945713</v>
      </c>
      <c r="J2343" s="168">
        <f t="shared" si="514"/>
        <v>443764.78670389846</v>
      </c>
      <c r="K2343" s="94"/>
      <c r="L2343" s="265">
        <f t="shared" si="513"/>
        <v>172483.28006582454</v>
      </c>
      <c r="M2343" s="265">
        <f>$G2343*NonHospFrac+theModel!$H2343*NonHospFrac</f>
        <v>280143.37065363256</v>
      </c>
      <c r="N2343" s="266">
        <f t="shared" si="515"/>
        <v>452626.65071945707</v>
      </c>
      <c r="O2343" s="158"/>
      <c r="P2343" s="265">
        <f t="shared" si="516"/>
        <v>169106.27305470148</v>
      </c>
      <c r="Q2343" s="265">
        <f t="shared" si="517"/>
        <v>280141.81040301354</v>
      </c>
      <c r="R2343" s="266">
        <f t="shared" si="518"/>
        <v>449248.08345771499</v>
      </c>
    </row>
    <row r="2344" spans="1:18" x14ac:dyDescent="0.25">
      <c r="A2344" s="81">
        <v>2313</v>
      </c>
      <c r="B2344" s="93">
        <f t="shared" si="507"/>
        <v>5.192591583191967E-20</v>
      </c>
      <c r="C2344" s="178">
        <f t="shared" si="508"/>
        <v>5.180877990865219E-20</v>
      </c>
      <c r="D2344" s="165">
        <f t="shared" si="509"/>
        <v>2.2558277767625785E-3</v>
      </c>
      <c r="E2344" s="166">
        <f t="shared" si="519"/>
        <v>24.291375447755232</v>
      </c>
      <c r="F2344" s="167">
        <f t="shared" si="520"/>
        <v>5.2199854754286248</v>
      </c>
      <c r="G2344" s="167">
        <f t="shared" si="510"/>
        <v>181405.05629985748</v>
      </c>
      <c r="H2344" s="167">
        <f t="shared" si="511"/>
        <v>271299.98899881309</v>
      </c>
      <c r="I2344" s="168">
        <f t="shared" si="512"/>
        <v>452705.04529867053</v>
      </c>
      <c r="J2344" s="168">
        <f t="shared" si="514"/>
        <v>443836.12764896388</v>
      </c>
      <c r="K2344" s="94"/>
      <c r="L2344" s="265">
        <f t="shared" si="513"/>
        <v>172513.15403400696</v>
      </c>
      <c r="M2344" s="265">
        <f>$G2344*NonHospFrac+theModel!$H2344*NonHospFrac</f>
        <v>280191.8912646636</v>
      </c>
      <c r="N2344" s="266">
        <f t="shared" si="515"/>
        <v>452705.04529867053</v>
      </c>
      <c r="O2344" s="158"/>
      <c r="P2344" s="265">
        <f t="shared" si="516"/>
        <v>169133.45908139329</v>
      </c>
      <c r="Q2344" s="265">
        <f t="shared" si="517"/>
        <v>280190.33101404458</v>
      </c>
      <c r="R2344" s="266">
        <f t="shared" si="518"/>
        <v>449323.7900954379</v>
      </c>
    </row>
    <row r="2345" spans="1:18" x14ac:dyDescent="0.25">
      <c r="A2345" s="81">
        <v>2314</v>
      </c>
      <c r="B2345" s="93">
        <f t="shared" si="507"/>
        <v>5.0955915876456746E-20</v>
      </c>
      <c r="C2345" s="178">
        <f t="shared" si="508"/>
        <v>5.0840968106032258E-20</v>
      </c>
      <c r="D2345" s="165">
        <f t="shared" si="509"/>
        <v>2.2558277767625785E-3</v>
      </c>
      <c r="E2345" s="166">
        <f t="shared" si="519"/>
        <v>24.291375447755232</v>
      </c>
      <c r="F2345" s="167">
        <f t="shared" si="520"/>
        <v>5.2222413032053874</v>
      </c>
      <c r="G2345" s="167">
        <f t="shared" si="510"/>
        <v>181483.45087907091</v>
      </c>
      <c r="H2345" s="167">
        <f t="shared" si="511"/>
        <v>271299.98899881309</v>
      </c>
      <c r="I2345" s="168">
        <f t="shared" si="512"/>
        <v>452783.439877884</v>
      </c>
      <c r="J2345" s="168">
        <f t="shared" si="514"/>
        <v>443907.46568603202</v>
      </c>
      <c r="K2345" s="94"/>
      <c r="L2345" s="265">
        <f t="shared" si="513"/>
        <v>172543.02800218941</v>
      </c>
      <c r="M2345" s="265">
        <f>$G2345*NonHospFrac+theModel!$H2345*NonHospFrac</f>
        <v>280240.41187569458</v>
      </c>
      <c r="N2345" s="266">
        <f t="shared" si="515"/>
        <v>452783.439877884</v>
      </c>
      <c r="O2345" s="158"/>
      <c r="P2345" s="265">
        <f t="shared" si="516"/>
        <v>169160.64399992916</v>
      </c>
      <c r="Q2345" s="265">
        <f t="shared" si="517"/>
        <v>280238.85162507556</v>
      </c>
      <c r="R2345" s="266">
        <f t="shared" si="518"/>
        <v>449399.49562500475</v>
      </c>
    </row>
    <row r="2346" spans="1:18" x14ac:dyDescent="0.25">
      <c r="A2346" s="81">
        <v>2315</v>
      </c>
      <c r="B2346" s="93">
        <f t="shared" si="507"/>
        <v>5.0004035965648279E-20</v>
      </c>
      <c r="C2346" s="178">
        <f t="shared" si="508"/>
        <v>4.9891235472366735E-20</v>
      </c>
      <c r="D2346" s="165">
        <f t="shared" si="509"/>
        <v>2.2558277767625785E-3</v>
      </c>
      <c r="E2346" s="166">
        <f t="shared" si="519"/>
        <v>24.291375447755232</v>
      </c>
      <c r="F2346" s="167">
        <f t="shared" si="520"/>
        <v>5.22449713098215</v>
      </c>
      <c r="G2346" s="167">
        <f t="shared" si="510"/>
        <v>181561.84545828434</v>
      </c>
      <c r="H2346" s="167">
        <f t="shared" si="511"/>
        <v>271299.98899881309</v>
      </c>
      <c r="I2346" s="168">
        <f t="shared" si="512"/>
        <v>452861.83445709746</v>
      </c>
      <c r="J2346" s="168">
        <f t="shared" si="514"/>
        <v>443978.80081522133</v>
      </c>
      <c r="K2346" s="94"/>
      <c r="L2346" s="265">
        <f t="shared" si="513"/>
        <v>172572.90197037184</v>
      </c>
      <c r="M2346" s="265">
        <f>$G2346*NonHospFrac+theModel!$H2346*NonHospFrac</f>
        <v>280288.93248672562</v>
      </c>
      <c r="N2346" s="266">
        <f t="shared" si="515"/>
        <v>452861.83445709746</v>
      </c>
      <c r="O2346" s="158"/>
      <c r="P2346" s="265">
        <f t="shared" si="516"/>
        <v>169187.82781035421</v>
      </c>
      <c r="Q2346" s="265">
        <f t="shared" si="517"/>
        <v>280287.3722361066</v>
      </c>
      <c r="R2346" s="266">
        <f t="shared" si="518"/>
        <v>449475.20004646084</v>
      </c>
    </row>
    <row r="2347" spans="1:18" x14ac:dyDescent="0.25">
      <c r="A2347" s="81">
        <v>2316</v>
      </c>
      <c r="B2347" s="93">
        <f t="shared" si="507"/>
        <v>4.9069937608738578E-20</v>
      </c>
      <c r="C2347" s="178">
        <f t="shared" si="508"/>
        <v>4.895924428047678E-20</v>
      </c>
      <c r="D2347" s="165">
        <f t="shared" si="509"/>
        <v>2.2558277767625785E-3</v>
      </c>
      <c r="E2347" s="166">
        <f t="shared" si="519"/>
        <v>24.291375447755232</v>
      </c>
      <c r="F2347" s="167">
        <f t="shared" si="520"/>
        <v>5.2267529587589125</v>
      </c>
      <c r="G2347" s="167">
        <f t="shared" si="510"/>
        <v>181640.24003749774</v>
      </c>
      <c r="H2347" s="167">
        <f t="shared" si="511"/>
        <v>271299.98899881309</v>
      </c>
      <c r="I2347" s="168">
        <f t="shared" si="512"/>
        <v>452940.2290363108</v>
      </c>
      <c r="J2347" s="168">
        <f t="shared" si="514"/>
        <v>444050.13303665025</v>
      </c>
      <c r="K2347" s="94"/>
      <c r="L2347" s="265">
        <f t="shared" si="513"/>
        <v>172602.77593855426</v>
      </c>
      <c r="M2347" s="265">
        <f>$G2347*NonHospFrac+theModel!$H2347*NonHospFrac</f>
        <v>280337.4530977566</v>
      </c>
      <c r="N2347" s="266">
        <f t="shared" si="515"/>
        <v>452940.22903631086</v>
      </c>
      <c r="O2347" s="158"/>
      <c r="P2347" s="265">
        <f t="shared" si="516"/>
        <v>169215.01051271363</v>
      </c>
      <c r="Q2347" s="265">
        <f t="shared" si="517"/>
        <v>280335.89284713758</v>
      </c>
      <c r="R2347" s="266">
        <f t="shared" si="518"/>
        <v>449550.90335985122</v>
      </c>
    </row>
    <row r="2348" spans="1:18" x14ac:dyDescent="0.25">
      <c r="A2348" s="81">
        <v>2317</v>
      </c>
      <c r="B2348" s="93">
        <f t="shared" si="507"/>
        <v>4.8153288638133692E-20</v>
      </c>
      <c r="C2348" s="178">
        <f t="shared" si="508"/>
        <v>4.8044663112081323E-20</v>
      </c>
      <c r="D2348" s="165">
        <f t="shared" si="509"/>
        <v>2.2558277767625785E-3</v>
      </c>
      <c r="E2348" s="166">
        <f t="shared" si="519"/>
        <v>24.291375447755232</v>
      </c>
      <c r="F2348" s="167">
        <f t="shared" si="520"/>
        <v>5.2290087865356751</v>
      </c>
      <c r="G2348" s="167">
        <f t="shared" si="510"/>
        <v>181718.63461671118</v>
      </c>
      <c r="H2348" s="167">
        <f t="shared" si="511"/>
        <v>271299.98899881309</v>
      </c>
      <c r="I2348" s="168">
        <f t="shared" si="512"/>
        <v>453018.62361552427</v>
      </c>
      <c r="J2348" s="168">
        <f t="shared" si="514"/>
        <v>444121.46235043748</v>
      </c>
      <c r="K2348" s="94"/>
      <c r="L2348" s="265">
        <f t="shared" si="513"/>
        <v>172632.64990673668</v>
      </c>
      <c r="M2348" s="265">
        <f>$G2348*NonHospFrac+theModel!$H2348*NonHospFrac</f>
        <v>280385.97370878758</v>
      </c>
      <c r="N2348" s="266">
        <f t="shared" si="515"/>
        <v>453018.62361552427</v>
      </c>
      <c r="O2348" s="158"/>
      <c r="P2348" s="265">
        <f t="shared" si="516"/>
        <v>169242.1921070526</v>
      </c>
      <c r="Q2348" s="265">
        <f t="shared" si="517"/>
        <v>280384.41345816856</v>
      </c>
      <c r="R2348" s="266">
        <f t="shared" si="518"/>
        <v>449626.60556522117</v>
      </c>
    </row>
    <row r="2349" spans="1:18" x14ac:dyDescent="0.25">
      <c r="A2349" s="81">
        <v>2318</v>
      </c>
      <c r="B2349" s="93">
        <f t="shared" si="507"/>
        <v>4.7253763091283911E-20</v>
      </c>
      <c r="C2349" s="178">
        <f t="shared" si="508"/>
        <v>4.7147166739946033E-20</v>
      </c>
      <c r="D2349" s="165">
        <f t="shared" si="509"/>
        <v>2.2558277767625785E-3</v>
      </c>
      <c r="E2349" s="166">
        <f t="shared" si="519"/>
        <v>24.291375447755232</v>
      </c>
      <c r="F2349" s="167">
        <f t="shared" si="520"/>
        <v>5.2312646143124377</v>
      </c>
      <c r="G2349" s="167">
        <f t="shared" si="510"/>
        <v>181797.02919592461</v>
      </c>
      <c r="H2349" s="167">
        <f t="shared" si="511"/>
        <v>271299.98899881309</v>
      </c>
      <c r="I2349" s="168">
        <f t="shared" si="512"/>
        <v>453097.01819473773</v>
      </c>
      <c r="J2349" s="168">
        <f t="shared" si="514"/>
        <v>444192.78875670145</v>
      </c>
      <c r="K2349" s="94"/>
      <c r="L2349" s="265">
        <f t="shared" si="513"/>
        <v>172662.5238749191</v>
      </c>
      <c r="M2349" s="265">
        <f>$G2349*NonHospFrac+theModel!$H2349*NonHospFrac</f>
        <v>280434.49431981856</v>
      </c>
      <c r="N2349" s="266">
        <f t="shared" si="515"/>
        <v>453097.01819473767</v>
      </c>
      <c r="O2349" s="158"/>
      <c r="P2349" s="265">
        <f t="shared" si="516"/>
        <v>169269.37259341625</v>
      </c>
      <c r="Q2349" s="265">
        <f t="shared" si="517"/>
        <v>280432.93406919955</v>
      </c>
      <c r="R2349" s="266">
        <f t="shared" si="518"/>
        <v>449702.3066626158</v>
      </c>
    </row>
    <row r="2350" spans="1:18" x14ac:dyDescent="0.25">
      <c r="A2350" s="81">
        <v>2319</v>
      </c>
      <c r="B2350" s="93">
        <f t="shared" si="507"/>
        <v>4.6371041094769312E-20</v>
      </c>
      <c r="C2350" s="178">
        <f t="shared" si="508"/>
        <v>4.6266436012230329E-20</v>
      </c>
      <c r="D2350" s="165">
        <f t="shared" si="509"/>
        <v>2.2558277767625785E-3</v>
      </c>
      <c r="E2350" s="166">
        <f t="shared" si="519"/>
        <v>24.291375447755232</v>
      </c>
      <c r="F2350" s="167">
        <f t="shared" si="520"/>
        <v>5.2335204420892003</v>
      </c>
      <c r="G2350" s="167">
        <f t="shared" si="510"/>
        <v>181875.42377513801</v>
      </c>
      <c r="H2350" s="167">
        <f t="shared" si="511"/>
        <v>271299.98899881309</v>
      </c>
      <c r="I2350" s="168">
        <f t="shared" si="512"/>
        <v>453175.41277395107</v>
      </c>
      <c r="J2350" s="168">
        <f t="shared" si="514"/>
        <v>444264.11225556058</v>
      </c>
      <c r="K2350" s="94"/>
      <c r="L2350" s="265">
        <f t="shared" si="513"/>
        <v>172692.39784310153</v>
      </c>
      <c r="M2350" s="265">
        <f>$G2350*NonHospFrac+theModel!$H2350*NonHospFrac</f>
        <v>280483.01493084955</v>
      </c>
      <c r="N2350" s="266">
        <f t="shared" si="515"/>
        <v>453175.41277395107</v>
      </c>
      <c r="O2350" s="158"/>
      <c r="P2350" s="265">
        <f t="shared" si="516"/>
        <v>169296.55197184978</v>
      </c>
      <c r="Q2350" s="265">
        <f t="shared" si="517"/>
        <v>280481.45468023053</v>
      </c>
      <c r="R2350" s="266">
        <f t="shared" si="518"/>
        <v>449778.00665208034</v>
      </c>
    </row>
    <row r="2351" spans="1:18" x14ac:dyDescent="0.25">
      <c r="A2351" s="81">
        <v>2320</v>
      </c>
      <c r="B2351" s="93">
        <f t="shared" si="507"/>
        <v>4.5504808750552367E-20</v>
      </c>
      <c r="C2351" s="178">
        <f t="shared" si="508"/>
        <v>4.5402157738996598E-20</v>
      </c>
      <c r="D2351" s="165">
        <f t="shared" si="509"/>
        <v>2.2558277767625785E-3</v>
      </c>
      <c r="E2351" s="166">
        <f t="shared" si="519"/>
        <v>24.291375447755232</v>
      </c>
      <c r="F2351" s="167">
        <f t="shared" si="520"/>
        <v>5.2357762698659629</v>
      </c>
      <c r="G2351" s="167">
        <f t="shared" si="510"/>
        <v>181953.81835435145</v>
      </c>
      <c r="H2351" s="167">
        <f t="shared" si="511"/>
        <v>271299.98899881309</v>
      </c>
      <c r="I2351" s="168">
        <f t="shared" si="512"/>
        <v>453253.80735316454</v>
      </c>
      <c r="J2351" s="168">
        <f t="shared" si="514"/>
        <v>444335.4328471336</v>
      </c>
      <c r="K2351" s="94"/>
      <c r="L2351" s="265">
        <f t="shared" si="513"/>
        <v>172722.27181128395</v>
      </c>
      <c r="M2351" s="265">
        <f>$G2351*NonHospFrac+theModel!$H2351*NonHospFrac</f>
        <v>280531.53554188058</v>
      </c>
      <c r="N2351" s="266">
        <f t="shared" si="515"/>
        <v>453253.80735316454</v>
      </c>
      <c r="O2351" s="158"/>
      <c r="P2351" s="265">
        <f t="shared" si="516"/>
        <v>169323.73024239833</v>
      </c>
      <c r="Q2351" s="265">
        <f t="shared" si="517"/>
        <v>280529.97529126157</v>
      </c>
      <c r="R2351" s="266">
        <f t="shared" si="518"/>
        <v>449853.7055336599</v>
      </c>
    </row>
    <row r="2352" spans="1:18" x14ac:dyDescent="0.25">
      <c r="A2352" s="81">
        <v>2321</v>
      </c>
      <c r="B2352" s="93">
        <f t="shared" si="507"/>
        <v>4.4654758024355034E-20</v>
      </c>
      <c r="C2352" s="178">
        <f t="shared" si="508"/>
        <v>4.4554024580839081E-20</v>
      </c>
      <c r="D2352" s="165">
        <f t="shared" si="509"/>
        <v>2.2558277767625785E-3</v>
      </c>
      <c r="E2352" s="166">
        <f t="shared" si="519"/>
        <v>24.291375447755232</v>
      </c>
      <c r="F2352" s="167">
        <f t="shared" si="520"/>
        <v>5.2380320976427255</v>
      </c>
      <c r="G2352" s="167">
        <f t="shared" si="510"/>
        <v>182032.21293356485</v>
      </c>
      <c r="H2352" s="167">
        <f t="shared" si="511"/>
        <v>271299.98899881309</v>
      </c>
      <c r="I2352" s="168">
        <f t="shared" si="512"/>
        <v>453332.20193237794</v>
      </c>
      <c r="J2352" s="168">
        <f t="shared" si="514"/>
        <v>444406.75053153886</v>
      </c>
      <c r="K2352" s="94"/>
      <c r="L2352" s="265">
        <f t="shared" si="513"/>
        <v>172752.14577946637</v>
      </c>
      <c r="M2352" s="265">
        <f>$G2352*NonHospFrac+theModel!$H2352*NonHospFrac</f>
        <v>280580.05615291157</v>
      </c>
      <c r="N2352" s="266">
        <f t="shared" si="515"/>
        <v>453332.20193237794</v>
      </c>
      <c r="O2352" s="158"/>
      <c r="P2352" s="265">
        <f t="shared" si="516"/>
        <v>169350.90740510708</v>
      </c>
      <c r="Q2352" s="265">
        <f t="shared" si="517"/>
        <v>280578.49590229255</v>
      </c>
      <c r="R2352" s="266">
        <f t="shared" si="518"/>
        <v>449929.4033073996</v>
      </c>
    </row>
    <row r="2353" spans="1:18" x14ac:dyDescent="0.25">
      <c r="A2353" s="81">
        <v>2322</v>
      </c>
      <c r="B2353" s="93">
        <f t="shared" si="507"/>
        <v>4.3820586636121071E-20</v>
      </c>
      <c r="C2353" s="178">
        <f t="shared" si="508"/>
        <v>4.3721734939593279E-20</v>
      </c>
      <c r="D2353" s="165">
        <f t="shared" si="509"/>
        <v>2.2558277767625785E-3</v>
      </c>
      <c r="E2353" s="166">
        <f t="shared" si="519"/>
        <v>24.291375447755232</v>
      </c>
      <c r="F2353" s="167">
        <f t="shared" si="520"/>
        <v>5.2402879254194881</v>
      </c>
      <c r="G2353" s="167">
        <f t="shared" si="510"/>
        <v>182110.60751277828</v>
      </c>
      <c r="H2353" s="167">
        <f t="shared" si="511"/>
        <v>271299.98899881309</v>
      </c>
      <c r="I2353" s="168">
        <f t="shared" si="512"/>
        <v>453410.59651159134</v>
      </c>
      <c r="J2353" s="168">
        <f t="shared" si="514"/>
        <v>444478.0653088949</v>
      </c>
      <c r="K2353" s="94"/>
      <c r="L2353" s="265">
        <f t="shared" si="513"/>
        <v>172782.0197476488</v>
      </c>
      <c r="M2353" s="265">
        <f>$G2353*NonHospFrac+theModel!$H2353*NonHospFrac</f>
        <v>280628.57676394255</v>
      </c>
      <c r="N2353" s="266">
        <f t="shared" si="515"/>
        <v>453410.59651159134</v>
      </c>
      <c r="O2353" s="158"/>
      <c r="P2353" s="265">
        <f t="shared" si="516"/>
        <v>169378.08346002118</v>
      </c>
      <c r="Q2353" s="265">
        <f t="shared" si="517"/>
        <v>280627.01651332353</v>
      </c>
      <c r="R2353" s="266">
        <f t="shared" si="518"/>
        <v>450005.09997334471</v>
      </c>
    </row>
    <row r="2354" spans="1:18" x14ac:dyDescent="0.25">
      <c r="A2354" s="81">
        <v>2323</v>
      </c>
      <c r="B2354" s="93">
        <f t="shared" si="507"/>
        <v>4.3001997952524514E-20</v>
      </c>
      <c r="C2354" s="178">
        <f t="shared" si="508"/>
        <v>4.2904992851086924E-20</v>
      </c>
      <c r="D2354" s="165">
        <f t="shared" si="509"/>
        <v>2.2558277767625785E-3</v>
      </c>
      <c r="E2354" s="166">
        <f t="shared" si="519"/>
        <v>24.291375447755232</v>
      </c>
      <c r="F2354" s="167">
        <f t="shared" si="520"/>
        <v>5.2425437531962507</v>
      </c>
      <c r="G2354" s="167">
        <f t="shared" si="510"/>
        <v>182189.00209199172</v>
      </c>
      <c r="H2354" s="167">
        <f t="shared" si="511"/>
        <v>271299.98899881309</v>
      </c>
      <c r="I2354" s="168">
        <f t="shared" si="512"/>
        <v>453488.9910908048</v>
      </c>
      <c r="J2354" s="168">
        <f t="shared" si="514"/>
        <v>444549.37717932026</v>
      </c>
      <c r="K2354" s="94"/>
      <c r="L2354" s="265">
        <f t="shared" si="513"/>
        <v>172811.89371583122</v>
      </c>
      <c r="M2354" s="265">
        <f>$G2354*NonHospFrac+theModel!$H2354*NonHospFrac</f>
        <v>280677.09737497359</v>
      </c>
      <c r="N2354" s="266">
        <f t="shared" si="515"/>
        <v>453488.9910908048</v>
      </c>
      <c r="O2354" s="158"/>
      <c r="P2354" s="265">
        <f t="shared" si="516"/>
        <v>169405.25840718579</v>
      </c>
      <c r="Q2354" s="265">
        <f t="shared" si="517"/>
        <v>280675.53712435457</v>
      </c>
      <c r="R2354" s="266">
        <f t="shared" si="518"/>
        <v>450080.79553154035</v>
      </c>
    </row>
    <row r="2355" spans="1:18" x14ac:dyDescent="0.25">
      <c r="A2355" s="81">
        <v>2324</v>
      </c>
      <c r="B2355" s="93">
        <f t="shared" si="507"/>
        <v>4.2198700881486152E-20</v>
      </c>
      <c r="C2355" s="178">
        <f t="shared" si="508"/>
        <v>4.2103507879894402E-20</v>
      </c>
      <c r="D2355" s="165">
        <f t="shared" si="509"/>
        <v>2.2558277767625785E-3</v>
      </c>
      <c r="E2355" s="166">
        <f t="shared" si="519"/>
        <v>24.291375447755232</v>
      </c>
      <c r="F2355" s="167">
        <f t="shared" si="520"/>
        <v>5.2447995809730132</v>
      </c>
      <c r="G2355" s="167">
        <f t="shared" si="510"/>
        <v>182267.39667120512</v>
      </c>
      <c r="H2355" s="167">
        <f t="shared" si="511"/>
        <v>271299.98899881309</v>
      </c>
      <c r="I2355" s="168">
        <f t="shared" si="512"/>
        <v>453567.38567001821</v>
      </c>
      <c r="J2355" s="168">
        <f t="shared" si="514"/>
        <v>444620.68614293332</v>
      </c>
      <c r="K2355" s="94"/>
      <c r="L2355" s="265">
        <f t="shared" si="513"/>
        <v>172841.76768401364</v>
      </c>
      <c r="M2355" s="265">
        <f>$G2355*NonHospFrac+theModel!$H2355*NonHospFrac</f>
        <v>280725.61798600457</v>
      </c>
      <c r="N2355" s="266">
        <f t="shared" si="515"/>
        <v>453567.38567001821</v>
      </c>
      <c r="O2355" s="158"/>
      <c r="P2355" s="265">
        <f t="shared" si="516"/>
        <v>169432.43224664603</v>
      </c>
      <c r="Q2355" s="265">
        <f t="shared" si="517"/>
        <v>280724.05773538555</v>
      </c>
      <c r="R2355" s="266">
        <f t="shared" si="518"/>
        <v>450156.48998203158</v>
      </c>
    </row>
    <row r="2356" spans="1:18" x14ac:dyDescent="0.25">
      <c r="A2356" s="81">
        <v>2325</v>
      </c>
      <c r="B2356" s="93">
        <f t="shared" si="507"/>
        <v>4.1410409768660498E-20</v>
      </c>
      <c r="C2356" s="178">
        <f t="shared" si="508"/>
        <v>4.1316995016057232E-20</v>
      </c>
      <c r="D2356" s="165">
        <f t="shared" si="509"/>
        <v>2.2558277767625785E-3</v>
      </c>
      <c r="E2356" s="166">
        <f t="shared" si="519"/>
        <v>24.291375447755232</v>
      </c>
      <c r="F2356" s="167">
        <f t="shared" si="520"/>
        <v>5.2470554087497758</v>
      </c>
      <c r="G2356" s="167">
        <f t="shared" si="510"/>
        <v>182345.79125041855</v>
      </c>
      <c r="H2356" s="167">
        <f t="shared" si="511"/>
        <v>271299.98899881309</v>
      </c>
      <c r="I2356" s="168">
        <f t="shared" si="512"/>
        <v>453645.78024923161</v>
      </c>
      <c r="J2356" s="168">
        <f t="shared" si="514"/>
        <v>444691.99219985266</v>
      </c>
      <c r="K2356" s="94"/>
      <c r="L2356" s="265">
        <f t="shared" si="513"/>
        <v>172871.64165219609</v>
      </c>
      <c r="M2356" s="265">
        <f>$G2356*NonHospFrac+theModel!$H2356*NonHospFrac</f>
        <v>280774.13859703555</v>
      </c>
      <c r="N2356" s="266">
        <f t="shared" si="515"/>
        <v>453645.78024923161</v>
      </c>
      <c r="O2356" s="158"/>
      <c r="P2356" s="265">
        <f t="shared" si="516"/>
        <v>169459.60497844711</v>
      </c>
      <c r="Q2356" s="265">
        <f t="shared" si="517"/>
        <v>280772.57834641653</v>
      </c>
      <c r="R2356" s="266">
        <f t="shared" si="518"/>
        <v>450232.18332486367</v>
      </c>
    </row>
    <row r="2357" spans="1:18" x14ac:dyDescent="0.25">
      <c r="A2357" s="81">
        <v>2326</v>
      </c>
      <c r="B2357" s="93">
        <f t="shared" si="507"/>
        <v>4.063684429585645E-20</v>
      </c>
      <c r="C2357" s="178">
        <f t="shared" si="508"/>
        <v>4.054517457373388E-20</v>
      </c>
      <c r="D2357" s="165">
        <f t="shared" si="509"/>
        <v>2.2558277767625785E-3</v>
      </c>
      <c r="E2357" s="166">
        <f t="shared" si="519"/>
        <v>24.291375447755232</v>
      </c>
      <c r="F2357" s="167">
        <f t="shared" si="520"/>
        <v>5.2493112365265384</v>
      </c>
      <c r="G2357" s="167">
        <f t="shared" si="510"/>
        <v>182424.18582963196</v>
      </c>
      <c r="H2357" s="167">
        <f t="shared" si="511"/>
        <v>271299.98899881309</v>
      </c>
      <c r="I2357" s="168">
        <f t="shared" si="512"/>
        <v>453724.17482844507</v>
      </c>
      <c r="J2357" s="168">
        <f t="shared" si="514"/>
        <v>444763.29535019677</v>
      </c>
      <c r="K2357" s="94"/>
      <c r="L2357" s="265">
        <f t="shared" si="513"/>
        <v>172901.51562037849</v>
      </c>
      <c r="M2357" s="265">
        <f>$G2357*NonHospFrac+theModel!$H2357*NonHospFrac</f>
        <v>280822.65920806653</v>
      </c>
      <c r="N2357" s="266">
        <f t="shared" si="515"/>
        <v>453724.17482844502</v>
      </c>
      <c r="O2357" s="158"/>
      <c r="P2357" s="265">
        <f t="shared" si="516"/>
        <v>169486.77660263411</v>
      </c>
      <c r="Q2357" s="265">
        <f t="shared" si="517"/>
        <v>280821.09895744751</v>
      </c>
      <c r="R2357" s="266">
        <f t="shared" si="518"/>
        <v>450307.87556008162</v>
      </c>
    </row>
    <row r="2358" spans="1:18" x14ac:dyDescent="0.25">
      <c r="A2358" s="81">
        <v>2327</v>
      </c>
      <c r="B2358" s="93">
        <f t="shared" si="507"/>
        <v>3.9877729381355716E-20</v>
      </c>
      <c r="C2358" s="178">
        <f t="shared" si="508"/>
        <v>3.9787772091743032E-20</v>
      </c>
      <c r="D2358" s="165">
        <f t="shared" si="509"/>
        <v>2.2558277767625785E-3</v>
      </c>
      <c r="E2358" s="166">
        <f t="shared" si="519"/>
        <v>24.291375447755232</v>
      </c>
      <c r="F2358" s="167">
        <f t="shared" si="520"/>
        <v>5.251567064303301</v>
      </c>
      <c r="G2358" s="167">
        <f t="shared" si="510"/>
        <v>182502.58040884539</v>
      </c>
      <c r="H2358" s="167">
        <f t="shared" si="511"/>
        <v>271299.98899881309</v>
      </c>
      <c r="I2358" s="168">
        <f t="shared" si="512"/>
        <v>453802.56940765848</v>
      </c>
      <c r="J2358" s="168">
        <f t="shared" si="514"/>
        <v>444834.59559408406</v>
      </c>
      <c r="K2358" s="94"/>
      <c r="L2358" s="265">
        <f t="shared" si="513"/>
        <v>172931.38958856094</v>
      </c>
      <c r="M2358" s="265">
        <f>$G2358*NonHospFrac+theModel!$H2358*NonHospFrac</f>
        <v>280871.17981909751</v>
      </c>
      <c r="N2358" s="266">
        <f t="shared" si="515"/>
        <v>453802.56940765842</v>
      </c>
      <c r="O2358" s="158"/>
      <c r="P2358" s="265">
        <f t="shared" si="516"/>
        <v>169513.94711925226</v>
      </c>
      <c r="Q2358" s="265">
        <f t="shared" si="517"/>
        <v>280869.61956847849</v>
      </c>
      <c r="R2358" s="266">
        <f t="shared" si="518"/>
        <v>450383.56668773072</v>
      </c>
    </row>
    <row r="2359" spans="1:18" x14ac:dyDescent="0.25">
      <c r="A2359" s="81">
        <v>2328</v>
      </c>
      <c r="B2359" s="93">
        <f t="shared" si="507"/>
        <v>3.9132795082091999E-20</v>
      </c>
      <c r="C2359" s="178">
        <f t="shared" si="508"/>
        <v>3.9044518235963456E-20</v>
      </c>
      <c r="D2359" s="165">
        <f t="shared" si="509"/>
        <v>2.2558277767625785E-3</v>
      </c>
      <c r="E2359" s="166">
        <f t="shared" si="519"/>
        <v>24.291375447755232</v>
      </c>
      <c r="F2359" s="167">
        <f t="shared" si="520"/>
        <v>5.2538228920800636</v>
      </c>
      <c r="G2359" s="167">
        <f t="shared" si="510"/>
        <v>182580.97498805882</v>
      </c>
      <c r="H2359" s="167">
        <f t="shared" si="511"/>
        <v>271299.98899881309</v>
      </c>
      <c r="I2359" s="168">
        <f t="shared" si="512"/>
        <v>453880.96398687188</v>
      </c>
      <c r="J2359" s="168">
        <f t="shared" si="514"/>
        <v>444905.89293163305</v>
      </c>
      <c r="K2359" s="94"/>
      <c r="L2359" s="265">
        <f t="shared" si="513"/>
        <v>172961.26355674336</v>
      </c>
      <c r="M2359" s="265">
        <f>$G2359*NonHospFrac+theModel!$H2359*NonHospFrac</f>
        <v>280919.70043012855</v>
      </c>
      <c r="N2359" s="266">
        <f t="shared" si="515"/>
        <v>453880.96398687188</v>
      </c>
      <c r="O2359" s="158"/>
      <c r="P2359" s="265">
        <f t="shared" si="516"/>
        <v>169541.11652834664</v>
      </c>
      <c r="Q2359" s="265">
        <f t="shared" si="517"/>
        <v>280918.14017950953</v>
      </c>
      <c r="R2359" s="266">
        <f t="shared" si="518"/>
        <v>450459.2567078562</v>
      </c>
    </row>
    <row r="2360" spans="1:18" x14ac:dyDescent="0.25">
      <c r="A2360" s="81">
        <v>2329</v>
      </c>
      <c r="B2360" s="93">
        <f t="shared" si="507"/>
        <v>3.8401776497660313E-20</v>
      </c>
      <c r="C2360" s="178">
        <f t="shared" si="508"/>
        <v>3.8315148703559864E-20</v>
      </c>
      <c r="D2360" s="165">
        <f t="shared" si="509"/>
        <v>2.2558277767625785E-3</v>
      </c>
      <c r="E2360" s="166">
        <f t="shared" si="519"/>
        <v>24.291375447755232</v>
      </c>
      <c r="F2360" s="167">
        <f t="shared" si="520"/>
        <v>5.2560787198568262</v>
      </c>
      <c r="G2360" s="167">
        <f t="shared" si="510"/>
        <v>182659.36956727222</v>
      </c>
      <c r="H2360" s="167">
        <f t="shared" si="511"/>
        <v>271299.98899881309</v>
      </c>
      <c r="I2360" s="168">
        <f t="shared" si="512"/>
        <v>453959.35856608534</v>
      </c>
      <c r="J2360" s="168">
        <f t="shared" si="514"/>
        <v>444977.18736296229</v>
      </c>
      <c r="K2360" s="94"/>
      <c r="L2360" s="265">
        <f t="shared" si="513"/>
        <v>172991.13752492578</v>
      </c>
      <c r="M2360" s="265">
        <f>$G2360*NonHospFrac+theModel!$H2360*NonHospFrac</f>
        <v>280968.22104115953</v>
      </c>
      <c r="N2360" s="266">
        <f t="shared" si="515"/>
        <v>453959.35856608534</v>
      </c>
      <c r="O2360" s="158"/>
      <c r="P2360" s="265">
        <f t="shared" si="516"/>
        <v>169568.28482996242</v>
      </c>
      <c r="Q2360" s="265">
        <f t="shared" si="517"/>
        <v>280966.66079054051</v>
      </c>
      <c r="R2360" s="266">
        <f t="shared" si="518"/>
        <v>450534.94562050293</v>
      </c>
    </row>
    <row r="2361" spans="1:18" x14ac:dyDescent="0.25">
      <c r="A2361" s="81">
        <v>2330</v>
      </c>
      <c r="B2361" s="93">
        <f t="shared" si="507"/>
        <v>3.7684413676116589E-20</v>
      </c>
      <c r="C2361" s="178">
        <f t="shared" si="508"/>
        <v>3.7599404128994992E-20</v>
      </c>
      <c r="D2361" s="165">
        <f t="shared" si="509"/>
        <v>2.2558277767625785E-3</v>
      </c>
      <c r="E2361" s="166">
        <f t="shared" si="519"/>
        <v>24.291375447755232</v>
      </c>
      <c r="F2361" s="167">
        <f t="shared" si="520"/>
        <v>5.2583345476335888</v>
      </c>
      <c r="G2361" s="167">
        <f t="shared" si="510"/>
        <v>182737.76414648563</v>
      </c>
      <c r="H2361" s="167">
        <f t="shared" si="511"/>
        <v>271299.98899881309</v>
      </c>
      <c r="I2361" s="168">
        <f t="shared" si="512"/>
        <v>454037.75314529869</v>
      </c>
      <c r="J2361" s="168">
        <f t="shared" si="514"/>
        <v>445048.47888819</v>
      </c>
      <c r="K2361" s="94"/>
      <c r="L2361" s="265">
        <f t="shared" si="513"/>
        <v>173021.01149310821</v>
      </c>
      <c r="M2361" s="265">
        <f>$G2361*NonHospFrac+theModel!$H2361*NonHospFrac</f>
        <v>281016.74165219051</v>
      </c>
      <c r="N2361" s="266">
        <f t="shared" si="515"/>
        <v>454037.75314529869</v>
      </c>
      <c r="O2361" s="158"/>
      <c r="P2361" s="265">
        <f t="shared" si="516"/>
        <v>169595.45202414473</v>
      </c>
      <c r="Q2361" s="265">
        <f t="shared" si="517"/>
        <v>281015.18140157149</v>
      </c>
      <c r="R2361" s="266">
        <f t="shared" si="518"/>
        <v>450610.63342571619</v>
      </c>
    </row>
    <row r="2362" spans="1:18" x14ac:dyDescent="0.25">
      <c r="A2362" s="81">
        <v>2331</v>
      </c>
      <c r="B2362" s="93">
        <f t="shared" si="507"/>
        <v>3.6980451521538477E-20</v>
      </c>
      <c r="C2362" s="178">
        <f t="shared" si="508"/>
        <v>3.6897029991798967E-20</v>
      </c>
      <c r="D2362" s="165">
        <f t="shared" si="509"/>
        <v>2.2558277767625785E-3</v>
      </c>
      <c r="E2362" s="166">
        <f t="shared" si="519"/>
        <v>24.291375447755232</v>
      </c>
      <c r="F2362" s="167">
        <f t="shared" si="520"/>
        <v>5.2605903754103513</v>
      </c>
      <c r="G2362" s="167">
        <f t="shared" si="510"/>
        <v>182816.15872569906</v>
      </c>
      <c r="H2362" s="167">
        <f t="shared" si="511"/>
        <v>271299.98899881309</v>
      </c>
      <c r="I2362" s="168">
        <f t="shared" si="512"/>
        <v>454116.14772451215</v>
      </c>
      <c r="J2362" s="168">
        <f t="shared" si="514"/>
        <v>445119.76750743494</v>
      </c>
      <c r="K2362" s="94"/>
      <c r="L2362" s="265">
        <f t="shared" si="513"/>
        <v>173050.88546129063</v>
      </c>
      <c r="M2362" s="265">
        <f>$G2362*NonHospFrac+theModel!$H2362*NonHospFrac</f>
        <v>281065.26226322149</v>
      </c>
      <c r="N2362" s="266">
        <f t="shared" si="515"/>
        <v>454116.14772451215</v>
      </c>
      <c r="O2362" s="158"/>
      <c r="P2362" s="265">
        <f t="shared" si="516"/>
        <v>169622.61811093873</v>
      </c>
      <c r="Q2362" s="265">
        <f t="shared" si="517"/>
        <v>281063.70201260247</v>
      </c>
      <c r="R2362" s="266">
        <f t="shared" si="518"/>
        <v>450686.32012354117</v>
      </c>
    </row>
    <row r="2363" spans="1:18" x14ac:dyDescent="0.25">
      <c r="A2363" s="81">
        <v>2332</v>
      </c>
      <c r="B2363" s="93">
        <f t="shared" si="507"/>
        <v>3.6289639703312621E-20</v>
      </c>
      <c r="C2363" s="178">
        <f t="shared" si="508"/>
        <v>3.6207776526061184E-20</v>
      </c>
      <c r="D2363" s="165">
        <f t="shared" si="509"/>
        <v>2.2558277767625785E-3</v>
      </c>
      <c r="E2363" s="166">
        <f t="shared" si="519"/>
        <v>24.291375447755232</v>
      </c>
      <c r="F2363" s="167">
        <f t="shared" si="520"/>
        <v>5.2628462031871139</v>
      </c>
      <c r="G2363" s="167">
        <f t="shared" si="510"/>
        <v>182894.55330491252</v>
      </c>
      <c r="H2363" s="167">
        <f t="shared" si="511"/>
        <v>271299.98899881309</v>
      </c>
      <c r="I2363" s="168">
        <f t="shared" si="512"/>
        <v>454194.54230372561</v>
      </c>
      <c r="J2363" s="168">
        <f t="shared" si="514"/>
        <v>445191.05322081543</v>
      </c>
      <c r="K2363" s="94"/>
      <c r="L2363" s="265">
        <f t="shared" si="513"/>
        <v>173080.75942947308</v>
      </c>
      <c r="M2363" s="265">
        <f>$G2363*NonHospFrac+theModel!$H2363*NonHospFrac</f>
        <v>281113.78287425253</v>
      </c>
      <c r="N2363" s="266">
        <f t="shared" si="515"/>
        <v>454194.54230372561</v>
      </c>
      <c r="O2363" s="158"/>
      <c r="P2363" s="265">
        <f t="shared" si="516"/>
        <v>169649.78309038957</v>
      </c>
      <c r="Q2363" s="265">
        <f t="shared" si="517"/>
        <v>281112.22262363351</v>
      </c>
      <c r="R2363" s="266">
        <f t="shared" si="518"/>
        <v>450762.00571402308</v>
      </c>
    </row>
    <row r="2364" spans="1:18" x14ac:dyDescent="0.25">
      <c r="A2364" s="81">
        <v>2333</v>
      </c>
      <c r="B2364" s="93">
        <f t="shared" si="507"/>
        <v>3.5611732567116474E-20</v>
      </c>
      <c r="C2364" s="178">
        <f t="shared" si="508"/>
        <v>3.5531398631612932E-20</v>
      </c>
      <c r="D2364" s="165">
        <f t="shared" si="509"/>
        <v>2.2558277767625785E-3</v>
      </c>
      <c r="E2364" s="166">
        <f t="shared" si="519"/>
        <v>24.291375447755232</v>
      </c>
      <c r="F2364" s="167">
        <f t="shared" si="520"/>
        <v>5.2651020309638765</v>
      </c>
      <c r="G2364" s="167">
        <f t="shared" si="510"/>
        <v>182972.94788412593</v>
      </c>
      <c r="H2364" s="167">
        <f t="shared" si="511"/>
        <v>271299.98899881309</v>
      </c>
      <c r="I2364" s="168">
        <f t="shared" si="512"/>
        <v>454272.93688293902</v>
      </c>
      <c r="J2364" s="168">
        <f t="shared" si="514"/>
        <v>445262.33602844982</v>
      </c>
      <c r="K2364" s="94"/>
      <c r="L2364" s="265">
        <f t="shared" si="513"/>
        <v>173110.6333976555</v>
      </c>
      <c r="M2364" s="265">
        <f>$G2364*NonHospFrac+theModel!$H2364*NonHospFrac</f>
        <v>281162.30348528351</v>
      </c>
      <c r="N2364" s="266">
        <f t="shared" si="515"/>
        <v>454272.93688293902</v>
      </c>
      <c r="O2364" s="158"/>
      <c r="P2364" s="265">
        <f t="shared" si="516"/>
        <v>169676.94696254234</v>
      </c>
      <c r="Q2364" s="265">
        <f t="shared" si="517"/>
        <v>281160.74323466449</v>
      </c>
      <c r="R2364" s="266">
        <f t="shared" si="518"/>
        <v>450837.6901972068</v>
      </c>
    </row>
    <row r="2365" spans="1:18" x14ac:dyDescent="0.25">
      <c r="A2365" s="81">
        <v>2334</v>
      </c>
      <c r="B2365" s="93">
        <f t="shared" si="507"/>
        <v>3.4946489047563054E-20</v>
      </c>
      <c r="C2365" s="178">
        <f t="shared" si="508"/>
        <v>3.4867655786869231E-20</v>
      </c>
      <c r="D2365" s="165">
        <f t="shared" si="509"/>
        <v>2.2558277767625785E-3</v>
      </c>
      <c r="E2365" s="166">
        <f t="shared" si="519"/>
        <v>24.291375447755232</v>
      </c>
      <c r="F2365" s="167">
        <f t="shared" si="520"/>
        <v>5.2673578587406391</v>
      </c>
      <c r="G2365" s="167">
        <f t="shared" si="510"/>
        <v>183051.34246333933</v>
      </c>
      <c r="H2365" s="167">
        <f t="shared" si="511"/>
        <v>271299.98899881309</v>
      </c>
      <c r="I2365" s="168">
        <f t="shared" si="512"/>
        <v>454351.33146215242</v>
      </c>
      <c r="J2365" s="168">
        <f t="shared" si="514"/>
        <v>445333.61593045667</v>
      </c>
      <c r="K2365" s="94"/>
      <c r="L2365" s="265">
        <f t="shared" si="513"/>
        <v>173140.50736583793</v>
      </c>
      <c r="M2365" s="265">
        <f>$G2365*NonHospFrac+theModel!$H2365*NonHospFrac</f>
        <v>281210.82409631449</v>
      </c>
      <c r="N2365" s="266">
        <f t="shared" si="515"/>
        <v>454351.33146215242</v>
      </c>
      <c r="O2365" s="158"/>
      <c r="P2365" s="265">
        <f t="shared" si="516"/>
        <v>169704.10972744221</v>
      </c>
      <c r="Q2365" s="265">
        <f t="shared" si="517"/>
        <v>281209.26384569547</v>
      </c>
      <c r="R2365" s="266">
        <f t="shared" si="518"/>
        <v>450913.37357313768</v>
      </c>
    </row>
    <row r="2366" spans="1:18" x14ac:dyDescent="0.25">
      <c r="A2366" s="81">
        <v>2335</v>
      </c>
      <c r="B2366" s="93">
        <f t="shared" si="507"/>
        <v>3.4293672582477537E-20</v>
      </c>
      <c r="C2366" s="178">
        <f t="shared" si="508"/>
        <v>3.4216311963298782E-20</v>
      </c>
      <c r="D2366" s="165">
        <f t="shared" si="509"/>
        <v>2.2558277767625785E-3</v>
      </c>
      <c r="E2366" s="166">
        <f t="shared" si="519"/>
        <v>24.291375447755232</v>
      </c>
      <c r="F2366" s="167">
        <f t="shared" si="520"/>
        <v>5.2696136865174017</v>
      </c>
      <c r="G2366" s="167">
        <f t="shared" si="510"/>
        <v>183129.73704255276</v>
      </c>
      <c r="H2366" s="167">
        <f t="shared" si="511"/>
        <v>271299.98899881309</v>
      </c>
      <c r="I2366" s="168">
        <f t="shared" si="512"/>
        <v>454429.72604136588</v>
      </c>
      <c r="J2366" s="168">
        <f t="shared" si="514"/>
        <v>445404.89292695443</v>
      </c>
      <c r="K2366" s="94"/>
      <c r="L2366" s="265">
        <f t="shared" si="513"/>
        <v>173170.38133402035</v>
      </c>
      <c r="M2366" s="265">
        <f>$G2366*NonHospFrac+theModel!$H2366*NonHospFrac</f>
        <v>281259.34470734547</v>
      </c>
      <c r="N2366" s="266">
        <f t="shared" si="515"/>
        <v>454429.72604136582</v>
      </c>
      <c r="O2366" s="158"/>
      <c r="P2366" s="265">
        <f t="shared" si="516"/>
        <v>169731.27138513431</v>
      </c>
      <c r="Q2366" s="265">
        <f t="shared" si="517"/>
        <v>281257.78445672645</v>
      </c>
      <c r="R2366" s="266">
        <f t="shared" si="518"/>
        <v>450989.05584186077</v>
      </c>
    </row>
    <row r="2367" spans="1:18" x14ac:dyDescent="0.25">
      <c r="A2367" s="81">
        <v>2336</v>
      </c>
      <c r="B2367" s="93">
        <f t="shared" si="507"/>
        <v>3.3653051028775158E-20</v>
      </c>
      <c r="C2367" s="178">
        <f t="shared" si="508"/>
        <v>3.3577135541491635E-20</v>
      </c>
      <c r="D2367" s="165">
        <f t="shared" si="509"/>
        <v>2.2558277767625785E-3</v>
      </c>
      <c r="E2367" s="166">
        <f t="shared" si="519"/>
        <v>24.291375447755232</v>
      </c>
      <c r="F2367" s="167">
        <f t="shared" si="520"/>
        <v>5.2718695142941643</v>
      </c>
      <c r="G2367" s="167">
        <f t="shared" si="510"/>
        <v>183208.13162176617</v>
      </c>
      <c r="H2367" s="167">
        <f t="shared" si="511"/>
        <v>271299.98899881309</v>
      </c>
      <c r="I2367" s="168">
        <f t="shared" si="512"/>
        <v>454508.12062057923</v>
      </c>
      <c r="J2367" s="168">
        <f t="shared" si="514"/>
        <v>445476.16701806139</v>
      </c>
      <c r="K2367" s="94"/>
      <c r="L2367" s="265">
        <f t="shared" si="513"/>
        <v>173200.25530220277</v>
      </c>
      <c r="M2367" s="265">
        <f>$G2367*NonHospFrac+theModel!$H2367*NonHospFrac</f>
        <v>281307.86531837645</v>
      </c>
      <c r="N2367" s="266">
        <f t="shared" si="515"/>
        <v>454508.12062057923</v>
      </c>
      <c r="O2367" s="158"/>
      <c r="P2367" s="265">
        <f t="shared" si="516"/>
        <v>169758.43193566377</v>
      </c>
      <c r="Q2367" s="265">
        <f t="shared" si="517"/>
        <v>281306.30506775744</v>
      </c>
      <c r="R2367" s="266">
        <f t="shared" si="518"/>
        <v>451064.73700342118</v>
      </c>
    </row>
    <row r="2368" spans="1:18" x14ac:dyDescent="0.25">
      <c r="A2368" s="81">
        <v>2337</v>
      </c>
      <c r="B2368" s="93">
        <f t="shared" si="507"/>
        <v>3.3024396579910584E-20</v>
      </c>
      <c r="C2368" s="178">
        <f t="shared" si="508"/>
        <v>3.2949899228794799E-20</v>
      </c>
      <c r="D2368" s="165">
        <f t="shared" si="509"/>
        <v>2.2558277767625785E-3</v>
      </c>
      <c r="E2368" s="166">
        <f t="shared" si="519"/>
        <v>24.291375447755232</v>
      </c>
      <c r="F2368" s="167">
        <f t="shared" si="520"/>
        <v>5.2741253420709269</v>
      </c>
      <c r="G2368" s="167">
        <f t="shared" si="510"/>
        <v>183286.5262009796</v>
      </c>
      <c r="H2368" s="167">
        <f t="shared" si="511"/>
        <v>271299.98899881309</v>
      </c>
      <c r="I2368" s="168">
        <f t="shared" si="512"/>
        <v>454586.51519979269</v>
      </c>
      <c r="J2368" s="168">
        <f t="shared" si="514"/>
        <v>445547.43820389616</v>
      </c>
      <c r="K2368" s="94"/>
      <c r="L2368" s="265">
        <f t="shared" si="513"/>
        <v>173230.12927038519</v>
      </c>
      <c r="M2368" s="265">
        <f>$G2368*NonHospFrac+theModel!$H2368*NonHospFrac</f>
        <v>281356.38592940749</v>
      </c>
      <c r="N2368" s="266">
        <f t="shared" si="515"/>
        <v>454586.51519979269</v>
      </c>
      <c r="O2368" s="158"/>
      <c r="P2368" s="265">
        <f t="shared" si="516"/>
        <v>169785.59137907572</v>
      </c>
      <c r="Q2368" s="265">
        <f t="shared" si="517"/>
        <v>281354.82567878847</v>
      </c>
      <c r="R2368" s="266">
        <f t="shared" si="518"/>
        <v>451140.41705786419</v>
      </c>
    </row>
    <row r="2369" spans="1:18" x14ac:dyDescent="0.25">
      <c r="A2369" s="81">
        <v>2338</v>
      </c>
      <c r="B2369" s="93">
        <f t="shared" si="507"/>
        <v>3.2407485684869394E-20</v>
      </c>
      <c r="C2369" s="178">
        <f t="shared" si="508"/>
        <v>3.2334379978486427E-20</v>
      </c>
      <c r="D2369" s="165">
        <f t="shared" si="509"/>
        <v>2.2558277767625785E-3</v>
      </c>
      <c r="E2369" s="166">
        <f t="shared" si="519"/>
        <v>24.291375447755232</v>
      </c>
      <c r="F2369" s="167">
        <f t="shared" si="520"/>
        <v>5.2763811698476895</v>
      </c>
      <c r="G2369" s="167">
        <f t="shared" si="510"/>
        <v>183364.92078019303</v>
      </c>
      <c r="H2369" s="167">
        <f t="shared" si="511"/>
        <v>271299.98899881309</v>
      </c>
      <c r="I2369" s="168">
        <f t="shared" si="512"/>
        <v>454664.90977900615</v>
      </c>
      <c r="J2369" s="168">
        <f t="shared" si="514"/>
        <v>445618.70648457709</v>
      </c>
      <c r="K2369" s="94"/>
      <c r="L2369" s="265">
        <f t="shared" si="513"/>
        <v>173260.00323856762</v>
      </c>
      <c r="M2369" s="265">
        <f>$G2369*NonHospFrac+theModel!$H2369*NonHospFrac</f>
        <v>281404.90654043847</v>
      </c>
      <c r="N2369" s="266">
        <f t="shared" si="515"/>
        <v>454664.90977900609</v>
      </c>
      <c r="O2369" s="158"/>
      <c r="P2369" s="265">
        <f t="shared" si="516"/>
        <v>169812.7497154153</v>
      </c>
      <c r="Q2369" s="265">
        <f t="shared" si="517"/>
        <v>281403.34628981946</v>
      </c>
      <c r="R2369" s="266">
        <f t="shared" si="518"/>
        <v>451216.09600523475</v>
      </c>
    </row>
    <row r="2370" spans="1:18" x14ac:dyDescent="0.25">
      <c r="A2370" s="81">
        <v>2339</v>
      </c>
      <c r="B2370" s="93">
        <f t="shared" si="507"/>
        <v>3.1802098968672982E-20</v>
      </c>
      <c r="C2370" s="178">
        <f t="shared" si="508"/>
        <v>3.1730358910460096E-20</v>
      </c>
      <c r="D2370" s="165">
        <f t="shared" si="509"/>
        <v>2.2558277767625785E-3</v>
      </c>
      <c r="E2370" s="166">
        <f t="shared" si="519"/>
        <v>24.291375447755232</v>
      </c>
      <c r="F2370" s="167">
        <f t="shared" si="520"/>
        <v>5.278636997624452</v>
      </c>
      <c r="G2370" s="167">
        <f t="shared" si="510"/>
        <v>183443.31535940644</v>
      </c>
      <c r="H2370" s="167">
        <f t="shared" si="511"/>
        <v>271299.98899881309</v>
      </c>
      <c r="I2370" s="168">
        <f t="shared" si="512"/>
        <v>454743.3043582195</v>
      </c>
      <c r="J2370" s="168">
        <f t="shared" si="514"/>
        <v>445689.97186022252</v>
      </c>
      <c r="K2370" s="94"/>
      <c r="L2370" s="265">
        <f t="shared" si="513"/>
        <v>173289.87720675004</v>
      </c>
      <c r="M2370" s="265">
        <f>$G2370*NonHospFrac+theModel!$H2370*NonHospFrac</f>
        <v>281453.42715146946</v>
      </c>
      <c r="N2370" s="266">
        <f t="shared" si="515"/>
        <v>454743.3043582195</v>
      </c>
      <c r="O2370" s="158"/>
      <c r="P2370" s="265">
        <f t="shared" si="516"/>
        <v>169839.90694472761</v>
      </c>
      <c r="Q2370" s="265">
        <f t="shared" si="517"/>
        <v>281451.86690085044</v>
      </c>
      <c r="R2370" s="266">
        <f t="shared" si="518"/>
        <v>451291.77384557808</v>
      </c>
    </row>
    <row r="2371" spans="1:18" x14ac:dyDescent="0.25">
      <c r="A2371" s="81">
        <v>2340</v>
      </c>
      <c r="B2371" s="93">
        <f t="shared" si="507"/>
        <v>3.1208021154367439E-20</v>
      </c>
      <c r="C2371" s="178">
        <f t="shared" si="508"/>
        <v>3.1137621233389622E-20</v>
      </c>
      <c r="D2371" s="165">
        <f t="shared" si="509"/>
        <v>2.2558277767625785E-3</v>
      </c>
      <c r="E2371" s="166">
        <f t="shared" si="519"/>
        <v>24.291375447755232</v>
      </c>
      <c r="F2371" s="167">
        <f t="shared" si="520"/>
        <v>5.2808928254012146</v>
      </c>
      <c r="G2371" s="167">
        <f t="shared" si="510"/>
        <v>183521.70993861987</v>
      </c>
      <c r="H2371" s="167">
        <f t="shared" si="511"/>
        <v>271299.98899881309</v>
      </c>
      <c r="I2371" s="168">
        <f t="shared" si="512"/>
        <v>454821.69893743296</v>
      </c>
      <c r="J2371" s="168">
        <f t="shared" si="514"/>
        <v>445761.23433095106</v>
      </c>
      <c r="K2371" s="94"/>
      <c r="L2371" s="265">
        <f t="shared" si="513"/>
        <v>173319.75117493246</v>
      </c>
      <c r="M2371" s="265">
        <f>$G2371*NonHospFrac+theModel!$H2371*NonHospFrac</f>
        <v>281501.94776250049</v>
      </c>
      <c r="N2371" s="266">
        <f t="shared" si="515"/>
        <v>454821.69893743296</v>
      </c>
      <c r="O2371" s="158"/>
      <c r="P2371" s="265">
        <f t="shared" si="516"/>
        <v>169867.06306705781</v>
      </c>
      <c r="Q2371" s="265">
        <f t="shared" si="517"/>
        <v>281500.38751188148</v>
      </c>
      <c r="R2371" s="266">
        <f t="shared" si="518"/>
        <v>451367.45057893929</v>
      </c>
    </row>
    <row r="2372" spans="1:18" x14ac:dyDescent="0.25">
      <c r="A2372" s="81">
        <v>2341</v>
      </c>
      <c r="B2372" s="93">
        <f t="shared" si="507"/>
        <v>3.0625040986471892E-20</v>
      </c>
      <c r="C2372" s="178">
        <f t="shared" si="508"/>
        <v>3.0555956168350114E-20</v>
      </c>
      <c r="D2372" s="165">
        <f t="shared" si="509"/>
        <v>2.2558277767625785E-3</v>
      </c>
      <c r="E2372" s="166">
        <f t="shared" si="519"/>
        <v>24.291375447755232</v>
      </c>
      <c r="F2372" s="167">
        <f t="shared" si="520"/>
        <v>5.2831486531779772</v>
      </c>
      <c r="G2372" s="167">
        <f t="shared" si="510"/>
        <v>183600.10451783327</v>
      </c>
      <c r="H2372" s="167">
        <f t="shared" si="511"/>
        <v>271299.98899881309</v>
      </c>
      <c r="I2372" s="168">
        <f t="shared" si="512"/>
        <v>454900.09351664636</v>
      </c>
      <c r="J2372" s="168">
        <f t="shared" si="514"/>
        <v>445832.49389688094</v>
      </c>
      <c r="K2372" s="94"/>
      <c r="L2372" s="265">
        <f t="shared" si="513"/>
        <v>173349.62514311488</v>
      </c>
      <c r="M2372" s="265">
        <f>$G2372*NonHospFrac+theModel!$H2372*NonHospFrac</f>
        <v>281550.46837353148</v>
      </c>
      <c r="N2372" s="266">
        <f t="shared" si="515"/>
        <v>454900.09351664636</v>
      </c>
      <c r="O2372" s="158"/>
      <c r="P2372" s="265">
        <f t="shared" si="516"/>
        <v>169894.218082451</v>
      </c>
      <c r="Q2372" s="265">
        <f t="shared" si="517"/>
        <v>281548.90812291246</v>
      </c>
      <c r="R2372" s="266">
        <f t="shared" si="518"/>
        <v>451443.12620536343</v>
      </c>
    </row>
    <row r="2373" spans="1:18" x14ac:dyDescent="0.25">
      <c r="A2373" s="81">
        <v>2342</v>
      </c>
      <c r="B2373" s="93">
        <f t="shared" si="507"/>
        <v>3.0052951155854651E-20</v>
      </c>
      <c r="C2373" s="178">
        <f t="shared" si="508"/>
        <v>2.9985156873863583E-20</v>
      </c>
      <c r="D2373" s="165">
        <f t="shared" si="509"/>
        <v>2.2558277767625785E-3</v>
      </c>
      <c r="E2373" s="166">
        <f t="shared" si="519"/>
        <v>24.291375447755232</v>
      </c>
      <c r="F2373" s="167">
        <f t="shared" si="520"/>
        <v>5.2854044809547398</v>
      </c>
      <c r="G2373" s="167">
        <f t="shared" si="510"/>
        <v>183678.4990970467</v>
      </c>
      <c r="H2373" s="167">
        <f t="shared" si="511"/>
        <v>271299.98899881309</v>
      </c>
      <c r="I2373" s="168">
        <f t="shared" si="512"/>
        <v>454978.48809585976</v>
      </c>
      <c r="J2373" s="168">
        <f t="shared" si="514"/>
        <v>445903.75055813062</v>
      </c>
      <c r="K2373" s="94"/>
      <c r="L2373" s="265">
        <f t="shared" si="513"/>
        <v>173379.49911129731</v>
      </c>
      <c r="M2373" s="265">
        <f>$G2373*NonHospFrac+theModel!$H2373*NonHospFrac</f>
        <v>281598.98898456246</v>
      </c>
      <c r="N2373" s="266">
        <f t="shared" si="515"/>
        <v>454978.48809585976</v>
      </c>
      <c r="O2373" s="158"/>
      <c r="P2373" s="265">
        <f t="shared" si="516"/>
        <v>169921.37199095229</v>
      </c>
      <c r="Q2373" s="265">
        <f t="shared" si="517"/>
        <v>281597.42873394344</v>
      </c>
      <c r="R2373" s="266">
        <f t="shared" si="518"/>
        <v>451518.80072489573</v>
      </c>
    </row>
    <row r="2374" spans="1:18" x14ac:dyDescent="0.25">
      <c r="A2374" s="81">
        <v>2343</v>
      </c>
      <c r="B2374" s="93">
        <f t="shared" si="507"/>
        <v>2.949154822601381E-20</v>
      </c>
      <c r="C2374" s="178">
        <f t="shared" si="508"/>
        <v>2.9425020372345837E-20</v>
      </c>
      <c r="D2374" s="165">
        <f t="shared" si="509"/>
        <v>2.2558277767625785E-3</v>
      </c>
      <c r="E2374" s="166">
        <f t="shared" si="519"/>
        <v>24.291375447755232</v>
      </c>
      <c r="F2374" s="167">
        <f t="shared" si="520"/>
        <v>5.2876603087315024</v>
      </c>
      <c r="G2374" s="167">
        <f t="shared" si="510"/>
        <v>183756.89367626014</v>
      </c>
      <c r="H2374" s="167">
        <f t="shared" si="511"/>
        <v>271299.98899881309</v>
      </c>
      <c r="I2374" s="168">
        <f t="shared" si="512"/>
        <v>455056.88267507323</v>
      </c>
      <c r="J2374" s="168">
        <f t="shared" si="514"/>
        <v>445975.00431481854</v>
      </c>
      <c r="K2374" s="94"/>
      <c r="L2374" s="265">
        <f t="shared" si="513"/>
        <v>173409.37307947973</v>
      </c>
      <c r="M2374" s="265">
        <f>$G2374*NonHospFrac+theModel!$H2374*NonHospFrac</f>
        <v>281647.50959559344</v>
      </c>
      <c r="N2374" s="266">
        <f t="shared" si="515"/>
        <v>455056.88267507317</v>
      </c>
      <c r="O2374" s="158"/>
      <c r="P2374" s="265">
        <f t="shared" si="516"/>
        <v>169948.52479260683</v>
      </c>
      <c r="Q2374" s="265">
        <f t="shared" si="517"/>
        <v>281645.94934497442</v>
      </c>
      <c r="R2374" s="266">
        <f t="shared" si="518"/>
        <v>451594.47413758124</v>
      </c>
    </row>
    <row r="2375" spans="1:18" x14ac:dyDescent="0.25">
      <c r="A2375" s="81">
        <v>2344</v>
      </c>
      <c r="B2375" s="93">
        <f t="shared" si="507"/>
        <v>2.8940632560734755E-20</v>
      </c>
      <c r="C2375" s="178">
        <f t="shared" si="508"/>
        <v>2.8875347477927172E-20</v>
      </c>
      <c r="D2375" s="165">
        <f t="shared" si="509"/>
        <v>2.2558277767625785E-3</v>
      </c>
      <c r="E2375" s="166">
        <f t="shared" si="519"/>
        <v>24.291375447755232</v>
      </c>
      <c r="F2375" s="167">
        <f t="shared" si="520"/>
        <v>5.289916136508265</v>
      </c>
      <c r="G2375" s="167">
        <f t="shared" si="510"/>
        <v>183835.28825547354</v>
      </c>
      <c r="H2375" s="167">
        <f t="shared" si="511"/>
        <v>271299.98899881309</v>
      </c>
      <c r="I2375" s="168">
        <f t="shared" si="512"/>
        <v>455135.27725428663</v>
      </c>
      <c r="J2375" s="168">
        <f t="shared" si="514"/>
        <v>446046.25516706303</v>
      </c>
      <c r="K2375" s="94"/>
      <c r="L2375" s="265">
        <f t="shared" si="513"/>
        <v>173439.24704766215</v>
      </c>
      <c r="M2375" s="265">
        <f>$G2375*NonHospFrac+theModel!$H2375*NonHospFrac</f>
        <v>281696.03020662442</v>
      </c>
      <c r="N2375" s="266">
        <f t="shared" si="515"/>
        <v>455135.27725428657</v>
      </c>
      <c r="O2375" s="158"/>
      <c r="P2375" s="265">
        <f t="shared" si="516"/>
        <v>169975.67648745971</v>
      </c>
      <c r="Q2375" s="265">
        <f t="shared" si="517"/>
        <v>281694.4699560054</v>
      </c>
      <c r="R2375" s="266">
        <f t="shared" si="518"/>
        <v>451670.14644346514</v>
      </c>
    </row>
    <row r="2376" spans="1:18" x14ac:dyDescent="0.25">
      <c r="A2376" s="81">
        <v>2345</v>
      </c>
      <c r="B2376" s="93">
        <f t="shared" si="507"/>
        <v>2.840000825309905E-20</v>
      </c>
      <c r="C2376" s="178">
        <f t="shared" si="508"/>
        <v>2.8335942725621421E-20</v>
      </c>
      <c r="D2376" s="165">
        <f t="shared" si="509"/>
        <v>2.2558277767625785E-3</v>
      </c>
      <c r="E2376" s="166">
        <f t="shared" si="519"/>
        <v>24.291375447755232</v>
      </c>
      <c r="F2376" s="167">
        <f t="shared" si="520"/>
        <v>5.2921719642850276</v>
      </c>
      <c r="G2376" s="167">
        <f t="shared" si="510"/>
        <v>183913.68283468697</v>
      </c>
      <c r="H2376" s="167">
        <f t="shared" si="511"/>
        <v>271299.98899881309</v>
      </c>
      <c r="I2376" s="168">
        <f t="shared" si="512"/>
        <v>455213.67183350003</v>
      </c>
      <c r="J2376" s="168">
        <f t="shared" si="514"/>
        <v>446117.50311498251</v>
      </c>
      <c r="K2376" s="94"/>
      <c r="L2376" s="265">
        <f t="shared" si="513"/>
        <v>173469.1210158446</v>
      </c>
      <c r="M2376" s="265">
        <f>$G2376*NonHospFrac+theModel!$H2376*NonHospFrac</f>
        <v>281744.55081765546</v>
      </c>
      <c r="N2376" s="266">
        <f t="shared" si="515"/>
        <v>455213.67183350003</v>
      </c>
      <c r="O2376" s="158"/>
      <c r="P2376" s="265">
        <f t="shared" si="516"/>
        <v>170002.8270755561</v>
      </c>
      <c r="Q2376" s="265">
        <f t="shared" si="517"/>
        <v>281742.99056703644</v>
      </c>
      <c r="R2376" s="266">
        <f t="shared" si="518"/>
        <v>451745.81764259253</v>
      </c>
    </row>
    <row r="2377" spans="1:18" x14ac:dyDescent="0.25">
      <c r="A2377" s="81">
        <v>2346</v>
      </c>
      <c r="B2377" s="93">
        <f t="shared" si="507"/>
        <v>2.7869483055819456E-20</v>
      </c>
      <c r="C2377" s="178">
        <f t="shared" si="508"/>
        <v>2.7806614301818122E-20</v>
      </c>
      <c r="D2377" s="165">
        <f t="shared" si="509"/>
        <v>2.2558277767625785E-3</v>
      </c>
      <c r="E2377" s="166">
        <f t="shared" si="519"/>
        <v>24.291375447755232</v>
      </c>
      <c r="F2377" s="167">
        <f t="shared" si="520"/>
        <v>5.2944277920617902</v>
      </c>
      <c r="G2377" s="167">
        <f t="shared" si="510"/>
        <v>183992.07741390038</v>
      </c>
      <c r="H2377" s="167">
        <f t="shared" si="511"/>
        <v>271299.98899881309</v>
      </c>
      <c r="I2377" s="168">
        <f t="shared" si="512"/>
        <v>455292.0664127135</v>
      </c>
      <c r="J2377" s="168">
        <f t="shared" si="514"/>
        <v>446188.74815869541</v>
      </c>
      <c r="K2377" s="94"/>
      <c r="L2377" s="265">
        <f t="shared" si="513"/>
        <v>173498.994984027</v>
      </c>
      <c r="M2377" s="265">
        <f>$G2377*NonHospFrac+theModel!$H2377*NonHospFrac</f>
        <v>281793.07142868644</v>
      </c>
      <c r="N2377" s="266">
        <f t="shared" si="515"/>
        <v>455292.06641271344</v>
      </c>
      <c r="O2377" s="158"/>
      <c r="P2377" s="265">
        <f t="shared" si="516"/>
        <v>170029.97655694099</v>
      </c>
      <c r="Q2377" s="265">
        <f t="shared" si="517"/>
        <v>281791.51117806742</v>
      </c>
      <c r="R2377" s="266">
        <f t="shared" si="518"/>
        <v>451821.48773500841</v>
      </c>
    </row>
    <row r="2378" spans="1:18" x14ac:dyDescent="0.25">
      <c r="A2378" s="81">
        <v>2347</v>
      </c>
      <c r="B2378" s="93">
        <f t="shared" si="507"/>
        <v>2.7348868312876362E-20</v>
      </c>
      <c r="C2378" s="178">
        <f t="shared" si="508"/>
        <v>2.7287173976073154E-20</v>
      </c>
      <c r="D2378" s="165">
        <f t="shared" si="509"/>
        <v>2.2558277767625785E-3</v>
      </c>
      <c r="E2378" s="166">
        <f t="shared" si="519"/>
        <v>24.291375447755232</v>
      </c>
      <c r="F2378" s="167">
        <f t="shared" si="520"/>
        <v>5.2966836198385527</v>
      </c>
      <c r="G2378" s="167">
        <f t="shared" si="510"/>
        <v>184070.47199311381</v>
      </c>
      <c r="H2378" s="167">
        <f t="shared" si="511"/>
        <v>271299.98899881309</v>
      </c>
      <c r="I2378" s="168">
        <f t="shared" si="512"/>
        <v>455370.4609919269</v>
      </c>
      <c r="J2378" s="168">
        <f t="shared" si="514"/>
        <v>446259.99029832002</v>
      </c>
      <c r="K2378" s="94"/>
      <c r="L2378" s="265">
        <f t="shared" si="513"/>
        <v>173528.86895220945</v>
      </c>
      <c r="M2378" s="265">
        <f>$G2378*NonHospFrac+theModel!$H2378*NonHospFrac</f>
        <v>281841.59203971742</v>
      </c>
      <c r="N2378" s="266">
        <f t="shared" si="515"/>
        <v>455370.46099192684</v>
      </c>
      <c r="O2378" s="158"/>
      <c r="P2378" s="265">
        <f t="shared" si="516"/>
        <v>170057.12493165964</v>
      </c>
      <c r="Q2378" s="265">
        <f t="shared" si="517"/>
        <v>281840.0317890984</v>
      </c>
      <c r="R2378" s="266">
        <f t="shared" si="518"/>
        <v>451897.15672075807</v>
      </c>
    </row>
    <row r="2379" spans="1:18" x14ac:dyDescent="0.25">
      <c r="A2379" s="81">
        <v>2348</v>
      </c>
      <c r="B2379" s="93">
        <f t="shared" si="507"/>
        <v>2.6837978892431236E-20</v>
      </c>
      <c r="C2379" s="178">
        <f t="shared" si="508"/>
        <v>2.6777437034173522E-20</v>
      </c>
      <c r="D2379" s="165">
        <f t="shared" si="509"/>
        <v>2.2558277767625785E-3</v>
      </c>
      <c r="E2379" s="166">
        <f t="shared" si="519"/>
        <v>24.291375447755232</v>
      </c>
      <c r="F2379" s="167">
        <f t="shared" si="520"/>
        <v>5.2989394476153153</v>
      </c>
      <c r="G2379" s="167">
        <f t="shared" si="510"/>
        <v>184148.86657232724</v>
      </c>
      <c r="H2379" s="167">
        <f t="shared" si="511"/>
        <v>271299.98899881309</v>
      </c>
      <c r="I2379" s="168">
        <f t="shared" si="512"/>
        <v>455448.8555711403</v>
      </c>
      <c r="J2379" s="168">
        <f t="shared" si="514"/>
        <v>446331.22953397478</v>
      </c>
      <c r="K2379" s="94"/>
      <c r="L2379" s="265">
        <f t="shared" si="513"/>
        <v>173558.74292039187</v>
      </c>
      <c r="M2379" s="265">
        <f>$G2379*NonHospFrac+theModel!$H2379*NonHospFrac</f>
        <v>281890.11265074846</v>
      </c>
      <c r="N2379" s="266">
        <f t="shared" si="515"/>
        <v>455448.8555711403</v>
      </c>
      <c r="O2379" s="158"/>
      <c r="P2379" s="265">
        <f t="shared" si="516"/>
        <v>170084.27219975705</v>
      </c>
      <c r="Q2379" s="265">
        <f t="shared" si="517"/>
        <v>281888.55240012944</v>
      </c>
      <c r="R2379" s="266">
        <f t="shared" si="518"/>
        <v>451972.82459988649</v>
      </c>
    </row>
    <row r="2380" spans="1:18" x14ac:dyDescent="0.25">
      <c r="A2380" s="81">
        <v>2349</v>
      </c>
      <c r="B2380" s="93">
        <f t="shared" si="507"/>
        <v>2.6336633120993332E-20</v>
      </c>
      <c r="C2380" s="178">
        <f t="shared" si="508"/>
        <v>2.6277222212452589E-20</v>
      </c>
      <c r="D2380" s="165">
        <f t="shared" si="509"/>
        <v>2.2558277767625785E-3</v>
      </c>
      <c r="E2380" s="166">
        <f t="shared" si="519"/>
        <v>24.291375447755232</v>
      </c>
      <c r="F2380" s="167">
        <f t="shared" si="520"/>
        <v>5.3011952753920779</v>
      </c>
      <c r="G2380" s="167">
        <f t="shared" si="510"/>
        <v>184227.26115154065</v>
      </c>
      <c r="H2380" s="167">
        <f t="shared" si="511"/>
        <v>271299.98899881309</v>
      </c>
      <c r="I2380" s="168">
        <f t="shared" si="512"/>
        <v>455527.25015035376</v>
      </c>
      <c r="J2380" s="168">
        <f t="shared" si="514"/>
        <v>446402.4658657781</v>
      </c>
      <c r="K2380" s="94"/>
      <c r="L2380" s="265">
        <f t="shared" si="513"/>
        <v>173588.6168885743</v>
      </c>
      <c r="M2380" s="265">
        <f>$G2380*NonHospFrac+theModel!$H2380*NonHospFrac</f>
        <v>281938.63326177944</v>
      </c>
      <c r="N2380" s="266">
        <f t="shared" si="515"/>
        <v>455527.25015035376</v>
      </c>
      <c r="O2380" s="158"/>
      <c r="P2380" s="265">
        <f t="shared" si="516"/>
        <v>170111.41836127837</v>
      </c>
      <c r="Q2380" s="265">
        <f t="shared" si="517"/>
        <v>281937.07301116042</v>
      </c>
      <c r="R2380" s="266">
        <f t="shared" si="518"/>
        <v>452048.49137243879</v>
      </c>
    </row>
    <row r="2381" spans="1:18" x14ac:dyDescent="0.25">
      <c r="A2381" s="81">
        <v>2350</v>
      </c>
      <c r="B2381" s="93">
        <f t="shared" si="507"/>
        <v>2.5844652718816508E-20</v>
      </c>
      <c r="C2381" s="178">
        <f t="shared" si="508"/>
        <v>2.5786351633332618E-20</v>
      </c>
      <c r="D2381" s="165">
        <f t="shared" si="509"/>
        <v>2.2558277767625785E-3</v>
      </c>
      <c r="E2381" s="166">
        <f t="shared" si="519"/>
        <v>24.291375447755232</v>
      </c>
      <c r="F2381" s="167">
        <f t="shared" si="520"/>
        <v>5.3034511031688405</v>
      </c>
      <c r="G2381" s="167">
        <f t="shared" si="510"/>
        <v>184305.65573075408</v>
      </c>
      <c r="H2381" s="167">
        <f t="shared" si="511"/>
        <v>271299.98899881309</v>
      </c>
      <c r="I2381" s="168">
        <f t="shared" si="512"/>
        <v>455605.64472956717</v>
      </c>
      <c r="J2381" s="168">
        <f t="shared" si="514"/>
        <v>446473.69929384824</v>
      </c>
      <c r="K2381" s="94"/>
      <c r="L2381" s="265">
        <f t="shared" si="513"/>
        <v>173618.49085675675</v>
      </c>
      <c r="M2381" s="265">
        <f>$G2381*NonHospFrac+theModel!$H2381*NonHospFrac</f>
        <v>281987.15387281042</v>
      </c>
      <c r="N2381" s="266">
        <f t="shared" si="515"/>
        <v>455605.64472956717</v>
      </c>
      <c r="O2381" s="158"/>
      <c r="P2381" s="265">
        <f t="shared" si="516"/>
        <v>170138.56341626873</v>
      </c>
      <c r="Q2381" s="265">
        <f t="shared" si="517"/>
        <v>281985.5936221914</v>
      </c>
      <c r="R2381" s="266">
        <f t="shared" si="518"/>
        <v>452124.15703846014</v>
      </c>
    </row>
    <row r="2382" spans="1:18" x14ac:dyDescent="0.25">
      <c r="A2382" s="81">
        <v>2351</v>
      </c>
      <c r="B2382" s="93">
        <f t="shared" si="507"/>
        <v>2.5361862736501044E-20</v>
      </c>
      <c r="C2382" s="178">
        <f t="shared" si="508"/>
        <v>2.5304650742069604E-20</v>
      </c>
      <c r="D2382" s="165">
        <f t="shared" si="509"/>
        <v>2.2558277767625785E-3</v>
      </c>
      <c r="E2382" s="166">
        <f t="shared" si="519"/>
        <v>24.291375447755232</v>
      </c>
      <c r="F2382" s="167">
        <f t="shared" si="520"/>
        <v>5.3057069309456031</v>
      </c>
      <c r="G2382" s="167">
        <f t="shared" si="510"/>
        <v>184384.05030996748</v>
      </c>
      <c r="H2382" s="167">
        <f t="shared" si="511"/>
        <v>271299.98899881309</v>
      </c>
      <c r="I2382" s="168">
        <f t="shared" si="512"/>
        <v>455684.03930878057</v>
      </c>
      <c r="J2382" s="168">
        <f t="shared" si="514"/>
        <v>446544.92981830362</v>
      </c>
      <c r="K2382" s="94"/>
      <c r="L2382" s="265">
        <f t="shared" si="513"/>
        <v>173648.36482493914</v>
      </c>
      <c r="M2382" s="265">
        <f>$G2382*NonHospFrac+theModel!$H2382*NonHospFrac</f>
        <v>282035.6744838414</v>
      </c>
      <c r="N2382" s="266">
        <f t="shared" si="515"/>
        <v>455684.03930878057</v>
      </c>
      <c r="O2382" s="158"/>
      <c r="P2382" s="265">
        <f t="shared" si="516"/>
        <v>170165.70736477317</v>
      </c>
      <c r="Q2382" s="265">
        <f t="shared" si="517"/>
        <v>282034.11423322238</v>
      </c>
      <c r="R2382" s="266">
        <f t="shared" si="518"/>
        <v>452199.82159799559</v>
      </c>
    </row>
    <row r="2383" spans="1:18" x14ac:dyDescent="0.25">
      <c r="A2383" s="81">
        <v>2352</v>
      </c>
      <c r="B2383" s="93">
        <f t="shared" si="507"/>
        <v>2.4888091492783462E-20</v>
      </c>
      <c r="C2383" s="178">
        <f t="shared" si="508"/>
        <v>2.4831948244683433E-20</v>
      </c>
      <c r="D2383" s="165">
        <f t="shared" si="509"/>
        <v>2.2558277767625785E-3</v>
      </c>
      <c r="E2383" s="166">
        <f t="shared" si="519"/>
        <v>24.291375447755232</v>
      </c>
      <c r="F2383" s="167">
        <f t="shared" si="520"/>
        <v>5.3079627587223657</v>
      </c>
      <c r="G2383" s="167">
        <f t="shared" si="510"/>
        <v>184462.44488918092</v>
      </c>
      <c r="H2383" s="167">
        <f t="shared" si="511"/>
        <v>271299.98899881309</v>
      </c>
      <c r="I2383" s="168">
        <f t="shared" si="512"/>
        <v>455762.43388799403</v>
      </c>
      <c r="J2383" s="168">
        <f t="shared" si="514"/>
        <v>446616.15743926266</v>
      </c>
      <c r="K2383" s="94"/>
      <c r="L2383" s="265">
        <f t="shared" si="513"/>
        <v>173678.23879312159</v>
      </c>
      <c r="M2383" s="265">
        <f>$G2383*NonHospFrac+theModel!$H2383*NonHospFrac</f>
        <v>282084.19509487238</v>
      </c>
      <c r="N2383" s="266">
        <f t="shared" si="515"/>
        <v>455762.43388799398</v>
      </c>
      <c r="O2383" s="158"/>
      <c r="P2383" s="265">
        <f t="shared" si="516"/>
        <v>170192.85020683688</v>
      </c>
      <c r="Q2383" s="265">
        <f t="shared" si="517"/>
        <v>282082.63484425336</v>
      </c>
      <c r="R2383" s="266">
        <f t="shared" si="518"/>
        <v>452275.48505109025</v>
      </c>
    </row>
    <row r="2384" spans="1:18" x14ac:dyDescent="0.25">
      <c r="A2384" s="81">
        <v>2353</v>
      </c>
      <c r="B2384" s="93">
        <f t="shared" si="507"/>
        <v>2.4423170513484776E-20</v>
      </c>
      <c r="C2384" s="178">
        <f t="shared" si="508"/>
        <v>2.436807604704385E-20</v>
      </c>
      <c r="D2384" s="165">
        <f t="shared" si="509"/>
        <v>2.2558277767625785E-3</v>
      </c>
      <c r="E2384" s="166">
        <f t="shared" si="519"/>
        <v>24.291375447755232</v>
      </c>
      <c r="F2384" s="167">
        <f t="shared" si="520"/>
        <v>5.3102185864991283</v>
      </c>
      <c r="G2384" s="167">
        <f t="shared" si="510"/>
        <v>184540.83946839435</v>
      </c>
      <c r="H2384" s="167">
        <f t="shared" si="511"/>
        <v>271299.98899881309</v>
      </c>
      <c r="I2384" s="168">
        <f t="shared" si="512"/>
        <v>455840.82846720744</v>
      </c>
      <c r="J2384" s="168">
        <f t="shared" si="514"/>
        <v>446687.38215684361</v>
      </c>
      <c r="K2384" s="94"/>
      <c r="L2384" s="265">
        <f t="shared" si="513"/>
        <v>173708.11276130402</v>
      </c>
      <c r="M2384" s="265">
        <f>$G2384*NonHospFrac+theModel!$H2384*NonHospFrac</f>
        <v>282132.71570590342</v>
      </c>
      <c r="N2384" s="266">
        <f t="shared" si="515"/>
        <v>455840.82846720744</v>
      </c>
      <c r="O2384" s="158"/>
      <c r="P2384" s="265">
        <f t="shared" si="516"/>
        <v>170219.99194250489</v>
      </c>
      <c r="Q2384" s="265">
        <f t="shared" si="517"/>
        <v>282131.1554552844</v>
      </c>
      <c r="R2384" s="266">
        <f t="shared" si="518"/>
        <v>452351.14739778929</v>
      </c>
    </row>
    <row r="2385" spans="1:18" x14ac:dyDescent="0.25">
      <c r="A2385" s="81">
        <v>2354</v>
      </c>
      <c r="B2385" s="93">
        <f t="shared" si="507"/>
        <v>2.3966934471601026E-20</v>
      </c>
      <c r="C2385" s="178">
        <f t="shared" si="508"/>
        <v>2.391286919509614E-20</v>
      </c>
      <c r="D2385" s="165">
        <f t="shared" si="509"/>
        <v>2.2558277767625785E-3</v>
      </c>
      <c r="E2385" s="166">
        <f t="shared" si="519"/>
        <v>24.291375447755232</v>
      </c>
      <c r="F2385" s="167">
        <f t="shared" si="520"/>
        <v>5.3124744142758908</v>
      </c>
      <c r="G2385" s="167">
        <f t="shared" si="510"/>
        <v>184619.23404760775</v>
      </c>
      <c r="H2385" s="167">
        <f t="shared" si="511"/>
        <v>271299.98899881309</v>
      </c>
      <c r="I2385" s="168">
        <f t="shared" si="512"/>
        <v>455919.22304642084</v>
      </c>
      <c r="J2385" s="168">
        <f t="shared" si="514"/>
        <v>446758.60397116485</v>
      </c>
      <c r="K2385" s="94"/>
      <c r="L2385" s="265">
        <f t="shared" si="513"/>
        <v>173737.98672948644</v>
      </c>
      <c r="M2385" s="265">
        <f>$G2385*NonHospFrac+theModel!$H2385*NonHospFrac</f>
        <v>282181.2363169344</v>
      </c>
      <c r="N2385" s="266">
        <f t="shared" si="515"/>
        <v>455919.22304642084</v>
      </c>
      <c r="O2385" s="158"/>
      <c r="P2385" s="265">
        <f t="shared" si="516"/>
        <v>170247.13257182232</v>
      </c>
      <c r="Q2385" s="265">
        <f t="shared" si="517"/>
        <v>282179.67606631538</v>
      </c>
      <c r="R2385" s="266">
        <f t="shared" si="518"/>
        <v>452426.80863813771</v>
      </c>
    </row>
    <row r="2386" spans="1:18" x14ac:dyDescent="0.25">
      <c r="A2386" s="81">
        <v>2355</v>
      </c>
      <c r="B2386" s="93">
        <f t="shared" si="507"/>
        <v>2.3519221128512625E-20</v>
      </c>
      <c r="C2386" s="178">
        <f t="shared" si="508"/>
        <v>2.3466165816203104E-20</v>
      </c>
      <c r="D2386" s="165">
        <f t="shared" si="509"/>
        <v>2.2558277767625785E-3</v>
      </c>
      <c r="E2386" s="166">
        <f t="shared" si="519"/>
        <v>24.291375447755232</v>
      </c>
      <c r="F2386" s="167">
        <f t="shared" si="520"/>
        <v>5.3147302420526534</v>
      </c>
      <c r="G2386" s="167">
        <f t="shared" si="510"/>
        <v>184697.62862682118</v>
      </c>
      <c r="H2386" s="167">
        <f t="shared" si="511"/>
        <v>271299.98899881309</v>
      </c>
      <c r="I2386" s="168">
        <f t="shared" si="512"/>
        <v>455997.6176256343</v>
      </c>
      <c r="J2386" s="168">
        <f t="shared" si="514"/>
        <v>446829.82288234477</v>
      </c>
      <c r="K2386" s="94"/>
      <c r="L2386" s="265">
        <f t="shared" si="513"/>
        <v>173767.86069766886</v>
      </c>
      <c r="M2386" s="265">
        <f>$G2386*NonHospFrac+theModel!$H2386*NonHospFrac</f>
        <v>282229.75692796544</v>
      </c>
      <c r="N2386" s="266">
        <f t="shared" si="515"/>
        <v>455997.6176256343</v>
      </c>
      <c r="O2386" s="158"/>
      <c r="P2386" s="265">
        <f t="shared" si="516"/>
        <v>170274.27209483428</v>
      </c>
      <c r="Q2386" s="265">
        <f t="shared" si="517"/>
        <v>282228.19667734642</v>
      </c>
      <c r="R2386" s="266">
        <f t="shared" si="518"/>
        <v>452502.46877218073</v>
      </c>
    </row>
    <row r="2387" spans="1:18" x14ac:dyDescent="0.25">
      <c r="A2387" s="81">
        <v>2356</v>
      </c>
      <c r="B2387" s="93">
        <f t="shared" si="507"/>
        <v>2.3079871276291892E-20</v>
      </c>
      <c r="C2387" s="178">
        <f t="shared" si="508"/>
        <v>2.3027807061582729E-20</v>
      </c>
      <c r="D2387" s="165">
        <f t="shared" si="509"/>
        <v>2.2558277767625785E-3</v>
      </c>
      <c r="E2387" s="166">
        <f t="shared" si="519"/>
        <v>24.291375447755232</v>
      </c>
      <c r="F2387" s="167">
        <f t="shared" si="520"/>
        <v>5.316986069829416</v>
      </c>
      <c r="G2387" s="167">
        <f t="shared" si="510"/>
        <v>184776.02320603462</v>
      </c>
      <c r="H2387" s="167">
        <f t="shared" si="511"/>
        <v>271299.98899881309</v>
      </c>
      <c r="I2387" s="168">
        <f t="shared" si="512"/>
        <v>456076.01220484771</v>
      </c>
      <c r="J2387" s="168">
        <f t="shared" si="514"/>
        <v>446901.0388905016</v>
      </c>
      <c r="K2387" s="94"/>
      <c r="L2387" s="265">
        <f t="shared" si="513"/>
        <v>173797.73466585128</v>
      </c>
      <c r="M2387" s="265">
        <f>$G2387*NonHospFrac+theModel!$H2387*NonHospFrac</f>
        <v>282278.27753899642</v>
      </c>
      <c r="N2387" s="266">
        <f t="shared" si="515"/>
        <v>456076.01220484771</v>
      </c>
      <c r="O2387" s="158"/>
      <c r="P2387" s="265">
        <f t="shared" si="516"/>
        <v>170301.41051158583</v>
      </c>
      <c r="Q2387" s="265">
        <f t="shared" si="517"/>
        <v>282276.7172883774</v>
      </c>
      <c r="R2387" s="266">
        <f t="shared" si="518"/>
        <v>452578.12779996323</v>
      </c>
    </row>
    <row r="2388" spans="1:18" x14ac:dyDescent="0.25">
      <c r="A2388" s="81">
        <v>2357</v>
      </c>
      <c r="B2388" s="93">
        <f t="shared" si="507"/>
        <v>2.2648728681088377E-20</v>
      </c>
      <c r="C2388" s="178">
        <f t="shared" si="508"/>
        <v>2.2597637049821217E-20</v>
      </c>
      <c r="D2388" s="165">
        <f t="shared" si="509"/>
        <v>2.2558277767625785E-3</v>
      </c>
      <c r="E2388" s="166">
        <f t="shared" si="519"/>
        <v>24.291375447755232</v>
      </c>
      <c r="F2388" s="167">
        <f t="shared" si="520"/>
        <v>5.3192418976061786</v>
      </c>
      <c r="G2388" s="167">
        <f t="shared" si="510"/>
        <v>184854.41778524802</v>
      </c>
      <c r="H2388" s="167">
        <f t="shared" si="511"/>
        <v>271299.98899881309</v>
      </c>
      <c r="I2388" s="168">
        <f t="shared" si="512"/>
        <v>456154.40678406111</v>
      </c>
      <c r="J2388" s="168">
        <f t="shared" si="514"/>
        <v>446972.25199575373</v>
      </c>
      <c r="K2388" s="94"/>
      <c r="L2388" s="265">
        <f t="shared" si="513"/>
        <v>173827.60863403371</v>
      </c>
      <c r="M2388" s="265">
        <f>$G2388*NonHospFrac+theModel!$H2388*NonHospFrac</f>
        <v>282326.7981500274</v>
      </c>
      <c r="N2388" s="266">
        <f t="shared" si="515"/>
        <v>456154.40678406111</v>
      </c>
      <c r="O2388" s="158"/>
      <c r="P2388" s="265">
        <f t="shared" si="516"/>
        <v>170328.54782212208</v>
      </c>
      <c r="Q2388" s="265">
        <f t="shared" si="517"/>
        <v>282325.23789940838</v>
      </c>
      <c r="R2388" s="266">
        <f t="shared" si="518"/>
        <v>452653.78572153044</v>
      </c>
    </row>
    <row r="2389" spans="1:18" x14ac:dyDescent="0.25">
      <c r="A2389" s="81">
        <v>2358</v>
      </c>
      <c r="B2389" s="93">
        <f t="shared" si="507"/>
        <v>2.2225640027571687E-20</v>
      </c>
      <c r="C2389" s="178">
        <f t="shared" si="508"/>
        <v>2.2175502811441166E-20</v>
      </c>
      <c r="D2389" s="165">
        <f t="shared" si="509"/>
        <v>2.2558277767625785E-3</v>
      </c>
      <c r="E2389" s="166">
        <f t="shared" si="519"/>
        <v>24.291375447755232</v>
      </c>
      <c r="F2389" s="167">
        <f t="shared" si="520"/>
        <v>5.3214977253829412</v>
      </c>
      <c r="G2389" s="167">
        <f t="shared" si="510"/>
        <v>184932.81236446145</v>
      </c>
      <c r="H2389" s="167">
        <f t="shared" si="511"/>
        <v>271299.98899881309</v>
      </c>
      <c r="I2389" s="168">
        <f t="shared" si="512"/>
        <v>456232.80136327457</v>
      </c>
      <c r="J2389" s="168">
        <f t="shared" si="514"/>
        <v>447043.46219821955</v>
      </c>
      <c r="K2389" s="94"/>
      <c r="L2389" s="265">
        <f t="shared" si="513"/>
        <v>173857.48260221613</v>
      </c>
      <c r="M2389" s="265">
        <f>$G2389*NonHospFrac+theModel!$H2389*NonHospFrac</f>
        <v>282375.31876105838</v>
      </c>
      <c r="N2389" s="266">
        <f t="shared" si="515"/>
        <v>456232.80136327451</v>
      </c>
      <c r="O2389" s="158"/>
      <c r="P2389" s="265">
        <f t="shared" si="516"/>
        <v>170355.68402648816</v>
      </c>
      <c r="Q2389" s="265">
        <f t="shared" si="517"/>
        <v>282373.75851043937</v>
      </c>
      <c r="R2389" s="266">
        <f t="shared" si="518"/>
        <v>452729.44253692753</v>
      </c>
    </row>
    <row r="2390" spans="1:18" x14ac:dyDescent="0.25">
      <c r="A2390" s="81">
        <v>2359</v>
      </c>
      <c r="B2390" s="93">
        <f t="shared" si="507"/>
        <v>2.1810454864412238E-20</v>
      </c>
      <c r="C2390" s="178">
        <f t="shared" si="508"/>
        <v>2.1761254234505269E-20</v>
      </c>
      <c r="D2390" s="165">
        <f t="shared" si="509"/>
        <v>2.2558277767625785E-3</v>
      </c>
      <c r="E2390" s="166">
        <f t="shared" si="519"/>
        <v>24.291375447755232</v>
      </c>
      <c r="F2390" s="167">
        <f t="shared" si="520"/>
        <v>5.3237535531597038</v>
      </c>
      <c r="G2390" s="167">
        <f t="shared" si="510"/>
        <v>185011.20694367486</v>
      </c>
      <c r="H2390" s="167">
        <f t="shared" si="511"/>
        <v>271299.98899881309</v>
      </c>
      <c r="I2390" s="168">
        <f t="shared" si="512"/>
        <v>456311.19594248792</v>
      </c>
      <c r="J2390" s="168">
        <f t="shared" si="514"/>
        <v>447114.66949801723</v>
      </c>
      <c r="K2390" s="94"/>
      <c r="L2390" s="265">
        <f t="shared" si="513"/>
        <v>173887.35657039855</v>
      </c>
      <c r="M2390" s="265">
        <f>$G2390*NonHospFrac+theModel!$H2390*NonHospFrac</f>
        <v>282423.83937208937</v>
      </c>
      <c r="N2390" s="266">
        <f t="shared" si="515"/>
        <v>456311.19594248792</v>
      </c>
      <c r="O2390" s="158"/>
      <c r="P2390" s="265">
        <f t="shared" si="516"/>
        <v>170382.81912472911</v>
      </c>
      <c r="Q2390" s="265">
        <f t="shared" si="517"/>
        <v>282422.27912147035</v>
      </c>
      <c r="R2390" s="266">
        <f t="shared" si="518"/>
        <v>452805.09824619943</v>
      </c>
    </row>
    <row r="2391" spans="1:18" x14ac:dyDescent="0.25">
      <c r="A2391" s="81">
        <v>2360</v>
      </c>
      <c r="B2391" s="93">
        <f t="shared" si="507"/>
        <v>2.1403025550780352E-20</v>
      </c>
      <c r="C2391" s="178">
        <f t="shared" si="508"/>
        <v>2.1354744011236142E-20</v>
      </c>
      <c r="D2391" s="165">
        <f t="shared" si="509"/>
        <v>2.2558277767625785E-3</v>
      </c>
      <c r="E2391" s="166">
        <f t="shared" si="519"/>
        <v>24.291375447755232</v>
      </c>
      <c r="F2391" s="167">
        <f t="shared" si="520"/>
        <v>5.3260093809364664</v>
      </c>
      <c r="G2391" s="167">
        <f t="shared" si="510"/>
        <v>185089.60152288829</v>
      </c>
      <c r="H2391" s="167">
        <f t="shared" si="511"/>
        <v>271299.98899881309</v>
      </c>
      <c r="I2391" s="168">
        <f t="shared" si="512"/>
        <v>456389.59052170138</v>
      </c>
      <c r="J2391" s="168">
        <f t="shared" si="514"/>
        <v>447185.87389526534</v>
      </c>
      <c r="K2391" s="94"/>
      <c r="L2391" s="265">
        <f t="shared" si="513"/>
        <v>173917.23053858097</v>
      </c>
      <c r="M2391" s="265">
        <f>$G2391*NonHospFrac+theModel!$H2391*NonHospFrac</f>
        <v>282472.3599831204</v>
      </c>
      <c r="N2391" s="266">
        <f t="shared" si="515"/>
        <v>456389.59052170138</v>
      </c>
      <c r="O2391" s="158"/>
      <c r="P2391" s="265">
        <f t="shared" si="516"/>
        <v>170409.95311689004</v>
      </c>
      <c r="Q2391" s="265">
        <f t="shared" si="517"/>
        <v>282470.79973250139</v>
      </c>
      <c r="R2391" s="266">
        <f t="shared" si="518"/>
        <v>452880.75284939143</v>
      </c>
    </row>
    <row r="2392" spans="1:18" x14ac:dyDescent="0.25">
      <c r="A2392" s="81">
        <v>2361</v>
      </c>
      <c r="B2392" s="93">
        <f t="shared" si="507"/>
        <v>2.1003207203845024E-20</v>
      </c>
      <c r="C2392" s="178">
        <f t="shared" si="508"/>
        <v>2.095582758563349E-20</v>
      </c>
      <c r="D2392" s="165">
        <f t="shared" si="509"/>
        <v>2.2558277767625785E-3</v>
      </c>
      <c r="E2392" s="166">
        <f t="shared" si="519"/>
        <v>24.291375447755232</v>
      </c>
      <c r="F2392" s="167">
        <f t="shared" si="520"/>
        <v>5.328265208713229</v>
      </c>
      <c r="G2392" s="167">
        <f t="shared" si="510"/>
        <v>185167.99610210172</v>
      </c>
      <c r="H2392" s="167">
        <f t="shared" si="511"/>
        <v>271299.98899881309</v>
      </c>
      <c r="I2392" s="168">
        <f t="shared" si="512"/>
        <v>456467.98510091484</v>
      </c>
      <c r="J2392" s="168">
        <f t="shared" si="514"/>
        <v>447257.07539008203</v>
      </c>
      <c r="K2392" s="94"/>
      <c r="L2392" s="265">
        <f t="shared" si="513"/>
        <v>173947.1045067634</v>
      </c>
      <c r="M2392" s="265">
        <f>$G2392*NonHospFrac+theModel!$H2392*NonHospFrac</f>
        <v>282520.88059415139</v>
      </c>
      <c r="N2392" s="266">
        <f t="shared" si="515"/>
        <v>456467.98510091478</v>
      </c>
      <c r="O2392" s="158"/>
      <c r="P2392" s="265">
        <f t="shared" si="516"/>
        <v>170437.08600301604</v>
      </c>
      <c r="Q2392" s="265">
        <f t="shared" si="517"/>
        <v>282519.32034353237</v>
      </c>
      <c r="R2392" s="266">
        <f t="shared" si="518"/>
        <v>452956.40634654841</v>
      </c>
    </row>
    <row r="2393" spans="1:18" x14ac:dyDescent="0.25">
      <c r="A2393" s="81">
        <v>2362</v>
      </c>
      <c r="B2393" s="93">
        <f t="shared" si="507"/>
        <v>2.0610857647252615E-20</v>
      </c>
      <c r="C2393" s="178">
        <f t="shared" si="508"/>
        <v>2.0564363102069042E-20</v>
      </c>
      <c r="D2393" s="165">
        <f t="shared" si="509"/>
        <v>2.2558277767625785E-3</v>
      </c>
      <c r="E2393" s="166">
        <f t="shared" si="519"/>
        <v>24.291375447755232</v>
      </c>
      <c r="F2393" s="167">
        <f t="shared" si="520"/>
        <v>5.3305210364899915</v>
      </c>
      <c r="G2393" s="167">
        <f t="shared" si="510"/>
        <v>185246.39068131513</v>
      </c>
      <c r="H2393" s="167">
        <f t="shared" si="511"/>
        <v>271299.98899881309</v>
      </c>
      <c r="I2393" s="168">
        <f t="shared" si="512"/>
        <v>456546.37968012819</v>
      </c>
      <c r="J2393" s="168">
        <f t="shared" si="514"/>
        <v>447328.27398258552</v>
      </c>
      <c r="K2393" s="94"/>
      <c r="L2393" s="265">
        <f t="shared" si="513"/>
        <v>173976.97847494582</v>
      </c>
      <c r="M2393" s="265">
        <f>$G2393*NonHospFrac+theModel!$H2393*NonHospFrac</f>
        <v>282569.40120518237</v>
      </c>
      <c r="N2393" s="266">
        <f t="shared" si="515"/>
        <v>456546.37968012819</v>
      </c>
      <c r="O2393" s="158"/>
      <c r="P2393" s="265">
        <f t="shared" si="516"/>
        <v>170464.21778315218</v>
      </c>
      <c r="Q2393" s="265">
        <f t="shared" si="517"/>
        <v>282567.84095456335</v>
      </c>
      <c r="R2393" s="266">
        <f t="shared" si="518"/>
        <v>453032.05873771553</v>
      </c>
    </row>
    <row r="2394" spans="1:18" x14ac:dyDescent="0.25">
      <c r="A2394" s="81">
        <v>2363</v>
      </c>
      <c r="B2394" s="93">
        <f t="shared" si="507"/>
        <v>2.0225837360569526E-20</v>
      </c>
      <c r="C2394" s="178">
        <f t="shared" si="508"/>
        <v>2.0180211354843272E-20</v>
      </c>
      <c r="D2394" s="165">
        <f t="shared" si="509"/>
        <v>2.2558277767625785E-3</v>
      </c>
      <c r="E2394" s="166">
        <f t="shared" si="519"/>
        <v>24.291375447755232</v>
      </c>
      <c r="F2394" s="167">
        <f t="shared" si="520"/>
        <v>5.3327768642667541</v>
      </c>
      <c r="G2394" s="167">
        <f t="shared" si="510"/>
        <v>185324.78526052856</v>
      </c>
      <c r="H2394" s="167">
        <f t="shared" si="511"/>
        <v>271299.98899881309</v>
      </c>
      <c r="I2394" s="168">
        <f t="shared" si="512"/>
        <v>456624.77425934165</v>
      </c>
      <c r="J2394" s="168">
        <f t="shared" si="514"/>
        <v>447399.46967289428</v>
      </c>
      <c r="K2394" s="94"/>
      <c r="L2394" s="265">
        <f t="shared" si="513"/>
        <v>174006.85244312827</v>
      </c>
      <c r="M2394" s="265">
        <f>$G2394*NonHospFrac+theModel!$H2394*NonHospFrac</f>
        <v>282617.92181621341</v>
      </c>
      <c r="N2394" s="266">
        <f t="shared" si="515"/>
        <v>456624.77425934165</v>
      </c>
      <c r="O2394" s="158"/>
      <c r="P2394" s="265">
        <f t="shared" si="516"/>
        <v>170491.34845734359</v>
      </c>
      <c r="Q2394" s="265">
        <f t="shared" si="517"/>
        <v>282616.36156559439</v>
      </c>
      <c r="R2394" s="266">
        <f t="shared" si="518"/>
        <v>453107.71002293797</v>
      </c>
    </row>
    <row r="2395" spans="1:18" x14ac:dyDescent="0.25">
      <c r="A2395" s="81">
        <v>2364</v>
      </c>
      <c r="B2395" s="93">
        <f t="shared" si="507"/>
        <v>1.9848009429667769E-20</v>
      </c>
      <c r="C2395" s="178">
        <f t="shared" si="508"/>
        <v>1.9803235738682878E-20</v>
      </c>
      <c r="D2395" s="165">
        <f t="shared" si="509"/>
        <v>2.2558277767625785E-3</v>
      </c>
      <c r="E2395" s="166">
        <f t="shared" si="519"/>
        <v>24.291375447755232</v>
      </c>
      <c r="F2395" s="167">
        <f t="shared" si="520"/>
        <v>5.3350326920435167</v>
      </c>
      <c r="G2395" s="167">
        <f t="shared" si="510"/>
        <v>185403.17983974196</v>
      </c>
      <c r="H2395" s="167">
        <f t="shared" si="511"/>
        <v>271299.98899881309</v>
      </c>
      <c r="I2395" s="168">
        <f t="shared" si="512"/>
        <v>456703.16883855505</v>
      </c>
      <c r="J2395" s="168">
        <f t="shared" si="514"/>
        <v>447470.66246112651</v>
      </c>
      <c r="K2395" s="94"/>
      <c r="L2395" s="265">
        <f t="shared" si="513"/>
        <v>174036.72641131066</v>
      </c>
      <c r="M2395" s="265">
        <f>$G2395*NonHospFrac+theModel!$H2395*NonHospFrac</f>
        <v>282666.44242724439</v>
      </c>
      <c r="N2395" s="266">
        <f t="shared" si="515"/>
        <v>456703.16883855505</v>
      </c>
      <c r="O2395" s="158"/>
      <c r="P2395" s="265">
        <f t="shared" si="516"/>
        <v>170518.47802563524</v>
      </c>
      <c r="Q2395" s="265">
        <f t="shared" si="517"/>
        <v>282664.88217662537</v>
      </c>
      <c r="R2395" s="266">
        <f t="shared" si="518"/>
        <v>453183.36020226061</v>
      </c>
    </row>
    <row r="2396" spans="1:18" x14ac:dyDescent="0.25">
      <c r="A2396" s="81">
        <v>2365</v>
      </c>
      <c r="B2396" s="93">
        <f t="shared" si="507"/>
        <v>1.9477239498038166E-20</v>
      </c>
      <c r="C2396" s="178">
        <f t="shared" si="508"/>
        <v>1.9433302200163833E-20</v>
      </c>
      <c r="D2396" s="165">
        <f t="shared" si="509"/>
        <v>2.2558277767625785E-3</v>
      </c>
      <c r="E2396" s="166">
        <f t="shared" si="519"/>
        <v>24.291375447755232</v>
      </c>
      <c r="F2396" s="167">
        <f t="shared" si="520"/>
        <v>5.3372885198202793</v>
      </c>
      <c r="G2396" s="167">
        <f t="shared" si="510"/>
        <v>185481.5744189554</v>
      </c>
      <c r="H2396" s="167">
        <f t="shared" si="511"/>
        <v>271299.98899881309</v>
      </c>
      <c r="I2396" s="168">
        <f t="shared" si="512"/>
        <v>456781.56341776846</v>
      </c>
      <c r="J2396" s="168">
        <f t="shared" si="514"/>
        <v>447541.85234740056</v>
      </c>
      <c r="K2396" s="94"/>
      <c r="L2396" s="265">
        <f t="shared" si="513"/>
        <v>174066.60037949312</v>
      </c>
      <c r="M2396" s="265">
        <f>$G2396*NonHospFrac+theModel!$H2396*NonHospFrac</f>
        <v>282714.96303827537</v>
      </c>
      <c r="N2396" s="266">
        <f t="shared" si="515"/>
        <v>456781.56341776846</v>
      </c>
      <c r="O2396" s="158"/>
      <c r="P2396" s="265">
        <f t="shared" si="516"/>
        <v>170545.60648807234</v>
      </c>
      <c r="Q2396" s="265">
        <f t="shared" si="517"/>
        <v>282713.40278765635</v>
      </c>
      <c r="R2396" s="266">
        <f t="shared" si="518"/>
        <v>453259.00927572872</v>
      </c>
    </row>
    <row r="2397" spans="1:18" x14ac:dyDescent="0.25">
      <c r="A2397" s="81">
        <v>2366</v>
      </c>
      <c r="B2397" s="93">
        <f t="shared" si="507"/>
        <v>1.9113395719012816E-20</v>
      </c>
      <c r="C2397" s="178">
        <f t="shared" si="508"/>
        <v>1.9070279190041611E-20</v>
      </c>
      <c r="D2397" s="165">
        <f t="shared" si="509"/>
        <v>2.2558277767625785E-3</v>
      </c>
      <c r="E2397" s="166">
        <f t="shared" si="519"/>
        <v>24.291375447755232</v>
      </c>
      <c r="F2397" s="167">
        <f t="shared" si="520"/>
        <v>5.3395443475970419</v>
      </c>
      <c r="G2397" s="167">
        <f t="shared" si="510"/>
        <v>185559.96899816886</v>
      </c>
      <c r="H2397" s="167">
        <f t="shared" si="511"/>
        <v>271299.98899881309</v>
      </c>
      <c r="I2397" s="168">
        <f t="shared" si="512"/>
        <v>456859.95799698192</v>
      </c>
      <c r="J2397" s="168">
        <f t="shared" si="514"/>
        <v>447613.03933183471</v>
      </c>
      <c r="K2397" s="94"/>
      <c r="L2397" s="265">
        <f t="shared" si="513"/>
        <v>174096.47434767557</v>
      </c>
      <c r="M2397" s="265">
        <f>$G2397*NonHospFrac+theModel!$H2397*NonHospFrac</f>
        <v>282763.48364930635</v>
      </c>
      <c r="N2397" s="266">
        <f t="shared" si="515"/>
        <v>456859.95799698192</v>
      </c>
      <c r="O2397" s="158"/>
      <c r="P2397" s="265">
        <f t="shared" si="516"/>
        <v>170572.73384469989</v>
      </c>
      <c r="Q2397" s="265">
        <f t="shared" si="517"/>
        <v>282761.92339868733</v>
      </c>
      <c r="R2397" s="266">
        <f t="shared" si="518"/>
        <v>453334.65724338719</v>
      </c>
    </row>
    <row r="2398" spans="1:18" x14ac:dyDescent="0.25">
      <c r="A2398" s="81">
        <v>2367</v>
      </c>
      <c r="B2398" s="93">
        <f t="shared" si="507"/>
        <v>1.8756348708880144E-20</v>
      </c>
      <c r="C2398" s="178">
        <f t="shared" si="508"/>
        <v>1.8714037616472005E-20</v>
      </c>
      <c r="D2398" s="165">
        <f t="shared" si="509"/>
        <v>2.2558277767625785E-3</v>
      </c>
      <c r="E2398" s="166">
        <f t="shared" si="519"/>
        <v>24.291375447755232</v>
      </c>
      <c r="F2398" s="167">
        <f t="shared" si="520"/>
        <v>5.3418001753738045</v>
      </c>
      <c r="G2398" s="167">
        <f t="shared" si="510"/>
        <v>185638.36357738229</v>
      </c>
      <c r="H2398" s="167">
        <f t="shared" si="511"/>
        <v>271299.98899881309</v>
      </c>
      <c r="I2398" s="168">
        <f t="shared" si="512"/>
        <v>456938.35257619538</v>
      </c>
      <c r="J2398" s="168">
        <f t="shared" si="514"/>
        <v>447684.22341454728</v>
      </c>
      <c r="K2398" s="94"/>
      <c r="L2398" s="265">
        <f t="shared" si="513"/>
        <v>174126.34831585799</v>
      </c>
      <c r="M2398" s="265">
        <f>$G2398*NonHospFrac+theModel!$H2398*NonHospFrac</f>
        <v>282812.00426033739</v>
      </c>
      <c r="N2398" s="266">
        <f t="shared" si="515"/>
        <v>456938.35257619538</v>
      </c>
      <c r="O2398" s="158"/>
      <c r="P2398" s="265">
        <f t="shared" si="516"/>
        <v>170599.86009556297</v>
      </c>
      <c r="Q2398" s="265">
        <f t="shared" si="517"/>
        <v>282810.44400971837</v>
      </c>
      <c r="R2398" s="266">
        <f t="shared" si="518"/>
        <v>453410.30410528136</v>
      </c>
    </row>
    <row r="2399" spans="1:18" x14ac:dyDescent="0.25">
      <c r="A2399" s="81">
        <v>2368</v>
      </c>
      <c r="B2399" s="93">
        <f t="shared" ref="B2399:B2462" si="521">Constant*EXP(PowerTerm*(A2399)/7)</f>
        <v>1.8405971500875716E-20</v>
      </c>
      <c r="C2399" s="178">
        <f t="shared" ref="C2399:C2462" si="522">(1-theFloor)*B2399</f>
        <v>1.836445079910574E-20</v>
      </c>
      <c r="D2399" s="165">
        <f t="shared" ref="D2399:D2462" si="523">theFloor</f>
        <v>2.2558277767625785E-3</v>
      </c>
      <c r="E2399" s="166">
        <f t="shared" si="519"/>
        <v>24.291375447755232</v>
      </c>
      <c r="F2399" s="167">
        <f t="shared" si="520"/>
        <v>5.3440560031505671</v>
      </c>
      <c r="G2399" s="167">
        <f t="shared" ref="G2399:G2462" si="524">$B$22*F2399*totInfected/365.25</f>
        <v>185716.75815659569</v>
      </c>
      <c r="H2399" s="167">
        <f t="shared" ref="H2399:H2462" si="525">lostQALYs_Injured*E2399*totInfected/365.25</f>
        <v>271299.98899881309</v>
      </c>
      <c r="I2399" s="168">
        <f t="shared" ref="I2399:I2462" si="526">H2399+G2399</f>
        <v>457016.74715540878</v>
      </c>
      <c r="J2399" s="168">
        <f t="shared" si="514"/>
        <v>447755.40459565644</v>
      </c>
      <c r="K2399" s="94"/>
      <c r="L2399" s="265">
        <f t="shared" ref="L2399:L2462" si="527">$G2399*HospFrac+$H2399*HospFrac</f>
        <v>174156.22228404041</v>
      </c>
      <c r="M2399" s="265">
        <f>$G2399*NonHospFrac+theModel!$H2399*NonHospFrac</f>
        <v>282860.52487136837</v>
      </c>
      <c r="N2399" s="266">
        <f t="shared" si="515"/>
        <v>457016.74715540878</v>
      </c>
      <c r="O2399" s="158"/>
      <c r="P2399" s="265">
        <f t="shared" si="516"/>
        <v>170626.98524070665</v>
      </c>
      <c r="Q2399" s="265">
        <f t="shared" si="517"/>
        <v>282858.96462074935</v>
      </c>
      <c r="R2399" s="266">
        <f t="shared" si="518"/>
        <v>453485.949861456</v>
      </c>
    </row>
    <row r="2400" spans="1:18" x14ac:dyDescent="0.25">
      <c r="A2400" s="81">
        <v>2369</v>
      </c>
      <c r="B2400" s="93">
        <f t="shared" si="521"/>
        <v>1.8062139500032579E-20</v>
      </c>
      <c r="C2400" s="178">
        <f t="shared" si="522"/>
        <v>1.8021394424040644E-20</v>
      </c>
      <c r="D2400" s="165">
        <f t="shared" si="523"/>
        <v>2.2558277767625785E-3</v>
      </c>
      <c r="E2400" s="166">
        <f t="shared" si="519"/>
        <v>24.291375447755232</v>
      </c>
      <c r="F2400" s="167">
        <f t="shared" si="520"/>
        <v>5.3463118309273296</v>
      </c>
      <c r="G2400" s="167">
        <f t="shared" si="524"/>
        <v>185795.15273580913</v>
      </c>
      <c r="H2400" s="167">
        <f t="shared" si="525"/>
        <v>271299.98899881309</v>
      </c>
      <c r="I2400" s="168">
        <f t="shared" si="526"/>
        <v>457095.14173462219</v>
      </c>
      <c r="J2400" s="168">
        <f t="shared" ref="J2400:J2463" si="528">J2399+(I2400-I2399)/(1+discountDaily)^A2400</f>
        <v>447826.58287528052</v>
      </c>
      <c r="K2400" s="94"/>
      <c r="L2400" s="265">
        <f t="shared" si="527"/>
        <v>174186.09625222284</v>
      </c>
      <c r="M2400" s="265">
        <f>$G2400*NonHospFrac+theModel!$H2400*NonHospFrac</f>
        <v>282909.04548239935</v>
      </c>
      <c r="N2400" s="266">
        <f t="shared" ref="N2400:N2463" si="529">L2400+M2400</f>
        <v>457095.14173462219</v>
      </c>
      <c r="O2400" s="158"/>
      <c r="P2400" s="265">
        <f t="shared" ref="P2400:P2463" si="530">P2399+(L2400-L2399)/(1+discountDaily)^A2400</f>
        <v>170654.10928017602</v>
      </c>
      <c r="Q2400" s="265">
        <f t="shared" ref="Q2400:Q2463" si="531">Q2399+(M2400-M2399)/(1+discountDaily)^B2400</f>
        <v>282907.48523178033</v>
      </c>
      <c r="R2400" s="266">
        <f t="shared" ref="R2400:R2463" si="532">P2400+Q2400</f>
        <v>453561.59451195633</v>
      </c>
    </row>
    <row r="2401" spans="1:18" x14ac:dyDescent="0.25">
      <c r="A2401" s="81">
        <v>2370</v>
      </c>
      <c r="B2401" s="93">
        <f t="shared" si="521"/>
        <v>1.7724730438874975E-20</v>
      </c>
      <c r="C2401" s="178">
        <f t="shared" si="522"/>
        <v>1.7684746499615333E-20</v>
      </c>
      <c r="D2401" s="165">
        <f t="shared" si="523"/>
        <v>2.2558277767625785E-3</v>
      </c>
      <c r="E2401" s="166">
        <f t="shared" ref="E2401:E2464" si="533">C2401+E2400</f>
        <v>24.291375447755232</v>
      </c>
      <c r="F2401" s="167">
        <f t="shared" ref="F2401:F2464" si="534">D2401+F2400</f>
        <v>5.3485676587040922</v>
      </c>
      <c r="G2401" s="167">
        <f t="shared" si="524"/>
        <v>185873.54731502253</v>
      </c>
      <c r="H2401" s="167">
        <f t="shared" si="525"/>
        <v>271299.98899881309</v>
      </c>
      <c r="I2401" s="168">
        <f t="shared" si="526"/>
        <v>457173.53631383565</v>
      </c>
      <c r="J2401" s="168">
        <f t="shared" si="528"/>
        <v>447897.75825353782</v>
      </c>
      <c r="K2401" s="94"/>
      <c r="L2401" s="265">
        <f t="shared" si="527"/>
        <v>174215.97022040526</v>
      </c>
      <c r="M2401" s="265">
        <f>$G2401*NonHospFrac+theModel!$H2401*NonHospFrac</f>
        <v>282957.56609343039</v>
      </c>
      <c r="N2401" s="266">
        <f t="shared" si="529"/>
        <v>457173.53631383565</v>
      </c>
      <c r="O2401" s="158"/>
      <c r="P2401" s="265">
        <f t="shared" si="530"/>
        <v>170681.23221401614</v>
      </c>
      <c r="Q2401" s="265">
        <f t="shared" si="531"/>
        <v>282956.00584281137</v>
      </c>
      <c r="R2401" s="266">
        <f t="shared" si="532"/>
        <v>453637.23805682751</v>
      </c>
    </row>
    <row r="2402" spans="1:18" x14ac:dyDescent="0.25">
      <c r="A2402" s="81">
        <v>2371</v>
      </c>
      <c r="B2402" s="93">
        <f t="shared" si="521"/>
        <v>1.739362433393975E-20</v>
      </c>
      <c r="C2402" s="178">
        <f t="shared" si="522"/>
        <v>1.7354387313028674E-20</v>
      </c>
      <c r="D2402" s="165">
        <f t="shared" si="523"/>
        <v>2.2558277767625785E-3</v>
      </c>
      <c r="E2402" s="166">
        <f t="shared" si="533"/>
        <v>24.291375447755232</v>
      </c>
      <c r="F2402" s="167">
        <f t="shared" si="534"/>
        <v>5.3508234864808548</v>
      </c>
      <c r="G2402" s="167">
        <f t="shared" si="524"/>
        <v>185951.94189423596</v>
      </c>
      <c r="H2402" s="167">
        <f t="shared" si="525"/>
        <v>271299.98899881309</v>
      </c>
      <c r="I2402" s="168">
        <f t="shared" si="526"/>
        <v>457251.93089304905</v>
      </c>
      <c r="J2402" s="168">
        <f t="shared" si="528"/>
        <v>447968.93073054653</v>
      </c>
      <c r="K2402" s="94"/>
      <c r="L2402" s="265">
        <f t="shared" si="527"/>
        <v>174245.84418858768</v>
      </c>
      <c r="M2402" s="265">
        <f>$G2402*NonHospFrac+theModel!$H2402*NonHospFrac</f>
        <v>283006.08670446137</v>
      </c>
      <c r="N2402" s="266">
        <f t="shared" si="529"/>
        <v>457251.93089304905</v>
      </c>
      <c r="O2402" s="158"/>
      <c r="P2402" s="265">
        <f t="shared" si="530"/>
        <v>170708.35404227208</v>
      </c>
      <c r="Q2402" s="265">
        <f t="shared" si="531"/>
        <v>283004.52645384235</v>
      </c>
      <c r="R2402" s="266">
        <f t="shared" si="532"/>
        <v>453712.88049611443</v>
      </c>
    </row>
    <row r="2403" spans="1:18" x14ac:dyDescent="0.25">
      <c r="A2403" s="81">
        <v>2372</v>
      </c>
      <c r="B2403" s="93">
        <f t="shared" si="521"/>
        <v>1.7068703443109953E-20</v>
      </c>
      <c r="C2403" s="178">
        <f t="shared" si="522"/>
        <v>1.7030199387769661E-20</v>
      </c>
      <c r="D2403" s="165">
        <f t="shared" si="523"/>
        <v>2.2558277767625785E-3</v>
      </c>
      <c r="E2403" s="166">
        <f t="shared" si="533"/>
        <v>24.291375447755232</v>
      </c>
      <c r="F2403" s="167">
        <f t="shared" si="534"/>
        <v>5.3530793142576174</v>
      </c>
      <c r="G2403" s="167">
        <f t="shared" si="524"/>
        <v>186030.3364734494</v>
      </c>
      <c r="H2403" s="167">
        <f t="shared" si="525"/>
        <v>271299.98899881309</v>
      </c>
      <c r="I2403" s="168">
        <f t="shared" si="526"/>
        <v>457330.32547226246</v>
      </c>
      <c r="J2403" s="168">
        <f t="shared" si="528"/>
        <v>448040.10030642501</v>
      </c>
      <c r="K2403" s="94"/>
      <c r="L2403" s="265">
        <f t="shared" si="527"/>
        <v>174275.7181567701</v>
      </c>
      <c r="M2403" s="265">
        <f>$G2403*NonHospFrac+theModel!$H2403*NonHospFrac</f>
        <v>283054.60731549235</v>
      </c>
      <c r="N2403" s="266">
        <f t="shared" si="529"/>
        <v>457330.32547226246</v>
      </c>
      <c r="O2403" s="158"/>
      <c r="P2403" s="265">
        <f t="shared" si="530"/>
        <v>170735.4747649889</v>
      </c>
      <c r="Q2403" s="265">
        <f t="shared" si="531"/>
        <v>283053.04706487333</v>
      </c>
      <c r="R2403" s="266">
        <f t="shared" si="532"/>
        <v>453788.52182986226</v>
      </c>
    </row>
    <row r="2404" spans="1:18" x14ac:dyDescent="0.25">
      <c r="A2404" s="81">
        <v>2373</v>
      </c>
      <c r="B2404" s="93">
        <f t="shared" si="521"/>
        <v>1.6749852223745561E-20</v>
      </c>
      <c r="C2404" s="178">
        <f t="shared" si="522"/>
        <v>1.6712067441842566E-20</v>
      </c>
      <c r="D2404" s="165">
        <f t="shared" si="523"/>
        <v>2.2558277767625785E-3</v>
      </c>
      <c r="E2404" s="166">
        <f t="shared" si="533"/>
        <v>24.291375447755232</v>
      </c>
      <c r="F2404" s="167">
        <f t="shared" si="534"/>
        <v>5.35533514203438</v>
      </c>
      <c r="G2404" s="167">
        <f t="shared" si="524"/>
        <v>186108.7310526628</v>
      </c>
      <c r="H2404" s="167">
        <f t="shared" si="525"/>
        <v>271299.98899881309</v>
      </c>
      <c r="I2404" s="168">
        <f t="shared" si="526"/>
        <v>457408.72005147592</v>
      </c>
      <c r="J2404" s="168">
        <f t="shared" si="528"/>
        <v>448111.26698129147</v>
      </c>
      <c r="K2404" s="94"/>
      <c r="L2404" s="265">
        <f t="shared" si="527"/>
        <v>174305.59212495253</v>
      </c>
      <c r="M2404" s="265">
        <f>$G2404*NonHospFrac+theModel!$H2404*NonHospFrac</f>
        <v>283103.12792652333</v>
      </c>
      <c r="N2404" s="266">
        <f t="shared" si="529"/>
        <v>457408.72005147586</v>
      </c>
      <c r="O2404" s="158"/>
      <c r="P2404" s="265">
        <f t="shared" si="530"/>
        <v>170762.59438221168</v>
      </c>
      <c r="Q2404" s="265">
        <f t="shared" si="531"/>
        <v>283101.56767590431</v>
      </c>
      <c r="R2404" s="266">
        <f t="shared" si="532"/>
        <v>453864.162058116</v>
      </c>
    </row>
    <row r="2405" spans="1:18" x14ac:dyDescent="0.25">
      <c r="A2405" s="81">
        <v>2374</v>
      </c>
      <c r="B2405" s="93">
        <f t="shared" si="521"/>
        <v>1.6436957291595776E-20</v>
      </c>
      <c r="C2405" s="178">
        <f t="shared" si="522"/>
        <v>1.6399878346771933E-20</v>
      </c>
      <c r="D2405" s="165">
        <f t="shared" si="523"/>
        <v>2.2558277767625785E-3</v>
      </c>
      <c r="E2405" s="166">
        <f t="shared" si="533"/>
        <v>24.291375447755232</v>
      </c>
      <c r="F2405" s="167">
        <f t="shared" si="534"/>
        <v>5.3575909698111426</v>
      </c>
      <c r="G2405" s="167">
        <f t="shared" si="524"/>
        <v>186187.12563187617</v>
      </c>
      <c r="H2405" s="167">
        <f t="shared" si="525"/>
        <v>271299.98899881309</v>
      </c>
      <c r="I2405" s="168">
        <f t="shared" si="526"/>
        <v>457487.11463068926</v>
      </c>
      <c r="J2405" s="168">
        <f t="shared" si="528"/>
        <v>448182.43075526407</v>
      </c>
      <c r="K2405" s="94"/>
      <c r="L2405" s="265">
        <f t="shared" si="527"/>
        <v>174335.46609313495</v>
      </c>
      <c r="M2405" s="265">
        <f>$G2405*NonHospFrac+theModel!$H2405*NonHospFrac</f>
        <v>283151.64853755431</v>
      </c>
      <c r="N2405" s="266">
        <f t="shared" si="529"/>
        <v>457487.11463068926</v>
      </c>
      <c r="O2405" s="158"/>
      <c r="P2405" s="265">
        <f t="shared" si="530"/>
        <v>170789.71289398547</v>
      </c>
      <c r="Q2405" s="265">
        <f t="shared" si="531"/>
        <v>283150.08828693529</v>
      </c>
      <c r="R2405" s="266">
        <f t="shared" si="532"/>
        <v>453939.8011809208</v>
      </c>
    </row>
    <row r="2406" spans="1:18" x14ac:dyDescent="0.25">
      <c r="A2406" s="81">
        <v>2375</v>
      </c>
      <c r="B2406" s="93">
        <f t="shared" si="521"/>
        <v>1.6129907380480044E-20</v>
      </c>
      <c r="C2406" s="178">
        <f t="shared" si="522"/>
        <v>1.6093521087374549E-20</v>
      </c>
      <c r="D2406" s="165">
        <f t="shared" si="523"/>
        <v>2.2558277767625785E-3</v>
      </c>
      <c r="E2406" s="166">
        <f t="shared" si="533"/>
        <v>24.291375447755232</v>
      </c>
      <c r="F2406" s="167">
        <f t="shared" si="534"/>
        <v>5.3598467975879052</v>
      </c>
      <c r="G2406" s="167">
        <f t="shared" si="524"/>
        <v>186265.52021108961</v>
      </c>
      <c r="H2406" s="167">
        <f t="shared" si="525"/>
        <v>271299.98899881309</v>
      </c>
      <c r="I2406" s="168">
        <f t="shared" si="526"/>
        <v>457565.50920990272</v>
      </c>
      <c r="J2406" s="168">
        <f t="shared" si="528"/>
        <v>448253.59162846126</v>
      </c>
      <c r="K2406" s="94"/>
      <c r="L2406" s="265">
        <f t="shared" si="527"/>
        <v>174365.34006131737</v>
      </c>
      <c r="M2406" s="265">
        <f>$G2406*NonHospFrac+theModel!$H2406*NonHospFrac</f>
        <v>283200.16914858529</v>
      </c>
      <c r="N2406" s="266">
        <f t="shared" si="529"/>
        <v>457565.50920990267</v>
      </c>
      <c r="O2406" s="158"/>
      <c r="P2406" s="265">
        <f t="shared" si="530"/>
        <v>170816.83030035533</v>
      </c>
      <c r="Q2406" s="265">
        <f t="shared" si="531"/>
        <v>283198.60889796627</v>
      </c>
      <c r="R2406" s="266">
        <f t="shared" si="532"/>
        <v>454015.4391983216</v>
      </c>
    </row>
    <row r="2407" spans="1:18" x14ac:dyDescent="0.25">
      <c r="A2407" s="81">
        <v>2376</v>
      </c>
      <c r="B2407" s="93">
        <f t="shared" si="521"/>
        <v>1.5828593302721038E-20</v>
      </c>
      <c r="C2407" s="178">
        <f t="shared" si="522"/>
        <v>1.5792886722281681E-20</v>
      </c>
      <c r="D2407" s="165">
        <f t="shared" si="523"/>
        <v>2.2558277767625785E-3</v>
      </c>
      <c r="E2407" s="166">
        <f t="shared" si="533"/>
        <v>24.291375447755232</v>
      </c>
      <c r="F2407" s="167">
        <f t="shared" si="534"/>
        <v>5.3621026253646678</v>
      </c>
      <c r="G2407" s="167">
        <f t="shared" si="524"/>
        <v>186343.91479030304</v>
      </c>
      <c r="H2407" s="167">
        <f t="shared" si="525"/>
        <v>271299.98899881309</v>
      </c>
      <c r="I2407" s="168">
        <f t="shared" si="526"/>
        <v>457643.90378911613</v>
      </c>
      <c r="J2407" s="168">
        <f t="shared" si="528"/>
        <v>448324.74960100109</v>
      </c>
      <c r="K2407" s="94"/>
      <c r="L2407" s="265">
        <f t="shared" si="527"/>
        <v>174395.2140294998</v>
      </c>
      <c r="M2407" s="265">
        <f>$G2407*NonHospFrac+theModel!$H2407*NonHospFrac</f>
        <v>283248.68975961633</v>
      </c>
      <c r="N2407" s="266">
        <f t="shared" si="529"/>
        <v>457643.90378911613</v>
      </c>
      <c r="O2407" s="158"/>
      <c r="P2407" s="265">
        <f t="shared" si="530"/>
        <v>170843.94660136633</v>
      </c>
      <c r="Q2407" s="265">
        <f t="shared" si="531"/>
        <v>283247.12950899731</v>
      </c>
      <c r="R2407" s="266">
        <f t="shared" si="532"/>
        <v>454091.07611036365</v>
      </c>
    </row>
    <row r="2408" spans="1:18" x14ac:dyDescent="0.25">
      <c r="A2408" s="81">
        <v>2377</v>
      </c>
      <c r="B2408" s="93">
        <f t="shared" si="521"/>
        <v>1.5532907910317385E-20</v>
      </c>
      <c r="C2408" s="178">
        <f t="shared" si="522"/>
        <v>1.5497868345199396E-20</v>
      </c>
      <c r="D2408" s="165">
        <f t="shared" si="523"/>
        <v>2.2558277767625785E-3</v>
      </c>
      <c r="E2408" s="166">
        <f t="shared" si="533"/>
        <v>24.291375447755232</v>
      </c>
      <c r="F2408" s="167">
        <f t="shared" si="534"/>
        <v>5.3643584531414303</v>
      </c>
      <c r="G2408" s="167">
        <f t="shared" si="524"/>
        <v>186422.30936951644</v>
      </c>
      <c r="H2408" s="167">
        <f t="shared" si="525"/>
        <v>271299.98899881309</v>
      </c>
      <c r="I2408" s="168">
        <f t="shared" si="526"/>
        <v>457722.29836832953</v>
      </c>
      <c r="J2408" s="168">
        <f t="shared" si="528"/>
        <v>448395.9046730019</v>
      </c>
      <c r="K2408" s="94"/>
      <c r="L2408" s="265">
        <f t="shared" si="527"/>
        <v>174425.08799768222</v>
      </c>
      <c r="M2408" s="265">
        <f>$G2408*NonHospFrac+theModel!$H2408*NonHospFrac</f>
        <v>283297.21037064731</v>
      </c>
      <c r="N2408" s="266">
        <f t="shared" si="529"/>
        <v>457722.29836832953</v>
      </c>
      <c r="O2408" s="158"/>
      <c r="P2408" s="265">
        <f t="shared" si="530"/>
        <v>170871.06179706354</v>
      </c>
      <c r="Q2408" s="265">
        <f t="shared" si="531"/>
        <v>283295.65012002829</v>
      </c>
      <c r="R2408" s="266">
        <f t="shared" si="532"/>
        <v>454166.71191709186</v>
      </c>
    </row>
    <row r="2409" spans="1:18" x14ac:dyDescent="0.25">
      <c r="A2409" s="81">
        <v>2378</v>
      </c>
      <c r="B2409" s="93">
        <f t="shared" si="521"/>
        <v>1.5242746056841596E-20</v>
      </c>
      <c r="C2409" s="178">
        <f t="shared" si="522"/>
        <v>1.5208361046892435E-20</v>
      </c>
      <c r="D2409" s="165">
        <f t="shared" si="523"/>
        <v>2.2558277767625785E-3</v>
      </c>
      <c r="E2409" s="166">
        <f t="shared" si="533"/>
        <v>24.291375447755232</v>
      </c>
      <c r="F2409" s="167">
        <f t="shared" si="534"/>
        <v>5.3666142809181929</v>
      </c>
      <c r="G2409" s="167">
        <f t="shared" si="524"/>
        <v>186500.70394872988</v>
      </c>
      <c r="H2409" s="167">
        <f t="shared" si="525"/>
        <v>271299.98899881309</v>
      </c>
      <c r="I2409" s="168">
        <f t="shared" si="526"/>
        <v>457800.69294754299</v>
      </c>
      <c r="J2409" s="168">
        <f t="shared" si="528"/>
        <v>448467.05684458197</v>
      </c>
      <c r="K2409" s="94"/>
      <c r="L2409" s="265">
        <f t="shared" si="527"/>
        <v>174454.96196586464</v>
      </c>
      <c r="M2409" s="265">
        <f>$G2409*NonHospFrac+theModel!$H2409*NonHospFrac</f>
        <v>283345.73098167829</v>
      </c>
      <c r="N2409" s="266">
        <f t="shared" si="529"/>
        <v>457800.69294754294</v>
      </c>
      <c r="O2409" s="158"/>
      <c r="P2409" s="265">
        <f t="shared" si="530"/>
        <v>170898.17588749196</v>
      </c>
      <c r="Q2409" s="265">
        <f t="shared" si="531"/>
        <v>283344.17073105928</v>
      </c>
      <c r="R2409" s="266">
        <f t="shared" si="532"/>
        <v>454242.34661855124</v>
      </c>
    </row>
    <row r="2410" spans="1:18" x14ac:dyDescent="0.25">
      <c r="A2410" s="81">
        <v>2379</v>
      </c>
      <c r="B2410" s="93">
        <f t="shared" si="521"/>
        <v>1.4958004560049734E-20</v>
      </c>
      <c r="C2410" s="178">
        <f t="shared" si="522"/>
        <v>1.4924261877878233E-20</v>
      </c>
      <c r="D2410" s="165">
        <f t="shared" si="523"/>
        <v>2.2558277767625785E-3</v>
      </c>
      <c r="E2410" s="166">
        <f t="shared" si="533"/>
        <v>24.291375447755232</v>
      </c>
      <c r="F2410" s="167">
        <f t="shared" si="534"/>
        <v>5.3688701086949555</v>
      </c>
      <c r="G2410" s="167">
        <f t="shared" si="524"/>
        <v>186579.09852794328</v>
      </c>
      <c r="H2410" s="167">
        <f t="shared" si="525"/>
        <v>271299.98899881309</v>
      </c>
      <c r="I2410" s="168">
        <f t="shared" si="526"/>
        <v>457879.08752675634</v>
      </c>
      <c r="J2410" s="168">
        <f t="shared" si="528"/>
        <v>448538.20611585933</v>
      </c>
      <c r="K2410" s="94"/>
      <c r="L2410" s="265">
        <f t="shared" si="527"/>
        <v>174484.83593404706</v>
      </c>
      <c r="M2410" s="265">
        <f>$G2410*NonHospFrac+theModel!$H2410*NonHospFrac</f>
        <v>283394.25159270928</v>
      </c>
      <c r="N2410" s="266">
        <f t="shared" si="529"/>
        <v>457879.08752675634</v>
      </c>
      <c r="O2410" s="158"/>
      <c r="P2410" s="265">
        <f t="shared" si="530"/>
        <v>170925.28887269669</v>
      </c>
      <c r="Q2410" s="265">
        <f t="shared" si="531"/>
        <v>283392.69134209026</v>
      </c>
      <c r="R2410" s="266">
        <f t="shared" si="532"/>
        <v>454317.98021478695</v>
      </c>
    </row>
    <row r="2411" spans="1:18" x14ac:dyDescent="0.25">
      <c r="A2411" s="81">
        <v>2380</v>
      </c>
      <c r="B2411" s="93">
        <f t="shared" si="521"/>
        <v>1.4678582165189565E-20</v>
      </c>
      <c r="C2411" s="178">
        <f t="shared" si="522"/>
        <v>1.464546981181784E-20</v>
      </c>
      <c r="D2411" s="165">
        <f t="shared" si="523"/>
        <v>2.2558277767625785E-3</v>
      </c>
      <c r="E2411" s="166">
        <f t="shared" si="533"/>
        <v>24.291375447755232</v>
      </c>
      <c r="F2411" s="167">
        <f t="shared" si="534"/>
        <v>5.3711259364717181</v>
      </c>
      <c r="G2411" s="167">
        <f t="shared" si="524"/>
        <v>186657.49310715671</v>
      </c>
      <c r="H2411" s="167">
        <f t="shared" si="525"/>
        <v>271299.98899881309</v>
      </c>
      <c r="I2411" s="168">
        <f t="shared" si="526"/>
        <v>457957.4821059698</v>
      </c>
      <c r="J2411" s="168">
        <f t="shared" si="528"/>
        <v>448609.35248695244</v>
      </c>
      <c r="K2411" s="94"/>
      <c r="L2411" s="265">
        <f t="shared" si="527"/>
        <v>174514.70990222949</v>
      </c>
      <c r="M2411" s="265">
        <f>$G2411*NonHospFrac+theModel!$H2411*NonHospFrac</f>
        <v>283442.77220374031</v>
      </c>
      <c r="N2411" s="266">
        <f t="shared" si="529"/>
        <v>457957.4821059698</v>
      </c>
      <c r="O2411" s="158"/>
      <c r="P2411" s="265">
        <f t="shared" si="530"/>
        <v>170952.40075272278</v>
      </c>
      <c r="Q2411" s="265">
        <f t="shared" si="531"/>
        <v>283441.2119531213</v>
      </c>
      <c r="R2411" s="266">
        <f t="shared" si="532"/>
        <v>454393.61270584411</v>
      </c>
    </row>
    <row r="2412" spans="1:18" x14ac:dyDescent="0.25">
      <c r="A2412" s="81">
        <v>2381</v>
      </c>
      <c r="B2412" s="93">
        <f t="shared" si="521"/>
        <v>1.4404379508994135E-20</v>
      </c>
      <c r="C2412" s="178">
        <f t="shared" si="522"/>
        <v>1.4371885709590715E-20</v>
      </c>
      <c r="D2412" s="165">
        <f t="shared" si="523"/>
        <v>2.2558277767625785E-3</v>
      </c>
      <c r="E2412" s="166">
        <f t="shared" si="533"/>
        <v>24.291375447755232</v>
      </c>
      <c r="F2412" s="167">
        <f t="shared" si="534"/>
        <v>5.3733817642484807</v>
      </c>
      <c r="G2412" s="167">
        <f t="shared" si="524"/>
        <v>186735.88768637014</v>
      </c>
      <c r="H2412" s="167">
        <f t="shared" si="525"/>
        <v>271299.98899881309</v>
      </c>
      <c r="I2412" s="168">
        <f t="shared" si="526"/>
        <v>458035.87668518326</v>
      </c>
      <c r="J2412" s="168">
        <f t="shared" si="528"/>
        <v>448680.49595797941</v>
      </c>
      <c r="K2412" s="94"/>
      <c r="L2412" s="265">
        <f t="shared" si="527"/>
        <v>174544.58387041191</v>
      </c>
      <c r="M2412" s="265">
        <f>$G2412*NonHospFrac+theModel!$H2412*NonHospFrac</f>
        <v>283491.2928147713</v>
      </c>
      <c r="N2412" s="266">
        <f t="shared" si="529"/>
        <v>458035.8766851832</v>
      </c>
      <c r="O2412" s="158"/>
      <c r="P2412" s="265">
        <f t="shared" si="530"/>
        <v>170979.51152761525</v>
      </c>
      <c r="Q2412" s="265">
        <f t="shared" si="531"/>
        <v>283489.73256415228</v>
      </c>
      <c r="R2412" s="266">
        <f t="shared" si="532"/>
        <v>454469.24409176753</v>
      </c>
    </row>
    <row r="2413" spans="1:18" x14ac:dyDescent="0.25">
      <c r="A2413" s="81">
        <v>2382</v>
      </c>
      <c r="B2413" s="93">
        <f t="shared" si="521"/>
        <v>1.4135299084347939E-20</v>
      </c>
      <c r="C2413" s="178">
        <f t="shared" si="522"/>
        <v>1.410341228404062E-20</v>
      </c>
      <c r="D2413" s="165">
        <f t="shared" si="523"/>
        <v>2.2558277767625785E-3</v>
      </c>
      <c r="E2413" s="166">
        <f t="shared" si="533"/>
        <v>24.291375447755232</v>
      </c>
      <c r="F2413" s="167">
        <f t="shared" si="534"/>
        <v>5.3756375920252433</v>
      </c>
      <c r="G2413" s="167">
        <f t="shared" si="524"/>
        <v>186814.28226558355</v>
      </c>
      <c r="H2413" s="167">
        <f t="shared" si="525"/>
        <v>271299.98899881309</v>
      </c>
      <c r="I2413" s="168">
        <f t="shared" si="526"/>
        <v>458114.27126439661</v>
      </c>
      <c r="J2413" s="168">
        <f t="shared" si="528"/>
        <v>448751.63652905833</v>
      </c>
      <c r="K2413" s="94"/>
      <c r="L2413" s="265">
        <f t="shared" si="527"/>
        <v>174574.45783859433</v>
      </c>
      <c r="M2413" s="265">
        <f>$G2413*NonHospFrac+theModel!$H2413*NonHospFrac</f>
        <v>283539.81342580228</v>
      </c>
      <c r="N2413" s="266">
        <f t="shared" si="529"/>
        <v>458114.27126439661</v>
      </c>
      <c r="O2413" s="158"/>
      <c r="P2413" s="265">
        <f t="shared" si="530"/>
        <v>171006.62119741915</v>
      </c>
      <c r="Q2413" s="265">
        <f t="shared" si="531"/>
        <v>283538.25317518326</v>
      </c>
      <c r="R2413" s="266">
        <f t="shared" si="532"/>
        <v>454544.87437260244</v>
      </c>
    </row>
    <row r="2414" spans="1:18" x14ac:dyDescent="0.25">
      <c r="A2414" s="81">
        <v>2383</v>
      </c>
      <c r="B2414" s="93">
        <f t="shared" si="521"/>
        <v>1.387124520561319E-20</v>
      </c>
      <c r="C2414" s="178">
        <f t="shared" si="522"/>
        <v>1.3839954065380084E-20</v>
      </c>
      <c r="D2414" s="165">
        <f t="shared" si="523"/>
        <v>2.2558277767625785E-3</v>
      </c>
      <c r="E2414" s="166">
        <f t="shared" si="533"/>
        <v>24.291375447755232</v>
      </c>
      <c r="F2414" s="167">
        <f t="shared" si="534"/>
        <v>5.3778934198020059</v>
      </c>
      <c r="G2414" s="167">
        <f t="shared" si="524"/>
        <v>186892.67684479701</v>
      </c>
      <c r="H2414" s="167">
        <f t="shared" si="525"/>
        <v>271299.98899881309</v>
      </c>
      <c r="I2414" s="168">
        <f t="shared" si="526"/>
        <v>458192.66584361007</v>
      </c>
      <c r="J2414" s="168">
        <f t="shared" si="528"/>
        <v>448822.77420030761</v>
      </c>
      <c r="K2414" s="94"/>
      <c r="L2414" s="265">
        <f t="shared" si="527"/>
        <v>174604.33180677678</v>
      </c>
      <c r="M2414" s="265">
        <f>$G2414*NonHospFrac+theModel!$H2414*NonHospFrac</f>
        <v>283588.33403683332</v>
      </c>
      <c r="N2414" s="266">
        <f t="shared" si="529"/>
        <v>458192.66584361007</v>
      </c>
      <c r="O2414" s="158"/>
      <c r="P2414" s="265">
        <f t="shared" si="530"/>
        <v>171033.72976217957</v>
      </c>
      <c r="Q2414" s="265">
        <f t="shared" si="531"/>
        <v>283586.7737862143</v>
      </c>
      <c r="R2414" s="266">
        <f t="shared" si="532"/>
        <v>454620.50354839384</v>
      </c>
    </row>
    <row r="2415" spans="1:18" x14ac:dyDescent="0.25">
      <c r="A2415" s="81">
        <v>2384</v>
      </c>
      <c r="B2415" s="93">
        <f t="shared" si="521"/>
        <v>1.3612123974603833E-20</v>
      </c>
      <c r="C2415" s="178">
        <f t="shared" si="522"/>
        <v>1.3581417367241187E-20</v>
      </c>
      <c r="D2415" s="165">
        <f t="shared" si="523"/>
        <v>2.2558277767625785E-3</v>
      </c>
      <c r="E2415" s="166">
        <f t="shared" si="533"/>
        <v>24.291375447755232</v>
      </c>
      <c r="F2415" s="167">
        <f t="shared" si="534"/>
        <v>5.3801492475787684</v>
      </c>
      <c r="G2415" s="167">
        <f t="shared" si="524"/>
        <v>186971.07142401044</v>
      </c>
      <c r="H2415" s="167">
        <f t="shared" si="525"/>
        <v>271299.98899881309</v>
      </c>
      <c r="I2415" s="168">
        <f t="shared" si="526"/>
        <v>458271.06042282353</v>
      </c>
      <c r="J2415" s="168">
        <f t="shared" si="528"/>
        <v>448893.90897184541</v>
      </c>
      <c r="K2415" s="94"/>
      <c r="L2415" s="265">
        <f t="shared" si="527"/>
        <v>174634.20577495923</v>
      </c>
      <c r="M2415" s="265">
        <f>$G2415*NonHospFrac+theModel!$H2415*NonHospFrac</f>
        <v>283636.8546478643</v>
      </c>
      <c r="N2415" s="266">
        <f t="shared" si="529"/>
        <v>458271.06042282353</v>
      </c>
      <c r="O2415" s="158"/>
      <c r="P2415" s="265">
        <f t="shared" si="530"/>
        <v>171060.83722194153</v>
      </c>
      <c r="Q2415" s="265">
        <f t="shared" si="531"/>
        <v>283635.29439724528</v>
      </c>
      <c r="R2415" s="266">
        <f t="shared" si="532"/>
        <v>454696.13161918684</v>
      </c>
    </row>
    <row r="2416" spans="1:18" x14ac:dyDescent="0.25">
      <c r="A2416" s="81">
        <v>2385</v>
      </c>
      <c r="B2416" s="93">
        <f t="shared" si="521"/>
        <v>1.3357843247194785E-20</v>
      </c>
      <c r="C2416" s="178">
        <f t="shared" si="522"/>
        <v>1.3327710253360122E-20</v>
      </c>
      <c r="D2416" s="165">
        <f t="shared" si="523"/>
        <v>2.2558277767625785E-3</v>
      </c>
      <c r="E2416" s="166">
        <f t="shared" si="533"/>
        <v>24.291375447755232</v>
      </c>
      <c r="F2416" s="167">
        <f t="shared" si="534"/>
        <v>5.382405075355531</v>
      </c>
      <c r="G2416" s="167">
        <f t="shared" si="524"/>
        <v>187049.46600322385</v>
      </c>
      <c r="H2416" s="167">
        <f t="shared" si="525"/>
        <v>271299.98899881309</v>
      </c>
      <c r="I2416" s="168">
        <f t="shared" si="526"/>
        <v>458349.45500203694</v>
      </c>
      <c r="J2416" s="168">
        <f t="shared" si="528"/>
        <v>448965.04084378981</v>
      </c>
      <c r="K2416" s="94"/>
      <c r="L2416" s="265">
        <f t="shared" si="527"/>
        <v>174664.07974314166</v>
      </c>
      <c r="M2416" s="265">
        <f>$G2416*NonHospFrac+theModel!$H2416*NonHospFrac</f>
        <v>283685.37525889528</v>
      </c>
      <c r="N2416" s="266">
        <f t="shared" si="529"/>
        <v>458349.45500203694</v>
      </c>
      <c r="O2416" s="158"/>
      <c r="P2416" s="265">
        <f t="shared" si="530"/>
        <v>171087.94357675005</v>
      </c>
      <c r="Q2416" s="265">
        <f t="shared" si="531"/>
        <v>283683.81500827626</v>
      </c>
      <c r="R2416" s="266">
        <f t="shared" si="532"/>
        <v>454771.75858502631</v>
      </c>
    </row>
    <row r="2417" spans="1:18" x14ac:dyDescent="0.25">
      <c r="A2417" s="81">
        <v>2386</v>
      </c>
      <c r="B2417" s="93">
        <f t="shared" si="521"/>
        <v>1.3108312600555813E-20</v>
      </c>
      <c r="C2417" s="178">
        <f t="shared" si="522"/>
        <v>1.3078742504884992E-20</v>
      </c>
      <c r="D2417" s="165">
        <f t="shared" si="523"/>
        <v>2.2558277767625785E-3</v>
      </c>
      <c r="E2417" s="166">
        <f t="shared" si="533"/>
        <v>24.291375447755232</v>
      </c>
      <c r="F2417" s="167">
        <f t="shared" si="534"/>
        <v>5.3846609031322936</v>
      </c>
      <c r="G2417" s="167">
        <f t="shared" si="524"/>
        <v>187127.86058243728</v>
      </c>
      <c r="H2417" s="167">
        <f t="shared" si="525"/>
        <v>271299.98899881309</v>
      </c>
      <c r="I2417" s="168">
        <f t="shared" si="526"/>
        <v>458427.84958125034</v>
      </c>
      <c r="J2417" s="168">
        <f t="shared" si="528"/>
        <v>449036.16981625906</v>
      </c>
      <c r="K2417" s="94"/>
      <c r="L2417" s="265">
        <f t="shared" si="527"/>
        <v>174693.95371132408</v>
      </c>
      <c r="M2417" s="265">
        <f>$G2417*NonHospFrac+theModel!$H2417*NonHospFrac</f>
        <v>283733.89586992632</v>
      </c>
      <c r="N2417" s="266">
        <f t="shared" si="529"/>
        <v>458427.8495812504</v>
      </c>
      <c r="O2417" s="158"/>
      <c r="P2417" s="265">
        <f t="shared" si="530"/>
        <v>171115.04882665019</v>
      </c>
      <c r="Q2417" s="265">
        <f t="shared" si="531"/>
        <v>283732.3356193073</v>
      </c>
      <c r="R2417" s="266">
        <f t="shared" si="532"/>
        <v>454847.38444595749</v>
      </c>
    </row>
    <row r="2418" spans="1:18" x14ac:dyDescent="0.25">
      <c r="A2418" s="81">
        <v>2387</v>
      </c>
      <c r="B2418" s="93">
        <f t="shared" si="521"/>
        <v>1.2863443300996593E-20</v>
      </c>
      <c r="C2418" s="178">
        <f t="shared" si="522"/>
        <v>1.2834425588293394E-20</v>
      </c>
      <c r="D2418" s="165">
        <f t="shared" si="523"/>
        <v>2.2558277767625785E-3</v>
      </c>
      <c r="E2418" s="166">
        <f t="shared" si="533"/>
        <v>24.291375447755232</v>
      </c>
      <c r="F2418" s="167">
        <f t="shared" si="534"/>
        <v>5.3869167309090562</v>
      </c>
      <c r="G2418" s="167">
        <f t="shared" si="524"/>
        <v>187206.25516165071</v>
      </c>
      <c r="H2418" s="167">
        <f t="shared" si="525"/>
        <v>271299.98899881309</v>
      </c>
      <c r="I2418" s="168">
        <f t="shared" si="526"/>
        <v>458506.2441604638</v>
      </c>
      <c r="J2418" s="168">
        <f t="shared" si="528"/>
        <v>449107.29588937142</v>
      </c>
      <c r="K2418" s="94"/>
      <c r="L2418" s="265">
        <f t="shared" si="527"/>
        <v>174723.8276795065</v>
      </c>
      <c r="M2418" s="265">
        <f>$G2418*NonHospFrac+theModel!$H2418*NonHospFrac</f>
        <v>283782.4164809573</v>
      </c>
      <c r="N2418" s="266">
        <f t="shared" si="529"/>
        <v>458506.2441604638</v>
      </c>
      <c r="O2418" s="158"/>
      <c r="P2418" s="265">
        <f t="shared" si="530"/>
        <v>171142.15297168697</v>
      </c>
      <c r="Q2418" s="265">
        <f t="shared" si="531"/>
        <v>283780.85623033828</v>
      </c>
      <c r="R2418" s="266">
        <f t="shared" si="532"/>
        <v>454923.00920202525</v>
      </c>
    </row>
    <row r="2419" spans="1:18" x14ac:dyDescent="0.25">
      <c r="A2419" s="81">
        <v>2388</v>
      </c>
      <c r="B2419" s="93">
        <f t="shared" si="521"/>
        <v>1.262314827241288E-20</v>
      </c>
      <c r="C2419" s="178">
        <f t="shared" si="522"/>
        <v>1.2594672623909778E-20</v>
      </c>
      <c r="D2419" s="165">
        <f t="shared" si="523"/>
        <v>2.2558277767625785E-3</v>
      </c>
      <c r="E2419" s="166">
        <f t="shared" si="533"/>
        <v>24.291375447755232</v>
      </c>
      <c r="F2419" s="167">
        <f t="shared" si="534"/>
        <v>5.3891725586858188</v>
      </c>
      <c r="G2419" s="167">
        <f t="shared" si="524"/>
        <v>187284.64974086412</v>
      </c>
      <c r="H2419" s="167">
        <f t="shared" si="525"/>
        <v>271299.98899881309</v>
      </c>
      <c r="I2419" s="168">
        <f t="shared" si="526"/>
        <v>458584.6387396772</v>
      </c>
      <c r="J2419" s="168">
        <f t="shared" si="528"/>
        <v>449178.41906324495</v>
      </c>
      <c r="K2419" s="94"/>
      <c r="L2419" s="265">
        <f t="shared" si="527"/>
        <v>174753.70164768893</v>
      </c>
      <c r="M2419" s="265">
        <f>$G2419*NonHospFrac+theModel!$H2419*NonHospFrac</f>
        <v>283830.93709198828</v>
      </c>
      <c r="N2419" s="266">
        <f t="shared" si="529"/>
        <v>458584.6387396772</v>
      </c>
      <c r="O2419" s="158"/>
      <c r="P2419" s="265">
        <f t="shared" si="530"/>
        <v>171169.25601190544</v>
      </c>
      <c r="Q2419" s="265">
        <f t="shared" si="531"/>
        <v>283829.37684136926</v>
      </c>
      <c r="R2419" s="266">
        <f t="shared" si="532"/>
        <v>454998.6328532747</v>
      </c>
    </row>
    <row r="2420" spans="1:18" x14ac:dyDescent="0.25">
      <c r="A2420" s="81">
        <v>2389</v>
      </c>
      <c r="B2420" s="93">
        <f t="shared" si="521"/>
        <v>1.2387342065322054E-20</v>
      </c>
      <c r="C2420" s="178">
        <f t="shared" si="522"/>
        <v>1.2359398355010841E-20</v>
      </c>
      <c r="D2420" s="165">
        <f t="shared" si="523"/>
        <v>2.2558277767625785E-3</v>
      </c>
      <c r="E2420" s="166">
        <f t="shared" si="533"/>
        <v>24.291375447755232</v>
      </c>
      <c r="F2420" s="167">
        <f t="shared" si="534"/>
        <v>5.3914283864625814</v>
      </c>
      <c r="G2420" s="167">
        <f t="shared" si="524"/>
        <v>187363.04432007755</v>
      </c>
      <c r="H2420" s="167">
        <f t="shared" si="525"/>
        <v>271299.98899881309</v>
      </c>
      <c r="I2420" s="168">
        <f t="shared" si="526"/>
        <v>458663.03331889061</v>
      </c>
      <c r="J2420" s="168">
        <f t="shared" si="528"/>
        <v>449249.53933799791</v>
      </c>
      <c r="K2420" s="94"/>
      <c r="L2420" s="265">
        <f t="shared" si="527"/>
        <v>174783.57561587135</v>
      </c>
      <c r="M2420" s="265">
        <f>$G2420*NonHospFrac+theModel!$H2420*NonHospFrac</f>
        <v>283879.45770301926</v>
      </c>
      <c r="N2420" s="266">
        <f t="shared" si="529"/>
        <v>458663.03331889061</v>
      </c>
      <c r="O2420" s="158"/>
      <c r="P2420" s="265">
        <f t="shared" si="530"/>
        <v>171196.35794735063</v>
      </c>
      <c r="Q2420" s="265">
        <f t="shared" si="531"/>
        <v>283877.89745240024</v>
      </c>
      <c r="R2420" s="266">
        <f t="shared" si="532"/>
        <v>455074.25539975089</v>
      </c>
    </row>
    <row r="2421" spans="1:18" x14ac:dyDescent="0.25">
      <c r="A2421" s="81">
        <v>2390</v>
      </c>
      <c r="B2421" s="93">
        <f t="shared" si="521"/>
        <v>1.2155940826477072E-20</v>
      </c>
      <c r="C2421" s="178">
        <f t="shared" si="522"/>
        <v>1.2128519117508023E-20</v>
      </c>
      <c r="D2421" s="165">
        <f t="shared" si="523"/>
        <v>2.2558277767625785E-3</v>
      </c>
      <c r="E2421" s="166">
        <f t="shared" si="533"/>
        <v>24.291375447755232</v>
      </c>
      <c r="F2421" s="167">
        <f t="shared" si="534"/>
        <v>5.393684214239344</v>
      </c>
      <c r="G2421" s="167">
        <f t="shared" si="524"/>
        <v>187441.43889929095</v>
      </c>
      <c r="H2421" s="167">
        <f t="shared" si="525"/>
        <v>271299.98899881309</v>
      </c>
      <c r="I2421" s="168">
        <f t="shared" si="526"/>
        <v>458741.42789810407</v>
      </c>
      <c r="J2421" s="168">
        <f t="shared" si="528"/>
        <v>449320.65671374853</v>
      </c>
      <c r="K2421" s="94"/>
      <c r="L2421" s="265">
        <f t="shared" si="527"/>
        <v>174813.44958405377</v>
      </c>
      <c r="M2421" s="265">
        <f>$G2421*NonHospFrac+theModel!$H2421*NonHospFrac</f>
        <v>283927.97831405024</v>
      </c>
      <c r="N2421" s="266">
        <f t="shared" si="529"/>
        <v>458741.42789810401</v>
      </c>
      <c r="O2421" s="158"/>
      <c r="P2421" s="265">
        <f t="shared" si="530"/>
        <v>171223.45877806758</v>
      </c>
      <c r="Q2421" s="265">
        <f t="shared" si="531"/>
        <v>283926.41806343122</v>
      </c>
      <c r="R2421" s="266">
        <f t="shared" si="532"/>
        <v>455149.87684149877</v>
      </c>
    </row>
    <row r="2422" spans="1:18" x14ac:dyDescent="0.25">
      <c r="A2422" s="81">
        <v>2391</v>
      </c>
      <c r="B2422" s="93">
        <f t="shared" si="521"/>
        <v>1.1928862269048058E-20</v>
      </c>
      <c r="C2422" s="178">
        <f t="shared" si="522"/>
        <v>1.1901952810196364E-20</v>
      </c>
      <c r="D2422" s="165">
        <f t="shared" si="523"/>
        <v>2.2558277767625785E-3</v>
      </c>
      <c r="E2422" s="166">
        <f t="shared" si="533"/>
        <v>24.291375447755232</v>
      </c>
      <c r="F2422" s="167">
        <f t="shared" si="534"/>
        <v>5.3959400420161066</v>
      </c>
      <c r="G2422" s="167">
        <f t="shared" si="524"/>
        <v>187519.83347850438</v>
      </c>
      <c r="H2422" s="167">
        <f t="shared" si="525"/>
        <v>271299.98899881309</v>
      </c>
      <c r="I2422" s="168">
        <f t="shared" si="526"/>
        <v>458819.82247731747</v>
      </c>
      <c r="J2422" s="168">
        <f t="shared" si="528"/>
        <v>449391.77119061485</v>
      </c>
      <c r="K2422" s="94"/>
      <c r="L2422" s="265">
        <f t="shared" si="527"/>
        <v>174843.32355223619</v>
      </c>
      <c r="M2422" s="265">
        <f>$G2422*NonHospFrac+theModel!$H2422*NonHospFrac</f>
        <v>283976.49892508128</v>
      </c>
      <c r="N2422" s="266">
        <f t="shared" si="529"/>
        <v>458819.82247731747</v>
      </c>
      <c r="O2422" s="158"/>
      <c r="P2422" s="265">
        <f t="shared" si="530"/>
        <v>171250.55850410133</v>
      </c>
      <c r="Q2422" s="265">
        <f t="shared" si="531"/>
        <v>283974.93867446226</v>
      </c>
      <c r="R2422" s="266">
        <f t="shared" si="532"/>
        <v>455225.49717856362</v>
      </c>
    </row>
    <row r="2423" spans="1:18" x14ac:dyDescent="0.25">
      <c r="A2423" s="81">
        <v>2392</v>
      </c>
      <c r="B2423" s="93">
        <f t="shared" si="521"/>
        <v>1.1706025643360908E-20</v>
      </c>
      <c r="C2423" s="178">
        <f t="shared" si="522"/>
        <v>1.1679618865559119E-20</v>
      </c>
      <c r="D2423" s="165">
        <f t="shared" si="523"/>
        <v>2.2558277767625785E-3</v>
      </c>
      <c r="E2423" s="166">
        <f t="shared" si="533"/>
        <v>24.291375447755232</v>
      </c>
      <c r="F2423" s="167">
        <f t="shared" si="534"/>
        <v>5.3981958697928691</v>
      </c>
      <c r="G2423" s="167">
        <f t="shared" si="524"/>
        <v>187598.22805771782</v>
      </c>
      <c r="H2423" s="167">
        <f t="shared" si="525"/>
        <v>271299.98899881309</v>
      </c>
      <c r="I2423" s="168">
        <f t="shared" si="526"/>
        <v>458898.21705653088</v>
      </c>
      <c r="J2423" s="168">
        <f t="shared" si="528"/>
        <v>449462.88276871509</v>
      </c>
      <c r="K2423" s="94"/>
      <c r="L2423" s="265">
        <f t="shared" si="527"/>
        <v>174873.19752041862</v>
      </c>
      <c r="M2423" s="265">
        <f>$G2423*NonHospFrac+theModel!$H2423*NonHospFrac</f>
        <v>284025.01953611226</v>
      </c>
      <c r="N2423" s="266">
        <f t="shared" si="529"/>
        <v>458898.21705653088</v>
      </c>
      <c r="O2423" s="158"/>
      <c r="P2423" s="265">
        <f t="shared" si="530"/>
        <v>171277.65712549689</v>
      </c>
      <c r="Q2423" s="265">
        <f t="shared" si="531"/>
        <v>284023.45928549324</v>
      </c>
      <c r="R2423" s="266">
        <f t="shared" si="532"/>
        <v>455301.11641099013</v>
      </c>
    </row>
    <row r="2424" spans="1:18" x14ac:dyDescent="0.25">
      <c r="A2424" s="81">
        <v>2393</v>
      </c>
      <c r="B2424" s="93">
        <f t="shared" si="521"/>
        <v>1.1487351708182512E-20</v>
      </c>
      <c r="C2424" s="178">
        <f t="shared" si="522"/>
        <v>1.1461438221117753E-20</v>
      </c>
      <c r="D2424" s="165">
        <f t="shared" si="523"/>
        <v>2.2558277767625785E-3</v>
      </c>
      <c r="E2424" s="166">
        <f t="shared" si="533"/>
        <v>24.291375447755232</v>
      </c>
      <c r="F2424" s="167">
        <f t="shared" si="534"/>
        <v>5.4004516975696317</v>
      </c>
      <c r="G2424" s="167">
        <f t="shared" si="524"/>
        <v>187676.62263693122</v>
      </c>
      <c r="H2424" s="167">
        <f t="shared" si="525"/>
        <v>271299.98899881309</v>
      </c>
      <c r="I2424" s="168">
        <f t="shared" si="526"/>
        <v>458976.61163574434</v>
      </c>
      <c r="J2424" s="168">
        <f t="shared" si="528"/>
        <v>449533.99144816748</v>
      </c>
      <c r="K2424" s="94"/>
      <c r="L2424" s="265">
        <f t="shared" si="527"/>
        <v>174903.07148860104</v>
      </c>
      <c r="M2424" s="265">
        <f>$G2424*NonHospFrac+theModel!$H2424*NonHospFrac</f>
        <v>284073.54014714324</v>
      </c>
      <c r="N2424" s="266">
        <f t="shared" si="529"/>
        <v>458976.61163574428</v>
      </c>
      <c r="O2424" s="158"/>
      <c r="P2424" s="265">
        <f t="shared" si="530"/>
        <v>171304.75464229929</v>
      </c>
      <c r="Q2424" s="265">
        <f t="shared" si="531"/>
        <v>284071.97989652422</v>
      </c>
      <c r="R2424" s="266">
        <f t="shared" si="532"/>
        <v>455376.73453882348</v>
      </c>
    </row>
    <row r="2425" spans="1:18" x14ac:dyDescent="0.25">
      <c r="A2425" s="81">
        <v>2394</v>
      </c>
      <c r="B2425" s="93">
        <f t="shared" si="521"/>
        <v>1.1272762702542395E-20</v>
      </c>
      <c r="C2425" s="178">
        <f t="shared" si="522"/>
        <v>1.1247333291317147E-20</v>
      </c>
      <c r="D2425" s="165">
        <f t="shared" si="523"/>
        <v>2.2558277767625785E-3</v>
      </c>
      <c r="E2425" s="166">
        <f t="shared" si="533"/>
        <v>24.291375447755232</v>
      </c>
      <c r="F2425" s="167">
        <f t="shared" si="534"/>
        <v>5.4027075253463943</v>
      </c>
      <c r="G2425" s="167">
        <f t="shared" si="524"/>
        <v>187755.01721614465</v>
      </c>
      <c r="H2425" s="167">
        <f t="shared" si="525"/>
        <v>271299.98899881309</v>
      </c>
      <c r="I2425" s="168">
        <f t="shared" si="526"/>
        <v>459055.00621495774</v>
      </c>
      <c r="J2425" s="168">
        <f t="shared" si="528"/>
        <v>449605.09722909005</v>
      </c>
      <c r="K2425" s="94"/>
      <c r="L2425" s="265">
        <f t="shared" si="527"/>
        <v>174932.94545678346</v>
      </c>
      <c r="M2425" s="265">
        <f>$G2425*NonHospFrac+theModel!$H2425*NonHospFrac</f>
        <v>284122.06075817428</v>
      </c>
      <c r="N2425" s="266">
        <f t="shared" si="529"/>
        <v>459055.00621495774</v>
      </c>
      <c r="O2425" s="158"/>
      <c r="P2425" s="265">
        <f t="shared" si="530"/>
        <v>171331.85105455355</v>
      </c>
      <c r="Q2425" s="265">
        <f t="shared" si="531"/>
        <v>284120.50050755526</v>
      </c>
      <c r="R2425" s="266">
        <f t="shared" si="532"/>
        <v>455452.35156210884</v>
      </c>
    </row>
    <row r="2426" spans="1:18" x14ac:dyDescent="0.25">
      <c r="A2426" s="81">
        <v>2395</v>
      </c>
      <c r="B2426" s="93">
        <f t="shared" si="521"/>
        <v>1.106218231808072E-20</v>
      </c>
      <c r="C2426" s="178">
        <f t="shared" si="522"/>
        <v>1.1037227939935981E-20</v>
      </c>
      <c r="D2426" s="165">
        <f t="shared" si="523"/>
        <v>2.2558277767625785E-3</v>
      </c>
      <c r="E2426" s="166">
        <f t="shared" si="533"/>
        <v>24.291375447755232</v>
      </c>
      <c r="F2426" s="167">
        <f t="shared" si="534"/>
        <v>5.4049633531231569</v>
      </c>
      <c r="G2426" s="167">
        <f t="shared" si="524"/>
        <v>187833.41179535806</v>
      </c>
      <c r="H2426" s="167">
        <f t="shared" si="525"/>
        <v>271299.98899881309</v>
      </c>
      <c r="I2426" s="168">
        <f t="shared" si="526"/>
        <v>459133.40079417115</v>
      </c>
      <c r="J2426" s="168">
        <f t="shared" si="528"/>
        <v>449676.20011160098</v>
      </c>
      <c r="K2426" s="94"/>
      <c r="L2426" s="265">
        <f t="shared" si="527"/>
        <v>174962.81942496588</v>
      </c>
      <c r="M2426" s="265">
        <f>$G2426*NonHospFrac+theModel!$H2426*NonHospFrac</f>
        <v>284170.58136920526</v>
      </c>
      <c r="N2426" s="266">
        <f t="shared" si="529"/>
        <v>459133.40079417115</v>
      </c>
      <c r="O2426" s="158"/>
      <c r="P2426" s="265">
        <f t="shared" si="530"/>
        <v>171358.94636230473</v>
      </c>
      <c r="Q2426" s="265">
        <f t="shared" si="531"/>
        <v>284169.02111858624</v>
      </c>
      <c r="R2426" s="266">
        <f t="shared" si="532"/>
        <v>455527.96748089098</v>
      </c>
    </row>
    <row r="2427" spans="1:18" x14ac:dyDescent="0.25">
      <c r="A2427" s="81">
        <v>2396</v>
      </c>
      <c r="B2427" s="93">
        <f t="shared" si="521"/>
        <v>1.0855535671912931E-20</v>
      </c>
      <c r="C2427" s="178">
        <f t="shared" si="522"/>
        <v>1.0831047453012594E-20</v>
      </c>
      <c r="D2427" s="165">
        <f t="shared" si="523"/>
        <v>2.2558277767625785E-3</v>
      </c>
      <c r="E2427" s="166">
        <f t="shared" si="533"/>
        <v>24.291375447755232</v>
      </c>
      <c r="F2427" s="167">
        <f t="shared" si="534"/>
        <v>5.4072191808999195</v>
      </c>
      <c r="G2427" s="167">
        <f t="shared" si="524"/>
        <v>187911.80637457149</v>
      </c>
      <c r="H2427" s="167">
        <f t="shared" si="525"/>
        <v>271299.98899881309</v>
      </c>
      <c r="I2427" s="168">
        <f t="shared" si="526"/>
        <v>459211.79537338461</v>
      </c>
      <c r="J2427" s="168">
        <f t="shared" si="528"/>
        <v>449747.30009581853</v>
      </c>
      <c r="K2427" s="94"/>
      <c r="L2427" s="265">
        <f t="shared" si="527"/>
        <v>174992.69339314831</v>
      </c>
      <c r="M2427" s="265">
        <f>$G2427*NonHospFrac+theModel!$H2427*NonHospFrac</f>
        <v>284219.10198023624</v>
      </c>
      <c r="N2427" s="266">
        <f t="shared" si="529"/>
        <v>459211.79537338455</v>
      </c>
      <c r="O2427" s="158"/>
      <c r="P2427" s="265">
        <f t="shared" si="530"/>
        <v>171386.04056559782</v>
      </c>
      <c r="Q2427" s="265">
        <f t="shared" si="531"/>
        <v>284217.54172961722</v>
      </c>
      <c r="R2427" s="266">
        <f t="shared" si="532"/>
        <v>455603.58229521505</v>
      </c>
    </row>
    <row r="2428" spans="1:18" x14ac:dyDescent="0.25">
      <c r="A2428" s="81">
        <v>2397</v>
      </c>
      <c r="B2428" s="93">
        <f t="shared" si="521"/>
        <v>1.065274928000092E-20</v>
      </c>
      <c r="C2428" s="178">
        <f t="shared" si="522"/>
        <v>1.0628718512276206E-20</v>
      </c>
      <c r="D2428" s="165">
        <f t="shared" si="523"/>
        <v>2.2558277767625785E-3</v>
      </c>
      <c r="E2428" s="166">
        <f t="shared" si="533"/>
        <v>24.291375447755232</v>
      </c>
      <c r="F2428" s="167">
        <f t="shared" si="534"/>
        <v>5.4094750086766821</v>
      </c>
      <c r="G2428" s="167">
        <f t="shared" si="524"/>
        <v>187990.20095378492</v>
      </c>
      <c r="H2428" s="167">
        <f t="shared" si="525"/>
        <v>271299.98899881309</v>
      </c>
      <c r="I2428" s="168">
        <f t="shared" si="526"/>
        <v>459290.18995259801</v>
      </c>
      <c r="J2428" s="168">
        <f t="shared" si="528"/>
        <v>449818.3971818607</v>
      </c>
      <c r="K2428" s="94"/>
      <c r="L2428" s="265">
        <f t="shared" si="527"/>
        <v>175022.56736133076</v>
      </c>
      <c r="M2428" s="265">
        <f>$G2428*NonHospFrac+theModel!$H2428*NonHospFrac</f>
        <v>284267.62259126722</v>
      </c>
      <c r="N2428" s="266">
        <f t="shared" si="529"/>
        <v>459290.18995259795</v>
      </c>
      <c r="O2428" s="158"/>
      <c r="P2428" s="265">
        <f t="shared" si="530"/>
        <v>171413.13366447788</v>
      </c>
      <c r="Q2428" s="265">
        <f t="shared" si="531"/>
        <v>284266.0623406482</v>
      </c>
      <c r="R2428" s="266">
        <f t="shared" si="532"/>
        <v>455679.19600512611</v>
      </c>
    </row>
    <row r="2429" spans="1:18" x14ac:dyDescent="0.25">
      <c r="A2429" s="81">
        <v>2398</v>
      </c>
      <c r="B2429" s="93">
        <f t="shared" si="521"/>
        <v>1.0453751031022387E-20</v>
      </c>
      <c r="C2429" s="178">
        <f t="shared" si="522"/>
        <v>1.0430169169075247E-20</v>
      </c>
      <c r="D2429" s="165">
        <f t="shared" si="523"/>
        <v>2.2558277767625785E-3</v>
      </c>
      <c r="E2429" s="166">
        <f t="shared" si="533"/>
        <v>24.291375447755232</v>
      </c>
      <c r="F2429" s="167">
        <f t="shared" si="534"/>
        <v>5.4117308364534447</v>
      </c>
      <c r="G2429" s="167">
        <f t="shared" si="524"/>
        <v>188068.59553299833</v>
      </c>
      <c r="H2429" s="167">
        <f t="shared" si="525"/>
        <v>271299.98899881309</v>
      </c>
      <c r="I2429" s="168">
        <f t="shared" si="526"/>
        <v>459368.58453181142</v>
      </c>
      <c r="J2429" s="168">
        <f t="shared" si="528"/>
        <v>449889.49136984564</v>
      </c>
      <c r="K2429" s="94"/>
      <c r="L2429" s="265">
        <f t="shared" si="527"/>
        <v>175052.44132951318</v>
      </c>
      <c r="M2429" s="265">
        <f>$G2429*NonHospFrac+theModel!$H2429*NonHospFrac</f>
        <v>284316.1432022982</v>
      </c>
      <c r="N2429" s="266">
        <f t="shared" si="529"/>
        <v>459368.58453181142</v>
      </c>
      <c r="O2429" s="158"/>
      <c r="P2429" s="265">
        <f t="shared" si="530"/>
        <v>171440.22565898986</v>
      </c>
      <c r="Q2429" s="265">
        <f t="shared" si="531"/>
        <v>284314.58295167919</v>
      </c>
      <c r="R2429" s="266">
        <f t="shared" si="532"/>
        <v>455754.80861066905</v>
      </c>
    </row>
    <row r="2430" spans="1:18" x14ac:dyDescent="0.25">
      <c r="A2430" s="81">
        <v>2399</v>
      </c>
      <c r="B2430" s="93">
        <f t="shared" si="521"/>
        <v>1.0258470160727579E-20</v>
      </c>
      <c r="C2430" s="178">
        <f t="shared" si="522"/>
        <v>1.023532881879192E-20</v>
      </c>
      <c r="D2430" s="165">
        <f t="shared" si="523"/>
        <v>2.2558277767625785E-3</v>
      </c>
      <c r="E2430" s="166">
        <f t="shared" si="533"/>
        <v>24.291375447755232</v>
      </c>
      <c r="F2430" s="167">
        <f t="shared" si="534"/>
        <v>5.4139866642302072</v>
      </c>
      <c r="G2430" s="167">
        <f t="shared" si="524"/>
        <v>188146.9901122117</v>
      </c>
      <c r="H2430" s="167">
        <f t="shared" si="525"/>
        <v>271299.98899881309</v>
      </c>
      <c r="I2430" s="168">
        <f t="shared" si="526"/>
        <v>459446.97911102476</v>
      </c>
      <c r="J2430" s="168">
        <f t="shared" si="528"/>
        <v>449960.58265989146</v>
      </c>
      <c r="K2430" s="94"/>
      <c r="L2430" s="265">
        <f t="shared" si="527"/>
        <v>175082.31529769558</v>
      </c>
      <c r="M2430" s="265">
        <f>$G2430*NonHospFrac+theModel!$H2430*NonHospFrac</f>
        <v>284364.66381332919</v>
      </c>
      <c r="N2430" s="266">
        <f t="shared" si="529"/>
        <v>459446.97911102476</v>
      </c>
      <c r="O2430" s="158"/>
      <c r="P2430" s="265">
        <f t="shared" si="530"/>
        <v>171467.31654917877</v>
      </c>
      <c r="Q2430" s="265">
        <f t="shared" si="531"/>
        <v>284363.10356271017</v>
      </c>
      <c r="R2430" s="266">
        <f t="shared" si="532"/>
        <v>455830.4201118889</v>
      </c>
    </row>
    <row r="2431" spans="1:18" x14ac:dyDescent="0.25">
      <c r="A2431" s="81">
        <v>2400</v>
      </c>
      <c r="B2431" s="93">
        <f t="shared" si="521"/>
        <v>1.0066837226775421E-20</v>
      </c>
      <c r="C2431" s="178">
        <f t="shared" si="522"/>
        <v>1.0044128175735113E-20</v>
      </c>
      <c r="D2431" s="165">
        <f t="shared" si="523"/>
        <v>2.2558277767625785E-3</v>
      </c>
      <c r="E2431" s="166">
        <f t="shared" si="533"/>
        <v>24.291375447755232</v>
      </c>
      <c r="F2431" s="167">
        <f t="shared" si="534"/>
        <v>5.4162424920069698</v>
      </c>
      <c r="G2431" s="167">
        <f t="shared" si="524"/>
        <v>188225.38469142516</v>
      </c>
      <c r="H2431" s="167">
        <f t="shared" si="525"/>
        <v>271299.98899881309</v>
      </c>
      <c r="I2431" s="168">
        <f t="shared" si="526"/>
        <v>459525.37369023822</v>
      </c>
      <c r="J2431" s="168">
        <f t="shared" si="528"/>
        <v>450031.67105211649</v>
      </c>
      <c r="K2431" s="94"/>
      <c r="L2431" s="265">
        <f t="shared" si="527"/>
        <v>175112.18926587803</v>
      </c>
      <c r="M2431" s="265">
        <f>$G2431*NonHospFrac+theModel!$H2431*NonHospFrac</f>
        <v>284413.18442436022</v>
      </c>
      <c r="N2431" s="266">
        <f t="shared" si="529"/>
        <v>459525.37369023822</v>
      </c>
      <c r="O2431" s="158"/>
      <c r="P2431" s="265">
        <f t="shared" si="530"/>
        <v>171494.4063350897</v>
      </c>
      <c r="Q2431" s="265">
        <f t="shared" si="531"/>
        <v>284411.62417374121</v>
      </c>
      <c r="R2431" s="266">
        <f t="shared" si="532"/>
        <v>455906.03050883091</v>
      </c>
    </row>
    <row r="2432" spans="1:18" x14ac:dyDescent="0.25">
      <c r="A2432" s="81">
        <v>2401</v>
      </c>
      <c r="B2432" s="93">
        <f t="shared" si="521"/>
        <v>9.8787840840396696E-21</v>
      </c>
      <c r="C2432" s="178">
        <f t="shared" si="522"/>
        <v>9.8564992485022521E-21</v>
      </c>
      <c r="D2432" s="165">
        <f t="shared" si="523"/>
        <v>2.2558277767625785E-3</v>
      </c>
      <c r="E2432" s="166">
        <f t="shared" si="533"/>
        <v>24.291375447755232</v>
      </c>
      <c r="F2432" s="167">
        <f t="shared" si="534"/>
        <v>5.4184983197837324</v>
      </c>
      <c r="G2432" s="167">
        <f t="shared" si="524"/>
        <v>188303.7792706386</v>
      </c>
      <c r="H2432" s="167">
        <f t="shared" si="525"/>
        <v>271299.98899881309</v>
      </c>
      <c r="I2432" s="168">
        <f t="shared" si="526"/>
        <v>459603.76826945168</v>
      </c>
      <c r="J2432" s="168">
        <f t="shared" si="528"/>
        <v>450102.75654663867</v>
      </c>
      <c r="K2432" s="94"/>
      <c r="L2432" s="265">
        <f t="shared" si="527"/>
        <v>175142.06323406045</v>
      </c>
      <c r="M2432" s="265">
        <f>$G2432*NonHospFrac+theModel!$H2432*NonHospFrac</f>
        <v>284461.70503539121</v>
      </c>
      <c r="N2432" s="266">
        <f t="shared" si="529"/>
        <v>459603.76826945168</v>
      </c>
      <c r="O2432" s="158"/>
      <c r="P2432" s="265">
        <f t="shared" si="530"/>
        <v>171521.49501676761</v>
      </c>
      <c r="Q2432" s="265">
        <f t="shared" si="531"/>
        <v>284460.14478477219</v>
      </c>
      <c r="R2432" s="266">
        <f t="shared" si="532"/>
        <v>455981.63980153983</v>
      </c>
    </row>
    <row r="2433" spans="1:18" x14ac:dyDescent="0.25">
      <c r="A2433" s="81">
        <v>2402</v>
      </c>
      <c r="B2433" s="93">
        <f t="shared" si="521"/>
        <v>9.6942438603763263E-21</v>
      </c>
      <c r="C2433" s="178">
        <f t="shared" si="522"/>
        <v>9.6723753158013792E-21</v>
      </c>
      <c r="D2433" s="165">
        <f t="shared" si="523"/>
        <v>2.2558277767625785E-3</v>
      </c>
      <c r="E2433" s="166">
        <f t="shared" si="533"/>
        <v>24.291375447755232</v>
      </c>
      <c r="F2433" s="167">
        <f t="shared" si="534"/>
        <v>5.420754147560495</v>
      </c>
      <c r="G2433" s="167">
        <f t="shared" si="524"/>
        <v>188382.17384985203</v>
      </c>
      <c r="H2433" s="167">
        <f t="shared" si="525"/>
        <v>271299.98899881309</v>
      </c>
      <c r="I2433" s="168">
        <f t="shared" si="526"/>
        <v>459682.16284866515</v>
      </c>
      <c r="J2433" s="168">
        <f t="shared" si="528"/>
        <v>450173.83914357616</v>
      </c>
      <c r="K2433" s="94"/>
      <c r="L2433" s="265">
        <f t="shared" si="527"/>
        <v>175171.9372022429</v>
      </c>
      <c r="M2433" s="265">
        <f>$G2433*NonHospFrac+theModel!$H2433*NonHospFrac</f>
        <v>284510.22564642224</v>
      </c>
      <c r="N2433" s="266">
        <f t="shared" si="529"/>
        <v>459682.16284866515</v>
      </c>
      <c r="O2433" s="158"/>
      <c r="P2433" s="265">
        <f t="shared" si="530"/>
        <v>171548.58259425758</v>
      </c>
      <c r="Q2433" s="265">
        <f t="shared" si="531"/>
        <v>284508.66539580323</v>
      </c>
      <c r="R2433" s="266">
        <f t="shared" si="532"/>
        <v>456057.24799006083</v>
      </c>
    </row>
    <row r="2434" spans="1:18" x14ac:dyDescent="0.25">
      <c r="A2434" s="81">
        <v>2403</v>
      </c>
      <c r="B2434" s="93">
        <f t="shared" si="521"/>
        <v>9.5131509328437646E-21</v>
      </c>
      <c r="C2434" s="178">
        <f t="shared" si="522"/>
        <v>9.4916909027249213E-21</v>
      </c>
      <c r="D2434" s="165">
        <f t="shared" si="523"/>
        <v>2.2558277767625785E-3</v>
      </c>
      <c r="E2434" s="166">
        <f t="shared" si="533"/>
        <v>24.291375447755232</v>
      </c>
      <c r="F2434" s="167">
        <f t="shared" si="534"/>
        <v>5.4230099753372576</v>
      </c>
      <c r="G2434" s="167">
        <f t="shared" si="524"/>
        <v>188460.56842906543</v>
      </c>
      <c r="H2434" s="167">
        <f t="shared" si="525"/>
        <v>271299.98899881309</v>
      </c>
      <c r="I2434" s="168">
        <f t="shared" si="526"/>
        <v>459760.55742787849</v>
      </c>
      <c r="J2434" s="168">
        <f t="shared" si="528"/>
        <v>450244.91884304699</v>
      </c>
      <c r="K2434" s="94"/>
      <c r="L2434" s="265">
        <f t="shared" si="527"/>
        <v>175201.81117042532</v>
      </c>
      <c r="M2434" s="265">
        <f>$G2434*NonHospFrac+theModel!$H2434*NonHospFrac</f>
        <v>284558.74625745323</v>
      </c>
      <c r="N2434" s="266">
        <f t="shared" si="529"/>
        <v>459760.55742787855</v>
      </c>
      <c r="O2434" s="158"/>
      <c r="P2434" s="265">
        <f t="shared" si="530"/>
        <v>171575.66906760453</v>
      </c>
      <c r="Q2434" s="265">
        <f t="shared" si="531"/>
        <v>284557.18600683421</v>
      </c>
      <c r="R2434" s="266">
        <f t="shared" si="532"/>
        <v>456132.85507443873</v>
      </c>
    </row>
    <row r="2435" spans="1:18" x14ac:dyDescent="0.25">
      <c r="A2435" s="81">
        <v>2404</v>
      </c>
      <c r="B2435" s="93">
        <f t="shared" si="521"/>
        <v>9.3354409043670362E-21</v>
      </c>
      <c r="C2435" s="178">
        <f t="shared" si="522"/>
        <v>9.3143817574666398E-21</v>
      </c>
      <c r="D2435" s="165">
        <f t="shared" si="523"/>
        <v>2.2558277767625785E-3</v>
      </c>
      <c r="E2435" s="166">
        <f t="shared" si="533"/>
        <v>24.291375447755232</v>
      </c>
      <c r="F2435" s="167">
        <f t="shared" si="534"/>
        <v>5.4252658031140202</v>
      </c>
      <c r="G2435" s="167">
        <f t="shared" si="524"/>
        <v>188538.96300827886</v>
      </c>
      <c r="H2435" s="167">
        <f t="shared" si="525"/>
        <v>271299.98899881309</v>
      </c>
      <c r="I2435" s="168">
        <f t="shared" si="526"/>
        <v>459838.95200709195</v>
      </c>
      <c r="J2435" s="168">
        <f t="shared" si="528"/>
        <v>450315.9956451694</v>
      </c>
      <c r="K2435" s="94"/>
      <c r="L2435" s="265">
        <f t="shared" si="527"/>
        <v>175231.68513860775</v>
      </c>
      <c r="M2435" s="265">
        <f>$G2435*NonHospFrac+theModel!$H2435*NonHospFrac</f>
        <v>284607.26686848421</v>
      </c>
      <c r="N2435" s="266">
        <f t="shared" si="529"/>
        <v>459838.95200709195</v>
      </c>
      <c r="O2435" s="158"/>
      <c r="P2435" s="265">
        <f t="shared" si="530"/>
        <v>171602.75443685349</v>
      </c>
      <c r="Q2435" s="265">
        <f t="shared" si="531"/>
        <v>284605.70661786519</v>
      </c>
      <c r="R2435" s="266">
        <f t="shared" si="532"/>
        <v>456208.4610547187</v>
      </c>
    </row>
    <row r="2436" spans="1:18" x14ac:dyDescent="0.25">
      <c r="A2436" s="81">
        <v>2405</v>
      </c>
      <c r="B2436" s="93">
        <f t="shared" si="521"/>
        <v>9.1610505808381383E-21</v>
      </c>
      <c r="C2436" s="178">
        <f t="shared" si="522"/>
        <v>9.1403848284735568E-21</v>
      </c>
      <c r="D2436" s="165">
        <f t="shared" si="523"/>
        <v>2.2558277767625785E-3</v>
      </c>
      <c r="E2436" s="166">
        <f t="shared" si="533"/>
        <v>24.291375447755232</v>
      </c>
      <c r="F2436" s="167">
        <f t="shared" si="534"/>
        <v>5.4275216308907828</v>
      </c>
      <c r="G2436" s="167">
        <f t="shared" si="524"/>
        <v>188617.35758749227</v>
      </c>
      <c r="H2436" s="167">
        <f t="shared" si="525"/>
        <v>271299.98899881309</v>
      </c>
      <c r="I2436" s="168">
        <f t="shared" si="526"/>
        <v>459917.34658630536</v>
      </c>
      <c r="J2436" s="168">
        <f t="shared" si="528"/>
        <v>450387.06955006142</v>
      </c>
      <c r="K2436" s="94"/>
      <c r="L2436" s="265">
        <f t="shared" si="527"/>
        <v>175261.55910679017</v>
      </c>
      <c r="M2436" s="265">
        <f>$G2436*NonHospFrac+theModel!$H2436*NonHospFrac</f>
        <v>284655.78747951519</v>
      </c>
      <c r="N2436" s="266">
        <f t="shared" si="529"/>
        <v>459917.34658630536</v>
      </c>
      <c r="O2436" s="158"/>
      <c r="P2436" s="265">
        <f t="shared" si="530"/>
        <v>171629.83870204948</v>
      </c>
      <c r="Q2436" s="265">
        <f t="shared" si="531"/>
        <v>284654.22722889617</v>
      </c>
      <c r="R2436" s="266">
        <f t="shared" si="532"/>
        <v>456284.06593094568</v>
      </c>
    </row>
    <row r="2437" spans="1:18" x14ac:dyDescent="0.25">
      <c r="A2437" s="81">
        <v>2406</v>
      </c>
      <c r="B2437" s="93">
        <f t="shared" si="521"/>
        <v>8.9899179486440208E-21</v>
      </c>
      <c r="C2437" s="178">
        <f t="shared" si="522"/>
        <v>8.9696382420246532E-21</v>
      </c>
      <c r="D2437" s="165">
        <f t="shared" si="523"/>
        <v>2.2558277767625785E-3</v>
      </c>
      <c r="E2437" s="166">
        <f t="shared" si="533"/>
        <v>24.291375447755232</v>
      </c>
      <c r="F2437" s="167">
        <f t="shared" si="534"/>
        <v>5.4297774586675454</v>
      </c>
      <c r="G2437" s="167">
        <f t="shared" si="524"/>
        <v>188695.7521667057</v>
      </c>
      <c r="H2437" s="167">
        <f t="shared" si="525"/>
        <v>271299.98899881309</v>
      </c>
      <c r="I2437" s="168">
        <f t="shared" si="526"/>
        <v>459995.74116551876</v>
      </c>
      <c r="J2437" s="168">
        <f t="shared" si="528"/>
        <v>450458.14055784116</v>
      </c>
      <c r="K2437" s="94"/>
      <c r="L2437" s="265">
        <f t="shared" si="527"/>
        <v>175291.43307497259</v>
      </c>
      <c r="M2437" s="265">
        <f>$G2437*NonHospFrac+theModel!$H2437*NonHospFrac</f>
        <v>284704.30809054617</v>
      </c>
      <c r="N2437" s="266">
        <f t="shared" si="529"/>
        <v>459995.74116551876</v>
      </c>
      <c r="O2437" s="158"/>
      <c r="P2437" s="265">
        <f t="shared" si="530"/>
        <v>171656.92186323751</v>
      </c>
      <c r="Q2437" s="265">
        <f t="shared" si="531"/>
        <v>284702.74783992715</v>
      </c>
      <c r="R2437" s="266">
        <f t="shared" si="532"/>
        <v>456359.66970316466</v>
      </c>
    </row>
    <row r="2438" spans="1:18" x14ac:dyDescent="0.25">
      <c r="A2438" s="81">
        <v>2407</v>
      </c>
      <c r="B2438" s="93">
        <f t="shared" si="521"/>
        <v>8.8219821526144702E-21</v>
      </c>
      <c r="C2438" s="178">
        <f t="shared" si="522"/>
        <v>8.8020812802284989E-21</v>
      </c>
      <c r="D2438" s="165">
        <f t="shared" si="523"/>
        <v>2.2558277767625785E-3</v>
      </c>
      <c r="E2438" s="166">
        <f t="shared" si="533"/>
        <v>24.291375447755232</v>
      </c>
      <c r="F2438" s="167">
        <f t="shared" si="534"/>
        <v>5.4320332864443079</v>
      </c>
      <c r="G2438" s="167">
        <f t="shared" si="524"/>
        <v>188774.14674591913</v>
      </c>
      <c r="H2438" s="167">
        <f t="shared" si="525"/>
        <v>271299.98899881309</v>
      </c>
      <c r="I2438" s="168">
        <f t="shared" si="526"/>
        <v>460074.13574473222</v>
      </c>
      <c r="J2438" s="168">
        <f t="shared" si="528"/>
        <v>450529.20866862673</v>
      </c>
      <c r="K2438" s="94"/>
      <c r="L2438" s="265">
        <f t="shared" si="527"/>
        <v>175321.30704315501</v>
      </c>
      <c r="M2438" s="265">
        <f>$G2438*NonHospFrac+theModel!$H2438*NonHospFrac</f>
        <v>284752.82870157721</v>
      </c>
      <c r="N2438" s="266">
        <f t="shared" si="529"/>
        <v>460074.13574473222</v>
      </c>
      <c r="O2438" s="158"/>
      <c r="P2438" s="265">
        <f t="shared" si="530"/>
        <v>171684.00392046256</v>
      </c>
      <c r="Q2438" s="265">
        <f t="shared" si="531"/>
        <v>284751.26845095819</v>
      </c>
      <c r="R2438" s="266">
        <f t="shared" si="532"/>
        <v>456435.27237142075</v>
      </c>
    </row>
    <row r="2439" spans="1:18" x14ac:dyDescent="0.25">
      <c r="A2439" s="81">
        <v>2408</v>
      </c>
      <c r="B2439" s="93">
        <f t="shared" si="521"/>
        <v>8.6571834743816175E-21</v>
      </c>
      <c r="C2439" s="178">
        <f t="shared" si="522"/>
        <v>8.6376543594315767E-21</v>
      </c>
      <c r="D2439" s="165">
        <f t="shared" si="523"/>
        <v>2.2558277767625785E-3</v>
      </c>
      <c r="E2439" s="166">
        <f t="shared" si="533"/>
        <v>24.291375447755232</v>
      </c>
      <c r="F2439" s="167">
        <f t="shared" si="534"/>
        <v>5.4342891142210705</v>
      </c>
      <c r="G2439" s="167">
        <f t="shared" si="524"/>
        <v>188852.54132513254</v>
      </c>
      <c r="H2439" s="167">
        <f t="shared" si="525"/>
        <v>271299.98899881309</v>
      </c>
      <c r="I2439" s="168">
        <f t="shared" si="526"/>
        <v>460152.53032394563</v>
      </c>
      <c r="J2439" s="168">
        <f t="shared" si="528"/>
        <v>450600.27388253616</v>
      </c>
      <c r="K2439" s="94"/>
      <c r="L2439" s="265">
        <f t="shared" si="527"/>
        <v>175351.18101133744</v>
      </c>
      <c r="M2439" s="265">
        <f>$G2439*NonHospFrac+theModel!$H2439*NonHospFrac</f>
        <v>284801.34931260819</v>
      </c>
      <c r="N2439" s="266">
        <f t="shared" si="529"/>
        <v>460152.53032394563</v>
      </c>
      <c r="O2439" s="158"/>
      <c r="P2439" s="265">
        <f t="shared" si="530"/>
        <v>171711.08487376967</v>
      </c>
      <c r="Q2439" s="265">
        <f t="shared" si="531"/>
        <v>284799.78906198917</v>
      </c>
      <c r="R2439" s="266">
        <f t="shared" si="532"/>
        <v>456510.87393575883</v>
      </c>
    </row>
    <row r="2440" spans="1:18" x14ac:dyDescent="0.25">
      <c r="A2440" s="81">
        <v>2409</v>
      </c>
      <c r="B2440" s="93">
        <f t="shared" si="521"/>
        <v>8.4954633111443128E-21</v>
      </c>
      <c r="C2440" s="178">
        <f t="shared" si="522"/>
        <v>8.4762990090305662E-21</v>
      </c>
      <c r="D2440" s="165">
        <f t="shared" si="523"/>
        <v>2.2558277767625785E-3</v>
      </c>
      <c r="E2440" s="166">
        <f t="shared" si="533"/>
        <v>24.291375447755232</v>
      </c>
      <c r="F2440" s="167">
        <f t="shared" si="534"/>
        <v>5.4365449419978331</v>
      </c>
      <c r="G2440" s="167">
        <f t="shared" si="524"/>
        <v>188930.93590434597</v>
      </c>
      <c r="H2440" s="167">
        <f t="shared" si="525"/>
        <v>271299.98899881309</v>
      </c>
      <c r="I2440" s="168">
        <f t="shared" si="526"/>
        <v>460230.92490315903</v>
      </c>
      <c r="J2440" s="168">
        <f t="shared" si="528"/>
        <v>450671.33619968756</v>
      </c>
      <c r="K2440" s="94"/>
      <c r="L2440" s="265">
        <f t="shared" si="527"/>
        <v>175381.05497951986</v>
      </c>
      <c r="M2440" s="265">
        <f>$G2440*NonHospFrac+theModel!$H2440*NonHospFrac</f>
        <v>284849.86992363917</v>
      </c>
      <c r="N2440" s="266">
        <f t="shared" si="529"/>
        <v>460230.92490315903</v>
      </c>
      <c r="O2440" s="158"/>
      <c r="P2440" s="265">
        <f t="shared" si="530"/>
        <v>171738.16472320378</v>
      </c>
      <c r="Q2440" s="265">
        <f t="shared" si="531"/>
        <v>284848.30967302015</v>
      </c>
      <c r="R2440" s="266">
        <f t="shared" si="532"/>
        <v>456586.4743962239</v>
      </c>
    </row>
    <row r="2441" spans="1:18" x14ac:dyDescent="0.25">
      <c r="A2441" s="81">
        <v>2410</v>
      </c>
      <c r="B2441" s="93">
        <f t="shared" si="521"/>
        <v>8.3367641548285894E-21</v>
      </c>
      <c r="C2441" s="178">
        <f t="shared" si="522"/>
        <v>8.3179578506798082E-21</v>
      </c>
      <c r="D2441" s="165">
        <f t="shared" si="523"/>
        <v>2.2558277767625785E-3</v>
      </c>
      <c r="E2441" s="166">
        <f t="shared" si="533"/>
        <v>24.291375447755232</v>
      </c>
      <c r="F2441" s="167">
        <f t="shared" si="534"/>
        <v>5.4388007697745957</v>
      </c>
      <c r="G2441" s="167">
        <f t="shared" si="524"/>
        <v>189009.33048355937</v>
      </c>
      <c r="H2441" s="167">
        <f t="shared" si="525"/>
        <v>271299.98899881309</v>
      </c>
      <c r="I2441" s="168">
        <f t="shared" si="526"/>
        <v>460309.31948237249</v>
      </c>
      <c r="J2441" s="168">
        <f t="shared" si="528"/>
        <v>450742.39562019909</v>
      </c>
      <c r="K2441" s="94"/>
      <c r="L2441" s="265">
        <f t="shared" si="527"/>
        <v>175410.92894770228</v>
      </c>
      <c r="M2441" s="265">
        <f>$G2441*NonHospFrac+theModel!$H2441*NonHospFrac</f>
        <v>284898.39053467015</v>
      </c>
      <c r="N2441" s="266">
        <f t="shared" si="529"/>
        <v>460309.31948237243</v>
      </c>
      <c r="O2441" s="158"/>
      <c r="P2441" s="265">
        <f t="shared" si="530"/>
        <v>171765.24346880993</v>
      </c>
      <c r="Q2441" s="265">
        <f t="shared" si="531"/>
        <v>284896.83028405113</v>
      </c>
      <c r="R2441" s="266">
        <f t="shared" si="532"/>
        <v>456662.07375286106</v>
      </c>
    </row>
    <row r="2442" spans="1:18" x14ac:dyDescent="0.25">
      <c r="A2442" s="81">
        <v>2411</v>
      </c>
      <c r="B2442" s="93">
        <f t="shared" si="521"/>
        <v>8.1810295716377114E-21</v>
      </c>
      <c r="C2442" s="178">
        <f t="shared" si="522"/>
        <v>8.1625745778874945E-21</v>
      </c>
      <c r="D2442" s="165">
        <f t="shared" si="523"/>
        <v>2.2558277767625785E-3</v>
      </c>
      <c r="E2442" s="166">
        <f t="shared" si="533"/>
        <v>24.291375447755232</v>
      </c>
      <c r="F2442" s="167">
        <f t="shared" si="534"/>
        <v>5.4410565975513583</v>
      </c>
      <c r="G2442" s="167">
        <f t="shared" si="524"/>
        <v>189087.72506277281</v>
      </c>
      <c r="H2442" s="167">
        <f t="shared" si="525"/>
        <v>271299.98899881309</v>
      </c>
      <c r="I2442" s="168">
        <f t="shared" si="526"/>
        <v>460387.7140615859</v>
      </c>
      <c r="J2442" s="168">
        <f t="shared" si="528"/>
        <v>450813.45214418869</v>
      </c>
      <c r="K2442" s="94"/>
      <c r="L2442" s="265">
        <f t="shared" si="527"/>
        <v>175440.80291588471</v>
      </c>
      <c r="M2442" s="265">
        <f>$G2442*NonHospFrac+theModel!$H2442*NonHospFrac</f>
        <v>284946.91114570119</v>
      </c>
      <c r="N2442" s="266">
        <f t="shared" si="529"/>
        <v>460387.7140615859</v>
      </c>
      <c r="O2442" s="158"/>
      <c r="P2442" s="265">
        <f t="shared" si="530"/>
        <v>171792.32111063309</v>
      </c>
      <c r="Q2442" s="265">
        <f t="shared" si="531"/>
        <v>284945.35089508217</v>
      </c>
      <c r="R2442" s="266">
        <f t="shared" si="532"/>
        <v>456737.67200571526</v>
      </c>
    </row>
    <row r="2443" spans="1:18" x14ac:dyDescent="0.25">
      <c r="A2443" s="81">
        <v>2412</v>
      </c>
      <c r="B2443" s="93">
        <f t="shared" si="521"/>
        <v>8.0282041819841818E-21</v>
      </c>
      <c r="C2443" s="178">
        <f t="shared" si="522"/>
        <v>8.0100939359929401E-21</v>
      </c>
      <c r="D2443" s="165">
        <f t="shared" si="523"/>
        <v>2.2558277767625785E-3</v>
      </c>
      <c r="E2443" s="166">
        <f t="shared" si="533"/>
        <v>24.291375447755232</v>
      </c>
      <c r="F2443" s="167">
        <f t="shared" si="534"/>
        <v>5.4433124253281209</v>
      </c>
      <c r="G2443" s="167">
        <f t="shared" si="524"/>
        <v>189166.11964198624</v>
      </c>
      <c r="H2443" s="167">
        <f t="shared" si="525"/>
        <v>271299.98899881309</v>
      </c>
      <c r="I2443" s="168">
        <f t="shared" si="526"/>
        <v>460466.1086407993</v>
      </c>
      <c r="J2443" s="168">
        <f t="shared" si="528"/>
        <v>450884.50577177445</v>
      </c>
      <c r="K2443" s="94"/>
      <c r="L2443" s="265">
        <f t="shared" si="527"/>
        <v>175470.67688406713</v>
      </c>
      <c r="M2443" s="265">
        <f>$G2443*NonHospFrac+theModel!$H2443*NonHospFrac</f>
        <v>284995.43175673217</v>
      </c>
      <c r="N2443" s="266">
        <f t="shared" si="529"/>
        <v>460466.1086407993</v>
      </c>
      <c r="O2443" s="158"/>
      <c r="P2443" s="265">
        <f t="shared" si="530"/>
        <v>171819.39764871827</v>
      </c>
      <c r="Q2443" s="265">
        <f t="shared" si="531"/>
        <v>284993.87150611315</v>
      </c>
      <c r="R2443" s="266">
        <f t="shared" si="532"/>
        <v>456813.26915483142</v>
      </c>
    </row>
    <row r="2444" spans="1:18" x14ac:dyDescent="0.25">
      <c r="A2444" s="81">
        <v>2413</v>
      </c>
      <c r="B2444" s="93">
        <f t="shared" si="521"/>
        <v>7.878233640796635E-21</v>
      </c>
      <c r="C2444" s="178">
        <f t="shared" si="522"/>
        <v>7.8604617025179001E-21</v>
      </c>
      <c r="D2444" s="165">
        <f t="shared" si="523"/>
        <v>2.2558277767625785E-3</v>
      </c>
      <c r="E2444" s="166">
        <f t="shared" si="533"/>
        <v>24.291375447755232</v>
      </c>
      <c r="F2444" s="167">
        <f t="shared" si="534"/>
        <v>5.4455682531048835</v>
      </c>
      <c r="G2444" s="167">
        <f t="shared" si="524"/>
        <v>189244.51422119964</v>
      </c>
      <c r="H2444" s="167">
        <f t="shared" si="525"/>
        <v>271299.98899881309</v>
      </c>
      <c r="I2444" s="168">
        <f t="shared" si="526"/>
        <v>460544.50322001276</v>
      </c>
      <c r="J2444" s="168">
        <f t="shared" si="528"/>
        <v>450955.55650307453</v>
      </c>
      <c r="K2444" s="94"/>
      <c r="L2444" s="265">
        <f t="shared" si="527"/>
        <v>175500.55085224955</v>
      </c>
      <c r="M2444" s="265">
        <f>$G2444*NonHospFrac+theModel!$H2444*NonHospFrac</f>
        <v>285043.95236776315</v>
      </c>
      <c r="N2444" s="266">
        <f t="shared" si="529"/>
        <v>460544.5032200127</v>
      </c>
      <c r="O2444" s="158"/>
      <c r="P2444" s="265">
        <f t="shared" si="530"/>
        <v>171846.47308311044</v>
      </c>
      <c r="Q2444" s="265">
        <f t="shared" si="531"/>
        <v>285042.39211714413</v>
      </c>
      <c r="R2444" s="266">
        <f t="shared" si="532"/>
        <v>456888.8652002546</v>
      </c>
    </row>
    <row r="2445" spans="1:18" x14ac:dyDescent="0.25">
      <c r="A2445" s="81">
        <v>2414</v>
      </c>
      <c r="B2445" s="93">
        <f t="shared" si="521"/>
        <v>7.7310646181945985E-21</v>
      </c>
      <c r="C2445" s="178">
        <f t="shared" si="522"/>
        <v>7.7136246678849294E-21</v>
      </c>
      <c r="D2445" s="165">
        <f t="shared" si="523"/>
        <v>2.2558277767625785E-3</v>
      </c>
      <c r="E2445" s="166">
        <f t="shared" si="533"/>
        <v>24.291375447755232</v>
      </c>
      <c r="F2445" s="167">
        <f t="shared" si="534"/>
        <v>5.447824080881646</v>
      </c>
      <c r="G2445" s="167">
        <f t="shared" si="524"/>
        <v>189322.90880041308</v>
      </c>
      <c r="H2445" s="167">
        <f t="shared" si="525"/>
        <v>271299.98899881309</v>
      </c>
      <c r="I2445" s="168">
        <f t="shared" si="526"/>
        <v>460622.89779922616</v>
      </c>
      <c r="J2445" s="168">
        <f t="shared" si="528"/>
        <v>451026.60433820687</v>
      </c>
      <c r="K2445" s="94"/>
      <c r="L2445" s="265">
        <f t="shared" si="527"/>
        <v>175530.42482043197</v>
      </c>
      <c r="M2445" s="265">
        <f>$G2445*NonHospFrac+theModel!$H2445*NonHospFrac</f>
        <v>285092.47297879413</v>
      </c>
      <c r="N2445" s="266">
        <f t="shared" si="529"/>
        <v>460622.89779922611</v>
      </c>
      <c r="O2445" s="158"/>
      <c r="P2445" s="265">
        <f t="shared" si="530"/>
        <v>171873.54741385463</v>
      </c>
      <c r="Q2445" s="265">
        <f t="shared" si="531"/>
        <v>285090.91272817511</v>
      </c>
      <c r="R2445" s="266">
        <f t="shared" si="532"/>
        <v>456964.46014202974</v>
      </c>
    </row>
    <row r="2446" spans="1:18" x14ac:dyDescent="0.25">
      <c r="A2446" s="81">
        <v>2415</v>
      </c>
      <c r="B2446" s="93">
        <f t="shared" si="521"/>
        <v>7.5866447805242547E-21</v>
      </c>
      <c r="C2446" s="178">
        <f t="shared" si="522"/>
        <v>7.5695306164959167E-21</v>
      </c>
      <c r="D2446" s="165">
        <f t="shared" si="523"/>
        <v>2.2558277767625785E-3</v>
      </c>
      <c r="E2446" s="166">
        <f t="shared" si="533"/>
        <v>24.291375447755232</v>
      </c>
      <c r="F2446" s="167">
        <f t="shared" si="534"/>
        <v>5.4500799086584086</v>
      </c>
      <c r="G2446" s="167">
        <f t="shared" si="524"/>
        <v>189401.30337962648</v>
      </c>
      <c r="H2446" s="167">
        <f t="shared" si="525"/>
        <v>271299.98899881309</v>
      </c>
      <c r="I2446" s="168">
        <f t="shared" si="526"/>
        <v>460701.29237843957</v>
      </c>
      <c r="J2446" s="168">
        <f t="shared" si="528"/>
        <v>451097.64927728963</v>
      </c>
      <c r="K2446" s="94"/>
      <c r="L2446" s="265">
        <f t="shared" si="527"/>
        <v>175560.2987886144</v>
      </c>
      <c r="M2446" s="265">
        <f>$G2446*NonHospFrac+theModel!$H2446*NonHospFrac</f>
        <v>285140.99358982511</v>
      </c>
      <c r="N2446" s="266">
        <f t="shared" si="529"/>
        <v>460701.29237843951</v>
      </c>
      <c r="O2446" s="158"/>
      <c r="P2446" s="265">
        <f t="shared" si="530"/>
        <v>171900.6206409958</v>
      </c>
      <c r="Q2446" s="265">
        <f t="shared" si="531"/>
        <v>285139.43333920609</v>
      </c>
      <c r="R2446" s="266">
        <f t="shared" si="532"/>
        <v>457040.05398020189</v>
      </c>
    </row>
    <row r="2447" spans="1:18" x14ac:dyDescent="0.25">
      <c r="A2447" s="81">
        <v>2416</v>
      </c>
      <c r="B2447" s="93">
        <f t="shared" si="521"/>
        <v>7.4449227717484779E-21</v>
      </c>
      <c r="C2447" s="178">
        <f t="shared" si="522"/>
        <v>7.4281283081641161E-21</v>
      </c>
      <c r="D2447" s="165">
        <f t="shared" si="523"/>
        <v>2.2558277767625785E-3</v>
      </c>
      <c r="E2447" s="166">
        <f t="shared" si="533"/>
        <v>24.291375447755232</v>
      </c>
      <c r="F2447" s="167">
        <f t="shared" si="534"/>
        <v>5.4523357364351712</v>
      </c>
      <c r="G2447" s="167">
        <f t="shared" si="524"/>
        <v>189479.69795883991</v>
      </c>
      <c r="H2447" s="167">
        <f t="shared" si="525"/>
        <v>271299.98899881309</v>
      </c>
      <c r="I2447" s="168">
        <f t="shared" si="526"/>
        <v>460779.68695765303</v>
      </c>
      <c r="J2447" s="168">
        <f t="shared" si="528"/>
        <v>451168.69132044085</v>
      </c>
      <c r="K2447" s="94"/>
      <c r="L2447" s="265">
        <f t="shared" si="527"/>
        <v>175590.17275679682</v>
      </c>
      <c r="M2447" s="265">
        <f>$G2447*NonHospFrac+theModel!$H2447*NonHospFrac</f>
        <v>285189.51420085615</v>
      </c>
      <c r="N2447" s="266">
        <f t="shared" si="529"/>
        <v>460779.68695765297</v>
      </c>
      <c r="O2447" s="158"/>
      <c r="P2447" s="265">
        <f t="shared" si="530"/>
        <v>171927.69276457891</v>
      </c>
      <c r="Q2447" s="265">
        <f t="shared" si="531"/>
        <v>285187.95395023713</v>
      </c>
      <c r="R2447" s="266">
        <f t="shared" si="532"/>
        <v>457115.64671481604</v>
      </c>
    </row>
    <row r="2448" spans="1:18" x14ac:dyDescent="0.25">
      <c r="A2448" s="81">
        <v>2417</v>
      </c>
      <c r="B2448" s="93">
        <f t="shared" si="521"/>
        <v>7.3058481951845001E-21</v>
      </c>
      <c r="C2448" s="178">
        <f t="shared" si="522"/>
        <v>7.2893674598929928E-21</v>
      </c>
      <c r="D2448" s="165">
        <f t="shared" si="523"/>
        <v>2.2558277767625785E-3</v>
      </c>
      <c r="E2448" s="166">
        <f t="shared" si="533"/>
        <v>24.291375447755232</v>
      </c>
      <c r="F2448" s="167">
        <f t="shared" si="534"/>
        <v>5.4545915642119338</v>
      </c>
      <c r="G2448" s="167">
        <f t="shared" si="524"/>
        <v>189558.09253805334</v>
      </c>
      <c r="H2448" s="167">
        <f t="shared" si="525"/>
        <v>271299.98899881309</v>
      </c>
      <c r="I2448" s="168">
        <f t="shared" si="526"/>
        <v>460858.08153686643</v>
      </c>
      <c r="J2448" s="168">
        <f t="shared" si="528"/>
        <v>451239.73046777846</v>
      </c>
      <c r="K2448" s="94"/>
      <c r="L2448" s="265">
        <f t="shared" si="527"/>
        <v>175620.04672497927</v>
      </c>
      <c r="M2448" s="265">
        <f>$G2448*NonHospFrac+theModel!$H2448*NonHospFrac</f>
        <v>285238.03481188713</v>
      </c>
      <c r="N2448" s="266">
        <f t="shared" si="529"/>
        <v>460858.08153686638</v>
      </c>
      <c r="O2448" s="158"/>
      <c r="P2448" s="265">
        <f t="shared" si="530"/>
        <v>171954.763784649</v>
      </c>
      <c r="Q2448" s="265">
        <f t="shared" si="531"/>
        <v>285236.47456126811</v>
      </c>
      <c r="R2448" s="266">
        <f t="shared" si="532"/>
        <v>457191.23834591708</v>
      </c>
    </row>
    <row r="2449" spans="1:18" x14ac:dyDescent="0.25">
      <c r="A2449" s="81">
        <v>2418</v>
      </c>
      <c r="B2449" s="93">
        <f t="shared" si="521"/>
        <v>7.1693715955827852E-21</v>
      </c>
      <c r="C2449" s="178">
        <f t="shared" si="522"/>
        <v>7.1531987279955376E-21</v>
      </c>
      <c r="D2449" s="165">
        <f t="shared" si="523"/>
        <v>2.2558277767625785E-3</v>
      </c>
      <c r="E2449" s="166">
        <f t="shared" si="533"/>
        <v>24.291375447755232</v>
      </c>
      <c r="F2449" s="167">
        <f t="shared" si="534"/>
        <v>5.4568473919886964</v>
      </c>
      <c r="G2449" s="167">
        <f t="shared" si="524"/>
        <v>189636.48711726675</v>
      </c>
      <c r="H2449" s="167">
        <f t="shared" si="525"/>
        <v>271299.98899881309</v>
      </c>
      <c r="I2449" s="168">
        <f t="shared" si="526"/>
        <v>460936.47611607984</v>
      </c>
      <c r="J2449" s="168">
        <f t="shared" si="528"/>
        <v>451310.76671942056</v>
      </c>
      <c r="K2449" s="94"/>
      <c r="L2449" s="265">
        <f t="shared" si="527"/>
        <v>175649.92069316169</v>
      </c>
      <c r="M2449" s="265">
        <f>$G2449*NonHospFrac+theModel!$H2449*NonHospFrac</f>
        <v>285286.55542291817</v>
      </c>
      <c r="N2449" s="266">
        <f t="shared" si="529"/>
        <v>460936.47611607984</v>
      </c>
      <c r="O2449" s="158"/>
      <c r="P2449" s="265">
        <f t="shared" si="530"/>
        <v>171981.83370125099</v>
      </c>
      <c r="Q2449" s="265">
        <f t="shared" si="531"/>
        <v>285284.99517229915</v>
      </c>
      <c r="R2449" s="266">
        <f t="shared" si="532"/>
        <v>457266.82887355017</v>
      </c>
    </row>
    <row r="2450" spans="1:18" x14ac:dyDescent="0.25">
      <c r="A2450" s="81">
        <v>2419</v>
      </c>
      <c r="B2450" s="93">
        <f t="shared" si="521"/>
        <v>7.0354444415404191E-21</v>
      </c>
      <c r="C2450" s="178">
        <f t="shared" si="522"/>
        <v>7.0195736905473219E-21</v>
      </c>
      <c r="D2450" s="165">
        <f t="shared" si="523"/>
        <v>2.2558277767625785E-3</v>
      </c>
      <c r="E2450" s="166">
        <f t="shared" si="533"/>
        <v>24.291375447755232</v>
      </c>
      <c r="F2450" s="167">
        <f t="shared" si="534"/>
        <v>5.459103219765459</v>
      </c>
      <c r="G2450" s="167">
        <f t="shared" si="524"/>
        <v>189714.88169648018</v>
      </c>
      <c r="H2450" s="167">
        <f t="shared" si="525"/>
        <v>271299.98899881309</v>
      </c>
      <c r="I2450" s="168">
        <f t="shared" si="526"/>
        <v>461014.8706952933</v>
      </c>
      <c r="J2450" s="168">
        <f t="shared" si="528"/>
        <v>451381.80007548525</v>
      </c>
      <c r="K2450" s="94"/>
      <c r="L2450" s="265">
        <f t="shared" si="527"/>
        <v>175679.79466134412</v>
      </c>
      <c r="M2450" s="265">
        <f>$G2450*NonHospFrac+theModel!$H2450*NonHospFrac</f>
        <v>285335.07603394915</v>
      </c>
      <c r="N2450" s="266">
        <f t="shared" si="529"/>
        <v>461014.8706952933</v>
      </c>
      <c r="O2450" s="158"/>
      <c r="P2450" s="265">
        <f t="shared" si="530"/>
        <v>172008.90251442988</v>
      </c>
      <c r="Q2450" s="265">
        <f t="shared" si="531"/>
        <v>285333.51578333013</v>
      </c>
      <c r="R2450" s="266">
        <f t="shared" si="532"/>
        <v>457342.41829776001</v>
      </c>
    </row>
    <row r="2451" spans="1:18" x14ac:dyDescent="0.25">
      <c r="A2451" s="81">
        <v>2420</v>
      </c>
      <c r="B2451" s="93">
        <f t="shared" si="521"/>
        <v>6.9040191082435319E-21</v>
      </c>
      <c r="C2451" s="178">
        <f t="shared" si="522"/>
        <v>6.8884448301678572E-21</v>
      </c>
      <c r="D2451" s="165">
        <f t="shared" si="523"/>
        <v>2.2558277767625785E-3</v>
      </c>
      <c r="E2451" s="166">
        <f t="shared" si="533"/>
        <v>24.291375447755232</v>
      </c>
      <c r="F2451" s="167">
        <f t="shared" si="534"/>
        <v>5.4613590475422216</v>
      </c>
      <c r="G2451" s="167">
        <f t="shared" si="524"/>
        <v>189793.27627569358</v>
      </c>
      <c r="H2451" s="167">
        <f t="shared" si="525"/>
        <v>271299.98899881309</v>
      </c>
      <c r="I2451" s="168">
        <f t="shared" si="526"/>
        <v>461093.26527450664</v>
      </c>
      <c r="J2451" s="168">
        <f t="shared" si="528"/>
        <v>451452.83053609042</v>
      </c>
      <c r="K2451" s="94"/>
      <c r="L2451" s="265">
        <f t="shared" si="527"/>
        <v>175709.66862952654</v>
      </c>
      <c r="M2451" s="265">
        <f>$G2451*NonHospFrac+theModel!$H2451*NonHospFrac</f>
        <v>285383.59664498013</v>
      </c>
      <c r="N2451" s="266">
        <f t="shared" si="529"/>
        <v>461093.26527450664</v>
      </c>
      <c r="O2451" s="158"/>
      <c r="P2451" s="265">
        <f t="shared" si="530"/>
        <v>172035.97022423067</v>
      </c>
      <c r="Q2451" s="265">
        <f t="shared" si="531"/>
        <v>285382.03639436112</v>
      </c>
      <c r="R2451" s="266">
        <f t="shared" si="532"/>
        <v>457418.00661859178</v>
      </c>
    </row>
    <row r="2452" spans="1:18" x14ac:dyDescent="0.25">
      <c r="A2452" s="81">
        <v>2421</v>
      </c>
      <c r="B2452" s="93">
        <f t="shared" si="521"/>
        <v>6.775048860531604E-21</v>
      </c>
      <c r="C2452" s="178">
        <f t="shared" si="522"/>
        <v>6.7597655171230928E-21</v>
      </c>
      <c r="D2452" s="165">
        <f t="shared" si="523"/>
        <v>2.2558277767625785E-3</v>
      </c>
      <c r="E2452" s="166">
        <f t="shared" si="533"/>
        <v>24.291375447755232</v>
      </c>
      <c r="F2452" s="167">
        <f t="shared" si="534"/>
        <v>5.4636148753189842</v>
      </c>
      <c r="G2452" s="167">
        <f t="shared" si="524"/>
        <v>189871.67085490702</v>
      </c>
      <c r="H2452" s="167">
        <f t="shared" si="525"/>
        <v>271299.98899881309</v>
      </c>
      <c r="I2452" s="168">
        <f t="shared" si="526"/>
        <v>461171.65985372011</v>
      </c>
      <c r="J2452" s="168">
        <f t="shared" si="528"/>
        <v>451523.85810135427</v>
      </c>
      <c r="K2452" s="94"/>
      <c r="L2452" s="265">
        <f t="shared" si="527"/>
        <v>175739.54259770899</v>
      </c>
      <c r="M2452" s="265">
        <f>$G2452*NonHospFrac+theModel!$H2452*NonHospFrac</f>
        <v>285432.11725601112</v>
      </c>
      <c r="N2452" s="266">
        <f t="shared" si="529"/>
        <v>461171.65985372011</v>
      </c>
      <c r="O2452" s="158"/>
      <c r="P2452" s="265">
        <f t="shared" si="530"/>
        <v>172063.03683069834</v>
      </c>
      <c r="Q2452" s="265">
        <f t="shared" si="531"/>
        <v>285430.5570053921</v>
      </c>
      <c r="R2452" s="266">
        <f t="shared" si="532"/>
        <v>457493.59383609041</v>
      </c>
    </row>
    <row r="2453" spans="1:18" x14ac:dyDescent="0.25">
      <c r="A2453" s="81">
        <v>2422</v>
      </c>
      <c r="B2453" s="93">
        <f t="shared" si="521"/>
        <v>6.6484878362783733E-21</v>
      </c>
      <c r="C2453" s="178">
        <f t="shared" si="522"/>
        <v>6.6334899927438283E-21</v>
      </c>
      <c r="D2453" s="165">
        <f t="shared" si="523"/>
        <v>2.2558277767625785E-3</v>
      </c>
      <c r="E2453" s="166">
        <f t="shared" si="533"/>
        <v>24.291375447755232</v>
      </c>
      <c r="F2453" s="167">
        <f t="shared" si="534"/>
        <v>5.4658707030957467</v>
      </c>
      <c r="G2453" s="167">
        <f t="shared" si="524"/>
        <v>189950.06543412045</v>
      </c>
      <c r="H2453" s="167">
        <f t="shared" si="525"/>
        <v>271299.98899881309</v>
      </c>
      <c r="I2453" s="168">
        <f t="shared" si="526"/>
        <v>461250.05443293357</v>
      </c>
      <c r="J2453" s="168">
        <f t="shared" si="528"/>
        <v>451594.88277139474</v>
      </c>
      <c r="K2453" s="94"/>
      <c r="L2453" s="265">
        <f t="shared" si="527"/>
        <v>175769.41656589141</v>
      </c>
      <c r="M2453" s="265">
        <f>$G2453*NonHospFrac+theModel!$H2453*NonHospFrac</f>
        <v>285480.6378670421</v>
      </c>
      <c r="N2453" s="266">
        <f t="shared" si="529"/>
        <v>461250.05443293351</v>
      </c>
      <c r="O2453" s="158"/>
      <c r="P2453" s="265">
        <f t="shared" si="530"/>
        <v>172090.10233387782</v>
      </c>
      <c r="Q2453" s="265">
        <f t="shared" si="531"/>
        <v>285479.07761642308</v>
      </c>
      <c r="R2453" s="266">
        <f t="shared" si="532"/>
        <v>457569.1799503009</v>
      </c>
    </row>
    <row r="2454" spans="1:18" x14ac:dyDescent="0.25">
      <c r="A2454" s="81">
        <v>2423</v>
      </c>
      <c r="B2454" s="93">
        <f t="shared" si="521"/>
        <v>6.52429103008316E-21</v>
      </c>
      <c r="C2454" s="178">
        <f t="shared" si="522"/>
        <v>6.5095733531538151E-21</v>
      </c>
      <c r="D2454" s="165">
        <f t="shared" si="523"/>
        <v>2.2558277767625785E-3</v>
      </c>
      <c r="E2454" s="166">
        <f t="shared" si="533"/>
        <v>24.291375447755232</v>
      </c>
      <c r="F2454" s="167">
        <f t="shared" si="534"/>
        <v>5.4681265308725093</v>
      </c>
      <c r="G2454" s="167">
        <f t="shared" si="524"/>
        <v>190028.46001333385</v>
      </c>
      <c r="H2454" s="167">
        <f t="shared" si="525"/>
        <v>271299.98899881309</v>
      </c>
      <c r="I2454" s="168">
        <f t="shared" si="526"/>
        <v>461328.44901214691</v>
      </c>
      <c r="J2454" s="168">
        <f t="shared" si="528"/>
        <v>451665.90454632975</v>
      </c>
      <c r="K2454" s="94"/>
      <c r="L2454" s="265">
        <f t="shared" si="527"/>
        <v>175799.29053407384</v>
      </c>
      <c r="M2454" s="265">
        <f>$G2454*NonHospFrac+theModel!$H2454*NonHospFrac</f>
        <v>285529.15847807308</v>
      </c>
      <c r="N2454" s="266">
        <f t="shared" si="529"/>
        <v>461328.44901214691</v>
      </c>
      <c r="O2454" s="158"/>
      <c r="P2454" s="265">
        <f t="shared" si="530"/>
        <v>172117.16673381411</v>
      </c>
      <c r="Q2454" s="265">
        <f t="shared" si="531"/>
        <v>285527.59822745406</v>
      </c>
      <c r="R2454" s="266">
        <f t="shared" si="532"/>
        <v>457644.76496126817</v>
      </c>
    </row>
    <row r="2455" spans="1:18" x14ac:dyDescent="0.25">
      <c r="A2455" s="81">
        <v>2424</v>
      </c>
      <c r="B2455" s="93">
        <f t="shared" si="521"/>
        <v>6.4024142772668412E-21</v>
      </c>
      <c r="C2455" s="178">
        <f t="shared" si="522"/>
        <v>6.3879715333018409E-21</v>
      </c>
      <c r="D2455" s="165">
        <f t="shared" si="523"/>
        <v>2.2558277767625785E-3</v>
      </c>
      <c r="E2455" s="166">
        <f t="shared" si="533"/>
        <v>24.291375447755232</v>
      </c>
      <c r="F2455" s="167">
        <f t="shared" si="534"/>
        <v>5.4703823586492719</v>
      </c>
      <c r="G2455" s="167">
        <f t="shared" si="524"/>
        <v>190106.85459254729</v>
      </c>
      <c r="H2455" s="167">
        <f t="shared" si="525"/>
        <v>271299.98899881309</v>
      </c>
      <c r="I2455" s="168">
        <f t="shared" si="526"/>
        <v>461406.84359136038</v>
      </c>
      <c r="J2455" s="168">
        <f t="shared" si="528"/>
        <v>451736.92342627753</v>
      </c>
      <c r="K2455" s="94"/>
      <c r="L2455" s="265">
        <f t="shared" si="527"/>
        <v>175829.16450225626</v>
      </c>
      <c r="M2455" s="265">
        <f>$G2455*NonHospFrac+theModel!$H2455*NonHospFrac</f>
        <v>285577.67908910412</v>
      </c>
      <c r="N2455" s="266">
        <f t="shared" si="529"/>
        <v>461406.84359136038</v>
      </c>
      <c r="O2455" s="158"/>
      <c r="P2455" s="265">
        <f t="shared" si="530"/>
        <v>172144.23003055219</v>
      </c>
      <c r="Q2455" s="265">
        <f t="shared" si="531"/>
        <v>285576.1188384851</v>
      </c>
      <c r="R2455" s="266">
        <f t="shared" si="532"/>
        <v>457720.34886903729</v>
      </c>
    </row>
    <row r="2456" spans="1:18" x14ac:dyDescent="0.25">
      <c r="A2456" s="81">
        <v>2425</v>
      </c>
      <c r="B2456" s="93">
        <f t="shared" si="521"/>
        <v>6.2828142381667807E-21</v>
      </c>
      <c r="C2456" s="178">
        <f t="shared" si="522"/>
        <v>6.2686412912920849E-21</v>
      </c>
      <c r="D2456" s="165">
        <f t="shared" si="523"/>
        <v>2.2558277767625785E-3</v>
      </c>
      <c r="E2456" s="166">
        <f t="shared" si="533"/>
        <v>24.291375447755232</v>
      </c>
      <c r="F2456" s="167">
        <f t="shared" si="534"/>
        <v>5.4726381864260345</v>
      </c>
      <c r="G2456" s="167">
        <f t="shared" si="524"/>
        <v>190185.24917176069</v>
      </c>
      <c r="H2456" s="167">
        <f t="shared" si="525"/>
        <v>271299.98899881309</v>
      </c>
      <c r="I2456" s="168">
        <f t="shared" si="526"/>
        <v>461485.23817057378</v>
      </c>
      <c r="J2456" s="168">
        <f t="shared" si="528"/>
        <v>451807.93941135588</v>
      </c>
      <c r="K2456" s="94"/>
      <c r="L2456" s="265">
        <f t="shared" si="527"/>
        <v>175859.03847043868</v>
      </c>
      <c r="M2456" s="265">
        <f>$G2456*NonHospFrac+theModel!$H2456*NonHospFrac</f>
        <v>285626.1997001351</v>
      </c>
      <c r="N2456" s="266">
        <f t="shared" si="529"/>
        <v>461485.23817057378</v>
      </c>
      <c r="O2456" s="158"/>
      <c r="P2456" s="265">
        <f t="shared" si="530"/>
        <v>172171.29222413703</v>
      </c>
      <c r="Q2456" s="265">
        <f t="shared" si="531"/>
        <v>285624.63944951608</v>
      </c>
      <c r="R2456" s="266">
        <f t="shared" si="532"/>
        <v>457795.93167365307</v>
      </c>
    </row>
    <row r="2457" spans="1:18" x14ac:dyDescent="0.25">
      <c r="A2457" s="81">
        <v>2426</v>
      </c>
      <c r="B2457" s="93">
        <f t="shared" si="521"/>
        <v>6.1654483827251454E-21</v>
      </c>
      <c r="C2457" s="178">
        <f t="shared" si="522"/>
        <v>6.1515401930071977E-21</v>
      </c>
      <c r="D2457" s="165">
        <f t="shared" si="523"/>
        <v>2.2558277767625785E-3</v>
      </c>
      <c r="E2457" s="166">
        <f t="shared" si="533"/>
        <v>24.291375447755232</v>
      </c>
      <c r="F2457" s="167">
        <f t="shared" si="534"/>
        <v>5.4748940142027971</v>
      </c>
      <c r="G2457" s="167">
        <f t="shared" si="524"/>
        <v>190263.64375097412</v>
      </c>
      <c r="H2457" s="167">
        <f t="shared" si="525"/>
        <v>271299.98899881309</v>
      </c>
      <c r="I2457" s="168">
        <f t="shared" si="526"/>
        <v>461563.63274978718</v>
      </c>
      <c r="J2457" s="168">
        <f t="shared" si="528"/>
        <v>451878.95250168286</v>
      </c>
      <c r="K2457" s="94"/>
      <c r="L2457" s="265">
        <f t="shared" si="527"/>
        <v>175888.9124386211</v>
      </c>
      <c r="M2457" s="265">
        <f>$G2457*NonHospFrac+theModel!$H2457*NonHospFrac</f>
        <v>285674.72031116614</v>
      </c>
      <c r="N2457" s="266">
        <f t="shared" si="529"/>
        <v>461563.63274978724</v>
      </c>
      <c r="O2457" s="158"/>
      <c r="P2457" s="265">
        <f t="shared" si="530"/>
        <v>172198.35331461357</v>
      </c>
      <c r="Q2457" s="265">
        <f t="shared" si="531"/>
        <v>285673.16006054712</v>
      </c>
      <c r="R2457" s="266">
        <f t="shared" si="532"/>
        <v>457871.51337516069</v>
      </c>
    </row>
    <row r="2458" spans="1:18" x14ac:dyDescent="0.25">
      <c r="A2458" s="81">
        <v>2427</v>
      </c>
      <c r="B2458" s="93">
        <f t="shared" si="521"/>
        <v>6.0502749753651142E-21</v>
      </c>
      <c r="C2458" s="178">
        <f t="shared" si="522"/>
        <v>6.0366265970186341E-21</v>
      </c>
      <c r="D2458" s="165">
        <f t="shared" si="523"/>
        <v>2.2558277767625785E-3</v>
      </c>
      <c r="E2458" s="166">
        <f t="shared" si="533"/>
        <v>24.291375447755232</v>
      </c>
      <c r="F2458" s="167">
        <f t="shared" si="534"/>
        <v>5.4771498419795597</v>
      </c>
      <c r="G2458" s="167">
        <f t="shared" si="524"/>
        <v>190342.03833018756</v>
      </c>
      <c r="H2458" s="167">
        <f t="shared" si="525"/>
        <v>271299.98899881309</v>
      </c>
      <c r="I2458" s="168">
        <f t="shared" si="526"/>
        <v>461642.02732900064</v>
      </c>
      <c r="J2458" s="168">
        <f t="shared" si="528"/>
        <v>451949.96269737656</v>
      </c>
      <c r="K2458" s="94"/>
      <c r="L2458" s="265">
        <f t="shared" si="527"/>
        <v>175918.78640680353</v>
      </c>
      <c r="M2458" s="265">
        <f>$G2458*NonHospFrac+theModel!$H2458*NonHospFrac</f>
        <v>285723.24092219712</v>
      </c>
      <c r="N2458" s="266">
        <f t="shared" si="529"/>
        <v>461642.02732900064</v>
      </c>
      <c r="O2458" s="158"/>
      <c r="P2458" s="265">
        <f t="shared" si="530"/>
        <v>172225.41330202678</v>
      </c>
      <c r="Q2458" s="265">
        <f t="shared" si="531"/>
        <v>285721.6806715781</v>
      </c>
      <c r="R2458" s="266">
        <f t="shared" si="532"/>
        <v>457947.09397360485</v>
      </c>
    </row>
    <row r="2459" spans="1:18" x14ac:dyDescent="0.25">
      <c r="A2459" s="81">
        <v>2428</v>
      </c>
      <c r="B2459" s="93">
        <f t="shared" si="521"/>
        <v>5.9372530601496102E-21</v>
      </c>
      <c r="C2459" s="178">
        <f t="shared" si="522"/>
        <v>5.9238596397788564E-21</v>
      </c>
      <c r="D2459" s="165">
        <f t="shared" si="523"/>
        <v>2.2558277767625785E-3</v>
      </c>
      <c r="E2459" s="166">
        <f t="shared" si="533"/>
        <v>24.291375447755232</v>
      </c>
      <c r="F2459" s="167">
        <f t="shared" si="534"/>
        <v>5.4794056697563223</v>
      </c>
      <c r="G2459" s="167">
        <f t="shared" si="524"/>
        <v>190420.43290940096</v>
      </c>
      <c r="H2459" s="167">
        <f t="shared" si="525"/>
        <v>271299.98899881309</v>
      </c>
      <c r="I2459" s="168">
        <f t="shared" si="526"/>
        <v>461720.42190821405</v>
      </c>
      <c r="J2459" s="168">
        <f t="shared" si="528"/>
        <v>452020.96999855479</v>
      </c>
      <c r="K2459" s="94"/>
      <c r="L2459" s="265">
        <f t="shared" si="527"/>
        <v>175948.66037498595</v>
      </c>
      <c r="M2459" s="265">
        <f>$G2459*NonHospFrac+theModel!$H2459*NonHospFrac</f>
        <v>285771.7615332281</v>
      </c>
      <c r="N2459" s="266">
        <f t="shared" si="529"/>
        <v>461720.42190821405</v>
      </c>
      <c r="O2459" s="158"/>
      <c r="P2459" s="265">
        <f t="shared" si="530"/>
        <v>172252.47218642163</v>
      </c>
      <c r="Q2459" s="265">
        <f t="shared" si="531"/>
        <v>285770.20128260908</v>
      </c>
      <c r="R2459" s="266">
        <f t="shared" si="532"/>
        <v>458022.67346903071</v>
      </c>
    </row>
    <row r="2460" spans="1:18" x14ac:dyDescent="0.25">
      <c r="A2460" s="81">
        <v>2429</v>
      </c>
      <c r="B2460" s="93">
        <f t="shared" si="521"/>
        <v>5.8263424462172694E-21</v>
      </c>
      <c r="C2460" s="178">
        <f t="shared" si="522"/>
        <v>5.8131992210901619E-21</v>
      </c>
      <c r="D2460" s="165">
        <f t="shared" si="523"/>
        <v>2.2558277767625785E-3</v>
      </c>
      <c r="E2460" s="166">
        <f t="shared" si="533"/>
        <v>24.291375447755232</v>
      </c>
      <c r="F2460" s="167">
        <f t="shared" si="534"/>
        <v>5.4816614975330848</v>
      </c>
      <c r="G2460" s="167">
        <f t="shared" si="524"/>
        <v>190498.82748861439</v>
      </c>
      <c r="H2460" s="167">
        <f t="shared" si="525"/>
        <v>271299.98899881309</v>
      </c>
      <c r="I2460" s="168">
        <f t="shared" si="526"/>
        <v>461798.81648742745</v>
      </c>
      <c r="J2460" s="168">
        <f t="shared" si="528"/>
        <v>452091.97440533567</v>
      </c>
      <c r="K2460" s="94"/>
      <c r="L2460" s="265">
        <f t="shared" si="527"/>
        <v>175978.53434316837</v>
      </c>
      <c r="M2460" s="265">
        <f>$G2460*NonHospFrac+theModel!$H2460*NonHospFrac</f>
        <v>285820.28214425908</v>
      </c>
      <c r="N2460" s="266">
        <f t="shared" si="529"/>
        <v>461798.81648742745</v>
      </c>
      <c r="O2460" s="158"/>
      <c r="P2460" s="265">
        <f t="shared" si="530"/>
        <v>172279.52996784309</v>
      </c>
      <c r="Q2460" s="265">
        <f t="shared" si="531"/>
        <v>285818.72189364006</v>
      </c>
      <c r="R2460" s="266">
        <f t="shared" si="532"/>
        <v>458098.25186148315</v>
      </c>
    </row>
    <row r="2461" spans="1:18" x14ac:dyDescent="0.25">
      <c r="A2461" s="81">
        <v>2430</v>
      </c>
      <c r="B2461" s="93">
        <f t="shared" si="521"/>
        <v>5.7175036934905592E-21</v>
      </c>
      <c r="C2461" s="178">
        <f t="shared" si="522"/>
        <v>5.7046059898450402E-21</v>
      </c>
      <c r="D2461" s="165">
        <f t="shared" si="523"/>
        <v>2.2558277767625785E-3</v>
      </c>
      <c r="E2461" s="166">
        <f t="shared" si="533"/>
        <v>24.291375447755232</v>
      </c>
      <c r="F2461" s="167">
        <f t="shared" si="534"/>
        <v>5.4839173253098474</v>
      </c>
      <c r="G2461" s="167">
        <f t="shared" si="524"/>
        <v>190577.2220678278</v>
      </c>
      <c r="H2461" s="167">
        <f t="shared" si="525"/>
        <v>271299.98899881309</v>
      </c>
      <c r="I2461" s="168">
        <f t="shared" si="526"/>
        <v>461877.21106664091</v>
      </c>
      <c r="J2461" s="168">
        <f t="shared" si="528"/>
        <v>452162.97591783718</v>
      </c>
      <c r="K2461" s="94"/>
      <c r="L2461" s="265">
        <f t="shared" si="527"/>
        <v>176008.40831135079</v>
      </c>
      <c r="M2461" s="265">
        <f>$G2461*NonHospFrac+theModel!$H2461*NonHospFrac</f>
        <v>285868.80275529006</v>
      </c>
      <c r="N2461" s="266">
        <f t="shared" si="529"/>
        <v>461877.21106664086</v>
      </c>
      <c r="O2461" s="158"/>
      <c r="P2461" s="265">
        <f t="shared" si="530"/>
        <v>172306.5866463361</v>
      </c>
      <c r="Q2461" s="265">
        <f t="shared" si="531"/>
        <v>285867.24250467104</v>
      </c>
      <c r="R2461" s="266">
        <f t="shared" si="532"/>
        <v>458173.82915100711</v>
      </c>
    </row>
    <row r="2462" spans="1:18" x14ac:dyDescent="0.25">
      <c r="A2462" s="81">
        <v>2431</v>
      </c>
      <c r="B2462" s="93">
        <f t="shared" si="521"/>
        <v>5.6106980986504629E-21</v>
      </c>
      <c r="C2462" s="178">
        <f t="shared" si="522"/>
        <v>5.5980413300324979E-21</v>
      </c>
      <c r="D2462" s="165">
        <f t="shared" si="523"/>
        <v>2.2558277767625785E-3</v>
      </c>
      <c r="E2462" s="166">
        <f t="shared" si="533"/>
        <v>24.291375447755232</v>
      </c>
      <c r="F2462" s="167">
        <f t="shared" si="534"/>
        <v>5.48617315308661</v>
      </c>
      <c r="G2462" s="167">
        <f t="shared" si="524"/>
        <v>190655.61664704123</v>
      </c>
      <c r="H2462" s="167">
        <f t="shared" si="525"/>
        <v>271299.98899881309</v>
      </c>
      <c r="I2462" s="168">
        <f t="shared" si="526"/>
        <v>461955.60564585432</v>
      </c>
      <c r="J2462" s="168">
        <f t="shared" si="528"/>
        <v>452233.97453617724</v>
      </c>
      <c r="K2462" s="94"/>
      <c r="L2462" s="265">
        <f t="shared" si="527"/>
        <v>176038.28227953322</v>
      </c>
      <c r="M2462" s="265">
        <f>$G2462*NonHospFrac+theModel!$H2462*NonHospFrac</f>
        <v>285917.3233663211</v>
      </c>
      <c r="N2462" s="266">
        <f t="shared" si="529"/>
        <v>461955.60564585432</v>
      </c>
      <c r="O2462" s="158"/>
      <c r="P2462" s="265">
        <f t="shared" si="530"/>
        <v>172333.64222194563</v>
      </c>
      <c r="Q2462" s="265">
        <f t="shared" si="531"/>
        <v>285915.76311570208</v>
      </c>
      <c r="R2462" s="266">
        <f t="shared" si="532"/>
        <v>458249.40533764771</v>
      </c>
    </row>
    <row r="2463" spans="1:18" x14ac:dyDescent="0.25">
      <c r="A2463" s="81">
        <v>2432</v>
      </c>
      <c r="B2463" s="93">
        <f t="shared" ref="B2463:B2526" si="535">Constant*EXP(PowerTerm*(A2463)/7)</f>
        <v>5.5058876813739823E-21</v>
      </c>
      <c r="C2463" s="178">
        <f t="shared" ref="C2463:C2526" si="536">(1-theFloor)*B2463</f>
        <v>5.4934673470066038E-21</v>
      </c>
      <c r="D2463" s="165">
        <f t="shared" ref="D2463:D2526" si="537">theFloor</f>
        <v>2.2558277767625785E-3</v>
      </c>
      <c r="E2463" s="166">
        <f t="shared" si="533"/>
        <v>24.291375447755232</v>
      </c>
      <c r="F2463" s="167">
        <f t="shared" si="534"/>
        <v>5.4884289808633726</v>
      </c>
      <c r="G2463" s="167">
        <f t="shared" ref="G2463:G2526" si="538">$B$22*F2463*totInfected/365.25</f>
        <v>190734.01122625466</v>
      </c>
      <c r="H2463" s="167">
        <f t="shared" ref="H2463:H2526" si="539">lostQALYs_Injured*E2463*totInfected/365.25</f>
        <v>271299.98899881309</v>
      </c>
      <c r="I2463" s="168">
        <f t="shared" ref="I2463:I2526" si="540">H2463+G2463</f>
        <v>462034.00022506772</v>
      </c>
      <c r="J2463" s="168">
        <f t="shared" si="528"/>
        <v>452304.97026047384</v>
      </c>
      <c r="K2463" s="94"/>
      <c r="L2463" s="265">
        <f t="shared" ref="L2463:L2526" si="541">$G2463*HospFrac+$H2463*HospFrac</f>
        <v>176068.15624771564</v>
      </c>
      <c r="M2463" s="265">
        <f>$G2463*NonHospFrac+theModel!$H2463*NonHospFrac</f>
        <v>285965.84397735208</v>
      </c>
      <c r="N2463" s="266">
        <f t="shared" si="529"/>
        <v>462034.00022506772</v>
      </c>
      <c r="O2463" s="158"/>
      <c r="P2463" s="265">
        <f t="shared" si="530"/>
        <v>172360.69669471664</v>
      </c>
      <c r="Q2463" s="265">
        <f t="shared" si="531"/>
        <v>285964.28372673306</v>
      </c>
      <c r="R2463" s="266">
        <f t="shared" si="532"/>
        <v>458324.9804214497</v>
      </c>
    </row>
    <row r="2464" spans="1:18" x14ac:dyDescent="0.25">
      <c r="A2464" s="81">
        <v>2433</v>
      </c>
      <c r="B2464" s="93">
        <f t="shared" si="535"/>
        <v>5.4030351708279165E-21</v>
      </c>
      <c r="C2464" s="178">
        <f t="shared" si="536"/>
        <v>5.3908468540107378E-21</v>
      </c>
      <c r="D2464" s="165">
        <f t="shared" si="537"/>
        <v>2.2558277767625785E-3</v>
      </c>
      <c r="E2464" s="166">
        <f t="shared" si="533"/>
        <v>24.291375447755232</v>
      </c>
      <c r="F2464" s="167">
        <f t="shared" si="534"/>
        <v>5.4906848086401352</v>
      </c>
      <c r="G2464" s="167">
        <f t="shared" si="538"/>
        <v>190812.40580546806</v>
      </c>
      <c r="H2464" s="167">
        <f t="shared" si="539"/>
        <v>271299.98899881309</v>
      </c>
      <c r="I2464" s="168">
        <f t="shared" si="540"/>
        <v>462112.39480428118</v>
      </c>
      <c r="J2464" s="168">
        <f t="shared" ref="J2464:J2527" si="542">J2463+(I2464-I2463)/(1+discountDaily)^A2464</f>
        <v>452375.96309084498</v>
      </c>
      <c r="K2464" s="94"/>
      <c r="L2464" s="265">
        <f t="shared" si="541"/>
        <v>176098.03021589806</v>
      </c>
      <c r="M2464" s="265">
        <f>$G2464*NonHospFrac+theModel!$H2464*NonHospFrac</f>
        <v>286014.36458838306</v>
      </c>
      <c r="N2464" s="266">
        <f t="shared" ref="N2464:N2527" si="543">L2464+M2464</f>
        <v>462112.39480428112</v>
      </c>
      <c r="O2464" s="158"/>
      <c r="P2464" s="265">
        <f t="shared" ref="P2464:P2527" si="544">P2463+(L2464-L2463)/(1+discountDaily)^A2464</f>
        <v>172387.75006469409</v>
      </c>
      <c r="Q2464" s="265">
        <f t="shared" ref="Q2464:Q2527" si="545">Q2463+(M2464-M2463)/(1+discountDaily)^B2464</f>
        <v>286012.80433776404</v>
      </c>
      <c r="R2464" s="266">
        <f t="shared" ref="R2464:R2527" si="546">P2464+Q2464</f>
        <v>458400.55440245813</v>
      </c>
    </row>
    <row r="2465" spans="1:18" x14ac:dyDescent="0.25">
      <c r="A2465" s="81">
        <v>2434</v>
      </c>
      <c r="B2465" s="93">
        <f t="shared" si="535"/>
        <v>5.3021039924153436E-21</v>
      </c>
      <c r="C2465" s="178">
        <f t="shared" si="536"/>
        <v>5.290143358953969E-21</v>
      </c>
      <c r="D2465" s="165">
        <f t="shared" si="537"/>
        <v>2.2558277767625785E-3</v>
      </c>
      <c r="E2465" s="166">
        <f t="shared" ref="E2465:E2528" si="547">C2465+E2464</f>
        <v>24.291375447755232</v>
      </c>
      <c r="F2465" s="167">
        <f t="shared" ref="F2465:F2528" si="548">D2465+F2464</f>
        <v>5.4929406364168978</v>
      </c>
      <c r="G2465" s="167">
        <f t="shared" si="538"/>
        <v>190890.8003846815</v>
      </c>
      <c r="H2465" s="167">
        <f t="shared" si="539"/>
        <v>271299.98899881309</v>
      </c>
      <c r="I2465" s="168">
        <f t="shared" si="540"/>
        <v>462190.78938349459</v>
      </c>
      <c r="J2465" s="168">
        <f t="shared" si="542"/>
        <v>452446.95302740857</v>
      </c>
      <c r="K2465" s="94"/>
      <c r="L2465" s="265">
        <f t="shared" si="541"/>
        <v>176127.90418408049</v>
      </c>
      <c r="M2465" s="265">
        <f>$G2465*NonHospFrac+theModel!$H2465*NonHospFrac</f>
        <v>286062.8851994141</v>
      </c>
      <c r="N2465" s="266">
        <f t="shared" si="543"/>
        <v>462190.78938349459</v>
      </c>
      <c r="O2465" s="158"/>
      <c r="P2465" s="265">
        <f t="shared" si="544"/>
        <v>172414.80233192293</v>
      </c>
      <c r="Q2465" s="265">
        <f t="shared" si="545"/>
        <v>286061.32494879508</v>
      </c>
      <c r="R2465" s="266">
        <f t="shared" si="546"/>
        <v>458476.12728071801</v>
      </c>
    </row>
    <row r="2466" spans="1:18" x14ac:dyDescent="0.25">
      <c r="A2466" s="81">
        <v>2435</v>
      </c>
      <c r="B2466" s="93">
        <f t="shared" si="535"/>
        <v>5.2030582547696116E-21</v>
      </c>
      <c r="C2466" s="178">
        <f t="shared" si="536"/>
        <v>5.1913210514343882E-21</v>
      </c>
      <c r="D2466" s="165">
        <f t="shared" si="537"/>
        <v>2.2558277767625785E-3</v>
      </c>
      <c r="E2466" s="166">
        <f t="shared" si="547"/>
        <v>24.291375447755232</v>
      </c>
      <c r="F2466" s="167">
        <f t="shared" si="548"/>
        <v>5.4951964641936604</v>
      </c>
      <c r="G2466" s="167">
        <f t="shared" si="538"/>
        <v>190969.1949638949</v>
      </c>
      <c r="H2466" s="167">
        <f t="shared" si="539"/>
        <v>271299.98899881309</v>
      </c>
      <c r="I2466" s="168">
        <f t="shared" si="540"/>
        <v>462269.18396270799</v>
      </c>
      <c r="J2466" s="168">
        <f t="shared" si="542"/>
        <v>452517.94007028255</v>
      </c>
      <c r="K2466" s="94"/>
      <c r="L2466" s="265">
        <f t="shared" si="541"/>
        <v>176157.77815226291</v>
      </c>
      <c r="M2466" s="265">
        <f>$G2466*NonHospFrac+theModel!$H2466*NonHospFrac</f>
        <v>286111.40581044508</v>
      </c>
      <c r="N2466" s="266">
        <f t="shared" si="543"/>
        <v>462269.18396270799</v>
      </c>
      <c r="O2466" s="158"/>
      <c r="P2466" s="265">
        <f t="shared" si="544"/>
        <v>172441.85349644808</v>
      </c>
      <c r="Q2466" s="265">
        <f t="shared" si="545"/>
        <v>286109.84555982606</v>
      </c>
      <c r="R2466" s="266">
        <f t="shared" si="546"/>
        <v>458551.69905627414</v>
      </c>
    </row>
    <row r="2467" spans="1:18" x14ac:dyDescent="0.25">
      <c r="A2467" s="81">
        <v>2436</v>
      </c>
      <c r="B2467" s="93">
        <f t="shared" si="535"/>
        <v>5.1058627369912791E-21</v>
      </c>
      <c r="C2467" s="178">
        <f t="shared" si="536"/>
        <v>5.0943447900048373E-21</v>
      </c>
      <c r="D2467" s="165">
        <f t="shared" si="537"/>
        <v>2.2558277767625785E-3</v>
      </c>
      <c r="E2467" s="166">
        <f t="shared" si="547"/>
        <v>24.291375447755232</v>
      </c>
      <c r="F2467" s="167">
        <f t="shared" si="548"/>
        <v>5.497452291970423</v>
      </c>
      <c r="G2467" s="167">
        <f t="shared" si="538"/>
        <v>191047.58954310833</v>
      </c>
      <c r="H2467" s="167">
        <f t="shared" si="539"/>
        <v>271299.98899881309</v>
      </c>
      <c r="I2467" s="168">
        <f t="shared" si="540"/>
        <v>462347.57854192145</v>
      </c>
      <c r="J2467" s="168">
        <f t="shared" si="542"/>
        <v>452588.92421958497</v>
      </c>
      <c r="K2467" s="94"/>
      <c r="L2467" s="265">
        <f t="shared" si="541"/>
        <v>176187.65212044536</v>
      </c>
      <c r="M2467" s="265">
        <f>$G2467*NonHospFrac+theModel!$H2467*NonHospFrac</f>
        <v>286159.92642147606</v>
      </c>
      <c r="N2467" s="266">
        <f t="shared" si="543"/>
        <v>462347.57854192145</v>
      </c>
      <c r="O2467" s="158"/>
      <c r="P2467" s="265">
        <f t="shared" si="544"/>
        <v>172468.90355831455</v>
      </c>
      <c r="Q2467" s="265">
        <f t="shared" si="545"/>
        <v>286158.36617085704</v>
      </c>
      <c r="R2467" s="266">
        <f t="shared" si="546"/>
        <v>458627.26972917159</v>
      </c>
    </row>
    <row r="2468" spans="1:18" x14ac:dyDescent="0.25">
      <c r="A2468" s="81">
        <v>2437</v>
      </c>
      <c r="B2468" s="93">
        <f t="shared" si="535"/>
        <v>5.0104828761234836E-21</v>
      </c>
      <c r="C2468" s="178">
        <f t="shared" si="536"/>
        <v>4.9991800896765308E-21</v>
      </c>
      <c r="D2468" s="165">
        <f t="shared" si="537"/>
        <v>2.2558277767625785E-3</v>
      </c>
      <c r="E2468" s="166">
        <f t="shared" si="547"/>
        <v>24.291375447755232</v>
      </c>
      <c r="F2468" s="167">
        <f t="shared" si="548"/>
        <v>5.4997081197471855</v>
      </c>
      <c r="G2468" s="167">
        <f t="shared" si="538"/>
        <v>191125.98412232177</v>
      </c>
      <c r="H2468" s="167">
        <f t="shared" si="539"/>
        <v>271299.98899881309</v>
      </c>
      <c r="I2468" s="168">
        <f t="shared" si="540"/>
        <v>462425.97312113486</v>
      </c>
      <c r="J2468" s="168">
        <f t="shared" si="542"/>
        <v>452659.90547543368</v>
      </c>
      <c r="K2468" s="94"/>
      <c r="L2468" s="265">
        <f t="shared" si="541"/>
        <v>176217.52608862778</v>
      </c>
      <c r="M2468" s="265">
        <f>$G2468*NonHospFrac+theModel!$H2468*NonHospFrac</f>
        <v>286208.44703250704</v>
      </c>
      <c r="N2468" s="266">
        <f t="shared" si="543"/>
        <v>462425.9731211348</v>
      </c>
      <c r="O2468" s="158"/>
      <c r="P2468" s="265">
        <f t="shared" si="544"/>
        <v>172495.9525175672</v>
      </c>
      <c r="Q2468" s="265">
        <f t="shared" si="545"/>
        <v>286206.88678188802</v>
      </c>
      <c r="R2468" s="266">
        <f t="shared" si="546"/>
        <v>458702.83929945523</v>
      </c>
    </row>
    <row r="2469" spans="1:18" x14ac:dyDescent="0.25">
      <c r="A2469" s="81">
        <v>2438</v>
      </c>
      <c r="B2469" s="93">
        <f t="shared" si="535"/>
        <v>4.916884754861269E-21</v>
      </c>
      <c r="C2469" s="178">
        <f t="shared" si="536"/>
        <v>4.9057931096561122E-21</v>
      </c>
      <c r="D2469" s="165">
        <f t="shared" si="537"/>
        <v>2.2558277767625785E-3</v>
      </c>
      <c r="E2469" s="166">
        <f t="shared" si="547"/>
        <v>24.291375447755232</v>
      </c>
      <c r="F2469" s="167">
        <f t="shared" si="548"/>
        <v>5.5019639475239481</v>
      </c>
      <c r="G2469" s="167">
        <f t="shared" si="538"/>
        <v>191204.37870153517</v>
      </c>
      <c r="H2469" s="167">
        <f t="shared" si="539"/>
        <v>271299.98899881309</v>
      </c>
      <c r="I2469" s="168">
        <f t="shared" si="540"/>
        <v>462504.36770034826</v>
      </c>
      <c r="J2469" s="168">
        <f t="shared" si="542"/>
        <v>452730.88383794669</v>
      </c>
      <c r="K2469" s="94"/>
      <c r="L2469" s="265">
        <f t="shared" si="541"/>
        <v>176247.40005681021</v>
      </c>
      <c r="M2469" s="265">
        <f>$G2469*NonHospFrac+theModel!$H2469*NonHospFrac</f>
        <v>286256.96764353802</v>
      </c>
      <c r="N2469" s="266">
        <f t="shared" si="543"/>
        <v>462504.36770034826</v>
      </c>
      <c r="O2469" s="158"/>
      <c r="P2469" s="265">
        <f t="shared" si="544"/>
        <v>172523.00037425105</v>
      </c>
      <c r="Q2469" s="265">
        <f t="shared" si="545"/>
        <v>286255.40739291901</v>
      </c>
      <c r="R2469" s="266">
        <f t="shared" si="546"/>
        <v>458778.40776717005</v>
      </c>
    </row>
    <row r="2470" spans="1:18" x14ac:dyDescent="0.25">
      <c r="A2470" s="81">
        <v>2439</v>
      </c>
      <c r="B2470" s="93">
        <f t="shared" si="535"/>
        <v>4.8250350894905147E-21</v>
      </c>
      <c r="C2470" s="178">
        <f t="shared" si="536"/>
        <v>4.8141506413117877E-21</v>
      </c>
      <c r="D2470" s="165">
        <f t="shared" si="537"/>
        <v>2.2558277767625785E-3</v>
      </c>
      <c r="E2470" s="166">
        <f t="shared" si="547"/>
        <v>24.291375447755232</v>
      </c>
      <c r="F2470" s="167">
        <f t="shared" si="548"/>
        <v>5.5042197753007107</v>
      </c>
      <c r="G2470" s="167">
        <f t="shared" si="538"/>
        <v>191282.7732807486</v>
      </c>
      <c r="H2470" s="167">
        <f t="shared" si="539"/>
        <v>271299.98899881309</v>
      </c>
      <c r="I2470" s="168">
        <f t="shared" si="540"/>
        <v>462582.76227956172</v>
      </c>
      <c r="J2470" s="168">
        <f t="shared" si="542"/>
        <v>452801.85930724198</v>
      </c>
      <c r="K2470" s="94"/>
      <c r="L2470" s="265">
        <f t="shared" si="541"/>
        <v>176277.27402499263</v>
      </c>
      <c r="M2470" s="265">
        <f>$G2470*NonHospFrac+theModel!$H2470*NonHospFrac</f>
        <v>286305.48825456906</v>
      </c>
      <c r="N2470" s="266">
        <f t="shared" si="543"/>
        <v>462582.76227956172</v>
      </c>
      <c r="O2470" s="158"/>
      <c r="P2470" s="265">
        <f t="shared" si="544"/>
        <v>172550.04712841098</v>
      </c>
      <c r="Q2470" s="265">
        <f t="shared" si="545"/>
        <v>286303.92800395004</v>
      </c>
      <c r="R2470" s="266">
        <f t="shared" si="546"/>
        <v>458853.97513236105</v>
      </c>
    </row>
    <row r="2471" spans="1:18" x14ac:dyDescent="0.25">
      <c r="A2471" s="81">
        <v>2440</v>
      </c>
      <c r="B2471" s="93">
        <f t="shared" si="535"/>
        <v>4.7349012180521641E-21</v>
      </c>
      <c r="C2471" s="178">
        <f t="shared" si="536"/>
        <v>4.7242200963642551E-21</v>
      </c>
      <c r="D2471" s="165">
        <f t="shared" si="537"/>
        <v>2.2558277767625785E-3</v>
      </c>
      <c r="E2471" s="166">
        <f t="shared" si="547"/>
        <v>24.291375447755232</v>
      </c>
      <c r="F2471" s="167">
        <f t="shared" si="548"/>
        <v>5.5064756030774733</v>
      </c>
      <c r="G2471" s="167">
        <f t="shared" si="538"/>
        <v>191361.16785996201</v>
      </c>
      <c r="H2471" s="167">
        <f t="shared" si="539"/>
        <v>271299.98899881309</v>
      </c>
      <c r="I2471" s="168">
        <f t="shared" si="540"/>
        <v>462661.15685877507</v>
      </c>
      <c r="J2471" s="168">
        <f t="shared" si="542"/>
        <v>452872.83188343729</v>
      </c>
      <c r="K2471" s="94"/>
      <c r="L2471" s="265">
        <f t="shared" si="541"/>
        <v>176307.14799317505</v>
      </c>
      <c r="M2471" s="265">
        <f>$G2471*NonHospFrac+theModel!$H2471*NonHospFrac</f>
        <v>286354.00886560004</v>
      </c>
      <c r="N2471" s="266">
        <f t="shared" si="543"/>
        <v>462661.15685877507</v>
      </c>
      <c r="O2471" s="158"/>
      <c r="P2471" s="265">
        <f t="shared" si="544"/>
        <v>172577.09278009197</v>
      </c>
      <c r="Q2471" s="265">
        <f t="shared" si="545"/>
        <v>286352.44861498103</v>
      </c>
      <c r="R2471" s="266">
        <f t="shared" si="546"/>
        <v>458929.541395073</v>
      </c>
    </row>
    <row r="2472" spans="1:18" x14ac:dyDescent="0.25">
      <c r="A2472" s="81">
        <v>2441</v>
      </c>
      <c r="B2472" s="93">
        <f t="shared" si="535"/>
        <v>4.6464510887275902E-21</v>
      </c>
      <c r="C2472" s="178">
        <f t="shared" si="536"/>
        <v>4.6359694952982697E-21</v>
      </c>
      <c r="D2472" s="165">
        <f t="shared" si="537"/>
        <v>2.2558277767625785E-3</v>
      </c>
      <c r="E2472" s="166">
        <f t="shared" si="547"/>
        <v>24.291375447755232</v>
      </c>
      <c r="F2472" s="167">
        <f t="shared" si="548"/>
        <v>5.5087314308542359</v>
      </c>
      <c r="G2472" s="167">
        <f t="shared" si="538"/>
        <v>191439.56243917544</v>
      </c>
      <c r="H2472" s="167">
        <f t="shared" si="539"/>
        <v>271299.98899881309</v>
      </c>
      <c r="I2472" s="168">
        <f t="shared" si="540"/>
        <v>462739.55143798853</v>
      </c>
      <c r="J2472" s="168">
        <f t="shared" si="542"/>
        <v>452943.8015666508</v>
      </c>
      <c r="K2472" s="94"/>
      <c r="L2472" s="265">
        <f t="shared" si="541"/>
        <v>176337.0219613575</v>
      </c>
      <c r="M2472" s="265">
        <f>$G2472*NonHospFrac+theModel!$H2472*NonHospFrac</f>
        <v>286402.52947663103</v>
      </c>
      <c r="N2472" s="266">
        <f t="shared" si="543"/>
        <v>462739.55143798853</v>
      </c>
      <c r="O2472" s="158"/>
      <c r="P2472" s="265">
        <f t="shared" si="544"/>
        <v>172604.13732933899</v>
      </c>
      <c r="Q2472" s="265">
        <f t="shared" si="545"/>
        <v>286400.96922601201</v>
      </c>
      <c r="R2472" s="266">
        <f t="shared" si="546"/>
        <v>459005.106555351</v>
      </c>
    </row>
    <row r="2473" spans="1:18" x14ac:dyDescent="0.25">
      <c r="A2473" s="81">
        <v>2442</v>
      </c>
      <c r="B2473" s="93">
        <f t="shared" si="535"/>
        <v>4.5596532484407581E-21</v>
      </c>
      <c r="C2473" s="178">
        <f t="shared" si="536"/>
        <v>4.5493674559905197E-21</v>
      </c>
      <c r="D2473" s="165">
        <f t="shared" si="537"/>
        <v>2.2558277767625785E-3</v>
      </c>
      <c r="E2473" s="166">
        <f t="shared" si="547"/>
        <v>24.291375447755232</v>
      </c>
      <c r="F2473" s="167">
        <f t="shared" si="548"/>
        <v>5.5109872586309985</v>
      </c>
      <c r="G2473" s="167">
        <f t="shared" si="538"/>
        <v>191517.95701838887</v>
      </c>
      <c r="H2473" s="167">
        <f t="shared" si="539"/>
        <v>271299.98899881309</v>
      </c>
      <c r="I2473" s="168">
        <f t="shared" si="540"/>
        <v>462817.94601720199</v>
      </c>
      <c r="J2473" s="168">
        <f t="shared" si="542"/>
        <v>453014.76835700026</v>
      </c>
      <c r="K2473" s="94"/>
      <c r="L2473" s="265">
        <f t="shared" si="541"/>
        <v>176366.89592953993</v>
      </c>
      <c r="M2473" s="265">
        <f>$G2473*NonHospFrac+theModel!$H2473*NonHospFrac</f>
        <v>286451.05008766206</v>
      </c>
      <c r="N2473" s="266">
        <f t="shared" si="543"/>
        <v>462817.94601720199</v>
      </c>
      <c r="O2473" s="158"/>
      <c r="P2473" s="265">
        <f t="shared" si="544"/>
        <v>172631.18077619691</v>
      </c>
      <c r="Q2473" s="265">
        <f t="shared" si="545"/>
        <v>286449.48983704305</v>
      </c>
      <c r="R2473" s="266">
        <f t="shared" si="546"/>
        <v>459080.67061323998</v>
      </c>
    </row>
    <row r="2474" spans="1:18" x14ac:dyDescent="0.25">
      <c r="A2474" s="81">
        <v>2443</v>
      </c>
      <c r="B2474" s="93">
        <f t="shared" si="535"/>
        <v>4.4744768316736393E-21</v>
      </c>
      <c r="C2474" s="178">
        <f t="shared" si="536"/>
        <v>4.4643831825502695E-21</v>
      </c>
      <c r="D2474" s="165">
        <f t="shared" si="537"/>
        <v>2.2558277767625785E-3</v>
      </c>
      <c r="E2474" s="166">
        <f t="shared" si="547"/>
        <v>24.291375447755232</v>
      </c>
      <c r="F2474" s="167">
        <f t="shared" si="548"/>
        <v>5.5132430864077611</v>
      </c>
      <c r="G2474" s="167">
        <f t="shared" si="538"/>
        <v>191596.35159760228</v>
      </c>
      <c r="H2474" s="167">
        <f t="shared" si="539"/>
        <v>271299.98899881309</v>
      </c>
      <c r="I2474" s="168">
        <f t="shared" si="540"/>
        <v>462896.34059641534</v>
      </c>
      <c r="J2474" s="168">
        <f t="shared" si="542"/>
        <v>453085.73225460353</v>
      </c>
      <c r="K2474" s="94"/>
      <c r="L2474" s="265">
        <f t="shared" si="541"/>
        <v>176396.76989772235</v>
      </c>
      <c r="M2474" s="265">
        <f>$G2474*NonHospFrac+theModel!$H2474*NonHospFrac</f>
        <v>286499.57069869305</v>
      </c>
      <c r="N2474" s="266">
        <f t="shared" si="543"/>
        <v>462896.34059641539</v>
      </c>
      <c r="O2474" s="158"/>
      <c r="P2474" s="265">
        <f t="shared" si="544"/>
        <v>172658.2231207107</v>
      </c>
      <c r="Q2474" s="265">
        <f t="shared" si="545"/>
        <v>286498.01044807403</v>
      </c>
      <c r="R2474" s="266">
        <f t="shared" si="546"/>
        <v>459156.23356878472</v>
      </c>
    </row>
    <row r="2475" spans="1:18" x14ac:dyDescent="0.25">
      <c r="A2475" s="81">
        <v>2444</v>
      </c>
      <c r="B2475" s="93">
        <f t="shared" si="535"/>
        <v>4.3908915494902231E-21</v>
      </c>
      <c r="C2475" s="178">
        <f t="shared" si="536"/>
        <v>4.3809864543681306E-21</v>
      </c>
      <c r="D2475" s="165">
        <f t="shared" si="537"/>
        <v>2.2558277767625785E-3</v>
      </c>
      <c r="E2475" s="166">
        <f t="shared" si="547"/>
        <v>24.291375447755232</v>
      </c>
      <c r="F2475" s="167">
        <f t="shared" si="548"/>
        <v>5.5154989141845236</v>
      </c>
      <c r="G2475" s="167">
        <f t="shared" si="538"/>
        <v>191674.74617681571</v>
      </c>
      <c r="H2475" s="167">
        <f t="shared" si="539"/>
        <v>271299.98899881309</v>
      </c>
      <c r="I2475" s="168">
        <f t="shared" si="540"/>
        <v>462974.7351756288</v>
      </c>
      <c r="J2475" s="168">
        <f t="shared" si="542"/>
        <v>453156.69325957878</v>
      </c>
      <c r="K2475" s="94"/>
      <c r="L2475" s="265">
        <f t="shared" si="541"/>
        <v>176426.64386590477</v>
      </c>
      <c r="M2475" s="265">
        <f>$G2475*NonHospFrac+theModel!$H2475*NonHospFrac</f>
        <v>286548.09130972403</v>
      </c>
      <c r="N2475" s="266">
        <f t="shared" si="543"/>
        <v>462974.7351756288</v>
      </c>
      <c r="O2475" s="158"/>
      <c r="P2475" s="265">
        <f t="shared" si="544"/>
        <v>172685.26436292529</v>
      </c>
      <c r="Q2475" s="265">
        <f t="shared" si="545"/>
        <v>286546.53105910501</v>
      </c>
      <c r="R2475" s="266">
        <f t="shared" si="546"/>
        <v>459231.79542203026</v>
      </c>
    </row>
    <row r="2476" spans="1:18" x14ac:dyDescent="0.25">
      <c r="A2476" s="81">
        <v>2445</v>
      </c>
      <c r="B2476" s="93">
        <f t="shared" si="535"/>
        <v>4.3088676787657345E-21</v>
      </c>
      <c r="C2476" s="178">
        <f t="shared" si="536"/>
        <v>4.2991476153695806E-21</v>
      </c>
      <c r="D2476" s="165">
        <f t="shared" si="537"/>
        <v>2.2558277767625785E-3</v>
      </c>
      <c r="E2476" s="166">
        <f t="shared" si="547"/>
        <v>24.291375447755232</v>
      </c>
      <c r="F2476" s="167">
        <f t="shared" si="548"/>
        <v>5.5177547419612862</v>
      </c>
      <c r="G2476" s="167">
        <f t="shared" si="538"/>
        <v>191753.14075602911</v>
      </c>
      <c r="H2476" s="167">
        <f t="shared" si="539"/>
        <v>271299.98899881309</v>
      </c>
      <c r="I2476" s="168">
        <f t="shared" si="540"/>
        <v>463053.1297548422</v>
      </c>
      <c r="J2476" s="168">
        <f t="shared" si="542"/>
        <v>453227.65137204371</v>
      </c>
      <c r="K2476" s="94"/>
      <c r="L2476" s="265">
        <f t="shared" si="541"/>
        <v>176456.51783408719</v>
      </c>
      <c r="M2476" s="265">
        <f>$G2476*NonHospFrac+theModel!$H2476*NonHospFrac</f>
        <v>286596.61192075501</v>
      </c>
      <c r="N2476" s="266">
        <f t="shared" si="543"/>
        <v>463053.1297548422</v>
      </c>
      <c r="O2476" s="158"/>
      <c r="P2476" s="265">
        <f t="shared" si="544"/>
        <v>172712.30450288561</v>
      </c>
      <c r="Q2476" s="265">
        <f t="shared" si="545"/>
        <v>286595.05167013599</v>
      </c>
      <c r="R2476" s="266">
        <f t="shared" si="546"/>
        <v>459307.3561730216</v>
      </c>
    </row>
    <row r="2477" spans="1:18" x14ac:dyDescent="0.25">
      <c r="A2477" s="81">
        <v>2446</v>
      </c>
      <c r="B2477" s="93">
        <f t="shared" si="535"/>
        <v>4.2283760516170196E-21</v>
      </c>
      <c r="C2477" s="178">
        <f t="shared" si="536"/>
        <v>4.2188375634691846E-21</v>
      </c>
      <c r="D2477" s="165">
        <f t="shared" si="537"/>
        <v>2.2558277767625785E-3</v>
      </c>
      <c r="E2477" s="166">
        <f t="shared" si="547"/>
        <v>24.291375447755232</v>
      </c>
      <c r="F2477" s="167">
        <f t="shared" si="548"/>
        <v>5.5200105697380488</v>
      </c>
      <c r="G2477" s="167">
        <f t="shared" si="538"/>
        <v>191831.53533524254</v>
      </c>
      <c r="H2477" s="167">
        <f t="shared" si="539"/>
        <v>271299.98899881309</v>
      </c>
      <c r="I2477" s="168">
        <f t="shared" si="540"/>
        <v>463131.5243340556</v>
      </c>
      <c r="J2477" s="168">
        <f t="shared" si="542"/>
        <v>453298.6065921163</v>
      </c>
      <c r="K2477" s="94"/>
      <c r="L2477" s="265">
        <f t="shared" si="541"/>
        <v>176486.39180226962</v>
      </c>
      <c r="M2477" s="265">
        <f>$G2477*NonHospFrac+theModel!$H2477*NonHospFrac</f>
        <v>286645.13253178599</v>
      </c>
      <c r="N2477" s="266">
        <f t="shared" si="543"/>
        <v>463131.5243340556</v>
      </c>
      <c r="O2477" s="158"/>
      <c r="P2477" s="265">
        <f t="shared" si="544"/>
        <v>172739.34354063662</v>
      </c>
      <c r="Q2477" s="265">
        <f t="shared" si="545"/>
        <v>286643.57228116697</v>
      </c>
      <c r="R2477" s="266">
        <f t="shared" si="546"/>
        <v>459382.91582180362</v>
      </c>
    </row>
    <row r="2478" spans="1:18" x14ac:dyDescent="0.25">
      <c r="A2478" s="81">
        <v>2447</v>
      </c>
      <c r="B2478" s="93">
        <f t="shared" si="535"/>
        <v>4.1493880450303791E-21</v>
      </c>
      <c r="C2478" s="178">
        <f t="shared" si="536"/>
        <v>4.1400277402218327E-21</v>
      </c>
      <c r="D2478" s="165">
        <f t="shared" si="537"/>
        <v>2.2558277767625785E-3</v>
      </c>
      <c r="E2478" s="166">
        <f t="shared" si="547"/>
        <v>24.291375447755232</v>
      </c>
      <c r="F2478" s="167">
        <f t="shared" si="548"/>
        <v>5.5222663975148114</v>
      </c>
      <c r="G2478" s="167">
        <f t="shared" si="538"/>
        <v>191909.92991445598</v>
      </c>
      <c r="H2478" s="167">
        <f t="shared" si="539"/>
        <v>271299.98899881309</v>
      </c>
      <c r="I2478" s="168">
        <f t="shared" si="540"/>
        <v>463209.91891326907</v>
      </c>
      <c r="J2478" s="168">
        <f t="shared" si="542"/>
        <v>453369.55891991447</v>
      </c>
      <c r="K2478" s="94"/>
      <c r="L2478" s="265">
        <f t="shared" si="541"/>
        <v>176516.26577045204</v>
      </c>
      <c r="M2478" s="265">
        <f>$G2478*NonHospFrac+theModel!$H2478*NonHospFrac</f>
        <v>286693.65314281703</v>
      </c>
      <c r="N2478" s="266">
        <f t="shared" si="543"/>
        <v>463209.91891326907</v>
      </c>
      <c r="O2478" s="158"/>
      <c r="P2478" s="265">
        <f t="shared" si="544"/>
        <v>172766.38147622321</v>
      </c>
      <c r="Q2478" s="265">
        <f t="shared" si="545"/>
        <v>286692.09289219801</v>
      </c>
      <c r="R2478" s="266">
        <f t="shared" si="546"/>
        <v>459458.47436842124</v>
      </c>
    </row>
    <row r="2479" spans="1:18" x14ac:dyDescent="0.25">
      <c r="A2479" s="81">
        <v>2448</v>
      </c>
      <c r="B2479" s="93">
        <f t="shared" si="535"/>
        <v>4.0718755706831537E-21</v>
      </c>
      <c r="C2479" s="178">
        <f t="shared" si="536"/>
        <v>4.0626901206672856E-21</v>
      </c>
      <c r="D2479" s="165">
        <f t="shared" si="537"/>
        <v>2.2558277767625785E-3</v>
      </c>
      <c r="E2479" s="166">
        <f t="shared" si="547"/>
        <v>24.291375447755232</v>
      </c>
      <c r="F2479" s="167">
        <f t="shared" si="548"/>
        <v>5.524522225291574</v>
      </c>
      <c r="G2479" s="167">
        <f t="shared" si="538"/>
        <v>191988.32449366938</v>
      </c>
      <c r="H2479" s="167">
        <f t="shared" si="539"/>
        <v>271299.98899881309</v>
      </c>
      <c r="I2479" s="168">
        <f t="shared" si="540"/>
        <v>463288.31349248247</v>
      </c>
      <c r="J2479" s="168">
        <f t="shared" si="542"/>
        <v>453440.508355556</v>
      </c>
      <c r="K2479" s="94"/>
      <c r="L2479" s="265">
        <f t="shared" si="541"/>
        <v>176546.13973863446</v>
      </c>
      <c r="M2479" s="265">
        <f>$G2479*NonHospFrac+theModel!$H2479*NonHospFrac</f>
        <v>286742.17375384801</v>
      </c>
      <c r="N2479" s="266">
        <f t="shared" si="543"/>
        <v>463288.31349248247</v>
      </c>
      <c r="O2479" s="158"/>
      <c r="P2479" s="265">
        <f t="shared" si="544"/>
        <v>172793.41830969031</v>
      </c>
      <c r="Q2479" s="265">
        <f t="shared" si="545"/>
        <v>286740.61350322899</v>
      </c>
      <c r="R2479" s="266">
        <f t="shared" si="546"/>
        <v>459534.0318129193</v>
      </c>
    </row>
    <row r="2480" spans="1:18" x14ac:dyDescent="0.25">
      <c r="A2480" s="81">
        <v>2449</v>
      </c>
      <c r="B2480" s="93">
        <f t="shared" si="535"/>
        <v>3.9958110649554514E-21</v>
      </c>
      <c r="C2480" s="178">
        <f t="shared" si="536"/>
        <v>3.9867972033644293E-21</v>
      </c>
      <c r="D2480" s="165">
        <f t="shared" si="537"/>
        <v>2.2558277767625785E-3</v>
      </c>
      <c r="E2480" s="166">
        <f t="shared" si="547"/>
        <v>24.291375447755232</v>
      </c>
      <c r="F2480" s="167">
        <f t="shared" si="548"/>
        <v>5.5267780530683366</v>
      </c>
      <c r="G2480" s="167">
        <f t="shared" si="538"/>
        <v>192066.71907288281</v>
      </c>
      <c r="H2480" s="167">
        <f t="shared" si="539"/>
        <v>271299.98899881309</v>
      </c>
      <c r="I2480" s="168">
        <f t="shared" si="540"/>
        <v>463366.70807169587</v>
      </c>
      <c r="J2480" s="168">
        <f t="shared" si="542"/>
        <v>453511.45489915885</v>
      </c>
      <c r="K2480" s="94"/>
      <c r="L2480" s="265">
        <f t="shared" si="541"/>
        <v>176576.01370681688</v>
      </c>
      <c r="M2480" s="265">
        <f>$G2480*NonHospFrac+theModel!$H2480*NonHospFrac</f>
        <v>286790.69436487899</v>
      </c>
      <c r="N2480" s="266">
        <f t="shared" si="543"/>
        <v>463366.70807169587</v>
      </c>
      <c r="O2480" s="158"/>
      <c r="P2480" s="265">
        <f t="shared" si="544"/>
        <v>172820.45404108285</v>
      </c>
      <c r="Q2480" s="265">
        <f t="shared" si="545"/>
        <v>286789.13411425997</v>
      </c>
      <c r="R2480" s="266">
        <f t="shared" si="546"/>
        <v>459609.58815534285</v>
      </c>
    </row>
    <row r="2481" spans="1:18" x14ac:dyDescent="0.25">
      <c r="A2481" s="81">
        <v>2450</v>
      </c>
      <c r="B2481" s="93">
        <f t="shared" si="535"/>
        <v>3.9211674791284594E-21</v>
      </c>
      <c r="C2481" s="178">
        <f t="shared" si="536"/>
        <v>3.9123220006117035E-21</v>
      </c>
      <c r="D2481" s="165">
        <f t="shared" si="537"/>
        <v>2.2558277767625785E-3</v>
      </c>
      <c r="E2481" s="166">
        <f t="shared" si="547"/>
        <v>24.291375447755232</v>
      </c>
      <c r="F2481" s="167">
        <f t="shared" si="548"/>
        <v>5.5290338808450992</v>
      </c>
      <c r="G2481" s="167">
        <f t="shared" si="538"/>
        <v>192145.11365209622</v>
      </c>
      <c r="H2481" s="167">
        <f t="shared" si="539"/>
        <v>271299.98899881309</v>
      </c>
      <c r="I2481" s="168">
        <f t="shared" si="540"/>
        <v>463445.10265090934</v>
      </c>
      <c r="J2481" s="168">
        <f t="shared" si="542"/>
        <v>453582.39855084097</v>
      </c>
      <c r="K2481" s="94"/>
      <c r="L2481" s="265">
        <f t="shared" si="541"/>
        <v>176605.88767499931</v>
      </c>
      <c r="M2481" s="265">
        <f>$G2481*NonHospFrac+theModel!$H2481*NonHospFrac</f>
        <v>286839.21497590997</v>
      </c>
      <c r="N2481" s="266">
        <f t="shared" si="543"/>
        <v>463445.10265090928</v>
      </c>
      <c r="O2481" s="158"/>
      <c r="P2481" s="265">
        <f t="shared" si="544"/>
        <v>172847.48867044575</v>
      </c>
      <c r="Q2481" s="265">
        <f t="shared" si="545"/>
        <v>286837.65472529095</v>
      </c>
      <c r="R2481" s="266">
        <f t="shared" si="546"/>
        <v>459685.1433957367</v>
      </c>
    </row>
    <row r="2482" spans="1:18" x14ac:dyDescent="0.25">
      <c r="A2482" s="81">
        <v>2451</v>
      </c>
      <c r="B2482" s="93">
        <f t="shared" si="535"/>
        <v>3.8479182697658537E-21</v>
      </c>
      <c r="C2482" s="178">
        <f t="shared" si="536"/>
        <v>3.8392380288502035E-21</v>
      </c>
      <c r="D2482" s="165">
        <f t="shared" si="537"/>
        <v>2.2558277767625785E-3</v>
      </c>
      <c r="E2482" s="166">
        <f t="shared" si="547"/>
        <v>24.291375447755232</v>
      </c>
      <c r="F2482" s="167">
        <f t="shared" si="548"/>
        <v>5.5312897086218618</v>
      </c>
      <c r="G2482" s="167">
        <f t="shared" si="538"/>
        <v>192223.50823130968</v>
      </c>
      <c r="H2482" s="167">
        <f t="shared" si="539"/>
        <v>271299.98899881309</v>
      </c>
      <c r="I2482" s="168">
        <f t="shared" si="540"/>
        <v>463523.4972301228</v>
      </c>
      <c r="J2482" s="168">
        <f t="shared" si="542"/>
        <v>453653.33931072021</v>
      </c>
      <c r="K2482" s="94"/>
      <c r="L2482" s="265">
        <f t="shared" si="541"/>
        <v>176635.76164318176</v>
      </c>
      <c r="M2482" s="265">
        <f>$G2482*NonHospFrac+theModel!$H2482*NonHospFrac</f>
        <v>286887.73558694101</v>
      </c>
      <c r="N2482" s="266">
        <f t="shared" si="543"/>
        <v>463523.4972301228</v>
      </c>
      <c r="O2482" s="158"/>
      <c r="P2482" s="265">
        <f t="shared" si="544"/>
        <v>172874.52219782397</v>
      </c>
      <c r="Q2482" s="265">
        <f t="shared" si="545"/>
        <v>286886.17533632199</v>
      </c>
      <c r="R2482" s="266">
        <f t="shared" si="546"/>
        <v>459760.69753414596</v>
      </c>
    </row>
    <row r="2483" spans="1:18" x14ac:dyDescent="0.25">
      <c r="A2483" s="81">
        <v>2452</v>
      </c>
      <c r="B2483" s="93">
        <f t="shared" si="535"/>
        <v>3.7760373892749207E-21</v>
      </c>
      <c r="C2483" s="178">
        <f t="shared" si="536"/>
        <v>3.7675192992461006E-21</v>
      </c>
      <c r="D2483" s="165">
        <f t="shared" si="537"/>
        <v>2.2558277767625785E-3</v>
      </c>
      <c r="E2483" s="166">
        <f t="shared" si="547"/>
        <v>24.291375447755232</v>
      </c>
      <c r="F2483" s="167">
        <f t="shared" si="548"/>
        <v>5.5335455363986243</v>
      </c>
      <c r="G2483" s="167">
        <f t="shared" si="538"/>
        <v>192301.90281052311</v>
      </c>
      <c r="H2483" s="167">
        <f t="shared" si="539"/>
        <v>271299.98899881309</v>
      </c>
      <c r="I2483" s="168">
        <f t="shared" si="540"/>
        <v>463601.8918093362</v>
      </c>
      <c r="J2483" s="168">
        <f t="shared" si="542"/>
        <v>453724.27717891434</v>
      </c>
      <c r="K2483" s="94"/>
      <c r="L2483" s="265">
        <f t="shared" si="541"/>
        <v>176665.63561136418</v>
      </c>
      <c r="M2483" s="265">
        <f>$G2483*NonHospFrac+theModel!$H2483*NonHospFrac</f>
        <v>286936.25619797199</v>
      </c>
      <c r="N2483" s="266">
        <f t="shared" si="543"/>
        <v>463601.89180933614</v>
      </c>
      <c r="O2483" s="158"/>
      <c r="P2483" s="265">
        <f t="shared" si="544"/>
        <v>172901.55462326237</v>
      </c>
      <c r="Q2483" s="265">
        <f t="shared" si="545"/>
        <v>286934.69594735297</v>
      </c>
      <c r="R2483" s="266">
        <f t="shared" si="546"/>
        <v>459836.25057061535</v>
      </c>
    </row>
    <row r="2484" spans="1:18" x14ac:dyDescent="0.25">
      <c r="A2484" s="81">
        <v>2453</v>
      </c>
      <c r="B2484" s="93">
        <f t="shared" si="535"/>
        <v>3.7054992766438581E-21</v>
      </c>
      <c r="C2484" s="178">
        <f t="shared" si="536"/>
        <v>3.6971403084488315E-21</v>
      </c>
      <c r="D2484" s="165">
        <f t="shared" si="537"/>
        <v>2.2558277767625785E-3</v>
      </c>
      <c r="E2484" s="166">
        <f t="shared" si="547"/>
        <v>24.291375447755232</v>
      </c>
      <c r="F2484" s="167">
        <f t="shared" si="548"/>
        <v>5.5358013641753869</v>
      </c>
      <c r="G2484" s="167">
        <f t="shared" si="538"/>
        <v>192380.29738973654</v>
      </c>
      <c r="H2484" s="167">
        <f t="shared" si="539"/>
        <v>271299.98899881309</v>
      </c>
      <c r="I2484" s="168">
        <f t="shared" si="540"/>
        <v>463680.2863885496</v>
      </c>
      <c r="J2484" s="168">
        <f t="shared" si="542"/>
        <v>453795.21215554135</v>
      </c>
      <c r="K2484" s="94"/>
      <c r="L2484" s="265">
        <f t="shared" si="541"/>
        <v>176695.50957954663</v>
      </c>
      <c r="M2484" s="265">
        <f>$G2484*NonHospFrac+theModel!$H2484*NonHospFrac</f>
        <v>286984.77680900303</v>
      </c>
      <c r="N2484" s="266">
        <f t="shared" si="543"/>
        <v>463680.28638854966</v>
      </c>
      <c r="O2484" s="158"/>
      <c r="P2484" s="265">
        <f t="shared" si="544"/>
        <v>172928.58594680592</v>
      </c>
      <c r="Q2484" s="265">
        <f t="shared" si="545"/>
        <v>286983.21655838401</v>
      </c>
      <c r="R2484" s="266">
        <f t="shared" si="546"/>
        <v>459911.8025051899</v>
      </c>
    </row>
    <row r="2485" spans="1:18" x14ac:dyDescent="0.25">
      <c r="A2485" s="81">
        <v>2454</v>
      </c>
      <c r="B2485" s="93">
        <f t="shared" si="535"/>
        <v>3.6362788483523859E-21</v>
      </c>
      <c r="C2485" s="178">
        <f t="shared" si="536"/>
        <v>3.6280760295222187E-21</v>
      </c>
      <c r="D2485" s="165">
        <f t="shared" si="537"/>
        <v>2.2558277767625785E-3</v>
      </c>
      <c r="E2485" s="166">
        <f t="shared" si="547"/>
        <v>24.291375447755232</v>
      </c>
      <c r="F2485" s="167">
        <f t="shared" si="548"/>
        <v>5.5380571919521495</v>
      </c>
      <c r="G2485" s="167">
        <f t="shared" si="538"/>
        <v>192458.69196894995</v>
      </c>
      <c r="H2485" s="167">
        <f t="shared" si="539"/>
        <v>271299.98899881309</v>
      </c>
      <c r="I2485" s="168">
        <f t="shared" si="540"/>
        <v>463758.68096776307</v>
      </c>
      <c r="J2485" s="168">
        <f t="shared" si="542"/>
        <v>453866.14424071909</v>
      </c>
      <c r="K2485" s="94"/>
      <c r="L2485" s="265">
        <f t="shared" si="541"/>
        <v>176725.38354772903</v>
      </c>
      <c r="M2485" s="265">
        <f>$G2485*NonHospFrac+theModel!$H2485*NonHospFrac</f>
        <v>287033.29742003401</v>
      </c>
      <c r="N2485" s="266">
        <f t="shared" si="543"/>
        <v>463758.68096776307</v>
      </c>
      <c r="O2485" s="158"/>
      <c r="P2485" s="265">
        <f t="shared" si="544"/>
        <v>172955.61616849946</v>
      </c>
      <c r="Q2485" s="265">
        <f t="shared" si="545"/>
        <v>287031.73716941499</v>
      </c>
      <c r="R2485" s="266">
        <f t="shared" si="546"/>
        <v>459987.35333791445</v>
      </c>
    </row>
    <row r="2486" spans="1:18" x14ac:dyDescent="0.25">
      <c r="A2486" s="81">
        <v>2455</v>
      </c>
      <c r="B2486" s="93">
        <f t="shared" si="535"/>
        <v>3.5683514894518734E-21</v>
      </c>
      <c r="C2486" s="178">
        <f t="shared" si="536"/>
        <v>3.5603019030447155E-21</v>
      </c>
      <c r="D2486" s="165">
        <f t="shared" si="537"/>
        <v>2.2558277767625785E-3</v>
      </c>
      <c r="E2486" s="166">
        <f t="shared" si="547"/>
        <v>24.291375447755232</v>
      </c>
      <c r="F2486" s="167">
        <f t="shared" si="548"/>
        <v>5.5403130197289121</v>
      </c>
      <c r="G2486" s="167">
        <f t="shared" si="538"/>
        <v>192537.08654816338</v>
      </c>
      <c r="H2486" s="167">
        <f t="shared" si="539"/>
        <v>271299.98899881309</v>
      </c>
      <c r="I2486" s="168">
        <f t="shared" si="540"/>
        <v>463837.07554697647</v>
      </c>
      <c r="J2486" s="168">
        <f t="shared" si="542"/>
        <v>453937.07343456533</v>
      </c>
      <c r="K2486" s="94"/>
      <c r="L2486" s="265">
        <f t="shared" si="541"/>
        <v>176755.25751591148</v>
      </c>
      <c r="M2486" s="265">
        <f>$G2486*NonHospFrac+theModel!$H2486*NonHospFrac</f>
        <v>287081.81803106499</v>
      </c>
      <c r="N2486" s="266">
        <f t="shared" si="543"/>
        <v>463837.07554697647</v>
      </c>
      <c r="O2486" s="158"/>
      <c r="P2486" s="265">
        <f t="shared" si="544"/>
        <v>172982.64528838798</v>
      </c>
      <c r="Q2486" s="265">
        <f t="shared" si="545"/>
        <v>287080.25778044597</v>
      </c>
      <c r="R2486" s="266">
        <f t="shared" si="546"/>
        <v>460062.90306883398</v>
      </c>
    </row>
    <row r="2487" spans="1:18" x14ac:dyDescent="0.25">
      <c r="A2487" s="81">
        <v>2456</v>
      </c>
      <c r="B2487" s="93">
        <f t="shared" si="535"/>
        <v>3.5016930448122375E-21</v>
      </c>
      <c r="C2487" s="178">
        <f t="shared" si="536"/>
        <v>3.4937938283760536E-21</v>
      </c>
      <c r="D2487" s="165">
        <f t="shared" si="537"/>
        <v>2.2558277767625785E-3</v>
      </c>
      <c r="E2487" s="166">
        <f t="shared" si="547"/>
        <v>24.291375447755232</v>
      </c>
      <c r="F2487" s="167">
        <f t="shared" si="548"/>
        <v>5.5425688475056747</v>
      </c>
      <c r="G2487" s="167">
        <f t="shared" si="538"/>
        <v>192615.48112737676</v>
      </c>
      <c r="H2487" s="167">
        <f t="shared" si="539"/>
        <v>271299.98899881309</v>
      </c>
      <c r="I2487" s="168">
        <f t="shared" si="540"/>
        <v>463915.47012618987</v>
      </c>
      <c r="J2487" s="168">
        <f t="shared" si="542"/>
        <v>454007.999737198</v>
      </c>
      <c r="K2487" s="94"/>
      <c r="L2487" s="265">
        <f t="shared" si="541"/>
        <v>176785.13148409387</v>
      </c>
      <c r="M2487" s="265">
        <f>$G2487*NonHospFrac+theModel!$H2487*NonHospFrac</f>
        <v>287130.33864209597</v>
      </c>
      <c r="N2487" s="266">
        <f t="shared" si="543"/>
        <v>463915.47012618987</v>
      </c>
      <c r="O2487" s="158"/>
      <c r="P2487" s="265">
        <f t="shared" si="544"/>
        <v>173009.67330651631</v>
      </c>
      <c r="Q2487" s="265">
        <f t="shared" si="545"/>
        <v>287128.77839147695</v>
      </c>
      <c r="R2487" s="266">
        <f t="shared" si="546"/>
        <v>460138.45169799327</v>
      </c>
    </row>
    <row r="2488" spans="1:18" x14ac:dyDescent="0.25">
      <c r="A2488" s="81">
        <v>2457</v>
      </c>
      <c r="B2488" s="93">
        <f t="shared" si="535"/>
        <v>3.4362798105323184E-21</v>
      </c>
      <c r="C2488" s="178">
        <f t="shared" si="536"/>
        <v>3.4285281550869908E-21</v>
      </c>
      <c r="D2488" s="165">
        <f t="shared" si="537"/>
        <v>2.2558277767625785E-3</v>
      </c>
      <c r="E2488" s="166">
        <f t="shared" si="547"/>
        <v>24.291375447755232</v>
      </c>
      <c r="F2488" s="167">
        <f t="shared" si="548"/>
        <v>5.5448246752824373</v>
      </c>
      <c r="G2488" s="167">
        <f t="shared" si="538"/>
        <v>192693.87570659019</v>
      </c>
      <c r="H2488" s="167">
        <f t="shared" si="539"/>
        <v>271299.98899881309</v>
      </c>
      <c r="I2488" s="168">
        <f t="shared" si="540"/>
        <v>463993.86470540328</v>
      </c>
      <c r="J2488" s="168">
        <f t="shared" si="542"/>
        <v>454078.92314873496</v>
      </c>
      <c r="K2488" s="94"/>
      <c r="L2488" s="265">
        <f t="shared" si="541"/>
        <v>176815.00545227629</v>
      </c>
      <c r="M2488" s="265">
        <f>$G2488*NonHospFrac+theModel!$H2488*NonHospFrac</f>
        <v>287178.85925312695</v>
      </c>
      <c r="N2488" s="266">
        <f t="shared" si="543"/>
        <v>463993.86470540322</v>
      </c>
      <c r="O2488" s="158"/>
      <c r="P2488" s="265">
        <f t="shared" si="544"/>
        <v>173036.70022292944</v>
      </c>
      <c r="Q2488" s="265">
        <f t="shared" si="545"/>
        <v>287177.29900250793</v>
      </c>
      <c r="R2488" s="266">
        <f t="shared" si="546"/>
        <v>460213.99922543741</v>
      </c>
    </row>
    <row r="2489" spans="1:18" x14ac:dyDescent="0.25">
      <c r="A2489" s="81">
        <v>2458</v>
      </c>
      <c r="B2489" s="93">
        <f t="shared" si="535"/>
        <v>3.3720885255107162E-21</v>
      </c>
      <c r="C2489" s="178">
        <f t="shared" si="536"/>
        <v>3.3644816745491667E-21</v>
      </c>
      <c r="D2489" s="165">
        <f t="shared" si="537"/>
        <v>2.2558277767625785E-3</v>
      </c>
      <c r="E2489" s="166">
        <f t="shared" si="547"/>
        <v>24.291375447755232</v>
      </c>
      <c r="F2489" s="167">
        <f t="shared" si="548"/>
        <v>5.5470805030591999</v>
      </c>
      <c r="G2489" s="167">
        <f t="shared" si="538"/>
        <v>192772.27028580359</v>
      </c>
      <c r="H2489" s="167">
        <f t="shared" si="539"/>
        <v>271299.98899881309</v>
      </c>
      <c r="I2489" s="168">
        <f t="shared" si="540"/>
        <v>464072.25928461668</v>
      </c>
      <c r="J2489" s="168">
        <f t="shared" si="542"/>
        <v>454149.84366929403</v>
      </c>
      <c r="K2489" s="94"/>
      <c r="L2489" s="265">
        <f t="shared" si="541"/>
        <v>176844.87942045872</v>
      </c>
      <c r="M2489" s="265">
        <f>$G2489*NonHospFrac+theModel!$H2489*NonHospFrac</f>
        <v>287227.37986415793</v>
      </c>
      <c r="N2489" s="266">
        <f t="shared" si="543"/>
        <v>464072.25928461668</v>
      </c>
      <c r="O2489" s="158"/>
      <c r="P2489" s="265">
        <f t="shared" si="544"/>
        <v>173063.72603767226</v>
      </c>
      <c r="Q2489" s="265">
        <f t="shared" si="545"/>
        <v>287225.81961353892</v>
      </c>
      <c r="R2489" s="266">
        <f t="shared" si="546"/>
        <v>460289.54565121117</v>
      </c>
    </row>
    <row r="2490" spans="1:18" x14ac:dyDescent="0.25">
      <c r="A2490" s="81">
        <v>2459</v>
      </c>
      <c r="B2490" s="93">
        <f t="shared" si="535"/>
        <v>3.3090963631740868E-21</v>
      </c>
      <c r="C2490" s="178">
        <f t="shared" si="536"/>
        <v>3.3016316116820545E-21</v>
      </c>
      <c r="D2490" s="165">
        <f t="shared" si="537"/>
        <v>2.2558277767625785E-3</v>
      </c>
      <c r="E2490" s="166">
        <f t="shared" si="547"/>
        <v>24.291375447755232</v>
      </c>
      <c r="F2490" s="167">
        <f t="shared" si="548"/>
        <v>5.5493363308359624</v>
      </c>
      <c r="G2490" s="167">
        <f t="shared" si="538"/>
        <v>192850.66486501702</v>
      </c>
      <c r="H2490" s="167">
        <f t="shared" si="539"/>
        <v>271299.98899881309</v>
      </c>
      <c r="I2490" s="168">
        <f t="shared" si="540"/>
        <v>464150.65386383014</v>
      </c>
      <c r="J2490" s="168">
        <f t="shared" si="542"/>
        <v>454220.76129899314</v>
      </c>
      <c r="K2490" s="94"/>
      <c r="L2490" s="265">
        <f t="shared" si="541"/>
        <v>176874.75338864117</v>
      </c>
      <c r="M2490" s="265">
        <f>$G2490*NonHospFrac+theModel!$H2490*NonHospFrac</f>
        <v>287275.90047518897</v>
      </c>
      <c r="N2490" s="266">
        <f t="shared" si="543"/>
        <v>464150.65386383014</v>
      </c>
      <c r="O2490" s="158"/>
      <c r="P2490" s="265">
        <f t="shared" si="544"/>
        <v>173090.75075078968</v>
      </c>
      <c r="Q2490" s="265">
        <f t="shared" si="545"/>
        <v>287274.34022456995</v>
      </c>
      <c r="R2490" s="266">
        <f t="shared" si="546"/>
        <v>460365.09097535966</v>
      </c>
    </row>
    <row r="2491" spans="1:18" x14ac:dyDescent="0.25">
      <c r="A2491" s="81">
        <v>2460</v>
      </c>
      <c r="B2491" s="93">
        <f t="shared" si="535"/>
        <v>3.2472809233599607E-21</v>
      </c>
      <c r="C2491" s="178">
        <f t="shared" si="536"/>
        <v>3.2399556168540939E-21</v>
      </c>
      <c r="D2491" s="165">
        <f t="shared" si="537"/>
        <v>2.2558277767625785E-3</v>
      </c>
      <c r="E2491" s="166">
        <f t="shared" si="547"/>
        <v>24.291375447755232</v>
      </c>
      <c r="F2491" s="167">
        <f t="shared" si="548"/>
        <v>5.551592158612725</v>
      </c>
      <c r="G2491" s="167">
        <f t="shared" si="538"/>
        <v>192929.05944423043</v>
      </c>
      <c r="H2491" s="167">
        <f t="shared" si="539"/>
        <v>271299.98899881309</v>
      </c>
      <c r="I2491" s="168">
        <f t="shared" si="540"/>
        <v>464229.04844304349</v>
      </c>
      <c r="J2491" s="168">
        <f t="shared" si="542"/>
        <v>454291.67603794992</v>
      </c>
      <c r="K2491" s="94"/>
      <c r="L2491" s="265">
        <f t="shared" si="541"/>
        <v>176904.62735682356</v>
      </c>
      <c r="M2491" s="265">
        <f>$G2491*NonHospFrac+theModel!$H2491*NonHospFrac</f>
        <v>287324.42108621995</v>
      </c>
      <c r="N2491" s="266">
        <f t="shared" si="543"/>
        <v>464229.04844304349</v>
      </c>
      <c r="O2491" s="158"/>
      <c r="P2491" s="265">
        <f t="shared" si="544"/>
        <v>173117.77436232657</v>
      </c>
      <c r="Q2491" s="265">
        <f t="shared" si="545"/>
        <v>287322.86083560094</v>
      </c>
      <c r="R2491" s="266">
        <f t="shared" si="546"/>
        <v>460440.63519792748</v>
      </c>
    </row>
    <row r="2492" spans="1:18" x14ac:dyDescent="0.25">
      <c r="A2492" s="81">
        <v>2461</v>
      </c>
      <c r="B2492" s="93">
        <f t="shared" si="535"/>
        <v>3.1866202243511913E-21</v>
      </c>
      <c r="C2492" s="178">
        <f t="shared" si="536"/>
        <v>3.1794317579351066E-21</v>
      </c>
      <c r="D2492" s="165">
        <f t="shared" si="537"/>
        <v>2.2558277767625785E-3</v>
      </c>
      <c r="E2492" s="166">
        <f t="shared" si="547"/>
        <v>24.291375447755232</v>
      </c>
      <c r="F2492" s="167">
        <f t="shared" si="548"/>
        <v>5.5538479863894876</v>
      </c>
      <c r="G2492" s="167">
        <f t="shared" si="538"/>
        <v>193007.45402344386</v>
      </c>
      <c r="H2492" s="167">
        <f t="shared" si="539"/>
        <v>271299.98899881309</v>
      </c>
      <c r="I2492" s="168">
        <f t="shared" si="540"/>
        <v>464307.44302225695</v>
      </c>
      <c r="J2492" s="168">
        <f t="shared" si="542"/>
        <v>454362.58788628248</v>
      </c>
      <c r="K2492" s="94"/>
      <c r="L2492" s="265">
        <f t="shared" si="541"/>
        <v>176934.50132500601</v>
      </c>
      <c r="M2492" s="265">
        <f>$G2492*NonHospFrac+theModel!$H2492*NonHospFrac</f>
        <v>287372.94169725094</v>
      </c>
      <c r="N2492" s="266">
        <f t="shared" si="543"/>
        <v>464307.44302225695</v>
      </c>
      <c r="O2492" s="158"/>
      <c r="P2492" s="265">
        <f t="shared" si="544"/>
        <v>173144.79687232789</v>
      </c>
      <c r="Q2492" s="265">
        <f t="shared" si="545"/>
        <v>287371.38144663192</v>
      </c>
      <c r="R2492" s="266">
        <f t="shared" si="546"/>
        <v>460516.17831895978</v>
      </c>
    </row>
    <row r="2493" spans="1:18" x14ac:dyDescent="0.25">
      <c r="A2493" s="81">
        <v>2462</v>
      </c>
      <c r="B2493" s="93">
        <f t="shared" si="535"/>
        <v>3.1270926950592026E-21</v>
      </c>
      <c r="C2493" s="178">
        <f t="shared" si="536"/>
        <v>3.1200385124971768E-21</v>
      </c>
      <c r="D2493" s="165">
        <f t="shared" si="537"/>
        <v>2.2558277767625785E-3</v>
      </c>
      <c r="E2493" s="166">
        <f t="shared" si="547"/>
        <v>24.291375447755232</v>
      </c>
      <c r="F2493" s="167">
        <f t="shared" si="548"/>
        <v>5.5561038141662502</v>
      </c>
      <c r="G2493" s="167">
        <f t="shared" si="538"/>
        <v>193085.84860265729</v>
      </c>
      <c r="H2493" s="167">
        <f t="shared" si="539"/>
        <v>271299.98899881309</v>
      </c>
      <c r="I2493" s="168">
        <f t="shared" si="540"/>
        <v>464385.83760147041</v>
      </c>
      <c r="J2493" s="168">
        <f t="shared" si="542"/>
        <v>454433.49684410851</v>
      </c>
      <c r="K2493" s="94"/>
      <c r="L2493" s="265">
        <f t="shared" si="541"/>
        <v>176964.37529318844</v>
      </c>
      <c r="M2493" s="265">
        <f>$G2493*NonHospFrac+theModel!$H2493*NonHospFrac</f>
        <v>287421.46230828192</v>
      </c>
      <c r="N2493" s="266">
        <f t="shared" si="543"/>
        <v>464385.83760147035</v>
      </c>
      <c r="O2493" s="158"/>
      <c r="P2493" s="265">
        <f t="shared" si="544"/>
        <v>173171.81828083849</v>
      </c>
      <c r="Q2493" s="265">
        <f t="shared" si="545"/>
        <v>287419.9020576629</v>
      </c>
      <c r="R2493" s="266">
        <f t="shared" si="546"/>
        <v>460591.72033850139</v>
      </c>
    </row>
    <row r="2494" spans="1:18" x14ac:dyDescent="0.25">
      <c r="A2494" s="81">
        <v>2463</v>
      </c>
      <c r="B2494" s="93">
        <f t="shared" si="535"/>
        <v>3.0686771673532614E-21</v>
      </c>
      <c r="C2494" s="178">
        <f t="shared" si="536"/>
        <v>3.0617547601612288E-21</v>
      </c>
      <c r="D2494" s="165">
        <f t="shared" si="537"/>
        <v>2.2558277767625785E-3</v>
      </c>
      <c r="E2494" s="166">
        <f t="shared" si="547"/>
        <v>24.291375447755232</v>
      </c>
      <c r="F2494" s="167">
        <f t="shared" si="548"/>
        <v>5.5583596419430128</v>
      </c>
      <c r="G2494" s="167">
        <f t="shared" si="538"/>
        <v>193164.2431818707</v>
      </c>
      <c r="H2494" s="167">
        <f t="shared" si="539"/>
        <v>271299.98899881309</v>
      </c>
      <c r="I2494" s="168">
        <f t="shared" si="540"/>
        <v>464464.23218068376</v>
      </c>
      <c r="J2494" s="168">
        <f t="shared" si="542"/>
        <v>454504.40291154571</v>
      </c>
      <c r="K2494" s="94"/>
      <c r="L2494" s="265">
        <f t="shared" si="541"/>
        <v>176994.24926137086</v>
      </c>
      <c r="M2494" s="265">
        <f>$G2494*NonHospFrac+theModel!$H2494*NonHospFrac</f>
        <v>287469.9829193129</v>
      </c>
      <c r="N2494" s="266">
        <f t="shared" si="543"/>
        <v>464464.23218068376</v>
      </c>
      <c r="O2494" s="158"/>
      <c r="P2494" s="265">
        <f t="shared" si="544"/>
        <v>173198.83858790327</v>
      </c>
      <c r="Q2494" s="265">
        <f t="shared" si="545"/>
        <v>287468.42266869388</v>
      </c>
      <c r="R2494" s="266">
        <f t="shared" si="546"/>
        <v>460667.26125659712</v>
      </c>
    </row>
    <row r="2495" spans="1:18" x14ac:dyDescent="0.25">
      <c r="A2495" s="81">
        <v>2464</v>
      </c>
      <c r="B2495" s="93">
        <f t="shared" si="535"/>
        <v>3.0113528685330588E-21</v>
      </c>
      <c r="C2495" s="178">
        <f t="shared" si="536"/>
        <v>3.0045597750865884E-21</v>
      </c>
      <c r="D2495" s="165">
        <f t="shared" si="537"/>
        <v>2.2558277767625785E-3</v>
      </c>
      <c r="E2495" s="166">
        <f t="shared" si="547"/>
        <v>24.291375447755232</v>
      </c>
      <c r="F2495" s="167">
        <f t="shared" si="548"/>
        <v>5.5606154697197754</v>
      </c>
      <c r="G2495" s="167">
        <f t="shared" si="538"/>
        <v>193242.63776108413</v>
      </c>
      <c r="H2495" s="167">
        <f t="shared" si="539"/>
        <v>271299.98899881309</v>
      </c>
      <c r="I2495" s="168">
        <f t="shared" si="540"/>
        <v>464542.62675989722</v>
      </c>
      <c r="J2495" s="168">
        <f t="shared" si="542"/>
        <v>454575.30608871212</v>
      </c>
      <c r="K2495" s="94"/>
      <c r="L2495" s="265">
        <f t="shared" si="541"/>
        <v>177024.12322955328</v>
      </c>
      <c r="M2495" s="265">
        <f>$G2495*NonHospFrac+theModel!$H2495*NonHospFrac</f>
        <v>287518.50353034394</v>
      </c>
      <c r="N2495" s="266">
        <f t="shared" si="543"/>
        <v>464542.62675989722</v>
      </c>
      <c r="O2495" s="158"/>
      <c r="P2495" s="265">
        <f t="shared" si="544"/>
        <v>173225.85779356715</v>
      </c>
      <c r="Q2495" s="265">
        <f t="shared" si="545"/>
        <v>287516.94327972492</v>
      </c>
      <c r="R2495" s="266">
        <f t="shared" si="546"/>
        <v>460742.80107329204</v>
      </c>
    </row>
    <row r="2496" spans="1:18" x14ac:dyDescent="0.25">
      <c r="A2496" s="81">
        <v>2465</v>
      </c>
      <c r="B2496" s="93">
        <f t="shared" si="535"/>
        <v>2.9550994139418039E-21</v>
      </c>
      <c r="C2496" s="178">
        <f t="shared" si="536"/>
        <v>2.948433218600739E-21</v>
      </c>
      <c r="D2496" s="165">
        <f t="shared" si="537"/>
        <v>2.2558277767625785E-3</v>
      </c>
      <c r="E2496" s="166">
        <f t="shared" si="547"/>
        <v>24.291375447755232</v>
      </c>
      <c r="F2496" s="167">
        <f t="shared" si="548"/>
        <v>5.562871297496538</v>
      </c>
      <c r="G2496" s="167">
        <f t="shared" si="538"/>
        <v>193321.03234029753</v>
      </c>
      <c r="H2496" s="167">
        <f t="shared" si="539"/>
        <v>271299.98899881309</v>
      </c>
      <c r="I2496" s="168">
        <f t="shared" si="540"/>
        <v>464621.02133911062</v>
      </c>
      <c r="J2496" s="168">
        <f t="shared" si="542"/>
        <v>454646.20637572539</v>
      </c>
      <c r="K2496" s="94"/>
      <c r="L2496" s="265">
        <f t="shared" si="541"/>
        <v>177053.99719773571</v>
      </c>
      <c r="M2496" s="265">
        <f>$G2496*NonHospFrac+theModel!$H2496*NonHospFrac</f>
        <v>287567.02414137492</v>
      </c>
      <c r="N2496" s="266">
        <f t="shared" si="543"/>
        <v>464621.02133911062</v>
      </c>
      <c r="O2496" s="158"/>
      <c r="P2496" s="265">
        <f t="shared" si="544"/>
        <v>173252.875897875</v>
      </c>
      <c r="Q2496" s="265">
        <f t="shared" si="545"/>
        <v>287565.4638907559</v>
      </c>
      <c r="R2496" s="266">
        <f t="shared" si="546"/>
        <v>460818.3397886309</v>
      </c>
    </row>
    <row r="2497" spans="1:18" x14ac:dyDescent="0.25">
      <c r="A2497" s="81">
        <v>2466</v>
      </c>
      <c r="B2497" s="93">
        <f t="shared" si="535"/>
        <v>2.8998967997175202E-21</v>
      </c>
      <c r="C2497" s="178">
        <f t="shared" si="536"/>
        <v>2.8933551319669724E-21</v>
      </c>
      <c r="D2497" s="165">
        <f t="shared" si="537"/>
        <v>2.2558277767625785E-3</v>
      </c>
      <c r="E2497" s="166">
        <f t="shared" si="547"/>
        <v>24.291375447755232</v>
      </c>
      <c r="F2497" s="167">
        <f t="shared" si="548"/>
        <v>5.5651271252733006</v>
      </c>
      <c r="G2497" s="167">
        <f t="shared" si="538"/>
        <v>193399.42691951097</v>
      </c>
      <c r="H2497" s="167">
        <f t="shared" si="539"/>
        <v>271299.98899881309</v>
      </c>
      <c r="I2497" s="168">
        <f t="shared" si="540"/>
        <v>464699.41591832403</v>
      </c>
      <c r="J2497" s="168">
        <f t="shared" si="542"/>
        <v>454717.10377270338</v>
      </c>
      <c r="K2497" s="94"/>
      <c r="L2497" s="265">
        <f t="shared" si="541"/>
        <v>177083.87116591813</v>
      </c>
      <c r="M2497" s="265">
        <f>$G2497*NonHospFrac+theModel!$H2497*NonHospFrac</f>
        <v>287615.5447524059</v>
      </c>
      <c r="N2497" s="266">
        <f t="shared" si="543"/>
        <v>464699.41591832403</v>
      </c>
      <c r="O2497" s="158"/>
      <c r="P2497" s="265">
        <f t="shared" si="544"/>
        <v>173279.89290087172</v>
      </c>
      <c r="Q2497" s="265">
        <f t="shared" si="545"/>
        <v>287613.98450178688</v>
      </c>
      <c r="R2497" s="266">
        <f t="shared" si="546"/>
        <v>460893.87740265857</v>
      </c>
    </row>
    <row r="2498" spans="1:18" x14ac:dyDescent="0.25">
      <c r="A2498" s="81">
        <v>2467</v>
      </c>
      <c r="B2498" s="93">
        <f t="shared" si="535"/>
        <v>2.8457253956795403E-21</v>
      </c>
      <c r="C2498" s="178">
        <f t="shared" si="536"/>
        <v>2.8393059292869277E-21</v>
      </c>
      <c r="D2498" s="165">
        <f t="shared" si="537"/>
        <v>2.2558277767625785E-3</v>
      </c>
      <c r="E2498" s="166">
        <f t="shared" si="547"/>
        <v>24.291375447755232</v>
      </c>
      <c r="F2498" s="167">
        <f t="shared" si="548"/>
        <v>5.5673829530500631</v>
      </c>
      <c r="G2498" s="167">
        <f t="shared" si="538"/>
        <v>193477.8214987244</v>
      </c>
      <c r="H2498" s="167">
        <f t="shared" si="539"/>
        <v>271299.98899881309</v>
      </c>
      <c r="I2498" s="168">
        <f t="shared" si="540"/>
        <v>464777.81049753749</v>
      </c>
      <c r="J2498" s="168">
        <f t="shared" si="542"/>
        <v>454787.99827976397</v>
      </c>
      <c r="K2498" s="94"/>
      <c r="L2498" s="265">
        <f t="shared" si="541"/>
        <v>177113.74513410055</v>
      </c>
      <c r="M2498" s="265">
        <f>$G2498*NonHospFrac+theModel!$H2498*NonHospFrac</f>
        <v>287664.06536343694</v>
      </c>
      <c r="N2498" s="266">
        <f t="shared" si="543"/>
        <v>464777.81049753749</v>
      </c>
      <c r="O2498" s="158"/>
      <c r="P2498" s="265">
        <f t="shared" si="544"/>
        <v>173306.90880260224</v>
      </c>
      <c r="Q2498" s="265">
        <f t="shared" si="545"/>
        <v>287662.50511281792</v>
      </c>
      <c r="R2498" s="266">
        <f t="shared" si="546"/>
        <v>460969.41391542018</v>
      </c>
    </row>
    <row r="2499" spans="1:18" x14ac:dyDescent="0.25">
      <c r="A2499" s="81">
        <v>2468</v>
      </c>
      <c r="B2499" s="93">
        <f t="shared" si="535"/>
        <v>2.7925659383479846E-21</v>
      </c>
      <c r="C2499" s="178">
        <f t="shared" si="536"/>
        <v>2.786266390535818E-21</v>
      </c>
      <c r="D2499" s="165">
        <f t="shared" si="537"/>
        <v>2.2558277767625785E-3</v>
      </c>
      <c r="E2499" s="166">
        <f t="shared" si="547"/>
        <v>24.291375447755232</v>
      </c>
      <c r="F2499" s="167">
        <f t="shared" si="548"/>
        <v>5.5696387808268257</v>
      </c>
      <c r="G2499" s="167">
        <f t="shared" si="538"/>
        <v>193556.21607793786</v>
      </c>
      <c r="H2499" s="167">
        <f t="shared" si="539"/>
        <v>271299.98899881309</v>
      </c>
      <c r="I2499" s="168">
        <f t="shared" si="540"/>
        <v>464856.20507675095</v>
      </c>
      <c r="J2499" s="168">
        <f t="shared" si="542"/>
        <v>454858.88989702484</v>
      </c>
      <c r="K2499" s="94"/>
      <c r="L2499" s="265">
        <f t="shared" si="541"/>
        <v>177143.619102283</v>
      </c>
      <c r="M2499" s="265">
        <f>$G2499*NonHospFrac+theModel!$H2499*NonHospFrac</f>
        <v>287712.58597446792</v>
      </c>
      <c r="N2499" s="266">
        <f t="shared" si="543"/>
        <v>464856.20507675095</v>
      </c>
      <c r="O2499" s="158"/>
      <c r="P2499" s="265">
        <f t="shared" si="544"/>
        <v>173333.92360311144</v>
      </c>
      <c r="Q2499" s="265">
        <f t="shared" si="545"/>
        <v>287711.0257238489</v>
      </c>
      <c r="R2499" s="266">
        <f t="shared" si="546"/>
        <v>461044.94932696037</v>
      </c>
    </row>
    <row r="2500" spans="1:18" x14ac:dyDescent="0.25">
      <c r="A2500" s="81">
        <v>2469</v>
      </c>
      <c r="B2500" s="93">
        <f t="shared" si="535"/>
        <v>2.7403995240936269E-21</v>
      </c>
      <c r="C2500" s="178">
        <f t="shared" si="536"/>
        <v>2.7342176547277494E-21</v>
      </c>
      <c r="D2500" s="165">
        <f t="shared" si="537"/>
        <v>2.2558277767625785E-3</v>
      </c>
      <c r="E2500" s="166">
        <f t="shared" si="547"/>
        <v>24.291375447755232</v>
      </c>
      <c r="F2500" s="167">
        <f t="shared" si="548"/>
        <v>5.5718946086035883</v>
      </c>
      <c r="G2500" s="167">
        <f t="shared" si="538"/>
        <v>193634.61065715126</v>
      </c>
      <c r="H2500" s="167">
        <f t="shared" si="539"/>
        <v>271299.98899881309</v>
      </c>
      <c r="I2500" s="168">
        <f t="shared" si="540"/>
        <v>464934.59965596435</v>
      </c>
      <c r="J2500" s="168">
        <f t="shared" si="542"/>
        <v>454929.77862460382</v>
      </c>
      <c r="K2500" s="94"/>
      <c r="L2500" s="265">
        <f t="shared" si="541"/>
        <v>177173.4930704654</v>
      </c>
      <c r="M2500" s="265">
        <f>$G2500*NonHospFrac+theModel!$H2500*NonHospFrac</f>
        <v>287761.1065854989</v>
      </c>
      <c r="N2500" s="266">
        <f t="shared" si="543"/>
        <v>464934.5996559643</v>
      </c>
      <c r="O2500" s="158"/>
      <c r="P2500" s="265">
        <f t="shared" si="544"/>
        <v>173360.93730244413</v>
      </c>
      <c r="Q2500" s="265">
        <f t="shared" si="545"/>
        <v>287759.54633487988</v>
      </c>
      <c r="R2500" s="266">
        <f t="shared" si="546"/>
        <v>461120.48363732401</v>
      </c>
    </row>
    <row r="2501" spans="1:18" x14ac:dyDescent="0.25">
      <c r="A2501" s="81">
        <v>2470</v>
      </c>
      <c r="B2501" s="93">
        <f t="shared" si="535"/>
        <v>2.6892076024157156E-21</v>
      </c>
      <c r="C2501" s="178">
        <f t="shared" si="536"/>
        <v>2.6831412132087049E-21</v>
      </c>
      <c r="D2501" s="165">
        <f t="shared" si="537"/>
        <v>2.2558277767625785E-3</v>
      </c>
      <c r="E2501" s="166">
        <f t="shared" si="547"/>
        <v>24.291375447755232</v>
      </c>
      <c r="F2501" s="167">
        <f t="shared" si="548"/>
        <v>5.5741504363803509</v>
      </c>
      <c r="G2501" s="167">
        <f t="shared" si="538"/>
        <v>193713.0052363647</v>
      </c>
      <c r="H2501" s="167">
        <f t="shared" si="539"/>
        <v>271299.98899881309</v>
      </c>
      <c r="I2501" s="168">
        <f t="shared" si="540"/>
        <v>465012.99423517776</v>
      </c>
      <c r="J2501" s="168">
        <f t="shared" si="542"/>
        <v>455000.6644626187</v>
      </c>
      <c r="K2501" s="94"/>
      <c r="L2501" s="265">
        <f t="shared" si="541"/>
        <v>177203.36703864785</v>
      </c>
      <c r="M2501" s="265">
        <f>$G2501*NonHospFrac+theModel!$H2501*NonHospFrac</f>
        <v>287809.62719652994</v>
      </c>
      <c r="N2501" s="266">
        <f t="shared" si="543"/>
        <v>465012.99423517776</v>
      </c>
      <c r="O2501" s="158"/>
      <c r="P2501" s="265">
        <f t="shared" si="544"/>
        <v>173387.94990064533</v>
      </c>
      <c r="Q2501" s="265">
        <f t="shared" si="545"/>
        <v>287808.06694591092</v>
      </c>
      <c r="R2501" s="266">
        <f t="shared" si="546"/>
        <v>461196.01684655622</v>
      </c>
    </row>
    <row r="2502" spans="1:18" x14ac:dyDescent="0.25">
      <c r="A2502" s="81">
        <v>2471</v>
      </c>
      <c r="B2502" s="93">
        <f t="shared" si="535"/>
        <v>2.6389719693453729E-21</v>
      </c>
      <c r="C2502" s="178">
        <f t="shared" si="536"/>
        <v>2.6330189030748259E-21</v>
      </c>
      <c r="D2502" s="165">
        <f t="shared" si="537"/>
        <v>2.2558277767625785E-3</v>
      </c>
      <c r="E2502" s="166">
        <f t="shared" si="547"/>
        <v>24.291375447755232</v>
      </c>
      <c r="F2502" s="167">
        <f t="shared" si="548"/>
        <v>5.5764062641571135</v>
      </c>
      <c r="G2502" s="167">
        <f t="shared" si="538"/>
        <v>193791.3998155781</v>
      </c>
      <c r="H2502" s="167">
        <f t="shared" si="539"/>
        <v>271299.98899881309</v>
      </c>
      <c r="I2502" s="168">
        <f t="shared" si="540"/>
        <v>465091.38881439122</v>
      </c>
      <c r="J2502" s="168">
        <f t="shared" si="542"/>
        <v>455071.54741118732</v>
      </c>
      <c r="K2502" s="94"/>
      <c r="L2502" s="265">
        <f t="shared" si="541"/>
        <v>177233.24100683027</v>
      </c>
      <c r="M2502" s="265">
        <f>$G2502*NonHospFrac+theModel!$H2502*NonHospFrac</f>
        <v>287858.14780756092</v>
      </c>
      <c r="N2502" s="266">
        <f t="shared" si="543"/>
        <v>465091.38881439122</v>
      </c>
      <c r="O2502" s="158"/>
      <c r="P2502" s="265">
        <f t="shared" si="544"/>
        <v>173414.96139775979</v>
      </c>
      <c r="Q2502" s="265">
        <f t="shared" si="545"/>
        <v>287856.5875569419</v>
      </c>
      <c r="R2502" s="266">
        <f t="shared" si="546"/>
        <v>461271.54895470169</v>
      </c>
    </row>
    <row r="2503" spans="1:18" x14ac:dyDescent="0.25">
      <c r="A2503" s="81">
        <v>2472</v>
      </c>
      <c r="B2503" s="93">
        <f t="shared" si="535"/>
        <v>2.5896747609722203E-21</v>
      </c>
      <c r="C2503" s="178">
        <f t="shared" si="536"/>
        <v>2.5838329007136383E-21</v>
      </c>
      <c r="D2503" s="165">
        <f t="shared" si="537"/>
        <v>2.2558277767625785E-3</v>
      </c>
      <c r="E2503" s="166">
        <f t="shared" si="547"/>
        <v>24.291375447755232</v>
      </c>
      <c r="F2503" s="167">
        <f t="shared" si="548"/>
        <v>5.5786620919338761</v>
      </c>
      <c r="G2503" s="167">
        <f t="shared" si="538"/>
        <v>193869.79439479153</v>
      </c>
      <c r="H2503" s="167">
        <f t="shared" si="539"/>
        <v>271299.98899881309</v>
      </c>
      <c r="I2503" s="168">
        <f t="shared" si="540"/>
        <v>465169.78339360462</v>
      </c>
      <c r="J2503" s="168">
        <f t="shared" si="542"/>
        <v>455142.42747042736</v>
      </c>
      <c r="K2503" s="94"/>
      <c r="L2503" s="265">
        <f t="shared" si="541"/>
        <v>177263.11497501269</v>
      </c>
      <c r="M2503" s="265">
        <f>$G2503*NonHospFrac+theModel!$H2503*NonHospFrac</f>
        <v>287906.6684185919</v>
      </c>
      <c r="N2503" s="266">
        <f t="shared" si="543"/>
        <v>465169.78339360456</v>
      </c>
      <c r="O2503" s="158"/>
      <c r="P2503" s="265">
        <f t="shared" si="544"/>
        <v>173441.97179383246</v>
      </c>
      <c r="Q2503" s="265">
        <f t="shared" si="545"/>
        <v>287905.10816797288</v>
      </c>
      <c r="R2503" s="266">
        <f t="shared" si="546"/>
        <v>461347.07996180537</v>
      </c>
    </row>
    <row r="2504" spans="1:18" x14ac:dyDescent="0.25">
      <c r="A2504" s="81">
        <v>2473</v>
      </c>
      <c r="B2504" s="93">
        <f t="shared" si="535"/>
        <v>2.5412984470919291E-21</v>
      </c>
      <c r="C2504" s="178">
        <f t="shared" si="536"/>
        <v>2.5355657154659353E-21</v>
      </c>
      <c r="D2504" s="165">
        <f t="shared" si="537"/>
        <v>2.2558277767625785E-3</v>
      </c>
      <c r="E2504" s="166">
        <f t="shared" si="547"/>
        <v>24.291375447755232</v>
      </c>
      <c r="F2504" s="167">
        <f t="shared" si="548"/>
        <v>5.5809179197106387</v>
      </c>
      <c r="G2504" s="167">
        <f t="shared" si="538"/>
        <v>193948.18897400497</v>
      </c>
      <c r="H2504" s="167">
        <f t="shared" si="539"/>
        <v>271299.98899881309</v>
      </c>
      <c r="I2504" s="168">
        <f t="shared" si="540"/>
        <v>465248.17797281803</v>
      </c>
      <c r="J2504" s="168">
        <f t="shared" si="542"/>
        <v>455213.30464045663</v>
      </c>
      <c r="K2504" s="94"/>
      <c r="L2504" s="265">
        <f t="shared" si="541"/>
        <v>177292.98894319515</v>
      </c>
      <c r="M2504" s="265">
        <f>$G2504*NonHospFrac+theModel!$H2504*NonHospFrac</f>
        <v>287955.18902962294</v>
      </c>
      <c r="N2504" s="266">
        <f t="shared" si="543"/>
        <v>465248.17797281808</v>
      </c>
      <c r="O2504" s="158"/>
      <c r="P2504" s="265">
        <f t="shared" si="544"/>
        <v>173468.98108890824</v>
      </c>
      <c r="Q2504" s="265">
        <f t="shared" si="545"/>
        <v>287953.62877900392</v>
      </c>
      <c r="R2504" s="266">
        <f t="shared" si="546"/>
        <v>461422.60986791214</v>
      </c>
    </row>
    <row r="2505" spans="1:18" x14ac:dyDescent="0.25">
      <c r="A2505" s="81">
        <v>2474</v>
      </c>
      <c r="B2505" s="93">
        <f t="shared" si="535"/>
        <v>2.493825824972439E-21</v>
      </c>
      <c r="C2505" s="178">
        <f t="shared" si="536"/>
        <v>2.4882001834060583E-21</v>
      </c>
      <c r="D2505" s="165">
        <f t="shared" si="537"/>
        <v>2.2558277767625785E-3</v>
      </c>
      <c r="E2505" s="166">
        <f t="shared" si="547"/>
        <v>24.291375447755232</v>
      </c>
      <c r="F2505" s="167">
        <f t="shared" si="548"/>
        <v>5.5831737474874013</v>
      </c>
      <c r="G2505" s="167">
        <f t="shared" si="538"/>
        <v>194026.58355321837</v>
      </c>
      <c r="H2505" s="167">
        <f t="shared" si="539"/>
        <v>271299.98899881309</v>
      </c>
      <c r="I2505" s="168">
        <f t="shared" si="540"/>
        <v>465326.57255203149</v>
      </c>
      <c r="J2505" s="168">
        <f t="shared" si="542"/>
        <v>455284.178921393</v>
      </c>
      <c r="K2505" s="94"/>
      <c r="L2505" s="265">
        <f t="shared" si="541"/>
        <v>177322.86291137754</v>
      </c>
      <c r="M2505" s="265">
        <f>$G2505*NonHospFrac+theModel!$H2505*NonHospFrac</f>
        <v>288003.70964065392</v>
      </c>
      <c r="N2505" s="266">
        <f t="shared" si="543"/>
        <v>465326.57255203149</v>
      </c>
      <c r="O2505" s="158"/>
      <c r="P2505" s="265">
        <f t="shared" si="544"/>
        <v>173495.98928303193</v>
      </c>
      <c r="Q2505" s="265">
        <f t="shared" si="545"/>
        <v>288002.1493900349</v>
      </c>
      <c r="R2505" s="266">
        <f t="shared" si="546"/>
        <v>461498.13867306686</v>
      </c>
    </row>
    <row r="2506" spans="1:18" x14ac:dyDescent="0.25">
      <c r="A2506" s="81">
        <v>2475</v>
      </c>
      <c r="B2506" s="93">
        <f t="shared" si="535"/>
        <v>2.4472400132366415E-21</v>
      </c>
      <c r="C2506" s="178">
        <f t="shared" si="536"/>
        <v>2.4417194612383774E-21</v>
      </c>
      <c r="D2506" s="165">
        <f t="shared" si="537"/>
        <v>2.2558277767625785E-3</v>
      </c>
      <c r="E2506" s="166">
        <f t="shared" si="547"/>
        <v>24.291375447755232</v>
      </c>
      <c r="F2506" s="167">
        <f t="shared" si="548"/>
        <v>5.5854295752641638</v>
      </c>
      <c r="G2506" s="167">
        <f t="shared" si="538"/>
        <v>194104.9781324318</v>
      </c>
      <c r="H2506" s="167">
        <f t="shared" si="539"/>
        <v>271299.98899881309</v>
      </c>
      <c r="I2506" s="168">
        <f t="shared" si="540"/>
        <v>465404.96713124489</v>
      </c>
      <c r="J2506" s="168">
        <f t="shared" si="542"/>
        <v>455355.05031335406</v>
      </c>
      <c r="K2506" s="94"/>
      <c r="L2506" s="265">
        <f t="shared" si="541"/>
        <v>177352.73687955999</v>
      </c>
      <c r="M2506" s="265">
        <f>$G2506*NonHospFrac+theModel!$H2506*NonHospFrac</f>
        <v>288052.2302516849</v>
      </c>
      <c r="N2506" s="266">
        <f t="shared" si="543"/>
        <v>465404.96713124489</v>
      </c>
      <c r="O2506" s="158"/>
      <c r="P2506" s="265">
        <f t="shared" si="544"/>
        <v>173522.99637624851</v>
      </c>
      <c r="Q2506" s="265">
        <f t="shared" si="545"/>
        <v>288050.67000106588</v>
      </c>
      <c r="R2506" s="266">
        <f t="shared" si="546"/>
        <v>461573.66637731437</v>
      </c>
    </row>
    <row r="2507" spans="1:18" x14ac:dyDescent="0.25">
      <c r="A2507" s="81">
        <v>2476</v>
      </c>
      <c r="B2507" s="93">
        <f t="shared" si="535"/>
        <v>2.4015244458592548E-21</v>
      </c>
      <c r="C2507" s="178">
        <f t="shared" si="536"/>
        <v>2.3961070203077111E-21</v>
      </c>
      <c r="D2507" s="165">
        <f t="shared" si="537"/>
        <v>2.2558277767625785E-3</v>
      </c>
      <c r="E2507" s="166">
        <f t="shared" si="547"/>
        <v>24.291375447755232</v>
      </c>
      <c r="F2507" s="167">
        <f t="shared" si="548"/>
        <v>5.5876854030409264</v>
      </c>
      <c r="G2507" s="167">
        <f t="shared" si="538"/>
        <v>194183.37271164521</v>
      </c>
      <c r="H2507" s="167">
        <f t="shared" si="539"/>
        <v>271299.98899881309</v>
      </c>
      <c r="I2507" s="168">
        <f t="shared" si="540"/>
        <v>465483.3617104583</v>
      </c>
      <c r="J2507" s="168">
        <f t="shared" si="542"/>
        <v>455425.91881645768</v>
      </c>
      <c r="K2507" s="94"/>
      <c r="L2507" s="265">
        <f t="shared" si="541"/>
        <v>177382.61084774241</v>
      </c>
      <c r="M2507" s="265">
        <f>$G2507*NonHospFrac+theModel!$H2507*NonHospFrac</f>
        <v>288100.75086271588</v>
      </c>
      <c r="N2507" s="266">
        <f t="shared" si="543"/>
        <v>465483.3617104583</v>
      </c>
      <c r="O2507" s="158"/>
      <c r="P2507" s="265">
        <f t="shared" si="544"/>
        <v>173550.00236860279</v>
      </c>
      <c r="Q2507" s="265">
        <f t="shared" si="545"/>
        <v>288099.19061209686</v>
      </c>
      <c r="R2507" s="266">
        <f t="shared" si="546"/>
        <v>461649.19298069965</v>
      </c>
    </row>
    <row r="2508" spans="1:18" x14ac:dyDescent="0.25">
      <c r="A2508" s="81">
        <v>2477</v>
      </c>
      <c r="B2508" s="93">
        <f t="shared" si="535"/>
        <v>2.3566628662760089E-21</v>
      </c>
      <c r="C2508" s="178">
        <f t="shared" si="536"/>
        <v>2.3513466407217986E-21</v>
      </c>
      <c r="D2508" s="165">
        <f t="shared" si="537"/>
        <v>2.2558277767625785E-3</v>
      </c>
      <c r="E2508" s="166">
        <f t="shared" si="547"/>
        <v>24.291375447755232</v>
      </c>
      <c r="F2508" s="167">
        <f t="shared" si="548"/>
        <v>5.589941230817689</v>
      </c>
      <c r="G2508" s="167">
        <f t="shared" si="538"/>
        <v>194261.76729085864</v>
      </c>
      <c r="H2508" s="167">
        <f t="shared" si="539"/>
        <v>271299.98899881309</v>
      </c>
      <c r="I2508" s="168">
        <f t="shared" si="540"/>
        <v>465561.75628967176</v>
      </c>
      <c r="J2508" s="168">
        <f t="shared" si="542"/>
        <v>455496.78443082166</v>
      </c>
      <c r="K2508" s="94"/>
      <c r="L2508" s="265">
        <f t="shared" si="541"/>
        <v>177412.48481592484</v>
      </c>
      <c r="M2508" s="265">
        <f>$G2508*NonHospFrac+theModel!$H2508*NonHospFrac</f>
        <v>288149.27147374686</v>
      </c>
      <c r="N2508" s="266">
        <f t="shared" si="543"/>
        <v>465561.7562896717</v>
      </c>
      <c r="O2508" s="158"/>
      <c r="P2508" s="265">
        <f t="shared" si="544"/>
        <v>173577.00726013965</v>
      </c>
      <c r="Q2508" s="265">
        <f t="shared" si="545"/>
        <v>288147.71122312784</v>
      </c>
      <c r="R2508" s="266">
        <f t="shared" si="546"/>
        <v>461724.71848326747</v>
      </c>
    </row>
    <row r="2509" spans="1:18" x14ac:dyDescent="0.25">
      <c r="A2509" s="81">
        <v>2478</v>
      </c>
      <c r="B2509" s="93">
        <f t="shared" si="535"/>
        <v>2.3126393216027023E-21</v>
      </c>
      <c r="C2509" s="178">
        <f t="shared" si="536"/>
        <v>2.3074224055833977E-21</v>
      </c>
      <c r="D2509" s="165">
        <f t="shared" si="537"/>
        <v>2.2558277767625785E-3</v>
      </c>
      <c r="E2509" s="166">
        <f t="shared" si="547"/>
        <v>24.291375447755232</v>
      </c>
      <c r="F2509" s="167">
        <f t="shared" si="548"/>
        <v>5.5921970585944516</v>
      </c>
      <c r="G2509" s="167">
        <f t="shared" si="538"/>
        <v>194340.16187007207</v>
      </c>
      <c r="H2509" s="167">
        <f t="shared" si="539"/>
        <v>271299.98899881309</v>
      </c>
      <c r="I2509" s="168">
        <f t="shared" si="540"/>
        <v>465640.15086888516</v>
      </c>
      <c r="J2509" s="168">
        <f t="shared" si="542"/>
        <v>455567.64715656365</v>
      </c>
      <c r="K2509" s="94"/>
      <c r="L2509" s="265">
        <f t="shared" si="541"/>
        <v>177442.35878410726</v>
      </c>
      <c r="M2509" s="265">
        <f>$G2509*NonHospFrac+theModel!$H2509*NonHospFrac</f>
        <v>288197.7920847779</v>
      </c>
      <c r="N2509" s="266">
        <f t="shared" si="543"/>
        <v>465640.15086888516</v>
      </c>
      <c r="O2509" s="158"/>
      <c r="P2509" s="265">
        <f t="shared" si="544"/>
        <v>173604.01105090397</v>
      </c>
      <c r="Q2509" s="265">
        <f t="shared" si="545"/>
        <v>288196.23183415888</v>
      </c>
      <c r="R2509" s="266">
        <f t="shared" si="546"/>
        <v>461800.24288506282</v>
      </c>
    </row>
    <row r="2510" spans="1:18" x14ac:dyDescent="0.25">
      <c r="A2510" s="81">
        <v>2479</v>
      </c>
      <c r="B2510" s="93">
        <f t="shared" si="535"/>
        <v>2.2694381569623385E-21</v>
      </c>
      <c r="C2510" s="178">
        <f t="shared" si="536"/>
        <v>2.2643186953302178E-21</v>
      </c>
      <c r="D2510" s="165">
        <f t="shared" si="537"/>
        <v>2.2558277767625785E-3</v>
      </c>
      <c r="E2510" s="166">
        <f t="shared" si="547"/>
        <v>24.291375447755232</v>
      </c>
      <c r="F2510" s="167">
        <f t="shared" si="548"/>
        <v>5.5944528863712142</v>
      </c>
      <c r="G2510" s="167">
        <f t="shared" si="538"/>
        <v>194418.55644928548</v>
      </c>
      <c r="H2510" s="167">
        <f t="shared" si="539"/>
        <v>271299.98899881309</v>
      </c>
      <c r="I2510" s="168">
        <f t="shared" si="540"/>
        <v>465718.54544809856</v>
      </c>
      <c r="J2510" s="168">
        <f t="shared" si="542"/>
        <v>455638.50699380139</v>
      </c>
      <c r="K2510" s="94"/>
      <c r="L2510" s="265">
        <f t="shared" si="541"/>
        <v>177472.23275228968</v>
      </c>
      <c r="M2510" s="265">
        <f>$G2510*NonHospFrac+theModel!$H2510*NonHospFrac</f>
        <v>288246.31269580888</v>
      </c>
      <c r="N2510" s="266">
        <f t="shared" si="543"/>
        <v>465718.54544809856</v>
      </c>
      <c r="O2510" s="158"/>
      <c r="P2510" s="265">
        <f t="shared" si="544"/>
        <v>173631.0137409406</v>
      </c>
      <c r="Q2510" s="265">
        <f t="shared" si="545"/>
        <v>288244.75244518986</v>
      </c>
      <c r="R2510" s="266">
        <f t="shared" si="546"/>
        <v>461875.76618613047</v>
      </c>
    </row>
    <row r="2511" spans="1:18" x14ac:dyDescent="0.25">
      <c r="A2511" s="81">
        <v>2480</v>
      </c>
      <c r="B2511" s="93">
        <f t="shared" si="535"/>
        <v>2.2270440099182122E-21</v>
      </c>
      <c r="C2511" s="178">
        <f t="shared" si="536"/>
        <v>2.2220201821805661E-21</v>
      </c>
      <c r="D2511" s="165">
        <f t="shared" si="537"/>
        <v>2.2558277767625785E-3</v>
      </c>
      <c r="E2511" s="166">
        <f t="shared" si="547"/>
        <v>24.291375447755232</v>
      </c>
      <c r="F2511" s="167">
        <f t="shared" si="548"/>
        <v>5.5967087141479768</v>
      </c>
      <c r="G2511" s="167">
        <f t="shared" si="538"/>
        <v>194496.95102849891</v>
      </c>
      <c r="H2511" s="167">
        <f t="shared" si="539"/>
        <v>271299.98899881309</v>
      </c>
      <c r="I2511" s="168">
        <f t="shared" si="540"/>
        <v>465796.94002731203</v>
      </c>
      <c r="J2511" s="168">
        <f t="shared" si="542"/>
        <v>455709.36394265277</v>
      </c>
      <c r="K2511" s="94"/>
      <c r="L2511" s="265">
        <f t="shared" si="541"/>
        <v>177502.1067204721</v>
      </c>
      <c r="M2511" s="265">
        <f>$G2511*NonHospFrac+theModel!$H2511*NonHospFrac</f>
        <v>288294.83330683986</v>
      </c>
      <c r="N2511" s="266">
        <f t="shared" si="543"/>
        <v>465796.94002731197</v>
      </c>
      <c r="O2511" s="158"/>
      <c r="P2511" s="265">
        <f t="shared" si="544"/>
        <v>173658.01533029444</v>
      </c>
      <c r="Q2511" s="265">
        <f t="shared" si="545"/>
        <v>288293.27305622085</v>
      </c>
      <c r="R2511" s="266">
        <f t="shared" si="546"/>
        <v>461951.28838651528</v>
      </c>
    </row>
    <row r="2512" spans="1:18" x14ac:dyDescent="0.25">
      <c r="A2512" s="81">
        <v>2481</v>
      </c>
      <c r="B2512" s="93">
        <f t="shared" si="535"/>
        <v>2.1854418050109906E-21</v>
      </c>
      <c r="C2512" s="178">
        <f t="shared" si="536"/>
        <v>2.1805118246827488E-21</v>
      </c>
      <c r="D2512" s="165">
        <f t="shared" si="537"/>
        <v>2.2558277767625785E-3</v>
      </c>
      <c r="E2512" s="166">
        <f t="shared" si="547"/>
        <v>24.291375447755232</v>
      </c>
      <c r="F2512" s="167">
        <f t="shared" si="548"/>
        <v>5.5989645419247394</v>
      </c>
      <c r="G2512" s="167">
        <f t="shared" si="538"/>
        <v>194575.34560771228</v>
      </c>
      <c r="H2512" s="167">
        <f t="shared" si="539"/>
        <v>271299.98899881309</v>
      </c>
      <c r="I2512" s="168">
        <f t="shared" si="540"/>
        <v>465875.33460652537</v>
      </c>
      <c r="J2512" s="168">
        <f t="shared" si="542"/>
        <v>455780.21800323529</v>
      </c>
      <c r="K2512" s="94"/>
      <c r="L2512" s="265">
        <f t="shared" si="541"/>
        <v>177531.98068865453</v>
      </c>
      <c r="M2512" s="265">
        <f>$G2512*NonHospFrac+theModel!$H2512*NonHospFrac</f>
        <v>288343.35391787085</v>
      </c>
      <c r="N2512" s="266">
        <f t="shared" si="543"/>
        <v>465875.33460652537</v>
      </c>
      <c r="O2512" s="158"/>
      <c r="P2512" s="265">
        <f t="shared" si="544"/>
        <v>173685.01581901032</v>
      </c>
      <c r="Q2512" s="265">
        <f t="shared" si="545"/>
        <v>288341.79366725183</v>
      </c>
      <c r="R2512" s="266">
        <f t="shared" si="546"/>
        <v>462026.80948626215</v>
      </c>
    </row>
    <row r="2513" spans="1:18" x14ac:dyDescent="0.25">
      <c r="A2513" s="81">
        <v>2482</v>
      </c>
      <c r="B2513" s="93">
        <f t="shared" si="535"/>
        <v>2.1446167483978464E-21</v>
      </c>
      <c r="C2513" s="178">
        <f t="shared" si="536"/>
        <v>2.1397788623663002E-21</v>
      </c>
      <c r="D2513" s="165">
        <f t="shared" si="537"/>
        <v>2.2558277767625785E-3</v>
      </c>
      <c r="E2513" s="166">
        <f t="shared" si="547"/>
        <v>24.291375447755232</v>
      </c>
      <c r="F2513" s="167">
        <f t="shared" si="548"/>
        <v>5.6012203697015019</v>
      </c>
      <c r="G2513" s="167">
        <f t="shared" si="538"/>
        <v>194653.74018692572</v>
      </c>
      <c r="H2513" s="167">
        <f t="shared" si="539"/>
        <v>271299.98899881309</v>
      </c>
      <c r="I2513" s="168">
        <f t="shared" si="540"/>
        <v>465953.72918573883</v>
      </c>
      <c r="J2513" s="168">
        <f t="shared" si="542"/>
        <v>455851.0691756669</v>
      </c>
      <c r="K2513" s="94"/>
      <c r="L2513" s="265">
        <f t="shared" si="541"/>
        <v>177561.85465683695</v>
      </c>
      <c r="M2513" s="265">
        <f>$G2513*NonHospFrac+theModel!$H2513*NonHospFrac</f>
        <v>288391.87452890188</v>
      </c>
      <c r="N2513" s="266">
        <f t="shared" si="543"/>
        <v>465953.72918573883</v>
      </c>
      <c r="O2513" s="158"/>
      <c r="P2513" s="265">
        <f t="shared" si="544"/>
        <v>173712.01520713314</v>
      </c>
      <c r="Q2513" s="265">
        <f t="shared" si="545"/>
        <v>288390.31427828287</v>
      </c>
      <c r="R2513" s="266">
        <f t="shared" si="546"/>
        <v>462102.329485416</v>
      </c>
    </row>
    <row r="2514" spans="1:18" x14ac:dyDescent="0.25">
      <c r="A2514" s="81">
        <v>2483</v>
      </c>
      <c r="B2514" s="93">
        <f t="shared" si="535"/>
        <v>2.1045543225917296E-21</v>
      </c>
      <c r="C2514" s="178">
        <f t="shared" si="536"/>
        <v>2.0998068104931215E-21</v>
      </c>
      <c r="D2514" s="165">
        <f t="shared" si="537"/>
        <v>2.2558277767625785E-3</v>
      </c>
      <c r="E2514" s="166">
        <f t="shared" si="547"/>
        <v>24.291375447755232</v>
      </c>
      <c r="F2514" s="167">
        <f t="shared" si="548"/>
        <v>5.6034761974782645</v>
      </c>
      <c r="G2514" s="167">
        <f t="shared" si="538"/>
        <v>194732.13476613912</v>
      </c>
      <c r="H2514" s="167">
        <f t="shared" si="539"/>
        <v>271299.98899881309</v>
      </c>
      <c r="I2514" s="168">
        <f t="shared" si="540"/>
        <v>466032.12376495218</v>
      </c>
      <c r="J2514" s="168">
        <f t="shared" si="542"/>
        <v>455921.91746006516</v>
      </c>
      <c r="K2514" s="94"/>
      <c r="L2514" s="265">
        <f t="shared" si="541"/>
        <v>177591.72862501937</v>
      </c>
      <c r="M2514" s="265">
        <f>$G2514*NonHospFrac+theModel!$H2514*NonHospFrac</f>
        <v>288440.39513993287</v>
      </c>
      <c r="N2514" s="266">
        <f t="shared" si="543"/>
        <v>466032.12376495224</v>
      </c>
      <c r="O2514" s="158"/>
      <c r="P2514" s="265">
        <f t="shared" si="544"/>
        <v>173739.01349470776</v>
      </c>
      <c r="Q2514" s="265">
        <f t="shared" si="545"/>
        <v>288438.83488931385</v>
      </c>
      <c r="R2514" s="266">
        <f t="shared" si="546"/>
        <v>462177.84838402161</v>
      </c>
    </row>
    <row r="2515" spans="1:18" x14ac:dyDescent="0.25">
      <c r="A2515" s="81">
        <v>2484</v>
      </c>
      <c r="B2515" s="93">
        <f t="shared" si="535"/>
        <v>2.0652402812989153E-21</v>
      </c>
      <c r="C2515" s="178">
        <f t="shared" si="536"/>
        <v>2.0605814549066723E-21</v>
      </c>
      <c r="D2515" s="165">
        <f t="shared" si="537"/>
        <v>2.2558277767625785E-3</v>
      </c>
      <c r="E2515" s="166">
        <f t="shared" si="547"/>
        <v>24.291375447755232</v>
      </c>
      <c r="F2515" s="167">
        <f t="shared" si="548"/>
        <v>5.6057320252550271</v>
      </c>
      <c r="G2515" s="167">
        <f t="shared" si="538"/>
        <v>194810.52934535255</v>
      </c>
      <c r="H2515" s="167">
        <f t="shared" si="539"/>
        <v>271299.98899881309</v>
      </c>
      <c r="I2515" s="168">
        <f t="shared" si="540"/>
        <v>466110.51834416564</v>
      </c>
      <c r="J2515" s="168">
        <f t="shared" si="542"/>
        <v>455992.76285654795</v>
      </c>
      <c r="K2515" s="94"/>
      <c r="L2515" s="265">
        <f t="shared" si="541"/>
        <v>177621.60259320179</v>
      </c>
      <c r="M2515" s="265">
        <f>$G2515*NonHospFrac+theModel!$H2515*NonHospFrac</f>
        <v>288488.91575096385</v>
      </c>
      <c r="N2515" s="266">
        <f t="shared" si="543"/>
        <v>466110.51834416564</v>
      </c>
      <c r="O2515" s="158"/>
      <c r="P2515" s="265">
        <f t="shared" si="544"/>
        <v>173766.01068177904</v>
      </c>
      <c r="Q2515" s="265">
        <f t="shared" si="545"/>
        <v>288487.35550034483</v>
      </c>
      <c r="R2515" s="266">
        <f t="shared" si="546"/>
        <v>462253.36618212389</v>
      </c>
    </row>
    <row r="2516" spans="1:18" x14ac:dyDescent="0.25">
      <c r="A2516" s="81">
        <v>2485</v>
      </c>
      <c r="B2516" s="93">
        <f t="shared" si="535"/>
        <v>2.0266606443529888E-21</v>
      </c>
      <c r="C2516" s="178">
        <f t="shared" si="536"/>
        <v>2.0220888469773858E-21</v>
      </c>
      <c r="D2516" s="165">
        <f t="shared" si="537"/>
        <v>2.2558277767625785E-3</v>
      </c>
      <c r="E2516" s="166">
        <f t="shared" si="547"/>
        <v>24.291375447755232</v>
      </c>
      <c r="F2516" s="167">
        <f t="shared" si="548"/>
        <v>5.6079878530317897</v>
      </c>
      <c r="G2516" s="167">
        <f t="shared" si="538"/>
        <v>194888.92392456601</v>
      </c>
      <c r="H2516" s="167">
        <f t="shared" si="539"/>
        <v>271299.98899881309</v>
      </c>
      <c r="I2516" s="168">
        <f t="shared" si="540"/>
        <v>466188.9129233791</v>
      </c>
      <c r="J2516" s="168">
        <f t="shared" si="542"/>
        <v>456063.60536523291</v>
      </c>
      <c r="K2516" s="94"/>
      <c r="L2516" s="265">
        <f t="shared" si="541"/>
        <v>177651.47656138422</v>
      </c>
      <c r="M2516" s="265">
        <f>$G2516*NonHospFrac+theModel!$H2516*NonHospFrac</f>
        <v>288537.43636199483</v>
      </c>
      <c r="N2516" s="266">
        <f t="shared" si="543"/>
        <v>466188.91292337904</v>
      </c>
      <c r="O2516" s="158"/>
      <c r="P2516" s="265">
        <f t="shared" si="544"/>
        <v>173793.00676839182</v>
      </c>
      <c r="Q2516" s="265">
        <f t="shared" si="545"/>
        <v>288535.87611137581</v>
      </c>
      <c r="R2516" s="266">
        <f t="shared" si="546"/>
        <v>462328.88287976763</v>
      </c>
    </row>
    <row r="2517" spans="1:18" x14ac:dyDescent="0.25">
      <c r="A2517" s="81">
        <v>2486</v>
      </c>
      <c r="B2517" s="93">
        <f t="shared" si="535"/>
        <v>1.9888016927434646E-21</v>
      </c>
      <c r="C2517" s="178">
        <f t="shared" si="536"/>
        <v>1.9843152986425015E-21</v>
      </c>
      <c r="D2517" s="165">
        <f t="shared" si="537"/>
        <v>2.2558277767625785E-3</v>
      </c>
      <c r="E2517" s="166">
        <f t="shared" si="547"/>
        <v>24.291375447755232</v>
      </c>
      <c r="F2517" s="167">
        <f t="shared" si="548"/>
        <v>5.6102436808085523</v>
      </c>
      <c r="G2517" s="167">
        <f t="shared" si="538"/>
        <v>194967.31850377942</v>
      </c>
      <c r="H2517" s="167">
        <f t="shared" si="539"/>
        <v>271299.98899881309</v>
      </c>
      <c r="I2517" s="168">
        <f t="shared" si="540"/>
        <v>466267.30750259251</v>
      </c>
      <c r="J2517" s="168">
        <f t="shared" si="542"/>
        <v>456134.44498623774</v>
      </c>
      <c r="K2517" s="94"/>
      <c r="L2517" s="265">
        <f t="shared" si="541"/>
        <v>177681.35052956664</v>
      </c>
      <c r="M2517" s="265">
        <f>$G2517*NonHospFrac+theModel!$H2517*NonHospFrac</f>
        <v>288585.95697302581</v>
      </c>
      <c r="N2517" s="266">
        <f t="shared" si="543"/>
        <v>466267.30750259245</v>
      </c>
      <c r="O2517" s="158"/>
      <c r="P2517" s="265">
        <f t="shared" si="544"/>
        <v>173820.00175459095</v>
      </c>
      <c r="Q2517" s="265">
        <f t="shared" si="545"/>
        <v>288584.39672240679</v>
      </c>
      <c r="R2517" s="266">
        <f t="shared" si="546"/>
        <v>462404.39847699774</v>
      </c>
    </row>
    <row r="2518" spans="1:18" x14ac:dyDescent="0.25">
      <c r="A2518" s="81">
        <v>2487</v>
      </c>
      <c r="B2518" s="93">
        <f t="shared" si="535"/>
        <v>1.9516499637372876E-21</v>
      </c>
      <c r="C2518" s="178">
        <f t="shared" si="536"/>
        <v>1.9472473775385713E-21</v>
      </c>
      <c r="D2518" s="165">
        <f t="shared" si="537"/>
        <v>2.2558277767625785E-3</v>
      </c>
      <c r="E2518" s="166">
        <f t="shared" si="547"/>
        <v>24.291375447755232</v>
      </c>
      <c r="F2518" s="167">
        <f t="shared" si="548"/>
        <v>5.6124995085853149</v>
      </c>
      <c r="G2518" s="167">
        <f t="shared" si="538"/>
        <v>195045.71308299285</v>
      </c>
      <c r="H2518" s="167">
        <f t="shared" si="539"/>
        <v>271299.98899881309</v>
      </c>
      <c r="I2518" s="168">
        <f t="shared" si="540"/>
        <v>466345.70208180591</v>
      </c>
      <c r="J2518" s="168">
        <f t="shared" si="542"/>
        <v>456205.28171968012</v>
      </c>
      <c r="K2518" s="94"/>
      <c r="L2518" s="265">
        <f t="shared" si="541"/>
        <v>177711.22449774906</v>
      </c>
      <c r="M2518" s="265">
        <f>$G2518*NonHospFrac+theModel!$H2518*NonHospFrac</f>
        <v>288634.47758405685</v>
      </c>
      <c r="N2518" s="266">
        <f t="shared" si="543"/>
        <v>466345.70208180591</v>
      </c>
      <c r="O2518" s="158"/>
      <c r="P2518" s="265">
        <f t="shared" si="544"/>
        <v>173846.99564042132</v>
      </c>
      <c r="Q2518" s="265">
        <f t="shared" si="545"/>
        <v>288632.91733343783</v>
      </c>
      <c r="R2518" s="266">
        <f t="shared" si="546"/>
        <v>462479.91297385911</v>
      </c>
    </row>
    <row r="2519" spans="1:18" x14ac:dyDescent="0.25">
      <c r="A2519" s="81">
        <v>2488</v>
      </c>
      <c r="B2519" s="93">
        <f t="shared" si="535"/>
        <v>1.9151922460913974E-21</v>
      </c>
      <c r="C2519" s="178">
        <f t="shared" si="536"/>
        <v>1.910871902224824E-21</v>
      </c>
      <c r="D2519" s="165">
        <f t="shared" si="537"/>
        <v>2.2558277767625785E-3</v>
      </c>
      <c r="E2519" s="166">
        <f t="shared" si="547"/>
        <v>24.291375447755232</v>
      </c>
      <c r="F2519" s="167">
        <f t="shared" si="548"/>
        <v>5.6147553363620775</v>
      </c>
      <c r="G2519" s="167">
        <f t="shared" si="538"/>
        <v>195124.10766220628</v>
      </c>
      <c r="H2519" s="167">
        <f t="shared" si="539"/>
        <v>271299.98899881309</v>
      </c>
      <c r="I2519" s="168">
        <f t="shared" si="540"/>
        <v>466424.09666101937</v>
      </c>
      <c r="J2519" s="168">
        <f t="shared" si="542"/>
        <v>456276.11556567787</v>
      </c>
      <c r="K2519" s="94"/>
      <c r="L2519" s="265">
        <f t="shared" si="541"/>
        <v>177741.09846593151</v>
      </c>
      <c r="M2519" s="265">
        <f>$G2519*NonHospFrac+theModel!$H2519*NonHospFrac</f>
        <v>288682.99819508783</v>
      </c>
      <c r="N2519" s="266">
        <f t="shared" si="543"/>
        <v>466424.09666101937</v>
      </c>
      <c r="O2519" s="158"/>
      <c r="P2519" s="265">
        <f t="shared" si="544"/>
        <v>173873.98842592776</v>
      </c>
      <c r="Q2519" s="265">
        <f t="shared" si="545"/>
        <v>288681.43794446881</v>
      </c>
      <c r="R2519" s="266">
        <f t="shared" si="546"/>
        <v>462555.42637039657</v>
      </c>
    </row>
    <row r="2520" spans="1:18" x14ac:dyDescent="0.25">
      <c r="A2520" s="81">
        <v>2489</v>
      </c>
      <c r="B2520" s="93">
        <f t="shared" si="535"/>
        <v>1.8794155753548629E-21</v>
      </c>
      <c r="C2520" s="178">
        <f t="shared" si="536"/>
        <v>1.8751759374958971E-21</v>
      </c>
      <c r="D2520" s="165">
        <f t="shared" si="537"/>
        <v>2.2558277767625785E-3</v>
      </c>
      <c r="E2520" s="166">
        <f t="shared" si="547"/>
        <v>24.291375447755232</v>
      </c>
      <c r="F2520" s="167">
        <f t="shared" si="548"/>
        <v>5.6170111641388401</v>
      </c>
      <c r="G2520" s="167">
        <f t="shared" si="538"/>
        <v>195202.50224141969</v>
      </c>
      <c r="H2520" s="167">
        <f t="shared" si="539"/>
        <v>271299.98899881309</v>
      </c>
      <c r="I2520" s="168">
        <f t="shared" si="540"/>
        <v>466502.49124023278</v>
      </c>
      <c r="J2520" s="168">
        <f t="shared" si="542"/>
        <v>456346.94652434858</v>
      </c>
      <c r="K2520" s="94"/>
      <c r="L2520" s="265">
        <f t="shared" si="541"/>
        <v>177770.97243411394</v>
      </c>
      <c r="M2520" s="265">
        <f>$G2520*NonHospFrac+theModel!$H2520*NonHospFrac</f>
        <v>288731.51880611887</v>
      </c>
      <c r="N2520" s="266">
        <f t="shared" si="543"/>
        <v>466502.49124023283</v>
      </c>
      <c r="O2520" s="158"/>
      <c r="P2520" s="265">
        <f t="shared" si="544"/>
        <v>173900.98011115511</v>
      </c>
      <c r="Q2520" s="265">
        <f t="shared" si="545"/>
        <v>288729.95855549985</v>
      </c>
      <c r="R2520" s="266">
        <f t="shared" si="546"/>
        <v>462630.93866665498</v>
      </c>
    </row>
    <row r="2521" spans="1:18" x14ac:dyDescent="0.25">
      <c r="A2521" s="81">
        <v>2490</v>
      </c>
      <c r="B2521" s="93">
        <f t="shared" si="535"/>
        <v>1.8443072292586363E-21</v>
      </c>
      <c r="C2521" s="178">
        <f t="shared" si="536"/>
        <v>1.8401467897819908E-21</v>
      </c>
      <c r="D2521" s="165">
        <f t="shared" si="537"/>
        <v>2.2558277767625785E-3</v>
      </c>
      <c r="E2521" s="166">
        <f t="shared" si="547"/>
        <v>24.291375447755232</v>
      </c>
      <c r="F2521" s="167">
        <f t="shared" si="548"/>
        <v>5.6192669919156026</v>
      </c>
      <c r="G2521" s="167">
        <f t="shared" si="538"/>
        <v>195280.89682063312</v>
      </c>
      <c r="H2521" s="167">
        <f t="shared" si="539"/>
        <v>271299.98899881309</v>
      </c>
      <c r="I2521" s="168">
        <f t="shared" si="540"/>
        <v>466580.88581944618</v>
      </c>
      <c r="J2521" s="168">
        <f t="shared" si="542"/>
        <v>456417.77459580993</v>
      </c>
      <c r="K2521" s="94"/>
      <c r="L2521" s="265">
        <f t="shared" si="541"/>
        <v>177800.84640229636</v>
      </c>
      <c r="M2521" s="265">
        <f>$G2521*NonHospFrac+theModel!$H2521*NonHospFrac</f>
        <v>288780.03941714985</v>
      </c>
      <c r="N2521" s="266">
        <f t="shared" si="543"/>
        <v>466580.88581944618</v>
      </c>
      <c r="O2521" s="158"/>
      <c r="P2521" s="265">
        <f t="shared" si="544"/>
        <v>173927.97069614823</v>
      </c>
      <c r="Q2521" s="265">
        <f t="shared" si="545"/>
        <v>288778.47916653083</v>
      </c>
      <c r="R2521" s="266">
        <f t="shared" si="546"/>
        <v>462706.44986267906</v>
      </c>
    </row>
    <row r="2522" spans="1:18" x14ac:dyDescent="0.25">
      <c r="A2522" s="81">
        <v>2491</v>
      </c>
      <c r="B2522" s="93">
        <f t="shared" si="535"/>
        <v>1.8098547231914998E-21</v>
      </c>
      <c r="C2522" s="178">
        <f t="shared" si="536"/>
        <v>1.8057720026350197E-21</v>
      </c>
      <c r="D2522" s="165">
        <f t="shared" si="537"/>
        <v>2.2558277767625785E-3</v>
      </c>
      <c r="E2522" s="166">
        <f t="shared" si="547"/>
        <v>24.291375447755232</v>
      </c>
      <c r="F2522" s="167">
        <f t="shared" si="548"/>
        <v>5.6215228196923652</v>
      </c>
      <c r="G2522" s="167">
        <f t="shared" si="538"/>
        <v>195359.29139984652</v>
      </c>
      <c r="H2522" s="167">
        <f t="shared" si="539"/>
        <v>271299.98899881309</v>
      </c>
      <c r="I2522" s="168">
        <f t="shared" si="540"/>
        <v>466659.28039865964</v>
      </c>
      <c r="J2522" s="168">
        <f t="shared" si="542"/>
        <v>456488.59978017973</v>
      </c>
      <c r="K2522" s="94"/>
      <c r="L2522" s="265">
        <f t="shared" si="541"/>
        <v>177830.72037047878</v>
      </c>
      <c r="M2522" s="265">
        <f>$G2522*NonHospFrac+theModel!$H2522*NonHospFrac</f>
        <v>288828.56002818083</v>
      </c>
      <c r="N2522" s="266">
        <f t="shared" si="543"/>
        <v>466659.28039865964</v>
      </c>
      <c r="O2522" s="158"/>
      <c r="P2522" s="265">
        <f t="shared" si="544"/>
        <v>173954.96018095198</v>
      </c>
      <c r="Q2522" s="265">
        <f t="shared" si="545"/>
        <v>288826.99977756181</v>
      </c>
      <c r="R2522" s="266">
        <f t="shared" si="546"/>
        <v>462781.95995851379</v>
      </c>
    </row>
    <row r="2523" spans="1:18" x14ac:dyDescent="0.25">
      <c r="A2523" s="81">
        <v>2492</v>
      </c>
      <c r="B2523" s="93">
        <f t="shared" si="535"/>
        <v>1.7760458057605057E-21</v>
      </c>
      <c r="C2523" s="178">
        <f t="shared" si="536"/>
        <v>1.7720393522990683E-21</v>
      </c>
      <c r="D2523" s="165">
        <f t="shared" si="537"/>
        <v>2.2558277767625785E-3</v>
      </c>
      <c r="E2523" s="166">
        <f t="shared" si="547"/>
        <v>24.291375447755232</v>
      </c>
      <c r="F2523" s="167">
        <f t="shared" si="548"/>
        <v>5.6237786474691278</v>
      </c>
      <c r="G2523" s="167">
        <f t="shared" si="538"/>
        <v>195437.68597905996</v>
      </c>
      <c r="H2523" s="167">
        <f t="shared" si="539"/>
        <v>271299.98899881309</v>
      </c>
      <c r="I2523" s="168">
        <f t="shared" si="540"/>
        <v>466737.67497787304</v>
      </c>
      <c r="J2523" s="168">
        <f t="shared" si="542"/>
        <v>456559.42207757552</v>
      </c>
      <c r="K2523" s="94"/>
      <c r="L2523" s="265">
        <f t="shared" si="541"/>
        <v>177860.59433866121</v>
      </c>
      <c r="M2523" s="265">
        <f>$G2523*NonHospFrac+theModel!$H2523*NonHospFrac</f>
        <v>288877.08063921181</v>
      </c>
      <c r="N2523" s="266">
        <f t="shared" si="543"/>
        <v>466737.67497787299</v>
      </c>
      <c r="O2523" s="158"/>
      <c r="P2523" s="265">
        <f t="shared" si="544"/>
        <v>173981.94856561118</v>
      </c>
      <c r="Q2523" s="265">
        <f t="shared" si="545"/>
        <v>288875.52038859279</v>
      </c>
      <c r="R2523" s="266">
        <f t="shared" si="546"/>
        <v>462857.468954204</v>
      </c>
    </row>
    <row r="2524" spans="1:18" x14ac:dyDescent="0.25">
      <c r="A2524" s="81">
        <v>2493</v>
      </c>
      <c r="B2524" s="93">
        <f t="shared" si="535"/>
        <v>1.7428684544343534E-21</v>
      </c>
      <c r="C2524" s="178">
        <f t="shared" si="536"/>
        <v>1.7389368433635972E-21</v>
      </c>
      <c r="D2524" s="165">
        <f t="shared" si="537"/>
        <v>2.2558277767625785E-3</v>
      </c>
      <c r="E2524" s="166">
        <f t="shared" si="547"/>
        <v>24.291375447755232</v>
      </c>
      <c r="F2524" s="167">
        <f t="shared" si="548"/>
        <v>5.6260344752458904</v>
      </c>
      <c r="G2524" s="167">
        <f t="shared" si="538"/>
        <v>195516.08055827339</v>
      </c>
      <c r="H2524" s="167">
        <f t="shared" si="539"/>
        <v>271299.98899881309</v>
      </c>
      <c r="I2524" s="168">
        <f t="shared" si="540"/>
        <v>466816.06955708645</v>
      </c>
      <c r="J2524" s="168">
        <f t="shared" si="542"/>
        <v>456630.24148811505</v>
      </c>
      <c r="K2524" s="94"/>
      <c r="L2524" s="265">
        <f t="shared" si="541"/>
        <v>177890.46830684366</v>
      </c>
      <c r="M2524" s="265">
        <f>$G2524*NonHospFrac+theModel!$H2524*NonHospFrac</f>
        <v>288925.60125024279</v>
      </c>
      <c r="N2524" s="266">
        <f t="shared" si="543"/>
        <v>466816.06955708645</v>
      </c>
      <c r="O2524" s="158"/>
      <c r="P2524" s="265">
        <f t="shared" si="544"/>
        <v>174008.93585017073</v>
      </c>
      <c r="Q2524" s="265">
        <f t="shared" si="545"/>
        <v>288924.04099962377</v>
      </c>
      <c r="R2524" s="266">
        <f t="shared" si="546"/>
        <v>462932.9768497945</v>
      </c>
    </row>
    <row r="2525" spans="1:18" x14ac:dyDescent="0.25">
      <c r="A2525" s="81">
        <v>2494</v>
      </c>
      <c r="B2525" s="93">
        <f t="shared" si="535"/>
        <v>1.7103108712681487E-21</v>
      </c>
      <c r="C2525" s="178">
        <f t="shared" si="536"/>
        <v>1.7064527044978429E-21</v>
      </c>
      <c r="D2525" s="165">
        <f t="shared" si="537"/>
        <v>2.2558277767625785E-3</v>
      </c>
      <c r="E2525" s="166">
        <f t="shared" si="547"/>
        <v>24.291375447755232</v>
      </c>
      <c r="F2525" s="167">
        <f t="shared" si="548"/>
        <v>5.628290303022653</v>
      </c>
      <c r="G2525" s="167">
        <f t="shared" si="538"/>
        <v>195594.47513748679</v>
      </c>
      <c r="H2525" s="167">
        <f t="shared" si="539"/>
        <v>271299.98899881309</v>
      </c>
      <c r="I2525" s="168">
        <f t="shared" si="540"/>
        <v>466894.46413629991</v>
      </c>
      <c r="J2525" s="168">
        <f t="shared" si="542"/>
        <v>456701.05801191606</v>
      </c>
      <c r="K2525" s="94"/>
      <c r="L2525" s="265">
        <f t="shared" si="541"/>
        <v>177920.34227502608</v>
      </c>
      <c r="M2525" s="265">
        <f>$G2525*NonHospFrac+theModel!$H2525*NonHospFrac</f>
        <v>288974.12186127383</v>
      </c>
      <c r="N2525" s="266">
        <f t="shared" si="543"/>
        <v>466894.46413629991</v>
      </c>
      <c r="O2525" s="158"/>
      <c r="P2525" s="265">
        <f t="shared" si="544"/>
        <v>174035.9220346754</v>
      </c>
      <c r="Q2525" s="265">
        <f t="shared" si="545"/>
        <v>288972.56161065481</v>
      </c>
      <c r="R2525" s="266">
        <f t="shared" si="546"/>
        <v>463008.48364533018</v>
      </c>
    </row>
    <row r="2526" spans="1:18" x14ac:dyDescent="0.25">
      <c r="A2526" s="81">
        <v>2495</v>
      </c>
      <c r="B2526" s="93">
        <f t="shared" si="535"/>
        <v>1.6783614787080266E-21</v>
      </c>
      <c r="C2526" s="178">
        <f t="shared" si="536"/>
        <v>1.6745753842649087E-21</v>
      </c>
      <c r="D2526" s="165">
        <f t="shared" si="537"/>
        <v>2.2558277767625785E-3</v>
      </c>
      <c r="E2526" s="166">
        <f t="shared" si="547"/>
        <v>24.291375447755232</v>
      </c>
      <c r="F2526" s="167">
        <f t="shared" si="548"/>
        <v>5.6305461307994156</v>
      </c>
      <c r="G2526" s="167">
        <f t="shared" si="538"/>
        <v>195672.86971670022</v>
      </c>
      <c r="H2526" s="167">
        <f t="shared" si="539"/>
        <v>271299.98899881309</v>
      </c>
      <c r="I2526" s="168">
        <f t="shared" si="540"/>
        <v>466972.85871551331</v>
      </c>
      <c r="J2526" s="168">
        <f t="shared" si="542"/>
        <v>456771.87164909608</v>
      </c>
      <c r="K2526" s="94"/>
      <c r="L2526" s="265">
        <f t="shared" si="541"/>
        <v>177950.2162432085</v>
      </c>
      <c r="M2526" s="265">
        <f>$G2526*NonHospFrac+theModel!$H2526*NonHospFrac</f>
        <v>289022.64247230481</v>
      </c>
      <c r="N2526" s="266">
        <f t="shared" si="543"/>
        <v>466972.85871551331</v>
      </c>
      <c r="O2526" s="158"/>
      <c r="P2526" s="265">
        <f t="shared" si="544"/>
        <v>174062.90711917006</v>
      </c>
      <c r="Q2526" s="265">
        <f t="shared" si="545"/>
        <v>289021.08222168579</v>
      </c>
      <c r="R2526" s="266">
        <f t="shared" si="546"/>
        <v>463083.98934085586</v>
      </c>
    </row>
    <row r="2527" spans="1:18" x14ac:dyDescent="0.25">
      <c r="A2527" s="81">
        <v>2496</v>
      </c>
      <c r="B2527" s="93">
        <f t="shared" ref="B2527:B2590" si="549">Constant*EXP(PowerTerm*(A2527)/7)</f>
        <v>1.6470089154741449E-21</v>
      </c>
      <c r="C2527" s="178">
        <f t="shared" ref="C2527:C2590" si="550">(1-theFloor)*B2527</f>
        <v>1.6432935470140426E-21</v>
      </c>
      <c r="D2527" s="165">
        <f t="shared" ref="D2527:D2590" si="551">theFloor</f>
        <v>2.2558277767625785E-3</v>
      </c>
      <c r="E2527" s="166">
        <f t="shared" si="547"/>
        <v>24.291375447755232</v>
      </c>
      <c r="F2527" s="167">
        <f t="shared" si="548"/>
        <v>5.6328019585761782</v>
      </c>
      <c r="G2527" s="167">
        <f t="shared" ref="G2527:G2590" si="552">$B$22*F2527*totInfected/365.25</f>
        <v>195751.26429591363</v>
      </c>
      <c r="H2527" s="167">
        <f t="shared" ref="H2527:H2590" si="553">lostQALYs_Injured*E2527*totInfected/365.25</f>
        <v>271299.98899881309</v>
      </c>
      <c r="I2527" s="168">
        <f t="shared" ref="I2527:I2590" si="554">H2527+G2527</f>
        <v>467051.25329472672</v>
      </c>
      <c r="J2527" s="168">
        <f t="shared" si="542"/>
        <v>456842.68239977286</v>
      </c>
      <c r="K2527" s="94"/>
      <c r="L2527" s="265">
        <f t="shared" ref="L2527:L2590" si="555">$G2527*HospFrac+$H2527*HospFrac</f>
        <v>177980.09021139093</v>
      </c>
      <c r="M2527" s="265">
        <f>$G2527*NonHospFrac+theModel!$H2527*NonHospFrac</f>
        <v>289071.16308333579</v>
      </c>
      <c r="N2527" s="266">
        <f t="shared" si="543"/>
        <v>467051.25329472672</v>
      </c>
      <c r="O2527" s="158"/>
      <c r="P2527" s="265">
        <f t="shared" si="544"/>
        <v>174089.89110369957</v>
      </c>
      <c r="Q2527" s="265">
        <f t="shared" si="545"/>
        <v>289069.60283271677</v>
      </c>
      <c r="R2527" s="266">
        <f t="shared" si="546"/>
        <v>463159.49393641634</v>
      </c>
    </row>
    <row r="2528" spans="1:18" x14ac:dyDescent="0.25">
      <c r="A2528" s="81">
        <v>2497</v>
      </c>
      <c r="B2528" s="93">
        <f t="shared" si="549"/>
        <v>1.6162420325205874E-21</v>
      </c>
      <c r="C2528" s="178">
        <f t="shared" si="550"/>
        <v>1.6125960688496562E-21</v>
      </c>
      <c r="D2528" s="165">
        <f t="shared" si="551"/>
        <v>2.2558277767625785E-3</v>
      </c>
      <c r="E2528" s="166">
        <f t="shared" si="547"/>
        <v>24.291375447755232</v>
      </c>
      <c r="F2528" s="167">
        <f t="shared" si="548"/>
        <v>5.6350577863529407</v>
      </c>
      <c r="G2528" s="167">
        <f t="shared" si="552"/>
        <v>195829.65887512706</v>
      </c>
      <c r="H2528" s="167">
        <f t="shared" si="553"/>
        <v>271299.98899881309</v>
      </c>
      <c r="I2528" s="168">
        <f t="shared" si="554"/>
        <v>467129.64787394018</v>
      </c>
      <c r="J2528" s="168">
        <f t="shared" ref="J2528:J2591" si="556">J2527+(I2528-I2527)/(1+discountDaily)^A2528</f>
        <v>456913.49026406405</v>
      </c>
      <c r="K2528" s="94"/>
      <c r="L2528" s="265">
        <f t="shared" si="555"/>
        <v>178009.96417957335</v>
      </c>
      <c r="M2528" s="265">
        <f>$G2528*NonHospFrac+theModel!$H2528*NonHospFrac</f>
        <v>289119.68369436683</v>
      </c>
      <c r="N2528" s="266">
        <f t="shared" ref="N2528:N2591" si="557">L2528+M2528</f>
        <v>467129.64787394018</v>
      </c>
      <c r="O2528" s="158"/>
      <c r="P2528" s="265">
        <f t="shared" ref="P2528:P2591" si="558">P2527+(L2528-L2527)/(1+discountDaily)^A2528</f>
        <v>174116.87398830874</v>
      </c>
      <c r="Q2528" s="265">
        <f t="shared" ref="Q2528:Q2591" si="559">Q2527+(M2528-M2527)/(1+discountDaily)^B2528</f>
        <v>289118.12344374781</v>
      </c>
      <c r="R2528" s="266">
        <f t="shared" ref="R2528:R2591" si="560">P2528+Q2528</f>
        <v>463234.99743205658</v>
      </c>
    </row>
    <row r="2529" spans="1:18" x14ac:dyDescent="0.25">
      <c r="A2529" s="81">
        <v>2498</v>
      </c>
      <c r="B2529" s="93">
        <f t="shared" si="549"/>
        <v>1.5860498890707461E-21</v>
      </c>
      <c r="C2529" s="178">
        <f t="shared" si="550"/>
        <v>1.5824720336756491E-21</v>
      </c>
      <c r="D2529" s="165">
        <f t="shared" si="551"/>
        <v>2.2558277767625785E-3</v>
      </c>
      <c r="E2529" s="166">
        <f t="shared" ref="E2529:E2592" si="561">C2529+E2528</f>
        <v>24.291375447755232</v>
      </c>
      <c r="F2529" s="167">
        <f t="shared" ref="F2529:F2592" si="562">D2529+F2528</f>
        <v>5.6373136141297033</v>
      </c>
      <c r="G2529" s="167">
        <f t="shared" si="552"/>
        <v>195908.05345434049</v>
      </c>
      <c r="H2529" s="167">
        <f t="shared" si="553"/>
        <v>271299.98899881309</v>
      </c>
      <c r="I2529" s="168">
        <f t="shared" si="554"/>
        <v>467208.04245315358</v>
      </c>
      <c r="J2529" s="168">
        <f t="shared" si="556"/>
        <v>456984.29524208728</v>
      </c>
      <c r="K2529" s="94"/>
      <c r="L2529" s="265">
        <f t="shared" si="555"/>
        <v>178039.83814775577</v>
      </c>
      <c r="M2529" s="265">
        <f>$G2529*NonHospFrac+theModel!$H2529*NonHospFrac</f>
        <v>289168.20430539781</v>
      </c>
      <c r="N2529" s="266">
        <f t="shared" si="557"/>
        <v>467208.04245315358</v>
      </c>
      <c r="O2529" s="158"/>
      <c r="P2529" s="265">
        <f t="shared" si="558"/>
        <v>174143.85577304242</v>
      </c>
      <c r="Q2529" s="265">
        <f t="shared" si="559"/>
        <v>289166.64405477879</v>
      </c>
      <c r="R2529" s="266">
        <f t="shared" si="560"/>
        <v>463310.49982782122</v>
      </c>
    </row>
    <row r="2530" spans="1:18" x14ac:dyDescent="0.25">
      <c r="A2530" s="81">
        <v>2499</v>
      </c>
      <c r="B2530" s="93">
        <f t="shared" si="549"/>
        <v>1.5564217487267125E-21</v>
      </c>
      <c r="C2530" s="178">
        <f t="shared" si="550"/>
        <v>1.5529107293135774E-21</v>
      </c>
      <c r="D2530" s="165">
        <f t="shared" si="551"/>
        <v>2.2558277767625785E-3</v>
      </c>
      <c r="E2530" s="166">
        <f t="shared" si="561"/>
        <v>24.291375447755232</v>
      </c>
      <c r="F2530" s="167">
        <f t="shared" si="562"/>
        <v>5.6395694419064659</v>
      </c>
      <c r="G2530" s="167">
        <f t="shared" si="552"/>
        <v>195986.4480335539</v>
      </c>
      <c r="H2530" s="167">
        <f t="shared" si="553"/>
        <v>271299.98899881309</v>
      </c>
      <c r="I2530" s="168">
        <f t="shared" si="554"/>
        <v>467286.43703236699</v>
      </c>
      <c r="J2530" s="168">
        <f t="shared" si="556"/>
        <v>457055.09733396018</v>
      </c>
      <c r="K2530" s="94"/>
      <c r="L2530" s="265">
        <f t="shared" si="555"/>
        <v>178069.71211593819</v>
      </c>
      <c r="M2530" s="265">
        <f>$G2530*NonHospFrac+theModel!$H2530*NonHospFrac</f>
        <v>289216.72491642879</v>
      </c>
      <c r="N2530" s="266">
        <f t="shared" si="557"/>
        <v>467286.43703236699</v>
      </c>
      <c r="O2530" s="158"/>
      <c r="P2530" s="265">
        <f t="shared" si="558"/>
        <v>174170.83645794544</v>
      </c>
      <c r="Q2530" s="265">
        <f t="shared" si="559"/>
        <v>289215.16466580977</v>
      </c>
      <c r="R2530" s="266">
        <f t="shared" si="560"/>
        <v>463386.00112375524</v>
      </c>
    </row>
    <row r="2531" spans="1:18" x14ac:dyDescent="0.25">
      <c r="A2531" s="81">
        <v>2500</v>
      </c>
      <c r="B2531" s="93">
        <f t="shared" si="549"/>
        <v>1.527347075651454E-21</v>
      </c>
      <c r="C2531" s="178">
        <f t="shared" si="550"/>
        <v>1.5239016436934423E-21</v>
      </c>
      <c r="D2531" s="165">
        <f t="shared" si="551"/>
        <v>2.2558277767625785E-3</v>
      </c>
      <c r="E2531" s="166">
        <f t="shared" si="561"/>
        <v>24.291375447755232</v>
      </c>
      <c r="F2531" s="167">
        <f t="shared" si="562"/>
        <v>5.6418252696832285</v>
      </c>
      <c r="G2531" s="167">
        <f t="shared" si="552"/>
        <v>196064.84261276733</v>
      </c>
      <c r="H2531" s="167">
        <f t="shared" si="553"/>
        <v>271299.98899881309</v>
      </c>
      <c r="I2531" s="168">
        <f t="shared" si="554"/>
        <v>467364.83161158045</v>
      </c>
      <c r="J2531" s="168">
        <f t="shared" si="556"/>
        <v>457125.89653980051</v>
      </c>
      <c r="K2531" s="94"/>
      <c r="L2531" s="265">
        <f t="shared" si="555"/>
        <v>178099.58608412062</v>
      </c>
      <c r="M2531" s="265">
        <f>$G2531*NonHospFrac+theModel!$H2531*NonHospFrac</f>
        <v>289265.24552745977</v>
      </c>
      <c r="N2531" s="266">
        <f t="shared" si="557"/>
        <v>467364.83161158039</v>
      </c>
      <c r="O2531" s="158"/>
      <c r="P2531" s="265">
        <f t="shared" si="558"/>
        <v>174197.8160430626</v>
      </c>
      <c r="Q2531" s="265">
        <f t="shared" si="559"/>
        <v>289263.68527684076</v>
      </c>
      <c r="R2531" s="266">
        <f t="shared" si="560"/>
        <v>463461.50131990336</v>
      </c>
    </row>
    <row r="2532" spans="1:18" x14ac:dyDescent="0.25">
      <c r="A2532" s="81">
        <v>2501</v>
      </c>
      <c r="B2532" s="93">
        <f t="shared" si="549"/>
        <v>1.4988155308222027E-21</v>
      </c>
      <c r="C2532" s="178">
        <f t="shared" si="550"/>
        <v>1.4954344611155308E-21</v>
      </c>
      <c r="D2532" s="165">
        <f t="shared" si="551"/>
        <v>2.2558277767625785E-3</v>
      </c>
      <c r="E2532" s="166">
        <f t="shared" si="561"/>
        <v>24.291375447755232</v>
      </c>
      <c r="F2532" s="167">
        <f t="shared" si="562"/>
        <v>5.6440810974599911</v>
      </c>
      <c r="G2532" s="167">
        <f t="shared" si="552"/>
        <v>196143.23719198073</v>
      </c>
      <c r="H2532" s="167">
        <f t="shared" si="553"/>
        <v>271299.98899881309</v>
      </c>
      <c r="I2532" s="168">
        <f t="shared" si="554"/>
        <v>467443.22619079379</v>
      </c>
      <c r="J2532" s="168">
        <f t="shared" si="556"/>
        <v>457196.69285972574</v>
      </c>
      <c r="K2532" s="94"/>
      <c r="L2532" s="265">
        <f t="shared" si="555"/>
        <v>178129.46005230304</v>
      </c>
      <c r="M2532" s="265">
        <f>$G2532*NonHospFrac+theModel!$H2532*NonHospFrac</f>
        <v>289313.76613849076</v>
      </c>
      <c r="N2532" s="266">
        <f t="shared" si="557"/>
        <v>467443.22619079379</v>
      </c>
      <c r="O2532" s="158"/>
      <c r="P2532" s="265">
        <f t="shared" si="558"/>
        <v>174224.79452843877</v>
      </c>
      <c r="Q2532" s="265">
        <f t="shared" si="559"/>
        <v>289312.20588787174</v>
      </c>
      <c r="R2532" s="266">
        <f t="shared" si="560"/>
        <v>463537.0004163105</v>
      </c>
    </row>
    <row r="2533" spans="1:18" x14ac:dyDescent="0.25">
      <c r="A2533" s="81">
        <v>2502</v>
      </c>
      <c r="B2533" s="93">
        <f t="shared" si="549"/>
        <v>1.4708169683538836E-21</v>
      </c>
      <c r="C2533" s="178">
        <f t="shared" si="550"/>
        <v>1.4674990585821371E-21</v>
      </c>
      <c r="D2533" s="165">
        <f t="shared" si="551"/>
        <v>2.2558277767625785E-3</v>
      </c>
      <c r="E2533" s="166">
        <f t="shared" si="561"/>
        <v>24.291375447755232</v>
      </c>
      <c r="F2533" s="167">
        <f t="shared" si="562"/>
        <v>5.6463369252367537</v>
      </c>
      <c r="G2533" s="167">
        <f t="shared" si="552"/>
        <v>196221.63177119417</v>
      </c>
      <c r="H2533" s="167">
        <f t="shared" si="553"/>
        <v>271299.98899881309</v>
      </c>
      <c r="I2533" s="168">
        <f t="shared" si="554"/>
        <v>467521.62077000726</v>
      </c>
      <c r="J2533" s="168">
        <f t="shared" si="556"/>
        <v>457267.48629385367</v>
      </c>
      <c r="K2533" s="94"/>
      <c r="L2533" s="265">
        <f t="shared" si="555"/>
        <v>178159.33402048546</v>
      </c>
      <c r="M2533" s="265">
        <f>$G2533*NonHospFrac+theModel!$H2533*NonHospFrac</f>
        <v>289362.28674952179</v>
      </c>
      <c r="N2533" s="266">
        <f t="shared" si="557"/>
        <v>467521.62077000726</v>
      </c>
      <c r="O2533" s="158"/>
      <c r="P2533" s="265">
        <f t="shared" si="558"/>
        <v>174251.77191411876</v>
      </c>
      <c r="Q2533" s="265">
        <f t="shared" si="559"/>
        <v>289360.72649890278</v>
      </c>
      <c r="R2533" s="266">
        <f t="shared" si="560"/>
        <v>463612.49841302156</v>
      </c>
    </row>
    <row r="2534" spans="1:18" x14ac:dyDescent="0.25">
      <c r="A2534" s="81">
        <v>2503</v>
      </c>
      <c r="B2534" s="93">
        <f t="shared" si="549"/>
        <v>1.4433414318912149E-21</v>
      </c>
      <c r="C2534" s="178">
        <f t="shared" si="550"/>
        <v>1.4400855021978024E-21</v>
      </c>
      <c r="D2534" s="165">
        <f t="shared" si="551"/>
        <v>2.2558277767625785E-3</v>
      </c>
      <c r="E2534" s="166">
        <f t="shared" si="561"/>
        <v>24.291375447755232</v>
      </c>
      <c r="F2534" s="167">
        <f t="shared" si="562"/>
        <v>5.6485927530135163</v>
      </c>
      <c r="G2534" s="167">
        <f t="shared" si="552"/>
        <v>196300.0263504076</v>
      </c>
      <c r="H2534" s="167">
        <f t="shared" si="553"/>
        <v>271299.98899881309</v>
      </c>
      <c r="I2534" s="168">
        <f t="shared" si="554"/>
        <v>467600.01534922072</v>
      </c>
      <c r="J2534" s="168">
        <f t="shared" si="556"/>
        <v>457338.27684230189</v>
      </c>
      <c r="K2534" s="94"/>
      <c r="L2534" s="265">
        <f t="shared" si="555"/>
        <v>178189.20798866788</v>
      </c>
      <c r="M2534" s="265">
        <f>$G2534*NonHospFrac+theModel!$H2534*NonHospFrac</f>
        <v>289410.80736055278</v>
      </c>
      <c r="N2534" s="266">
        <f t="shared" si="557"/>
        <v>467600.01534922066</v>
      </c>
      <c r="O2534" s="158"/>
      <c r="P2534" s="265">
        <f t="shared" si="558"/>
        <v>174278.74820014741</v>
      </c>
      <c r="Q2534" s="265">
        <f t="shared" si="559"/>
        <v>289409.24710993376</v>
      </c>
      <c r="R2534" s="266">
        <f t="shared" si="560"/>
        <v>463687.99531008117</v>
      </c>
    </row>
    <row r="2535" spans="1:18" x14ac:dyDescent="0.25">
      <c r="A2535" s="81">
        <v>2504</v>
      </c>
      <c r="B2535" s="93">
        <f t="shared" si="549"/>
        <v>1.4163791510682031E-21</v>
      </c>
      <c r="C2535" s="178">
        <f t="shared" si="550"/>
        <v>1.413184043636796E-21</v>
      </c>
      <c r="D2535" s="165">
        <f t="shared" si="551"/>
        <v>2.2558277767625785E-3</v>
      </c>
      <c r="E2535" s="166">
        <f t="shared" si="561"/>
        <v>24.291375447755232</v>
      </c>
      <c r="F2535" s="167">
        <f t="shared" si="562"/>
        <v>5.6508485807902789</v>
      </c>
      <c r="G2535" s="167">
        <f t="shared" si="552"/>
        <v>196378.420929621</v>
      </c>
      <c r="H2535" s="167">
        <f t="shared" si="553"/>
        <v>271299.98899881309</v>
      </c>
      <c r="I2535" s="168">
        <f t="shared" si="554"/>
        <v>467678.40992843406</v>
      </c>
      <c r="J2535" s="168">
        <f t="shared" si="556"/>
        <v>457409.06450518785</v>
      </c>
      <c r="K2535" s="94"/>
      <c r="L2535" s="265">
        <f t="shared" si="555"/>
        <v>178219.08195685031</v>
      </c>
      <c r="M2535" s="265">
        <f>$G2535*NonHospFrac+theModel!$H2535*NonHospFrac</f>
        <v>289459.32797158376</v>
      </c>
      <c r="N2535" s="266">
        <f t="shared" si="557"/>
        <v>467678.40992843406</v>
      </c>
      <c r="O2535" s="158"/>
      <c r="P2535" s="265">
        <f t="shared" si="558"/>
        <v>174305.72338656953</v>
      </c>
      <c r="Q2535" s="265">
        <f t="shared" si="559"/>
        <v>289457.76772096474</v>
      </c>
      <c r="R2535" s="266">
        <f t="shared" si="560"/>
        <v>463763.49110753427</v>
      </c>
    </row>
    <row r="2536" spans="1:18" x14ac:dyDescent="0.25">
      <c r="A2536" s="81">
        <v>2505</v>
      </c>
      <c r="B2536" s="93">
        <f t="shared" si="549"/>
        <v>1.3899205380337805E-21</v>
      </c>
      <c r="C2536" s="178">
        <f t="shared" si="550"/>
        <v>1.3867851166765912E-21</v>
      </c>
      <c r="D2536" s="165">
        <f t="shared" si="551"/>
        <v>2.2558277767625785E-3</v>
      </c>
      <c r="E2536" s="166">
        <f t="shared" si="561"/>
        <v>24.291375447755232</v>
      </c>
      <c r="F2536" s="167">
        <f t="shared" si="562"/>
        <v>5.6531044085670414</v>
      </c>
      <c r="G2536" s="167">
        <f t="shared" si="552"/>
        <v>196456.81550883444</v>
      </c>
      <c r="H2536" s="167">
        <f t="shared" si="553"/>
        <v>271299.98899881309</v>
      </c>
      <c r="I2536" s="168">
        <f t="shared" si="554"/>
        <v>467756.80450764752</v>
      </c>
      <c r="J2536" s="168">
        <f t="shared" si="556"/>
        <v>457479.84928262944</v>
      </c>
      <c r="K2536" s="94"/>
      <c r="L2536" s="265">
        <f t="shared" si="555"/>
        <v>178248.95592503273</v>
      </c>
      <c r="M2536" s="265">
        <f>$G2536*NonHospFrac+theModel!$H2536*NonHospFrac</f>
        <v>289507.8485826148</v>
      </c>
      <c r="N2536" s="266">
        <f t="shared" si="557"/>
        <v>467756.80450764752</v>
      </c>
      <c r="O2536" s="158"/>
      <c r="P2536" s="265">
        <f t="shared" si="558"/>
        <v>174332.69747342996</v>
      </c>
      <c r="Q2536" s="265">
        <f t="shared" si="559"/>
        <v>289506.28833199578</v>
      </c>
      <c r="R2536" s="266">
        <f t="shared" si="560"/>
        <v>463838.98580542573</v>
      </c>
    </row>
    <row r="2537" spans="1:18" x14ac:dyDescent="0.25">
      <c r="A2537" s="81">
        <v>2506</v>
      </c>
      <c r="B2537" s="93">
        <f t="shared" si="549"/>
        <v>1.3639561840423385E-21</v>
      </c>
      <c r="C2537" s="178">
        <f t="shared" si="550"/>
        <v>1.3608793337960887E-21</v>
      </c>
      <c r="D2537" s="165">
        <f t="shared" si="551"/>
        <v>2.2558277767625785E-3</v>
      </c>
      <c r="E2537" s="166">
        <f t="shared" si="561"/>
        <v>24.291375447755232</v>
      </c>
      <c r="F2537" s="167">
        <f t="shared" si="562"/>
        <v>5.655360236343804</v>
      </c>
      <c r="G2537" s="167">
        <f t="shared" si="552"/>
        <v>196535.21008804784</v>
      </c>
      <c r="H2537" s="167">
        <f t="shared" si="553"/>
        <v>271299.98899881309</v>
      </c>
      <c r="I2537" s="168">
        <f t="shared" si="554"/>
        <v>467835.19908686093</v>
      </c>
      <c r="J2537" s="168">
        <f t="shared" si="556"/>
        <v>457550.63117474411</v>
      </c>
      <c r="K2537" s="94"/>
      <c r="L2537" s="265">
        <f t="shared" si="555"/>
        <v>178278.82989321515</v>
      </c>
      <c r="M2537" s="265">
        <f>$G2537*NonHospFrac+theModel!$H2537*NonHospFrac</f>
        <v>289556.36919364578</v>
      </c>
      <c r="N2537" s="266">
        <f t="shared" si="557"/>
        <v>467835.19908686093</v>
      </c>
      <c r="O2537" s="158"/>
      <c r="P2537" s="265">
        <f t="shared" si="558"/>
        <v>174359.67046077349</v>
      </c>
      <c r="Q2537" s="265">
        <f t="shared" si="559"/>
        <v>289554.80894302676</v>
      </c>
      <c r="R2537" s="266">
        <f t="shared" si="560"/>
        <v>463914.47940380021</v>
      </c>
    </row>
    <row r="2538" spans="1:18" x14ac:dyDescent="0.25">
      <c r="A2538" s="81">
        <v>2507</v>
      </c>
      <c r="B2538" s="93">
        <f t="shared" si="549"/>
        <v>1.3384768561079593E-21</v>
      </c>
      <c r="C2538" s="178">
        <f t="shared" si="550"/>
        <v>1.3354574828373971E-21</v>
      </c>
      <c r="D2538" s="165">
        <f t="shared" si="551"/>
        <v>2.2558277767625785E-3</v>
      </c>
      <c r="E2538" s="166">
        <f t="shared" si="561"/>
        <v>24.291375447755232</v>
      </c>
      <c r="F2538" s="167">
        <f t="shared" si="562"/>
        <v>5.6576160641205666</v>
      </c>
      <c r="G2538" s="167">
        <f t="shared" si="552"/>
        <v>196613.60466726127</v>
      </c>
      <c r="H2538" s="167">
        <f t="shared" si="553"/>
        <v>271299.98899881309</v>
      </c>
      <c r="I2538" s="168">
        <f t="shared" si="554"/>
        <v>467913.59366607433</v>
      </c>
      <c r="J2538" s="168">
        <f t="shared" si="556"/>
        <v>457621.41018164949</v>
      </c>
      <c r="K2538" s="94"/>
      <c r="L2538" s="265">
        <f t="shared" si="555"/>
        <v>178308.70386139757</v>
      </c>
      <c r="M2538" s="265">
        <f>$G2538*NonHospFrac+theModel!$H2538*NonHospFrac</f>
        <v>289604.88980467676</v>
      </c>
      <c r="N2538" s="266">
        <f t="shared" si="557"/>
        <v>467913.59366607433</v>
      </c>
      <c r="O2538" s="158"/>
      <c r="P2538" s="265">
        <f t="shared" si="558"/>
        <v>174386.64234864496</v>
      </c>
      <c r="Q2538" s="265">
        <f t="shared" si="559"/>
        <v>289603.32955405774</v>
      </c>
      <c r="R2538" s="266">
        <f t="shared" si="560"/>
        <v>463989.9719027027</v>
      </c>
    </row>
    <row r="2539" spans="1:18" x14ac:dyDescent="0.25">
      <c r="A2539" s="81">
        <v>2508</v>
      </c>
      <c r="B2539" s="93">
        <f t="shared" si="549"/>
        <v>1.3134734937211417E-21</v>
      </c>
      <c r="C2539" s="178">
        <f t="shared" si="550"/>
        <v>1.3105105237299642E-21</v>
      </c>
      <c r="D2539" s="165">
        <f t="shared" si="551"/>
        <v>2.2558277767625785E-3</v>
      </c>
      <c r="E2539" s="166">
        <f t="shared" si="561"/>
        <v>24.291375447755232</v>
      </c>
      <c r="F2539" s="167">
        <f t="shared" si="562"/>
        <v>5.6598718918973292</v>
      </c>
      <c r="G2539" s="167">
        <f t="shared" si="552"/>
        <v>196691.9992464747</v>
      </c>
      <c r="H2539" s="167">
        <f t="shared" si="553"/>
        <v>271299.98899881309</v>
      </c>
      <c r="I2539" s="168">
        <f t="shared" si="554"/>
        <v>467991.98824528779</v>
      </c>
      <c r="J2539" s="168">
        <f t="shared" si="556"/>
        <v>457692.1863034633</v>
      </c>
      <c r="K2539" s="94"/>
      <c r="L2539" s="265">
        <f t="shared" si="555"/>
        <v>178338.57782958003</v>
      </c>
      <c r="M2539" s="265">
        <f>$G2539*NonHospFrac+theModel!$H2539*NonHospFrac</f>
        <v>289653.41041570774</v>
      </c>
      <c r="N2539" s="266">
        <f t="shared" si="557"/>
        <v>467991.98824528779</v>
      </c>
      <c r="O2539" s="158"/>
      <c r="P2539" s="265">
        <f t="shared" si="558"/>
        <v>174413.61313708921</v>
      </c>
      <c r="Q2539" s="265">
        <f t="shared" si="559"/>
        <v>289651.85016508872</v>
      </c>
      <c r="R2539" s="266">
        <f t="shared" si="560"/>
        <v>464065.46330217796</v>
      </c>
    </row>
    <row r="2540" spans="1:18" x14ac:dyDescent="0.25">
      <c r="A2540" s="81">
        <v>2509</v>
      </c>
      <c r="B2540" s="93">
        <f t="shared" si="549"/>
        <v>1.2889372056268814E-21</v>
      </c>
      <c r="C2540" s="178">
        <f t="shared" si="550"/>
        <v>1.2860295852759255E-21</v>
      </c>
      <c r="D2540" s="165">
        <f t="shared" si="551"/>
        <v>2.2558277767625785E-3</v>
      </c>
      <c r="E2540" s="166">
        <f t="shared" si="561"/>
        <v>24.291375447755232</v>
      </c>
      <c r="F2540" s="167">
        <f t="shared" si="562"/>
        <v>5.6621277196740918</v>
      </c>
      <c r="G2540" s="167">
        <f t="shared" si="552"/>
        <v>196770.39382568811</v>
      </c>
      <c r="H2540" s="167">
        <f t="shared" si="553"/>
        <v>271299.98899881309</v>
      </c>
      <c r="I2540" s="168">
        <f t="shared" si="554"/>
        <v>468070.3828245012</v>
      </c>
      <c r="J2540" s="168">
        <f t="shared" si="556"/>
        <v>457762.95954030298</v>
      </c>
      <c r="K2540" s="94"/>
      <c r="L2540" s="265">
        <f t="shared" si="555"/>
        <v>178368.45179776245</v>
      </c>
      <c r="M2540" s="265">
        <f>$G2540*NonHospFrac+theModel!$H2540*NonHospFrac</f>
        <v>289701.93102673872</v>
      </c>
      <c r="N2540" s="266">
        <f t="shared" si="557"/>
        <v>468070.38282450114</v>
      </c>
      <c r="O2540" s="158"/>
      <c r="P2540" s="265">
        <f t="shared" si="558"/>
        <v>174440.58282615102</v>
      </c>
      <c r="Q2540" s="265">
        <f t="shared" si="559"/>
        <v>289700.3707761197</v>
      </c>
      <c r="R2540" s="266">
        <f t="shared" si="560"/>
        <v>464140.95360227069</v>
      </c>
    </row>
    <row r="2541" spans="1:18" x14ac:dyDescent="0.25">
      <c r="A2541" s="81">
        <v>2510</v>
      </c>
      <c r="B2541" s="93">
        <f t="shared" si="549"/>
        <v>1.2648592666628464E-21</v>
      </c>
      <c r="C2541" s="178">
        <f t="shared" si="550"/>
        <v>1.2620059619954128E-21</v>
      </c>
      <c r="D2541" s="165">
        <f t="shared" si="551"/>
        <v>2.2558277767625785E-3</v>
      </c>
      <c r="E2541" s="166">
        <f t="shared" si="561"/>
        <v>24.291375447755232</v>
      </c>
      <c r="F2541" s="167">
        <f t="shared" si="562"/>
        <v>5.6643835474508544</v>
      </c>
      <c r="G2541" s="167">
        <f t="shared" si="552"/>
        <v>196848.78840490154</v>
      </c>
      <c r="H2541" s="167">
        <f t="shared" si="553"/>
        <v>271299.98899881309</v>
      </c>
      <c r="I2541" s="168">
        <f t="shared" si="554"/>
        <v>468148.7774037146</v>
      </c>
      <c r="J2541" s="168">
        <f t="shared" si="556"/>
        <v>457833.72989228618</v>
      </c>
      <c r="K2541" s="94"/>
      <c r="L2541" s="265">
        <f t="shared" si="555"/>
        <v>178398.32576594487</v>
      </c>
      <c r="M2541" s="265">
        <f>$G2541*NonHospFrac+theModel!$H2541*NonHospFrac</f>
        <v>289750.45163776976</v>
      </c>
      <c r="N2541" s="266">
        <f t="shared" si="557"/>
        <v>468148.7774037146</v>
      </c>
      <c r="O2541" s="158"/>
      <c r="P2541" s="265">
        <f t="shared" si="558"/>
        <v>174467.5514158752</v>
      </c>
      <c r="Q2541" s="265">
        <f t="shared" si="559"/>
        <v>289748.89138715074</v>
      </c>
      <c r="R2541" s="266">
        <f t="shared" si="560"/>
        <v>464216.44280302594</v>
      </c>
    </row>
    <row r="2542" spans="1:18" x14ac:dyDescent="0.25">
      <c r="A2542" s="81">
        <v>2511</v>
      </c>
      <c r="B2542" s="93">
        <f t="shared" si="549"/>
        <v>1.2412311146567986E-21</v>
      </c>
      <c r="C2542" s="178">
        <f t="shared" si="550"/>
        <v>1.2384311110309739E-21</v>
      </c>
      <c r="D2542" s="165">
        <f t="shared" si="551"/>
        <v>2.2558277767625785E-3</v>
      </c>
      <c r="E2542" s="166">
        <f t="shared" si="561"/>
        <v>24.291375447755232</v>
      </c>
      <c r="F2542" s="167">
        <f t="shared" si="562"/>
        <v>5.666639375227617</v>
      </c>
      <c r="G2542" s="167">
        <f t="shared" si="552"/>
        <v>196927.18298411494</v>
      </c>
      <c r="H2542" s="167">
        <f t="shared" si="553"/>
        <v>271299.98899881309</v>
      </c>
      <c r="I2542" s="168">
        <f t="shared" si="554"/>
        <v>468227.17198292806</v>
      </c>
      <c r="J2542" s="168">
        <f t="shared" si="556"/>
        <v>457904.49735953059</v>
      </c>
      <c r="K2542" s="94"/>
      <c r="L2542" s="265">
        <f t="shared" si="555"/>
        <v>178428.19973412729</v>
      </c>
      <c r="M2542" s="265">
        <f>$G2542*NonHospFrac+theModel!$H2542*NonHospFrac</f>
        <v>289798.97224880074</v>
      </c>
      <c r="N2542" s="266">
        <f t="shared" si="557"/>
        <v>468227.17198292806</v>
      </c>
      <c r="O2542" s="158"/>
      <c r="P2542" s="265">
        <f t="shared" si="558"/>
        <v>174494.51890630656</v>
      </c>
      <c r="Q2542" s="265">
        <f t="shared" si="559"/>
        <v>289797.41199818172</v>
      </c>
      <c r="R2542" s="266">
        <f t="shared" si="560"/>
        <v>464291.93090448831</v>
      </c>
    </row>
    <row r="2543" spans="1:18" x14ac:dyDescent="0.25">
      <c r="A2543" s="81">
        <v>2512</v>
      </c>
      <c r="B2543" s="93">
        <f t="shared" si="549"/>
        <v>1.2180443473817922E-21</v>
      </c>
      <c r="C2543" s="178">
        <f t="shared" si="550"/>
        <v>1.2152966491096397E-21</v>
      </c>
      <c r="D2543" s="165">
        <f t="shared" si="551"/>
        <v>2.2558277767625785E-3</v>
      </c>
      <c r="E2543" s="166">
        <f t="shared" si="561"/>
        <v>24.291375447755232</v>
      </c>
      <c r="F2543" s="167">
        <f t="shared" si="562"/>
        <v>5.6688952030043795</v>
      </c>
      <c r="G2543" s="167">
        <f t="shared" si="552"/>
        <v>197005.57756332838</v>
      </c>
      <c r="H2543" s="167">
        <f t="shared" si="553"/>
        <v>271299.98899881309</v>
      </c>
      <c r="I2543" s="168">
        <f t="shared" si="554"/>
        <v>468305.56656214147</v>
      </c>
      <c r="J2543" s="168">
        <f t="shared" si="556"/>
        <v>457975.26194215368</v>
      </c>
      <c r="K2543" s="94"/>
      <c r="L2543" s="265">
        <f t="shared" si="555"/>
        <v>178458.07370230972</v>
      </c>
      <c r="M2543" s="265">
        <f>$G2543*NonHospFrac+theModel!$H2543*NonHospFrac</f>
        <v>289847.49285983172</v>
      </c>
      <c r="N2543" s="266">
        <f t="shared" si="557"/>
        <v>468305.56656214141</v>
      </c>
      <c r="O2543" s="158"/>
      <c r="P2543" s="265">
        <f t="shared" si="558"/>
        <v>174521.48529748994</v>
      </c>
      <c r="Q2543" s="265">
        <f t="shared" si="559"/>
        <v>289845.9326092127</v>
      </c>
      <c r="R2543" s="266">
        <f t="shared" si="560"/>
        <v>464367.41790670261</v>
      </c>
    </row>
    <row r="2544" spans="1:18" x14ac:dyDescent="0.25">
      <c r="A2544" s="81">
        <v>2513</v>
      </c>
      <c r="B2544" s="93">
        <f t="shared" si="549"/>
        <v>1.1952907195683387E-21</v>
      </c>
      <c r="C2544" s="178">
        <f t="shared" si="550"/>
        <v>1.1925943495618299E-21</v>
      </c>
      <c r="D2544" s="165">
        <f t="shared" si="551"/>
        <v>2.2558277767625785E-3</v>
      </c>
      <c r="E2544" s="166">
        <f t="shared" si="561"/>
        <v>24.291375447755232</v>
      </c>
      <c r="F2544" s="167">
        <f t="shared" si="562"/>
        <v>5.6711510307811421</v>
      </c>
      <c r="G2544" s="167">
        <f t="shared" si="552"/>
        <v>197083.97214254181</v>
      </c>
      <c r="H2544" s="167">
        <f t="shared" si="553"/>
        <v>271299.98899881309</v>
      </c>
      <c r="I2544" s="168">
        <f t="shared" si="554"/>
        <v>468383.96114135487</v>
      </c>
      <c r="J2544" s="168">
        <f t="shared" si="556"/>
        <v>458046.02364027302</v>
      </c>
      <c r="K2544" s="94"/>
      <c r="L2544" s="265">
        <f t="shared" si="555"/>
        <v>178487.94767049217</v>
      </c>
      <c r="M2544" s="265">
        <f>$G2544*NonHospFrac+theModel!$H2544*NonHospFrac</f>
        <v>289896.01347086276</v>
      </c>
      <c r="N2544" s="266">
        <f t="shared" si="557"/>
        <v>468383.96114135493</v>
      </c>
      <c r="O2544" s="158"/>
      <c r="P2544" s="265">
        <f t="shared" si="558"/>
        <v>174548.45058947013</v>
      </c>
      <c r="Q2544" s="265">
        <f t="shared" si="559"/>
        <v>289894.45322024374</v>
      </c>
      <c r="R2544" s="266">
        <f t="shared" si="560"/>
        <v>464442.9038097139</v>
      </c>
    </row>
    <row r="2545" spans="1:18" x14ac:dyDescent="0.25">
      <c r="A2545" s="81">
        <v>2514</v>
      </c>
      <c r="B2545" s="93">
        <f t="shared" si="549"/>
        <v>1.1729621399723709E-21</v>
      </c>
      <c r="C2545" s="178">
        <f t="shared" si="550"/>
        <v>1.1703161393959304E-21</v>
      </c>
      <c r="D2545" s="165">
        <f t="shared" si="551"/>
        <v>2.2558277767625785E-3</v>
      </c>
      <c r="E2545" s="166">
        <f t="shared" si="561"/>
        <v>24.291375447755232</v>
      </c>
      <c r="F2545" s="167">
        <f t="shared" si="562"/>
        <v>5.6734068585579047</v>
      </c>
      <c r="G2545" s="167">
        <f t="shared" si="552"/>
        <v>197162.36672175521</v>
      </c>
      <c r="H2545" s="167">
        <f t="shared" si="553"/>
        <v>271299.98899881309</v>
      </c>
      <c r="I2545" s="168">
        <f t="shared" si="554"/>
        <v>468462.35572056833</v>
      </c>
      <c r="J2545" s="168">
        <f t="shared" si="556"/>
        <v>458116.78245400632</v>
      </c>
      <c r="K2545" s="94"/>
      <c r="L2545" s="265">
        <f t="shared" si="555"/>
        <v>178517.82163867459</v>
      </c>
      <c r="M2545" s="265">
        <f>$G2545*NonHospFrac+theModel!$H2545*NonHospFrac</f>
        <v>289944.53408189374</v>
      </c>
      <c r="N2545" s="266">
        <f t="shared" si="557"/>
        <v>468462.35572056833</v>
      </c>
      <c r="O2545" s="158"/>
      <c r="P2545" s="265">
        <f t="shared" si="558"/>
        <v>174575.41478229192</v>
      </c>
      <c r="Q2545" s="265">
        <f t="shared" si="559"/>
        <v>289942.97383127472</v>
      </c>
      <c r="R2545" s="266">
        <f t="shared" si="560"/>
        <v>464518.38861356664</v>
      </c>
    </row>
    <row r="2546" spans="1:18" x14ac:dyDescent="0.25">
      <c r="A2546" s="81">
        <v>2515</v>
      </c>
      <c r="B2546" s="93">
        <f t="shared" si="549"/>
        <v>1.1510506684979768E-21</v>
      </c>
      <c r="C2546" s="178">
        <f t="shared" si="550"/>
        <v>1.1484540964275178E-21</v>
      </c>
      <c r="D2546" s="165">
        <f t="shared" si="551"/>
        <v>2.2558277767625785E-3</v>
      </c>
      <c r="E2546" s="166">
        <f t="shared" si="561"/>
        <v>24.291375447755232</v>
      </c>
      <c r="F2546" s="167">
        <f t="shared" si="562"/>
        <v>5.6756626863346673</v>
      </c>
      <c r="G2546" s="167">
        <f t="shared" si="552"/>
        <v>197240.76130096865</v>
      </c>
      <c r="H2546" s="167">
        <f t="shared" si="553"/>
        <v>271299.98899881309</v>
      </c>
      <c r="I2546" s="168">
        <f t="shared" si="554"/>
        <v>468540.75029978174</v>
      </c>
      <c r="J2546" s="168">
        <f t="shared" si="556"/>
        <v>458187.53838347102</v>
      </c>
      <c r="K2546" s="94"/>
      <c r="L2546" s="265">
        <f t="shared" si="555"/>
        <v>178547.69560685701</v>
      </c>
      <c r="M2546" s="265">
        <f>$G2546*NonHospFrac+theModel!$H2546*NonHospFrac</f>
        <v>289993.05469292472</v>
      </c>
      <c r="N2546" s="266">
        <f t="shared" si="557"/>
        <v>468540.75029978174</v>
      </c>
      <c r="O2546" s="158"/>
      <c r="P2546" s="265">
        <f t="shared" si="558"/>
        <v>174602.37787600013</v>
      </c>
      <c r="Q2546" s="265">
        <f t="shared" si="559"/>
        <v>289991.4944423057</v>
      </c>
      <c r="R2546" s="266">
        <f t="shared" si="560"/>
        <v>464593.87231830583</v>
      </c>
    </row>
    <row r="2547" spans="1:18" x14ac:dyDescent="0.25">
      <c r="A2547" s="81">
        <v>2516</v>
      </c>
      <c r="B2547" s="93">
        <f t="shared" si="549"/>
        <v>1.1295485133738823E-21</v>
      </c>
      <c r="C2547" s="178">
        <f t="shared" si="550"/>
        <v>1.1270004464622126E-21</v>
      </c>
      <c r="D2547" s="165">
        <f t="shared" si="551"/>
        <v>2.2558277767625785E-3</v>
      </c>
      <c r="E2547" s="166">
        <f t="shared" si="561"/>
        <v>24.291375447755232</v>
      </c>
      <c r="F2547" s="167">
        <f t="shared" si="562"/>
        <v>5.6779185141114299</v>
      </c>
      <c r="G2547" s="167">
        <f t="shared" si="552"/>
        <v>197319.15588018205</v>
      </c>
      <c r="H2547" s="167">
        <f t="shared" si="553"/>
        <v>271299.98899881309</v>
      </c>
      <c r="I2547" s="168">
        <f t="shared" si="554"/>
        <v>468619.14487899514</v>
      </c>
      <c r="J2547" s="168">
        <f t="shared" si="556"/>
        <v>458258.29142878472</v>
      </c>
      <c r="K2547" s="94"/>
      <c r="L2547" s="265">
        <f t="shared" si="555"/>
        <v>178577.56957503944</v>
      </c>
      <c r="M2547" s="265">
        <f>$G2547*NonHospFrac+theModel!$H2547*NonHospFrac</f>
        <v>290041.5753039557</v>
      </c>
      <c r="N2547" s="266">
        <f t="shared" si="557"/>
        <v>468619.14487899514</v>
      </c>
      <c r="O2547" s="158"/>
      <c r="P2547" s="265">
        <f t="shared" si="558"/>
        <v>174629.33987063955</v>
      </c>
      <c r="Q2547" s="265">
        <f t="shared" si="559"/>
        <v>290040.01505333668</v>
      </c>
      <c r="R2547" s="266">
        <f t="shared" si="560"/>
        <v>464669.35492397624</v>
      </c>
    </row>
    <row r="2548" spans="1:18" x14ac:dyDescent="0.25">
      <c r="A2548" s="81">
        <v>2517</v>
      </c>
      <c r="B2548" s="93">
        <f t="shared" si="549"/>
        <v>1.1084480283826796E-21</v>
      </c>
      <c r="C2548" s="178">
        <f t="shared" si="550"/>
        <v>1.1059475605311562E-21</v>
      </c>
      <c r="D2548" s="165">
        <f t="shared" si="551"/>
        <v>2.2558277767625785E-3</v>
      </c>
      <c r="E2548" s="166">
        <f t="shared" si="561"/>
        <v>24.291375447755232</v>
      </c>
      <c r="F2548" s="167">
        <f t="shared" si="562"/>
        <v>5.6801743418881925</v>
      </c>
      <c r="G2548" s="167">
        <f t="shared" si="552"/>
        <v>197397.55045939548</v>
      </c>
      <c r="H2548" s="167">
        <f t="shared" si="553"/>
        <v>271299.98899881309</v>
      </c>
      <c r="I2548" s="168">
        <f t="shared" si="554"/>
        <v>468697.5394582086</v>
      </c>
      <c r="J2548" s="168">
        <f t="shared" si="556"/>
        <v>458329.04159006511</v>
      </c>
      <c r="K2548" s="94"/>
      <c r="L2548" s="265">
        <f t="shared" si="555"/>
        <v>178607.44354322186</v>
      </c>
      <c r="M2548" s="265">
        <f>$G2548*NonHospFrac+theModel!$H2548*NonHospFrac</f>
        <v>290090.09591498668</v>
      </c>
      <c r="N2548" s="266">
        <f t="shared" si="557"/>
        <v>468697.53945820854</v>
      </c>
      <c r="O2548" s="158"/>
      <c r="P2548" s="265">
        <f t="shared" si="558"/>
        <v>174656.30076625501</v>
      </c>
      <c r="Q2548" s="265">
        <f t="shared" si="559"/>
        <v>290088.53566436766</v>
      </c>
      <c r="R2548" s="266">
        <f t="shared" si="560"/>
        <v>464744.83643062267</v>
      </c>
    </row>
    <row r="2549" spans="1:18" x14ac:dyDescent="0.25">
      <c r="A2549" s="81">
        <v>2518</v>
      </c>
      <c r="B2549" s="93">
        <f t="shared" si="549"/>
        <v>1.0877417101418132E-21</v>
      </c>
      <c r="C2549" s="178">
        <f t="shared" si="550"/>
        <v>1.085287952178132E-21</v>
      </c>
      <c r="D2549" s="165">
        <f t="shared" si="551"/>
        <v>2.2558277767625785E-3</v>
      </c>
      <c r="E2549" s="166">
        <f t="shared" si="561"/>
        <v>24.291375447755232</v>
      </c>
      <c r="F2549" s="167">
        <f t="shared" si="562"/>
        <v>5.6824301696649551</v>
      </c>
      <c r="G2549" s="167">
        <f t="shared" si="552"/>
        <v>197475.94503860892</v>
      </c>
      <c r="H2549" s="167">
        <f t="shared" si="553"/>
        <v>271299.98899881309</v>
      </c>
      <c r="I2549" s="168">
        <f t="shared" si="554"/>
        <v>468775.934037422</v>
      </c>
      <c r="J2549" s="168">
        <f t="shared" si="556"/>
        <v>458399.78886742954</v>
      </c>
      <c r="K2549" s="94"/>
      <c r="L2549" s="265">
        <f t="shared" si="555"/>
        <v>178637.31751140428</v>
      </c>
      <c r="M2549" s="265">
        <f>$G2549*NonHospFrac+theModel!$H2549*NonHospFrac</f>
        <v>290138.61652601772</v>
      </c>
      <c r="N2549" s="266">
        <f t="shared" si="557"/>
        <v>468775.934037422</v>
      </c>
      <c r="O2549" s="158"/>
      <c r="P2549" s="265">
        <f t="shared" si="558"/>
        <v>174683.26056289126</v>
      </c>
      <c r="Q2549" s="265">
        <f t="shared" si="559"/>
        <v>290137.0562753987</v>
      </c>
      <c r="R2549" s="266">
        <f t="shared" si="560"/>
        <v>464820.31683828996</v>
      </c>
    </row>
    <row r="2550" spans="1:18" x14ac:dyDescent="0.25">
      <c r="A2550" s="81">
        <v>2519</v>
      </c>
      <c r="B2550" s="93">
        <f t="shared" si="549"/>
        <v>1.0674221954353601E-21</v>
      </c>
      <c r="C2550" s="178">
        <f t="shared" si="550"/>
        <v>1.0650142747973642E-21</v>
      </c>
      <c r="D2550" s="165">
        <f t="shared" si="551"/>
        <v>2.2558277767625785E-3</v>
      </c>
      <c r="E2550" s="166">
        <f t="shared" si="561"/>
        <v>24.291375447755232</v>
      </c>
      <c r="F2550" s="167">
        <f t="shared" si="562"/>
        <v>5.6846859974417177</v>
      </c>
      <c r="G2550" s="167">
        <f t="shared" si="552"/>
        <v>197554.33961782232</v>
      </c>
      <c r="H2550" s="167">
        <f t="shared" si="553"/>
        <v>271299.98899881309</v>
      </c>
      <c r="I2550" s="168">
        <f t="shared" si="554"/>
        <v>468854.32861663541</v>
      </c>
      <c r="J2550" s="168">
        <f t="shared" si="556"/>
        <v>458470.5332609957</v>
      </c>
      <c r="K2550" s="94"/>
      <c r="L2550" s="265">
        <f t="shared" si="555"/>
        <v>178667.19147958671</v>
      </c>
      <c r="M2550" s="265">
        <f>$G2550*NonHospFrac+theModel!$H2550*NonHospFrac</f>
        <v>290187.1371370487</v>
      </c>
      <c r="N2550" s="266">
        <f t="shared" si="557"/>
        <v>468854.32861663541</v>
      </c>
      <c r="O2550" s="158"/>
      <c r="P2550" s="265">
        <f t="shared" si="558"/>
        <v>174710.21926059312</v>
      </c>
      <c r="Q2550" s="265">
        <f t="shared" si="559"/>
        <v>290185.57688642968</v>
      </c>
      <c r="R2550" s="266">
        <f t="shared" si="560"/>
        <v>464895.7961470228</v>
      </c>
    </row>
    <row r="2551" spans="1:18" x14ac:dyDescent="0.25">
      <c r="A2551" s="81">
        <v>2520</v>
      </c>
      <c r="B2551" s="93">
        <f t="shared" si="549"/>
        <v>1.047482258595653E-21</v>
      </c>
      <c r="C2551" s="178">
        <f t="shared" si="550"/>
        <v>1.0451193190210469E-21</v>
      </c>
      <c r="D2551" s="165">
        <f t="shared" si="551"/>
        <v>2.2558277767625785E-3</v>
      </c>
      <c r="E2551" s="166">
        <f t="shared" si="561"/>
        <v>24.291375447755232</v>
      </c>
      <c r="F2551" s="167">
        <f t="shared" si="562"/>
        <v>5.6869418252184802</v>
      </c>
      <c r="G2551" s="167">
        <f t="shared" si="552"/>
        <v>197632.73419703575</v>
      </c>
      <c r="H2551" s="167">
        <f t="shared" si="553"/>
        <v>271299.98899881309</v>
      </c>
      <c r="I2551" s="168">
        <f t="shared" si="554"/>
        <v>468932.72319584887</v>
      </c>
      <c r="J2551" s="168">
        <f t="shared" si="556"/>
        <v>458541.27477088117</v>
      </c>
      <c r="K2551" s="94"/>
      <c r="L2551" s="265">
        <f t="shared" si="555"/>
        <v>178697.06544776913</v>
      </c>
      <c r="M2551" s="265">
        <f>$G2551*NonHospFrac+theModel!$H2551*NonHospFrac</f>
        <v>290235.65774807968</v>
      </c>
      <c r="N2551" s="266">
        <f t="shared" si="557"/>
        <v>468932.72319584881</v>
      </c>
      <c r="O2551" s="158"/>
      <c r="P2551" s="265">
        <f t="shared" si="558"/>
        <v>174737.17685940542</v>
      </c>
      <c r="Q2551" s="265">
        <f t="shared" si="559"/>
        <v>290234.09749746067</v>
      </c>
      <c r="R2551" s="266">
        <f t="shared" si="560"/>
        <v>464971.27435686608</v>
      </c>
    </row>
    <row r="2552" spans="1:18" x14ac:dyDescent="0.25">
      <c r="A2552" s="81">
        <v>2521</v>
      </c>
      <c r="B2552" s="93">
        <f t="shared" si="549"/>
        <v>1.0279148089338209E-21</v>
      </c>
      <c r="C2552" s="178">
        <f t="shared" si="550"/>
        <v>1.0255960101556824E-21</v>
      </c>
      <c r="D2552" s="165">
        <f t="shared" si="551"/>
        <v>2.2558277767625785E-3</v>
      </c>
      <c r="E2552" s="166">
        <f t="shared" si="561"/>
        <v>24.291375447755232</v>
      </c>
      <c r="F2552" s="167">
        <f t="shared" si="562"/>
        <v>5.6891976529952428</v>
      </c>
      <c r="G2552" s="167">
        <f t="shared" si="552"/>
        <v>197711.12877624916</v>
      </c>
      <c r="H2552" s="167">
        <f t="shared" si="553"/>
        <v>271299.98899881309</v>
      </c>
      <c r="I2552" s="168">
        <f t="shared" si="554"/>
        <v>469011.11777506222</v>
      </c>
      <c r="J2552" s="168">
        <f t="shared" si="556"/>
        <v>458612.01339720329</v>
      </c>
      <c r="K2552" s="94"/>
      <c r="L2552" s="265">
        <f t="shared" si="555"/>
        <v>178726.93941595155</v>
      </c>
      <c r="M2552" s="265">
        <f>$G2552*NonHospFrac+theModel!$H2552*NonHospFrac</f>
        <v>290284.17835911067</v>
      </c>
      <c r="N2552" s="266">
        <f t="shared" si="557"/>
        <v>469011.11777506222</v>
      </c>
      <c r="O2552" s="158"/>
      <c r="P2552" s="265">
        <f t="shared" si="558"/>
        <v>174764.13335937291</v>
      </c>
      <c r="Q2552" s="265">
        <f t="shared" si="559"/>
        <v>290282.61810849165</v>
      </c>
      <c r="R2552" s="266">
        <f t="shared" si="560"/>
        <v>465046.75146786455</v>
      </c>
    </row>
    <row r="2553" spans="1:18" x14ac:dyDescent="0.25">
      <c r="A2553" s="81">
        <v>2522</v>
      </c>
      <c r="B2553" s="93">
        <f t="shared" si="549"/>
        <v>1.008712888218297E-21</v>
      </c>
      <c r="C2553" s="178">
        <f t="shared" si="550"/>
        <v>1.0064374056662757E-21</v>
      </c>
      <c r="D2553" s="165">
        <f t="shared" si="551"/>
        <v>2.2558277767625785E-3</v>
      </c>
      <c r="E2553" s="166">
        <f t="shared" si="561"/>
        <v>24.291375447755232</v>
      </c>
      <c r="F2553" s="167">
        <f t="shared" si="562"/>
        <v>5.6914534807720054</v>
      </c>
      <c r="G2553" s="167">
        <f t="shared" si="552"/>
        <v>197789.52335546259</v>
      </c>
      <c r="H2553" s="167">
        <f t="shared" si="553"/>
        <v>271299.98899881309</v>
      </c>
      <c r="I2553" s="168">
        <f t="shared" si="554"/>
        <v>469089.51235427568</v>
      </c>
      <c r="J2553" s="168">
        <f t="shared" si="556"/>
        <v>458682.74914007989</v>
      </c>
      <c r="K2553" s="94"/>
      <c r="L2553" s="265">
        <f t="shared" si="555"/>
        <v>178756.81338413397</v>
      </c>
      <c r="M2553" s="265">
        <f>$G2553*NonHospFrac+theModel!$H2553*NonHospFrac</f>
        <v>290332.6989701417</v>
      </c>
      <c r="N2553" s="266">
        <f t="shared" si="557"/>
        <v>469089.51235427568</v>
      </c>
      <c r="O2553" s="158"/>
      <c r="P2553" s="265">
        <f t="shared" si="558"/>
        <v>174791.08876054038</v>
      </c>
      <c r="Q2553" s="265">
        <f t="shared" si="559"/>
        <v>290331.13871952269</v>
      </c>
      <c r="R2553" s="266">
        <f t="shared" si="560"/>
        <v>465122.2274800631</v>
      </c>
    </row>
    <row r="2554" spans="1:18" x14ac:dyDescent="0.25">
      <c r="A2554" s="81">
        <v>2523</v>
      </c>
      <c r="B2554" s="93">
        <f t="shared" si="549"/>
        <v>9.8986966820049696E-22</v>
      </c>
      <c r="C2554" s="178">
        <f t="shared" si="550"/>
        <v>9.876366927075955E-22</v>
      </c>
      <c r="D2554" s="165">
        <f t="shared" si="551"/>
        <v>2.2558277767625785E-3</v>
      </c>
      <c r="E2554" s="166">
        <f t="shared" si="561"/>
        <v>24.291375447755232</v>
      </c>
      <c r="F2554" s="167">
        <f t="shared" si="562"/>
        <v>5.693709308548768</v>
      </c>
      <c r="G2554" s="167">
        <f t="shared" si="552"/>
        <v>197867.91793467602</v>
      </c>
      <c r="H2554" s="167">
        <f t="shared" si="553"/>
        <v>271299.98899881309</v>
      </c>
      <c r="I2554" s="168">
        <f t="shared" si="554"/>
        <v>469167.90693348914</v>
      </c>
      <c r="J2554" s="168">
        <f t="shared" si="556"/>
        <v>458753.4819996283</v>
      </c>
      <c r="K2554" s="94"/>
      <c r="L2554" s="265">
        <f t="shared" si="555"/>
        <v>178786.6873523164</v>
      </c>
      <c r="M2554" s="265">
        <f>$G2554*NonHospFrac+theModel!$H2554*NonHospFrac</f>
        <v>290381.21958117269</v>
      </c>
      <c r="N2554" s="266">
        <f t="shared" si="557"/>
        <v>469167.90693348908</v>
      </c>
      <c r="O2554" s="158"/>
      <c r="P2554" s="265">
        <f t="shared" si="558"/>
        <v>174818.04306295264</v>
      </c>
      <c r="Q2554" s="265">
        <f t="shared" si="559"/>
        <v>290379.65933055367</v>
      </c>
      <c r="R2554" s="266">
        <f t="shared" si="560"/>
        <v>465197.7023935063</v>
      </c>
    </row>
    <row r="2555" spans="1:18" x14ac:dyDescent="0.25">
      <c r="A2555" s="81">
        <v>2524</v>
      </c>
      <c r="B2555" s="93">
        <f t="shared" si="549"/>
        <v>9.7137844818664885E-22</v>
      </c>
      <c r="C2555" s="178">
        <f t="shared" si="550"/>
        <v>9.6918718570148088E-22</v>
      </c>
      <c r="D2555" s="165">
        <f t="shared" si="551"/>
        <v>2.2558277767625785E-3</v>
      </c>
      <c r="E2555" s="166">
        <f t="shared" si="561"/>
        <v>24.291375447755232</v>
      </c>
      <c r="F2555" s="167">
        <f t="shared" si="562"/>
        <v>5.6959651363255306</v>
      </c>
      <c r="G2555" s="167">
        <f t="shared" si="552"/>
        <v>197946.31251388942</v>
      </c>
      <c r="H2555" s="167">
        <f t="shared" si="553"/>
        <v>271299.98899881309</v>
      </c>
      <c r="I2555" s="168">
        <f t="shared" si="554"/>
        <v>469246.30151270248</v>
      </c>
      <c r="J2555" s="168">
        <f t="shared" si="556"/>
        <v>458824.21197596606</v>
      </c>
      <c r="K2555" s="94"/>
      <c r="L2555" s="265">
        <f t="shared" si="555"/>
        <v>178816.56132049882</v>
      </c>
      <c r="M2555" s="265">
        <f>$G2555*NonHospFrac+theModel!$H2555*NonHospFrac</f>
        <v>290429.74019220367</v>
      </c>
      <c r="N2555" s="266">
        <f t="shared" si="557"/>
        <v>469246.30151270248</v>
      </c>
      <c r="O2555" s="158"/>
      <c r="P2555" s="265">
        <f t="shared" si="558"/>
        <v>174844.99626665446</v>
      </c>
      <c r="Q2555" s="265">
        <f t="shared" si="559"/>
        <v>290428.17994158465</v>
      </c>
      <c r="R2555" s="266">
        <f t="shared" si="560"/>
        <v>465273.17620823911</v>
      </c>
    </row>
    <row r="2556" spans="1:18" x14ac:dyDescent="0.25">
      <c r="A2556" s="81">
        <v>2525</v>
      </c>
      <c r="B2556" s="93">
        <f t="shared" si="549"/>
        <v>9.5323265265501786E-22</v>
      </c>
      <c r="C2556" s="178">
        <f t="shared" si="550"/>
        <v>9.510823239594415E-22</v>
      </c>
      <c r="D2556" s="165">
        <f t="shared" si="551"/>
        <v>2.2558277767625785E-3</v>
      </c>
      <c r="E2556" s="166">
        <f t="shared" si="561"/>
        <v>24.291375447755232</v>
      </c>
      <c r="F2556" s="167">
        <f t="shared" si="562"/>
        <v>5.6982209641022932</v>
      </c>
      <c r="G2556" s="167">
        <f t="shared" si="552"/>
        <v>198024.70709310286</v>
      </c>
      <c r="H2556" s="167">
        <f t="shared" si="553"/>
        <v>271299.98899881309</v>
      </c>
      <c r="I2556" s="168">
        <f t="shared" si="554"/>
        <v>469324.69609191595</v>
      </c>
      <c r="J2556" s="168">
        <f t="shared" si="556"/>
        <v>458894.93906921084</v>
      </c>
      <c r="K2556" s="94"/>
      <c r="L2556" s="265">
        <f t="shared" si="555"/>
        <v>178846.43528868124</v>
      </c>
      <c r="M2556" s="265">
        <f>$G2556*NonHospFrac+theModel!$H2556*NonHospFrac</f>
        <v>290478.26080323465</v>
      </c>
      <c r="N2556" s="266">
        <f t="shared" si="557"/>
        <v>469324.69609191589</v>
      </c>
      <c r="O2556" s="158"/>
      <c r="P2556" s="265">
        <f t="shared" si="558"/>
        <v>174871.94837169064</v>
      </c>
      <c r="Q2556" s="265">
        <f t="shared" si="559"/>
        <v>290476.70055261563</v>
      </c>
      <c r="R2556" s="266">
        <f t="shared" si="560"/>
        <v>465348.64892430627</v>
      </c>
    </row>
    <row r="2557" spans="1:18" x14ac:dyDescent="0.25">
      <c r="A2557" s="81">
        <v>2526</v>
      </c>
      <c r="B2557" s="93">
        <f t="shared" si="549"/>
        <v>9.3542582891763495E-22</v>
      </c>
      <c r="C2557" s="178">
        <f t="shared" si="550"/>
        <v>9.3331566934966147E-22</v>
      </c>
      <c r="D2557" s="165">
        <f t="shared" si="551"/>
        <v>2.2558277767625785E-3</v>
      </c>
      <c r="E2557" s="166">
        <f t="shared" si="561"/>
        <v>24.291375447755232</v>
      </c>
      <c r="F2557" s="167">
        <f t="shared" si="562"/>
        <v>5.7004767918790558</v>
      </c>
      <c r="G2557" s="167">
        <f t="shared" si="552"/>
        <v>198103.10167231626</v>
      </c>
      <c r="H2557" s="167">
        <f t="shared" si="553"/>
        <v>271299.98899881309</v>
      </c>
      <c r="I2557" s="168">
        <f t="shared" si="554"/>
        <v>469403.09067112935</v>
      </c>
      <c r="J2557" s="168">
        <f t="shared" si="556"/>
        <v>458965.66327948001</v>
      </c>
      <c r="K2557" s="94"/>
      <c r="L2557" s="265">
        <f t="shared" si="555"/>
        <v>178876.30925686366</v>
      </c>
      <c r="M2557" s="265">
        <f>$G2557*NonHospFrac+theModel!$H2557*NonHospFrac</f>
        <v>290526.78141426563</v>
      </c>
      <c r="N2557" s="266">
        <f t="shared" si="557"/>
        <v>469403.09067112929</v>
      </c>
      <c r="O2557" s="158"/>
      <c r="P2557" s="265">
        <f t="shared" si="558"/>
        <v>174898.89937810597</v>
      </c>
      <c r="Q2557" s="265">
        <f t="shared" si="559"/>
        <v>290525.22116364661</v>
      </c>
      <c r="R2557" s="266">
        <f t="shared" si="560"/>
        <v>465424.12054175255</v>
      </c>
    </row>
    <row r="2558" spans="1:18" x14ac:dyDescent="0.25">
      <c r="A2558" s="81">
        <v>2527</v>
      </c>
      <c r="B2558" s="93">
        <f t="shared" si="549"/>
        <v>9.1795164482570572E-22</v>
      </c>
      <c r="C2558" s="178">
        <f t="shared" si="550"/>
        <v>9.1588090400758302E-22</v>
      </c>
      <c r="D2558" s="165">
        <f t="shared" si="551"/>
        <v>2.2558277767625785E-3</v>
      </c>
      <c r="E2558" s="166">
        <f t="shared" si="561"/>
        <v>24.291375447755232</v>
      </c>
      <c r="F2558" s="167">
        <f t="shared" si="562"/>
        <v>5.7027326196558183</v>
      </c>
      <c r="G2558" s="167">
        <f t="shared" si="552"/>
        <v>198181.49625152969</v>
      </c>
      <c r="H2558" s="167">
        <f t="shared" si="553"/>
        <v>271299.98899881309</v>
      </c>
      <c r="I2558" s="168">
        <f t="shared" si="554"/>
        <v>469481.48525034275</v>
      </c>
      <c r="J2558" s="168">
        <f t="shared" si="556"/>
        <v>459036.38460689114</v>
      </c>
      <c r="K2558" s="94"/>
      <c r="L2558" s="265">
        <f t="shared" si="555"/>
        <v>178906.18322504612</v>
      </c>
      <c r="M2558" s="265">
        <f>$G2558*NonHospFrac+theModel!$H2558*NonHospFrac</f>
        <v>290575.30202529667</v>
      </c>
      <c r="N2558" s="266">
        <f t="shared" si="557"/>
        <v>469481.48525034275</v>
      </c>
      <c r="O2558" s="158"/>
      <c r="P2558" s="265">
        <f t="shared" si="558"/>
        <v>174925.84928594524</v>
      </c>
      <c r="Q2558" s="265">
        <f t="shared" si="559"/>
        <v>290573.74177467765</v>
      </c>
      <c r="R2558" s="266">
        <f t="shared" si="560"/>
        <v>465499.59106062289</v>
      </c>
    </row>
    <row r="2559" spans="1:18" x14ac:dyDescent="0.25">
      <c r="A2559" s="81">
        <v>2528</v>
      </c>
      <c r="B2559" s="93">
        <f t="shared" si="549"/>
        <v>9.00803886517884E-22</v>
      </c>
      <c r="C2559" s="178">
        <f t="shared" si="550"/>
        <v>8.987718280892613E-22</v>
      </c>
      <c r="D2559" s="165">
        <f t="shared" si="551"/>
        <v>2.2558277767625785E-3</v>
      </c>
      <c r="E2559" s="166">
        <f t="shared" si="561"/>
        <v>24.291375447755232</v>
      </c>
      <c r="F2559" s="167">
        <f t="shared" si="562"/>
        <v>5.7049884474325809</v>
      </c>
      <c r="G2559" s="167">
        <f t="shared" si="552"/>
        <v>198259.89083074313</v>
      </c>
      <c r="H2559" s="167">
        <f t="shared" si="553"/>
        <v>271299.98899881309</v>
      </c>
      <c r="I2559" s="168">
        <f t="shared" si="554"/>
        <v>469559.87982955622</v>
      </c>
      <c r="J2559" s="168">
        <f t="shared" si="556"/>
        <v>459107.10305156175</v>
      </c>
      <c r="K2559" s="94"/>
      <c r="L2559" s="265">
        <f t="shared" si="555"/>
        <v>178936.05719322854</v>
      </c>
      <c r="M2559" s="265">
        <f>$G2559*NonHospFrac+theModel!$H2559*NonHospFrac</f>
        <v>290623.82263632765</v>
      </c>
      <c r="N2559" s="266">
        <f t="shared" si="557"/>
        <v>469559.87982955622</v>
      </c>
      <c r="O2559" s="158"/>
      <c r="P2559" s="265">
        <f t="shared" si="558"/>
        <v>174952.79809525318</v>
      </c>
      <c r="Q2559" s="265">
        <f t="shared" si="559"/>
        <v>290622.26238570863</v>
      </c>
      <c r="R2559" s="266">
        <f t="shared" si="560"/>
        <v>465575.06048096181</v>
      </c>
    </row>
    <row r="2560" spans="1:18" x14ac:dyDescent="0.25">
      <c r="A2560" s="81">
        <v>2529</v>
      </c>
      <c r="B2560" s="93">
        <f t="shared" si="549"/>
        <v>8.8397645621060655E-22</v>
      </c>
      <c r="C2560" s="178">
        <f t="shared" si="550"/>
        <v>8.8198235756668257E-22</v>
      </c>
      <c r="D2560" s="165">
        <f t="shared" si="551"/>
        <v>2.2558277767625785E-3</v>
      </c>
      <c r="E2560" s="166">
        <f t="shared" si="561"/>
        <v>24.291375447755232</v>
      </c>
      <c r="F2560" s="167">
        <f t="shared" si="562"/>
        <v>5.7072442752093435</v>
      </c>
      <c r="G2560" s="167">
        <f t="shared" si="552"/>
        <v>198338.28540995653</v>
      </c>
      <c r="H2560" s="167">
        <f t="shared" si="553"/>
        <v>271299.98899881309</v>
      </c>
      <c r="I2560" s="168">
        <f t="shared" si="554"/>
        <v>469638.27440876962</v>
      </c>
      <c r="J2560" s="168">
        <f t="shared" si="556"/>
        <v>459177.8186136093</v>
      </c>
      <c r="K2560" s="94"/>
      <c r="L2560" s="265">
        <f t="shared" si="555"/>
        <v>178965.93116141096</v>
      </c>
      <c r="M2560" s="265">
        <f>$G2560*NonHospFrac+theModel!$H2560*NonHospFrac</f>
        <v>290672.34324735863</v>
      </c>
      <c r="N2560" s="266">
        <f t="shared" si="557"/>
        <v>469638.27440876956</v>
      </c>
      <c r="O2560" s="158"/>
      <c r="P2560" s="265">
        <f t="shared" si="558"/>
        <v>174979.74580607461</v>
      </c>
      <c r="Q2560" s="265">
        <f t="shared" si="559"/>
        <v>290670.78299673961</v>
      </c>
      <c r="R2560" s="266">
        <f t="shared" si="560"/>
        <v>465650.52880281419</v>
      </c>
    </row>
    <row r="2561" spans="1:18" x14ac:dyDescent="0.25">
      <c r="A2561" s="81">
        <v>2530</v>
      </c>
      <c r="B2561" s="93">
        <f t="shared" si="549"/>
        <v>8.674633700297081E-22</v>
      </c>
      <c r="C2561" s="178">
        <f t="shared" si="550"/>
        <v>8.6550652206427099E-22</v>
      </c>
      <c r="D2561" s="165">
        <f t="shared" si="551"/>
        <v>2.2558277767625785E-3</v>
      </c>
      <c r="E2561" s="166">
        <f t="shared" si="561"/>
        <v>24.291375447755232</v>
      </c>
      <c r="F2561" s="167">
        <f t="shared" si="562"/>
        <v>5.7095001029861061</v>
      </c>
      <c r="G2561" s="167">
        <f t="shared" si="552"/>
        <v>198416.67998916996</v>
      </c>
      <c r="H2561" s="167">
        <f t="shared" si="553"/>
        <v>271299.98899881309</v>
      </c>
      <c r="I2561" s="168">
        <f t="shared" si="554"/>
        <v>469716.66898798302</v>
      </c>
      <c r="J2561" s="168">
        <f t="shared" si="556"/>
        <v>459248.53129315132</v>
      </c>
      <c r="K2561" s="94"/>
      <c r="L2561" s="265">
        <f t="shared" si="555"/>
        <v>178995.80512959338</v>
      </c>
      <c r="M2561" s="265">
        <f>$G2561*NonHospFrac+theModel!$H2561*NonHospFrac</f>
        <v>290720.86385838967</v>
      </c>
      <c r="N2561" s="266">
        <f t="shared" si="557"/>
        <v>469716.66898798302</v>
      </c>
      <c r="O2561" s="158"/>
      <c r="P2561" s="265">
        <f t="shared" si="558"/>
        <v>175006.6924184543</v>
      </c>
      <c r="Q2561" s="265">
        <f t="shared" si="559"/>
        <v>290719.30360777065</v>
      </c>
      <c r="R2561" s="266">
        <f t="shared" si="560"/>
        <v>465725.99602622492</v>
      </c>
    </row>
    <row r="2562" spans="1:18" x14ac:dyDescent="0.25">
      <c r="A2562" s="81">
        <v>2531</v>
      </c>
      <c r="B2562" s="93">
        <f t="shared" si="549"/>
        <v>8.5125875588254105E-22</v>
      </c>
      <c r="C2562" s="178">
        <f t="shared" si="550"/>
        <v>8.4933846273580892E-22</v>
      </c>
      <c r="D2562" s="165">
        <f t="shared" si="551"/>
        <v>2.2558277767625785E-3</v>
      </c>
      <c r="E2562" s="166">
        <f t="shared" si="561"/>
        <v>24.291375447755232</v>
      </c>
      <c r="F2562" s="167">
        <f t="shared" si="562"/>
        <v>5.7117559307628687</v>
      </c>
      <c r="G2562" s="167">
        <f t="shared" si="552"/>
        <v>198495.07456838337</v>
      </c>
      <c r="H2562" s="167">
        <f t="shared" si="553"/>
        <v>271299.98899881309</v>
      </c>
      <c r="I2562" s="168">
        <f t="shared" si="554"/>
        <v>469795.06356719648</v>
      </c>
      <c r="J2562" s="168">
        <f t="shared" si="556"/>
        <v>459319.24109030538</v>
      </c>
      <c r="K2562" s="94"/>
      <c r="L2562" s="265">
        <f t="shared" si="555"/>
        <v>179025.67909777581</v>
      </c>
      <c r="M2562" s="265">
        <f>$G2562*NonHospFrac+theModel!$H2562*NonHospFrac</f>
        <v>290769.38446942065</v>
      </c>
      <c r="N2562" s="266">
        <f t="shared" si="557"/>
        <v>469795.06356719648</v>
      </c>
      <c r="O2562" s="158"/>
      <c r="P2562" s="265">
        <f t="shared" si="558"/>
        <v>175033.63793243704</v>
      </c>
      <c r="Q2562" s="265">
        <f t="shared" si="559"/>
        <v>290767.82421880163</v>
      </c>
      <c r="R2562" s="266">
        <f t="shared" si="560"/>
        <v>465801.46215123869</v>
      </c>
    </row>
    <row r="2563" spans="1:18" x14ac:dyDescent="0.25">
      <c r="A2563" s="81">
        <v>2532</v>
      </c>
      <c r="B2563" s="93">
        <f t="shared" si="549"/>
        <v>8.353568513698507E-22</v>
      </c>
      <c r="C2563" s="178">
        <f t="shared" si="550"/>
        <v>8.3347243018102164E-22</v>
      </c>
      <c r="D2563" s="165">
        <f t="shared" si="551"/>
        <v>2.2558277767625785E-3</v>
      </c>
      <c r="E2563" s="166">
        <f t="shared" si="561"/>
        <v>24.291375447755232</v>
      </c>
      <c r="F2563" s="167">
        <f t="shared" si="562"/>
        <v>5.7140117585396313</v>
      </c>
      <c r="G2563" s="167">
        <f t="shared" si="552"/>
        <v>198573.4691475968</v>
      </c>
      <c r="H2563" s="167">
        <f t="shared" si="553"/>
        <v>271299.98899881309</v>
      </c>
      <c r="I2563" s="168">
        <f t="shared" si="554"/>
        <v>469873.45814640989</v>
      </c>
      <c r="J2563" s="168">
        <f t="shared" si="556"/>
        <v>459389.94800518884</v>
      </c>
      <c r="K2563" s="94"/>
      <c r="L2563" s="265">
        <f t="shared" si="555"/>
        <v>179055.55306595826</v>
      </c>
      <c r="M2563" s="265">
        <f>$G2563*NonHospFrac+theModel!$H2563*NonHospFrac</f>
        <v>290817.90508045163</v>
      </c>
      <c r="N2563" s="266">
        <f t="shared" si="557"/>
        <v>469873.45814640989</v>
      </c>
      <c r="O2563" s="158"/>
      <c r="P2563" s="265">
        <f t="shared" si="558"/>
        <v>175060.58234806758</v>
      </c>
      <c r="Q2563" s="265">
        <f t="shared" si="559"/>
        <v>290816.34482983261</v>
      </c>
      <c r="R2563" s="266">
        <f t="shared" si="560"/>
        <v>465876.92717790022</v>
      </c>
    </row>
    <row r="2564" spans="1:18" x14ac:dyDescent="0.25">
      <c r="A2564" s="81">
        <v>2533</v>
      </c>
      <c r="B2564" s="93">
        <f t="shared" si="549"/>
        <v>8.1975200173662948E-22</v>
      </c>
      <c r="C2564" s="178">
        <f t="shared" si="550"/>
        <v>8.1790278240105528E-22</v>
      </c>
      <c r="D2564" s="165">
        <f t="shared" si="551"/>
        <v>2.2558277767625785E-3</v>
      </c>
      <c r="E2564" s="166">
        <f t="shared" si="561"/>
        <v>24.291375447755232</v>
      </c>
      <c r="F2564" s="167">
        <f t="shared" si="562"/>
        <v>5.7162675863163939</v>
      </c>
      <c r="G2564" s="167">
        <f t="shared" si="552"/>
        <v>198651.86372681023</v>
      </c>
      <c r="H2564" s="167">
        <f t="shared" si="553"/>
        <v>271299.98899881309</v>
      </c>
      <c r="I2564" s="168">
        <f t="shared" si="554"/>
        <v>469951.85272562329</v>
      </c>
      <c r="J2564" s="168">
        <f t="shared" si="556"/>
        <v>459460.65203791927</v>
      </c>
      <c r="K2564" s="94"/>
      <c r="L2564" s="265">
        <f t="shared" si="555"/>
        <v>179085.42703414068</v>
      </c>
      <c r="M2564" s="265">
        <f>$G2564*NonHospFrac+theModel!$H2564*NonHospFrac</f>
        <v>290866.42569148261</v>
      </c>
      <c r="N2564" s="266">
        <f t="shared" si="557"/>
        <v>469951.85272562329</v>
      </c>
      <c r="O2564" s="158"/>
      <c r="P2564" s="265">
        <f t="shared" si="558"/>
        <v>175087.52566539068</v>
      </c>
      <c r="Q2564" s="265">
        <f t="shared" si="559"/>
        <v>290864.86544086359</v>
      </c>
      <c r="R2564" s="266">
        <f t="shared" si="560"/>
        <v>465952.3911062543</v>
      </c>
    </row>
    <row r="2565" spans="1:18" x14ac:dyDescent="0.25">
      <c r="A2565" s="81">
        <v>2534</v>
      </c>
      <c r="B2565" s="93">
        <f t="shared" si="549"/>
        <v>8.0443865786130821E-22</v>
      </c>
      <c r="C2565" s="178">
        <f t="shared" si="550"/>
        <v>8.0262398279220306E-22</v>
      </c>
      <c r="D2565" s="165">
        <f t="shared" si="551"/>
        <v>2.2558277767625785E-3</v>
      </c>
      <c r="E2565" s="166">
        <f t="shared" si="561"/>
        <v>24.291375447755232</v>
      </c>
      <c r="F2565" s="167">
        <f t="shared" si="562"/>
        <v>5.7185234140931565</v>
      </c>
      <c r="G2565" s="167">
        <f t="shared" si="552"/>
        <v>198730.25830602364</v>
      </c>
      <c r="H2565" s="167">
        <f t="shared" si="553"/>
        <v>271299.98899881309</v>
      </c>
      <c r="I2565" s="168">
        <f t="shared" si="554"/>
        <v>470030.24730483675</v>
      </c>
      <c r="J2565" s="168">
        <f t="shared" si="556"/>
        <v>459531.35318861419</v>
      </c>
      <c r="K2565" s="94"/>
      <c r="L2565" s="265">
        <f t="shared" si="555"/>
        <v>179115.3010023231</v>
      </c>
      <c r="M2565" s="265">
        <f>$G2565*NonHospFrac+theModel!$H2565*NonHospFrac</f>
        <v>290914.94630251359</v>
      </c>
      <c r="N2565" s="266">
        <f t="shared" si="557"/>
        <v>470030.2473048367</v>
      </c>
      <c r="O2565" s="158"/>
      <c r="P2565" s="265">
        <f t="shared" si="558"/>
        <v>175114.46788445112</v>
      </c>
      <c r="Q2565" s="265">
        <f t="shared" si="559"/>
        <v>290913.38605189457</v>
      </c>
      <c r="R2565" s="266">
        <f t="shared" si="560"/>
        <v>466027.85393634567</v>
      </c>
    </row>
    <row r="2566" spans="1:18" x14ac:dyDescent="0.25">
      <c r="A2566" s="81">
        <v>2535</v>
      </c>
      <c r="B2566" s="93">
        <f t="shared" si="549"/>
        <v>7.8941137428245096E-22</v>
      </c>
      <c r="C2566" s="178">
        <f t="shared" si="550"/>
        <v>7.8763059817705229E-22</v>
      </c>
      <c r="D2566" s="165">
        <f t="shared" si="551"/>
        <v>2.2558277767625785E-3</v>
      </c>
      <c r="E2566" s="166">
        <f t="shared" si="561"/>
        <v>24.291375447755232</v>
      </c>
      <c r="F2566" s="167">
        <f t="shared" si="562"/>
        <v>5.720779241869919</v>
      </c>
      <c r="G2566" s="167">
        <f t="shared" si="552"/>
        <v>198808.65288523707</v>
      </c>
      <c r="H2566" s="167">
        <f t="shared" si="553"/>
        <v>271299.98899881309</v>
      </c>
      <c r="I2566" s="168">
        <f t="shared" si="554"/>
        <v>470108.64188405016</v>
      </c>
      <c r="J2566" s="168">
        <f t="shared" si="556"/>
        <v>459602.05145739095</v>
      </c>
      <c r="K2566" s="94"/>
      <c r="L2566" s="265">
        <f t="shared" si="555"/>
        <v>179145.17497050553</v>
      </c>
      <c r="M2566" s="265">
        <f>$G2566*NonHospFrac+theModel!$H2566*NonHospFrac</f>
        <v>290963.46691354463</v>
      </c>
      <c r="N2566" s="266">
        <f t="shared" si="557"/>
        <v>470108.64188405016</v>
      </c>
      <c r="O2566" s="158"/>
      <c r="P2566" s="265">
        <f t="shared" si="558"/>
        <v>175141.40900529368</v>
      </c>
      <c r="Q2566" s="265">
        <f t="shared" si="559"/>
        <v>290961.90666292561</v>
      </c>
      <c r="R2566" s="266">
        <f t="shared" si="560"/>
        <v>466103.31566821929</v>
      </c>
    </row>
    <row r="2567" spans="1:18" x14ac:dyDescent="0.25">
      <c r="A2567" s="81">
        <v>2536</v>
      </c>
      <c r="B2567" s="93">
        <f t="shared" si="549"/>
        <v>7.7466480726234266E-22</v>
      </c>
      <c r="C2567" s="178">
        <f t="shared" si="550"/>
        <v>7.7291729687243981E-22</v>
      </c>
      <c r="D2567" s="165">
        <f t="shared" si="551"/>
        <v>2.2558277767625785E-3</v>
      </c>
      <c r="E2567" s="166">
        <f t="shared" si="561"/>
        <v>24.291375447755232</v>
      </c>
      <c r="F2567" s="167">
        <f t="shared" si="562"/>
        <v>5.7230350696466816</v>
      </c>
      <c r="G2567" s="167">
        <f t="shared" si="552"/>
        <v>198887.04746445047</v>
      </c>
      <c r="H2567" s="167">
        <f t="shared" si="553"/>
        <v>271299.98899881309</v>
      </c>
      <c r="I2567" s="168">
        <f t="shared" si="554"/>
        <v>470187.03646326356</v>
      </c>
      <c r="J2567" s="168">
        <f t="shared" si="556"/>
        <v>459672.74684436712</v>
      </c>
      <c r="K2567" s="94"/>
      <c r="L2567" s="265">
        <f t="shared" si="555"/>
        <v>179175.04893868795</v>
      </c>
      <c r="M2567" s="265">
        <f>$G2567*NonHospFrac+theModel!$H2567*NonHospFrac</f>
        <v>291011.98752457561</v>
      </c>
      <c r="N2567" s="266">
        <f t="shared" si="557"/>
        <v>470187.03646326356</v>
      </c>
      <c r="O2567" s="158"/>
      <c r="P2567" s="265">
        <f t="shared" si="558"/>
        <v>175168.34902796312</v>
      </c>
      <c r="Q2567" s="265">
        <f t="shared" si="559"/>
        <v>291010.42727395659</v>
      </c>
      <c r="R2567" s="266">
        <f t="shared" si="560"/>
        <v>466178.77630191972</v>
      </c>
    </row>
    <row r="2568" spans="1:18" x14ac:dyDescent="0.25">
      <c r="A2568" s="81">
        <v>2537</v>
      </c>
      <c r="B2568" s="93">
        <f t="shared" si="549"/>
        <v>7.6019371288674268E-22</v>
      </c>
      <c r="C2568" s="178">
        <f t="shared" si="550"/>
        <v>7.5847884679349246E-22</v>
      </c>
      <c r="D2568" s="165">
        <f t="shared" si="551"/>
        <v>2.2558277767625785E-3</v>
      </c>
      <c r="E2568" s="166">
        <f t="shared" si="561"/>
        <v>24.291375447755232</v>
      </c>
      <c r="F2568" s="167">
        <f t="shared" si="562"/>
        <v>5.7252908974234442</v>
      </c>
      <c r="G2568" s="167">
        <f t="shared" si="552"/>
        <v>198965.44204366393</v>
      </c>
      <c r="H2568" s="167">
        <f t="shared" si="553"/>
        <v>271299.98899881309</v>
      </c>
      <c r="I2568" s="168">
        <f t="shared" si="554"/>
        <v>470265.43104247702</v>
      </c>
      <c r="J2568" s="168">
        <f t="shared" si="556"/>
        <v>459743.43934966018</v>
      </c>
      <c r="K2568" s="94"/>
      <c r="L2568" s="265">
        <f t="shared" si="555"/>
        <v>179204.92290687037</v>
      </c>
      <c r="M2568" s="265">
        <f>$G2568*NonHospFrac+theModel!$H2568*NonHospFrac</f>
        <v>291060.50813560665</v>
      </c>
      <c r="N2568" s="266">
        <f t="shared" si="557"/>
        <v>470265.43104247702</v>
      </c>
      <c r="O2568" s="158"/>
      <c r="P2568" s="265">
        <f t="shared" si="558"/>
        <v>175195.28795250421</v>
      </c>
      <c r="Q2568" s="265">
        <f t="shared" si="559"/>
        <v>291058.94788498763</v>
      </c>
      <c r="R2568" s="266">
        <f t="shared" si="560"/>
        <v>466254.23583749181</v>
      </c>
    </row>
    <row r="2569" spans="1:18" x14ac:dyDescent="0.25">
      <c r="A2569" s="81">
        <v>2538</v>
      </c>
      <c r="B2569" s="93">
        <f t="shared" si="549"/>
        <v>7.4599294520013686E-22</v>
      </c>
      <c r="C2569" s="178">
        <f t="shared" si="550"/>
        <v>7.4431011359308542E-22</v>
      </c>
      <c r="D2569" s="165">
        <f t="shared" si="551"/>
        <v>2.2558277767625785E-3</v>
      </c>
      <c r="E2569" s="166">
        <f t="shared" si="561"/>
        <v>24.291375447755232</v>
      </c>
      <c r="F2569" s="167">
        <f t="shared" si="562"/>
        <v>5.7275467252002068</v>
      </c>
      <c r="G2569" s="167">
        <f t="shared" si="552"/>
        <v>199043.83662287737</v>
      </c>
      <c r="H2569" s="167">
        <f t="shared" si="553"/>
        <v>271299.98899881309</v>
      </c>
      <c r="I2569" s="168">
        <f t="shared" si="554"/>
        <v>470343.82562169048</v>
      </c>
      <c r="J2569" s="168">
        <f t="shared" si="556"/>
        <v>459814.12897338759</v>
      </c>
      <c r="K2569" s="94"/>
      <c r="L2569" s="265">
        <f t="shared" si="555"/>
        <v>179234.79687505279</v>
      </c>
      <c r="M2569" s="265">
        <f>$G2569*NonHospFrac+theModel!$H2569*NonHospFrac</f>
        <v>291109.02874663763</v>
      </c>
      <c r="N2569" s="266">
        <f t="shared" si="557"/>
        <v>470343.82562169043</v>
      </c>
      <c r="O2569" s="158"/>
      <c r="P2569" s="265">
        <f t="shared" si="558"/>
        <v>175222.22577896167</v>
      </c>
      <c r="Q2569" s="265">
        <f t="shared" si="559"/>
        <v>291107.46849601861</v>
      </c>
      <c r="R2569" s="266">
        <f t="shared" si="560"/>
        <v>466329.69427498028</v>
      </c>
    </row>
    <row r="2570" spans="1:18" x14ac:dyDescent="0.25">
      <c r="A2570" s="81">
        <v>2539</v>
      </c>
      <c r="B2570" s="93">
        <f t="shared" si="549"/>
        <v>7.3205745437582341E-22</v>
      </c>
      <c r="C2570" s="178">
        <f t="shared" si="550"/>
        <v>7.3040605883605633E-22</v>
      </c>
      <c r="D2570" s="165">
        <f t="shared" si="551"/>
        <v>2.2558277767625785E-3</v>
      </c>
      <c r="E2570" s="166">
        <f t="shared" si="561"/>
        <v>24.291375447755232</v>
      </c>
      <c r="F2570" s="167">
        <f t="shared" si="562"/>
        <v>5.7298025529769694</v>
      </c>
      <c r="G2570" s="167">
        <f t="shared" si="552"/>
        <v>199122.23120209074</v>
      </c>
      <c r="H2570" s="167">
        <f t="shared" si="553"/>
        <v>271299.98899881309</v>
      </c>
      <c r="I2570" s="168">
        <f t="shared" si="554"/>
        <v>470422.22020090383</v>
      </c>
      <c r="J2570" s="168">
        <f t="shared" si="556"/>
        <v>459884.81571566663</v>
      </c>
      <c r="K2570" s="94"/>
      <c r="L2570" s="265">
        <f t="shared" si="555"/>
        <v>179264.67084323522</v>
      </c>
      <c r="M2570" s="265">
        <f>$G2570*NonHospFrac+theModel!$H2570*NonHospFrac</f>
        <v>291157.54935766861</v>
      </c>
      <c r="N2570" s="266">
        <f t="shared" si="557"/>
        <v>470422.22020090383</v>
      </c>
      <c r="O2570" s="158"/>
      <c r="P2570" s="265">
        <f t="shared" si="558"/>
        <v>175249.1625073803</v>
      </c>
      <c r="Q2570" s="265">
        <f t="shared" si="559"/>
        <v>291155.98910704959</v>
      </c>
      <c r="R2570" s="266">
        <f t="shared" si="560"/>
        <v>466405.15161442989</v>
      </c>
    </row>
    <row r="2571" spans="1:18" x14ac:dyDescent="0.25">
      <c r="A2571" s="81">
        <v>2540</v>
      </c>
      <c r="B2571" s="93">
        <f t="shared" si="549"/>
        <v>7.1838228492018244E-22</v>
      </c>
      <c r="C2571" s="178">
        <f t="shared" si="550"/>
        <v>7.1676173820752536E-22</v>
      </c>
      <c r="D2571" s="165">
        <f t="shared" si="551"/>
        <v>2.2558277767625785E-3</v>
      </c>
      <c r="E2571" s="166">
        <f t="shared" si="561"/>
        <v>24.291375447755232</v>
      </c>
      <c r="F2571" s="167">
        <f t="shared" si="562"/>
        <v>5.732058380753732</v>
      </c>
      <c r="G2571" s="167">
        <f t="shared" si="552"/>
        <v>199200.62578130417</v>
      </c>
      <c r="H2571" s="167">
        <f t="shared" si="553"/>
        <v>271299.98899881309</v>
      </c>
      <c r="I2571" s="168">
        <f t="shared" si="554"/>
        <v>470500.61478011729</v>
      </c>
      <c r="J2571" s="168">
        <f t="shared" si="556"/>
        <v>459955.499576615</v>
      </c>
      <c r="K2571" s="94"/>
      <c r="L2571" s="265">
        <f t="shared" si="555"/>
        <v>179294.54481141764</v>
      </c>
      <c r="M2571" s="265">
        <f>$G2571*NonHospFrac+theModel!$H2571*NonHospFrac</f>
        <v>291206.06996869959</v>
      </c>
      <c r="N2571" s="266">
        <f t="shared" si="557"/>
        <v>470500.61478011723</v>
      </c>
      <c r="O2571" s="158"/>
      <c r="P2571" s="265">
        <f t="shared" si="558"/>
        <v>175276.09813780486</v>
      </c>
      <c r="Q2571" s="265">
        <f t="shared" si="559"/>
        <v>291204.50971808058</v>
      </c>
      <c r="R2571" s="266">
        <f t="shared" si="560"/>
        <v>466480.60785588541</v>
      </c>
    </row>
    <row r="2572" spans="1:18" x14ac:dyDescent="0.25">
      <c r="A2572" s="81">
        <v>2541</v>
      </c>
      <c r="B2572" s="93">
        <f t="shared" si="549"/>
        <v>7.0496257391049085E-22</v>
      </c>
      <c r="C2572" s="178">
        <f t="shared" si="550"/>
        <v>7.0337229975468555E-22</v>
      </c>
      <c r="D2572" s="165">
        <f t="shared" si="551"/>
        <v>2.2558277767625785E-3</v>
      </c>
      <c r="E2572" s="166">
        <f t="shared" si="561"/>
        <v>24.291375447755232</v>
      </c>
      <c r="F2572" s="167">
        <f t="shared" si="562"/>
        <v>5.7343142085304946</v>
      </c>
      <c r="G2572" s="167">
        <f t="shared" si="552"/>
        <v>199279.02036051758</v>
      </c>
      <c r="H2572" s="167">
        <f t="shared" si="553"/>
        <v>271299.98899881309</v>
      </c>
      <c r="I2572" s="168">
        <f t="shared" si="554"/>
        <v>470579.00935933064</v>
      </c>
      <c r="J2572" s="168">
        <f t="shared" si="556"/>
        <v>460026.18055634992</v>
      </c>
      <c r="K2572" s="94"/>
      <c r="L2572" s="265">
        <f t="shared" si="555"/>
        <v>179324.41877960006</v>
      </c>
      <c r="M2572" s="265">
        <f>$G2572*NonHospFrac+theModel!$H2572*NonHospFrac</f>
        <v>291254.59057973057</v>
      </c>
      <c r="N2572" s="266">
        <f t="shared" si="557"/>
        <v>470579.00935933064</v>
      </c>
      <c r="O2572" s="158"/>
      <c r="P2572" s="265">
        <f t="shared" si="558"/>
        <v>175303.03267028011</v>
      </c>
      <c r="Q2572" s="265">
        <f t="shared" si="559"/>
        <v>291253.03032911156</v>
      </c>
      <c r="R2572" s="266">
        <f t="shared" si="560"/>
        <v>466556.0629993917</v>
      </c>
    </row>
    <row r="2573" spans="1:18" x14ac:dyDescent="0.25">
      <c r="A2573" s="81">
        <v>2542</v>
      </c>
      <c r="B2573" s="93">
        <f t="shared" si="549"/>
        <v>6.9179354926565524E-22</v>
      </c>
      <c r="C2573" s="178">
        <f t="shared" si="550"/>
        <v>6.9023298216143663E-22</v>
      </c>
      <c r="D2573" s="165">
        <f t="shared" si="551"/>
        <v>2.2558277767625785E-3</v>
      </c>
      <c r="E2573" s="166">
        <f t="shared" si="561"/>
        <v>24.291375447755232</v>
      </c>
      <c r="F2573" s="167">
        <f t="shared" si="562"/>
        <v>5.7365700363072571</v>
      </c>
      <c r="G2573" s="167">
        <f t="shared" si="552"/>
        <v>199357.41493973101</v>
      </c>
      <c r="H2573" s="167">
        <f t="shared" si="553"/>
        <v>271299.98899881309</v>
      </c>
      <c r="I2573" s="168">
        <f t="shared" si="554"/>
        <v>470657.4039385441</v>
      </c>
      <c r="J2573" s="168">
        <f t="shared" si="556"/>
        <v>460096.8586549891</v>
      </c>
      <c r="K2573" s="94"/>
      <c r="L2573" s="265">
        <f t="shared" si="555"/>
        <v>179354.29274778249</v>
      </c>
      <c r="M2573" s="265">
        <f>$G2573*NonHospFrac+theModel!$H2573*NonHospFrac</f>
        <v>291303.11119076161</v>
      </c>
      <c r="N2573" s="266">
        <f t="shared" si="557"/>
        <v>470657.4039385441</v>
      </c>
      <c r="O2573" s="158"/>
      <c r="P2573" s="265">
        <f t="shared" si="558"/>
        <v>175329.96610485078</v>
      </c>
      <c r="Q2573" s="265">
        <f t="shared" si="559"/>
        <v>291301.5509401426</v>
      </c>
      <c r="R2573" s="266">
        <f t="shared" si="560"/>
        <v>466631.51704499335</v>
      </c>
    </row>
    <row r="2574" spans="1:18" x14ac:dyDescent="0.25">
      <c r="A2574" s="81">
        <v>2543</v>
      </c>
      <c r="B2574" s="93">
        <f t="shared" si="549"/>
        <v>6.7887052804925379E-22</v>
      </c>
      <c r="C2574" s="178">
        <f t="shared" si="550"/>
        <v>6.7733911305525479E-22</v>
      </c>
      <c r="D2574" s="165">
        <f t="shared" si="551"/>
        <v>2.2558277767625785E-3</v>
      </c>
      <c r="E2574" s="166">
        <f t="shared" si="561"/>
        <v>24.291375447755232</v>
      </c>
      <c r="F2574" s="167">
        <f t="shared" si="562"/>
        <v>5.7388258640840197</v>
      </c>
      <c r="G2574" s="167">
        <f t="shared" si="552"/>
        <v>199435.80951894444</v>
      </c>
      <c r="H2574" s="167">
        <f t="shared" si="553"/>
        <v>271299.98899881309</v>
      </c>
      <c r="I2574" s="168">
        <f t="shared" si="554"/>
        <v>470735.79851775756</v>
      </c>
      <c r="J2574" s="168">
        <f t="shared" si="556"/>
        <v>460167.53387264983</v>
      </c>
      <c r="K2574" s="94"/>
      <c r="L2574" s="265">
        <f t="shared" si="555"/>
        <v>179384.16671596491</v>
      </c>
      <c r="M2574" s="265">
        <f>$G2574*NonHospFrac+theModel!$H2574*NonHospFrac</f>
        <v>291351.6318017926</v>
      </c>
      <c r="N2574" s="266">
        <f t="shared" si="557"/>
        <v>470735.7985177575</v>
      </c>
      <c r="O2574" s="158"/>
      <c r="P2574" s="265">
        <f t="shared" si="558"/>
        <v>175356.89844156164</v>
      </c>
      <c r="Q2574" s="265">
        <f t="shared" si="559"/>
        <v>291350.07155117358</v>
      </c>
      <c r="R2574" s="266">
        <f t="shared" si="560"/>
        <v>466706.96999273519</v>
      </c>
    </row>
    <row r="2575" spans="1:18" x14ac:dyDescent="0.25">
      <c r="A2575" s="81">
        <v>2544</v>
      </c>
      <c r="B2575" s="93">
        <f t="shared" si="549"/>
        <v>6.6618891480425297E-22</v>
      </c>
      <c r="C2575" s="178">
        <f t="shared" si="550"/>
        <v>6.6468610734566623E-22</v>
      </c>
      <c r="D2575" s="165">
        <f t="shared" si="551"/>
        <v>2.2558277767625785E-3</v>
      </c>
      <c r="E2575" s="166">
        <f t="shared" si="561"/>
        <v>24.291375447755232</v>
      </c>
      <c r="F2575" s="167">
        <f t="shared" si="562"/>
        <v>5.7410816918607823</v>
      </c>
      <c r="G2575" s="167">
        <f t="shared" si="552"/>
        <v>199514.20409815785</v>
      </c>
      <c r="H2575" s="167">
        <f t="shared" si="553"/>
        <v>271299.98899881309</v>
      </c>
      <c r="I2575" s="168">
        <f t="shared" si="554"/>
        <v>470814.19309697091</v>
      </c>
      <c r="J2575" s="168">
        <f t="shared" si="556"/>
        <v>460238.20620944945</v>
      </c>
      <c r="K2575" s="94"/>
      <c r="L2575" s="265">
        <f t="shared" si="555"/>
        <v>179414.04068414733</v>
      </c>
      <c r="M2575" s="265">
        <f>$G2575*NonHospFrac+theModel!$H2575*NonHospFrac</f>
        <v>291400.15241282358</v>
      </c>
      <c r="N2575" s="266">
        <f t="shared" si="557"/>
        <v>470814.19309697091</v>
      </c>
      <c r="O2575" s="158"/>
      <c r="P2575" s="265">
        <f t="shared" si="558"/>
        <v>175383.82968045742</v>
      </c>
      <c r="Q2575" s="265">
        <f t="shared" si="559"/>
        <v>291398.59216220456</v>
      </c>
      <c r="R2575" s="266">
        <f t="shared" si="560"/>
        <v>466782.42184266198</v>
      </c>
    </row>
    <row r="2576" spans="1:18" x14ac:dyDescent="0.25">
      <c r="A2576" s="81">
        <v>2545</v>
      </c>
      <c r="B2576" s="93">
        <f t="shared" si="549"/>
        <v>6.5374419991888181E-22</v>
      </c>
      <c r="C2576" s="178">
        <f t="shared" si="550"/>
        <v>6.522694655938074E-22</v>
      </c>
      <c r="D2576" s="165">
        <f t="shared" si="551"/>
        <v>2.2558277767625785E-3</v>
      </c>
      <c r="E2576" s="166">
        <f t="shared" si="561"/>
        <v>24.291375447755232</v>
      </c>
      <c r="F2576" s="167">
        <f t="shared" si="562"/>
        <v>5.7433375196375449</v>
      </c>
      <c r="G2576" s="167">
        <f t="shared" si="552"/>
        <v>199592.59867737128</v>
      </c>
      <c r="H2576" s="167">
        <f t="shared" si="553"/>
        <v>271299.98899881309</v>
      </c>
      <c r="I2576" s="168">
        <f t="shared" si="554"/>
        <v>470892.58767618437</v>
      </c>
      <c r="J2576" s="168">
        <f t="shared" si="556"/>
        <v>460308.87566550559</v>
      </c>
      <c r="K2576" s="94"/>
      <c r="L2576" s="265">
        <f t="shared" si="555"/>
        <v>179443.91465232975</v>
      </c>
      <c r="M2576" s="265">
        <f>$G2576*NonHospFrac+theModel!$H2576*NonHospFrac</f>
        <v>291448.67302385462</v>
      </c>
      <c r="N2576" s="266">
        <f t="shared" si="557"/>
        <v>470892.58767618437</v>
      </c>
      <c r="O2576" s="158"/>
      <c r="P2576" s="265">
        <f t="shared" si="558"/>
        <v>175410.75982158291</v>
      </c>
      <c r="Q2576" s="265">
        <f t="shared" si="559"/>
        <v>291447.1127732356</v>
      </c>
      <c r="R2576" s="266">
        <f t="shared" si="560"/>
        <v>466857.87259481847</v>
      </c>
    </row>
    <row r="2577" spans="1:18" x14ac:dyDescent="0.25">
      <c r="A2577" s="81">
        <v>2546</v>
      </c>
      <c r="B2577" s="93">
        <f t="shared" si="549"/>
        <v>6.415319580229834E-22</v>
      </c>
      <c r="C2577" s="178">
        <f t="shared" si="550"/>
        <v>6.4008477241239429E-22</v>
      </c>
      <c r="D2577" s="165">
        <f t="shared" si="551"/>
        <v>2.2558277767625785E-3</v>
      </c>
      <c r="E2577" s="166">
        <f t="shared" si="561"/>
        <v>24.291375447755232</v>
      </c>
      <c r="F2577" s="167">
        <f t="shared" si="562"/>
        <v>5.7455933474143075</v>
      </c>
      <c r="G2577" s="167">
        <f t="shared" si="552"/>
        <v>199670.99325658468</v>
      </c>
      <c r="H2577" s="167">
        <f t="shared" si="553"/>
        <v>271299.98899881309</v>
      </c>
      <c r="I2577" s="168">
        <f t="shared" si="554"/>
        <v>470970.98225539777</v>
      </c>
      <c r="J2577" s="168">
        <f t="shared" si="556"/>
        <v>460379.54224093555</v>
      </c>
      <c r="K2577" s="94"/>
      <c r="L2577" s="265">
        <f t="shared" si="555"/>
        <v>179473.78862051218</v>
      </c>
      <c r="M2577" s="265">
        <f>$G2577*NonHospFrac+theModel!$H2577*NonHospFrac</f>
        <v>291497.1936348856</v>
      </c>
      <c r="N2577" s="266">
        <f t="shared" si="557"/>
        <v>470970.98225539777</v>
      </c>
      <c r="O2577" s="158"/>
      <c r="P2577" s="265">
        <f t="shared" si="558"/>
        <v>175437.6888649828</v>
      </c>
      <c r="Q2577" s="265">
        <f t="shared" si="559"/>
        <v>291495.63338426658</v>
      </c>
      <c r="R2577" s="266">
        <f t="shared" si="560"/>
        <v>466933.32224924938</v>
      </c>
    </row>
    <row r="2578" spans="1:18" x14ac:dyDescent="0.25">
      <c r="A2578" s="81">
        <v>2547</v>
      </c>
      <c r="B2578" s="93">
        <f t="shared" si="549"/>
        <v>6.2954784641434785E-22</v>
      </c>
      <c r="C2578" s="178">
        <f t="shared" si="550"/>
        <v>6.2812769489560525E-22</v>
      </c>
      <c r="D2578" s="165">
        <f t="shared" si="551"/>
        <v>2.2558277767625785E-3</v>
      </c>
      <c r="E2578" s="166">
        <f t="shared" si="561"/>
        <v>24.291375447755232</v>
      </c>
      <c r="F2578" s="167">
        <f t="shared" si="562"/>
        <v>5.7478491751910701</v>
      </c>
      <c r="G2578" s="167">
        <f t="shared" si="552"/>
        <v>199749.38783579812</v>
      </c>
      <c r="H2578" s="167">
        <f t="shared" si="553"/>
        <v>271299.98899881309</v>
      </c>
      <c r="I2578" s="168">
        <f t="shared" si="554"/>
        <v>471049.37683461118</v>
      </c>
      <c r="J2578" s="168">
        <f t="shared" si="556"/>
        <v>460450.20593585679</v>
      </c>
      <c r="K2578" s="94"/>
      <c r="L2578" s="265">
        <f t="shared" si="555"/>
        <v>179503.66258869463</v>
      </c>
      <c r="M2578" s="265">
        <f>$G2578*NonHospFrac+theModel!$H2578*NonHospFrac</f>
        <v>291545.71424591658</v>
      </c>
      <c r="N2578" s="266">
        <f t="shared" si="557"/>
        <v>471049.37683461118</v>
      </c>
      <c r="O2578" s="158"/>
      <c r="P2578" s="265">
        <f t="shared" si="558"/>
        <v>175464.6168107019</v>
      </c>
      <c r="Q2578" s="265">
        <f t="shared" si="559"/>
        <v>291544.15399529756</v>
      </c>
      <c r="R2578" s="266">
        <f t="shared" si="560"/>
        <v>467008.77080599946</v>
      </c>
    </row>
    <row r="2579" spans="1:18" x14ac:dyDescent="0.25">
      <c r="A2579" s="81">
        <v>2548</v>
      </c>
      <c r="B2579" s="93">
        <f t="shared" si="549"/>
        <v>6.1778760351443712E-22</v>
      </c>
      <c r="C2579" s="178">
        <f t="shared" si="550"/>
        <v>6.163939810782897E-22</v>
      </c>
      <c r="D2579" s="165">
        <f t="shared" si="551"/>
        <v>2.2558277767625785E-3</v>
      </c>
      <c r="E2579" s="166">
        <f t="shared" si="561"/>
        <v>24.291375447755232</v>
      </c>
      <c r="F2579" s="167">
        <f t="shared" si="562"/>
        <v>5.7501050029678327</v>
      </c>
      <c r="G2579" s="167">
        <f t="shared" si="552"/>
        <v>199827.78241501155</v>
      </c>
      <c r="H2579" s="167">
        <f t="shared" si="553"/>
        <v>271299.98899881309</v>
      </c>
      <c r="I2579" s="168">
        <f t="shared" si="554"/>
        <v>471127.77141382464</v>
      </c>
      <c r="J2579" s="168">
        <f t="shared" si="556"/>
        <v>460520.86675038678</v>
      </c>
      <c r="K2579" s="94"/>
      <c r="L2579" s="265">
        <f t="shared" si="555"/>
        <v>179533.53655687705</v>
      </c>
      <c r="M2579" s="265">
        <f>$G2579*NonHospFrac+theModel!$H2579*NonHospFrac</f>
        <v>291594.23485694756</v>
      </c>
      <c r="N2579" s="266">
        <f t="shared" si="557"/>
        <v>471127.77141382464</v>
      </c>
      <c r="O2579" s="158"/>
      <c r="P2579" s="265">
        <f t="shared" si="558"/>
        <v>175491.54365878491</v>
      </c>
      <c r="Q2579" s="265">
        <f t="shared" si="559"/>
        <v>291592.67460632854</v>
      </c>
      <c r="R2579" s="266">
        <f t="shared" si="560"/>
        <v>467084.21826511342</v>
      </c>
    </row>
    <row r="2580" spans="1:18" x14ac:dyDescent="0.25">
      <c r="A2580" s="81">
        <v>2549</v>
      </c>
      <c r="B2580" s="93">
        <f t="shared" si="549"/>
        <v>6.0624704735295698E-22</v>
      </c>
      <c r="C2580" s="178">
        <f t="shared" si="550"/>
        <v>6.0487945842395788E-22</v>
      </c>
      <c r="D2580" s="165">
        <f t="shared" si="551"/>
        <v>2.2558277767625785E-3</v>
      </c>
      <c r="E2580" s="166">
        <f t="shared" si="561"/>
        <v>24.291375447755232</v>
      </c>
      <c r="F2580" s="167">
        <f t="shared" si="562"/>
        <v>5.7523608307445953</v>
      </c>
      <c r="G2580" s="167">
        <f t="shared" si="552"/>
        <v>199906.17699422495</v>
      </c>
      <c r="H2580" s="167">
        <f t="shared" si="553"/>
        <v>271299.98899881309</v>
      </c>
      <c r="I2580" s="168">
        <f t="shared" si="554"/>
        <v>471206.16599303804</v>
      </c>
      <c r="J2580" s="168">
        <f t="shared" si="556"/>
        <v>460591.52468464279</v>
      </c>
      <c r="K2580" s="94"/>
      <c r="L2580" s="265">
        <f t="shared" si="555"/>
        <v>179563.41052505947</v>
      </c>
      <c r="M2580" s="265">
        <f>$G2580*NonHospFrac+theModel!$H2580*NonHospFrac</f>
        <v>291642.75546797854</v>
      </c>
      <c r="N2580" s="266">
        <f t="shared" si="557"/>
        <v>471206.16599303798</v>
      </c>
      <c r="O2580" s="158"/>
      <c r="P2580" s="265">
        <f t="shared" si="558"/>
        <v>175518.46940927659</v>
      </c>
      <c r="Q2580" s="265">
        <f t="shared" si="559"/>
        <v>291641.19521735952</v>
      </c>
      <c r="R2580" s="266">
        <f t="shared" si="560"/>
        <v>467159.66462663608</v>
      </c>
    </row>
    <row r="2581" spans="1:18" x14ac:dyDescent="0.25">
      <c r="A2581" s="81">
        <v>2550</v>
      </c>
      <c r="B2581" s="93">
        <f t="shared" si="549"/>
        <v>5.949220740807397E-22</v>
      </c>
      <c r="C2581" s="178">
        <f t="shared" si="550"/>
        <v>5.9358003234101911E-22</v>
      </c>
      <c r="D2581" s="165">
        <f t="shared" si="551"/>
        <v>2.2558277767625785E-3</v>
      </c>
      <c r="E2581" s="166">
        <f t="shared" si="561"/>
        <v>24.291375447755232</v>
      </c>
      <c r="F2581" s="167">
        <f t="shared" si="562"/>
        <v>5.7546166585213578</v>
      </c>
      <c r="G2581" s="167">
        <f t="shared" si="552"/>
        <v>199984.57157343838</v>
      </c>
      <c r="H2581" s="167">
        <f t="shared" si="553"/>
        <v>271299.98899881309</v>
      </c>
      <c r="I2581" s="168">
        <f t="shared" si="554"/>
        <v>471284.56057225144</v>
      </c>
      <c r="J2581" s="168">
        <f t="shared" si="556"/>
        <v>460662.1797387423</v>
      </c>
      <c r="K2581" s="94"/>
      <c r="L2581" s="265">
        <f t="shared" si="555"/>
        <v>179593.28449324192</v>
      </c>
      <c r="M2581" s="265">
        <f>$G2581*NonHospFrac+theModel!$H2581*NonHospFrac</f>
        <v>291691.27607900958</v>
      </c>
      <c r="N2581" s="266">
        <f t="shared" si="557"/>
        <v>471284.5605722515</v>
      </c>
      <c r="O2581" s="158"/>
      <c r="P2581" s="265">
        <f t="shared" si="558"/>
        <v>175545.39406222169</v>
      </c>
      <c r="Q2581" s="265">
        <f t="shared" si="559"/>
        <v>291689.71582839056</v>
      </c>
      <c r="R2581" s="266">
        <f t="shared" si="560"/>
        <v>467235.10989061225</v>
      </c>
    </row>
    <row r="2582" spans="1:18" x14ac:dyDescent="0.25">
      <c r="A2582" s="81">
        <v>2551</v>
      </c>
      <c r="B2582" s="93">
        <f t="shared" si="549"/>
        <v>5.8380865651040395E-22</v>
      </c>
      <c r="C2582" s="178">
        <f t="shared" si="550"/>
        <v>5.8249168472673336E-22</v>
      </c>
      <c r="D2582" s="165">
        <f t="shared" si="551"/>
        <v>2.2558277767625785E-3</v>
      </c>
      <c r="E2582" s="166">
        <f t="shared" si="561"/>
        <v>24.291375447755232</v>
      </c>
      <c r="F2582" s="167">
        <f t="shared" si="562"/>
        <v>5.7568724862981204</v>
      </c>
      <c r="G2582" s="167">
        <f t="shared" si="552"/>
        <v>200062.96615265179</v>
      </c>
      <c r="H2582" s="167">
        <f t="shared" si="553"/>
        <v>271299.98899881309</v>
      </c>
      <c r="I2582" s="168">
        <f t="shared" si="554"/>
        <v>471362.95515146491</v>
      </c>
      <c r="J2582" s="168">
        <f t="shared" si="556"/>
        <v>460732.83191280277</v>
      </c>
      <c r="K2582" s="94"/>
      <c r="L2582" s="265">
        <f t="shared" si="555"/>
        <v>179623.15846142432</v>
      </c>
      <c r="M2582" s="265">
        <f>$G2582*NonHospFrac+theModel!$H2582*NonHospFrac</f>
        <v>291739.79669004056</v>
      </c>
      <c r="N2582" s="266">
        <f t="shared" si="557"/>
        <v>471362.95515146491</v>
      </c>
      <c r="O2582" s="158"/>
      <c r="P2582" s="265">
        <f t="shared" si="558"/>
        <v>175572.31761766487</v>
      </c>
      <c r="Q2582" s="265">
        <f t="shared" si="559"/>
        <v>291738.23643942154</v>
      </c>
      <c r="R2582" s="266">
        <f t="shared" si="560"/>
        <v>467310.55405708641</v>
      </c>
    </row>
    <row r="2583" spans="1:18" x14ac:dyDescent="0.25">
      <c r="A2583" s="81">
        <v>2552</v>
      </c>
      <c r="B2583" s="93">
        <f t="shared" si="549"/>
        <v>5.7290284268427872E-22</v>
      </c>
      <c r="C2583" s="178">
        <f t="shared" si="550"/>
        <v>5.716104725383653E-22</v>
      </c>
      <c r="D2583" s="165">
        <f t="shared" si="551"/>
        <v>2.2558277767625785E-3</v>
      </c>
      <c r="E2583" s="166">
        <f t="shared" si="561"/>
        <v>24.291375447755232</v>
      </c>
      <c r="F2583" s="167">
        <f t="shared" si="562"/>
        <v>5.759128314074883</v>
      </c>
      <c r="G2583" s="167">
        <f t="shared" si="552"/>
        <v>200141.36073186522</v>
      </c>
      <c r="H2583" s="167">
        <f t="shared" si="553"/>
        <v>271299.98899881309</v>
      </c>
      <c r="I2583" s="168">
        <f t="shared" si="554"/>
        <v>471441.34973067831</v>
      </c>
      <c r="J2583" s="168">
        <f t="shared" si="556"/>
        <v>460803.48120694148</v>
      </c>
      <c r="K2583" s="94"/>
      <c r="L2583" s="265">
        <f t="shared" si="555"/>
        <v>179653.03242960677</v>
      </c>
      <c r="M2583" s="265">
        <f>$G2583*NonHospFrac+theModel!$H2583*NonHospFrac</f>
        <v>291788.31730107154</v>
      </c>
      <c r="N2583" s="266">
        <f t="shared" si="557"/>
        <v>471441.34973067831</v>
      </c>
      <c r="O2583" s="158"/>
      <c r="P2583" s="265">
        <f t="shared" si="558"/>
        <v>175599.24007565097</v>
      </c>
      <c r="Q2583" s="265">
        <f t="shared" si="559"/>
        <v>291786.75705045252</v>
      </c>
      <c r="R2583" s="266">
        <f t="shared" si="560"/>
        <v>467385.9971261035</v>
      </c>
    </row>
    <row r="2584" spans="1:18" x14ac:dyDescent="0.25">
      <c r="A2584" s="81">
        <v>2553</v>
      </c>
      <c r="B2584" s="93">
        <f t="shared" si="549"/>
        <v>5.6220075446907715E-22</v>
      </c>
      <c r="C2584" s="178">
        <f t="shared" si="550"/>
        <v>5.6093252639102888E-22</v>
      </c>
      <c r="D2584" s="165">
        <f t="shared" si="551"/>
        <v>2.2558277767625785E-3</v>
      </c>
      <c r="E2584" s="166">
        <f t="shared" si="561"/>
        <v>24.291375447755232</v>
      </c>
      <c r="F2584" s="167">
        <f t="shared" si="562"/>
        <v>5.7613841418516456</v>
      </c>
      <c r="G2584" s="167">
        <f t="shared" si="552"/>
        <v>200219.75531107865</v>
      </c>
      <c r="H2584" s="167">
        <f t="shared" si="553"/>
        <v>271299.98899881309</v>
      </c>
      <c r="I2584" s="168">
        <f t="shared" si="554"/>
        <v>471519.74430989171</v>
      </c>
      <c r="J2584" s="168">
        <f t="shared" si="556"/>
        <v>460874.12762127584</v>
      </c>
      <c r="K2584" s="94"/>
      <c r="L2584" s="265">
        <f t="shared" si="555"/>
        <v>179682.90639778919</v>
      </c>
      <c r="M2584" s="265">
        <f>$G2584*NonHospFrac+theModel!$H2584*NonHospFrac</f>
        <v>291836.83791210258</v>
      </c>
      <c r="N2584" s="266">
        <f t="shared" si="557"/>
        <v>471519.74430989177</v>
      </c>
      <c r="O2584" s="158"/>
      <c r="P2584" s="265">
        <f t="shared" si="558"/>
        <v>175626.16143622468</v>
      </c>
      <c r="Q2584" s="265">
        <f t="shared" si="559"/>
        <v>291835.27766148356</v>
      </c>
      <c r="R2584" s="266">
        <f t="shared" si="560"/>
        <v>467461.43909770821</v>
      </c>
    </row>
    <row r="2585" spans="1:18" x14ac:dyDescent="0.25">
      <c r="A2585" s="81">
        <v>2554</v>
      </c>
      <c r="B2585" s="93">
        <f t="shared" si="549"/>
        <v>5.5169858617682337E-22</v>
      </c>
      <c r="C2585" s="178">
        <f t="shared" si="550"/>
        <v>5.5045404918172503E-22</v>
      </c>
      <c r="D2585" s="165">
        <f t="shared" si="551"/>
        <v>2.2558277767625785E-3</v>
      </c>
      <c r="E2585" s="166">
        <f t="shared" si="561"/>
        <v>24.291375447755232</v>
      </c>
      <c r="F2585" s="167">
        <f t="shared" si="562"/>
        <v>5.7636399696284082</v>
      </c>
      <c r="G2585" s="167">
        <f t="shared" si="552"/>
        <v>200298.14989029212</v>
      </c>
      <c r="H2585" s="167">
        <f t="shared" si="553"/>
        <v>271299.98899881309</v>
      </c>
      <c r="I2585" s="168">
        <f t="shared" si="554"/>
        <v>471598.13888910518</v>
      </c>
      <c r="J2585" s="168">
        <f t="shared" si="556"/>
        <v>460944.77115592337</v>
      </c>
      <c r="K2585" s="94"/>
      <c r="L2585" s="265">
        <f t="shared" si="555"/>
        <v>179712.78036597162</v>
      </c>
      <c r="M2585" s="265">
        <f>$G2585*NonHospFrac+theModel!$H2585*NonHospFrac</f>
        <v>291885.35852313356</v>
      </c>
      <c r="N2585" s="266">
        <f t="shared" si="557"/>
        <v>471598.13888910518</v>
      </c>
      <c r="O2585" s="158"/>
      <c r="P2585" s="265">
        <f t="shared" si="558"/>
        <v>175653.08169943071</v>
      </c>
      <c r="Q2585" s="265">
        <f t="shared" si="559"/>
        <v>291883.79827251454</v>
      </c>
      <c r="R2585" s="266">
        <f t="shared" si="560"/>
        <v>467536.87997194525</v>
      </c>
    </row>
    <row r="2586" spans="1:18" x14ac:dyDescent="0.25">
      <c r="A2586" s="81">
        <v>2555</v>
      </c>
      <c r="B2586" s="93">
        <f t="shared" si="549"/>
        <v>5.4139260321154431E-22</v>
      </c>
      <c r="C2586" s="178">
        <f t="shared" si="550"/>
        <v>5.4017131473908589E-22</v>
      </c>
      <c r="D2586" s="165">
        <f t="shared" si="551"/>
        <v>2.2558277767625785E-3</v>
      </c>
      <c r="E2586" s="166">
        <f t="shared" si="561"/>
        <v>24.291375447755232</v>
      </c>
      <c r="F2586" s="167">
        <f t="shared" si="562"/>
        <v>5.7658957974051708</v>
      </c>
      <c r="G2586" s="167">
        <f t="shared" si="552"/>
        <v>200376.54446950552</v>
      </c>
      <c r="H2586" s="167">
        <f t="shared" si="553"/>
        <v>271299.98899881309</v>
      </c>
      <c r="I2586" s="168">
        <f t="shared" si="554"/>
        <v>471676.53346831864</v>
      </c>
      <c r="J2586" s="168">
        <f t="shared" si="556"/>
        <v>461015.41181100131</v>
      </c>
      <c r="K2586" s="94"/>
      <c r="L2586" s="265">
        <f t="shared" si="555"/>
        <v>179742.65433415404</v>
      </c>
      <c r="M2586" s="265">
        <f>$G2586*NonHospFrac+theModel!$H2586*NonHospFrac</f>
        <v>291933.87913416454</v>
      </c>
      <c r="N2586" s="266">
        <f t="shared" si="557"/>
        <v>471676.53346831858</v>
      </c>
      <c r="O2586" s="158"/>
      <c r="P2586" s="265">
        <f t="shared" si="558"/>
        <v>175680.00086531384</v>
      </c>
      <c r="Q2586" s="265">
        <f t="shared" si="559"/>
        <v>291932.31888354552</v>
      </c>
      <c r="R2586" s="266">
        <f t="shared" si="560"/>
        <v>467612.31974885939</v>
      </c>
    </row>
    <row r="2587" spans="1:18" x14ac:dyDescent="0.25">
      <c r="A2587" s="81">
        <v>2556</v>
      </c>
      <c r="B2587" s="93">
        <f t="shared" si="549"/>
        <v>5.3127914074122349E-22</v>
      </c>
      <c r="C2587" s="178">
        <f t="shared" si="550"/>
        <v>5.3008066649832486E-22</v>
      </c>
      <c r="D2587" s="165">
        <f t="shared" si="551"/>
        <v>2.2558277767625785E-3</v>
      </c>
      <c r="E2587" s="166">
        <f t="shared" si="561"/>
        <v>24.291375447755232</v>
      </c>
      <c r="F2587" s="167">
        <f t="shared" si="562"/>
        <v>5.7681516251819334</v>
      </c>
      <c r="G2587" s="167">
        <f t="shared" si="552"/>
        <v>200454.93904871895</v>
      </c>
      <c r="H2587" s="167">
        <f t="shared" si="553"/>
        <v>271299.98899881309</v>
      </c>
      <c r="I2587" s="168">
        <f t="shared" si="554"/>
        <v>471754.92804753204</v>
      </c>
      <c r="J2587" s="168">
        <f t="shared" si="556"/>
        <v>461086.04958662705</v>
      </c>
      <c r="K2587" s="94"/>
      <c r="L2587" s="265">
        <f t="shared" si="555"/>
        <v>179772.52830233646</v>
      </c>
      <c r="M2587" s="265">
        <f>$G2587*NonHospFrac+theModel!$H2587*NonHospFrac</f>
        <v>291982.39974519552</v>
      </c>
      <c r="N2587" s="266">
        <f t="shared" si="557"/>
        <v>471754.92804753198</v>
      </c>
      <c r="O2587" s="158"/>
      <c r="P2587" s="265">
        <f t="shared" si="558"/>
        <v>175706.91893391876</v>
      </c>
      <c r="Q2587" s="265">
        <f t="shared" si="559"/>
        <v>291980.8394945765</v>
      </c>
      <c r="R2587" s="266">
        <f t="shared" si="560"/>
        <v>467687.75842849526</v>
      </c>
    </row>
    <row r="2588" spans="1:18" x14ac:dyDescent="0.25">
      <c r="A2588" s="81">
        <v>2557</v>
      </c>
      <c r="B2588" s="93">
        <f t="shared" si="549"/>
        <v>5.2135460239460114E-22</v>
      </c>
      <c r="C2588" s="178">
        <f t="shared" si="550"/>
        <v>5.201785162009764E-22</v>
      </c>
      <c r="D2588" s="165">
        <f t="shared" si="551"/>
        <v>2.2558277767625785E-3</v>
      </c>
      <c r="E2588" s="166">
        <f t="shared" si="561"/>
        <v>24.291375447755232</v>
      </c>
      <c r="F2588" s="167">
        <f t="shared" si="562"/>
        <v>5.7704074529586959</v>
      </c>
      <c r="G2588" s="167">
        <f t="shared" si="552"/>
        <v>200533.33362793238</v>
      </c>
      <c r="H2588" s="167">
        <f t="shared" si="553"/>
        <v>271299.98899881309</v>
      </c>
      <c r="I2588" s="168">
        <f t="shared" si="554"/>
        <v>471833.32262674544</v>
      </c>
      <c r="J2588" s="168">
        <f t="shared" si="556"/>
        <v>461156.684482918</v>
      </c>
      <c r="K2588" s="94"/>
      <c r="L2588" s="265">
        <f t="shared" si="555"/>
        <v>179802.40227051888</v>
      </c>
      <c r="M2588" s="265">
        <f>$G2588*NonHospFrac+theModel!$H2588*NonHospFrac</f>
        <v>292030.92035622656</v>
      </c>
      <c r="N2588" s="266">
        <f t="shared" si="557"/>
        <v>471833.32262674544</v>
      </c>
      <c r="O2588" s="158"/>
      <c r="P2588" s="265">
        <f t="shared" si="558"/>
        <v>175733.83590529021</v>
      </c>
      <c r="Q2588" s="265">
        <f t="shared" si="559"/>
        <v>292029.36010560754</v>
      </c>
      <c r="R2588" s="266">
        <f t="shared" si="560"/>
        <v>467763.19601089775</v>
      </c>
    </row>
    <row r="2589" spans="1:18" x14ac:dyDescent="0.25">
      <c r="A2589" s="81">
        <v>2558</v>
      </c>
      <c r="B2589" s="93">
        <f t="shared" si="549"/>
        <v>5.1161545898228056E-22</v>
      </c>
      <c r="C2589" s="178">
        <f t="shared" si="550"/>
        <v>5.1046134261888715E-22</v>
      </c>
      <c r="D2589" s="165">
        <f t="shared" si="551"/>
        <v>2.2558277767625785E-3</v>
      </c>
      <c r="E2589" s="166">
        <f t="shared" si="561"/>
        <v>24.291375447755232</v>
      </c>
      <c r="F2589" s="167">
        <f t="shared" si="562"/>
        <v>5.7726632807354585</v>
      </c>
      <c r="G2589" s="167">
        <f t="shared" si="552"/>
        <v>200611.72820714579</v>
      </c>
      <c r="H2589" s="167">
        <f t="shared" si="553"/>
        <v>271299.98899881309</v>
      </c>
      <c r="I2589" s="168">
        <f t="shared" si="554"/>
        <v>471911.71720595891</v>
      </c>
      <c r="J2589" s="168">
        <f t="shared" si="556"/>
        <v>461227.31649999158</v>
      </c>
      <c r="K2589" s="94"/>
      <c r="L2589" s="265">
        <f t="shared" si="555"/>
        <v>179832.27623870131</v>
      </c>
      <c r="M2589" s="265">
        <f>$G2589*NonHospFrac+theModel!$H2589*NonHospFrac</f>
        <v>292079.44096725754</v>
      </c>
      <c r="N2589" s="266">
        <f t="shared" si="557"/>
        <v>471911.71720595885</v>
      </c>
      <c r="O2589" s="158"/>
      <c r="P2589" s="265">
        <f t="shared" si="558"/>
        <v>175760.75177947292</v>
      </c>
      <c r="Q2589" s="265">
        <f t="shared" si="559"/>
        <v>292077.88071663852</v>
      </c>
      <c r="R2589" s="266">
        <f t="shared" si="560"/>
        <v>467838.63249611144</v>
      </c>
    </row>
    <row r="2590" spans="1:18" x14ac:dyDescent="0.25">
      <c r="A2590" s="81">
        <v>2559</v>
      </c>
      <c r="B2590" s="93">
        <f t="shared" si="549"/>
        <v>5.0205824724174351E-22</v>
      </c>
      <c r="C2590" s="178">
        <f t="shared" si="550"/>
        <v>5.0092569030206287E-22</v>
      </c>
      <c r="D2590" s="165">
        <f t="shared" si="551"/>
        <v>2.2558277767625785E-3</v>
      </c>
      <c r="E2590" s="166">
        <f t="shared" si="561"/>
        <v>24.291375447755232</v>
      </c>
      <c r="F2590" s="167">
        <f t="shared" si="562"/>
        <v>5.7749191085122211</v>
      </c>
      <c r="G2590" s="167">
        <f t="shared" si="552"/>
        <v>200690.12278635922</v>
      </c>
      <c r="H2590" s="167">
        <f t="shared" si="553"/>
        <v>271299.98899881309</v>
      </c>
      <c r="I2590" s="168">
        <f t="shared" si="554"/>
        <v>471990.11178517231</v>
      </c>
      <c r="J2590" s="168">
        <f t="shared" si="556"/>
        <v>461297.94563796505</v>
      </c>
      <c r="K2590" s="94"/>
      <c r="L2590" s="265">
        <f t="shared" si="555"/>
        <v>179862.15020688376</v>
      </c>
      <c r="M2590" s="265">
        <f>$G2590*NonHospFrac+theModel!$H2590*NonHospFrac</f>
        <v>292127.96157828858</v>
      </c>
      <c r="N2590" s="266">
        <f t="shared" si="557"/>
        <v>471990.11178517237</v>
      </c>
      <c r="O2590" s="158"/>
      <c r="P2590" s="265">
        <f t="shared" si="558"/>
        <v>175787.66655651163</v>
      </c>
      <c r="Q2590" s="265">
        <f t="shared" si="559"/>
        <v>292126.40132766956</v>
      </c>
      <c r="R2590" s="266">
        <f t="shared" si="560"/>
        <v>467914.06788418116</v>
      </c>
    </row>
    <row r="2591" spans="1:18" x14ac:dyDescent="0.25">
      <c r="A2591" s="81">
        <v>2560</v>
      </c>
      <c r="B2591" s="93">
        <f t="shared" ref="B2591:B2654" si="563">Constant*EXP(PowerTerm*(A2591)/7)</f>
        <v>4.9267956860580659E-22</v>
      </c>
      <c r="C2591" s="178">
        <f t="shared" ref="C2591:C2654" si="564">(1-theFloor)*B2591</f>
        <v>4.9156816834990221E-22</v>
      </c>
      <c r="D2591" s="165">
        <f t="shared" ref="D2591:D2654" si="565">theFloor</f>
        <v>2.2558277767625785E-3</v>
      </c>
      <c r="E2591" s="166">
        <f t="shared" si="561"/>
        <v>24.291375447755232</v>
      </c>
      <c r="F2591" s="167">
        <f t="shared" si="562"/>
        <v>5.7771749362889837</v>
      </c>
      <c r="G2591" s="167">
        <f t="shared" ref="G2591:G2654" si="566">$B$22*F2591*totInfected/365.25</f>
        <v>200768.51736557262</v>
      </c>
      <c r="H2591" s="167">
        <f t="shared" ref="H2591:H2654" si="567">lostQALYs_Injured*E2591*totInfected/365.25</f>
        <v>271299.98899881309</v>
      </c>
      <c r="I2591" s="168">
        <f t="shared" ref="I2591:I2654" si="568">H2591+G2591</f>
        <v>472068.50636438571</v>
      </c>
      <c r="J2591" s="168">
        <f t="shared" si="556"/>
        <v>461368.57189695578</v>
      </c>
      <c r="K2591" s="94"/>
      <c r="L2591" s="265">
        <f t="shared" ref="L2591:L2654" si="569">$G2591*HospFrac+$H2591*HospFrac</f>
        <v>179892.02417506615</v>
      </c>
      <c r="M2591" s="265">
        <f>$G2591*NonHospFrac+theModel!$H2591*NonHospFrac</f>
        <v>292176.48218931956</v>
      </c>
      <c r="N2591" s="266">
        <f t="shared" si="557"/>
        <v>472068.50636438571</v>
      </c>
      <c r="O2591" s="158"/>
      <c r="P2591" s="265">
        <f t="shared" si="558"/>
        <v>175814.580236451</v>
      </c>
      <c r="Q2591" s="265">
        <f t="shared" si="559"/>
        <v>292174.92193870054</v>
      </c>
      <c r="R2591" s="266">
        <f t="shared" si="560"/>
        <v>467989.50217515155</v>
      </c>
    </row>
    <row r="2592" spans="1:18" x14ac:dyDescent="0.25">
      <c r="A2592" s="81">
        <v>2561</v>
      </c>
      <c r="B2592" s="93">
        <f t="shared" si="563"/>
        <v>4.8347608799408172E-22</v>
      </c>
      <c r="C2592" s="178">
        <f t="shared" si="564"/>
        <v>4.8238544920538416E-22</v>
      </c>
      <c r="D2592" s="165">
        <f t="shared" si="565"/>
        <v>2.2558277767625785E-3</v>
      </c>
      <c r="E2592" s="166">
        <f t="shared" si="561"/>
        <v>24.291375447755232</v>
      </c>
      <c r="F2592" s="167">
        <f t="shared" si="562"/>
        <v>5.7794307640657463</v>
      </c>
      <c r="G2592" s="167">
        <f t="shared" si="566"/>
        <v>200846.91194478606</v>
      </c>
      <c r="H2592" s="167">
        <f t="shared" si="567"/>
        <v>271299.98899881309</v>
      </c>
      <c r="I2592" s="168">
        <f t="shared" si="568"/>
        <v>472146.90094359918</v>
      </c>
      <c r="J2592" s="168">
        <f t="shared" ref="J2592:J2655" si="570">J2591+(I2592-I2591)/(1+discountDaily)^A2592</f>
        <v>461439.19527708122</v>
      </c>
      <c r="K2592" s="94"/>
      <c r="L2592" s="265">
        <f t="shared" si="569"/>
        <v>179921.8981432486</v>
      </c>
      <c r="M2592" s="265">
        <f>$G2592*NonHospFrac+theModel!$H2592*NonHospFrac</f>
        <v>292225.00280035054</v>
      </c>
      <c r="N2592" s="266">
        <f t="shared" ref="N2592:N2655" si="571">L2592+M2592</f>
        <v>472146.90094359918</v>
      </c>
      <c r="O2592" s="158"/>
      <c r="P2592" s="265">
        <f t="shared" ref="P2592:P2655" si="572">P2591+(L2592-L2591)/(1+discountDaily)^A2592</f>
        <v>175841.49281933584</v>
      </c>
      <c r="Q2592" s="265">
        <f t="shared" ref="Q2592:Q2655" si="573">Q2591+(M2592-M2591)/(1+discountDaily)^B2592</f>
        <v>292223.44254973152</v>
      </c>
      <c r="R2592" s="266">
        <f t="shared" ref="R2592:R2655" si="574">P2592+Q2592</f>
        <v>468064.93536906736</v>
      </c>
    </row>
    <row r="2593" spans="1:18" x14ac:dyDescent="0.25">
      <c r="A2593" s="81">
        <v>2562</v>
      </c>
      <c r="B2593" s="93">
        <f t="shared" si="563"/>
        <v>4.744445326270146E-22</v>
      </c>
      <c r="C2593" s="178">
        <f t="shared" si="564"/>
        <v>4.7337426747178145E-22</v>
      </c>
      <c r="D2593" s="165">
        <f t="shared" si="565"/>
        <v>2.2558277767625785E-3</v>
      </c>
      <c r="E2593" s="166">
        <f t="shared" ref="E2593:E2656" si="575">C2593+E2592</f>
        <v>24.291375447755232</v>
      </c>
      <c r="F2593" s="167">
        <f t="shared" ref="F2593:F2656" si="576">D2593+F2592</f>
        <v>5.7816865918425089</v>
      </c>
      <c r="G2593" s="167">
        <f t="shared" si="566"/>
        <v>200925.30652399949</v>
      </c>
      <c r="H2593" s="167">
        <f t="shared" si="567"/>
        <v>271299.98899881309</v>
      </c>
      <c r="I2593" s="168">
        <f t="shared" si="568"/>
        <v>472225.29552281258</v>
      </c>
      <c r="J2593" s="168">
        <f t="shared" si="570"/>
        <v>461509.81577845861</v>
      </c>
      <c r="K2593" s="94"/>
      <c r="L2593" s="265">
        <f t="shared" si="569"/>
        <v>179951.77211143103</v>
      </c>
      <c r="M2593" s="265">
        <f>$G2593*NonHospFrac+theModel!$H2593*NonHospFrac</f>
        <v>292273.52341138152</v>
      </c>
      <c r="N2593" s="266">
        <f t="shared" si="571"/>
        <v>472225.29552281252</v>
      </c>
      <c r="O2593" s="158"/>
      <c r="P2593" s="265">
        <f t="shared" si="572"/>
        <v>175868.4043052108</v>
      </c>
      <c r="Q2593" s="265">
        <f t="shared" si="573"/>
        <v>292271.96316076251</v>
      </c>
      <c r="R2593" s="266">
        <f t="shared" si="574"/>
        <v>468140.36746597331</v>
      </c>
    </row>
    <row r="2594" spans="1:18" x14ac:dyDescent="0.25">
      <c r="A2594" s="81">
        <v>2563</v>
      </c>
      <c r="B2594" s="93">
        <f t="shared" si="563"/>
        <v>4.6558169086207586E-22</v>
      </c>
      <c r="C2594" s="178">
        <f t="shared" si="564"/>
        <v>4.6453141875147709E-22</v>
      </c>
      <c r="D2594" s="165">
        <f t="shared" si="565"/>
        <v>2.2558277767625785E-3</v>
      </c>
      <c r="E2594" s="166">
        <f t="shared" si="575"/>
        <v>24.291375447755232</v>
      </c>
      <c r="F2594" s="167">
        <f t="shared" si="576"/>
        <v>5.7839424196192715</v>
      </c>
      <c r="G2594" s="167">
        <f t="shared" si="566"/>
        <v>201003.70110321289</v>
      </c>
      <c r="H2594" s="167">
        <f t="shared" si="567"/>
        <v>271299.98899881309</v>
      </c>
      <c r="I2594" s="168">
        <f t="shared" si="568"/>
        <v>472303.69010202598</v>
      </c>
      <c r="J2594" s="168">
        <f t="shared" si="570"/>
        <v>461580.43340120534</v>
      </c>
      <c r="K2594" s="94"/>
      <c r="L2594" s="265">
        <f t="shared" si="569"/>
        <v>179981.64607961345</v>
      </c>
      <c r="M2594" s="265">
        <f>$G2594*NonHospFrac+theModel!$H2594*NonHospFrac</f>
        <v>292322.04402241251</v>
      </c>
      <c r="N2594" s="266">
        <f t="shared" si="571"/>
        <v>472303.69010202598</v>
      </c>
      <c r="O2594" s="158"/>
      <c r="P2594" s="265">
        <f t="shared" si="572"/>
        <v>175895.31469412061</v>
      </c>
      <c r="Q2594" s="265">
        <f t="shared" si="573"/>
        <v>292320.48377179349</v>
      </c>
      <c r="R2594" s="266">
        <f t="shared" si="574"/>
        <v>468215.79846591409</v>
      </c>
    </row>
    <row r="2595" spans="1:18" x14ac:dyDescent="0.25">
      <c r="A2595" s="81">
        <v>2564</v>
      </c>
      <c r="B2595" s="93">
        <f t="shared" si="563"/>
        <v>4.5688441105169343E-22</v>
      </c>
      <c r="C2595" s="178">
        <f t="shared" si="564"/>
        <v>4.5585375850647317E-22</v>
      </c>
      <c r="D2595" s="165">
        <f t="shared" si="565"/>
        <v>2.2558277767625785E-3</v>
      </c>
      <c r="E2595" s="166">
        <f t="shared" si="575"/>
        <v>24.291375447755232</v>
      </c>
      <c r="F2595" s="167">
        <f t="shared" si="576"/>
        <v>5.7861982473960341</v>
      </c>
      <c r="G2595" s="167">
        <f t="shared" si="566"/>
        <v>201082.09568242627</v>
      </c>
      <c r="H2595" s="167">
        <f t="shared" si="567"/>
        <v>271299.98899881309</v>
      </c>
      <c r="I2595" s="168">
        <f t="shared" si="568"/>
        <v>472382.08468123933</v>
      </c>
      <c r="J2595" s="168">
        <f t="shared" si="570"/>
        <v>461651.04814543872</v>
      </c>
      <c r="K2595" s="94"/>
      <c r="L2595" s="265">
        <f t="shared" si="569"/>
        <v>180011.52004779584</v>
      </c>
      <c r="M2595" s="265">
        <f>$G2595*NonHospFrac+theModel!$H2595*NonHospFrac</f>
        <v>292370.56463344349</v>
      </c>
      <c r="N2595" s="266">
        <f t="shared" si="571"/>
        <v>472382.08468123933</v>
      </c>
      <c r="O2595" s="158"/>
      <c r="P2595" s="265">
        <f t="shared" si="572"/>
        <v>175922.22398610998</v>
      </c>
      <c r="Q2595" s="265">
        <f t="shared" si="573"/>
        <v>292369.00438282447</v>
      </c>
      <c r="R2595" s="266">
        <f t="shared" si="574"/>
        <v>468291.22836893448</v>
      </c>
    </row>
    <row r="2596" spans="1:18" x14ac:dyDescent="0.25">
      <c r="A2596" s="81">
        <v>2565</v>
      </c>
      <c r="B2596" s="93">
        <f t="shared" si="563"/>
        <v>4.4834960042251971E-22</v>
      </c>
      <c r="C2596" s="178">
        <f t="shared" si="564"/>
        <v>4.4733820094018616E-22</v>
      </c>
      <c r="D2596" s="165">
        <f t="shared" si="565"/>
        <v>2.2558277767625785E-3</v>
      </c>
      <c r="E2596" s="166">
        <f t="shared" si="575"/>
        <v>24.291375447755232</v>
      </c>
      <c r="F2596" s="167">
        <f t="shared" si="576"/>
        <v>5.7884540751727966</v>
      </c>
      <c r="G2596" s="167">
        <f t="shared" si="566"/>
        <v>201160.4902616397</v>
      </c>
      <c r="H2596" s="167">
        <f t="shared" si="567"/>
        <v>271299.98899881309</v>
      </c>
      <c r="I2596" s="168">
        <f t="shared" si="568"/>
        <v>472460.47926045279</v>
      </c>
      <c r="J2596" s="168">
        <f t="shared" si="570"/>
        <v>461721.6600112762</v>
      </c>
      <c r="K2596" s="94"/>
      <c r="L2596" s="265">
        <f t="shared" si="569"/>
        <v>180041.39401597829</v>
      </c>
      <c r="M2596" s="265">
        <f>$G2596*NonHospFrac+theModel!$H2596*NonHospFrac</f>
        <v>292419.08524447447</v>
      </c>
      <c r="N2596" s="266">
        <f t="shared" si="571"/>
        <v>472460.47926045279</v>
      </c>
      <c r="O2596" s="158"/>
      <c r="P2596" s="265">
        <f t="shared" si="572"/>
        <v>175949.13218122369</v>
      </c>
      <c r="Q2596" s="265">
        <f t="shared" si="573"/>
        <v>292417.52499385545</v>
      </c>
      <c r="R2596" s="266">
        <f t="shared" si="574"/>
        <v>468366.6571750791</v>
      </c>
    </row>
    <row r="2597" spans="1:18" x14ac:dyDescent="0.25">
      <c r="A2597" s="81">
        <v>2566</v>
      </c>
      <c r="B2597" s="93">
        <f t="shared" si="563"/>
        <v>4.3997422397563651E-22</v>
      </c>
      <c r="C2597" s="178">
        <f t="shared" si="564"/>
        <v>4.3898171790013272E-22</v>
      </c>
      <c r="D2597" s="165">
        <f t="shared" si="565"/>
        <v>2.2558277767625785E-3</v>
      </c>
      <c r="E2597" s="166">
        <f t="shared" si="575"/>
        <v>24.291375447755232</v>
      </c>
      <c r="F2597" s="167">
        <f t="shared" si="576"/>
        <v>5.7907099029495592</v>
      </c>
      <c r="G2597" s="167">
        <f t="shared" si="566"/>
        <v>201238.88484085313</v>
      </c>
      <c r="H2597" s="167">
        <f t="shared" si="567"/>
        <v>271299.98899881309</v>
      </c>
      <c r="I2597" s="168">
        <f t="shared" si="568"/>
        <v>472538.87383966625</v>
      </c>
      <c r="J2597" s="168">
        <f t="shared" si="570"/>
        <v>461792.268998835</v>
      </c>
      <c r="K2597" s="94"/>
      <c r="L2597" s="265">
        <f t="shared" si="569"/>
        <v>180071.26798416072</v>
      </c>
      <c r="M2597" s="265">
        <f>$G2597*NonHospFrac+theModel!$H2597*NonHospFrac</f>
        <v>292467.60585550551</v>
      </c>
      <c r="N2597" s="266">
        <f t="shared" si="571"/>
        <v>472538.87383966625</v>
      </c>
      <c r="O2597" s="158"/>
      <c r="P2597" s="265">
        <f t="shared" si="572"/>
        <v>175976.03927950634</v>
      </c>
      <c r="Q2597" s="265">
        <f t="shared" si="573"/>
        <v>292466.04560488649</v>
      </c>
      <c r="R2597" s="266">
        <f t="shared" si="574"/>
        <v>468442.0848843928</v>
      </c>
    </row>
    <row r="2598" spans="1:18" x14ac:dyDescent="0.25">
      <c r="A2598" s="81">
        <v>2567</v>
      </c>
      <c r="B2598" s="93">
        <f t="shared" si="563"/>
        <v>4.3175530340728974E-22</v>
      </c>
      <c r="C2598" s="178">
        <f t="shared" si="564"/>
        <v>4.3078133780109899E-22</v>
      </c>
      <c r="D2598" s="165">
        <f t="shared" si="565"/>
        <v>2.2558277767625785E-3</v>
      </c>
      <c r="E2598" s="166">
        <f t="shared" si="575"/>
        <v>24.291375447755232</v>
      </c>
      <c r="F2598" s="167">
        <f t="shared" si="576"/>
        <v>5.7929657307263218</v>
      </c>
      <c r="G2598" s="167">
        <f t="shared" si="566"/>
        <v>201317.27942006654</v>
      </c>
      <c r="H2598" s="167">
        <f t="shared" si="567"/>
        <v>271299.98899881309</v>
      </c>
      <c r="I2598" s="168">
        <f t="shared" si="568"/>
        <v>472617.2684188796</v>
      </c>
      <c r="J2598" s="168">
        <f t="shared" si="570"/>
        <v>461862.87510823237</v>
      </c>
      <c r="K2598" s="94"/>
      <c r="L2598" s="265">
        <f t="shared" si="569"/>
        <v>180101.14195234314</v>
      </c>
      <c r="M2598" s="265">
        <f>$G2598*NonHospFrac+theModel!$H2598*NonHospFrac</f>
        <v>292516.12646653649</v>
      </c>
      <c r="N2598" s="266">
        <f t="shared" si="571"/>
        <v>472617.2684188796</v>
      </c>
      <c r="O2598" s="158"/>
      <c r="P2598" s="265">
        <f t="shared" si="572"/>
        <v>176002.9452810027</v>
      </c>
      <c r="Q2598" s="265">
        <f t="shared" si="573"/>
        <v>292514.56621591747</v>
      </c>
      <c r="R2598" s="266">
        <f t="shared" si="574"/>
        <v>468517.51149692014</v>
      </c>
    </row>
    <row r="2599" spans="1:18" x14ac:dyDescent="0.25">
      <c r="A2599" s="81">
        <v>2568</v>
      </c>
      <c r="B2599" s="93">
        <f t="shared" si="563"/>
        <v>4.2368991604981718E-22</v>
      </c>
      <c r="C2599" s="178">
        <f t="shared" si="564"/>
        <v>4.2273414456845782E-22</v>
      </c>
      <c r="D2599" s="165">
        <f t="shared" si="565"/>
        <v>2.2558277767625785E-3</v>
      </c>
      <c r="E2599" s="166">
        <f t="shared" si="575"/>
        <v>24.291375447755232</v>
      </c>
      <c r="F2599" s="167">
        <f t="shared" si="576"/>
        <v>5.7952215585030844</v>
      </c>
      <c r="G2599" s="167">
        <f t="shared" si="566"/>
        <v>201395.67399927997</v>
      </c>
      <c r="H2599" s="167">
        <f t="shared" si="567"/>
        <v>271299.98899881309</v>
      </c>
      <c r="I2599" s="168">
        <f t="shared" si="568"/>
        <v>472695.66299809306</v>
      </c>
      <c r="J2599" s="168">
        <f t="shared" si="570"/>
        <v>461933.47833958582</v>
      </c>
      <c r="K2599" s="94"/>
      <c r="L2599" s="265">
        <f t="shared" si="569"/>
        <v>180131.01592052556</v>
      </c>
      <c r="M2599" s="265">
        <f>$G2599*NonHospFrac+theModel!$H2599*NonHospFrac</f>
        <v>292564.64707756747</v>
      </c>
      <c r="N2599" s="266">
        <f t="shared" si="571"/>
        <v>472695.66299809306</v>
      </c>
      <c r="O2599" s="158"/>
      <c r="P2599" s="265">
        <f t="shared" si="572"/>
        <v>176029.85018575747</v>
      </c>
      <c r="Q2599" s="265">
        <f t="shared" si="573"/>
        <v>292563.08682694845</v>
      </c>
      <c r="R2599" s="266">
        <f t="shared" si="574"/>
        <v>468592.93701270595</v>
      </c>
    </row>
    <row r="2600" spans="1:18" x14ac:dyDescent="0.25">
      <c r="A2600" s="81">
        <v>2569</v>
      </c>
      <c r="B2600" s="93">
        <f t="shared" si="563"/>
        <v>4.1577519383232705E-22</v>
      </c>
      <c r="C2600" s="178">
        <f t="shared" si="564"/>
        <v>4.1483727660119122E-22</v>
      </c>
      <c r="D2600" s="165">
        <f t="shared" si="565"/>
        <v>2.2558277767625785E-3</v>
      </c>
      <c r="E2600" s="166">
        <f t="shared" si="575"/>
        <v>24.291375447755232</v>
      </c>
      <c r="F2600" s="167">
        <f t="shared" si="576"/>
        <v>5.797477386279847</v>
      </c>
      <c r="G2600" s="167">
        <f t="shared" si="566"/>
        <v>201474.06857849337</v>
      </c>
      <c r="H2600" s="167">
        <f t="shared" si="567"/>
        <v>271299.98899881309</v>
      </c>
      <c r="I2600" s="168">
        <f t="shared" si="568"/>
        <v>472774.05757730646</v>
      </c>
      <c r="J2600" s="168">
        <f t="shared" si="570"/>
        <v>462004.07869301253</v>
      </c>
      <c r="K2600" s="94"/>
      <c r="L2600" s="265">
        <f t="shared" si="569"/>
        <v>180160.88988870798</v>
      </c>
      <c r="M2600" s="265">
        <f>$G2600*NonHospFrac+theModel!$H2600*NonHospFrac</f>
        <v>292613.16768859845</v>
      </c>
      <c r="N2600" s="266">
        <f t="shared" si="571"/>
        <v>472774.0575773064</v>
      </c>
      <c r="O2600" s="158"/>
      <c r="P2600" s="265">
        <f t="shared" si="572"/>
        <v>176056.75399381536</v>
      </c>
      <c r="Q2600" s="265">
        <f t="shared" si="573"/>
        <v>292611.60743797943</v>
      </c>
      <c r="R2600" s="266">
        <f t="shared" si="574"/>
        <v>468668.36143179482</v>
      </c>
    </row>
    <row r="2601" spans="1:18" x14ac:dyDescent="0.25">
      <c r="A2601" s="81">
        <v>2570</v>
      </c>
      <c r="B2601" s="93">
        <f t="shared" si="563"/>
        <v>4.0800832226080954E-22</v>
      </c>
      <c r="C2601" s="178">
        <f t="shared" si="564"/>
        <v>4.0708792575430328E-22</v>
      </c>
      <c r="D2601" s="165">
        <f t="shared" si="565"/>
        <v>2.2558277767625785E-3</v>
      </c>
      <c r="E2601" s="166">
        <f t="shared" si="575"/>
        <v>24.291375447755232</v>
      </c>
      <c r="F2601" s="167">
        <f t="shared" si="576"/>
        <v>5.7997332140566096</v>
      </c>
      <c r="G2601" s="167">
        <f t="shared" si="566"/>
        <v>201552.46315770681</v>
      </c>
      <c r="H2601" s="167">
        <f t="shared" si="567"/>
        <v>271299.98899881309</v>
      </c>
      <c r="I2601" s="168">
        <f t="shared" si="568"/>
        <v>472852.45215651987</v>
      </c>
      <c r="J2601" s="168">
        <f t="shared" si="570"/>
        <v>462074.67616862984</v>
      </c>
      <c r="K2601" s="94"/>
      <c r="L2601" s="265">
        <f t="shared" si="569"/>
        <v>180190.76385689044</v>
      </c>
      <c r="M2601" s="265">
        <f>$G2601*NonHospFrac+theModel!$H2601*NonHospFrac</f>
        <v>292661.68829962949</v>
      </c>
      <c r="N2601" s="266">
        <f t="shared" si="571"/>
        <v>472852.45215651992</v>
      </c>
      <c r="O2601" s="158"/>
      <c r="P2601" s="265">
        <f t="shared" si="572"/>
        <v>176083.6567052211</v>
      </c>
      <c r="Q2601" s="265">
        <f t="shared" si="573"/>
        <v>292660.12804901047</v>
      </c>
      <c r="R2601" s="266">
        <f t="shared" si="574"/>
        <v>468743.78475423157</v>
      </c>
    </row>
    <row r="2602" spans="1:18" x14ac:dyDescent="0.25">
      <c r="A2602" s="81">
        <v>2571</v>
      </c>
      <c r="B2602" s="93">
        <f t="shared" si="563"/>
        <v>4.0038653941729533E-22</v>
      </c>
      <c r="C2602" s="178">
        <f t="shared" si="564"/>
        <v>3.9948333634023593E-22</v>
      </c>
      <c r="D2602" s="165">
        <f t="shared" si="565"/>
        <v>2.2558277767625785E-3</v>
      </c>
      <c r="E2602" s="166">
        <f t="shared" si="575"/>
        <v>24.291375447755232</v>
      </c>
      <c r="F2602" s="167">
        <f t="shared" si="576"/>
        <v>5.8019890418333722</v>
      </c>
      <c r="G2602" s="167">
        <f t="shared" si="566"/>
        <v>201630.85773692027</v>
      </c>
      <c r="H2602" s="167">
        <f t="shared" si="567"/>
        <v>271299.98899881309</v>
      </c>
      <c r="I2602" s="168">
        <f t="shared" si="568"/>
        <v>472930.84673573333</v>
      </c>
      <c r="J2602" s="168">
        <f t="shared" si="570"/>
        <v>462145.2707665551</v>
      </c>
      <c r="K2602" s="94"/>
      <c r="L2602" s="265">
        <f t="shared" si="569"/>
        <v>180220.63782507286</v>
      </c>
      <c r="M2602" s="265">
        <f>$G2602*NonHospFrac+theModel!$H2602*NonHospFrac</f>
        <v>292710.20891066047</v>
      </c>
      <c r="N2602" s="266">
        <f t="shared" si="571"/>
        <v>472930.84673573333</v>
      </c>
      <c r="O2602" s="158"/>
      <c r="P2602" s="265">
        <f t="shared" si="572"/>
        <v>176110.55832001934</v>
      </c>
      <c r="Q2602" s="265">
        <f t="shared" si="573"/>
        <v>292708.64866004145</v>
      </c>
      <c r="R2602" s="266">
        <f t="shared" si="574"/>
        <v>468819.20698006079</v>
      </c>
    </row>
    <row r="2603" spans="1:18" x14ac:dyDescent="0.25">
      <c r="A2603" s="81">
        <v>2572</v>
      </c>
      <c r="B2603" s="93">
        <f t="shared" si="563"/>
        <v>3.9290713497771122E-22</v>
      </c>
      <c r="C2603" s="178">
        <f t="shared" si="564"/>
        <v>3.9202080414894029E-22</v>
      </c>
      <c r="D2603" s="165">
        <f t="shared" si="565"/>
        <v>2.2558277767625785E-3</v>
      </c>
      <c r="E2603" s="166">
        <f t="shared" si="575"/>
        <v>24.291375447755232</v>
      </c>
      <c r="F2603" s="167">
        <f t="shared" si="576"/>
        <v>5.8042448696101347</v>
      </c>
      <c r="G2603" s="167">
        <f t="shared" si="566"/>
        <v>201709.2523161337</v>
      </c>
      <c r="H2603" s="167">
        <f t="shared" si="567"/>
        <v>271299.98899881309</v>
      </c>
      <c r="I2603" s="168">
        <f t="shared" si="568"/>
        <v>473009.24131494679</v>
      </c>
      <c r="J2603" s="168">
        <f t="shared" si="570"/>
        <v>462215.86248690559</v>
      </c>
      <c r="K2603" s="94"/>
      <c r="L2603" s="265">
        <f t="shared" si="569"/>
        <v>180250.51179325528</v>
      </c>
      <c r="M2603" s="265">
        <f>$G2603*NonHospFrac+theModel!$H2603*NonHospFrac</f>
        <v>292758.72952169151</v>
      </c>
      <c r="N2603" s="266">
        <f t="shared" si="571"/>
        <v>473009.24131494679</v>
      </c>
      <c r="O2603" s="158"/>
      <c r="P2603" s="265">
        <f t="shared" si="572"/>
        <v>176137.4588382548</v>
      </c>
      <c r="Q2603" s="265">
        <f t="shared" si="573"/>
        <v>292757.16927107249</v>
      </c>
      <c r="R2603" s="266">
        <f t="shared" si="574"/>
        <v>468894.62810932728</v>
      </c>
    </row>
    <row r="2604" spans="1:18" x14ac:dyDescent="0.25">
      <c r="A2604" s="81">
        <v>2573</v>
      </c>
      <c r="B2604" s="93">
        <f t="shared" si="563"/>
        <v>3.8556744924808243E-22</v>
      </c>
      <c r="C2604" s="178">
        <f t="shared" si="564"/>
        <v>3.8469767548625311E-22</v>
      </c>
      <c r="D2604" s="165">
        <f t="shared" si="565"/>
        <v>2.2558277767625785E-3</v>
      </c>
      <c r="E2604" s="166">
        <f t="shared" si="575"/>
        <v>24.291375447755232</v>
      </c>
      <c r="F2604" s="167">
        <f t="shared" si="576"/>
        <v>5.8065006973868973</v>
      </c>
      <c r="G2604" s="167">
        <f t="shared" si="566"/>
        <v>201787.6468953471</v>
      </c>
      <c r="H2604" s="167">
        <f t="shared" si="567"/>
        <v>271299.98899881309</v>
      </c>
      <c r="I2604" s="168">
        <f t="shared" si="568"/>
        <v>473087.63589416019</v>
      </c>
      <c r="J2604" s="168">
        <f t="shared" si="570"/>
        <v>462286.45132979855</v>
      </c>
      <c r="K2604" s="94"/>
      <c r="L2604" s="265">
        <f t="shared" si="569"/>
        <v>180280.3857614377</v>
      </c>
      <c r="M2604" s="265">
        <f>$G2604*NonHospFrac+theModel!$H2604*NonHospFrac</f>
        <v>292807.25013272249</v>
      </c>
      <c r="N2604" s="266">
        <f t="shared" si="571"/>
        <v>473087.63589416019</v>
      </c>
      <c r="O2604" s="158"/>
      <c r="P2604" s="265">
        <f t="shared" si="572"/>
        <v>176164.35825997218</v>
      </c>
      <c r="Q2604" s="265">
        <f t="shared" si="573"/>
        <v>292805.68988210347</v>
      </c>
      <c r="R2604" s="266">
        <f t="shared" si="574"/>
        <v>468970.04814207566</v>
      </c>
    </row>
    <row r="2605" spans="1:18" x14ac:dyDescent="0.25">
      <c r="A2605" s="81">
        <v>2574</v>
      </c>
      <c r="B2605" s="93">
        <f t="shared" si="563"/>
        <v>3.7836487221873915E-22</v>
      </c>
      <c r="C2605" s="178">
        <f t="shared" si="564"/>
        <v>3.775113462302369E-22</v>
      </c>
      <c r="D2605" s="165">
        <f t="shared" si="565"/>
        <v>2.2558277767625785E-3</v>
      </c>
      <c r="E2605" s="166">
        <f t="shared" si="575"/>
        <v>24.291375447755232</v>
      </c>
      <c r="F2605" s="167">
        <f t="shared" si="576"/>
        <v>5.8087565251636599</v>
      </c>
      <c r="G2605" s="167">
        <f t="shared" si="566"/>
        <v>201866.04147456054</v>
      </c>
      <c r="H2605" s="167">
        <f t="shared" si="567"/>
        <v>271299.98899881309</v>
      </c>
      <c r="I2605" s="168">
        <f t="shared" si="568"/>
        <v>473166.0304733736</v>
      </c>
      <c r="J2605" s="168">
        <f t="shared" si="570"/>
        <v>462357.03729535127</v>
      </c>
      <c r="K2605" s="94"/>
      <c r="L2605" s="265">
        <f t="shared" si="569"/>
        <v>180310.25972962013</v>
      </c>
      <c r="M2605" s="265">
        <f>$G2605*NonHospFrac+theModel!$H2605*NonHospFrac</f>
        <v>292855.77074375347</v>
      </c>
      <c r="N2605" s="266">
        <f t="shared" si="571"/>
        <v>473166.0304733736</v>
      </c>
      <c r="O2605" s="158"/>
      <c r="P2605" s="265">
        <f t="shared" si="572"/>
        <v>176191.25658521618</v>
      </c>
      <c r="Q2605" s="265">
        <f t="shared" si="573"/>
        <v>292854.21049313445</v>
      </c>
      <c r="R2605" s="266">
        <f t="shared" si="574"/>
        <v>469045.4670783506</v>
      </c>
    </row>
    <row r="2606" spans="1:18" x14ac:dyDescent="0.25">
      <c r="A2606" s="81">
        <v>2575</v>
      </c>
      <c r="B2606" s="93">
        <f t="shared" si="563"/>
        <v>3.7129684263619103E-22</v>
      </c>
      <c r="C2606" s="178">
        <f t="shared" si="564"/>
        <v>3.7045926090514805E-22</v>
      </c>
      <c r="D2606" s="165">
        <f t="shared" si="565"/>
        <v>2.2558277767625785E-3</v>
      </c>
      <c r="E2606" s="166">
        <f t="shared" si="575"/>
        <v>24.291375447755232</v>
      </c>
      <c r="F2606" s="167">
        <f t="shared" si="576"/>
        <v>5.8110123529404225</v>
      </c>
      <c r="G2606" s="167">
        <f t="shared" si="566"/>
        <v>201944.43605377394</v>
      </c>
      <c r="H2606" s="167">
        <f t="shared" si="567"/>
        <v>271299.98899881309</v>
      </c>
      <c r="I2606" s="168">
        <f t="shared" si="568"/>
        <v>473244.42505258706</v>
      </c>
      <c r="J2606" s="168">
        <f t="shared" si="570"/>
        <v>462427.62038368115</v>
      </c>
      <c r="K2606" s="94"/>
      <c r="L2606" s="265">
        <f t="shared" si="569"/>
        <v>180340.13369780255</v>
      </c>
      <c r="M2606" s="265">
        <f>$G2606*NonHospFrac+theModel!$H2606*NonHospFrac</f>
        <v>292904.29135478445</v>
      </c>
      <c r="N2606" s="266">
        <f t="shared" si="571"/>
        <v>473244.425052587</v>
      </c>
      <c r="O2606" s="158"/>
      <c r="P2606" s="265">
        <f t="shared" si="572"/>
        <v>176218.15381403148</v>
      </c>
      <c r="Q2606" s="265">
        <f t="shared" si="573"/>
        <v>292902.73110416543</v>
      </c>
      <c r="R2606" s="266">
        <f t="shared" si="574"/>
        <v>469120.88491819694</v>
      </c>
    </row>
    <row r="2607" spans="1:18" x14ac:dyDescent="0.25">
      <c r="A2607" s="81">
        <v>2576</v>
      </c>
      <c r="B2607" s="93">
        <f t="shared" si="563"/>
        <v>3.6436084709233898E-22</v>
      </c>
      <c r="C2607" s="178">
        <f t="shared" si="564"/>
        <v>3.6353891177270334E-22</v>
      </c>
      <c r="D2607" s="165">
        <f t="shared" si="565"/>
        <v>2.2558277767625785E-3</v>
      </c>
      <c r="E2607" s="166">
        <f t="shared" si="575"/>
        <v>24.291375447755232</v>
      </c>
      <c r="F2607" s="167">
        <f t="shared" si="576"/>
        <v>5.8132681807171851</v>
      </c>
      <c r="G2607" s="167">
        <f t="shared" si="566"/>
        <v>202022.83063298737</v>
      </c>
      <c r="H2607" s="167">
        <f t="shared" si="567"/>
        <v>271299.98899881309</v>
      </c>
      <c r="I2607" s="168">
        <f t="shared" si="568"/>
        <v>473322.81963180046</v>
      </c>
      <c r="J2607" s="168">
        <f t="shared" si="570"/>
        <v>462498.20059490536</v>
      </c>
      <c r="K2607" s="94"/>
      <c r="L2607" s="265">
        <f t="shared" si="569"/>
        <v>180370.00766598497</v>
      </c>
      <c r="M2607" s="265">
        <f>$G2607*NonHospFrac+theModel!$H2607*NonHospFrac</f>
        <v>292952.81196581549</v>
      </c>
      <c r="N2607" s="266">
        <f t="shared" si="571"/>
        <v>473322.81963180046</v>
      </c>
      <c r="O2607" s="158"/>
      <c r="P2607" s="265">
        <f t="shared" si="572"/>
        <v>176245.04994646279</v>
      </c>
      <c r="Q2607" s="265">
        <f t="shared" si="573"/>
        <v>292951.25171519647</v>
      </c>
      <c r="R2607" s="266">
        <f t="shared" si="574"/>
        <v>469196.30166165926</v>
      </c>
    </row>
    <row r="2608" spans="1:18" x14ac:dyDescent="0.25">
      <c r="A2608" s="81">
        <v>2577</v>
      </c>
      <c r="B2608" s="93">
        <f t="shared" si="563"/>
        <v>3.5755441913070168E-22</v>
      </c>
      <c r="C2608" s="178">
        <f t="shared" si="564"/>
        <v>3.5674783794032243E-22</v>
      </c>
      <c r="D2608" s="165">
        <f t="shared" si="565"/>
        <v>2.2558277767625785E-3</v>
      </c>
      <c r="E2608" s="166">
        <f t="shared" si="575"/>
        <v>24.291375447755232</v>
      </c>
      <c r="F2608" s="167">
        <f t="shared" si="576"/>
        <v>5.8155240084939477</v>
      </c>
      <c r="G2608" s="167">
        <f t="shared" si="566"/>
        <v>202101.22521220081</v>
      </c>
      <c r="H2608" s="167">
        <f t="shared" si="567"/>
        <v>271299.98899881309</v>
      </c>
      <c r="I2608" s="168">
        <f t="shared" si="568"/>
        <v>473401.21421101387</v>
      </c>
      <c r="J2608" s="168">
        <f t="shared" si="570"/>
        <v>462568.77792914119</v>
      </c>
      <c r="K2608" s="94"/>
      <c r="L2608" s="265">
        <f t="shared" si="569"/>
        <v>180399.88163416742</v>
      </c>
      <c r="M2608" s="265">
        <f>$G2608*NonHospFrac+theModel!$H2608*NonHospFrac</f>
        <v>293001.33257684647</v>
      </c>
      <c r="N2608" s="266">
        <f t="shared" si="571"/>
        <v>473401.21421101387</v>
      </c>
      <c r="O2608" s="158"/>
      <c r="P2608" s="265">
        <f t="shared" si="572"/>
        <v>176271.94498255482</v>
      </c>
      <c r="Q2608" s="265">
        <f t="shared" si="573"/>
        <v>292999.77232622745</v>
      </c>
      <c r="R2608" s="266">
        <f t="shared" si="574"/>
        <v>469271.71730878227</v>
      </c>
    </row>
    <row r="2609" spans="1:18" x14ac:dyDescent="0.25">
      <c r="A2609" s="81">
        <v>2578</v>
      </c>
      <c r="B2609" s="93">
        <f t="shared" si="563"/>
        <v>3.5087513836934007E-22</v>
      </c>
      <c r="C2609" s="178">
        <f t="shared" si="564"/>
        <v>3.5008362448603108E-22</v>
      </c>
      <c r="D2609" s="165">
        <f t="shared" si="565"/>
        <v>2.2558277767625785E-3</v>
      </c>
      <c r="E2609" s="166">
        <f t="shared" si="575"/>
        <v>24.291375447755232</v>
      </c>
      <c r="F2609" s="167">
        <f t="shared" si="576"/>
        <v>5.8177798362707103</v>
      </c>
      <c r="G2609" s="167">
        <f t="shared" si="566"/>
        <v>202179.61979141421</v>
      </c>
      <c r="H2609" s="167">
        <f t="shared" si="567"/>
        <v>271299.98899881309</v>
      </c>
      <c r="I2609" s="168">
        <f t="shared" si="568"/>
        <v>473479.60879022733</v>
      </c>
      <c r="J2609" s="168">
        <f t="shared" si="570"/>
        <v>462639.35238650598</v>
      </c>
      <c r="K2609" s="94"/>
      <c r="L2609" s="265">
        <f t="shared" si="569"/>
        <v>180429.75560234982</v>
      </c>
      <c r="M2609" s="265">
        <f>$G2609*NonHospFrac+theModel!$H2609*NonHospFrac</f>
        <v>293049.85318787745</v>
      </c>
      <c r="N2609" s="266">
        <f t="shared" si="571"/>
        <v>473479.60879022727</v>
      </c>
      <c r="O2609" s="158"/>
      <c r="P2609" s="265">
        <f t="shared" si="572"/>
        <v>176298.83892235218</v>
      </c>
      <c r="Q2609" s="265">
        <f t="shared" si="573"/>
        <v>293048.29293725843</v>
      </c>
      <c r="R2609" s="266">
        <f t="shared" si="574"/>
        <v>469347.13185961061</v>
      </c>
    </row>
    <row r="2610" spans="1:18" x14ac:dyDescent="0.25">
      <c r="A2610" s="81">
        <v>2579</v>
      </c>
      <c r="B2610" s="93">
        <f t="shared" si="563"/>
        <v>3.443206296401538E-22</v>
      </c>
      <c r="C2610" s="178">
        <f t="shared" si="564"/>
        <v>3.4354390159969914E-22</v>
      </c>
      <c r="D2610" s="165">
        <f t="shared" si="565"/>
        <v>2.2558277767625785E-3</v>
      </c>
      <c r="E2610" s="166">
        <f t="shared" si="575"/>
        <v>24.291375447755232</v>
      </c>
      <c r="F2610" s="167">
        <f t="shared" si="576"/>
        <v>5.8200356640474729</v>
      </c>
      <c r="G2610" s="167">
        <f t="shared" si="566"/>
        <v>202258.01437062764</v>
      </c>
      <c r="H2610" s="167">
        <f t="shared" si="567"/>
        <v>271299.98899881309</v>
      </c>
      <c r="I2610" s="168">
        <f t="shared" si="568"/>
        <v>473558.00336944073</v>
      </c>
      <c r="J2610" s="168">
        <f t="shared" si="570"/>
        <v>462709.92396711692</v>
      </c>
      <c r="K2610" s="94"/>
      <c r="L2610" s="265">
        <f t="shared" si="569"/>
        <v>180459.62957053227</v>
      </c>
      <c r="M2610" s="265">
        <f>$G2610*NonHospFrac+theModel!$H2610*NonHospFrac</f>
        <v>293098.37379890843</v>
      </c>
      <c r="N2610" s="266">
        <f t="shared" si="571"/>
        <v>473558.00336944067</v>
      </c>
      <c r="O2610" s="158"/>
      <c r="P2610" s="265">
        <f t="shared" si="572"/>
        <v>176325.73176589966</v>
      </c>
      <c r="Q2610" s="265">
        <f t="shared" si="573"/>
        <v>293096.81354828941</v>
      </c>
      <c r="R2610" s="266">
        <f t="shared" si="574"/>
        <v>469422.54531418905</v>
      </c>
    </row>
    <row r="2611" spans="1:18" x14ac:dyDescent="0.25">
      <c r="A2611" s="81">
        <v>2580</v>
      </c>
      <c r="B2611" s="93">
        <f t="shared" si="563"/>
        <v>3.37888562144281E-22</v>
      </c>
      <c r="C2611" s="178">
        <f t="shared" si="564"/>
        <v>3.3712634374034554E-22</v>
      </c>
      <c r="D2611" s="165">
        <f t="shared" si="565"/>
        <v>2.2558277767625785E-3</v>
      </c>
      <c r="E2611" s="166">
        <f t="shared" si="575"/>
        <v>24.291375447755232</v>
      </c>
      <c r="F2611" s="167">
        <f t="shared" si="576"/>
        <v>5.8222914918242354</v>
      </c>
      <c r="G2611" s="167">
        <f t="shared" si="566"/>
        <v>202336.40894984105</v>
      </c>
      <c r="H2611" s="167">
        <f t="shared" si="567"/>
        <v>271299.98899881309</v>
      </c>
      <c r="I2611" s="168">
        <f t="shared" si="568"/>
        <v>473636.39794865414</v>
      </c>
      <c r="J2611" s="168">
        <f t="shared" si="570"/>
        <v>462780.49267109128</v>
      </c>
      <c r="K2611" s="94"/>
      <c r="L2611" s="265">
        <f t="shared" si="569"/>
        <v>180489.50353871469</v>
      </c>
      <c r="M2611" s="265">
        <f>$G2611*NonHospFrac+theModel!$H2611*NonHospFrac</f>
        <v>293146.89440993941</v>
      </c>
      <c r="N2611" s="266">
        <f t="shared" si="571"/>
        <v>473636.39794865414</v>
      </c>
      <c r="O2611" s="158"/>
      <c r="P2611" s="265">
        <f t="shared" si="572"/>
        <v>176352.62351324185</v>
      </c>
      <c r="Q2611" s="265">
        <f t="shared" si="573"/>
        <v>293145.33415932039</v>
      </c>
      <c r="R2611" s="266">
        <f t="shared" si="574"/>
        <v>469497.95767256222</v>
      </c>
    </row>
    <row r="2612" spans="1:18" x14ac:dyDescent="0.25">
      <c r="A2612" s="81">
        <v>2581</v>
      </c>
      <c r="B2612" s="93">
        <f t="shared" si="563"/>
        <v>3.3157664862325051E-22</v>
      </c>
      <c r="C2612" s="178">
        <f t="shared" si="564"/>
        <v>3.3082866880916031E-22</v>
      </c>
      <c r="D2612" s="165">
        <f t="shared" si="565"/>
        <v>2.2558277767625785E-3</v>
      </c>
      <c r="E2612" s="166">
        <f t="shared" si="575"/>
        <v>24.291375447755232</v>
      </c>
      <c r="F2612" s="167">
        <f t="shared" si="576"/>
        <v>5.824547319600998</v>
      </c>
      <c r="G2612" s="167">
        <f t="shared" si="566"/>
        <v>202414.80352905448</v>
      </c>
      <c r="H2612" s="167">
        <f t="shared" si="567"/>
        <v>271299.98899881309</v>
      </c>
      <c r="I2612" s="168">
        <f t="shared" si="568"/>
        <v>473714.7925278676</v>
      </c>
      <c r="J2612" s="168">
        <f t="shared" si="570"/>
        <v>462851.05849854642</v>
      </c>
      <c r="K2612" s="94"/>
      <c r="L2612" s="265">
        <f t="shared" si="569"/>
        <v>180519.37750689712</v>
      </c>
      <c r="M2612" s="265">
        <f>$G2612*NonHospFrac+theModel!$H2612*NonHospFrac</f>
        <v>293195.41502097045</v>
      </c>
      <c r="N2612" s="266">
        <f t="shared" si="571"/>
        <v>473714.7925278676</v>
      </c>
      <c r="O2612" s="158"/>
      <c r="P2612" s="265">
        <f t="shared" si="572"/>
        <v>176379.51416442348</v>
      </c>
      <c r="Q2612" s="265">
        <f t="shared" si="573"/>
        <v>293193.85477035143</v>
      </c>
      <c r="R2612" s="266">
        <f t="shared" si="574"/>
        <v>469573.36893477489</v>
      </c>
    </row>
    <row r="2613" spans="1:18" x14ac:dyDescent="0.25">
      <c r="A2613" s="81">
        <v>2582</v>
      </c>
      <c r="B2613" s="93">
        <f t="shared" si="563"/>
        <v>3.253826445456298E-22</v>
      </c>
      <c r="C2613" s="178">
        <f t="shared" si="564"/>
        <v>3.2464863733798731E-22</v>
      </c>
      <c r="D2613" s="165">
        <f t="shared" si="565"/>
        <v>2.2558277767625785E-3</v>
      </c>
      <c r="E2613" s="166">
        <f t="shared" si="575"/>
        <v>24.291375447755232</v>
      </c>
      <c r="F2613" s="167">
        <f t="shared" si="576"/>
        <v>5.8268031473777606</v>
      </c>
      <c r="G2613" s="167">
        <f t="shared" si="566"/>
        <v>202493.19810826791</v>
      </c>
      <c r="H2613" s="167">
        <f t="shared" si="567"/>
        <v>271299.98899881309</v>
      </c>
      <c r="I2613" s="168">
        <f t="shared" si="568"/>
        <v>473793.187107081</v>
      </c>
      <c r="J2613" s="168">
        <f t="shared" si="570"/>
        <v>462921.62144959945</v>
      </c>
      <c r="K2613" s="94"/>
      <c r="L2613" s="265">
        <f t="shared" si="569"/>
        <v>180549.25147507957</v>
      </c>
      <c r="M2613" s="265">
        <f>$G2613*NonHospFrac+theModel!$H2613*NonHospFrac</f>
        <v>293243.93563200143</v>
      </c>
      <c r="N2613" s="266">
        <f t="shared" si="571"/>
        <v>473793.187107081</v>
      </c>
      <c r="O2613" s="158"/>
      <c r="P2613" s="265">
        <f t="shared" si="572"/>
        <v>176406.40371948926</v>
      </c>
      <c r="Q2613" s="265">
        <f t="shared" si="573"/>
        <v>293242.37538138242</v>
      </c>
      <c r="R2613" s="266">
        <f t="shared" si="574"/>
        <v>469648.77910087164</v>
      </c>
    </row>
    <row r="2614" spans="1:18" x14ac:dyDescent="0.25">
      <c r="A2614" s="81">
        <v>2583</v>
      </c>
      <c r="B2614" s="93">
        <f t="shared" si="563"/>
        <v>3.1930434730886438E-22</v>
      </c>
      <c r="C2614" s="178">
        <f t="shared" si="564"/>
        <v>3.1858405169296399E-22</v>
      </c>
      <c r="D2614" s="165">
        <f t="shared" si="565"/>
        <v>2.2558277767625785E-3</v>
      </c>
      <c r="E2614" s="166">
        <f t="shared" si="575"/>
        <v>24.291375447755232</v>
      </c>
      <c r="F2614" s="167">
        <f t="shared" si="576"/>
        <v>5.8290589751545232</v>
      </c>
      <c r="G2614" s="167">
        <f t="shared" si="566"/>
        <v>202571.59268748132</v>
      </c>
      <c r="H2614" s="167">
        <f t="shared" si="567"/>
        <v>271299.98899881309</v>
      </c>
      <c r="I2614" s="168">
        <f t="shared" si="568"/>
        <v>473871.5816862944</v>
      </c>
      <c r="J2614" s="168">
        <f t="shared" si="570"/>
        <v>462992.18152436765</v>
      </c>
      <c r="K2614" s="94"/>
      <c r="L2614" s="265">
        <f t="shared" si="569"/>
        <v>180579.12544326196</v>
      </c>
      <c r="M2614" s="265">
        <f>$G2614*NonHospFrac+theModel!$H2614*NonHospFrac</f>
        <v>293292.45624303241</v>
      </c>
      <c r="N2614" s="266">
        <f t="shared" si="571"/>
        <v>473871.5816862944</v>
      </c>
      <c r="O2614" s="158"/>
      <c r="P2614" s="265">
        <f t="shared" si="572"/>
        <v>176433.2921784838</v>
      </c>
      <c r="Q2614" s="265">
        <f t="shared" si="573"/>
        <v>293290.8959924134</v>
      </c>
      <c r="R2614" s="266">
        <f t="shared" si="574"/>
        <v>469724.18817089719</v>
      </c>
    </row>
    <row r="2615" spans="1:18" x14ac:dyDescent="0.25">
      <c r="A2615" s="81">
        <v>2584</v>
      </c>
      <c r="B2615" s="93">
        <f t="shared" si="563"/>
        <v>3.1333959545602706E-22</v>
      </c>
      <c r="C2615" s="178">
        <f t="shared" si="564"/>
        <v>3.126327552930378E-22</v>
      </c>
      <c r="D2615" s="165">
        <f t="shared" si="565"/>
        <v>2.2558277767625785E-3</v>
      </c>
      <c r="E2615" s="166">
        <f t="shared" si="575"/>
        <v>24.291375447755232</v>
      </c>
      <c r="F2615" s="167">
        <f t="shared" si="576"/>
        <v>5.8313148029312858</v>
      </c>
      <c r="G2615" s="167">
        <f t="shared" si="566"/>
        <v>202649.98726669475</v>
      </c>
      <c r="H2615" s="167">
        <f t="shared" si="567"/>
        <v>271299.98899881309</v>
      </c>
      <c r="I2615" s="168">
        <f t="shared" si="568"/>
        <v>473949.97626550787</v>
      </c>
      <c r="J2615" s="168">
        <f t="shared" si="570"/>
        <v>463062.73872296838</v>
      </c>
      <c r="K2615" s="94"/>
      <c r="L2615" s="265">
        <f t="shared" si="569"/>
        <v>180608.99941144441</v>
      </c>
      <c r="M2615" s="265">
        <f>$G2615*NonHospFrac+theModel!$H2615*NonHospFrac</f>
        <v>293340.97685406345</v>
      </c>
      <c r="N2615" s="266">
        <f t="shared" si="571"/>
        <v>473949.97626550787</v>
      </c>
      <c r="O2615" s="158"/>
      <c r="P2615" s="265">
        <f t="shared" si="572"/>
        <v>176460.17954145186</v>
      </c>
      <c r="Q2615" s="265">
        <f t="shared" si="573"/>
        <v>293339.41660344444</v>
      </c>
      <c r="R2615" s="266">
        <f t="shared" si="574"/>
        <v>469799.59614489629</v>
      </c>
    </row>
    <row r="2616" spans="1:18" x14ac:dyDescent="0.25">
      <c r="A2616" s="81">
        <v>2585</v>
      </c>
      <c r="B2616" s="93">
        <f t="shared" si="563"/>
        <v>3.0748626790719871E-22</v>
      </c>
      <c r="C2616" s="178">
        <f t="shared" si="564"/>
        <v>3.0679263184308058E-22</v>
      </c>
      <c r="D2616" s="165">
        <f t="shared" si="565"/>
        <v>2.2558277767625785E-3</v>
      </c>
      <c r="E2616" s="166">
        <f t="shared" si="575"/>
        <v>24.291375447755232</v>
      </c>
      <c r="F2616" s="167">
        <f t="shared" si="576"/>
        <v>5.8335706307080484</v>
      </c>
      <c r="G2616" s="167">
        <f t="shared" si="566"/>
        <v>202728.38184590815</v>
      </c>
      <c r="H2616" s="167">
        <f t="shared" si="567"/>
        <v>271299.98899881309</v>
      </c>
      <c r="I2616" s="168">
        <f t="shared" si="568"/>
        <v>474028.37084472121</v>
      </c>
      <c r="J2616" s="168">
        <f t="shared" si="570"/>
        <v>463133.29304551869</v>
      </c>
      <c r="K2616" s="94"/>
      <c r="L2616" s="265">
        <f t="shared" si="569"/>
        <v>180638.87337962684</v>
      </c>
      <c r="M2616" s="265">
        <f>$G2616*NonHospFrac+theModel!$H2616*NonHospFrac</f>
        <v>293389.49746509444</v>
      </c>
      <c r="N2616" s="266">
        <f t="shared" si="571"/>
        <v>474028.37084472127</v>
      </c>
      <c r="O2616" s="158"/>
      <c r="P2616" s="265">
        <f t="shared" si="572"/>
        <v>176487.06580843806</v>
      </c>
      <c r="Q2616" s="265">
        <f t="shared" si="573"/>
        <v>293387.93721447542</v>
      </c>
      <c r="R2616" s="266">
        <f t="shared" si="574"/>
        <v>469875.00302291347</v>
      </c>
    </row>
    <row r="2617" spans="1:18" x14ac:dyDescent="0.25">
      <c r="A2617" s="81">
        <v>2586</v>
      </c>
      <c r="B2617" s="93">
        <f t="shared" si="563"/>
        <v>3.0174228320520721E-22</v>
      </c>
      <c r="C2617" s="178">
        <f t="shared" si="564"/>
        <v>3.0106160458132916E-22</v>
      </c>
      <c r="D2617" s="165">
        <f t="shared" si="565"/>
        <v>2.2558277767625785E-3</v>
      </c>
      <c r="E2617" s="166">
        <f t="shared" si="575"/>
        <v>24.291375447755232</v>
      </c>
      <c r="F2617" s="167">
        <f t="shared" si="576"/>
        <v>5.835826458484811</v>
      </c>
      <c r="G2617" s="167">
        <f t="shared" si="566"/>
        <v>202806.77642512158</v>
      </c>
      <c r="H2617" s="167">
        <f t="shared" si="567"/>
        <v>271299.98899881309</v>
      </c>
      <c r="I2617" s="168">
        <f t="shared" si="568"/>
        <v>474106.76542393467</v>
      </c>
      <c r="J2617" s="168">
        <f t="shared" si="570"/>
        <v>463203.84449213604</v>
      </c>
      <c r="K2617" s="94"/>
      <c r="L2617" s="265">
        <f t="shared" si="569"/>
        <v>180668.74734780926</v>
      </c>
      <c r="M2617" s="265">
        <f>$G2617*NonHospFrac+theModel!$H2617*NonHospFrac</f>
        <v>293438.01807612542</v>
      </c>
      <c r="N2617" s="266">
        <f t="shared" si="571"/>
        <v>474106.76542393467</v>
      </c>
      <c r="O2617" s="158"/>
      <c r="P2617" s="265">
        <f t="shared" si="572"/>
        <v>176513.95097948707</v>
      </c>
      <c r="Q2617" s="265">
        <f t="shared" si="573"/>
        <v>293436.4578255064</v>
      </c>
      <c r="R2617" s="266">
        <f t="shared" si="574"/>
        <v>469950.40880499349</v>
      </c>
    </row>
    <row r="2618" spans="1:18" x14ac:dyDescent="0.25">
      <c r="A2618" s="81">
        <v>2587</v>
      </c>
      <c r="B2618" s="93">
        <f t="shared" si="563"/>
        <v>2.9610559877545637E-22</v>
      </c>
      <c r="C2618" s="178">
        <f t="shared" si="564"/>
        <v>2.9543763554088378E-22</v>
      </c>
      <c r="D2618" s="165">
        <f t="shared" si="565"/>
        <v>2.2558277767625785E-3</v>
      </c>
      <c r="E2618" s="166">
        <f t="shared" si="575"/>
        <v>24.291375447755232</v>
      </c>
      <c r="F2618" s="167">
        <f t="shared" si="576"/>
        <v>5.8380822862615736</v>
      </c>
      <c r="G2618" s="167">
        <f t="shared" si="566"/>
        <v>202885.17100433502</v>
      </c>
      <c r="H2618" s="167">
        <f t="shared" si="567"/>
        <v>271299.98899881309</v>
      </c>
      <c r="I2618" s="168">
        <f t="shared" si="568"/>
        <v>474185.16000314814</v>
      </c>
      <c r="J2618" s="168">
        <f t="shared" si="570"/>
        <v>463274.39306293748</v>
      </c>
      <c r="K2618" s="94"/>
      <c r="L2618" s="265">
        <f t="shared" si="569"/>
        <v>180698.62131599168</v>
      </c>
      <c r="M2618" s="265">
        <f>$G2618*NonHospFrac+theModel!$H2618*NonHospFrac</f>
        <v>293486.5386871564</v>
      </c>
      <c r="N2618" s="266">
        <f t="shared" si="571"/>
        <v>474185.16000314808</v>
      </c>
      <c r="O2618" s="158"/>
      <c r="P2618" s="265">
        <f t="shared" si="572"/>
        <v>176540.8350546436</v>
      </c>
      <c r="Q2618" s="265">
        <f t="shared" si="573"/>
        <v>293484.97843653738</v>
      </c>
      <c r="R2618" s="266">
        <f t="shared" si="574"/>
        <v>470025.813491181</v>
      </c>
    </row>
    <row r="2619" spans="1:18" x14ac:dyDescent="0.25">
      <c r="A2619" s="81">
        <v>2588</v>
      </c>
      <c r="B2619" s="93">
        <f t="shared" si="563"/>
        <v>2.9057421019958158E-22</v>
      </c>
      <c r="C2619" s="178">
        <f t="shared" si="564"/>
        <v>2.8991872482500251E-22</v>
      </c>
      <c r="D2619" s="165">
        <f t="shared" si="565"/>
        <v>2.2558277767625785E-3</v>
      </c>
      <c r="E2619" s="166">
        <f t="shared" si="575"/>
        <v>24.291375447755232</v>
      </c>
      <c r="F2619" s="167">
        <f t="shared" si="576"/>
        <v>5.8403381140383361</v>
      </c>
      <c r="G2619" s="167">
        <f t="shared" si="566"/>
        <v>202963.56558354842</v>
      </c>
      <c r="H2619" s="167">
        <f t="shared" si="567"/>
        <v>271299.98899881309</v>
      </c>
      <c r="I2619" s="168">
        <f t="shared" si="568"/>
        <v>474263.55458236148</v>
      </c>
      <c r="J2619" s="168">
        <f t="shared" si="570"/>
        <v>463344.9387580402</v>
      </c>
      <c r="K2619" s="94"/>
      <c r="L2619" s="265">
        <f t="shared" si="569"/>
        <v>180728.4952841741</v>
      </c>
      <c r="M2619" s="265">
        <f>$G2619*NonHospFrac+theModel!$H2619*NonHospFrac</f>
        <v>293535.05929818738</v>
      </c>
      <c r="N2619" s="266">
        <f t="shared" si="571"/>
        <v>474263.55458236148</v>
      </c>
      <c r="O2619" s="158"/>
      <c r="P2619" s="265">
        <f t="shared" si="572"/>
        <v>176567.71803395229</v>
      </c>
      <c r="Q2619" s="265">
        <f t="shared" si="573"/>
        <v>293533.49904756836</v>
      </c>
      <c r="R2619" s="266">
        <f t="shared" si="574"/>
        <v>470101.21708152065</v>
      </c>
    </row>
    <row r="2620" spans="1:18" x14ac:dyDescent="0.25">
      <c r="A2620" s="81">
        <v>2589</v>
      </c>
      <c r="B2620" s="93">
        <f t="shared" si="563"/>
        <v>2.8514615050267788E-22</v>
      </c>
      <c r="C2620" s="178">
        <f t="shared" si="564"/>
        <v>2.8450290989593702E-22</v>
      </c>
      <c r="D2620" s="165">
        <f t="shared" si="565"/>
        <v>2.2558277767625785E-3</v>
      </c>
      <c r="E2620" s="166">
        <f t="shared" si="575"/>
        <v>24.291375447755232</v>
      </c>
      <c r="F2620" s="167">
        <f t="shared" si="576"/>
        <v>5.8425939418150987</v>
      </c>
      <c r="G2620" s="167">
        <f t="shared" si="566"/>
        <v>203041.96016276185</v>
      </c>
      <c r="H2620" s="167">
        <f t="shared" si="567"/>
        <v>271299.98899881309</v>
      </c>
      <c r="I2620" s="168">
        <f t="shared" si="568"/>
        <v>474341.94916157494</v>
      </c>
      <c r="J2620" s="168">
        <f t="shared" si="570"/>
        <v>463415.48157756164</v>
      </c>
      <c r="K2620" s="94"/>
      <c r="L2620" s="265">
        <f t="shared" si="569"/>
        <v>180758.36925235653</v>
      </c>
      <c r="M2620" s="265">
        <f>$G2620*NonHospFrac+theModel!$H2620*NonHospFrac</f>
        <v>293583.57990921842</v>
      </c>
      <c r="N2620" s="266">
        <f t="shared" si="571"/>
        <v>474341.94916157494</v>
      </c>
      <c r="O2620" s="158"/>
      <c r="P2620" s="265">
        <f t="shared" si="572"/>
        <v>176594.59991745782</v>
      </c>
      <c r="Q2620" s="265">
        <f t="shared" si="573"/>
        <v>293582.0196585994</v>
      </c>
      <c r="R2620" s="266">
        <f t="shared" si="574"/>
        <v>470176.61957605719</v>
      </c>
    </row>
    <row r="2621" spans="1:18" x14ac:dyDescent="0.25">
      <c r="A2621" s="81">
        <v>2590</v>
      </c>
      <c r="B2621" s="93">
        <f t="shared" si="563"/>
        <v>2.7981948945382259E-22</v>
      </c>
      <c r="C2621" s="178">
        <f t="shared" si="564"/>
        <v>2.7918826487703311E-22</v>
      </c>
      <c r="D2621" s="165">
        <f t="shared" si="565"/>
        <v>2.2558277767625785E-3</v>
      </c>
      <c r="E2621" s="166">
        <f t="shared" si="575"/>
        <v>24.291375447755232</v>
      </c>
      <c r="F2621" s="167">
        <f t="shared" si="576"/>
        <v>5.8448497695918613</v>
      </c>
      <c r="G2621" s="167">
        <f t="shared" si="566"/>
        <v>203120.35474197526</v>
      </c>
      <c r="H2621" s="167">
        <f t="shared" si="567"/>
        <v>271299.98899881309</v>
      </c>
      <c r="I2621" s="168">
        <f t="shared" si="568"/>
        <v>474420.34374078835</v>
      </c>
      <c r="J2621" s="168">
        <f t="shared" si="570"/>
        <v>463486.02152161882</v>
      </c>
      <c r="K2621" s="94"/>
      <c r="L2621" s="265">
        <f t="shared" si="569"/>
        <v>180788.24322053895</v>
      </c>
      <c r="M2621" s="265">
        <f>$G2621*NonHospFrac+theModel!$H2621*NonHospFrac</f>
        <v>293632.1005202494</v>
      </c>
      <c r="N2621" s="266">
        <f t="shared" si="571"/>
        <v>474420.34374078835</v>
      </c>
      <c r="O2621" s="158"/>
      <c r="P2621" s="265">
        <f t="shared" si="572"/>
        <v>176621.48070520486</v>
      </c>
      <c r="Q2621" s="265">
        <f t="shared" si="573"/>
        <v>293630.54026963038</v>
      </c>
      <c r="R2621" s="266">
        <f t="shared" si="574"/>
        <v>470252.02097483526</v>
      </c>
    </row>
    <row r="2622" spans="1:18" x14ac:dyDescent="0.25">
      <c r="A2622" s="81">
        <v>2591</v>
      </c>
      <c r="B2622" s="93">
        <f t="shared" si="563"/>
        <v>2.7459233287970558E-22</v>
      </c>
      <c r="C2622" s="178">
        <f t="shared" si="564"/>
        <v>2.7397289986790952E-22</v>
      </c>
      <c r="D2622" s="165">
        <f t="shared" si="565"/>
        <v>2.2558277767625785E-3</v>
      </c>
      <c r="E2622" s="166">
        <f t="shared" si="575"/>
        <v>24.291375447755232</v>
      </c>
      <c r="F2622" s="167">
        <f t="shared" si="576"/>
        <v>5.8471055973686239</v>
      </c>
      <c r="G2622" s="167">
        <f t="shared" si="566"/>
        <v>203198.74932118869</v>
      </c>
      <c r="H2622" s="167">
        <f t="shared" si="567"/>
        <v>271299.98899881309</v>
      </c>
      <c r="I2622" s="168">
        <f t="shared" si="568"/>
        <v>474498.73832000175</v>
      </c>
      <c r="J2622" s="168">
        <f t="shared" si="570"/>
        <v>463556.55859032902</v>
      </c>
      <c r="K2622" s="94"/>
      <c r="L2622" s="265">
        <f t="shared" si="569"/>
        <v>180818.11718872137</v>
      </c>
      <c r="M2622" s="265">
        <f>$G2622*NonHospFrac+theModel!$H2622*NonHospFrac</f>
        <v>293680.62113128038</v>
      </c>
      <c r="N2622" s="266">
        <f t="shared" si="571"/>
        <v>474498.73832000175</v>
      </c>
      <c r="O2622" s="158"/>
      <c r="P2622" s="265">
        <f t="shared" si="572"/>
        <v>176648.36039723808</v>
      </c>
      <c r="Q2622" s="265">
        <f t="shared" si="573"/>
        <v>293679.06088066136</v>
      </c>
      <c r="R2622" s="266">
        <f t="shared" si="574"/>
        <v>470327.42127789941</v>
      </c>
    </row>
    <row r="2623" spans="1:18" x14ac:dyDescent="0.25">
      <c r="A2623" s="81">
        <v>2592</v>
      </c>
      <c r="B2623" s="93">
        <f t="shared" si="563"/>
        <v>2.6946282199103979E-22</v>
      </c>
      <c r="C2623" s="178">
        <f t="shared" si="564"/>
        <v>2.6885496027238759E-22</v>
      </c>
      <c r="D2623" s="165">
        <f t="shared" si="565"/>
        <v>2.2558277767625785E-3</v>
      </c>
      <c r="E2623" s="166">
        <f t="shared" si="575"/>
        <v>24.291375447755232</v>
      </c>
      <c r="F2623" s="167">
        <f t="shared" si="576"/>
        <v>5.8493614251453865</v>
      </c>
      <c r="G2623" s="167">
        <f t="shared" si="566"/>
        <v>203277.14390040212</v>
      </c>
      <c r="H2623" s="167">
        <f t="shared" si="567"/>
        <v>271299.98899881309</v>
      </c>
      <c r="I2623" s="168">
        <f t="shared" si="568"/>
        <v>474577.13289921521</v>
      </c>
      <c r="J2623" s="168">
        <f t="shared" si="570"/>
        <v>463627.09278380946</v>
      </c>
      <c r="K2623" s="94"/>
      <c r="L2623" s="265">
        <f t="shared" si="569"/>
        <v>180847.99115690379</v>
      </c>
      <c r="M2623" s="265">
        <f>$G2623*NonHospFrac+theModel!$H2623*NonHospFrac</f>
        <v>293729.14174231142</v>
      </c>
      <c r="N2623" s="266">
        <f t="shared" si="571"/>
        <v>474577.13289921521</v>
      </c>
      <c r="O2623" s="158"/>
      <c r="P2623" s="265">
        <f t="shared" si="572"/>
        <v>176675.23899360214</v>
      </c>
      <c r="Q2623" s="265">
        <f t="shared" si="573"/>
        <v>293727.5814916924</v>
      </c>
      <c r="R2623" s="266">
        <f t="shared" si="574"/>
        <v>470402.82048529456</v>
      </c>
    </row>
    <row r="2624" spans="1:18" x14ac:dyDescent="0.25">
      <c r="A2624" s="81">
        <v>2593</v>
      </c>
      <c r="B2624" s="93">
        <f t="shared" si="563"/>
        <v>2.6442913272157578E-22</v>
      </c>
      <c r="C2624" s="178">
        <f t="shared" si="564"/>
        <v>2.638326261389972E-22</v>
      </c>
      <c r="D2624" s="165">
        <f t="shared" si="565"/>
        <v>2.2558277767625785E-3</v>
      </c>
      <c r="E2624" s="166">
        <f t="shared" si="575"/>
        <v>24.291375447755232</v>
      </c>
      <c r="F2624" s="167">
        <f t="shared" si="576"/>
        <v>5.8516172529221491</v>
      </c>
      <c r="G2624" s="167">
        <f t="shared" si="566"/>
        <v>203355.53847961553</v>
      </c>
      <c r="H2624" s="167">
        <f t="shared" si="567"/>
        <v>271299.98899881309</v>
      </c>
      <c r="I2624" s="168">
        <f t="shared" si="568"/>
        <v>474655.52747842862</v>
      </c>
      <c r="J2624" s="168">
        <f t="shared" si="570"/>
        <v>463697.62410217727</v>
      </c>
      <c r="K2624" s="94"/>
      <c r="L2624" s="265">
        <f t="shared" si="569"/>
        <v>180877.86512508622</v>
      </c>
      <c r="M2624" s="265">
        <f>$G2624*NonHospFrac+theModel!$H2624*NonHospFrac</f>
        <v>293777.6623533424</v>
      </c>
      <c r="N2624" s="266">
        <f t="shared" si="571"/>
        <v>474655.52747842862</v>
      </c>
      <c r="O2624" s="158"/>
      <c r="P2624" s="265">
        <f t="shared" si="572"/>
        <v>176702.1164943417</v>
      </c>
      <c r="Q2624" s="265">
        <f t="shared" si="573"/>
        <v>293776.10210272338</v>
      </c>
      <c r="R2624" s="266">
        <f t="shared" si="574"/>
        <v>470478.21859706508</v>
      </c>
    </row>
    <row r="2625" spans="1:18" x14ac:dyDescent="0.25">
      <c r="A2625" s="81">
        <v>2594</v>
      </c>
      <c r="B2625" s="93">
        <f t="shared" si="563"/>
        <v>2.5948947507945949E-22</v>
      </c>
      <c r="C2625" s="178">
        <f t="shared" si="564"/>
        <v>2.5890411151379771E-22</v>
      </c>
      <c r="D2625" s="165">
        <f t="shared" si="565"/>
        <v>2.2558277767625785E-3</v>
      </c>
      <c r="E2625" s="166">
        <f t="shared" si="575"/>
        <v>24.291375447755232</v>
      </c>
      <c r="F2625" s="167">
        <f t="shared" si="576"/>
        <v>5.8538730806989117</v>
      </c>
      <c r="G2625" s="167">
        <f t="shared" si="566"/>
        <v>203433.93305882896</v>
      </c>
      <c r="H2625" s="167">
        <f t="shared" si="567"/>
        <v>271299.98899881309</v>
      </c>
      <c r="I2625" s="168">
        <f t="shared" si="568"/>
        <v>474733.92205764202</v>
      </c>
      <c r="J2625" s="168">
        <f t="shared" si="570"/>
        <v>463768.15254554973</v>
      </c>
      <c r="K2625" s="94"/>
      <c r="L2625" s="265">
        <f t="shared" si="569"/>
        <v>180907.73909326864</v>
      </c>
      <c r="M2625" s="265">
        <f>$G2625*NonHospFrac+theModel!$H2625*NonHospFrac</f>
        <v>293826.18296437338</v>
      </c>
      <c r="N2625" s="266">
        <f t="shared" si="571"/>
        <v>474733.92205764202</v>
      </c>
      <c r="O2625" s="158"/>
      <c r="P2625" s="265">
        <f t="shared" si="572"/>
        <v>176728.99289950141</v>
      </c>
      <c r="Q2625" s="265">
        <f t="shared" si="573"/>
        <v>293824.62271375436</v>
      </c>
      <c r="R2625" s="266">
        <f t="shared" si="574"/>
        <v>470553.61561325577</v>
      </c>
    </row>
    <row r="2626" spans="1:18" x14ac:dyDescent="0.25">
      <c r="A2626" s="81">
        <v>2595</v>
      </c>
      <c r="B2626" s="93">
        <f t="shared" si="563"/>
        <v>2.5464209251070666E-22</v>
      </c>
      <c r="C2626" s="178">
        <f t="shared" si="564"/>
        <v>2.5406766380528807E-22</v>
      </c>
      <c r="D2626" s="165">
        <f t="shared" si="565"/>
        <v>2.2558277767625785E-3</v>
      </c>
      <c r="E2626" s="166">
        <f t="shared" si="575"/>
        <v>24.291375447755232</v>
      </c>
      <c r="F2626" s="167">
        <f t="shared" si="576"/>
        <v>5.8561289084756742</v>
      </c>
      <c r="G2626" s="167">
        <f t="shared" si="566"/>
        <v>203512.32763804236</v>
      </c>
      <c r="H2626" s="167">
        <f t="shared" si="567"/>
        <v>271299.98899881309</v>
      </c>
      <c r="I2626" s="168">
        <f t="shared" si="568"/>
        <v>474812.31663685548</v>
      </c>
      <c r="J2626" s="168">
        <f t="shared" si="570"/>
        <v>463838.67811404401</v>
      </c>
      <c r="K2626" s="94"/>
      <c r="L2626" s="265">
        <f t="shared" si="569"/>
        <v>180937.61306145106</v>
      </c>
      <c r="M2626" s="265">
        <f>$G2626*NonHospFrac+theModel!$H2626*NonHospFrac</f>
        <v>293874.70357540436</v>
      </c>
      <c r="N2626" s="266">
        <f t="shared" si="571"/>
        <v>474812.31663685542</v>
      </c>
      <c r="O2626" s="158"/>
      <c r="P2626" s="265">
        <f t="shared" si="572"/>
        <v>176755.86820912591</v>
      </c>
      <c r="Q2626" s="265">
        <f t="shared" si="573"/>
        <v>293873.14332478534</v>
      </c>
      <c r="R2626" s="266">
        <f t="shared" si="574"/>
        <v>470629.01153391122</v>
      </c>
    </row>
    <row r="2627" spans="1:18" x14ac:dyDescent="0.25">
      <c r="A2627" s="81">
        <v>2596</v>
      </c>
      <c r="B2627" s="93">
        <f t="shared" si="563"/>
        <v>2.4988526127456823E-22</v>
      </c>
      <c r="C2627" s="178">
        <f t="shared" si="564"/>
        <v>2.4932156316118147E-22</v>
      </c>
      <c r="D2627" s="165">
        <f t="shared" si="565"/>
        <v>2.2558277767625785E-3</v>
      </c>
      <c r="E2627" s="166">
        <f t="shared" si="575"/>
        <v>24.291375447755232</v>
      </c>
      <c r="F2627" s="167">
        <f t="shared" si="576"/>
        <v>5.8583847362524368</v>
      </c>
      <c r="G2627" s="167">
        <f t="shared" si="566"/>
        <v>203590.7222172558</v>
      </c>
      <c r="H2627" s="167">
        <f t="shared" si="567"/>
        <v>271299.98899881309</v>
      </c>
      <c r="I2627" s="168">
        <f t="shared" si="568"/>
        <v>474890.71121606888</v>
      </c>
      <c r="J2627" s="168">
        <f t="shared" si="570"/>
        <v>463909.20080777723</v>
      </c>
      <c r="K2627" s="94"/>
      <c r="L2627" s="265">
        <f t="shared" si="569"/>
        <v>180967.48702963348</v>
      </c>
      <c r="M2627" s="265">
        <f>$G2627*NonHospFrac+theModel!$H2627*NonHospFrac</f>
        <v>293923.22418643534</v>
      </c>
      <c r="N2627" s="266">
        <f t="shared" si="571"/>
        <v>474890.71121606883</v>
      </c>
      <c r="O2627" s="158"/>
      <c r="P2627" s="265">
        <f t="shared" si="572"/>
        <v>176782.74242325992</v>
      </c>
      <c r="Q2627" s="265">
        <f t="shared" si="573"/>
        <v>293921.66393581632</v>
      </c>
      <c r="R2627" s="266">
        <f t="shared" si="574"/>
        <v>470704.40635907627</v>
      </c>
    </row>
    <row r="2628" spans="1:18" x14ac:dyDescent="0.25">
      <c r="A2628" s="81">
        <v>2597</v>
      </c>
      <c r="B2628" s="93">
        <f t="shared" si="563"/>
        <v>2.4521728983056387E-22</v>
      </c>
      <c r="C2628" s="178">
        <f t="shared" si="564"/>
        <v>2.4466412185682162E-22</v>
      </c>
      <c r="D2628" s="165">
        <f t="shared" si="565"/>
        <v>2.2558277767625785E-3</v>
      </c>
      <c r="E2628" s="166">
        <f t="shared" si="575"/>
        <v>24.291375447755232</v>
      </c>
      <c r="F2628" s="167">
        <f t="shared" si="576"/>
        <v>5.8606405640291994</v>
      </c>
      <c r="G2628" s="167">
        <f t="shared" si="566"/>
        <v>203669.11679646923</v>
      </c>
      <c r="H2628" s="167">
        <f t="shared" si="567"/>
        <v>271299.98899881309</v>
      </c>
      <c r="I2628" s="168">
        <f t="shared" si="568"/>
        <v>474969.10579528229</v>
      </c>
      <c r="J2628" s="168">
        <f t="shared" si="570"/>
        <v>463979.72062686662</v>
      </c>
      <c r="K2628" s="94"/>
      <c r="L2628" s="265">
        <f t="shared" si="569"/>
        <v>180997.36099781594</v>
      </c>
      <c r="M2628" s="265">
        <f>$G2628*NonHospFrac+theModel!$H2628*NonHospFrac</f>
        <v>293971.74479746638</v>
      </c>
      <c r="N2628" s="266">
        <f t="shared" si="571"/>
        <v>474969.10579528229</v>
      </c>
      <c r="O2628" s="158"/>
      <c r="P2628" s="265">
        <f t="shared" si="572"/>
        <v>176809.61554194806</v>
      </c>
      <c r="Q2628" s="265">
        <f t="shared" si="573"/>
        <v>293970.18454684736</v>
      </c>
      <c r="R2628" s="266">
        <f t="shared" si="574"/>
        <v>470779.80008879543</v>
      </c>
    </row>
    <row r="2629" spans="1:18" x14ac:dyDescent="0.25">
      <c r="A2629" s="81">
        <v>2598</v>
      </c>
      <c r="B2629" s="93">
        <f t="shared" si="563"/>
        <v>2.4063651823696648E-22</v>
      </c>
      <c r="C2629" s="178">
        <f t="shared" si="564"/>
        <v>2.4009368369502411E-22</v>
      </c>
      <c r="D2629" s="165">
        <f t="shared" si="565"/>
        <v>2.2558277767625785E-3</v>
      </c>
      <c r="E2629" s="166">
        <f t="shared" si="575"/>
        <v>24.291375447755232</v>
      </c>
      <c r="F2629" s="167">
        <f t="shared" si="576"/>
        <v>5.862896391805962</v>
      </c>
      <c r="G2629" s="167">
        <f t="shared" si="566"/>
        <v>203747.51137568263</v>
      </c>
      <c r="H2629" s="167">
        <f t="shared" si="567"/>
        <v>271299.98899881309</v>
      </c>
      <c r="I2629" s="168">
        <f t="shared" si="568"/>
        <v>475047.50037449575</v>
      </c>
      <c r="J2629" s="168">
        <f t="shared" si="570"/>
        <v>464050.2375714294</v>
      </c>
      <c r="K2629" s="94"/>
      <c r="L2629" s="265">
        <f t="shared" si="569"/>
        <v>181027.23496599833</v>
      </c>
      <c r="M2629" s="265">
        <f>$G2629*NonHospFrac+theModel!$H2629*NonHospFrac</f>
        <v>294020.26540849736</v>
      </c>
      <c r="N2629" s="266">
        <f t="shared" si="571"/>
        <v>475047.50037449569</v>
      </c>
      <c r="O2629" s="158"/>
      <c r="P2629" s="265">
        <f t="shared" si="572"/>
        <v>176836.48756523494</v>
      </c>
      <c r="Q2629" s="265">
        <f t="shared" si="573"/>
        <v>294018.70515787834</v>
      </c>
      <c r="R2629" s="266">
        <f t="shared" si="574"/>
        <v>470855.19272311329</v>
      </c>
    </row>
    <row r="2630" spans="1:18" x14ac:dyDescent="0.25">
      <c r="A2630" s="81">
        <v>2599</v>
      </c>
      <c r="B2630" s="93">
        <f t="shared" si="563"/>
        <v>2.3614131756052265E-22</v>
      </c>
      <c r="C2630" s="178">
        <f t="shared" si="564"/>
        <v>2.3560862341712829E-22</v>
      </c>
      <c r="D2630" s="165">
        <f t="shared" si="565"/>
        <v>2.2558277767625785E-3</v>
      </c>
      <c r="E2630" s="166">
        <f t="shared" si="575"/>
        <v>24.291375447755232</v>
      </c>
      <c r="F2630" s="167">
        <f t="shared" si="576"/>
        <v>5.8651522195827246</v>
      </c>
      <c r="G2630" s="167">
        <f t="shared" si="566"/>
        <v>203825.90595489606</v>
      </c>
      <c r="H2630" s="167">
        <f t="shared" si="567"/>
        <v>271299.98899881309</v>
      </c>
      <c r="I2630" s="168">
        <f t="shared" si="568"/>
        <v>475125.89495370915</v>
      </c>
      <c r="J2630" s="168">
        <f t="shared" si="570"/>
        <v>464120.75164158264</v>
      </c>
      <c r="K2630" s="94"/>
      <c r="L2630" s="265">
        <f t="shared" si="569"/>
        <v>181057.10893418078</v>
      </c>
      <c r="M2630" s="265">
        <f>$G2630*NonHospFrac+theModel!$H2630*NonHospFrac</f>
        <v>294068.78601952834</v>
      </c>
      <c r="N2630" s="266">
        <f t="shared" si="571"/>
        <v>475125.8949537091</v>
      </c>
      <c r="O2630" s="158"/>
      <c r="P2630" s="265">
        <f t="shared" si="572"/>
        <v>176863.35849316529</v>
      </c>
      <c r="Q2630" s="265">
        <f t="shared" si="573"/>
        <v>294067.22576890932</v>
      </c>
      <c r="R2630" s="266">
        <f t="shared" si="574"/>
        <v>470930.58426207461</v>
      </c>
    </row>
    <row r="2631" spans="1:18" x14ac:dyDescent="0.25">
      <c r="A2631" s="81">
        <v>2600</v>
      </c>
      <c r="B2631" s="93">
        <f t="shared" si="563"/>
        <v>2.3173008929720189E-22</v>
      </c>
      <c r="C2631" s="178">
        <f t="shared" si="564"/>
        <v>2.3120734612505359E-22</v>
      </c>
      <c r="D2631" s="165">
        <f t="shared" si="565"/>
        <v>2.2558277767625785E-3</v>
      </c>
      <c r="E2631" s="166">
        <f t="shared" si="575"/>
        <v>24.291375447755232</v>
      </c>
      <c r="F2631" s="167">
        <f t="shared" si="576"/>
        <v>5.8674080473594872</v>
      </c>
      <c r="G2631" s="167">
        <f t="shared" si="566"/>
        <v>203904.30053410947</v>
      </c>
      <c r="H2631" s="167">
        <f t="shared" si="567"/>
        <v>271299.98899881309</v>
      </c>
      <c r="I2631" s="168">
        <f t="shared" si="568"/>
        <v>475204.28953292256</v>
      </c>
      <c r="J2631" s="168">
        <f t="shared" si="570"/>
        <v>464191.26283744356</v>
      </c>
      <c r="K2631" s="94"/>
      <c r="L2631" s="265">
        <f t="shared" si="569"/>
        <v>181086.9829023632</v>
      </c>
      <c r="M2631" s="265">
        <f>$G2631*NonHospFrac+theModel!$H2631*NonHospFrac</f>
        <v>294117.30663055938</v>
      </c>
      <c r="N2631" s="266">
        <f t="shared" si="571"/>
        <v>475204.28953292256</v>
      </c>
      <c r="O2631" s="158"/>
      <c r="P2631" s="265">
        <f t="shared" si="572"/>
        <v>176890.22832578368</v>
      </c>
      <c r="Q2631" s="265">
        <f t="shared" si="573"/>
        <v>294115.74637994036</v>
      </c>
      <c r="R2631" s="266">
        <f t="shared" si="574"/>
        <v>471005.97470572405</v>
      </c>
    </row>
    <row r="2632" spans="1:18" x14ac:dyDescent="0.25">
      <c r="A2632" s="81">
        <v>2601</v>
      </c>
      <c r="B2632" s="93">
        <f t="shared" si="563"/>
        <v>2.2740126480375829E-22</v>
      </c>
      <c r="C2632" s="178">
        <f t="shared" si="564"/>
        <v>2.2688828671414302E-22</v>
      </c>
      <c r="D2632" s="165">
        <f t="shared" si="565"/>
        <v>2.2558277767625785E-3</v>
      </c>
      <c r="E2632" s="166">
        <f t="shared" si="575"/>
        <v>24.291375447755232</v>
      </c>
      <c r="F2632" s="167">
        <f t="shared" si="576"/>
        <v>5.8696638751362498</v>
      </c>
      <c r="G2632" s="167">
        <f t="shared" si="566"/>
        <v>203982.6951133229</v>
      </c>
      <c r="H2632" s="167">
        <f t="shared" si="567"/>
        <v>271299.98899881309</v>
      </c>
      <c r="I2632" s="168">
        <f t="shared" si="568"/>
        <v>475282.68411213602</v>
      </c>
      <c r="J2632" s="168">
        <f t="shared" si="570"/>
        <v>464261.77115912939</v>
      </c>
      <c r="K2632" s="94"/>
      <c r="L2632" s="265">
        <f t="shared" si="569"/>
        <v>181116.85687054563</v>
      </c>
      <c r="M2632" s="265">
        <f>$G2632*NonHospFrac+theModel!$H2632*NonHospFrac</f>
        <v>294165.82724159036</v>
      </c>
      <c r="N2632" s="266">
        <f t="shared" si="571"/>
        <v>475282.68411213602</v>
      </c>
      <c r="O2632" s="158"/>
      <c r="P2632" s="265">
        <f t="shared" si="572"/>
        <v>176917.0970631348</v>
      </c>
      <c r="Q2632" s="265">
        <f t="shared" si="573"/>
        <v>294164.26699097134</v>
      </c>
      <c r="R2632" s="266">
        <f t="shared" si="574"/>
        <v>471081.36405410618</v>
      </c>
    </row>
    <row r="2633" spans="1:18" x14ac:dyDescent="0.25">
      <c r="A2633" s="81">
        <v>2602</v>
      </c>
      <c r="B2633" s="93">
        <f t="shared" si="563"/>
        <v>2.2315330473992697E-22</v>
      </c>
      <c r="C2633" s="178">
        <f t="shared" si="564"/>
        <v>2.2264990931661825E-22</v>
      </c>
      <c r="D2633" s="165">
        <f t="shared" si="565"/>
        <v>2.2558277767625785E-3</v>
      </c>
      <c r="E2633" s="166">
        <f t="shared" si="575"/>
        <v>24.291375447755232</v>
      </c>
      <c r="F2633" s="167">
        <f t="shared" si="576"/>
        <v>5.8719197029130124</v>
      </c>
      <c r="G2633" s="167">
        <f t="shared" si="566"/>
        <v>204061.08969253633</v>
      </c>
      <c r="H2633" s="167">
        <f t="shared" si="567"/>
        <v>271299.98899881309</v>
      </c>
      <c r="I2633" s="168">
        <f t="shared" si="568"/>
        <v>475361.07869134942</v>
      </c>
      <c r="J2633" s="168">
        <f t="shared" si="570"/>
        <v>464332.27660675719</v>
      </c>
      <c r="K2633" s="94"/>
      <c r="L2633" s="265">
        <f t="shared" si="569"/>
        <v>181146.73083872808</v>
      </c>
      <c r="M2633" s="265">
        <f>$G2633*NonHospFrac+theModel!$H2633*NonHospFrac</f>
        <v>294214.34785262134</v>
      </c>
      <c r="N2633" s="266">
        <f t="shared" si="571"/>
        <v>475361.07869134942</v>
      </c>
      <c r="O2633" s="158"/>
      <c r="P2633" s="265">
        <f t="shared" si="572"/>
        <v>176943.96470526332</v>
      </c>
      <c r="Q2633" s="265">
        <f t="shared" si="573"/>
        <v>294212.78760200233</v>
      </c>
      <c r="R2633" s="266">
        <f t="shared" si="574"/>
        <v>471156.75230726565</v>
      </c>
    </row>
    <row r="2634" spans="1:18" x14ac:dyDescent="0.25">
      <c r="A2634" s="81">
        <v>2603</v>
      </c>
      <c r="B2634" s="93">
        <f t="shared" si="563"/>
        <v>2.1898469852102474E-22</v>
      </c>
      <c r="C2634" s="178">
        <f t="shared" si="564"/>
        <v>2.1849070675541505E-22</v>
      </c>
      <c r="D2634" s="165">
        <f t="shared" si="565"/>
        <v>2.2558277767625785E-3</v>
      </c>
      <c r="E2634" s="166">
        <f t="shared" si="575"/>
        <v>24.291375447755232</v>
      </c>
      <c r="F2634" s="167">
        <f t="shared" si="576"/>
        <v>5.8741755306897749</v>
      </c>
      <c r="G2634" s="167">
        <f t="shared" si="566"/>
        <v>204139.48427174974</v>
      </c>
      <c r="H2634" s="167">
        <f t="shared" si="567"/>
        <v>271299.98899881309</v>
      </c>
      <c r="I2634" s="168">
        <f t="shared" si="568"/>
        <v>475439.47327056283</v>
      </c>
      <c r="J2634" s="168">
        <f t="shared" si="570"/>
        <v>464402.77918044414</v>
      </c>
      <c r="K2634" s="94"/>
      <c r="L2634" s="265">
        <f t="shared" si="569"/>
        <v>181176.60480691047</v>
      </c>
      <c r="M2634" s="265">
        <f>$G2634*NonHospFrac+theModel!$H2634*NonHospFrac</f>
        <v>294262.86846365232</v>
      </c>
      <c r="N2634" s="266">
        <f t="shared" si="571"/>
        <v>475439.47327056283</v>
      </c>
      <c r="O2634" s="158"/>
      <c r="P2634" s="265">
        <f t="shared" si="572"/>
        <v>176970.8312522138</v>
      </c>
      <c r="Q2634" s="265">
        <f t="shared" si="573"/>
        <v>294261.30821303331</v>
      </c>
      <c r="R2634" s="266">
        <f t="shared" si="574"/>
        <v>471232.13946524711</v>
      </c>
    </row>
    <row r="2635" spans="1:18" x14ac:dyDescent="0.25">
      <c r="A2635" s="81">
        <v>2604</v>
      </c>
      <c r="B2635" s="93">
        <f t="shared" si="563"/>
        <v>2.148939637807839E-22</v>
      </c>
      <c r="C2635" s="178">
        <f t="shared" si="564"/>
        <v>2.144092000082286E-22</v>
      </c>
      <c r="D2635" s="165">
        <f t="shared" si="565"/>
        <v>2.2558277767625785E-3</v>
      </c>
      <c r="E2635" s="166">
        <f t="shared" si="575"/>
        <v>24.291375447755232</v>
      </c>
      <c r="F2635" s="167">
        <f t="shared" si="576"/>
        <v>5.8764313584665375</v>
      </c>
      <c r="G2635" s="167">
        <f t="shared" si="566"/>
        <v>204217.87885096317</v>
      </c>
      <c r="H2635" s="167">
        <f t="shared" si="567"/>
        <v>271299.98899881309</v>
      </c>
      <c r="I2635" s="168">
        <f t="shared" si="568"/>
        <v>475517.86784977629</v>
      </c>
      <c r="J2635" s="168">
        <f t="shared" si="570"/>
        <v>464473.27888030745</v>
      </c>
      <c r="K2635" s="94"/>
      <c r="L2635" s="265">
        <f t="shared" si="569"/>
        <v>181206.47877509292</v>
      </c>
      <c r="M2635" s="265">
        <f>$G2635*NonHospFrac+theModel!$H2635*NonHospFrac</f>
        <v>294311.38907468331</v>
      </c>
      <c r="N2635" s="266">
        <f t="shared" si="571"/>
        <v>475517.86784977623</v>
      </c>
      <c r="O2635" s="158"/>
      <c r="P2635" s="265">
        <f t="shared" si="572"/>
        <v>176997.696704031</v>
      </c>
      <c r="Q2635" s="265">
        <f t="shared" si="573"/>
        <v>294309.82882406429</v>
      </c>
      <c r="R2635" s="266">
        <f t="shared" si="574"/>
        <v>471307.52552809531</v>
      </c>
    </row>
    <row r="2636" spans="1:18" x14ac:dyDescent="0.25">
      <c r="A2636" s="81">
        <v>2605</v>
      </c>
      <c r="B2636" s="93">
        <f t="shared" si="563"/>
        <v>2.1087964584421941E-22</v>
      </c>
      <c r="C2636" s="178">
        <f t="shared" si="564"/>
        <v>2.1040393768157016E-22</v>
      </c>
      <c r="D2636" s="165">
        <f t="shared" si="565"/>
        <v>2.2558277767625785E-3</v>
      </c>
      <c r="E2636" s="166">
        <f t="shared" si="575"/>
        <v>24.291375447755232</v>
      </c>
      <c r="F2636" s="167">
        <f t="shared" si="576"/>
        <v>5.8786871862433001</v>
      </c>
      <c r="G2636" s="167">
        <f t="shared" si="566"/>
        <v>204296.27343017657</v>
      </c>
      <c r="H2636" s="167">
        <f t="shared" si="567"/>
        <v>271299.98899881309</v>
      </c>
      <c r="I2636" s="168">
        <f t="shared" si="568"/>
        <v>475596.26242898963</v>
      </c>
      <c r="J2636" s="168">
        <f t="shared" si="570"/>
        <v>464543.77570646408</v>
      </c>
      <c r="K2636" s="94"/>
      <c r="L2636" s="265">
        <f t="shared" si="569"/>
        <v>181236.35274327535</v>
      </c>
      <c r="M2636" s="265">
        <f>$G2636*NonHospFrac+theModel!$H2636*NonHospFrac</f>
        <v>294359.90968571434</v>
      </c>
      <c r="N2636" s="266">
        <f t="shared" si="571"/>
        <v>475596.26242898969</v>
      </c>
      <c r="O2636" s="158"/>
      <c r="P2636" s="265">
        <f t="shared" si="572"/>
        <v>177024.56106075947</v>
      </c>
      <c r="Q2636" s="265">
        <f t="shared" si="573"/>
        <v>294358.34943509533</v>
      </c>
      <c r="R2636" s="266">
        <f t="shared" si="574"/>
        <v>471382.9104958548</v>
      </c>
    </row>
    <row r="2637" spans="1:18" x14ac:dyDescent="0.25">
      <c r="A2637" s="81">
        <v>2606</v>
      </c>
      <c r="B2637" s="93">
        <f t="shared" si="563"/>
        <v>2.0694031721034315E-22</v>
      </c>
      <c r="C2637" s="178">
        <f t="shared" si="564"/>
        <v>2.06473495494648E-22</v>
      </c>
      <c r="D2637" s="165">
        <f t="shared" si="565"/>
        <v>2.2558277767625785E-3</v>
      </c>
      <c r="E2637" s="166">
        <f t="shared" si="575"/>
        <v>24.291375447755232</v>
      </c>
      <c r="F2637" s="167">
        <f t="shared" si="576"/>
        <v>5.8809430140200627</v>
      </c>
      <c r="G2637" s="167">
        <f t="shared" si="566"/>
        <v>204374.66800939001</v>
      </c>
      <c r="H2637" s="167">
        <f t="shared" si="567"/>
        <v>271299.98899881309</v>
      </c>
      <c r="I2637" s="168">
        <f t="shared" si="568"/>
        <v>475674.6570082031</v>
      </c>
      <c r="J2637" s="168">
        <f t="shared" si="570"/>
        <v>464614.26965903142</v>
      </c>
      <c r="K2637" s="94"/>
      <c r="L2637" s="265">
        <f t="shared" si="569"/>
        <v>181266.22671145777</v>
      </c>
      <c r="M2637" s="265">
        <f>$G2637*NonHospFrac+theModel!$H2637*NonHospFrac</f>
        <v>294408.43029674533</v>
      </c>
      <c r="N2637" s="266">
        <f t="shared" si="571"/>
        <v>475674.6570082031</v>
      </c>
      <c r="O2637" s="158"/>
      <c r="P2637" s="265">
        <f t="shared" si="572"/>
        <v>177051.42432244387</v>
      </c>
      <c r="Q2637" s="265">
        <f t="shared" si="573"/>
        <v>294406.87004612631</v>
      </c>
      <c r="R2637" s="266">
        <f t="shared" si="574"/>
        <v>471458.2943685702</v>
      </c>
    </row>
    <row r="2638" spans="1:18" x14ac:dyDescent="0.25">
      <c r="A2638" s="81">
        <v>2607</v>
      </c>
      <c r="B2638" s="93">
        <f t="shared" si="563"/>
        <v>2.0307457704454091E-22</v>
      </c>
      <c r="C2638" s="178">
        <f t="shared" si="564"/>
        <v>2.0261647577288952E-22</v>
      </c>
      <c r="D2638" s="165">
        <f t="shared" si="565"/>
        <v>2.2558277767625785E-3</v>
      </c>
      <c r="E2638" s="166">
        <f t="shared" si="575"/>
        <v>24.291375447755232</v>
      </c>
      <c r="F2638" s="167">
        <f t="shared" si="576"/>
        <v>5.8831988417968253</v>
      </c>
      <c r="G2638" s="167">
        <f t="shared" si="566"/>
        <v>204453.06258860344</v>
      </c>
      <c r="H2638" s="167">
        <f t="shared" si="567"/>
        <v>271299.98899881309</v>
      </c>
      <c r="I2638" s="168">
        <f t="shared" si="568"/>
        <v>475753.05158741656</v>
      </c>
      <c r="J2638" s="168">
        <f t="shared" si="570"/>
        <v>464684.76073812647</v>
      </c>
      <c r="K2638" s="94"/>
      <c r="L2638" s="265">
        <f t="shared" si="569"/>
        <v>181296.10067964019</v>
      </c>
      <c r="M2638" s="265">
        <f>$G2638*NonHospFrac+theModel!$H2638*NonHospFrac</f>
        <v>294456.95090777631</v>
      </c>
      <c r="N2638" s="266">
        <f t="shared" si="571"/>
        <v>475753.0515874165</v>
      </c>
      <c r="O2638" s="158"/>
      <c r="P2638" s="265">
        <f t="shared" si="572"/>
        <v>177078.28648912883</v>
      </c>
      <c r="Q2638" s="265">
        <f t="shared" si="573"/>
        <v>294455.39065715729</v>
      </c>
      <c r="R2638" s="266">
        <f t="shared" si="574"/>
        <v>471533.67714628612</v>
      </c>
    </row>
    <row r="2639" spans="1:18" x14ac:dyDescent="0.25">
      <c r="A2639" s="81">
        <v>2608</v>
      </c>
      <c r="B2639" s="93">
        <f t="shared" si="563"/>
        <v>1.9928105068043259E-22</v>
      </c>
      <c r="C2639" s="178">
        <f t="shared" si="564"/>
        <v>1.9883150695092523E-22</v>
      </c>
      <c r="D2639" s="165">
        <f t="shared" si="565"/>
        <v>2.2558277767625785E-3</v>
      </c>
      <c r="E2639" s="166">
        <f t="shared" si="575"/>
        <v>24.291375447755232</v>
      </c>
      <c r="F2639" s="167">
        <f t="shared" si="576"/>
        <v>5.8854546695735879</v>
      </c>
      <c r="G2639" s="167">
        <f t="shared" si="566"/>
        <v>204531.45716781684</v>
      </c>
      <c r="H2639" s="167">
        <f t="shared" si="567"/>
        <v>271299.98899881309</v>
      </c>
      <c r="I2639" s="168">
        <f t="shared" si="568"/>
        <v>475831.4461666299</v>
      </c>
      <c r="J2639" s="168">
        <f t="shared" si="570"/>
        <v>464755.24894386623</v>
      </c>
      <c r="K2639" s="94"/>
      <c r="L2639" s="265">
        <f t="shared" si="569"/>
        <v>181325.97464782262</v>
      </c>
      <c r="M2639" s="265">
        <f>$G2639*NonHospFrac+theModel!$H2639*NonHospFrac</f>
        <v>294505.47151880735</v>
      </c>
      <c r="N2639" s="266">
        <f t="shared" si="571"/>
        <v>475831.44616662996</v>
      </c>
      <c r="O2639" s="158"/>
      <c r="P2639" s="265">
        <f t="shared" si="572"/>
        <v>177105.14756085901</v>
      </c>
      <c r="Q2639" s="265">
        <f t="shared" si="573"/>
        <v>294503.91126818833</v>
      </c>
      <c r="R2639" s="266">
        <f t="shared" si="574"/>
        <v>471609.05882904737</v>
      </c>
    </row>
    <row r="2640" spans="1:18" x14ac:dyDescent="0.25">
      <c r="A2640" s="81">
        <v>2609</v>
      </c>
      <c r="B2640" s="93">
        <f t="shared" si="563"/>
        <v>1.9555838913103724E-22</v>
      </c>
      <c r="C2640" s="178">
        <f t="shared" si="564"/>
        <v>1.9511724308485649E-22</v>
      </c>
      <c r="D2640" s="165">
        <f t="shared" si="565"/>
        <v>2.2558277767625785E-3</v>
      </c>
      <c r="E2640" s="166">
        <f t="shared" si="575"/>
        <v>24.291375447755232</v>
      </c>
      <c r="F2640" s="167">
        <f t="shared" si="576"/>
        <v>5.8877104973503505</v>
      </c>
      <c r="G2640" s="167">
        <f t="shared" si="566"/>
        <v>204609.85174703028</v>
      </c>
      <c r="H2640" s="167">
        <f t="shared" si="567"/>
        <v>271299.98899881309</v>
      </c>
      <c r="I2640" s="168">
        <f t="shared" si="568"/>
        <v>475909.84074584336</v>
      </c>
      <c r="J2640" s="168">
        <f t="shared" si="570"/>
        <v>464825.73427636811</v>
      </c>
      <c r="K2640" s="94"/>
      <c r="L2640" s="265">
        <f t="shared" si="569"/>
        <v>181355.84861600504</v>
      </c>
      <c r="M2640" s="265">
        <f>$G2640*NonHospFrac+theModel!$H2640*NonHospFrac</f>
        <v>294553.99212983833</v>
      </c>
      <c r="N2640" s="266">
        <f t="shared" si="571"/>
        <v>475909.84074584336</v>
      </c>
      <c r="O2640" s="158"/>
      <c r="P2640" s="265">
        <f t="shared" si="572"/>
        <v>177132.00753767902</v>
      </c>
      <c r="Q2640" s="265">
        <f t="shared" si="573"/>
        <v>294552.43187921931</v>
      </c>
      <c r="R2640" s="266">
        <f t="shared" si="574"/>
        <v>471684.4394168983</v>
      </c>
    </row>
    <row r="2641" spans="1:18" x14ac:dyDescent="0.25">
      <c r="A2641" s="81">
        <v>2610</v>
      </c>
      <c r="B2641" s="93">
        <f t="shared" si="563"/>
        <v>1.9190526860907044E-22</v>
      </c>
      <c r="C2641" s="178">
        <f t="shared" si="564"/>
        <v>1.9147236337363501E-22</v>
      </c>
      <c r="D2641" s="165">
        <f t="shared" si="565"/>
        <v>2.2558277767625785E-3</v>
      </c>
      <c r="E2641" s="166">
        <f t="shared" si="575"/>
        <v>24.291375447755232</v>
      </c>
      <c r="F2641" s="167">
        <f t="shared" si="576"/>
        <v>5.889966325127113</v>
      </c>
      <c r="G2641" s="167">
        <f t="shared" si="566"/>
        <v>204688.24632624368</v>
      </c>
      <c r="H2641" s="167">
        <f t="shared" si="567"/>
        <v>271299.98899881309</v>
      </c>
      <c r="I2641" s="168">
        <f t="shared" si="568"/>
        <v>475988.23532505677</v>
      </c>
      <c r="J2641" s="168">
        <f t="shared" si="570"/>
        <v>464896.21673574898</v>
      </c>
      <c r="K2641" s="94"/>
      <c r="L2641" s="265">
        <f t="shared" si="569"/>
        <v>181385.72258418746</v>
      </c>
      <c r="M2641" s="265">
        <f>$G2641*NonHospFrac+theModel!$H2641*NonHospFrac</f>
        <v>294602.51274086931</v>
      </c>
      <c r="N2641" s="266">
        <f t="shared" si="571"/>
        <v>475988.23532505677</v>
      </c>
      <c r="O2641" s="158"/>
      <c r="P2641" s="265">
        <f t="shared" si="572"/>
        <v>177158.8664196335</v>
      </c>
      <c r="Q2641" s="265">
        <f t="shared" si="573"/>
        <v>294600.95249025029</v>
      </c>
      <c r="R2641" s="266">
        <f t="shared" si="574"/>
        <v>471759.81890988379</v>
      </c>
    </row>
    <row r="2642" spans="1:18" x14ac:dyDescent="0.25">
      <c r="A2642" s="81">
        <v>2611</v>
      </c>
      <c r="B2642" s="93">
        <f t="shared" si="563"/>
        <v>1.8832039005620201E-22</v>
      </c>
      <c r="C2642" s="178">
        <f t="shared" si="564"/>
        <v>1.8789557168938247E-22</v>
      </c>
      <c r="D2642" s="165">
        <f t="shared" si="565"/>
        <v>2.2558277767625785E-3</v>
      </c>
      <c r="E2642" s="166">
        <f t="shared" si="575"/>
        <v>24.291375447755232</v>
      </c>
      <c r="F2642" s="167">
        <f t="shared" si="576"/>
        <v>5.8922221529038756</v>
      </c>
      <c r="G2642" s="167">
        <f t="shared" si="566"/>
        <v>204766.64090545711</v>
      </c>
      <c r="H2642" s="167">
        <f t="shared" si="567"/>
        <v>271299.98899881309</v>
      </c>
      <c r="I2642" s="168">
        <f t="shared" si="568"/>
        <v>476066.62990427017</v>
      </c>
      <c r="J2642" s="168">
        <f t="shared" si="570"/>
        <v>464966.69632212608</v>
      </c>
      <c r="K2642" s="94"/>
      <c r="L2642" s="265">
        <f t="shared" si="569"/>
        <v>181415.59655236988</v>
      </c>
      <c r="M2642" s="265">
        <f>$G2642*NonHospFrac+theModel!$H2642*NonHospFrac</f>
        <v>294651.03335190029</v>
      </c>
      <c r="N2642" s="266">
        <f t="shared" si="571"/>
        <v>476066.62990427017</v>
      </c>
      <c r="O2642" s="158"/>
      <c r="P2642" s="265">
        <f t="shared" si="572"/>
        <v>177185.72420676707</v>
      </c>
      <c r="Q2642" s="265">
        <f t="shared" si="573"/>
        <v>294649.47310128127</v>
      </c>
      <c r="R2642" s="266">
        <f t="shared" si="574"/>
        <v>471835.19730804837</v>
      </c>
    </row>
    <row r="2643" spans="1:18" x14ac:dyDescent="0.25">
      <c r="A2643" s="81">
        <v>2612</v>
      </c>
      <c r="B2643" s="93">
        <f t="shared" si="563"/>
        <v>1.8480247868110944E-22</v>
      </c>
      <c r="C2643" s="178">
        <f t="shared" si="564"/>
        <v>1.8438559611648603E-22</v>
      </c>
      <c r="D2643" s="165">
        <f t="shared" si="565"/>
        <v>2.2558277767625785E-3</v>
      </c>
      <c r="E2643" s="166">
        <f t="shared" si="575"/>
        <v>24.291375447755232</v>
      </c>
      <c r="F2643" s="167">
        <f t="shared" si="576"/>
        <v>5.8944779806806382</v>
      </c>
      <c r="G2643" s="167">
        <f t="shared" si="566"/>
        <v>204845.03548467054</v>
      </c>
      <c r="H2643" s="167">
        <f t="shared" si="567"/>
        <v>271299.98899881309</v>
      </c>
      <c r="I2643" s="168">
        <f t="shared" si="568"/>
        <v>476145.02448348363</v>
      </c>
      <c r="J2643" s="168">
        <f t="shared" si="570"/>
        <v>465037.17303561652</v>
      </c>
      <c r="K2643" s="94"/>
      <c r="L2643" s="265">
        <f t="shared" si="569"/>
        <v>181445.47052055231</v>
      </c>
      <c r="M2643" s="265">
        <f>$G2643*NonHospFrac+theModel!$H2643*NonHospFrac</f>
        <v>294699.55396293127</v>
      </c>
      <c r="N2643" s="266">
        <f t="shared" si="571"/>
        <v>476145.02448348358</v>
      </c>
      <c r="O2643" s="158"/>
      <c r="P2643" s="265">
        <f t="shared" si="572"/>
        <v>177212.58089912435</v>
      </c>
      <c r="Q2643" s="265">
        <f t="shared" si="573"/>
        <v>294697.99371231225</v>
      </c>
      <c r="R2643" s="266">
        <f t="shared" si="574"/>
        <v>471910.57461143658</v>
      </c>
    </row>
    <row r="2644" spans="1:18" x14ac:dyDescent="0.25">
      <c r="A2644" s="81">
        <v>2613</v>
      </c>
      <c r="B2644" s="93">
        <f t="shared" si="563"/>
        <v>1.8135028350615365E-22</v>
      </c>
      <c r="C2644" s="178">
        <f t="shared" si="564"/>
        <v>1.8094118849929669E-22</v>
      </c>
      <c r="D2644" s="165">
        <f t="shared" si="565"/>
        <v>2.2558277767625785E-3</v>
      </c>
      <c r="E2644" s="166">
        <f t="shared" si="575"/>
        <v>24.291375447755232</v>
      </c>
      <c r="F2644" s="167">
        <f t="shared" si="576"/>
        <v>5.8967338084574008</v>
      </c>
      <c r="G2644" s="167">
        <f t="shared" si="566"/>
        <v>204923.43006388395</v>
      </c>
      <c r="H2644" s="167">
        <f t="shared" si="567"/>
        <v>271299.98899881309</v>
      </c>
      <c r="I2644" s="168">
        <f t="shared" si="568"/>
        <v>476223.41906269704</v>
      </c>
      <c r="J2644" s="168">
        <f t="shared" si="570"/>
        <v>465107.64687633736</v>
      </c>
      <c r="K2644" s="94"/>
      <c r="L2644" s="265">
        <f t="shared" si="569"/>
        <v>181475.34448873473</v>
      </c>
      <c r="M2644" s="265">
        <f>$G2644*NonHospFrac+theModel!$H2644*NonHospFrac</f>
        <v>294748.07457396231</v>
      </c>
      <c r="N2644" s="266">
        <f t="shared" si="571"/>
        <v>476223.41906269704</v>
      </c>
      <c r="O2644" s="158"/>
      <c r="P2644" s="265">
        <f t="shared" si="572"/>
        <v>177239.43649674999</v>
      </c>
      <c r="Q2644" s="265">
        <f t="shared" si="573"/>
        <v>294746.51432334329</v>
      </c>
      <c r="R2644" s="266">
        <f t="shared" si="574"/>
        <v>471985.95082009328</v>
      </c>
    </row>
    <row r="2645" spans="1:18" x14ac:dyDescent="0.25">
      <c r="A2645" s="81">
        <v>2614</v>
      </c>
      <c r="B2645" s="93">
        <f t="shared" si="563"/>
        <v>1.7796257692253623E-22</v>
      </c>
      <c r="C2645" s="178">
        <f t="shared" si="564"/>
        <v>1.7756112399829011E-22</v>
      </c>
      <c r="D2645" s="165">
        <f t="shared" si="565"/>
        <v>2.2558277767625785E-3</v>
      </c>
      <c r="E2645" s="166">
        <f t="shared" si="575"/>
        <v>24.291375447755232</v>
      </c>
      <c r="F2645" s="167">
        <f t="shared" si="576"/>
        <v>5.8989896362341634</v>
      </c>
      <c r="G2645" s="167">
        <f t="shared" si="566"/>
        <v>205001.82464309738</v>
      </c>
      <c r="H2645" s="167">
        <f t="shared" si="567"/>
        <v>271299.98899881309</v>
      </c>
      <c r="I2645" s="168">
        <f t="shared" si="568"/>
        <v>476301.81364191044</v>
      </c>
      <c r="J2645" s="168">
        <f t="shared" si="570"/>
        <v>465178.1178444057</v>
      </c>
      <c r="K2645" s="94"/>
      <c r="L2645" s="265">
        <f t="shared" si="569"/>
        <v>181505.21845691715</v>
      </c>
      <c r="M2645" s="265">
        <f>$G2645*NonHospFrac+theModel!$H2645*NonHospFrac</f>
        <v>294796.59518499329</v>
      </c>
      <c r="N2645" s="266">
        <f t="shared" si="571"/>
        <v>476301.81364191044</v>
      </c>
      <c r="O2645" s="158"/>
      <c r="P2645" s="265">
        <f t="shared" si="572"/>
        <v>177266.29099968859</v>
      </c>
      <c r="Q2645" s="265">
        <f t="shared" si="573"/>
        <v>294795.03493437427</v>
      </c>
      <c r="R2645" s="266">
        <f t="shared" si="574"/>
        <v>472061.32593406283</v>
      </c>
    </row>
    <row r="2646" spans="1:18" x14ac:dyDescent="0.25">
      <c r="A2646" s="81">
        <v>2615</v>
      </c>
      <c r="B2646" s="93">
        <f t="shared" si="563"/>
        <v>1.7463815425375367E-22</v>
      </c>
      <c r="C2646" s="178">
        <f t="shared" si="564"/>
        <v>1.7424420065450549E-22</v>
      </c>
      <c r="D2646" s="165">
        <f t="shared" si="565"/>
        <v>2.2558277767625785E-3</v>
      </c>
      <c r="E2646" s="166">
        <f t="shared" si="575"/>
        <v>24.291375447755232</v>
      </c>
      <c r="F2646" s="167">
        <f t="shared" si="576"/>
        <v>5.901245464010926</v>
      </c>
      <c r="G2646" s="167">
        <f t="shared" si="566"/>
        <v>205080.21922231078</v>
      </c>
      <c r="H2646" s="167">
        <f t="shared" si="567"/>
        <v>271299.98899881309</v>
      </c>
      <c r="I2646" s="168">
        <f t="shared" si="568"/>
        <v>476380.2082211239</v>
      </c>
      <c r="J2646" s="168">
        <f t="shared" si="570"/>
        <v>465248.58593993867</v>
      </c>
      <c r="K2646" s="94"/>
      <c r="L2646" s="265">
        <f t="shared" si="569"/>
        <v>181535.09242509957</v>
      </c>
      <c r="M2646" s="265">
        <f>$G2646*NonHospFrac+theModel!$H2646*NonHospFrac</f>
        <v>294845.11579602427</v>
      </c>
      <c r="N2646" s="266">
        <f t="shared" si="571"/>
        <v>476380.20822112384</v>
      </c>
      <c r="O2646" s="158"/>
      <c r="P2646" s="265">
        <f t="shared" si="572"/>
        <v>177293.1444079848</v>
      </c>
      <c r="Q2646" s="265">
        <f t="shared" si="573"/>
        <v>294843.55554540525</v>
      </c>
      <c r="R2646" s="266">
        <f t="shared" si="574"/>
        <v>472136.69995339005</v>
      </c>
    </row>
    <row r="2647" spans="1:18" x14ac:dyDescent="0.25">
      <c r="A2647" s="81">
        <v>2616</v>
      </c>
      <c r="B2647" s="93">
        <f t="shared" si="563"/>
        <v>1.7137583332721286E-22</v>
      </c>
      <c r="C2647" s="178">
        <f t="shared" si="564"/>
        <v>1.709892389621275E-22</v>
      </c>
      <c r="D2647" s="165">
        <f t="shared" si="565"/>
        <v>2.2558277767625785E-3</v>
      </c>
      <c r="E2647" s="166">
        <f t="shared" si="575"/>
        <v>24.291375447755232</v>
      </c>
      <c r="F2647" s="167">
        <f t="shared" si="576"/>
        <v>5.9035012917876886</v>
      </c>
      <c r="G2647" s="167">
        <f t="shared" si="566"/>
        <v>205158.61380152422</v>
      </c>
      <c r="H2647" s="167">
        <f t="shared" si="567"/>
        <v>271299.98899881309</v>
      </c>
      <c r="I2647" s="168">
        <f t="shared" si="568"/>
        <v>476458.60280033731</v>
      </c>
      <c r="J2647" s="168">
        <f t="shared" si="570"/>
        <v>465319.05116305331</v>
      </c>
      <c r="K2647" s="94"/>
      <c r="L2647" s="265">
        <f t="shared" si="569"/>
        <v>181564.966393282</v>
      </c>
      <c r="M2647" s="265">
        <f>$G2647*NonHospFrac+theModel!$H2647*NonHospFrac</f>
        <v>294893.63640705531</v>
      </c>
      <c r="N2647" s="266">
        <f t="shared" si="571"/>
        <v>476458.60280033731</v>
      </c>
      <c r="O2647" s="158"/>
      <c r="P2647" s="265">
        <f t="shared" si="572"/>
        <v>177319.99672168322</v>
      </c>
      <c r="Q2647" s="265">
        <f t="shared" si="573"/>
        <v>294892.07615643629</v>
      </c>
      <c r="R2647" s="266">
        <f t="shared" si="574"/>
        <v>472212.07287811954</v>
      </c>
    </row>
    <row r="2648" spans="1:18" x14ac:dyDescent="0.25">
      <c r="A2648" s="81">
        <v>2617</v>
      </c>
      <c r="B2648" s="93">
        <f t="shared" si="563"/>
        <v>1.6817445405384756E-22</v>
      </c>
      <c r="C2648" s="178">
        <f t="shared" si="564"/>
        <v>1.67795081449051E-22</v>
      </c>
      <c r="D2648" s="165">
        <f t="shared" si="565"/>
        <v>2.2558277767625785E-3</v>
      </c>
      <c r="E2648" s="166">
        <f t="shared" si="575"/>
        <v>24.291375447755232</v>
      </c>
      <c r="F2648" s="167">
        <f t="shared" si="576"/>
        <v>5.9057571195644512</v>
      </c>
      <c r="G2648" s="167">
        <f t="shared" si="566"/>
        <v>205237.00838073765</v>
      </c>
      <c r="H2648" s="167">
        <f t="shared" si="567"/>
        <v>271299.98899881309</v>
      </c>
      <c r="I2648" s="168">
        <f t="shared" si="568"/>
        <v>476536.99737955071</v>
      </c>
      <c r="J2648" s="168">
        <f t="shared" si="570"/>
        <v>465389.51351386675</v>
      </c>
      <c r="K2648" s="94"/>
      <c r="L2648" s="265">
        <f t="shared" si="569"/>
        <v>181594.84036146445</v>
      </c>
      <c r="M2648" s="265">
        <f>$G2648*NonHospFrac+theModel!$H2648*NonHospFrac</f>
        <v>294942.15701808629</v>
      </c>
      <c r="N2648" s="266">
        <f t="shared" si="571"/>
        <v>476536.99737955071</v>
      </c>
      <c r="O2648" s="158"/>
      <c r="P2648" s="265">
        <f t="shared" si="572"/>
        <v>177346.84794082851</v>
      </c>
      <c r="Q2648" s="265">
        <f t="shared" si="573"/>
        <v>294940.59676746727</v>
      </c>
      <c r="R2648" s="266">
        <f t="shared" si="574"/>
        <v>472287.44470829575</v>
      </c>
    </row>
    <row r="2649" spans="1:18" x14ac:dyDescent="0.25">
      <c r="A2649" s="81">
        <v>2618</v>
      </c>
      <c r="B2649" s="93">
        <f t="shared" si="563"/>
        <v>1.6503287801558816E-22</v>
      </c>
      <c r="C2649" s="178">
        <f t="shared" si="564"/>
        <v>1.6466059226528152E-22</v>
      </c>
      <c r="D2649" s="165">
        <f t="shared" si="565"/>
        <v>2.2558277767625785E-3</v>
      </c>
      <c r="E2649" s="166">
        <f t="shared" si="575"/>
        <v>24.291375447755232</v>
      </c>
      <c r="F2649" s="167">
        <f t="shared" si="576"/>
        <v>5.9080129473412137</v>
      </c>
      <c r="G2649" s="167">
        <f t="shared" si="566"/>
        <v>205315.40295995105</v>
      </c>
      <c r="H2649" s="167">
        <f t="shared" si="567"/>
        <v>271299.98899881309</v>
      </c>
      <c r="I2649" s="168">
        <f t="shared" si="568"/>
        <v>476615.39195876417</v>
      </c>
      <c r="J2649" s="168">
        <f t="shared" si="570"/>
        <v>465459.9729924961</v>
      </c>
      <c r="K2649" s="94"/>
      <c r="L2649" s="265">
        <f t="shared" si="569"/>
        <v>181624.71432964687</v>
      </c>
      <c r="M2649" s="265">
        <f>$G2649*NonHospFrac+theModel!$H2649*NonHospFrac</f>
        <v>294990.67762911727</v>
      </c>
      <c r="N2649" s="266">
        <f t="shared" si="571"/>
        <v>476615.39195876417</v>
      </c>
      <c r="O2649" s="158"/>
      <c r="P2649" s="265">
        <f t="shared" si="572"/>
        <v>177373.6980654652</v>
      </c>
      <c r="Q2649" s="265">
        <f t="shared" si="573"/>
        <v>294989.11737849825</v>
      </c>
      <c r="R2649" s="266">
        <f t="shared" si="574"/>
        <v>472362.81544396345</v>
      </c>
    </row>
    <row r="2650" spans="1:18" x14ac:dyDescent="0.25">
      <c r="A2650" s="81">
        <v>2619</v>
      </c>
      <c r="B2650" s="93">
        <f t="shared" si="563"/>
        <v>1.6194998806053731E-22</v>
      </c>
      <c r="C2650" s="178">
        <f t="shared" si="564"/>
        <v>1.6158465677902398E-22</v>
      </c>
      <c r="D2650" s="165">
        <f t="shared" si="565"/>
        <v>2.2558277767625785E-3</v>
      </c>
      <c r="E2650" s="166">
        <f t="shared" si="575"/>
        <v>24.291375447755232</v>
      </c>
      <c r="F2650" s="167">
        <f t="shared" si="576"/>
        <v>5.9102687751179763</v>
      </c>
      <c r="G2650" s="167">
        <f t="shared" si="566"/>
        <v>205393.79753916449</v>
      </c>
      <c r="H2650" s="167">
        <f t="shared" si="567"/>
        <v>271299.98899881309</v>
      </c>
      <c r="I2650" s="168">
        <f t="shared" si="568"/>
        <v>476693.78653797758</v>
      </c>
      <c r="J2650" s="168">
        <f t="shared" si="570"/>
        <v>465530.42959905835</v>
      </c>
      <c r="K2650" s="94"/>
      <c r="L2650" s="265">
        <f t="shared" si="569"/>
        <v>181654.58829782929</v>
      </c>
      <c r="M2650" s="265">
        <f>$G2650*NonHospFrac+theModel!$H2650*NonHospFrac</f>
        <v>295039.19824014825</v>
      </c>
      <c r="N2650" s="266">
        <f t="shared" si="571"/>
        <v>476693.78653797752</v>
      </c>
      <c r="O2650" s="158"/>
      <c r="P2650" s="265">
        <f t="shared" si="572"/>
        <v>177400.54709563797</v>
      </c>
      <c r="Q2650" s="265">
        <f t="shared" si="573"/>
        <v>295037.63798952923</v>
      </c>
      <c r="R2650" s="266">
        <f t="shared" si="574"/>
        <v>472438.18508516718</v>
      </c>
    </row>
    <row r="2651" spans="1:18" x14ac:dyDescent="0.25">
      <c r="A2651" s="81">
        <v>2620</v>
      </c>
      <c r="B2651" s="93">
        <f t="shared" si="563"/>
        <v>1.5892468790570835E-22</v>
      </c>
      <c r="C2651" s="178">
        <f t="shared" si="564"/>
        <v>1.5856618118031734E-22</v>
      </c>
      <c r="D2651" s="165">
        <f t="shared" si="565"/>
        <v>2.2558277767625785E-3</v>
      </c>
      <c r="E2651" s="166">
        <f t="shared" si="575"/>
        <v>24.291375447755232</v>
      </c>
      <c r="F2651" s="167">
        <f t="shared" si="576"/>
        <v>5.9125246028947389</v>
      </c>
      <c r="G2651" s="167">
        <f t="shared" si="566"/>
        <v>205472.19211837789</v>
      </c>
      <c r="H2651" s="167">
        <f t="shared" si="567"/>
        <v>271299.98899881309</v>
      </c>
      <c r="I2651" s="168">
        <f t="shared" si="568"/>
        <v>476772.18111719098</v>
      </c>
      <c r="J2651" s="168">
        <f t="shared" si="570"/>
        <v>465600.88333367062</v>
      </c>
      <c r="K2651" s="94"/>
      <c r="L2651" s="265">
        <f t="shared" si="569"/>
        <v>181684.46226601172</v>
      </c>
      <c r="M2651" s="265">
        <f>$G2651*NonHospFrac+theModel!$H2651*NonHospFrac</f>
        <v>295087.71885117923</v>
      </c>
      <c r="N2651" s="266">
        <f t="shared" si="571"/>
        <v>476772.18111719098</v>
      </c>
      <c r="O2651" s="158"/>
      <c r="P2651" s="265">
        <f t="shared" si="572"/>
        <v>177427.39503139141</v>
      </c>
      <c r="Q2651" s="265">
        <f t="shared" si="573"/>
        <v>295086.15860056021</v>
      </c>
      <c r="R2651" s="266">
        <f t="shared" si="574"/>
        <v>472513.55363195162</v>
      </c>
    </row>
    <row r="2652" spans="1:18" x14ac:dyDescent="0.25">
      <c r="A2652" s="81">
        <v>2621</v>
      </c>
      <c r="B2652" s="93">
        <f t="shared" si="563"/>
        <v>1.5595590174718412E-22</v>
      </c>
      <c r="C2652" s="178">
        <f t="shared" si="564"/>
        <v>1.5560409209207278E-22</v>
      </c>
      <c r="D2652" s="165">
        <f t="shared" si="565"/>
        <v>2.2558277767625785E-3</v>
      </c>
      <c r="E2652" s="166">
        <f t="shared" si="575"/>
        <v>24.291375447755232</v>
      </c>
      <c r="F2652" s="167">
        <f t="shared" si="576"/>
        <v>5.9147804306715015</v>
      </c>
      <c r="G2652" s="167">
        <f t="shared" si="566"/>
        <v>205550.58669759132</v>
      </c>
      <c r="H2652" s="167">
        <f t="shared" si="567"/>
        <v>271299.98899881309</v>
      </c>
      <c r="I2652" s="168">
        <f t="shared" si="568"/>
        <v>476850.57569640444</v>
      </c>
      <c r="J2652" s="168">
        <f t="shared" si="570"/>
        <v>465671.33419645001</v>
      </c>
      <c r="K2652" s="94"/>
      <c r="L2652" s="265">
        <f t="shared" si="569"/>
        <v>181714.33623419414</v>
      </c>
      <c r="M2652" s="265">
        <f>$G2652*NonHospFrac+theModel!$H2652*NonHospFrac</f>
        <v>295136.23946221027</v>
      </c>
      <c r="N2652" s="266">
        <f t="shared" si="571"/>
        <v>476850.57569640444</v>
      </c>
      <c r="O2652" s="158"/>
      <c r="P2652" s="265">
        <f t="shared" si="572"/>
        <v>177454.24187277013</v>
      </c>
      <c r="Q2652" s="265">
        <f t="shared" si="573"/>
        <v>295134.67921159125</v>
      </c>
      <c r="R2652" s="266">
        <f t="shared" si="574"/>
        <v>472588.92108436138</v>
      </c>
    </row>
    <row r="2653" spans="1:18" x14ac:dyDescent="0.25">
      <c r="A2653" s="81">
        <v>2622</v>
      </c>
      <c r="B2653" s="93">
        <f t="shared" si="563"/>
        <v>1.5304257387755882E-22</v>
      </c>
      <c r="C2653" s="178">
        <f t="shared" si="564"/>
        <v>1.5269733618837858E-22</v>
      </c>
      <c r="D2653" s="165">
        <f t="shared" si="565"/>
        <v>2.2558277767625785E-3</v>
      </c>
      <c r="E2653" s="166">
        <f t="shared" si="575"/>
        <v>24.291375447755232</v>
      </c>
      <c r="F2653" s="167">
        <f t="shared" si="576"/>
        <v>5.9170362584482641</v>
      </c>
      <c r="G2653" s="167">
        <f t="shared" si="566"/>
        <v>205628.98127680476</v>
      </c>
      <c r="H2653" s="167">
        <f t="shared" si="567"/>
        <v>271299.98899881309</v>
      </c>
      <c r="I2653" s="168">
        <f t="shared" si="568"/>
        <v>476928.97027561784</v>
      </c>
      <c r="J2653" s="168">
        <f t="shared" si="570"/>
        <v>465741.78218751348</v>
      </c>
      <c r="K2653" s="94"/>
      <c r="L2653" s="265">
        <f t="shared" si="569"/>
        <v>181744.21020237659</v>
      </c>
      <c r="M2653" s="265">
        <f>$G2653*NonHospFrac+theModel!$H2653*NonHospFrac</f>
        <v>295184.76007324125</v>
      </c>
      <c r="N2653" s="266">
        <f t="shared" si="571"/>
        <v>476928.97027561784</v>
      </c>
      <c r="O2653" s="158"/>
      <c r="P2653" s="265">
        <f t="shared" si="572"/>
        <v>177481.08761981878</v>
      </c>
      <c r="Q2653" s="265">
        <f t="shared" si="573"/>
        <v>295183.19982262223</v>
      </c>
      <c r="R2653" s="266">
        <f t="shared" si="574"/>
        <v>472664.28744244098</v>
      </c>
    </row>
    <row r="2654" spans="1:18" x14ac:dyDescent="0.25">
      <c r="A2654" s="81">
        <v>2623</v>
      </c>
      <c r="B2654" s="93">
        <f t="shared" si="563"/>
        <v>1.5018366831052685E-22</v>
      </c>
      <c r="C2654" s="178">
        <f t="shared" si="564"/>
        <v>1.4984487981993587E-22</v>
      </c>
      <c r="D2654" s="165">
        <f t="shared" si="565"/>
        <v>2.2558277767625785E-3</v>
      </c>
      <c r="E2654" s="166">
        <f t="shared" si="575"/>
        <v>24.291375447755232</v>
      </c>
      <c r="F2654" s="167">
        <f t="shared" si="576"/>
        <v>5.9192920862250267</v>
      </c>
      <c r="G2654" s="167">
        <f t="shared" si="566"/>
        <v>205707.37585601816</v>
      </c>
      <c r="H2654" s="167">
        <f t="shared" si="567"/>
        <v>271299.98899881309</v>
      </c>
      <c r="I2654" s="168">
        <f t="shared" si="568"/>
        <v>477007.36485483125</v>
      </c>
      <c r="J2654" s="168">
        <f t="shared" si="570"/>
        <v>465812.22730697814</v>
      </c>
      <c r="K2654" s="94"/>
      <c r="L2654" s="265">
        <f t="shared" si="569"/>
        <v>181774.08417055901</v>
      </c>
      <c r="M2654" s="265">
        <f>$G2654*NonHospFrac+theModel!$H2654*NonHospFrac</f>
        <v>295233.28068427223</v>
      </c>
      <c r="N2654" s="266">
        <f t="shared" si="571"/>
        <v>477007.36485483125</v>
      </c>
      <c r="O2654" s="158"/>
      <c r="P2654" s="265">
        <f t="shared" si="572"/>
        <v>177507.93227258188</v>
      </c>
      <c r="Q2654" s="265">
        <f t="shared" si="573"/>
        <v>295231.72043365322</v>
      </c>
      <c r="R2654" s="266">
        <f t="shared" si="574"/>
        <v>472739.65270623507</v>
      </c>
    </row>
    <row r="2655" spans="1:18" x14ac:dyDescent="0.25">
      <c r="A2655" s="81">
        <v>2624</v>
      </c>
      <c r="B2655" s="93">
        <f t="shared" ref="B2655:B2718" si="577">Constant*EXP(PowerTerm*(A2655)/7)</f>
        <v>1.4737816841247942E-22</v>
      </c>
      <c r="C2655" s="178">
        <f t="shared" ref="C2655:C2718" si="578">(1-theFloor)*B2655</f>
        <v>1.4704570864648616E-22</v>
      </c>
      <c r="D2655" s="165">
        <f t="shared" ref="D2655:D2718" si="579">theFloor</f>
        <v>2.2558277767625785E-3</v>
      </c>
      <c r="E2655" s="166">
        <f t="shared" si="575"/>
        <v>24.291375447755232</v>
      </c>
      <c r="F2655" s="167">
        <f t="shared" si="576"/>
        <v>5.9215479140017893</v>
      </c>
      <c r="G2655" s="167">
        <f t="shared" ref="G2655:G2718" si="580">$B$22*F2655*totInfected/365.25</f>
        <v>205785.77043523159</v>
      </c>
      <c r="H2655" s="167">
        <f t="shared" ref="H2655:H2718" si="581">lostQALYs_Injured*E2655*totInfected/365.25</f>
        <v>271299.98899881309</v>
      </c>
      <c r="I2655" s="168">
        <f t="shared" ref="I2655:I2718" si="582">H2655+G2655</f>
        <v>477085.75943404471</v>
      </c>
      <c r="J2655" s="168">
        <f t="shared" si="570"/>
        <v>465882.66955496109</v>
      </c>
      <c r="K2655" s="94"/>
      <c r="L2655" s="265">
        <f t="shared" ref="L2655:L2718" si="583">$G2655*HospFrac+$H2655*HospFrac</f>
        <v>181803.95813874144</v>
      </c>
      <c r="M2655" s="265">
        <f>$G2655*NonHospFrac+theModel!$H2655*NonHospFrac</f>
        <v>295281.80129530327</v>
      </c>
      <c r="N2655" s="266">
        <f t="shared" si="571"/>
        <v>477085.75943404471</v>
      </c>
      <c r="O2655" s="158"/>
      <c r="P2655" s="265">
        <f t="shared" si="572"/>
        <v>177534.77583110411</v>
      </c>
      <c r="Q2655" s="265">
        <f t="shared" si="573"/>
        <v>295280.24104468426</v>
      </c>
      <c r="R2655" s="266">
        <f t="shared" si="574"/>
        <v>472815.01687578834</v>
      </c>
    </row>
    <row r="2656" spans="1:18" x14ac:dyDescent="0.25">
      <c r="A2656" s="81">
        <v>2625</v>
      </c>
      <c r="B2656" s="93">
        <f t="shared" si="577"/>
        <v>1.4462507654099364E-22</v>
      </c>
      <c r="C2656" s="178">
        <f t="shared" si="578"/>
        <v>1.4429882727611606E-22</v>
      </c>
      <c r="D2656" s="165">
        <f t="shared" si="579"/>
        <v>2.2558277767625785E-3</v>
      </c>
      <c r="E2656" s="166">
        <f t="shared" si="575"/>
        <v>24.291375447755232</v>
      </c>
      <c r="F2656" s="167">
        <f t="shared" si="576"/>
        <v>5.9238037417785518</v>
      </c>
      <c r="G2656" s="167">
        <f t="shared" si="580"/>
        <v>205864.165014445</v>
      </c>
      <c r="H2656" s="167">
        <f t="shared" si="581"/>
        <v>271299.98899881309</v>
      </c>
      <c r="I2656" s="168">
        <f t="shared" si="582"/>
        <v>477164.15401325806</v>
      </c>
      <c r="J2656" s="168">
        <f t="shared" ref="J2656:J2719" si="584">J2655+(I2656-I2655)/(1+discountDaily)^A2656</f>
        <v>465953.10893157922</v>
      </c>
      <c r="K2656" s="94"/>
      <c r="L2656" s="265">
        <f t="shared" si="583"/>
        <v>181833.83210692386</v>
      </c>
      <c r="M2656" s="265">
        <f>$G2656*NonHospFrac+theModel!$H2656*NonHospFrac</f>
        <v>295330.32190633425</v>
      </c>
      <c r="N2656" s="266">
        <f t="shared" ref="N2656:N2719" si="585">L2656+M2656</f>
        <v>477164.15401325811</v>
      </c>
      <c r="O2656" s="158"/>
      <c r="P2656" s="265">
        <f t="shared" ref="P2656:P2719" si="586">P2655+(L2656-L2655)/(1+discountDaily)^A2656</f>
        <v>177561.61829543003</v>
      </c>
      <c r="Q2656" s="265">
        <f t="shared" ref="Q2656:Q2719" si="587">Q2655+(M2656-M2655)/(1+discountDaily)^B2656</f>
        <v>295328.76165571524</v>
      </c>
      <c r="R2656" s="266">
        <f t="shared" ref="R2656:R2719" si="588">P2656+Q2656</f>
        <v>472890.37995114527</v>
      </c>
    </row>
    <row r="2657" spans="1:18" x14ac:dyDescent="0.25">
      <c r="A2657" s="81">
        <v>2626</v>
      </c>
      <c r="B2657" s="93">
        <f t="shared" si="577"/>
        <v>1.419234136900642E-22</v>
      </c>
      <c r="C2657" s="178">
        <f t="shared" si="578"/>
        <v>1.416032589112892E-22</v>
      </c>
      <c r="D2657" s="165">
        <f t="shared" si="579"/>
        <v>2.2558277767625785E-3</v>
      </c>
      <c r="E2657" s="166">
        <f t="shared" ref="E2657:E2720" si="589">C2657+E2656</f>
        <v>24.291375447755232</v>
      </c>
      <c r="F2657" s="167">
        <f t="shared" ref="F2657:F2720" si="590">D2657+F2656</f>
        <v>5.9260595695553144</v>
      </c>
      <c r="G2657" s="167">
        <f t="shared" si="580"/>
        <v>205942.55959365843</v>
      </c>
      <c r="H2657" s="167">
        <f t="shared" si="581"/>
        <v>271299.98899881309</v>
      </c>
      <c r="I2657" s="168">
        <f t="shared" si="582"/>
        <v>477242.54859247152</v>
      </c>
      <c r="J2657" s="168">
        <f t="shared" si="584"/>
        <v>466023.54543694982</v>
      </c>
      <c r="K2657" s="94"/>
      <c r="L2657" s="265">
        <f t="shared" si="583"/>
        <v>181863.70607510628</v>
      </c>
      <c r="M2657" s="265">
        <f>$G2657*NonHospFrac+theModel!$H2657*NonHospFrac</f>
        <v>295378.84251736524</v>
      </c>
      <c r="N2657" s="266">
        <f t="shared" si="585"/>
        <v>477242.54859247152</v>
      </c>
      <c r="O2657" s="158"/>
      <c r="P2657" s="265">
        <f t="shared" si="586"/>
        <v>177588.45966560426</v>
      </c>
      <c r="Q2657" s="265">
        <f t="shared" si="587"/>
        <v>295377.28226674622</v>
      </c>
      <c r="R2657" s="266">
        <f t="shared" si="588"/>
        <v>472965.74193235044</v>
      </c>
    </row>
    <row r="2658" spans="1:18" x14ac:dyDescent="0.25">
      <c r="A2658" s="81">
        <v>2627</v>
      </c>
      <c r="B2658" s="93">
        <f t="shared" si="577"/>
        <v>1.3927221914196758E-22</v>
      </c>
      <c r="C2658" s="178">
        <f t="shared" si="578"/>
        <v>1.3895804500149575E-22</v>
      </c>
      <c r="D2658" s="165">
        <f t="shared" si="579"/>
        <v>2.2558277767625785E-3</v>
      </c>
      <c r="E2658" s="166">
        <f t="shared" si="589"/>
        <v>24.291375447755232</v>
      </c>
      <c r="F2658" s="167">
        <f t="shared" si="590"/>
        <v>5.928315397332077</v>
      </c>
      <c r="G2658" s="167">
        <f t="shared" si="580"/>
        <v>206020.95417287186</v>
      </c>
      <c r="H2658" s="167">
        <f t="shared" si="581"/>
        <v>271299.98899881309</v>
      </c>
      <c r="I2658" s="168">
        <f t="shared" si="582"/>
        <v>477320.94317168498</v>
      </c>
      <c r="J2658" s="168">
        <f t="shared" si="584"/>
        <v>466093.97907118977</v>
      </c>
      <c r="K2658" s="94"/>
      <c r="L2658" s="265">
        <f t="shared" si="583"/>
        <v>181893.5800432887</v>
      </c>
      <c r="M2658" s="265">
        <f>$G2658*NonHospFrac+theModel!$H2658*NonHospFrac</f>
        <v>295427.36312839622</v>
      </c>
      <c r="N2658" s="266">
        <f t="shared" si="585"/>
        <v>477320.94317168492</v>
      </c>
      <c r="O2658" s="158"/>
      <c r="P2658" s="265">
        <f t="shared" si="586"/>
        <v>177615.2999416714</v>
      </c>
      <c r="Q2658" s="265">
        <f t="shared" si="587"/>
        <v>295425.8028777772</v>
      </c>
      <c r="R2658" s="266">
        <f t="shared" si="588"/>
        <v>473041.10281944857</v>
      </c>
    </row>
    <row r="2659" spans="1:18" x14ac:dyDescent="0.25">
      <c r="A2659" s="81">
        <v>2628</v>
      </c>
      <c r="B2659" s="93">
        <f t="shared" si="577"/>
        <v>1.366705501256286E-22</v>
      </c>
      <c r="C2659" s="178">
        <f t="shared" si="578"/>
        <v>1.3636224490238979E-22</v>
      </c>
      <c r="D2659" s="165">
        <f t="shared" si="579"/>
        <v>2.2558277767625785E-3</v>
      </c>
      <c r="E2659" s="166">
        <f t="shared" si="589"/>
        <v>24.291375447755232</v>
      </c>
      <c r="F2659" s="167">
        <f t="shared" si="590"/>
        <v>5.9305712251088396</v>
      </c>
      <c r="G2659" s="167">
        <f t="shared" si="580"/>
        <v>206099.34875208527</v>
      </c>
      <c r="H2659" s="167">
        <f t="shared" si="581"/>
        <v>271299.98899881309</v>
      </c>
      <c r="I2659" s="168">
        <f t="shared" si="582"/>
        <v>477399.33775089832</v>
      </c>
      <c r="J2659" s="168">
        <f t="shared" si="584"/>
        <v>466164.40983441606</v>
      </c>
      <c r="K2659" s="94"/>
      <c r="L2659" s="265">
        <f t="shared" si="583"/>
        <v>181923.45401147113</v>
      </c>
      <c r="M2659" s="265">
        <f>$G2659*NonHospFrac+theModel!$H2659*NonHospFrac</f>
        <v>295475.8837394272</v>
      </c>
      <c r="N2659" s="266">
        <f t="shared" si="585"/>
        <v>477399.33775089832</v>
      </c>
      <c r="O2659" s="158"/>
      <c r="P2659" s="265">
        <f t="shared" si="586"/>
        <v>177642.13912367605</v>
      </c>
      <c r="Q2659" s="265">
        <f t="shared" si="587"/>
        <v>295474.32348880818</v>
      </c>
      <c r="R2659" s="266">
        <f t="shared" si="588"/>
        <v>473116.46261248423</v>
      </c>
    </row>
    <row r="2660" spans="1:18" x14ac:dyDescent="0.25">
      <c r="A2660" s="81">
        <v>2629</v>
      </c>
      <c r="B2660" s="93">
        <f t="shared" si="577"/>
        <v>1.341174814813687E-22</v>
      </c>
      <c r="C2660" s="178">
        <f t="shared" si="578"/>
        <v>1.3381493554129358E-22</v>
      </c>
      <c r="D2660" s="165">
        <f t="shared" si="579"/>
        <v>2.2558277767625785E-3</v>
      </c>
      <c r="E2660" s="166">
        <f t="shared" si="589"/>
        <v>24.291375447755232</v>
      </c>
      <c r="F2660" s="167">
        <f t="shared" si="590"/>
        <v>5.9328270528856022</v>
      </c>
      <c r="G2660" s="167">
        <f t="shared" si="580"/>
        <v>206177.7433312987</v>
      </c>
      <c r="H2660" s="167">
        <f t="shared" si="581"/>
        <v>271299.98899881309</v>
      </c>
      <c r="I2660" s="168">
        <f t="shared" si="582"/>
        <v>477477.73233011179</v>
      </c>
      <c r="J2660" s="168">
        <f t="shared" si="584"/>
        <v>466234.83772674587</v>
      </c>
      <c r="K2660" s="94"/>
      <c r="L2660" s="265">
        <f t="shared" si="583"/>
        <v>181953.32797965355</v>
      </c>
      <c r="M2660" s="265">
        <f>$G2660*NonHospFrac+theModel!$H2660*NonHospFrac</f>
        <v>295524.40435045824</v>
      </c>
      <c r="N2660" s="266">
        <f t="shared" si="585"/>
        <v>477477.73233011179</v>
      </c>
      <c r="O2660" s="158"/>
      <c r="P2660" s="265">
        <f t="shared" si="586"/>
        <v>177668.97721166283</v>
      </c>
      <c r="Q2660" s="265">
        <f t="shared" si="587"/>
        <v>295522.84409983922</v>
      </c>
      <c r="R2660" s="266">
        <f t="shared" si="588"/>
        <v>473191.82131150202</v>
      </c>
    </row>
    <row r="2661" spans="1:18" x14ac:dyDescent="0.25">
      <c r="A2661" s="81">
        <v>2630</v>
      </c>
      <c r="B2661" s="93">
        <f t="shared" si="577"/>
        <v>1.3161210533191698E-22</v>
      </c>
      <c r="C2661" s="178">
        <f t="shared" si="578"/>
        <v>1.3131521108895105E-22</v>
      </c>
      <c r="D2661" s="165">
        <f t="shared" si="579"/>
        <v>2.2558277767625785E-3</v>
      </c>
      <c r="E2661" s="166">
        <f t="shared" si="589"/>
        <v>24.291375447755232</v>
      </c>
      <c r="F2661" s="167">
        <f t="shared" si="590"/>
        <v>5.9350828806623648</v>
      </c>
      <c r="G2661" s="167">
        <f t="shared" si="580"/>
        <v>206256.1379105121</v>
      </c>
      <c r="H2661" s="167">
        <f t="shared" si="581"/>
        <v>271299.98899881309</v>
      </c>
      <c r="I2661" s="168">
        <f t="shared" si="582"/>
        <v>477556.12690932519</v>
      </c>
      <c r="J2661" s="168">
        <f t="shared" si="584"/>
        <v>466305.26274829608</v>
      </c>
      <c r="K2661" s="94"/>
      <c r="L2661" s="265">
        <f t="shared" si="583"/>
        <v>181983.20194783597</v>
      </c>
      <c r="M2661" s="265">
        <f>$G2661*NonHospFrac+theModel!$H2661*NonHospFrac</f>
        <v>295572.92496148922</v>
      </c>
      <c r="N2661" s="266">
        <f t="shared" si="585"/>
        <v>477556.12690932519</v>
      </c>
      <c r="O2661" s="158"/>
      <c r="P2661" s="265">
        <f t="shared" si="586"/>
        <v>177695.81420567629</v>
      </c>
      <c r="Q2661" s="265">
        <f t="shared" si="587"/>
        <v>295571.3647108702</v>
      </c>
      <c r="R2661" s="266">
        <f t="shared" si="588"/>
        <v>473267.17891654652</v>
      </c>
    </row>
    <row r="2662" spans="1:18" x14ac:dyDescent="0.25">
      <c r="A2662" s="81">
        <v>2631</v>
      </c>
      <c r="B2662" s="93">
        <f t="shared" si="577"/>
        <v>1.2915353075956704E-22</v>
      </c>
      <c r="C2662" s="178">
        <f t="shared" si="578"/>
        <v>1.2886218263741266E-22</v>
      </c>
      <c r="D2662" s="165">
        <f t="shared" si="579"/>
        <v>2.2558277767625785E-3</v>
      </c>
      <c r="E2662" s="166">
        <f t="shared" si="589"/>
        <v>24.291375447755232</v>
      </c>
      <c r="F2662" s="167">
        <f t="shared" si="590"/>
        <v>5.9373387084391274</v>
      </c>
      <c r="G2662" s="167">
        <f t="shared" si="580"/>
        <v>206334.53248972553</v>
      </c>
      <c r="H2662" s="167">
        <f t="shared" si="581"/>
        <v>271299.98899881309</v>
      </c>
      <c r="I2662" s="168">
        <f t="shared" si="582"/>
        <v>477634.52148853859</v>
      </c>
      <c r="J2662" s="168">
        <f t="shared" si="584"/>
        <v>466375.68489918381</v>
      </c>
      <c r="K2662" s="94"/>
      <c r="L2662" s="265">
        <f t="shared" si="583"/>
        <v>182013.0759160184</v>
      </c>
      <c r="M2662" s="265">
        <f>$G2662*NonHospFrac+theModel!$H2662*NonHospFrac</f>
        <v>295621.4455725202</v>
      </c>
      <c r="N2662" s="266">
        <f t="shared" si="585"/>
        <v>477634.52148853859</v>
      </c>
      <c r="O2662" s="158"/>
      <c r="P2662" s="265">
        <f t="shared" si="586"/>
        <v>177722.65010576104</v>
      </c>
      <c r="Q2662" s="265">
        <f t="shared" si="587"/>
        <v>295619.88532190118</v>
      </c>
      <c r="R2662" s="266">
        <f t="shared" si="588"/>
        <v>473342.53542766219</v>
      </c>
    </row>
    <row r="2663" spans="1:18" x14ac:dyDescent="0.25">
      <c r="A2663" s="81">
        <v>2632</v>
      </c>
      <c r="B2663" s="93">
        <f t="shared" si="577"/>
        <v>1.2674088348936426E-22</v>
      </c>
      <c r="C2663" s="178">
        <f t="shared" si="578"/>
        <v>1.2645497788393751E-22</v>
      </c>
      <c r="D2663" s="165">
        <f t="shared" si="579"/>
        <v>2.2558277767625785E-3</v>
      </c>
      <c r="E2663" s="166">
        <f t="shared" si="589"/>
        <v>24.291375447755232</v>
      </c>
      <c r="F2663" s="167">
        <f t="shared" si="590"/>
        <v>5.93959453621589</v>
      </c>
      <c r="G2663" s="167">
        <f t="shared" si="580"/>
        <v>206412.92706893897</v>
      </c>
      <c r="H2663" s="167">
        <f t="shared" si="581"/>
        <v>271299.98899881309</v>
      </c>
      <c r="I2663" s="168">
        <f t="shared" si="582"/>
        <v>477712.91606775206</v>
      </c>
      <c r="J2663" s="168">
        <f t="shared" si="584"/>
        <v>466446.10417952604</v>
      </c>
      <c r="K2663" s="94"/>
      <c r="L2663" s="265">
        <f t="shared" si="583"/>
        <v>182042.94988420082</v>
      </c>
      <c r="M2663" s="265">
        <f>$G2663*NonHospFrac+theModel!$H2663*NonHospFrac</f>
        <v>295669.96618355124</v>
      </c>
      <c r="N2663" s="266">
        <f t="shared" si="585"/>
        <v>477712.91606775206</v>
      </c>
      <c r="O2663" s="158"/>
      <c r="P2663" s="265">
        <f t="shared" si="586"/>
        <v>177749.48491196168</v>
      </c>
      <c r="Q2663" s="265">
        <f t="shared" si="587"/>
        <v>295668.40593293222</v>
      </c>
      <c r="R2663" s="266">
        <f t="shared" si="588"/>
        <v>473417.89084489387</v>
      </c>
    </row>
    <row r="2664" spans="1:18" x14ac:dyDescent="0.25">
      <c r="A2664" s="81">
        <v>2633</v>
      </c>
      <c r="B2664" s="93">
        <f t="shared" si="577"/>
        <v>1.2437330557821181E-22</v>
      </c>
      <c r="C2664" s="178">
        <f t="shared" si="578"/>
        <v>1.2409274082080071E-22</v>
      </c>
      <c r="D2664" s="165">
        <f t="shared" si="579"/>
        <v>2.2558277767625785E-3</v>
      </c>
      <c r="E2664" s="166">
        <f t="shared" si="589"/>
        <v>24.291375447755232</v>
      </c>
      <c r="F2664" s="167">
        <f t="shared" si="590"/>
        <v>5.9418503639926525</v>
      </c>
      <c r="G2664" s="167">
        <f t="shared" si="580"/>
        <v>206491.32164815237</v>
      </c>
      <c r="H2664" s="167">
        <f t="shared" si="581"/>
        <v>271299.98899881309</v>
      </c>
      <c r="I2664" s="168">
        <f t="shared" si="582"/>
        <v>477791.31064696546</v>
      </c>
      <c r="J2664" s="168">
        <f t="shared" si="584"/>
        <v>466516.52058943972</v>
      </c>
      <c r="K2664" s="94"/>
      <c r="L2664" s="265">
        <f t="shared" si="583"/>
        <v>182072.82385238324</v>
      </c>
      <c r="M2664" s="265">
        <f>$G2664*NonHospFrac+theModel!$H2664*NonHospFrac</f>
        <v>295718.48679458222</v>
      </c>
      <c r="N2664" s="266">
        <f t="shared" si="585"/>
        <v>477791.31064696546</v>
      </c>
      <c r="O2664" s="158"/>
      <c r="P2664" s="265">
        <f t="shared" si="586"/>
        <v>177776.3186243228</v>
      </c>
      <c r="Q2664" s="265">
        <f t="shared" si="587"/>
        <v>295716.9265439632</v>
      </c>
      <c r="R2664" s="266">
        <f t="shared" si="588"/>
        <v>473493.24516828603</v>
      </c>
    </row>
    <row r="2665" spans="1:18" x14ac:dyDescent="0.25">
      <c r="A2665" s="81">
        <v>2634</v>
      </c>
      <c r="B2665" s="93">
        <f t="shared" si="577"/>
        <v>1.2204995510978467E-22</v>
      </c>
      <c r="C2665" s="178">
        <f t="shared" si="578"/>
        <v>1.2177463143089539E-22</v>
      </c>
      <c r="D2665" s="165">
        <f t="shared" si="579"/>
        <v>2.2558277767625785E-3</v>
      </c>
      <c r="E2665" s="166">
        <f t="shared" si="589"/>
        <v>24.291375447755232</v>
      </c>
      <c r="F2665" s="167">
        <f t="shared" si="590"/>
        <v>5.9441061917694151</v>
      </c>
      <c r="G2665" s="167">
        <f t="shared" si="580"/>
        <v>206569.7162273658</v>
      </c>
      <c r="H2665" s="167">
        <f t="shared" si="581"/>
        <v>271299.98899881309</v>
      </c>
      <c r="I2665" s="168">
        <f t="shared" si="582"/>
        <v>477869.70522617886</v>
      </c>
      <c r="J2665" s="168">
        <f t="shared" si="584"/>
        <v>466586.93412904191</v>
      </c>
      <c r="K2665" s="94"/>
      <c r="L2665" s="265">
        <f t="shared" si="583"/>
        <v>182102.69782056566</v>
      </c>
      <c r="M2665" s="265">
        <f>$G2665*NonHospFrac+theModel!$H2665*NonHospFrac</f>
        <v>295767.0074056132</v>
      </c>
      <c r="N2665" s="266">
        <f t="shared" si="585"/>
        <v>477869.70522617886</v>
      </c>
      <c r="O2665" s="158"/>
      <c r="P2665" s="265">
        <f t="shared" si="586"/>
        <v>177803.15124288897</v>
      </c>
      <c r="Q2665" s="265">
        <f t="shared" si="587"/>
        <v>295765.44715499418</v>
      </c>
      <c r="R2665" s="266">
        <f t="shared" si="588"/>
        <v>473568.59839788312</v>
      </c>
    </row>
    <row r="2666" spans="1:18" x14ac:dyDescent="0.25">
      <c r="A2666" s="81">
        <v>2635</v>
      </c>
      <c r="B2666" s="93">
        <f t="shared" si="577"/>
        <v>1.1977000589513899E-22</v>
      </c>
      <c r="C2666" s="178">
        <f t="shared" si="578"/>
        <v>1.1949982538901773E-22</v>
      </c>
      <c r="D2666" s="165">
        <f t="shared" si="579"/>
        <v>2.2558277767625785E-3</v>
      </c>
      <c r="E2666" s="166">
        <f t="shared" si="589"/>
        <v>24.291375447755232</v>
      </c>
      <c r="F2666" s="167">
        <f t="shared" si="590"/>
        <v>5.9463620195461777</v>
      </c>
      <c r="G2666" s="167">
        <f t="shared" si="580"/>
        <v>206648.11080657921</v>
      </c>
      <c r="H2666" s="167">
        <f t="shared" si="581"/>
        <v>271299.98899881309</v>
      </c>
      <c r="I2666" s="168">
        <f t="shared" si="582"/>
        <v>477948.09980539232</v>
      </c>
      <c r="J2666" s="168">
        <f t="shared" si="584"/>
        <v>466657.34479844966</v>
      </c>
      <c r="K2666" s="94"/>
      <c r="L2666" s="265">
        <f t="shared" si="583"/>
        <v>182132.57178874809</v>
      </c>
      <c r="M2666" s="265">
        <f>$G2666*NonHospFrac+theModel!$H2666*NonHospFrac</f>
        <v>295815.52801664418</v>
      </c>
      <c r="N2666" s="266">
        <f t="shared" si="585"/>
        <v>477948.09980539227</v>
      </c>
      <c r="O2666" s="158"/>
      <c r="P2666" s="265">
        <f t="shared" si="586"/>
        <v>177829.98276770479</v>
      </c>
      <c r="Q2666" s="265">
        <f t="shared" si="587"/>
        <v>295813.96776602516</v>
      </c>
      <c r="R2666" s="266">
        <f t="shared" si="588"/>
        <v>473643.95053372998</v>
      </c>
    </row>
    <row r="2667" spans="1:18" x14ac:dyDescent="0.25">
      <c r="A2667" s="81">
        <v>2636</v>
      </c>
      <c r="B2667" s="93">
        <f t="shared" si="577"/>
        <v>1.175326471789223E-22</v>
      </c>
      <c r="C2667" s="178">
        <f t="shared" si="578"/>
        <v>1.1726751376873964E-22</v>
      </c>
      <c r="D2667" s="165">
        <f t="shared" si="579"/>
        <v>2.2558277767625785E-3</v>
      </c>
      <c r="E2667" s="166">
        <f t="shared" si="589"/>
        <v>24.291375447755232</v>
      </c>
      <c r="F2667" s="167">
        <f t="shared" si="590"/>
        <v>5.9486178473229403</v>
      </c>
      <c r="G2667" s="167">
        <f t="shared" si="580"/>
        <v>206726.50538579264</v>
      </c>
      <c r="H2667" s="167">
        <f t="shared" si="581"/>
        <v>271299.98899881309</v>
      </c>
      <c r="I2667" s="168">
        <f t="shared" si="582"/>
        <v>478026.49438460573</v>
      </c>
      <c r="J2667" s="168">
        <f t="shared" si="584"/>
        <v>466727.75259777985</v>
      </c>
      <c r="K2667" s="94"/>
      <c r="L2667" s="265">
        <f t="shared" si="583"/>
        <v>182162.44575693051</v>
      </c>
      <c r="M2667" s="265">
        <f>$G2667*NonHospFrac+theModel!$H2667*NonHospFrac</f>
        <v>295864.04862767516</v>
      </c>
      <c r="N2667" s="266">
        <f t="shared" si="585"/>
        <v>478026.49438460567</v>
      </c>
      <c r="O2667" s="158"/>
      <c r="P2667" s="265">
        <f t="shared" si="586"/>
        <v>177856.81319881481</v>
      </c>
      <c r="Q2667" s="265">
        <f t="shared" si="587"/>
        <v>295862.48837705614</v>
      </c>
      <c r="R2667" s="266">
        <f t="shared" si="588"/>
        <v>473719.30157587095</v>
      </c>
    </row>
    <row r="2668" spans="1:18" x14ac:dyDescent="0.25">
      <c r="A2668" s="81">
        <v>2637</v>
      </c>
      <c r="B2668" s="93">
        <f t="shared" si="577"/>
        <v>1.1533708335106365E-22</v>
      </c>
      <c r="C2668" s="178">
        <f t="shared" si="578"/>
        <v>1.1507690275474955E-22</v>
      </c>
      <c r="D2668" s="165">
        <f t="shared" si="579"/>
        <v>2.2558277767625785E-3</v>
      </c>
      <c r="E2668" s="166">
        <f t="shared" si="589"/>
        <v>24.291375447755232</v>
      </c>
      <c r="F2668" s="167">
        <f t="shared" si="590"/>
        <v>5.9508736750997029</v>
      </c>
      <c r="G2668" s="167">
        <f t="shared" si="580"/>
        <v>206804.89996500607</v>
      </c>
      <c r="H2668" s="167">
        <f t="shared" si="581"/>
        <v>271299.98899881309</v>
      </c>
      <c r="I2668" s="168">
        <f t="shared" si="582"/>
        <v>478104.88896381913</v>
      </c>
      <c r="J2668" s="168">
        <f t="shared" si="584"/>
        <v>466798.15752714954</v>
      </c>
      <c r="K2668" s="94"/>
      <c r="L2668" s="265">
        <f t="shared" si="583"/>
        <v>182192.31972511296</v>
      </c>
      <c r="M2668" s="265">
        <f>$G2668*NonHospFrac+theModel!$H2668*NonHospFrac</f>
        <v>295912.5692387062</v>
      </c>
      <c r="N2668" s="266">
        <f t="shared" si="585"/>
        <v>478104.88896381913</v>
      </c>
      <c r="O2668" s="158"/>
      <c r="P2668" s="265">
        <f t="shared" si="586"/>
        <v>177883.64253626368</v>
      </c>
      <c r="Q2668" s="265">
        <f t="shared" si="587"/>
        <v>295911.00898808718</v>
      </c>
      <c r="R2668" s="266">
        <f t="shared" si="588"/>
        <v>473794.65152435086</v>
      </c>
    </row>
    <row r="2669" spans="1:18" x14ac:dyDescent="0.25">
      <c r="A2669" s="81">
        <v>2638</v>
      </c>
      <c r="B2669" s="93">
        <f t="shared" si="577"/>
        <v>1.1318253366385366E-22</v>
      </c>
      <c r="C2669" s="178">
        <f t="shared" si="578"/>
        <v>1.1292721336057037E-22</v>
      </c>
      <c r="D2669" s="165">
        <f t="shared" si="579"/>
        <v>2.2558277767625785E-3</v>
      </c>
      <c r="E2669" s="166">
        <f t="shared" si="589"/>
        <v>24.291375447755232</v>
      </c>
      <c r="F2669" s="167">
        <f t="shared" si="590"/>
        <v>5.9531295028764655</v>
      </c>
      <c r="G2669" s="167">
        <f t="shared" si="580"/>
        <v>206883.29454421948</v>
      </c>
      <c r="H2669" s="167">
        <f t="shared" si="581"/>
        <v>271299.98899881309</v>
      </c>
      <c r="I2669" s="168">
        <f t="shared" si="582"/>
        <v>478183.28354303259</v>
      </c>
      <c r="J2669" s="168">
        <f t="shared" si="584"/>
        <v>466868.55958667578</v>
      </c>
      <c r="K2669" s="94"/>
      <c r="L2669" s="265">
        <f t="shared" si="583"/>
        <v>182222.19369329538</v>
      </c>
      <c r="M2669" s="265">
        <f>$G2669*NonHospFrac+theModel!$H2669*NonHospFrac</f>
        <v>295961.08984973718</v>
      </c>
      <c r="N2669" s="266">
        <f t="shared" si="585"/>
        <v>478183.28354303259</v>
      </c>
      <c r="O2669" s="158"/>
      <c r="P2669" s="265">
        <f t="shared" si="586"/>
        <v>177910.4707800959</v>
      </c>
      <c r="Q2669" s="265">
        <f t="shared" si="587"/>
        <v>295959.52959911816</v>
      </c>
      <c r="R2669" s="266">
        <f t="shared" si="588"/>
        <v>473870.00037921406</v>
      </c>
    </row>
    <row r="2670" spans="1:18" x14ac:dyDescent="0.25">
      <c r="A2670" s="81">
        <v>2639</v>
      </c>
      <c r="B2670" s="93">
        <f t="shared" si="577"/>
        <v>1.1106823195430863E-22</v>
      </c>
      <c r="C2670" s="178">
        <f t="shared" si="578"/>
        <v>1.1081768115155019E-22</v>
      </c>
      <c r="D2670" s="165">
        <f t="shared" si="579"/>
        <v>2.2558277767625785E-3</v>
      </c>
      <c r="E2670" s="166">
        <f t="shared" si="589"/>
        <v>24.291375447755232</v>
      </c>
      <c r="F2670" s="167">
        <f t="shared" si="590"/>
        <v>5.9553853306532281</v>
      </c>
      <c r="G2670" s="167">
        <f t="shared" si="580"/>
        <v>206961.68912343294</v>
      </c>
      <c r="H2670" s="167">
        <f t="shared" si="581"/>
        <v>271299.98899881309</v>
      </c>
      <c r="I2670" s="168">
        <f t="shared" si="582"/>
        <v>478261.67812224606</v>
      </c>
      <c r="J2670" s="168">
        <f t="shared" si="584"/>
        <v>466938.95877647545</v>
      </c>
      <c r="K2670" s="94"/>
      <c r="L2670" s="265">
        <f t="shared" si="583"/>
        <v>182252.06766147783</v>
      </c>
      <c r="M2670" s="265">
        <f>$G2670*NonHospFrac+theModel!$H2670*NonHospFrac</f>
        <v>296009.61046076822</v>
      </c>
      <c r="N2670" s="266">
        <f t="shared" si="585"/>
        <v>478261.67812224606</v>
      </c>
      <c r="O2670" s="158"/>
      <c r="P2670" s="265">
        <f t="shared" si="586"/>
        <v>177937.29793035612</v>
      </c>
      <c r="Q2670" s="265">
        <f t="shared" si="587"/>
        <v>296008.0502101492</v>
      </c>
      <c r="R2670" s="266">
        <f t="shared" si="588"/>
        <v>473945.34814050532</v>
      </c>
    </row>
    <row r="2671" spans="1:18" x14ac:dyDescent="0.25">
      <c r="A2671" s="81">
        <v>2640</v>
      </c>
      <c r="B2671" s="93">
        <f t="shared" si="577"/>
        <v>1.0899342637172133E-22</v>
      </c>
      <c r="C2671" s="178">
        <f t="shared" si="578"/>
        <v>1.0874755597302746E-22</v>
      </c>
      <c r="D2671" s="165">
        <f t="shared" si="579"/>
        <v>2.2558277767625785E-3</v>
      </c>
      <c r="E2671" s="166">
        <f t="shared" si="589"/>
        <v>24.291375447755232</v>
      </c>
      <c r="F2671" s="167">
        <f t="shared" si="590"/>
        <v>5.9576411584299906</v>
      </c>
      <c r="G2671" s="167">
        <f t="shared" si="580"/>
        <v>207040.08370264637</v>
      </c>
      <c r="H2671" s="167">
        <f t="shared" si="581"/>
        <v>271299.98899881309</v>
      </c>
      <c r="I2671" s="168">
        <f t="shared" si="582"/>
        <v>478340.07270145946</v>
      </c>
      <c r="J2671" s="168">
        <f t="shared" si="584"/>
        <v>467009.3550966655</v>
      </c>
      <c r="K2671" s="94"/>
      <c r="L2671" s="265">
        <f t="shared" si="583"/>
        <v>182281.94162966026</v>
      </c>
      <c r="M2671" s="265">
        <f>$G2671*NonHospFrac+theModel!$H2671*NonHospFrac</f>
        <v>296058.1310717992</v>
      </c>
      <c r="N2671" s="266">
        <f t="shared" si="585"/>
        <v>478340.07270145946</v>
      </c>
      <c r="O2671" s="158"/>
      <c r="P2671" s="265">
        <f t="shared" si="586"/>
        <v>177964.12398708885</v>
      </c>
      <c r="Q2671" s="265">
        <f t="shared" si="587"/>
        <v>296056.57082118018</v>
      </c>
      <c r="R2671" s="266">
        <f t="shared" si="588"/>
        <v>474020.69480826904</v>
      </c>
    </row>
    <row r="2672" spans="1:18" x14ac:dyDescent="0.25">
      <c r="A2672" s="81">
        <v>2641</v>
      </c>
      <c r="B2672" s="93">
        <f t="shared" si="577"/>
        <v>1.0695737911030101E-22</v>
      </c>
      <c r="C2672" s="178">
        <f t="shared" si="578"/>
        <v>1.0671610168357427E-22</v>
      </c>
      <c r="D2672" s="165">
        <f t="shared" si="579"/>
        <v>2.2558277767625785E-3</v>
      </c>
      <c r="E2672" s="166">
        <f t="shared" si="589"/>
        <v>24.291375447755232</v>
      </c>
      <c r="F2672" s="167">
        <f t="shared" si="590"/>
        <v>5.9598969862067532</v>
      </c>
      <c r="G2672" s="167">
        <f t="shared" si="580"/>
        <v>207118.47828185977</v>
      </c>
      <c r="H2672" s="167">
        <f t="shared" si="581"/>
        <v>271299.98899881309</v>
      </c>
      <c r="I2672" s="168">
        <f t="shared" si="582"/>
        <v>478418.46728067286</v>
      </c>
      <c r="J2672" s="168">
        <f t="shared" si="584"/>
        <v>467079.74854736298</v>
      </c>
      <c r="K2672" s="94"/>
      <c r="L2672" s="265">
        <f t="shared" si="583"/>
        <v>182311.81559784268</v>
      </c>
      <c r="M2672" s="265">
        <f>$G2672*NonHospFrac+theModel!$H2672*NonHospFrac</f>
        <v>296106.65168283018</v>
      </c>
      <c r="N2672" s="266">
        <f t="shared" si="585"/>
        <v>478418.46728067286</v>
      </c>
      <c r="O2672" s="158"/>
      <c r="P2672" s="265">
        <f t="shared" si="586"/>
        <v>177990.9489503387</v>
      </c>
      <c r="Q2672" s="265">
        <f t="shared" si="587"/>
        <v>296105.09143221116</v>
      </c>
      <c r="R2672" s="266">
        <f t="shared" si="588"/>
        <v>474096.04038254987</v>
      </c>
    </row>
    <row r="2673" spans="1:18" x14ac:dyDescent="0.25">
      <c r="A2673" s="81">
        <v>2642</v>
      </c>
      <c r="B2673" s="93">
        <f t="shared" si="577"/>
        <v>1.0495936614680797E-22</v>
      </c>
      <c r="C2673" s="178">
        <f t="shared" si="578"/>
        <v>1.047225958932226E-22</v>
      </c>
      <c r="D2673" s="165">
        <f t="shared" si="579"/>
        <v>2.2558277767625785E-3</v>
      </c>
      <c r="E2673" s="166">
        <f t="shared" si="589"/>
        <v>24.291375447755232</v>
      </c>
      <c r="F2673" s="167">
        <f t="shared" si="590"/>
        <v>5.9621528139835158</v>
      </c>
      <c r="G2673" s="167">
        <f t="shared" si="580"/>
        <v>207196.87286107321</v>
      </c>
      <c r="H2673" s="167">
        <f t="shared" si="581"/>
        <v>271299.98899881309</v>
      </c>
      <c r="I2673" s="168">
        <f t="shared" si="582"/>
        <v>478496.86185988632</v>
      </c>
      <c r="J2673" s="168">
        <f t="shared" si="584"/>
        <v>467150.13912868488</v>
      </c>
      <c r="K2673" s="94"/>
      <c r="L2673" s="265">
        <f t="shared" si="583"/>
        <v>182341.6895660251</v>
      </c>
      <c r="M2673" s="265">
        <f>$G2673*NonHospFrac+theModel!$H2673*NonHospFrac</f>
        <v>296155.17229386116</v>
      </c>
      <c r="N2673" s="266">
        <f t="shared" si="585"/>
        <v>478496.86185988627</v>
      </c>
      <c r="O2673" s="158"/>
      <c r="P2673" s="265">
        <f t="shared" si="586"/>
        <v>178017.77282015025</v>
      </c>
      <c r="Q2673" s="265">
        <f t="shared" si="587"/>
        <v>296153.61204324214</v>
      </c>
      <c r="R2673" s="266">
        <f t="shared" si="588"/>
        <v>474171.38486339239</v>
      </c>
    </row>
    <row r="2674" spans="1:18" x14ac:dyDescent="0.25">
      <c r="A2674" s="81">
        <v>2643</v>
      </c>
      <c r="B2674" s="93">
        <f t="shared" si="577"/>
        <v>1.0299867698308916E-22</v>
      </c>
      <c r="C2674" s="178">
        <f t="shared" si="578"/>
        <v>1.0276632970658091E-22</v>
      </c>
      <c r="D2674" s="165">
        <f t="shared" si="579"/>
        <v>2.2558277767625785E-3</v>
      </c>
      <c r="E2674" s="166">
        <f t="shared" si="589"/>
        <v>24.291375447755232</v>
      </c>
      <c r="F2674" s="167">
        <f t="shared" si="590"/>
        <v>5.9644086417602784</v>
      </c>
      <c r="G2674" s="167">
        <f t="shared" si="580"/>
        <v>207275.26744028664</v>
      </c>
      <c r="H2674" s="167">
        <f t="shared" si="581"/>
        <v>271299.98899881309</v>
      </c>
      <c r="I2674" s="168">
        <f t="shared" si="582"/>
        <v>478575.25643909973</v>
      </c>
      <c r="J2674" s="168">
        <f t="shared" si="584"/>
        <v>467220.52684074809</v>
      </c>
      <c r="K2674" s="94"/>
      <c r="L2674" s="265">
        <f t="shared" si="583"/>
        <v>182371.56353420753</v>
      </c>
      <c r="M2674" s="265">
        <f>$G2674*NonHospFrac+theModel!$H2674*NonHospFrac</f>
        <v>296203.6929048922</v>
      </c>
      <c r="N2674" s="266">
        <f t="shared" si="585"/>
        <v>478575.25643909973</v>
      </c>
      <c r="O2674" s="158"/>
      <c r="P2674" s="265">
        <f t="shared" si="586"/>
        <v>178044.59559656805</v>
      </c>
      <c r="Q2674" s="265">
        <f t="shared" si="587"/>
        <v>296202.13265427318</v>
      </c>
      <c r="R2674" s="266">
        <f t="shared" si="588"/>
        <v>474246.72825084126</v>
      </c>
    </row>
    <row r="2675" spans="1:18" x14ac:dyDescent="0.25">
      <c r="A2675" s="81">
        <v>2644</v>
      </c>
      <c r="B2675" s="93">
        <f t="shared" si="577"/>
        <v>1.0107461439342325E-22</v>
      </c>
      <c r="C2675" s="178">
        <f t="shared" si="578"/>
        <v>1.0084660747074901E-22</v>
      </c>
      <c r="D2675" s="165">
        <f t="shared" si="579"/>
        <v>2.2558277767625785E-3</v>
      </c>
      <c r="E2675" s="166">
        <f t="shared" si="589"/>
        <v>24.291375447755232</v>
      </c>
      <c r="F2675" s="167">
        <f t="shared" si="590"/>
        <v>5.966664469537041</v>
      </c>
      <c r="G2675" s="167">
        <f t="shared" si="580"/>
        <v>207353.66201950004</v>
      </c>
      <c r="H2675" s="167">
        <f t="shared" si="581"/>
        <v>271299.98899881309</v>
      </c>
      <c r="I2675" s="168">
        <f t="shared" si="582"/>
        <v>478653.65101831313</v>
      </c>
      <c r="J2675" s="168">
        <f t="shared" si="584"/>
        <v>467290.91168366955</v>
      </c>
      <c r="K2675" s="94"/>
      <c r="L2675" s="265">
        <f t="shared" si="583"/>
        <v>182401.43750238995</v>
      </c>
      <c r="M2675" s="265">
        <f>$G2675*NonHospFrac+theModel!$H2675*NonHospFrac</f>
        <v>296252.21351592318</v>
      </c>
      <c r="N2675" s="266">
        <f t="shared" si="585"/>
        <v>478653.65101831313</v>
      </c>
      <c r="O2675" s="158"/>
      <c r="P2675" s="265">
        <f t="shared" si="586"/>
        <v>178071.41727963669</v>
      </c>
      <c r="Q2675" s="265">
        <f t="shared" si="587"/>
        <v>296250.65326530416</v>
      </c>
      <c r="R2675" s="266">
        <f t="shared" si="588"/>
        <v>474322.07054494089</v>
      </c>
    </row>
    <row r="2676" spans="1:18" x14ac:dyDescent="0.25">
      <c r="A2676" s="81">
        <v>2645</v>
      </c>
      <c r="B2676" s="93">
        <f t="shared" si="577"/>
        <v>9.9186494176585684E-23</v>
      </c>
      <c r="C2676" s="178">
        <f t="shared" si="578"/>
        <v>9.8962746527942445E-23</v>
      </c>
      <c r="D2676" s="165">
        <f t="shared" si="579"/>
        <v>2.2558277767625785E-3</v>
      </c>
      <c r="E2676" s="166">
        <f t="shared" si="589"/>
        <v>24.291375447755232</v>
      </c>
      <c r="F2676" s="167">
        <f t="shared" si="590"/>
        <v>5.9689202973138036</v>
      </c>
      <c r="G2676" s="167">
        <f t="shared" si="580"/>
        <v>207432.05659871348</v>
      </c>
      <c r="H2676" s="167">
        <f t="shared" si="581"/>
        <v>271299.98899881309</v>
      </c>
      <c r="I2676" s="168">
        <f t="shared" si="582"/>
        <v>478732.04559752659</v>
      </c>
      <c r="J2676" s="168">
        <f t="shared" si="584"/>
        <v>467361.2936575663</v>
      </c>
      <c r="K2676" s="94"/>
      <c r="L2676" s="265">
        <f t="shared" si="583"/>
        <v>182431.31147057237</v>
      </c>
      <c r="M2676" s="265">
        <f>$G2676*NonHospFrac+theModel!$H2676*NonHospFrac</f>
        <v>296300.73412695416</v>
      </c>
      <c r="N2676" s="266">
        <f t="shared" si="585"/>
        <v>478732.04559752654</v>
      </c>
      <c r="O2676" s="158"/>
      <c r="P2676" s="265">
        <f t="shared" si="586"/>
        <v>178098.23786940073</v>
      </c>
      <c r="Q2676" s="265">
        <f t="shared" si="587"/>
        <v>296299.17387633515</v>
      </c>
      <c r="R2676" s="266">
        <f t="shared" si="588"/>
        <v>474397.41174573591</v>
      </c>
    </row>
    <row r="2677" spans="1:18" x14ac:dyDescent="0.25">
      <c r="A2677" s="81">
        <v>2646</v>
      </c>
      <c r="B2677" s="93">
        <f t="shared" si="577"/>
        <v>9.7333644912545667E-23</v>
      </c>
      <c r="C2677" s="178">
        <f t="shared" si="578"/>
        <v>9.7114076972738397E-23</v>
      </c>
      <c r="D2677" s="165">
        <f t="shared" si="579"/>
        <v>2.2558277767625785E-3</v>
      </c>
      <c r="E2677" s="166">
        <f t="shared" si="589"/>
        <v>24.291375447755232</v>
      </c>
      <c r="F2677" s="167">
        <f t="shared" si="590"/>
        <v>5.9711761250905662</v>
      </c>
      <c r="G2677" s="167">
        <f t="shared" si="580"/>
        <v>207510.45117792688</v>
      </c>
      <c r="H2677" s="167">
        <f t="shared" si="581"/>
        <v>271299.98899881309</v>
      </c>
      <c r="I2677" s="168">
        <f t="shared" si="582"/>
        <v>478810.44017673994</v>
      </c>
      <c r="J2677" s="168">
        <f t="shared" si="584"/>
        <v>467431.67276255513</v>
      </c>
      <c r="K2677" s="94"/>
      <c r="L2677" s="265">
        <f t="shared" si="583"/>
        <v>182461.18543875479</v>
      </c>
      <c r="M2677" s="265">
        <f>$G2677*NonHospFrac+theModel!$H2677*NonHospFrac</f>
        <v>296349.25473798515</v>
      </c>
      <c r="N2677" s="266">
        <f t="shared" si="585"/>
        <v>478810.44017673994</v>
      </c>
      <c r="O2677" s="158"/>
      <c r="P2677" s="265">
        <f t="shared" si="586"/>
        <v>178125.05736590474</v>
      </c>
      <c r="Q2677" s="265">
        <f t="shared" si="587"/>
        <v>296347.69448736613</v>
      </c>
      <c r="R2677" s="266">
        <f t="shared" si="588"/>
        <v>474472.75185327086</v>
      </c>
    </row>
    <row r="2678" spans="1:18" x14ac:dyDescent="0.25">
      <c r="A2678" s="81">
        <v>2647</v>
      </c>
      <c r="B2678" s="93">
        <f t="shared" si="577"/>
        <v>9.5515407723704869E-23</v>
      </c>
      <c r="C2678" s="178">
        <f t="shared" si="578"/>
        <v>9.5299941413852936E-23</v>
      </c>
      <c r="D2678" s="165">
        <f t="shared" si="579"/>
        <v>2.2558277767625785E-3</v>
      </c>
      <c r="E2678" s="166">
        <f t="shared" si="589"/>
        <v>24.291375447755232</v>
      </c>
      <c r="F2678" s="167">
        <f t="shared" si="590"/>
        <v>5.9734319528673288</v>
      </c>
      <c r="G2678" s="167">
        <f t="shared" si="580"/>
        <v>207588.84575714028</v>
      </c>
      <c r="H2678" s="167">
        <f t="shared" si="581"/>
        <v>271299.98899881309</v>
      </c>
      <c r="I2678" s="168">
        <f t="shared" si="582"/>
        <v>478888.8347559534</v>
      </c>
      <c r="J2678" s="168">
        <f t="shared" si="584"/>
        <v>467502.04899875319</v>
      </c>
      <c r="K2678" s="94"/>
      <c r="L2678" s="265">
        <f t="shared" si="583"/>
        <v>182491.05940693722</v>
      </c>
      <c r="M2678" s="265">
        <f>$G2678*NonHospFrac+theModel!$H2678*NonHospFrac</f>
        <v>296397.77534901613</v>
      </c>
      <c r="N2678" s="266">
        <f t="shared" si="585"/>
        <v>478888.83475595334</v>
      </c>
      <c r="O2678" s="158"/>
      <c r="P2678" s="265">
        <f t="shared" si="586"/>
        <v>178151.87576919326</v>
      </c>
      <c r="Q2678" s="265">
        <f t="shared" si="587"/>
        <v>296396.21509839711</v>
      </c>
      <c r="R2678" s="266">
        <f t="shared" si="588"/>
        <v>474548.09086759039</v>
      </c>
    </row>
    <row r="2679" spans="1:18" x14ac:dyDescent="0.25">
      <c r="A2679" s="81">
        <v>2648</v>
      </c>
      <c r="B2679" s="93">
        <f t="shared" si="577"/>
        <v>9.3731136040603149E-23</v>
      </c>
      <c r="C2679" s="178">
        <f t="shared" si="578"/>
        <v>9.3519694740375245E-23</v>
      </c>
      <c r="D2679" s="165">
        <f t="shared" si="579"/>
        <v>2.2558277767625785E-3</v>
      </c>
      <c r="E2679" s="166">
        <f t="shared" si="589"/>
        <v>24.291375447755232</v>
      </c>
      <c r="F2679" s="167">
        <f t="shared" si="590"/>
        <v>5.9756877806440913</v>
      </c>
      <c r="G2679" s="167">
        <f t="shared" si="580"/>
        <v>207667.24033635369</v>
      </c>
      <c r="H2679" s="167">
        <f t="shared" si="581"/>
        <v>271299.98899881309</v>
      </c>
      <c r="I2679" s="168">
        <f t="shared" si="582"/>
        <v>478967.22933516675</v>
      </c>
      <c r="J2679" s="168">
        <f t="shared" si="584"/>
        <v>467572.42236627726</v>
      </c>
      <c r="K2679" s="94"/>
      <c r="L2679" s="265">
        <f t="shared" si="583"/>
        <v>182520.93337511964</v>
      </c>
      <c r="M2679" s="265">
        <f>$G2679*NonHospFrac+theModel!$H2679*NonHospFrac</f>
        <v>296446.29596004711</v>
      </c>
      <c r="N2679" s="266">
        <f t="shared" si="585"/>
        <v>478967.22933516675</v>
      </c>
      <c r="O2679" s="158"/>
      <c r="P2679" s="265">
        <f t="shared" si="586"/>
        <v>178178.69307931085</v>
      </c>
      <c r="Q2679" s="265">
        <f t="shared" si="587"/>
        <v>296444.73570942809</v>
      </c>
      <c r="R2679" s="266">
        <f t="shared" si="588"/>
        <v>474623.42878873891</v>
      </c>
    </row>
    <row r="2680" spans="1:18" x14ac:dyDescent="0.25">
      <c r="A2680" s="81">
        <v>2649</v>
      </c>
      <c r="B2680" s="93">
        <f t="shared" si="577"/>
        <v>9.1980195371994176E-23</v>
      </c>
      <c r="C2680" s="178">
        <f t="shared" si="578"/>
        <v>9.1772703892361978E-23</v>
      </c>
      <c r="D2680" s="165">
        <f t="shared" si="579"/>
        <v>2.2558277767625785E-3</v>
      </c>
      <c r="E2680" s="166">
        <f t="shared" si="589"/>
        <v>24.291375447755232</v>
      </c>
      <c r="F2680" s="167">
        <f t="shared" si="590"/>
        <v>5.9779436084208539</v>
      </c>
      <c r="G2680" s="167">
        <f t="shared" si="580"/>
        <v>207745.63491556712</v>
      </c>
      <c r="H2680" s="167">
        <f t="shared" si="581"/>
        <v>271299.98899881309</v>
      </c>
      <c r="I2680" s="168">
        <f t="shared" si="582"/>
        <v>479045.62391438021</v>
      </c>
      <c r="J2680" s="168">
        <f t="shared" si="584"/>
        <v>467642.79286524438</v>
      </c>
      <c r="K2680" s="94"/>
      <c r="L2680" s="265">
        <f t="shared" si="583"/>
        <v>182550.80734330206</v>
      </c>
      <c r="M2680" s="265">
        <f>$G2680*NonHospFrac+theModel!$H2680*NonHospFrac</f>
        <v>296494.81657107815</v>
      </c>
      <c r="N2680" s="266">
        <f t="shared" si="585"/>
        <v>479045.62391438021</v>
      </c>
      <c r="O2680" s="158"/>
      <c r="P2680" s="265">
        <f t="shared" si="586"/>
        <v>178205.5092963021</v>
      </c>
      <c r="Q2680" s="265">
        <f t="shared" si="587"/>
        <v>296493.25632045913</v>
      </c>
      <c r="R2680" s="266">
        <f t="shared" si="588"/>
        <v>474698.76561676123</v>
      </c>
    </row>
    <row r="2681" spans="1:18" x14ac:dyDescent="0.25">
      <c r="A2681" s="81">
        <v>2650</v>
      </c>
      <c r="B2681" s="93">
        <f t="shared" si="577"/>
        <v>9.0261963079219481E-23</v>
      </c>
      <c r="C2681" s="178">
        <f t="shared" si="578"/>
        <v>9.0058347635720259E-23</v>
      </c>
      <c r="D2681" s="165">
        <f t="shared" si="579"/>
        <v>2.2558277767625785E-3</v>
      </c>
      <c r="E2681" s="166">
        <f t="shared" si="589"/>
        <v>24.291375447755232</v>
      </c>
      <c r="F2681" s="167">
        <f t="shared" si="590"/>
        <v>5.9801994361976165</v>
      </c>
      <c r="G2681" s="167">
        <f t="shared" si="580"/>
        <v>207824.02949478052</v>
      </c>
      <c r="H2681" s="167">
        <f t="shared" si="581"/>
        <v>271299.98899881309</v>
      </c>
      <c r="I2681" s="168">
        <f t="shared" si="582"/>
        <v>479124.01849359361</v>
      </c>
      <c r="J2681" s="168">
        <f t="shared" si="584"/>
        <v>467713.16049577139</v>
      </c>
      <c r="K2681" s="94"/>
      <c r="L2681" s="265">
        <f t="shared" si="583"/>
        <v>182580.68131148448</v>
      </c>
      <c r="M2681" s="265">
        <f>$G2681*NonHospFrac+theModel!$H2681*NonHospFrac</f>
        <v>296543.33718210913</v>
      </c>
      <c r="N2681" s="266">
        <f t="shared" si="585"/>
        <v>479124.01849359361</v>
      </c>
      <c r="O2681" s="158"/>
      <c r="P2681" s="265">
        <f t="shared" si="586"/>
        <v>178232.32442021155</v>
      </c>
      <c r="Q2681" s="265">
        <f t="shared" si="587"/>
        <v>296541.77693149011</v>
      </c>
      <c r="R2681" s="266">
        <f t="shared" si="588"/>
        <v>474774.10135170165</v>
      </c>
    </row>
    <row r="2682" spans="1:18" x14ac:dyDescent="0.25">
      <c r="A2682" s="81">
        <v>2651</v>
      </c>
      <c r="B2682" s="93">
        <f t="shared" si="577"/>
        <v>8.8575828154796669E-23</v>
      </c>
      <c r="C2682" s="178">
        <f t="shared" si="578"/>
        <v>8.8376016341295333E-23</v>
      </c>
      <c r="D2682" s="165">
        <f t="shared" si="579"/>
        <v>2.2558277767625785E-3</v>
      </c>
      <c r="E2682" s="166">
        <f t="shared" si="589"/>
        <v>24.291375447755232</v>
      </c>
      <c r="F2682" s="167">
        <f t="shared" si="590"/>
        <v>5.9824552639743791</v>
      </c>
      <c r="G2682" s="167">
        <f t="shared" si="580"/>
        <v>207902.42407399396</v>
      </c>
      <c r="H2682" s="167">
        <f t="shared" si="581"/>
        <v>271299.98899881309</v>
      </c>
      <c r="I2682" s="168">
        <f t="shared" si="582"/>
        <v>479202.41307280702</v>
      </c>
      <c r="J2682" s="168">
        <f t="shared" si="584"/>
        <v>467783.52525797527</v>
      </c>
      <c r="K2682" s="94"/>
      <c r="L2682" s="265">
        <f t="shared" si="583"/>
        <v>182610.55527966691</v>
      </c>
      <c r="M2682" s="265">
        <f>$G2682*NonHospFrac+theModel!$H2682*NonHospFrac</f>
        <v>296591.85779314011</v>
      </c>
      <c r="N2682" s="266">
        <f t="shared" si="585"/>
        <v>479202.41307280702</v>
      </c>
      <c r="O2682" s="158"/>
      <c r="P2682" s="265">
        <f t="shared" si="586"/>
        <v>178259.13845108377</v>
      </c>
      <c r="Q2682" s="265">
        <f t="shared" si="587"/>
        <v>296590.29754252109</v>
      </c>
      <c r="R2682" s="266">
        <f t="shared" si="588"/>
        <v>474849.43599360483</v>
      </c>
    </row>
    <row r="2683" spans="1:18" x14ac:dyDescent="0.25">
      <c r="A2683" s="81">
        <v>2652</v>
      </c>
      <c r="B2683" s="93">
        <f t="shared" si="577"/>
        <v>8.6921191005143746E-23</v>
      </c>
      <c r="C2683" s="178">
        <f t="shared" si="578"/>
        <v>8.6725111768085052E-23</v>
      </c>
      <c r="D2683" s="165">
        <f t="shared" si="579"/>
        <v>2.2558277767625785E-3</v>
      </c>
      <c r="E2683" s="166">
        <f t="shared" si="589"/>
        <v>24.291375447755232</v>
      </c>
      <c r="F2683" s="167">
        <f t="shared" si="590"/>
        <v>5.9847110917511417</v>
      </c>
      <c r="G2683" s="167">
        <f t="shared" si="580"/>
        <v>207980.81865320739</v>
      </c>
      <c r="H2683" s="167">
        <f t="shared" si="581"/>
        <v>271299.98899881309</v>
      </c>
      <c r="I2683" s="168">
        <f t="shared" si="582"/>
        <v>479280.80765202048</v>
      </c>
      <c r="J2683" s="168">
        <f t="shared" si="584"/>
        <v>467853.88715197297</v>
      </c>
      <c r="K2683" s="94"/>
      <c r="L2683" s="265">
        <f t="shared" si="583"/>
        <v>182640.42924784933</v>
      </c>
      <c r="M2683" s="265">
        <f>$G2683*NonHospFrac+theModel!$H2683*NonHospFrac</f>
        <v>296640.37840417109</v>
      </c>
      <c r="N2683" s="266">
        <f t="shared" si="585"/>
        <v>479280.80765202042</v>
      </c>
      <c r="O2683" s="158"/>
      <c r="P2683" s="265">
        <f t="shared" si="586"/>
        <v>178285.95138896329</v>
      </c>
      <c r="Q2683" s="265">
        <f t="shared" si="587"/>
        <v>296638.81815355207</v>
      </c>
      <c r="R2683" s="266">
        <f t="shared" si="588"/>
        <v>474924.76954251539</v>
      </c>
    </row>
    <row r="2684" spans="1:18" x14ac:dyDescent="0.25">
      <c r="A2684" s="81">
        <v>2653</v>
      </c>
      <c r="B2684" s="93">
        <f t="shared" si="577"/>
        <v>8.5297463237362224E-23</v>
      </c>
      <c r="C2684" s="178">
        <f t="shared" si="578"/>
        <v>8.5105046850503999E-23</v>
      </c>
      <c r="D2684" s="165">
        <f t="shared" si="579"/>
        <v>2.2558277767625785E-3</v>
      </c>
      <c r="E2684" s="166">
        <f t="shared" si="589"/>
        <v>24.291375447755232</v>
      </c>
      <c r="F2684" s="167">
        <f t="shared" si="590"/>
        <v>5.9869669195279043</v>
      </c>
      <c r="G2684" s="167">
        <f t="shared" si="580"/>
        <v>208059.21323242079</v>
      </c>
      <c r="H2684" s="167">
        <f t="shared" si="581"/>
        <v>271299.98899881309</v>
      </c>
      <c r="I2684" s="168">
        <f t="shared" si="582"/>
        <v>479359.20223123388</v>
      </c>
      <c r="J2684" s="168">
        <f t="shared" si="584"/>
        <v>467924.24617788132</v>
      </c>
      <c r="K2684" s="94"/>
      <c r="L2684" s="265">
        <f t="shared" si="583"/>
        <v>182670.30321603175</v>
      </c>
      <c r="M2684" s="265">
        <f>$G2684*NonHospFrac+theModel!$H2684*NonHospFrac</f>
        <v>296688.89901520207</v>
      </c>
      <c r="N2684" s="266">
        <f t="shared" si="585"/>
        <v>479359.20223123382</v>
      </c>
      <c r="O2684" s="158"/>
      <c r="P2684" s="265">
        <f t="shared" si="586"/>
        <v>178312.76323389469</v>
      </c>
      <c r="Q2684" s="265">
        <f t="shared" si="587"/>
        <v>296687.33876458305</v>
      </c>
      <c r="R2684" s="266">
        <f t="shared" si="588"/>
        <v>475000.10199847771</v>
      </c>
    </row>
    <row r="2685" spans="1:18" x14ac:dyDescent="0.25">
      <c r="A2685" s="81">
        <v>2654</v>
      </c>
      <c r="B2685" s="93">
        <f t="shared" si="577"/>
        <v>8.3704067450003168E-23</v>
      </c>
      <c r="C2685" s="178">
        <f t="shared" si="578"/>
        <v>8.3515245489621446E-23</v>
      </c>
      <c r="D2685" s="165">
        <f t="shared" si="579"/>
        <v>2.2558277767625785E-3</v>
      </c>
      <c r="E2685" s="166">
        <f t="shared" si="589"/>
        <v>24.291375447755232</v>
      </c>
      <c r="F2685" s="167">
        <f t="shared" si="590"/>
        <v>5.9892227473046669</v>
      </c>
      <c r="G2685" s="167">
        <f t="shared" si="580"/>
        <v>208137.60781163423</v>
      </c>
      <c r="H2685" s="167">
        <f t="shared" si="581"/>
        <v>271299.98899881309</v>
      </c>
      <c r="I2685" s="168">
        <f t="shared" si="582"/>
        <v>479437.59681044728</v>
      </c>
      <c r="J2685" s="168">
        <f t="shared" si="584"/>
        <v>467994.60233581724</v>
      </c>
      <c r="K2685" s="94"/>
      <c r="L2685" s="265">
        <f t="shared" si="583"/>
        <v>182700.17718421418</v>
      </c>
      <c r="M2685" s="265">
        <f>$G2685*NonHospFrac+theModel!$H2685*NonHospFrac</f>
        <v>296737.41962623311</v>
      </c>
      <c r="N2685" s="266">
        <f t="shared" si="585"/>
        <v>479437.59681044728</v>
      </c>
      <c r="O2685" s="158"/>
      <c r="P2685" s="265">
        <f t="shared" si="586"/>
        <v>178339.5739859225</v>
      </c>
      <c r="Q2685" s="265">
        <f t="shared" si="587"/>
        <v>296735.85937561409</v>
      </c>
      <c r="R2685" s="266">
        <f t="shared" si="588"/>
        <v>475075.43336153659</v>
      </c>
    </row>
    <row r="2686" spans="1:18" x14ac:dyDescent="0.25">
      <c r="A2686" s="81">
        <v>2655</v>
      </c>
      <c r="B2686" s="93">
        <f t="shared" si="577"/>
        <v>8.2140437027741873E-23</v>
      </c>
      <c r="C2686" s="178">
        <f t="shared" si="578"/>
        <v>8.1955142348299274E-23</v>
      </c>
      <c r="D2686" s="165">
        <f t="shared" si="579"/>
        <v>2.2558277767625785E-3</v>
      </c>
      <c r="E2686" s="166">
        <f t="shared" si="589"/>
        <v>24.291375447755232</v>
      </c>
      <c r="F2686" s="167">
        <f t="shared" si="590"/>
        <v>5.9914785750814294</v>
      </c>
      <c r="G2686" s="167">
        <f t="shared" si="580"/>
        <v>208216.00239084763</v>
      </c>
      <c r="H2686" s="167">
        <f t="shared" si="581"/>
        <v>271299.98899881309</v>
      </c>
      <c r="I2686" s="168">
        <f t="shared" si="582"/>
        <v>479515.99138966075</v>
      </c>
      <c r="J2686" s="168">
        <f t="shared" si="584"/>
        <v>468064.95562589768</v>
      </c>
      <c r="K2686" s="94"/>
      <c r="L2686" s="265">
        <f t="shared" si="583"/>
        <v>182730.0511523966</v>
      </c>
      <c r="M2686" s="265">
        <f>$G2686*NonHospFrac+theModel!$H2686*NonHospFrac</f>
        <v>296785.94023726409</v>
      </c>
      <c r="N2686" s="266">
        <f t="shared" si="585"/>
        <v>479515.99138966069</v>
      </c>
      <c r="O2686" s="158"/>
      <c r="P2686" s="265">
        <f t="shared" si="586"/>
        <v>178366.38364509126</v>
      </c>
      <c r="Q2686" s="265">
        <f t="shared" si="587"/>
        <v>296784.37998664507</v>
      </c>
      <c r="R2686" s="266">
        <f t="shared" si="588"/>
        <v>475150.76363173634</v>
      </c>
    </row>
    <row r="2687" spans="1:18" x14ac:dyDescent="0.25">
      <c r="A2687" s="81">
        <v>2656</v>
      </c>
      <c r="B2687" s="93">
        <f t="shared" si="577"/>
        <v>8.0606015939888144E-23</v>
      </c>
      <c r="C2687" s="178">
        <f t="shared" si="578"/>
        <v>8.0424182650156772E-23</v>
      </c>
      <c r="D2687" s="165">
        <f t="shared" si="579"/>
        <v>2.2558277767625785E-3</v>
      </c>
      <c r="E2687" s="166">
        <f t="shared" si="589"/>
        <v>24.291375447755232</v>
      </c>
      <c r="F2687" s="167">
        <f t="shared" si="590"/>
        <v>5.993734402858192</v>
      </c>
      <c r="G2687" s="167">
        <f t="shared" si="580"/>
        <v>208294.39697006109</v>
      </c>
      <c r="H2687" s="167">
        <f t="shared" si="581"/>
        <v>271299.98899881309</v>
      </c>
      <c r="I2687" s="168">
        <f t="shared" si="582"/>
        <v>479594.38596887421</v>
      </c>
      <c r="J2687" s="168">
        <f t="shared" si="584"/>
        <v>468135.30604823952</v>
      </c>
      <c r="K2687" s="94"/>
      <c r="L2687" s="265">
        <f t="shared" si="583"/>
        <v>182759.92512057905</v>
      </c>
      <c r="M2687" s="265">
        <f>$G2687*NonHospFrac+theModel!$H2687*NonHospFrac</f>
        <v>296834.46084829513</v>
      </c>
      <c r="N2687" s="266">
        <f t="shared" si="585"/>
        <v>479594.38596887421</v>
      </c>
      <c r="O2687" s="158"/>
      <c r="P2687" s="265">
        <f t="shared" si="586"/>
        <v>178393.19221144557</v>
      </c>
      <c r="Q2687" s="265">
        <f t="shared" si="587"/>
        <v>296832.90059767611</v>
      </c>
      <c r="R2687" s="266">
        <f t="shared" si="588"/>
        <v>475226.09280912171</v>
      </c>
    </row>
    <row r="2688" spans="1:18" x14ac:dyDescent="0.25">
      <c r="A2688" s="81">
        <v>2657</v>
      </c>
      <c r="B2688" s="93">
        <f t="shared" si="577"/>
        <v>7.9100258542661013E-23</v>
      </c>
      <c r="C2688" s="178">
        <f t="shared" si="578"/>
        <v>7.8921821982291373E-23</v>
      </c>
      <c r="D2688" s="165">
        <f t="shared" si="579"/>
        <v>2.2558277767625785E-3</v>
      </c>
      <c r="E2688" s="166">
        <f t="shared" si="589"/>
        <v>24.291375447755232</v>
      </c>
      <c r="F2688" s="167">
        <f t="shared" si="590"/>
        <v>5.9959902306349546</v>
      </c>
      <c r="G2688" s="167">
        <f t="shared" si="580"/>
        <v>208372.79154927452</v>
      </c>
      <c r="H2688" s="167">
        <f t="shared" si="581"/>
        <v>271299.98899881309</v>
      </c>
      <c r="I2688" s="168">
        <f t="shared" si="582"/>
        <v>479672.78054808761</v>
      </c>
      <c r="J2688" s="168">
        <f t="shared" si="584"/>
        <v>468205.65360295965</v>
      </c>
      <c r="K2688" s="94"/>
      <c r="L2688" s="265">
        <f t="shared" si="583"/>
        <v>182789.7990887615</v>
      </c>
      <c r="M2688" s="265">
        <f>$G2688*NonHospFrac+theModel!$H2688*NonHospFrac</f>
        <v>296882.98145932611</v>
      </c>
      <c r="N2688" s="266">
        <f t="shared" si="585"/>
        <v>479672.78054808761</v>
      </c>
      <c r="O2688" s="158"/>
      <c r="P2688" s="265">
        <f t="shared" si="586"/>
        <v>178419.99968502994</v>
      </c>
      <c r="Q2688" s="265">
        <f t="shared" si="587"/>
        <v>296881.42120870709</v>
      </c>
      <c r="R2688" s="266">
        <f t="shared" si="588"/>
        <v>475301.420893737</v>
      </c>
    </row>
    <row r="2689" spans="1:18" x14ac:dyDescent="0.25">
      <c r="A2689" s="81">
        <v>2658</v>
      </c>
      <c r="B2689" s="93">
        <f t="shared" si="577"/>
        <v>7.7622629385154243E-23</v>
      </c>
      <c r="C2689" s="178">
        <f t="shared" si="578"/>
        <v>7.7447526101681867E-23</v>
      </c>
      <c r="D2689" s="165">
        <f t="shared" si="579"/>
        <v>2.2558277767625785E-3</v>
      </c>
      <c r="E2689" s="166">
        <f t="shared" si="589"/>
        <v>24.291375447755232</v>
      </c>
      <c r="F2689" s="167">
        <f t="shared" si="590"/>
        <v>5.9982460584117172</v>
      </c>
      <c r="G2689" s="167">
        <f t="shared" si="580"/>
        <v>208451.18612848796</v>
      </c>
      <c r="H2689" s="167">
        <f t="shared" si="581"/>
        <v>271299.98899881309</v>
      </c>
      <c r="I2689" s="168">
        <f t="shared" si="582"/>
        <v>479751.17512730102</v>
      </c>
      <c r="J2689" s="168">
        <f t="shared" si="584"/>
        <v>468275.99829017493</v>
      </c>
      <c r="K2689" s="94"/>
      <c r="L2689" s="265">
        <f t="shared" si="583"/>
        <v>182819.67305694392</v>
      </c>
      <c r="M2689" s="265">
        <f>$G2689*NonHospFrac+theModel!$H2689*NonHospFrac</f>
        <v>296931.50207035709</v>
      </c>
      <c r="N2689" s="266">
        <f t="shared" si="585"/>
        <v>479751.17512730102</v>
      </c>
      <c r="O2689" s="158"/>
      <c r="P2689" s="265">
        <f t="shared" si="586"/>
        <v>178446.8060658889</v>
      </c>
      <c r="Q2689" s="265">
        <f t="shared" si="587"/>
        <v>296929.94181973807</v>
      </c>
      <c r="R2689" s="266">
        <f t="shared" si="588"/>
        <v>475376.74788562697</v>
      </c>
    </row>
    <row r="2690" spans="1:18" x14ac:dyDescent="0.25">
      <c r="A2690" s="81">
        <v>2659</v>
      </c>
      <c r="B2690" s="93">
        <f t="shared" si="577"/>
        <v>7.6172603018932107E-23</v>
      </c>
      <c r="C2690" s="178">
        <f t="shared" si="578"/>
        <v>7.6000770745213694E-23</v>
      </c>
      <c r="D2690" s="165">
        <f t="shared" si="579"/>
        <v>2.2558277767625785E-3</v>
      </c>
      <c r="E2690" s="166">
        <f t="shared" si="589"/>
        <v>24.291375447755232</v>
      </c>
      <c r="F2690" s="167">
        <f t="shared" si="590"/>
        <v>6.0005018861884798</v>
      </c>
      <c r="G2690" s="167">
        <f t="shared" si="580"/>
        <v>208529.58070770136</v>
      </c>
      <c r="H2690" s="167">
        <f t="shared" si="581"/>
        <v>271299.98899881309</v>
      </c>
      <c r="I2690" s="168">
        <f t="shared" si="582"/>
        <v>479829.56970651448</v>
      </c>
      <c r="J2690" s="168">
        <f t="shared" si="584"/>
        <v>468346.34011000232</v>
      </c>
      <c r="K2690" s="94"/>
      <c r="L2690" s="265">
        <f t="shared" si="583"/>
        <v>182849.54702512635</v>
      </c>
      <c r="M2690" s="265">
        <f>$G2690*NonHospFrac+theModel!$H2690*NonHospFrac</f>
        <v>296980.02268138807</v>
      </c>
      <c r="N2690" s="266">
        <f t="shared" si="585"/>
        <v>479829.56970651442</v>
      </c>
      <c r="O2690" s="158"/>
      <c r="P2690" s="265">
        <f t="shared" si="586"/>
        <v>178473.61135406699</v>
      </c>
      <c r="Q2690" s="265">
        <f t="shared" si="587"/>
        <v>296978.46243076905</v>
      </c>
      <c r="R2690" s="266">
        <f t="shared" si="588"/>
        <v>475452.07378483604</v>
      </c>
    </row>
    <row r="2691" spans="1:18" x14ac:dyDescent="0.25">
      <c r="A2691" s="81">
        <v>2660</v>
      </c>
      <c r="B2691" s="93">
        <f t="shared" si="577"/>
        <v>7.4749663811176438E-23</v>
      </c>
      <c r="C2691" s="178">
        <f t="shared" si="578"/>
        <v>7.4581041443247524E-23</v>
      </c>
      <c r="D2691" s="165">
        <f t="shared" si="579"/>
        <v>2.2558277767625785E-3</v>
      </c>
      <c r="E2691" s="166">
        <f t="shared" si="589"/>
        <v>24.291375447755232</v>
      </c>
      <c r="F2691" s="167">
        <f t="shared" si="590"/>
        <v>6.0027577139652424</v>
      </c>
      <c r="G2691" s="167">
        <f t="shared" si="580"/>
        <v>208607.97528691479</v>
      </c>
      <c r="H2691" s="167">
        <f t="shared" si="581"/>
        <v>271299.98899881309</v>
      </c>
      <c r="I2691" s="168">
        <f t="shared" si="582"/>
        <v>479907.96428572788</v>
      </c>
      <c r="J2691" s="168">
        <f t="shared" si="584"/>
        <v>468416.67906255863</v>
      </c>
      <c r="K2691" s="94"/>
      <c r="L2691" s="265">
        <f t="shared" si="583"/>
        <v>182879.42099330877</v>
      </c>
      <c r="M2691" s="265">
        <f>$G2691*NonHospFrac+theModel!$H2691*NonHospFrac</f>
        <v>297028.54329241911</v>
      </c>
      <c r="N2691" s="266">
        <f t="shared" si="585"/>
        <v>479907.96428572788</v>
      </c>
      <c r="O2691" s="158"/>
      <c r="P2691" s="265">
        <f t="shared" si="586"/>
        <v>178500.41554960876</v>
      </c>
      <c r="Q2691" s="265">
        <f t="shared" si="587"/>
        <v>297026.98304180009</v>
      </c>
      <c r="R2691" s="266">
        <f t="shared" si="588"/>
        <v>475527.39859140886</v>
      </c>
    </row>
    <row r="2692" spans="1:18" x14ac:dyDescent="0.25">
      <c r="A2692" s="81">
        <v>2661</v>
      </c>
      <c r="B2692" s="93">
        <f t="shared" si="577"/>
        <v>7.3353305761326907E-23</v>
      </c>
      <c r="C2692" s="178">
        <f t="shared" si="578"/>
        <v>7.3187833336673148E-23</v>
      </c>
      <c r="D2692" s="165">
        <f t="shared" si="579"/>
        <v>2.2558277767625785E-3</v>
      </c>
      <c r="E2692" s="166">
        <f t="shared" si="589"/>
        <v>24.291375447755232</v>
      </c>
      <c r="F2692" s="167">
        <f t="shared" si="590"/>
        <v>6.005013541742005</v>
      </c>
      <c r="G2692" s="167">
        <f t="shared" si="580"/>
        <v>208686.3698661282</v>
      </c>
      <c r="H2692" s="167">
        <f t="shared" si="581"/>
        <v>271299.98899881309</v>
      </c>
      <c r="I2692" s="168">
        <f t="shared" si="582"/>
        <v>479986.35886494128</v>
      </c>
      <c r="J2692" s="168">
        <f t="shared" si="584"/>
        <v>468487.01514796074</v>
      </c>
      <c r="K2692" s="94"/>
      <c r="L2692" s="265">
        <f t="shared" si="583"/>
        <v>182909.29496149119</v>
      </c>
      <c r="M2692" s="265">
        <f>$G2692*NonHospFrac+theModel!$H2692*NonHospFrac</f>
        <v>297077.06390345009</v>
      </c>
      <c r="N2692" s="266">
        <f t="shared" si="585"/>
        <v>479986.35886494128</v>
      </c>
      <c r="O2692" s="158"/>
      <c r="P2692" s="265">
        <f t="shared" si="586"/>
        <v>178527.21865255877</v>
      </c>
      <c r="Q2692" s="265">
        <f t="shared" si="587"/>
        <v>297075.50365283107</v>
      </c>
      <c r="R2692" s="266">
        <f t="shared" si="588"/>
        <v>475602.72230538982</v>
      </c>
    </row>
    <row r="2693" spans="1:18" x14ac:dyDescent="0.25">
      <c r="A2693" s="81">
        <v>2662</v>
      </c>
      <c r="B2693" s="93">
        <f t="shared" si="577"/>
        <v>7.1983032321146059E-23</v>
      </c>
      <c r="C2693" s="178">
        <f t="shared" si="578"/>
        <v>7.1820650997380417E-23</v>
      </c>
      <c r="D2693" s="165">
        <f t="shared" si="579"/>
        <v>2.2558277767625785E-3</v>
      </c>
      <c r="E2693" s="166">
        <f t="shared" si="589"/>
        <v>24.291375447755232</v>
      </c>
      <c r="F2693" s="167">
        <f t="shared" si="590"/>
        <v>6.0072693695187676</v>
      </c>
      <c r="G2693" s="167">
        <f t="shared" si="580"/>
        <v>208764.76444534163</v>
      </c>
      <c r="H2693" s="167">
        <f t="shared" si="581"/>
        <v>271299.98899881309</v>
      </c>
      <c r="I2693" s="168">
        <f t="shared" si="582"/>
        <v>480064.75344415475</v>
      </c>
      <c r="J2693" s="168">
        <f t="shared" si="584"/>
        <v>468557.3483663256</v>
      </c>
      <c r="K2693" s="94"/>
      <c r="L2693" s="265">
        <f t="shared" si="583"/>
        <v>182939.16892967361</v>
      </c>
      <c r="M2693" s="265">
        <f>$G2693*NonHospFrac+theModel!$H2693*NonHospFrac</f>
        <v>297125.58451448107</v>
      </c>
      <c r="N2693" s="266">
        <f t="shared" si="585"/>
        <v>480064.75344415469</v>
      </c>
      <c r="O2693" s="158"/>
      <c r="P2693" s="265">
        <f t="shared" si="586"/>
        <v>178554.02066296153</v>
      </c>
      <c r="Q2693" s="265">
        <f t="shared" si="587"/>
        <v>297124.02426386205</v>
      </c>
      <c r="R2693" s="266">
        <f t="shared" si="588"/>
        <v>475678.04492682358</v>
      </c>
    </row>
    <row r="2694" spans="1:18" x14ac:dyDescent="0.25">
      <c r="A2694" s="81">
        <v>2663</v>
      </c>
      <c r="B2694" s="93">
        <f t="shared" si="577"/>
        <v>7.0638356218145553E-23</v>
      </c>
      <c r="C2694" s="178">
        <f t="shared" si="578"/>
        <v>7.0479008252083807E-23</v>
      </c>
      <c r="D2694" s="165">
        <f t="shared" si="579"/>
        <v>2.2558277767625785E-3</v>
      </c>
      <c r="E2694" s="166">
        <f t="shared" si="589"/>
        <v>24.291375447755232</v>
      </c>
      <c r="F2694" s="167">
        <f t="shared" si="590"/>
        <v>6.0095251972955301</v>
      </c>
      <c r="G2694" s="167">
        <f t="shared" si="580"/>
        <v>208843.15902455506</v>
      </c>
      <c r="H2694" s="167">
        <f t="shared" si="581"/>
        <v>271299.98899881309</v>
      </c>
      <c r="I2694" s="168">
        <f t="shared" si="582"/>
        <v>480143.14802336815</v>
      </c>
      <c r="J2694" s="168">
        <f t="shared" si="584"/>
        <v>468627.67871776997</v>
      </c>
      <c r="K2694" s="94"/>
      <c r="L2694" s="265">
        <f t="shared" si="583"/>
        <v>182969.04289785604</v>
      </c>
      <c r="M2694" s="265">
        <f>$G2694*NonHospFrac+theModel!$H2694*NonHospFrac</f>
        <v>297174.10512551211</v>
      </c>
      <c r="N2694" s="266">
        <f t="shared" si="585"/>
        <v>480143.14802336815</v>
      </c>
      <c r="O2694" s="158"/>
      <c r="P2694" s="265">
        <f t="shared" si="586"/>
        <v>178580.82158086158</v>
      </c>
      <c r="Q2694" s="265">
        <f t="shared" si="587"/>
        <v>297172.54487489309</v>
      </c>
      <c r="R2694" s="266">
        <f t="shared" si="588"/>
        <v>475753.36645575467</v>
      </c>
    </row>
    <row r="2695" spans="1:18" x14ac:dyDescent="0.25">
      <c r="A2695" s="81">
        <v>2664</v>
      </c>
      <c r="B2695" s="93">
        <f t="shared" si="577"/>
        <v>6.9318799282310901E-23</v>
      </c>
      <c r="C2695" s="178">
        <f t="shared" si="578"/>
        <v>6.9162428009438032E-23</v>
      </c>
      <c r="D2695" s="165">
        <f t="shared" si="579"/>
        <v>2.2558277767625785E-3</v>
      </c>
      <c r="E2695" s="166">
        <f t="shared" si="589"/>
        <v>24.291375447755232</v>
      </c>
      <c r="F2695" s="167">
        <f t="shared" si="590"/>
        <v>6.0117810250722927</v>
      </c>
      <c r="G2695" s="167">
        <f t="shared" si="580"/>
        <v>208921.55360376847</v>
      </c>
      <c r="H2695" s="167">
        <f t="shared" si="581"/>
        <v>271299.98899881309</v>
      </c>
      <c r="I2695" s="168">
        <f t="shared" si="582"/>
        <v>480221.54260258155</v>
      </c>
      <c r="J2695" s="168">
        <f t="shared" si="584"/>
        <v>468698.00620241073</v>
      </c>
      <c r="K2695" s="94"/>
      <c r="L2695" s="265">
        <f t="shared" si="583"/>
        <v>182998.91686603846</v>
      </c>
      <c r="M2695" s="265">
        <f>$G2695*NonHospFrac+theModel!$H2695*NonHospFrac</f>
        <v>297222.62573654309</v>
      </c>
      <c r="N2695" s="266">
        <f t="shared" si="585"/>
        <v>480221.54260258155</v>
      </c>
      <c r="O2695" s="158"/>
      <c r="P2695" s="265">
        <f t="shared" si="586"/>
        <v>178607.62140630346</v>
      </c>
      <c r="Q2695" s="265">
        <f t="shared" si="587"/>
        <v>297221.06548592407</v>
      </c>
      <c r="R2695" s="266">
        <f t="shared" si="588"/>
        <v>475828.6868922275</v>
      </c>
    </row>
    <row r="2696" spans="1:18" x14ac:dyDescent="0.25">
      <c r="A2696" s="81">
        <v>2665</v>
      </c>
      <c r="B2696" s="93">
        <f t="shared" si="577"/>
        <v>6.8023892276063124E-23</v>
      </c>
      <c r="C2696" s="178">
        <f t="shared" si="578"/>
        <v>6.7870442090383277E-23</v>
      </c>
      <c r="D2696" s="165">
        <f t="shared" si="579"/>
        <v>2.2558277767625785E-3</v>
      </c>
      <c r="E2696" s="166">
        <f t="shared" si="589"/>
        <v>24.291375447755232</v>
      </c>
      <c r="F2696" s="167">
        <f t="shared" si="590"/>
        <v>6.0140368528490553</v>
      </c>
      <c r="G2696" s="167">
        <f t="shared" si="580"/>
        <v>208999.9481829819</v>
      </c>
      <c r="H2696" s="167">
        <f t="shared" si="581"/>
        <v>271299.98899881309</v>
      </c>
      <c r="I2696" s="168">
        <f t="shared" si="582"/>
        <v>480299.93718179502</v>
      </c>
      <c r="J2696" s="168">
        <f t="shared" si="584"/>
        <v>468768.33082036482</v>
      </c>
      <c r="K2696" s="94"/>
      <c r="L2696" s="265">
        <f t="shared" si="583"/>
        <v>183028.79083422088</v>
      </c>
      <c r="M2696" s="265">
        <f>$G2696*NonHospFrac+theModel!$H2696*NonHospFrac</f>
        <v>297271.14634757407</v>
      </c>
      <c r="N2696" s="266">
        <f t="shared" si="585"/>
        <v>480299.93718179496</v>
      </c>
      <c r="O2696" s="158"/>
      <c r="P2696" s="265">
        <f t="shared" si="586"/>
        <v>178634.42013933169</v>
      </c>
      <c r="Q2696" s="265">
        <f t="shared" si="587"/>
        <v>297269.58609695506</v>
      </c>
      <c r="R2696" s="266">
        <f t="shared" si="588"/>
        <v>475904.00623628672</v>
      </c>
    </row>
    <row r="2697" spans="1:18" x14ac:dyDescent="0.25">
      <c r="A2697" s="81">
        <v>2666</v>
      </c>
      <c r="B2697" s="93">
        <f t="shared" si="577"/>
        <v>6.6753174727396699E-23</v>
      </c>
      <c r="C2697" s="178">
        <f t="shared" si="578"/>
        <v>6.6602591061659552E-23</v>
      </c>
      <c r="D2697" s="165">
        <f t="shared" si="579"/>
        <v>2.2558277767625785E-3</v>
      </c>
      <c r="E2697" s="166">
        <f t="shared" si="589"/>
        <v>24.291375447755232</v>
      </c>
      <c r="F2697" s="167">
        <f t="shared" si="590"/>
        <v>6.0162926806258179</v>
      </c>
      <c r="G2697" s="167">
        <f t="shared" si="580"/>
        <v>209078.3427621953</v>
      </c>
      <c r="H2697" s="167">
        <f t="shared" si="581"/>
        <v>271299.98899881309</v>
      </c>
      <c r="I2697" s="168">
        <f t="shared" si="582"/>
        <v>480378.33176100836</v>
      </c>
      <c r="J2697" s="168">
        <f t="shared" si="584"/>
        <v>468838.65257174894</v>
      </c>
      <c r="K2697" s="94"/>
      <c r="L2697" s="265">
        <f t="shared" si="583"/>
        <v>183058.66480240331</v>
      </c>
      <c r="M2697" s="265">
        <f>$G2697*NonHospFrac+theModel!$H2697*NonHospFrac</f>
        <v>297319.66695860506</v>
      </c>
      <c r="N2697" s="266">
        <f t="shared" si="585"/>
        <v>480378.33176100836</v>
      </c>
      <c r="O2697" s="158"/>
      <c r="P2697" s="265">
        <f t="shared" si="586"/>
        <v>178661.21777999081</v>
      </c>
      <c r="Q2697" s="265">
        <f t="shared" si="587"/>
        <v>297318.10670798604</v>
      </c>
      <c r="R2697" s="266">
        <f t="shared" si="588"/>
        <v>475979.32448797685</v>
      </c>
    </row>
    <row r="2698" spans="1:18" x14ac:dyDescent="0.25">
      <c r="A2698" s="81">
        <v>2667</v>
      </c>
      <c r="B2698" s="93">
        <f t="shared" si="577"/>
        <v>6.5506194766134645E-23</v>
      </c>
      <c r="C2698" s="178">
        <f t="shared" si="578"/>
        <v>6.535842407243118E-23</v>
      </c>
      <c r="D2698" s="165">
        <f t="shared" si="579"/>
        <v>2.2558277767625785E-3</v>
      </c>
      <c r="E2698" s="166">
        <f t="shared" si="589"/>
        <v>24.291375447755232</v>
      </c>
      <c r="F2698" s="167">
        <f t="shared" si="590"/>
        <v>6.0185485084025805</v>
      </c>
      <c r="G2698" s="167">
        <f t="shared" si="580"/>
        <v>209156.73734140873</v>
      </c>
      <c r="H2698" s="167">
        <f t="shared" si="581"/>
        <v>271299.98899881309</v>
      </c>
      <c r="I2698" s="168">
        <f t="shared" si="582"/>
        <v>480456.72634022182</v>
      </c>
      <c r="J2698" s="168">
        <f t="shared" si="584"/>
        <v>468908.97145668016</v>
      </c>
      <c r="K2698" s="94"/>
      <c r="L2698" s="265">
        <f t="shared" si="583"/>
        <v>183088.53877058573</v>
      </c>
      <c r="M2698" s="265">
        <f>$G2698*NonHospFrac+theModel!$H2698*NonHospFrac</f>
        <v>297368.18756963604</v>
      </c>
      <c r="N2698" s="266">
        <f t="shared" si="585"/>
        <v>480456.72634022176</v>
      </c>
      <c r="O2698" s="158"/>
      <c r="P2698" s="265">
        <f t="shared" si="586"/>
        <v>178688.01432832534</v>
      </c>
      <c r="Q2698" s="265">
        <f t="shared" si="587"/>
        <v>297366.62731901702</v>
      </c>
      <c r="R2698" s="266">
        <f t="shared" si="588"/>
        <v>476054.64164734236</v>
      </c>
    </row>
    <row r="2699" spans="1:18" x14ac:dyDescent="0.25">
      <c r="A2699" s="81">
        <v>2668</v>
      </c>
      <c r="B2699" s="93">
        <f t="shared" si="577"/>
        <v>6.428250896324243E-23</v>
      </c>
      <c r="C2699" s="178">
        <f t="shared" si="578"/>
        <v>6.4137498693963161E-23</v>
      </c>
      <c r="D2699" s="165">
        <f t="shared" si="579"/>
        <v>2.2558277767625785E-3</v>
      </c>
      <c r="E2699" s="166">
        <f t="shared" si="589"/>
        <v>24.291375447755232</v>
      </c>
      <c r="F2699" s="167">
        <f t="shared" si="590"/>
        <v>6.0208043361793431</v>
      </c>
      <c r="G2699" s="167">
        <f t="shared" si="580"/>
        <v>209235.13192062217</v>
      </c>
      <c r="H2699" s="167">
        <f t="shared" si="581"/>
        <v>271299.98899881309</v>
      </c>
      <c r="I2699" s="168">
        <f t="shared" si="582"/>
        <v>480535.12091943529</v>
      </c>
      <c r="J2699" s="168">
        <f t="shared" si="584"/>
        <v>468979.28747527517</v>
      </c>
      <c r="K2699" s="94"/>
      <c r="L2699" s="265">
        <f t="shared" si="583"/>
        <v>183118.41273876815</v>
      </c>
      <c r="M2699" s="265">
        <f>$G2699*NonHospFrac+theModel!$H2699*NonHospFrac</f>
        <v>297416.70818066708</v>
      </c>
      <c r="N2699" s="266">
        <f t="shared" si="585"/>
        <v>480535.12091943523</v>
      </c>
      <c r="O2699" s="158"/>
      <c r="P2699" s="265">
        <f t="shared" si="586"/>
        <v>178714.80978437982</v>
      </c>
      <c r="Q2699" s="265">
        <f t="shared" si="587"/>
        <v>297415.14793004806</v>
      </c>
      <c r="R2699" s="266">
        <f t="shared" si="588"/>
        <v>476129.95771442784</v>
      </c>
    </row>
    <row r="2700" spans="1:18" x14ac:dyDescent="0.25">
      <c r="A2700" s="81">
        <v>2669</v>
      </c>
      <c r="B2700" s="93">
        <f t="shared" si="577"/>
        <v>6.3081682173144419E-23</v>
      </c>
      <c r="C2700" s="178">
        <f t="shared" si="578"/>
        <v>6.2939380762293334E-23</v>
      </c>
      <c r="D2700" s="165">
        <f t="shared" si="579"/>
        <v>2.2558277767625785E-3</v>
      </c>
      <c r="E2700" s="166">
        <f t="shared" si="589"/>
        <v>24.291375447755232</v>
      </c>
      <c r="F2700" s="167">
        <f t="shared" si="590"/>
        <v>6.0230601639561057</v>
      </c>
      <c r="G2700" s="167">
        <f t="shared" si="580"/>
        <v>209313.52649983557</v>
      </c>
      <c r="H2700" s="167">
        <f t="shared" si="581"/>
        <v>271299.98899881309</v>
      </c>
      <c r="I2700" s="168">
        <f t="shared" si="582"/>
        <v>480613.51549864863</v>
      </c>
      <c r="J2700" s="168">
        <f t="shared" si="584"/>
        <v>469049.60062765074</v>
      </c>
      <c r="K2700" s="94"/>
      <c r="L2700" s="265">
        <f t="shared" si="583"/>
        <v>183148.28670695057</v>
      </c>
      <c r="M2700" s="265">
        <f>$G2700*NonHospFrac+theModel!$H2700*NonHospFrac</f>
        <v>297465.22879169806</v>
      </c>
      <c r="N2700" s="266">
        <f t="shared" si="585"/>
        <v>480613.51549864863</v>
      </c>
      <c r="O2700" s="158"/>
      <c r="P2700" s="265">
        <f t="shared" si="586"/>
        <v>178741.60414819873</v>
      </c>
      <c r="Q2700" s="265">
        <f t="shared" si="587"/>
        <v>297463.66854107904</v>
      </c>
      <c r="R2700" s="266">
        <f t="shared" si="588"/>
        <v>476205.27268927777</v>
      </c>
    </row>
    <row r="2701" spans="1:18" x14ac:dyDescent="0.25">
      <c r="A2701" s="81">
        <v>2670</v>
      </c>
      <c r="B2701" s="93">
        <f t="shared" si="577"/>
        <v>6.1903287378981483E-23</v>
      </c>
      <c r="C2701" s="178">
        <f t="shared" si="578"/>
        <v>6.1763644223839058E-23</v>
      </c>
      <c r="D2701" s="165">
        <f t="shared" si="579"/>
        <v>2.2558277767625785E-3</v>
      </c>
      <c r="E2701" s="166">
        <f t="shared" si="589"/>
        <v>24.291375447755232</v>
      </c>
      <c r="F2701" s="167">
        <f t="shared" si="590"/>
        <v>6.0253159917328682</v>
      </c>
      <c r="G2701" s="167">
        <f t="shared" si="580"/>
        <v>209391.921079049</v>
      </c>
      <c r="H2701" s="167">
        <f t="shared" si="581"/>
        <v>271299.98899881309</v>
      </c>
      <c r="I2701" s="168">
        <f t="shared" si="582"/>
        <v>480691.91007786209</v>
      </c>
      <c r="J2701" s="168">
        <f t="shared" si="584"/>
        <v>469119.91091392393</v>
      </c>
      <c r="K2701" s="94"/>
      <c r="L2701" s="265">
        <f t="shared" si="583"/>
        <v>183178.16067513303</v>
      </c>
      <c r="M2701" s="265">
        <f>$G2701*NonHospFrac+theModel!$H2701*NonHospFrac</f>
        <v>297513.74940272904</v>
      </c>
      <c r="N2701" s="266">
        <f t="shared" si="585"/>
        <v>480691.91007786209</v>
      </c>
      <c r="O2701" s="158"/>
      <c r="P2701" s="265">
        <f t="shared" si="586"/>
        <v>178768.39741982668</v>
      </c>
      <c r="Q2701" s="265">
        <f t="shared" si="587"/>
        <v>297512.18915211002</v>
      </c>
      <c r="R2701" s="266">
        <f t="shared" si="588"/>
        <v>476280.58657193673</v>
      </c>
    </row>
    <row r="2702" spans="1:18" x14ac:dyDescent="0.25">
      <c r="A2702" s="81">
        <v>2671</v>
      </c>
      <c r="B2702" s="93">
        <f t="shared" si="577"/>
        <v>6.0746905540768252E-23</v>
      </c>
      <c r="C2702" s="178">
        <f t="shared" si="578"/>
        <v>6.060987098389701E-23</v>
      </c>
      <c r="D2702" s="165">
        <f t="shared" si="579"/>
        <v>2.2558277767625785E-3</v>
      </c>
      <c r="E2702" s="166">
        <f t="shared" si="589"/>
        <v>24.291375447755232</v>
      </c>
      <c r="F2702" s="167">
        <f t="shared" si="590"/>
        <v>6.0275718195096308</v>
      </c>
      <c r="G2702" s="167">
        <f t="shared" si="580"/>
        <v>209470.31565826241</v>
      </c>
      <c r="H2702" s="167">
        <f t="shared" si="581"/>
        <v>271299.98899881309</v>
      </c>
      <c r="I2702" s="168">
        <f t="shared" si="582"/>
        <v>480770.3046570755</v>
      </c>
      <c r="J2702" s="168">
        <f t="shared" si="584"/>
        <v>469190.21833421139</v>
      </c>
      <c r="K2702" s="94"/>
      <c r="L2702" s="265">
        <f t="shared" si="583"/>
        <v>183208.03464331542</v>
      </c>
      <c r="M2702" s="265">
        <f>$G2702*NonHospFrac+theModel!$H2702*NonHospFrac</f>
        <v>297562.27001376008</v>
      </c>
      <c r="N2702" s="266">
        <f t="shared" si="585"/>
        <v>480770.3046570755</v>
      </c>
      <c r="O2702" s="158"/>
      <c r="P2702" s="265">
        <f t="shared" si="586"/>
        <v>178795.18959930807</v>
      </c>
      <c r="Q2702" s="265">
        <f t="shared" si="587"/>
        <v>297560.70976314106</v>
      </c>
      <c r="R2702" s="266">
        <f t="shared" si="588"/>
        <v>476355.89936244913</v>
      </c>
    </row>
    <row r="2703" spans="1:18" x14ac:dyDescent="0.25">
      <c r="A2703" s="81">
        <v>2672</v>
      </c>
      <c r="B2703" s="93">
        <f t="shared" si="577"/>
        <v>5.9612125446377803E-23</v>
      </c>
      <c r="C2703" s="178">
        <f t="shared" si="578"/>
        <v>5.9477650757964013E-23</v>
      </c>
      <c r="D2703" s="165">
        <f t="shared" si="579"/>
        <v>2.2558277767625785E-3</v>
      </c>
      <c r="E2703" s="166">
        <f t="shared" si="589"/>
        <v>24.291375447755232</v>
      </c>
      <c r="F2703" s="167">
        <f t="shared" si="590"/>
        <v>6.0298276472863934</v>
      </c>
      <c r="G2703" s="167">
        <f t="shared" si="580"/>
        <v>209548.71023747581</v>
      </c>
      <c r="H2703" s="167">
        <f t="shared" si="581"/>
        <v>271299.98899881309</v>
      </c>
      <c r="I2703" s="168">
        <f t="shared" si="582"/>
        <v>480848.6992362889</v>
      </c>
      <c r="J2703" s="168">
        <f t="shared" si="584"/>
        <v>469260.52288862999</v>
      </c>
      <c r="K2703" s="94"/>
      <c r="L2703" s="265">
        <f t="shared" si="583"/>
        <v>183237.90861149784</v>
      </c>
      <c r="M2703" s="265">
        <f>$G2703*NonHospFrac+theModel!$H2703*NonHospFrac</f>
        <v>297610.79062479106</v>
      </c>
      <c r="N2703" s="266">
        <f t="shared" si="585"/>
        <v>480848.6992362889</v>
      </c>
      <c r="O2703" s="158"/>
      <c r="P2703" s="265">
        <f t="shared" si="586"/>
        <v>178821.98068668749</v>
      </c>
      <c r="Q2703" s="265">
        <f t="shared" si="587"/>
        <v>297609.23037417204</v>
      </c>
      <c r="R2703" s="266">
        <f t="shared" si="588"/>
        <v>476431.2110608595</v>
      </c>
    </row>
    <row r="2704" spans="1:18" x14ac:dyDescent="0.25">
      <c r="A2704" s="81">
        <v>2673</v>
      </c>
      <c r="B2704" s="93">
        <f t="shared" si="577"/>
        <v>5.849854356531464E-23</v>
      </c>
      <c r="C2704" s="178">
        <f t="shared" si="578"/>
        <v>5.836658092583985E-23</v>
      </c>
      <c r="D2704" s="165">
        <f t="shared" si="579"/>
        <v>2.2558277767625785E-3</v>
      </c>
      <c r="E2704" s="166">
        <f t="shared" si="589"/>
        <v>24.291375447755232</v>
      </c>
      <c r="F2704" s="167">
        <f t="shared" si="590"/>
        <v>6.032083475063156</v>
      </c>
      <c r="G2704" s="167">
        <f t="shared" si="580"/>
        <v>209627.10481668927</v>
      </c>
      <c r="H2704" s="167">
        <f t="shared" si="581"/>
        <v>271299.98899881309</v>
      </c>
      <c r="I2704" s="168">
        <f t="shared" si="582"/>
        <v>480927.09381550236</v>
      </c>
      <c r="J2704" s="168">
        <f t="shared" si="584"/>
        <v>469330.82457729656</v>
      </c>
      <c r="K2704" s="94"/>
      <c r="L2704" s="265">
        <f t="shared" si="583"/>
        <v>183267.78257968032</v>
      </c>
      <c r="M2704" s="265">
        <f>$G2704*NonHospFrac+theModel!$H2704*NonHospFrac</f>
        <v>297659.31123582204</v>
      </c>
      <c r="N2704" s="266">
        <f t="shared" si="585"/>
        <v>480927.09381550236</v>
      </c>
      <c r="O2704" s="158"/>
      <c r="P2704" s="265">
        <f t="shared" si="586"/>
        <v>178848.77068200949</v>
      </c>
      <c r="Q2704" s="265">
        <f t="shared" si="587"/>
        <v>297657.75098520302</v>
      </c>
      <c r="R2704" s="266">
        <f t="shared" si="588"/>
        <v>476506.52166721248</v>
      </c>
    </row>
    <row r="2705" spans="1:18" x14ac:dyDescent="0.25">
      <c r="A2705" s="81">
        <v>2674</v>
      </c>
      <c r="B2705" s="93">
        <f t="shared" si="577"/>
        <v>5.7405763905218198E-23</v>
      </c>
      <c r="C2705" s="178">
        <f t="shared" si="578"/>
        <v>5.7276266388454532E-23</v>
      </c>
      <c r="D2705" s="165">
        <f t="shared" si="579"/>
        <v>2.2558277767625785E-3</v>
      </c>
      <c r="E2705" s="166">
        <f t="shared" si="589"/>
        <v>24.291375447755232</v>
      </c>
      <c r="F2705" s="167">
        <f t="shared" si="590"/>
        <v>6.0343393028399186</v>
      </c>
      <c r="G2705" s="167">
        <f t="shared" si="580"/>
        <v>209705.49939590268</v>
      </c>
      <c r="H2705" s="167">
        <f t="shared" si="581"/>
        <v>271299.98899881309</v>
      </c>
      <c r="I2705" s="168">
        <f t="shared" si="582"/>
        <v>481005.48839471577</v>
      </c>
      <c r="J2705" s="168">
        <f t="shared" si="584"/>
        <v>469401.12340032787</v>
      </c>
      <c r="K2705" s="94"/>
      <c r="L2705" s="265">
        <f t="shared" si="583"/>
        <v>183297.65654786272</v>
      </c>
      <c r="M2705" s="265">
        <f>$G2705*NonHospFrac+theModel!$H2705*NonHospFrac</f>
        <v>297707.83184685302</v>
      </c>
      <c r="N2705" s="266">
        <f t="shared" si="585"/>
        <v>481005.48839471571</v>
      </c>
      <c r="O2705" s="158"/>
      <c r="P2705" s="265">
        <f t="shared" si="586"/>
        <v>178875.55958531849</v>
      </c>
      <c r="Q2705" s="265">
        <f t="shared" si="587"/>
        <v>297706.271596234</v>
      </c>
      <c r="R2705" s="266">
        <f t="shared" si="588"/>
        <v>476581.83118155249</v>
      </c>
    </row>
    <row r="2706" spans="1:18" x14ac:dyDescent="0.25">
      <c r="A2706" s="81">
        <v>2675</v>
      </c>
      <c r="B2706" s="93">
        <f t="shared" si="577"/>
        <v>5.6333397871047115E-23</v>
      </c>
      <c r="C2706" s="178">
        <f t="shared" si="578"/>
        <v>5.6206319427370193E-23</v>
      </c>
      <c r="D2706" s="165">
        <f t="shared" si="579"/>
        <v>2.2558277767625785E-3</v>
      </c>
      <c r="E2706" s="166">
        <f t="shared" si="589"/>
        <v>24.291375447755232</v>
      </c>
      <c r="F2706" s="167">
        <f t="shared" si="590"/>
        <v>6.0365951306166812</v>
      </c>
      <c r="G2706" s="167">
        <f t="shared" si="580"/>
        <v>209783.89397511611</v>
      </c>
      <c r="H2706" s="167">
        <f t="shared" si="581"/>
        <v>271299.98899881309</v>
      </c>
      <c r="I2706" s="168">
        <f t="shared" si="582"/>
        <v>481083.88297392917</v>
      </c>
      <c r="J2706" s="168">
        <f t="shared" si="584"/>
        <v>469471.41935784073</v>
      </c>
      <c r="K2706" s="94"/>
      <c r="L2706" s="265">
        <f t="shared" si="583"/>
        <v>183327.53051604517</v>
      </c>
      <c r="M2706" s="265">
        <f>$G2706*NonHospFrac+theModel!$H2706*NonHospFrac</f>
        <v>297756.352457884</v>
      </c>
      <c r="N2706" s="266">
        <f t="shared" si="585"/>
        <v>481083.88297392917</v>
      </c>
      <c r="O2706" s="158"/>
      <c r="P2706" s="265">
        <f t="shared" si="586"/>
        <v>178902.34739665911</v>
      </c>
      <c r="Q2706" s="265">
        <f t="shared" si="587"/>
        <v>297754.79220726498</v>
      </c>
      <c r="R2706" s="266">
        <f t="shared" si="588"/>
        <v>476657.13960392412</v>
      </c>
    </row>
    <row r="2707" spans="1:18" x14ac:dyDescent="0.25">
      <c r="A2707" s="81">
        <v>2676</v>
      </c>
      <c r="B2707" s="93">
        <f t="shared" si="577"/>
        <v>5.5281064126893857E-23</v>
      </c>
      <c r="C2707" s="178">
        <f t="shared" si="578"/>
        <v>5.5156359566907416E-23</v>
      </c>
      <c r="D2707" s="165">
        <f t="shared" si="579"/>
        <v>2.2558277767625785E-3</v>
      </c>
      <c r="E2707" s="166">
        <f t="shared" si="589"/>
        <v>24.291375447755232</v>
      </c>
      <c r="F2707" s="167">
        <f t="shared" si="590"/>
        <v>6.0388509583934438</v>
      </c>
      <c r="G2707" s="167">
        <f t="shared" si="580"/>
        <v>209862.28855432951</v>
      </c>
      <c r="H2707" s="167">
        <f t="shared" si="581"/>
        <v>271299.98899881309</v>
      </c>
      <c r="I2707" s="168">
        <f t="shared" si="582"/>
        <v>481162.27755314263</v>
      </c>
      <c r="J2707" s="168">
        <f t="shared" si="584"/>
        <v>469541.71244995203</v>
      </c>
      <c r="K2707" s="94"/>
      <c r="L2707" s="265">
        <f t="shared" si="583"/>
        <v>183357.40448422759</v>
      </c>
      <c r="M2707" s="265">
        <f>$G2707*NonHospFrac+theModel!$H2707*NonHospFrac</f>
        <v>297804.87306891504</v>
      </c>
      <c r="N2707" s="266">
        <f t="shared" si="585"/>
        <v>481162.27755314263</v>
      </c>
      <c r="O2707" s="158"/>
      <c r="P2707" s="265">
        <f t="shared" si="586"/>
        <v>178929.13411607576</v>
      </c>
      <c r="Q2707" s="265">
        <f t="shared" si="587"/>
        <v>297803.31281829602</v>
      </c>
      <c r="R2707" s="266">
        <f t="shared" si="588"/>
        <v>476732.44693437178</v>
      </c>
    </row>
    <row r="2708" spans="1:18" x14ac:dyDescent="0.25">
      <c r="A2708" s="81">
        <v>2677</v>
      </c>
      <c r="B2708" s="93">
        <f t="shared" si="577"/>
        <v>5.4248388460380767E-23</v>
      </c>
      <c r="C2708" s="178">
        <f t="shared" si="578"/>
        <v>5.4126013438847232E-23</v>
      </c>
      <c r="D2708" s="165">
        <f t="shared" si="579"/>
        <v>2.2558277767625785E-3</v>
      </c>
      <c r="E2708" s="166">
        <f t="shared" si="589"/>
        <v>24.291375447755232</v>
      </c>
      <c r="F2708" s="167">
        <f t="shared" si="590"/>
        <v>6.0411067861702064</v>
      </c>
      <c r="G2708" s="167">
        <f t="shared" si="580"/>
        <v>209940.68313354295</v>
      </c>
      <c r="H2708" s="167">
        <f t="shared" si="581"/>
        <v>271299.98899881309</v>
      </c>
      <c r="I2708" s="168">
        <f t="shared" si="582"/>
        <v>481240.67213235603</v>
      </c>
      <c r="J2708" s="168">
        <f t="shared" si="584"/>
        <v>469612.00267677847</v>
      </c>
      <c r="K2708" s="94"/>
      <c r="L2708" s="265">
        <f t="shared" si="583"/>
        <v>183387.27845241001</v>
      </c>
      <c r="M2708" s="265">
        <f>$G2708*NonHospFrac+theModel!$H2708*NonHospFrac</f>
        <v>297853.39367994602</v>
      </c>
      <c r="N2708" s="266">
        <f t="shared" si="585"/>
        <v>481240.67213235603</v>
      </c>
      <c r="O2708" s="158"/>
      <c r="P2708" s="265">
        <f t="shared" si="586"/>
        <v>178955.91974361299</v>
      </c>
      <c r="Q2708" s="265">
        <f t="shared" si="587"/>
        <v>297851.833429327</v>
      </c>
      <c r="R2708" s="266">
        <f t="shared" si="588"/>
        <v>476807.75317293999</v>
      </c>
    </row>
    <row r="2709" spans="1:18" x14ac:dyDescent="0.25">
      <c r="A2709" s="81">
        <v>2678</v>
      </c>
      <c r="B2709" s="93">
        <f t="shared" si="577"/>
        <v>5.3235003649589275E-23</v>
      </c>
      <c r="C2709" s="178">
        <f t="shared" si="578"/>
        <v>5.3114914649660477E-23</v>
      </c>
      <c r="D2709" s="165">
        <f t="shared" si="579"/>
        <v>2.2558277767625785E-3</v>
      </c>
      <c r="E2709" s="166">
        <f t="shared" si="589"/>
        <v>24.291375447755232</v>
      </c>
      <c r="F2709" s="167">
        <f t="shared" si="590"/>
        <v>6.0433626139469689</v>
      </c>
      <c r="G2709" s="167">
        <f t="shared" si="580"/>
        <v>210019.07771275638</v>
      </c>
      <c r="H2709" s="167">
        <f t="shared" si="581"/>
        <v>271299.98899881309</v>
      </c>
      <c r="I2709" s="168">
        <f t="shared" si="582"/>
        <v>481319.06671156944</v>
      </c>
      <c r="J2709" s="168">
        <f t="shared" si="584"/>
        <v>469682.29003843688</v>
      </c>
      <c r="K2709" s="94"/>
      <c r="L2709" s="265">
        <f t="shared" si="583"/>
        <v>183417.15242059244</v>
      </c>
      <c r="M2709" s="265">
        <f>$G2709*NonHospFrac+theModel!$H2709*NonHospFrac</f>
        <v>297901.91429097706</v>
      </c>
      <c r="N2709" s="266">
        <f t="shared" si="585"/>
        <v>481319.0667115695</v>
      </c>
      <c r="O2709" s="158"/>
      <c r="P2709" s="265">
        <f t="shared" si="586"/>
        <v>178982.70427931531</v>
      </c>
      <c r="Q2709" s="265">
        <f t="shared" si="587"/>
        <v>297900.35404035804</v>
      </c>
      <c r="R2709" s="266">
        <f t="shared" si="588"/>
        <v>476883.05831967335</v>
      </c>
    </row>
    <row r="2710" spans="1:18" x14ac:dyDescent="0.25">
      <c r="A2710" s="81">
        <v>2679</v>
      </c>
      <c r="B2710" s="93">
        <f t="shared" si="577"/>
        <v>5.2240549332474898E-23</v>
      </c>
      <c r="C2710" s="178">
        <f t="shared" si="578"/>
        <v>5.2122703650217365E-23</v>
      </c>
      <c r="D2710" s="165">
        <f t="shared" si="579"/>
        <v>2.2558277767625785E-3</v>
      </c>
      <c r="E2710" s="166">
        <f t="shared" si="589"/>
        <v>24.291375447755232</v>
      </c>
      <c r="F2710" s="167">
        <f t="shared" si="590"/>
        <v>6.0456184417237315</v>
      </c>
      <c r="G2710" s="167">
        <f t="shared" si="580"/>
        <v>210097.47229196978</v>
      </c>
      <c r="H2710" s="167">
        <f t="shared" si="581"/>
        <v>271299.98899881309</v>
      </c>
      <c r="I2710" s="168">
        <f t="shared" si="582"/>
        <v>481397.4612907829</v>
      </c>
      <c r="J2710" s="168">
        <f t="shared" si="584"/>
        <v>469752.57453504414</v>
      </c>
      <c r="K2710" s="94"/>
      <c r="L2710" s="265">
        <f t="shared" si="583"/>
        <v>183447.02638877486</v>
      </c>
      <c r="M2710" s="265">
        <f>$G2710*NonHospFrac+theModel!$H2710*NonHospFrac</f>
        <v>297950.43490200804</v>
      </c>
      <c r="N2710" s="266">
        <f t="shared" si="585"/>
        <v>481397.4612907829</v>
      </c>
      <c r="O2710" s="158"/>
      <c r="P2710" s="265">
        <f t="shared" si="586"/>
        <v>179009.48772322724</v>
      </c>
      <c r="Q2710" s="265">
        <f t="shared" si="587"/>
        <v>297948.87465138902</v>
      </c>
      <c r="R2710" s="266">
        <f t="shared" si="588"/>
        <v>476958.36237461626</v>
      </c>
    </row>
    <row r="2711" spans="1:18" x14ac:dyDescent="0.25">
      <c r="A2711" s="81">
        <v>2680</v>
      </c>
      <c r="B2711" s="93">
        <f t="shared" si="577"/>
        <v>5.1264671878722008E-23</v>
      </c>
      <c r="C2711" s="178">
        <f t="shared" si="578"/>
        <v>5.1149027607931365E-23</v>
      </c>
      <c r="D2711" s="165">
        <f t="shared" si="579"/>
        <v>2.2558277767625785E-3</v>
      </c>
      <c r="E2711" s="166">
        <f t="shared" si="589"/>
        <v>24.291375447755232</v>
      </c>
      <c r="F2711" s="167">
        <f t="shared" si="590"/>
        <v>6.0478742695004941</v>
      </c>
      <c r="G2711" s="167">
        <f t="shared" si="580"/>
        <v>210175.86687118321</v>
      </c>
      <c r="H2711" s="167">
        <f t="shared" si="581"/>
        <v>271299.98899881309</v>
      </c>
      <c r="I2711" s="168">
        <f t="shared" si="582"/>
        <v>481475.8558699963</v>
      </c>
      <c r="J2711" s="168">
        <f t="shared" si="584"/>
        <v>469822.8561667169</v>
      </c>
      <c r="K2711" s="94"/>
      <c r="L2711" s="265">
        <f t="shared" si="583"/>
        <v>183476.90035695728</v>
      </c>
      <c r="M2711" s="265">
        <f>$G2711*NonHospFrac+theModel!$H2711*NonHospFrac</f>
        <v>297998.95551303902</v>
      </c>
      <c r="N2711" s="266">
        <f t="shared" si="585"/>
        <v>481475.8558699963</v>
      </c>
      <c r="O2711" s="158"/>
      <c r="P2711" s="265">
        <f t="shared" si="586"/>
        <v>179036.27007539326</v>
      </c>
      <c r="Q2711" s="265">
        <f t="shared" si="587"/>
        <v>297997.39526242</v>
      </c>
      <c r="R2711" s="266">
        <f t="shared" si="588"/>
        <v>477033.66533781326</v>
      </c>
    </row>
    <row r="2712" spans="1:18" x14ac:dyDescent="0.25">
      <c r="A2712" s="81">
        <v>2681</v>
      </c>
      <c r="B2712" s="93">
        <f t="shared" si="577"/>
        <v>5.0307024263990589E-23</v>
      </c>
      <c r="C2712" s="178">
        <f t="shared" si="578"/>
        <v>5.019354028128961E-23</v>
      </c>
      <c r="D2712" s="165">
        <f t="shared" si="579"/>
        <v>2.2558277767625785E-3</v>
      </c>
      <c r="E2712" s="166">
        <f t="shared" si="589"/>
        <v>24.291375447755232</v>
      </c>
      <c r="F2712" s="167">
        <f t="shared" si="590"/>
        <v>6.0501300972772567</v>
      </c>
      <c r="G2712" s="167">
        <f t="shared" si="580"/>
        <v>210254.26145039662</v>
      </c>
      <c r="H2712" s="167">
        <f t="shared" si="581"/>
        <v>271299.98899881309</v>
      </c>
      <c r="I2712" s="168">
        <f t="shared" si="582"/>
        <v>481554.25044920971</v>
      </c>
      <c r="J2712" s="168">
        <f t="shared" si="584"/>
        <v>469893.13493357197</v>
      </c>
      <c r="K2712" s="94"/>
      <c r="L2712" s="265">
        <f t="shared" si="583"/>
        <v>183506.7743251397</v>
      </c>
      <c r="M2712" s="265">
        <f>$G2712*NonHospFrac+theModel!$H2712*NonHospFrac</f>
        <v>298047.47612407</v>
      </c>
      <c r="N2712" s="266">
        <f t="shared" si="585"/>
        <v>481554.25044920971</v>
      </c>
      <c r="O2712" s="158"/>
      <c r="P2712" s="265">
        <f t="shared" si="586"/>
        <v>179063.05133585789</v>
      </c>
      <c r="Q2712" s="265">
        <f t="shared" si="587"/>
        <v>298045.91587345098</v>
      </c>
      <c r="R2712" s="266">
        <f t="shared" si="588"/>
        <v>477108.96720930887</v>
      </c>
    </row>
    <row r="2713" spans="1:18" x14ac:dyDescent="0.25">
      <c r="A2713" s="81">
        <v>2682</v>
      </c>
      <c r="B2713" s="93">
        <f t="shared" si="577"/>
        <v>4.9367265946515788E-23</v>
      </c>
      <c r="C2713" s="178">
        <f t="shared" si="578"/>
        <v>4.9255901896730815E-23</v>
      </c>
      <c r="D2713" s="165">
        <f t="shared" si="579"/>
        <v>2.2558277767625785E-3</v>
      </c>
      <c r="E2713" s="166">
        <f t="shared" si="589"/>
        <v>24.291375447755232</v>
      </c>
      <c r="F2713" s="167">
        <f t="shared" si="590"/>
        <v>6.0523859250540193</v>
      </c>
      <c r="G2713" s="167">
        <f t="shared" si="580"/>
        <v>210332.65602961005</v>
      </c>
      <c r="H2713" s="167">
        <f t="shared" si="581"/>
        <v>271299.98899881309</v>
      </c>
      <c r="I2713" s="168">
        <f t="shared" si="582"/>
        <v>481632.64502842317</v>
      </c>
      <c r="J2713" s="168">
        <f t="shared" si="584"/>
        <v>469963.41083572624</v>
      </c>
      <c r="K2713" s="94"/>
      <c r="L2713" s="265">
        <f t="shared" si="583"/>
        <v>183536.64829332213</v>
      </c>
      <c r="M2713" s="265">
        <f>$G2713*NonHospFrac+theModel!$H2713*NonHospFrac</f>
        <v>298095.99673510098</v>
      </c>
      <c r="N2713" s="266">
        <f t="shared" si="585"/>
        <v>481632.64502842311</v>
      </c>
      <c r="O2713" s="158"/>
      <c r="P2713" s="265">
        <f t="shared" si="586"/>
        <v>179089.83150466561</v>
      </c>
      <c r="Q2713" s="265">
        <f t="shared" si="587"/>
        <v>298094.43648448196</v>
      </c>
      <c r="R2713" s="266">
        <f t="shared" si="588"/>
        <v>477184.26798914757</v>
      </c>
    </row>
    <row r="2714" spans="1:18" x14ac:dyDescent="0.25">
      <c r="A2714" s="81">
        <v>2683</v>
      </c>
      <c r="B2714" s="93">
        <f t="shared" si="577"/>
        <v>4.8445062746008914E-23</v>
      </c>
      <c r="C2714" s="178">
        <f t="shared" si="578"/>
        <v>4.8335779027819461E-23</v>
      </c>
      <c r="D2714" s="165">
        <f t="shared" si="579"/>
        <v>2.2558277767625785E-3</v>
      </c>
      <c r="E2714" s="166">
        <f t="shared" si="589"/>
        <v>24.291375447755232</v>
      </c>
      <c r="F2714" s="167">
        <f t="shared" si="590"/>
        <v>6.0546417528307819</v>
      </c>
      <c r="G2714" s="167">
        <f t="shared" si="580"/>
        <v>210411.05060882348</v>
      </c>
      <c r="H2714" s="167">
        <f t="shared" si="581"/>
        <v>271299.98899881309</v>
      </c>
      <c r="I2714" s="168">
        <f t="shared" si="582"/>
        <v>481711.03960763657</v>
      </c>
      <c r="J2714" s="168">
        <f t="shared" si="584"/>
        <v>470033.68387329631</v>
      </c>
      <c r="K2714" s="94"/>
      <c r="L2714" s="265">
        <f t="shared" si="583"/>
        <v>183566.52226150455</v>
      </c>
      <c r="M2714" s="265">
        <f>$G2714*NonHospFrac+theModel!$H2714*NonHospFrac</f>
        <v>298144.51734613202</v>
      </c>
      <c r="N2714" s="266">
        <f t="shared" si="585"/>
        <v>481711.03960763657</v>
      </c>
      <c r="O2714" s="158"/>
      <c r="P2714" s="265">
        <f t="shared" si="586"/>
        <v>179116.61058186094</v>
      </c>
      <c r="Q2714" s="265">
        <f t="shared" si="587"/>
        <v>298142.957095513</v>
      </c>
      <c r="R2714" s="266">
        <f t="shared" si="588"/>
        <v>477259.56767737394</v>
      </c>
    </row>
    <row r="2715" spans="1:18" x14ac:dyDescent="0.25">
      <c r="A2715" s="81">
        <v>2684</v>
      </c>
      <c r="B2715" s="93">
        <f t="shared" si="577"/>
        <v>4.7540086724822572E-23</v>
      </c>
      <c r="C2715" s="178">
        <f t="shared" si="578"/>
        <v>4.7432844476679015E-23</v>
      </c>
      <c r="D2715" s="165">
        <f t="shared" si="579"/>
        <v>2.2558277767625785E-3</v>
      </c>
      <c r="E2715" s="166">
        <f t="shared" si="589"/>
        <v>24.291375447755232</v>
      </c>
      <c r="F2715" s="167">
        <f t="shared" si="590"/>
        <v>6.0568975806075445</v>
      </c>
      <c r="G2715" s="167">
        <f t="shared" si="580"/>
        <v>210489.44518803689</v>
      </c>
      <c r="H2715" s="167">
        <f t="shared" si="581"/>
        <v>271299.98899881309</v>
      </c>
      <c r="I2715" s="168">
        <f t="shared" si="582"/>
        <v>481789.43418684998</v>
      </c>
      <c r="J2715" s="168">
        <f t="shared" si="584"/>
        <v>470103.95404639904</v>
      </c>
      <c r="K2715" s="94"/>
      <c r="L2715" s="265">
        <f t="shared" si="583"/>
        <v>183596.39622968697</v>
      </c>
      <c r="M2715" s="265">
        <f>$G2715*NonHospFrac+theModel!$H2715*NonHospFrac</f>
        <v>298193.037957163</v>
      </c>
      <c r="N2715" s="266">
        <f t="shared" si="585"/>
        <v>481789.43418684998</v>
      </c>
      <c r="O2715" s="158"/>
      <c r="P2715" s="265">
        <f t="shared" si="586"/>
        <v>179143.38856748835</v>
      </c>
      <c r="Q2715" s="265">
        <f t="shared" si="587"/>
        <v>298191.47770654398</v>
      </c>
      <c r="R2715" s="266">
        <f t="shared" si="588"/>
        <v>477334.86627403233</v>
      </c>
    </row>
    <row r="2716" spans="1:18" x14ac:dyDescent="0.25">
      <c r="A2716" s="81">
        <v>2685</v>
      </c>
      <c r="B2716" s="93">
        <f t="shared" si="577"/>
        <v>4.6652016071335233E-23</v>
      </c>
      <c r="C2716" s="178">
        <f t="shared" si="578"/>
        <v>4.6546777157639543E-23</v>
      </c>
      <c r="D2716" s="165">
        <f t="shared" si="579"/>
        <v>2.2558277767625785E-3</v>
      </c>
      <c r="E2716" s="166">
        <f t="shared" si="589"/>
        <v>24.291375447755232</v>
      </c>
      <c r="F2716" s="167">
        <f t="shared" si="590"/>
        <v>6.059153408384307</v>
      </c>
      <c r="G2716" s="167">
        <f t="shared" si="580"/>
        <v>210567.83976725032</v>
      </c>
      <c r="H2716" s="167">
        <f t="shared" si="581"/>
        <v>271299.98899881309</v>
      </c>
      <c r="I2716" s="168">
        <f t="shared" si="582"/>
        <v>481867.82876606344</v>
      </c>
      <c r="J2716" s="168">
        <f t="shared" si="584"/>
        <v>470174.22135515121</v>
      </c>
      <c r="K2716" s="94"/>
      <c r="L2716" s="265">
        <f t="shared" si="583"/>
        <v>183626.27019786939</v>
      </c>
      <c r="M2716" s="265">
        <f>$G2716*NonHospFrac+theModel!$H2716*NonHospFrac</f>
        <v>298241.55856819398</v>
      </c>
      <c r="N2716" s="266">
        <f t="shared" si="585"/>
        <v>481867.82876606338</v>
      </c>
      <c r="O2716" s="158"/>
      <c r="P2716" s="265">
        <f t="shared" si="586"/>
        <v>179170.16546159235</v>
      </c>
      <c r="Q2716" s="265">
        <f t="shared" si="587"/>
        <v>298239.99831757497</v>
      </c>
      <c r="R2716" s="266">
        <f t="shared" si="588"/>
        <v>477410.16377916734</v>
      </c>
    </row>
    <row r="2717" spans="1:18" x14ac:dyDescent="0.25">
      <c r="A2717" s="81">
        <v>2686</v>
      </c>
      <c r="B2717" s="93">
        <f t="shared" si="577"/>
        <v>4.5780534985514237E-23</v>
      </c>
      <c r="C2717" s="178">
        <f t="shared" si="578"/>
        <v>4.5677261983058865E-23</v>
      </c>
      <c r="D2717" s="165">
        <f t="shared" si="579"/>
        <v>2.2558277767625785E-3</v>
      </c>
      <c r="E2717" s="166">
        <f t="shared" si="589"/>
        <v>24.291375447755232</v>
      </c>
      <c r="F2717" s="167">
        <f t="shared" si="590"/>
        <v>6.0614092361610696</v>
      </c>
      <c r="G2717" s="167">
        <f t="shared" si="580"/>
        <v>210646.23434646372</v>
      </c>
      <c r="H2717" s="167">
        <f t="shared" si="581"/>
        <v>271299.98899881309</v>
      </c>
      <c r="I2717" s="168">
        <f t="shared" si="582"/>
        <v>481946.22334527678</v>
      </c>
      <c r="J2717" s="168">
        <f t="shared" si="584"/>
        <v>470244.48579966946</v>
      </c>
      <c r="K2717" s="94"/>
      <c r="L2717" s="265">
        <f t="shared" si="583"/>
        <v>183656.14416605182</v>
      </c>
      <c r="M2717" s="265">
        <f>$G2717*NonHospFrac+theModel!$H2717*NonHospFrac</f>
        <v>298290.07917922497</v>
      </c>
      <c r="N2717" s="266">
        <f t="shared" si="585"/>
        <v>481946.22334527678</v>
      </c>
      <c r="O2717" s="158"/>
      <c r="P2717" s="265">
        <f t="shared" si="586"/>
        <v>179196.94126421743</v>
      </c>
      <c r="Q2717" s="265">
        <f t="shared" si="587"/>
        <v>298288.51892860595</v>
      </c>
      <c r="R2717" s="266">
        <f t="shared" si="588"/>
        <v>477485.46019282338</v>
      </c>
    </row>
    <row r="2718" spans="1:18" x14ac:dyDescent="0.25">
      <c r="A2718" s="81">
        <v>2687</v>
      </c>
      <c r="B2718" s="93">
        <f t="shared" si="577"/>
        <v>4.4925333566616586E-23</v>
      </c>
      <c r="C2718" s="178">
        <f t="shared" si="578"/>
        <v>4.4823989751276685E-23</v>
      </c>
      <c r="D2718" s="165">
        <f t="shared" si="579"/>
        <v>2.2558277767625785E-3</v>
      </c>
      <c r="E2718" s="166">
        <f t="shared" si="589"/>
        <v>24.291375447755232</v>
      </c>
      <c r="F2718" s="167">
        <f t="shared" si="590"/>
        <v>6.0636650639378322</v>
      </c>
      <c r="G2718" s="167">
        <f t="shared" si="580"/>
        <v>210724.62892567716</v>
      </c>
      <c r="H2718" s="167">
        <f t="shared" si="581"/>
        <v>271299.98899881309</v>
      </c>
      <c r="I2718" s="168">
        <f t="shared" si="582"/>
        <v>482024.61792449025</v>
      </c>
      <c r="J2718" s="168">
        <f t="shared" si="584"/>
        <v>470314.74738007074</v>
      </c>
      <c r="K2718" s="94"/>
      <c r="L2718" s="265">
        <f t="shared" si="583"/>
        <v>183686.01813423424</v>
      </c>
      <c r="M2718" s="265">
        <f>$G2718*NonHospFrac+theModel!$H2718*NonHospFrac</f>
        <v>298338.599790256</v>
      </c>
      <c r="N2718" s="266">
        <f t="shared" si="585"/>
        <v>482024.61792449025</v>
      </c>
      <c r="O2718" s="158"/>
      <c r="P2718" s="265">
        <f t="shared" si="586"/>
        <v>179223.71597540809</v>
      </c>
      <c r="Q2718" s="265">
        <f t="shared" si="587"/>
        <v>298337.03953963699</v>
      </c>
      <c r="R2718" s="266">
        <f t="shared" si="588"/>
        <v>477560.75551504508</v>
      </c>
    </row>
    <row r="2719" spans="1:18" x14ac:dyDescent="0.25">
      <c r="A2719" s="81">
        <v>2688</v>
      </c>
      <c r="B2719" s="93">
        <f t="shared" ref="B2719:B2782" si="591">Constant*EXP(PowerTerm*(A2719)/7)</f>
        <v>4.408610770298747E-23</v>
      </c>
      <c r="C2719" s="178">
        <f t="shared" ref="C2719:C2782" si="592">(1-theFloor)*B2719</f>
        <v>4.3986657036661722E-23</v>
      </c>
      <c r="D2719" s="165">
        <f t="shared" ref="D2719:D2782" si="593">theFloor</f>
        <v>2.2558277767625785E-3</v>
      </c>
      <c r="E2719" s="166">
        <f t="shared" si="589"/>
        <v>24.291375447755232</v>
      </c>
      <c r="F2719" s="167">
        <f t="shared" si="590"/>
        <v>6.0659208917145948</v>
      </c>
      <c r="G2719" s="167">
        <f t="shared" ref="G2719:G2782" si="594">$B$22*F2719*totInfected/365.25</f>
        <v>210803.02350489059</v>
      </c>
      <c r="H2719" s="167">
        <f t="shared" ref="H2719:H2782" si="595">lostQALYs_Injured*E2719*totInfected/365.25</f>
        <v>271299.98899881309</v>
      </c>
      <c r="I2719" s="168">
        <f t="shared" ref="I2719:I2782" si="596">H2719+G2719</f>
        <v>482103.01250370371</v>
      </c>
      <c r="J2719" s="168">
        <f t="shared" si="584"/>
        <v>470385.00609647168</v>
      </c>
      <c r="K2719" s="94"/>
      <c r="L2719" s="265">
        <f t="shared" ref="L2719:L2782" si="597">$G2719*HospFrac+$H2719*HospFrac</f>
        <v>183715.89210241669</v>
      </c>
      <c r="M2719" s="265">
        <f>$G2719*NonHospFrac+theModel!$H2719*NonHospFrac</f>
        <v>298387.12040128699</v>
      </c>
      <c r="N2719" s="266">
        <f t="shared" si="585"/>
        <v>482103.01250370371</v>
      </c>
      <c r="O2719" s="158"/>
      <c r="P2719" s="265">
        <f t="shared" si="586"/>
        <v>179250.48959520884</v>
      </c>
      <c r="Q2719" s="265">
        <f t="shared" si="587"/>
        <v>298385.56015066797</v>
      </c>
      <c r="R2719" s="266">
        <f t="shared" si="588"/>
        <v>477636.04974587681</v>
      </c>
    </row>
    <row r="2720" spans="1:18" x14ac:dyDescent="0.25">
      <c r="A2720" s="81">
        <v>2689</v>
      </c>
      <c r="B2720" s="93">
        <f t="shared" si="591"/>
        <v>4.3262558963917488E-23</v>
      </c>
      <c r="C2720" s="178">
        <f t="shared" si="592"/>
        <v>4.3164966081712852E-23</v>
      </c>
      <c r="D2720" s="165">
        <f t="shared" si="593"/>
        <v>2.2558277767625785E-3</v>
      </c>
      <c r="E2720" s="166">
        <f t="shared" si="589"/>
        <v>24.291375447755232</v>
      </c>
      <c r="F2720" s="167">
        <f t="shared" si="590"/>
        <v>6.0681767194913574</v>
      </c>
      <c r="G2720" s="167">
        <f t="shared" si="594"/>
        <v>210881.41808410399</v>
      </c>
      <c r="H2720" s="167">
        <f t="shared" si="595"/>
        <v>271299.98899881309</v>
      </c>
      <c r="I2720" s="168">
        <f t="shared" si="596"/>
        <v>482181.40708291705</v>
      </c>
      <c r="J2720" s="168">
        <f t="shared" ref="J2720:J2783" si="598">J2719+(I2720-I2719)/(1+discountDaily)^A2720</f>
        <v>470455.26194898889</v>
      </c>
      <c r="K2720" s="94"/>
      <c r="L2720" s="265">
        <f t="shared" si="597"/>
        <v>183745.76607059909</v>
      </c>
      <c r="M2720" s="265">
        <f>$G2720*NonHospFrac+theModel!$H2720*NonHospFrac</f>
        <v>298435.64101231797</v>
      </c>
      <c r="N2720" s="266">
        <f t="shared" ref="N2720:N2783" si="599">L2720+M2720</f>
        <v>482181.40708291705</v>
      </c>
      <c r="O2720" s="158"/>
      <c r="P2720" s="265">
        <f t="shared" ref="P2720:P2783" si="600">P2719+(L2720-L2719)/(1+discountDaily)^A2720</f>
        <v>179277.26212366408</v>
      </c>
      <c r="Q2720" s="265">
        <f t="shared" ref="Q2720:Q2783" si="601">Q2719+(M2720-M2719)/(1+discountDaily)^B2720</f>
        <v>298434.08076169895</v>
      </c>
      <c r="R2720" s="266">
        <f t="shared" ref="R2720:R2783" si="602">P2720+Q2720</f>
        <v>477711.34288536303</v>
      </c>
    </row>
    <row r="2721" spans="1:18" x14ac:dyDescent="0.25">
      <c r="A2721" s="81">
        <v>2690</v>
      </c>
      <c r="B2721" s="93">
        <f t="shared" si="591"/>
        <v>4.2454394493519917E-23</v>
      </c>
      <c r="C2721" s="178">
        <f t="shared" si="592"/>
        <v>4.2358624691175796E-23</v>
      </c>
      <c r="D2721" s="165">
        <f t="shared" si="593"/>
        <v>2.2558277767625785E-3</v>
      </c>
      <c r="E2721" s="166">
        <f t="shared" ref="E2721:E2784" si="603">C2721+E2720</f>
        <v>24.291375447755232</v>
      </c>
      <c r="F2721" s="167">
        <f t="shared" ref="F2721:F2784" si="604">D2721+F2720</f>
        <v>6.07043254726812</v>
      </c>
      <c r="G2721" s="167">
        <f t="shared" si="594"/>
        <v>210959.81266331743</v>
      </c>
      <c r="H2721" s="167">
        <f t="shared" si="595"/>
        <v>271299.98899881309</v>
      </c>
      <c r="I2721" s="168">
        <f t="shared" si="596"/>
        <v>482259.80166213051</v>
      </c>
      <c r="J2721" s="168">
        <f t="shared" si="598"/>
        <v>470525.51493773935</v>
      </c>
      <c r="K2721" s="94"/>
      <c r="L2721" s="265">
        <f t="shared" si="597"/>
        <v>183775.64003878154</v>
      </c>
      <c r="M2721" s="265">
        <f>$G2721*NonHospFrac+theModel!$H2721*NonHospFrac</f>
        <v>298484.16162334895</v>
      </c>
      <c r="N2721" s="266">
        <f t="shared" si="599"/>
        <v>482259.80166213051</v>
      </c>
      <c r="O2721" s="158"/>
      <c r="P2721" s="265">
        <f t="shared" si="600"/>
        <v>179304.03356081841</v>
      </c>
      <c r="Q2721" s="265">
        <f t="shared" si="601"/>
        <v>298482.60137272993</v>
      </c>
      <c r="R2721" s="266">
        <f t="shared" si="602"/>
        <v>477786.63493354834</v>
      </c>
    </row>
    <row r="2722" spans="1:18" x14ac:dyDescent="0.25">
      <c r="A2722" s="81">
        <v>2691</v>
      </c>
      <c r="B2722" s="93">
        <f t="shared" si="591"/>
        <v>4.1661326906590809E-23</v>
      </c>
      <c r="C2722" s="178">
        <f t="shared" si="592"/>
        <v>4.1567346128138136E-23</v>
      </c>
      <c r="D2722" s="165">
        <f t="shared" si="593"/>
        <v>2.2558277767625785E-3</v>
      </c>
      <c r="E2722" s="166">
        <f t="shared" si="603"/>
        <v>24.291375447755232</v>
      </c>
      <c r="F2722" s="167">
        <f t="shared" si="604"/>
        <v>6.0726883750448826</v>
      </c>
      <c r="G2722" s="167">
        <f t="shared" si="594"/>
        <v>211038.20724253083</v>
      </c>
      <c r="H2722" s="167">
        <f t="shared" si="595"/>
        <v>271299.98899881309</v>
      </c>
      <c r="I2722" s="168">
        <f t="shared" si="596"/>
        <v>482338.19624134392</v>
      </c>
      <c r="J2722" s="168">
        <f t="shared" si="598"/>
        <v>470595.76506283967</v>
      </c>
      <c r="K2722" s="94"/>
      <c r="L2722" s="265">
        <f t="shared" si="597"/>
        <v>183805.51400696396</v>
      </c>
      <c r="M2722" s="265">
        <f>$G2722*NonHospFrac+theModel!$H2722*NonHospFrac</f>
        <v>298532.68223437993</v>
      </c>
      <c r="N2722" s="266">
        <f t="shared" si="599"/>
        <v>482338.19624134386</v>
      </c>
      <c r="O2722" s="158"/>
      <c r="P2722" s="265">
        <f t="shared" si="600"/>
        <v>179330.80390671623</v>
      </c>
      <c r="Q2722" s="265">
        <f t="shared" si="601"/>
        <v>298531.12198376091</v>
      </c>
      <c r="R2722" s="266">
        <f t="shared" si="602"/>
        <v>477861.92589047714</v>
      </c>
    </row>
    <row r="2723" spans="1:18" x14ac:dyDescent="0.25">
      <c r="A2723" s="81">
        <v>2692</v>
      </c>
      <c r="B2723" s="93">
        <f t="shared" si="591"/>
        <v>4.0883074186412923E-23</v>
      </c>
      <c r="C2723" s="178">
        <f t="shared" si="592"/>
        <v>4.079084901206377E-23</v>
      </c>
      <c r="D2723" s="165">
        <f t="shared" si="593"/>
        <v>2.2558277767625785E-3</v>
      </c>
      <c r="E2723" s="166">
        <f t="shared" si="603"/>
        <v>24.291375447755232</v>
      </c>
      <c r="F2723" s="167">
        <f t="shared" si="604"/>
        <v>6.0749442028216452</v>
      </c>
      <c r="G2723" s="167">
        <f t="shared" si="594"/>
        <v>211116.60182174426</v>
      </c>
      <c r="H2723" s="167">
        <f t="shared" si="595"/>
        <v>271299.98899881309</v>
      </c>
      <c r="I2723" s="168">
        <f t="shared" si="596"/>
        <v>482416.59082055732</v>
      </c>
      <c r="J2723" s="168">
        <f t="shared" si="598"/>
        <v>470666.01232440653</v>
      </c>
      <c r="K2723" s="94"/>
      <c r="L2723" s="265">
        <f t="shared" si="597"/>
        <v>183835.38797514638</v>
      </c>
      <c r="M2723" s="265">
        <f>$G2723*NonHospFrac+theModel!$H2723*NonHospFrac</f>
        <v>298581.20284541097</v>
      </c>
      <c r="N2723" s="266">
        <f t="shared" si="599"/>
        <v>482416.59082055732</v>
      </c>
      <c r="O2723" s="158"/>
      <c r="P2723" s="265">
        <f t="shared" si="600"/>
        <v>179357.57316140205</v>
      </c>
      <c r="Q2723" s="265">
        <f t="shared" si="601"/>
        <v>298579.64259479195</v>
      </c>
      <c r="R2723" s="266">
        <f t="shared" si="602"/>
        <v>477937.21575619397</v>
      </c>
    </row>
    <row r="2724" spans="1:18" x14ac:dyDescent="0.25">
      <c r="A2724" s="81">
        <v>2693</v>
      </c>
      <c r="B2724" s="93">
        <f t="shared" si="591"/>
        <v>4.0119359584471693E-23</v>
      </c>
      <c r="C2724" s="178">
        <f t="shared" si="592"/>
        <v>4.0028857218735113E-23</v>
      </c>
      <c r="D2724" s="165">
        <f t="shared" si="593"/>
        <v>2.2558277767625785E-3</v>
      </c>
      <c r="E2724" s="166">
        <f t="shared" si="603"/>
        <v>24.291375447755232</v>
      </c>
      <c r="F2724" s="167">
        <f t="shared" si="604"/>
        <v>6.0772000305984077</v>
      </c>
      <c r="G2724" s="167">
        <f t="shared" si="594"/>
        <v>211194.99640095769</v>
      </c>
      <c r="H2724" s="167">
        <f t="shared" si="595"/>
        <v>271299.98899881309</v>
      </c>
      <c r="I2724" s="168">
        <f t="shared" si="596"/>
        <v>482494.98539977078</v>
      </c>
      <c r="J2724" s="168">
        <f t="shared" si="598"/>
        <v>470736.25672255683</v>
      </c>
      <c r="K2724" s="94"/>
      <c r="L2724" s="265">
        <f t="shared" si="597"/>
        <v>183865.26194332883</v>
      </c>
      <c r="M2724" s="265">
        <f>$G2724*NonHospFrac+theModel!$H2724*NonHospFrac</f>
        <v>298629.72345644195</v>
      </c>
      <c r="N2724" s="266">
        <f t="shared" si="599"/>
        <v>482494.98539977078</v>
      </c>
      <c r="O2724" s="158"/>
      <c r="P2724" s="265">
        <f t="shared" si="600"/>
        <v>179384.34132492039</v>
      </c>
      <c r="Q2724" s="265">
        <f t="shared" si="601"/>
        <v>298628.16320582293</v>
      </c>
      <c r="R2724" s="266">
        <f t="shared" si="602"/>
        <v>478012.50453074335</v>
      </c>
    </row>
    <row r="2725" spans="1:18" x14ac:dyDescent="0.25">
      <c r="A2725" s="81">
        <v>2694</v>
      </c>
      <c r="B2725" s="93">
        <f t="shared" si="591"/>
        <v>3.9369911522041633E-23</v>
      </c>
      <c r="C2725" s="178">
        <f t="shared" si="592"/>
        <v>3.9281099782061526E-23</v>
      </c>
      <c r="D2725" s="165">
        <f t="shared" si="593"/>
        <v>2.2558277767625785E-3</v>
      </c>
      <c r="E2725" s="166">
        <f t="shared" si="603"/>
        <v>24.291375447755232</v>
      </c>
      <c r="F2725" s="167">
        <f t="shared" si="604"/>
        <v>6.0794558583751703</v>
      </c>
      <c r="G2725" s="167">
        <f t="shared" si="594"/>
        <v>211273.3909801711</v>
      </c>
      <c r="H2725" s="167">
        <f t="shared" si="595"/>
        <v>271299.98899881309</v>
      </c>
      <c r="I2725" s="168">
        <f t="shared" si="596"/>
        <v>482573.37997898419</v>
      </c>
      <c r="J2725" s="168">
        <f t="shared" si="598"/>
        <v>470806.4982574071</v>
      </c>
      <c r="K2725" s="94"/>
      <c r="L2725" s="265">
        <f t="shared" si="597"/>
        <v>183895.13591151123</v>
      </c>
      <c r="M2725" s="265">
        <f>$G2725*NonHospFrac+theModel!$H2725*NonHospFrac</f>
        <v>298678.24406747293</v>
      </c>
      <c r="N2725" s="266">
        <f t="shared" si="599"/>
        <v>482573.37997898413</v>
      </c>
      <c r="O2725" s="158"/>
      <c r="P2725" s="265">
        <f t="shared" si="600"/>
        <v>179411.10839731563</v>
      </c>
      <c r="Q2725" s="265">
        <f t="shared" si="601"/>
        <v>298676.68381685391</v>
      </c>
      <c r="R2725" s="266">
        <f t="shared" si="602"/>
        <v>478087.79221416952</v>
      </c>
    </row>
    <row r="2726" spans="1:18" x14ac:dyDescent="0.25">
      <c r="A2726" s="81">
        <v>2695</v>
      </c>
      <c r="B2726" s="93">
        <f t="shared" si="591"/>
        <v>3.8634463493612545E-23</v>
      </c>
      <c r="C2726" s="178">
        <f t="shared" si="592"/>
        <v>3.8547310797723332E-23</v>
      </c>
      <c r="D2726" s="165">
        <f t="shared" si="593"/>
        <v>2.2558277767625785E-3</v>
      </c>
      <c r="E2726" s="166">
        <f t="shared" si="603"/>
        <v>24.291375447755232</v>
      </c>
      <c r="F2726" s="167">
        <f t="shared" si="604"/>
        <v>6.0817116861519329</v>
      </c>
      <c r="G2726" s="167">
        <f t="shared" si="594"/>
        <v>211351.78555938453</v>
      </c>
      <c r="H2726" s="167">
        <f t="shared" si="595"/>
        <v>271299.98899881309</v>
      </c>
      <c r="I2726" s="168">
        <f t="shared" si="596"/>
        <v>482651.77455819759</v>
      </c>
      <c r="J2726" s="168">
        <f t="shared" si="598"/>
        <v>470876.7369290741</v>
      </c>
      <c r="K2726" s="94"/>
      <c r="L2726" s="265">
        <f t="shared" si="597"/>
        <v>183925.00987969368</v>
      </c>
      <c r="M2726" s="265">
        <f>$G2726*NonHospFrac+theModel!$H2726*NonHospFrac</f>
        <v>298726.76467850397</v>
      </c>
      <c r="N2726" s="266">
        <f t="shared" si="599"/>
        <v>482651.77455819765</v>
      </c>
      <c r="O2726" s="158"/>
      <c r="P2726" s="265">
        <f t="shared" si="600"/>
        <v>179437.87437863235</v>
      </c>
      <c r="Q2726" s="265">
        <f t="shared" si="601"/>
        <v>298725.20442788495</v>
      </c>
      <c r="R2726" s="266">
        <f t="shared" si="602"/>
        <v>478163.0788065173</v>
      </c>
    </row>
    <row r="2727" spans="1:18" x14ac:dyDescent="0.25">
      <c r="A2727" s="81">
        <v>2696</v>
      </c>
      <c r="B2727" s="93">
        <f t="shared" si="591"/>
        <v>3.7912753972119591E-23</v>
      </c>
      <c r="C2727" s="178">
        <f t="shared" si="592"/>
        <v>3.7827229328615717E-23</v>
      </c>
      <c r="D2727" s="165">
        <f t="shared" si="593"/>
        <v>2.2558277767625785E-3</v>
      </c>
      <c r="E2727" s="166">
        <f t="shared" si="603"/>
        <v>24.291375447755232</v>
      </c>
      <c r="F2727" s="167">
        <f t="shared" si="604"/>
        <v>6.0839675139286955</v>
      </c>
      <c r="G2727" s="167">
        <f t="shared" si="594"/>
        <v>211430.18013859793</v>
      </c>
      <c r="H2727" s="167">
        <f t="shared" si="595"/>
        <v>271299.98899881309</v>
      </c>
      <c r="I2727" s="168">
        <f t="shared" si="596"/>
        <v>482730.16913741105</v>
      </c>
      <c r="J2727" s="168">
        <f t="shared" si="598"/>
        <v>470946.97273767466</v>
      </c>
      <c r="K2727" s="94"/>
      <c r="L2727" s="265">
        <f t="shared" si="597"/>
        <v>183954.8838478761</v>
      </c>
      <c r="M2727" s="265">
        <f>$G2727*NonHospFrac+theModel!$H2727*NonHospFrac</f>
        <v>298775.28528953495</v>
      </c>
      <c r="N2727" s="266">
        <f t="shared" si="599"/>
        <v>482730.16913741105</v>
      </c>
      <c r="O2727" s="158"/>
      <c r="P2727" s="265">
        <f t="shared" si="600"/>
        <v>179464.63926891497</v>
      </c>
      <c r="Q2727" s="265">
        <f t="shared" si="601"/>
        <v>298773.72503891593</v>
      </c>
      <c r="R2727" s="266">
        <f t="shared" si="602"/>
        <v>478238.36430783093</v>
      </c>
    </row>
    <row r="2728" spans="1:18" x14ac:dyDescent="0.25">
      <c r="A2728" s="81">
        <v>2697</v>
      </c>
      <c r="B2728" s="93">
        <f t="shared" si="591"/>
        <v>3.7204526315943585E-23</v>
      </c>
      <c r="C2728" s="178">
        <f t="shared" si="592"/>
        <v>3.7120599312058787E-23</v>
      </c>
      <c r="D2728" s="165">
        <f t="shared" si="593"/>
        <v>2.2558277767625785E-3</v>
      </c>
      <c r="E2728" s="166">
        <f t="shared" si="603"/>
        <v>24.291375447755232</v>
      </c>
      <c r="F2728" s="167">
        <f t="shared" si="604"/>
        <v>6.0862233417054581</v>
      </c>
      <c r="G2728" s="167">
        <f t="shared" si="594"/>
        <v>211508.57471781137</v>
      </c>
      <c r="H2728" s="167">
        <f t="shared" si="595"/>
        <v>271299.98899881309</v>
      </c>
      <c r="I2728" s="168">
        <f t="shared" si="596"/>
        <v>482808.56371662446</v>
      </c>
      <c r="J2728" s="168">
        <f t="shared" si="598"/>
        <v>471017.2056833253</v>
      </c>
      <c r="K2728" s="94"/>
      <c r="L2728" s="265">
        <f t="shared" si="597"/>
        <v>183984.75781605853</v>
      </c>
      <c r="M2728" s="265">
        <f>$G2728*NonHospFrac+theModel!$H2728*NonHospFrac</f>
        <v>298823.80590056593</v>
      </c>
      <c r="N2728" s="266">
        <f t="shared" si="599"/>
        <v>482808.56371662446</v>
      </c>
      <c r="O2728" s="158"/>
      <c r="P2728" s="265">
        <f t="shared" si="600"/>
        <v>179491.40306820796</v>
      </c>
      <c r="Q2728" s="265">
        <f t="shared" si="601"/>
        <v>298822.24564994691</v>
      </c>
      <c r="R2728" s="266">
        <f t="shared" si="602"/>
        <v>478313.64871815487</v>
      </c>
    </row>
    <row r="2729" spans="1:18" x14ac:dyDescent="0.25">
      <c r="A2729" s="81">
        <v>2698</v>
      </c>
      <c r="B2729" s="93">
        <f t="shared" si="591"/>
        <v>3.6509528677648676E-23</v>
      </c>
      <c r="C2729" s="178">
        <f t="shared" si="592"/>
        <v>3.6427169468741123E-23</v>
      </c>
      <c r="D2729" s="165">
        <f t="shared" si="593"/>
        <v>2.2558277767625785E-3</v>
      </c>
      <c r="E2729" s="166">
        <f t="shared" si="603"/>
        <v>24.291375447755232</v>
      </c>
      <c r="F2729" s="167">
        <f t="shared" si="604"/>
        <v>6.0884791694822207</v>
      </c>
      <c r="G2729" s="167">
        <f t="shared" si="594"/>
        <v>211586.9692970248</v>
      </c>
      <c r="H2729" s="167">
        <f t="shared" si="595"/>
        <v>271299.98899881309</v>
      </c>
      <c r="I2729" s="168">
        <f t="shared" si="596"/>
        <v>482886.95829583786</v>
      </c>
      <c r="J2729" s="168">
        <f t="shared" si="598"/>
        <v>471087.43576614285</v>
      </c>
      <c r="K2729" s="94"/>
      <c r="L2729" s="265">
        <f t="shared" si="597"/>
        <v>184014.63178424095</v>
      </c>
      <c r="M2729" s="265">
        <f>$G2729*NonHospFrac+theModel!$H2729*NonHospFrac</f>
        <v>298872.32651159691</v>
      </c>
      <c r="N2729" s="266">
        <f t="shared" si="599"/>
        <v>482886.95829583786</v>
      </c>
      <c r="O2729" s="158"/>
      <c r="P2729" s="265">
        <f t="shared" si="600"/>
        <v>179518.1657765558</v>
      </c>
      <c r="Q2729" s="265">
        <f t="shared" si="601"/>
        <v>298870.76626097789</v>
      </c>
      <c r="R2729" s="266">
        <f t="shared" si="602"/>
        <v>478388.93203753373</v>
      </c>
    </row>
    <row r="2730" spans="1:18" x14ac:dyDescent="0.25">
      <c r="A2730" s="81">
        <v>2699</v>
      </c>
      <c r="B2730" s="93">
        <f t="shared" si="591"/>
        <v>3.5827513914424753E-23</v>
      </c>
      <c r="C2730" s="178">
        <f t="shared" si="592"/>
        <v>3.5746693213364243E-23</v>
      </c>
      <c r="D2730" s="165">
        <f t="shared" si="593"/>
        <v>2.2558277767625785E-3</v>
      </c>
      <c r="E2730" s="166">
        <f t="shared" si="603"/>
        <v>24.291375447755232</v>
      </c>
      <c r="F2730" s="167">
        <f t="shared" si="604"/>
        <v>6.0907349972589833</v>
      </c>
      <c r="G2730" s="167">
        <f t="shared" si="594"/>
        <v>211665.3638762382</v>
      </c>
      <c r="H2730" s="167">
        <f t="shared" si="595"/>
        <v>271299.98899881309</v>
      </c>
      <c r="I2730" s="168">
        <f t="shared" si="596"/>
        <v>482965.35287505132</v>
      </c>
      <c r="J2730" s="168">
        <f t="shared" si="598"/>
        <v>471157.66298624402</v>
      </c>
      <c r="K2730" s="94"/>
      <c r="L2730" s="265">
        <f t="shared" si="597"/>
        <v>184044.50575242337</v>
      </c>
      <c r="M2730" s="265">
        <f>$G2730*NonHospFrac+theModel!$H2730*NonHospFrac</f>
        <v>298920.84712262789</v>
      </c>
      <c r="N2730" s="266">
        <f t="shared" si="599"/>
        <v>482965.35287505126</v>
      </c>
      <c r="O2730" s="158"/>
      <c r="P2730" s="265">
        <f t="shared" si="600"/>
        <v>179544.92739400297</v>
      </c>
      <c r="Q2730" s="265">
        <f t="shared" si="601"/>
        <v>298919.28687200887</v>
      </c>
      <c r="R2730" s="266">
        <f t="shared" si="602"/>
        <v>478464.21426601184</v>
      </c>
    </row>
    <row r="2731" spans="1:18" x14ac:dyDescent="0.25">
      <c r="A2731" s="81">
        <v>2700</v>
      </c>
      <c r="B2731" s="93">
        <f t="shared" si="591"/>
        <v>3.5158239500202943E-23</v>
      </c>
      <c r="C2731" s="178">
        <f t="shared" si="592"/>
        <v>3.5078928566956312E-23</v>
      </c>
      <c r="D2731" s="165">
        <f t="shared" si="593"/>
        <v>2.2558277767625785E-3</v>
      </c>
      <c r="E2731" s="166">
        <f t="shared" si="603"/>
        <v>24.291375447755232</v>
      </c>
      <c r="F2731" s="167">
        <f t="shared" si="604"/>
        <v>6.0929908250357458</v>
      </c>
      <c r="G2731" s="167">
        <f t="shared" si="594"/>
        <v>211743.75845545164</v>
      </c>
      <c r="H2731" s="167">
        <f t="shared" si="595"/>
        <v>271299.98899881309</v>
      </c>
      <c r="I2731" s="168">
        <f t="shared" si="596"/>
        <v>483043.74745426473</v>
      </c>
      <c r="J2731" s="168">
        <f t="shared" si="598"/>
        <v>471227.88734374539</v>
      </c>
      <c r="K2731" s="94"/>
      <c r="L2731" s="265">
        <f t="shared" si="597"/>
        <v>184074.37972060579</v>
      </c>
      <c r="M2731" s="265">
        <f>$G2731*NonHospFrac+theModel!$H2731*NonHospFrac</f>
        <v>298969.36773365893</v>
      </c>
      <c r="N2731" s="266">
        <f t="shared" si="599"/>
        <v>483043.74745426473</v>
      </c>
      <c r="O2731" s="158"/>
      <c r="P2731" s="265">
        <f t="shared" si="600"/>
        <v>179571.68792059392</v>
      </c>
      <c r="Q2731" s="265">
        <f t="shared" si="601"/>
        <v>298967.80748303991</v>
      </c>
      <c r="R2731" s="266">
        <f t="shared" si="602"/>
        <v>478539.4954036338</v>
      </c>
    </row>
    <row r="2732" spans="1:18" x14ac:dyDescent="0.25">
      <c r="A2732" s="81">
        <v>2701</v>
      </c>
      <c r="B2732" s="93">
        <f t="shared" si="591"/>
        <v>3.4501467439412672E-23</v>
      </c>
      <c r="C2732" s="178">
        <f t="shared" si="592"/>
        <v>3.4423638070823775E-23</v>
      </c>
      <c r="D2732" s="165">
        <f t="shared" si="593"/>
        <v>2.2558277767625785E-3</v>
      </c>
      <c r="E2732" s="166">
        <f t="shared" si="603"/>
        <v>24.291375447755232</v>
      </c>
      <c r="F2732" s="167">
        <f t="shared" si="604"/>
        <v>6.0952466528125084</v>
      </c>
      <c r="G2732" s="167">
        <f t="shared" si="594"/>
        <v>211822.15303466504</v>
      </c>
      <c r="H2732" s="167">
        <f t="shared" si="595"/>
        <v>271299.98899881309</v>
      </c>
      <c r="I2732" s="168">
        <f t="shared" si="596"/>
        <v>483122.14203347813</v>
      </c>
      <c r="J2732" s="168">
        <f t="shared" si="598"/>
        <v>471298.10883876367</v>
      </c>
      <c r="K2732" s="94"/>
      <c r="L2732" s="265">
        <f t="shared" si="597"/>
        <v>184104.25368878822</v>
      </c>
      <c r="M2732" s="265">
        <f>$G2732*NonHospFrac+theModel!$H2732*NonHospFrac</f>
        <v>299017.88834468991</v>
      </c>
      <c r="N2732" s="266">
        <f t="shared" si="599"/>
        <v>483122.14203347813</v>
      </c>
      <c r="O2732" s="158"/>
      <c r="P2732" s="265">
        <f t="shared" si="600"/>
        <v>179598.44735637313</v>
      </c>
      <c r="Q2732" s="265">
        <f t="shared" si="601"/>
        <v>299016.32809407089</v>
      </c>
      <c r="R2732" s="266">
        <f t="shared" si="602"/>
        <v>478614.77545044402</v>
      </c>
    </row>
    <row r="2733" spans="1:18" x14ac:dyDescent="0.25">
      <c r="A2733" s="81">
        <v>2702</v>
      </c>
      <c r="B2733" s="93">
        <f t="shared" si="591"/>
        <v>3.3856964182349976E-23</v>
      </c>
      <c r="C2733" s="178">
        <f t="shared" si="592"/>
        <v>3.3780588702110578E-23</v>
      </c>
      <c r="D2733" s="165">
        <f t="shared" si="593"/>
        <v>2.2558277767625785E-3</v>
      </c>
      <c r="E2733" s="166">
        <f t="shared" si="603"/>
        <v>24.291375447755232</v>
      </c>
      <c r="F2733" s="167">
        <f t="shared" si="604"/>
        <v>6.097502480589271</v>
      </c>
      <c r="G2733" s="167">
        <f t="shared" si="594"/>
        <v>211900.54761387847</v>
      </c>
      <c r="H2733" s="167">
        <f t="shared" si="595"/>
        <v>271299.98899881309</v>
      </c>
      <c r="I2733" s="168">
        <f t="shared" si="596"/>
        <v>483200.53661269159</v>
      </c>
      <c r="J2733" s="168">
        <f t="shared" si="598"/>
        <v>471368.32747141563</v>
      </c>
      <c r="K2733" s="94"/>
      <c r="L2733" s="265">
        <f t="shared" si="597"/>
        <v>184134.12765697064</v>
      </c>
      <c r="M2733" s="265">
        <f>$G2733*NonHospFrac+theModel!$H2733*NonHospFrac</f>
        <v>299066.40895572089</v>
      </c>
      <c r="N2733" s="266">
        <f t="shared" si="599"/>
        <v>483200.53661269153</v>
      </c>
      <c r="O2733" s="158"/>
      <c r="P2733" s="265">
        <f t="shared" si="600"/>
        <v>179625.20570138504</v>
      </c>
      <c r="Q2733" s="265">
        <f t="shared" si="601"/>
        <v>299064.84870510187</v>
      </c>
      <c r="R2733" s="266">
        <f t="shared" si="602"/>
        <v>478690.05440648692</v>
      </c>
    </row>
    <row r="2734" spans="1:18" x14ac:dyDescent="0.25">
      <c r="A2734" s="81">
        <v>2703</v>
      </c>
      <c r="B2734" s="93">
        <f t="shared" si="591"/>
        <v>3.3224500542126816E-23</v>
      </c>
      <c r="C2734" s="178">
        <f t="shared" si="592"/>
        <v>3.3149551790934822E-23</v>
      </c>
      <c r="D2734" s="165">
        <f t="shared" si="593"/>
        <v>2.2558277767625785E-3</v>
      </c>
      <c r="E2734" s="166">
        <f t="shared" si="603"/>
        <v>24.291375447755232</v>
      </c>
      <c r="F2734" s="167">
        <f t="shared" si="604"/>
        <v>6.0997583083660336</v>
      </c>
      <c r="G2734" s="167">
        <f t="shared" si="594"/>
        <v>211978.94219309191</v>
      </c>
      <c r="H2734" s="167">
        <f t="shared" si="595"/>
        <v>271299.98899881309</v>
      </c>
      <c r="I2734" s="168">
        <f t="shared" si="596"/>
        <v>483278.93119190499</v>
      </c>
      <c r="J2734" s="168">
        <f t="shared" si="598"/>
        <v>471438.54324181785</v>
      </c>
      <c r="K2734" s="94"/>
      <c r="L2734" s="265">
        <f t="shared" si="597"/>
        <v>184164.00162515306</v>
      </c>
      <c r="M2734" s="265">
        <f>$G2734*NonHospFrac+theModel!$H2734*NonHospFrac</f>
        <v>299114.92956675193</v>
      </c>
      <c r="N2734" s="266">
        <f t="shared" si="599"/>
        <v>483278.93119190499</v>
      </c>
      <c r="O2734" s="158"/>
      <c r="P2734" s="265">
        <f t="shared" si="600"/>
        <v>179651.96295567416</v>
      </c>
      <c r="Q2734" s="265">
        <f t="shared" si="601"/>
        <v>299113.36931613291</v>
      </c>
      <c r="R2734" s="266">
        <f t="shared" si="602"/>
        <v>478765.33227180707</v>
      </c>
    </row>
    <row r="2735" spans="1:18" x14ac:dyDescent="0.25">
      <c r="A2735" s="81">
        <v>2704</v>
      </c>
      <c r="B2735" s="93">
        <f t="shared" si="591"/>
        <v>3.2603851613170801E-23</v>
      </c>
      <c r="C2735" s="178">
        <f t="shared" si="592"/>
        <v>3.2530302939072367E-23</v>
      </c>
      <c r="D2735" s="165">
        <f t="shared" si="593"/>
        <v>2.2558277767625785E-3</v>
      </c>
      <c r="E2735" s="166">
        <f t="shared" si="603"/>
        <v>24.291375447755232</v>
      </c>
      <c r="F2735" s="167">
        <f t="shared" si="604"/>
        <v>6.1020141361427962</v>
      </c>
      <c r="G2735" s="167">
        <f t="shared" si="594"/>
        <v>212057.33677230531</v>
      </c>
      <c r="H2735" s="167">
        <f t="shared" si="595"/>
        <v>271299.98899881309</v>
      </c>
      <c r="I2735" s="168">
        <f t="shared" si="596"/>
        <v>483357.3257711184</v>
      </c>
      <c r="J2735" s="168">
        <f t="shared" si="598"/>
        <v>471508.75615008705</v>
      </c>
      <c r="K2735" s="94"/>
      <c r="L2735" s="265">
        <f t="shared" si="597"/>
        <v>184193.87559333548</v>
      </c>
      <c r="M2735" s="265">
        <f>$G2735*NonHospFrac+theModel!$H2735*NonHospFrac</f>
        <v>299163.45017778291</v>
      </c>
      <c r="N2735" s="266">
        <f t="shared" si="599"/>
        <v>483357.3257711184</v>
      </c>
      <c r="O2735" s="158"/>
      <c r="P2735" s="265">
        <f t="shared" si="600"/>
        <v>179678.71911928491</v>
      </c>
      <c r="Q2735" s="265">
        <f t="shared" si="601"/>
        <v>299161.88992716389</v>
      </c>
      <c r="R2735" s="266">
        <f t="shared" si="602"/>
        <v>478840.60904644884</v>
      </c>
    </row>
    <row r="2736" spans="1:18" x14ac:dyDescent="0.25">
      <c r="A2736" s="81">
        <v>2705</v>
      </c>
      <c r="B2736" s="93">
        <f t="shared" si="591"/>
        <v>3.1994796691249623E-23</v>
      </c>
      <c r="C2736" s="178">
        <f t="shared" si="592"/>
        <v>3.1922621940161629E-23</v>
      </c>
      <c r="D2736" s="165">
        <f t="shared" si="593"/>
        <v>2.2558277767625785E-3</v>
      </c>
      <c r="E2736" s="166">
        <f t="shared" si="603"/>
        <v>24.291375447755232</v>
      </c>
      <c r="F2736" s="167">
        <f t="shared" si="604"/>
        <v>6.1042699639195588</v>
      </c>
      <c r="G2736" s="167">
        <f t="shared" si="594"/>
        <v>212135.73135151874</v>
      </c>
      <c r="H2736" s="167">
        <f t="shared" si="595"/>
        <v>271299.98899881309</v>
      </c>
      <c r="I2736" s="168">
        <f t="shared" si="596"/>
        <v>483435.72035033186</v>
      </c>
      <c r="J2736" s="168">
        <f t="shared" si="598"/>
        <v>471578.96619633993</v>
      </c>
      <c r="K2736" s="94"/>
      <c r="L2736" s="265">
        <f t="shared" si="597"/>
        <v>184223.74956151791</v>
      </c>
      <c r="M2736" s="265">
        <f>$G2736*NonHospFrac+theModel!$H2736*NonHospFrac</f>
        <v>299211.97078881389</v>
      </c>
      <c r="N2736" s="266">
        <f t="shared" si="599"/>
        <v>483435.7203503318</v>
      </c>
      <c r="O2736" s="158"/>
      <c r="P2736" s="265">
        <f t="shared" si="600"/>
        <v>179705.47419226175</v>
      </c>
      <c r="Q2736" s="265">
        <f t="shared" si="601"/>
        <v>299210.41053819488</v>
      </c>
      <c r="R2736" s="266">
        <f t="shared" si="602"/>
        <v>478915.88473045663</v>
      </c>
    </row>
    <row r="2737" spans="1:18" x14ac:dyDescent="0.25">
      <c r="A2737" s="81">
        <v>2706</v>
      </c>
      <c r="B2737" s="93">
        <f t="shared" si="591"/>
        <v>3.1397119194987152E-23</v>
      </c>
      <c r="C2737" s="178">
        <f t="shared" si="592"/>
        <v>3.1326292701396775E-23</v>
      </c>
      <c r="D2737" s="165">
        <f t="shared" si="593"/>
        <v>2.2558277767625785E-3</v>
      </c>
      <c r="E2737" s="166">
        <f t="shared" si="603"/>
        <v>24.291375447755232</v>
      </c>
      <c r="F2737" s="167">
        <f t="shared" si="604"/>
        <v>6.1065257916963214</v>
      </c>
      <c r="G2737" s="167">
        <f t="shared" si="594"/>
        <v>212214.12593073215</v>
      </c>
      <c r="H2737" s="167">
        <f t="shared" si="595"/>
        <v>271299.98899881309</v>
      </c>
      <c r="I2737" s="168">
        <f t="shared" si="596"/>
        <v>483514.11492954521</v>
      </c>
      <c r="J2737" s="168">
        <f t="shared" si="598"/>
        <v>471649.17338069301</v>
      </c>
      <c r="K2737" s="94"/>
      <c r="L2737" s="265">
        <f t="shared" si="597"/>
        <v>184253.62352970033</v>
      </c>
      <c r="M2737" s="265">
        <f>$G2737*NonHospFrac+theModel!$H2737*NonHospFrac</f>
        <v>299260.49139984488</v>
      </c>
      <c r="N2737" s="266">
        <f t="shared" si="599"/>
        <v>483514.11492954521</v>
      </c>
      <c r="O2737" s="158"/>
      <c r="P2737" s="265">
        <f t="shared" si="600"/>
        <v>179732.22817464915</v>
      </c>
      <c r="Q2737" s="265">
        <f t="shared" si="601"/>
        <v>299258.93114922586</v>
      </c>
      <c r="R2737" s="266">
        <f t="shared" si="602"/>
        <v>478991.15932387498</v>
      </c>
    </row>
    <row r="2738" spans="1:18" x14ac:dyDescent="0.25">
      <c r="A2738" s="81">
        <v>2707</v>
      </c>
      <c r="B2738" s="93">
        <f t="shared" si="591"/>
        <v>3.0810606588846838E-23</v>
      </c>
      <c r="C2738" s="178">
        <f t="shared" si="592"/>
        <v>3.074110316668481E-23</v>
      </c>
      <c r="D2738" s="165">
        <f t="shared" si="593"/>
        <v>2.2558277767625785E-3</v>
      </c>
      <c r="E2738" s="166">
        <f t="shared" si="603"/>
        <v>24.291375447755232</v>
      </c>
      <c r="F2738" s="167">
        <f t="shared" si="604"/>
        <v>6.108781619473084</v>
      </c>
      <c r="G2738" s="167">
        <f t="shared" si="594"/>
        <v>212292.52050994558</v>
      </c>
      <c r="H2738" s="167">
        <f t="shared" si="595"/>
        <v>271299.98899881309</v>
      </c>
      <c r="I2738" s="168">
        <f t="shared" si="596"/>
        <v>483592.50950875867</v>
      </c>
      <c r="J2738" s="168">
        <f t="shared" si="598"/>
        <v>471719.37770326313</v>
      </c>
      <c r="K2738" s="94"/>
      <c r="L2738" s="265">
        <f t="shared" si="597"/>
        <v>184283.49749788275</v>
      </c>
      <c r="M2738" s="265">
        <f>$G2738*NonHospFrac+theModel!$H2738*NonHospFrac</f>
        <v>299309.01201087586</v>
      </c>
      <c r="N2738" s="266">
        <f t="shared" si="599"/>
        <v>483592.50950875861</v>
      </c>
      <c r="O2738" s="158"/>
      <c r="P2738" s="265">
        <f t="shared" si="600"/>
        <v>179758.98106649154</v>
      </c>
      <c r="Q2738" s="265">
        <f t="shared" si="601"/>
        <v>299307.45176025684</v>
      </c>
      <c r="R2738" s="266">
        <f t="shared" si="602"/>
        <v>479066.43282674835</v>
      </c>
    </row>
    <row r="2739" spans="1:18" x14ac:dyDescent="0.25">
      <c r="A2739" s="81">
        <v>2708</v>
      </c>
      <c r="B2739" s="93">
        <f t="shared" si="591"/>
        <v>3.0235050307553566E-23</v>
      </c>
      <c r="C2739" s="178">
        <f t="shared" si="592"/>
        <v>3.0166845241237972E-23</v>
      </c>
      <c r="D2739" s="165">
        <f t="shared" si="593"/>
        <v>2.2558277767625785E-3</v>
      </c>
      <c r="E2739" s="166">
        <f t="shared" si="603"/>
        <v>24.291375447755232</v>
      </c>
      <c r="F2739" s="167">
        <f t="shared" si="604"/>
        <v>6.1110374472498465</v>
      </c>
      <c r="G2739" s="167">
        <f t="shared" si="594"/>
        <v>212370.91508915901</v>
      </c>
      <c r="H2739" s="167">
        <f t="shared" si="595"/>
        <v>271299.98899881309</v>
      </c>
      <c r="I2739" s="168">
        <f t="shared" si="596"/>
        <v>483670.90408797213</v>
      </c>
      <c r="J2739" s="168">
        <f t="shared" si="598"/>
        <v>471789.57916416688</v>
      </c>
      <c r="K2739" s="94"/>
      <c r="L2739" s="265">
        <f t="shared" si="597"/>
        <v>184313.3714660652</v>
      </c>
      <c r="M2739" s="265">
        <f>$G2739*NonHospFrac+theModel!$H2739*NonHospFrac</f>
        <v>299357.5326219069</v>
      </c>
      <c r="N2739" s="266">
        <f t="shared" si="599"/>
        <v>483670.90408797213</v>
      </c>
      <c r="O2739" s="158"/>
      <c r="P2739" s="265">
        <f t="shared" si="600"/>
        <v>179785.73286783343</v>
      </c>
      <c r="Q2739" s="265">
        <f t="shared" si="601"/>
        <v>299355.97237128788</v>
      </c>
      <c r="R2739" s="266">
        <f t="shared" si="602"/>
        <v>479141.70523912134</v>
      </c>
    </row>
    <row r="2740" spans="1:18" x14ac:dyDescent="0.25">
      <c r="A2740" s="81">
        <v>2709</v>
      </c>
      <c r="B2740" s="93">
        <f t="shared" si="591"/>
        <v>2.9670245681927337E-23</v>
      </c>
      <c r="C2740" s="178">
        <f t="shared" si="592"/>
        <v>2.9603314717574677E-23</v>
      </c>
      <c r="D2740" s="165">
        <f t="shared" si="593"/>
        <v>2.2558277767625785E-3</v>
      </c>
      <c r="E2740" s="166">
        <f t="shared" si="603"/>
        <v>24.291375447755232</v>
      </c>
      <c r="F2740" s="167">
        <f t="shared" si="604"/>
        <v>6.1132932750266091</v>
      </c>
      <c r="G2740" s="167">
        <f t="shared" si="594"/>
        <v>212449.30966837241</v>
      </c>
      <c r="H2740" s="167">
        <f t="shared" si="595"/>
        <v>271299.98899881309</v>
      </c>
      <c r="I2740" s="168">
        <f t="shared" si="596"/>
        <v>483749.29866718547</v>
      </c>
      <c r="J2740" s="168">
        <f t="shared" si="598"/>
        <v>471859.77776352077</v>
      </c>
      <c r="K2740" s="94"/>
      <c r="L2740" s="265">
        <f t="shared" si="597"/>
        <v>184343.24543424763</v>
      </c>
      <c r="M2740" s="265">
        <f>$G2740*NonHospFrac+theModel!$H2740*NonHospFrac</f>
        <v>299406.05323293788</v>
      </c>
      <c r="N2740" s="266">
        <f t="shared" si="599"/>
        <v>483749.29866718547</v>
      </c>
      <c r="O2740" s="158"/>
      <c r="P2740" s="265">
        <f t="shared" si="600"/>
        <v>179812.4835787192</v>
      </c>
      <c r="Q2740" s="265">
        <f t="shared" si="601"/>
        <v>299404.49298231886</v>
      </c>
      <c r="R2740" s="266">
        <f t="shared" si="602"/>
        <v>479216.97656103806</v>
      </c>
    </row>
    <row r="2741" spans="1:18" x14ac:dyDescent="0.25">
      <c r="A2741" s="81">
        <v>2710</v>
      </c>
      <c r="B2741" s="93">
        <f t="shared" si="591"/>
        <v>2.9115991866102445E-23</v>
      </c>
      <c r="C2741" s="178">
        <f t="shared" si="592"/>
        <v>2.90503112029029E-23</v>
      </c>
      <c r="D2741" s="165">
        <f t="shared" si="593"/>
        <v>2.2558277767625785E-3</v>
      </c>
      <c r="E2741" s="166">
        <f t="shared" si="603"/>
        <v>24.291375447755232</v>
      </c>
      <c r="F2741" s="167">
        <f t="shared" si="604"/>
        <v>6.1155491028033717</v>
      </c>
      <c r="G2741" s="167">
        <f t="shared" si="594"/>
        <v>212527.70424758585</v>
      </c>
      <c r="H2741" s="167">
        <f t="shared" si="595"/>
        <v>271299.98899881309</v>
      </c>
      <c r="I2741" s="168">
        <f t="shared" si="596"/>
        <v>483827.69324639894</v>
      </c>
      <c r="J2741" s="168">
        <f t="shared" si="598"/>
        <v>471929.97350144165</v>
      </c>
      <c r="K2741" s="94"/>
      <c r="L2741" s="265">
        <f t="shared" si="597"/>
        <v>184373.11940243005</v>
      </c>
      <c r="M2741" s="265">
        <f>$G2741*NonHospFrac+theModel!$H2741*NonHospFrac</f>
        <v>299454.57384396892</v>
      </c>
      <c r="N2741" s="266">
        <f t="shared" si="599"/>
        <v>483827.69324639894</v>
      </c>
      <c r="O2741" s="158"/>
      <c r="P2741" s="265">
        <f t="shared" si="600"/>
        <v>179839.23319919335</v>
      </c>
      <c r="Q2741" s="265">
        <f t="shared" si="601"/>
        <v>299453.0135933499</v>
      </c>
      <c r="R2741" s="266">
        <f t="shared" si="602"/>
        <v>479292.24679254321</v>
      </c>
    </row>
    <row r="2742" spans="1:18" x14ac:dyDescent="0.25">
      <c r="A2742" s="81">
        <v>2711</v>
      </c>
      <c r="B2742" s="93">
        <f t="shared" si="591"/>
        <v>2.8572091766106186E-23</v>
      </c>
      <c r="C2742" s="178">
        <f t="shared" si="592"/>
        <v>2.8507638047859993E-23</v>
      </c>
      <c r="D2742" s="165">
        <f t="shared" si="593"/>
        <v>2.2558277767625785E-3</v>
      </c>
      <c r="E2742" s="166">
        <f t="shared" si="603"/>
        <v>24.291375447755232</v>
      </c>
      <c r="F2742" s="167">
        <f t="shared" si="604"/>
        <v>6.1178049305801343</v>
      </c>
      <c r="G2742" s="167">
        <f t="shared" si="594"/>
        <v>212606.09882679925</v>
      </c>
      <c r="H2742" s="167">
        <f t="shared" si="595"/>
        <v>271299.98899881309</v>
      </c>
      <c r="I2742" s="168">
        <f t="shared" si="596"/>
        <v>483906.08782561234</v>
      </c>
      <c r="J2742" s="168">
        <f t="shared" si="598"/>
        <v>472000.16637804604</v>
      </c>
      <c r="K2742" s="94"/>
      <c r="L2742" s="265">
        <f t="shared" si="597"/>
        <v>184402.99337061247</v>
      </c>
      <c r="M2742" s="265">
        <f>$G2742*NonHospFrac+theModel!$H2742*NonHospFrac</f>
        <v>299503.0944549999</v>
      </c>
      <c r="N2742" s="266">
        <f t="shared" si="599"/>
        <v>483906.0878256124</v>
      </c>
      <c r="O2742" s="158"/>
      <c r="P2742" s="265">
        <f t="shared" si="600"/>
        <v>179865.98172930029</v>
      </c>
      <c r="Q2742" s="265">
        <f t="shared" si="601"/>
        <v>299501.53420438088</v>
      </c>
      <c r="R2742" s="266">
        <f t="shared" si="602"/>
        <v>479367.51593368116</v>
      </c>
    </row>
    <row r="2743" spans="1:18" x14ac:dyDescent="0.25">
      <c r="A2743" s="81">
        <v>2712</v>
      </c>
      <c r="B2743" s="93">
        <f t="shared" si="591"/>
        <v>2.8038351969771796E-23</v>
      </c>
      <c r="C2743" s="178">
        <f t="shared" si="592"/>
        <v>2.7975102276583737E-23</v>
      </c>
      <c r="D2743" s="165">
        <f t="shared" si="593"/>
        <v>2.2558277767625785E-3</v>
      </c>
      <c r="E2743" s="166">
        <f t="shared" si="603"/>
        <v>24.291375447755232</v>
      </c>
      <c r="F2743" s="167">
        <f t="shared" si="604"/>
        <v>6.1200607583568969</v>
      </c>
      <c r="G2743" s="167">
        <f t="shared" si="594"/>
        <v>212684.49340601268</v>
      </c>
      <c r="H2743" s="167">
        <f t="shared" si="595"/>
        <v>271299.98899881309</v>
      </c>
      <c r="I2743" s="168">
        <f t="shared" si="596"/>
        <v>483984.48240482574</v>
      </c>
      <c r="J2743" s="168">
        <f t="shared" si="598"/>
        <v>472070.35639345058</v>
      </c>
      <c r="K2743" s="94"/>
      <c r="L2743" s="265">
        <f t="shared" si="597"/>
        <v>184432.86733879489</v>
      </c>
      <c r="M2743" s="265">
        <f>$G2743*NonHospFrac+theModel!$H2743*NonHospFrac</f>
        <v>299551.61506603088</v>
      </c>
      <c r="N2743" s="266">
        <f t="shared" si="599"/>
        <v>483984.48240482574</v>
      </c>
      <c r="O2743" s="158"/>
      <c r="P2743" s="265">
        <f t="shared" si="600"/>
        <v>179892.72916908449</v>
      </c>
      <c r="Q2743" s="265">
        <f t="shared" si="601"/>
        <v>299550.05481541186</v>
      </c>
      <c r="R2743" s="266">
        <f t="shared" si="602"/>
        <v>479442.78398449637</v>
      </c>
    </row>
    <row r="2744" spans="1:18" x14ac:dyDescent="0.25">
      <c r="A2744" s="81">
        <v>2713</v>
      </c>
      <c r="B2744" s="93">
        <f t="shared" si="591"/>
        <v>2.7514582677960598E-23</v>
      </c>
      <c r="C2744" s="178">
        <f t="shared" si="592"/>
        <v>2.7452514518089625E-23</v>
      </c>
      <c r="D2744" s="165">
        <f t="shared" si="593"/>
        <v>2.2558277767625785E-3</v>
      </c>
      <c r="E2744" s="166">
        <f t="shared" si="603"/>
        <v>24.291375447755232</v>
      </c>
      <c r="F2744" s="167">
        <f t="shared" si="604"/>
        <v>6.1223165861336595</v>
      </c>
      <c r="G2744" s="167">
        <f t="shared" si="594"/>
        <v>212762.88798522612</v>
      </c>
      <c r="H2744" s="167">
        <f t="shared" si="595"/>
        <v>271299.98899881309</v>
      </c>
      <c r="I2744" s="168">
        <f t="shared" si="596"/>
        <v>484062.87698403921</v>
      </c>
      <c r="J2744" s="168">
        <f t="shared" si="598"/>
        <v>472140.54354777193</v>
      </c>
      <c r="K2744" s="94"/>
      <c r="L2744" s="265">
        <f t="shared" si="597"/>
        <v>184462.74130697735</v>
      </c>
      <c r="M2744" s="265">
        <f>$G2744*NonHospFrac+theModel!$H2744*NonHospFrac</f>
        <v>299600.13567706186</v>
      </c>
      <c r="N2744" s="266">
        <f t="shared" si="599"/>
        <v>484062.87698403921</v>
      </c>
      <c r="O2744" s="158"/>
      <c r="P2744" s="265">
        <f t="shared" si="600"/>
        <v>179919.47551859042</v>
      </c>
      <c r="Q2744" s="265">
        <f t="shared" si="601"/>
        <v>299598.57542644284</v>
      </c>
      <c r="R2744" s="266">
        <f t="shared" si="602"/>
        <v>479518.05094503326</v>
      </c>
    </row>
    <row r="2745" spans="1:18" x14ac:dyDescent="0.25">
      <c r="A2745" s="81">
        <v>2714</v>
      </c>
      <c r="B2745" s="93">
        <f t="shared" si="591"/>
        <v>2.7000597637069189E-23</v>
      </c>
      <c r="C2745" s="178">
        <f t="shared" si="592"/>
        <v>2.6939688938930301E-23</v>
      </c>
      <c r="D2745" s="165">
        <f t="shared" si="593"/>
        <v>2.2558277767625785E-3</v>
      </c>
      <c r="E2745" s="166">
        <f t="shared" si="603"/>
        <v>24.291375447755232</v>
      </c>
      <c r="F2745" s="167">
        <f t="shared" si="604"/>
        <v>6.1245724139104221</v>
      </c>
      <c r="G2745" s="167">
        <f t="shared" si="594"/>
        <v>212841.28256443952</v>
      </c>
      <c r="H2745" s="167">
        <f t="shared" si="595"/>
        <v>271299.98899881309</v>
      </c>
      <c r="I2745" s="168">
        <f t="shared" si="596"/>
        <v>484141.27156325261</v>
      </c>
      <c r="J2745" s="168">
        <f t="shared" si="598"/>
        <v>472210.72784112667</v>
      </c>
      <c r="K2745" s="94"/>
      <c r="L2745" s="265">
        <f t="shared" si="597"/>
        <v>184492.61527515977</v>
      </c>
      <c r="M2745" s="265">
        <f>$G2745*NonHospFrac+theModel!$H2745*NonHospFrac</f>
        <v>299648.65628809284</v>
      </c>
      <c r="N2745" s="266">
        <f t="shared" si="599"/>
        <v>484141.27156325261</v>
      </c>
      <c r="O2745" s="158"/>
      <c r="P2745" s="265">
        <f t="shared" si="600"/>
        <v>179946.22077786247</v>
      </c>
      <c r="Q2745" s="265">
        <f t="shared" si="601"/>
        <v>299647.09603747382</v>
      </c>
      <c r="R2745" s="266">
        <f t="shared" si="602"/>
        <v>479593.31681533629</v>
      </c>
    </row>
    <row r="2746" spans="1:18" x14ac:dyDescent="0.25">
      <c r="A2746" s="81">
        <v>2715</v>
      </c>
      <c r="B2746" s="93">
        <f t="shared" si="591"/>
        <v>2.6496214072796459E-23</v>
      </c>
      <c r="C2746" s="178">
        <f t="shared" si="592"/>
        <v>2.6436443177111998E-23</v>
      </c>
      <c r="D2746" s="165">
        <f t="shared" si="593"/>
        <v>2.2558277767625785E-3</v>
      </c>
      <c r="E2746" s="166">
        <f t="shared" si="603"/>
        <v>24.291375447755232</v>
      </c>
      <c r="F2746" s="167">
        <f t="shared" si="604"/>
        <v>6.1268282416871847</v>
      </c>
      <c r="G2746" s="167">
        <f t="shared" si="594"/>
        <v>212919.67714365295</v>
      </c>
      <c r="H2746" s="167">
        <f t="shared" si="595"/>
        <v>271299.98899881309</v>
      </c>
      <c r="I2746" s="168">
        <f t="shared" si="596"/>
        <v>484219.66614246601</v>
      </c>
      <c r="J2746" s="168">
        <f t="shared" si="598"/>
        <v>472280.90927363146</v>
      </c>
      <c r="K2746" s="94"/>
      <c r="L2746" s="265">
        <f t="shared" si="597"/>
        <v>184522.48924334219</v>
      </c>
      <c r="M2746" s="265">
        <f>$G2746*NonHospFrac+theModel!$H2746*NonHospFrac</f>
        <v>299697.17689912382</v>
      </c>
      <c r="N2746" s="266">
        <f t="shared" si="599"/>
        <v>484219.66614246601</v>
      </c>
      <c r="O2746" s="158"/>
      <c r="P2746" s="265">
        <f t="shared" si="600"/>
        <v>179972.96494694508</v>
      </c>
      <c r="Q2746" s="265">
        <f t="shared" si="601"/>
        <v>299695.6166485048</v>
      </c>
      <c r="R2746" s="266">
        <f t="shared" si="602"/>
        <v>479668.58159544988</v>
      </c>
    </row>
    <row r="2747" spans="1:18" x14ac:dyDescent="0.25">
      <c r="A2747" s="81">
        <v>2716</v>
      </c>
      <c r="B2747" s="93">
        <f t="shared" si="591"/>
        <v>2.6001252625149736E-23</v>
      </c>
      <c r="C2747" s="178">
        <f t="shared" si="592"/>
        <v>2.5942598277247304E-23</v>
      </c>
      <c r="D2747" s="165">
        <f t="shared" si="593"/>
        <v>2.2558277767625785E-3</v>
      </c>
      <c r="E2747" s="166">
        <f t="shared" si="603"/>
        <v>24.291375447755232</v>
      </c>
      <c r="F2747" s="167">
        <f t="shared" si="604"/>
        <v>6.1290840694639472</v>
      </c>
      <c r="G2747" s="167">
        <f t="shared" si="594"/>
        <v>212998.07172286636</v>
      </c>
      <c r="H2747" s="167">
        <f t="shared" si="595"/>
        <v>271299.98899881309</v>
      </c>
      <c r="I2747" s="168">
        <f t="shared" si="596"/>
        <v>484298.06072167947</v>
      </c>
      <c r="J2747" s="168">
        <f t="shared" si="598"/>
        <v>472351.08784540294</v>
      </c>
      <c r="K2747" s="94"/>
      <c r="L2747" s="265">
        <f t="shared" si="597"/>
        <v>184552.36321152461</v>
      </c>
      <c r="M2747" s="265">
        <f>$G2747*NonHospFrac+theModel!$H2747*NonHospFrac</f>
        <v>299745.6975101548</v>
      </c>
      <c r="N2747" s="266">
        <f t="shared" si="599"/>
        <v>484298.06072167942</v>
      </c>
      <c r="O2747" s="158"/>
      <c r="P2747" s="265">
        <f t="shared" si="600"/>
        <v>179999.70802588272</v>
      </c>
      <c r="Q2747" s="265">
        <f t="shared" si="601"/>
        <v>299744.13725953578</v>
      </c>
      <c r="R2747" s="266">
        <f t="shared" si="602"/>
        <v>479743.8452854185</v>
      </c>
    </row>
    <row r="2748" spans="1:18" x14ac:dyDescent="0.25">
      <c r="A2748" s="81">
        <v>2717</v>
      </c>
      <c r="B2748" s="93">
        <f t="shared" si="591"/>
        <v>2.5515537284663209E-23</v>
      </c>
      <c r="C2748" s="178">
        <f t="shared" si="592"/>
        <v>2.5457978626917444E-23</v>
      </c>
      <c r="D2748" s="165">
        <f t="shared" si="593"/>
        <v>2.2558277767625785E-3</v>
      </c>
      <c r="E2748" s="166">
        <f t="shared" si="603"/>
        <v>24.291375447755232</v>
      </c>
      <c r="F2748" s="167">
        <f t="shared" si="604"/>
        <v>6.1313398972407098</v>
      </c>
      <c r="G2748" s="167">
        <f t="shared" si="594"/>
        <v>213076.46630207979</v>
      </c>
      <c r="H2748" s="167">
        <f t="shared" si="595"/>
        <v>271299.98899881309</v>
      </c>
      <c r="I2748" s="168">
        <f t="shared" si="596"/>
        <v>484376.45530089288</v>
      </c>
      <c r="J2748" s="168">
        <f t="shared" si="598"/>
        <v>472421.26355655759</v>
      </c>
      <c r="K2748" s="94"/>
      <c r="L2748" s="265">
        <f t="shared" si="597"/>
        <v>184582.23717970704</v>
      </c>
      <c r="M2748" s="265">
        <f>$G2748*NonHospFrac+theModel!$H2748*NonHospFrac</f>
        <v>299794.21812118584</v>
      </c>
      <c r="N2748" s="266">
        <f t="shared" si="599"/>
        <v>484376.45530089288</v>
      </c>
      <c r="O2748" s="158"/>
      <c r="P2748" s="265">
        <f t="shared" si="600"/>
        <v>180026.45001471983</v>
      </c>
      <c r="Q2748" s="265">
        <f t="shared" si="601"/>
        <v>299792.65787056682</v>
      </c>
      <c r="R2748" s="266">
        <f t="shared" si="602"/>
        <v>479819.10788528668</v>
      </c>
    </row>
    <row r="2749" spans="1:18" x14ac:dyDescent="0.25">
      <c r="A2749" s="81">
        <v>2718</v>
      </c>
      <c r="B2749" s="93">
        <f t="shared" si="591"/>
        <v>2.5038895329808716E-23</v>
      </c>
      <c r="C2749" s="178">
        <f t="shared" si="592"/>
        <v>2.4982411894224284E-23</v>
      </c>
      <c r="D2749" s="165">
        <f t="shared" si="593"/>
        <v>2.2558277767625785E-3</v>
      </c>
      <c r="E2749" s="166">
        <f t="shared" si="603"/>
        <v>24.291375447755232</v>
      </c>
      <c r="F2749" s="167">
        <f t="shared" si="604"/>
        <v>6.1335957250174724</v>
      </c>
      <c r="G2749" s="167">
        <f t="shared" si="594"/>
        <v>213154.86088129322</v>
      </c>
      <c r="H2749" s="167">
        <f t="shared" si="595"/>
        <v>271299.98899881309</v>
      </c>
      <c r="I2749" s="168">
        <f t="shared" si="596"/>
        <v>484454.84988010628</v>
      </c>
      <c r="J2749" s="168">
        <f t="shared" si="598"/>
        <v>472491.43640721211</v>
      </c>
      <c r="K2749" s="94"/>
      <c r="L2749" s="265">
        <f t="shared" si="597"/>
        <v>184612.11114788946</v>
      </c>
      <c r="M2749" s="265">
        <f>$G2749*NonHospFrac+theModel!$H2749*NonHospFrac</f>
        <v>299842.73873221688</v>
      </c>
      <c r="N2749" s="266">
        <f t="shared" si="599"/>
        <v>484454.84988010634</v>
      </c>
      <c r="O2749" s="158"/>
      <c r="P2749" s="265">
        <f t="shared" si="600"/>
        <v>180053.19091350082</v>
      </c>
      <c r="Q2749" s="265">
        <f t="shared" si="601"/>
        <v>299841.17848159786</v>
      </c>
      <c r="R2749" s="266">
        <f t="shared" si="602"/>
        <v>479894.36939509865</v>
      </c>
    </row>
    <row r="2750" spans="1:18" x14ac:dyDescent="0.25">
      <c r="A2750" s="81">
        <v>2719</v>
      </c>
      <c r="B2750" s="93">
        <f t="shared" si="591"/>
        <v>2.4571157265575575E-23</v>
      </c>
      <c r="C2750" s="178">
        <f t="shared" si="592"/>
        <v>2.4515728966508688E-23</v>
      </c>
      <c r="D2750" s="165">
        <f t="shared" si="593"/>
        <v>2.2558277767625785E-3</v>
      </c>
      <c r="E2750" s="166">
        <f t="shared" si="603"/>
        <v>24.291375447755232</v>
      </c>
      <c r="F2750" s="167">
        <f t="shared" si="604"/>
        <v>6.135851552794235</v>
      </c>
      <c r="G2750" s="167">
        <f t="shared" si="594"/>
        <v>213233.25546050663</v>
      </c>
      <c r="H2750" s="167">
        <f t="shared" si="595"/>
        <v>271299.98899881309</v>
      </c>
      <c r="I2750" s="168">
        <f t="shared" si="596"/>
        <v>484533.24445931974</v>
      </c>
      <c r="J2750" s="168">
        <f t="shared" si="598"/>
        <v>472561.60639748315</v>
      </c>
      <c r="K2750" s="94"/>
      <c r="L2750" s="265">
        <f t="shared" si="597"/>
        <v>184641.98511607188</v>
      </c>
      <c r="M2750" s="265">
        <f>$G2750*NonHospFrac+theModel!$H2750*NonHospFrac</f>
        <v>299891.25934324786</v>
      </c>
      <c r="N2750" s="266">
        <f t="shared" si="599"/>
        <v>484533.24445931974</v>
      </c>
      <c r="O2750" s="158"/>
      <c r="P2750" s="265">
        <f t="shared" si="600"/>
        <v>180079.93072227013</v>
      </c>
      <c r="Q2750" s="265">
        <f t="shared" si="601"/>
        <v>299889.69909262884</v>
      </c>
      <c r="R2750" s="266">
        <f t="shared" si="602"/>
        <v>479969.62981489894</v>
      </c>
    </row>
    <row r="2751" spans="1:18" x14ac:dyDescent="0.25">
      <c r="A2751" s="81">
        <v>2720</v>
      </c>
      <c r="B2751" s="93">
        <f t="shared" si="591"/>
        <v>2.4112156763197724E-23</v>
      </c>
      <c r="C2751" s="178">
        <f t="shared" si="592"/>
        <v>2.4057763890213649E-23</v>
      </c>
      <c r="D2751" s="165">
        <f t="shared" si="593"/>
        <v>2.2558277767625785E-3</v>
      </c>
      <c r="E2751" s="166">
        <f t="shared" si="603"/>
        <v>24.291375447755232</v>
      </c>
      <c r="F2751" s="167">
        <f t="shared" si="604"/>
        <v>6.1381073805709976</v>
      </c>
      <c r="G2751" s="167">
        <f t="shared" si="594"/>
        <v>213311.65003972006</v>
      </c>
      <c r="H2751" s="167">
        <f t="shared" si="595"/>
        <v>271299.98899881309</v>
      </c>
      <c r="I2751" s="168">
        <f t="shared" si="596"/>
        <v>484611.63903853315</v>
      </c>
      <c r="J2751" s="168">
        <f t="shared" si="598"/>
        <v>472631.77352748718</v>
      </c>
      <c r="K2751" s="94"/>
      <c r="L2751" s="265">
        <f t="shared" si="597"/>
        <v>184671.85908425431</v>
      </c>
      <c r="M2751" s="265">
        <f>$G2751*NonHospFrac+theModel!$H2751*NonHospFrac</f>
        <v>299939.77995427884</v>
      </c>
      <c r="N2751" s="266">
        <f t="shared" si="599"/>
        <v>484611.63903853315</v>
      </c>
      <c r="O2751" s="158"/>
      <c r="P2751" s="265">
        <f t="shared" si="600"/>
        <v>180106.66944107218</v>
      </c>
      <c r="Q2751" s="265">
        <f t="shared" si="601"/>
        <v>299938.21970365982</v>
      </c>
      <c r="R2751" s="266">
        <f t="shared" si="602"/>
        <v>480044.88914473203</v>
      </c>
    </row>
    <row r="2752" spans="1:18" x14ac:dyDescent="0.25">
      <c r="A2752" s="81">
        <v>2721</v>
      </c>
      <c r="B2752" s="93">
        <f t="shared" si="591"/>
        <v>2.3661730601006871E-23</v>
      </c>
      <c r="C2752" s="178">
        <f t="shared" si="592"/>
        <v>2.3608353811870848E-23</v>
      </c>
      <c r="D2752" s="165">
        <f t="shared" si="593"/>
        <v>2.2558277767625785E-3</v>
      </c>
      <c r="E2752" s="166">
        <f t="shared" si="603"/>
        <v>24.291375447755232</v>
      </c>
      <c r="F2752" s="167">
        <f t="shared" si="604"/>
        <v>6.1403632083477602</v>
      </c>
      <c r="G2752" s="167">
        <f t="shared" si="594"/>
        <v>213390.04461893346</v>
      </c>
      <c r="H2752" s="167">
        <f t="shared" si="595"/>
        <v>271299.98899881309</v>
      </c>
      <c r="I2752" s="168">
        <f t="shared" si="596"/>
        <v>484690.03361774655</v>
      </c>
      <c r="J2752" s="168">
        <f t="shared" si="598"/>
        <v>472701.93779734086</v>
      </c>
      <c r="K2752" s="94"/>
      <c r="L2752" s="265">
        <f t="shared" si="597"/>
        <v>184701.73305243673</v>
      </c>
      <c r="M2752" s="265">
        <f>$G2752*NonHospFrac+theModel!$H2752*NonHospFrac</f>
        <v>299988.30056530982</v>
      </c>
      <c r="N2752" s="266">
        <f t="shared" si="599"/>
        <v>484690.03361774655</v>
      </c>
      <c r="O2752" s="158"/>
      <c r="P2752" s="265">
        <f t="shared" si="600"/>
        <v>180133.40706995141</v>
      </c>
      <c r="Q2752" s="265">
        <f t="shared" si="601"/>
        <v>299986.7403146908</v>
      </c>
      <c r="R2752" s="266">
        <f t="shared" si="602"/>
        <v>480120.14738464222</v>
      </c>
    </row>
    <row r="2753" spans="1:18" x14ac:dyDescent="0.25">
      <c r="A2753" s="81">
        <v>2722</v>
      </c>
      <c r="B2753" s="93">
        <f t="shared" si="591"/>
        <v>2.3219718606390426E-23</v>
      </c>
      <c r="C2753" s="178">
        <f t="shared" si="592"/>
        <v>2.3167338920189518E-23</v>
      </c>
      <c r="D2753" s="165">
        <f t="shared" si="593"/>
        <v>2.2558277767625785E-3</v>
      </c>
      <c r="E2753" s="166">
        <f t="shared" si="603"/>
        <v>24.291375447755232</v>
      </c>
      <c r="F2753" s="167">
        <f t="shared" si="604"/>
        <v>6.1426190361245228</v>
      </c>
      <c r="G2753" s="167">
        <f t="shared" si="594"/>
        <v>213468.43919814689</v>
      </c>
      <c r="H2753" s="167">
        <f t="shared" si="595"/>
        <v>271299.98899881309</v>
      </c>
      <c r="I2753" s="168">
        <f t="shared" si="596"/>
        <v>484768.42819696001</v>
      </c>
      <c r="J2753" s="168">
        <f t="shared" si="598"/>
        <v>472772.09920716082</v>
      </c>
      <c r="K2753" s="94"/>
      <c r="L2753" s="265">
        <f t="shared" si="597"/>
        <v>184731.60702061915</v>
      </c>
      <c r="M2753" s="265">
        <f>$G2753*NonHospFrac+theModel!$H2753*NonHospFrac</f>
        <v>300036.8211763408</v>
      </c>
      <c r="N2753" s="266">
        <f t="shared" si="599"/>
        <v>484768.42819695995</v>
      </c>
      <c r="O2753" s="158"/>
      <c r="P2753" s="265">
        <f t="shared" si="600"/>
        <v>180160.14360895226</v>
      </c>
      <c r="Q2753" s="265">
        <f t="shared" si="601"/>
        <v>300035.26092572178</v>
      </c>
      <c r="R2753" s="266">
        <f t="shared" si="602"/>
        <v>480195.40453467402</v>
      </c>
    </row>
    <row r="2754" spans="1:18" x14ac:dyDescent="0.25">
      <c r="A2754" s="81">
        <v>2723</v>
      </c>
      <c r="B2754" s="93">
        <f t="shared" si="591"/>
        <v>2.2785963598833775E-23</v>
      </c>
      <c r="C2754" s="178">
        <f t="shared" si="592"/>
        <v>2.2734562389227225E-23</v>
      </c>
      <c r="D2754" s="165">
        <f t="shared" si="593"/>
        <v>2.2558277767625785E-3</v>
      </c>
      <c r="E2754" s="166">
        <f t="shared" si="603"/>
        <v>24.291375447755232</v>
      </c>
      <c r="F2754" s="167">
        <f t="shared" si="604"/>
        <v>6.1448748639012853</v>
      </c>
      <c r="G2754" s="167">
        <f t="shared" si="594"/>
        <v>213546.83377736033</v>
      </c>
      <c r="H2754" s="167">
        <f t="shared" si="595"/>
        <v>271299.98899881309</v>
      </c>
      <c r="I2754" s="168">
        <f t="shared" si="596"/>
        <v>484846.82277617342</v>
      </c>
      <c r="J2754" s="168">
        <f t="shared" si="598"/>
        <v>472842.25775706355</v>
      </c>
      <c r="K2754" s="94"/>
      <c r="L2754" s="265">
        <f t="shared" si="597"/>
        <v>184761.48098880157</v>
      </c>
      <c r="M2754" s="265">
        <f>$G2754*NonHospFrac+theModel!$H2754*NonHospFrac</f>
        <v>300085.34178737178</v>
      </c>
      <c r="N2754" s="266">
        <f t="shared" si="599"/>
        <v>484846.82277617336</v>
      </c>
      <c r="O2754" s="158"/>
      <c r="P2754" s="265">
        <f t="shared" si="600"/>
        <v>180186.87905811914</v>
      </c>
      <c r="Q2754" s="265">
        <f t="shared" si="601"/>
        <v>300083.78153675277</v>
      </c>
      <c r="R2754" s="266">
        <f t="shared" si="602"/>
        <v>480270.66059487191</v>
      </c>
    </row>
    <row r="2755" spans="1:18" x14ac:dyDescent="0.25">
      <c r="A2755" s="81">
        <v>2724</v>
      </c>
      <c r="B2755" s="93">
        <f t="shared" si="591"/>
        <v>2.2360311334026496E-23</v>
      </c>
      <c r="C2755" s="178">
        <f t="shared" si="592"/>
        <v>2.2309870322622141E-23</v>
      </c>
      <c r="D2755" s="165">
        <f t="shared" si="593"/>
        <v>2.2558277767625785E-3</v>
      </c>
      <c r="E2755" s="166">
        <f t="shared" si="603"/>
        <v>24.291375447755232</v>
      </c>
      <c r="F2755" s="167">
        <f t="shared" si="604"/>
        <v>6.1471306916780479</v>
      </c>
      <c r="G2755" s="167">
        <f t="shared" si="594"/>
        <v>213625.22835657379</v>
      </c>
      <c r="H2755" s="167">
        <f t="shared" si="595"/>
        <v>271299.98899881309</v>
      </c>
      <c r="I2755" s="168">
        <f t="shared" si="596"/>
        <v>484925.21735538688</v>
      </c>
      <c r="J2755" s="168">
        <f t="shared" si="598"/>
        <v>472912.41344716575</v>
      </c>
      <c r="K2755" s="94"/>
      <c r="L2755" s="265">
        <f t="shared" si="597"/>
        <v>184791.35495698403</v>
      </c>
      <c r="M2755" s="265">
        <f>$G2755*NonHospFrac+theModel!$H2755*NonHospFrac</f>
        <v>300133.86239840288</v>
      </c>
      <c r="N2755" s="266">
        <f t="shared" si="599"/>
        <v>484925.21735538694</v>
      </c>
      <c r="O2755" s="158"/>
      <c r="P2755" s="265">
        <f t="shared" si="600"/>
        <v>180213.61341749653</v>
      </c>
      <c r="Q2755" s="265">
        <f t="shared" si="601"/>
        <v>300132.30214778386</v>
      </c>
      <c r="R2755" s="266">
        <f t="shared" si="602"/>
        <v>480345.91556528036</v>
      </c>
    </row>
    <row r="2756" spans="1:18" x14ac:dyDescent="0.25">
      <c r="A2756" s="81">
        <v>2725</v>
      </c>
      <c r="B2756" s="93">
        <f t="shared" si="591"/>
        <v>2.1942610449012891E-23</v>
      </c>
      <c r="C2756" s="178">
        <f t="shared" si="592"/>
        <v>2.1893111698867326E-23</v>
      </c>
      <c r="D2756" s="165">
        <f t="shared" si="593"/>
        <v>2.2558277767625785E-3</v>
      </c>
      <c r="E2756" s="166">
        <f t="shared" si="603"/>
        <v>24.291375447755232</v>
      </c>
      <c r="F2756" s="167">
        <f t="shared" si="604"/>
        <v>6.1493865194548105</v>
      </c>
      <c r="G2756" s="167">
        <f t="shared" si="594"/>
        <v>213703.62293578719</v>
      </c>
      <c r="H2756" s="167">
        <f t="shared" si="595"/>
        <v>271299.98899881309</v>
      </c>
      <c r="I2756" s="168">
        <f t="shared" si="596"/>
        <v>485003.61193460028</v>
      </c>
      <c r="J2756" s="168">
        <f t="shared" si="598"/>
        <v>472982.56627758383</v>
      </c>
      <c r="K2756" s="94"/>
      <c r="L2756" s="265">
        <f t="shared" si="597"/>
        <v>184821.22892516645</v>
      </c>
      <c r="M2756" s="265">
        <f>$G2756*NonHospFrac+theModel!$H2756*NonHospFrac</f>
        <v>300182.38300943386</v>
      </c>
      <c r="N2756" s="266">
        <f t="shared" si="599"/>
        <v>485003.61193460028</v>
      </c>
      <c r="O2756" s="158"/>
      <c r="P2756" s="265">
        <f t="shared" si="600"/>
        <v>180240.34668712877</v>
      </c>
      <c r="Q2756" s="265">
        <f t="shared" si="601"/>
        <v>300180.82275881484</v>
      </c>
      <c r="R2756" s="266">
        <f t="shared" si="602"/>
        <v>480421.16944594361</v>
      </c>
    </row>
    <row r="2757" spans="1:18" x14ac:dyDescent="0.25">
      <c r="A2757" s="81">
        <v>2726</v>
      </c>
      <c r="B2757" s="93">
        <f t="shared" si="591"/>
        <v>2.1532712408366315E-23</v>
      </c>
      <c r="C2757" s="178">
        <f t="shared" si="592"/>
        <v>2.1484138317606481E-23</v>
      </c>
      <c r="D2757" s="165">
        <f t="shared" si="593"/>
        <v>2.2558277767625785E-3</v>
      </c>
      <c r="E2757" s="166">
        <f t="shared" si="603"/>
        <v>24.291375447755232</v>
      </c>
      <c r="F2757" s="167">
        <f t="shared" si="604"/>
        <v>6.1516423472315731</v>
      </c>
      <c r="G2757" s="167">
        <f t="shared" si="594"/>
        <v>213782.01751500063</v>
      </c>
      <c r="H2757" s="167">
        <f t="shared" si="595"/>
        <v>271299.98899881309</v>
      </c>
      <c r="I2757" s="168">
        <f t="shared" si="596"/>
        <v>485082.00651381374</v>
      </c>
      <c r="J2757" s="168">
        <f t="shared" si="598"/>
        <v>473052.7162484345</v>
      </c>
      <c r="K2757" s="94"/>
      <c r="L2757" s="265">
        <f t="shared" si="597"/>
        <v>184851.10289334887</v>
      </c>
      <c r="M2757" s="265">
        <f>$G2757*NonHospFrac+theModel!$H2757*NonHospFrac</f>
        <v>300230.90362046484</v>
      </c>
      <c r="N2757" s="266">
        <f t="shared" si="599"/>
        <v>485082.00651381374</v>
      </c>
      <c r="O2757" s="158"/>
      <c r="P2757" s="265">
        <f t="shared" si="600"/>
        <v>180267.07886706031</v>
      </c>
      <c r="Q2757" s="265">
        <f t="shared" si="601"/>
        <v>300229.34336984582</v>
      </c>
      <c r="R2757" s="266">
        <f t="shared" si="602"/>
        <v>480496.42223690613</v>
      </c>
    </row>
    <row r="2758" spans="1:18" x14ac:dyDescent="0.25">
      <c r="A2758" s="81">
        <v>2727</v>
      </c>
      <c r="B2758" s="93">
        <f t="shared" si="591"/>
        <v>2.1130471451370581E-23</v>
      </c>
      <c r="C2758" s="178">
        <f t="shared" si="592"/>
        <v>2.1082804746934489E-23</v>
      </c>
      <c r="D2758" s="165">
        <f t="shared" si="593"/>
        <v>2.2558277767625785E-3</v>
      </c>
      <c r="E2758" s="166">
        <f t="shared" si="603"/>
        <v>24.291375447755232</v>
      </c>
      <c r="F2758" s="167">
        <f t="shared" si="604"/>
        <v>6.1538981750083357</v>
      </c>
      <c r="G2758" s="167">
        <f t="shared" si="594"/>
        <v>213860.41209421403</v>
      </c>
      <c r="H2758" s="167">
        <f t="shared" si="595"/>
        <v>271299.98899881309</v>
      </c>
      <c r="I2758" s="168">
        <f t="shared" si="596"/>
        <v>485160.40109302709</v>
      </c>
      <c r="J2758" s="168">
        <f t="shared" si="598"/>
        <v>473122.86335983418</v>
      </c>
      <c r="K2758" s="94"/>
      <c r="L2758" s="265">
        <f t="shared" si="597"/>
        <v>184880.97686153129</v>
      </c>
      <c r="M2758" s="265">
        <f>$G2758*NonHospFrac+theModel!$H2758*NonHospFrac</f>
        <v>300279.42423149582</v>
      </c>
      <c r="N2758" s="266">
        <f t="shared" si="599"/>
        <v>485160.40109302709</v>
      </c>
      <c r="O2758" s="158"/>
      <c r="P2758" s="265">
        <f t="shared" si="600"/>
        <v>180293.80995733556</v>
      </c>
      <c r="Q2758" s="265">
        <f t="shared" si="601"/>
        <v>300277.86398087681</v>
      </c>
      <c r="R2758" s="266">
        <f t="shared" si="602"/>
        <v>480571.67393821233</v>
      </c>
    </row>
    <row r="2759" spans="1:18" x14ac:dyDescent="0.25">
      <c r="A2759" s="81">
        <v>2728</v>
      </c>
      <c r="B2759" s="93">
        <f t="shared" si="591"/>
        <v>2.0735744540186462E-23</v>
      </c>
      <c r="C2759" s="178">
        <f t="shared" si="592"/>
        <v>2.0688968271680856E-23</v>
      </c>
      <c r="D2759" s="165">
        <f t="shared" si="593"/>
        <v>2.2558277767625785E-3</v>
      </c>
      <c r="E2759" s="166">
        <f t="shared" si="603"/>
        <v>24.291375447755232</v>
      </c>
      <c r="F2759" s="167">
        <f t="shared" si="604"/>
        <v>6.1561540027850983</v>
      </c>
      <c r="G2759" s="167">
        <f t="shared" si="594"/>
        <v>213938.80667342746</v>
      </c>
      <c r="H2759" s="167">
        <f t="shared" si="595"/>
        <v>271299.98899881309</v>
      </c>
      <c r="I2759" s="168">
        <f t="shared" si="596"/>
        <v>485238.79567224055</v>
      </c>
      <c r="J2759" s="168">
        <f t="shared" si="598"/>
        <v>473193.00761189958</v>
      </c>
      <c r="K2759" s="94"/>
      <c r="L2759" s="265">
        <f t="shared" si="597"/>
        <v>184910.85082971375</v>
      </c>
      <c r="M2759" s="265">
        <f>$G2759*NonHospFrac+theModel!$H2759*NonHospFrac</f>
        <v>300327.94484252681</v>
      </c>
      <c r="N2759" s="266">
        <f t="shared" si="599"/>
        <v>485238.79567224055</v>
      </c>
      <c r="O2759" s="158"/>
      <c r="P2759" s="265">
        <f t="shared" si="600"/>
        <v>180320.53995799896</v>
      </c>
      <c r="Q2759" s="265">
        <f t="shared" si="601"/>
        <v>300326.38459190779</v>
      </c>
      <c r="R2759" s="266">
        <f t="shared" si="602"/>
        <v>480646.92454990675</v>
      </c>
    </row>
    <row r="2760" spans="1:18" x14ac:dyDescent="0.25">
      <c r="A2760" s="81">
        <v>2729</v>
      </c>
      <c r="B2760" s="93">
        <f t="shared" si="591"/>
        <v>2.0348391308987268E-23</v>
      </c>
      <c r="C2760" s="178">
        <f t="shared" si="592"/>
        <v>2.0302488842660019E-23</v>
      </c>
      <c r="D2760" s="165">
        <f t="shared" si="593"/>
        <v>2.2558277767625785E-3</v>
      </c>
      <c r="E2760" s="166">
        <f t="shared" si="603"/>
        <v>24.291375447755232</v>
      </c>
      <c r="F2760" s="167">
        <f t="shared" si="604"/>
        <v>6.1584098305618609</v>
      </c>
      <c r="G2760" s="167">
        <f t="shared" si="594"/>
        <v>214017.20125264089</v>
      </c>
      <c r="H2760" s="167">
        <f t="shared" si="595"/>
        <v>271299.98899881309</v>
      </c>
      <c r="I2760" s="168">
        <f t="shared" si="596"/>
        <v>485317.19025145401</v>
      </c>
      <c r="J2760" s="168">
        <f t="shared" si="598"/>
        <v>473263.14900474716</v>
      </c>
      <c r="K2760" s="94"/>
      <c r="L2760" s="265">
        <f t="shared" si="597"/>
        <v>184940.72479789617</v>
      </c>
      <c r="M2760" s="265">
        <f>$G2760*NonHospFrac+theModel!$H2760*NonHospFrac</f>
        <v>300376.46545355779</v>
      </c>
      <c r="N2760" s="266">
        <f t="shared" si="599"/>
        <v>485317.19025145395</v>
      </c>
      <c r="O2760" s="158"/>
      <c r="P2760" s="265">
        <f t="shared" si="600"/>
        <v>180347.2688690949</v>
      </c>
      <c r="Q2760" s="265">
        <f t="shared" si="601"/>
        <v>300374.90520293877</v>
      </c>
      <c r="R2760" s="266">
        <f t="shared" si="602"/>
        <v>480722.17407203367</v>
      </c>
    </row>
    <row r="2761" spans="1:18" x14ac:dyDescent="0.25">
      <c r="A2761" s="81">
        <v>2730</v>
      </c>
      <c r="B2761" s="93">
        <f t="shared" si="591"/>
        <v>1.9968274014044408E-23</v>
      </c>
      <c r="C2761" s="178">
        <f t="shared" si="592"/>
        <v>1.9923229026869521E-23</v>
      </c>
      <c r="D2761" s="165">
        <f t="shared" si="593"/>
        <v>2.2558277767625785E-3</v>
      </c>
      <c r="E2761" s="166">
        <f t="shared" si="603"/>
        <v>24.291375447755232</v>
      </c>
      <c r="F2761" s="167">
        <f t="shared" si="604"/>
        <v>6.1606656583386235</v>
      </c>
      <c r="G2761" s="167">
        <f t="shared" si="594"/>
        <v>214095.59583185427</v>
      </c>
      <c r="H2761" s="167">
        <f t="shared" si="595"/>
        <v>271299.98899881309</v>
      </c>
      <c r="I2761" s="168">
        <f t="shared" si="596"/>
        <v>485395.58483066736</v>
      </c>
      <c r="J2761" s="168">
        <f t="shared" si="598"/>
        <v>473333.2875384934</v>
      </c>
      <c r="K2761" s="94"/>
      <c r="L2761" s="265">
        <f t="shared" si="597"/>
        <v>184970.59876607856</v>
      </c>
      <c r="M2761" s="265">
        <f>$G2761*NonHospFrac+theModel!$H2761*NonHospFrac</f>
        <v>300424.98606458877</v>
      </c>
      <c r="N2761" s="266">
        <f t="shared" si="599"/>
        <v>485395.58483066736</v>
      </c>
      <c r="O2761" s="158"/>
      <c r="P2761" s="265">
        <f t="shared" si="600"/>
        <v>180373.99669066779</v>
      </c>
      <c r="Q2761" s="265">
        <f t="shared" si="601"/>
        <v>300423.42581396975</v>
      </c>
      <c r="R2761" s="266">
        <f t="shared" si="602"/>
        <v>480797.42250463751</v>
      </c>
    </row>
    <row r="2762" spans="1:18" x14ac:dyDescent="0.25">
      <c r="A2762" s="81">
        <v>2731</v>
      </c>
      <c r="B2762" s="93">
        <f t="shared" si="591"/>
        <v>1.9595257484745409E-23</v>
      </c>
      <c r="C2762" s="178">
        <f t="shared" si="592"/>
        <v>1.9551053958618506E-23</v>
      </c>
      <c r="D2762" s="165">
        <f t="shared" si="593"/>
        <v>2.2558277767625785E-3</v>
      </c>
      <c r="E2762" s="166">
        <f t="shared" si="603"/>
        <v>24.291375447755232</v>
      </c>
      <c r="F2762" s="167">
        <f t="shared" si="604"/>
        <v>6.162921486115386</v>
      </c>
      <c r="G2762" s="167">
        <f t="shared" si="594"/>
        <v>214173.99041106767</v>
      </c>
      <c r="H2762" s="167">
        <f t="shared" si="595"/>
        <v>271299.98899881309</v>
      </c>
      <c r="I2762" s="168">
        <f t="shared" si="596"/>
        <v>485473.97940988076</v>
      </c>
      <c r="J2762" s="168">
        <f t="shared" si="598"/>
        <v>473403.42321325501</v>
      </c>
      <c r="K2762" s="94"/>
      <c r="L2762" s="265">
        <f t="shared" si="597"/>
        <v>185000.47273426098</v>
      </c>
      <c r="M2762" s="265">
        <f>$G2762*NonHospFrac+theModel!$H2762*NonHospFrac</f>
        <v>300473.50667561975</v>
      </c>
      <c r="N2762" s="266">
        <f t="shared" si="599"/>
        <v>485473.9794098807</v>
      </c>
      <c r="O2762" s="158"/>
      <c r="P2762" s="265">
        <f t="shared" si="600"/>
        <v>180400.72342276206</v>
      </c>
      <c r="Q2762" s="265">
        <f t="shared" si="601"/>
        <v>300471.94642500073</v>
      </c>
      <c r="R2762" s="266">
        <f t="shared" si="602"/>
        <v>480872.66984776279</v>
      </c>
    </row>
    <row r="2763" spans="1:18" x14ac:dyDescent="0.25">
      <c r="A2763" s="81">
        <v>2732</v>
      </c>
      <c r="B2763" s="93">
        <f t="shared" si="591"/>
        <v>1.9229209075526916E-23</v>
      </c>
      <c r="C2763" s="178">
        <f t="shared" si="592"/>
        <v>1.9185831291569167E-23</v>
      </c>
      <c r="D2763" s="165">
        <f t="shared" si="593"/>
        <v>2.2558277767625785E-3</v>
      </c>
      <c r="E2763" s="166">
        <f t="shared" si="603"/>
        <v>24.291375447755232</v>
      </c>
      <c r="F2763" s="167">
        <f t="shared" si="604"/>
        <v>6.1651773138921486</v>
      </c>
      <c r="G2763" s="167">
        <f t="shared" si="594"/>
        <v>214252.38499028111</v>
      </c>
      <c r="H2763" s="167">
        <f t="shared" si="595"/>
        <v>271299.98899881309</v>
      </c>
      <c r="I2763" s="168">
        <f t="shared" si="596"/>
        <v>485552.37398909417</v>
      </c>
      <c r="J2763" s="168">
        <f t="shared" si="598"/>
        <v>473473.5560291484</v>
      </c>
      <c r="K2763" s="94"/>
      <c r="L2763" s="265">
        <f t="shared" si="597"/>
        <v>185030.34670244341</v>
      </c>
      <c r="M2763" s="265">
        <f>$G2763*NonHospFrac+theModel!$H2763*NonHospFrac</f>
        <v>300522.02728665073</v>
      </c>
      <c r="N2763" s="266">
        <f t="shared" si="599"/>
        <v>485552.37398909417</v>
      </c>
      <c r="O2763" s="158"/>
      <c r="P2763" s="265">
        <f t="shared" si="600"/>
        <v>180427.44906542212</v>
      </c>
      <c r="Q2763" s="265">
        <f t="shared" si="601"/>
        <v>300520.46703603171</v>
      </c>
      <c r="R2763" s="266">
        <f t="shared" si="602"/>
        <v>480947.91610145383</v>
      </c>
    </row>
    <row r="2764" spans="1:18" x14ac:dyDescent="0.25">
      <c r="A2764" s="81">
        <v>2733</v>
      </c>
      <c r="B2764" s="93">
        <f t="shared" si="591"/>
        <v>1.8869998618705609E-23</v>
      </c>
      <c r="C2764" s="178">
        <f t="shared" si="592"/>
        <v>1.8827431151674061E-23</v>
      </c>
      <c r="D2764" s="165">
        <f t="shared" si="593"/>
        <v>2.2558277767625785E-3</v>
      </c>
      <c r="E2764" s="166">
        <f t="shared" si="603"/>
        <v>24.291375447755232</v>
      </c>
      <c r="F2764" s="167">
        <f t="shared" si="604"/>
        <v>6.1674331416689112</v>
      </c>
      <c r="G2764" s="167">
        <f t="shared" si="594"/>
        <v>214330.77956949454</v>
      </c>
      <c r="H2764" s="167">
        <f t="shared" si="595"/>
        <v>271299.98899881309</v>
      </c>
      <c r="I2764" s="168">
        <f t="shared" si="596"/>
        <v>485630.76856830763</v>
      </c>
      <c r="J2764" s="168">
        <f t="shared" si="598"/>
        <v>473543.68598629022</v>
      </c>
      <c r="K2764" s="94"/>
      <c r="L2764" s="265">
        <f t="shared" si="597"/>
        <v>185060.22067062586</v>
      </c>
      <c r="M2764" s="265">
        <f>$G2764*NonHospFrac+theModel!$H2764*NonHospFrac</f>
        <v>300570.54789768177</v>
      </c>
      <c r="N2764" s="266">
        <f t="shared" si="599"/>
        <v>485630.76856830763</v>
      </c>
      <c r="O2764" s="158"/>
      <c r="P2764" s="265">
        <f t="shared" si="600"/>
        <v>180454.17361869238</v>
      </c>
      <c r="Q2764" s="265">
        <f t="shared" si="601"/>
        <v>300568.98764706275</v>
      </c>
      <c r="R2764" s="266">
        <f t="shared" si="602"/>
        <v>481023.16126575513</v>
      </c>
    </row>
    <row r="2765" spans="1:18" x14ac:dyDescent="0.25">
      <c r="A2765" s="81">
        <v>2734</v>
      </c>
      <c r="B2765" s="93">
        <f t="shared" si="591"/>
        <v>1.8517498378190289E-23</v>
      </c>
      <c r="C2765" s="178">
        <f t="shared" si="592"/>
        <v>1.8475726090992612E-23</v>
      </c>
      <c r="D2765" s="165">
        <f t="shared" si="593"/>
        <v>2.2558277767625785E-3</v>
      </c>
      <c r="E2765" s="166">
        <f t="shared" si="603"/>
        <v>24.291375447755232</v>
      </c>
      <c r="F2765" s="167">
        <f t="shared" si="604"/>
        <v>6.1696889694456738</v>
      </c>
      <c r="G2765" s="167">
        <f t="shared" si="594"/>
        <v>214409.17414870794</v>
      </c>
      <c r="H2765" s="167">
        <f t="shared" si="595"/>
        <v>271299.98899881309</v>
      </c>
      <c r="I2765" s="168">
        <f t="shared" si="596"/>
        <v>485709.16314752103</v>
      </c>
      <c r="J2765" s="168">
        <f t="shared" si="598"/>
        <v>473613.81308479689</v>
      </c>
      <c r="K2765" s="94"/>
      <c r="L2765" s="265">
        <f t="shared" si="597"/>
        <v>185090.09463880828</v>
      </c>
      <c r="M2765" s="265">
        <f>$G2765*NonHospFrac+theModel!$H2765*NonHospFrac</f>
        <v>300619.06850871275</v>
      </c>
      <c r="N2765" s="266">
        <f t="shared" si="599"/>
        <v>485709.16314752103</v>
      </c>
      <c r="O2765" s="158"/>
      <c r="P2765" s="265">
        <f t="shared" si="600"/>
        <v>180480.89708261724</v>
      </c>
      <c r="Q2765" s="265">
        <f t="shared" si="601"/>
        <v>300617.50825809373</v>
      </c>
      <c r="R2765" s="266">
        <f t="shared" si="602"/>
        <v>481098.405340711</v>
      </c>
    </row>
    <row r="2766" spans="1:18" x14ac:dyDescent="0.25">
      <c r="A2766" s="81">
        <v>2735</v>
      </c>
      <c r="B2766" s="93">
        <f t="shared" si="591"/>
        <v>1.8171583004058595E-23</v>
      </c>
      <c r="C2766" s="178">
        <f t="shared" si="592"/>
        <v>1.8130591042370292E-23</v>
      </c>
      <c r="D2766" s="165">
        <f t="shared" si="593"/>
        <v>2.2558277767625785E-3</v>
      </c>
      <c r="E2766" s="166">
        <f t="shared" si="603"/>
        <v>24.291375447755232</v>
      </c>
      <c r="F2766" s="167">
        <f t="shared" si="604"/>
        <v>6.1719447972224364</v>
      </c>
      <c r="G2766" s="167">
        <f t="shared" si="594"/>
        <v>214487.56872792137</v>
      </c>
      <c r="H2766" s="167">
        <f t="shared" si="595"/>
        <v>271299.98899881309</v>
      </c>
      <c r="I2766" s="168">
        <f t="shared" si="596"/>
        <v>485787.55772673443</v>
      </c>
      <c r="J2766" s="168">
        <f t="shared" si="598"/>
        <v>473683.93732478493</v>
      </c>
      <c r="K2766" s="94"/>
      <c r="L2766" s="265">
        <f t="shared" si="597"/>
        <v>185119.9686069907</v>
      </c>
      <c r="M2766" s="265">
        <f>$G2766*NonHospFrac+theModel!$H2766*NonHospFrac</f>
        <v>300667.58911974379</v>
      </c>
      <c r="N2766" s="266">
        <f t="shared" si="599"/>
        <v>485787.55772673449</v>
      </c>
      <c r="O2766" s="158"/>
      <c r="P2766" s="265">
        <f t="shared" si="600"/>
        <v>180507.61945724109</v>
      </c>
      <c r="Q2766" s="265">
        <f t="shared" si="601"/>
        <v>300666.02886912477</v>
      </c>
      <c r="R2766" s="266">
        <f t="shared" si="602"/>
        <v>481173.64832636586</v>
      </c>
    </row>
    <row r="2767" spans="1:18" x14ac:dyDescent="0.25">
      <c r="A2767" s="81">
        <v>2736</v>
      </c>
      <c r="B2767" s="93">
        <f t="shared" si="591"/>
        <v>1.7832129487982284E-23</v>
      </c>
      <c r="C2767" s="178">
        <f t="shared" si="592"/>
        <v>1.7791903274964466E-23</v>
      </c>
      <c r="D2767" s="165">
        <f t="shared" si="593"/>
        <v>2.2558277767625785E-3</v>
      </c>
      <c r="E2767" s="166">
        <f t="shared" si="603"/>
        <v>24.291375447755232</v>
      </c>
      <c r="F2767" s="167">
        <f t="shared" si="604"/>
        <v>6.174200624999199</v>
      </c>
      <c r="G2767" s="167">
        <f t="shared" si="594"/>
        <v>214565.96330713478</v>
      </c>
      <c r="H2767" s="167">
        <f t="shared" si="595"/>
        <v>271299.98899881309</v>
      </c>
      <c r="I2767" s="168">
        <f t="shared" si="596"/>
        <v>485865.9523059479</v>
      </c>
      <c r="J2767" s="168">
        <f t="shared" si="598"/>
        <v>473754.058706371</v>
      </c>
      <c r="K2767" s="94"/>
      <c r="L2767" s="265">
        <f t="shared" si="597"/>
        <v>185149.84257517313</v>
      </c>
      <c r="M2767" s="265">
        <f>$G2767*NonHospFrac+theModel!$H2767*NonHospFrac</f>
        <v>300716.10973077477</v>
      </c>
      <c r="N2767" s="266">
        <f t="shared" si="599"/>
        <v>485865.9523059479</v>
      </c>
      <c r="O2767" s="158"/>
      <c r="P2767" s="265">
        <f t="shared" si="600"/>
        <v>180534.34074260836</v>
      </c>
      <c r="Q2767" s="265">
        <f t="shared" si="601"/>
        <v>300714.54948015575</v>
      </c>
      <c r="R2767" s="266">
        <f t="shared" si="602"/>
        <v>481248.89022276411</v>
      </c>
    </row>
    <row r="2768" spans="1:18" x14ac:dyDescent="0.25">
      <c r="A2768" s="81">
        <v>2737</v>
      </c>
      <c r="B2768" s="93">
        <f t="shared" si="591"/>
        <v>1.7499017119485304E-23</v>
      </c>
      <c r="C2768" s="178">
        <f t="shared" si="592"/>
        <v>1.7459542350601127E-23</v>
      </c>
      <c r="D2768" s="165">
        <f t="shared" si="593"/>
        <v>2.2558277767625785E-3</v>
      </c>
      <c r="E2768" s="166">
        <f t="shared" si="603"/>
        <v>24.291375447755232</v>
      </c>
      <c r="F2768" s="167">
        <f t="shared" si="604"/>
        <v>6.1764564527759616</v>
      </c>
      <c r="G2768" s="167">
        <f t="shared" si="594"/>
        <v>214644.35788634821</v>
      </c>
      <c r="H2768" s="167">
        <f t="shared" si="595"/>
        <v>271299.98899881309</v>
      </c>
      <c r="I2768" s="168">
        <f t="shared" si="596"/>
        <v>485944.3468851613</v>
      </c>
      <c r="J2768" s="168">
        <f t="shared" si="598"/>
        <v>473824.17722967145</v>
      </c>
      <c r="K2768" s="94"/>
      <c r="L2768" s="265">
        <f t="shared" si="597"/>
        <v>185179.71654335555</v>
      </c>
      <c r="M2768" s="265">
        <f>$G2768*NonHospFrac+theModel!$H2768*NonHospFrac</f>
        <v>300764.63034180575</v>
      </c>
      <c r="N2768" s="266">
        <f t="shared" si="599"/>
        <v>485944.3468851613</v>
      </c>
      <c r="O2768" s="158"/>
      <c r="P2768" s="265">
        <f t="shared" si="600"/>
        <v>180561.0609387634</v>
      </c>
      <c r="Q2768" s="265">
        <f t="shared" si="601"/>
        <v>300763.07009118673</v>
      </c>
      <c r="R2768" s="266">
        <f t="shared" si="602"/>
        <v>481324.13102995011</v>
      </c>
    </row>
    <row r="2769" spans="1:18" x14ac:dyDescent="0.25">
      <c r="A2769" s="81">
        <v>2738</v>
      </c>
      <c r="B2769" s="93">
        <f t="shared" si="591"/>
        <v>1.7172127443018365E-23</v>
      </c>
      <c r="C2769" s="178">
        <f t="shared" si="592"/>
        <v>1.7133390080946296E-23</v>
      </c>
      <c r="D2769" s="165">
        <f t="shared" si="593"/>
        <v>2.2558277767625785E-3</v>
      </c>
      <c r="E2769" s="166">
        <f t="shared" si="603"/>
        <v>24.291375447755232</v>
      </c>
      <c r="F2769" s="167">
        <f t="shared" si="604"/>
        <v>6.1787122805527241</v>
      </c>
      <c r="G2769" s="167">
        <f t="shared" si="594"/>
        <v>214722.75246556164</v>
      </c>
      <c r="H2769" s="167">
        <f t="shared" si="595"/>
        <v>271299.98899881309</v>
      </c>
      <c r="I2769" s="168">
        <f t="shared" si="596"/>
        <v>486022.7414643747</v>
      </c>
      <c r="J2769" s="168">
        <f t="shared" si="598"/>
        <v>473894.29289480281</v>
      </c>
      <c r="K2769" s="94"/>
      <c r="L2769" s="265">
        <f t="shared" si="597"/>
        <v>185209.59051153797</v>
      </c>
      <c r="M2769" s="265">
        <f>$G2769*NonHospFrac+theModel!$H2769*NonHospFrac</f>
        <v>300813.15095283673</v>
      </c>
      <c r="N2769" s="266">
        <f t="shared" si="599"/>
        <v>486022.7414643747</v>
      </c>
      <c r="O2769" s="158"/>
      <c r="P2769" s="265">
        <f t="shared" si="600"/>
        <v>180587.78004575067</v>
      </c>
      <c r="Q2769" s="265">
        <f t="shared" si="601"/>
        <v>300811.59070221771</v>
      </c>
      <c r="R2769" s="266">
        <f t="shared" si="602"/>
        <v>481399.37074796838</v>
      </c>
    </row>
    <row r="2770" spans="1:18" x14ac:dyDescent="0.25">
      <c r="A2770" s="81">
        <v>2739</v>
      </c>
      <c r="B2770" s="93">
        <f t="shared" si="591"/>
        <v>1.6851344215836606E-23</v>
      </c>
      <c r="C2770" s="178">
        <f t="shared" si="592"/>
        <v>1.6813330485478734E-23</v>
      </c>
      <c r="D2770" s="165">
        <f t="shared" si="593"/>
        <v>2.2558277767625785E-3</v>
      </c>
      <c r="E2770" s="166">
        <f t="shared" si="603"/>
        <v>24.291375447755232</v>
      </c>
      <c r="F2770" s="167">
        <f t="shared" si="604"/>
        <v>6.1809681083294867</v>
      </c>
      <c r="G2770" s="167">
        <f t="shared" si="594"/>
        <v>214801.14704477505</v>
      </c>
      <c r="H2770" s="167">
        <f t="shared" si="595"/>
        <v>271299.98899881309</v>
      </c>
      <c r="I2770" s="168">
        <f t="shared" si="596"/>
        <v>486101.13604358817</v>
      </c>
      <c r="J2770" s="168">
        <f t="shared" si="598"/>
        <v>473964.40570188168</v>
      </c>
      <c r="K2770" s="94"/>
      <c r="L2770" s="265">
        <f t="shared" si="597"/>
        <v>185239.46447972039</v>
      </c>
      <c r="M2770" s="265">
        <f>$G2770*NonHospFrac+theModel!$H2770*NonHospFrac</f>
        <v>300861.67156386771</v>
      </c>
      <c r="N2770" s="266">
        <f t="shared" si="599"/>
        <v>486101.13604358811</v>
      </c>
      <c r="O2770" s="158"/>
      <c r="P2770" s="265">
        <f t="shared" si="600"/>
        <v>180614.49806361453</v>
      </c>
      <c r="Q2770" s="265">
        <f t="shared" si="601"/>
        <v>300860.11131324869</v>
      </c>
      <c r="R2770" s="266">
        <f t="shared" si="602"/>
        <v>481474.60937686323</v>
      </c>
    </row>
    <row r="2771" spans="1:18" x14ac:dyDescent="0.25">
      <c r="A2771" s="81">
        <v>2740</v>
      </c>
      <c r="B2771" s="93">
        <f t="shared" si="591"/>
        <v>1.6536553366662911E-23</v>
      </c>
      <c r="C2771" s="178">
        <f t="shared" si="592"/>
        <v>1.6499249750246477E-23</v>
      </c>
      <c r="D2771" s="165">
        <f t="shared" si="593"/>
        <v>2.2558277767625785E-3</v>
      </c>
      <c r="E2771" s="166">
        <f t="shared" si="603"/>
        <v>24.291375447755232</v>
      </c>
      <c r="F2771" s="167">
        <f t="shared" si="604"/>
        <v>6.1832239361062493</v>
      </c>
      <c r="G2771" s="167">
        <f t="shared" si="594"/>
        <v>214879.54162398848</v>
      </c>
      <c r="H2771" s="167">
        <f t="shared" si="595"/>
        <v>271299.98899881309</v>
      </c>
      <c r="I2771" s="168">
        <f t="shared" si="596"/>
        <v>486179.53062280157</v>
      </c>
      <c r="J2771" s="168">
        <f t="shared" si="598"/>
        <v>474034.51565102447</v>
      </c>
      <c r="K2771" s="94"/>
      <c r="L2771" s="265">
        <f t="shared" si="597"/>
        <v>185269.33844790282</v>
      </c>
      <c r="M2771" s="265">
        <f>$G2771*NonHospFrac+theModel!$H2771*NonHospFrac</f>
        <v>300910.19217489869</v>
      </c>
      <c r="N2771" s="266">
        <f t="shared" si="599"/>
        <v>486179.53062280151</v>
      </c>
      <c r="O2771" s="158"/>
      <c r="P2771" s="265">
        <f t="shared" si="600"/>
        <v>180641.21499239939</v>
      </c>
      <c r="Q2771" s="265">
        <f t="shared" si="601"/>
        <v>300908.63192427967</v>
      </c>
      <c r="R2771" s="266">
        <f t="shared" si="602"/>
        <v>481549.84691667906</v>
      </c>
    </row>
    <row r="2772" spans="1:18" x14ac:dyDescent="0.25">
      <c r="A2772" s="81">
        <v>2741</v>
      </c>
      <c r="B2772" s="93">
        <f t="shared" si="591"/>
        <v>1.6227642955123997E-23</v>
      </c>
      <c r="C2772" s="178">
        <f t="shared" si="592"/>
        <v>1.6191036187394442E-23</v>
      </c>
      <c r="D2772" s="165">
        <f t="shared" si="593"/>
        <v>2.2558277767625785E-3</v>
      </c>
      <c r="E2772" s="166">
        <f t="shared" si="603"/>
        <v>24.291375447755232</v>
      </c>
      <c r="F2772" s="167">
        <f t="shared" si="604"/>
        <v>6.1854797638830119</v>
      </c>
      <c r="G2772" s="167">
        <f t="shared" si="594"/>
        <v>214957.93620320194</v>
      </c>
      <c r="H2772" s="167">
        <f t="shared" si="595"/>
        <v>271299.98899881309</v>
      </c>
      <c r="I2772" s="168">
        <f t="shared" si="596"/>
        <v>486257.92520201503</v>
      </c>
      <c r="J2772" s="168">
        <f t="shared" si="598"/>
        <v>474104.62274234777</v>
      </c>
      <c r="K2772" s="94"/>
      <c r="L2772" s="265">
        <f t="shared" si="597"/>
        <v>185299.21241608527</v>
      </c>
      <c r="M2772" s="265">
        <f>$G2772*NonHospFrac+theModel!$H2772*NonHospFrac</f>
        <v>300958.71278592979</v>
      </c>
      <c r="N2772" s="266">
        <f t="shared" si="599"/>
        <v>486257.92520201509</v>
      </c>
      <c r="O2772" s="158"/>
      <c r="P2772" s="265">
        <f t="shared" si="600"/>
        <v>180667.93083214966</v>
      </c>
      <c r="Q2772" s="265">
        <f t="shared" si="601"/>
        <v>300957.15253531077</v>
      </c>
      <c r="R2772" s="266">
        <f t="shared" si="602"/>
        <v>481625.08336746041</v>
      </c>
    </row>
    <row r="2773" spans="1:18" x14ac:dyDescent="0.25">
      <c r="A2773" s="81">
        <v>2742</v>
      </c>
      <c r="B2773" s="93">
        <f t="shared" si="591"/>
        <v>1.5924503131944171E-23</v>
      </c>
      <c r="C2773" s="178">
        <f t="shared" si="592"/>
        <v>1.5888580195447987E-23</v>
      </c>
      <c r="D2773" s="165">
        <f t="shared" si="593"/>
        <v>2.2558277767625785E-3</v>
      </c>
      <c r="E2773" s="166">
        <f t="shared" si="603"/>
        <v>24.291375447755232</v>
      </c>
      <c r="F2773" s="167">
        <f t="shared" si="604"/>
        <v>6.1877355916597745</v>
      </c>
      <c r="G2773" s="167">
        <f t="shared" si="594"/>
        <v>215036.33078241535</v>
      </c>
      <c r="H2773" s="167">
        <f t="shared" si="595"/>
        <v>271299.98899881309</v>
      </c>
      <c r="I2773" s="168">
        <f t="shared" si="596"/>
        <v>486336.31978122843</v>
      </c>
      <c r="J2773" s="168">
        <f t="shared" si="598"/>
        <v>474174.72697596793</v>
      </c>
      <c r="K2773" s="94"/>
      <c r="L2773" s="265">
        <f t="shared" si="597"/>
        <v>185329.08638426766</v>
      </c>
      <c r="M2773" s="265">
        <f>$G2773*NonHospFrac+theModel!$H2773*NonHospFrac</f>
        <v>301007.23339696077</v>
      </c>
      <c r="N2773" s="266">
        <f t="shared" si="599"/>
        <v>486336.31978122843</v>
      </c>
      <c r="O2773" s="158"/>
      <c r="P2773" s="265">
        <f t="shared" si="600"/>
        <v>180694.64558290967</v>
      </c>
      <c r="Q2773" s="265">
        <f t="shared" si="601"/>
        <v>301005.67314634175</v>
      </c>
      <c r="R2773" s="266">
        <f t="shared" si="602"/>
        <v>481700.31872925139</v>
      </c>
    </row>
    <row r="2774" spans="1:18" x14ac:dyDescent="0.25">
      <c r="A2774" s="81">
        <v>2743</v>
      </c>
      <c r="B2774" s="93">
        <f t="shared" si="591"/>
        <v>1.5627026099882662E-23</v>
      </c>
      <c r="C2774" s="178">
        <f t="shared" si="592"/>
        <v>1.5591774220338354E-23</v>
      </c>
      <c r="D2774" s="165">
        <f t="shared" si="593"/>
        <v>2.2558277767625785E-3</v>
      </c>
      <c r="E2774" s="166">
        <f t="shared" si="603"/>
        <v>24.291375447755232</v>
      </c>
      <c r="F2774" s="167">
        <f t="shared" si="604"/>
        <v>6.1899914194365371</v>
      </c>
      <c r="G2774" s="167">
        <f t="shared" si="594"/>
        <v>215114.72536162878</v>
      </c>
      <c r="H2774" s="167">
        <f t="shared" si="595"/>
        <v>271299.98899881309</v>
      </c>
      <c r="I2774" s="168">
        <f t="shared" si="596"/>
        <v>486414.7143604419</v>
      </c>
      <c r="J2774" s="168">
        <f t="shared" si="598"/>
        <v>474244.82835200161</v>
      </c>
      <c r="K2774" s="94"/>
      <c r="L2774" s="265">
        <f t="shared" si="597"/>
        <v>185358.96035245011</v>
      </c>
      <c r="M2774" s="265">
        <f>$G2774*NonHospFrac+theModel!$H2774*NonHospFrac</f>
        <v>301055.75400799175</v>
      </c>
      <c r="N2774" s="266">
        <f t="shared" si="599"/>
        <v>486414.7143604419</v>
      </c>
      <c r="O2774" s="158"/>
      <c r="P2774" s="265">
        <f t="shared" si="600"/>
        <v>180721.35924472389</v>
      </c>
      <c r="Q2774" s="265">
        <f t="shared" si="601"/>
        <v>301054.19375737273</v>
      </c>
      <c r="R2774" s="266">
        <f t="shared" si="602"/>
        <v>481775.5530020966</v>
      </c>
    </row>
    <row r="2775" spans="1:18" x14ac:dyDescent="0.25">
      <c r="A2775" s="81">
        <v>2744</v>
      </c>
      <c r="B2775" s="93">
        <f t="shared" si="591"/>
        <v>1.5335106075400666E-23</v>
      </c>
      <c r="C2775" s="178">
        <f t="shared" si="592"/>
        <v>1.5300512717156176E-23</v>
      </c>
      <c r="D2775" s="165">
        <f t="shared" si="593"/>
        <v>2.2558277767625785E-3</v>
      </c>
      <c r="E2775" s="166">
        <f t="shared" si="603"/>
        <v>24.291375447755232</v>
      </c>
      <c r="F2775" s="167">
        <f t="shared" si="604"/>
        <v>6.1922472472132997</v>
      </c>
      <c r="G2775" s="167">
        <f t="shared" si="594"/>
        <v>215193.11994084221</v>
      </c>
      <c r="H2775" s="167">
        <f t="shared" si="595"/>
        <v>271299.98899881309</v>
      </c>
      <c r="I2775" s="168">
        <f t="shared" si="596"/>
        <v>486493.1089396553</v>
      </c>
      <c r="J2775" s="168">
        <f t="shared" si="598"/>
        <v>474314.92687056516</v>
      </c>
      <c r="K2775" s="94"/>
      <c r="L2775" s="265">
        <f t="shared" si="597"/>
        <v>185388.83432063254</v>
      </c>
      <c r="M2775" s="265">
        <f>$G2775*NonHospFrac+theModel!$H2775*NonHospFrac</f>
        <v>301104.27461902273</v>
      </c>
      <c r="N2775" s="266">
        <f t="shared" si="599"/>
        <v>486493.10893965524</v>
      </c>
      <c r="O2775" s="158"/>
      <c r="P2775" s="265">
        <f t="shared" si="600"/>
        <v>180748.07181763664</v>
      </c>
      <c r="Q2775" s="265">
        <f t="shared" si="601"/>
        <v>301102.71436840371</v>
      </c>
      <c r="R2775" s="266">
        <f t="shared" si="602"/>
        <v>481850.78618604038</v>
      </c>
    </row>
    <row r="2776" spans="1:18" x14ac:dyDescent="0.25">
      <c r="A2776" s="81">
        <v>2745</v>
      </c>
      <c r="B2776" s="93">
        <f t="shared" si="591"/>
        <v>1.5048639251044453E-23</v>
      </c>
      <c r="C2776" s="178">
        <f t="shared" si="592"/>
        <v>1.5014692112619466E-23</v>
      </c>
      <c r="D2776" s="165">
        <f t="shared" si="593"/>
        <v>2.2558277767625785E-3</v>
      </c>
      <c r="E2776" s="166">
        <f t="shared" si="603"/>
        <v>24.291375447755232</v>
      </c>
      <c r="F2776" s="167">
        <f t="shared" si="604"/>
        <v>6.1945030749900623</v>
      </c>
      <c r="G2776" s="167">
        <f t="shared" si="594"/>
        <v>215271.51452005561</v>
      </c>
      <c r="H2776" s="167">
        <f t="shared" si="595"/>
        <v>271299.98899881309</v>
      </c>
      <c r="I2776" s="168">
        <f t="shared" si="596"/>
        <v>486571.5035188687</v>
      </c>
      <c r="J2776" s="168">
        <f t="shared" si="598"/>
        <v>474385.02253177506</v>
      </c>
      <c r="K2776" s="94"/>
      <c r="L2776" s="265">
        <f t="shared" si="597"/>
        <v>185418.70828881496</v>
      </c>
      <c r="M2776" s="265">
        <f>$G2776*NonHospFrac+theModel!$H2776*NonHospFrac</f>
        <v>301152.79523005371</v>
      </c>
      <c r="N2776" s="266">
        <f t="shared" si="599"/>
        <v>486571.5035188687</v>
      </c>
      <c r="O2776" s="158"/>
      <c r="P2776" s="265">
        <f t="shared" si="600"/>
        <v>180774.78330169231</v>
      </c>
      <c r="Q2776" s="265">
        <f t="shared" si="601"/>
        <v>301151.2349794347</v>
      </c>
      <c r="R2776" s="266">
        <f t="shared" si="602"/>
        <v>481926.01828112698</v>
      </c>
    </row>
    <row r="2777" spans="1:18" x14ac:dyDescent="0.25">
      <c r="A2777" s="81">
        <v>2746</v>
      </c>
      <c r="B2777" s="93">
        <f t="shared" si="591"/>
        <v>1.476752375853122E-23</v>
      </c>
      <c r="C2777" s="178">
        <f t="shared" si="592"/>
        <v>1.4734210768242723E-23</v>
      </c>
      <c r="D2777" s="165">
        <f t="shared" si="593"/>
        <v>2.2558277767625785E-3</v>
      </c>
      <c r="E2777" s="166">
        <f t="shared" si="603"/>
        <v>24.291375447755232</v>
      </c>
      <c r="F2777" s="167">
        <f t="shared" si="604"/>
        <v>6.1967589027668248</v>
      </c>
      <c r="G2777" s="167">
        <f t="shared" si="594"/>
        <v>215349.90909926905</v>
      </c>
      <c r="H2777" s="167">
        <f t="shared" si="595"/>
        <v>271299.98899881309</v>
      </c>
      <c r="I2777" s="168">
        <f t="shared" si="596"/>
        <v>486649.89809808217</v>
      </c>
      <c r="J2777" s="168">
        <f t="shared" si="598"/>
        <v>474455.11533574789</v>
      </c>
      <c r="K2777" s="94"/>
      <c r="L2777" s="265">
        <f t="shared" si="597"/>
        <v>185448.58225699741</v>
      </c>
      <c r="M2777" s="265">
        <f>$G2777*NonHospFrac+theModel!$H2777*NonHospFrac</f>
        <v>301201.3158410847</v>
      </c>
      <c r="N2777" s="266">
        <f t="shared" si="599"/>
        <v>486649.89809808211</v>
      </c>
      <c r="O2777" s="158"/>
      <c r="P2777" s="265">
        <f t="shared" si="600"/>
        <v>180801.49369693533</v>
      </c>
      <c r="Q2777" s="265">
        <f t="shared" si="601"/>
        <v>301199.75559046568</v>
      </c>
      <c r="R2777" s="266">
        <f t="shared" si="602"/>
        <v>482001.24928740098</v>
      </c>
    </row>
    <row r="2778" spans="1:18" x14ac:dyDescent="0.25">
      <c r="A2778" s="81">
        <v>2747</v>
      </c>
      <c r="B2778" s="93">
        <f t="shared" si="591"/>
        <v>1.4491659632524464E-23</v>
      </c>
      <c r="C2778" s="178">
        <f t="shared" si="592"/>
        <v>1.4458968944194027E-23</v>
      </c>
      <c r="D2778" s="165">
        <f t="shared" si="593"/>
        <v>2.2558277767625785E-3</v>
      </c>
      <c r="E2778" s="166">
        <f t="shared" si="603"/>
        <v>24.291375447755232</v>
      </c>
      <c r="F2778" s="167">
        <f t="shared" si="604"/>
        <v>6.1990147305435874</v>
      </c>
      <c r="G2778" s="167">
        <f t="shared" si="594"/>
        <v>215428.30367848245</v>
      </c>
      <c r="H2778" s="167">
        <f t="shared" si="595"/>
        <v>271299.98899881309</v>
      </c>
      <c r="I2778" s="168">
        <f t="shared" si="596"/>
        <v>486728.29267729551</v>
      </c>
      <c r="J2778" s="168">
        <f t="shared" si="598"/>
        <v>474525.2052825999</v>
      </c>
      <c r="K2778" s="94"/>
      <c r="L2778" s="265">
        <f t="shared" si="597"/>
        <v>185478.45622517981</v>
      </c>
      <c r="M2778" s="265">
        <f>$G2778*NonHospFrac+theModel!$H2778*NonHospFrac</f>
        <v>301249.83645211568</v>
      </c>
      <c r="N2778" s="266">
        <f t="shared" si="599"/>
        <v>486728.29267729551</v>
      </c>
      <c r="O2778" s="158"/>
      <c r="P2778" s="265">
        <f t="shared" si="600"/>
        <v>180828.20300341002</v>
      </c>
      <c r="Q2778" s="265">
        <f t="shared" si="601"/>
        <v>301248.27620149666</v>
      </c>
      <c r="R2778" s="266">
        <f t="shared" si="602"/>
        <v>482076.47920490667</v>
      </c>
    </row>
    <row r="2779" spans="1:18" x14ac:dyDescent="0.25">
      <c r="A2779" s="81">
        <v>2748</v>
      </c>
      <c r="B2779" s="93">
        <f t="shared" si="591"/>
        <v>1.4220948775086274E-23</v>
      </c>
      <c r="C2779" s="178">
        <f t="shared" si="592"/>
        <v>1.4188868763827518E-23</v>
      </c>
      <c r="D2779" s="165">
        <f t="shared" si="593"/>
        <v>2.2558277767625785E-3</v>
      </c>
      <c r="E2779" s="166">
        <f t="shared" si="603"/>
        <v>24.291375447755232</v>
      </c>
      <c r="F2779" s="167">
        <f t="shared" si="604"/>
        <v>6.20127055832035</v>
      </c>
      <c r="G2779" s="167">
        <f t="shared" si="594"/>
        <v>215506.69825769588</v>
      </c>
      <c r="H2779" s="167">
        <f t="shared" si="595"/>
        <v>271299.98899881309</v>
      </c>
      <c r="I2779" s="168">
        <f t="shared" si="596"/>
        <v>486806.68725650897</v>
      </c>
      <c r="J2779" s="168">
        <f t="shared" si="598"/>
        <v>474595.29237244785</v>
      </c>
      <c r="K2779" s="94"/>
      <c r="L2779" s="265">
        <f t="shared" si="597"/>
        <v>185508.33019336226</v>
      </c>
      <c r="M2779" s="265">
        <f>$G2779*NonHospFrac+theModel!$H2779*NonHospFrac</f>
        <v>301298.35706314672</v>
      </c>
      <c r="N2779" s="266">
        <f t="shared" si="599"/>
        <v>486806.68725650897</v>
      </c>
      <c r="O2779" s="158"/>
      <c r="P2779" s="265">
        <f t="shared" si="600"/>
        <v>180854.91122116084</v>
      </c>
      <c r="Q2779" s="265">
        <f t="shared" si="601"/>
        <v>301296.7968125277</v>
      </c>
      <c r="R2779" s="266">
        <f t="shared" si="602"/>
        <v>482151.70803368854</v>
      </c>
    </row>
    <row r="2780" spans="1:18" x14ac:dyDescent="0.25">
      <c r="A2780" s="81">
        <v>2749</v>
      </c>
      <c r="B2780" s="93">
        <f t="shared" si="591"/>
        <v>1.3955294920792678E-23</v>
      </c>
      <c r="C2780" s="178">
        <f t="shared" si="592"/>
        <v>1.3923814178877441E-23</v>
      </c>
      <c r="D2780" s="165">
        <f t="shared" si="593"/>
        <v>2.2558277767625785E-3</v>
      </c>
      <c r="E2780" s="166">
        <f t="shared" si="603"/>
        <v>24.291375447755232</v>
      </c>
      <c r="F2780" s="167">
        <f t="shared" si="604"/>
        <v>6.2035263860971126</v>
      </c>
      <c r="G2780" s="167">
        <f t="shared" si="594"/>
        <v>215585.09283690932</v>
      </c>
      <c r="H2780" s="167">
        <f t="shared" si="595"/>
        <v>271299.98899881309</v>
      </c>
      <c r="I2780" s="168">
        <f t="shared" si="596"/>
        <v>486885.08183572243</v>
      </c>
      <c r="J2780" s="168">
        <f t="shared" si="598"/>
        <v>474665.37660540803</v>
      </c>
      <c r="K2780" s="94"/>
      <c r="L2780" s="265">
        <f t="shared" si="597"/>
        <v>185538.20416154468</v>
      </c>
      <c r="M2780" s="265">
        <f>$G2780*NonHospFrac+theModel!$H2780*NonHospFrac</f>
        <v>301346.87767417775</v>
      </c>
      <c r="N2780" s="266">
        <f t="shared" si="599"/>
        <v>486885.08183572243</v>
      </c>
      <c r="O2780" s="158"/>
      <c r="P2780" s="265">
        <f t="shared" si="600"/>
        <v>180881.61835023211</v>
      </c>
      <c r="Q2780" s="265">
        <f t="shared" si="601"/>
        <v>301345.31742355874</v>
      </c>
      <c r="R2780" s="266">
        <f t="shared" si="602"/>
        <v>482226.93577379081</v>
      </c>
    </row>
    <row r="2781" spans="1:18" x14ac:dyDescent="0.25">
      <c r="A2781" s="81">
        <v>2750</v>
      </c>
      <c r="B2781" s="93">
        <f t="shared" si="591"/>
        <v>1.3694603602502637E-23</v>
      </c>
      <c r="C2781" s="178">
        <f t="shared" si="592"/>
        <v>1.3663710935304359E-23</v>
      </c>
      <c r="D2781" s="165">
        <f t="shared" si="593"/>
        <v>2.2558277767625785E-3</v>
      </c>
      <c r="E2781" s="166">
        <f t="shared" si="603"/>
        <v>24.291375447755232</v>
      </c>
      <c r="F2781" s="167">
        <f t="shared" si="604"/>
        <v>6.2057822138738752</v>
      </c>
      <c r="G2781" s="167">
        <f t="shared" si="594"/>
        <v>215663.48741612272</v>
      </c>
      <c r="H2781" s="167">
        <f t="shared" si="595"/>
        <v>271299.98899881309</v>
      </c>
      <c r="I2781" s="168">
        <f t="shared" si="596"/>
        <v>486963.47641493578</v>
      </c>
      <c r="J2781" s="168">
        <f t="shared" si="598"/>
        <v>474735.45798159676</v>
      </c>
      <c r="K2781" s="94"/>
      <c r="L2781" s="265">
        <f t="shared" si="597"/>
        <v>185568.0781297271</v>
      </c>
      <c r="M2781" s="265">
        <f>$G2781*NonHospFrac+theModel!$H2781*NonHospFrac</f>
        <v>301395.39828520874</v>
      </c>
      <c r="N2781" s="266">
        <f t="shared" si="599"/>
        <v>486963.47641493584</v>
      </c>
      <c r="O2781" s="158"/>
      <c r="P2781" s="265">
        <f t="shared" si="600"/>
        <v>180908.32439066822</v>
      </c>
      <c r="Q2781" s="265">
        <f t="shared" si="601"/>
        <v>301393.83803458972</v>
      </c>
      <c r="R2781" s="266">
        <f t="shared" si="602"/>
        <v>482302.16242525796</v>
      </c>
    </row>
    <row r="2782" spans="1:18" x14ac:dyDescent="0.25">
      <c r="A2782" s="81">
        <v>2751</v>
      </c>
      <c r="B2782" s="93">
        <f t="shared" si="591"/>
        <v>1.3438782117764485E-23</v>
      </c>
      <c r="C2782" s="178">
        <f t="shared" si="592"/>
        <v>1.3408466539777372E-23</v>
      </c>
      <c r="D2782" s="165">
        <f t="shared" si="593"/>
        <v>2.2558277767625785E-3</v>
      </c>
      <c r="E2782" s="166">
        <f t="shared" si="603"/>
        <v>24.291375447755232</v>
      </c>
      <c r="F2782" s="167">
        <f t="shared" si="604"/>
        <v>6.2080380416506378</v>
      </c>
      <c r="G2782" s="167">
        <f t="shared" si="594"/>
        <v>215741.88199533615</v>
      </c>
      <c r="H2782" s="167">
        <f t="shared" si="595"/>
        <v>271299.98899881309</v>
      </c>
      <c r="I2782" s="168">
        <f t="shared" si="596"/>
        <v>487041.87099414924</v>
      </c>
      <c r="J2782" s="168">
        <f t="shared" si="598"/>
        <v>474805.53650113073</v>
      </c>
      <c r="K2782" s="94"/>
      <c r="L2782" s="265">
        <f t="shared" si="597"/>
        <v>185597.95209790953</v>
      </c>
      <c r="M2782" s="265">
        <f>$G2782*NonHospFrac+theModel!$H2782*NonHospFrac</f>
        <v>301443.91889623972</v>
      </c>
      <c r="N2782" s="266">
        <f t="shared" si="599"/>
        <v>487041.87099414924</v>
      </c>
      <c r="O2782" s="158"/>
      <c r="P2782" s="265">
        <f t="shared" si="600"/>
        <v>180935.02934251353</v>
      </c>
      <c r="Q2782" s="265">
        <f t="shared" si="601"/>
        <v>301442.3586456207</v>
      </c>
      <c r="R2782" s="266">
        <f t="shared" si="602"/>
        <v>482377.38798813423</v>
      </c>
    </row>
    <row r="2783" spans="1:18" x14ac:dyDescent="0.25">
      <c r="A2783" s="81">
        <v>2752</v>
      </c>
      <c r="B2783" s="93">
        <f t="shared" ref="B2783:B2846" si="605">Constant*EXP(PowerTerm*(A2783)/7)</f>
        <v>1.3187739495850934E-23</v>
      </c>
      <c r="C2783" s="178">
        <f t="shared" ref="C2783:C2846" si="606">(1-theFloor)*B2783</f>
        <v>1.3157990226783485E-23</v>
      </c>
      <c r="D2783" s="165">
        <f t="shared" ref="D2783:D2846" si="607">theFloor</f>
        <v>2.2558277767625785E-3</v>
      </c>
      <c r="E2783" s="166">
        <f t="shared" si="603"/>
        <v>24.291375447755232</v>
      </c>
      <c r="F2783" s="167">
        <f t="shared" si="604"/>
        <v>6.2102938694274004</v>
      </c>
      <c r="G2783" s="167">
        <f t="shared" ref="G2783:G2846" si="608">$B$22*F2783*totInfected/365.25</f>
        <v>215820.27657454956</v>
      </c>
      <c r="H2783" s="167">
        <f t="shared" ref="H2783:H2846" si="609">lostQALYs_Injured*E2783*totInfected/365.25</f>
        <v>271299.98899881309</v>
      </c>
      <c r="I2783" s="168">
        <f t="shared" ref="I2783:I2846" si="610">H2783+G2783</f>
        <v>487120.26557336265</v>
      </c>
      <c r="J2783" s="168">
        <f t="shared" si="598"/>
        <v>474875.61216412624</v>
      </c>
      <c r="K2783" s="94"/>
      <c r="L2783" s="265">
        <f t="shared" ref="L2783:L2846" si="611">$G2783*HospFrac+$H2783*HospFrac</f>
        <v>185627.82606609195</v>
      </c>
      <c r="M2783" s="265">
        <f>$G2783*NonHospFrac+theModel!$H2783*NonHospFrac</f>
        <v>301492.4395072707</v>
      </c>
      <c r="N2783" s="266">
        <f t="shared" si="599"/>
        <v>487120.26557336265</v>
      </c>
      <c r="O2783" s="158"/>
      <c r="P2783" s="265">
        <f t="shared" si="600"/>
        <v>180961.73320581246</v>
      </c>
      <c r="Q2783" s="265">
        <f t="shared" si="601"/>
        <v>301490.87925665168</v>
      </c>
      <c r="R2783" s="266">
        <f t="shared" si="602"/>
        <v>482452.61246246414</v>
      </c>
    </row>
    <row r="2784" spans="1:18" x14ac:dyDescent="0.25">
      <c r="A2784" s="81">
        <v>2753</v>
      </c>
      <c r="B2784" s="93">
        <f t="shared" si="605"/>
        <v>1.2941386465409655E-23</v>
      </c>
      <c r="C2784" s="178">
        <f t="shared" si="606"/>
        <v>1.2912192926351164E-23</v>
      </c>
      <c r="D2784" s="165">
        <f t="shared" si="607"/>
        <v>2.2558277767625785E-3</v>
      </c>
      <c r="E2784" s="166">
        <f t="shared" si="603"/>
        <v>24.291375447755232</v>
      </c>
      <c r="F2784" s="167">
        <f t="shared" si="604"/>
        <v>6.2125496972041629</v>
      </c>
      <c r="G2784" s="167">
        <f t="shared" si="608"/>
        <v>215898.67115376299</v>
      </c>
      <c r="H2784" s="167">
        <f t="shared" si="609"/>
        <v>271299.98899881309</v>
      </c>
      <c r="I2784" s="168">
        <f t="shared" si="610"/>
        <v>487198.66015257605</v>
      </c>
      <c r="J2784" s="168">
        <f t="shared" ref="J2784:J2847" si="612">J2783+(I2784-I2783)/(1+discountDaily)^A2784</f>
        <v>474945.68497069977</v>
      </c>
      <c r="K2784" s="94"/>
      <c r="L2784" s="265">
        <f t="shared" si="611"/>
        <v>185657.70003427437</v>
      </c>
      <c r="M2784" s="265">
        <f>$G2784*NonHospFrac+theModel!$H2784*NonHospFrac</f>
        <v>301540.96011830168</v>
      </c>
      <c r="N2784" s="266">
        <f t="shared" ref="N2784:N2847" si="613">L2784+M2784</f>
        <v>487198.66015257605</v>
      </c>
      <c r="O2784" s="158"/>
      <c r="P2784" s="265">
        <f t="shared" ref="P2784:P2847" si="614">P2783+(L2784-L2783)/(1+discountDaily)^A2784</f>
        <v>180988.43598060933</v>
      </c>
      <c r="Q2784" s="265">
        <f t="shared" ref="Q2784:Q2847" si="615">Q2783+(M2784-M2783)/(1+discountDaily)^B2784</f>
        <v>301539.39986768266</v>
      </c>
      <c r="R2784" s="266">
        <f t="shared" ref="R2784:R2847" si="616">P2784+Q2784</f>
        <v>482527.83584829199</v>
      </c>
    </row>
    <row r="2785" spans="1:18" x14ac:dyDescent="0.25">
      <c r="A2785" s="81">
        <v>2754</v>
      </c>
      <c r="B2785" s="93">
        <f t="shared" si="605"/>
        <v>1.269963542271819E-23</v>
      </c>
      <c r="C2785" s="178">
        <f t="shared" si="606"/>
        <v>1.2670987232376864E-23</v>
      </c>
      <c r="D2785" s="165">
        <f t="shared" si="607"/>
        <v>2.2558277767625785E-3</v>
      </c>
      <c r="E2785" s="166">
        <f t="shared" ref="E2785:E2848" si="617">C2785+E2784</f>
        <v>24.291375447755232</v>
      </c>
      <c r="F2785" s="167">
        <f t="shared" ref="F2785:F2848" si="618">D2785+F2784</f>
        <v>6.2148055249809255</v>
      </c>
      <c r="G2785" s="167">
        <f t="shared" si="608"/>
        <v>215977.06573297642</v>
      </c>
      <c r="H2785" s="167">
        <f t="shared" si="609"/>
        <v>271299.98899881309</v>
      </c>
      <c r="I2785" s="168">
        <f t="shared" si="610"/>
        <v>487277.05473178951</v>
      </c>
      <c r="J2785" s="168">
        <f t="shared" si="612"/>
        <v>475015.75492096785</v>
      </c>
      <c r="K2785" s="94"/>
      <c r="L2785" s="265">
        <f t="shared" si="611"/>
        <v>185687.57400245679</v>
      </c>
      <c r="M2785" s="265">
        <f>$G2785*NonHospFrac+theModel!$H2785*NonHospFrac</f>
        <v>301589.48072933266</v>
      </c>
      <c r="N2785" s="266">
        <f t="shared" si="613"/>
        <v>487277.05473178945</v>
      </c>
      <c r="O2785" s="158"/>
      <c r="P2785" s="265">
        <f t="shared" si="614"/>
        <v>181015.13766694855</v>
      </c>
      <c r="Q2785" s="265">
        <f t="shared" si="615"/>
        <v>301587.92047871364</v>
      </c>
      <c r="R2785" s="266">
        <f t="shared" si="616"/>
        <v>482603.05814566219</v>
      </c>
    </row>
    <row r="2786" spans="1:18" x14ac:dyDescent="0.25">
      <c r="A2786" s="81">
        <v>2755</v>
      </c>
      <c r="B2786" s="93">
        <f t="shared" si="605"/>
        <v>1.2462400400531838E-23</v>
      </c>
      <c r="C2786" s="178">
        <f t="shared" si="606"/>
        <v>1.2434287371543182E-23</v>
      </c>
      <c r="D2786" s="165">
        <f t="shared" si="607"/>
        <v>2.2558277767625785E-3</v>
      </c>
      <c r="E2786" s="166">
        <f t="shared" si="617"/>
        <v>24.291375447755232</v>
      </c>
      <c r="F2786" s="167">
        <f t="shared" si="618"/>
        <v>6.2170613527576881</v>
      </c>
      <c r="G2786" s="167">
        <f t="shared" si="608"/>
        <v>216055.4603121898</v>
      </c>
      <c r="H2786" s="167">
        <f t="shared" si="609"/>
        <v>271299.98899881309</v>
      </c>
      <c r="I2786" s="168">
        <f t="shared" si="610"/>
        <v>487355.44931100286</v>
      </c>
      <c r="J2786" s="168">
        <f t="shared" si="612"/>
        <v>475085.82201504672</v>
      </c>
      <c r="K2786" s="94"/>
      <c r="L2786" s="265">
        <f t="shared" si="611"/>
        <v>185717.44797063922</v>
      </c>
      <c r="M2786" s="265">
        <f>$G2786*NonHospFrac+theModel!$H2786*NonHospFrac</f>
        <v>301638.00134036364</v>
      </c>
      <c r="N2786" s="266">
        <f t="shared" si="613"/>
        <v>487355.44931100286</v>
      </c>
      <c r="O2786" s="158"/>
      <c r="P2786" s="265">
        <f t="shared" si="614"/>
        <v>181041.83826487444</v>
      </c>
      <c r="Q2786" s="265">
        <f t="shared" si="615"/>
        <v>301636.44108974462</v>
      </c>
      <c r="R2786" s="266">
        <f t="shared" si="616"/>
        <v>482678.2793546191</v>
      </c>
    </row>
    <row r="2787" spans="1:18" x14ac:dyDescent="0.25">
      <c r="A2787" s="81">
        <v>2756</v>
      </c>
      <c r="B2787" s="93">
        <f t="shared" si="605"/>
        <v>1.222959703751352E-23</v>
      </c>
      <c r="C2787" s="178">
        <f t="shared" si="606"/>
        <v>1.2202009172817683E-23</v>
      </c>
      <c r="D2787" s="165">
        <f t="shared" si="607"/>
        <v>2.2558277767625785E-3</v>
      </c>
      <c r="E2787" s="166">
        <f t="shared" si="617"/>
        <v>24.291375447755232</v>
      </c>
      <c r="F2787" s="167">
        <f t="shared" si="618"/>
        <v>6.2193171805344507</v>
      </c>
      <c r="G2787" s="167">
        <f t="shared" si="608"/>
        <v>216133.8548914032</v>
      </c>
      <c r="H2787" s="167">
        <f t="shared" si="609"/>
        <v>271299.98899881309</v>
      </c>
      <c r="I2787" s="168">
        <f t="shared" si="610"/>
        <v>487433.84389021632</v>
      </c>
      <c r="J2787" s="168">
        <f t="shared" si="612"/>
        <v>475155.88625305297</v>
      </c>
      <c r="K2787" s="94"/>
      <c r="L2787" s="265">
        <f t="shared" si="611"/>
        <v>185747.32193882164</v>
      </c>
      <c r="M2787" s="265">
        <f>$G2787*NonHospFrac+theModel!$H2787*NonHospFrac</f>
        <v>301686.52195139462</v>
      </c>
      <c r="N2787" s="266">
        <f t="shared" si="613"/>
        <v>487433.84389021626</v>
      </c>
      <c r="O2787" s="158"/>
      <c r="P2787" s="265">
        <f t="shared" si="614"/>
        <v>181068.5377744314</v>
      </c>
      <c r="Q2787" s="265">
        <f t="shared" si="615"/>
        <v>301684.9617007756</v>
      </c>
      <c r="R2787" s="266">
        <f t="shared" si="616"/>
        <v>482753.49947520701</v>
      </c>
    </row>
    <row r="2788" spans="1:18" x14ac:dyDescent="0.25">
      <c r="A2788" s="81">
        <v>2757</v>
      </c>
      <c r="B2788" s="93">
        <f t="shared" si="605"/>
        <v>1.200114254823467E-23</v>
      </c>
      <c r="C2788" s="178">
        <f t="shared" si="606"/>
        <v>1.1974070037521475E-23</v>
      </c>
      <c r="D2788" s="165">
        <f t="shared" si="607"/>
        <v>2.2558277767625785E-3</v>
      </c>
      <c r="E2788" s="166">
        <f t="shared" si="617"/>
        <v>24.291375447755232</v>
      </c>
      <c r="F2788" s="167">
        <f t="shared" si="618"/>
        <v>6.2215730083112133</v>
      </c>
      <c r="G2788" s="167">
        <f t="shared" si="608"/>
        <v>216212.24947061663</v>
      </c>
      <c r="H2788" s="167">
        <f t="shared" si="609"/>
        <v>271299.98899881309</v>
      </c>
      <c r="I2788" s="168">
        <f t="shared" si="610"/>
        <v>487512.23846942972</v>
      </c>
      <c r="J2788" s="168">
        <f t="shared" si="612"/>
        <v>475225.9476351029</v>
      </c>
      <c r="K2788" s="94"/>
      <c r="L2788" s="265">
        <f t="shared" si="611"/>
        <v>185777.19590700406</v>
      </c>
      <c r="M2788" s="265">
        <f>$G2788*NonHospFrac+theModel!$H2788*NonHospFrac</f>
        <v>301735.04256242566</v>
      </c>
      <c r="N2788" s="266">
        <f t="shared" si="613"/>
        <v>487512.23846942972</v>
      </c>
      <c r="O2788" s="158"/>
      <c r="P2788" s="265">
        <f t="shared" si="614"/>
        <v>181095.23619566381</v>
      </c>
      <c r="Q2788" s="265">
        <f t="shared" si="615"/>
        <v>301733.48231180664</v>
      </c>
      <c r="R2788" s="266">
        <f t="shared" si="616"/>
        <v>482828.71850747045</v>
      </c>
    </row>
    <row r="2789" spans="1:18" x14ac:dyDescent="0.25">
      <c r="A2789" s="81">
        <v>2758</v>
      </c>
      <c r="B2789" s="93">
        <f t="shared" si="605"/>
        <v>1.1776955693736557E-23</v>
      </c>
      <c r="C2789" s="178">
        <f t="shared" si="606"/>
        <v>1.1750388909956924E-23</v>
      </c>
      <c r="D2789" s="165">
        <f t="shared" si="607"/>
        <v>2.2558277767625785E-3</v>
      </c>
      <c r="E2789" s="166">
        <f t="shared" si="617"/>
        <v>24.291375447755232</v>
      </c>
      <c r="F2789" s="167">
        <f t="shared" si="618"/>
        <v>6.2238288360879759</v>
      </c>
      <c r="G2789" s="167">
        <f t="shared" si="608"/>
        <v>216290.64404983009</v>
      </c>
      <c r="H2789" s="167">
        <f t="shared" si="609"/>
        <v>271299.98899881309</v>
      </c>
      <c r="I2789" s="168">
        <f t="shared" si="610"/>
        <v>487590.63304864318</v>
      </c>
      <c r="J2789" s="168">
        <f t="shared" si="612"/>
        <v>475296.00616131304</v>
      </c>
      <c r="K2789" s="94"/>
      <c r="L2789" s="265">
        <f t="shared" si="611"/>
        <v>185807.06987518648</v>
      </c>
      <c r="M2789" s="265">
        <f>$G2789*NonHospFrac+theModel!$H2789*NonHospFrac</f>
        <v>301783.5631734567</v>
      </c>
      <c r="N2789" s="266">
        <f t="shared" si="613"/>
        <v>487590.63304864318</v>
      </c>
      <c r="O2789" s="158"/>
      <c r="P2789" s="265">
        <f t="shared" si="614"/>
        <v>181121.93352861601</v>
      </c>
      <c r="Q2789" s="265">
        <f t="shared" si="615"/>
        <v>301782.00292283768</v>
      </c>
      <c r="R2789" s="266">
        <f t="shared" si="616"/>
        <v>482903.93645145372</v>
      </c>
    </row>
    <row r="2790" spans="1:18" x14ac:dyDescent="0.25">
      <c r="A2790" s="81">
        <v>2759</v>
      </c>
      <c r="B2790" s="93">
        <f t="shared" si="605"/>
        <v>1.1556956752641502E-23</v>
      </c>
      <c r="C2790" s="178">
        <f t="shared" si="606"/>
        <v>1.1530886248584049E-23</v>
      </c>
      <c r="D2790" s="165">
        <f t="shared" si="607"/>
        <v>2.2558277767625785E-3</v>
      </c>
      <c r="E2790" s="166">
        <f t="shared" si="617"/>
        <v>24.291375447755232</v>
      </c>
      <c r="F2790" s="167">
        <f t="shared" si="618"/>
        <v>6.2260846638647385</v>
      </c>
      <c r="G2790" s="167">
        <f t="shared" si="608"/>
        <v>216369.03862904353</v>
      </c>
      <c r="H2790" s="167">
        <f t="shared" si="609"/>
        <v>271299.98899881309</v>
      </c>
      <c r="I2790" s="168">
        <f t="shared" si="610"/>
        <v>487669.02762785659</v>
      </c>
      <c r="J2790" s="168">
        <f t="shared" si="612"/>
        <v>475366.06183179969</v>
      </c>
      <c r="K2790" s="94"/>
      <c r="L2790" s="265">
        <f t="shared" si="611"/>
        <v>185836.94384336891</v>
      </c>
      <c r="M2790" s="265">
        <f>$G2790*NonHospFrac+theModel!$H2790*NonHospFrac</f>
        <v>301832.08378448768</v>
      </c>
      <c r="N2790" s="266">
        <f t="shared" si="613"/>
        <v>487669.02762785659</v>
      </c>
      <c r="O2790" s="158"/>
      <c r="P2790" s="265">
        <f t="shared" si="614"/>
        <v>181148.62977333236</v>
      </c>
      <c r="Q2790" s="265">
        <f t="shared" si="615"/>
        <v>301830.52353386866</v>
      </c>
      <c r="R2790" s="266">
        <f t="shared" si="616"/>
        <v>482979.15330720099</v>
      </c>
    </row>
    <row r="2791" spans="1:18" x14ac:dyDescent="0.25">
      <c r="A2791" s="81">
        <v>2760</v>
      </c>
      <c r="B2791" s="93">
        <f t="shared" si="605"/>
        <v>1.1341067492803855E-23</v>
      </c>
      <c r="C2791" s="178">
        <f t="shared" si="606"/>
        <v>1.1315483997735448E-23</v>
      </c>
      <c r="D2791" s="165">
        <f t="shared" si="607"/>
        <v>2.2558277767625785E-3</v>
      </c>
      <c r="E2791" s="166">
        <f t="shared" si="617"/>
        <v>24.291375447755232</v>
      </c>
      <c r="F2791" s="167">
        <f t="shared" si="618"/>
        <v>6.2283404916415011</v>
      </c>
      <c r="G2791" s="167">
        <f t="shared" si="608"/>
        <v>216447.43320825693</v>
      </c>
      <c r="H2791" s="167">
        <f t="shared" si="609"/>
        <v>271299.98899881309</v>
      </c>
      <c r="I2791" s="168">
        <f t="shared" si="610"/>
        <v>487747.42220707005</v>
      </c>
      <c r="J2791" s="168">
        <f t="shared" si="612"/>
        <v>475436.11464667931</v>
      </c>
      <c r="K2791" s="94"/>
      <c r="L2791" s="265">
        <f t="shared" si="611"/>
        <v>185866.81781155133</v>
      </c>
      <c r="M2791" s="265">
        <f>$G2791*NonHospFrac+theModel!$H2791*NonHospFrac</f>
        <v>301880.60439551866</v>
      </c>
      <c r="N2791" s="266">
        <f t="shared" si="613"/>
        <v>487747.42220706999</v>
      </c>
      <c r="O2791" s="158"/>
      <c r="P2791" s="265">
        <f t="shared" si="614"/>
        <v>181175.32492985722</v>
      </c>
      <c r="Q2791" s="265">
        <f t="shared" si="615"/>
        <v>301879.04414489964</v>
      </c>
      <c r="R2791" s="266">
        <f t="shared" si="616"/>
        <v>483054.36907475686</v>
      </c>
    </row>
    <row r="2792" spans="1:18" x14ac:dyDescent="0.25">
      <c r="A2792" s="81">
        <v>2761</v>
      </c>
      <c r="B2792" s="93">
        <f t="shared" si="605"/>
        <v>1.1129211143490139E-23</v>
      </c>
      <c r="C2792" s="178">
        <f t="shared" si="606"/>
        <v>1.1104105559859198E-23</v>
      </c>
      <c r="D2792" s="165">
        <f t="shared" si="607"/>
        <v>2.2558277767625785E-3</v>
      </c>
      <c r="E2792" s="166">
        <f t="shared" si="617"/>
        <v>24.291375447755232</v>
      </c>
      <c r="F2792" s="167">
        <f t="shared" si="618"/>
        <v>6.2305963194182636</v>
      </c>
      <c r="G2792" s="167">
        <f t="shared" si="608"/>
        <v>216525.82778747036</v>
      </c>
      <c r="H2792" s="167">
        <f t="shared" si="609"/>
        <v>271299.98899881309</v>
      </c>
      <c r="I2792" s="168">
        <f t="shared" si="610"/>
        <v>487825.81678628345</v>
      </c>
      <c r="J2792" s="168">
        <f t="shared" si="612"/>
        <v>475506.16460606823</v>
      </c>
      <c r="K2792" s="94"/>
      <c r="L2792" s="265">
        <f t="shared" si="611"/>
        <v>185896.69177973378</v>
      </c>
      <c r="M2792" s="265">
        <f>$G2792*NonHospFrac+theModel!$H2792*NonHospFrac</f>
        <v>301929.12500654964</v>
      </c>
      <c r="N2792" s="266">
        <f t="shared" si="613"/>
        <v>487825.81678628339</v>
      </c>
      <c r="O2792" s="158"/>
      <c r="P2792" s="265">
        <f t="shared" si="614"/>
        <v>181202.01899823497</v>
      </c>
      <c r="Q2792" s="265">
        <f t="shared" si="615"/>
        <v>301927.56475593062</v>
      </c>
      <c r="R2792" s="266">
        <f t="shared" si="616"/>
        <v>483129.58375416556</v>
      </c>
    </row>
    <row r="2793" spans="1:18" x14ac:dyDescent="0.25">
      <c r="A2793" s="81">
        <v>2762</v>
      </c>
      <c r="B2793" s="93">
        <f t="shared" si="605"/>
        <v>1.0921312368079676E-23</v>
      </c>
      <c r="C2793" s="178">
        <f t="shared" si="606"/>
        <v>1.0896675768281061E-23</v>
      </c>
      <c r="D2793" s="165">
        <f t="shared" si="607"/>
        <v>2.2558277767625785E-3</v>
      </c>
      <c r="E2793" s="166">
        <f t="shared" si="617"/>
        <v>24.291375447755232</v>
      </c>
      <c r="F2793" s="167">
        <f t="shared" si="618"/>
        <v>6.2328521471950262</v>
      </c>
      <c r="G2793" s="167">
        <f t="shared" si="608"/>
        <v>216604.2223666838</v>
      </c>
      <c r="H2793" s="167">
        <f t="shared" si="609"/>
        <v>271299.98899881309</v>
      </c>
      <c r="I2793" s="168">
        <f t="shared" si="610"/>
        <v>487904.21136549686</v>
      </c>
      <c r="J2793" s="168">
        <f t="shared" si="612"/>
        <v>475576.21171008289</v>
      </c>
      <c r="K2793" s="94"/>
      <c r="L2793" s="265">
        <f t="shared" si="611"/>
        <v>185926.5657479162</v>
      </c>
      <c r="M2793" s="265">
        <f>$G2793*NonHospFrac+theModel!$H2793*NonHospFrac</f>
        <v>301977.64561758062</v>
      </c>
      <c r="N2793" s="266">
        <f t="shared" si="613"/>
        <v>487904.21136549686</v>
      </c>
      <c r="O2793" s="158"/>
      <c r="P2793" s="265">
        <f t="shared" si="614"/>
        <v>181228.71197850991</v>
      </c>
      <c r="Q2793" s="265">
        <f t="shared" si="615"/>
        <v>301976.0853669616</v>
      </c>
      <c r="R2793" s="266">
        <f t="shared" si="616"/>
        <v>483204.79734547151</v>
      </c>
    </row>
    <row r="2794" spans="1:18" x14ac:dyDescent="0.25">
      <c r="A2794" s="81">
        <v>2763</v>
      </c>
      <c r="B2794" s="93">
        <f t="shared" si="605"/>
        <v>1.0717297237274375E-23</v>
      </c>
      <c r="C2794" s="178">
        <f t="shared" si="606"/>
        <v>1.069312086047471E-23</v>
      </c>
      <c r="D2794" s="165">
        <f t="shared" si="607"/>
        <v>2.2558277767625785E-3</v>
      </c>
      <c r="E2794" s="166">
        <f t="shared" si="617"/>
        <v>24.291375447755232</v>
      </c>
      <c r="F2794" s="167">
        <f t="shared" si="618"/>
        <v>6.2351079749717888</v>
      </c>
      <c r="G2794" s="167">
        <f t="shared" si="608"/>
        <v>216682.6169458972</v>
      </c>
      <c r="H2794" s="167">
        <f t="shared" si="609"/>
        <v>271299.98899881309</v>
      </c>
      <c r="I2794" s="168">
        <f t="shared" si="610"/>
        <v>487982.60594471032</v>
      </c>
      <c r="J2794" s="168">
        <f t="shared" si="612"/>
        <v>475646.25595883979</v>
      </c>
      <c r="K2794" s="94"/>
      <c r="L2794" s="265">
        <f t="shared" si="611"/>
        <v>185956.43971609863</v>
      </c>
      <c r="M2794" s="265">
        <f>$G2794*NonHospFrac+theModel!$H2794*NonHospFrac</f>
        <v>302026.16622861166</v>
      </c>
      <c r="N2794" s="266">
        <f t="shared" si="613"/>
        <v>487982.60594471032</v>
      </c>
      <c r="O2794" s="158"/>
      <c r="P2794" s="265">
        <f t="shared" si="614"/>
        <v>181255.40387072641</v>
      </c>
      <c r="Q2794" s="265">
        <f t="shared" si="615"/>
        <v>302024.60597799264</v>
      </c>
      <c r="R2794" s="266">
        <f t="shared" si="616"/>
        <v>483280.00984871906</v>
      </c>
    </row>
    <row r="2795" spans="1:18" x14ac:dyDescent="0.25">
      <c r="A2795" s="81">
        <v>2764</v>
      </c>
      <c r="B2795" s="93">
        <f t="shared" si="605"/>
        <v>1.05170932028094E-23</v>
      </c>
      <c r="C2795" s="178">
        <f t="shared" si="606"/>
        <v>1.0493368451831701E-23</v>
      </c>
      <c r="D2795" s="165">
        <f t="shared" si="607"/>
        <v>2.2558277767625785E-3</v>
      </c>
      <c r="E2795" s="166">
        <f t="shared" si="617"/>
        <v>24.291375447755232</v>
      </c>
      <c r="F2795" s="167">
        <f t="shared" si="618"/>
        <v>6.2373638027485514</v>
      </c>
      <c r="G2795" s="167">
        <f t="shared" si="608"/>
        <v>216761.01152511063</v>
      </c>
      <c r="H2795" s="167">
        <f t="shared" si="609"/>
        <v>271299.98899881309</v>
      </c>
      <c r="I2795" s="168">
        <f t="shared" si="610"/>
        <v>488061.00052392372</v>
      </c>
      <c r="J2795" s="168">
        <f t="shared" si="612"/>
        <v>475716.29735245515</v>
      </c>
      <c r="K2795" s="94"/>
      <c r="L2795" s="265">
        <f t="shared" si="611"/>
        <v>185986.31368428105</v>
      </c>
      <c r="M2795" s="265">
        <f>$G2795*NonHospFrac+theModel!$H2795*NonHospFrac</f>
        <v>302074.68683964264</v>
      </c>
      <c r="N2795" s="266">
        <f t="shared" si="613"/>
        <v>488061.00052392366</v>
      </c>
      <c r="O2795" s="158"/>
      <c r="P2795" s="265">
        <f t="shared" si="614"/>
        <v>181282.09467492884</v>
      </c>
      <c r="Q2795" s="265">
        <f t="shared" si="615"/>
        <v>302073.12658902362</v>
      </c>
      <c r="R2795" s="266">
        <f t="shared" si="616"/>
        <v>483355.22126395244</v>
      </c>
    </row>
    <row r="2796" spans="1:18" x14ac:dyDescent="0.25">
      <c r="A2796" s="81">
        <v>2765</v>
      </c>
      <c r="B2796" s="93">
        <f t="shared" si="605"/>
        <v>1.0320629071654808E-23</v>
      </c>
      <c r="C2796" s="178">
        <f t="shared" si="606"/>
        <v>1.0297347509921306E-23</v>
      </c>
      <c r="D2796" s="165">
        <f t="shared" si="607"/>
        <v>2.2558277767625785E-3</v>
      </c>
      <c r="E2796" s="166">
        <f t="shared" si="617"/>
        <v>24.291375447755232</v>
      </c>
      <c r="F2796" s="167">
        <f t="shared" si="618"/>
        <v>6.239619630525314</v>
      </c>
      <c r="G2796" s="167">
        <f t="shared" si="608"/>
        <v>216839.40610432404</v>
      </c>
      <c r="H2796" s="167">
        <f t="shared" si="609"/>
        <v>271299.98899881309</v>
      </c>
      <c r="I2796" s="168">
        <f t="shared" si="610"/>
        <v>488139.39510313713</v>
      </c>
      <c r="J2796" s="168">
        <f t="shared" si="612"/>
        <v>475786.3358910454</v>
      </c>
      <c r="K2796" s="94"/>
      <c r="L2796" s="265">
        <f t="shared" si="611"/>
        <v>186016.18765246347</v>
      </c>
      <c r="M2796" s="265">
        <f>$G2796*NonHospFrac+theModel!$H2796*NonHospFrac</f>
        <v>302123.20745067362</v>
      </c>
      <c r="N2796" s="266">
        <f t="shared" si="613"/>
        <v>488139.39510313713</v>
      </c>
      <c r="O2796" s="158"/>
      <c r="P2796" s="265">
        <f t="shared" si="614"/>
        <v>181308.78439116155</v>
      </c>
      <c r="Q2796" s="265">
        <f t="shared" si="615"/>
        <v>302121.64720005461</v>
      </c>
      <c r="R2796" s="266">
        <f t="shared" si="616"/>
        <v>483430.43159121613</v>
      </c>
    </row>
    <row r="2797" spans="1:18" x14ac:dyDescent="0.25">
      <c r="A2797" s="81">
        <v>2766</v>
      </c>
      <c r="B2797" s="93">
        <f t="shared" si="605"/>
        <v>1.0127834980699156E-23</v>
      </c>
      <c r="C2797" s="178">
        <f t="shared" si="606"/>
        <v>1.0104988329231228E-23</v>
      </c>
      <c r="D2797" s="165">
        <f t="shared" si="607"/>
        <v>2.2558277767625785E-3</v>
      </c>
      <c r="E2797" s="166">
        <f t="shared" si="617"/>
        <v>24.291375447755232</v>
      </c>
      <c r="F2797" s="167">
        <f t="shared" si="618"/>
        <v>6.2418754583020766</v>
      </c>
      <c r="G2797" s="167">
        <f t="shared" si="608"/>
        <v>216917.80068353747</v>
      </c>
      <c r="H2797" s="167">
        <f t="shared" si="609"/>
        <v>271299.98899881309</v>
      </c>
      <c r="I2797" s="168">
        <f t="shared" si="610"/>
        <v>488217.78968235059</v>
      </c>
      <c r="J2797" s="168">
        <f t="shared" si="612"/>
        <v>475856.371574727</v>
      </c>
      <c r="K2797" s="94"/>
      <c r="L2797" s="265">
        <f t="shared" si="611"/>
        <v>186046.06162064592</v>
      </c>
      <c r="M2797" s="265">
        <f>$G2797*NonHospFrac+theModel!$H2797*NonHospFrac</f>
        <v>302171.72806170466</v>
      </c>
      <c r="N2797" s="266">
        <f t="shared" si="613"/>
        <v>488217.78968235059</v>
      </c>
      <c r="O2797" s="158"/>
      <c r="P2797" s="265">
        <f t="shared" si="614"/>
        <v>181335.47301946892</v>
      </c>
      <c r="Q2797" s="265">
        <f t="shared" si="615"/>
        <v>302170.16781108564</v>
      </c>
      <c r="R2797" s="266">
        <f t="shared" si="616"/>
        <v>483505.64083055453</v>
      </c>
    </row>
    <row r="2798" spans="1:18" x14ac:dyDescent="0.25">
      <c r="A2798" s="81">
        <v>2767</v>
      </c>
      <c r="B2798" s="93">
        <f t="shared" si="605"/>
        <v>9.9386423719060128E-24</v>
      </c>
      <c r="C2798" s="178">
        <f t="shared" si="606"/>
        <v>9.9162225063801581E-24</v>
      </c>
      <c r="D2798" s="165">
        <f t="shared" si="607"/>
        <v>2.2558277767625785E-3</v>
      </c>
      <c r="E2798" s="166">
        <f t="shared" si="617"/>
        <v>24.291375447755232</v>
      </c>
      <c r="F2798" s="167">
        <f t="shared" si="618"/>
        <v>6.2441312860788392</v>
      </c>
      <c r="G2798" s="167">
        <f t="shared" si="608"/>
        <v>216996.1952627509</v>
      </c>
      <c r="H2798" s="167">
        <f t="shared" si="609"/>
        <v>271299.98899881309</v>
      </c>
      <c r="I2798" s="168">
        <f t="shared" si="610"/>
        <v>488296.18426156399</v>
      </c>
      <c r="J2798" s="168">
        <f t="shared" si="612"/>
        <v>475926.40440361621</v>
      </c>
      <c r="K2798" s="94"/>
      <c r="L2798" s="265">
        <f t="shared" si="611"/>
        <v>186075.93558882835</v>
      </c>
      <c r="M2798" s="265">
        <f>$G2798*NonHospFrac+theModel!$H2798*NonHospFrac</f>
        <v>302220.24867273564</v>
      </c>
      <c r="N2798" s="266">
        <f t="shared" si="613"/>
        <v>488296.18426156399</v>
      </c>
      <c r="O2798" s="158"/>
      <c r="P2798" s="265">
        <f t="shared" si="614"/>
        <v>181362.16055989522</v>
      </c>
      <c r="Q2798" s="265">
        <f t="shared" si="615"/>
        <v>302218.68842211663</v>
      </c>
      <c r="R2798" s="266">
        <f t="shared" si="616"/>
        <v>483580.84898201184</v>
      </c>
    </row>
    <row r="2799" spans="1:18" x14ac:dyDescent="0.25">
      <c r="A2799" s="81">
        <v>2768</v>
      </c>
      <c r="B2799" s="93">
        <f t="shared" si="605"/>
        <v>9.7529839679345489E-24</v>
      </c>
      <c r="C2799" s="178">
        <f t="shared" si="606"/>
        <v>9.7309829157933622E-24</v>
      </c>
      <c r="D2799" s="165">
        <f t="shared" si="607"/>
        <v>2.2558277767625785E-3</v>
      </c>
      <c r="E2799" s="166">
        <f t="shared" si="617"/>
        <v>24.291375447755232</v>
      </c>
      <c r="F2799" s="167">
        <f t="shared" si="618"/>
        <v>6.2463871138556017</v>
      </c>
      <c r="G2799" s="167">
        <f t="shared" si="608"/>
        <v>217074.58984196431</v>
      </c>
      <c r="H2799" s="167">
        <f t="shared" si="609"/>
        <v>271299.98899881309</v>
      </c>
      <c r="I2799" s="168">
        <f t="shared" si="610"/>
        <v>488374.57884077739</v>
      </c>
      <c r="J2799" s="168">
        <f t="shared" si="612"/>
        <v>475996.43437782943</v>
      </c>
      <c r="K2799" s="94"/>
      <c r="L2799" s="265">
        <f t="shared" si="611"/>
        <v>186105.80955701077</v>
      </c>
      <c r="M2799" s="265">
        <f>$G2799*NonHospFrac+theModel!$H2799*NonHospFrac</f>
        <v>302268.76928376663</v>
      </c>
      <c r="N2799" s="266">
        <f t="shared" si="613"/>
        <v>488374.57884077739</v>
      </c>
      <c r="O2799" s="158"/>
      <c r="P2799" s="265">
        <f t="shared" si="614"/>
        <v>181388.84701248485</v>
      </c>
      <c r="Q2799" s="265">
        <f t="shared" si="615"/>
        <v>302267.20903314761</v>
      </c>
      <c r="R2799" s="266">
        <f t="shared" si="616"/>
        <v>483656.05604563246</v>
      </c>
    </row>
    <row r="2800" spans="1:18" x14ac:dyDescent="0.25">
      <c r="A2800" s="81">
        <v>2769</v>
      </c>
      <c r="B2800" s="93">
        <f t="shared" si="605"/>
        <v>9.5707937482155611E-24</v>
      </c>
      <c r="C2800" s="178">
        <f t="shared" si="606"/>
        <v>9.5492036858326712E-24</v>
      </c>
      <c r="D2800" s="165">
        <f t="shared" si="607"/>
        <v>2.2558277767625785E-3</v>
      </c>
      <c r="E2800" s="166">
        <f t="shared" si="617"/>
        <v>24.291375447755232</v>
      </c>
      <c r="F2800" s="167">
        <f t="shared" si="618"/>
        <v>6.2486429416323643</v>
      </c>
      <c r="G2800" s="167">
        <f t="shared" si="608"/>
        <v>217152.98442117774</v>
      </c>
      <c r="H2800" s="167">
        <f t="shared" si="609"/>
        <v>271299.98899881309</v>
      </c>
      <c r="I2800" s="168">
        <f t="shared" si="610"/>
        <v>488452.97341999086</v>
      </c>
      <c r="J2800" s="168">
        <f t="shared" si="612"/>
        <v>476066.46149748308</v>
      </c>
      <c r="K2800" s="94"/>
      <c r="L2800" s="265">
        <f t="shared" si="611"/>
        <v>186135.68352519319</v>
      </c>
      <c r="M2800" s="265">
        <f>$G2800*NonHospFrac+theModel!$H2800*NonHospFrac</f>
        <v>302317.28989479761</v>
      </c>
      <c r="N2800" s="266">
        <f t="shared" si="613"/>
        <v>488452.9734199908</v>
      </c>
      <c r="O2800" s="158"/>
      <c r="P2800" s="265">
        <f t="shared" si="614"/>
        <v>181415.53237728213</v>
      </c>
      <c r="Q2800" s="265">
        <f t="shared" si="615"/>
        <v>302315.72964417859</v>
      </c>
      <c r="R2800" s="266">
        <f t="shared" si="616"/>
        <v>483731.26202146069</v>
      </c>
    </row>
    <row r="2801" spans="1:18" x14ac:dyDescent="0.25">
      <c r="A2801" s="81">
        <v>2770</v>
      </c>
      <c r="B2801" s="93">
        <f t="shared" si="605"/>
        <v>9.3920069254743987E-24</v>
      </c>
      <c r="C2801" s="178">
        <f t="shared" si="606"/>
        <v>9.3708201753723664E-24</v>
      </c>
      <c r="D2801" s="165">
        <f t="shared" si="607"/>
        <v>2.2558277767625785E-3</v>
      </c>
      <c r="E2801" s="166">
        <f t="shared" si="617"/>
        <v>24.291375447755232</v>
      </c>
      <c r="F2801" s="167">
        <f t="shared" si="618"/>
        <v>6.2508987694091269</v>
      </c>
      <c r="G2801" s="167">
        <f t="shared" si="608"/>
        <v>217231.37900039114</v>
      </c>
      <c r="H2801" s="167">
        <f t="shared" si="609"/>
        <v>271299.98899881309</v>
      </c>
      <c r="I2801" s="168">
        <f t="shared" si="610"/>
        <v>488531.3679992042</v>
      </c>
      <c r="J2801" s="168">
        <f t="shared" si="612"/>
        <v>476136.4857626934</v>
      </c>
      <c r="K2801" s="94"/>
      <c r="L2801" s="265">
        <f t="shared" si="611"/>
        <v>186165.55749337561</v>
      </c>
      <c r="M2801" s="265">
        <f>$G2801*NonHospFrac+theModel!$H2801*NonHospFrac</f>
        <v>302365.81050582859</v>
      </c>
      <c r="N2801" s="266">
        <f t="shared" si="613"/>
        <v>488531.3679992042</v>
      </c>
      <c r="O2801" s="158"/>
      <c r="P2801" s="265">
        <f t="shared" si="614"/>
        <v>181442.21665433139</v>
      </c>
      <c r="Q2801" s="265">
        <f t="shared" si="615"/>
        <v>302364.25025520957</v>
      </c>
      <c r="R2801" s="266">
        <f t="shared" si="616"/>
        <v>483806.46690954093</v>
      </c>
    </row>
    <row r="2802" spans="1:18" x14ac:dyDescent="0.25">
      <c r="A2802" s="81">
        <v>2771</v>
      </c>
      <c r="B2802" s="93">
        <f t="shared" si="605"/>
        <v>9.216559922692522E-24</v>
      </c>
      <c r="C2802" s="178">
        <f t="shared" si="606"/>
        <v>9.1957689508127147E-24</v>
      </c>
      <c r="D2802" s="165">
        <f t="shared" si="607"/>
        <v>2.2558277767625785E-3</v>
      </c>
      <c r="E2802" s="166">
        <f t="shared" si="617"/>
        <v>24.291375447755232</v>
      </c>
      <c r="F2802" s="167">
        <f t="shared" si="618"/>
        <v>6.2531545971858895</v>
      </c>
      <c r="G2802" s="167">
        <f t="shared" si="608"/>
        <v>217309.77357960457</v>
      </c>
      <c r="H2802" s="167">
        <f t="shared" si="609"/>
        <v>271299.98899881309</v>
      </c>
      <c r="I2802" s="168">
        <f t="shared" si="610"/>
        <v>488609.76257841766</v>
      </c>
      <c r="J2802" s="168">
        <f t="shared" si="612"/>
        <v>476206.50717357692</v>
      </c>
      <c r="K2802" s="94"/>
      <c r="L2802" s="265">
        <f t="shared" si="611"/>
        <v>186195.43146155804</v>
      </c>
      <c r="M2802" s="265">
        <f>$G2802*NonHospFrac+theModel!$H2802*NonHospFrac</f>
        <v>302414.33111685963</v>
      </c>
      <c r="N2802" s="266">
        <f t="shared" si="613"/>
        <v>488609.76257841766</v>
      </c>
      <c r="O2802" s="158"/>
      <c r="P2802" s="265">
        <f t="shared" si="614"/>
        <v>181468.89984367701</v>
      </c>
      <c r="Q2802" s="265">
        <f t="shared" si="615"/>
        <v>302412.77086624061</v>
      </c>
      <c r="R2802" s="266">
        <f t="shared" si="616"/>
        <v>483881.67070991761</v>
      </c>
    </row>
    <row r="2803" spans="1:18" x14ac:dyDescent="0.25">
      <c r="A2803" s="81">
        <v>2772</v>
      </c>
      <c r="B2803" s="93">
        <f t="shared" si="605"/>
        <v>9.0443903504991015E-24</v>
      </c>
      <c r="C2803" s="178">
        <f t="shared" si="606"/>
        <v>9.0239877635225625E-24</v>
      </c>
      <c r="D2803" s="165">
        <f t="shared" si="607"/>
        <v>2.2558277767625785E-3</v>
      </c>
      <c r="E2803" s="166">
        <f t="shared" si="617"/>
        <v>24.291375447755232</v>
      </c>
      <c r="F2803" s="167">
        <f t="shared" si="618"/>
        <v>6.2554104249626521</v>
      </c>
      <c r="G2803" s="167">
        <f t="shared" si="608"/>
        <v>217388.16815881801</v>
      </c>
      <c r="H2803" s="167">
        <f t="shared" si="609"/>
        <v>271299.98899881309</v>
      </c>
      <c r="I2803" s="168">
        <f t="shared" si="610"/>
        <v>488688.15715763113</v>
      </c>
      <c r="J2803" s="168">
        <f t="shared" si="612"/>
        <v>476276.52573024988</v>
      </c>
      <c r="K2803" s="94"/>
      <c r="L2803" s="265">
        <f t="shared" si="611"/>
        <v>186225.30542974046</v>
      </c>
      <c r="M2803" s="265">
        <f>$G2803*NonHospFrac+theModel!$H2803*NonHospFrac</f>
        <v>302462.85172789061</v>
      </c>
      <c r="N2803" s="266">
        <f t="shared" si="613"/>
        <v>488688.15715763107</v>
      </c>
      <c r="O2803" s="158"/>
      <c r="P2803" s="265">
        <f t="shared" si="614"/>
        <v>181495.58194536329</v>
      </c>
      <c r="Q2803" s="265">
        <f t="shared" si="615"/>
        <v>302461.29147727159</v>
      </c>
      <c r="R2803" s="266">
        <f t="shared" si="616"/>
        <v>483956.8734226349</v>
      </c>
    </row>
    <row r="2804" spans="1:18" x14ac:dyDescent="0.25">
      <c r="A2804" s="81">
        <v>2773</v>
      </c>
      <c r="B2804" s="93">
        <f t="shared" si="605"/>
        <v>8.8754369849856037E-24</v>
      </c>
      <c r="C2804" s="178">
        <f t="shared" si="606"/>
        <v>8.8554155277039679E-24</v>
      </c>
      <c r="D2804" s="165">
        <f t="shared" si="607"/>
        <v>2.2558277767625785E-3</v>
      </c>
      <c r="E2804" s="166">
        <f t="shared" si="617"/>
        <v>24.291375447755232</v>
      </c>
      <c r="F2804" s="167">
        <f t="shared" si="618"/>
        <v>6.2576662527394147</v>
      </c>
      <c r="G2804" s="167">
        <f t="shared" si="608"/>
        <v>217466.56273803141</v>
      </c>
      <c r="H2804" s="167">
        <f t="shared" si="609"/>
        <v>271299.98899881309</v>
      </c>
      <c r="I2804" s="168">
        <f t="shared" si="610"/>
        <v>488766.55173684447</v>
      </c>
      <c r="J2804" s="168">
        <f t="shared" si="612"/>
        <v>476346.54143282853</v>
      </c>
      <c r="K2804" s="94"/>
      <c r="L2804" s="265">
        <f t="shared" si="611"/>
        <v>186255.17939792288</v>
      </c>
      <c r="M2804" s="265">
        <f>$G2804*NonHospFrac+theModel!$H2804*NonHospFrac</f>
        <v>302511.37233892165</v>
      </c>
      <c r="N2804" s="266">
        <f t="shared" si="613"/>
        <v>488766.55173684453</v>
      </c>
      <c r="O2804" s="158"/>
      <c r="P2804" s="265">
        <f t="shared" si="614"/>
        <v>181522.26295943459</v>
      </c>
      <c r="Q2804" s="265">
        <f t="shared" si="615"/>
        <v>302509.81208830263</v>
      </c>
      <c r="R2804" s="266">
        <f t="shared" si="616"/>
        <v>484032.07504773722</v>
      </c>
    </row>
    <row r="2805" spans="1:18" x14ac:dyDescent="0.25">
      <c r="A2805" s="81">
        <v>2774</v>
      </c>
      <c r="B2805" s="93">
        <f t="shared" si="605"/>
        <v>8.7096397459341583E-24</v>
      </c>
      <c r="C2805" s="178">
        <f t="shared" si="606"/>
        <v>8.6899922986696844E-24</v>
      </c>
      <c r="D2805" s="165">
        <f t="shared" si="607"/>
        <v>2.2558277767625785E-3</v>
      </c>
      <c r="E2805" s="166">
        <f t="shared" si="617"/>
        <v>24.291375447755232</v>
      </c>
      <c r="F2805" s="167">
        <f t="shared" si="618"/>
        <v>6.2599220805161773</v>
      </c>
      <c r="G2805" s="167">
        <f t="shared" si="608"/>
        <v>217544.95731724484</v>
      </c>
      <c r="H2805" s="167">
        <f t="shared" si="609"/>
        <v>271299.98899881309</v>
      </c>
      <c r="I2805" s="168">
        <f t="shared" si="610"/>
        <v>488844.94631605793</v>
      </c>
      <c r="J2805" s="168">
        <f t="shared" si="612"/>
        <v>476416.55428142939</v>
      </c>
      <c r="K2805" s="94"/>
      <c r="L2805" s="265">
        <f t="shared" si="611"/>
        <v>186285.05336610531</v>
      </c>
      <c r="M2805" s="265">
        <f>$G2805*NonHospFrac+theModel!$H2805*NonHospFrac</f>
        <v>302559.89294995263</v>
      </c>
      <c r="N2805" s="266">
        <f t="shared" si="613"/>
        <v>488844.94631605793</v>
      </c>
      <c r="O2805" s="158"/>
      <c r="P2805" s="265">
        <f t="shared" si="614"/>
        <v>181548.94288593522</v>
      </c>
      <c r="Q2805" s="265">
        <f t="shared" si="615"/>
        <v>302558.33269933361</v>
      </c>
      <c r="R2805" s="266">
        <f t="shared" si="616"/>
        <v>484107.27558526886</v>
      </c>
    </row>
    <row r="2806" spans="1:18" x14ac:dyDescent="0.25">
      <c r="A2806" s="81">
        <v>2775</v>
      </c>
      <c r="B2806" s="93">
        <f t="shared" si="605"/>
        <v>8.5469396754529561E-24</v>
      </c>
      <c r="C2806" s="178">
        <f t="shared" si="606"/>
        <v>8.5276592515267544E-24</v>
      </c>
      <c r="D2806" s="165">
        <f t="shared" si="607"/>
        <v>2.2558277767625785E-3</v>
      </c>
      <c r="E2806" s="166">
        <f t="shared" si="617"/>
        <v>24.291375447755232</v>
      </c>
      <c r="F2806" s="167">
        <f t="shared" si="618"/>
        <v>6.2621779082929399</v>
      </c>
      <c r="G2806" s="167">
        <f t="shared" si="608"/>
        <v>217623.35189645825</v>
      </c>
      <c r="H2806" s="167">
        <f t="shared" si="609"/>
        <v>271299.98899881309</v>
      </c>
      <c r="I2806" s="168">
        <f t="shared" si="610"/>
        <v>488923.34089527134</v>
      </c>
      <c r="J2806" s="168">
        <f t="shared" si="612"/>
        <v>476486.56427616865</v>
      </c>
      <c r="K2806" s="94"/>
      <c r="L2806" s="265">
        <f t="shared" si="611"/>
        <v>186314.92733428773</v>
      </c>
      <c r="M2806" s="265">
        <f>$G2806*NonHospFrac+theModel!$H2806*NonHospFrac</f>
        <v>302608.41356098361</v>
      </c>
      <c r="N2806" s="266">
        <f t="shared" si="613"/>
        <v>488923.34089527134</v>
      </c>
      <c r="O2806" s="158"/>
      <c r="P2806" s="265">
        <f t="shared" si="614"/>
        <v>181575.62172490952</v>
      </c>
      <c r="Q2806" s="265">
        <f t="shared" si="615"/>
        <v>302606.85331036459</v>
      </c>
      <c r="R2806" s="266">
        <f t="shared" si="616"/>
        <v>484182.47503527411</v>
      </c>
    </row>
    <row r="2807" spans="1:18" x14ac:dyDescent="0.25">
      <c r="A2807" s="81">
        <v>2776</v>
      </c>
      <c r="B2807" s="93">
        <f t="shared" si="605"/>
        <v>8.3872789170106871E-24</v>
      </c>
      <c r="C2807" s="178">
        <f t="shared" si="606"/>
        <v>8.3683586602582387E-24</v>
      </c>
      <c r="D2807" s="165">
        <f t="shared" si="607"/>
        <v>2.2558277767625785E-3</v>
      </c>
      <c r="E2807" s="166">
        <f t="shared" si="617"/>
        <v>24.291375447755232</v>
      </c>
      <c r="F2807" s="167">
        <f t="shared" si="618"/>
        <v>6.2644337360697024</v>
      </c>
      <c r="G2807" s="167">
        <f t="shared" si="608"/>
        <v>217701.74647567168</v>
      </c>
      <c r="H2807" s="167">
        <f t="shared" si="609"/>
        <v>271299.98899881309</v>
      </c>
      <c r="I2807" s="168">
        <f t="shared" si="610"/>
        <v>489001.73547448474</v>
      </c>
      <c r="J2807" s="168">
        <f t="shared" si="612"/>
        <v>476556.57141716272</v>
      </c>
      <c r="K2807" s="94"/>
      <c r="L2807" s="265">
        <f t="shared" si="611"/>
        <v>186344.80130247015</v>
      </c>
      <c r="M2807" s="265">
        <f>$G2807*NonHospFrac+theModel!$H2807*NonHospFrac</f>
        <v>302656.93417201459</v>
      </c>
      <c r="N2807" s="266">
        <f t="shared" si="613"/>
        <v>489001.73547448474</v>
      </c>
      <c r="O2807" s="158"/>
      <c r="P2807" s="265">
        <f t="shared" si="614"/>
        <v>181602.29947640182</v>
      </c>
      <c r="Q2807" s="265">
        <f t="shared" si="615"/>
        <v>302655.37392139557</v>
      </c>
      <c r="R2807" s="266">
        <f t="shared" si="616"/>
        <v>484257.67339779739</v>
      </c>
    </row>
    <row r="2808" spans="1:18" x14ac:dyDescent="0.25">
      <c r="A2808" s="81">
        <v>2777</v>
      </c>
      <c r="B2808" s="93">
        <f t="shared" si="605"/>
        <v>8.2306006948626167E-24</v>
      </c>
      <c r="C2808" s="178">
        <f t="shared" si="606"/>
        <v>8.2120338771957041E-24</v>
      </c>
      <c r="D2808" s="165">
        <f t="shared" si="607"/>
        <v>2.2558277767625785E-3</v>
      </c>
      <c r="E2808" s="166">
        <f t="shared" si="617"/>
        <v>24.291375447755232</v>
      </c>
      <c r="F2808" s="167">
        <f t="shared" si="618"/>
        <v>6.266689563846465</v>
      </c>
      <c r="G2808" s="167">
        <f t="shared" si="608"/>
        <v>217780.14105488511</v>
      </c>
      <c r="H2808" s="167">
        <f t="shared" si="609"/>
        <v>271299.98899881309</v>
      </c>
      <c r="I2808" s="168">
        <f t="shared" si="610"/>
        <v>489080.1300536982</v>
      </c>
      <c r="J2808" s="168">
        <f t="shared" si="612"/>
        <v>476626.57570452796</v>
      </c>
      <c r="K2808" s="94"/>
      <c r="L2808" s="265">
        <f t="shared" si="611"/>
        <v>186374.67527065257</v>
      </c>
      <c r="M2808" s="265">
        <f>$G2808*NonHospFrac+theModel!$H2808*NonHospFrac</f>
        <v>302705.45478304557</v>
      </c>
      <c r="N2808" s="266">
        <f t="shared" si="613"/>
        <v>489080.13005369814</v>
      </c>
      <c r="O2808" s="158"/>
      <c r="P2808" s="265">
        <f t="shared" si="614"/>
        <v>181628.97614045645</v>
      </c>
      <c r="Q2808" s="265">
        <f t="shared" si="615"/>
        <v>302703.89453242655</v>
      </c>
      <c r="R2808" s="266">
        <f t="shared" si="616"/>
        <v>484332.870672883</v>
      </c>
    </row>
    <row r="2809" spans="1:18" x14ac:dyDescent="0.25">
      <c r="A2809" s="81">
        <v>2778</v>
      </c>
      <c r="B2809" s="93">
        <f t="shared" si="605"/>
        <v>8.076849293860997E-24</v>
      </c>
      <c r="C2809" s="178">
        <f t="shared" si="606"/>
        <v>8.0586293128751794E-24</v>
      </c>
      <c r="D2809" s="165">
        <f t="shared" si="607"/>
        <v>2.2558277767625785E-3</v>
      </c>
      <c r="E2809" s="166">
        <f t="shared" si="617"/>
        <v>24.291375447755232</v>
      </c>
      <c r="F2809" s="167">
        <f t="shared" si="618"/>
        <v>6.2689453916232276</v>
      </c>
      <c r="G2809" s="167">
        <f t="shared" si="608"/>
        <v>217858.53563409852</v>
      </c>
      <c r="H2809" s="167">
        <f t="shared" si="609"/>
        <v>271299.98899881309</v>
      </c>
      <c r="I2809" s="168">
        <f t="shared" si="610"/>
        <v>489158.52463291161</v>
      </c>
      <c r="J2809" s="168">
        <f t="shared" si="612"/>
        <v>476696.57713838055</v>
      </c>
      <c r="K2809" s="94"/>
      <c r="L2809" s="265">
        <f t="shared" si="611"/>
        <v>186404.549238835</v>
      </c>
      <c r="M2809" s="265">
        <f>$G2809*NonHospFrac+theModel!$H2809*NonHospFrac</f>
        <v>302753.97539407655</v>
      </c>
      <c r="N2809" s="266">
        <f t="shared" si="613"/>
        <v>489158.52463291155</v>
      </c>
      <c r="O2809" s="158"/>
      <c r="P2809" s="265">
        <f t="shared" si="614"/>
        <v>181655.65171711775</v>
      </c>
      <c r="Q2809" s="265">
        <f t="shared" si="615"/>
        <v>302752.41514345753</v>
      </c>
      <c r="R2809" s="266">
        <f t="shared" si="616"/>
        <v>484408.06686057529</v>
      </c>
    </row>
    <row r="2810" spans="1:18" x14ac:dyDescent="0.25">
      <c r="A2810" s="81">
        <v>2779</v>
      </c>
      <c r="B2810" s="93">
        <f t="shared" si="605"/>
        <v>7.9259700396426253E-24</v>
      </c>
      <c r="C2810" s="178">
        <f t="shared" si="606"/>
        <v>7.9080904162694119E-24</v>
      </c>
      <c r="D2810" s="165">
        <f t="shared" si="607"/>
        <v>2.2558277767625785E-3</v>
      </c>
      <c r="E2810" s="166">
        <f t="shared" si="617"/>
        <v>24.291375447755232</v>
      </c>
      <c r="F2810" s="167">
        <f t="shared" si="618"/>
        <v>6.2712012193999902</v>
      </c>
      <c r="G2810" s="167">
        <f t="shared" si="608"/>
        <v>217936.93021331195</v>
      </c>
      <c r="H2810" s="167">
        <f t="shared" si="609"/>
        <v>271299.98899881309</v>
      </c>
      <c r="I2810" s="168">
        <f t="shared" si="610"/>
        <v>489236.91921212501</v>
      </c>
      <c r="J2810" s="168">
        <f t="shared" si="612"/>
        <v>476766.57571883692</v>
      </c>
      <c r="K2810" s="94"/>
      <c r="L2810" s="265">
        <f t="shared" si="611"/>
        <v>186434.42320701745</v>
      </c>
      <c r="M2810" s="265">
        <f>$G2810*NonHospFrac+theModel!$H2810*NonHospFrac</f>
        <v>302802.49600510759</v>
      </c>
      <c r="N2810" s="266">
        <f t="shared" si="613"/>
        <v>489236.91921212501</v>
      </c>
      <c r="O2810" s="158"/>
      <c r="P2810" s="265">
        <f t="shared" si="614"/>
        <v>181682.32620643007</v>
      </c>
      <c r="Q2810" s="265">
        <f t="shared" si="615"/>
        <v>302800.93575448857</v>
      </c>
      <c r="R2810" s="266">
        <f t="shared" si="616"/>
        <v>484483.26196091867</v>
      </c>
    </row>
    <row r="2811" spans="1:18" x14ac:dyDescent="0.25">
      <c r="A2811" s="81">
        <v>2780</v>
      </c>
      <c r="B2811" s="93">
        <f t="shared" si="605"/>
        <v>7.7779092791865174E-24</v>
      </c>
      <c r="C2811" s="178">
        <f t="shared" si="606"/>
        <v>7.7603636553893895E-24</v>
      </c>
      <c r="D2811" s="165">
        <f t="shared" si="607"/>
        <v>2.2558277767625785E-3</v>
      </c>
      <c r="E2811" s="166">
        <f t="shared" si="617"/>
        <v>24.291375447755232</v>
      </c>
      <c r="F2811" s="167">
        <f t="shared" si="618"/>
        <v>6.2734570471767528</v>
      </c>
      <c r="G2811" s="167">
        <f t="shared" si="608"/>
        <v>218015.32479252535</v>
      </c>
      <c r="H2811" s="167">
        <f t="shared" si="609"/>
        <v>271299.98899881309</v>
      </c>
      <c r="I2811" s="168">
        <f t="shared" si="610"/>
        <v>489315.31379133847</v>
      </c>
      <c r="J2811" s="168">
        <f t="shared" si="612"/>
        <v>476836.5714460134</v>
      </c>
      <c r="K2811" s="94"/>
      <c r="L2811" s="265">
        <f t="shared" si="611"/>
        <v>186464.29717519984</v>
      </c>
      <c r="M2811" s="265">
        <f>$G2811*NonHospFrac+theModel!$H2811*NonHospFrac</f>
        <v>302851.01661613857</v>
      </c>
      <c r="N2811" s="266">
        <f t="shared" si="613"/>
        <v>489315.31379133841</v>
      </c>
      <c r="O2811" s="158"/>
      <c r="P2811" s="265">
        <f t="shared" si="614"/>
        <v>181708.99960843762</v>
      </c>
      <c r="Q2811" s="265">
        <f t="shared" si="615"/>
        <v>302849.45636551955</v>
      </c>
      <c r="R2811" s="266">
        <f t="shared" si="616"/>
        <v>484558.4559739572</v>
      </c>
    </row>
    <row r="2812" spans="1:18" x14ac:dyDescent="0.25">
      <c r="A2812" s="81">
        <v>2781</v>
      </c>
      <c r="B2812" s="93">
        <f t="shared" si="605"/>
        <v>7.6326143617347611E-24</v>
      </c>
      <c r="C2812" s="178">
        <f t="shared" si="606"/>
        <v>7.6153964982482429E-24</v>
      </c>
      <c r="D2812" s="165">
        <f t="shared" si="607"/>
        <v>2.2558277767625785E-3</v>
      </c>
      <c r="E2812" s="166">
        <f t="shared" si="617"/>
        <v>24.291375447755232</v>
      </c>
      <c r="F2812" s="167">
        <f t="shared" si="618"/>
        <v>6.2757128749535154</v>
      </c>
      <c r="G2812" s="167">
        <f t="shared" si="608"/>
        <v>218093.71937173879</v>
      </c>
      <c r="H2812" s="167">
        <f t="shared" si="609"/>
        <v>271299.98899881309</v>
      </c>
      <c r="I2812" s="168">
        <f t="shared" si="610"/>
        <v>489393.70837055187</v>
      </c>
      <c r="J2812" s="168">
        <f t="shared" si="612"/>
        <v>476906.5643200262</v>
      </c>
      <c r="K2812" s="94"/>
      <c r="L2812" s="265">
        <f t="shared" si="611"/>
        <v>186494.17114338229</v>
      </c>
      <c r="M2812" s="265">
        <f>$G2812*NonHospFrac+theModel!$H2812*NonHospFrac</f>
        <v>302899.53722716961</v>
      </c>
      <c r="N2812" s="266">
        <f t="shared" si="613"/>
        <v>489393.70837055193</v>
      </c>
      <c r="O2812" s="158"/>
      <c r="P2812" s="265">
        <f t="shared" si="614"/>
        <v>181735.67192318485</v>
      </c>
      <c r="Q2812" s="265">
        <f t="shared" si="615"/>
        <v>302897.97697655059</v>
      </c>
      <c r="R2812" s="266">
        <f t="shared" si="616"/>
        <v>484633.64889973542</v>
      </c>
    </row>
    <row r="2813" spans="1:18" x14ac:dyDescent="0.25">
      <c r="A2813" s="81">
        <v>2782</v>
      </c>
      <c r="B2813" s="93">
        <f t="shared" si="605"/>
        <v>7.4900336200698347E-24</v>
      </c>
      <c r="C2813" s="178">
        <f t="shared" si="606"/>
        <v>7.4731373941807958E-24</v>
      </c>
      <c r="D2813" s="165">
        <f t="shared" si="607"/>
        <v>2.2558277767625785E-3</v>
      </c>
      <c r="E2813" s="166">
        <f t="shared" si="617"/>
        <v>24.291375447755232</v>
      </c>
      <c r="F2813" s="167">
        <f t="shared" si="618"/>
        <v>6.277968702730278</v>
      </c>
      <c r="G2813" s="167">
        <f t="shared" si="608"/>
        <v>218172.11395095222</v>
      </c>
      <c r="H2813" s="167">
        <f t="shared" si="609"/>
        <v>271299.98899881309</v>
      </c>
      <c r="I2813" s="168">
        <f t="shared" si="610"/>
        <v>489472.10294976528</v>
      </c>
      <c r="J2813" s="168">
        <f t="shared" si="612"/>
        <v>476976.55434099166</v>
      </c>
      <c r="K2813" s="94"/>
      <c r="L2813" s="265">
        <f t="shared" si="611"/>
        <v>186524.04511156472</v>
      </c>
      <c r="M2813" s="265">
        <f>$G2813*NonHospFrac+theModel!$H2813*NonHospFrac</f>
        <v>302948.05783820059</v>
      </c>
      <c r="N2813" s="266">
        <f t="shared" si="613"/>
        <v>489472.10294976528</v>
      </c>
      <c r="O2813" s="158"/>
      <c r="P2813" s="265">
        <f t="shared" si="614"/>
        <v>181762.34315071601</v>
      </c>
      <c r="Q2813" s="265">
        <f t="shared" si="615"/>
        <v>302946.49758758157</v>
      </c>
      <c r="R2813" s="266">
        <f t="shared" si="616"/>
        <v>484708.84073829756</v>
      </c>
    </row>
    <row r="2814" spans="1:18" x14ac:dyDescent="0.25">
      <c r="A2814" s="81">
        <v>2783</v>
      </c>
      <c r="B2814" s="93">
        <f t="shared" si="605"/>
        <v>7.3501163521414085E-24</v>
      </c>
      <c r="C2814" s="178">
        <f t="shared" si="606"/>
        <v>7.3335357555118103E-24</v>
      </c>
      <c r="D2814" s="165">
        <f t="shared" si="607"/>
        <v>2.2558277767625785E-3</v>
      </c>
      <c r="E2814" s="166">
        <f t="shared" si="617"/>
        <v>24.291375447755232</v>
      </c>
      <c r="F2814" s="167">
        <f t="shared" si="618"/>
        <v>6.2802245305070405</v>
      </c>
      <c r="G2814" s="167">
        <f t="shared" si="608"/>
        <v>218250.50853016562</v>
      </c>
      <c r="H2814" s="167">
        <f t="shared" si="609"/>
        <v>271299.98899881309</v>
      </c>
      <c r="I2814" s="168">
        <f t="shared" si="610"/>
        <v>489550.49752897874</v>
      </c>
      <c r="J2814" s="168">
        <f t="shared" si="612"/>
        <v>477046.54150902614</v>
      </c>
      <c r="K2814" s="94"/>
      <c r="L2814" s="265">
        <f t="shared" si="611"/>
        <v>186553.91907974714</v>
      </c>
      <c r="M2814" s="265">
        <f>$G2814*NonHospFrac+theModel!$H2814*NonHospFrac</f>
        <v>302996.57844923157</v>
      </c>
      <c r="N2814" s="266">
        <f t="shared" si="613"/>
        <v>489550.49752897874</v>
      </c>
      <c r="O2814" s="158"/>
      <c r="P2814" s="265">
        <f t="shared" si="614"/>
        <v>181789.01329107542</v>
      </c>
      <c r="Q2814" s="265">
        <f t="shared" si="615"/>
        <v>302995.01819861255</v>
      </c>
      <c r="R2814" s="266">
        <f t="shared" si="616"/>
        <v>484784.03148968797</v>
      </c>
    </row>
    <row r="2815" spans="1:18" x14ac:dyDescent="0.25">
      <c r="A2815" s="81">
        <v>2784</v>
      </c>
      <c r="B2815" s="93">
        <f t="shared" si="605"/>
        <v>7.2128128030369028E-24</v>
      </c>
      <c r="C2815" s="178">
        <f t="shared" si="606"/>
        <v>7.1965419395672232E-24</v>
      </c>
      <c r="D2815" s="165">
        <f t="shared" si="607"/>
        <v>2.2558277767625785E-3</v>
      </c>
      <c r="E2815" s="166">
        <f t="shared" si="617"/>
        <v>24.291375447755232</v>
      </c>
      <c r="F2815" s="167">
        <f t="shared" si="618"/>
        <v>6.2824803582838031</v>
      </c>
      <c r="G2815" s="167">
        <f t="shared" si="608"/>
        <v>218328.90310937905</v>
      </c>
      <c r="H2815" s="167">
        <f t="shared" si="609"/>
        <v>271299.98899881309</v>
      </c>
      <c r="I2815" s="168">
        <f t="shared" si="610"/>
        <v>489628.89210819214</v>
      </c>
      <c r="J2815" s="168">
        <f t="shared" si="612"/>
        <v>477116.52582424582</v>
      </c>
      <c r="K2815" s="94"/>
      <c r="L2815" s="265">
        <f t="shared" si="611"/>
        <v>186583.79304792959</v>
      </c>
      <c r="M2815" s="265">
        <f>$G2815*NonHospFrac+theModel!$H2815*NonHospFrac</f>
        <v>303045.09906026255</v>
      </c>
      <c r="N2815" s="266">
        <f t="shared" si="613"/>
        <v>489628.89210819214</v>
      </c>
      <c r="O2815" s="158"/>
      <c r="P2815" s="265">
        <f t="shared" si="614"/>
        <v>181815.68234430742</v>
      </c>
      <c r="Q2815" s="265">
        <f t="shared" si="615"/>
        <v>303043.53880964353</v>
      </c>
      <c r="R2815" s="266">
        <f t="shared" si="616"/>
        <v>484859.22115395096</v>
      </c>
    </row>
    <row r="2816" spans="1:18" x14ac:dyDescent="0.25">
      <c r="A2816" s="81">
        <v>2785</v>
      </c>
      <c r="B2816" s="93">
        <f t="shared" si="605"/>
        <v>7.0780741472882943E-24</v>
      </c>
      <c r="C2816" s="178">
        <f t="shared" si="606"/>
        <v>7.0621072310208555E-24</v>
      </c>
      <c r="D2816" s="165">
        <f t="shared" si="607"/>
        <v>2.2558277767625785E-3</v>
      </c>
      <c r="E2816" s="166">
        <f t="shared" si="617"/>
        <v>24.291375447755232</v>
      </c>
      <c r="F2816" s="167">
        <f t="shared" si="618"/>
        <v>6.2847361860605657</v>
      </c>
      <c r="G2816" s="167">
        <f t="shared" si="608"/>
        <v>218407.29768859246</v>
      </c>
      <c r="H2816" s="167">
        <f t="shared" si="609"/>
        <v>271299.98899881309</v>
      </c>
      <c r="I2816" s="168">
        <f t="shared" si="610"/>
        <v>489707.28668740555</v>
      </c>
      <c r="J2816" s="168">
        <f t="shared" si="612"/>
        <v>477186.50728676701</v>
      </c>
      <c r="K2816" s="94"/>
      <c r="L2816" s="265">
        <f t="shared" si="611"/>
        <v>186613.66701611198</v>
      </c>
      <c r="M2816" s="265">
        <f>$G2816*NonHospFrac+theModel!$H2816*NonHospFrac</f>
        <v>303093.61967129353</v>
      </c>
      <c r="N2816" s="266">
        <f t="shared" si="613"/>
        <v>489707.28668740555</v>
      </c>
      <c r="O2816" s="158"/>
      <c r="P2816" s="265">
        <f t="shared" si="614"/>
        <v>181842.35031045627</v>
      </c>
      <c r="Q2816" s="265">
        <f t="shared" si="615"/>
        <v>303092.05942067452</v>
      </c>
      <c r="R2816" s="266">
        <f t="shared" si="616"/>
        <v>484934.40973113081</v>
      </c>
    </row>
    <row r="2817" spans="1:18" x14ac:dyDescent="0.25">
      <c r="A2817" s="81">
        <v>2786</v>
      </c>
      <c r="B2817" s="93">
        <f t="shared" si="605"/>
        <v>6.9458524715097323E-24</v>
      </c>
      <c r="C2817" s="178">
        <f t="shared" si="606"/>
        <v>6.9301838245712052E-24</v>
      </c>
      <c r="D2817" s="165">
        <f t="shared" si="607"/>
        <v>2.2558277767625785E-3</v>
      </c>
      <c r="E2817" s="166">
        <f t="shared" si="617"/>
        <v>24.291375447755232</v>
      </c>
      <c r="F2817" s="167">
        <f t="shared" si="618"/>
        <v>6.2869920138373283</v>
      </c>
      <c r="G2817" s="167">
        <f t="shared" si="608"/>
        <v>218485.69226780589</v>
      </c>
      <c r="H2817" s="167">
        <f t="shared" si="609"/>
        <v>271299.98899881309</v>
      </c>
      <c r="I2817" s="168">
        <f t="shared" si="610"/>
        <v>489785.68126661901</v>
      </c>
      <c r="J2817" s="168">
        <f t="shared" si="612"/>
        <v>477256.48589670612</v>
      </c>
      <c r="K2817" s="94"/>
      <c r="L2817" s="265">
        <f t="shared" si="611"/>
        <v>186643.54098429444</v>
      </c>
      <c r="M2817" s="265">
        <f>$G2817*NonHospFrac+theModel!$H2817*NonHospFrac</f>
        <v>303142.14028232452</v>
      </c>
      <c r="N2817" s="266">
        <f t="shared" si="613"/>
        <v>489785.68126661895</v>
      </c>
      <c r="O2817" s="158"/>
      <c r="P2817" s="265">
        <f t="shared" si="614"/>
        <v>181869.01718956637</v>
      </c>
      <c r="Q2817" s="265">
        <f t="shared" si="615"/>
        <v>303140.5800317055</v>
      </c>
      <c r="R2817" s="266">
        <f t="shared" si="616"/>
        <v>485009.59722127183</v>
      </c>
    </row>
    <row r="2818" spans="1:18" x14ac:dyDescent="0.25">
      <c r="A2818" s="81">
        <v>2787</v>
      </c>
      <c r="B2818" s="93">
        <f t="shared" si="605"/>
        <v>6.8161007573594179E-24</v>
      </c>
      <c r="C2818" s="178">
        <f t="shared" si="606"/>
        <v>6.8007248079417534E-24</v>
      </c>
      <c r="D2818" s="165">
        <f t="shared" si="607"/>
        <v>2.2558277767625785E-3</v>
      </c>
      <c r="E2818" s="166">
        <f t="shared" si="617"/>
        <v>24.291375447755232</v>
      </c>
      <c r="F2818" s="167">
        <f t="shared" si="618"/>
        <v>6.2892478416140909</v>
      </c>
      <c r="G2818" s="167">
        <f t="shared" si="608"/>
        <v>218564.08684701932</v>
      </c>
      <c r="H2818" s="167">
        <f t="shared" si="609"/>
        <v>271299.98899881309</v>
      </c>
      <c r="I2818" s="168">
        <f t="shared" si="610"/>
        <v>489864.07584583241</v>
      </c>
      <c r="J2818" s="168">
        <f t="shared" si="612"/>
        <v>477326.46165417926</v>
      </c>
      <c r="K2818" s="94"/>
      <c r="L2818" s="265">
        <f t="shared" si="611"/>
        <v>186673.41495247686</v>
      </c>
      <c r="M2818" s="265">
        <f>$G2818*NonHospFrac+theModel!$H2818*NonHospFrac</f>
        <v>303190.66089335555</v>
      </c>
      <c r="N2818" s="266">
        <f t="shared" si="613"/>
        <v>489864.07584583241</v>
      </c>
      <c r="O2818" s="158"/>
      <c r="P2818" s="265">
        <f t="shared" si="614"/>
        <v>181895.68298168195</v>
      </c>
      <c r="Q2818" s="265">
        <f t="shared" si="615"/>
        <v>303189.10064273654</v>
      </c>
      <c r="R2818" s="266">
        <f t="shared" si="616"/>
        <v>485084.78362441849</v>
      </c>
    </row>
    <row r="2819" spans="1:18" x14ac:dyDescent="0.25">
      <c r="A2819" s="81">
        <v>2788</v>
      </c>
      <c r="B2819" s="93">
        <f t="shared" si="605"/>
        <v>6.6887728648197694E-24</v>
      </c>
      <c r="C2819" s="178">
        <f t="shared" si="606"/>
        <v>6.6736841451988525E-24</v>
      </c>
      <c r="D2819" s="165">
        <f t="shared" si="607"/>
        <v>2.2558277767625785E-3</v>
      </c>
      <c r="E2819" s="166">
        <f t="shared" si="617"/>
        <v>24.291375447755232</v>
      </c>
      <c r="F2819" s="167">
        <f t="shared" si="618"/>
        <v>6.2915036693908535</v>
      </c>
      <c r="G2819" s="167">
        <f t="shared" si="608"/>
        <v>218642.48142623273</v>
      </c>
      <c r="H2819" s="167">
        <f t="shared" si="609"/>
        <v>271299.98899881309</v>
      </c>
      <c r="I2819" s="168">
        <f t="shared" si="610"/>
        <v>489942.47042504582</v>
      </c>
      <c r="J2819" s="168">
        <f t="shared" si="612"/>
        <v>477396.43455930275</v>
      </c>
      <c r="K2819" s="94"/>
      <c r="L2819" s="265">
        <f t="shared" si="611"/>
        <v>186703.28892065928</v>
      </c>
      <c r="M2819" s="265">
        <f>$G2819*NonHospFrac+theModel!$H2819*NonHospFrac</f>
        <v>303239.18150438654</v>
      </c>
      <c r="N2819" s="266">
        <f t="shared" si="613"/>
        <v>489942.47042504582</v>
      </c>
      <c r="O2819" s="158"/>
      <c r="P2819" s="265">
        <f t="shared" si="614"/>
        <v>181922.34768684735</v>
      </c>
      <c r="Q2819" s="265">
        <f t="shared" si="615"/>
        <v>303237.62125376752</v>
      </c>
      <c r="R2819" s="266">
        <f t="shared" si="616"/>
        <v>485159.96894061484</v>
      </c>
    </row>
    <row r="2820" spans="1:18" x14ac:dyDescent="0.25">
      <c r="A2820" s="81">
        <v>2789</v>
      </c>
      <c r="B2820" s="93">
        <f t="shared" si="605"/>
        <v>6.563823515789927E-24</v>
      </c>
      <c r="C2820" s="178">
        <f t="shared" si="606"/>
        <v>6.5490166603812403E-24</v>
      </c>
      <c r="D2820" s="165">
        <f t="shared" si="607"/>
        <v>2.2558277767625785E-3</v>
      </c>
      <c r="E2820" s="166">
        <f t="shared" si="617"/>
        <v>24.291375447755232</v>
      </c>
      <c r="F2820" s="167">
        <f t="shared" si="618"/>
        <v>6.2937594971676161</v>
      </c>
      <c r="G2820" s="167">
        <f t="shared" si="608"/>
        <v>218720.87600544616</v>
      </c>
      <c r="H2820" s="167">
        <f t="shared" si="609"/>
        <v>271299.98899881309</v>
      </c>
      <c r="I2820" s="168">
        <f t="shared" si="610"/>
        <v>490020.86500425928</v>
      </c>
      <c r="J2820" s="168">
        <f t="shared" si="612"/>
        <v>477466.40461219294</v>
      </c>
      <c r="K2820" s="94"/>
      <c r="L2820" s="265">
        <f t="shared" si="611"/>
        <v>186733.1628888417</v>
      </c>
      <c r="M2820" s="265">
        <f>$G2820*NonHospFrac+theModel!$H2820*NonHospFrac</f>
        <v>303287.70211541757</v>
      </c>
      <c r="N2820" s="266">
        <f t="shared" si="613"/>
        <v>490020.86500425928</v>
      </c>
      <c r="O2820" s="158"/>
      <c r="P2820" s="265">
        <f t="shared" si="614"/>
        <v>181949.01130510686</v>
      </c>
      <c r="Q2820" s="265">
        <f t="shared" si="615"/>
        <v>303286.14186479856</v>
      </c>
      <c r="R2820" s="266">
        <f t="shared" si="616"/>
        <v>485235.15316990542</v>
      </c>
    </row>
    <row r="2821" spans="1:18" x14ac:dyDescent="0.25">
      <c r="A2821" s="81">
        <v>2790</v>
      </c>
      <c r="B2821" s="93">
        <f t="shared" si="605"/>
        <v>6.4412082779847444E-24</v>
      </c>
      <c r="C2821" s="178">
        <f t="shared" si="606"/>
        <v>6.4266780214353534E-24</v>
      </c>
      <c r="D2821" s="165">
        <f t="shared" si="607"/>
        <v>2.2558277767625785E-3</v>
      </c>
      <c r="E2821" s="166">
        <f t="shared" si="617"/>
        <v>24.291375447755232</v>
      </c>
      <c r="F2821" s="167">
        <f t="shared" si="618"/>
        <v>6.2960153249443787</v>
      </c>
      <c r="G2821" s="167">
        <f t="shared" si="608"/>
        <v>218799.27058465956</v>
      </c>
      <c r="H2821" s="167">
        <f t="shared" si="609"/>
        <v>271299.98899881309</v>
      </c>
      <c r="I2821" s="168">
        <f t="shared" si="610"/>
        <v>490099.25958347262</v>
      </c>
      <c r="J2821" s="168">
        <f t="shared" si="612"/>
        <v>477536.3718129659</v>
      </c>
      <c r="K2821" s="94"/>
      <c r="L2821" s="265">
        <f t="shared" si="611"/>
        <v>186763.03685702413</v>
      </c>
      <c r="M2821" s="265">
        <f>$G2821*NonHospFrac+theModel!$H2821*NonHospFrac</f>
        <v>303336.22272644856</v>
      </c>
      <c r="N2821" s="266">
        <f t="shared" si="613"/>
        <v>490099.25958347268</v>
      </c>
      <c r="O2821" s="158"/>
      <c r="P2821" s="265">
        <f t="shared" si="614"/>
        <v>181975.67383650481</v>
      </c>
      <c r="Q2821" s="265">
        <f t="shared" si="615"/>
        <v>303334.66247582954</v>
      </c>
      <c r="R2821" s="266">
        <f t="shared" si="616"/>
        <v>485310.33631233434</v>
      </c>
    </row>
    <row r="2822" spans="1:18" x14ac:dyDescent="0.25">
      <c r="A2822" s="81">
        <v>2791</v>
      </c>
      <c r="B2822" s="93">
        <f t="shared" si="605"/>
        <v>6.3208835491345707E-24</v>
      </c>
      <c r="C2822" s="178">
        <f t="shared" si="606"/>
        <v>6.3066247244507513E-24</v>
      </c>
      <c r="D2822" s="165">
        <f t="shared" si="607"/>
        <v>2.2558277767625785E-3</v>
      </c>
      <c r="E2822" s="166">
        <f t="shared" si="617"/>
        <v>24.291375447755232</v>
      </c>
      <c r="F2822" s="167">
        <f t="shared" si="618"/>
        <v>6.2982711527211412</v>
      </c>
      <c r="G2822" s="167">
        <f t="shared" si="608"/>
        <v>218877.665163873</v>
      </c>
      <c r="H2822" s="167">
        <f t="shared" si="609"/>
        <v>271299.98899881309</v>
      </c>
      <c r="I2822" s="168">
        <f t="shared" si="610"/>
        <v>490177.65416268609</v>
      </c>
      <c r="J2822" s="168">
        <f t="shared" si="612"/>
        <v>477606.33616173815</v>
      </c>
      <c r="K2822" s="94"/>
      <c r="L2822" s="265">
        <f t="shared" si="611"/>
        <v>186792.91082520655</v>
      </c>
      <c r="M2822" s="265">
        <f>$G2822*NonHospFrac+theModel!$H2822*NonHospFrac</f>
        <v>303384.74333747954</v>
      </c>
      <c r="N2822" s="266">
        <f t="shared" si="613"/>
        <v>490177.65416268609</v>
      </c>
      <c r="O2822" s="158"/>
      <c r="P2822" s="265">
        <f t="shared" si="614"/>
        <v>182002.33528108548</v>
      </c>
      <c r="Q2822" s="265">
        <f t="shared" si="615"/>
        <v>303383.18308686052</v>
      </c>
      <c r="R2822" s="266">
        <f t="shared" si="616"/>
        <v>485385.51836794603</v>
      </c>
    </row>
    <row r="2823" spans="1:18" x14ac:dyDescent="0.25">
      <c r="A2823" s="81">
        <v>2792</v>
      </c>
      <c r="B2823" s="93">
        <f t="shared" si="605"/>
        <v>6.2028065414801795E-24</v>
      </c>
      <c r="C2823" s="178">
        <f t="shared" si="606"/>
        <v>6.1888140781900239E-24</v>
      </c>
      <c r="D2823" s="165">
        <f t="shared" si="607"/>
        <v>2.2558277767625785E-3</v>
      </c>
      <c r="E2823" s="166">
        <f t="shared" si="617"/>
        <v>24.291375447755232</v>
      </c>
      <c r="F2823" s="167">
        <f t="shared" si="618"/>
        <v>6.3005269804979038</v>
      </c>
      <c r="G2823" s="167">
        <f t="shared" si="608"/>
        <v>218956.05974308643</v>
      </c>
      <c r="H2823" s="167">
        <f t="shared" si="609"/>
        <v>271299.98899881309</v>
      </c>
      <c r="I2823" s="168">
        <f t="shared" si="610"/>
        <v>490256.04874189955</v>
      </c>
      <c r="J2823" s="168">
        <f t="shared" si="612"/>
        <v>477676.29765862576</v>
      </c>
      <c r="K2823" s="94"/>
      <c r="L2823" s="265">
        <f t="shared" si="611"/>
        <v>186822.78479338897</v>
      </c>
      <c r="M2823" s="265">
        <f>$G2823*NonHospFrac+theModel!$H2823*NonHospFrac</f>
        <v>303433.26394851052</v>
      </c>
      <c r="N2823" s="266">
        <f t="shared" si="613"/>
        <v>490256.04874189949</v>
      </c>
      <c r="O2823" s="158"/>
      <c r="P2823" s="265">
        <f t="shared" si="614"/>
        <v>182028.99563889319</v>
      </c>
      <c r="Q2823" s="265">
        <f t="shared" si="615"/>
        <v>303431.7036978915</v>
      </c>
      <c r="R2823" s="266">
        <f t="shared" si="616"/>
        <v>485460.69933678466</v>
      </c>
    </row>
    <row r="2824" spans="1:18" x14ac:dyDescent="0.25">
      <c r="A2824" s="81">
        <v>2793</v>
      </c>
      <c r="B2824" s="93">
        <f t="shared" si="605"/>
        <v>6.086935266557333E-24</v>
      </c>
      <c r="C2824" s="178">
        <f t="shared" si="606"/>
        <v>6.0732041889076774E-24</v>
      </c>
      <c r="D2824" s="165">
        <f t="shared" si="607"/>
        <v>2.2558277767625785E-3</v>
      </c>
      <c r="E2824" s="166">
        <f t="shared" si="617"/>
        <v>24.291375447755232</v>
      </c>
      <c r="F2824" s="167">
        <f t="shared" si="618"/>
        <v>6.3027828082746664</v>
      </c>
      <c r="G2824" s="167">
        <f t="shared" si="608"/>
        <v>219034.45432229983</v>
      </c>
      <c r="H2824" s="167">
        <f t="shared" si="609"/>
        <v>271299.98899881309</v>
      </c>
      <c r="I2824" s="168">
        <f t="shared" si="610"/>
        <v>490334.44332111289</v>
      </c>
      <c r="J2824" s="168">
        <f t="shared" si="612"/>
        <v>477746.25630374497</v>
      </c>
      <c r="K2824" s="94"/>
      <c r="L2824" s="265">
        <f t="shared" si="611"/>
        <v>186852.65876157139</v>
      </c>
      <c r="M2824" s="265">
        <f>$G2824*NonHospFrac+theModel!$H2824*NonHospFrac</f>
        <v>303481.7845595415</v>
      </c>
      <c r="N2824" s="266">
        <f t="shared" si="613"/>
        <v>490334.44332111289</v>
      </c>
      <c r="O2824" s="158"/>
      <c r="P2824" s="265">
        <f t="shared" si="614"/>
        <v>182055.65490997225</v>
      </c>
      <c r="Q2824" s="265">
        <f t="shared" si="615"/>
        <v>303480.22430892248</v>
      </c>
      <c r="R2824" s="266">
        <f t="shared" si="616"/>
        <v>485535.87921889476</v>
      </c>
    </row>
    <row r="2825" spans="1:18" x14ac:dyDescent="0.25">
      <c r="A2825" s="81">
        <v>2794</v>
      </c>
      <c r="B2825" s="93">
        <f t="shared" si="605"/>
        <v>5.9732285202656354E-24</v>
      </c>
      <c r="C2825" s="178">
        <f t="shared" si="606"/>
        <v>5.9597539454526696E-24</v>
      </c>
      <c r="D2825" s="165">
        <f t="shared" si="607"/>
        <v>2.2558277767625785E-3</v>
      </c>
      <c r="E2825" s="166">
        <f t="shared" si="617"/>
        <v>24.291375447755232</v>
      </c>
      <c r="F2825" s="167">
        <f t="shared" si="618"/>
        <v>6.305038636051429</v>
      </c>
      <c r="G2825" s="167">
        <f t="shared" si="608"/>
        <v>219112.84890151327</v>
      </c>
      <c r="H2825" s="167">
        <f t="shared" si="609"/>
        <v>271299.98899881309</v>
      </c>
      <c r="I2825" s="168">
        <f t="shared" si="610"/>
        <v>490412.83790032635</v>
      </c>
      <c r="J2825" s="168">
        <f t="shared" si="612"/>
        <v>477816.21209721215</v>
      </c>
      <c r="K2825" s="94"/>
      <c r="L2825" s="265">
        <f t="shared" si="611"/>
        <v>186882.53272975382</v>
      </c>
      <c r="M2825" s="265">
        <f>$G2825*NonHospFrac+theModel!$H2825*NonHospFrac</f>
        <v>303530.30517057248</v>
      </c>
      <c r="N2825" s="266">
        <f t="shared" si="613"/>
        <v>490412.8379003263</v>
      </c>
      <c r="O2825" s="158"/>
      <c r="P2825" s="265">
        <f t="shared" si="614"/>
        <v>182082.31309436692</v>
      </c>
      <c r="Q2825" s="265">
        <f t="shared" si="615"/>
        <v>303528.74491995346</v>
      </c>
      <c r="R2825" s="266">
        <f t="shared" si="616"/>
        <v>485611.05801432038</v>
      </c>
    </row>
    <row r="2826" spans="1:18" x14ac:dyDescent="0.25">
      <c r="A2826" s="81">
        <v>2795</v>
      </c>
      <c r="B2826" s="93">
        <f t="shared" si="605"/>
        <v>5.8616458682160806E-24</v>
      </c>
      <c r="C2826" s="178">
        <f t="shared" si="606"/>
        <v>5.8484230046490135E-24</v>
      </c>
      <c r="D2826" s="165">
        <f t="shared" si="607"/>
        <v>2.2558277767625785E-3</v>
      </c>
      <c r="E2826" s="166">
        <f t="shared" si="617"/>
        <v>24.291375447755232</v>
      </c>
      <c r="F2826" s="167">
        <f t="shared" si="618"/>
        <v>6.3072944638281916</v>
      </c>
      <c r="G2826" s="167">
        <f t="shared" si="608"/>
        <v>219191.24348072667</v>
      </c>
      <c r="H2826" s="167">
        <f t="shared" si="609"/>
        <v>271299.98899881309</v>
      </c>
      <c r="I2826" s="168">
        <f t="shared" si="610"/>
        <v>490491.23247953976</v>
      </c>
      <c r="J2826" s="168">
        <f t="shared" si="612"/>
        <v>477886.16503914341</v>
      </c>
      <c r="K2826" s="94"/>
      <c r="L2826" s="265">
        <f t="shared" si="611"/>
        <v>186912.40669793624</v>
      </c>
      <c r="M2826" s="265">
        <f>$G2826*NonHospFrac+theModel!$H2826*NonHospFrac</f>
        <v>303578.82578160346</v>
      </c>
      <c r="N2826" s="266">
        <f t="shared" si="613"/>
        <v>490491.2324795397</v>
      </c>
      <c r="O2826" s="158"/>
      <c r="P2826" s="265">
        <f t="shared" si="614"/>
        <v>182108.97019212152</v>
      </c>
      <c r="Q2826" s="265">
        <f t="shared" si="615"/>
        <v>303577.26553098444</v>
      </c>
      <c r="R2826" s="266">
        <f t="shared" si="616"/>
        <v>485686.23572310596</v>
      </c>
    </row>
    <row r="2827" spans="1:18" x14ac:dyDescent="0.25">
      <c r="A2827" s="81">
        <v>2796</v>
      </c>
      <c r="B2827" s="93">
        <f t="shared" si="605"/>
        <v>5.7521476313527469E-24</v>
      </c>
      <c r="C2827" s="178">
        <f t="shared" si="606"/>
        <v>5.7391717769499021E-24</v>
      </c>
      <c r="D2827" s="165">
        <f t="shared" si="607"/>
        <v>2.2558277767625785E-3</v>
      </c>
      <c r="E2827" s="166">
        <f t="shared" si="617"/>
        <v>24.291375447755232</v>
      </c>
      <c r="F2827" s="167">
        <f t="shared" si="618"/>
        <v>6.3095502916049542</v>
      </c>
      <c r="G2827" s="167">
        <f t="shared" si="608"/>
        <v>219269.6380599401</v>
      </c>
      <c r="H2827" s="167">
        <f t="shared" si="609"/>
        <v>271299.98899881309</v>
      </c>
      <c r="I2827" s="168">
        <f t="shared" si="610"/>
        <v>490569.62705875316</v>
      </c>
      <c r="J2827" s="168">
        <f t="shared" si="612"/>
        <v>477956.11512965505</v>
      </c>
      <c r="K2827" s="94"/>
      <c r="L2827" s="265">
        <f t="shared" si="611"/>
        <v>186942.28066611866</v>
      </c>
      <c r="M2827" s="265">
        <f>$G2827*NonHospFrac+theModel!$H2827*NonHospFrac</f>
        <v>303627.3463926345</v>
      </c>
      <c r="N2827" s="266">
        <f t="shared" si="613"/>
        <v>490569.62705875316</v>
      </c>
      <c r="O2827" s="158"/>
      <c r="P2827" s="265">
        <f t="shared" si="614"/>
        <v>182135.62620328032</v>
      </c>
      <c r="Q2827" s="265">
        <f t="shared" si="615"/>
        <v>303625.78614201548</v>
      </c>
      <c r="R2827" s="266">
        <f t="shared" si="616"/>
        <v>485761.41234529577</v>
      </c>
    </row>
    <row r="2828" spans="1:18" x14ac:dyDescent="0.25">
      <c r="A2828" s="81">
        <v>2797</v>
      </c>
      <c r="B2828" s="93">
        <f t="shared" si="605"/>
        <v>5.6446948718426585E-24</v>
      </c>
      <c r="C2828" s="178">
        <f t="shared" si="606"/>
        <v>5.6319614123594069E-24</v>
      </c>
      <c r="D2828" s="165">
        <f t="shared" si="607"/>
        <v>2.2558277767625785E-3</v>
      </c>
      <c r="E2828" s="166">
        <f t="shared" si="617"/>
        <v>24.291375447755232</v>
      </c>
      <c r="F2828" s="167">
        <f t="shared" si="618"/>
        <v>6.3118061193817168</v>
      </c>
      <c r="G2828" s="167">
        <f t="shared" si="608"/>
        <v>219348.03263915353</v>
      </c>
      <c r="H2828" s="167">
        <f t="shared" si="609"/>
        <v>271299.98899881309</v>
      </c>
      <c r="I2828" s="168">
        <f t="shared" si="610"/>
        <v>490648.02163796662</v>
      </c>
      <c r="J2828" s="168">
        <f t="shared" si="612"/>
        <v>478026.06236886338</v>
      </c>
      <c r="K2828" s="94"/>
      <c r="L2828" s="265">
        <f t="shared" si="611"/>
        <v>186972.15463430109</v>
      </c>
      <c r="M2828" s="265">
        <f>$G2828*NonHospFrac+theModel!$H2828*NonHospFrac</f>
        <v>303675.86700366554</v>
      </c>
      <c r="N2828" s="266">
        <f t="shared" si="613"/>
        <v>490648.02163796662</v>
      </c>
      <c r="O2828" s="158"/>
      <c r="P2828" s="265">
        <f t="shared" si="614"/>
        <v>182162.28112788763</v>
      </c>
      <c r="Q2828" s="265">
        <f t="shared" si="615"/>
        <v>303674.30675304652</v>
      </c>
      <c r="R2828" s="266">
        <f t="shared" si="616"/>
        <v>485836.58788093412</v>
      </c>
    </row>
    <row r="2829" spans="1:18" x14ac:dyDescent="0.25">
      <c r="A2829" s="81">
        <v>2798</v>
      </c>
      <c r="B2829" s="93">
        <f t="shared" si="605"/>
        <v>5.5392493792294425E-24</v>
      </c>
      <c r="C2829" s="178">
        <f t="shared" si="606"/>
        <v>5.5267537866173621E-24</v>
      </c>
      <c r="D2829" s="165">
        <f t="shared" si="607"/>
        <v>2.2558277767625785E-3</v>
      </c>
      <c r="E2829" s="166">
        <f t="shared" si="617"/>
        <v>24.291375447755232</v>
      </c>
      <c r="F2829" s="167">
        <f t="shared" si="618"/>
        <v>6.3140619471584793</v>
      </c>
      <c r="G2829" s="167">
        <f t="shared" si="608"/>
        <v>219426.42721836694</v>
      </c>
      <c r="H2829" s="167">
        <f t="shared" si="609"/>
        <v>271299.98899881309</v>
      </c>
      <c r="I2829" s="168">
        <f t="shared" si="610"/>
        <v>490726.41621718003</v>
      </c>
      <c r="J2829" s="168">
        <f t="shared" si="612"/>
        <v>478096.00675688445</v>
      </c>
      <c r="K2829" s="94"/>
      <c r="L2829" s="265">
        <f t="shared" si="611"/>
        <v>187002.02860248351</v>
      </c>
      <c r="M2829" s="265">
        <f>$G2829*NonHospFrac+theModel!$H2829*NonHospFrac</f>
        <v>303724.38761469652</v>
      </c>
      <c r="N2829" s="266">
        <f t="shared" si="613"/>
        <v>490726.41621718003</v>
      </c>
      <c r="O2829" s="158"/>
      <c r="P2829" s="265">
        <f t="shared" si="614"/>
        <v>182188.93496598775</v>
      </c>
      <c r="Q2829" s="265">
        <f t="shared" si="615"/>
        <v>303722.8273640775</v>
      </c>
      <c r="R2829" s="266">
        <f t="shared" si="616"/>
        <v>485911.76233006525</v>
      </c>
    </row>
    <row r="2830" spans="1:18" x14ac:dyDescent="0.25">
      <c r="A2830" s="81">
        <v>2799</v>
      </c>
      <c r="B2830" s="93">
        <f t="shared" si="605"/>
        <v>5.4357736568455973E-24</v>
      </c>
      <c r="C2830" s="178">
        <f t="shared" si="606"/>
        <v>5.4235114876422906E-24</v>
      </c>
      <c r="D2830" s="165">
        <f t="shared" si="607"/>
        <v>2.2558277767625785E-3</v>
      </c>
      <c r="E2830" s="166">
        <f t="shared" si="617"/>
        <v>24.291375447755232</v>
      </c>
      <c r="F2830" s="167">
        <f t="shared" si="618"/>
        <v>6.3163177749352419</v>
      </c>
      <c r="G2830" s="167">
        <f t="shared" si="608"/>
        <v>219504.82179758037</v>
      </c>
      <c r="H2830" s="167">
        <f t="shared" si="609"/>
        <v>271299.98899881309</v>
      </c>
      <c r="I2830" s="168">
        <f t="shared" si="610"/>
        <v>490804.81079639343</v>
      </c>
      <c r="J2830" s="168">
        <f t="shared" si="612"/>
        <v>478165.94829383458</v>
      </c>
      <c r="K2830" s="94"/>
      <c r="L2830" s="265">
        <f t="shared" si="611"/>
        <v>187031.90257066596</v>
      </c>
      <c r="M2830" s="265">
        <f>$G2830*NonHospFrac+theModel!$H2830*NonHospFrac</f>
        <v>303772.9082257275</v>
      </c>
      <c r="N2830" s="266">
        <f t="shared" si="613"/>
        <v>490804.81079639343</v>
      </c>
      <c r="O2830" s="158"/>
      <c r="P2830" s="265">
        <f t="shared" si="614"/>
        <v>182215.58771762499</v>
      </c>
      <c r="Q2830" s="265">
        <f t="shared" si="615"/>
        <v>303771.34797510848</v>
      </c>
      <c r="R2830" s="266">
        <f t="shared" si="616"/>
        <v>485986.9356927335</v>
      </c>
    </row>
    <row r="2831" spans="1:18" x14ac:dyDescent="0.25">
      <c r="A2831" s="81">
        <v>2800</v>
      </c>
      <c r="B2831" s="93">
        <f t="shared" si="605"/>
        <v>5.3342309084785945E-24</v>
      </c>
      <c r="C2831" s="178">
        <f t="shared" si="606"/>
        <v>5.3221978022275832E-24</v>
      </c>
      <c r="D2831" s="165">
        <f t="shared" si="607"/>
        <v>2.2558277767625785E-3</v>
      </c>
      <c r="E2831" s="166">
        <f t="shared" si="617"/>
        <v>24.291375447755232</v>
      </c>
      <c r="F2831" s="167">
        <f t="shared" si="618"/>
        <v>6.3185736027120045</v>
      </c>
      <c r="G2831" s="167">
        <f t="shared" si="608"/>
        <v>219583.21637679377</v>
      </c>
      <c r="H2831" s="167">
        <f t="shared" si="609"/>
        <v>271299.98899881309</v>
      </c>
      <c r="I2831" s="168">
        <f t="shared" si="610"/>
        <v>490883.20537560689</v>
      </c>
      <c r="J2831" s="168">
        <f t="shared" si="612"/>
        <v>478235.88697983004</v>
      </c>
      <c r="K2831" s="94"/>
      <c r="L2831" s="265">
        <f t="shared" si="611"/>
        <v>187061.77653884835</v>
      </c>
      <c r="M2831" s="265">
        <f>$G2831*NonHospFrac+theModel!$H2831*NonHospFrac</f>
        <v>303821.42883675848</v>
      </c>
      <c r="N2831" s="266">
        <f t="shared" si="613"/>
        <v>490883.20537560683</v>
      </c>
      <c r="O2831" s="158"/>
      <c r="P2831" s="265">
        <f t="shared" si="614"/>
        <v>182242.23938284355</v>
      </c>
      <c r="Q2831" s="265">
        <f t="shared" si="615"/>
        <v>303819.86858613946</v>
      </c>
      <c r="R2831" s="266">
        <f t="shared" si="616"/>
        <v>486062.10796898301</v>
      </c>
    </row>
    <row r="2832" spans="1:18" x14ac:dyDescent="0.25">
      <c r="A2832" s="81">
        <v>2801</v>
      </c>
      <c r="B2832" s="93">
        <f t="shared" si="605"/>
        <v>5.2345850252860533E-24</v>
      </c>
      <c r="C2832" s="178">
        <f t="shared" si="606"/>
        <v>5.2227767029861879E-24</v>
      </c>
      <c r="D2832" s="165">
        <f t="shared" si="607"/>
        <v>2.2558277767625785E-3</v>
      </c>
      <c r="E2832" s="166">
        <f t="shared" si="617"/>
        <v>24.291375447755232</v>
      </c>
      <c r="F2832" s="167">
        <f t="shared" si="618"/>
        <v>6.3208294304887671</v>
      </c>
      <c r="G2832" s="167">
        <f t="shared" si="608"/>
        <v>219661.61095600724</v>
      </c>
      <c r="H2832" s="167">
        <f t="shared" si="609"/>
        <v>271299.98899881309</v>
      </c>
      <c r="I2832" s="168">
        <f t="shared" si="610"/>
        <v>490961.59995482035</v>
      </c>
      <c r="J2832" s="168">
        <f t="shared" si="612"/>
        <v>478305.82281498698</v>
      </c>
      <c r="K2832" s="94"/>
      <c r="L2832" s="265">
        <f t="shared" si="611"/>
        <v>187091.65050703083</v>
      </c>
      <c r="M2832" s="265">
        <f>$G2832*NonHospFrac+theModel!$H2832*NonHospFrac</f>
        <v>303869.94944778946</v>
      </c>
      <c r="N2832" s="266">
        <f t="shared" si="613"/>
        <v>490961.5999548203</v>
      </c>
      <c r="O2832" s="158"/>
      <c r="P2832" s="265">
        <f t="shared" si="614"/>
        <v>182268.88996168785</v>
      </c>
      <c r="Q2832" s="265">
        <f t="shared" si="615"/>
        <v>303868.38919717044</v>
      </c>
      <c r="R2832" s="266">
        <f t="shared" si="616"/>
        <v>486137.27915885829</v>
      </c>
    </row>
    <row r="2833" spans="1:18" x14ac:dyDescent="0.25">
      <c r="A2833" s="81">
        <v>2802</v>
      </c>
      <c r="B2833" s="93">
        <f t="shared" si="605"/>
        <v>5.1368005729553512E-24</v>
      </c>
      <c r="C2833" s="178">
        <f t="shared" si="606"/>
        <v>5.1252128355391883E-24</v>
      </c>
      <c r="D2833" s="165">
        <f t="shared" si="607"/>
        <v>2.2558277767625785E-3</v>
      </c>
      <c r="E2833" s="166">
        <f t="shared" si="617"/>
        <v>24.291375447755232</v>
      </c>
      <c r="F2833" s="167">
        <f t="shared" si="618"/>
        <v>6.3230852582655297</v>
      </c>
      <c r="G2833" s="167">
        <f t="shared" si="608"/>
        <v>219740.00553522064</v>
      </c>
      <c r="H2833" s="167">
        <f t="shared" si="609"/>
        <v>271299.98899881309</v>
      </c>
      <c r="I2833" s="168">
        <f t="shared" si="610"/>
        <v>491039.9945340337</v>
      </c>
      <c r="J2833" s="168">
        <f t="shared" si="612"/>
        <v>478375.75579942152</v>
      </c>
      <c r="K2833" s="94"/>
      <c r="L2833" s="265">
        <f t="shared" si="611"/>
        <v>187121.52447521326</v>
      </c>
      <c r="M2833" s="265">
        <f>$G2833*NonHospFrac+theModel!$H2833*NonHospFrac</f>
        <v>303918.47005882044</v>
      </c>
      <c r="N2833" s="266">
        <f t="shared" si="613"/>
        <v>491039.9945340337</v>
      </c>
      <c r="O2833" s="158"/>
      <c r="P2833" s="265">
        <f t="shared" si="614"/>
        <v>182295.53945420202</v>
      </c>
      <c r="Q2833" s="265">
        <f t="shared" si="615"/>
        <v>303916.90980820142</v>
      </c>
      <c r="R2833" s="266">
        <f t="shared" si="616"/>
        <v>486212.44926240342</v>
      </c>
    </row>
    <row r="2834" spans="1:18" x14ac:dyDescent="0.25">
      <c r="A2834" s="81">
        <v>2803</v>
      </c>
      <c r="B2834" s="93">
        <f t="shared" si="605"/>
        <v>5.0408427791031015E-24</v>
      </c>
      <c r="C2834" s="178">
        <f t="shared" si="606"/>
        <v>5.0294715059437079E-24</v>
      </c>
      <c r="D2834" s="165">
        <f t="shared" si="607"/>
        <v>2.2558277767625785E-3</v>
      </c>
      <c r="E2834" s="166">
        <f t="shared" si="617"/>
        <v>24.291375447755232</v>
      </c>
      <c r="F2834" s="167">
        <f t="shared" si="618"/>
        <v>6.3253410860422923</v>
      </c>
      <c r="G2834" s="167">
        <f t="shared" si="608"/>
        <v>219818.4001144341</v>
      </c>
      <c r="H2834" s="167">
        <f t="shared" si="609"/>
        <v>271299.98899881309</v>
      </c>
      <c r="I2834" s="168">
        <f t="shared" si="610"/>
        <v>491118.38911324716</v>
      </c>
      <c r="J2834" s="168">
        <f t="shared" si="612"/>
        <v>478445.68593325</v>
      </c>
      <c r="K2834" s="94"/>
      <c r="L2834" s="265">
        <f t="shared" si="611"/>
        <v>187151.39844339568</v>
      </c>
      <c r="M2834" s="265">
        <f>$G2834*NonHospFrac+theModel!$H2834*NonHospFrac</f>
        <v>303966.99066985154</v>
      </c>
      <c r="N2834" s="266">
        <f t="shared" si="613"/>
        <v>491118.38911324722</v>
      </c>
      <c r="O2834" s="158"/>
      <c r="P2834" s="265">
        <f t="shared" si="614"/>
        <v>182322.18786043042</v>
      </c>
      <c r="Q2834" s="265">
        <f t="shared" si="615"/>
        <v>303965.43041923252</v>
      </c>
      <c r="R2834" s="266">
        <f t="shared" si="616"/>
        <v>486287.61827966291</v>
      </c>
    </row>
    <row r="2835" spans="1:18" x14ac:dyDescent="0.25">
      <c r="A2835" s="81">
        <v>2804</v>
      </c>
      <c r="B2835" s="93">
        <f t="shared" si="605"/>
        <v>4.9466775209100063E-24</v>
      </c>
      <c r="C2835" s="178">
        <f t="shared" si="606"/>
        <v>4.9355186683556503E-24</v>
      </c>
      <c r="D2835" s="165">
        <f t="shared" si="607"/>
        <v>2.2558277767625785E-3</v>
      </c>
      <c r="E2835" s="166">
        <f t="shared" si="617"/>
        <v>24.291375447755232</v>
      </c>
      <c r="F2835" s="167">
        <f t="shared" si="618"/>
        <v>6.3275969138190549</v>
      </c>
      <c r="G2835" s="167">
        <f t="shared" si="608"/>
        <v>219896.79469364748</v>
      </c>
      <c r="H2835" s="167">
        <f t="shared" si="609"/>
        <v>271299.98899881309</v>
      </c>
      <c r="I2835" s="168">
        <f t="shared" si="610"/>
        <v>491196.78369246057</v>
      </c>
      <c r="J2835" s="168">
        <f t="shared" si="612"/>
        <v>478515.61321658851</v>
      </c>
      <c r="K2835" s="94"/>
      <c r="L2835" s="265">
        <f t="shared" si="611"/>
        <v>187181.2724115781</v>
      </c>
      <c r="M2835" s="265">
        <f>$G2835*NonHospFrac+theModel!$H2835*NonHospFrac</f>
        <v>304015.51128088246</v>
      </c>
      <c r="N2835" s="266">
        <f t="shared" si="613"/>
        <v>491196.78369246057</v>
      </c>
      <c r="O2835" s="158"/>
      <c r="P2835" s="265">
        <f t="shared" si="614"/>
        <v>182348.83518041731</v>
      </c>
      <c r="Q2835" s="265">
        <f t="shared" si="615"/>
        <v>304013.95103026344</v>
      </c>
      <c r="R2835" s="266">
        <f t="shared" si="616"/>
        <v>486362.78621068073</v>
      </c>
    </row>
    <row r="2836" spans="1:18" x14ac:dyDescent="0.25">
      <c r="A2836" s="81">
        <v>2805</v>
      </c>
      <c r="B2836" s="93">
        <f t="shared" si="605"/>
        <v>4.8542713129867398E-24</v>
      </c>
      <c r="C2836" s="178">
        <f t="shared" si="606"/>
        <v>4.8433209129229627E-24</v>
      </c>
      <c r="D2836" s="165">
        <f t="shared" si="607"/>
        <v>2.2558277767625785E-3</v>
      </c>
      <c r="E2836" s="166">
        <f t="shared" si="617"/>
        <v>24.291375447755232</v>
      </c>
      <c r="F2836" s="167">
        <f t="shared" si="618"/>
        <v>6.3298527415958175</v>
      </c>
      <c r="G2836" s="167">
        <f t="shared" si="608"/>
        <v>219975.18927286094</v>
      </c>
      <c r="H2836" s="167">
        <f t="shared" si="609"/>
        <v>271299.98899881309</v>
      </c>
      <c r="I2836" s="168">
        <f t="shared" si="610"/>
        <v>491275.17827167403</v>
      </c>
      <c r="J2836" s="168">
        <f t="shared" si="612"/>
        <v>478585.53764955333</v>
      </c>
      <c r="K2836" s="94"/>
      <c r="L2836" s="265">
        <f t="shared" si="611"/>
        <v>187211.14637976052</v>
      </c>
      <c r="M2836" s="265">
        <f>$G2836*NonHospFrac+theModel!$H2836*NonHospFrac</f>
        <v>304064.0318919135</v>
      </c>
      <c r="N2836" s="266">
        <f t="shared" si="613"/>
        <v>491275.17827167403</v>
      </c>
      <c r="O2836" s="158"/>
      <c r="P2836" s="265">
        <f t="shared" si="614"/>
        <v>182375.481414207</v>
      </c>
      <c r="Q2836" s="265">
        <f t="shared" si="615"/>
        <v>304062.47164129448</v>
      </c>
      <c r="R2836" s="266">
        <f t="shared" si="616"/>
        <v>486437.95305550145</v>
      </c>
    </row>
    <row r="2837" spans="1:18" x14ac:dyDescent="0.25">
      <c r="A2837" s="81">
        <v>2806</v>
      </c>
      <c r="B2837" s="93">
        <f t="shared" si="605"/>
        <v>4.7635912954663247E-24</v>
      </c>
      <c r="C2837" s="178">
        <f t="shared" si="606"/>
        <v>4.7528454539048677E-24</v>
      </c>
      <c r="D2837" s="165">
        <f t="shared" si="607"/>
        <v>2.2558277767625785E-3</v>
      </c>
      <c r="E2837" s="166">
        <f t="shared" si="617"/>
        <v>24.291375447755232</v>
      </c>
      <c r="F2837" s="167">
        <f t="shared" si="618"/>
        <v>6.33210856937258</v>
      </c>
      <c r="G2837" s="167">
        <f t="shared" si="608"/>
        <v>220053.58385207431</v>
      </c>
      <c r="H2837" s="167">
        <f t="shared" si="609"/>
        <v>271299.98899881309</v>
      </c>
      <c r="I2837" s="168">
        <f t="shared" si="610"/>
        <v>491353.57285088743</v>
      </c>
      <c r="J2837" s="168">
        <f t="shared" si="612"/>
        <v>478655.45923226059</v>
      </c>
      <c r="K2837" s="94"/>
      <c r="L2837" s="265">
        <f t="shared" si="611"/>
        <v>187241.02034794295</v>
      </c>
      <c r="M2837" s="265">
        <f>$G2837*NonHospFrac+theModel!$H2837*NonHospFrac</f>
        <v>304112.55250294448</v>
      </c>
      <c r="N2837" s="266">
        <f t="shared" si="613"/>
        <v>491353.57285088743</v>
      </c>
      <c r="O2837" s="158"/>
      <c r="P2837" s="265">
        <f t="shared" si="614"/>
        <v>182402.12656184373</v>
      </c>
      <c r="Q2837" s="265">
        <f t="shared" si="615"/>
        <v>304110.99225232546</v>
      </c>
      <c r="R2837" s="266">
        <f t="shared" si="616"/>
        <v>486513.1188141692</v>
      </c>
    </row>
    <row r="2838" spans="1:18" x14ac:dyDescent="0.25">
      <c r="A2838" s="81">
        <v>2807</v>
      </c>
      <c r="B2838" s="93">
        <f t="shared" si="605"/>
        <v>4.6746052223192907E-24</v>
      </c>
      <c r="C2838" s="178">
        <f t="shared" si="606"/>
        <v>4.6640601180133836E-24</v>
      </c>
      <c r="D2838" s="165">
        <f t="shared" si="607"/>
        <v>2.2558277767625785E-3</v>
      </c>
      <c r="E2838" s="166">
        <f t="shared" si="617"/>
        <v>24.291375447755232</v>
      </c>
      <c r="F2838" s="167">
        <f t="shared" si="618"/>
        <v>6.3343643971493426</v>
      </c>
      <c r="G2838" s="167">
        <f t="shared" si="608"/>
        <v>220131.97843128777</v>
      </c>
      <c r="H2838" s="167">
        <f t="shared" si="609"/>
        <v>271299.98899881309</v>
      </c>
      <c r="I2838" s="168">
        <f t="shared" si="610"/>
        <v>491431.96743010089</v>
      </c>
      <c r="J2838" s="168">
        <f t="shared" si="612"/>
        <v>478725.37796482653</v>
      </c>
      <c r="K2838" s="94"/>
      <c r="L2838" s="265">
        <f t="shared" si="611"/>
        <v>187270.89431612537</v>
      </c>
      <c r="M2838" s="265">
        <f>$G2838*NonHospFrac+theModel!$H2838*NonHospFrac</f>
        <v>304161.07311397546</v>
      </c>
      <c r="N2838" s="266">
        <f t="shared" si="613"/>
        <v>491431.96743010083</v>
      </c>
      <c r="O2838" s="158"/>
      <c r="P2838" s="265">
        <f t="shared" si="614"/>
        <v>182428.77062337179</v>
      </c>
      <c r="Q2838" s="265">
        <f t="shared" si="615"/>
        <v>304159.51286335645</v>
      </c>
      <c r="R2838" s="266">
        <f t="shared" si="616"/>
        <v>486588.28348672821</v>
      </c>
    </row>
    <row r="2839" spans="1:18" x14ac:dyDescent="0.25">
      <c r="A2839" s="81">
        <v>2808</v>
      </c>
      <c r="B2839" s="93">
        <f t="shared" si="605"/>
        <v>4.5872814498867753E-24</v>
      </c>
      <c r="C2839" s="178">
        <f t="shared" si="606"/>
        <v>4.5769333329722926E-24</v>
      </c>
      <c r="D2839" s="165">
        <f t="shared" si="607"/>
        <v>2.2558277767625785E-3</v>
      </c>
      <c r="E2839" s="166">
        <f t="shared" si="617"/>
        <v>24.291375447755232</v>
      </c>
      <c r="F2839" s="167">
        <f t="shared" si="618"/>
        <v>6.3366202249261052</v>
      </c>
      <c r="G2839" s="167">
        <f t="shared" si="608"/>
        <v>220210.37301050115</v>
      </c>
      <c r="H2839" s="167">
        <f t="shared" si="609"/>
        <v>271299.98899881309</v>
      </c>
      <c r="I2839" s="168">
        <f t="shared" si="610"/>
        <v>491510.36200931424</v>
      </c>
      <c r="J2839" s="168">
        <f t="shared" si="612"/>
        <v>478795.29384736717</v>
      </c>
      <c r="K2839" s="94"/>
      <c r="L2839" s="265">
        <f t="shared" si="611"/>
        <v>187300.76828430779</v>
      </c>
      <c r="M2839" s="265">
        <f>$G2839*NonHospFrac+theModel!$H2839*NonHospFrac</f>
        <v>304209.59372500645</v>
      </c>
      <c r="N2839" s="266">
        <f t="shared" si="613"/>
        <v>491510.36200931424</v>
      </c>
      <c r="O2839" s="158"/>
      <c r="P2839" s="265">
        <f t="shared" si="614"/>
        <v>182455.41359883544</v>
      </c>
      <c r="Q2839" s="265">
        <f t="shared" si="615"/>
        <v>304208.03347438743</v>
      </c>
      <c r="R2839" s="266">
        <f t="shared" si="616"/>
        <v>486663.44707322284</v>
      </c>
    </row>
    <row r="2840" spans="1:18" x14ac:dyDescent="0.25">
      <c r="A2840" s="81">
        <v>2809</v>
      </c>
      <c r="B2840" s="93">
        <f t="shared" si="605"/>
        <v>4.501588925627997E-24</v>
      </c>
      <c r="C2840" s="178">
        <f t="shared" si="606"/>
        <v>4.4914341162899985E-24</v>
      </c>
      <c r="D2840" s="165">
        <f t="shared" si="607"/>
        <v>2.2558277767625785E-3</v>
      </c>
      <c r="E2840" s="166">
        <f t="shared" si="617"/>
        <v>24.291375447755232</v>
      </c>
      <c r="F2840" s="167">
        <f t="shared" si="618"/>
        <v>6.3388760527028678</v>
      </c>
      <c r="G2840" s="167">
        <f t="shared" si="608"/>
        <v>220288.76758971461</v>
      </c>
      <c r="H2840" s="167">
        <f t="shared" si="609"/>
        <v>271299.98899881309</v>
      </c>
      <c r="I2840" s="168">
        <f t="shared" si="610"/>
        <v>491588.7565885277</v>
      </c>
      <c r="J2840" s="168">
        <f t="shared" si="612"/>
        <v>478865.20687999891</v>
      </c>
      <c r="K2840" s="94"/>
      <c r="L2840" s="265">
        <f t="shared" si="611"/>
        <v>187330.64225249022</v>
      </c>
      <c r="M2840" s="265">
        <f>$G2840*NonHospFrac+theModel!$H2840*NonHospFrac</f>
        <v>304258.11433603743</v>
      </c>
      <c r="N2840" s="266">
        <f t="shared" si="613"/>
        <v>491588.75658852764</v>
      </c>
      <c r="O2840" s="158"/>
      <c r="P2840" s="265">
        <f t="shared" si="614"/>
        <v>182482.05548827897</v>
      </c>
      <c r="Q2840" s="265">
        <f t="shared" si="615"/>
        <v>304256.55408541841</v>
      </c>
      <c r="R2840" s="266">
        <f t="shared" si="616"/>
        <v>486738.60957369738</v>
      </c>
    </row>
    <row r="2841" spans="1:18" x14ac:dyDescent="0.25">
      <c r="A2841" s="81">
        <v>2810</v>
      </c>
      <c r="B2841" s="93">
        <f t="shared" si="605"/>
        <v>4.4174971770778946E-24</v>
      </c>
      <c r="C2841" s="178">
        <f t="shared" si="606"/>
        <v>4.4075320642420718E-24</v>
      </c>
      <c r="D2841" s="165">
        <f t="shared" si="607"/>
        <v>2.2558277767625785E-3</v>
      </c>
      <c r="E2841" s="166">
        <f t="shared" si="617"/>
        <v>24.291375447755232</v>
      </c>
      <c r="F2841" s="167">
        <f t="shared" si="618"/>
        <v>6.3411318804796304</v>
      </c>
      <c r="G2841" s="167">
        <f t="shared" si="608"/>
        <v>220367.16216892799</v>
      </c>
      <c r="H2841" s="167">
        <f t="shared" si="609"/>
        <v>271299.98899881309</v>
      </c>
      <c r="I2841" s="168">
        <f t="shared" si="610"/>
        <v>491667.15116774105</v>
      </c>
      <c r="J2841" s="168">
        <f t="shared" si="612"/>
        <v>478935.1170628377</v>
      </c>
      <c r="K2841" s="94"/>
      <c r="L2841" s="265">
        <f t="shared" si="611"/>
        <v>187360.51622067264</v>
      </c>
      <c r="M2841" s="265">
        <f>$G2841*NonHospFrac+theModel!$H2841*NonHospFrac</f>
        <v>304306.63494706841</v>
      </c>
      <c r="N2841" s="266">
        <f t="shared" si="613"/>
        <v>491667.15116774105</v>
      </c>
      <c r="O2841" s="158"/>
      <c r="P2841" s="265">
        <f t="shared" si="614"/>
        <v>182508.69629174663</v>
      </c>
      <c r="Q2841" s="265">
        <f t="shared" si="615"/>
        <v>304305.07469644939</v>
      </c>
      <c r="R2841" s="266">
        <f t="shared" si="616"/>
        <v>486813.77098819602</v>
      </c>
    </row>
    <row r="2842" spans="1:18" x14ac:dyDescent="0.25">
      <c r="A2842" s="81">
        <v>2811</v>
      </c>
      <c r="B2842" s="93">
        <f t="shared" si="605"/>
        <v>4.3349763010110516E-24</v>
      </c>
      <c r="C2842" s="178">
        <f t="shared" si="606"/>
        <v>4.3251973410596236E-24</v>
      </c>
      <c r="D2842" s="165">
        <f t="shared" si="607"/>
        <v>2.2558277767625785E-3</v>
      </c>
      <c r="E2842" s="166">
        <f t="shared" si="617"/>
        <v>24.291375447755232</v>
      </c>
      <c r="F2842" s="167">
        <f t="shared" si="618"/>
        <v>6.343387708256393</v>
      </c>
      <c r="G2842" s="167">
        <f t="shared" si="608"/>
        <v>220445.55674814145</v>
      </c>
      <c r="H2842" s="167">
        <f t="shared" si="609"/>
        <v>271299.98899881309</v>
      </c>
      <c r="I2842" s="168">
        <f t="shared" si="610"/>
        <v>491745.54574695451</v>
      </c>
      <c r="J2842" s="168">
        <f t="shared" si="612"/>
        <v>479005.02439599991</v>
      </c>
      <c r="K2842" s="94"/>
      <c r="L2842" s="265">
        <f t="shared" si="611"/>
        <v>187390.39018885506</v>
      </c>
      <c r="M2842" s="265">
        <f>$G2842*NonHospFrac+theModel!$H2842*NonHospFrac</f>
        <v>304355.15555809945</v>
      </c>
      <c r="N2842" s="266">
        <f t="shared" si="613"/>
        <v>491745.54574695451</v>
      </c>
      <c r="O2842" s="158"/>
      <c r="P2842" s="265">
        <f t="shared" si="614"/>
        <v>182535.33600928271</v>
      </c>
      <c r="Q2842" s="265">
        <f t="shared" si="615"/>
        <v>304353.59530748043</v>
      </c>
      <c r="R2842" s="266">
        <f t="shared" si="616"/>
        <v>486888.93131676316</v>
      </c>
    </row>
    <row r="2843" spans="1:18" x14ac:dyDescent="0.25">
      <c r="A2843" s="81">
        <v>2812</v>
      </c>
      <c r="B2843" s="93">
        <f t="shared" si="605"/>
        <v>4.2539969528080345E-24</v>
      </c>
      <c r="C2843" s="178">
        <f t="shared" si="606"/>
        <v>4.244400668319627E-24</v>
      </c>
      <c r="D2843" s="165">
        <f t="shared" si="607"/>
        <v>2.2558277767625785E-3</v>
      </c>
      <c r="E2843" s="166">
        <f t="shared" si="617"/>
        <v>24.291375447755232</v>
      </c>
      <c r="F2843" s="167">
        <f t="shared" si="618"/>
        <v>6.3456435360331556</v>
      </c>
      <c r="G2843" s="167">
        <f t="shared" si="608"/>
        <v>220523.95132735485</v>
      </c>
      <c r="H2843" s="167">
        <f t="shared" si="609"/>
        <v>271299.98899881309</v>
      </c>
      <c r="I2843" s="168">
        <f t="shared" si="610"/>
        <v>491823.94032616797</v>
      </c>
      <c r="J2843" s="168">
        <f t="shared" si="612"/>
        <v>479074.92887960159</v>
      </c>
      <c r="K2843" s="94"/>
      <c r="L2843" s="265">
        <f t="shared" si="611"/>
        <v>187420.26415703748</v>
      </c>
      <c r="M2843" s="265">
        <f>$G2843*NonHospFrac+theModel!$H2843*NonHospFrac</f>
        <v>304403.67616913043</v>
      </c>
      <c r="N2843" s="266">
        <f t="shared" si="613"/>
        <v>491823.94032616791</v>
      </c>
      <c r="O2843" s="158"/>
      <c r="P2843" s="265">
        <f t="shared" si="614"/>
        <v>182561.97464093144</v>
      </c>
      <c r="Q2843" s="265">
        <f t="shared" si="615"/>
        <v>304402.11591851141</v>
      </c>
      <c r="R2843" s="266">
        <f t="shared" si="616"/>
        <v>486964.09055944288</v>
      </c>
    </row>
    <row r="2844" spans="1:18" x14ac:dyDescent="0.25">
      <c r="A2844" s="81">
        <v>2813</v>
      </c>
      <c r="B2844" s="93">
        <f t="shared" si="605"/>
        <v>4.1745303360203786E-24</v>
      </c>
      <c r="C2844" s="178">
        <f t="shared" si="606"/>
        <v>4.165113314533446E-24</v>
      </c>
      <c r="D2844" s="165">
        <f t="shared" si="607"/>
        <v>2.2558277767625785E-3</v>
      </c>
      <c r="E2844" s="166">
        <f t="shared" si="617"/>
        <v>24.291375447755232</v>
      </c>
      <c r="F2844" s="167">
        <f t="shared" si="618"/>
        <v>6.3478993638099181</v>
      </c>
      <c r="G2844" s="167">
        <f t="shared" si="608"/>
        <v>220602.34590656825</v>
      </c>
      <c r="H2844" s="167">
        <f t="shared" si="609"/>
        <v>271299.98899881309</v>
      </c>
      <c r="I2844" s="168">
        <f t="shared" si="610"/>
        <v>491902.33490538131</v>
      </c>
      <c r="J2844" s="168">
        <f t="shared" si="612"/>
        <v>479144.83051375882</v>
      </c>
      <c r="K2844" s="94"/>
      <c r="L2844" s="265">
        <f t="shared" si="611"/>
        <v>187450.13812521991</v>
      </c>
      <c r="M2844" s="265">
        <f>$G2844*NonHospFrac+theModel!$H2844*NonHospFrac</f>
        <v>304452.19678016141</v>
      </c>
      <c r="N2844" s="266">
        <f t="shared" si="613"/>
        <v>491902.33490538131</v>
      </c>
      <c r="O2844" s="158"/>
      <c r="P2844" s="265">
        <f t="shared" si="614"/>
        <v>182588.61218673713</v>
      </c>
      <c r="Q2844" s="265">
        <f t="shared" si="615"/>
        <v>304450.63652954239</v>
      </c>
      <c r="R2844" s="266">
        <f t="shared" si="616"/>
        <v>487039.24871627952</v>
      </c>
    </row>
    <row r="2845" spans="1:18" x14ac:dyDescent="0.25">
      <c r="A2845" s="81">
        <v>2814</v>
      </c>
      <c r="B2845" s="93">
        <f t="shared" si="605"/>
        <v>4.0965481921305017E-24</v>
      </c>
      <c r="C2845" s="178">
        <f t="shared" si="606"/>
        <v>4.0873070849298475E-24</v>
      </c>
      <c r="D2845" s="165">
        <f t="shared" si="607"/>
        <v>2.2558277767625785E-3</v>
      </c>
      <c r="E2845" s="166">
        <f t="shared" si="617"/>
        <v>24.291375447755232</v>
      </c>
      <c r="F2845" s="167">
        <f t="shared" si="618"/>
        <v>6.3501551915866807</v>
      </c>
      <c r="G2845" s="167">
        <f t="shared" si="608"/>
        <v>220680.74048578169</v>
      </c>
      <c r="H2845" s="167">
        <f t="shared" si="609"/>
        <v>271299.98899881309</v>
      </c>
      <c r="I2845" s="168">
        <f t="shared" si="610"/>
        <v>491980.72948459478</v>
      </c>
      <c r="J2845" s="168">
        <f t="shared" si="612"/>
        <v>479214.72929858795</v>
      </c>
      <c r="K2845" s="94"/>
      <c r="L2845" s="265">
        <f t="shared" si="611"/>
        <v>187480.01209340233</v>
      </c>
      <c r="M2845" s="265">
        <f>$G2845*NonHospFrac+theModel!$H2845*NonHospFrac</f>
        <v>304500.71739119245</v>
      </c>
      <c r="N2845" s="266">
        <f t="shared" si="613"/>
        <v>491980.72948459478</v>
      </c>
      <c r="O2845" s="158"/>
      <c r="P2845" s="265">
        <f t="shared" si="614"/>
        <v>182615.248646744</v>
      </c>
      <c r="Q2845" s="265">
        <f t="shared" si="615"/>
        <v>304499.15714057343</v>
      </c>
      <c r="R2845" s="266">
        <f t="shared" si="616"/>
        <v>487114.40578731743</v>
      </c>
    </row>
    <row r="2846" spans="1:18" x14ac:dyDescent="0.25">
      <c r="A2846" s="81">
        <v>2815</v>
      </c>
      <c r="B2846" s="93">
        <f t="shared" si="605"/>
        <v>4.0200227905029073E-24</v>
      </c>
      <c r="C2846" s="178">
        <f t="shared" si="606"/>
        <v>4.010954311428872E-24</v>
      </c>
      <c r="D2846" s="165">
        <f t="shared" si="607"/>
        <v>2.2558277767625785E-3</v>
      </c>
      <c r="E2846" s="166">
        <f t="shared" si="617"/>
        <v>24.291375447755232</v>
      </c>
      <c r="F2846" s="167">
        <f t="shared" si="618"/>
        <v>6.3524110193634433</v>
      </c>
      <c r="G2846" s="167">
        <f t="shared" si="608"/>
        <v>220759.13506499509</v>
      </c>
      <c r="H2846" s="167">
        <f t="shared" si="609"/>
        <v>271299.98899881309</v>
      </c>
      <c r="I2846" s="168">
        <f t="shared" si="610"/>
        <v>492059.12406380818</v>
      </c>
      <c r="J2846" s="168">
        <f t="shared" si="612"/>
        <v>479284.62523420493</v>
      </c>
      <c r="K2846" s="94"/>
      <c r="L2846" s="265">
        <f t="shared" si="611"/>
        <v>187509.88606158475</v>
      </c>
      <c r="M2846" s="265">
        <f>$G2846*NonHospFrac+theModel!$H2846*NonHospFrac</f>
        <v>304549.23800222343</v>
      </c>
      <c r="N2846" s="266">
        <f t="shared" si="613"/>
        <v>492059.12406380818</v>
      </c>
      <c r="O2846" s="158"/>
      <c r="P2846" s="265">
        <f t="shared" si="614"/>
        <v>182641.88402099634</v>
      </c>
      <c r="Q2846" s="265">
        <f t="shared" si="615"/>
        <v>304547.67775160441</v>
      </c>
      <c r="R2846" s="266">
        <f t="shared" si="616"/>
        <v>487189.56177260075</v>
      </c>
    </row>
    <row r="2847" spans="1:18" x14ac:dyDescent="0.25">
      <c r="A2847" s="81">
        <v>2816</v>
      </c>
      <c r="B2847" s="93">
        <f t="shared" ref="B2847:B2910" si="619">Constant*EXP(PowerTerm*(A2847)/7)</f>
        <v>3.9449269185231342E-24</v>
      </c>
      <c r="C2847" s="178">
        <f t="shared" ref="C2847:C2910" si="620">(1-theFloor)*B2847</f>
        <v>3.9360278428030313E-24</v>
      </c>
      <c r="D2847" s="165">
        <f t="shared" ref="D2847:D2910" si="621">theFloor</f>
        <v>2.2558277767625785E-3</v>
      </c>
      <c r="E2847" s="166">
        <f t="shared" si="617"/>
        <v>24.291375447755232</v>
      </c>
      <c r="F2847" s="167">
        <f t="shared" si="618"/>
        <v>6.3546668471402059</v>
      </c>
      <c r="G2847" s="167">
        <f t="shared" ref="G2847:G2910" si="622">$B$22*F2847*totInfected/365.25</f>
        <v>220837.52964420852</v>
      </c>
      <c r="H2847" s="167">
        <f t="shared" ref="H2847:H2910" si="623">lostQALYs_Injured*E2847*totInfected/365.25</f>
        <v>271299.98899881309</v>
      </c>
      <c r="I2847" s="168">
        <f t="shared" ref="I2847:I2910" si="624">H2847+G2847</f>
        <v>492137.51864302158</v>
      </c>
      <c r="J2847" s="168">
        <f t="shared" si="612"/>
        <v>479354.51832072594</v>
      </c>
      <c r="K2847" s="94"/>
      <c r="L2847" s="265">
        <f t="shared" ref="L2847:L2910" si="625">$G2847*HospFrac+$H2847*HospFrac</f>
        <v>187539.76002976717</v>
      </c>
      <c r="M2847" s="265">
        <f>$G2847*NonHospFrac+theModel!$H2847*NonHospFrac</f>
        <v>304597.75861325441</v>
      </c>
      <c r="N2847" s="266">
        <f t="shared" si="613"/>
        <v>492137.51864302158</v>
      </c>
      <c r="O2847" s="158"/>
      <c r="P2847" s="265">
        <f t="shared" si="614"/>
        <v>182668.51830953837</v>
      </c>
      <c r="Q2847" s="265">
        <f t="shared" si="615"/>
        <v>304596.19836263539</v>
      </c>
      <c r="R2847" s="266">
        <f t="shared" si="616"/>
        <v>487264.71667217376</v>
      </c>
    </row>
    <row r="2848" spans="1:18" x14ac:dyDescent="0.25">
      <c r="A2848" s="81">
        <v>2817</v>
      </c>
      <c r="B2848" s="93">
        <f t="shared" si="619"/>
        <v>3.8712338719207729E-24</v>
      </c>
      <c r="C2848" s="178">
        <f t="shared" si="620"/>
        <v>3.8625010350221498E-24</v>
      </c>
      <c r="D2848" s="165">
        <f t="shared" si="621"/>
        <v>2.2558277767625785E-3</v>
      </c>
      <c r="E2848" s="166">
        <f t="shared" si="617"/>
        <v>24.291375447755232</v>
      </c>
      <c r="F2848" s="167">
        <f t="shared" si="618"/>
        <v>6.3569226749169685</v>
      </c>
      <c r="G2848" s="167">
        <f t="shared" si="622"/>
        <v>220915.92422342196</v>
      </c>
      <c r="H2848" s="167">
        <f t="shared" si="623"/>
        <v>271299.98899881309</v>
      </c>
      <c r="I2848" s="168">
        <f t="shared" si="624"/>
        <v>492215.91322223505</v>
      </c>
      <c r="J2848" s="168">
        <f t="shared" ref="J2848:J2911" si="626">J2847+(I2848-I2847)/(1+discountDaily)^A2848</f>
        <v>479424.40855826723</v>
      </c>
      <c r="K2848" s="94"/>
      <c r="L2848" s="265">
        <f t="shared" si="625"/>
        <v>187569.63399794963</v>
      </c>
      <c r="M2848" s="265">
        <f>$G2848*NonHospFrac+theModel!$H2848*NonHospFrac</f>
        <v>304646.27922428539</v>
      </c>
      <c r="N2848" s="266">
        <f t="shared" ref="N2848:N2911" si="627">L2848+M2848</f>
        <v>492215.91322223505</v>
      </c>
      <c r="O2848" s="158"/>
      <c r="P2848" s="265">
        <f t="shared" ref="P2848:P2911" si="628">P2847+(L2848-L2847)/(1+discountDaily)^A2848</f>
        <v>182695.15151241439</v>
      </c>
      <c r="Q2848" s="265">
        <f t="shared" ref="Q2848:Q2911" si="629">Q2847+(M2848-M2847)/(1+discountDaily)^B2848</f>
        <v>304644.71897366637</v>
      </c>
      <c r="R2848" s="266">
        <f t="shared" ref="R2848:R2911" si="630">P2848+Q2848</f>
        <v>487339.87048608076</v>
      </c>
    </row>
    <row r="2849" spans="1:18" x14ac:dyDescent="0.25">
      <c r="A2849" s="81">
        <v>2818</v>
      </c>
      <c r="B2849" s="93">
        <f t="shared" si="619"/>
        <v>3.7989174452735337E-24</v>
      </c>
      <c r="C2849" s="178">
        <f t="shared" si="620"/>
        <v>3.7903477417788576E-24</v>
      </c>
      <c r="D2849" s="165">
        <f t="shared" si="621"/>
        <v>2.2558277767625785E-3</v>
      </c>
      <c r="E2849" s="166">
        <f t="shared" ref="E2849:E2912" si="631">C2849+E2848</f>
        <v>24.291375447755232</v>
      </c>
      <c r="F2849" s="167">
        <f t="shared" ref="F2849:F2912" si="632">D2849+F2848</f>
        <v>6.3591785026937311</v>
      </c>
      <c r="G2849" s="167">
        <f t="shared" si="622"/>
        <v>220994.31880263542</v>
      </c>
      <c r="H2849" s="167">
        <f t="shared" si="623"/>
        <v>271299.98899881309</v>
      </c>
      <c r="I2849" s="168">
        <f t="shared" si="624"/>
        <v>492294.30780144851</v>
      </c>
      <c r="J2849" s="168">
        <f t="shared" si="626"/>
        <v>479494.29594694485</v>
      </c>
      <c r="K2849" s="94"/>
      <c r="L2849" s="265">
        <f t="shared" si="625"/>
        <v>187599.50796613208</v>
      </c>
      <c r="M2849" s="265">
        <f>$G2849*NonHospFrac+theModel!$H2849*NonHospFrac</f>
        <v>304694.79983531643</v>
      </c>
      <c r="N2849" s="266">
        <f t="shared" si="627"/>
        <v>492294.30780144851</v>
      </c>
      <c r="O2849" s="158"/>
      <c r="P2849" s="265">
        <f t="shared" si="628"/>
        <v>182721.78362966864</v>
      </c>
      <c r="Q2849" s="265">
        <f t="shared" si="629"/>
        <v>304693.23958469741</v>
      </c>
      <c r="R2849" s="266">
        <f t="shared" si="630"/>
        <v>487415.02321436605</v>
      </c>
    </row>
    <row r="2850" spans="1:18" x14ac:dyDescent="0.25">
      <c r="A2850" s="81">
        <v>2819</v>
      </c>
      <c r="B2850" s="93">
        <f t="shared" si="619"/>
        <v>3.7279519226884223E-24</v>
      </c>
      <c r="C2850" s="178">
        <f t="shared" si="620"/>
        <v>3.7195423051907865E-24</v>
      </c>
      <c r="D2850" s="165">
        <f t="shared" si="621"/>
        <v>2.2558277767625785E-3</v>
      </c>
      <c r="E2850" s="166">
        <f t="shared" si="631"/>
        <v>24.291375447755232</v>
      </c>
      <c r="F2850" s="167">
        <f t="shared" si="632"/>
        <v>6.3614343304704937</v>
      </c>
      <c r="G2850" s="167">
        <f t="shared" si="622"/>
        <v>221072.71338184879</v>
      </c>
      <c r="H2850" s="167">
        <f t="shared" si="623"/>
        <v>271299.98899881309</v>
      </c>
      <c r="I2850" s="168">
        <f t="shared" si="624"/>
        <v>492372.70238066185</v>
      </c>
      <c r="J2850" s="168">
        <f t="shared" si="626"/>
        <v>479564.18048687483</v>
      </c>
      <c r="K2850" s="94"/>
      <c r="L2850" s="265">
        <f t="shared" si="625"/>
        <v>187629.38193431447</v>
      </c>
      <c r="M2850" s="265">
        <f>$G2850*NonHospFrac+theModel!$H2850*NonHospFrac</f>
        <v>304743.32044634741</v>
      </c>
      <c r="N2850" s="266">
        <f t="shared" si="627"/>
        <v>492372.70238066185</v>
      </c>
      <c r="O2850" s="158"/>
      <c r="P2850" s="265">
        <f t="shared" si="628"/>
        <v>182748.4146613453</v>
      </c>
      <c r="Q2850" s="265">
        <f t="shared" si="629"/>
        <v>304741.76019572839</v>
      </c>
      <c r="R2850" s="266">
        <f t="shared" si="630"/>
        <v>487490.1748570737</v>
      </c>
    </row>
    <row r="2851" spans="1:18" x14ac:dyDescent="0.25">
      <c r="A2851" s="81">
        <v>2820</v>
      </c>
      <c r="B2851" s="93">
        <f t="shared" si="619"/>
        <v>3.6583120686571368E-24</v>
      </c>
      <c r="C2851" s="178">
        <f t="shared" si="620"/>
        <v>3.6500595466765945E-24</v>
      </c>
      <c r="D2851" s="165">
        <f t="shared" si="621"/>
        <v>2.2558277767625785E-3</v>
      </c>
      <c r="E2851" s="166">
        <f t="shared" si="631"/>
        <v>24.291375447755232</v>
      </c>
      <c r="F2851" s="167">
        <f t="shared" si="632"/>
        <v>6.3636901582472563</v>
      </c>
      <c r="G2851" s="167">
        <f t="shared" si="622"/>
        <v>221151.10796106225</v>
      </c>
      <c r="H2851" s="167">
        <f t="shared" si="623"/>
        <v>271299.98899881309</v>
      </c>
      <c r="I2851" s="168">
        <f t="shared" si="624"/>
        <v>492451.09695987531</v>
      </c>
      <c r="J2851" s="168">
        <f t="shared" si="626"/>
        <v>479634.06217817345</v>
      </c>
      <c r="K2851" s="94"/>
      <c r="L2851" s="265">
        <f t="shared" si="625"/>
        <v>187659.25590249692</v>
      </c>
      <c r="M2851" s="265">
        <f>$G2851*NonHospFrac+theModel!$H2851*NonHospFrac</f>
        <v>304791.84105737845</v>
      </c>
      <c r="N2851" s="266">
        <f t="shared" si="627"/>
        <v>492451.09695987537</v>
      </c>
      <c r="O2851" s="158"/>
      <c r="P2851" s="265">
        <f t="shared" si="628"/>
        <v>182775.04460748873</v>
      </c>
      <c r="Q2851" s="265">
        <f t="shared" si="629"/>
        <v>304790.28080675943</v>
      </c>
      <c r="R2851" s="266">
        <f t="shared" si="630"/>
        <v>487565.32541424816</v>
      </c>
    </row>
    <row r="2852" spans="1:18" x14ac:dyDescent="0.25">
      <c r="A2852" s="81">
        <v>2821</v>
      </c>
      <c r="B2852" s="93">
        <f t="shared" si="619"/>
        <v>3.5899731190822592E-24</v>
      </c>
      <c r="C2852" s="178">
        <f t="shared" si="620"/>
        <v>3.5818747580024027E-24</v>
      </c>
      <c r="D2852" s="165">
        <f t="shared" si="621"/>
        <v>2.2558277767625785E-3</v>
      </c>
      <c r="E2852" s="166">
        <f t="shared" si="631"/>
        <v>24.291375447755232</v>
      </c>
      <c r="F2852" s="167">
        <f t="shared" si="632"/>
        <v>6.3659459860240188</v>
      </c>
      <c r="G2852" s="167">
        <f t="shared" si="622"/>
        <v>221229.50254027563</v>
      </c>
      <c r="H2852" s="167">
        <f t="shared" si="623"/>
        <v>271299.98899881309</v>
      </c>
      <c r="I2852" s="168">
        <f t="shared" si="624"/>
        <v>492529.49153908872</v>
      </c>
      <c r="J2852" s="168">
        <f t="shared" si="626"/>
        <v>479703.94102095673</v>
      </c>
      <c r="K2852" s="94"/>
      <c r="L2852" s="265">
        <f t="shared" si="625"/>
        <v>187689.12987067932</v>
      </c>
      <c r="M2852" s="265">
        <f>$G2852*NonHospFrac+theModel!$H2852*NonHospFrac</f>
        <v>304840.36166840943</v>
      </c>
      <c r="N2852" s="266">
        <f t="shared" si="627"/>
        <v>492529.49153908878</v>
      </c>
      <c r="O2852" s="158"/>
      <c r="P2852" s="265">
        <f t="shared" si="628"/>
        <v>182801.6734681431</v>
      </c>
      <c r="Q2852" s="265">
        <f t="shared" si="629"/>
        <v>304838.80141779041</v>
      </c>
      <c r="R2852" s="266">
        <f t="shared" si="630"/>
        <v>487640.47488593351</v>
      </c>
    </row>
    <row r="2853" spans="1:18" x14ac:dyDescent="0.25">
      <c r="A2853" s="81">
        <v>2822</v>
      </c>
      <c r="B2853" s="93">
        <f t="shared" si="619"/>
        <v>3.5229107724710843E-24</v>
      </c>
      <c r="C2853" s="178">
        <f t="shared" si="620"/>
        <v>3.5149636924954877E-24</v>
      </c>
      <c r="D2853" s="165">
        <f t="shared" si="621"/>
        <v>2.2558277767625785E-3</v>
      </c>
      <c r="E2853" s="166">
        <f t="shared" si="631"/>
        <v>24.291375447755232</v>
      </c>
      <c r="F2853" s="167">
        <f t="shared" si="632"/>
        <v>6.3682018138007814</v>
      </c>
      <c r="G2853" s="167">
        <f t="shared" si="622"/>
        <v>221307.89711948909</v>
      </c>
      <c r="H2853" s="167">
        <f t="shared" si="623"/>
        <v>271299.98899881309</v>
      </c>
      <c r="I2853" s="168">
        <f t="shared" si="624"/>
        <v>492607.88611830218</v>
      </c>
      <c r="J2853" s="168">
        <f t="shared" si="626"/>
        <v>479773.81701534084</v>
      </c>
      <c r="K2853" s="94"/>
      <c r="L2853" s="265">
        <f t="shared" si="625"/>
        <v>187719.00383886177</v>
      </c>
      <c r="M2853" s="265">
        <f>$G2853*NonHospFrac+theModel!$H2853*NonHospFrac</f>
        <v>304888.88227944041</v>
      </c>
      <c r="N2853" s="266">
        <f t="shared" si="627"/>
        <v>492607.88611830218</v>
      </c>
      <c r="O2853" s="158"/>
      <c r="P2853" s="265">
        <f t="shared" si="628"/>
        <v>182828.30124335273</v>
      </c>
      <c r="Q2853" s="265">
        <f t="shared" si="629"/>
        <v>304887.32202882139</v>
      </c>
      <c r="R2853" s="266">
        <f t="shared" si="630"/>
        <v>487715.62327217415</v>
      </c>
    </row>
    <row r="2854" spans="1:18" x14ac:dyDescent="0.25">
      <c r="A2854" s="81">
        <v>2823</v>
      </c>
      <c r="B2854" s="93">
        <f t="shared" si="619"/>
        <v>3.4571011812939516E-24</v>
      </c>
      <c r="C2854" s="178">
        <f t="shared" si="620"/>
        <v>3.4493025564221101E-24</v>
      </c>
      <c r="D2854" s="165">
        <f t="shared" si="621"/>
        <v>2.2558277767625785E-3</v>
      </c>
      <c r="E2854" s="166">
        <f t="shared" si="631"/>
        <v>24.291375447755232</v>
      </c>
      <c r="F2854" s="167">
        <f t="shared" si="632"/>
        <v>6.370457641577544</v>
      </c>
      <c r="G2854" s="167">
        <f t="shared" si="622"/>
        <v>221386.29169870247</v>
      </c>
      <c r="H2854" s="167">
        <f t="shared" si="623"/>
        <v>271299.98899881309</v>
      </c>
      <c r="I2854" s="168">
        <f t="shared" si="624"/>
        <v>492686.28069751558</v>
      </c>
      <c r="J2854" s="168">
        <f t="shared" si="626"/>
        <v>479843.69016144186</v>
      </c>
      <c r="K2854" s="94"/>
      <c r="L2854" s="265">
        <f t="shared" si="625"/>
        <v>187748.87780704416</v>
      </c>
      <c r="M2854" s="265">
        <f>$G2854*NonHospFrac+theModel!$H2854*NonHospFrac</f>
        <v>304937.40289047139</v>
      </c>
      <c r="N2854" s="266">
        <f t="shared" si="627"/>
        <v>492686.28069751558</v>
      </c>
      <c r="O2854" s="158"/>
      <c r="P2854" s="265">
        <f t="shared" si="628"/>
        <v>182854.92793316176</v>
      </c>
      <c r="Q2854" s="265">
        <f t="shared" si="629"/>
        <v>304935.84263985237</v>
      </c>
      <c r="R2854" s="266">
        <f t="shared" si="630"/>
        <v>487790.77057301416</v>
      </c>
    </row>
    <row r="2855" spans="1:18" x14ac:dyDescent="0.25">
      <c r="A2855" s="81">
        <v>2824</v>
      </c>
      <c r="B2855" s="93">
        <f t="shared" si="619"/>
        <v>3.3925209435040082E-24</v>
      </c>
      <c r="C2855" s="178">
        <f t="shared" si="620"/>
        <v>3.3848680005264029E-24</v>
      </c>
      <c r="D2855" s="165">
        <f t="shared" si="621"/>
        <v>2.2558277767625785E-3</v>
      </c>
      <c r="E2855" s="166">
        <f t="shared" si="631"/>
        <v>24.291375447755232</v>
      </c>
      <c r="F2855" s="167">
        <f t="shared" si="632"/>
        <v>6.3727134693543066</v>
      </c>
      <c r="G2855" s="167">
        <f t="shared" si="622"/>
        <v>221464.68627791593</v>
      </c>
      <c r="H2855" s="167">
        <f t="shared" si="623"/>
        <v>271299.98899881309</v>
      </c>
      <c r="I2855" s="168">
        <f t="shared" si="624"/>
        <v>492764.67527672905</v>
      </c>
      <c r="J2855" s="168">
        <f t="shared" si="626"/>
        <v>479913.56045937591</v>
      </c>
      <c r="K2855" s="94"/>
      <c r="L2855" s="265">
        <f t="shared" si="625"/>
        <v>187778.75177522661</v>
      </c>
      <c r="M2855" s="265">
        <f>$G2855*NonHospFrac+theModel!$H2855*NonHospFrac</f>
        <v>304985.92350150237</v>
      </c>
      <c r="N2855" s="266">
        <f t="shared" si="627"/>
        <v>492764.67527672899</v>
      </c>
      <c r="O2855" s="158"/>
      <c r="P2855" s="265">
        <f t="shared" si="628"/>
        <v>182881.55353761456</v>
      </c>
      <c r="Q2855" s="265">
        <f t="shared" si="629"/>
        <v>304984.36325088335</v>
      </c>
      <c r="R2855" s="266">
        <f t="shared" si="630"/>
        <v>487865.91678849794</v>
      </c>
    </row>
    <row r="2856" spans="1:18" x14ac:dyDescent="0.25">
      <c r="A2856" s="81">
        <v>2825</v>
      </c>
      <c r="B2856" s="93">
        <f t="shared" si="619"/>
        <v>3.3291470942153829E-24</v>
      </c>
      <c r="C2856" s="178">
        <f t="shared" si="620"/>
        <v>3.3216371117273232E-24</v>
      </c>
      <c r="D2856" s="165">
        <f t="shared" si="621"/>
        <v>2.2558277767625785E-3</v>
      </c>
      <c r="E2856" s="166">
        <f t="shared" si="631"/>
        <v>24.291375447755232</v>
      </c>
      <c r="F2856" s="167">
        <f t="shared" si="632"/>
        <v>6.3749692971310692</v>
      </c>
      <c r="G2856" s="167">
        <f t="shared" si="622"/>
        <v>221543.0808571293</v>
      </c>
      <c r="H2856" s="167">
        <f t="shared" si="623"/>
        <v>271299.98899881309</v>
      </c>
      <c r="I2856" s="168">
        <f t="shared" si="624"/>
        <v>492843.06985594239</v>
      </c>
      <c r="J2856" s="168">
        <f t="shared" si="626"/>
        <v>479983.42790925899</v>
      </c>
      <c r="K2856" s="94"/>
      <c r="L2856" s="265">
        <f t="shared" si="625"/>
        <v>187808.62574340904</v>
      </c>
      <c r="M2856" s="265">
        <f>$G2856*NonHospFrac+theModel!$H2856*NonHospFrac</f>
        <v>305034.44411253335</v>
      </c>
      <c r="N2856" s="266">
        <f t="shared" si="627"/>
        <v>492843.06985594239</v>
      </c>
      <c r="O2856" s="158"/>
      <c r="P2856" s="265">
        <f t="shared" si="628"/>
        <v>182908.17805675528</v>
      </c>
      <c r="Q2856" s="265">
        <f t="shared" si="629"/>
        <v>305032.88386191434</v>
      </c>
      <c r="R2856" s="266">
        <f t="shared" si="630"/>
        <v>487941.06191866961</v>
      </c>
    </row>
    <row r="2857" spans="1:18" x14ac:dyDescent="0.25">
      <c r="A2857" s="81">
        <v>2826</v>
      </c>
      <c r="B2857" s="93">
        <f t="shared" si="619"/>
        <v>3.2669570975368187E-24</v>
      </c>
      <c r="C2857" s="178">
        <f t="shared" si="620"/>
        <v>3.2595874049707033E-24</v>
      </c>
      <c r="D2857" s="165">
        <f t="shared" si="621"/>
        <v>2.2558277767625785E-3</v>
      </c>
      <c r="E2857" s="166">
        <f t="shared" si="631"/>
        <v>24.291375447755232</v>
      </c>
      <c r="F2857" s="167">
        <f t="shared" si="632"/>
        <v>6.3772251249078318</v>
      </c>
      <c r="G2857" s="167">
        <f t="shared" si="622"/>
        <v>221621.47543634276</v>
      </c>
      <c r="H2857" s="167">
        <f t="shared" si="623"/>
        <v>271299.98899881309</v>
      </c>
      <c r="I2857" s="168">
        <f t="shared" si="624"/>
        <v>492921.46443515585</v>
      </c>
      <c r="J2857" s="168">
        <f t="shared" si="626"/>
        <v>480053.29251120734</v>
      </c>
      <c r="K2857" s="94"/>
      <c r="L2857" s="265">
        <f t="shared" si="625"/>
        <v>187838.49971159146</v>
      </c>
      <c r="M2857" s="265">
        <f>$G2857*NonHospFrac+theModel!$H2857*NonHospFrac</f>
        <v>305082.96472356439</v>
      </c>
      <c r="N2857" s="266">
        <f t="shared" si="627"/>
        <v>492921.46443515585</v>
      </c>
      <c r="O2857" s="158"/>
      <c r="P2857" s="265">
        <f t="shared" si="628"/>
        <v>182934.80149062816</v>
      </c>
      <c r="Q2857" s="265">
        <f t="shared" si="629"/>
        <v>305081.40447294537</v>
      </c>
      <c r="R2857" s="266">
        <f t="shared" si="630"/>
        <v>488016.20596357353</v>
      </c>
    </row>
    <row r="2858" spans="1:18" x14ac:dyDescent="0.25">
      <c r="A2858" s="81">
        <v>2827</v>
      </c>
      <c r="B2858" s="93">
        <f t="shared" si="619"/>
        <v>3.2059288385578602E-24</v>
      </c>
      <c r="C2858" s="178">
        <f t="shared" si="620"/>
        <v>3.1986968152335172E-24</v>
      </c>
      <c r="D2858" s="165">
        <f t="shared" si="621"/>
        <v>2.2558277767625785E-3</v>
      </c>
      <c r="E2858" s="166">
        <f t="shared" si="631"/>
        <v>24.291375447755232</v>
      </c>
      <c r="F2858" s="167">
        <f t="shared" si="632"/>
        <v>6.3794809526845944</v>
      </c>
      <c r="G2858" s="167">
        <f t="shared" si="622"/>
        <v>221699.87001555617</v>
      </c>
      <c r="H2858" s="167">
        <f t="shared" si="623"/>
        <v>271299.98899881309</v>
      </c>
      <c r="I2858" s="168">
        <f t="shared" si="624"/>
        <v>492999.85901436926</v>
      </c>
      <c r="J2858" s="168">
        <f t="shared" si="626"/>
        <v>480123.15426533693</v>
      </c>
      <c r="K2858" s="94"/>
      <c r="L2858" s="265">
        <f t="shared" si="625"/>
        <v>187868.37367977388</v>
      </c>
      <c r="M2858" s="265">
        <f>$G2858*NonHospFrac+theModel!$H2858*NonHospFrac</f>
        <v>305131.48533459537</v>
      </c>
      <c r="N2858" s="266">
        <f t="shared" si="627"/>
        <v>492999.85901436926</v>
      </c>
      <c r="O2858" s="158"/>
      <c r="P2858" s="265">
        <f t="shared" si="628"/>
        <v>182961.42383927747</v>
      </c>
      <c r="Q2858" s="265">
        <f t="shared" si="629"/>
        <v>305129.92508397636</v>
      </c>
      <c r="R2858" s="266">
        <f t="shared" si="630"/>
        <v>488091.34892325383</v>
      </c>
    </row>
    <row r="2859" spans="1:18" x14ac:dyDescent="0.25">
      <c r="A2859" s="81">
        <v>2828</v>
      </c>
      <c r="B2859" s="93">
        <f t="shared" si="619"/>
        <v>3.1460406154847775E-24</v>
      </c>
      <c r="C2859" s="178">
        <f t="shared" si="620"/>
        <v>3.1389436896775435E-24</v>
      </c>
      <c r="D2859" s="165">
        <f t="shared" si="621"/>
        <v>2.2558277767625785E-3</v>
      </c>
      <c r="E2859" s="166">
        <f t="shared" si="631"/>
        <v>24.291375447755232</v>
      </c>
      <c r="F2859" s="167">
        <f t="shared" si="632"/>
        <v>6.381736780461357</v>
      </c>
      <c r="G2859" s="167">
        <f t="shared" si="622"/>
        <v>221778.26459476963</v>
      </c>
      <c r="H2859" s="167">
        <f t="shared" si="623"/>
        <v>271299.98899881309</v>
      </c>
      <c r="I2859" s="168">
        <f t="shared" si="624"/>
        <v>493078.25359358272</v>
      </c>
      <c r="J2859" s="168">
        <f t="shared" si="626"/>
        <v>480193.01317176392</v>
      </c>
      <c r="K2859" s="94"/>
      <c r="L2859" s="265">
        <f t="shared" si="625"/>
        <v>187898.2476479563</v>
      </c>
      <c r="M2859" s="265">
        <f>$G2859*NonHospFrac+theModel!$H2859*NonHospFrac</f>
        <v>305180.00594562641</v>
      </c>
      <c r="N2859" s="266">
        <f t="shared" si="627"/>
        <v>493078.25359358272</v>
      </c>
      <c r="O2859" s="158"/>
      <c r="P2859" s="265">
        <f t="shared" si="628"/>
        <v>182988.04510274745</v>
      </c>
      <c r="Q2859" s="265">
        <f t="shared" si="629"/>
        <v>305178.44569500739</v>
      </c>
      <c r="R2859" s="266">
        <f t="shared" si="630"/>
        <v>488166.49079775484</v>
      </c>
    </row>
    <row r="2860" spans="1:18" x14ac:dyDescent="0.25">
      <c r="A2860" s="81">
        <v>2829</v>
      </c>
      <c r="B2860" s="93">
        <f t="shared" si="619"/>
        <v>3.087271131923182E-24</v>
      </c>
      <c r="C2860" s="178">
        <f t="shared" si="620"/>
        <v>3.0803067799493925E-24</v>
      </c>
      <c r="D2860" s="165">
        <f t="shared" si="621"/>
        <v>2.2558277767625785E-3</v>
      </c>
      <c r="E2860" s="166">
        <f t="shared" si="631"/>
        <v>24.291375447755232</v>
      </c>
      <c r="F2860" s="167">
        <f t="shared" si="632"/>
        <v>6.3839926082381195</v>
      </c>
      <c r="G2860" s="167">
        <f t="shared" si="622"/>
        <v>221856.659173983</v>
      </c>
      <c r="H2860" s="167">
        <f t="shared" si="623"/>
        <v>271299.98899881309</v>
      </c>
      <c r="I2860" s="168">
        <f t="shared" si="624"/>
        <v>493156.64817279612</v>
      </c>
      <c r="J2860" s="168">
        <f t="shared" si="626"/>
        <v>480262.86923060432</v>
      </c>
      <c r="K2860" s="94"/>
      <c r="L2860" s="265">
        <f t="shared" si="625"/>
        <v>187928.12161613873</v>
      </c>
      <c r="M2860" s="265">
        <f>$G2860*NonHospFrac+theModel!$H2860*NonHospFrac</f>
        <v>305228.52655665739</v>
      </c>
      <c r="N2860" s="266">
        <f t="shared" si="627"/>
        <v>493156.64817279612</v>
      </c>
      <c r="O2860" s="158"/>
      <c r="P2860" s="265">
        <f t="shared" si="628"/>
        <v>183014.66528108233</v>
      </c>
      <c r="Q2860" s="265">
        <f t="shared" si="629"/>
        <v>305226.96630603838</v>
      </c>
      <c r="R2860" s="266">
        <f t="shared" si="630"/>
        <v>488241.6315871207</v>
      </c>
    </row>
    <row r="2861" spans="1:18" x14ac:dyDescent="0.25">
      <c r="A2861" s="81">
        <v>2830</v>
      </c>
      <c r="B2861" s="93">
        <f t="shared" si="619"/>
        <v>3.0295994893052467E-24</v>
      </c>
      <c r="C2861" s="178">
        <f t="shared" si="620"/>
        <v>3.0227652346248064E-24</v>
      </c>
      <c r="D2861" s="165">
        <f t="shared" si="621"/>
        <v>2.2558277767625785E-3</v>
      </c>
      <c r="E2861" s="166">
        <f t="shared" si="631"/>
        <v>24.291375447755232</v>
      </c>
      <c r="F2861" s="167">
        <f t="shared" si="632"/>
        <v>6.3862484360148821</v>
      </c>
      <c r="G2861" s="167">
        <f t="shared" si="622"/>
        <v>221935.05375319647</v>
      </c>
      <c r="H2861" s="167">
        <f t="shared" si="623"/>
        <v>271299.98899881309</v>
      </c>
      <c r="I2861" s="168">
        <f t="shared" si="624"/>
        <v>493235.04275200958</v>
      </c>
      <c r="J2861" s="168">
        <f t="shared" si="626"/>
        <v>480332.72244197433</v>
      </c>
      <c r="K2861" s="94"/>
      <c r="L2861" s="265">
        <f t="shared" si="625"/>
        <v>187957.99558432115</v>
      </c>
      <c r="M2861" s="265">
        <f>$G2861*NonHospFrac+theModel!$H2861*NonHospFrac</f>
        <v>305277.04716768838</v>
      </c>
      <c r="N2861" s="266">
        <f t="shared" si="627"/>
        <v>493235.04275200953</v>
      </c>
      <c r="O2861" s="158"/>
      <c r="P2861" s="265">
        <f t="shared" si="628"/>
        <v>183041.28437432632</v>
      </c>
      <c r="Q2861" s="265">
        <f t="shared" si="629"/>
        <v>305275.48691706936</v>
      </c>
      <c r="R2861" s="266">
        <f t="shared" si="630"/>
        <v>488316.77129139565</v>
      </c>
    </row>
    <row r="2862" spans="1:18" x14ac:dyDescent="0.25">
      <c r="A2862" s="81">
        <v>2831</v>
      </c>
      <c r="B2862" s="93">
        <f t="shared" si="619"/>
        <v>2.9730051794579444E-24</v>
      </c>
      <c r="C2862" s="178">
        <f t="shared" si="620"/>
        <v>2.9662985917936643E-24</v>
      </c>
      <c r="D2862" s="165">
        <f t="shared" si="621"/>
        <v>2.2558277767625785E-3</v>
      </c>
      <c r="E2862" s="166">
        <f t="shared" si="631"/>
        <v>24.291375447755232</v>
      </c>
      <c r="F2862" s="167">
        <f t="shared" si="632"/>
        <v>6.3885042637916447</v>
      </c>
      <c r="G2862" s="167">
        <f t="shared" si="622"/>
        <v>222013.44833240984</v>
      </c>
      <c r="H2862" s="167">
        <f t="shared" si="623"/>
        <v>271299.98899881309</v>
      </c>
      <c r="I2862" s="168">
        <f t="shared" si="624"/>
        <v>493313.43733122293</v>
      </c>
      <c r="J2862" s="168">
        <f t="shared" si="626"/>
        <v>480402.57280598982</v>
      </c>
      <c r="K2862" s="94"/>
      <c r="L2862" s="265">
        <f t="shared" si="625"/>
        <v>187987.86955250357</v>
      </c>
      <c r="M2862" s="265">
        <f>$G2862*NonHospFrac+theModel!$H2862*NonHospFrac</f>
        <v>305325.56777871936</v>
      </c>
      <c r="N2862" s="266">
        <f t="shared" si="627"/>
        <v>493313.43733122293</v>
      </c>
      <c r="O2862" s="158"/>
      <c r="P2862" s="265">
        <f t="shared" si="628"/>
        <v>183067.90238252367</v>
      </c>
      <c r="Q2862" s="265">
        <f t="shared" si="629"/>
        <v>305324.00752810034</v>
      </c>
      <c r="R2862" s="266">
        <f t="shared" si="630"/>
        <v>488391.90991062403</v>
      </c>
    </row>
    <row r="2863" spans="1:18" x14ac:dyDescent="0.25">
      <c r="A2863" s="81">
        <v>2832</v>
      </c>
      <c r="B2863" s="93">
        <f t="shared" si="619"/>
        <v>2.9174680773103393E-24</v>
      </c>
      <c r="C2863" s="178">
        <f t="shared" si="620"/>
        <v>2.9108867717837244E-24</v>
      </c>
      <c r="D2863" s="165">
        <f t="shared" si="621"/>
        <v>2.2558277767625785E-3</v>
      </c>
      <c r="E2863" s="166">
        <f t="shared" si="631"/>
        <v>24.291375447755232</v>
      </c>
      <c r="F2863" s="167">
        <f t="shared" si="632"/>
        <v>6.3907600915684073</v>
      </c>
      <c r="G2863" s="167">
        <f t="shared" si="622"/>
        <v>222091.8429116233</v>
      </c>
      <c r="H2863" s="167">
        <f t="shared" si="623"/>
        <v>271299.98899881309</v>
      </c>
      <c r="I2863" s="168">
        <f t="shared" si="624"/>
        <v>493391.83191043639</v>
      </c>
      <c r="J2863" s="168">
        <f t="shared" si="626"/>
        <v>480472.42032276705</v>
      </c>
      <c r="K2863" s="94"/>
      <c r="L2863" s="265">
        <f t="shared" si="625"/>
        <v>188017.74352068602</v>
      </c>
      <c r="M2863" s="265">
        <f>$G2863*NonHospFrac+theModel!$H2863*NonHospFrac</f>
        <v>305374.08838975034</v>
      </c>
      <c r="N2863" s="266">
        <f t="shared" si="627"/>
        <v>493391.83191043639</v>
      </c>
      <c r="O2863" s="158"/>
      <c r="P2863" s="265">
        <f t="shared" si="628"/>
        <v>183094.51930571863</v>
      </c>
      <c r="Q2863" s="265">
        <f t="shared" si="629"/>
        <v>305372.52813913132</v>
      </c>
      <c r="R2863" s="266">
        <f t="shared" si="630"/>
        <v>488467.04744484997</v>
      </c>
    </row>
    <row r="2864" spans="1:18" x14ac:dyDescent="0.25">
      <c r="A2864" s="81">
        <v>2833</v>
      </c>
      <c r="B2864" s="93">
        <f t="shared" si="619"/>
        <v>2.8629684337370637E-24</v>
      </c>
      <c r="C2864" s="178">
        <f t="shared" si="620"/>
        <v>2.856510070020245E-24</v>
      </c>
      <c r="D2864" s="165">
        <f t="shared" si="621"/>
        <v>2.2558277767625785E-3</v>
      </c>
      <c r="E2864" s="166">
        <f t="shared" si="631"/>
        <v>24.291375447755232</v>
      </c>
      <c r="F2864" s="167">
        <f t="shared" si="632"/>
        <v>6.3930159193451699</v>
      </c>
      <c r="G2864" s="167">
        <f t="shared" si="622"/>
        <v>222170.23749083668</v>
      </c>
      <c r="H2864" s="167">
        <f t="shared" si="623"/>
        <v>271299.98899881309</v>
      </c>
      <c r="I2864" s="168">
        <f t="shared" si="624"/>
        <v>493470.22648964974</v>
      </c>
      <c r="J2864" s="168">
        <f t="shared" si="626"/>
        <v>480542.2649924219</v>
      </c>
      <c r="K2864" s="94"/>
      <c r="L2864" s="265">
        <f t="shared" si="625"/>
        <v>188047.61748886842</v>
      </c>
      <c r="M2864" s="265">
        <f>$G2864*NonHospFrac+theModel!$H2864*NonHospFrac</f>
        <v>305422.60900078132</v>
      </c>
      <c r="N2864" s="266">
        <f t="shared" si="627"/>
        <v>493470.22648964974</v>
      </c>
      <c r="O2864" s="158"/>
      <c r="P2864" s="265">
        <f t="shared" si="628"/>
        <v>183121.13514395535</v>
      </c>
      <c r="Q2864" s="265">
        <f t="shared" si="629"/>
        <v>305421.0487501623</v>
      </c>
      <c r="R2864" s="266">
        <f t="shared" si="630"/>
        <v>488542.18389411765</v>
      </c>
    </row>
    <row r="2865" spans="1:18" x14ac:dyDescent="0.25">
      <c r="A2865" s="81">
        <v>2834</v>
      </c>
      <c r="B2865" s="93">
        <f t="shared" si="619"/>
        <v>2.8094868685354804E-24</v>
      </c>
      <c r="C2865" s="178">
        <f t="shared" si="620"/>
        <v>2.8031491500189882E-24</v>
      </c>
      <c r="D2865" s="165">
        <f t="shared" si="621"/>
        <v>2.2558277767625785E-3</v>
      </c>
      <c r="E2865" s="166">
        <f t="shared" si="631"/>
        <v>24.291375447755232</v>
      </c>
      <c r="F2865" s="167">
        <f t="shared" si="632"/>
        <v>6.3952717471219325</v>
      </c>
      <c r="G2865" s="167">
        <f t="shared" si="622"/>
        <v>222248.63207005014</v>
      </c>
      <c r="H2865" s="167">
        <f t="shared" si="623"/>
        <v>271299.98899881309</v>
      </c>
      <c r="I2865" s="168">
        <f t="shared" si="624"/>
        <v>493548.6210688632</v>
      </c>
      <c r="J2865" s="168">
        <f t="shared" si="626"/>
        <v>480612.10681507061</v>
      </c>
      <c r="K2865" s="94"/>
      <c r="L2865" s="265">
        <f t="shared" si="625"/>
        <v>188077.49145705087</v>
      </c>
      <c r="M2865" s="265">
        <f>$G2865*NonHospFrac+theModel!$H2865*NonHospFrac</f>
        <v>305471.12961181236</v>
      </c>
      <c r="N2865" s="266">
        <f t="shared" si="627"/>
        <v>493548.6210688632</v>
      </c>
      <c r="O2865" s="158"/>
      <c r="P2865" s="265">
        <f t="shared" si="628"/>
        <v>183147.74989727818</v>
      </c>
      <c r="Q2865" s="265">
        <f t="shared" si="629"/>
        <v>305469.56936119334</v>
      </c>
      <c r="R2865" s="266">
        <f t="shared" si="630"/>
        <v>488617.31925847149</v>
      </c>
    </row>
    <row r="2866" spans="1:18" x14ac:dyDescent="0.25">
      <c r="A2866" s="81">
        <v>2835</v>
      </c>
      <c r="B2866" s="93">
        <f t="shared" si="619"/>
        <v>2.75700436353404E-24</v>
      </c>
      <c r="C2866" s="178">
        <f t="shared" si="620"/>
        <v>2.7507850365101244E-24</v>
      </c>
      <c r="D2866" s="165">
        <f t="shared" si="621"/>
        <v>2.2558277767625785E-3</v>
      </c>
      <c r="E2866" s="166">
        <f t="shared" si="631"/>
        <v>24.291375447755232</v>
      </c>
      <c r="F2866" s="167">
        <f t="shared" si="632"/>
        <v>6.3975275748986951</v>
      </c>
      <c r="G2866" s="167">
        <f t="shared" si="622"/>
        <v>222327.02664926357</v>
      </c>
      <c r="H2866" s="167">
        <f t="shared" si="623"/>
        <v>271299.98899881309</v>
      </c>
      <c r="I2866" s="168">
        <f t="shared" si="624"/>
        <v>493627.01564807666</v>
      </c>
      <c r="J2866" s="168">
        <f t="shared" si="626"/>
        <v>480681.94579082914</v>
      </c>
      <c r="K2866" s="94"/>
      <c r="L2866" s="265">
        <f t="shared" si="625"/>
        <v>188107.36542523329</v>
      </c>
      <c r="M2866" s="265">
        <f>$G2866*NonHospFrac+theModel!$H2866*NonHospFrac</f>
        <v>305519.65022284334</v>
      </c>
      <c r="N2866" s="266">
        <f t="shared" si="627"/>
        <v>493627.01564807666</v>
      </c>
      <c r="O2866" s="158"/>
      <c r="P2866" s="265">
        <f t="shared" si="628"/>
        <v>183174.36356573121</v>
      </c>
      <c r="Q2866" s="265">
        <f t="shared" si="629"/>
        <v>305518.08997222432</v>
      </c>
      <c r="R2866" s="266">
        <f t="shared" si="630"/>
        <v>488692.45353795553</v>
      </c>
    </row>
    <row r="2867" spans="1:18" x14ac:dyDescent="0.25">
      <c r="A2867" s="81">
        <v>2836</v>
      </c>
      <c r="B2867" s="93">
        <f t="shared" si="619"/>
        <v>2.7055022558293706E-24</v>
      </c>
      <c r="C2867" s="178">
        <f t="shared" si="620"/>
        <v>2.6993991086905769E-24</v>
      </c>
      <c r="D2867" s="165">
        <f t="shared" si="621"/>
        <v>2.2558277767625785E-3</v>
      </c>
      <c r="E2867" s="166">
        <f t="shared" si="631"/>
        <v>24.291375447755232</v>
      </c>
      <c r="F2867" s="167">
        <f t="shared" si="632"/>
        <v>6.3997834026754576</v>
      </c>
      <c r="G2867" s="167">
        <f t="shared" si="622"/>
        <v>222405.42122847697</v>
      </c>
      <c r="H2867" s="167">
        <f t="shared" si="623"/>
        <v>271299.98899881309</v>
      </c>
      <c r="I2867" s="168">
        <f t="shared" si="624"/>
        <v>493705.41022729006</v>
      </c>
      <c r="J2867" s="168">
        <f t="shared" si="626"/>
        <v>480751.78191981348</v>
      </c>
      <c r="K2867" s="94"/>
      <c r="L2867" s="265">
        <f t="shared" si="625"/>
        <v>188137.23939341572</v>
      </c>
      <c r="M2867" s="265">
        <f>$G2867*NonHospFrac+theModel!$H2867*NonHospFrac</f>
        <v>305568.17083387438</v>
      </c>
      <c r="N2867" s="266">
        <f t="shared" si="627"/>
        <v>493705.41022729012</v>
      </c>
      <c r="O2867" s="158"/>
      <c r="P2867" s="265">
        <f t="shared" si="628"/>
        <v>183200.97614935873</v>
      </c>
      <c r="Q2867" s="265">
        <f t="shared" si="629"/>
        <v>305566.61058325536</v>
      </c>
      <c r="R2867" s="266">
        <f t="shared" si="630"/>
        <v>488767.58673261409</v>
      </c>
    </row>
    <row r="2868" spans="1:18" x14ac:dyDescent="0.25">
      <c r="A2868" s="81">
        <v>2837</v>
      </c>
      <c r="B2868" s="93">
        <f t="shared" si="619"/>
        <v>2.6549622311497076E-24</v>
      </c>
      <c r="C2868" s="178">
        <f t="shared" si="620"/>
        <v>2.6489730936024247E-24</v>
      </c>
      <c r="D2868" s="165">
        <f t="shared" si="621"/>
        <v>2.2558277767625785E-3</v>
      </c>
      <c r="E2868" s="166">
        <f t="shared" si="631"/>
        <v>24.291375447755232</v>
      </c>
      <c r="F2868" s="167">
        <f t="shared" si="632"/>
        <v>6.4020392304522202</v>
      </c>
      <c r="G2868" s="167">
        <f t="shared" si="622"/>
        <v>222483.81580769041</v>
      </c>
      <c r="H2868" s="167">
        <f t="shared" si="623"/>
        <v>271299.98899881309</v>
      </c>
      <c r="I2868" s="168">
        <f t="shared" si="624"/>
        <v>493783.80480650347</v>
      </c>
      <c r="J2868" s="168">
        <f t="shared" si="626"/>
        <v>480821.61520213971</v>
      </c>
      <c r="K2868" s="94"/>
      <c r="L2868" s="265">
        <f t="shared" si="625"/>
        <v>188167.11336159817</v>
      </c>
      <c r="M2868" s="265">
        <f>$G2868*NonHospFrac+theModel!$H2868*NonHospFrac</f>
        <v>305616.69144490536</v>
      </c>
      <c r="N2868" s="266">
        <f t="shared" si="627"/>
        <v>493783.80480650353</v>
      </c>
      <c r="O2868" s="158"/>
      <c r="P2868" s="265">
        <f t="shared" si="628"/>
        <v>183227.58764820499</v>
      </c>
      <c r="Q2868" s="265">
        <f t="shared" si="629"/>
        <v>305615.13119428634</v>
      </c>
      <c r="R2868" s="266">
        <f t="shared" si="630"/>
        <v>488842.71884249133</v>
      </c>
    </row>
    <row r="2869" spans="1:18" x14ac:dyDescent="0.25">
      <c r="A2869" s="81">
        <v>2838</v>
      </c>
      <c r="B2869" s="93">
        <f t="shared" si="619"/>
        <v>2.6053663173422927E-24</v>
      </c>
      <c r="C2869" s="178">
        <f t="shared" si="620"/>
        <v>2.5994890596349905E-24</v>
      </c>
      <c r="D2869" s="165">
        <f t="shared" si="621"/>
        <v>2.2558277767625785E-3</v>
      </c>
      <c r="E2869" s="166">
        <f t="shared" si="631"/>
        <v>24.291375447755232</v>
      </c>
      <c r="F2869" s="167">
        <f t="shared" si="632"/>
        <v>6.4042950582289828</v>
      </c>
      <c r="G2869" s="167">
        <f t="shared" si="622"/>
        <v>222562.21038690378</v>
      </c>
      <c r="H2869" s="167">
        <f t="shared" si="623"/>
        <v>271299.98899881309</v>
      </c>
      <c r="I2869" s="168">
        <f t="shared" si="624"/>
        <v>493862.19938571687</v>
      </c>
      <c r="J2869" s="168">
        <f t="shared" si="626"/>
        <v>480891.4456379239</v>
      </c>
      <c r="K2869" s="94"/>
      <c r="L2869" s="265">
        <f t="shared" si="625"/>
        <v>188196.98732978056</v>
      </c>
      <c r="M2869" s="265">
        <f>$G2869*NonHospFrac+theModel!$H2869*NonHospFrac</f>
        <v>305665.21205593634</v>
      </c>
      <c r="N2869" s="266">
        <f t="shared" si="627"/>
        <v>493862.19938571693</v>
      </c>
      <c r="O2869" s="158"/>
      <c r="P2869" s="265">
        <f t="shared" si="628"/>
        <v>183254.1980623141</v>
      </c>
      <c r="Q2869" s="265">
        <f t="shared" si="629"/>
        <v>305663.65180531732</v>
      </c>
      <c r="R2869" s="266">
        <f t="shared" si="630"/>
        <v>488917.84986763145</v>
      </c>
    </row>
    <row r="2870" spans="1:18" x14ac:dyDescent="0.25">
      <c r="A2870" s="81">
        <v>2839</v>
      </c>
      <c r="B2870" s="93">
        <f t="shared" si="619"/>
        <v>2.556696877982454E-24</v>
      </c>
      <c r="C2870" s="178">
        <f t="shared" si="620"/>
        <v>2.5509294101483391E-24</v>
      </c>
      <c r="D2870" s="165">
        <f t="shared" si="621"/>
        <v>2.2558277767625785E-3</v>
      </c>
      <c r="E2870" s="166">
        <f t="shared" si="631"/>
        <v>24.291375447755232</v>
      </c>
      <c r="F2870" s="167">
        <f t="shared" si="632"/>
        <v>6.4065508860057454</v>
      </c>
      <c r="G2870" s="167">
        <f t="shared" si="622"/>
        <v>222640.60496611724</v>
      </c>
      <c r="H2870" s="167">
        <f t="shared" si="623"/>
        <v>271299.98899881309</v>
      </c>
      <c r="I2870" s="168">
        <f t="shared" si="624"/>
        <v>493940.59396493033</v>
      </c>
      <c r="J2870" s="168">
        <f t="shared" si="626"/>
        <v>480961.2732272821</v>
      </c>
      <c r="K2870" s="94"/>
      <c r="L2870" s="265">
        <f t="shared" si="625"/>
        <v>188226.86129796301</v>
      </c>
      <c r="M2870" s="265">
        <f>$G2870*NonHospFrac+theModel!$H2870*NonHospFrac</f>
        <v>305713.73266696732</v>
      </c>
      <c r="N2870" s="266">
        <f t="shared" si="627"/>
        <v>493940.59396493033</v>
      </c>
      <c r="O2870" s="158"/>
      <c r="P2870" s="265">
        <f t="shared" si="628"/>
        <v>183280.8073917304</v>
      </c>
      <c r="Q2870" s="265">
        <f t="shared" si="629"/>
        <v>305712.1724163483</v>
      </c>
      <c r="R2870" s="266">
        <f t="shared" si="630"/>
        <v>488992.97980807873</v>
      </c>
    </row>
    <row r="2871" spans="1:18" x14ac:dyDescent="0.25">
      <c r="A2871" s="81">
        <v>2840</v>
      </c>
      <c r="B2871" s="93">
        <f t="shared" si="619"/>
        <v>2.5089366061019785E-24</v>
      </c>
      <c r="C2871" s="178">
        <f t="shared" si="620"/>
        <v>2.5032768772157971E-24</v>
      </c>
      <c r="D2871" s="165">
        <f t="shared" si="621"/>
        <v>2.2558277767625785E-3</v>
      </c>
      <c r="E2871" s="166">
        <f t="shared" si="631"/>
        <v>24.291375447755232</v>
      </c>
      <c r="F2871" s="167">
        <f t="shared" si="632"/>
        <v>6.408806713782508</v>
      </c>
      <c r="G2871" s="167">
        <f t="shared" si="622"/>
        <v>222718.99954533062</v>
      </c>
      <c r="H2871" s="167">
        <f t="shared" si="623"/>
        <v>271299.98899881309</v>
      </c>
      <c r="I2871" s="168">
        <f t="shared" si="624"/>
        <v>494018.98854414374</v>
      </c>
      <c r="J2871" s="168">
        <f t="shared" si="626"/>
        <v>481031.09797033021</v>
      </c>
      <c r="K2871" s="94"/>
      <c r="L2871" s="265">
        <f t="shared" si="625"/>
        <v>188256.73526614541</v>
      </c>
      <c r="M2871" s="265">
        <f>$G2871*NonHospFrac+theModel!$H2871*NonHospFrac</f>
        <v>305762.2532779983</v>
      </c>
      <c r="N2871" s="266">
        <f t="shared" si="627"/>
        <v>494018.98854414374</v>
      </c>
      <c r="O2871" s="158"/>
      <c r="P2871" s="265">
        <f t="shared" si="628"/>
        <v>183307.41563649799</v>
      </c>
      <c r="Q2871" s="265">
        <f t="shared" si="629"/>
        <v>305760.69302737928</v>
      </c>
      <c r="R2871" s="266">
        <f t="shared" si="630"/>
        <v>489068.10866387724</v>
      </c>
    </row>
    <row r="2872" spans="1:18" x14ac:dyDescent="0.25">
      <c r="A2872" s="81">
        <v>2841</v>
      </c>
      <c r="B2872" s="93">
        <f t="shared" si="619"/>
        <v>2.4620685180348205E-24</v>
      </c>
      <c r="C2872" s="178">
        <f t="shared" si="620"/>
        <v>2.4565145154835449E-24</v>
      </c>
      <c r="D2872" s="165">
        <f t="shared" si="621"/>
        <v>2.2558277767625785E-3</v>
      </c>
      <c r="E2872" s="166">
        <f t="shared" si="631"/>
        <v>24.291375447755232</v>
      </c>
      <c r="F2872" s="167">
        <f t="shared" si="632"/>
        <v>6.4110625415592706</v>
      </c>
      <c r="G2872" s="167">
        <f t="shared" si="622"/>
        <v>222797.39412454408</v>
      </c>
      <c r="H2872" s="167">
        <f t="shared" si="623"/>
        <v>271299.98899881309</v>
      </c>
      <c r="I2872" s="168">
        <f t="shared" si="624"/>
        <v>494097.3831233572</v>
      </c>
      <c r="J2872" s="168">
        <f t="shared" si="626"/>
        <v>481100.91986718442</v>
      </c>
      <c r="K2872" s="94"/>
      <c r="L2872" s="265">
        <f t="shared" si="625"/>
        <v>188286.60923432786</v>
      </c>
      <c r="M2872" s="265">
        <f>$G2872*NonHospFrac+theModel!$H2872*NonHospFrac</f>
        <v>305810.77388902928</v>
      </c>
      <c r="N2872" s="266">
        <f t="shared" si="627"/>
        <v>494097.38312335714</v>
      </c>
      <c r="O2872" s="158"/>
      <c r="P2872" s="265">
        <f t="shared" si="628"/>
        <v>183334.02279666121</v>
      </c>
      <c r="Q2872" s="265">
        <f t="shared" si="629"/>
        <v>305809.21363841026</v>
      </c>
      <c r="R2872" s="266">
        <f t="shared" si="630"/>
        <v>489143.23643507145</v>
      </c>
    </row>
    <row r="2873" spans="1:18" x14ac:dyDescent="0.25">
      <c r="A2873" s="81">
        <v>2842</v>
      </c>
      <c r="B2873" s="93">
        <f t="shared" si="619"/>
        <v>2.4160759473776E-24</v>
      </c>
      <c r="C2873" s="178">
        <f t="shared" si="620"/>
        <v>2.4106256961447378E-24</v>
      </c>
      <c r="D2873" s="165">
        <f t="shared" si="621"/>
        <v>2.2558277767625785E-3</v>
      </c>
      <c r="E2873" s="166">
        <f t="shared" si="631"/>
        <v>24.291375447755232</v>
      </c>
      <c r="F2873" s="167">
        <f t="shared" si="632"/>
        <v>6.4133183693360332</v>
      </c>
      <c r="G2873" s="167">
        <f t="shared" si="622"/>
        <v>222875.78870375748</v>
      </c>
      <c r="H2873" s="167">
        <f t="shared" si="623"/>
        <v>271299.98899881309</v>
      </c>
      <c r="I2873" s="168">
        <f t="shared" si="624"/>
        <v>494175.77770257054</v>
      </c>
      <c r="J2873" s="168">
        <f t="shared" si="626"/>
        <v>481170.73891796055</v>
      </c>
      <c r="K2873" s="94"/>
      <c r="L2873" s="265">
        <f t="shared" si="625"/>
        <v>188316.48320251028</v>
      </c>
      <c r="M2873" s="265">
        <f>$G2873*NonHospFrac+theModel!$H2873*NonHospFrac</f>
        <v>305859.29450006026</v>
      </c>
      <c r="N2873" s="266">
        <f t="shared" si="627"/>
        <v>494175.77770257054</v>
      </c>
      <c r="O2873" s="158"/>
      <c r="P2873" s="265">
        <f t="shared" si="628"/>
        <v>183360.62887226418</v>
      </c>
      <c r="Q2873" s="265">
        <f t="shared" si="629"/>
        <v>305857.73424944124</v>
      </c>
      <c r="R2873" s="266">
        <f t="shared" si="630"/>
        <v>489218.36312170542</v>
      </c>
    </row>
    <row r="2874" spans="1:18" x14ac:dyDescent="0.25">
      <c r="A2874" s="81">
        <v>2843</v>
      </c>
      <c r="B2874" s="93">
        <f t="shared" si="619"/>
        <v>2.3709425390630052E-24</v>
      </c>
      <c r="C2874" s="178">
        <f t="shared" si="620"/>
        <v>2.3655941010262787E-24</v>
      </c>
      <c r="D2874" s="165">
        <f t="shared" si="621"/>
        <v>2.2558277767625785E-3</v>
      </c>
      <c r="E2874" s="166">
        <f t="shared" si="631"/>
        <v>24.291375447755232</v>
      </c>
      <c r="F2874" s="167">
        <f t="shared" si="632"/>
        <v>6.4155741971127958</v>
      </c>
      <c r="G2874" s="167">
        <f t="shared" si="622"/>
        <v>222954.18328297095</v>
      </c>
      <c r="H2874" s="167">
        <f t="shared" si="623"/>
        <v>271299.98899881309</v>
      </c>
      <c r="I2874" s="168">
        <f t="shared" si="624"/>
        <v>494254.17228178401</v>
      </c>
      <c r="J2874" s="168">
        <f t="shared" si="626"/>
        <v>481240.55512277479</v>
      </c>
      <c r="K2874" s="94"/>
      <c r="L2874" s="265">
        <f t="shared" si="625"/>
        <v>188346.3571706927</v>
      </c>
      <c r="M2874" s="265">
        <f>$G2874*NonHospFrac+theModel!$H2874*NonHospFrac</f>
        <v>305907.81511109136</v>
      </c>
      <c r="N2874" s="266">
        <f t="shared" si="627"/>
        <v>494254.17228178406</v>
      </c>
      <c r="O2874" s="158"/>
      <c r="P2874" s="265">
        <f t="shared" si="628"/>
        <v>183387.23386335111</v>
      </c>
      <c r="Q2874" s="265">
        <f t="shared" si="629"/>
        <v>305906.25486047234</v>
      </c>
      <c r="R2874" s="266">
        <f t="shared" si="630"/>
        <v>489293.48872382345</v>
      </c>
    </row>
    <row r="2875" spans="1:18" x14ac:dyDescent="0.25">
      <c r="A2875" s="81">
        <v>2844</v>
      </c>
      <c r="B2875" s="93">
        <f t="shared" si="619"/>
        <v>2.3266522435438928E-24</v>
      </c>
      <c r="C2875" s="178">
        <f t="shared" si="620"/>
        <v>2.3214037167860394E-24</v>
      </c>
      <c r="D2875" s="165">
        <f t="shared" si="621"/>
        <v>2.2558277767625785E-3</v>
      </c>
      <c r="E2875" s="166">
        <f t="shared" si="631"/>
        <v>24.291375447755232</v>
      </c>
      <c r="F2875" s="167">
        <f t="shared" si="632"/>
        <v>6.4178300248895583</v>
      </c>
      <c r="G2875" s="167">
        <f t="shared" si="622"/>
        <v>223032.57786218432</v>
      </c>
      <c r="H2875" s="167">
        <f t="shared" si="623"/>
        <v>271299.98899881309</v>
      </c>
      <c r="I2875" s="168">
        <f t="shared" si="624"/>
        <v>494332.56686099741</v>
      </c>
      <c r="J2875" s="168">
        <f t="shared" si="626"/>
        <v>481310.36848174303</v>
      </c>
      <c r="K2875" s="94"/>
      <c r="L2875" s="265">
        <f t="shared" si="625"/>
        <v>188376.23113887513</v>
      </c>
      <c r="M2875" s="265">
        <f>$G2875*NonHospFrac+theModel!$H2875*NonHospFrac</f>
        <v>305956.33572212228</v>
      </c>
      <c r="N2875" s="266">
        <f t="shared" si="627"/>
        <v>494332.56686099741</v>
      </c>
      <c r="O2875" s="158"/>
      <c r="P2875" s="265">
        <f t="shared" si="628"/>
        <v>183413.83776996625</v>
      </c>
      <c r="Q2875" s="265">
        <f t="shared" si="629"/>
        <v>305954.77547150326</v>
      </c>
      <c r="R2875" s="266">
        <f t="shared" si="630"/>
        <v>489368.61324146949</v>
      </c>
    </row>
    <row r="2876" spans="1:18" x14ac:dyDescent="0.25">
      <c r="A2876" s="81">
        <v>2845</v>
      </c>
      <c r="B2876" s="93">
        <f t="shared" si="619"/>
        <v>2.2831893110860321E-24</v>
      </c>
      <c r="C2876" s="178">
        <f t="shared" si="620"/>
        <v>2.2780388292184767E-24</v>
      </c>
      <c r="D2876" s="165">
        <f t="shared" si="621"/>
        <v>2.2558277767625785E-3</v>
      </c>
      <c r="E2876" s="166">
        <f t="shared" si="631"/>
        <v>24.291375447755232</v>
      </c>
      <c r="F2876" s="167">
        <f t="shared" si="632"/>
        <v>6.4200858526663209</v>
      </c>
      <c r="G2876" s="167">
        <f t="shared" si="622"/>
        <v>223110.97244139778</v>
      </c>
      <c r="H2876" s="167">
        <f t="shared" si="623"/>
        <v>271299.98899881309</v>
      </c>
      <c r="I2876" s="168">
        <f t="shared" si="624"/>
        <v>494410.96144021087</v>
      </c>
      <c r="J2876" s="168">
        <f t="shared" si="626"/>
        <v>481380.1789949814</v>
      </c>
      <c r="K2876" s="94"/>
      <c r="L2876" s="265">
        <f t="shared" si="625"/>
        <v>188406.10510705755</v>
      </c>
      <c r="M2876" s="265">
        <f>$G2876*NonHospFrac+theModel!$H2876*NonHospFrac</f>
        <v>306004.85633315332</v>
      </c>
      <c r="N2876" s="266">
        <f t="shared" si="627"/>
        <v>494410.96144021087</v>
      </c>
      <c r="O2876" s="158"/>
      <c r="P2876" s="265">
        <f t="shared" si="628"/>
        <v>183440.44059215378</v>
      </c>
      <c r="Q2876" s="265">
        <f t="shared" si="629"/>
        <v>306003.2960825343</v>
      </c>
      <c r="R2876" s="266">
        <f t="shared" si="630"/>
        <v>489443.73667468806</v>
      </c>
    </row>
    <row r="2877" spans="1:18" x14ac:dyDescent="0.25">
      <c r="A2877" s="81">
        <v>2846</v>
      </c>
      <c r="B2877" s="93">
        <f t="shared" si="619"/>
        <v>2.2405382861674596E-24</v>
      </c>
      <c r="C2877" s="178">
        <f t="shared" si="620"/>
        <v>2.235484017666623E-24</v>
      </c>
      <c r="D2877" s="165">
        <f t="shared" si="621"/>
        <v>2.2558277767625785E-3</v>
      </c>
      <c r="E2877" s="166">
        <f t="shared" si="631"/>
        <v>24.291375447755232</v>
      </c>
      <c r="F2877" s="167">
        <f t="shared" si="632"/>
        <v>6.4223416804430835</v>
      </c>
      <c r="G2877" s="167">
        <f t="shared" si="622"/>
        <v>223189.36702061116</v>
      </c>
      <c r="H2877" s="167">
        <f t="shared" si="623"/>
        <v>271299.98899881309</v>
      </c>
      <c r="I2877" s="168">
        <f t="shared" si="624"/>
        <v>494489.35601942427</v>
      </c>
      <c r="J2877" s="168">
        <f t="shared" si="626"/>
        <v>481449.98666260578</v>
      </c>
      <c r="K2877" s="94"/>
      <c r="L2877" s="265">
        <f t="shared" si="625"/>
        <v>188435.97907523997</v>
      </c>
      <c r="M2877" s="265">
        <f>$G2877*NonHospFrac+theModel!$H2877*NonHospFrac</f>
        <v>306053.3769441843</v>
      </c>
      <c r="N2877" s="266">
        <f t="shared" si="627"/>
        <v>494489.35601942427</v>
      </c>
      <c r="O2877" s="158"/>
      <c r="P2877" s="265">
        <f t="shared" si="628"/>
        <v>183467.04232995791</v>
      </c>
      <c r="Q2877" s="265">
        <f t="shared" si="629"/>
        <v>306051.81669356528</v>
      </c>
      <c r="R2877" s="266">
        <f t="shared" si="630"/>
        <v>489518.85902352317</v>
      </c>
    </row>
    <row r="2878" spans="1:18" x14ac:dyDescent="0.25">
      <c r="A2878" s="81">
        <v>2847</v>
      </c>
      <c r="B2878" s="93">
        <f t="shared" si="619"/>
        <v>2.1986840019824623E-24</v>
      </c>
      <c r="C2878" s="178">
        <f t="shared" si="620"/>
        <v>2.1937241495384668E-24</v>
      </c>
      <c r="D2878" s="165">
        <f t="shared" si="621"/>
        <v>2.2558277767625785E-3</v>
      </c>
      <c r="E2878" s="166">
        <f t="shared" si="631"/>
        <v>24.291375447755232</v>
      </c>
      <c r="F2878" s="167">
        <f t="shared" si="632"/>
        <v>6.4245975082198461</v>
      </c>
      <c r="G2878" s="167">
        <f t="shared" si="622"/>
        <v>223267.76159982462</v>
      </c>
      <c r="H2878" s="167">
        <f t="shared" si="623"/>
        <v>271299.98899881309</v>
      </c>
      <c r="I2878" s="168">
        <f t="shared" si="624"/>
        <v>494567.75059863774</v>
      </c>
      <c r="J2878" s="168">
        <f t="shared" si="626"/>
        <v>481519.79148473224</v>
      </c>
      <c r="K2878" s="94"/>
      <c r="L2878" s="265">
        <f t="shared" si="625"/>
        <v>188465.85304342239</v>
      </c>
      <c r="M2878" s="265">
        <f>$G2878*NonHospFrac+theModel!$H2878*NonHospFrac</f>
        <v>306101.89755521528</v>
      </c>
      <c r="N2878" s="266">
        <f t="shared" si="627"/>
        <v>494567.75059863768</v>
      </c>
      <c r="O2878" s="158"/>
      <c r="P2878" s="265">
        <f t="shared" si="628"/>
        <v>183493.64298342282</v>
      </c>
      <c r="Q2878" s="265">
        <f t="shared" si="629"/>
        <v>306100.33730459627</v>
      </c>
      <c r="R2878" s="266">
        <f t="shared" si="630"/>
        <v>489593.98028801905</v>
      </c>
    </row>
    <row r="2879" spans="1:18" x14ac:dyDescent="0.25">
      <c r="A2879" s="81">
        <v>2848</v>
      </c>
      <c r="B2879" s="93">
        <f t="shared" si="619"/>
        <v>2.1576115750482219E-24</v>
      </c>
      <c r="C2879" s="178">
        <f t="shared" si="620"/>
        <v>2.1527443749257636E-24</v>
      </c>
      <c r="D2879" s="165">
        <f t="shared" si="621"/>
        <v>2.2558277767625785E-3</v>
      </c>
      <c r="E2879" s="166">
        <f t="shared" si="631"/>
        <v>24.291375447755232</v>
      </c>
      <c r="F2879" s="167">
        <f t="shared" si="632"/>
        <v>6.4268533359966087</v>
      </c>
      <c r="G2879" s="167">
        <f t="shared" si="622"/>
        <v>223346.15617903799</v>
      </c>
      <c r="H2879" s="167">
        <f t="shared" si="623"/>
        <v>271299.98899881309</v>
      </c>
      <c r="I2879" s="168">
        <f t="shared" si="624"/>
        <v>494646.14517785108</v>
      </c>
      <c r="J2879" s="168">
        <f t="shared" si="626"/>
        <v>481589.59346147662</v>
      </c>
      <c r="K2879" s="94"/>
      <c r="L2879" s="265">
        <f t="shared" si="625"/>
        <v>188495.72701160482</v>
      </c>
      <c r="M2879" s="265">
        <f>$G2879*NonHospFrac+theModel!$H2879*NonHospFrac</f>
        <v>306150.41816624627</v>
      </c>
      <c r="N2879" s="266">
        <f t="shared" si="627"/>
        <v>494646.14517785108</v>
      </c>
      <c r="O2879" s="158"/>
      <c r="P2879" s="265">
        <f t="shared" si="628"/>
        <v>183520.24255259274</v>
      </c>
      <c r="Q2879" s="265">
        <f t="shared" si="629"/>
        <v>306148.85791562725</v>
      </c>
      <c r="R2879" s="266">
        <f t="shared" si="630"/>
        <v>489669.10046821996</v>
      </c>
    </row>
    <row r="2880" spans="1:18" x14ac:dyDescent="0.25">
      <c r="A2880" s="81">
        <v>2849</v>
      </c>
      <c r="B2880" s="93">
        <f t="shared" si="619"/>
        <v>2.117306399912215E-24</v>
      </c>
      <c r="C2880" s="178">
        <f t="shared" si="620"/>
        <v>2.1125301213233758E-24</v>
      </c>
      <c r="D2880" s="165">
        <f t="shared" si="621"/>
        <v>2.2558277767625785E-3</v>
      </c>
      <c r="E2880" s="166">
        <f t="shared" si="631"/>
        <v>24.291375447755232</v>
      </c>
      <c r="F2880" s="167">
        <f t="shared" si="632"/>
        <v>6.4291091637733713</v>
      </c>
      <c r="G2880" s="167">
        <f t="shared" si="622"/>
        <v>223424.55075825145</v>
      </c>
      <c r="H2880" s="167">
        <f t="shared" si="623"/>
        <v>271299.98899881309</v>
      </c>
      <c r="I2880" s="168">
        <f t="shared" si="624"/>
        <v>494724.53975706454</v>
      </c>
      <c r="J2880" s="168">
        <f t="shared" si="626"/>
        <v>481659.39259295509</v>
      </c>
      <c r="K2880" s="94"/>
      <c r="L2880" s="265">
        <f t="shared" si="625"/>
        <v>188525.60097978724</v>
      </c>
      <c r="M2880" s="265">
        <f>$G2880*NonHospFrac+theModel!$H2880*NonHospFrac</f>
        <v>306198.93877727725</v>
      </c>
      <c r="N2880" s="266">
        <f t="shared" si="627"/>
        <v>494724.53975706449</v>
      </c>
      <c r="O2880" s="158"/>
      <c r="P2880" s="265">
        <f t="shared" si="628"/>
        <v>183546.84103751185</v>
      </c>
      <c r="Q2880" s="265">
        <f t="shared" si="629"/>
        <v>306197.37852665823</v>
      </c>
      <c r="R2880" s="266">
        <f t="shared" si="630"/>
        <v>489744.21956417011</v>
      </c>
    </row>
    <row r="2881" spans="1:18" x14ac:dyDescent="0.25">
      <c r="A2881" s="81">
        <v>2850</v>
      </c>
      <c r="B2881" s="93">
        <f t="shared" si="619"/>
        <v>2.0777541439584796E-24</v>
      </c>
      <c r="C2881" s="178">
        <f t="shared" si="620"/>
        <v>2.0730670884472545E-24</v>
      </c>
      <c r="D2881" s="165">
        <f t="shared" si="621"/>
        <v>2.2558277767625785E-3</v>
      </c>
      <c r="E2881" s="166">
        <f t="shared" si="631"/>
        <v>24.291375447755232</v>
      </c>
      <c r="F2881" s="167">
        <f t="shared" si="632"/>
        <v>6.4313649915501339</v>
      </c>
      <c r="G2881" s="167">
        <f t="shared" si="622"/>
        <v>223502.94533746483</v>
      </c>
      <c r="H2881" s="167">
        <f t="shared" si="623"/>
        <v>271299.98899881309</v>
      </c>
      <c r="I2881" s="168">
        <f t="shared" si="624"/>
        <v>494802.93433627789</v>
      </c>
      <c r="J2881" s="168">
        <f t="shared" si="626"/>
        <v>481729.18887928349</v>
      </c>
      <c r="K2881" s="94"/>
      <c r="L2881" s="265">
        <f t="shared" si="625"/>
        <v>188555.47494796966</v>
      </c>
      <c r="M2881" s="265">
        <f>$G2881*NonHospFrac+theModel!$H2881*NonHospFrac</f>
        <v>306247.45938830823</v>
      </c>
      <c r="N2881" s="266">
        <f t="shared" si="627"/>
        <v>494802.93433627789</v>
      </c>
      <c r="O2881" s="158"/>
      <c r="P2881" s="265">
        <f t="shared" si="628"/>
        <v>183573.43843822434</v>
      </c>
      <c r="Q2881" s="265">
        <f t="shared" si="629"/>
        <v>306245.89913768921</v>
      </c>
      <c r="R2881" s="266">
        <f t="shared" si="630"/>
        <v>489819.33757591352</v>
      </c>
    </row>
    <row r="2882" spans="1:18" x14ac:dyDescent="0.25">
      <c r="A2882" s="81">
        <v>2851</v>
      </c>
      <c r="B2882" s="93">
        <f t="shared" si="619"/>
        <v>2.0389407423109156E-24</v>
      </c>
      <c r="C2882" s="178">
        <f t="shared" si="620"/>
        <v>2.0343412431492377E-24</v>
      </c>
      <c r="D2882" s="165">
        <f t="shared" si="621"/>
        <v>2.2558277767625785E-3</v>
      </c>
      <c r="E2882" s="166">
        <f t="shared" si="631"/>
        <v>24.291375447755232</v>
      </c>
      <c r="F2882" s="167">
        <f t="shared" si="632"/>
        <v>6.4336208193268964</v>
      </c>
      <c r="G2882" s="167">
        <f t="shared" si="622"/>
        <v>223581.33991667829</v>
      </c>
      <c r="H2882" s="167">
        <f t="shared" si="623"/>
        <v>271299.98899881309</v>
      </c>
      <c r="I2882" s="168">
        <f t="shared" si="624"/>
        <v>494881.32891549135</v>
      </c>
      <c r="J2882" s="168">
        <f t="shared" si="626"/>
        <v>481798.98232057795</v>
      </c>
      <c r="K2882" s="94"/>
      <c r="L2882" s="265">
        <f t="shared" si="625"/>
        <v>188585.34891615208</v>
      </c>
      <c r="M2882" s="265">
        <f>$G2882*NonHospFrac+theModel!$H2882*NonHospFrac</f>
        <v>306295.97999933927</v>
      </c>
      <c r="N2882" s="266">
        <f t="shared" si="627"/>
        <v>494881.32891549135</v>
      </c>
      <c r="O2882" s="158"/>
      <c r="P2882" s="265">
        <f t="shared" si="628"/>
        <v>183600.03475477442</v>
      </c>
      <c r="Q2882" s="265">
        <f t="shared" si="629"/>
        <v>306294.41974872025</v>
      </c>
      <c r="R2882" s="266">
        <f t="shared" si="630"/>
        <v>489894.45450349466</v>
      </c>
    </row>
    <row r="2883" spans="1:18" x14ac:dyDescent="0.25">
      <c r="A2883" s="81">
        <v>2852</v>
      </c>
      <c r="B2883" s="93">
        <f t="shared" si="619"/>
        <v>2.0008523928317261E-24</v>
      </c>
      <c r="C2883" s="178">
        <f t="shared" si="620"/>
        <v>1.9963388144267742E-24</v>
      </c>
      <c r="D2883" s="165">
        <f t="shared" si="621"/>
        <v>2.2558277767625785E-3</v>
      </c>
      <c r="E2883" s="166">
        <f t="shared" si="631"/>
        <v>24.291375447755232</v>
      </c>
      <c r="F2883" s="167">
        <f t="shared" si="632"/>
        <v>6.435876647103659</v>
      </c>
      <c r="G2883" s="167">
        <f t="shared" si="622"/>
        <v>223659.73449589172</v>
      </c>
      <c r="H2883" s="167">
        <f t="shared" si="623"/>
        <v>271299.98899881309</v>
      </c>
      <c r="I2883" s="168">
        <f t="shared" si="624"/>
        <v>494959.72349470481</v>
      </c>
      <c r="J2883" s="168">
        <f t="shared" si="626"/>
        <v>481868.77291695436</v>
      </c>
      <c r="K2883" s="94"/>
      <c r="L2883" s="265">
        <f t="shared" si="625"/>
        <v>188615.22288433454</v>
      </c>
      <c r="M2883" s="265">
        <f>$G2883*NonHospFrac+theModel!$H2883*NonHospFrac</f>
        <v>306344.50061037031</v>
      </c>
      <c r="N2883" s="266">
        <f t="shared" si="627"/>
        <v>494959.72349470481</v>
      </c>
      <c r="O2883" s="158"/>
      <c r="P2883" s="265">
        <f t="shared" si="628"/>
        <v>183626.62998720631</v>
      </c>
      <c r="Q2883" s="265">
        <f t="shared" si="629"/>
        <v>306342.94035975129</v>
      </c>
      <c r="R2883" s="266">
        <f t="shared" si="630"/>
        <v>489969.5703469576</v>
      </c>
    </row>
    <row r="2884" spans="1:18" x14ac:dyDescent="0.25">
      <c r="A2884" s="81">
        <v>2853</v>
      </c>
      <c r="B2884" s="93">
        <f t="shared" si="619"/>
        <v>1.9634755512134292E-24</v>
      </c>
      <c r="C2884" s="178">
        <f t="shared" si="620"/>
        <v>1.9590462885260077E-24</v>
      </c>
      <c r="D2884" s="165">
        <f t="shared" si="621"/>
        <v>2.2558277767625785E-3</v>
      </c>
      <c r="E2884" s="166">
        <f t="shared" si="631"/>
        <v>24.291375447755232</v>
      </c>
      <c r="F2884" s="167">
        <f t="shared" si="632"/>
        <v>6.4381324748804216</v>
      </c>
      <c r="G2884" s="167">
        <f t="shared" si="622"/>
        <v>223738.12907510516</v>
      </c>
      <c r="H2884" s="167">
        <f t="shared" si="623"/>
        <v>271299.98899881309</v>
      </c>
      <c r="I2884" s="168">
        <f t="shared" si="624"/>
        <v>495038.11807391827</v>
      </c>
      <c r="J2884" s="168">
        <f t="shared" si="626"/>
        <v>481938.56066852866</v>
      </c>
      <c r="K2884" s="94"/>
      <c r="L2884" s="265">
        <f t="shared" si="625"/>
        <v>188645.09685251696</v>
      </c>
      <c r="M2884" s="265">
        <f>$G2884*NonHospFrac+theModel!$H2884*NonHospFrac</f>
        <v>306393.02122140129</v>
      </c>
      <c r="N2884" s="266">
        <f t="shared" si="627"/>
        <v>495038.11807391827</v>
      </c>
      <c r="O2884" s="158"/>
      <c r="P2884" s="265">
        <f t="shared" si="628"/>
        <v>183653.22413556415</v>
      </c>
      <c r="Q2884" s="265">
        <f t="shared" si="629"/>
        <v>306391.46097078227</v>
      </c>
      <c r="R2884" s="266">
        <f t="shared" si="630"/>
        <v>490044.68510634638</v>
      </c>
    </row>
    <row r="2885" spans="1:18" x14ac:dyDescent="0.25">
      <c r="A2885" s="81">
        <v>2854</v>
      </c>
      <c r="B2885" s="93">
        <f t="shared" si="619"/>
        <v>1.9267969261624142E-24</v>
      </c>
      <c r="C2885" s="178">
        <f t="shared" si="620"/>
        <v>1.9224504041361964E-24</v>
      </c>
      <c r="D2885" s="165">
        <f t="shared" si="621"/>
        <v>2.2558277767625785E-3</v>
      </c>
      <c r="E2885" s="166">
        <f t="shared" si="631"/>
        <v>24.291375447755232</v>
      </c>
      <c r="F2885" s="167">
        <f t="shared" si="632"/>
        <v>6.4403883026571842</v>
      </c>
      <c r="G2885" s="167">
        <f t="shared" si="622"/>
        <v>223816.52365431856</v>
      </c>
      <c r="H2885" s="167">
        <f t="shared" si="623"/>
        <v>271299.98899881309</v>
      </c>
      <c r="I2885" s="168">
        <f t="shared" si="624"/>
        <v>495116.51265313162</v>
      </c>
      <c r="J2885" s="168">
        <f t="shared" si="626"/>
        <v>482008.34557541669</v>
      </c>
      <c r="K2885" s="94"/>
      <c r="L2885" s="265">
        <f t="shared" si="625"/>
        <v>188674.97082069938</v>
      </c>
      <c r="M2885" s="265">
        <f>$G2885*NonHospFrac+theModel!$H2885*NonHospFrac</f>
        <v>306441.54183243227</v>
      </c>
      <c r="N2885" s="266">
        <f t="shared" si="627"/>
        <v>495116.51265313162</v>
      </c>
      <c r="O2885" s="158"/>
      <c r="P2885" s="265">
        <f t="shared" si="628"/>
        <v>183679.81719989213</v>
      </c>
      <c r="Q2885" s="265">
        <f t="shared" si="629"/>
        <v>306439.98158181325</v>
      </c>
      <c r="R2885" s="266">
        <f t="shared" si="630"/>
        <v>490119.79878170538</v>
      </c>
    </row>
    <row r="2886" spans="1:18" x14ac:dyDescent="0.25">
      <c r="A2886" s="81">
        <v>2855</v>
      </c>
      <c r="B2886" s="93">
        <f t="shared" si="619"/>
        <v>1.8908034746725367E-24</v>
      </c>
      <c r="C2886" s="178">
        <f t="shared" si="620"/>
        <v>1.8865381476739712E-24</v>
      </c>
      <c r="D2886" s="165">
        <f t="shared" si="621"/>
        <v>2.2558277767625785E-3</v>
      </c>
      <c r="E2886" s="166">
        <f t="shared" si="631"/>
        <v>24.291375447755232</v>
      </c>
      <c r="F2886" s="167">
        <f t="shared" si="632"/>
        <v>6.4426441304339468</v>
      </c>
      <c r="G2886" s="167">
        <f t="shared" si="622"/>
        <v>223894.91823353199</v>
      </c>
      <c r="H2886" s="167">
        <f t="shared" si="623"/>
        <v>271299.98899881309</v>
      </c>
      <c r="I2886" s="168">
        <f t="shared" si="624"/>
        <v>495194.90723234508</v>
      </c>
      <c r="J2886" s="168">
        <f t="shared" si="626"/>
        <v>482078.12763773464</v>
      </c>
      <c r="K2886" s="94"/>
      <c r="L2886" s="265">
        <f t="shared" si="625"/>
        <v>188704.8447888818</v>
      </c>
      <c r="M2886" s="265">
        <f>$G2886*NonHospFrac+theModel!$H2886*NonHospFrac</f>
        <v>306490.06244346325</v>
      </c>
      <c r="N2886" s="266">
        <f t="shared" si="627"/>
        <v>495194.90723234508</v>
      </c>
      <c r="O2886" s="158"/>
      <c r="P2886" s="265">
        <f t="shared" si="628"/>
        <v>183706.40918023448</v>
      </c>
      <c r="Q2886" s="265">
        <f t="shared" si="629"/>
        <v>306488.50219284423</v>
      </c>
      <c r="R2886" s="266">
        <f t="shared" si="630"/>
        <v>490194.91137307871</v>
      </c>
    </row>
    <row r="2887" spans="1:18" x14ac:dyDescent="0.25">
      <c r="A2887" s="81">
        <v>2856</v>
      </c>
      <c r="B2887" s="93">
        <f t="shared" si="619"/>
        <v>1.8554823973869998E-24</v>
      </c>
      <c r="C2887" s="178">
        <f t="shared" si="620"/>
        <v>1.85129674865568E-24</v>
      </c>
      <c r="D2887" s="165">
        <f t="shared" si="621"/>
        <v>2.2558277767625785E-3</v>
      </c>
      <c r="E2887" s="166">
        <f t="shared" si="631"/>
        <v>24.291375447755232</v>
      </c>
      <c r="F2887" s="167">
        <f t="shared" si="632"/>
        <v>6.4448999582107094</v>
      </c>
      <c r="G2887" s="167">
        <f t="shared" si="622"/>
        <v>223973.3128127454</v>
      </c>
      <c r="H2887" s="167">
        <f t="shared" si="623"/>
        <v>271299.98899881309</v>
      </c>
      <c r="I2887" s="168">
        <f t="shared" si="624"/>
        <v>495273.30181155849</v>
      </c>
      <c r="J2887" s="168">
        <f t="shared" si="626"/>
        <v>482147.90685559832</v>
      </c>
      <c r="K2887" s="94"/>
      <c r="L2887" s="265">
        <f t="shared" si="625"/>
        <v>188734.71875706423</v>
      </c>
      <c r="M2887" s="265">
        <f>$G2887*NonHospFrac+theModel!$H2887*NonHospFrac</f>
        <v>306538.58305449423</v>
      </c>
      <c r="N2887" s="266">
        <f t="shared" si="627"/>
        <v>495273.30181155843</v>
      </c>
      <c r="O2887" s="158"/>
      <c r="P2887" s="265">
        <f t="shared" si="628"/>
        <v>183733.00007663533</v>
      </c>
      <c r="Q2887" s="265">
        <f t="shared" si="629"/>
        <v>306537.02280387521</v>
      </c>
      <c r="R2887" s="266">
        <f t="shared" si="630"/>
        <v>490270.02288051054</v>
      </c>
    </row>
    <row r="2888" spans="1:18" x14ac:dyDescent="0.25">
      <c r="A2888" s="81">
        <v>2857</v>
      </c>
      <c r="B2888" s="93">
        <f t="shared" si="619"/>
        <v>1.8208211340468691E-24</v>
      </c>
      <c r="C2888" s="178">
        <f t="shared" si="620"/>
        <v>1.8167136751561698E-24</v>
      </c>
      <c r="D2888" s="165">
        <f t="shared" si="621"/>
        <v>2.2558277767625785E-3</v>
      </c>
      <c r="E2888" s="166">
        <f t="shared" si="631"/>
        <v>24.291375447755232</v>
      </c>
      <c r="F2888" s="167">
        <f t="shared" si="632"/>
        <v>6.447155785987472</v>
      </c>
      <c r="G2888" s="167">
        <f t="shared" si="622"/>
        <v>224051.70739195883</v>
      </c>
      <c r="H2888" s="167">
        <f t="shared" si="623"/>
        <v>271299.98899881309</v>
      </c>
      <c r="I2888" s="168">
        <f t="shared" si="624"/>
        <v>495351.69639077189</v>
      </c>
      <c r="J2888" s="168">
        <f t="shared" si="626"/>
        <v>482217.68322912371</v>
      </c>
      <c r="K2888" s="94"/>
      <c r="L2888" s="265">
        <f t="shared" si="625"/>
        <v>188764.59272524668</v>
      </c>
      <c r="M2888" s="265">
        <f>$G2888*NonHospFrac+theModel!$H2888*NonHospFrac</f>
        <v>306587.10366552521</v>
      </c>
      <c r="N2888" s="266">
        <f t="shared" si="627"/>
        <v>495351.69639077189</v>
      </c>
      <c r="O2888" s="158"/>
      <c r="P2888" s="265">
        <f t="shared" si="628"/>
        <v>183759.58988913894</v>
      </c>
      <c r="Q2888" s="265">
        <f t="shared" si="629"/>
        <v>306585.54341490619</v>
      </c>
      <c r="R2888" s="266">
        <f t="shared" si="630"/>
        <v>490345.13330404513</v>
      </c>
    </row>
    <row r="2889" spans="1:18" x14ac:dyDescent="0.25">
      <c r="A2889" s="81">
        <v>2858</v>
      </c>
      <c r="B2889" s="93">
        <f t="shared" si="619"/>
        <v>1.7868073590246152E-24</v>
      </c>
      <c r="C2889" s="178">
        <f t="shared" si="620"/>
        <v>1.7827766293524036E-24</v>
      </c>
      <c r="D2889" s="165">
        <f t="shared" si="621"/>
        <v>2.2558277767625785E-3</v>
      </c>
      <c r="E2889" s="166">
        <f t="shared" si="631"/>
        <v>24.291375447755232</v>
      </c>
      <c r="F2889" s="167">
        <f t="shared" si="632"/>
        <v>6.4494116137642346</v>
      </c>
      <c r="G2889" s="167">
        <f t="shared" si="622"/>
        <v>224130.10197117226</v>
      </c>
      <c r="H2889" s="167">
        <f t="shared" si="623"/>
        <v>271299.98899881309</v>
      </c>
      <c r="I2889" s="168">
        <f t="shared" si="624"/>
        <v>495430.09096998535</v>
      </c>
      <c r="J2889" s="168">
        <f t="shared" si="626"/>
        <v>482287.45675842679</v>
      </c>
      <c r="K2889" s="94"/>
      <c r="L2889" s="265">
        <f t="shared" si="625"/>
        <v>188794.4666934291</v>
      </c>
      <c r="M2889" s="265">
        <f>$G2889*NonHospFrac+theModel!$H2889*NonHospFrac</f>
        <v>306635.62427655625</v>
      </c>
      <c r="N2889" s="266">
        <f t="shared" si="627"/>
        <v>495430.09096998535</v>
      </c>
      <c r="O2889" s="158"/>
      <c r="P2889" s="265">
        <f t="shared" si="628"/>
        <v>183786.17861778941</v>
      </c>
      <c r="Q2889" s="265">
        <f t="shared" si="629"/>
        <v>306634.06402593723</v>
      </c>
      <c r="R2889" s="266">
        <f t="shared" si="630"/>
        <v>490420.24264372664</v>
      </c>
    </row>
    <row r="2890" spans="1:18" x14ac:dyDescent="0.25">
      <c r="A2890" s="81">
        <v>2859</v>
      </c>
      <c r="B2890" s="93">
        <f t="shared" si="619"/>
        <v>1.7534289769410911E-24</v>
      </c>
      <c r="C2890" s="178">
        <f t="shared" si="620"/>
        <v>1.7494735431503271E-24</v>
      </c>
      <c r="D2890" s="165">
        <f t="shared" si="621"/>
        <v>2.2558277767625785E-3</v>
      </c>
      <c r="E2890" s="166">
        <f t="shared" si="631"/>
        <v>24.291375447755232</v>
      </c>
      <c r="F2890" s="167">
        <f t="shared" si="632"/>
        <v>6.4516674415409971</v>
      </c>
      <c r="G2890" s="167">
        <f t="shared" si="622"/>
        <v>224208.49655038567</v>
      </c>
      <c r="H2890" s="167">
        <f t="shared" si="623"/>
        <v>271299.98899881309</v>
      </c>
      <c r="I2890" s="168">
        <f t="shared" si="624"/>
        <v>495508.48554919875</v>
      </c>
      <c r="J2890" s="168">
        <f t="shared" si="626"/>
        <v>482357.22744362341</v>
      </c>
      <c r="K2890" s="94"/>
      <c r="L2890" s="265">
        <f t="shared" si="625"/>
        <v>188824.34066161152</v>
      </c>
      <c r="M2890" s="265">
        <f>$G2890*NonHospFrac+theModel!$H2890*NonHospFrac</f>
        <v>306684.14488758723</v>
      </c>
      <c r="N2890" s="266">
        <f t="shared" si="627"/>
        <v>495508.48554919875</v>
      </c>
      <c r="O2890" s="158"/>
      <c r="P2890" s="265">
        <f t="shared" si="628"/>
        <v>183812.76626263096</v>
      </c>
      <c r="Q2890" s="265">
        <f t="shared" si="629"/>
        <v>306682.58463696821</v>
      </c>
      <c r="R2890" s="266">
        <f t="shared" si="630"/>
        <v>490495.35089959914</v>
      </c>
    </row>
    <row r="2891" spans="1:18" x14ac:dyDescent="0.25">
      <c r="A2891" s="81">
        <v>2860</v>
      </c>
      <c r="B2891" s="93">
        <f t="shared" si="619"/>
        <v>1.7206741183643892E-24</v>
      </c>
      <c r="C2891" s="178">
        <f t="shared" si="620"/>
        <v>1.7167925738934263E-24</v>
      </c>
      <c r="D2891" s="165">
        <f t="shared" si="621"/>
        <v>2.2558277767625785E-3</v>
      </c>
      <c r="E2891" s="166">
        <f t="shared" si="631"/>
        <v>24.291375447755232</v>
      </c>
      <c r="F2891" s="167">
        <f t="shared" si="632"/>
        <v>6.4539232693177597</v>
      </c>
      <c r="G2891" s="167">
        <f t="shared" si="622"/>
        <v>224286.8911295991</v>
      </c>
      <c r="H2891" s="167">
        <f t="shared" si="623"/>
        <v>271299.98899881309</v>
      </c>
      <c r="I2891" s="168">
        <f t="shared" si="624"/>
        <v>495586.88012841216</v>
      </c>
      <c r="J2891" s="168">
        <f t="shared" si="626"/>
        <v>482426.99528482952</v>
      </c>
      <c r="K2891" s="94"/>
      <c r="L2891" s="265">
        <f t="shared" si="625"/>
        <v>188854.21462979395</v>
      </c>
      <c r="M2891" s="265">
        <f>$G2891*NonHospFrac+theModel!$H2891*NonHospFrac</f>
        <v>306732.66549861827</v>
      </c>
      <c r="N2891" s="266">
        <f t="shared" si="627"/>
        <v>495586.88012841222</v>
      </c>
      <c r="O2891" s="158"/>
      <c r="P2891" s="265">
        <f t="shared" si="628"/>
        <v>183839.35282370777</v>
      </c>
      <c r="Q2891" s="265">
        <f t="shared" si="629"/>
        <v>306731.10524799925</v>
      </c>
      <c r="R2891" s="266">
        <f t="shared" si="630"/>
        <v>490570.45807170705</v>
      </c>
    </row>
    <row r="2892" spans="1:18" x14ac:dyDescent="0.25">
      <c r="A2892" s="81">
        <v>2861</v>
      </c>
      <c r="B2892" s="93">
        <f t="shared" si="619"/>
        <v>1.6885311355890393E-24</v>
      </c>
      <c r="C2892" s="178">
        <f t="shared" si="620"/>
        <v>1.6847221001514493E-24</v>
      </c>
      <c r="D2892" s="165">
        <f t="shared" si="621"/>
        <v>2.2558277767625785E-3</v>
      </c>
      <c r="E2892" s="166">
        <f t="shared" si="631"/>
        <v>24.291375447755232</v>
      </c>
      <c r="F2892" s="167">
        <f t="shared" si="632"/>
        <v>6.4561790970945223</v>
      </c>
      <c r="G2892" s="167">
        <f t="shared" si="622"/>
        <v>224365.2857088125</v>
      </c>
      <c r="H2892" s="167">
        <f t="shared" si="623"/>
        <v>271299.98899881309</v>
      </c>
      <c r="I2892" s="168">
        <f t="shared" si="624"/>
        <v>495665.27470762562</v>
      </c>
      <c r="J2892" s="168">
        <f t="shared" si="626"/>
        <v>482496.76028216112</v>
      </c>
      <c r="K2892" s="94"/>
      <c r="L2892" s="265">
        <f t="shared" si="625"/>
        <v>188884.08859797637</v>
      </c>
      <c r="M2892" s="265">
        <f>$G2892*NonHospFrac+theModel!$H2892*NonHospFrac</f>
        <v>306781.18610964925</v>
      </c>
      <c r="N2892" s="266">
        <f t="shared" si="627"/>
        <v>495665.27470762562</v>
      </c>
      <c r="O2892" s="158"/>
      <c r="P2892" s="265">
        <f t="shared" si="628"/>
        <v>183865.93830106402</v>
      </c>
      <c r="Q2892" s="265">
        <f t="shared" si="629"/>
        <v>306779.62585903023</v>
      </c>
      <c r="R2892" s="266">
        <f t="shared" si="630"/>
        <v>490645.56416009425</v>
      </c>
    </row>
    <row r="2893" spans="1:18" x14ac:dyDescent="0.25">
      <c r="A2893" s="81">
        <v>2862</v>
      </c>
      <c r="B2893" s="93">
        <f t="shared" si="619"/>
        <v>1.6569885984940709E-24</v>
      </c>
      <c r="C2893" s="178">
        <f t="shared" si="620"/>
        <v>1.653250717587809E-24</v>
      </c>
      <c r="D2893" s="165">
        <f t="shared" si="621"/>
        <v>2.2558277767625785E-3</v>
      </c>
      <c r="E2893" s="166">
        <f t="shared" si="631"/>
        <v>24.291375447755232</v>
      </c>
      <c r="F2893" s="167">
        <f t="shared" si="632"/>
        <v>6.4584349248712849</v>
      </c>
      <c r="G2893" s="167">
        <f t="shared" si="622"/>
        <v>224443.68028802593</v>
      </c>
      <c r="H2893" s="167">
        <f t="shared" si="623"/>
        <v>271299.98899881309</v>
      </c>
      <c r="I2893" s="168">
        <f t="shared" si="624"/>
        <v>495743.66928683902</v>
      </c>
      <c r="J2893" s="168">
        <f t="shared" si="626"/>
        <v>482566.52243573405</v>
      </c>
      <c r="K2893" s="94"/>
      <c r="L2893" s="265">
        <f t="shared" si="625"/>
        <v>188913.96256615879</v>
      </c>
      <c r="M2893" s="265">
        <f>$G2893*NonHospFrac+theModel!$H2893*NonHospFrac</f>
        <v>306829.70672068023</v>
      </c>
      <c r="N2893" s="266">
        <f t="shared" si="627"/>
        <v>495743.66928683902</v>
      </c>
      <c r="O2893" s="158"/>
      <c r="P2893" s="265">
        <f t="shared" si="628"/>
        <v>183892.52269474388</v>
      </c>
      <c r="Q2893" s="265">
        <f t="shared" si="629"/>
        <v>306828.14647006121</v>
      </c>
      <c r="R2893" s="266">
        <f t="shared" si="630"/>
        <v>490720.66916480509</v>
      </c>
    </row>
    <row r="2894" spans="1:18" x14ac:dyDescent="0.25">
      <c r="A2894" s="81">
        <v>2863</v>
      </c>
      <c r="B2894" s="93">
        <f t="shared" si="619"/>
        <v>1.6260352904783881E-24</v>
      </c>
      <c r="C2894" s="178">
        <f t="shared" si="620"/>
        <v>1.6223672349041308E-24</v>
      </c>
      <c r="D2894" s="165">
        <f t="shared" si="621"/>
        <v>2.2558277767625785E-3</v>
      </c>
      <c r="E2894" s="166">
        <f t="shared" si="631"/>
        <v>24.291375447755232</v>
      </c>
      <c r="F2894" s="167">
        <f t="shared" si="632"/>
        <v>6.4606907526480475</v>
      </c>
      <c r="G2894" s="167">
        <f t="shared" si="622"/>
        <v>224522.07486723931</v>
      </c>
      <c r="H2894" s="167">
        <f t="shared" si="623"/>
        <v>271299.98899881309</v>
      </c>
      <c r="I2894" s="168">
        <f t="shared" si="624"/>
        <v>495822.06386605243</v>
      </c>
      <c r="J2894" s="168">
        <f t="shared" si="626"/>
        <v>482636.28174566425</v>
      </c>
      <c r="K2894" s="94"/>
      <c r="L2894" s="265">
        <f t="shared" si="625"/>
        <v>188943.83653434122</v>
      </c>
      <c r="M2894" s="265">
        <f>$G2894*NonHospFrac+theModel!$H2894*NonHospFrac</f>
        <v>306878.22733171121</v>
      </c>
      <c r="N2894" s="266">
        <f t="shared" si="627"/>
        <v>495822.06386605243</v>
      </c>
      <c r="O2894" s="158"/>
      <c r="P2894" s="265">
        <f t="shared" si="628"/>
        <v>183919.10600479151</v>
      </c>
      <c r="Q2894" s="265">
        <f t="shared" si="629"/>
        <v>306876.66708109219</v>
      </c>
      <c r="R2894" s="266">
        <f t="shared" si="630"/>
        <v>490795.7730858837</v>
      </c>
    </row>
    <row r="2895" spans="1:18" x14ac:dyDescent="0.25">
      <c r="A2895" s="81">
        <v>2864</v>
      </c>
      <c r="B2895" s="93">
        <f t="shared" si="619"/>
        <v>1.5956602044721896E-24</v>
      </c>
      <c r="C2895" s="178">
        <f t="shared" si="620"/>
        <v>1.5920606698606666E-24</v>
      </c>
      <c r="D2895" s="165">
        <f t="shared" si="621"/>
        <v>2.2558277767625785E-3</v>
      </c>
      <c r="E2895" s="166">
        <f t="shared" si="631"/>
        <v>24.291375447755232</v>
      </c>
      <c r="F2895" s="167">
        <f t="shared" si="632"/>
        <v>6.4629465804248101</v>
      </c>
      <c r="G2895" s="167">
        <f t="shared" si="622"/>
        <v>224600.46944645277</v>
      </c>
      <c r="H2895" s="167">
        <f t="shared" si="623"/>
        <v>271299.98899881309</v>
      </c>
      <c r="I2895" s="168">
        <f t="shared" si="624"/>
        <v>495900.45844526589</v>
      </c>
      <c r="J2895" s="168">
        <f t="shared" si="626"/>
        <v>482706.03821206774</v>
      </c>
      <c r="K2895" s="94"/>
      <c r="L2895" s="265">
        <f t="shared" si="625"/>
        <v>188973.71050252364</v>
      </c>
      <c r="M2895" s="265">
        <f>$G2895*NonHospFrac+theModel!$H2895*NonHospFrac</f>
        <v>306926.74794274219</v>
      </c>
      <c r="N2895" s="266">
        <f t="shared" si="627"/>
        <v>495900.45844526583</v>
      </c>
      <c r="O2895" s="158"/>
      <c r="P2895" s="265">
        <f t="shared" si="628"/>
        <v>183945.68823125109</v>
      </c>
      <c r="Q2895" s="265">
        <f t="shared" si="629"/>
        <v>306925.18769212317</v>
      </c>
      <c r="R2895" s="266">
        <f t="shared" si="630"/>
        <v>490870.87592337426</v>
      </c>
    </row>
    <row r="2896" spans="1:18" x14ac:dyDescent="0.25">
      <c r="A2896" s="81">
        <v>2865</v>
      </c>
      <c r="B2896" s="93">
        <f t="shared" si="619"/>
        <v>1.5658525390227813E-24</v>
      </c>
      <c r="C2896" s="178">
        <f t="shared" si="620"/>
        <v>1.5623202453709394E-24</v>
      </c>
      <c r="D2896" s="165">
        <f t="shared" si="621"/>
        <v>2.2558277767625785E-3</v>
      </c>
      <c r="E2896" s="166">
        <f t="shared" si="631"/>
        <v>24.291375447755232</v>
      </c>
      <c r="F2896" s="167">
        <f t="shared" si="632"/>
        <v>6.4652024082015727</v>
      </c>
      <c r="G2896" s="167">
        <f t="shared" si="622"/>
        <v>224678.86402566615</v>
      </c>
      <c r="H2896" s="167">
        <f t="shared" si="623"/>
        <v>271299.98899881309</v>
      </c>
      <c r="I2896" s="168">
        <f t="shared" si="624"/>
        <v>495978.85302447923</v>
      </c>
      <c r="J2896" s="168">
        <f t="shared" si="626"/>
        <v>482775.79183506023</v>
      </c>
      <c r="K2896" s="94"/>
      <c r="L2896" s="265">
        <f t="shared" si="625"/>
        <v>189003.58447070606</v>
      </c>
      <c r="M2896" s="265">
        <f>$G2896*NonHospFrac+theModel!$H2896*NonHospFrac</f>
        <v>306975.26855377317</v>
      </c>
      <c r="N2896" s="266">
        <f t="shared" si="627"/>
        <v>495978.85302447923</v>
      </c>
      <c r="O2896" s="158"/>
      <c r="P2896" s="265">
        <f t="shared" si="628"/>
        <v>183972.26937416679</v>
      </c>
      <c r="Q2896" s="265">
        <f t="shared" si="629"/>
        <v>306973.70830315416</v>
      </c>
      <c r="R2896" s="266">
        <f t="shared" si="630"/>
        <v>490945.97767732095</v>
      </c>
    </row>
    <row r="2897" spans="1:18" x14ac:dyDescent="0.25">
      <c r="A2897" s="81">
        <v>2866</v>
      </c>
      <c r="B2897" s="93">
        <f t="shared" si="619"/>
        <v>1.5366016944535668E-24</v>
      </c>
      <c r="C2897" s="178">
        <f t="shared" si="620"/>
        <v>1.5331353856693979E-24</v>
      </c>
      <c r="D2897" s="165">
        <f t="shared" si="621"/>
        <v>2.2558277767625785E-3</v>
      </c>
      <c r="E2897" s="166">
        <f t="shared" si="631"/>
        <v>24.291375447755232</v>
      </c>
      <c r="F2897" s="167">
        <f t="shared" si="632"/>
        <v>6.4674582359783352</v>
      </c>
      <c r="G2897" s="167">
        <f t="shared" si="622"/>
        <v>224757.25860487961</v>
      </c>
      <c r="H2897" s="167">
        <f t="shared" si="623"/>
        <v>271299.98899881309</v>
      </c>
      <c r="I2897" s="168">
        <f t="shared" si="624"/>
        <v>496057.2476036927</v>
      </c>
      <c r="J2897" s="168">
        <f t="shared" si="626"/>
        <v>482845.54261475778</v>
      </c>
      <c r="K2897" s="94"/>
      <c r="L2897" s="265">
        <f t="shared" si="625"/>
        <v>189033.45843888848</v>
      </c>
      <c r="M2897" s="265">
        <f>$G2897*NonHospFrac+theModel!$H2897*NonHospFrac</f>
        <v>307023.78916480416</v>
      </c>
      <c r="N2897" s="266">
        <f t="shared" si="627"/>
        <v>496057.24760369264</v>
      </c>
      <c r="O2897" s="158"/>
      <c r="P2897" s="265">
        <f t="shared" si="628"/>
        <v>183998.84943358277</v>
      </c>
      <c r="Q2897" s="265">
        <f t="shared" si="629"/>
        <v>307022.22891418514</v>
      </c>
      <c r="R2897" s="266">
        <f t="shared" si="630"/>
        <v>491021.07834776794</v>
      </c>
    </row>
    <row r="2898" spans="1:18" x14ac:dyDescent="0.25">
      <c r="A2898" s="81">
        <v>2867</v>
      </c>
      <c r="B2898" s="93">
        <f t="shared" si="619"/>
        <v>1.5078972690947754E-24</v>
      </c>
      <c r="C2898" s="178">
        <f t="shared" si="620"/>
        <v>1.5044957125506469E-24</v>
      </c>
      <c r="D2898" s="165">
        <f t="shared" si="621"/>
        <v>2.2558277767625785E-3</v>
      </c>
      <c r="E2898" s="166">
        <f t="shared" si="631"/>
        <v>24.291375447755232</v>
      </c>
      <c r="F2898" s="167">
        <f t="shared" si="632"/>
        <v>6.4697140637550978</v>
      </c>
      <c r="G2898" s="167">
        <f t="shared" si="622"/>
        <v>224835.65318409301</v>
      </c>
      <c r="H2898" s="167">
        <f t="shared" si="623"/>
        <v>271299.98899881309</v>
      </c>
      <c r="I2898" s="168">
        <f t="shared" si="624"/>
        <v>496135.6421829061</v>
      </c>
      <c r="J2898" s="168">
        <f t="shared" si="626"/>
        <v>482915.29055127624</v>
      </c>
      <c r="K2898" s="94"/>
      <c r="L2898" s="265">
        <f t="shared" si="625"/>
        <v>189063.33240707091</v>
      </c>
      <c r="M2898" s="265">
        <f>$G2898*NonHospFrac+theModel!$H2898*NonHospFrac</f>
        <v>307072.30977583519</v>
      </c>
      <c r="N2898" s="266">
        <f t="shared" si="627"/>
        <v>496135.6421829061</v>
      </c>
      <c r="O2898" s="158"/>
      <c r="P2898" s="265">
        <f t="shared" si="628"/>
        <v>184025.42840954321</v>
      </c>
      <c r="Q2898" s="265">
        <f t="shared" si="629"/>
        <v>307070.74952521618</v>
      </c>
      <c r="R2898" s="266">
        <f t="shared" si="630"/>
        <v>491096.17793475941</v>
      </c>
    </row>
    <row r="2899" spans="1:18" x14ac:dyDescent="0.25">
      <c r="A2899" s="81">
        <v>2868</v>
      </c>
      <c r="B2899" s="93">
        <f t="shared" si="619"/>
        <v>1.4797290555846058E-24</v>
      </c>
      <c r="C2899" s="178">
        <f t="shared" si="620"/>
        <v>1.4763910416789353E-24</v>
      </c>
      <c r="D2899" s="165">
        <f t="shared" si="621"/>
        <v>2.2558277767625785E-3</v>
      </c>
      <c r="E2899" s="166">
        <f t="shared" si="631"/>
        <v>24.291375447755232</v>
      </c>
      <c r="F2899" s="167">
        <f t="shared" si="632"/>
        <v>6.4719698915318604</v>
      </c>
      <c r="G2899" s="167">
        <f t="shared" si="622"/>
        <v>224914.04776330647</v>
      </c>
      <c r="H2899" s="167">
        <f t="shared" si="623"/>
        <v>271299.98899881309</v>
      </c>
      <c r="I2899" s="168">
        <f t="shared" si="624"/>
        <v>496214.03676211956</v>
      </c>
      <c r="J2899" s="168">
        <f t="shared" si="626"/>
        <v>482985.03564473154</v>
      </c>
      <c r="K2899" s="94"/>
      <c r="L2899" s="265">
        <f t="shared" si="625"/>
        <v>189093.20637525333</v>
      </c>
      <c r="M2899" s="265">
        <f>$G2899*NonHospFrac+theModel!$H2899*NonHospFrac</f>
        <v>307120.83038686623</v>
      </c>
      <c r="N2899" s="266">
        <f t="shared" si="627"/>
        <v>496214.03676211956</v>
      </c>
      <c r="O2899" s="158"/>
      <c r="P2899" s="265">
        <f t="shared" si="628"/>
        <v>184052.00630209225</v>
      </c>
      <c r="Q2899" s="265">
        <f t="shared" si="629"/>
        <v>307119.27013624721</v>
      </c>
      <c r="R2899" s="266">
        <f t="shared" si="630"/>
        <v>491171.2764383395</v>
      </c>
    </row>
    <row r="2900" spans="1:18" x14ac:dyDescent="0.25">
      <c r="A2900" s="81">
        <v>2869</v>
      </c>
      <c r="B2900" s="93">
        <f t="shared" si="619"/>
        <v>1.452087037239463E-24</v>
      </c>
      <c r="C2900" s="178">
        <f t="shared" si="620"/>
        <v>1.4488113789665814E-24</v>
      </c>
      <c r="D2900" s="165">
        <f t="shared" si="621"/>
        <v>2.2558277767625785E-3</v>
      </c>
      <c r="E2900" s="166">
        <f t="shared" si="631"/>
        <v>24.291375447755232</v>
      </c>
      <c r="F2900" s="167">
        <f t="shared" si="632"/>
        <v>6.474225719308623</v>
      </c>
      <c r="G2900" s="167">
        <f t="shared" si="622"/>
        <v>224992.44234251993</v>
      </c>
      <c r="H2900" s="167">
        <f t="shared" si="623"/>
        <v>271299.98899881309</v>
      </c>
      <c r="I2900" s="168">
        <f t="shared" si="624"/>
        <v>496292.43134133302</v>
      </c>
      <c r="J2900" s="168">
        <f t="shared" si="626"/>
        <v>483054.77789523953</v>
      </c>
      <c r="K2900" s="94"/>
      <c r="L2900" s="265">
        <f t="shared" si="625"/>
        <v>189123.08034343581</v>
      </c>
      <c r="M2900" s="265">
        <f>$G2900*NonHospFrac+theModel!$H2900*NonHospFrac</f>
        <v>307169.35099789721</v>
      </c>
      <c r="N2900" s="266">
        <f t="shared" si="627"/>
        <v>496292.43134133302</v>
      </c>
      <c r="O2900" s="158"/>
      <c r="P2900" s="265">
        <f t="shared" si="628"/>
        <v>184078.58311127414</v>
      </c>
      <c r="Q2900" s="265">
        <f t="shared" si="629"/>
        <v>307167.7907472782</v>
      </c>
      <c r="R2900" s="266">
        <f t="shared" si="630"/>
        <v>491246.37385855231</v>
      </c>
    </row>
    <row r="2901" spans="1:18" x14ac:dyDescent="0.25">
      <c r="A2901" s="81">
        <v>2870</v>
      </c>
      <c r="B2901" s="93">
        <f t="shared" si="619"/>
        <v>1.4249613844920012E-24</v>
      </c>
      <c r="C2901" s="178">
        <f t="shared" si="620"/>
        <v>1.4217469170200501E-24</v>
      </c>
      <c r="D2901" s="165">
        <f t="shared" si="621"/>
        <v>2.2558277767625785E-3</v>
      </c>
      <c r="E2901" s="166">
        <f t="shared" si="631"/>
        <v>24.291375447755232</v>
      </c>
      <c r="F2901" s="167">
        <f t="shared" si="632"/>
        <v>6.4764815470853856</v>
      </c>
      <c r="G2901" s="167">
        <f t="shared" si="622"/>
        <v>225070.83692173331</v>
      </c>
      <c r="H2901" s="167">
        <f t="shared" si="623"/>
        <v>271299.98899881309</v>
      </c>
      <c r="I2901" s="168">
        <f t="shared" si="624"/>
        <v>496370.82592054643</v>
      </c>
      <c r="J2901" s="168">
        <f t="shared" si="626"/>
        <v>483124.51730291604</v>
      </c>
      <c r="K2901" s="94"/>
      <c r="L2901" s="265">
        <f t="shared" si="625"/>
        <v>189152.9543116182</v>
      </c>
      <c r="M2901" s="265">
        <f>$G2901*NonHospFrac+theModel!$H2901*NonHospFrac</f>
        <v>307217.8716089282</v>
      </c>
      <c r="N2901" s="266">
        <f t="shared" si="627"/>
        <v>496370.82592054643</v>
      </c>
      <c r="O2901" s="158"/>
      <c r="P2901" s="265">
        <f t="shared" si="628"/>
        <v>184105.15883713288</v>
      </c>
      <c r="Q2901" s="265">
        <f t="shared" si="629"/>
        <v>307216.31135830918</v>
      </c>
      <c r="R2901" s="266">
        <f t="shared" si="630"/>
        <v>491321.47019544209</v>
      </c>
    </row>
    <row r="2902" spans="1:18" x14ac:dyDescent="0.25">
      <c r="A2902" s="81">
        <v>2871</v>
      </c>
      <c r="B2902" s="93">
        <f t="shared" si="619"/>
        <v>1.3983424513957078E-24</v>
      </c>
      <c r="C2902" s="178">
        <f t="shared" si="620"/>
        <v>1.3951880316524231E-24</v>
      </c>
      <c r="D2902" s="165">
        <f t="shared" si="621"/>
        <v>2.2558277767625785E-3</v>
      </c>
      <c r="E2902" s="166">
        <f t="shared" si="631"/>
        <v>24.291375447755232</v>
      </c>
      <c r="F2902" s="167">
        <f t="shared" si="632"/>
        <v>6.4787373748621482</v>
      </c>
      <c r="G2902" s="167">
        <f t="shared" si="622"/>
        <v>225149.23150094671</v>
      </c>
      <c r="H2902" s="167">
        <f t="shared" si="623"/>
        <v>271299.98899881309</v>
      </c>
      <c r="I2902" s="168">
        <f t="shared" si="624"/>
        <v>496449.22049975977</v>
      </c>
      <c r="J2902" s="168">
        <f t="shared" si="626"/>
        <v>483194.25386787695</v>
      </c>
      <c r="K2902" s="94"/>
      <c r="L2902" s="265">
        <f t="shared" si="625"/>
        <v>189182.8282798006</v>
      </c>
      <c r="M2902" s="265">
        <f>$G2902*NonHospFrac+theModel!$H2902*NonHospFrac</f>
        <v>307266.39221995918</v>
      </c>
      <c r="N2902" s="266">
        <f t="shared" si="627"/>
        <v>496449.22049975977</v>
      </c>
      <c r="O2902" s="158"/>
      <c r="P2902" s="265">
        <f t="shared" si="628"/>
        <v>184131.73347971271</v>
      </c>
      <c r="Q2902" s="265">
        <f t="shared" si="629"/>
        <v>307264.83196934016</v>
      </c>
      <c r="R2902" s="266">
        <f t="shared" si="630"/>
        <v>491396.56544905284</v>
      </c>
    </row>
    <row r="2903" spans="1:18" x14ac:dyDescent="0.25">
      <c r="A2903" s="81">
        <v>2872</v>
      </c>
      <c r="B2903" s="93">
        <f t="shared" si="619"/>
        <v>1.3722207721947807E-24</v>
      </c>
      <c r="C2903" s="178">
        <f t="shared" si="620"/>
        <v>1.3691252784610131E-24</v>
      </c>
      <c r="D2903" s="165">
        <f t="shared" si="621"/>
        <v>2.2558277767625785E-3</v>
      </c>
      <c r="E2903" s="166">
        <f t="shared" si="631"/>
        <v>24.291375447755232</v>
      </c>
      <c r="F2903" s="167">
        <f t="shared" si="632"/>
        <v>6.4809932026389108</v>
      </c>
      <c r="G2903" s="167">
        <f t="shared" si="622"/>
        <v>225227.62608016015</v>
      </c>
      <c r="H2903" s="167">
        <f t="shared" si="623"/>
        <v>271299.98899881309</v>
      </c>
      <c r="I2903" s="168">
        <f t="shared" si="624"/>
        <v>496527.61507897323</v>
      </c>
      <c r="J2903" s="168">
        <f t="shared" si="626"/>
        <v>483263.98759023828</v>
      </c>
      <c r="K2903" s="94"/>
      <c r="L2903" s="265">
        <f t="shared" si="625"/>
        <v>189212.70224798305</v>
      </c>
      <c r="M2903" s="265">
        <f>$G2903*NonHospFrac+theModel!$H2903*NonHospFrac</f>
        <v>307314.91283099016</v>
      </c>
      <c r="N2903" s="266">
        <f t="shared" si="627"/>
        <v>496527.61507897323</v>
      </c>
      <c r="O2903" s="158"/>
      <c r="P2903" s="265">
        <f t="shared" si="628"/>
        <v>184158.30703905784</v>
      </c>
      <c r="Q2903" s="265">
        <f t="shared" si="629"/>
        <v>307313.35258037114</v>
      </c>
      <c r="R2903" s="266">
        <f t="shared" si="630"/>
        <v>491471.65961942897</v>
      </c>
    </row>
    <row r="2904" spans="1:18" x14ac:dyDescent="0.25">
      <c r="A2904" s="81">
        <v>2873</v>
      </c>
      <c r="B2904" s="93">
        <f t="shared" si="619"/>
        <v>1.3465870579580926E-24</v>
      </c>
      <c r="C2904" s="178">
        <f t="shared" si="620"/>
        <v>1.3435493894689218E-24</v>
      </c>
      <c r="D2904" s="165">
        <f t="shared" si="621"/>
        <v>2.2558277767625785E-3</v>
      </c>
      <c r="E2904" s="166">
        <f t="shared" si="631"/>
        <v>24.291375447755232</v>
      </c>
      <c r="F2904" s="167">
        <f t="shared" si="632"/>
        <v>6.4832490304156734</v>
      </c>
      <c r="G2904" s="167">
        <f t="shared" si="622"/>
        <v>225306.02065937358</v>
      </c>
      <c r="H2904" s="167">
        <f t="shared" si="623"/>
        <v>271299.98899881309</v>
      </c>
      <c r="I2904" s="168">
        <f t="shared" si="624"/>
        <v>496606.0096581867</v>
      </c>
      <c r="J2904" s="168">
        <f t="shared" si="626"/>
        <v>483333.7184701158</v>
      </c>
      <c r="K2904" s="94"/>
      <c r="L2904" s="265">
        <f t="shared" si="625"/>
        <v>189242.57621616547</v>
      </c>
      <c r="M2904" s="265">
        <f>$G2904*NonHospFrac+theModel!$H2904*NonHospFrac</f>
        <v>307363.43344202114</v>
      </c>
      <c r="N2904" s="266">
        <f t="shared" si="627"/>
        <v>496606.00965818658</v>
      </c>
      <c r="O2904" s="158"/>
      <c r="P2904" s="265">
        <f t="shared" si="628"/>
        <v>184184.87951521235</v>
      </c>
      <c r="Q2904" s="265">
        <f t="shared" si="629"/>
        <v>307361.87319140212</v>
      </c>
      <c r="R2904" s="266">
        <f t="shared" si="630"/>
        <v>491546.75270661444</v>
      </c>
    </row>
    <row r="2905" spans="1:18" x14ac:dyDescent="0.25">
      <c r="A2905" s="81">
        <v>2874</v>
      </c>
      <c r="B2905" s="93">
        <f t="shared" si="619"/>
        <v>1.3214321932759877E-24</v>
      </c>
      <c r="C2905" s="178">
        <f t="shared" si="620"/>
        <v>1.3184512698292874E-24</v>
      </c>
      <c r="D2905" s="165">
        <f t="shared" si="621"/>
        <v>2.2558277767625785E-3</v>
      </c>
      <c r="E2905" s="166">
        <f t="shared" si="631"/>
        <v>24.291375447755232</v>
      </c>
      <c r="F2905" s="167">
        <f t="shared" si="632"/>
        <v>6.4855048581924359</v>
      </c>
      <c r="G2905" s="167">
        <f t="shared" si="622"/>
        <v>225384.41523858698</v>
      </c>
      <c r="H2905" s="167">
        <f t="shared" si="623"/>
        <v>271299.98899881309</v>
      </c>
      <c r="I2905" s="168">
        <f t="shared" si="624"/>
        <v>496684.40423740004</v>
      </c>
      <c r="J2905" s="168">
        <f t="shared" si="626"/>
        <v>483403.44650762528</v>
      </c>
      <c r="K2905" s="94"/>
      <c r="L2905" s="265">
        <f t="shared" si="625"/>
        <v>189272.45018434789</v>
      </c>
      <c r="M2905" s="265">
        <f>$G2905*NonHospFrac+theModel!$H2905*NonHospFrac</f>
        <v>307411.95405305218</v>
      </c>
      <c r="N2905" s="266">
        <f t="shared" si="627"/>
        <v>496684.40423740004</v>
      </c>
      <c r="O2905" s="158"/>
      <c r="P2905" s="265">
        <f t="shared" si="628"/>
        <v>184211.45090822043</v>
      </c>
      <c r="Q2905" s="265">
        <f t="shared" si="629"/>
        <v>307410.39380243316</v>
      </c>
      <c r="R2905" s="266">
        <f t="shared" si="630"/>
        <v>491621.84471065359</v>
      </c>
    </row>
    <row r="2906" spans="1:18" x14ac:dyDescent="0.25">
      <c r="A2906" s="81">
        <v>2875</v>
      </c>
      <c r="B2906" s="93">
        <f t="shared" si="619"/>
        <v>1.2967472330188775E-24</v>
      </c>
      <c r="C2906" s="178">
        <f t="shared" si="620"/>
        <v>1.2938219945911936E-24</v>
      </c>
      <c r="D2906" s="165">
        <f t="shared" si="621"/>
        <v>2.2558277767625785E-3</v>
      </c>
      <c r="E2906" s="166">
        <f t="shared" si="631"/>
        <v>24.291375447755232</v>
      </c>
      <c r="F2906" s="167">
        <f t="shared" si="632"/>
        <v>6.4877606859691985</v>
      </c>
      <c r="G2906" s="167">
        <f t="shared" si="622"/>
        <v>225462.80981780041</v>
      </c>
      <c r="H2906" s="167">
        <f t="shared" si="623"/>
        <v>271299.98899881309</v>
      </c>
      <c r="I2906" s="168">
        <f t="shared" si="624"/>
        <v>496762.7988166135</v>
      </c>
      <c r="J2906" s="168">
        <f t="shared" si="626"/>
        <v>483473.1717028828</v>
      </c>
      <c r="K2906" s="94"/>
      <c r="L2906" s="265">
        <f t="shared" si="625"/>
        <v>189302.32415253035</v>
      </c>
      <c r="M2906" s="265">
        <f>$G2906*NonHospFrac+theModel!$H2906*NonHospFrac</f>
        <v>307460.47466408316</v>
      </c>
      <c r="N2906" s="266">
        <f t="shared" si="627"/>
        <v>496762.7988166135</v>
      </c>
      <c r="O2906" s="158"/>
      <c r="P2906" s="265">
        <f t="shared" si="628"/>
        <v>184238.02121812626</v>
      </c>
      <c r="Q2906" s="265">
        <f t="shared" si="629"/>
        <v>307458.91441346414</v>
      </c>
      <c r="R2906" s="266">
        <f t="shared" si="630"/>
        <v>491696.93563159043</v>
      </c>
    </row>
    <row r="2907" spans="1:18" x14ac:dyDescent="0.25">
      <c r="A2907" s="81">
        <v>2876</v>
      </c>
      <c r="B2907" s="93">
        <f t="shared" si="619"/>
        <v>1.2725233991562927E-24</v>
      </c>
      <c r="C2907" s="178">
        <f t="shared" si="620"/>
        <v>1.2696528055258957E-24</v>
      </c>
      <c r="D2907" s="165">
        <f t="shared" si="621"/>
        <v>2.2558277767625785E-3</v>
      </c>
      <c r="E2907" s="166">
        <f t="shared" si="631"/>
        <v>24.291375447755232</v>
      </c>
      <c r="F2907" s="167">
        <f t="shared" si="632"/>
        <v>6.4900165137459611</v>
      </c>
      <c r="G2907" s="167">
        <f t="shared" si="622"/>
        <v>225541.20439701382</v>
      </c>
      <c r="H2907" s="167">
        <f t="shared" si="623"/>
        <v>271299.98899881309</v>
      </c>
      <c r="I2907" s="168">
        <f t="shared" si="624"/>
        <v>496841.19339582691</v>
      </c>
      <c r="J2907" s="168">
        <f t="shared" si="626"/>
        <v>483542.89405600401</v>
      </c>
      <c r="K2907" s="94"/>
      <c r="L2907" s="265">
        <f t="shared" si="625"/>
        <v>189332.19812071274</v>
      </c>
      <c r="M2907" s="265">
        <f>$G2907*NonHospFrac+theModel!$H2907*NonHospFrac</f>
        <v>307508.99527511414</v>
      </c>
      <c r="N2907" s="266">
        <f t="shared" si="627"/>
        <v>496841.19339582685</v>
      </c>
      <c r="O2907" s="158"/>
      <c r="P2907" s="265">
        <f t="shared" si="628"/>
        <v>184264.59044497387</v>
      </c>
      <c r="Q2907" s="265">
        <f t="shared" si="629"/>
        <v>307507.43502449512</v>
      </c>
      <c r="R2907" s="266">
        <f t="shared" si="630"/>
        <v>491772.02546946902</v>
      </c>
    </row>
    <row r="2908" spans="1:18" x14ac:dyDescent="0.25">
      <c r="A2908" s="81">
        <v>2877</v>
      </c>
      <c r="B2908" s="93">
        <f t="shared" si="619"/>
        <v>1.2487520776354045E-24</v>
      </c>
      <c r="C2908" s="178">
        <f t="shared" si="620"/>
        <v>1.2459351080123845E-24</v>
      </c>
      <c r="D2908" s="165">
        <f t="shared" si="621"/>
        <v>2.2558277767625785E-3</v>
      </c>
      <c r="E2908" s="166">
        <f t="shared" si="631"/>
        <v>24.291375447755232</v>
      </c>
      <c r="F2908" s="167">
        <f t="shared" si="632"/>
        <v>6.4922723415227237</v>
      </c>
      <c r="G2908" s="167">
        <f t="shared" si="622"/>
        <v>225619.59897622725</v>
      </c>
      <c r="H2908" s="167">
        <f t="shared" si="623"/>
        <v>271299.98899881309</v>
      </c>
      <c r="I2908" s="168">
        <f t="shared" si="624"/>
        <v>496919.58797504031</v>
      </c>
      <c r="J2908" s="168">
        <f t="shared" si="626"/>
        <v>483612.61356710485</v>
      </c>
      <c r="K2908" s="94"/>
      <c r="L2908" s="265">
        <f t="shared" si="625"/>
        <v>189362.07208889519</v>
      </c>
      <c r="M2908" s="265">
        <f>$G2908*NonHospFrac+theModel!$H2908*NonHospFrac</f>
        <v>307557.51588614518</v>
      </c>
      <c r="N2908" s="266">
        <f t="shared" si="627"/>
        <v>496919.58797504037</v>
      </c>
      <c r="O2908" s="158"/>
      <c r="P2908" s="265">
        <f t="shared" si="628"/>
        <v>184291.15858880756</v>
      </c>
      <c r="Q2908" s="265">
        <f t="shared" si="629"/>
        <v>307555.95563552616</v>
      </c>
      <c r="R2908" s="266">
        <f t="shared" si="630"/>
        <v>491847.11422433372</v>
      </c>
    </row>
    <row r="2909" spans="1:18" x14ac:dyDescent="0.25">
      <c r="A2909" s="81">
        <v>2878</v>
      </c>
      <c r="B2909" s="93">
        <f t="shared" si="619"/>
        <v>1.2254248153178474E-24</v>
      </c>
      <c r="C2909" s="178">
        <f t="shared" si="620"/>
        <v>1.2226604679811193E-24</v>
      </c>
      <c r="D2909" s="165">
        <f t="shared" si="621"/>
        <v>2.2558277767625785E-3</v>
      </c>
      <c r="E2909" s="166">
        <f t="shared" si="631"/>
        <v>24.291375447755232</v>
      </c>
      <c r="F2909" s="167">
        <f t="shared" si="632"/>
        <v>6.4945281692994863</v>
      </c>
      <c r="G2909" s="167">
        <f t="shared" si="622"/>
        <v>225697.99355544068</v>
      </c>
      <c r="H2909" s="167">
        <f t="shared" si="623"/>
        <v>271299.98899881309</v>
      </c>
      <c r="I2909" s="168">
        <f t="shared" si="624"/>
        <v>496997.98255425377</v>
      </c>
      <c r="J2909" s="168">
        <f t="shared" si="626"/>
        <v>483682.33023630123</v>
      </c>
      <c r="K2909" s="94"/>
      <c r="L2909" s="265">
        <f t="shared" si="625"/>
        <v>189391.94605707761</v>
      </c>
      <c r="M2909" s="265">
        <f>$G2909*NonHospFrac+theModel!$H2909*NonHospFrac</f>
        <v>307606.03649717616</v>
      </c>
      <c r="N2909" s="266">
        <f t="shared" si="627"/>
        <v>496997.98255425377</v>
      </c>
      <c r="O2909" s="158"/>
      <c r="P2909" s="265">
        <f t="shared" si="628"/>
        <v>184317.72564967137</v>
      </c>
      <c r="Q2909" s="265">
        <f t="shared" si="629"/>
        <v>307604.47624655714</v>
      </c>
      <c r="R2909" s="266">
        <f t="shared" si="630"/>
        <v>491922.20189622848</v>
      </c>
    </row>
    <row r="2910" spans="1:18" x14ac:dyDescent="0.25">
      <c r="A2910" s="81">
        <v>2879</v>
      </c>
      <c r="B2910" s="93">
        <f t="shared" si="619"/>
        <v>1.2025333169737625E-24</v>
      </c>
      <c r="C2910" s="178">
        <f t="shared" si="620"/>
        <v>1.1998206089148506E-24</v>
      </c>
      <c r="D2910" s="165">
        <f t="shared" si="621"/>
        <v>2.2558277767625785E-3</v>
      </c>
      <c r="E2910" s="166">
        <f t="shared" si="631"/>
        <v>24.291375447755232</v>
      </c>
      <c r="F2910" s="167">
        <f t="shared" si="632"/>
        <v>6.4967839970762489</v>
      </c>
      <c r="G2910" s="167">
        <f t="shared" si="622"/>
        <v>225776.38813465409</v>
      </c>
      <c r="H2910" s="167">
        <f t="shared" si="623"/>
        <v>271299.98899881309</v>
      </c>
      <c r="I2910" s="168">
        <f t="shared" si="624"/>
        <v>497076.37713346718</v>
      </c>
      <c r="J2910" s="168">
        <f t="shared" si="626"/>
        <v>483752.04406370886</v>
      </c>
      <c r="K2910" s="94"/>
      <c r="L2910" s="265">
        <f t="shared" si="625"/>
        <v>189421.82002526004</v>
      </c>
      <c r="M2910" s="265">
        <f>$G2910*NonHospFrac+theModel!$H2910*NonHospFrac</f>
        <v>307654.55710820714</v>
      </c>
      <c r="N2910" s="266">
        <f t="shared" si="627"/>
        <v>497076.37713346718</v>
      </c>
      <c r="O2910" s="158"/>
      <c r="P2910" s="265">
        <f t="shared" si="628"/>
        <v>184344.29162760949</v>
      </c>
      <c r="Q2910" s="265">
        <f t="shared" si="629"/>
        <v>307652.99685758812</v>
      </c>
      <c r="R2910" s="266">
        <f t="shared" si="630"/>
        <v>491997.28848519758</v>
      </c>
    </row>
    <row r="2911" spans="1:18" x14ac:dyDescent="0.25">
      <c r="A2911" s="81">
        <v>2880</v>
      </c>
      <c r="B2911" s="93">
        <f t="shared" ref="B2911:B2974" si="633">Constant*EXP(PowerTerm*(A2911)/7)</f>
        <v>1.1800694423319945E-24</v>
      </c>
      <c r="C2911" s="178">
        <f t="shared" ref="C2911:C2974" si="634">(1-theFloor)*B2911</f>
        <v>1.1774074089054733E-24</v>
      </c>
      <c r="D2911" s="165">
        <f t="shared" ref="D2911:D2974" si="635">theFloor</f>
        <v>2.2558277767625785E-3</v>
      </c>
      <c r="E2911" s="166">
        <f t="shared" si="631"/>
        <v>24.291375447755232</v>
      </c>
      <c r="F2911" s="167">
        <f t="shared" si="632"/>
        <v>6.4990398248530115</v>
      </c>
      <c r="G2911" s="167">
        <f t="shared" ref="G2911:G2974" si="636">$B$22*F2911*totInfected/365.25</f>
        <v>225854.78271386752</v>
      </c>
      <c r="H2911" s="167">
        <f t="shared" ref="H2911:H2974" si="637">lostQALYs_Injured*E2911*totInfected/365.25</f>
        <v>271299.98899881309</v>
      </c>
      <c r="I2911" s="168">
        <f t="shared" ref="I2911:I2974" si="638">H2911+G2911</f>
        <v>497154.77171268058</v>
      </c>
      <c r="J2911" s="168">
        <f t="shared" si="626"/>
        <v>483821.75504944363</v>
      </c>
      <c r="K2911" s="94"/>
      <c r="L2911" s="265">
        <f t="shared" ref="L2911:L2974" si="639">$G2911*HospFrac+$H2911*HospFrac</f>
        <v>189451.69399344246</v>
      </c>
      <c r="M2911" s="265">
        <f>$G2911*NonHospFrac+theModel!$H2911*NonHospFrac</f>
        <v>307703.07771923812</v>
      </c>
      <c r="N2911" s="266">
        <f t="shared" si="627"/>
        <v>497154.77171268058</v>
      </c>
      <c r="O2911" s="158"/>
      <c r="P2911" s="265">
        <f t="shared" si="628"/>
        <v>184370.85652266603</v>
      </c>
      <c r="Q2911" s="265">
        <f t="shared" si="629"/>
        <v>307701.5174686191</v>
      </c>
      <c r="R2911" s="266">
        <f t="shared" si="630"/>
        <v>492072.3739912851</v>
      </c>
    </row>
    <row r="2912" spans="1:18" x14ac:dyDescent="0.25">
      <c r="A2912" s="81">
        <v>2881</v>
      </c>
      <c r="B2912" s="93">
        <f t="shared" si="633"/>
        <v>1.158025203185392E-24</v>
      </c>
      <c r="C2912" s="178">
        <f t="shared" si="634"/>
        <v>1.1554128977658552E-24</v>
      </c>
      <c r="D2912" s="165">
        <f t="shared" si="635"/>
        <v>2.2558277767625785E-3</v>
      </c>
      <c r="E2912" s="166">
        <f t="shared" si="631"/>
        <v>24.291375447755232</v>
      </c>
      <c r="F2912" s="167">
        <f t="shared" si="632"/>
        <v>6.501295652629774</v>
      </c>
      <c r="G2912" s="167">
        <f t="shared" si="636"/>
        <v>225933.17729308092</v>
      </c>
      <c r="H2912" s="167">
        <f t="shared" si="637"/>
        <v>271299.98899881309</v>
      </c>
      <c r="I2912" s="168">
        <f t="shared" si="638"/>
        <v>497233.16629189404</v>
      </c>
      <c r="J2912" s="168">
        <f t="shared" ref="J2912:J2975" si="640">J2911+(I2912-I2911)/(1+discountDaily)^A2912</f>
        <v>483891.46319362149</v>
      </c>
      <c r="K2912" s="94"/>
      <c r="L2912" s="265">
        <f t="shared" si="639"/>
        <v>189481.56796162488</v>
      </c>
      <c r="M2912" s="265">
        <f>$G2912*NonHospFrac+theModel!$H2912*NonHospFrac</f>
        <v>307751.5983302691</v>
      </c>
      <c r="N2912" s="266">
        <f t="shared" ref="N2912:N2975" si="641">L2912+M2912</f>
        <v>497233.16629189398</v>
      </c>
      <c r="O2912" s="158"/>
      <c r="P2912" s="265">
        <f t="shared" ref="P2912:P2975" si="642">P2911+(L2912-L2911)/(1+discountDaily)^A2912</f>
        <v>184397.42033488516</v>
      </c>
      <c r="Q2912" s="265">
        <f t="shared" ref="Q2912:Q2975" si="643">Q2911+(M2912-M2911)/(1+discountDaily)^B2912</f>
        <v>307750.03807965008</v>
      </c>
      <c r="R2912" s="266">
        <f t="shared" ref="R2912:R2975" si="644">P2912+Q2912</f>
        <v>492147.45841453527</v>
      </c>
    </row>
    <row r="2913" spans="1:18" x14ac:dyDescent="0.25">
      <c r="A2913" s="81">
        <v>2882</v>
      </c>
      <c r="B2913" s="93">
        <f t="shared" si="633"/>
        <v>1.1363927605501814E-24</v>
      </c>
      <c r="C2913" s="178">
        <f t="shared" si="634"/>
        <v>1.1338292541956205E-24</v>
      </c>
      <c r="D2913" s="165">
        <f t="shared" si="635"/>
        <v>2.2558277767625785E-3</v>
      </c>
      <c r="E2913" s="166">
        <f t="shared" ref="E2913:E2976" si="645">C2913+E2912</f>
        <v>24.291375447755232</v>
      </c>
      <c r="F2913" s="167">
        <f t="shared" ref="F2913:F2976" si="646">D2913+F2912</f>
        <v>6.5035514804065366</v>
      </c>
      <c r="G2913" s="167">
        <f t="shared" si="636"/>
        <v>226011.57187229436</v>
      </c>
      <c r="H2913" s="167">
        <f t="shared" si="637"/>
        <v>271299.98899881309</v>
      </c>
      <c r="I2913" s="168">
        <f t="shared" si="638"/>
        <v>497311.56087110745</v>
      </c>
      <c r="J2913" s="168">
        <f t="shared" si="640"/>
        <v>483961.16849635809</v>
      </c>
      <c r="K2913" s="94"/>
      <c r="L2913" s="265">
        <f t="shared" si="639"/>
        <v>189511.4419298073</v>
      </c>
      <c r="M2913" s="265">
        <f>$G2913*NonHospFrac+theModel!$H2913*NonHospFrac</f>
        <v>307800.11894130014</v>
      </c>
      <c r="N2913" s="266">
        <f t="shared" si="641"/>
        <v>497311.56087110745</v>
      </c>
      <c r="O2913" s="158"/>
      <c r="P2913" s="265">
        <f t="shared" si="642"/>
        <v>184423.983064311</v>
      </c>
      <c r="Q2913" s="265">
        <f t="shared" si="643"/>
        <v>307798.55869068112</v>
      </c>
      <c r="R2913" s="266">
        <f t="shared" si="644"/>
        <v>492222.5417549921</v>
      </c>
    </row>
    <row r="2914" spans="1:18" x14ac:dyDescent="0.25">
      <c r="A2914" s="81">
        <v>2883</v>
      </c>
      <c r="B2914" s="93">
        <f t="shared" si="633"/>
        <v>1.1151644218784063E-24</v>
      </c>
      <c r="C2914" s="178">
        <f t="shared" si="634"/>
        <v>1.1126488029998755E-24</v>
      </c>
      <c r="D2914" s="165">
        <f t="shared" si="635"/>
        <v>2.2558277767625785E-3</v>
      </c>
      <c r="E2914" s="166">
        <f t="shared" si="645"/>
        <v>24.291375447755232</v>
      </c>
      <c r="F2914" s="167">
        <f t="shared" si="646"/>
        <v>6.5058073081832992</v>
      </c>
      <c r="G2914" s="167">
        <f t="shared" si="636"/>
        <v>226089.96645150779</v>
      </c>
      <c r="H2914" s="167">
        <f t="shared" si="637"/>
        <v>271299.98899881309</v>
      </c>
      <c r="I2914" s="168">
        <f t="shared" si="638"/>
        <v>497389.95545032085</v>
      </c>
      <c r="J2914" s="168">
        <f t="shared" si="640"/>
        <v>484030.87095776934</v>
      </c>
      <c r="K2914" s="94"/>
      <c r="L2914" s="265">
        <f t="shared" si="639"/>
        <v>189541.31589798973</v>
      </c>
      <c r="M2914" s="265">
        <f>$G2914*NonHospFrac+theModel!$H2914*NonHospFrac</f>
        <v>307848.63955233112</v>
      </c>
      <c r="N2914" s="266">
        <f t="shared" si="641"/>
        <v>497389.95545032085</v>
      </c>
      <c r="O2914" s="158"/>
      <c r="P2914" s="265">
        <f t="shared" si="642"/>
        <v>184450.54471098771</v>
      </c>
      <c r="Q2914" s="265">
        <f t="shared" si="643"/>
        <v>307847.0793017121</v>
      </c>
      <c r="R2914" s="266">
        <f t="shared" si="644"/>
        <v>492297.62401269982</v>
      </c>
    </row>
    <row r="2915" spans="1:18" x14ac:dyDescent="0.25">
      <c r="A2915" s="81">
        <v>2884</v>
      </c>
      <c r="B2915" s="93">
        <f t="shared" si="633"/>
        <v>1.0943326383224397E-24</v>
      </c>
      <c r="C2915" s="178">
        <f t="shared" si="634"/>
        <v>1.0918640123598941E-24</v>
      </c>
      <c r="D2915" s="165">
        <f t="shared" si="635"/>
        <v>2.2558277767625785E-3</v>
      </c>
      <c r="E2915" s="166">
        <f t="shared" si="645"/>
        <v>24.291375447755232</v>
      </c>
      <c r="F2915" s="167">
        <f t="shared" si="646"/>
        <v>6.5080631359600618</v>
      </c>
      <c r="G2915" s="167">
        <f t="shared" si="636"/>
        <v>226168.36103072119</v>
      </c>
      <c r="H2915" s="167">
        <f t="shared" si="637"/>
        <v>271299.98899881309</v>
      </c>
      <c r="I2915" s="168">
        <f t="shared" si="638"/>
        <v>497468.35002953431</v>
      </c>
      <c r="J2915" s="168">
        <f t="shared" si="640"/>
        <v>484100.57057797106</v>
      </c>
      <c r="K2915" s="94"/>
      <c r="L2915" s="265">
        <f t="shared" si="639"/>
        <v>189571.18986617215</v>
      </c>
      <c r="M2915" s="265">
        <f>$G2915*NonHospFrac+theModel!$H2915*NonHospFrac</f>
        <v>307897.1601633621</v>
      </c>
      <c r="N2915" s="266">
        <f t="shared" si="641"/>
        <v>497468.35002953425</v>
      </c>
      <c r="O2915" s="158"/>
      <c r="P2915" s="265">
        <f t="shared" si="642"/>
        <v>184477.10527495941</v>
      </c>
      <c r="Q2915" s="265">
        <f t="shared" si="643"/>
        <v>307895.59991274308</v>
      </c>
      <c r="R2915" s="266">
        <f t="shared" si="644"/>
        <v>492372.70518770249</v>
      </c>
    </row>
    <row r="2916" spans="1:18" x14ac:dyDescent="0.25">
      <c r="A2916" s="81">
        <v>2885</v>
      </c>
      <c r="B2916" s="93">
        <f t="shared" si="633"/>
        <v>1.073890002050602E-24</v>
      </c>
      <c r="C2916" s="178">
        <f t="shared" si="634"/>
        <v>1.0714674911547887E-24</v>
      </c>
      <c r="D2916" s="165">
        <f t="shared" si="635"/>
        <v>2.2558277767625785E-3</v>
      </c>
      <c r="E2916" s="166">
        <f t="shared" si="645"/>
        <v>24.291375447755232</v>
      </c>
      <c r="F2916" s="167">
        <f t="shared" si="646"/>
        <v>6.5103189637368244</v>
      </c>
      <c r="G2916" s="167">
        <f t="shared" si="636"/>
        <v>226246.75560993463</v>
      </c>
      <c r="H2916" s="167">
        <f t="shared" si="637"/>
        <v>271299.98899881309</v>
      </c>
      <c r="I2916" s="168">
        <f t="shared" si="638"/>
        <v>497546.74460874771</v>
      </c>
      <c r="J2916" s="168">
        <f t="shared" si="640"/>
        <v>484170.26735707902</v>
      </c>
      <c r="K2916" s="94"/>
      <c r="L2916" s="265">
        <f t="shared" si="639"/>
        <v>189601.06383435457</v>
      </c>
      <c r="M2916" s="265">
        <f>$G2916*NonHospFrac+theModel!$H2916*NonHospFrac</f>
        <v>307945.68077439314</v>
      </c>
      <c r="N2916" s="266">
        <f t="shared" si="641"/>
        <v>497546.74460874771</v>
      </c>
      <c r="O2916" s="158"/>
      <c r="P2916" s="265">
        <f t="shared" si="642"/>
        <v>184503.66475627024</v>
      </c>
      <c r="Q2916" s="265">
        <f t="shared" si="643"/>
        <v>307944.12052377412</v>
      </c>
      <c r="R2916" s="266">
        <f t="shared" si="644"/>
        <v>492447.78528004437</v>
      </c>
    </row>
    <row r="2917" spans="1:18" x14ac:dyDescent="0.25">
      <c r="A2917" s="81">
        <v>2886</v>
      </c>
      <c r="B2917" s="93">
        <f t="shared" si="633"/>
        <v>1.0538292436128888E-24</v>
      </c>
      <c r="C2917" s="178">
        <f t="shared" si="634"/>
        <v>1.0514519863331821E-24</v>
      </c>
      <c r="D2917" s="165">
        <f t="shared" si="635"/>
        <v>2.2558277767625785E-3</v>
      </c>
      <c r="E2917" s="166">
        <f t="shared" si="645"/>
        <v>24.291375447755232</v>
      </c>
      <c r="F2917" s="167">
        <f t="shared" si="646"/>
        <v>6.512574791513587</v>
      </c>
      <c r="G2917" s="167">
        <f t="shared" si="636"/>
        <v>226325.15018914809</v>
      </c>
      <c r="H2917" s="167">
        <f t="shared" si="637"/>
        <v>271299.98899881309</v>
      </c>
      <c r="I2917" s="168">
        <f t="shared" si="638"/>
        <v>497625.13918796118</v>
      </c>
      <c r="J2917" s="168">
        <f t="shared" si="640"/>
        <v>484239.96129520913</v>
      </c>
      <c r="K2917" s="94"/>
      <c r="L2917" s="265">
        <f t="shared" si="639"/>
        <v>189630.93780253702</v>
      </c>
      <c r="M2917" s="265">
        <f>$G2917*NonHospFrac+theModel!$H2917*NonHospFrac</f>
        <v>307994.20138542412</v>
      </c>
      <c r="N2917" s="266">
        <f t="shared" si="641"/>
        <v>497625.13918796112</v>
      </c>
      <c r="O2917" s="158"/>
      <c r="P2917" s="265">
        <f t="shared" si="642"/>
        <v>184530.22315496433</v>
      </c>
      <c r="Q2917" s="265">
        <f t="shared" si="643"/>
        <v>307992.6411348051</v>
      </c>
      <c r="R2917" s="266">
        <f t="shared" si="644"/>
        <v>492522.86428976944</v>
      </c>
    </row>
    <row r="2918" spans="1:18" x14ac:dyDescent="0.25">
      <c r="A2918" s="81">
        <v>2887</v>
      </c>
      <c r="B2918" s="93">
        <f t="shared" si="633"/>
        <v>1.0341432293559835E-24</v>
      </c>
      <c r="C2918" s="178">
        <f t="shared" si="634"/>
        <v>1.0318103803340512E-24</v>
      </c>
      <c r="D2918" s="165">
        <f t="shared" si="635"/>
        <v>2.2558277767625785E-3</v>
      </c>
      <c r="E2918" s="166">
        <f t="shared" si="645"/>
        <v>24.291375447755232</v>
      </c>
      <c r="F2918" s="167">
        <f t="shared" si="646"/>
        <v>6.5148306192903496</v>
      </c>
      <c r="G2918" s="167">
        <f t="shared" si="636"/>
        <v>226403.54476836146</v>
      </c>
      <c r="H2918" s="167">
        <f t="shared" si="637"/>
        <v>271299.98899881309</v>
      </c>
      <c r="I2918" s="168">
        <f t="shared" si="638"/>
        <v>497703.53376717458</v>
      </c>
      <c r="J2918" s="168">
        <f t="shared" si="640"/>
        <v>484309.65239247703</v>
      </c>
      <c r="K2918" s="94"/>
      <c r="L2918" s="265">
        <f t="shared" si="639"/>
        <v>189660.81177071942</v>
      </c>
      <c r="M2918" s="265">
        <f>$G2918*NonHospFrac+theModel!$H2918*NonHospFrac</f>
        <v>308042.7219964551</v>
      </c>
      <c r="N2918" s="266">
        <f t="shared" si="641"/>
        <v>497703.53376717452</v>
      </c>
      <c r="O2918" s="158"/>
      <c r="P2918" s="265">
        <f t="shared" si="642"/>
        <v>184556.78047108577</v>
      </c>
      <c r="Q2918" s="265">
        <f t="shared" si="643"/>
        <v>308041.16174583609</v>
      </c>
      <c r="R2918" s="266">
        <f t="shared" si="644"/>
        <v>492597.94221692183</v>
      </c>
    </row>
    <row r="2919" spans="1:18" x14ac:dyDescent="0.25">
      <c r="A2919" s="81">
        <v>2888</v>
      </c>
      <c r="B2919" s="93">
        <f t="shared" si="633"/>
        <v>1.0148249588864821E-24</v>
      </c>
      <c r="C2919" s="178">
        <f t="shared" si="634"/>
        <v>1.012535688555674E-24</v>
      </c>
      <c r="D2919" s="165">
        <f t="shared" si="635"/>
        <v>2.2558277767625785E-3</v>
      </c>
      <c r="E2919" s="166">
        <f t="shared" si="645"/>
        <v>24.291375447755232</v>
      </c>
      <c r="F2919" s="167">
        <f t="shared" si="646"/>
        <v>6.5170864470671122</v>
      </c>
      <c r="G2919" s="167">
        <f t="shared" si="636"/>
        <v>226481.93934757492</v>
      </c>
      <c r="H2919" s="167">
        <f t="shared" si="637"/>
        <v>271299.98899881309</v>
      </c>
      <c r="I2919" s="168">
        <f t="shared" si="638"/>
        <v>497781.92834638804</v>
      </c>
      <c r="J2919" s="168">
        <f t="shared" si="640"/>
        <v>484379.34064899868</v>
      </c>
      <c r="K2919" s="94"/>
      <c r="L2919" s="265">
        <f t="shared" si="639"/>
        <v>189690.68573890187</v>
      </c>
      <c r="M2919" s="265">
        <f>$G2919*NonHospFrac+theModel!$H2919*NonHospFrac</f>
        <v>308091.24260748609</v>
      </c>
      <c r="N2919" s="266">
        <f t="shared" si="641"/>
        <v>497781.92834638793</v>
      </c>
      <c r="O2919" s="158"/>
      <c r="P2919" s="265">
        <f t="shared" si="642"/>
        <v>184583.33670467878</v>
      </c>
      <c r="Q2919" s="265">
        <f t="shared" si="643"/>
        <v>308089.68235686707</v>
      </c>
      <c r="R2919" s="266">
        <f t="shared" si="644"/>
        <v>492673.01906154584</v>
      </c>
    </row>
    <row r="2920" spans="1:18" x14ac:dyDescent="0.25">
      <c r="A2920" s="81">
        <v>2889</v>
      </c>
      <c r="B2920" s="93">
        <f t="shared" si="633"/>
        <v>9.9586756258154388E-25</v>
      </c>
      <c r="C2920" s="178">
        <f t="shared" si="634"/>
        <v>9.9362105687189566E-25</v>
      </c>
      <c r="D2920" s="165">
        <f t="shared" si="635"/>
        <v>2.2558277767625785E-3</v>
      </c>
      <c r="E2920" s="166">
        <f t="shared" si="645"/>
        <v>24.291375447755232</v>
      </c>
      <c r="F2920" s="167">
        <f t="shared" si="646"/>
        <v>6.5193422748438747</v>
      </c>
      <c r="G2920" s="167">
        <f t="shared" si="636"/>
        <v>226560.3339267883</v>
      </c>
      <c r="H2920" s="167">
        <f t="shared" si="637"/>
        <v>271299.98899881309</v>
      </c>
      <c r="I2920" s="168">
        <f t="shared" si="638"/>
        <v>497860.32292560139</v>
      </c>
      <c r="J2920" s="168">
        <f t="shared" si="640"/>
        <v>484449.02606488968</v>
      </c>
      <c r="K2920" s="94"/>
      <c r="L2920" s="265">
        <f t="shared" si="639"/>
        <v>189720.55970708426</v>
      </c>
      <c r="M2920" s="265">
        <f>$G2920*NonHospFrac+theModel!$H2920*NonHospFrac</f>
        <v>308139.76321851707</v>
      </c>
      <c r="N2920" s="266">
        <f t="shared" si="641"/>
        <v>497860.32292560133</v>
      </c>
      <c r="O2920" s="158"/>
      <c r="P2920" s="265">
        <f t="shared" si="642"/>
        <v>184609.89185578737</v>
      </c>
      <c r="Q2920" s="265">
        <f t="shared" si="643"/>
        <v>308138.20296789805</v>
      </c>
      <c r="R2920" s="266">
        <f t="shared" si="644"/>
        <v>492748.09482368542</v>
      </c>
    </row>
    <row r="2921" spans="1:18" x14ac:dyDescent="0.25">
      <c r="A2921" s="81">
        <v>2890</v>
      </c>
      <c r="B2921" s="93">
        <f t="shared" si="633"/>
        <v>9.7726429914603874E-25</v>
      </c>
      <c r="C2921" s="178">
        <f t="shared" si="634"/>
        <v>9.7505975919478671E-25</v>
      </c>
      <c r="D2921" s="165">
        <f t="shared" si="635"/>
        <v>2.2558277767625785E-3</v>
      </c>
      <c r="E2921" s="166">
        <f t="shared" si="645"/>
        <v>24.291375447755232</v>
      </c>
      <c r="F2921" s="167">
        <f t="shared" si="646"/>
        <v>6.5215981026206373</v>
      </c>
      <c r="G2921" s="167">
        <f t="shared" si="636"/>
        <v>226638.72850600176</v>
      </c>
      <c r="H2921" s="167">
        <f t="shared" si="637"/>
        <v>271299.98899881309</v>
      </c>
      <c r="I2921" s="168">
        <f t="shared" si="638"/>
        <v>497938.71750481485</v>
      </c>
      <c r="J2921" s="168">
        <f t="shared" si="640"/>
        <v>484518.70864026604</v>
      </c>
      <c r="K2921" s="94"/>
      <c r="L2921" s="265">
        <f t="shared" si="639"/>
        <v>189750.43367526671</v>
      </c>
      <c r="M2921" s="265">
        <f>$G2921*NonHospFrac+theModel!$H2921*NonHospFrac</f>
        <v>308188.28382954811</v>
      </c>
      <c r="N2921" s="266">
        <f t="shared" si="641"/>
        <v>497938.71750481485</v>
      </c>
      <c r="O2921" s="158"/>
      <c r="P2921" s="265">
        <f t="shared" si="642"/>
        <v>184636.44592445577</v>
      </c>
      <c r="Q2921" s="265">
        <f t="shared" si="643"/>
        <v>308186.72357892909</v>
      </c>
      <c r="R2921" s="266">
        <f t="shared" si="644"/>
        <v>492823.16950338485</v>
      </c>
    </row>
    <row r="2922" spans="1:18" x14ac:dyDescent="0.25">
      <c r="A2922" s="81">
        <v>2891</v>
      </c>
      <c r="B2922" s="93">
        <f t="shared" si="633"/>
        <v>9.5900855321532482E-25</v>
      </c>
      <c r="C2922" s="178">
        <f t="shared" si="634"/>
        <v>9.5684519508282871E-25</v>
      </c>
      <c r="D2922" s="165">
        <f t="shared" si="635"/>
        <v>2.2558277767625785E-3</v>
      </c>
      <c r="E2922" s="166">
        <f t="shared" si="645"/>
        <v>24.291375447755232</v>
      </c>
      <c r="F2922" s="167">
        <f t="shared" si="646"/>
        <v>6.5238539303973999</v>
      </c>
      <c r="G2922" s="167">
        <f t="shared" si="636"/>
        <v>226717.12308521513</v>
      </c>
      <c r="H2922" s="167">
        <f t="shared" si="637"/>
        <v>271299.98899881309</v>
      </c>
      <c r="I2922" s="168">
        <f t="shared" si="638"/>
        <v>498017.11208402819</v>
      </c>
      <c r="J2922" s="168">
        <f t="shared" si="640"/>
        <v>484588.38837524335</v>
      </c>
      <c r="K2922" s="94"/>
      <c r="L2922" s="265">
        <f t="shared" si="639"/>
        <v>189780.30764344911</v>
      </c>
      <c r="M2922" s="265">
        <f>$G2922*NonHospFrac+theModel!$H2922*NonHospFrac</f>
        <v>308236.80444057909</v>
      </c>
      <c r="N2922" s="266">
        <f t="shared" si="641"/>
        <v>498017.11208402819</v>
      </c>
      <c r="O2922" s="158"/>
      <c r="P2922" s="265">
        <f t="shared" si="642"/>
        <v>184662.998910728</v>
      </c>
      <c r="Q2922" s="265">
        <f t="shared" si="643"/>
        <v>308235.24418996007</v>
      </c>
      <c r="R2922" s="266">
        <f t="shared" si="644"/>
        <v>492898.24310068809</v>
      </c>
    </row>
    <row r="2923" spans="1:18" x14ac:dyDescent="0.25">
      <c r="A2923" s="81">
        <v>2892</v>
      </c>
      <c r="B2923" s="93">
        <f t="shared" si="633"/>
        <v>9.4109383300281013E-25</v>
      </c>
      <c r="C2923" s="178">
        <f t="shared" si="634"/>
        <v>9.3897088739378239E-25</v>
      </c>
      <c r="D2923" s="165">
        <f t="shared" si="635"/>
        <v>2.2558277767625785E-3</v>
      </c>
      <c r="E2923" s="166">
        <f t="shared" si="645"/>
        <v>24.291375447755232</v>
      </c>
      <c r="F2923" s="167">
        <f t="shared" si="646"/>
        <v>6.5261097581741625</v>
      </c>
      <c r="G2923" s="167">
        <f t="shared" si="636"/>
        <v>226795.5176644286</v>
      </c>
      <c r="H2923" s="167">
        <f t="shared" si="637"/>
        <v>271299.98899881309</v>
      </c>
      <c r="I2923" s="168">
        <f t="shared" si="638"/>
        <v>498095.50666324166</v>
      </c>
      <c r="J2923" s="168">
        <f t="shared" si="640"/>
        <v>484658.06526993756</v>
      </c>
      <c r="K2923" s="94"/>
      <c r="L2923" s="265">
        <f t="shared" si="639"/>
        <v>189810.18161163159</v>
      </c>
      <c r="M2923" s="265">
        <f>$G2923*NonHospFrac+theModel!$H2923*NonHospFrac</f>
        <v>308285.32505161013</v>
      </c>
      <c r="N2923" s="266">
        <f t="shared" si="641"/>
        <v>498095.50666324171</v>
      </c>
      <c r="O2923" s="158"/>
      <c r="P2923" s="265">
        <f t="shared" si="642"/>
        <v>184689.55081464833</v>
      </c>
      <c r="Q2923" s="265">
        <f t="shared" si="643"/>
        <v>308283.76480099111</v>
      </c>
      <c r="R2923" s="266">
        <f t="shared" si="644"/>
        <v>492973.31561563944</v>
      </c>
    </row>
    <row r="2924" spans="1:18" x14ac:dyDescent="0.25">
      <c r="A2924" s="81">
        <v>2893</v>
      </c>
      <c r="B2924" s="93">
        <f t="shared" si="633"/>
        <v>9.2351376799145746E-25</v>
      </c>
      <c r="C2924" s="178">
        <f t="shared" si="634"/>
        <v>9.214304799813996E-25</v>
      </c>
      <c r="D2924" s="165">
        <f t="shared" si="635"/>
        <v>2.2558277767625785E-3</v>
      </c>
      <c r="E2924" s="166">
        <f t="shared" si="645"/>
        <v>24.291375447755232</v>
      </c>
      <c r="F2924" s="167">
        <f t="shared" si="646"/>
        <v>6.5283655859509251</v>
      </c>
      <c r="G2924" s="167">
        <f t="shared" si="636"/>
        <v>226873.912243642</v>
      </c>
      <c r="H2924" s="167">
        <f t="shared" si="637"/>
        <v>271299.98899881309</v>
      </c>
      <c r="I2924" s="168">
        <f t="shared" si="638"/>
        <v>498173.90124245512</v>
      </c>
      <c r="J2924" s="168">
        <f t="shared" si="640"/>
        <v>484727.7393244644</v>
      </c>
      <c r="K2924" s="94"/>
      <c r="L2924" s="265">
        <f t="shared" si="639"/>
        <v>189840.05557981398</v>
      </c>
      <c r="M2924" s="265">
        <f>$G2924*NonHospFrac+theModel!$H2924*NonHospFrac</f>
        <v>308333.84566264111</v>
      </c>
      <c r="N2924" s="266">
        <f t="shared" si="641"/>
        <v>498173.90124245512</v>
      </c>
      <c r="O2924" s="158"/>
      <c r="P2924" s="265">
        <f t="shared" si="642"/>
        <v>184716.10163626069</v>
      </c>
      <c r="Q2924" s="265">
        <f t="shared" si="643"/>
        <v>308332.28541202209</v>
      </c>
      <c r="R2924" s="266">
        <f t="shared" si="644"/>
        <v>493048.38704828278</v>
      </c>
    </row>
    <row r="2925" spans="1:18" x14ac:dyDescent="0.25">
      <c r="A2925" s="81">
        <v>2894</v>
      </c>
      <c r="B2925" s="93">
        <f t="shared" si="633"/>
        <v>9.0626210666841459E-25</v>
      </c>
      <c r="C2925" s="178">
        <f t="shared" si="634"/>
        <v>9.0421773543516462E-25</v>
      </c>
      <c r="D2925" s="165">
        <f t="shared" si="635"/>
        <v>2.2558277767625785E-3</v>
      </c>
      <c r="E2925" s="166">
        <f t="shared" si="645"/>
        <v>24.291375447755232</v>
      </c>
      <c r="F2925" s="167">
        <f t="shared" si="646"/>
        <v>6.5306214137276877</v>
      </c>
      <c r="G2925" s="167">
        <f t="shared" si="636"/>
        <v>226952.30682285546</v>
      </c>
      <c r="H2925" s="167">
        <f t="shared" si="637"/>
        <v>271299.98899881309</v>
      </c>
      <c r="I2925" s="168">
        <f t="shared" si="638"/>
        <v>498252.29582166858</v>
      </c>
      <c r="J2925" s="168">
        <f t="shared" si="640"/>
        <v>484797.41053893964</v>
      </c>
      <c r="K2925" s="94"/>
      <c r="L2925" s="265">
        <f t="shared" si="639"/>
        <v>189869.92954799643</v>
      </c>
      <c r="M2925" s="265">
        <f>$G2925*NonHospFrac+theModel!$H2925*NonHospFrac</f>
        <v>308382.36627367209</v>
      </c>
      <c r="N2925" s="266">
        <f t="shared" si="641"/>
        <v>498252.29582166852</v>
      </c>
      <c r="O2925" s="158"/>
      <c r="P2925" s="265">
        <f t="shared" si="642"/>
        <v>184742.65137560936</v>
      </c>
      <c r="Q2925" s="265">
        <f t="shared" si="643"/>
        <v>308380.80602305307</v>
      </c>
      <c r="R2925" s="266">
        <f t="shared" si="644"/>
        <v>493123.45739866246</v>
      </c>
    </row>
    <row r="2926" spans="1:18" x14ac:dyDescent="0.25">
      <c r="A2926" s="81">
        <v>2895</v>
      </c>
      <c r="B2926" s="93">
        <f t="shared" si="633"/>
        <v>8.8933271430195926E-25</v>
      </c>
      <c r="C2926" s="178">
        <f t="shared" si="634"/>
        <v>8.873265328622533E-25</v>
      </c>
      <c r="D2926" s="165">
        <f t="shared" si="635"/>
        <v>2.2558277767625785E-3</v>
      </c>
      <c r="E2926" s="166">
        <f t="shared" si="645"/>
        <v>24.291375447755232</v>
      </c>
      <c r="F2926" s="167">
        <f t="shared" si="646"/>
        <v>6.5328772415044503</v>
      </c>
      <c r="G2926" s="167">
        <f t="shared" si="636"/>
        <v>227030.70140206884</v>
      </c>
      <c r="H2926" s="167">
        <f t="shared" si="637"/>
        <v>271299.98899881309</v>
      </c>
      <c r="I2926" s="168">
        <f t="shared" si="638"/>
        <v>498330.69040088193</v>
      </c>
      <c r="J2926" s="168">
        <f t="shared" si="640"/>
        <v>484867.07891347888</v>
      </c>
      <c r="K2926" s="94"/>
      <c r="L2926" s="265">
        <f t="shared" si="639"/>
        <v>189899.80351617886</v>
      </c>
      <c r="M2926" s="265">
        <f>$G2926*NonHospFrac+theModel!$H2926*NonHospFrac</f>
        <v>308430.88688470307</v>
      </c>
      <c r="N2926" s="266">
        <f t="shared" si="641"/>
        <v>498330.69040088193</v>
      </c>
      <c r="O2926" s="158"/>
      <c r="P2926" s="265">
        <f t="shared" si="642"/>
        <v>184769.20003273836</v>
      </c>
      <c r="Q2926" s="265">
        <f t="shared" si="643"/>
        <v>308429.32663408405</v>
      </c>
      <c r="R2926" s="266">
        <f t="shared" si="644"/>
        <v>493198.52666682238</v>
      </c>
    </row>
    <row r="2927" spans="1:18" x14ac:dyDescent="0.25">
      <c r="A2927" s="81">
        <v>2896</v>
      </c>
      <c r="B2927" s="93">
        <f t="shared" si="633"/>
        <v>8.7271957075998222E-25</v>
      </c>
      <c r="C2927" s="178">
        <f t="shared" si="634"/>
        <v>8.7075086571093754E-25</v>
      </c>
      <c r="D2927" s="165">
        <f t="shared" si="635"/>
        <v>2.2558277767625785E-3</v>
      </c>
      <c r="E2927" s="166">
        <f t="shared" si="645"/>
        <v>24.291375447755232</v>
      </c>
      <c r="F2927" s="167">
        <f t="shared" si="646"/>
        <v>6.5351330692812128</v>
      </c>
      <c r="G2927" s="167">
        <f t="shared" si="636"/>
        <v>227109.09598128224</v>
      </c>
      <c r="H2927" s="167">
        <f t="shared" si="637"/>
        <v>271299.98899881309</v>
      </c>
      <c r="I2927" s="168">
        <f t="shared" si="638"/>
        <v>498409.08498009533</v>
      </c>
      <c r="J2927" s="168">
        <f t="shared" si="640"/>
        <v>484936.74444819806</v>
      </c>
      <c r="K2927" s="94"/>
      <c r="L2927" s="265">
        <f t="shared" si="639"/>
        <v>189929.67748436125</v>
      </c>
      <c r="M2927" s="265">
        <f>$G2927*NonHospFrac+theModel!$H2927*NonHospFrac</f>
        <v>308479.40749573405</v>
      </c>
      <c r="N2927" s="266">
        <f t="shared" si="641"/>
        <v>498409.08498009527</v>
      </c>
      <c r="O2927" s="158"/>
      <c r="P2927" s="265">
        <f t="shared" si="642"/>
        <v>184795.7476076918</v>
      </c>
      <c r="Q2927" s="265">
        <f t="shared" si="643"/>
        <v>308477.84724511503</v>
      </c>
      <c r="R2927" s="266">
        <f t="shared" si="644"/>
        <v>493273.59485280683</v>
      </c>
    </row>
    <row r="2928" spans="1:18" x14ac:dyDescent="0.25">
      <c r="A2928" s="81">
        <v>2897</v>
      </c>
      <c r="B2928" s="93">
        <f t="shared" si="633"/>
        <v>8.5641676836918775E-25</v>
      </c>
      <c r="C2928" s="178">
        <f t="shared" si="634"/>
        <v>8.5448483963461534E-25</v>
      </c>
      <c r="D2928" s="165">
        <f t="shared" si="635"/>
        <v>2.2558277767625785E-3</v>
      </c>
      <c r="E2928" s="166">
        <f t="shared" si="645"/>
        <v>24.291375447755232</v>
      </c>
      <c r="F2928" s="167">
        <f t="shared" si="646"/>
        <v>6.5373888970579754</v>
      </c>
      <c r="G2928" s="167">
        <f t="shared" si="636"/>
        <v>227187.49056049567</v>
      </c>
      <c r="H2928" s="167">
        <f t="shared" si="637"/>
        <v>271299.98899881309</v>
      </c>
      <c r="I2928" s="168">
        <f t="shared" si="638"/>
        <v>498487.47955930873</v>
      </c>
      <c r="J2928" s="168">
        <f t="shared" si="640"/>
        <v>485006.40714321291</v>
      </c>
      <c r="K2928" s="94"/>
      <c r="L2928" s="265">
        <f t="shared" si="639"/>
        <v>189959.5514525437</v>
      </c>
      <c r="M2928" s="265">
        <f>$G2928*NonHospFrac+theModel!$H2928*NonHospFrac</f>
        <v>308527.92810676503</v>
      </c>
      <c r="N2928" s="266">
        <f t="shared" si="641"/>
        <v>498487.47955930873</v>
      </c>
      <c r="O2928" s="158"/>
      <c r="P2928" s="265">
        <f t="shared" si="642"/>
        <v>184822.29410051386</v>
      </c>
      <c r="Q2928" s="265">
        <f t="shared" si="643"/>
        <v>308526.36785614601</v>
      </c>
      <c r="R2928" s="266">
        <f t="shared" si="644"/>
        <v>493348.66195665987</v>
      </c>
    </row>
    <row r="2929" spans="1:18" x14ac:dyDescent="0.25">
      <c r="A2929" s="81">
        <v>2898</v>
      </c>
      <c r="B2929" s="93">
        <f t="shared" si="633"/>
        <v>8.4041850981434954E-25</v>
      </c>
      <c r="C2929" s="178">
        <f t="shared" si="634"/>
        <v>8.3852267039580493E-25</v>
      </c>
      <c r="D2929" s="165">
        <f t="shared" si="635"/>
        <v>2.2558277767625785E-3</v>
      </c>
      <c r="E2929" s="166">
        <f t="shared" si="645"/>
        <v>24.291375447755232</v>
      </c>
      <c r="F2929" s="167">
        <f t="shared" si="646"/>
        <v>6.539644724834738</v>
      </c>
      <c r="G2929" s="167">
        <f t="shared" si="636"/>
        <v>227265.88513970911</v>
      </c>
      <c r="H2929" s="167">
        <f t="shared" si="637"/>
        <v>271299.98899881309</v>
      </c>
      <c r="I2929" s="168">
        <f t="shared" si="638"/>
        <v>498565.87413852219</v>
      </c>
      <c r="J2929" s="168">
        <f t="shared" si="640"/>
        <v>485076.06699863926</v>
      </c>
      <c r="K2929" s="94"/>
      <c r="L2929" s="265">
        <f t="shared" si="639"/>
        <v>189989.42542072613</v>
      </c>
      <c r="M2929" s="265">
        <f>$G2929*NonHospFrac+theModel!$H2929*NonHospFrac</f>
        <v>308576.44871779607</v>
      </c>
      <c r="N2929" s="266">
        <f t="shared" si="641"/>
        <v>498565.87413852219</v>
      </c>
      <c r="O2929" s="158"/>
      <c r="P2929" s="265">
        <f t="shared" si="642"/>
        <v>184848.8395112486</v>
      </c>
      <c r="Q2929" s="265">
        <f t="shared" si="643"/>
        <v>308574.88846717705</v>
      </c>
      <c r="R2929" s="266">
        <f t="shared" si="644"/>
        <v>493423.72797842568</v>
      </c>
    </row>
    <row r="2930" spans="1:18" x14ac:dyDescent="0.25">
      <c r="A2930" s="81">
        <v>2899</v>
      </c>
      <c r="B2930" s="93">
        <f t="shared" si="633"/>
        <v>8.2471910607674583E-25</v>
      </c>
      <c r="C2930" s="178">
        <f t="shared" si="634"/>
        <v>8.2285868180923111E-25</v>
      </c>
      <c r="D2930" s="165">
        <f t="shared" si="635"/>
        <v>2.2558277767625785E-3</v>
      </c>
      <c r="E2930" s="166">
        <f t="shared" si="645"/>
        <v>24.291375447755232</v>
      </c>
      <c r="F2930" s="167">
        <f t="shared" si="646"/>
        <v>6.5419005526115006</v>
      </c>
      <c r="G2930" s="167">
        <f t="shared" si="636"/>
        <v>227344.27971892251</v>
      </c>
      <c r="H2930" s="167">
        <f t="shared" si="637"/>
        <v>271299.98899881309</v>
      </c>
      <c r="I2930" s="168">
        <f t="shared" si="638"/>
        <v>498644.2687177356</v>
      </c>
      <c r="J2930" s="168">
        <f t="shared" si="640"/>
        <v>485145.72401459271</v>
      </c>
      <c r="K2930" s="94"/>
      <c r="L2930" s="265">
        <f t="shared" si="639"/>
        <v>190019.29938890855</v>
      </c>
      <c r="M2930" s="265">
        <f>$G2930*NonHospFrac+theModel!$H2930*NonHospFrac</f>
        <v>308624.96932882705</v>
      </c>
      <c r="N2930" s="266">
        <f t="shared" si="641"/>
        <v>498644.2687177356</v>
      </c>
      <c r="O2930" s="158"/>
      <c r="P2930" s="265">
        <f t="shared" si="642"/>
        <v>184875.38383994013</v>
      </c>
      <c r="Q2930" s="265">
        <f t="shared" si="643"/>
        <v>308623.40907820803</v>
      </c>
      <c r="R2930" s="266">
        <f t="shared" si="644"/>
        <v>493498.79291814816</v>
      </c>
    </row>
    <row r="2931" spans="1:18" x14ac:dyDescent="0.25">
      <c r="A2931" s="81">
        <v>2900</v>
      </c>
      <c r="B2931" s="93">
        <f t="shared" si="633"/>
        <v>8.0931297441113707E-25</v>
      </c>
      <c r="C2931" s="178">
        <f t="shared" si="634"/>
        <v>8.0748730372336603E-25</v>
      </c>
      <c r="D2931" s="165">
        <f t="shared" si="635"/>
        <v>2.2558277767625785E-3</v>
      </c>
      <c r="E2931" s="166">
        <f t="shared" si="645"/>
        <v>24.291375447755232</v>
      </c>
      <c r="F2931" s="167">
        <f t="shared" si="646"/>
        <v>6.5441563803882632</v>
      </c>
      <c r="G2931" s="167">
        <f t="shared" si="636"/>
        <v>227422.67429813594</v>
      </c>
      <c r="H2931" s="167">
        <f t="shared" si="637"/>
        <v>271299.98899881309</v>
      </c>
      <c r="I2931" s="168">
        <f t="shared" si="638"/>
        <v>498722.663296949</v>
      </c>
      <c r="J2931" s="168">
        <f t="shared" si="640"/>
        <v>485215.37819118903</v>
      </c>
      <c r="K2931" s="94"/>
      <c r="L2931" s="265">
        <f t="shared" si="639"/>
        <v>190049.17335709097</v>
      </c>
      <c r="M2931" s="265">
        <f>$G2931*NonHospFrac+theModel!$H2931*NonHospFrac</f>
        <v>308673.48993985809</v>
      </c>
      <c r="N2931" s="266">
        <f t="shared" si="641"/>
        <v>498722.66329694906</v>
      </c>
      <c r="O2931" s="158"/>
      <c r="P2931" s="265">
        <f t="shared" si="642"/>
        <v>184901.92708663258</v>
      </c>
      <c r="Q2931" s="265">
        <f t="shared" si="643"/>
        <v>308671.92968923907</v>
      </c>
      <c r="R2931" s="266">
        <f t="shared" si="644"/>
        <v>493573.85677587165</v>
      </c>
    </row>
    <row r="2932" spans="1:18" x14ac:dyDescent="0.25">
      <c r="A2932" s="81">
        <v>2901</v>
      </c>
      <c r="B2932" s="93">
        <f t="shared" si="633"/>
        <v>7.9419463636052933E-25</v>
      </c>
      <c r="C2932" s="178">
        <f t="shared" si="634"/>
        <v>7.924030700396714E-25</v>
      </c>
      <c r="D2932" s="165">
        <f t="shared" si="635"/>
        <v>2.2558277767625785E-3</v>
      </c>
      <c r="E2932" s="166">
        <f t="shared" si="645"/>
        <v>24.291375447755232</v>
      </c>
      <c r="F2932" s="167">
        <f t="shared" si="646"/>
        <v>6.5464122081650258</v>
      </c>
      <c r="G2932" s="167">
        <f t="shared" si="636"/>
        <v>227501.06887734935</v>
      </c>
      <c r="H2932" s="167">
        <f t="shared" si="637"/>
        <v>271299.98899881309</v>
      </c>
      <c r="I2932" s="168">
        <f t="shared" si="638"/>
        <v>498801.05787616246</v>
      </c>
      <c r="J2932" s="168">
        <f t="shared" si="640"/>
        <v>485285.02952854405</v>
      </c>
      <c r="K2932" s="94"/>
      <c r="L2932" s="265">
        <f t="shared" si="639"/>
        <v>190079.04732527339</v>
      </c>
      <c r="M2932" s="265">
        <f>$G2932*NonHospFrac+theModel!$H2932*NonHospFrac</f>
        <v>308722.01055088907</v>
      </c>
      <c r="N2932" s="266">
        <f t="shared" si="641"/>
        <v>498801.05787616246</v>
      </c>
      <c r="O2932" s="158"/>
      <c r="P2932" s="265">
        <f t="shared" si="642"/>
        <v>184928.46925137003</v>
      </c>
      <c r="Q2932" s="265">
        <f t="shared" si="643"/>
        <v>308720.45030027005</v>
      </c>
      <c r="R2932" s="266">
        <f t="shared" si="644"/>
        <v>493648.91955164005</v>
      </c>
    </row>
    <row r="2933" spans="1:18" x14ac:dyDescent="0.25">
      <c r="A2933" s="81">
        <v>2902</v>
      </c>
      <c r="B2933" s="93">
        <f t="shared" si="633"/>
        <v>7.7935871580802063E-25</v>
      </c>
      <c r="C2933" s="178">
        <f t="shared" si="634"/>
        <v>7.776006167688389E-25</v>
      </c>
      <c r="D2933" s="165">
        <f t="shared" si="635"/>
        <v>2.2558277767625785E-3</v>
      </c>
      <c r="E2933" s="166">
        <f t="shared" si="645"/>
        <v>24.291375447755232</v>
      </c>
      <c r="F2933" s="167">
        <f t="shared" si="646"/>
        <v>6.5486680359417884</v>
      </c>
      <c r="G2933" s="167">
        <f t="shared" si="636"/>
        <v>227579.46345656278</v>
      </c>
      <c r="H2933" s="167">
        <f t="shared" si="637"/>
        <v>271299.98899881309</v>
      </c>
      <c r="I2933" s="168">
        <f t="shared" si="638"/>
        <v>498879.45245537587</v>
      </c>
      <c r="J2933" s="168">
        <f t="shared" si="640"/>
        <v>485354.67802677338</v>
      </c>
      <c r="K2933" s="94"/>
      <c r="L2933" s="265">
        <f t="shared" si="639"/>
        <v>190108.92129345582</v>
      </c>
      <c r="M2933" s="265">
        <f>$G2933*NonHospFrac+theModel!$H2933*NonHospFrac</f>
        <v>308770.53116192005</v>
      </c>
      <c r="N2933" s="266">
        <f t="shared" si="641"/>
        <v>498879.45245537587</v>
      </c>
      <c r="O2933" s="158"/>
      <c r="P2933" s="265">
        <f t="shared" si="642"/>
        <v>184955.01033419659</v>
      </c>
      <c r="Q2933" s="265">
        <f t="shared" si="643"/>
        <v>308768.97091130103</v>
      </c>
      <c r="R2933" s="266">
        <f t="shared" si="644"/>
        <v>493723.98124549759</v>
      </c>
    </row>
    <row r="2934" spans="1:18" x14ac:dyDescent="0.25">
      <c r="A2934" s="81">
        <v>2903</v>
      </c>
      <c r="B2934" s="93">
        <f t="shared" si="633"/>
        <v>7.647999370650425E-25</v>
      </c>
      <c r="C2934" s="178">
        <f t="shared" si="634"/>
        <v>7.6307468012334494E-25</v>
      </c>
      <c r="D2934" s="165">
        <f t="shared" si="635"/>
        <v>2.2558277767625785E-3</v>
      </c>
      <c r="E2934" s="166">
        <f t="shared" si="645"/>
        <v>24.291375447755232</v>
      </c>
      <c r="F2934" s="167">
        <f t="shared" si="646"/>
        <v>6.550923863718551</v>
      </c>
      <c r="G2934" s="167">
        <f t="shared" si="636"/>
        <v>227657.85803577624</v>
      </c>
      <c r="H2934" s="167">
        <f t="shared" si="637"/>
        <v>271299.98899881309</v>
      </c>
      <c r="I2934" s="168">
        <f t="shared" si="638"/>
        <v>498957.84703458933</v>
      </c>
      <c r="J2934" s="168">
        <f t="shared" si="640"/>
        <v>485424.32368599286</v>
      </c>
      <c r="K2934" s="94"/>
      <c r="L2934" s="265">
        <f t="shared" si="639"/>
        <v>190138.79526163824</v>
      </c>
      <c r="M2934" s="265">
        <f>$G2934*NonHospFrac+theModel!$H2934*NonHospFrac</f>
        <v>308819.05177295103</v>
      </c>
      <c r="N2934" s="266">
        <f t="shared" si="641"/>
        <v>498957.84703458927</v>
      </c>
      <c r="O2934" s="158"/>
      <c r="P2934" s="265">
        <f t="shared" si="642"/>
        <v>184981.55033515638</v>
      </c>
      <c r="Q2934" s="265">
        <f t="shared" si="643"/>
        <v>308817.49152233201</v>
      </c>
      <c r="R2934" s="266">
        <f t="shared" si="644"/>
        <v>493799.0418574884</v>
      </c>
    </row>
    <row r="2935" spans="1:18" x14ac:dyDescent="0.25">
      <c r="A2935" s="81">
        <v>2904</v>
      </c>
      <c r="B2935" s="93">
        <f t="shared" si="633"/>
        <v>7.5051312299531139E-25</v>
      </c>
      <c r="C2935" s="178">
        <f t="shared" si="634"/>
        <v>7.4882009464563373E-25</v>
      </c>
      <c r="D2935" s="165">
        <f t="shared" si="635"/>
        <v>2.2558277767625785E-3</v>
      </c>
      <c r="E2935" s="166">
        <f t="shared" si="645"/>
        <v>24.291375447755232</v>
      </c>
      <c r="F2935" s="167">
        <f t="shared" si="646"/>
        <v>6.5531796914953135</v>
      </c>
      <c r="G2935" s="167">
        <f t="shared" si="636"/>
        <v>227736.25261498961</v>
      </c>
      <c r="H2935" s="167">
        <f t="shared" si="637"/>
        <v>271299.98899881309</v>
      </c>
      <c r="I2935" s="168">
        <f t="shared" si="638"/>
        <v>499036.24161380273</v>
      </c>
      <c r="J2935" s="168">
        <f t="shared" si="640"/>
        <v>485493.96650631813</v>
      </c>
      <c r="K2935" s="94"/>
      <c r="L2935" s="265">
        <f t="shared" si="639"/>
        <v>190168.66922982066</v>
      </c>
      <c r="M2935" s="265">
        <f>$G2935*NonHospFrac+theModel!$H2935*NonHospFrac</f>
        <v>308867.57238398201</v>
      </c>
      <c r="N2935" s="266">
        <f t="shared" si="641"/>
        <v>499036.24161380267</v>
      </c>
      <c r="O2935" s="158"/>
      <c r="P2935" s="265">
        <f t="shared" si="642"/>
        <v>185008.08925429347</v>
      </c>
      <c r="Q2935" s="265">
        <f t="shared" si="643"/>
        <v>308866.01213336299</v>
      </c>
      <c r="R2935" s="266">
        <f t="shared" si="644"/>
        <v>493874.10138765647</v>
      </c>
    </row>
    <row r="2936" spans="1:18" x14ac:dyDescent="0.25">
      <c r="A2936" s="81">
        <v>2905</v>
      </c>
      <c r="B2936" s="93">
        <f t="shared" si="633"/>
        <v>7.3649319317382747E-25</v>
      </c>
      <c r="C2936" s="178">
        <f t="shared" si="634"/>
        <v>7.3483179137126935E-25</v>
      </c>
      <c r="D2936" s="165">
        <f t="shared" si="635"/>
        <v>2.2558277767625785E-3</v>
      </c>
      <c r="E2936" s="166">
        <f t="shared" si="645"/>
        <v>24.291375447755232</v>
      </c>
      <c r="F2936" s="167">
        <f t="shared" si="646"/>
        <v>6.5554355192720761</v>
      </c>
      <c r="G2936" s="167">
        <f t="shared" si="636"/>
        <v>227814.64719420308</v>
      </c>
      <c r="H2936" s="167">
        <f t="shared" si="637"/>
        <v>271299.98899881309</v>
      </c>
      <c r="I2936" s="168">
        <f t="shared" si="638"/>
        <v>499114.63619301619</v>
      </c>
      <c r="J2936" s="168">
        <f t="shared" si="640"/>
        <v>485563.60648786498</v>
      </c>
      <c r="K2936" s="94"/>
      <c r="L2936" s="265">
        <f t="shared" si="639"/>
        <v>190198.54319800311</v>
      </c>
      <c r="M2936" s="265">
        <f>$G2936*NonHospFrac+theModel!$H2936*NonHospFrac</f>
        <v>308916.09299501305</v>
      </c>
      <c r="N2936" s="266">
        <f t="shared" si="641"/>
        <v>499114.63619301619</v>
      </c>
      <c r="O2936" s="158"/>
      <c r="P2936" s="265">
        <f t="shared" si="642"/>
        <v>185034.62709165202</v>
      </c>
      <c r="Q2936" s="265">
        <f t="shared" si="643"/>
        <v>308914.53274439403</v>
      </c>
      <c r="R2936" s="266">
        <f t="shared" si="644"/>
        <v>493949.15983604605</v>
      </c>
    </row>
    <row r="2937" spans="1:18" x14ac:dyDescent="0.25">
      <c r="A2937" s="81">
        <v>2906</v>
      </c>
      <c r="B2937" s="93">
        <f t="shared" si="633"/>
        <v>7.2273516208026304E-25</v>
      </c>
      <c r="C2937" s="178">
        <f t="shared" si="634"/>
        <v>7.2110479602639937E-25</v>
      </c>
      <c r="D2937" s="165">
        <f t="shared" si="635"/>
        <v>2.2558277767625785E-3</v>
      </c>
      <c r="E2937" s="166">
        <f t="shared" si="645"/>
        <v>24.291375447755232</v>
      </c>
      <c r="F2937" s="167">
        <f t="shared" si="646"/>
        <v>6.5576913470488387</v>
      </c>
      <c r="G2937" s="167">
        <f t="shared" si="636"/>
        <v>227893.04177341645</v>
      </c>
      <c r="H2937" s="167">
        <f t="shared" si="637"/>
        <v>271299.98899881309</v>
      </c>
      <c r="I2937" s="168">
        <f t="shared" si="638"/>
        <v>499193.03077222954</v>
      </c>
      <c r="J2937" s="168">
        <f t="shared" si="640"/>
        <v>485633.243630749</v>
      </c>
      <c r="K2937" s="94"/>
      <c r="L2937" s="265">
        <f t="shared" si="639"/>
        <v>190228.41716618551</v>
      </c>
      <c r="M2937" s="265">
        <f>$G2937*NonHospFrac+theModel!$H2937*NonHospFrac</f>
        <v>308964.61360604397</v>
      </c>
      <c r="N2937" s="266">
        <f t="shared" si="641"/>
        <v>499193.03077222948</v>
      </c>
      <c r="O2937" s="158"/>
      <c r="P2937" s="265">
        <f t="shared" si="642"/>
        <v>185061.16384727601</v>
      </c>
      <c r="Q2937" s="265">
        <f t="shared" si="643"/>
        <v>308963.05335542496</v>
      </c>
      <c r="R2937" s="266">
        <f t="shared" si="644"/>
        <v>494024.21720270097</v>
      </c>
    </row>
    <row r="2938" spans="1:18" x14ac:dyDescent="0.25">
      <c r="A2938" s="81">
        <v>2907</v>
      </c>
      <c r="B2938" s="93">
        <f t="shared" si="633"/>
        <v>7.0923413732609973E-25</v>
      </c>
      <c r="C2938" s="178">
        <f t="shared" si="634"/>
        <v>7.0763422725889123E-25</v>
      </c>
      <c r="D2938" s="165">
        <f t="shared" si="635"/>
        <v>2.2558277767625785E-3</v>
      </c>
      <c r="E2938" s="166">
        <f t="shared" si="645"/>
        <v>24.291375447755232</v>
      </c>
      <c r="F2938" s="167">
        <f t="shared" si="646"/>
        <v>6.5599471748256013</v>
      </c>
      <c r="G2938" s="167">
        <f t="shared" si="636"/>
        <v>227971.43635262991</v>
      </c>
      <c r="H2938" s="167">
        <f t="shared" si="637"/>
        <v>271299.98899881309</v>
      </c>
      <c r="I2938" s="168">
        <f t="shared" si="638"/>
        <v>499271.425351443</v>
      </c>
      <c r="J2938" s="168">
        <f t="shared" si="640"/>
        <v>485702.87793508609</v>
      </c>
      <c r="K2938" s="94"/>
      <c r="L2938" s="265">
        <f t="shared" si="639"/>
        <v>190258.29113436796</v>
      </c>
      <c r="M2938" s="265">
        <f>$G2938*NonHospFrac+theModel!$H2938*NonHospFrac</f>
        <v>309013.13421707507</v>
      </c>
      <c r="N2938" s="266">
        <f t="shared" si="641"/>
        <v>499271.425351443</v>
      </c>
      <c r="O2938" s="158"/>
      <c r="P2938" s="265">
        <f t="shared" si="642"/>
        <v>185087.69952120964</v>
      </c>
      <c r="Q2938" s="265">
        <f t="shared" si="643"/>
        <v>309011.57396645605</v>
      </c>
      <c r="R2938" s="266">
        <f t="shared" si="644"/>
        <v>494099.27348766569</v>
      </c>
    </row>
    <row r="2939" spans="1:18" x14ac:dyDescent="0.25">
      <c r="A2939" s="81">
        <v>2908</v>
      </c>
      <c r="B2939" s="93">
        <f t="shared" si="633"/>
        <v>6.9598531791489364E-25</v>
      </c>
      <c r="C2939" s="178">
        <f t="shared" si="634"/>
        <v>6.944152949025223E-25</v>
      </c>
      <c r="D2939" s="165">
        <f t="shared" si="635"/>
        <v>2.2558277767625785E-3</v>
      </c>
      <c r="E2939" s="166">
        <f t="shared" si="645"/>
        <v>24.291375447755232</v>
      </c>
      <c r="F2939" s="167">
        <f t="shared" si="646"/>
        <v>6.5622030026023639</v>
      </c>
      <c r="G2939" s="167">
        <f t="shared" si="636"/>
        <v>228049.83093184332</v>
      </c>
      <c r="H2939" s="167">
        <f t="shared" si="637"/>
        <v>271299.98899881309</v>
      </c>
      <c r="I2939" s="168">
        <f t="shared" si="638"/>
        <v>499349.81993065641</v>
      </c>
      <c r="J2939" s="168">
        <f t="shared" si="640"/>
        <v>485772.50940099178</v>
      </c>
      <c r="K2939" s="94"/>
      <c r="L2939" s="265">
        <f t="shared" si="639"/>
        <v>190288.16510255038</v>
      </c>
      <c r="M2939" s="265">
        <f>$G2939*NonHospFrac+theModel!$H2939*NonHospFrac</f>
        <v>309061.65482810605</v>
      </c>
      <c r="N2939" s="266">
        <f t="shared" si="641"/>
        <v>499349.81993065646</v>
      </c>
      <c r="O2939" s="158"/>
      <c r="P2939" s="265">
        <f t="shared" si="642"/>
        <v>185114.23411349693</v>
      </c>
      <c r="Q2939" s="265">
        <f t="shared" si="643"/>
        <v>309060.09457748703</v>
      </c>
      <c r="R2939" s="266">
        <f t="shared" si="644"/>
        <v>494174.32869098394</v>
      </c>
    </row>
    <row r="2940" spans="1:18" x14ac:dyDescent="0.25">
      <c r="A2940" s="81">
        <v>2909</v>
      </c>
      <c r="B2940" s="93">
        <f t="shared" si="633"/>
        <v>6.8298399253498965E-25</v>
      </c>
      <c r="C2940" s="178">
        <f t="shared" si="634"/>
        <v>6.8144329827354505E-25</v>
      </c>
      <c r="D2940" s="165">
        <f t="shared" si="635"/>
        <v>2.2558277767625785E-3</v>
      </c>
      <c r="E2940" s="166">
        <f t="shared" si="645"/>
        <v>24.291375447755232</v>
      </c>
      <c r="F2940" s="167">
        <f t="shared" si="646"/>
        <v>6.5644588303791265</v>
      </c>
      <c r="G2940" s="167">
        <f t="shared" si="636"/>
        <v>228128.22551105678</v>
      </c>
      <c r="H2940" s="167">
        <f t="shared" si="637"/>
        <v>271299.98899881309</v>
      </c>
      <c r="I2940" s="168">
        <f t="shared" si="638"/>
        <v>499428.21450986987</v>
      </c>
      <c r="J2940" s="168">
        <f t="shared" si="640"/>
        <v>485842.13802858192</v>
      </c>
      <c r="K2940" s="94"/>
      <c r="L2940" s="265">
        <f t="shared" si="639"/>
        <v>190318.03907073283</v>
      </c>
      <c r="M2940" s="265">
        <f>$G2940*NonHospFrac+theModel!$H2940*NonHospFrac</f>
        <v>309110.17543913703</v>
      </c>
      <c r="N2940" s="266">
        <f t="shared" si="641"/>
        <v>499428.21450986987</v>
      </c>
      <c r="O2940" s="158"/>
      <c r="P2940" s="265">
        <f t="shared" si="642"/>
        <v>185140.76762418204</v>
      </c>
      <c r="Q2940" s="265">
        <f t="shared" si="643"/>
        <v>309108.61518851802</v>
      </c>
      <c r="R2940" s="266">
        <f t="shared" si="644"/>
        <v>494249.38281270006</v>
      </c>
    </row>
    <row r="2941" spans="1:18" x14ac:dyDescent="0.25">
      <c r="A2941" s="81">
        <v>2910</v>
      </c>
      <c r="B2941" s="93">
        <f t="shared" si="633"/>
        <v>6.7022553788422755E-25</v>
      </c>
      <c r="C2941" s="178">
        <f t="shared" si="634"/>
        <v>6.6871362449917263E-25</v>
      </c>
      <c r="D2941" s="165">
        <f t="shared" si="635"/>
        <v>2.2558277767625785E-3</v>
      </c>
      <c r="E2941" s="166">
        <f t="shared" si="645"/>
        <v>24.291375447755232</v>
      </c>
      <c r="F2941" s="167">
        <f t="shared" si="646"/>
        <v>6.5667146581558891</v>
      </c>
      <c r="G2941" s="167">
        <f t="shared" si="636"/>
        <v>228206.62009027015</v>
      </c>
      <c r="H2941" s="167">
        <f t="shared" si="637"/>
        <v>271299.98899881309</v>
      </c>
      <c r="I2941" s="168">
        <f t="shared" si="638"/>
        <v>499506.60908908327</v>
      </c>
      <c r="J2941" s="168">
        <f t="shared" si="640"/>
        <v>485911.76381797204</v>
      </c>
      <c r="K2941" s="94"/>
      <c r="L2941" s="265">
        <f t="shared" si="639"/>
        <v>190347.91303891523</v>
      </c>
      <c r="M2941" s="265">
        <f>$G2941*NonHospFrac+theModel!$H2941*NonHospFrac</f>
        <v>309158.69605016802</v>
      </c>
      <c r="N2941" s="266">
        <f t="shared" si="641"/>
        <v>499506.60908908327</v>
      </c>
      <c r="O2941" s="158"/>
      <c r="P2941" s="265">
        <f t="shared" si="642"/>
        <v>185167.30005330898</v>
      </c>
      <c r="Q2941" s="265">
        <f t="shared" si="643"/>
        <v>309157.135799549</v>
      </c>
      <c r="R2941" s="266">
        <f t="shared" si="644"/>
        <v>494324.43585285801</v>
      </c>
    </row>
    <row r="2942" spans="1:18" x14ac:dyDescent="0.25">
      <c r="A2942" s="81">
        <v>2911</v>
      </c>
      <c r="B2942" s="93">
        <f t="shared" si="633"/>
        <v>6.5770541702584537E-25</v>
      </c>
      <c r="C2942" s="178">
        <f t="shared" si="634"/>
        <v>6.5622174687719124E-25</v>
      </c>
      <c r="D2942" s="165">
        <f t="shared" si="635"/>
        <v>2.2558277767625785E-3</v>
      </c>
      <c r="E2942" s="166">
        <f t="shared" si="645"/>
        <v>24.291375447755232</v>
      </c>
      <c r="F2942" s="167">
        <f t="shared" si="646"/>
        <v>6.5689704859326516</v>
      </c>
      <c r="G2942" s="167">
        <f t="shared" si="636"/>
        <v>228285.01466948361</v>
      </c>
      <c r="H2942" s="167">
        <f t="shared" si="637"/>
        <v>271299.98899881309</v>
      </c>
      <c r="I2942" s="168">
        <f t="shared" si="638"/>
        <v>499585.00366829673</v>
      </c>
      <c r="J2942" s="168">
        <f t="shared" si="640"/>
        <v>485981.38676927797</v>
      </c>
      <c r="K2942" s="94"/>
      <c r="L2942" s="265">
        <f t="shared" si="639"/>
        <v>190377.78700709768</v>
      </c>
      <c r="M2942" s="265">
        <f>$G2942*NonHospFrac+theModel!$H2942*NonHospFrac</f>
        <v>309207.216661199</v>
      </c>
      <c r="N2942" s="266">
        <f t="shared" si="641"/>
        <v>499585.00366829667</v>
      </c>
      <c r="O2942" s="158"/>
      <c r="P2942" s="265">
        <f t="shared" si="642"/>
        <v>185193.83140092192</v>
      </c>
      <c r="Q2942" s="265">
        <f t="shared" si="643"/>
        <v>309205.65641057998</v>
      </c>
      <c r="R2942" s="266">
        <f t="shared" si="644"/>
        <v>494399.48781150189</v>
      </c>
    </row>
    <row r="2943" spans="1:18" x14ac:dyDescent="0.25">
      <c r="A2943" s="81">
        <v>2912</v>
      </c>
      <c r="B2943" s="93">
        <f t="shared" si="633"/>
        <v>6.4541917777514301E-25</v>
      </c>
      <c r="C2943" s="178">
        <f t="shared" si="634"/>
        <v>6.4396322326626253E-25</v>
      </c>
      <c r="D2943" s="165">
        <f t="shared" si="635"/>
        <v>2.2558277767625785E-3</v>
      </c>
      <c r="E2943" s="166">
        <f t="shared" si="645"/>
        <v>24.291375447755232</v>
      </c>
      <c r="F2943" s="167">
        <f t="shared" si="646"/>
        <v>6.5712263137094142</v>
      </c>
      <c r="G2943" s="167">
        <f t="shared" si="636"/>
        <v>228363.40924869699</v>
      </c>
      <c r="H2943" s="167">
        <f t="shared" si="637"/>
        <v>271299.98899881309</v>
      </c>
      <c r="I2943" s="168">
        <f t="shared" si="638"/>
        <v>499663.39824751008</v>
      </c>
      <c r="J2943" s="168">
        <f t="shared" si="640"/>
        <v>486051.00688261527</v>
      </c>
      <c r="K2943" s="94"/>
      <c r="L2943" s="265">
        <f t="shared" si="639"/>
        <v>190407.66097528007</v>
      </c>
      <c r="M2943" s="265">
        <f>$G2943*NonHospFrac+theModel!$H2943*NonHospFrac</f>
        <v>309255.73727222998</v>
      </c>
      <c r="N2943" s="266">
        <f t="shared" si="641"/>
        <v>499663.39824751008</v>
      </c>
      <c r="O2943" s="158"/>
      <c r="P2943" s="265">
        <f t="shared" si="642"/>
        <v>185220.36166706483</v>
      </c>
      <c r="Q2943" s="265">
        <f t="shared" si="643"/>
        <v>309254.17702161096</v>
      </c>
      <c r="R2943" s="266">
        <f t="shared" si="644"/>
        <v>494474.53868867579</v>
      </c>
    </row>
    <row r="2944" spans="1:18" x14ac:dyDescent="0.25">
      <c r="A2944" s="81">
        <v>2913</v>
      </c>
      <c r="B2944" s="93">
        <f t="shared" si="633"/>
        <v>6.3336245111627567E-25</v>
      </c>
      <c r="C2944" s="178">
        <f t="shared" si="634"/>
        <v>6.3193369450628913E-25</v>
      </c>
      <c r="D2944" s="165">
        <f t="shared" si="635"/>
        <v>2.2558277767625785E-3</v>
      </c>
      <c r="E2944" s="166">
        <f t="shared" si="645"/>
        <v>24.291375447755232</v>
      </c>
      <c r="F2944" s="167">
        <f t="shared" si="646"/>
        <v>6.5734821414861768</v>
      </c>
      <c r="G2944" s="167">
        <f t="shared" si="636"/>
        <v>228441.80382791045</v>
      </c>
      <c r="H2944" s="167">
        <f t="shared" si="637"/>
        <v>271299.98899881309</v>
      </c>
      <c r="I2944" s="168">
        <f t="shared" si="638"/>
        <v>499741.79282672354</v>
      </c>
      <c r="J2944" s="168">
        <f t="shared" si="640"/>
        <v>486120.62415809976</v>
      </c>
      <c r="K2944" s="94"/>
      <c r="L2944" s="265">
        <f t="shared" si="639"/>
        <v>190437.53494346252</v>
      </c>
      <c r="M2944" s="265">
        <f>$G2944*NonHospFrac+theModel!$H2944*NonHospFrac</f>
        <v>309304.25788326102</v>
      </c>
      <c r="N2944" s="266">
        <f t="shared" si="641"/>
        <v>499741.79282672354</v>
      </c>
      <c r="O2944" s="158"/>
      <c r="P2944" s="265">
        <f t="shared" si="642"/>
        <v>185246.89085178194</v>
      </c>
      <c r="Q2944" s="265">
        <f t="shared" si="643"/>
        <v>309302.697632642</v>
      </c>
      <c r="R2944" s="266">
        <f t="shared" si="644"/>
        <v>494549.58848442393</v>
      </c>
    </row>
    <row r="2945" spans="1:18" x14ac:dyDescent="0.25">
      <c r="A2945" s="81">
        <v>2914</v>
      </c>
      <c r="B2945" s="93">
        <f t="shared" si="633"/>
        <v>6.2153094964862089E-25</v>
      </c>
      <c r="C2945" s="178">
        <f t="shared" si="634"/>
        <v>6.2012888286828595E-25</v>
      </c>
      <c r="D2945" s="165">
        <f t="shared" si="635"/>
        <v>2.2558277767625785E-3</v>
      </c>
      <c r="E2945" s="166">
        <f t="shared" si="645"/>
        <v>24.291375447755232</v>
      </c>
      <c r="F2945" s="167">
        <f t="shared" si="646"/>
        <v>6.5757379692629394</v>
      </c>
      <c r="G2945" s="167">
        <f t="shared" si="636"/>
        <v>228520.19840712383</v>
      </c>
      <c r="H2945" s="167">
        <f t="shared" si="637"/>
        <v>271299.98899881309</v>
      </c>
      <c r="I2945" s="168">
        <f t="shared" si="638"/>
        <v>499820.18740593689</v>
      </c>
      <c r="J2945" s="168">
        <f t="shared" si="640"/>
        <v>486190.23859584698</v>
      </c>
      <c r="K2945" s="94"/>
      <c r="L2945" s="265">
        <f t="shared" si="639"/>
        <v>190467.40891164492</v>
      </c>
      <c r="M2945" s="265">
        <f>$G2945*NonHospFrac+theModel!$H2945*NonHospFrac</f>
        <v>309352.77849429194</v>
      </c>
      <c r="N2945" s="266">
        <f t="shared" si="641"/>
        <v>499820.18740593689</v>
      </c>
      <c r="O2945" s="158"/>
      <c r="P2945" s="265">
        <f t="shared" si="642"/>
        <v>185273.4189551172</v>
      </c>
      <c r="Q2945" s="265">
        <f t="shared" si="643"/>
        <v>309351.21824367292</v>
      </c>
      <c r="R2945" s="266">
        <f t="shared" si="644"/>
        <v>494624.63719879009</v>
      </c>
    </row>
    <row r="2946" spans="1:18" x14ac:dyDescent="0.25">
      <c r="A2946" s="81">
        <v>2915</v>
      </c>
      <c r="B2946" s="93">
        <f t="shared" si="633"/>
        <v>6.099204660621688E-25</v>
      </c>
      <c r="C2946" s="178">
        <f t="shared" si="634"/>
        <v>6.0854459053320976E-25</v>
      </c>
      <c r="D2946" s="165">
        <f t="shared" si="635"/>
        <v>2.2558277767625785E-3</v>
      </c>
      <c r="E2946" s="166">
        <f t="shared" si="645"/>
        <v>24.291375447755232</v>
      </c>
      <c r="F2946" s="167">
        <f t="shared" si="646"/>
        <v>6.577993797039702</v>
      </c>
      <c r="G2946" s="167">
        <f t="shared" si="636"/>
        <v>228598.59298633729</v>
      </c>
      <c r="H2946" s="167">
        <f t="shared" si="637"/>
        <v>271299.98899881309</v>
      </c>
      <c r="I2946" s="168">
        <f t="shared" si="638"/>
        <v>499898.58198515035</v>
      </c>
      <c r="J2946" s="168">
        <f t="shared" si="640"/>
        <v>486259.85019597277</v>
      </c>
      <c r="K2946" s="94"/>
      <c r="L2946" s="265">
        <f t="shared" si="639"/>
        <v>190497.28287982737</v>
      </c>
      <c r="M2946" s="265">
        <f>$G2946*NonHospFrac+theModel!$H2946*NonHospFrac</f>
        <v>309401.29910532304</v>
      </c>
      <c r="N2946" s="266">
        <f t="shared" si="641"/>
        <v>499898.58198515041</v>
      </c>
      <c r="O2946" s="158"/>
      <c r="P2946" s="265">
        <f t="shared" si="642"/>
        <v>185299.94597711478</v>
      </c>
      <c r="Q2946" s="265">
        <f t="shared" si="643"/>
        <v>309399.73885470402</v>
      </c>
      <c r="R2946" s="266">
        <f t="shared" si="644"/>
        <v>494699.6848318188</v>
      </c>
    </row>
    <row r="2947" spans="1:18" x14ac:dyDescent="0.25">
      <c r="A2947" s="81">
        <v>2916</v>
      </c>
      <c r="B2947" s="93">
        <f t="shared" si="633"/>
        <v>5.9852687164139311E-25</v>
      </c>
      <c r="C2947" s="178">
        <f t="shared" si="634"/>
        <v>5.971766980992056E-25</v>
      </c>
      <c r="D2947" s="165">
        <f t="shared" si="635"/>
        <v>2.2558277767625785E-3</v>
      </c>
      <c r="E2947" s="166">
        <f t="shared" si="645"/>
        <v>24.291375447755232</v>
      </c>
      <c r="F2947" s="167">
        <f t="shared" si="646"/>
        <v>6.5802496248164646</v>
      </c>
      <c r="G2947" s="167">
        <f t="shared" si="636"/>
        <v>228676.98756555066</v>
      </c>
      <c r="H2947" s="167">
        <f t="shared" si="637"/>
        <v>271299.98899881309</v>
      </c>
      <c r="I2947" s="168">
        <f t="shared" si="638"/>
        <v>499976.97656436375</v>
      </c>
      <c r="J2947" s="168">
        <f t="shared" si="640"/>
        <v>486329.45895859262</v>
      </c>
      <c r="K2947" s="94"/>
      <c r="L2947" s="265">
        <f t="shared" si="639"/>
        <v>190527.15684800979</v>
      </c>
      <c r="M2947" s="265">
        <f>$G2947*NonHospFrac+theModel!$H2947*NonHospFrac</f>
        <v>309449.81971635396</v>
      </c>
      <c r="N2947" s="266">
        <f t="shared" si="641"/>
        <v>499976.97656436375</v>
      </c>
      <c r="O2947" s="158"/>
      <c r="P2947" s="265">
        <f t="shared" si="642"/>
        <v>185326.47191781871</v>
      </c>
      <c r="Q2947" s="265">
        <f t="shared" si="643"/>
        <v>309448.25946573494</v>
      </c>
      <c r="R2947" s="266">
        <f t="shared" si="644"/>
        <v>494774.73138355365</v>
      </c>
    </row>
    <row r="2948" spans="1:18" x14ac:dyDescent="0.25">
      <c r="A2948" s="81">
        <v>2917</v>
      </c>
      <c r="B2948" s="93">
        <f t="shared" si="633"/>
        <v>5.8734611479706927E-25</v>
      </c>
      <c r="C2948" s="178">
        <f t="shared" si="634"/>
        <v>5.8602116311673643E-25</v>
      </c>
      <c r="D2948" s="165">
        <f t="shared" si="635"/>
        <v>2.2558277767625785E-3</v>
      </c>
      <c r="E2948" s="166">
        <f t="shared" si="645"/>
        <v>24.291375447755232</v>
      </c>
      <c r="F2948" s="167">
        <f t="shared" si="646"/>
        <v>6.5825054525932272</v>
      </c>
      <c r="G2948" s="167">
        <f t="shared" si="636"/>
        <v>228755.38214476412</v>
      </c>
      <c r="H2948" s="167">
        <f t="shared" si="637"/>
        <v>271299.98899881309</v>
      </c>
      <c r="I2948" s="168">
        <f t="shared" si="638"/>
        <v>500055.37114357721</v>
      </c>
      <c r="J2948" s="168">
        <f t="shared" si="640"/>
        <v>486399.06488382234</v>
      </c>
      <c r="K2948" s="94"/>
      <c r="L2948" s="265">
        <f t="shared" si="639"/>
        <v>190557.03081619221</v>
      </c>
      <c r="M2948" s="265">
        <f>$G2948*NonHospFrac+theModel!$H2948*NonHospFrac</f>
        <v>309498.340327385</v>
      </c>
      <c r="N2948" s="266">
        <f t="shared" si="641"/>
        <v>500055.37114357721</v>
      </c>
      <c r="O2948" s="158"/>
      <c r="P2948" s="265">
        <f t="shared" si="642"/>
        <v>185352.99677727307</v>
      </c>
      <c r="Q2948" s="265">
        <f t="shared" si="643"/>
        <v>309496.78007676598</v>
      </c>
      <c r="R2948" s="266">
        <f t="shared" si="644"/>
        <v>494849.77685403905</v>
      </c>
    </row>
    <row r="2949" spans="1:18" x14ac:dyDescent="0.25">
      <c r="A2949" s="81">
        <v>2918</v>
      </c>
      <c r="B2949" s="93">
        <f t="shared" si="633"/>
        <v>5.7637421962552059E-25</v>
      </c>
      <c r="C2949" s="178">
        <f t="shared" si="634"/>
        <v>5.7507401865107952E-25</v>
      </c>
      <c r="D2949" s="165">
        <f t="shared" si="635"/>
        <v>2.2558277767625785E-3</v>
      </c>
      <c r="E2949" s="166">
        <f t="shared" si="645"/>
        <v>24.291375447755232</v>
      </c>
      <c r="F2949" s="167">
        <f t="shared" si="646"/>
        <v>6.5847612803699898</v>
      </c>
      <c r="G2949" s="167">
        <f t="shared" si="636"/>
        <v>228833.77672397753</v>
      </c>
      <c r="H2949" s="167">
        <f t="shared" si="637"/>
        <v>271299.98899881309</v>
      </c>
      <c r="I2949" s="168">
        <f t="shared" si="638"/>
        <v>500133.76572279062</v>
      </c>
      <c r="J2949" s="168">
        <f t="shared" si="640"/>
        <v>486468.6679717775</v>
      </c>
      <c r="K2949" s="94"/>
      <c r="L2949" s="265">
        <f t="shared" si="639"/>
        <v>190586.90478437464</v>
      </c>
      <c r="M2949" s="265">
        <f>$G2949*NonHospFrac+theModel!$H2949*NonHospFrac</f>
        <v>309546.86093841598</v>
      </c>
      <c r="N2949" s="266">
        <f t="shared" si="641"/>
        <v>500133.76572279062</v>
      </c>
      <c r="O2949" s="158"/>
      <c r="P2949" s="265">
        <f t="shared" si="642"/>
        <v>185379.52055552194</v>
      </c>
      <c r="Q2949" s="265">
        <f t="shared" si="643"/>
        <v>309545.30068779696</v>
      </c>
      <c r="R2949" s="266">
        <f t="shared" si="644"/>
        <v>494924.8212433189</v>
      </c>
    </row>
    <row r="2950" spans="1:18" x14ac:dyDescent="0.25">
      <c r="A2950" s="81">
        <v>2919</v>
      </c>
      <c r="B2950" s="93">
        <f t="shared" si="633"/>
        <v>5.6560728449478097E-25</v>
      </c>
      <c r="C2950" s="178">
        <f t="shared" si="634"/>
        <v>5.6433137187167837E-25</v>
      </c>
      <c r="D2950" s="165">
        <f t="shared" si="635"/>
        <v>2.2558277767625785E-3</v>
      </c>
      <c r="E2950" s="166">
        <f t="shared" si="645"/>
        <v>24.291375447755232</v>
      </c>
      <c r="F2950" s="167">
        <f t="shared" si="646"/>
        <v>6.5870171081467523</v>
      </c>
      <c r="G2950" s="167">
        <f t="shared" si="636"/>
        <v>228912.17130319099</v>
      </c>
      <c r="H2950" s="167">
        <f t="shared" si="637"/>
        <v>271299.98899881309</v>
      </c>
      <c r="I2950" s="168">
        <f t="shared" si="638"/>
        <v>500212.16030200408</v>
      </c>
      <c r="J2950" s="168">
        <f t="shared" si="640"/>
        <v>486538.2682225738</v>
      </c>
      <c r="K2950" s="94"/>
      <c r="L2950" s="265">
        <f t="shared" si="639"/>
        <v>190616.77875255706</v>
      </c>
      <c r="M2950" s="265">
        <f>$G2950*NonHospFrac+theModel!$H2950*NonHospFrac</f>
        <v>309595.38154944696</v>
      </c>
      <c r="N2950" s="266">
        <f t="shared" si="641"/>
        <v>500212.16030200402</v>
      </c>
      <c r="O2950" s="158"/>
      <c r="P2950" s="265">
        <f t="shared" si="642"/>
        <v>185406.04325260941</v>
      </c>
      <c r="Q2950" s="265">
        <f t="shared" si="643"/>
        <v>309593.82129882794</v>
      </c>
      <c r="R2950" s="266">
        <f t="shared" si="644"/>
        <v>494999.86455143732</v>
      </c>
    </row>
    <row r="2951" spans="1:18" x14ac:dyDescent="0.25">
      <c r="A2951" s="81">
        <v>2920</v>
      </c>
      <c r="B2951" s="93">
        <f t="shared" si="633"/>
        <v>5.5504148065714916E-25</v>
      </c>
      <c r="C2951" s="178">
        <f t="shared" si="634"/>
        <v>5.5378940266782736E-25</v>
      </c>
      <c r="D2951" s="165">
        <f t="shared" si="635"/>
        <v>2.2558277767625785E-3</v>
      </c>
      <c r="E2951" s="166">
        <f t="shared" si="645"/>
        <v>24.291375447755232</v>
      </c>
      <c r="F2951" s="167">
        <f t="shared" si="646"/>
        <v>6.5892729359235149</v>
      </c>
      <c r="G2951" s="167">
        <f t="shared" si="636"/>
        <v>228990.56588240439</v>
      </c>
      <c r="H2951" s="167">
        <f t="shared" si="637"/>
        <v>271299.98899881309</v>
      </c>
      <c r="I2951" s="168">
        <f t="shared" si="638"/>
        <v>500290.55488121748</v>
      </c>
      <c r="J2951" s="168">
        <f t="shared" si="640"/>
        <v>486607.86563632678</v>
      </c>
      <c r="K2951" s="94"/>
      <c r="L2951" s="265">
        <f t="shared" si="639"/>
        <v>190646.65272073948</v>
      </c>
      <c r="M2951" s="265">
        <f>$G2951*NonHospFrac+theModel!$H2951*NonHospFrac</f>
        <v>309643.90216047794</v>
      </c>
      <c r="N2951" s="266">
        <f t="shared" si="641"/>
        <v>500290.55488121742</v>
      </c>
      <c r="O2951" s="158"/>
      <c r="P2951" s="265">
        <f t="shared" si="642"/>
        <v>185432.5648685795</v>
      </c>
      <c r="Q2951" s="265">
        <f t="shared" si="643"/>
        <v>309642.34190985892</v>
      </c>
      <c r="R2951" s="266">
        <f t="shared" si="644"/>
        <v>495074.90677843842</v>
      </c>
    </row>
    <row r="2952" spans="1:18" x14ac:dyDescent="0.25">
      <c r="A2952" s="81">
        <v>2921</v>
      </c>
      <c r="B2952" s="93">
        <f t="shared" si="633"/>
        <v>5.4467305088770145E-25</v>
      </c>
      <c r="C2952" s="178">
        <f t="shared" si="634"/>
        <v>5.4344436229025492E-25</v>
      </c>
      <c r="D2952" s="165">
        <f t="shared" si="635"/>
        <v>2.2558277767625785E-3</v>
      </c>
      <c r="E2952" s="166">
        <f t="shared" si="645"/>
        <v>24.291375447755232</v>
      </c>
      <c r="F2952" s="167">
        <f t="shared" si="646"/>
        <v>6.5915287637002775</v>
      </c>
      <c r="G2952" s="167">
        <f t="shared" si="636"/>
        <v>229068.96046161777</v>
      </c>
      <c r="H2952" s="167">
        <f t="shared" si="637"/>
        <v>271299.98899881309</v>
      </c>
      <c r="I2952" s="168">
        <f t="shared" si="638"/>
        <v>500368.94946043089</v>
      </c>
      <c r="J2952" s="168">
        <f t="shared" si="640"/>
        <v>486677.46021315217</v>
      </c>
      <c r="K2952" s="94"/>
      <c r="L2952" s="265">
        <f t="shared" si="639"/>
        <v>190676.52668892191</v>
      </c>
      <c r="M2952" s="265">
        <f>$G2952*NonHospFrac+theModel!$H2952*NonHospFrac</f>
        <v>309692.42277150892</v>
      </c>
      <c r="N2952" s="266">
        <f t="shared" si="641"/>
        <v>500368.94946043083</v>
      </c>
      <c r="O2952" s="158"/>
      <c r="P2952" s="265">
        <f t="shared" si="642"/>
        <v>185459.08540347632</v>
      </c>
      <c r="Q2952" s="265">
        <f t="shared" si="643"/>
        <v>309690.8625208899</v>
      </c>
      <c r="R2952" s="266">
        <f t="shared" si="644"/>
        <v>495149.94792436622</v>
      </c>
    </row>
    <row r="2953" spans="1:18" x14ac:dyDescent="0.25">
      <c r="A2953" s="81">
        <v>2922</v>
      </c>
      <c r="B2953" s="93">
        <f t="shared" si="633"/>
        <v>5.3449830814819734E-25</v>
      </c>
      <c r="C2953" s="178">
        <f t="shared" si="634"/>
        <v>5.3329257201804404E-25</v>
      </c>
      <c r="D2953" s="165">
        <f t="shared" si="635"/>
        <v>2.2558277767625785E-3</v>
      </c>
      <c r="E2953" s="166">
        <f t="shared" si="645"/>
        <v>24.291375447755232</v>
      </c>
      <c r="F2953" s="167">
        <f t="shared" si="646"/>
        <v>6.5937845914770401</v>
      </c>
      <c r="G2953" s="167">
        <f t="shared" si="636"/>
        <v>229147.35504083123</v>
      </c>
      <c r="H2953" s="167">
        <f t="shared" si="637"/>
        <v>271299.98899881309</v>
      </c>
      <c r="I2953" s="168">
        <f t="shared" si="638"/>
        <v>500447.34403964435</v>
      </c>
      <c r="J2953" s="168">
        <f t="shared" si="640"/>
        <v>486747.05195316568</v>
      </c>
      <c r="K2953" s="94"/>
      <c r="L2953" s="265">
        <f t="shared" si="639"/>
        <v>190706.40065710433</v>
      </c>
      <c r="M2953" s="265">
        <f>$G2953*NonHospFrac+theModel!$H2953*NonHospFrac</f>
        <v>309740.94338253996</v>
      </c>
      <c r="N2953" s="266">
        <f t="shared" si="641"/>
        <v>500447.34403964429</v>
      </c>
      <c r="O2953" s="158"/>
      <c r="P2953" s="265">
        <f t="shared" si="642"/>
        <v>185485.60485734395</v>
      </c>
      <c r="Q2953" s="265">
        <f t="shared" si="643"/>
        <v>309739.38313192094</v>
      </c>
      <c r="R2953" s="266">
        <f t="shared" si="644"/>
        <v>495224.98798926489</v>
      </c>
    </row>
    <row r="2954" spans="1:18" x14ac:dyDescent="0.25">
      <c r="A2954" s="81">
        <v>2923</v>
      </c>
      <c r="B2954" s="93">
        <f t="shared" si="633"/>
        <v>5.2451363427596389E-25</v>
      </c>
      <c r="C2954" s="178">
        <f t="shared" si="634"/>
        <v>5.2333042185047343E-25</v>
      </c>
      <c r="D2954" s="165">
        <f t="shared" si="635"/>
        <v>2.2558277767625785E-3</v>
      </c>
      <c r="E2954" s="166">
        <f t="shared" si="645"/>
        <v>24.291375447755232</v>
      </c>
      <c r="F2954" s="167">
        <f t="shared" si="646"/>
        <v>6.5960404192538027</v>
      </c>
      <c r="G2954" s="167">
        <f t="shared" si="636"/>
        <v>229225.74962004463</v>
      </c>
      <c r="H2954" s="167">
        <f t="shared" si="637"/>
        <v>271299.98899881309</v>
      </c>
      <c r="I2954" s="168">
        <f t="shared" si="638"/>
        <v>500525.73861885769</v>
      </c>
      <c r="J2954" s="168">
        <f t="shared" si="640"/>
        <v>486816.64085648273</v>
      </c>
      <c r="K2954" s="94"/>
      <c r="L2954" s="265">
        <f t="shared" si="639"/>
        <v>190736.27462528675</v>
      </c>
      <c r="M2954" s="265">
        <f>$G2954*NonHospFrac+theModel!$H2954*NonHospFrac</f>
        <v>309789.46399357094</v>
      </c>
      <c r="N2954" s="266">
        <f t="shared" si="641"/>
        <v>500525.73861885769</v>
      </c>
      <c r="O2954" s="158"/>
      <c r="P2954" s="265">
        <f t="shared" si="642"/>
        <v>185512.12323022643</v>
      </c>
      <c r="Q2954" s="265">
        <f t="shared" si="643"/>
        <v>309787.90374295192</v>
      </c>
      <c r="R2954" s="266">
        <f t="shared" si="644"/>
        <v>495300.02697317838</v>
      </c>
    </row>
    <row r="2955" spans="1:18" x14ac:dyDescent="0.25">
      <c r="A2955" s="81">
        <v>2924</v>
      </c>
      <c r="B2955" s="93">
        <f t="shared" si="633"/>
        <v>5.147154786972686E-25</v>
      </c>
      <c r="C2955" s="178">
        <f t="shared" si="634"/>
        <v>5.1355436922329362E-25</v>
      </c>
      <c r="D2955" s="165">
        <f t="shared" si="635"/>
        <v>2.2558277767625785E-3</v>
      </c>
      <c r="E2955" s="166">
        <f t="shared" si="645"/>
        <v>24.291375447755232</v>
      </c>
      <c r="F2955" s="167">
        <f t="shared" si="646"/>
        <v>6.5982962470305653</v>
      </c>
      <c r="G2955" s="167">
        <f t="shared" si="636"/>
        <v>229304.14419925809</v>
      </c>
      <c r="H2955" s="167">
        <f t="shared" si="637"/>
        <v>271299.98899881309</v>
      </c>
      <c r="I2955" s="168">
        <f t="shared" si="638"/>
        <v>500604.13319807115</v>
      </c>
      <c r="J2955" s="168">
        <f t="shared" si="640"/>
        <v>486886.22692321922</v>
      </c>
      <c r="K2955" s="94"/>
      <c r="L2955" s="265">
        <f t="shared" si="639"/>
        <v>190766.1485934692</v>
      </c>
      <c r="M2955" s="265">
        <f>$G2955*NonHospFrac+theModel!$H2955*NonHospFrac</f>
        <v>309837.98460460198</v>
      </c>
      <c r="N2955" s="266">
        <f t="shared" si="641"/>
        <v>500604.13319807115</v>
      </c>
      <c r="O2955" s="158"/>
      <c r="P2955" s="265">
        <f t="shared" si="642"/>
        <v>185538.64052216784</v>
      </c>
      <c r="Q2955" s="265">
        <f t="shared" si="643"/>
        <v>309836.42435398296</v>
      </c>
      <c r="R2955" s="266">
        <f t="shared" si="644"/>
        <v>495375.06487615081</v>
      </c>
    </row>
    <row r="2956" spans="1:18" x14ac:dyDescent="0.25">
      <c r="A2956" s="81">
        <v>2925</v>
      </c>
      <c r="B2956" s="93">
        <f t="shared" si="633"/>
        <v>5.0510035716472705E-25</v>
      </c>
      <c r="C2956" s="178">
        <f t="shared" si="634"/>
        <v>5.0396093774898216E-25</v>
      </c>
      <c r="D2956" s="165">
        <f t="shared" si="635"/>
        <v>2.2558277767625785E-3</v>
      </c>
      <c r="E2956" s="166">
        <f t="shared" si="645"/>
        <v>24.291375447755232</v>
      </c>
      <c r="F2956" s="167">
        <f t="shared" si="646"/>
        <v>6.6005520748073279</v>
      </c>
      <c r="G2956" s="167">
        <f t="shared" si="636"/>
        <v>229382.53877847147</v>
      </c>
      <c r="H2956" s="167">
        <f t="shared" si="637"/>
        <v>271299.98899881309</v>
      </c>
      <c r="I2956" s="168">
        <f t="shared" si="638"/>
        <v>500682.52777728456</v>
      </c>
      <c r="J2956" s="168">
        <f t="shared" si="640"/>
        <v>486955.81015349057</v>
      </c>
      <c r="K2956" s="94"/>
      <c r="L2956" s="265">
        <f t="shared" si="639"/>
        <v>190796.0225616516</v>
      </c>
      <c r="M2956" s="265">
        <f>$G2956*NonHospFrac+theModel!$H2956*NonHospFrac</f>
        <v>309886.50521563296</v>
      </c>
      <c r="N2956" s="266">
        <f t="shared" si="641"/>
        <v>500682.52777728456</v>
      </c>
      <c r="O2956" s="158"/>
      <c r="P2956" s="265">
        <f t="shared" si="642"/>
        <v>185565.15673321218</v>
      </c>
      <c r="Q2956" s="265">
        <f t="shared" si="643"/>
        <v>309884.94496501394</v>
      </c>
      <c r="R2956" s="266">
        <f t="shared" si="644"/>
        <v>495450.10169822612</v>
      </c>
    </row>
    <row r="2957" spans="1:18" x14ac:dyDescent="0.25">
      <c r="A2957" s="81">
        <v>2926</v>
      </c>
      <c r="B2957" s="93">
        <f t="shared" si="633"/>
        <v>4.9566485051829607E-25</v>
      </c>
      <c r="C2957" s="178">
        <f t="shared" si="634"/>
        <v>4.94546715980532E-25</v>
      </c>
      <c r="D2957" s="165">
        <f t="shared" si="635"/>
        <v>2.2558277767625785E-3</v>
      </c>
      <c r="E2957" s="166">
        <f t="shared" si="645"/>
        <v>24.291375447755232</v>
      </c>
      <c r="F2957" s="167">
        <f t="shared" si="646"/>
        <v>6.6028079025840904</v>
      </c>
      <c r="G2957" s="167">
        <f t="shared" si="636"/>
        <v>229460.93335768493</v>
      </c>
      <c r="H2957" s="167">
        <f t="shared" si="637"/>
        <v>271299.98899881309</v>
      </c>
      <c r="I2957" s="168">
        <f t="shared" si="638"/>
        <v>500760.92235649802</v>
      </c>
      <c r="J2957" s="168">
        <f t="shared" si="640"/>
        <v>487025.39054741251</v>
      </c>
      <c r="K2957" s="94"/>
      <c r="L2957" s="265">
        <f t="shared" si="639"/>
        <v>190825.89652983405</v>
      </c>
      <c r="M2957" s="265">
        <f>$G2957*NonHospFrac+theModel!$H2957*NonHospFrac</f>
        <v>309935.02582666394</v>
      </c>
      <c r="N2957" s="266">
        <f t="shared" si="641"/>
        <v>500760.92235649796</v>
      </c>
      <c r="O2957" s="158"/>
      <c r="P2957" s="265">
        <f t="shared" si="642"/>
        <v>185591.67186340361</v>
      </c>
      <c r="Q2957" s="265">
        <f t="shared" si="643"/>
        <v>309933.46557604492</v>
      </c>
      <c r="R2957" s="266">
        <f t="shared" si="644"/>
        <v>495525.1374394485</v>
      </c>
    </row>
    <row r="2958" spans="1:18" x14ac:dyDescent="0.25">
      <c r="A2958" s="81">
        <v>2927</v>
      </c>
      <c r="B2958" s="93">
        <f t="shared" si="633"/>
        <v>4.8640560346941232E-25</v>
      </c>
      <c r="C2958" s="178">
        <f t="shared" si="634"/>
        <v>4.8530835619833302E-25</v>
      </c>
      <c r="D2958" s="165">
        <f t="shared" si="635"/>
        <v>2.2558277767625785E-3</v>
      </c>
      <c r="E2958" s="166">
        <f t="shared" si="645"/>
        <v>24.291375447755232</v>
      </c>
      <c r="F2958" s="167">
        <f t="shared" si="646"/>
        <v>6.605063730360853</v>
      </c>
      <c r="G2958" s="167">
        <f t="shared" si="636"/>
        <v>229539.32793689831</v>
      </c>
      <c r="H2958" s="167">
        <f t="shared" si="637"/>
        <v>271299.98899881309</v>
      </c>
      <c r="I2958" s="168">
        <f t="shared" si="638"/>
        <v>500839.31693571142</v>
      </c>
      <c r="J2958" s="168">
        <f t="shared" si="640"/>
        <v>487094.96810510056</v>
      </c>
      <c r="K2958" s="94"/>
      <c r="L2958" s="265">
        <f t="shared" si="639"/>
        <v>190855.77049801644</v>
      </c>
      <c r="M2958" s="265">
        <f>$G2958*NonHospFrac+theModel!$H2958*NonHospFrac</f>
        <v>309983.54643769492</v>
      </c>
      <c r="N2958" s="266">
        <f t="shared" si="641"/>
        <v>500839.31693571137</v>
      </c>
      <c r="O2958" s="158"/>
      <c r="P2958" s="265">
        <f t="shared" si="642"/>
        <v>185618.18591278608</v>
      </c>
      <c r="Q2958" s="265">
        <f t="shared" si="643"/>
        <v>309981.98618707591</v>
      </c>
      <c r="R2958" s="266">
        <f t="shared" si="644"/>
        <v>495600.17209986201</v>
      </c>
    </row>
    <row r="2959" spans="1:18" x14ac:dyDescent="0.25">
      <c r="A2959" s="81">
        <v>2928</v>
      </c>
      <c r="B2959" s="93">
        <f t="shared" si="633"/>
        <v>4.77319323407844E-25</v>
      </c>
      <c r="C2959" s="178">
        <f t="shared" si="634"/>
        <v>4.7624257321971502E-25</v>
      </c>
      <c r="D2959" s="165">
        <f t="shared" si="635"/>
        <v>2.2558277767625785E-3</v>
      </c>
      <c r="E2959" s="166">
        <f t="shared" si="645"/>
        <v>24.291375447755232</v>
      </c>
      <c r="F2959" s="167">
        <f t="shared" si="646"/>
        <v>6.6073195581376156</v>
      </c>
      <c r="G2959" s="167">
        <f t="shared" si="636"/>
        <v>229617.72251611177</v>
      </c>
      <c r="H2959" s="167">
        <f t="shared" si="637"/>
        <v>271299.98899881309</v>
      </c>
      <c r="I2959" s="168">
        <f t="shared" si="638"/>
        <v>500917.71151492489</v>
      </c>
      <c r="J2959" s="168">
        <f t="shared" si="640"/>
        <v>487164.54282667045</v>
      </c>
      <c r="K2959" s="94"/>
      <c r="L2959" s="265">
        <f t="shared" si="639"/>
        <v>190885.64446619892</v>
      </c>
      <c r="M2959" s="265">
        <f>$G2959*NonHospFrac+theModel!$H2959*NonHospFrac</f>
        <v>310032.0670487259</v>
      </c>
      <c r="N2959" s="266">
        <f t="shared" si="641"/>
        <v>500917.71151492483</v>
      </c>
      <c r="O2959" s="158"/>
      <c r="P2959" s="265">
        <f t="shared" si="642"/>
        <v>185644.69888140378</v>
      </c>
      <c r="Q2959" s="265">
        <f t="shared" si="643"/>
        <v>310030.50679810689</v>
      </c>
      <c r="R2959" s="266">
        <f t="shared" si="644"/>
        <v>495675.20567951066</v>
      </c>
    </row>
    <row r="2960" spans="1:18" x14ac:dyDescent="0.25">
      <c r="A2960" s="81">
        <v>2929</v>
      </c>
      <c r="B2960" s="93">
        <f t="shared" si="633"/>
        <v>4.6840277923083036E-25</v>
      </c>
      <c r="C2960" s="178">
        <f t="shared" si="634"/>
        <v>4.6734614323072869E-25</v>
      </c>
      <c r="D2960" s="165">
        <f t="shared" si="635"/>
        <v>2.2558277767625785E-3</v>
      </c>
      <c r="E2960" s="166">
        <f t="shared" si="645"/>
        <v>24.291375447755232</v>
      </c>
      <c r="F2960" s="167">
        <f t="shared" si="646"/>
        <v>6.6095753859143782</v>
      </c>
      <c r="G2960" s="167">
        <f t="shared" si="636"/>
        <v>229696.11709532514</v>
      </c>
      <c r="H2960" s="167">
        <f t="shared" si="637"/>
        <v>271299.98899881309</v>
      </c>
      <c r="I2960" s="168">
        <f t="shared" si="638"/>
        <v>500996.10609413823</v>
      </c>
      <c r="J2960" s="168">
        <f t="shared" si="640"/>
        <v>487234.11471223761</v>
      </c>
      <c r="K2960" s="94"/>
      <c r="L2960" s="265">
        <f t="shared" si="639"/>
        <v>190915.51843438129</v>
      </c>
      <c r="M2960" s="265">
        <f>$G2960*NonHospFrac+theModel!$H2960*NonHospFrac</f>
        <v>310080.58765975689</v>
      </c>
      <c r="N2960" s="266">
        <f t="shared" si="641"/>
        <v>500996.10609413817</v>
      </c>
      <c r="O2960" s="158"/>
      <c r="P2960" s="265">
        <f t="shared" si="642"/>
        <v>185671.21076930058</v>
      </c>
      <c r="Q2960" s="265">
        <f t="shared" si="643"/>
        <v>310079.02740913787</v>
      </c>
      <c r="R2960" s="266">
        <f t="shared" si="644"/>
        <v>495750.23817843845</v>
      </c>
    </row>
    <row r="2961" spans="1:18" x14ac:dyDescent="0.25">
      <c r="A2961" s="81">
        <v>2930</v>
      </c>
      <c r="B2961" s="93">
        <f t="shared" si="633"/>
        <v>4.5965280019409765E-25</v>
      </c>
      <c r="C2961" s="178">
        <f t="shared" si="634"/>
        <v>4.5861590263975307E-25</v>
      </c>
      <c r="D2961" s="165">
        <f t="shared" si="635"/>
        <v>2.2558277767625785E-3</v>
      </c>
      <c r="E2961" s="166">
        <f t="shared" si="645"/>
        <v>24.291375447755232</v>
      </c>
      <c r="F2961" s="167">
        <f t="shared" si="646"/>
        <v>6.6118312136911408</v>
      </c>
      <c r="G2961" s="167">
        <f t="shared" si="636"/>
        <v>229774.5116745386</v>
      </c>
      <c r="H2961" s="167">
        <f t="shared" si="637"/>
        <v>271299.98899881309</v>
      </c>
      <c r="I2961" s="168">
        <f t="shared" si="638"/>
        <v>501074.50067335169</v>
      </c>
      <c r="J2961" s="168">
        <f t="shared" si="640"/>
        <v>487303.68376191787</v>
      </c>
      <c r="K2961" s="94"/>
      <c r="L2961" s="265">
        <f t="shared" si="639"/>
        <v>190945.39240256377</v>
      </c>
      <c r="M2961" s="265">
        <f>$G2961*NonHospFrac+theModel!$H2961*NonHospFrac</f>
        <v>310129.10827078792</v>
      </c>
      <c r="N2961" s="266">
        <f t="shared" si="641"/>
        <v>501074.50067335169</v>
      </c>
      <c r="O2961" s="158"/>
      <c r="P2961" s="265">
        <f t="shared" si="642"/>
        <v>185697.72157652074</v>
      </c>
      <c r="Q2961" s="265">
        <f t="shared" si="643"/>
        <v>310127.54802016891</v>
      </c>
      <c r="R2961" s="266">
        <f t="shared" si="644"/>
        <v>495825.26959668961</v>
      </c>
    </row>
    <row r="2962" spans="1:18" x14ac:dyDescent="0.25">
      <c r="A2962" s="81">
        <v>2931</v>
      </c>
      <c r="B2962" s="93">
        <f t="shared" si="633"/>
        <v>4.5106627478432132E-25</v>
      </c>
      <c r="C2962" s="178">
        <f t="shared" si="634"/>
        <v>4.5004874695250201E-25</v>
      </c>
      <c r="D2962" s="165">
        <f t="shared" si="635"/>
        <v>2.2558277767625785E-3</v>
      </c>
      <c r="E2962" s="166">
        <f t="shared" si="645"/>
        <v>24.291375447755232</v>
      </c>
      <c r="F2962" s="167">
        <f t="shared" si="646"/>
        <v>6.6140870414679034</v>
      </c>
      <c r="G2962" s="167">
        <f t="shared" si="636"/>
        <v>229852.90625375198</v>
      </c>
      <c r="H2962" s="167">
        <f t="shared" si="637"/>
        <v>271299.98899881309</v>
      </c>
      <c r="I2962" s="168">
        <f t="shared" si="638"/>
        <v>501152.89525256504</v>
      </c>
      <c r="J2962" s="168">
        <f t="shared" si="640"/>
        <v>487373.24997582659</v>
      </c>
      <c r="K2962" s="94"/>
      <c r="L2962" s="265">
        <f t="shared" si="639"/>
        <v>190975.26637074616</v>
      </c>
      <c r="M2962" s="265">
        <f>$G2962*NonHospFrac+theModel!$H2962*NonHospFrac</f>
        <v>310177.62888181891</v>
      </c>
      <c r="N2962" s="266">
        <f t="shared" si="641"/>
        <v>501152.89525256504</v>
      </c>
      <c r="O2962" s="158"/>
      <c r="P2962" s="265">
        <f t="shared" si="642"/>
        <v>185724.23130310813</v>
      </c>
      <c r="Q2962" s="265">
        <f t="shared" si="643"/>
        <v>310176.06863119989</v>
      </c>
      <c r="R2962" s="266">
        <f t="shared" si="644"/>
        <v>495900.29993430804</v>
      </c>
    </row>
    <row r="2963" spans="1:18" x14ac:dyDescent="0.25">
      <c r="A2963" s="81">
        <v>2932</v>
      </c>
      <c r="B2963" s="93">
        <f t="shared" si="633"/>
        <v>4.4264014961268465E-25</v>
      </c>
      <c r="C2963" s="178">
        <f t="shared" si="634"/>
        <v>4.4164162966807805E-25</v>
      </c>
      <c r="D2963" s="165">
        <f t="shared" si="635"/>
        <v>2.2558277767625785E-3</v>
      </c>
      <c r="E2963" s="166">
        <f t="shared" si="645"/>
        <v>24.291375447755232</v>
      </c>
      <c r="F2963" s="167">
        <f t="shared" si="646"/>
        <v>6.616342869244666</v>
      </c>
      <c r="G2963" s="167">
        <f t="shared" si="636"/>
        <v>229931.30083296544</v>
      </c>
      <c r="H2963" s="167">
        <f t="shared" si="637"/>
        <v>271299.98899881309</v>
      </c>
      <c r="I2963" s="168">
        <f t="shared" si="638"/>
        <v>501231.2898317785</v>
      </c>
      <c r="J2963" s="168">
        <f t="shared" si="640"/>
        <v>487442.81335407961</v>
      </c>
      <c r="K2963" s="94"/>
      <c r="L2963" s="265">
        <f t="shared" si="639"/>
        <v>191005.14033892861</v>
      </c>
      <c r="M2963" s="265">
        <f>$G2963*NonHospFrac+theModel!$H2963*NonHospFrac</f>
        <v>310226.14949284995</v>
      </c>
      <c r="N2963" s="266">
        <f t="shared" si="641"/>
        <v>501231.28983177856</v>
      </c>
      <c r="O2963" s="158"/>
      <c r="P2963" s="265">
        <f t="shared" si="642"/>
        <v>185750.73994910694</v>
      </c>
      <c r="Q2963" s="265">
        <f t="shared" si="643"/>
        <v>310224.58924223093</v>
      </c>
      <c r="R2963" s="266">
        <f t="shared" si="644"/>
        <v>495975.32919133786</v>
      </c>
    </row>
    <row r="2964" spans="1:18" x14ac:dyDescent="0.25">
      <c r="A2964" s="81">
        <v>2933</v>
      </c>
      <c r="B2964" s="93">
        <f t="shared" si="633"/>
        <v>4.343714283290733E-25</v>
      </c>
      <c r="C2964" s="178">
        <f t="shared" si="634"/>
        <v>4.3339156119561658E-25</v>
      </c>
      <c r="D2964" s="165">
        <f t="shared" si="635"/>
        <v>2.2558277767625785E-3</v>
      </c>
      <c r="E2964" s="166">
        <f t="shared" si="645"/>
        <v>24.291375447755232</v>
      </c>
      <c r="F2964" s="167">
        <f t="shared" si="646"/>
        <v>6.6185986970214286</v>
      </c>
      <c r="G2964" s="167">
        <f t="shared" si="636"/>
        <v>230009.69541217884</v>
      </c>
      <c r="H2964" s="167">
        <f t="shared" si="637"/>
        <v>271299.98899881309</v>
      </c>
      <c r="I2964" s="168">
        <f t="shared" si="638"/>
        <v>501309.68441099196</v>
      </c>
      <c r="J2964" s="168">
        <f t="shared" si="640"/>
        <v>487512.37389679236</v>
      </c>
      <c r="K2964" s="94"/>
      <c r="L2964" s="265">
        <f t="shared" si="639"/>
        <v>191035.01430711104</v>
      </c>
      <c r="M2964" s="265">
        <f>$G2964*NonHospFrac+theModel!$H2964*NonHospFrac</f>
        <v>310274.67010388093</v>
      </c>
      <c r="N2964" s="266">
        <f t="shared" si="641"/>
        <v>501309.68441099196</v>
      </c>
      <c r="O2964" s="158"/>
      <c r="P2964" s="265">
        <f t="shared" si="642"/>
        <v>185777.24751456111</v>
      </c>
      <c r="Q2964" s="265">
        <f t="shared" si="643"/>
        <v>310273.10985326191</v>
      </c>
      <c r="R2964" s="266">
        <f t="shared" si="644"/>
        <v>496050.35736782302</v>
      </c>
    </row>
    <row r="2965" spans="1:18" x14ac:dyDescent="0.25">
      <c r="A2965" s="81">
        <v>2934</v>
      </c>
      <c r="B2965" s="93">
        <f t="shared" si="633"/>
        <v>4.2625717055656875E-25</v>
      </c>
      <c r="C2965" s="178">
        <f t="shared" si="634"/>
        <v>4.2529560779118302E-25</v>
      </c>
      <c r="D2965" s="165">
        <f t="shared" si="635"/>
        <v>2.2558277767625785E-3</v>
      </c>
      <c r="E2965" s="166">
        <f t="shared" si="645"/>
        <v>24.291375447755232</v>
      </c>
      <c r="F2965" s="167">
        <f t="shared" si="646"/>
        <v>6.6208545247981911</v>
      </c>
      <c r="G2965" s="167">
        <f t="shared" si="636"/>
        <v>230088.08999139231</v>
      </c>
      <c r="H2965" s="167">
        <f t="shared" si="637"/>
        <v>271299.98899881309</v>
      </c>
      <c r="I2965" s="168">
        <f t="shared" si="638"/>
        <v>501388.07899020542</v>
      </c>
      <c r="J2965" s="168">
        <f t="shared" si="640"/>
        <v>487581.93160408048</v>
      </c>
      <c r="K2965" s="94"/>
      <c r="L2965" s="265">
        <f t="shared" si="639"/>
        <v>191064.88827529346</v>
      </c>
      <c r="M2965" s="265">
        <f>$G2965*NonHospFrac+theModel!$H2965*NonHospFrac</f>
        <v>310323.19071491191</v>
      </c>
      <c r="N2965" s="266">
        <f t="shared" si="641"/>
        <v>501388.07899020537</v>
      </c>
      <c r="O2965" s="158"/>
      <c r="P2965" s="265">
        <f t="shared" si="642"/>
        <v>185803.75399951474</v>
      </c>
      <c r="Q2965" s="265">
        <f t="shared" si="643"/>
        <v>310321.63046429289</v>
      </c>
      <c r="R2965" s="266">
        <f t="shared" si="644"/>
        <v>496125.38446380763</v>
      </c>
    </row>
    <row r="2966" spans="1:18" x14ac:dyDescent="0.25">
      <c r="A2966" s="81">
        <v>2935</v>
      </c>
      <c r="B2966" s="93">
        <f t="shared" si="633"/>
        <v>4.182944908458441E-25</v>
      </c>
      <c r="C2966" s="178">
        <f t="shared" si="634"/>
        <v>4.1735089051452726E-25</v>
      </c>
      <c r="D2966" s="165">
        <f t="shared" si="635"/>
        <v>2.2558277767625785E-3</v>
      </c>
      <c r="E2966" s="166">
        <f t="shared" si="645"/>
        <v>24.291375447755232</v>
      </c>
      <c r="F2966" s="167">
        <f t="shared" si="646"/>
        <v>6.6231103525749537</v>
      </c>
      <c r="G2966" s="167">
        <f t="shared" si="636"/>
        <v>230166.48457060568</v>
      </c>
      <c r="H2966" s="167">
        <f t="shared" si="637"/>
        <v>271299.98899881309</v>
      </c>
      <c r="I2966" s="168">
        <f t="shared" si="638"/>
        <v>501466.47356941877</v>
      </c>
      <c r="J2966" s="168">
        <f t="shared" si="640"/>
        <v>487651.48647605942</v>
      </c>
      <c r="K2966" s="94"/>
      <c r="L2966" s="265">
        <f t="shared" si="639"/>
        <v>191094.76224347588</v>
      </c>
      <c r="M2966" s="265">
        <f>$G2966*NonHospFrac+theModel!$H2966*NonHospFrac</f>
        <v>310371.71132594289</v>
      </c>
      <c r="N2966" s="266">
        <f t="shared" si="641"/>
        <v>501466.47356941877</v>
      </c>
      <c r="O2966" s="158"/>
      <c r="P2966" s="265">
        <f t="shared" si="642"/>
        <v>185830.25940401186</v>
      </c>
      <c r="Q2966" s="265">
        <f t="shared" si="643"/>
        <v>310370.15107532387</v>
      </c>
      <c r="R2966" s="266">
        <f t="shared" si="644"/>
        <v>496200.4104793357</v>
      </c>
    </row>
    <row r="2967" spans="1:18" x14ac:dyDescent="0.25">
      <c r="A2967" s="81">
        <v>2936</v>
      </c>
      <c r="B2967" s="93">
        <f t="shared" si="633"/>
        <v>4.1048055764909078E-25</v>
      </c>
      <c r="C2967" s="178">
        <f t="shared" si="634"/>
        <v>4.0955458420532497E-25</v>
      </c>
      <c r="D2967" s="165">
        <f t="shared" si="635"/>
        <v>2.2558277767625785E-3</v>
      </c>
      <c r="E2967" s="166">
        <f t="shared" si="645"/>
        <v>24.291375447755232</v>
      </c>
      <c r="F2967" s="167">
        <f t="shared" si="646"/>
        <v>6.6253661803517163</v>
      </c>
      <c r="G2967" s="167">
        <f t="shared" si="636"/>
        <v>230244.87914981914</v>
      </c>
      <c r="H2967" s="167">
        <f t="shared" si="637"/>
        <v>271299.98899881309</v>
      </c>
      <c r="I2967" s="168">
        <f t="shared" si="638"/>
        <v>501544.86814863223</v>
      </c>
      <c r="J2967" s="168">
        <f t="shared" si="640"/>
        <v>487721.03851284494</v>
      </c>
      <c r="K2967" s="94"/>
      <c r="L2967" s="265">
        <f t="shared" si="639"/>
        <v>191124.6362116583</v>
      </c>
      <c r="M2967" s="265">
        <f>$G2967*NonHospFrac+theModel!$H2967*NonHospFrac</f>
        <v>310420.23193697387</v>
      </c>
      <c r="N2967" s="266">
        <f t="shared" si="641"/>
        <v>501544.86814863217</v>
      </c>
      <c r="O2967" s="158"/>
      <c r="P2967" s="265">
        <f t="shared" si="642"/>
        <v>185856.7637280965</v>
      </c>
      <c r="Q2967" s="265">
        <f t="shared" si="643"/>
        <v>310418.67168635485</v>
      </c>
      <c r="R2967" s="266">
        <f t="shared" si="644"/>
        <v>496275.43541445135</v>
      </c>
    </row>
    <row r="2968" spans="1:18" x14ac:dyDescent="0.25">
      <c r="A2968" s="81">
        <v>2937</v>
      </c>
      <c r="B2968" s="93">
        <f t="shared" si="633"/>
        <v>4.0281259231311386E-25</v>
      </c>
      <c r="C2968" s="178">
        <f t="shared" si="634"/>
        <v>4.0190391647854421E-25</v>
      </c>
      <c r="D2968" s="165">
        <f t="shared" si="635"/>
        <v>2.2558277767625785E-3</v>
      </c>
      <c r="E2968" s="166">
        <f t="shared" si="645"/>
        <v>24.291375447755232</v>
      </c>
      <c r="F2968" s="167">
        <f t="shared" si="646"/>
        <v>6.6276220081284789</v>
      </c>
      <c r="G2968" s="167">
        <f t="shared" si="636"/>
        <v>230323.27372903255</v>
      </c>
      <c r="H2968" s="167">
        <f t="shared" si="637"/>
        <v>271299.98899881309</v>
      </c>
      <c r="I2968" s="168">
        <f t="shared" si="638"/>
        <v>501623.26272784563</v>
      </c>
      <c r="J2968" s="168">
        <f t="shared" si="640"/>
        <v>487790.58771455247</v>
      </c>
      <c r="K2968" s="94"/>
      <c r="L2968" s="265">
        <f t="shared" si="639"/>
        <v>191154.51017984073</v>
      </c>
      <c r="M2968" s="265">
        <f>$G2968*NonHospFrac+theModel!$H2968*NonHospFrac</f>
        <v>310468.75254800491</v>
      </c>
      <c r="N2968" s="266">
        <f t="shared" si="641"/>
        <v>501623.26272784563</v>
      </c>
      <c r="O2968" s="158"/>
      <c r="P2968" s="265">
        <f t="shared" si="642"/>
        <v>185883.26697181273</v>
      </c>
      <c r="Q2968" s="265">
        <f t="shared" si="643"/>
        <v>310467.19229738589</v>
      </c>
      <c r="R2968" s="266">
        <f t="shared" si="644"/>
        <v>496350.45926919859</v>
      </c>
    </row>
    <row r="2969" spans="1:18" x14ac:dyDescent="0.25">
      <c r="A2969" s="81">
        <v>2938</v>
      </c>
      <c r="B2969" s="93">
        <f t="shared" si="633"/>
        <v>3.9528786809123621E-25</v>
      </c>
      <c r="C2969" s="178">
        <f t="shared" si="634"/>
        <v>3.9439616673857873E-25</v>
      </c>
      <c r="D2969" s="165">
        <f t="shared" si="635"/>
        <v>2.2558277767625785E-3</v>
      </c>
      <c r="E2969" s="166">
        <f t="shared" si="645"/>
        <v>24.291375447755232</v>
      </c>
      <c r="F2969" s="167">
        <f t="shared" si="646"/>
        <v>6.6298778359052415</v>
      </c>
      <c r="G2969" s="167">
        <f t="shared" si="636"/>
        <v>230401.66830824598</v>
      </c>
      <c r="H2969" s="167">
        <f t="shared" si="637"/>
        <v>271299.98899881309</v>
      </c>
      <c r="I2969" s="168">
        <f t="shared" si="638"/>
        <v>501701.65730705904</v>
      </c>
      <c r="J2969" s="168">
        <f t="shared" si="640"/>
        <v>487860.13408129761</v>
      </c>
      <c r="K2969" s="94"/>
      <c r="L2969" s="265">
        <f t="shared" si="639"/>
        <v>191184.38414802315</v>
      </c>
      <c r="M2969" s="265">
        <f>$G2969*NonHospFrac+theModel!$H2969*NonHospFrac</f>
        <v>310517.27315903589</v>
      </c>
      <c r="N2969" s="266">
        <f t="shared" si="641"/>
        <v>501701.65730705904</v>
      </c>
      <c r="O2969" s="158"/>
      <c r="P2969" s="265">
        <f t="shared" si="642"/>
        <v>185909.76913520455</v>
      </c>
      <c r="Q2969" s="265">
        <f t="shared" si="643"/>
        <v>310515.71290841687</v>
      </c>
      <c r="R2969" s="266">
        <f t="shared" si="644"/>
        <v>496425.48204362142</v>
      </c>
    </row>
    <row r="2970" spans="1:18" x14ac:dyDescent="0.25">
      <c r="A2970" s="81">
        <v>2939</v>
      </c>
      <c r="B2970" s="93">
        <f t="shared" si="633"/>
        <v>3.8790370917366082E-25</v>
      </c>
      <c r="C2970" s="178">
        <f t="shared" si="634"/>
        <v>3.8702866521179766E-25</v>
      </c>
      <c r="D2970" s="165">
        <f t="shared" si="635"/>
        <v>2.2558277767625785E-3</v>
      </c>
      <c r="E2970" s="166">
        <f t="shared" si="645"/>
        <v>24.291375447755232</v>
      </c>
      <c r="F2970" s="167">
        <f t="shared" si="646"/>
        <v>6.6321336636820041</v>
      </c>
      <c r="G2970" s="167">
        <f t="shared" si="636"/>
        <v>230480.06288745941</v>
      </c>
      <c r="H2970" s="167">
        <f t="shared" si="637"/>
        <v>271299.98899881309</v>
      </c>
      <c r="I2970" s="168">
        <f t="shared" si="638"/>
        <v>501780.0518862725</v>
      </c>
      <c r="J2970" s="168">
        <f t="shared" si="640"/>
        <v>487929.67761319596</v>
      </c>
      <c r="K2970" s="94"/>
      <c r="L2970" s="265">
        <f t="shared" si="639"/>
        <v>191214.25811620557</v>
      </c>
      <c r="M2970" s="265">
        <f>$G2970*NonHospFrac+theModel!$H2970*NonHospFrac</f>
        <v>310565.79377006693</v>
      </c>
      <c r="N2970" s="266">
        <f t="shared" si="641"/>
        <v>501780.0518862725</v>
      </c>
      <c r="O2970" s="158"/>
      <c r="P2970" s="265">
        <f t="shared" si="642"/>
        <v>185936.27021831603</v>
      </c>
      <c r="Q2970" s="265">
        <f t="shared" si="643"/>
        <v>310564.23351944791</v>
      </c>
      <c r="R2970" s="266">
        <f t="shared" si="644"/>
        <v>496500.50373776397</v>
      </c>
    </row>
    <row r="2971" spans="1:18" x14ac:dyDescent="0.25">
      <c r="A2971" s="81">
        <v>2940</v>
      </c>
      <c r="B2971" s="93">
        <f t="shared" si="633"/>
        <v>3.8065748973594693E-25</v>
      </c>
      <c r="C2971" s="178">
        <f t="shared" si="634"/>
        <v>3.7979879199716784E-25</v>
      </c>
      <c r="D2971" s="165">
        <f t="shared" si="635"/>
        <v>2.2558277767625785E-3</v>
      </c>
      <c r="E2971" s="166">
        <f t="shared" si="645"/>
        <v>24.291375447755232</v>
      </c>
      <c r="F2971" s="167">
        <f t="shared" si="646"/>
        <v>6.6343894914587667</v>
      </c>
      <c r="G2971" s="167">
        <f t="shared" si="636"/>
        <v>230558.45746667281</v>
      </c>
      <c r="H2971" s="167">
        <f t="shared" si="637"/>
        <v>271299.98899881309</v>
      </c>
      <c r="I2971" s="168">
        <f t="shared" si="638"/>
        <v>501858.4464654859</v>
      </c>
      <c r="J2971" s="168">
        <f t="shared" si="640"/>
        <v>487999.21831036301</v>
      </c>
      <c r="K2971" s="94"/>
      <c r="L2971" s="265">
        <f t="shared" si="639"/>
        <v>191244.13208438799</v>
      </c>
      <c r="M2971" s="265">
        <f>$G2971*NonHospFrac+theModel!$H2971*NonHospFrac</f>
        <v>310614.31438109791</v>
      </c>
      <c r="N2971" s="266">
        <f t="shared" si="641"/>
        <v>501858.4464654859</v>
      </c>
      <c r="O2971" s="158"/>
      <c r="P2971" s="265">
        <f t="shared" si="642"/>
        <v>185962.7702211912</v>
      </c>
      <c r="Q2971" s="265">
        <f t="shared" si="643"/>
        <v>310612.75413047889</v>
      </c>
      <c r="R2971" s="266">
        <f t="shared" si="644"/>
        <v>496575.52435167006</v>
      </c>
    </row>
    <row r="2972" spans="1:18" x14ac:dyDescent="0.25">
      <c r="A2972" s="81">
        <v>2941</v>
      </c>
      <c r="B2972" s="93">
        <f t="shared" si="633"/>
        <v>3.7354663300525974E-25</v>
      </c>
      <c r="C2972" s="178">
        <f t="shared" si="634"/>
        <v>3.7270397613461035E-25</v>
      </c>
      <c r="D2972" s="165">
        <f t="shared" si="635"/>
        <v>2.2558277767625785E-3</v>
      </c>
      <c r="E2972" s="166">
        <f t="shared" si="645"/>
        <v>24.291375447755232</v>
      </c>
      <c r="F2972" s="167">
        <f t="shared" si="646"/>
        <v>6.6366453192355293</v>
      </c>
      <c r="G2972" s="167">
        <f t="shared" si="636"/>
        <v>230636.85204588625</v>
      </c>
      <c r="H2972" s="167">
        <f t="shared" si="637"/>
        <v>271299.98899881309</v>
      </c>
      <c r="I2972" s="168">
        <f t="shared" si="638"/>
        <v>501936.84104469931</v>
      </c>
      <c r="J2972" s="168">
        <f t="shared" si="640"/>
        <v>488068.75617291435</v>
      </c>
      <c r="K2972" s="94"/>
      <c r="L2972" s="265">
        <f t="shared" si="639"/>
        <v>191274.00605257042</v>
      </c>
      <c r="M2972" s="265">
        <f>$G2972*NonHospFrac+theModel!$H2972*NonHospFrac</f>
        <v>310662.83499212889</v>
      </c>
      <c r="N2972" s="266">
        <f t="shared" si="641"/>
        <v>501936.84104469931</v>
      </c>
      <c r="O2972" s="158"/>
      <c r="P2972" s="265">
        <f t="shared" si="642"/>
        <v>185989.26914387406</v>
      </c>
      <c r="Q2972" s="265">
        <f t="shared" si="643"/>
        <v>310661.27474150987</v>
      </c>
      <c r="R2972" s="266">
        <f t="shared" si="644"/>
        <v>496650.54388538393</v>
      </c>
    </row>
    <row r="2973" spans="1:18" x14ac:dyDescent="0.25">
      <c r="A2973" s="81">
        <v>2942</v>
      </c>
      <c r="B2973" s="93">
        <f t="shared" si="633"/>
        <v>3.6656861034406756E-25</v>
      </c>
      <c r="C2973" s="178">
        <f t="shared" si="634"/>
        <v>3.6574169469076414E-25</v>
      </c>
      <c r="D2973" s="165">
        <f t="shared" si="635"/>
        <v>2.2558277767625785E-3</v>
      </c>
      <c r="E2973" s="166">
        <f t="shared" si="645"/>
        <v>24.291375447755232</v>
      </c>
      <c r="F2973" s="167">
        <f t="shared" si="646"/>
        <v>6.6389011470122918</v>
      </c>
      <c r="G2973" s="167">
        <f t="shared" si="636"/>
        <v>230715.24662509965</v>
      </c>
      <c r="H2973" s="167">
        <f t="shared" si="637"/>
        <v>271299.98899881309</v>
      </c>
      <c r="I2973" s="168">
        <f t="shared" si="638"/>
        <v>502015.23562391277</v>
      </c>
      <c r="J2973" s="168">
        <f t="shared" si="640"/>
        <v>488138.29120096558</v>
      </c>
      <c r="K2973" s="94"/>
      <c r="L2973" s="265">
        <f t="shared" si="639"/>
        <v>191303.88002075284</v>
      </c>
      <c r="M2973" s="265">
        <f>$G2973*NonHospFrac+theModel!$H2973*NonHospFrac</f>
        <v>310711.35560315987</v>
      </c>
      <c r="N2973" s="266">
        <f t="shared" si="641"/>
        <v>502015.23562391271</v>
      </c>
      <c r="O2973" s="158"/>
      <c r="P2973" s="265">
        <f t="shared" si="642"/>
        <v>186015.76698640868</v>
      </c>
      <c r="Q2973" s="265">
        <f t="shared" si="643"/>
        <v>310709.79535254085</v>
      </c>
      <c r="R2973" s="266">
        <f t="shared" si="644"/>
        <v>496725.56233894953</v>
      </c>
    </row>
    <row r="2974" spans="1:18" x14ac:dyDescent="0.25">
      <c r="A2974" s="81">
        <v>2943</v>
      </c>
      <c r="B2974" s="93">
        <f t="shared" si="633"/>
        <v>3.5972094035094099E-25</v>
      </c>
      <c r="C2974" s="178">
        <f t="shared" si="634"/>
        <v>3.5890947186181419E-25</v>
      </c>
      <c r="D2974" s="165">
        <f t="shared" si="635"/>
        <v>2.2558277767625785E-3</v>
      </c>
      <c r="E2974" s="166">
        <f t="shared" si="645"/>
        <v>24.291375447755232</v>
      </c>
      <c r="F2974" s="167">
        <f t="shared" si="646"/>
        <v>6.6411569747890544</v>
      </c>
      <c r="G2974" s="167">
        <f t="shared" si="636"/>
        <v>230793.64120431308</v>
      </c>
      <c r="H2974" s="167">
        <f t="shared" si="637"/>
        <v>271299.98899881309</v>
      </c>
      <c r="I2974" s="168">
        <f t="shared" si="638"/>
        <v>502093.63020312617</v>
      </c>
      <c r="J2974" s="168">
        <f t="shared" si="640"/>
        <v>488207.82339463208</v>
      </c>
      <c r="K2974" s="94"/>
      <c r="L2974" s="265">
        <f t="shared" si="639"/>
        <v>191333.75398893529</v>
      </c>
      <c r="M2974" s="265">
        <f>$G2974*NonHospFrac+theModel!$H2974*NonHospFrac</f>
        <v>310759.87621419085</v>
      </c>
      <c r="N2974" s="266">
        <f t="shared" si="641"/>
        <v>502093.63020312611</v>
      </c>
      <c r="O2974" s="158"/>
      <c r="P2974" s="265">
        <f t="shared" si="642"/>
        <v>186042.26374883909</v>
      </c>
      <c r="Q2974" s="265">
        <f t="shared" si="643"/>
        <v>310758.31596357183</v>
      </c>
      <c r="R2974" s="266">
        <f t="shared" si="644"/>
        <v>496800.57971241092</v>
      </c>
    </row>
    <row r="2975" spans="1:18" x14ac:dyDescent="0.25">
      <c r="A2975" s="81">
        <v>2944</v>
      </c>
      <c r="B2975" s="93">
        <f t="shared" ref="B2975:B3038" si="647">Constant*EXP(PowerTerm*(A2975)/7)</f>
        <v>3.5300118797817683E-25</v>
      </c>
      <c r="C2975" s="178">
        <f t="shared" ref="C2975:C3038" si="648">(1-theFloor)*B2975</f>
        <v>3.5220487809310547E-25</v>
      </c>
      <c r="D2975" s="165">
        <f t="shared" ref="D2975:D3038" si="649">theFloor</f>
        <v>2.2558277767625785E-3</v>
      </c>
      <c r="E2975" s="166">
        <f t="shared" si="645"/>
        <v>24.291375447755232</v>
      </c>
      <c r="F2975" s="167">
        <f t="shared" si="646"/>
        <v>6.643412802565817</v>
      </c>
      <c r="G2975" s="167">
        <f t="shared" ref="G2975:G3038" si="650">$B$22*F2975*totInfected/365.25</f>
        <v>230872.03578352652</v>
      </c>
      <c r="H2975" s="167">
        <f t="shared" ref="H2975:H3038" si="651">lostQALYs_Injured*E2975*totInfected/365.25</f>
        <v>271299.98899881309</v>
      </c>
      <c r="I2975" s="168">
        <f t="shared" ref="I2975:I3038" si="652">H2975+G2975</f>
        <v>502172.02478233958</v>
      </c>
      <c r="J2975" s="168">
        <f t="shared" si="640"/>
        <v>488277.3527540295</v>
      </c>
      <c r="K2975" s="94"/>
      <c r="L2975" s="265">
        <f t="shared" ref="L2975:L3038" si="653">$G2975*HospFrac+$H2975*HospFrac</f>
        <v>191363.62795711771</v>
      </c>
      <c r="M2975" s="265">
        <f>$G2975*NonHospFrac+theModel!$H2975*NonHospFrac</f>
        <v>310808.39682522183</v>
      </c>
      <c r="N2975" s="266">
        <f t="shared" si="641"/>
        <v>502172.02478233958</v>
      </c>
      <c r="O2975" s="158"/>
      <c r="P2975" s="265">
        <f t="shared" si="642"/>
        <v>186068.75943120927</v>
      </c>
      <c r="Q2975" s="265">
        <f t="shared" si="643"/>
        <v>310806.83657460281</v>
      </c>
      <c r="R2975" s="266">
        <f t="shared" si="644"/>
        <v>496875.59600581205</v>
      </c>
    </row>
    <row r="2976" spans="1:18" x14ac:dyDescent="0.25">
      <c r="A2976" s="81">
        <v>2945</v>
      </c>
      <c r="B2976" s="93">
        <f t="shared" si="647"/>
        <v>3.464069636658787E-25</v>
      </c>
      <c r="C2976" s="178">
        <f t="shared" si="648"/>
        <v>3.4562552921517721E-25</v>
      </c>
      <c r="D2976" s="165">
        <f t="shared" si="649"/>
        <v>2.2558277767625785E-3</v>
      </c>
      <c r="E2976" s="166">
        <f t="shared" si="645"/>
        <v>24.291375447755232</v>
      </c>
      <c r="F2976" s="167">
        <f t="shared" si="646"/>
        <v>6.6456686303425796</v>
      </c>
      <c r="G2976" s="167">
        <f t="shared" si="650"/>
        <v>230950.43036273992</v>
      </c>
      <c r="H2976" s="167">
        <f t="shared" si="651"/>
        <v>271299.98899881309</v>
      </c>
      <c r="I2976" s="168">
        <f t="shared" si="652"/>
        <v>502250.41936155304</v>
      </c>
      <c r="J2976" s="168">
        <f t="shared" ref="J2976:J3039" si="654">J2975+(I2976-I2975)/(1+discountDaily)^A2976</f>
        <v>488346.87927927339</v>
      </c>
      <c r="K2976" s="94"/>
      <c r="L2976" s="265">
        <f t="shared" si="653"/>
        <v>191393.50192530014</v>
      </c>
      <c r="M2976" s="265">
        <f>$G2976*NonHospFrac+theModel!$H2976*NonHospFrac</f>
        <v>310856.91743625287</v>
      </c>
      <c r="N2976" s="266">
        <f t="shared" ref="N2976:N3039" si="655">L2976+M2976</f>
        <v>502250.41936155304</v>
      </c>
      <c r="O2976" s="158"/>
      <c r="P2976" s="265">
        <f t="shared" ref="P2976:P3039" si="656">P2975+(L2976-L2975)/(1+discountDaily)^A2976</f>
        <v>186095.25403356328</v>
      </c>
      <c r="Q2976" s="265">
        <f t="shared" ref="Q2976:Q3039" si="657">Q2975+(M2976-M2975)/(1+discountDaily)^B2976</f>
        <v>310855.35718563385</v>
      </c>
      <c r="R2976" s="266">
        <f t="shared" ref="R2976:R3039" si="658">P2976+Q2976</f>
        <v>496950.61121919716</v>
      </c>
    </row>
    <row r="2977" spans="1:18" x14ac:dyDescent="0.25">
      <c r="A2977" s="81">
        <v>2946</v>
      </c>
      <c r="B2977" s="93">
        <f t="shared" si="647"/>
        <v>3.3993592249222645E-25</v>
      </c>
      <c r="C2977" s="178">
        <f t="shared" si="648"/>
        <v>3.3916908559594906E-25</v>
      </c>
      <c r="D2977" s="165">
        <f t="shared" si="649"/>
        <v>2.2558277767625785E-3</v>
      </c>
      <c r="E2977" s="166">
        <f t="shared" ref="E2977:E3040" si="659">C2977+E2976</f>
        <v>24.291375447755232</v>
      </c>
      <c r="F2977" s="167">
        <f t="shared" ref="F2977:F3040" si="660">D2977+F2976</f>
        <v>6.6479244581193422</v>
      </c>
      <c r="G2977" s="167">
        <f t="shared" si="650"/>
        <v>231028.82494195329</v>
      </c>
      <c r="H2977" s="167">
        <f t="shared" si="651"/>
        <v>271299.98899881309</v>
      </c>
      <c r="I2977" s="168">
        <f t="shared" si="652"/>
        <v>502328.81394076638</v>
      </c>
      <c r="J2977" s="168">
        <f t="shared" si="654"/>
        <v>488416.40297047916</v>
      </c>
      <c r="K2977" s="94"/>
      <c r="L2977" s="265">
        <f t="shared" si="653"/>
        <v>191423.37589348253</v>
      </c>
      <c r="M2977" s="265">
        <f>$G2977*NonHospFrac+theModel!$H2977*NonHospFrac</f>
        <v>310905.43804728379</v>
      </c>
      <c r="N2977" s="266">
        <f t="shared" si="655"/>
        <v>502328.81394076633</v>
      </c>
      <c r="O2977" s="158"/>
      <c r="P2977" s="265">
        <f t="shared" si="656"/>
        <v>186121.74755594513</v>
      </c>
      <c r="Q2977" s="265">
        <f t="shared" si="657"/>
        <v>310903.87779666478</v>
      </c>
      <c r="R2977" s="266">
        <f t="shared" si="658"/>
        <v>497025.6253526099</v>
      </c>
    </row>
    <row r="2978" spans="1:18" x14ac:dyDescent="0.25">
      <c r="A2978" s="81">
        <v>2947</v>
      </c>
      <c r="B2978" s="93">
        <f t="shared" si="647"/>
        <v>3.3358576333961671E-25</v>
      </c>
      <c r="C2978" s="178">
        <f t="shared" si="648"/>
        <v>3.3283325130874264E-25</v>
      </c>
      <c r="D2978" s="165">
        <f t="shared" si="649"/>
        <v>2.2558277767625785E-3</v>
      </c>
      <c r="E2978" s="166">
        <f t="shared" si="659"/>
        <v>24.291375447755232</v>
      </c>
      <c r="F2978" s="167">
        <f t="shared" si="660"/>
        <v>6.6501802858961048</v>
      </c>
      <c r="G2978" s="167">
        <f t="shared" si="650"/>
        <v>231107.21952116676</v>
      </c>
      <c r="H2978" s="167">
        <f t="shared" si="651"/>
        <v>271299.98899881309</v>
      </c>
      <c r="I2978" s="168">
        <f t="shared" si="652"/>
        <v>502407.20851997985</v>
      </c>
      <c r="J2978" s="168">
        <f t="shared" si="654"/>
        <v>488485.92382776248</v>
      </c>
      <c r="K2978" s="94"/>
      <c r="L2978" s="265">
        <f t="shared" si="653"/>
        <v>191453.24986166498</v>
      </c>
      <c r="M2978" s="265">
        <f>$G2978*NonHospFrac+theModel!$H2978*NonHospFrac</f>
        <v>310953.95865831483</v>
      </c>
      <c r="N2978" s="266">
        <f t="shared" si="655"/>
        <v>502407.20851997985</v>
      </c>
      <c r="O2978" s="158"/>
      <c r="P2978" s="265">
        <f t="shared" si="656"/>
        <v>186148.2399983989</v>
      </c>
      <c r="Q2978" s="265">
        <f t="shared" si="657"/>
        <v>310952.39840769581</v>
      </c>
      <c r="R2978" s="266">
        <f t="shared" si="658"/>
        <v>497100.63840609475</v>
      </c>
    </row>
    <row r="2979" spans="1:18" x14ac:dyDescent="0.25">
      <c r="A2979" s="81">
        <v>2948</v>
      </c>
      <c r="B2979" s="93">
        <f t="shared" si="647"/>
        <v>3.2735422807637953E-25</v>
      </c>
      <c r="C2979" s="178">
        <f t="shared" si="648"/>
        <v>3.2661577331584415E-25</v>
      </c>
      <c r="D2979" s="165">
        <f t="shared" si="649"/>
        <v>2.2558277767625785E-3</v>
      </c>
      <c r="E2979" s="166">
        <f t="shared" si="659"/>
        <v>24.291375447755232</v>
      </c>
      <c r="F2979" s="167">
        <f t="shared" si="660"/>
        <v>6.6524361136728674</v>
      </c>
      <c r="G2979" s="167">
        <f t="shared" si="650"/>
        <v>231185.61410038016</v>
      </c>
      <c r="H2979" s="167">
        <f t="shared" si="651"/>
        <v>271299.98899881309</v>
      </c>
      <c r="I2979" s="168">
        <f t="shared" si="652"/>
        <v>502485.60309919325</v>
      </c>
      <c r="J2979" s="168">
        <f t="shared" si="654"/>
        <v>488555.44185123878</v>
      </c>
      <c r="K2979" s="94"/>
      <c r="L2979" s="265">
        <f t="shared" si="653"/>
        <v>191483.12382984741</v>
      </c>
      <c r="M2979" s="265">
        <f>$G2979*NonHospFrac+theModel!$H2979*NonHospFrac</f>
        <v>311002.47926934587</v>
      </c>
      <c r="N2979" s="266">
        <f t="shared" si="655"/>
        <v>502485.60309919331</v>
      </c>
      <c r="O2979" s="158"/>
      <c r="P2979" s="265">
        <f t="shared" si="656"/>
        <v>186174.73136096852</v>
      </c>
      <c r="Q2979" s="265">
        <f t="shared" si="657"/>
        <v>311000.91901872685</v>
      </c>
      <c r="R2979" s="266">
        <f t="shared" si="658"/>
        <v>497175.65037969535</v>
      </c>
    </row>
    <row r="2980" spans="1:18" x14ac:dyDescent="0.25">
      <c r="A2980" s="81">
        <v>2949</v>
      </c>
      <c r="B2980" s="93">
        <f t="shared" si="647"/>
        <v>3.2123910075378163E-25</v>
      </c>
      <c r="C2980" s="178">
        <f t="shared" si="648"/>
        <v>3.2051444066731903E-25</v>
      </c>
      <c r="D2980" s="165">
        <f t="shared" si="649"/>
        <v>2.2558277767625785E-3</v>
      </c>
      <c r="E2980" s="166">
        <f t="shared" si="659"/>
        <v>24.291375447755232</v>
      </c>
      <c r="F2980" s="167">
        <f t="shared" si="660"/>
        <v>6.6546919414496299</v>
      </c>
      <c r="G2980" s="167">
        <f t="shared" si="650"/>
        <v>231264.00867959362</v>
      </c>
      <c r="H2980" s="167">
        <f t="shared" si="651"/>
        <v>271299.98899881309</v>
      </c>
      <c r="I2980" s="168">
        <f t="shared" si="652"/>
        <v>502563.99767840671</v>
      </c>
      <c r="J2980" s="168">
        <f t="shared" si="654"/>
        <v>488624.95704102365</v>
      </c>
      <c r="K2980" s="94"/>
      <c r="L2980" s="265">
        <f t="shared" si="653"/>
        <v>191512.99779802986</v>
      </c>
      <c r="M2980" s="265">
        <f>$G2980*NonHospFrac+theModel!$H2980*NonHospFrac</f>
        <v>311050.99988037685</v>
      </c>
      <c r="N2980" s="266">
        <f t="shared" si="655"/>
        <v>502563.99767840671</v>
      </c>
      <c r="O2980" s="158"/>
      <c r="P2980" s="265">
        <f t="shared" si="656"/>
        <v>186201.22164369808</v>
      </c>
      <c r="Q2980" s="265">
        <f t="shared" si="657"/>
        <v>311049.43962975784</v>
      </c>
      <c r="R2980" s="266">
        <f t="shared" si="658"/>
        <v>497250.66127345595</v>
      </c>
    </row>
    <row r="2981" spans="1:18" x14ac:dyDescent="0.25">
      <c r="A2981" s="81">
        <v>2950</v>
      </c>
      <c r="B2981" s="93">
        <f t="shared" si="647"/>
        <v>3.1523820681802993E-25</v>
      </c>
      <c r="C2981" s="178">
        <f t="shared" si="648"/>
        <v>3.14527083714793E-25</v>
      </c>
      <c r="D2981" s="165">
        <f t="shared" si="649"/>
        <v>2.2558277767625785E-3</v>
      </c>
      <c r="E2981" s="166">
        <f t="shared" si="659"/>
        <v>24.291375447755232</v>
      </c>
      <c r="F2981" s="167">
        <f t="shared" si="660"/>
        <v>6.6569477692263925</v>
      </c>
      <c r="G2981" s="167">
        <f t="shared" si="650"/>
        <v>231342.403258807</v>
      </c>
      <c r="H2981" s="167">
        <f t="shared" si="651"/>
        <v>271299.98899881309</v>
      </c>
      <c r="I2981" s="168">
        <f t="shared" si="652"/>
        <v>502642.39225762011</v>
      </c>
      <c r="J2981" s="168">
        <f t="shared" si="654"/>
        <v>488694.46939723246</v>
      </c>
      <c r="K2981" s="94"/>
      <c r="L2981" s="265">
        <f t="shared" si="653"/>
        <v>191542.87176621225</v>
      </c>
      <c r="M2981" s="265">
        <f>$G2981*NonHospFrac+theModel!$H2981*NonHospFrac</f>
        <v>311099.52049140783</v>
      </c>
      <c r="N2981" s="266">
        <f t="shared" si="655"/>
        <v>502642.39225762011</v>
      </c>
      <c r="O2981" s="158"/>
      <c r="P2981" s="265">
        <f t="shared" si="656"/>
        <v>186227.71084663153</v>
      </c>
      <c r="Q2981" s="265">
        <f t="shared" si="657"/>
        <v>311097.96024078882</v>
      </c>
      <c r="R2981" s="266">
        <f t="shared" si="658"/>
        <v>497325.67108742031</v>
      </c>
    </row>
    <row r="2982" spans="1:18" x14ac:dyDescent="0.25">
      <c r="A2982" s="81">
        <v>2951</v>
      </c>
      <c r="B2982" s="93">
        <f t="shared" si="647"/>
        <v>3.0934941233699485E-25</v>
      </c>
      <c r="C2982" s="178">
        <f t="shared" si="648"/>
        <v>3.0865157333991987E-25</v>
      </c>
      <c r="D2982" s="165">
        <f t="shared" si="649"/>
        <v>2.2558277767625785E-3</v>
      </c>
      <c r="E2982" s="166">
        <f t="shared" si="659"/>
        <v>24.291375447755232</v>
      </c>
      <c r="F2982" s="167">
        <f t="shared" si="660"/>
        <v>6.6592035970031551</v>
      </c>
      <c r="G2982" s="167">
        <f t="shared" si="650"/>
        <v>231420.79783802046</v>
      </c>
      <c r="H2982" s="167">
        <f t="shared" si="651"/>
        <v>271299.98899881309</v>
      </c>
      <c r="I2982" s="168">
        <f t="shared" si="652"/>
        <v>502720.78683683358</v>
      </c>
      <c r="J2982" s="168">
        <f t="shared" si="654"/>
        <v>488763.97891998081</v>
      </c>
      <c r="K2982" s="94"/>
      <c r="L2982" s="265">
        <f t="shared" si="653"/>
        <v>191572.7457343947</v>
      </c>
      <c r="M2982" s="265">
        <f>$G2982*NonHospFrac+theModel!$H2982*NonHospFrac</f>
        <v>311148.04110243882</v>
      </c>
      <c r="N2982" s="266">
        <f t="shared" si="655"/>
        <v>502720.78683683352</v>
      </c>
      <c r="O2982" s="158"/>
      <c r="P2982" s="265">
        <f t="shared" si="656"/>
        <v>186254.19896981295</v>
      </c>
      <c r="Q2982" s="265">
        <f t="shared" si="657"/>
        <v>311146.4808518198</v>
      </c>
      <c r="R2982" s="266">
        <f t="shared" si="658"/>
        <v>497400.67982163274</v>
      </c>
    </row>
    <row r="2983" spans="1:18" x14ac:dyDescent="0.25">
      <c r="A2983" s="81">
        <v>2952</v>
      </c>
      <c r="B2983" s="93">
        <f t="shared" si="647"/>
        <v>3.0357062324137888E-25</v>
      </c>
      <c r="C2983" s="178">
        <f t="shared" si="648"/>
        <v>3.0288582019726184E-25</v>
      </c>
      <c r="D2983" s="165">
        <f t="shared" si="649"/>
        <v>2.2558277767625785E-3</v>
      </c>
      <c r="E2983" s="166">
        <f t="shared" si="659"/>
        <v>24.291375447755232</v>
      </c>
      <c r="F2983" s="167">
        <f t="shared" si="660"/>
        <v>6.6614594247799177</v>
      </c>
      <c r="G2983" s="167">
        <f t="shared" si="650"/>
        <v>231499.19241723383</v>
      </c>
      <c r="H2983" s="167">
        <f t="shared" si="651"/>
        <v>271299.98899881309</v>
      </c>
      <c r="I2983" s="168">
        <f t="shared" si="652"/>
        <v>502799.18141604692</v>
      </c>
      <c r="J2983" s="168">
        <f t="shared" si="654"/>
        <v>488833.48560938408</v>
      </c>
      <c r="K2983" s="94"/>
      <c r="L2983" s="265">
        <f t="shared" si="653"/>
        <v>191602.6197025771</v>
      </c>
      <c r="M2983" s="265">
        <f>$G2983*NonHospFrac+theModel!$H2983*NonHospFrac</f>
        <v>311196.5617134698</v>
      </c>
      <c r="N2983" s="266">
        <f t="shared" si="655"/>
        <v>502799.18141604692</v>
      </c>
      <c r="O2983" s="158"/>
      <c r="P2983" s="265">
        <f t="shared" si="656"/>
        <v>186280.68601328626</v>
      </c>
      <c r="Q2983" s="265">
        <f t="shared" si="657"/>
        <v>311195.00146285078</v>
      </c>
      <c r="R2983" s="266">
        <f t="shared" si="658"/>
        <v>497475.68747613707</v>
      </c>
    </row>
    <row r="2984" spans="1:18" x14ac:dyDescent="0.25">
      <c r="A2984" s="81">
        <v>2953</v>
      </c>
      <c r="B2984" s="93">
        <f t="shared" si="647"/>
        <v>2.9789978458006307E-25</v>
      </c>
      <c r="C2984" s="178">
        <f t="shared" si="648"/>
        <v>2.9722777397131576E-25</v>
      </c>
      <c r="D2984" s="165">
        <f t="shared" si="649"/>
        <v>2.2558277767625785E-3</v>
      </c>
      <c r="E2984" s="166">
        <f t="shared" si="659"/>
        <v>24.291375447755232</v>
      </c>
      <c r="F2984" s="167">
        <f t="shared" si="660"/>
        <v>6.6637152525566803</v>
      </c>
      <c r="G2984" s="167">
        <f t="shared" si="650"/>
        <v>231577.58699644729</v>
      </c>
      <c r="H2984" s="167">
        <f t="shared" si="651"/>
        <v>271299.98899881309</v>
      </c>
      <c r="I2984" s="168">
        <f t="shared" si="652"/>
        <v>502877.57599526038</v>
      </c>
      <c r="J2984" s="168">
        <f t="shared" si="654"/>
        <v>488902.98946555797</v>
      </c>
      <c r="K2984" s="94"/>
      <c r="L2984" s="265">
        <f t="shared" si="653"/>
        <v>191632.49367075955</v>
      </c>
      <c r="M2984" s="265">
        <f>$G2984*NonHospFrac+theModel!$H2984*NonHospFrac</f>
        <v>311245.08232450084</v>
      </c>
      <c r="N2984" s="266">
        <f t="shared" si="655"/>
        <v>502877.57599526038</v>
      </c>
      <c r="O2984" s="158"/>
      <c r="P2984" s="265">
        <f t="shared" si="656"/>
        <v>186307.1719770956</v>
      </c>
      <c r="Q2984" s="265">
        <f t="shared" si="657"/>
        <v>311243.52207388182</v>
      </c>
      <c r="R2984" s="266">
        <f t="shared" si="658"/>
        <v>497550.69405097741</v>
      </c>
    </row>
    <row r="2985" spans="1:18" x14ac:dyDescent="0.25">
      <c r="A2985" s="81">
        <v>2954</v>
      </c>
      <c r="B2985" s="93">
        <f t="shared" si="647"/>
        <v>2.9233487978935265E-25</v>
      </c>
      <c r="C2985" s="178">
        <f t="shared" si="648"/>
        <v>2.9167542264740727E-25</v>
      </c>
      <c r="D2985" s="165">
        <f t="shared" si="649"/>
        <v>2.2558277767625785E-3</v>
      </c>
      <c r="E2985" s="166">
        <f t="shared" si="659"/>
        <v>24.291375447755232</v>
      </c>
      <c r="F2985" s="167">
        <f t="shared" si="660"/>
        <v>6.6659710803334429</v>
      </c>
      <c r="G2985" s="167">
        <f t="shared" si="650"/>
        <v>231655.98157566073</v>
      </c>
      <c r="H2985" s="167">
        <f t="shared" si="651"/>
        <v>271299.98899881309</v>
      </c>
      <c r="I2985" s="168">
        <f t="shared" si="652"/>
        <v>502955.97057447385</v>
      </c>
      <c r="J2985" s="168">
        <f t="shared" si="654"/>
        <v>488972.49048861786</v>
      </c>
      <c r="K2985" s="94"/>
      <c r="L2985" s="265">
        <f t="shared" si="653"/>
        <v>191662.36763894197</v>
      </c>
      <c r="M2985" s="265">
        <f>$G2985*NonHospFrac+theModel!$H2985*NonHospFrac</f>
        <v>311293.60293553182</v>
      </c>
      <c r="N2985" s="266">
        <f t="shared" si="655"/>
        <v>502955.97057447379</v>
      </c>
      <c r="O2985" s="158"/>
      <c r="P2985" s="265">
        <f t="shared" si="656"/>
        <v>186333.65686128489</v>
      </c>
      <c r="Q2985" s="265">
        <f t="shared" si="657"/>
        <v>311292.0426849128</v>
      </c>
      <c r="R2985" s="266">
        <f t="shared" si="658"/>
        <v>497625.69954619766</v>
      </c>
    </row>
    <row r="2986" spans="1:18" x14ac:dyDescent="0.25">
      <c r="A2986" s="81">
        <v>2955</v>
      </c>
      <c r="B2986" s="93">
        <f t="shared" si="647"/>
        <v>2.8687392997589514E-25</v>
      </c>
      <c r="C2986" s="178">
        <f t="shared" si="648"/>
        <v>2.8622679179622647E-25</v>
      </c>
      <c r="D2986" s="165">
        <f t="shared" si="649"/>
        <v>2.2558277767625785E-3</v>
      </c>
      <c r="E2986" s="166">
        <f t="shared" si="659"/>
        <v>24.291375447755232</v>
      </c>
      <c r="F2986" s="167">
        <f t="shared" si="660"/>
        <v>6.6682269081102055</v>
      </c>
      <c r="G2986" s="167">
        <f t="shared" si="650"/>
        <v>231734.37615487413</v>
      </c>
      <c r="H2986" s="167">
        <f t="shared" si="651"/>
        <v>271299.98899881309</v>
      </c>
      <c r="I2986" s="168">
        <f t="shared" si="652"/>
        <v>503034.36515368719</v>
      </c>
      <c r="J2986" s="168">
        <f t="shared" si="654"/>
        <v>489041.9886786791</v>
      </c>
      <c r="K2986" s="94"/>
      <c r="L2986" s="265">
        <f t="shared" si="653"/>
        <v>191692.24160712439</v>
      </c>
      <c r="M2986" s="265">
        <f>$G2986*NonHospFrac+theModel!$H2986*NonHospFrac</f>
        <v>311342.12354656286</v>
      </c>
      <c r="N2986" s="266">
        <f t="shared" si="655"/>
        <v>503034.36515368725</v>
      </c>
      <c r="O2986" s="158"/>
      <c r="P2986" s="265">
        <f t="shared" si="656"/>
        <v>186360.14066589816</v>
      </c>
      <c r="Q2986" s="265">
        <f t="shared" si="657"/>
        <v>311340.56329594384</v>
      </c>
      <c r="R2986" s="266">
        <f t="shared" si="658"/>
        <v>497700.70396184199</v>
      </c>
    </row>
    <row r="2987" spans="1:18" x14ac:dyDescent="0.25">
      <c r="A2987" s="81">
        <v>2956</v>
      </c>
      <c r="B2987" s="93">
        <f t="shared" si="647"/>
        <v>2.8151499321297266E-25</v>
      </c>
      <c r="C2987" s="178">
        <f t="shared" si="648"/>
        <v>2.8087994387170772E-25</v>
      </c>
      <c r="D2987" s="165">
        <f t="shared" si="649"/>
        <v>2.2558277767625785E-3</v>
      </c>
      <c r="E2987" s="166">
        <f t="shared" si="659"/>
        <v>24.291375447755232</v>
      </c>
      <c r="F2987" s="167">
        <f t="shared" si="660"/>
        <v>6.6704827358869681</v>
      </c>
      <c r="G2987" s="167">
        <f t="shared" si="650"/>
        <v>231812.77073408756</v>
      </c>
      <c r="H2987" s="167">
        <f t="shared" si="651"/>
        <v>271299.98899881309</v>
      </c>
      <c r="I2987" s="168">
        <f t="shared" si="652"/>
        <v>503112.75973290065</v>
      </c>
      <c r="J2987" s="168">
        <f t="shared" si="654"/>
        <v>489111.48403585743</v>
      </c>
      <c r="K2987" s="94"/>
      <c r="L2987" s="265">
        <f t="shared" si="653"/>
        <v>191722.11557530682</v>
      </c>
      <c r="M2987" s="265">
        <f>$G2987*NonHospFrac+theModel!$H2987*NonHospFrac</f>
        <v>311390.64415759384</v>
      </c>
      <c r="N2987" s="266">
        <f t="shared" si="655"/>
        <v>503112.75973290065</v>
      </c>
      <c r="O2987" s="158"/>
      <c r="P2987" s="265">
        <f t="shared" si="656"/>
        <v>186386.62339097942</v>
      </c>
      <c r="Q2987" s="265">
        <f t="shared" si="657"/>
        <v>311389.08390697482</v>
      </c>
      <c r="R2987" s="266">
        <f t="shared" si="658"/>
        <v>497775.70729795424</v>
      </c>
    </row>
    <row r="2988" spans="1:18" x14ac:dyDescent="0.25">
      <c r="A2988" s="81">
        <v>2957</v>
      </c>
      <c r="B2988" s="93">
        <f t="shared" si="647"/>
        <v>2.7625616384995022E-25</v>
      </c>
      <c r="C2988" s="178">
        <f t="shared" si="648"/>
        <v>2.7563297752203562E-25</v>
      </c>
      <c r="D2988" s="165">
        <f t="shared" si="649"/>
        <v>2.2558277767625785E-3</v>
      </c>
      <c r="E2988" s="166">
        <f t="shared" si="659"/>
        <v>24.291375447755232</v>
      </c>
      <c r="F2988" s="167">
        <f t="shared" si="660"/>
        <v>6.6727385636637306</v>
      </c>
      <c r="G2988" s="167">
        <f t="shared" si="650"/>
        <v>231891.16531330097</v>
      </c>
      <c r="H2988" s="167">
        <f t="shared" si="651"/>
        <v>271299.98899881309</v>
      </c>
      <c r="I2988" s="168">
        <f t="shared" si="652"/>
        <v>503191.15431211406</v>
      </c>
      <c r="J2988" s="168">
        <f t="shared" si="654"/>
        <v>489180.97656026814</v>
      </c>
      <c r="K2988" s="94"/>
      <c r="L2988" s="265">
        <f t="shared" si="653"/>
        <v>191751.98954348924</v>
      </c>
      <c r="M2988" s="265">
        <f>$G2988*NonHospFrac+theModel!$H2988*NonHospFrac</f>
        <v>311439.16476862482</v>
      </c>
      <c r="N2988" s="266">
        <f t="shared" si="655"/>
        <v>503191.15431211406</v>
      </c>
      <c r="O2988" s="158"/>
      <c r="P2988" s="265">
        <f t="shared" si="656"/>
        <v>186413.10503657267</v>
      </c>
      <c r="Q2988" s="265">
        <f t="shared" si="657"/>
        <v>311437.6045180058</v>
      </c>
      <c r="R2988" s="266">
        <f t="shared" si="658"/>
        <v>497850.70955457847</v>
      </c>
    </row>
    <row r="2989" spans="1:18" x14ac:dyDescent="0.25">
      <c r="A2989" s="81">
        <v>2958</v>
      </c>
      <c r="B2989" s="93">
        <f t="shared" si="647"/>
        <v>2.7109557183462198E-25</v>
      </c>
      <c r="C2989" s="178">
        <f t="shared" si="648"/>
        <v>2.7048402691352009E-25</v>
      </c>
      <c r="D2989" s="165">
        <f t="shared" si="649"/>
        <v>2.2558277767625785E-3</v>
      </c>
      <c r="E2989" s="166">
        <f t="shared" si="659"/>
        <v>24.291375447755232</v>
      </c>
      <c r="F2989" s="167">
        <f t="shared" si="660"/>
        <v>6.6749943914404932</v>
      </c>
      <c r="G2989" s="167">
        <f t="shared" si="650"/>
        <v>231969.5598925144</v>
      </c>
      <c r="H2989" s="167">
        <f t="shared" si="651"/>
        <v>271299.98899881309</v>
      </c>
      <c r="I2989" s="168">
        <f t="shared" si="652"/>
        <v>503269.54889132746</v>
      </c>
      <c r="J2989" s="168">
        <f t="shared" si="654"/>
        <v>489250.46625202673</v>
      </c>
      <c r="K2989" s="94"/>
      <c r="L2989" s="265">
        <f t="shared" si="653"/>
        <v>191781.86351167166</v>
      </c>
      <c r="M2989" s="265">
        <f>$G2989*NonHospFrac+theModel!$H2989*NonHospFrac</f>
        <v>311487.6853796558</v>
      </c>
      <c r="N2989" s="266">
        <f t="shared" si="655"/>
        <v>503269.54889132746</v>
      </c>
      <c r="O2989" s="158"/>
      <c r="P2989" s="265">
        <f t="shared" si="656"/>
        <v>186439.58560272193</v>
      </c>
      <c r="Q2989" s="265">
        <f t="shared" si="657"/>
        <v>311486.12512903678</v>
      </c>
      <c r="R2989" s="266">
        <f t="shared" si="658"/>
        <v>497925.71073175874</v>
      </c>
    </row>
    <row r="2990" spans="1:18" x14ac:dyDescent="0.25">
      <c r="A2990" s="81">
        <v>2959</v>
      </c>
      <c r="B2990" s="93">
        <f t="shared" si="647"/>
        <v>2.6603138204821607E-25</v>
      </c>
      <c r="C2990" s="178">
        <f t="shared" si="648"/>
        <v>2.6543126106710114E-25</v>
      </c>
      <c r="D2990" s="165">
        <f t="shared" si="649"/>
        <v>2.2558277767625785E-3</v>
      </c>
      <c r="E2990" s="166">
        <f t="shared" si="659"/>
        <v>24.291375447755232</v>
      </c>
      <c r="F2990" s="167">
        <f t="shared" si="660"/>
        <v>6.6772502192172558</v>
      </c>
      <c r="G2990" s="167">
        <f t="shared" si="650"/>
        <v>232047.95447172783</v>
      </c>
      <c r="H2990" s="167">
        <f t="shared" si="651"/>
        <v>271299.98899881309</v>
      </c>
      <c r="I2990" s="168">
        <f t="shared" si="652"/>
        <v>503347.94347054092</v>
      </c>
      <c r="J2990" s="168">
        <f t="shared" si="654"/>
        <v>489319.95311124873</v>
      </c>
      <c r="K2990" s="94"/>
      <c r="L2990" s="265">
        <f t="shared" si="653"/>
        <v>191811.73747985408</v>
      </c>
      <c r="M2990" s="265">
        <f>$G2990*NonHospFrac+theModel!$H2990*NonHospFrac</f>
        <v>311536.20599068678</v>
      </c>
      <c r="N2990" s="266">
        <f t="shared" si="655"/>
        <v>503347.94347054086</v>
      </c>
      <c r="O2990" s="158"/>
      <c r="P2990" s="265">
        <f t="shared" si="656"/>
        <v>186466.06508947117</v>
      </c>
      <c r="Q2990" s="265">
        <f t="shared" si="657"/>
        <v>311534.64574006776</v>
      </c>
      <c r="R2990" s="266">
        <f t="shared" si="658"/>
        <v>498000.71082953893</v>
      </c>
    </row>
    <row r="2991" spans="1:18" x14ac:dyDescent="0.25">
      <c r="A2991" s="81">
        <v>2960</v>
      </c>
      <c r="B2991" s="93">
        <f t="shared" si="647"/>
        <v>2.6106179365282216E-25</v>
      </c>
      <c r="C2991" s="178">
        <f t="shared" si="648"/>
        <v>2.6047288320724865E-25</v>
      </c>
      <c r="D2991" s="165">
        <f t="shared" si="649"/>
        <v>2.2558277767625785E-3</v>
      </c>
      <c r="E2991" s="166">
        <f t="shared" si="659"/>
        <v>24.291375447755232</v>
      </c>
      <c r="F2991" s="167">
        <f t="shared" si="660"/>
        <v>6.6795060469940184</v>
      </c>
      <c r="G2991" s="167">
        <f t="shared" si="650"/>
        <v>232126.34905094124</v>
      </c>
      <c r="H2991" s="167">
        <f t="shared" si="651"/>
        <v>271299.98899881309</v>
      </c>
      <c r="I2991" s="168">
        <f t="shared" si="652"/>
        <v>503426.33804975433</v>
      </c>
      <c r="J2991" s="168">
        <f t="shared" si="654"/>
        <v>489389.43713804951</v>
      </c>
      <c r="K2991" s="94"/>
      <c r="L2991" s="265">
        <f t="shared" si="653"/>
        <v>191841.61144803651</v>
      </c>
      <c r="M2991" s="265">
        <f>$G2991*NonHospFrac+theModel!$H2991*NonHospFrac</f>
        <v>311584.72660171776</v>
      </c>
      <c r="N2991" s="266">
        <f t="shared" si="655"/>
        <v>503426.33804975427</v>
      </c>
      <c r="O2991" s="158"/>
      <c r="P2991" s="265">
        <f t="shared" si="656"/>
        <v>186492.54349686441</v>
      </c>
      <c r="Q2991" s="265">
        <f t="shared" si="657"/>
        <v>311583.16635109874</v>
      </c>
      <c r="R2991" s="266">
        <f t="shared" si="658"/>
        <v>498075.70984796318</v>
      </c>
    </row>
    <row r="2992" spans="1:18" x14ac:dyDescent="0.25">
      <c r="A2992" s="81">
        <v>2961</v>
      </c>
      <c r="B2992" s="93">
        <f t="shared" si="647"/>
        <v>2.5618503945100901E-25</v>
      </c>
      <c r="C2992" s="178">
        <f t="shared" si="648"/>
        <v>2.5560713012302439E-25</v>
      </c>
      <c r="D2992" s="165">
        <f t="shared" si="649"/>
        <v>2.2558277767625785E-3</v>
      </c>
      <c r="E2992" s="166">
        <f t="shared" si="659"/>
        <v>24.291375447755232</v>
      </c>
      <c r="F2992" s="167">
        <f t="shared" si="660"/>
        <v>6.681761874770781</v>
      </c>
      <c r="G2992" s="167">
        <f t="shared" si="650"/>
        <v>232204.74363015467</v>
      </c>
      <c r="H2992" s="167">
        <f t="shared" si="651"/>
        <v>271299.98899881309</v>
      </c>
      <c r="I2992" s="168">
        <f t="shared" si="652"/>
        <v>503504.73262896773</v>
      </c>
      <c r="J2992" s="168">
        <f t="shared" si="654"/>
        <v>489458.91833254456</v>
      </c>
      <c r="K2992" s="94"/>
      <c r="L2992" s="265">
        <f t="shared" si="653"/>
        <v>191871.48541621896</v>
      </c>
      <c r="M2992" s="265">
        <f>$G2992*NonHospFrac+theModel!$H2992*NonHospFrac</f>
        <v>311633.2472127488</v>
      </c>
      <c r="N2992" s="266">
        <f t="shared" si="655"/>
        <v>503504.73262896773</v>
      </c>
      <c r="O2992" s="158"/>
      <c r="P2992" s="265">
        <f t="shared" si="656"/>
        <v>186519.02082494565</v>
      </c>
      <c r="Q2992" s="265">
        <f t="shared" si="657"/>
        <v>311631.68696212978</v>
      </c>
      <c r="R2992" s="266">
        <f t="shared" si="658"/>
        <v>498150.70778707543</v>
      </c>
    </row>
    <row r="2993" spans="1:18" x14ac:dyDescent="0.25">
      <c r="A2993" s="81">
        <v>2962</v>
      </c>
      <c r="B2993" s="93">
        <f t="shared" si="647"/>
        <v>2.5139938525740514E-25</v>
      </c>
      <c r="C2993" s="178">
        <f t="shared" si="648"/>
        <v>2.5083227154108044E-25</v>
      </c>
      <c r="D2993" s="165">
        <f t="shared" si="649"/>
        <v>2.2558277767625785E-3</v>
      </c>
      <c r="E2993" s="166">
        <f t="shared" si="659"/>
        <v>24.291375447755232</v>
      </c>
      <c r="F2993" s="167">
        <f t="shared" si="660"/>
        <v>6.6840177025475436</v>
      </c>
      <c r="G2993" s="167">
        <f t="shared" si="650"/>
        <v>232283.13820936807</v>
      </c>
      <c r="H2993" s="167">
        <f t="shared" si="651"/>
        <v>271299.98899881309</v>
      </c>
      <c r="I2993" s="168">
        <f t="shared" si="652"/>
        <v>503583.12720818119</v>
      </c>
      <c r="J2993" s="168">
        <f t="shared" si="654"/>
        <v>489528.39669484942</v>
      </c>
      <c r="K2993" s="94"/>
      <c r="L2993" s="265">
        <f t="shared" si="653"/>
        <v>191901.35938440135</v>
      </c>
      <c r="M2993" s="265">
        <f>$G2993*NonHospFrac+theModel!$H2993*NonHospFrac</f>
        <v>311681.76782377978</v>
      </c>
      <c r="N2993" s="266">
        <f t="shared" si="655"/>
        <v>503583.12720818113</v>
      </c>
      <c r="O2993" s="158"/>
      <c r="P2993" s="265">
        <f t="shared" si="656"/>
        <v>186545.49707375883</v>
      </c>
      <c r="Q2993" s="265">
        <f t="shared" si="657"/>
        <v>311680.20757316076</v>
      </c>
      <c r="R2993" s="266">
        <f t="shared" si="658"/>
        <v>498225.70464691962</v>
      </c>
    </row>
    <row r="2994" spans="1:18" x14ac:dyDescent="0.25">
      <c r="A2994" s="81">
        <v>2963</v>
      </c>
      <c r="B2994" s="93">
        <f t="shared" si="647"/>
        <v>2.4670312928201825E-25</v>
      </c>
      <c r="C2994" s="178">
        <f t="shared" si="648"/>
        <v>2.4614660951036964E-25</v>
      </c>
      <c r="D2994" s="165">
        <f t="shared" si="649"/>
        <v>2.2558277767625785E-3</v>
      </c>
      <c r="E2994" s="166">
        <f t="shared" si="659"/>
        <v>24.291375447755232</v>
      </c>
      <c r="F2994" s="167">
        <f t="shared" si="660"/>
        <v>6.6862735303243062</v>
      </c>
      <c r="G2994" s="167">
        <f t="shared" si="650"/>
        <v>232361.53278858151</v>
      </c>
      <c r="H2994" s="167">
        <f t="shared" si="651"/>
        <v>271299.98899881309</v>
      </c>
      <c r="I2994" s="168">
        <f t="shared" si="652"/>
        <v>503661.52178739459</v>
      </c>
      <c r="J2994" s="168">
        <f t="shared" si="654"/>
        <v>489597.87222507939</v>
      </c>
      <c r="K2994" s="94"/>
      <c r="L2994" s="265">
        <f t="shared" si="653"/>
        <v>191931.2333525838</v>
      </c>
      <c r="M2994" s="265">
        <f>$G2994*NonHospFrac+theModel!$H2994*NonHospFrac</f>
        <v>311730.28843481082</v>
      </c>
      <c r="N2994" s="266">
        <f t="shared" si="655"/>
        <v>503661.52178739465</v>
      </c>
      <c r="O2994" s="158"/>
      <c r="P2994" s="265">
        <f t="shared" si="656"/>
        <v>186571.97224334802</v>
      </c>
      <c r="Q2994" s="265">
        <f t="shared" si="657"/>
        <v>311728.7281841918</v>
      </c>
      <c r="R2994" s="266">
        <f t="shared" si="658"/>
        <v>498300.70042753982</v>
      </c>
    </row>
    <row r="2995" spans="1:18" x14ac:dyDescent="0.25">
      <c r="A2995" s="81">
        <v>2964</v>
      </c>
      <c r="B2995" s="93">
        <f t="shared" si="647"/>
        <v>2.4209460152507627E-25</v>
      </c>
      <c r="C2995" s="178">
        <f t="shared" si="648"/>
        <v>2.4154847779835171E-25</v>
      </c>
      <c r="D2995" s="165">
        <f t="shared" si="649"/>
        <v>2.2558277767625785E-3</v>
      </c>
      <c r="E2995" s="166">
        <f t="shared" si="659"/>
        <v>24.291375447755232</v>
      </c>
      <c r="F2995" s="167">
        <f t="shared" si="660"/>
        <v>6.6885293581010687</v>
      </c>
      <c r="G2995" s="167">
        <f t="shared" si="650"/>
        <v>232439.92736779494</v>
      </c>
      <c r="H2995" s="167">
        <f t="shared" si="651"/>
        <v>271299.98899881309</v>
      </c>
      <c r="I2995" s="168">
        <f t="shared" si="652"/>
        <v>503739.916366608</v>
      </c>
      <c r="J2995" s="168">
        <f t="shared" si="654"/>
        <v>489667.34492334997</v>
      </c>
      <c r="K2995" s="94"/>
      <c r="L2995" s="265">
        <f t="shared" si="653"/>
        <v>191961.10732076623</v>
      </c>
      <c r="M2995" s="265">
        <f>$G2995*NonHospFrac+theModel!$H2995*NonHospFrac</f>
        <v>311778.8090458418</v>
      </c>
      <c r="N2995" s="266">
        <f t="shared" si="655"/>
        <v>503739.916366608</v>
      </c>
      <c r="O2995" s="158"/>
      <c r="P2995" s="265">
        <f t="shared" si="656"/>
        <v>186598.44633375717</v>
      </c>
      <c r="Q2995" s="265">
        <f t="shared" si="657"/>
        <v>311777.24879522278</v>
      </c>
      <c r="R2995" s="266">
        <f t="shared" si="658"/>
        <v>498375.69512897998</v>
      </c>
    </row>
    <row r="2996" spans="1:18" x14ac:dyDescent="0.25">
      <c r="A2996" s="81">
        <v>2965</v>
      </c>
      <c r="B2996" s="93">
        <f t="shared" si="647"/>
        <v>2.3757216318316484E-25</v>
      </c>
      <c r="C2996" s="178">
        <f t="shared" si="648"/>
        <v>2.370362412984707E-25</v>
      </c>
      <c r="D2996" s="165">
        <f t="shared" si="649"/>
        <v>2.2558277767625785E-3</v>
      </c>
      <c r="E2996" s="166">
        <f t="shared" si="659"/>
        <v>24.291375447755232</v>
      </c>
      <c r="F2996" s="167">
        <f t="shared" si="660"/>
        <v>6.6907851858778313</v>
      </c>
      <c r="G2996" s="167">
        <f t="shared" si="650"/>
        <v>232518.32194700834</v>
      </c>
      <c r="H2996" s="167">
        <f t="shared" si="651"/>
        <v>271299.98899881309</v>
      </c>
      <c r="I2996" s="168">
        <f t="shared" si="652"/>
        <v>503818.31094582146</v>
      </c>
      <c r="J2996" s="168">
        <f t="shared" si="654"/>
        <v>489736.81478977663</v>
      </c>
      <c r="K2996" s="94"/>
      <c r="L2996" s="265">
        <f t="shared" si="653"/>
        <v>191990.98128894865</v>
      </c>
      <c r="M2996" s="265">
        <f>$G2996*NonHospFrac+theModel!$H2996*NonHospFrac</f>
        <v>311827.32965687278</v>
      </c>
      <c r="N2996" s="266">
        <f t="shared" si="655"/>
        <v>503818.31094582146</v>
      </c>
      <c r="O2996" s="158"/>
      <c r="P2996" s="265">
        <f t="shared" si="656"/>
        <v>186624.91934503027</v>
      </c>
      <c r="Q2996" s="265">
        <f t="shared" si="657"/>
        <v>311825.76940625376</v>
      </c>
      <c r="R2996" s="266">
        <f t="shared" si="658"/>
        <v>498450.68875128403</v>
      </c>
    </row>
    <row r="2997" spans="1:18" x14ac:dyDescent="0.25">
      <c r="A2997" s="81">
        <v>2966</v>
      </c>
      <c r="B2997" s="93">
        <f t="shared" si="647"/>
        <v>2.3313420606647509E-25</v>
      </c>
      <c r="C2997" s="178">
        <f t="shared" si="648"/>
        <v>2.3260829544871685E-25</v>
      </c>
      <c r="D2997" s="165">
        <f t="shared" si="649"/>
        <v>2.2558277767625785E-3</v>
      </c>
      <c r="E2997" s="166">
        <f t="shared" si="659"/>
        <v>24.291375447755232</v>
      </c>
      <c r="F2997" s="167">
        <f t="shared" si="660"/>
        <v>6.6930410136545939</v>
      </c>
      <c r="G2997" s="167">
        <f t="shared" si="650"/>
        <v>232596.71652622177</v>
      </c>
      <c r="H2997" s="167">
        <f t="shared" si="651"/>
        <v>271299.98899881309</v>
      </c>
      <c r="I2997" s="168">
        <f t="shared" si="652"/>
        <v>503896.70552503486</v>
      </c>
      <c r="J2997" s="168">
        <f t="shared" si="654"/>
        <v>489806.28182447475</v>
      </c>
      <c r="K2997" s="94"/>
      <c r="L2997" s="265">
        <f t="shared" si="653"/>
        <v>192020.8552571311</v>
      </c>
      <c r="M2997" s="265">
        <f>$G2997*NonHospFrac+theModel!$H2997*NonHospFrac</f>
        <v>311875.85026790376</v>
      </c>
      <c r="N2997" s="266">
        <f t="shared" si="655"/>
        <v>503896.70552503486</v>
      </c>
      <c r="O2997" s="158"/>
      <c r="P2997" s="265">
        <f t="shared" si="656"/>
        <v>186651.39127721134</v>
      </c>
      <c r="Q2997" s="265">
        <f t="shared" si="657"/>
        <v>311874.29001728474</v>
      </c>
      <c r="R2997" s="266">
        <f t="shared" si="658"/>
        <v>498525.68129449605</v>
      </c>
    </row>
    <row r="2998" spans="1:18" x14ac:dyDescent="0.25">
      <c r="A2998" s="81">
        <v>2967</v>
      </c>
      <c r="B2998" s="93">
        <f t="shared" si="647"/>
        <v>2.2877915202692067E-25</v>
      </c>
      <c r="C2998" s="178">
        <f t="shared" si="648"/>
        <v>2.2826306566103417E-25</v>
      </c>
      <c r="D2998" s="165">
        <f t="shared" si="649"/>
        <v>2.2558277767625785E-3</v>
      </c>
      <c r="E2998" s="166">
        <f t="shared" si="659"/>
        <v>24.291375447755232</v>
      </c>
      <c r="F2998" s="167">
        <f t="shared" si="660"/>
        <v>6.6952968414313565</v>
      </c>
      <c r="G2998" s="167">
        <f t="shared" si="650"/>
        <v>232675.11110543521</v>
      </c>
      <c r="H2998" s="167">
        <f t="shared" si="651"/>
        <v>271299.98899881309</v>
      </c>
      <c r="I2998" s="168">
        <f t="shared" si="652"/>
        <v>503975.10010424827</v>
      </c>
      <c r="J2998" s="168">
        <f t="shared" si="654"/>
        <v>489875.7460275598</v>
      </c>
      <c r="K2998" s="94"/>
      <c r="L2998" s="265">
        <f t="shared" si="653"/>
        <v>192050.72922531352</v>
      </c>
      <c r="M2998" s="265">
        <f>$G2998*NonHospFrac+theModel!$H2998*NonHospFrac</f>
        <v>311924.37087893474</v>
      </c>
      <c r="N2998" s="266">
        <f t="shared" si="655"/>
        <v>503975.10010424827</v>
      </c>
      <c r="O2998" s="158"/>
      <c r="P2998" s="265">
        <f t="shared" si="656"/>
        <v>186677.86213034432</v>
      </c>
      <c r="Q2998" s="265">
        <f t="shared" si="657"/>
        <v>311922.81062831572</v>
      </c>
      <c r="R2998" s="266">
        <f t="shared" si="658"/>
        <v>498600.67275866005</v>
      </c>
    </row>
    <row r="2999" spans="1:18" x14ac:dyDescent="0.25">
      <c r="A2999" s="81">
        <v>2968</v>
      </c>
      <c r="B2999" s="93">
        <f t="shared" si="647"/>
        <v>2.2450545239694622E-25</v>
      </c>
      <c r="C2999" s="178">
        <f t="shared" si="648"/>
        <v>2.2399900676139452E-25</v>
      </c>
      <c r="D2999" s="165">
        <f t="shared" si="649"/>
        <v>2.2558277767625785E-3</v>
      </c>
      <c r="E2999" s="166">
        <f t="shared" si="659"/>
        <v>24.291375447755232</v>
      </c>
      <c r="F2999" s="167">
        <f t="shared" si="660"/>
        <v>6.6975526692081191</v>
      </c>
      <c r="G2999" s="167">
        <f t="shared" si="650"/>
        <v>232753.50568464861</v>
      </c>
      <c r="H2999" s="167">
        <f t="shared" si="651"/>
        <v>271299.98899881309</v>
      </c>
      <c r="I2999" s="168">
        <f t="shared" si="652"/>
        <v>504053.49468346173</v>
      </c>
      <c r="J2999" s="168">
        <f t="shared" si="654"/>
        <v>489945.20739914721</v>
      </c>
      <c r="K2999" s="94"/>
      <c r="L2999" s="265">
        <f t="shared" si="653"/>
        <v>192080.60319349595</v>
      </c>
      <c r="M2999" s="265">
        <f>$G2999*NonHospFrac+theModel!$H2999*NonHospFrac</f>
        <v>311972.89148996572</v>
      </c>
      <c r="N2999" s="266">
        <f t="shared" si="655"/>
        <v>504053.49468346167</v>
      </c>
      <c r="O2999" s="158"/>
      <c r="P2999" s="265">
        <f t="shared" si="656"/>
        <v>186704.33190447322</v>
      </c>
      <c r="Q2999" s="265">
        <f t="shared" si="657"/>
        <v>311971.33123934671</v>
      </c>
      <c r="R2999" s="266">
        <f t="shared" si="658"/>
        <v>498675.6631438199</v>
      </c>
    </row>
    <row r="3000" spans="1:18" x14ac:dyDescent="0.25">
      <c r="A3000" s="81">
        <v>2969</v>
      </c>
      <c r="B3000" s="93">
        <f t="shared" si="647"/>
        <v>2.2031158743881762E-25</v>
      </c>
      <c r="C3000" s="178">
        <f t="shared" si="648"/>
        <v>2.1981460244033047E-25</v>
      </c>
      <c r="D3000" s="165">
        <f t="shared" si="649"/>
        <v>2.2558277767625785E-3</v>
      </c>
      <c r="E3000" s="166">
        <f t="shared" si="659"/>
        <v>24.291375447755232</v>
      </c>
      <c r="F3000" s="167">
        <f t="shared" si="660"/>
        <v>6.6998084969848817</v>
      </c>
      <c r="G3000" s="167">
        <f t="shared" si="650"/>
        <v>232831.90026386204</v>
      </c>
      <c r="H3000" s="167">
        <f t="shared" si="651"/>
        <v>271299.98899881309</v>
      </c>
      <c r="I3000" s="168">
        <f t="shared" si="652"/>
        <v>504131.88926267513</v>
      </c>
      <c r="J3000" s="168">
        <f t="shared" si="654"/>
        <v>490014.6659393523</v>
      </c>
      <c r="K3000" s="94"/>
      <c r="L3000" s="265">
        <f t="shared" si="653"/>
        <v>192110.47716167837</v>
      </c>
      <c r="M3000" s="265">
        <f>$G3000*NonHospFrac+theModel!$H3000*NonHospFrac</f>
        <v>312021.41210099676</v>
      </c>
      <c r="N3000" s="266">
        <f t="shared" si="655"/>
        <v>504131.88926267513</v>
      </c>
      <c r="O3000" s="158"/>
      <c r="P3000" s="265">
        <f t="shared" si="656"/>
        <v>186730.80059964201</v>
      </c>
      <c r="Q3000" s="265">
        <f t="shared" si="657"/>
        <v>312019.85185037774</v>
      </c>
      <c r="R3000" s="266">
        <f t="shared" si="658"/>
        <v>498750.65245001973</v>
      </c>
    </row>
    <row r="3001" spans="1:18" x14ac:dyDescent="0.25">
      <c r="A3001" s="81">
        <v>2970</v>
      </c>
      <c r="B3001" s="93">
        <f t="shared" si="647"/>
        <v>2.1619606580419958E-25</v>
      </c>
      <c r="C3001" s="178">
        <f t="shared" si="648"/>
        <v>2.1570836471373167E-25</v>
      </c>
      <c r="D3001" s="165">
        <f t="shared" si="649"/>
        <v>2.2558277767625785E-3</v>
      </c>
      <c r="E3001" s="166">
        <f t="shared" si="659"/>
        <v>24.291375447755232</v>
      </c>
      <c r="F3001" s="167">
        <f t="shared" si="660"/>
        <v>6.7020643247616443</v>
      </c>
      <c r="G3001" s="167">
        <f t="shared" si="650"/>
        <v>232910.29484307545</v>
      </c>
      <c r="H3001" s="167">
        <f t="shared" si="651"/>
        <v>271299.98899881309</v>
      </c>
      <c r="I3001" s="168">
        <f t="shared" si="652"/>
        <v>504210.28384188854</v>
      </c>
      <c r="J3001" s="168">
        <f t="shared" si="654"/>
        <v>490084.1216482906</v>
      </c>
      <c r="K3001" s="94"/>
      <c r="L3001" s="265">
        <f t="shared" si="653"/>
        <v>192140.35112986079</v>
      </c>
      <c r="M3001" s="265">
        <f>$G3001*NonHospFrac+theModel!$H3001*NonHospFrac</f>
        <v>312069.93271202774</v>
      </c>
      <c r="N3001" s="266">
        <f t="shared" si="655"/>
        <v>504210.28384188854</v>
      </c>
      <c r="O3001" s="158"/>
      <c r="P3001" s="265">
        <f t="shared" si="656"/>
        <v>186757.26821589467</v>
      </c>
      <c r="Q3001" s="265">
        <f t="shared" si="657"/>
        <v>312068.37246140873</v>
      </c>
      <c r="R3001" s="266">
        <f t="shared" si="658"/>
        <v>498825.64067730343</v>
      </c>
    </row>
    <row r="3002" spans="1:18" x14ac:dyDescent="0.25">
      <c r="A3002" s="81">
        <v>2971</v>
      </c>
      <c r="B3002" s="93">
        <f t="shared" si="647"/>
        <v>2.1215742400382865E-25</v>
      </c>
      <c r="C3002" s="178">
        <f t="shared" si="648"/>
        <v>2.116788333937144E-25</v>
      </c>
      <c r="D3002" s="165">
        <f t="shared" si="649"/>
        <v>2.2558277767625785E-3</v>
      </c>
      <c r="E3002" s="166">
        <f t="shared" si="659"/>
        <v>24.291375447755232</v>
      </c>
      <c r="F3002" s="167">
        <f t="shared" si="660"/>
        <v>6.7043201525384069</v>
      </c>
      <c r="G3002" s="167">
        <f t="shared" si="650"/>
        <v>232988.68942228891</v>
      </c>
      <c r="H3002" s="167">
        <f t="shared" si="651"/>
        <v>271299.98899881309</v>
      </c>
      <c r="I3002" s="168">
        <f t="shared" si="652"/>
        <v>504288.678421102</v>
      </c>
      <c r="J3002" s="168">
        <f t="shared" si="654"/>
        <v>490153.57452607749</v>
      </c>
      <c r="K3002" s="94"/>
      <c r="L3002" s="265">
        <f t="shared" si="653"/>
        <v>192170.22509804321</v>
      </c>
      <c r="M3002" s="265">
        <f>$G3002*NonHospFrac+theModel!$H3002*NonHospFrac</f>
        <v>312118.45332305878</v>
      </c>
      <c r="N3002" s="266">
        <f t="shared" si="655"/>
        <v>504288.678421102</v>
      </c>
      <c r="O3002" s="158"/>
      <c r="P3002" s="265">
        <f t="shared" si="656"/>
        <v>186783.7347532752</v>
      </c>
      <c r="Q3002" s="265">
        <f t="shared" si="657"/>
        <v>312116.89307243977</v>
      </c>
      <c r="R3002" s="266">
        <f t="shared" si="658"/>
        <v>498900.627825715</v>
      </c>
    </row>
    <row r="3003" spans="1:18" x14ac:dyDescent="0.25">
      <c r="A3003" s="81">
        <v>2972</v>
      </c>
      <c r="B3003" s="93">
        <f t="shared" si="647"/>
        <v>2.0819422588709293E-25</v>
      </c>
      <c r="C3003" s="178">
        <f t="shared" si="648"/>
        <v>2.0772457556937525E-25</v>
      </c>
      <c r="D3003" s="165">
        <f t="shared" si="649"/>
        <v>2.2558277767625785E-3</v>
      </c>
      <c r="E3003" s="166">
        <f t="shared" si="659"/>
        <v>24.291375447755232</v>
      </c>
      <c r="F3003" s="167">
        <f t="shared" si="660"/>
        <v>6.7065759803151694</v>
      </c>
      <c r="G3003" s="167">
        <f t="shared" si="650"/>
        <v>233067.08400150231</v>
      </c>
      <c r="H3003" s="167">
        <f t="shared" si="651"/>
        <v>271299.98899881309</v>
      </c>
      <c r="I3003" s="168">
        <f t="shared" si="652"/>
        <v>504367.0730003154</v>
      </c>
      <c r="J3003" s="168">
        <f t="shared" si="654"/>
        <v>490223.02457282832</v>
      </c>
      <c r="K3003" s="94"/>
      <c r="L3003" s="265">
        <f t="shared" si="653"/>
        <v>192200.09906622564</v>
      </c>
      <c r="M3003" s="265">
        <f>$G3003*NonHospFrac+theModel!$H3003*NonHospFrac</f>
        <v>312166.97393408976</v>
      </c>
      <c r="N3003" s="266">
        <f t="shared" si="655"/>
        <v>504367.0730003154</v>
      </c>
      <c r="O3003" s="158"/>
      <c r="P3003" s="265">
        <f t="shared" si="656"/>
        <v>186810.20021182756</v>
      </c>
      <c r="Q3003" s="265">
        <f t="shared" si="657"/>
        <v>312165.41368347075</v>
      </c>
      <c r="R3003" s="266">
        <f t="shared" si="658"/>
        <v>498975.61389529833</v>
      </c>
    </row>
    <row r="3004" spans="1:18" x14ac:dyDescent="0.25">
      <c r="A3004" s="81">
        <v>2973</v>
      </c>
      <c r="B3004" s="93">
        <f t="shared" si="647"/>
        <v>2.0430506213133343E-25</v>
      </c>
      <c r="C3004" s="178">
        <f t="shared" si="648"/>
        <v>2.0384418509724436E-25</v>
      </c>
      <c r="D3004" s="165">
        <f t="shared" si="649"/>
        <v>2.2558277767625785E-3</v>
      </c>
      <c r="E3004" s="166">
        <f t="shared" si="659"/>
        <v>24.291375447755232</v>
      </c>
      <c r="F3004" s="167">
        <f t="shared" si="660"/>
        <v>6.708831808091932</v>
      </c>
      <c r="G3004" s="167">
        <f t="shared" si="650"/>
        <v>233145.47858071578</v>
      </c>
      <c r="H3004" s="167">
        <f t="shared" si="651"/>
        <v>271299.98899881309</v>
      </c>
      <c r="I3004" s="168">
        <f t="shared" si="652"/>
        <v>504445.46757952886</v>
      </c>
      <c r="J3004" s="168">
        <f t="shared" si="654"/>
        <v>490292.47178865859</v>
      </c>
      <c r="K3004" s="94"/>
      <c r="L3004" s="265">
        <f t="shared" si="653"/>
        <v>192229.97303440806</v>
      </c>
      <c r="M3004" s="265">
        <f>$G3004*NonHospFrac+theModel!$H3004*NonHospFrac</f>
        <v>312215.49454512075</v>
      </c>
      <c r="N3004" s="266">
        <f t="shared" si="655"/>
        <v>504445.46757952881</v>
      </c>
      <c r="O3004" s="158"/>
      <c r="P3004" s="265">
        <f t="shared" si="656"/>
        <v>186836.66459159571</v>
      </c>
      <c r="Q3004" s="265">
        <f t="shared" si="657"/>
        <v>312213.93429450173</v>
      </c>
      <c r="R3004" s="266">
        <f t="shared" si="658"/>
        <v>499050.59888609743</v>
      </c>
    </row>
    <row r="3005" spans="1:18" x14ac:dyDescent="0.25">
      <c r="A3005" s="81">
        <v>2974</v>
      </c>
      <c r="B3005" s="93">
        <f t="shared" si="647"/>
        <v>2.0048854974068587E-25</v>
      </c>
      <c r="C3005" s="178">
        <f t="shared" si="648"/>
        <v>2.0003628210125799E-25</v>
      </c>
      <c r="D3005" s="165">
        <f t="shared" si="649"/>
        <v>2.2558277767625785E-3</v>
      </c>
      <c r="E3005" s="166">
        <f t="shared" si="659"/>
        <v>24.291375447755232</v>
      </c>
      <c r="F3005" s="167">
        <f t="shared" si="660"/>
        <v>6.7110876358686946</v>
      </c>
      <c r="G3005" s="167">
        <f t="shared" si="650"/>
        <v>233223.87315992915</v>
      </c>
      <c r="H3005" s="167">
        <f t="shared" si="651"/>
        <v>271299.98899881309</v>
      </c>
      <c r="I3005" s="168">
        <f t="shared" si="652"/>
        <v>504523.86215874227</v>
      </c>
      <c r="J3005" s="168">
        <f t="shared" si="654"/>
        <v>490361.91617368354</v>
      </c>
      <c r="K3005" s="94"/>
      <c r="L3005" s="265">
        <f t="shared" si="653"/>
        <v>192259.84700259048</v>
      </c>
      <c r="M3005" s="265">
        <f>$G3005*NonHospFrac+theModel!$H3005*NonHospFrac</f>
        <v>312264.01515615173</v>
      </c>
      <c r="N3005" s="266">
        <f t="shared" si="655"/>
        <v>504523.86215874221</v>
      </c>
      <c r="O3005" s="158"/>
      <c r="P3005" s="265">
        <f t="shared" si="656"/>
        <v>186863.12789262366</v>
      </c>
      <c r="Q3005" s="265">
        <f t="shared" si="657"/>
        <v>312262.45490553271</v>
      </c>
      <c r="R3005" s="266">
        <f t="shared" si="658"/>
        <v>499125.58279815636</v>
      </c>
    </row>
    <row r="3006" spans="1:18" x14ac:dyDescent="0.25">
      <c r="A3006" s="81">
        <v>2975</v>
      </c>
      <c r="B3006" s="93">
        <f t="shared" si="647"/>
        <v>1.967433315542837E-25</v>
      </c>
      <c r="C3006" s="178">
        <f t="shared" si="648"/>
        <v>1.9629951248207074E-25</v>
      </c>
      <c r="D3006" s="165">
        <f t="shared" si="649"/>
        <v>2.2558277767625785E-3</v>
      </c>
      <c r="E3006" s="166">
        <f t="shared" si="659"/>
        <v>24.291375447755232</v>
      </c>
      <c r="F3006" s="167">
        <f t="shared" si="660"/>
        <v>6.7133434636454572</v>
      </c>
      <c r="G3006" s="167">
        <f t="shared" si="650"/>
        <v>233302.26773914261</v>
      </c>
      <c r="H3006" s="167">
        <f t="shared" si="651"/>
        <v>271299.98899881309</v>
      </c>
      <c r="I3006" s="168">
        <f t="shared" si="652"/>
        <v>504602.25673795573</v>
      </c>
      <c r="J3006" s="168">
        <f t="shared" si="654"/>
        <v>490431.35772801872</v>
      </c>
      <c r="K3006" s="94"/>
      <c r="L3006" s="265">
        <f t="shared" si="653"/>
        <v>192289.72097077293</v>
      </c>
      <c r="M3006" s="265">
        <f>$G3006*NonHospFrac+theModel!$H3006*NonHospFrac</f>
        <v>312312.53576718277</v>
      </c>
      <c r="N3006" s="266">
        <f t="shared" si="655"/>
        <v>504602.25673795573</v>
      </c>
      <c r="O3006" s="158"/>
      <c r="P3006" s="265">
        <f t="shared" si="656"/>
        <v>186889.59011495538</v>
      </c>
      <c r="Q3006" s="265">
        <f t="shared" si="657"/>
        <v>312310.97551656375</v>
      </c>
      <c r="R3006" s="266">
        <f t="shared" si="658"/>
        <v>499200.56563151913</v>
      </c>
    </row>
    <row r="3007" spans="1:18" x14ac:dyDescent="0.25">
      <c r="A3007" s="81">
        <v>2976</v>
      </c>
      <c r="B3007" s="93">
        <f t="shared" si="647"/>
        <v>1.9306807576365019E-25</v>
      </c>
      <c r="C3007" s="178">
        <f t="shared" si="648"/>
        <v>1.9263254743553645E-25</v>
      </c>
      <c r="D3007" s="165">
        <f t="shared" si="649"/>
        <v>2.2558277767625785E-3</v>
      </c>
      <c r="E3007" s="166">
        <f t="shared" si="659"/>
        <v>24.291375447755232</v>
      </c>
      <c r="F3007" s="167">
        <f t="shared" si="660"/>
        <v>6.7155992914222198</v>
      </c>
      <c r="G3007" s="167">
        <f t="shared" si="650"/>
        <v>233380.66231835599</v>
      </c>
      <c r="H3007" s="167">
        <f t="shared" si="651"/>
        <v>271299.98899881309</v>
      </c>
      <c r="I3007" s="168">
        <f t="shared" si="652"/>
        <v>504680.65131716907</v>
      </c>
      <c r="J3007" s="168">
        <f t="shared" si="654"/>
        <v>490500.79645177932</v>
      </c>
      <c r="K3007" s="94"/>
      <c r="L3007" s="265">
        <f t="shared" si="653"/>
        <v>192319.59493895533</v>
      </c>
      <c r="M3007" s="265">
        <f>$G3007*NonHospFrac+theModel!$H3007*NonHospFrac</f>
        <v>312361.05637821369</v>
      </c>
      <c r="N3007" s="266">
        <f t="shared" si="655"/>
        <v>504680.65131716902</v>
      </c>
      <c r="O3007" s="158"/>
      <c r="P3007" s="265">
        <f t="shared" si="656"/>
        <v>186916.05125863478</v>
      </c>
      <c r="Q3007" s="265">
        <f t="shared" si="657"/>
        <v>312359.49612759467</v>
      </c>
      <c r="R3007" s="266">
        <f t="shared" si="658"/>
        <v>499275.54738622945</v>
      </c>
    </row>
    <row r="3008" spans="1:18" x14ac:dyDescent="0.25">
      <c r="A3008" s="81">
        <v>2977</v>
      </c>
      <c r="B3008" s="93">
        <f t="shared" si="647"/>
        <v>1.8946147543909834E-25</v>
      </c>
      <c r="C3008" s="178">
        <f t="shared" si="648"/>
        <v>1.890340829801764E-25</v>
      </c>
      <c r="D3008" s="165">
        <f t="shared" si="649"/>
        <v>2.2558277767625785E-3</v>
      </c>
      <c r="E3008" s="166">
        <f t="shared" si="659"/>
        <v>24.291375447755232</v>
      </c>
      <c r="F3008" s="167">
        <f t="shared" si="660"/>
        <v>6.7178551191989824</v>
      </c>
      <c r="G3008" s="167">
        <f t="shared" si="650"/>
        <v>233459.05689756945</v>
      </c>
      <c r="H3008" s="167">
        <f t="shared" si="651"/>
        <v>271299.98899881309</v>
      </c>
      <c r="I3008" s="168">
        <f t="shared" si="652"/>
        <v>504759.04589638254</v>
      </c>
      <c r="J3008" s="168">
        <f t="shared" si="654"/>
        <v>490570.23234508093</v>
      </c>
      <c r="K3008" s="94"/>
      <c r="L3008" s="265">
        <f t="shared" si="653"/>
        <v>192349.46890713778</v>
      </c>
      <c r="M3008" s="265">
        <f>$G3008*NonHospFrac+theModel!$H3008*NonHospFrac</f>
        <v>312409.57698924479</v>
      </c>
      <c r="N3008" s="266">
        <f t="shared" si="655"/>
        <v>504759.04589638254</v>
      </c>
      <c r="O3008" s="158"/>
      <c r="P3008" s="265">
        <f t="shared" si="656"/>
        <v>186942.51132370593</v>
      </c>
      <c r="Q3008" s="265">
        <f t="shared" si="657"/>
        <v>312408.01673862577</v>
      </c>
      <c r="R3008" s="266">
        <f t="shared" si="658"/>
        <v>499350.52806233172</v>
      </c>
    </row>
    <row r="3009" spans="1:18" x14ac:dyDescent="0.25">
      <c r="A3009" s="81">
        <v>2978</v>
      </c>
      <c r="B3009" s="93">
        <f t="shared" si="647"/>
        <v>1.859222480649921E-25</v>
      </c>
      <c r="C3009" s="178">
        <f t="shared" si="648"/>
        <v>1.8550283949348894E-25</v>
      </c>
      <c r="D3009" s="165">
        <f t="shared" si="649"/>
        <v>2.2558277767625785E-3</v>
      </c>
      <c r="E3009" s="166">
        <f t="shared" si="659"/>
        <v>24.291375447755232</v>
      </c>
      <c r="F3009" s="167">
        <f t="shared" si="660"/>
        <v>6.720110946975745</v>
      </c>
      <c r="G3009" s="167">
        <f t="shared" si="650"/>
        <v>233537.45147678282</v>
      </c>
      <c r="H3009" s="167">
        <f t="shared" si="651"/>
        <v>271299.98899881309</v>
      </c>
      <c r="I3009" s="168">
        <f t="shared" si="652"/>
        <v>504837.44047559588</v>
      </c>
      <c r="J3009" s="168">
        <f t="shared" si="654"/>
        <v>490639.66540803877</v>
      </c>
      <c r="K3009" s="94"/>
      <c r="L3009" s="265">
        <f t="shared" si="653"/>
        <v>192379.34287532017</v>
      </c>
      <c r="M3009" s="265">
        <f>$G3009*NonHospFrac+theModel!$H3009*NonHospFrac</f>
        <v>312458.09760027571</v>
      </c>
      <c r="N3009" s="266">
        <f t="shared" si="655"/>
        <v>504837.44047559588</v>
      </c>
      <c r="O3009" s="158"/>
      <c r="P3009" s="265">
        <f t="shared" si="656"/>
        <v>186968.97031021267</v>
      </c>
      <c r="Q3009" s="265">
        <f t="shared" si="657"/>
        <v>312456.53734965669</v>
      </c>
      <c r="R3009" s="266">
        <f t="shared" si="658"/>
        <v>499425.50765986938</v>
      </c>
    </row>
    <row r="3010" spans="1:18" x14ac:dyDescent="0.25">
      <c r="A3010" s="81">
        <v>2979</v>
      </c>
      <c r="B3010" s="93">
        <f t="shared" si="647"/>
        <v>1.8244913508367518E-25</v>
      </c>
      <c r="C3010" s="178">
        <f t="shared" si="648"/>
        <v>1.8203756125690712E-25</v>
      </c>
      <c r="D3010" s="165">
        <f t="shared" si="649"/>
        <v>2.2558277767625785E-3</v>
      </c>
      <c r="E3010" s="166">
        <f t="shared" si="659"/>
        <v>24.291375447755232</v>
      </c>
      <c r="F3010" s="167">
        <f t="shared" si="660"/>
        <v>6.7223667747525075</v>
      </c>
      <c r="G3010" s="167">
        <f t="shared" si="650"/>
        <v>233615.84605599626</v>
      </c>
      <c r="H3010" s="167">
        <f t="shared" si="651"/>
        <v>271299.98899881309</v>
      </c>
      <c r="I3010" s="168">
        <f t="shared" si="652"/>
        <v>504915.83505480934</v>
      </c>
      <c r="J3010" s="168">
        <f t="shared" si="654"/>
        <v>490709.09564076836</v>
      </c>
      <c r="K3010" s="94"/>
      <c r="L3010" s="265">
        <f t="shared" si="653"/>
        <v>192409.2168435026</v>
      </c>
      <c r="M3010" s="265">
        <f>$G3010*NonHospFrac+theModel!$H3010*NonHospFrac</f>
        <v>312506.61821130675</v>
      </c>
      <c r="N3010" s="266">
        <f t="shared" si="655"/>
        <v>504915.83505480934</v>
      </c>
      <c r="O3010" s="158"/>
      <c r="P3010" s="265">
        <f t="shared" si="656"/>
        <v>186995.42821819906</v>
      </c>
      <c r="Q3010" s="265">
        <f t="shared" si="657"/>
        <v>312505.05796068773</v>
      </c>
      <c r="R3010" s="266">
        <f t="shared" si="658"/>
        <v>499500.48617888679</v>
      </c>
    </row>
    <row r="3011" spans="1:18" x14ac:dyDescent="0.25">
      <c r="A3011" s="81">
        <v>2980</v>
      </c>
      <c r="B3011" s="93">
        <f t="shared" si="647"/>
        <v>1.7904090144792631E-25</v>
      </c>
      <c r="C3011" s="178">
        <f t="shared" si="648"/>
        <v>1.7863701600926347E-25</v>
      </c>
      <c r="D3011" s="165">
        <f t="shared" si="649"/>
        <v>2.2558277767625785E-3</v>
      </c>
      <c r="E3011" s="166">
        <f t="shared" si="659"/>
        <v>24.291375447755232</v>
      </c>
      <c r="F3011" s="167">
        <f t="shared" si="660"/>
        <v>6.7246226025292701</v>
      </c>
      <c r="G3011" s="167">
        <f t="shared" si="650"/>
        <v>233694.24063520966</v>
      </c>
      <c r="H3011" s="167">
        <f t="shared" si="651"/>
        <v>271299.98899881309</v>
      </c>
      <c r="I3011" s="168">
        <f t="shared" si="652"/>
        <v>504994.22963402275</v>
      </c>
      <c r="J3011" s="168">
        <f t="shared" si="654"/>
        <v>490778.52304338489</v>
      </c>
      <c r="K3011" s="94"/>
      <c r="L3011" s="265">
        <f t="shared" si="653"/>
        <v>192439.09081168502</v>
      </c>
      <c r="M3011" s="265">
        <f>$G3011*NonHospFrac+theModel!$H3011*NonHospFrac</f>
        <v>312555.13882233773</v>
      </c>
      <c r="N3011" s="266">
        <f t="shared" si="655"/>
        <v>504994.22963402275</v>
      </c>
      <c r="O3011" s="158"/>
      <c r="P3011" s="265">
        <f t="shared" si="656"/>
        <v>187021.88504770905</v>
      </c>
      <c r="Q3011" s="265">
        <f t="shared" si="657"/>
        <v>312553.57857171871</v>
      </c>
      <c r="R3011" s="266">
        <f t="shared" si="658"/>
        <v>499575.46361942776</v>
      </c>
    </row>
    <row r="3012" spans="1:18" x14ac:dyDescent="0.25">
      <c r="A3012" s="81">
        <v>2981</v>
      </c>
      <c r="B3012" s="93">
        <f t="shared" si="647"/>
        <v>1.7569633518177345E-25</v>
      </c>
      <c r="C3012" s="178">
        <f t="shared" si="648"/>
        <v>1.7529999450859501E-25</v>
      </c>
      <c r="D3012" s="165">
        <f t="shared" si="649"/>
        <v>2.2558277767625785E-3</v>
      </c>
      <c r="E3012" s="166">
        <f t="shared" si="659"/>
        <v>24.291375447755232</v>
      </c>
      <c r="F3012" s="167">
        <f t="shared" si="660"/>
        <v>6.7268784303060327</v>
      </c>
      <c r="G3012" s="167">
        <f t="shared" si="650"/>
        <v>233772.63521442309</v>
      </c>
      <c r="H3012" s="167">
        <f t="shared" si="651"/>
        <v>271299.98899881309</v>
      </c>
      <c r="I3012" s="168">
        <f t="shared" si="652"/>
        <v>505072.62421323615</v>
      </c>
      <c r="J3012" s="168">
        <f t="shared" si="654"/>
        <v>490847.94761600386</v>
      </c>
      <c r="K3012" s="94"/>
      <c r="L3012" s="265">
        <f t="shared" si="653"/>
        <v>192468.96477986747</v>
      </c>
      <c r="M3012" s="265">
        <f>$G3012*NonHospFrac+theModel!$H3012*NonHospFrac</f>
        <v>312603.65943336871</v>
      </c>
      <c r="N3012" s="266">
        <f t="shared" si="655"/>
        <v>505072.62421323615</v>
      </c>
      <c r="O3012" s="158"/>
      <c r="P3012" s="265">
        <f t="shared" si="656"/>
        <v>187048.34079878658</v>
      </c>
      <c r="Q3012" s="265">
        <f t="shared" si="657"/>
        <v>312602.09918274969</v>
      </c>
      <c r="R3012" s="266">
        <f t="shared" si="658"/>
        <v>499650.43998153624</v>
      </c>
    </row>
    <row r="3013" spans="1:18" x14ac:dyDescent="0.25">
      <c r="A3013" s="81">
        <v>2982</v>
      </c>
      <c r="B3013" s="93">
        <f t="shared" si="647"/>
        <v>1.7241424694951242E-25</v>
      </c>
      <c r="C3013" s="178">
        <f t="shared" si="648"/>
        <v>1.720253101021341E-25</v>
      </c>
      <c r="D3013" s="165">
        <f t="shared" si="649"/>
        <v>2.2558277767625785E-3</v>
      </c>
      <c r="E3013" s="166">
        <f t="shared" si="659"/>
        <v>24.291375447755232</v>
      </c>
      <c r="F3013" s="167">
        <f t="shared" si="660"/>
        <v>6.7291342580827953</v>
      </c>
      <c r="G3013" s="167">
        <f t="shared" si="650"/>
        <v>233851.02979363652</v>
      </c>
      <c r="H3013" s="167">
        <f t="shared" si="651"/>
        <v>271299.98899881309</v>
      </c>
      <c r="I3013" s="168">
        <f t="shared" si="652"/>
        <v>505151.01879244961</v>
      </c>
      <c r="J3013" s="168">
        <f t="shared" si="654"/>
        <v>490917.36935874063</v>
      </c>
      <c r="K3013" s="94"/>
      <c r="L3013" s="265">
        <f t="shared" si="653"/>
        <v>192498.83874804989</v>
      </c>
      <c r="M3013" s="265">
        <f>$G3013*NonHospFrac+theModel!$H3013*NonHospFrac</f>
        <v>312652.18004439969</v>
      </c>
      <c r="N3013" s="266">
        <f t="shared" si="655"/>
        <v>505151.01879244961</v>
      </c>
      <c r="O3013" s="158"/>
      <c r="P3013" s="265">
        <f t="shared" si="656"/>
        <v>187074.79547147561</v>
      </c>
      <c r="Q3013" s="265">
        <f t="shared" si="657"/>
        <v>312650.61979378067</v>
      </c>
      <c r="R3013" s="266">
        <f t="shared" si="658"/>
        <v>499725.41526525631</v>
      </c>
    </row>
    <row r="3014" spans="1:18" x14ac:dyDescent="0.25">
      <c r="A3014" s="81">
        <v>2983</v>
      </c>
      <c r="B3014" s="93">
        <f t="shared" si="647"/>
        <v>1.6919346963277619E-25</v>
      </c>
      <c r="C3014" s="178">
        <f t="shared" si="648"/>
        <v>1.6881179830433174E-25</v>
      </c>
      <c r="D3014" s="165">
        <f t="shared" si="649"/>
        <v>2.2558277767625785E-3</v>
      </c>
      <c r="E3014" s="166">
        <f t="shared" si="659"/>
        <v>24.291375447755232</v>
      </c>
      <c r="F3014" s="167">
        <f t="shared" si="660"/>
        <v>6.7313900858595579</v>
      </c>
      <c r="G3014" s="167">
        <f t="shared" si="650"/>
        <v>233929.42437284993</v>
      </c>
      <c r="H3014" s="167">
        <f t="shared" si="651"/>
        <v>271299.98899881309</v>
      </c>
      <c r="I3014" s="168">
        <f t="shared" si="652"/>
        <v>505229.41337166302</v>
      </c>
      <c r="J3014" s="168">
        <f t="shared" si="654"/>
        <v>490986.78827171045</v>
      </c>
      <c r="K3014" s="94"/>
      <c r="L3014" s="265">
        <f t="shared" si="653"/>
        <v>192528.71271623232</v>
      </c>
      <c r="M3014" s="265">
        <f>$G3014*NonHospFrac+theModel!$H3014*NonHospFrac</f>
        <v>312700.70065543067</v>
      </c>
      <c r="N3014" s="266">
        <f t="shared" si="655"/>
        <v>505229.41337166296</v>
      </c>
      <c r="O3014" s="158"/>
      <c r="P3014" s="265">
        <f t="shared" si="656"/>
        <v>187101.2490658201</v>
      </c>
      <c r="Q3014" s="265">
        <f t="shared" si="657"/>
        <v>312699.14040481165</v>
      </c>
      <c r="R3014" s="266">
        <f t="shared" si="658"/>
        <v>499800.38947063172</v>
      </c>
    </row>
    <row r="3015" spans="1:18" x14ac:dyDescent="0.25">
      <c r="A3015" s="81">
        <v>2984</v>
      </c>
      <c r="B3015" s="93">
        <f t="shared" si="647"/>
        <v>1.6603285791550484E-25</v>
      </c>
      <c r="C3015" s="178">
        <f t="shared" si="648"/>
        <v>1.6565831638276377E-25</v>
      </c>
      <c r="D3015" s="165">
        <f t="shared" si="649"/>
        <v>2.2558277767625785E-3</v>
      </c>
      <c r="E3015" s="166">
        <f t="shared" si="659"/>
        <v>24.291375447755232</v>
      </c>
      <c r="F3015" s="167">
        <f t="shared" si="660"/>
        <v>6.7336459136363205</v>
      </c>
      <c r="G3015" s="167">
        <f t="shared" si="650"/>
        <v>234007.81895206336</v>
      </c>
      <c r="H3015" s="167">
        <f t="shared" si="651"/>
        <v>271299.98899881309</v>
      </c>
      <c r="I3015" s="168">
        <f t="shared" si="652"/>
        <v>505307.80795087642</v>
      </c>
      <c r="J3015" s="168">
        <f t="shared" si="654"/>
        <v>491056.20435502869</v>
      </c>
      <c r="K3015" s="94"/>
      <c r="L3015" s="265">
        <f t="shared" si="653"/>
        <v>192558.58668441474</v>
      </c>
      <c r="M3015" s="265">
        <f>$G3015*NonHospFrac+theModel!$H3015*NonHospFrac</f>
        <v>312749.22126646165</v>
      </c>
      <c r="N3015" s="266">
        <f t="shared" si="655"/>
        <v>505307.80795087642</v>
      </c>
      <c r="O3015" s="158"/>
      <c r="P3015" s="265">
        <f t="shared" si="656"/>
        <v>187127.70158186401</v>
      </c>
      <c r="Q3015" s="265">
        <f t="shared" si="657"/>
        <v>312747.66101584263</v>
      </c>
      <c r="R3015" s="266">
        <f t="shared" si="658"/>
        <v>499875.36259770661</v>
      </c>
    </row>
    <row r="3016" spans="1:18" x14ac:dyDescent="0.25">
      <c r="A3016" s="81">
        <v>2985</v>
      </c>
      <c r="B3016" s="93">
        <f t="shared" si="647"/>
        <v>1.6293128787666845E-25</v>
      </c>
      <c r="C3016" s="178">
        <f t="shared" si="648"/>
        <v>1.6256374295177256E-25</v>
      </c>
      <c r="D3016" s="165">
        <f t="shared" si="649"/>
        <v>2.2558277767625785E-3</v>
      </c>
      <c r="E3016" s="166">
        <f t="shared" si="659"/>
        <v>24.291375447755232</v>
      </c>
      <c r="F3016" s="167">
        <f t="shared" si="660"/>
        <v>6.7359017414130831</v>
      </c>
      <c r="G3016" s="167">
        <f t="shared" si="650"/>
        <v>234086.21353127676</v>
      </c>
      <c r="H3016" s="167">
        <f t="shared" si="651"/>
        <v>271299.98899881309</v>
      </c>
      <c r="I3016" s="168">
        <f t="shared" si="652"/>
        <v>505386.20253008988</v>
      </c>
      <c r="J3016" s="168">
        <f t="shared" si="654"/>
        <v>491125.61760881077</v>
      </c>
      <c r="K3016" s="94"/>
      <c r="L3016" s="265">
        <f t="shared" si="653"/>
        <v>192588.46065259716</v>
      </c>
      <c r="M3016" s="265">
        <f>$G3016*NonHospFrac+theModel!$H3016*NonHospFrac</f>
        <v>312797.74187749263</v>
      </c>
      <c r="N3016" s="266">
        <f t="shared" si="655"/>
        <v>505386.20253008977</v>
      </c>
      <c r="O3016" s="158"/>
      <c r="P3016" s="265">
        <f t="shared" si="656"/>
        <v>187154.15301965128</v>
      </c>
      <c r="Q3016" s="265">
        <f t="shared" si="657"/>
        <v>312796.18162687361</v>
      </c>
      <c r="R3016" s="266">
        <f t="shared" si="658"/>
        <v>499950.33464652486</v>
      </c>
    </row>
    <row r="3017" spans="1:18" x14ac:dyDescent="0.25">
      <c r="A3017" s="81">
        <v>2986</v>
      </c>
      <c r="B3017" s="93">
        <f t="shared" si="647"/>
        <v>1.5988765659059812E-25</v>
      </c>
      <c r="C3017" s="178">
        <f t="shared" si="648"/>
        <v>1.5952697757369958E-25</v>
      </c>
      <c r="D3017" s="165">
        <f t="shared" si="649"/>
        <v>2.2558277767625785E-3</v>
      </c>
      <c r="E3017" s="166">
        <f t="shared" si="659"/>
        <v>24.291375447755232</v>
      </c>
      <c r="F3017" s="167">
        <f t="shared" si="660"/>
        <v>6.7381575691898457</v>
      </c>
      <c r="G3017" s="167">
        <f t="shared" si="650"/>
        <v>234164.6081104902</v>
      </c>
      <c r="H3017" s="167">
        <f t="shared" si="651"/>
        <v>271299.98899881309</v>
      </c>
      <c r="I3017" s="168">
        <f t="shared" si="652"/>
        <v>505464.59710930329</v>
      </c>
      <c r="J3017" s="168">
        <f t="shared" si="654"/>
        <v>491195.02803317196</v>
      </c>
      <c r="K3017" s="94"/>
      <c r="L3017" s="265">
        <f t="shared" si="653"/>
        <v>192618.33462077961</v>
      </c>
      <c r="M3017" s="265">
        <f>$G3017*NonHospFrac+theModel!$H3017*NonHospFrac</f>
        <v>312846.26248852367</v>
      </c>
      <c r="N3017" s="266">
        <f t="shared" si="655"/>
        <v>505464.59710930329</v>
      </c>
      <c r="O3017" s="158"/>
      <c r="P3017" s="265">
        <f t="shared" si="656"/>
        <v>187180.60337922591</v>
      </c>
      <c r="Q3017" s="265">
        <f t="shared" si="657"/>
        <v>312844.70223790465</v>
      </c>
      <c r="R3017" s="266">
        <f t="shared" si="658"/>
        <v>500025.30561713059</v>
      </c>
    </row>
    <row r="3018" spans="1:18" x14ac:dyDescent="0.25">
      <c r="A3018" s="81">
        <v>2987</v>
      </c>
      <c r="B3018" s="93">
        <f t="shared" si="647"/>
        <v>1.5690088173478519E-25</v>
      </c>
      <c r="C3018" s="178">
        <f t="shared" si="648"/>
        <v>1.5654694036756931E-25</v>
      </c>
      <c r="D3018" s="165">
        <f t="shared" si="649"/>
        <v>2.2558277767625785E-3</v>
      </c>
      <c r="E3018" s="166">
        <f t="shared" si="659"/>
        <v>24.291375447755232</v>
      </c>
      <c r="F3018" s="167">
        <f t="shared" si="660"/>
        <v>6.7404133969666082</v>
      </c>
      <c r="G3018" s="167">
        <f t="shared" si="650"/>
        <v>234243.00268970363</v>
      </c>
      <c r="H3018" s="167">
        <f t="shared" si="651"/>
        <v>271299.98899881309</v>
      </c>
      <c r="I3018" s="168">
        <f t="shared" si="652"/>
        <v>505542.99168851669</v>
      </c>
      <c r="J3018" s="168">
        <f t="shared" si="654"/>
        <v>491264.4356282276</v>
      </c>
      <c r="K3018" s="94"/>
      <c r="L3018" s="265">
        <f t="shared" si="653"/>
        <v>192648.20858896204</v>
      </c>
      <c r="M3018" s="265">
        <f>$G3018*NonHospFrac+theModel!$H3018*NonHospFrac</f>
        <v>312894.78309955471</v>
      </c>
      <c r="N3018" s="266">
        <f t="shared" si="655"/>
        <v>505542.99168851675</v>
      </c>
      <c r="O3018" s="158"/>
      <c r="P3018" s="265">
        <f t="shared" si="656"/>
        <v>187207.05266063177</v>
      </c>
      <c r="Q3018" s="265">
        <f t="shared" si="657"/>
        <v>312893.22284893569</v>
      </c>
      <c r="R3018" s="266">
        <f t="shared" si="658"/>
        <v>500100.27550956747</v>
      </c>
    </row>
    <row r="3019" spans="1:18" x14ac:dyDescent="0.25">
      <c r="A3019" s="81">
        <v>2988</v>
      </c>
      <c r="B3019" s="93">
        <f t="shared" si="647"/>
        <v>1.5396990120499586E-25</v>
      </c>
      <c r="C3019" s="178">
        <f t="shared" si="648"/>
        <v>1.5362257162507225E-25</v>
      </c>
      <c r="D3019" s="165">
        <f t="shared" si="649"/>
        <v>2.2558277767625785E-3</v>
      </c>
      <c r="E3019" s="166">
        <f t="shared" si="659"/>
        <v>24.291375447755232</v>
      </c>
      <c r="F3019" s="167">
        <f t="shared" si="660"/>
        <v>6.7426692247433708</v>
      </c>
      <c r="G3019" s="167">
        <f t="shared" si="650"/>
        <v>234321.39726891703</v>
      </c>
      <c r="H3019" s="167">
        <f t="shared" si="651"/>
        <v>271299.98899881309</v>
      </c>
      <c r="I3019" s="168">
        <f t="shared" si="652"/>
        <v>505621.38626773015</v>
      </c>
      <c r="J3019" s="168">
        <f t="shared" si="654"/>
        <v>491333.84039409307</v>
      </c>
      <c r="K3019" s="94"/>
      <c r="L3019" s="265">
        <f t="shared" si="653"/>
        <v>192678.08255714446</v>
      </c>
      <c r="M3019" s="265">
        <f>$G3019*NonHospFrac+theModel!$H3019*NonHospFrac</f>
        <v>312943.30371058569</v>
      </c>
      <c r="N3019" s="266">
        <f t="shared" si="655"/>
        <v>505621.38626773015</v>
      </c>
      <c r="O3019" s="158"/>
      <c r="P3019" s="265">
        <f t="shared" si="656"/>
        <v>187233.50086391286</v>
      </c>
      <c r="Q3019" s="265">
        <f t="shared" si="657"/>
        <v>312941.74345996667</v>
      </c>
      <c r="R3019" s="266">
        <f t="shared" si="658"/>
        <v>500175.24432387954</v>
      </c>
    </row>
    <row r="3020" spans="1:18" x14ac:dyDescent="0.25">
      <c r="A3020" s="81">
        <v>2989</v>
      </c>
      <c r="B3020" s="93">
        <f t="shared" si="647"/>
        <v>1.5109367273759792E-25</v>
      </c>
      <c r="C3020" s="178">
        <f t="shared" si="648"/>
        <v>1.5075283143374336E-25</v>
      </c>
      <c r="D3020" s="165">
        <f t="shared" si="649"/>
        <v>2.2558277767625785E-3</v>
      </c>
      <c r="E3020" s="166">
        <f t="shared" si="659"/>
        <v>24.291375447755232</v>
      </c>
      <c r="F3020" s="167">
        <f t="shared" si="660"/>
        <v>6.7449250525201334</v>
      </c>
      <c r="G3020" s="167">
        <f t="shared" si="650"/>
        <v>234399.79184813047</v>
      </c>
      <c r="H3020" s="167">
        <f t="shared" si="651"/>
        <v>271299.98899881309</v>
      </c>
      <c r="I3020" s="168">
        <f t="shared" si="652"/>
        <v>505699.78084694355</v>
      </c>
      <c r="J3020" s="168">
        <f t="shared" si="654"/>
        <v>491403.24233088357</v>
      </c>
      <c r="K3020" s="94"/>
      <c r="L3020" s="265">
        <f t="shared" si="653"/>
        <v>192707.95652532688</v>
      </c>
      <c r="M3020" s="265">
        <f>$G3020*NonHospFrac+theModel!$H3020*NonHospFrac</f>
        <v>312991.82432161667</v>
      </c>
      <c r="N3020" s="266">
        <f t="shared" si="655"/>
        <v>505699.78084694355</v>
      </c>
      <c r="O3020" s="158"/>
      <c r="P3020" s="265">
        <f t="shared" si="656"/>
        <v>187259.94798911313</v>
      </c>
      <c r="Q3020" s="265">
        <f t="shared" si="657"/>
        <v>312990.26407099765</v>
      </c>
      <c r="R3020" s="266">
        <f t="shared" si="658"/>
        <v>500250.21206011076</v>
      </c>
    </row>
    <row r="3021" spans="1:18" x14ac:dyDescent="0.25">
      <c r="A3021" s="81">
        <v>2990</v>
      </c>
      <c r="B3021" s="93">
        <f t="shared" si="647"/>
        <v>1.4827117353892017E-25</v>
      </c>
      <c r="C3021" s="178">
        <f t="shared" si="648"/>
        <v>1.4793669930715789E-25</v>
      </c>
      <c r="D3021" s="165">
        <f t="shared" si="649"/>
        <v>2.2558277767625785E-3</v>
      </c>
      <c r="E3021" s="166">
        <f t="shared" si="659"/>
        <v>24.291375447755232</v>
      </c>
      <c r="F3021" s="167">
        <f t="shared" si="660"/>
        <v>6.747180880296896</v>
      </c>
      <c r="G3021" s="167">
        <f t="shared" si="650"/>
        <v>234478.18642734393</v>
      </c>
      <c r="H3021" s="167">
        <f t="shared" si="651"/>
        <v>271299.98899881309</v>
      </c>
      <c r="I3021" s="168">
        <f t="shared" si="652"/>
        <v>505778.17542615702</v>
      </c>
      <c r="J3021" s="168">
        <f t="shared" si="654"/>
        <v>491472.64143871458</v>
      </c>
      <c r="K3021" s="94"/>
      <c r="L3021" s="265">
        <f t="shared" si="653"/>
        <v>192737.8304935093</v>
      </c>
      <c r="M3021" s="265">
        <f>$G3021*NonHospFrac+theModel!$H3021*NonHospFrac</f>
        <v>313040.34493264765</v>
      </c>
      <c r="N3021" s="266">
        <f t="shared" si="655"/>
        <v>505778.17542615696</v>
      </c>
      <c r="O3021" s="158"/>
      <c r="P3021" s="265">
        <f t="shared" si="656"/>
        <v>187286.3940362765</v>
      </c>
      <c r="Q3021" s="265">
        <f t="shared" si="657"/>
        <v>313038.78468202864</v>
      </c>
      <c r="R3021" s="266">
        <f t="shared" si="658"/>
        <v>500325.17871830513</v>
      </c>
    </row>
    <row r="3022" spans="1:18" x14ac:dyDescent="0.25">
      <c r="A3022" s="81">
        <v>2991</v>
      </c>
      <c r="B3022" s="93">
        <f t="shared" si="647"/>
        <v>1.4550139992154704E-25</v>
      </c>
      <c r="C3022" s="178">
        <f t="shared" si="648"/>
        <v>1.4517317382204618E-25</v>
      </c>
      <c r="D3022" s="165">
        <f t="shared" si="649"/>
        <v>2.2558277767625785E-3</v>
      </c>
      <c r="E3022" s="166">
        <f t="shared" si="659"/>
        <v>24.291375447755232</v>
      </c>
      <c r="F3022" s="167">
        <f t="shared" si="660"/>
        <v>6.7494367080736586</v>
      </c>
      <c r="G3022" s="167">
        <f t="shared" si="650"/>
        <v>234556.5810065573</v>
      </c>
      <c r="H3022" s="167">
        <f t="shared" si="651"/>
        <v>271299.98899881309</v>
      </c>
      <c r="I3022" s="168">
        <f t="shared" si="652"/>
        <v>505856.57000537042</v>
      </c>
      <c r="J3022" s="168">
        <f t="shared" si="654"/>
        <v>491542.03771770129</v>
      </c>
      <c r="K3022" s="94"/>
      <c r="L3022" s="265">
        <f t="shared" si="653"/>
        <v>192767.70446169173</v>
      </c>
      <c r="M3022" s="265">
        <f>$G3022*NonHospFrac+theModel!$H3022*NonHospFrac</f>
        <v>313088.86554367864</v>
      </c>
      <c r="N3022" s="266">
        <f t="shared" si="655"/>
        <v>505856.57000537036</v>
      </c>
      <c r="O3022" s="158"/>
      <c r="P3022" s="265">
        <f t="shared" si="656"/>
        <v>187312.83900544693</v>
      </c>
      <c r="Q3022" s="265">
        <f t="shared" si="657"/>
        <v>313087.30529305962</v>
      </c>
      <c r="R3022" s="266">
        <f t="shared" si="658"/>
        <v>500400.14429850655</v>
      </c>
    </row>
    <row r="3023" spans="1:18" x14ac:dyDescent="0.25">
      <c r="A3023" s="81">
        <v>2992</v>
      </c>
      <c r="B3023" s="93">
        <f t="shared" si="647"/>
        <v>1.4278336694740478E-25</v>
      </c>
      <c r="C3023" s="178">
        <f t="shared" si="648"/>
        <v>1.4246127226218513E-25</v>
      </c>
      <c r="D3023" s="165">
        <f t="shared" si="649"/>
        <v>2.2558277767625785E-3</v>
      </c>
      <c r="E3023" s="166">
        <f t="shared" si="659"/>
        <v>24.291375447755232</v>
      </c>
      <c r="F3023" s="167">
        <f t="shared" si="660"/>
        <v>6.7516925358504212</v>
      </c>
      <c r="G3023" s="167">
        <f t="shared" si="650"/>
        <v>234634.97558577076</v>
      </c>
      <c r="H3023" s="167">
        <f t="shared" si="651"/>
        <v>271299.98899881309</v>
      </c>
      <c r="I3023" s="168">
        <f t="shared" si="652"/>
        <v>505934.96458458388</v>
      </c>
      <c r="J3023" s="168">
        <f t="shared" si="654"/>
        <v>491611.43116795906</v>
      </c>
      <c r="K3023" s="94"/>
      <c r="L3023" s="265">
        <f t="shared" si="653"/>
        <v>192797.57842987415</v>
      </c>
      <c r="M3023" s="265">
        <f>$G3023*NonHospFrac+theModel!$H3023*NonHospFrac</f>
        <v>313137.38615470967</v>
      </c>
      <c r="N3023" s="266">
        <f t="shared" si="655"/>
        <v>505934.96458458382</v>
      </c>
      <c r="O3023" s="158"/>
      <c r="P3023" s="265">
        <f t="shared" si="656"/>
        <v>187339.28289666836</v>
      </c>
      <c r="Q3023" s="265">
        <f t="shared" si="657"/>
        <v>313135.82590409066</v>
      </c>
      <c r="R3023" s="266">
        <f t="shared" si="658"/>
        <v>500475.10880075902</v>
      </c>
    </row>
    <row r="3024" spans="1:18" x14ac:dyDescent="0.25">
      <c r="A3024" s="81">
        <v>2993</v>
      </c>
      <c r="B3024" s="93">
        <f t="shared" si="647"/>
        <v>1.4011610807751516E-25</v>
      </c>
      <c r="C3024" s="178">
        <f t="shared" si="648"/>
        <v>1.3980003026894204E-25</v>
      </c>
      <c r="D3024" s="165">
        <f t="shared" si="649"/>
        <v>2.2558277767625785E-3</v>
      </c>
      <c r="E3024" s="166">
        <f t="shared" si="659"/>
        <v>24.291375447755232</v>
      </c>
      <c r="F3024" s="167">
        <f t="shared" si="660"/>
        <v>6.7539483636271838</v>
      </c>
      <c r="G3024" s="167">
        <f t="shared" si="650"/>
        <v>234713.37016498414</v>
      </c>
      <c r="H3024" s="167">
        <f t="shared" si="651"/>
        <v>271299.98899881309</v>
      </c>
      <c r="I3024" s="168">
        <f t="shared" si="652"/>
        <v>506013.35916379723</v>
      </c>
      <c r="J3024" s="168">
        <f t="shared" si="654"/>
        <v>491680.8217896031</v>
      </c>
      <c r="K3024" s="94"/>
      <c r="L3024" s="265">
        <f t="shared" si="653"/>
        <v>192827.45239805657</v>
      </c>
      <c r="M3024" s="265">
        <f>$G3024*NonHospFrac+theModel!$H3024*NonHospFrac</f>
        <v>313185.90676574066</v>
      </c>
      <c r="N3024" s="266">
        <f t="shared" si="655"/>
        <v>506013.35916379723</v>
      </c>
      <c r="O3024" s="158"/>
      <c r="P3024" s="265">
        <f t="shared" si="656"/>
        <v>187365.72570998472</v>
      </c>
      <c r="Q3024" s="265">
        <f t="shared" si="657"/>
        <v>313184.34651512164</v>
      </c>
      <c r="R3024" s="266">
        <f t="shared" si="658"/>
        <v>500550.07222510636</v>
      </c>
    </row>
    <row r="3025" spans="1:18" x14ac:dyDescent="0.25">
      <c r="A3025" s="81">
        <v>2994</v>
      </c>
      <c r="B3025" s="93">
        <f t="shared" si="647"/>
        <v>1.3749867482829202E-25</v>
      </c>
      <c r="C3025" s="178">
        <f t="shared" si="648"/>
        <v>1.3718850149834632E-25</v>
      </c>
      <c r="D3025" s="165">
        <f t="shared" si="649"/>
        <v>2.2558277767625785E-3</v>
      </c>
      <c r="E3025" s="166">
        <f t="shared" si="659"/>
        <v>24.291375447755232</v>
      </c>
      <c r="F3025" s="167">
        <f t="shared" si="660"/>
        <v>6.7562041914039463</v>
      </c>
      <c r="G3025" s="167">
        <f t="shared" si="650"/>
        <v>234791.7647441976</v>
      </c>
      <c r="H3025" s="167">
        <f t="shared" si="651"/>
        <v>271299.98899881309</v>
      </c>
      <c r="I3025" s="168">
        <f t="shared" si="652"/>
        <v>506091.75374301069</v>
      </c>
      <c r="J3025" s="168">
        <f t="shared" si="654"/>
        <v>491750.20958274888</v>
      </c>
      <c r="K3025" s="94"/>
      <c r="L3025" s="265">
        <f t="shared" si="653"/>
        <v>192857.32636623899</v>
      </c>
      <c r="M3025" s="265">
        <f>$G3025*NonHospFrac+theModel!$H3025*NonHospFrac</f>
        <v>313234.42737677169</v>
      </c>
      <c r="N3025" s="266">
        <f t="shared" si="655"/>
        <v>506091.75374301069</v>
      </c>
      <c r="O3025" s="158"/>
      <c r="P3025" s="265">
        <f t="shared" si="656"/>
        <v>187392.16744543993</v>
      </c>
      <c r="Q3025" s="265">
        <f t="shared" si="657"/>
        <v>313232.86712615268</v>
      </c>
      <c r="R3025" s="266">
        <f t="shared" si="658"/>
        <v>500625.03457159258</v>
      </c>
    </row>
    <row r="3026" spans="1:18" x14ac:dyDescent="0.25">
      <c r="A3026" s="81">
        <v>2995</v>
      </c>
      <c r="B3026" s="93">
        <f t="shared" si="647"/>
        <v>1.3493013643425819E-25</v>
      </c>
      <c r="C3026" s="178">
        <f t="shared" si="648"/>
        <v>1.3462575728456742E-25</v>
      </c>
      <c r="D3026" s="165">
        <f t="shared" si="649"/>
        <v>2.2558277767625785E-3</v>
      </c>
      <c r="E3026" s="166">
        <f t="shared" si="659"/>
        <v>24.291375447755232</v>
      </c>
      <c r="F3026" s="167">
        <f t="shared" si="660"/>
        <v>6.7584600191807089</v>
      </c>
      <c r="G3026" s="167">
        <f t="shared" si="650"/>
        <v>234870.15932341098</v>
      </c>
      <c r="H3026" s="167">
        <f t="shared" si="651"/>
        <v>271299.98899881309</v>
      </c>
      <c r="I3026" s="168">
        <f t="shared" si="652"/>
        <v>506170.14832222403</v>
      </c>
      <c r="J3026" s="168">
        <f t="shared" si="654"/>
        <v>491819.59454751154</v>
      </c>
      <c r="K3026" s="94"/>
      <c r="L3026" s="265">
        <f t="shared" si="653"/>
        <v>192887.20033442142</v>
      </c>
      <c r="M3026" s="265">
        <f>$G3026*NonHospFrac+theModel!$H3026*NonHospFrac</f>
        <v>313282.94798780262</v>
      </c>
      <c r="N3026" s="266">
        <f t="shared" si="655"/>
        <v>506170.14832222403</v>
      </c>
      <c r="O3026" s="158"/>
      <c r="P3026" s="265">
        <f t="shared" si="656"/>
        <v>187418.60810307798</v>
      </c>
      <c r="Q3026" s="265">
        <f t="shared" si="657"/>
        <v>313281.3877371836</v>
      </c>
      <c r="R3026" s="266">
        <f t="shared" si="658"/>
        <v>500699.99584026157</v>
      </c>
    </row>
    <row r="3027" spans="1:18" x14ac:dyDescent="0.25">
      <c r="A3027" s="81">
        <v>2996</v>
      </c>
      <c r="B3027" s="93">
        <f t="shared" si="647"/>
        <v>1.3240957951706306E-25</v>
      </c>
      <c r="C3027" s="178">
        <f t="shared" si="648"/>
        <v>1.3211088630967901E-25</v>
      </c>
      <c r="D3027" s="165">
        <f t="shared" si="649"/>
        <v>2.2558277767625785E-3</v>
      </c>
      <c r="E3027" s="166">
        <f t="shared" si="659"/>
        <v>24.291375447755232</v>
      </c>
      <c r="F3027" s="167">
        <f t="shared" si="660"/>
        <v>6.7607158469574715</v>
      </c>
      <c r="G3027" s="167">
        <f t="shared" si="650"/>
        <v>234948.55390262444</v>
      </c>
      <c r="H3027" s="167">
        <f t="shared" si="651"/>
        <v>271299.98899881309</v>
      </c>
      <c r="I3027" s="168">
        <f t="shared" si="652"/>
        <v>506248.5429014375</v>
      </c>
      <c r="J3027" s="168">
        <f t="shared" si="654"/>
        <v>491888.97668400651</v>
      </c>
      <c r="K3027" s="94"/>
      <c r="L3027" s="265">
        <f t="shared" si="653"/>
        <v>192917.07430260387</v>
      </c>
      <c r="M3027" s="265">
        <f>$G3027*NonHospFrac+theModel!$H3027*NonHospFrac</f>
        <v>313331.46859883366</v>
      </c>
      <c r="N3027" s="266">
        <f t="shared" si="655"/>
        <v>506248.5429014375</v>
      </c>
      <c r="O3027" s="158"/>
      <c r="P3027" s="265">
        <f t="shared" si="656"/>
        <v>187445.04768294276</v>
      </c>
      <c r="Q3027" s="265">
        <f t="shared" si="657"/>
        <v>313329.90834821464</v>
      </c>
      <c r="R3027" s="266">
        <f t="shared" si="658"/>
        <v>500774.9560311574</v>
      </c>
    </row>
    <row r="3028" spans="1:18" x14ac:dyDescent="0.25">
      <c r="A3028" s="81">
        <v>2997</v>
      </c>
      <c r="B3028" s="93">
        <f t="shared" si="647"/>
        <v>1.299361077606831E-25</v>
      </c>
      <c r="C3028" s="178">
        <f t="shared" si="648"/>
        <v>1.2964299427959213E-25</v>
      </c>
      <c r="D3028" s="165">
        <f t="shared" si="649"/>
        <v>2.2558277767625785E-3</v>
      </c>
      <c r="E3028" s="166">
        <f t="shared" si="659"/>
        <v>24.291375447755232</v>
      </c>
      <c r="F3028" s="167">
        <f t="shared" si="660"/>
        <v>6.7629716747342341</v>
      </c>
      <c r="G3028" s="167">
        <f t="shared" si="650"/>
        <v>235026.94848183784</v>
      </c>
      <c r="H3028" s="167">
        <f t="shared" si="651"/>
        <v>271299.98899881309</v>
      </c>
      <c r="I3028" s="168">
        <f t="shared" si="652"/>
        <v>506326.93748065096</v>
      </c>
      <c r="J3028" s="168">
        <f t="shared" si="654"/>
        <v>491958.35599234904</v>
      </c>
      <c r="K3028" s="94"/>
      <c r="L3028" s="265">
        <f t="shared" si="653"/>
        <v>192946.94827078626</v>
      </c>
      <c r="M3028" s="265">
        <f>$G3028*NonHospFrac+theModel!$H3028*NonHospFrac</f>
        <v>313379.98920986464</v>
      </c>
      <c r="N3028" s="266">
        <f t="shared" si="655"/>
        <v>506326.9374806509</v>
      </c>
      <c r="O3028" s="158"/>
      <c r="P3028" s="265">
        <f t="shared" si="656"/>
        <v>187471.48618507819</v>
      </c>
      <c r="Q3028" s="265">
        <f t="shared" si="657"/>
        <v>313378.42895924562</v>
      </c>
      <c r="R3028" s="266">
        <f t="shared" si="658"/>
        <v>500849.91514432384</v>
      </c>
    </row>
    <row r="3029" spans="1:18" x14ac:dyDescent="0.25">
      <c r="A3029" s="81">
        <v>2998</v>
      </c>
      <c r="B3029" s="93">
        <f t="shared" si="647"/>
        <v>1.2750884159268976E-25</v>
      </c>
      <c r="C3029" s="178">
        <f t="shared" si="648"/>
        <v>1.2722120360604216E-25</v>
      </c>
      <c r="D3029" s="165">
        <f t="shared" si="649"/>
        <v>2.2558277767625785E-3</v>
      </c>
      <c r="E3029" s="166">
        <f t="shared" si="659"/>
        <v>24.291375447755232</v>
      </c>
      <c r="F3029" s="167">
        <f t="shared" si="660"/>
        <v>6.7652275025109967</v>
      </c>
      <c r="G3029" s="167">
        <f t="shared" si="650"/>
        <v>235105.3430610513</v>
      </c>
      <c r="H3029" s="167">
        <f t="shared" si="651"/>
        <v>271299.98899881309</v>
      </c>
      <c r="I3029" s="168">
        <f t="shared" si="652"/>
        <v>506405.33205986442</v>
      </c>
      <c r="J3029" s="168">
        <f t="shared" si="654"/>
        <v>492027.73247265437</v>
      </c>
      <c r="K3029" s="94"/>
      <c r="L3029" s="265">
        <f t="shared" si="653"/>
        <v>192976.82223896874</v>
      </c>
      <c r="M3029" s="265">
        <f>$G3029*NonHospFrac+theModel!$H3029*NonHospFrac</f>
        <v>313428.50982089562</v>
      </c>
      <c r="N3029" s="266">
        <f t="shared" si="655"/>
        <v>506405.33205986436</v>
      </c>
      <c r="O3029" s="158"/>
      <c r="P3029" s="265">
        <f t="shared" si="656"/>
        <v>187497.92360952831</v>
      </c>
      <c r="Q3029" s="265">
        <f t="shared" si="657"/>
        <v>313426.9495702766</v>
      </c>
      <c r="R3029" s="266">
        <f t="shared" si="658"/>
        <v>500924.87317980488</v>
      </c>
    </row>
    <row r="3030" spans="1:18" x14ac:dyDescent="0.25">
      <c r="A3030" s="81">
        <v>2999</v>
      </c>
      <c r="B3030" s="93">
        <f t="shared" si="647"/>
        <v>1.2512691787147227E-25</v>
      </c>
      <c r="C3030" s="178">
        <f t="shared" si="648"/>
        <v>1.2484465309451712E-25</v>
      </c>
      <c r="D3030" s="165">
        <f t="shared" si="649"/>
        <v>2.2558277767625785E-3</v>
      </c>
      <c r="E3030" s="166">
        <f t="shared" si="659"/>
        <v>24.291375447755232</v>
      </c>
      <c r="F3030" s="167">
        <f t="shared" si="660"/>
        <v>6.7674833302877593</v>
      </c>
      <c r="G3030" s="167">
        <f t="shared" si="650"/>
        <v>235183.73764026468</v>
      </c>
      <c r="H3030" s="167">
        <f t="shared" si="651"/>
        <v>271299.98899881309</v>
      </c>
      <c r="I3030" s="168">
        <f t="shared" si="652"/>
        <v>506483.72663907777</v>
      </c>
      <c r="J3030" s="168">
        <f t="shared" si="654"/>
        <v>492097.10612503771</v>
      </c>
      <c r="K3030" s="94"/>
      <c r="L3030" s="265">
        <f t="shared" si="653"/>
        <v>193006.69620715114</v>
      </c>
      <c r="M3030" s="265">
        <f>$G3030*NonHospFrac+theModel!$H3030*NonHospFrac</f>
        <v>313477.0304319266</v>
      </c>
      <c r="N3030" s="266">
        <f t="shared" si="655"/>
        <v>506483.72663907777</v>
      </c>
      <c r="O3030" s="158"/>
      <c r="P3030" s="265">
        <f t="shared" si="656"/>
        <v>187524.35995633688</v>
      </c>
      <c r="Q3030" s="265">
        <f t="shared" si="657"/>
        <v>313475.47018130758</v>
      </c>
      <c r="R3030" s="266">
        <f t="shared" si="658"/>
        <v>500999.83013764443</v>
      </c>
    </row>
    <row r="3031" spans="1:18" x14ac:dyDescent="0.25">
      <c r="A3031" s="81">
        <v>3000</v>
      </c>
      <c r="B3031" s="93">
        <f t="shared" si="647"/>
        <v>1.2278948957929889E-25</v>
      </c>
      <c r="C3031" s="178">
        <f t="shared" si="648"/>
        <v>1.2251249763801141E-25</v>
      </c>
      <c r="D3031" s="165">
        <f t="shared" si="649"/>
        <v>2.2558277767625785E-3</v>
      </c>
      <c r="E3031" s="166">
        <f t="shared" si="659"/>
        <v>24.291375447755232</v>
      </c>
      <c r="F3031" s="167">
        <f t="shared" si="660"/>
        <v>6.7697391580645219</v>
      </c>
      <c r="G3031" s="167">
        <f t="shared" si="650"/>
        <v>235262.13221947814</v>
      </c>
      <c r="H3031" s="167">
        <f t="shared" si="651"/>
        <v>271299.98899881309</v>
      </c>
      <c r="I3031" s="168">
        <f t="shared" si="652"/>
        <v>506562.12121829123</v>
      </c>
      <c r="J3031" s="168">
        <f t="shared" si="654"/>
        <v>492166.47694961447</v>
      </c>
      <c r="K3031" s="94"/>
      <c r="L3031" s="265">
        <f t="shared" si="653"/>
        <v>193036.57017533359</v>
      </c>
      <c r="M3031" s="265">
        <f>$G3031*NonHospFrac+theModel!$H3031*NonHospFrac</f>
        <v>313525.55104295764</v>
      </c>
      <c r="N3031" s="266">
        <f t="shared" si="655"/>
        <v>506562.12121829123</v>
      </c>
      <c r="O3031" s="158"/>
      <c r="P3031" s="265">
        <f t="shared" si="656"/>
        <v>187550.79522554795</v>
      </c>
      <c r="Q3031" s="265">
        <f t="shared" si="657"/>
        <v>313523.99079233862</v>
      </c>
      <c r="R3031" s="266">
        <f t="shared" si="658"/>
        <v>501074.7860178866</v>
      </c>
    </row>
    <row r="3032" spans="1:18" x14ac:dyDescent="0.25">
      <c r="A3032" s="81">
        <v>3001</v>
      </c>
      <c r="B3032" s="93">
        <f t="shared" si="647"/>
        <v>1.2049572552112087E-25</v>
      </c>
      <c r="C3032" s="178">
        <f t="shared" si="648"/>
        <v>1.2022390791650918E-25</v>
      </c>
      <c r="D3032" s="165">
        <f t="shared" si="649"/>
        <v>2.2558277767625785E-3</v>
      </c>
      <c r="E3032" s="166">
        <f t="shared" si="659"/>
        <v>24.291375447755232</v>
      </c>
      <c r="F3032" s="167">
        <f t="shared" si="660"/>
        <v>6.7719949858412845</v>
      </c>
      <c r="G3032" s="167">
        <f t="shared" si="650"/>
        <v>235340.52679869151</v>
      </c>
      <c r="H3032" s="167">
        <f t="shared" si="651"/>
        <v>271299.98899881309</v>
      </c>
      <c r="I3032" s="168">
        <f t="shared" si="652"/>
        <v>506640.51579750457</v>
      </c>
      <c r="J3032" s="168">
        <f t="shared" si="654"/>
        <v>492235.84494649974</v>
      </c>
      <c r="K3032" s="94"/>
      <c r="L3032" s="265">
        <f t="shared" si="653"/>
        <v>193066.44414351598</v>
      </c>
      <c r="M3032" s="265">
        <f>$G3032*NonHospFrac+theModel!$H3032*NonHospFrac</f>
        <v>313574.07165398862</v>
      </c>
      <c r="N3032" s="266">
        <f t="shared" si="655"/>
        <v>506640.51579750457</v>
      </c>
      <c r="O3032" s="158"/>
      <c r="P3032" s="265">
        <f t="shared" si="656"/>
        <v>187577.22941720535</v>
      </c>
      <c r="Q3032" s="265">
        <f t="shared" si="657"/>
        <v>313572.5114033696</v>
      </c>
      <c r="R3032" s="266">
        <f t="shared" si="658"/>
        <v>501149.74082057492</v>
      </c>
    </row>
    <row r="3033" spans="1:18" x14ac:dyDescent="0.25">
      <c r="A3033" s="81">
        <v>3002</v>
      </c>
      <c r="B3033" s="93">
        <f t="shared" si="647"/>
        <v>1.1824481002899367E-25</v>
      </c>
      <c r="C3033" s="178">
        <f t="shared" si="648"/>
        <v>1.1797807010207224E-25</v>
      </c>
      <c r="D3033" s="165">
        <f t="shared" si="649"/>
        <v>2.2558277767625785E-3</v>
      </c>
      <c r="E3033" s="166">
        <f t="shared" si="659"/>
        <v>24.291375447755232</v>
      </c>
      <c r="F3033" s="167">
        <f t="shared" si="660"/>
        <v>6.774250813618047</v>
      </c>
      <c r="G3033" s="167">
        <f t="shared" si="650"/>
        <v>235418.92137790498</v>
      </c>
      <c r="H3033" s="167">
        <f t="shared" si="651"/>
        <v>271299.98899881309</v>
      </c>
      <c r="I3033" s="168">
        <f t="shared" si="652"/>
        <v>506718.91037671803</v>
      </c>
      <c r="J3033" s="168">
        <f t="shared" si="654"/>
        <v>492305.21011580899</v>
      </c>
      <c r="K3033" s="94"/>
      <c r="L3033" s="265">
        <f t="shared" si="653"/>
        <v>193096.31811169843</v>
      </c>
      <c r="M3033" s="265">
        <f>$G3033*NonHospFrac+theModel!$H3033*NonHospFrac</f>
        <v>313622.59226501966</v>
      </c>
      <c r="N3033" s="266">
        <f t="shared" si="655"/>
        <v>506718.91037671809</v>
      </c>
      <c r="O3033" s="158"/>
      <c r="P3033" s="265">
        <f t="shared" si="656"/>
        <v>187603.66253135313</v>
      </c>
      <c r="Q3033" s="265">
        <f t="shared" si="657"/>
        <v>313621.03201440064</v>
      </c>
      <c r="R3033" s="266">
        <f t="shared" si="658"/>
        <v>501224.69454575377</v>
      </c>
    </row>
    <row r="3034" spans="1:18" x14ac:dyDescent="0.25">
      <c r="A3034" s="81">
        <v>3003</v>
      </c>
      <c r="B3034" s="93">
        <f t="shared" si="647"/>
        <v>1.1603594267202468E-25</v>
      </c>
      <c r="C3034" s="178">
        <f t="shared" si="648"/>
        <v>1.1577418556944229E-25</v>
      </c>
      <c r="D3034" s="165">
        <f t="shared" si="649"/>
        <v>2.2558277767625785E-3</v>
      </c>
      <c r="E3034" s="166">
        <f t="shared" si="659"/>
        <v>24.291375447755232</v>
      </c>
      <c r="F3034" s="167">
        <f t="shared" si="660"/>
        <v>6.7765066413948096</v>
      </c>
      <c r="G3034" s="167">
        <f t="shared" si="650"/>
        <v>235497.31595711835</v>
      </c>
      <c r="H3034" s="167">
        <f t="shared" si="651"/>
        <v>271299.98899881309</v>
      </c>
      <c r="I3034" s="168">
        <f t="shared" si="652"/>
        <v>506797.30495593144</v>
      </c>
      <c r="J3034" s="168">
        <f t="shared" si="654"/>
        <v>492374.57245765737</v>
      </c>
      <c r="K3034" s="94"/>
      <c r="L3034" s="265">
        <f t="shared" si="653"/>
        <v>193126.19207988083</v>
      </c>
      <c r="M3034" s="265">
        <f>$G3034*NonHospFrac+theModel!$H3034*NonHospFrac</f>
        <v>313671.11287605064</v>
      </c>
      <c r="N3034" s="266">
        <f t="shared" si="655"/>
        <v>506797.3049559315</v>
      </c>
      <c r="O3034" s="158"/>
      <c r="P3034" s="265">
        <f t="shared" si="656"/>
        <v>187630.09456803507</v>
      </c>
      <c r="Q3034" s="265">
        <f t="shared" si="657"/>
        <v>313669.55262543162</v>
      </c>
      <c r="R3034" s="266">
        <f t="shared" si="658"/>
        <v>501299.64719346666</v>
      </c>
    </row>
    <row r="3035" spans="1:18" x14ac:dyDescent="0.25">
      <c r="A3035" s="81">
        <v>3004</v>
      </c>
      <c r="B3035" s="93">
        <f t="shared" si="647"/>
        <v>1.1386833797173796E-25</v>
      </c>
      <c r="C3035" s="178">
        <f t="shared" si="648"/>
        <v>1.1361147061204752E-25</v>
      </c>
      <c r="D3035" s="165">
        <f t="shared" si="649"/>
        <v>2.2558277767625785E-3</v>
      </c>
      <c r="E3035" s="166">
        <f t="shared" si="659"/>
        <v>24.291375447755232</v>
      </c>
      <c r="F3035" s="167">
        <f t="shared" si="660"/>
        <v>6.7787624691715722</v>
      </c>
      <c r="G3035" s="167">
        <f t="shared" si="650"/>
        <v>235575.71053633178</v>
      </c>
      <c r="H3035" s="167">
        <f t="shared" si="651"/>
        <v>271299.98899881309</v>
      </c>
      <c r="I3035" s="168">
        <f t="shared" si="652"/>
        <v>506875.69953514484</v>
      </c>
      <c r="J3035" s="168">
        <f t="shared" si="654"/>
        <v>492443.93197216012</v>
      </c>
      <c r="K3035" s="94"/>
      <c r="L3035" s="265">
        <f t="shared" si="653"/>
        <v>193156.06604806328</v>
      </c>
      <c r="M3035" s="265">
        <f>$G3035*NonHospFrac+theModel!$H3035*NonHospFrac</f>
        <v>313719.63348708162</v>
      </c>
      <c r="N3035" s="266">
        <f t="shared" si="655"/>
        <v>506875.6995351449</v>
      </c>
      <c r="O3035" s="158"/>
      <c r="P3035" s="265">
        <f t="shared" si="656"/>
        <v>187656.52552729522</v>
      </c>
      <c r="Q3035" s="265">
        <f t="shared" si="657"/>
        <v>313718.0732364626</v>
      </c>
      <c r="R3035" s="266">
        <f t="shared" si="658"/>
        <v>501374.59876375785</v>
      </c>
    </row>
    <row r="3036" spans="1:18" x14ac:dyDescent="0.25">
      <c r="A3036" s="81">
        <v>3005</v>
      </c>
      <c r="B3036" s="93">
        <f t="shared" si="647"/>
        <v>1.1174122512275616E-25</v>
      </c>
      <c r="C3036" s="178">
        <f t="shared" si="648"/>
        <v>1.1148915616331477E-25</v>
      </c>
      <c r="D3036" s="165">
        <f t="shared" si="649"/>
        <v>2.2558277767625785E-3</v>
      </c>
      <c r="E3036" s="166">
        <f t="shared" si="659"/>
        <v>24.291375447755232</v>
      </c>
      <c r="F3036" s="167">
        <f t="shared" si="660"/>
        <v>6.7810182969483348</v>
      </c>
      <c r="G3036" s="167">
        <f t="shared" si="650"/>
        <v>235654.10511554519</v>
      </c>
      <c r="H3036" s="167">
        <f t="shared" si="651"/>
        <v>271299.98899881309</v>
      </c>
      <c r="I3036" s="168">
        <f t="shared" si="652"/>
        <v>506954.0941143583</v>
      </c>
      <c r="J3036" s="168">
        <f t="shared" si="654"/>
        <v>492513.28865943261</v>
      </c>
      <c r="K3036" s="94"/>
      <c r="L3036" s="265">
        <f t="shared" si="653"/>
        <v>193185.94001624567</v>
      </c>
      <c r="M3036" s="265">
        <f>$G3036*NonHospFrac+theModel!$H3036*NonHospFrac</f>
        <v>313768.1540981126</v>
      </c>
      <c r="N3036" s="266">
        <f t="shared" si="655"/>
        <v>506954.0941143583</v>
      </c>
      <c r="O3036" s="158"/>
      <c r="P3036" s="265">
        <f t="shared" si="656"/>
        <v>187682.95540917738</v>
      </c>
      <c r="Q3036" s="265">
        <f t="shared" si="657"/>
        <v>313766.59384749358</v>
      </c>
      <c r="R3036" s="266">
        <f t="shared" si="658"/>
        <v>501449.54925667099</v>
      </c>
    </row>
    <row r="3037" spans="1:18" x14ac:dyDescent="0.25">
      <c r="A3037" s="81">
        <v>3006</v>
      </c>
      <c r="B3037" s="93">
        <f t="shared" si="647"/>
        <v>1.0965384771870048E-25</v>
      </c>
      <c r="C3037" s="178">
        <f t="shared" si="648"/>
        <v>1.0940648752318774E-25</v>
      </c>
      <c r="D3037" s="165">
        <f t="shared" si="649"/>
        <v>2.2558277767625785E-3</v>
      </c>
      <c r="E3037" s="166">
        <f t="shared" si="659"/>
        <v>24.291375447755232</v>
      </c>
      <c r="F3037" s="167">
        <f t="shared" si="660"/>
        <v>6.7832741247250974</v>
      </c>
      <c r="G3037" s="167">
        <f t="shared" si="650"/>
        <v>235732.49969475862</v>
      </c>
      <c r="H3037" s="167">
        <f t="shared" si="651"/>
        <v>271299.98899881309</v>
      </c>
      <c r="I3037" s="168">
        <f t="shared" si="652"/>
        <v>507032.48869357171</v>
      </c>
      <c r="J3037" s="168">
        <f t="shared" si="654"/>
        <v>492582.64251958992</v>
      </c>
      <c r="K3037" s="94"/>
      <c r="L3037" s="265">
        <f t="shared" si="653"/>
        <v>193215.81398442812</v>
      </c>
      <c r="M3037" s="265">
        <f>$G3037*NonHospFrac+theModel!$H3037*NonHospFrac</f>
        <v>313816.67470914358</v>
      </c>
      <c r="N3037" s="266">
        <f t="shared" si="655"/>
        <v>507032.48869357171</v>
      </c>
      <c r="O3037" s="158"/>
      <c r="P3037" s="265">
        <f t="shared" si="656"/>
        <v>187709.38421372557</v>
      </c>
      <c r="Q3037" s="265">
        <f t="shared" si="657"/>
        <v>313815.11445852456</v>
      </c>
      <c r="R3037" s="266">
        <f t="shared" si="658"/>
        <v>501524.49867225013</v>
      </c>
    </row>
    <row r="3038" spans="1:18" x14ac:dyDescent="0.25">
      <c r="A3038" s="81">
        <v>3007</v>
      </c>
      <c r="B3038" s="93">
        <f t="shared" si="647"/>
        <v>1.076054634832106E-25</v>
      </c>
      <c r="C3038" s="178">
        <f t="shared" si="648"/>
        <v>1.0736272408975377E-25</v>
      </c>
      <c r="D3038" s="165">
        <f t="shared" si="649"/>
        <v>2.2558277767625785E-3</v>
      </c>
      <c r="E3038" s="166">
        <f t="shared" si="659"/>
        <v>24.291375447755232</v>
      </c>
      <c r="F3038" s="167">
        <f t="shared" si="660"/>
        <v>6.78552995250186</v>
      </c>
      <c r="G3038" s="167">
        <f t="shared" si="650"/>
        <v>235810.89427397208</v>
      </c>
      <c r="H3038" s="167">
        <f t="shared" si="651"/>
        <v>271299.98899881309</v>
      </c>
      <c r="I3038" s="168">
        <f t="shared" si="652"/>
        <v>507110.88327278517</v>
      </c>
      <c r="J3038" s="168">
        <f t="shared" si="654"/>
        <v>492651.99355274742</v>
      </c>
      <c r="K3038" s="94"/>
      <c r="L3038" s="265">
        <f t="shared" si="653"/>
        <v>193245.68795261055</v>
      </c>
      <c r="M3038" s="265">
        <f>$G3038*NonHospFrac+theModel!$H3038*NonHospFrac</f>
        <v>313865.19532017456</v>
      </c>
      <c r="N3038" s="266">
        <f t="shared" si="655"/>
        <v>507110.88327278511</v>
      </c>
      <c r="O3038" s="158"/>
      <c r="P3038" s="265">
        <f t="shared" si="656"/>
        <v>187735.81194098364</v>
      </c>
      <c r="Q3038" s="265">
        <f t="shared" si="657"/>
        <v>313863.63506955554</v>
      </c>
      <c r="R3038" s="266">
        <f t="shared" si="658"/>
        <v>501599.44701053918</v>
      </c>
    </row>
    <row r="3039" spans="1:18" x14ac:dyDescent="0.25">
      <c r="A3039" s="81">
        <v>3008</v>
      </c>
      <c r="B3039" s="93">
        <f t="shared" ref="B3039:B3102" si="661">Constant*EXP(PowerTerm*(A3039)/7)</f>
        <v>1.0559534400598956E-25</v>
      </c>
      <c r="C3039" s="178">
        <f t="shared" ref="C3039:C3102" si="662">(1-theFloor)*B3039</f>
        <v>1.0535713909588405E-25</v>
      </c>
      <c r="D3039" s="165">
        <f t="shared" ref="D3039:D3102" si="663">theFloor</f>
        <v>2.2558277767625785E-3</v>
      </c>
      <c r="E3039" s="166">
        <f t="shared" si="659"/>
        <v>24.291375447755232</v>
      </c>
      <c r="F3039" s="167">
        <f t="shared" si="660"/>
        <v>6.7877857802786226</v>
      </c>
      <c r="G3039" s="167">
        <f t="shared" ref="G3039:G3102" si="664">$B$22*F3039*totInfected/365.25</f>
        <v>235889.28885318546</v>
      </c>
      <c r="H3039" s="167">
        <f t="shared" ref="H3039:H3102" si="665">lostQALYs_Injured*E3039*totInfected/365.25</f>
        <v>271299.98899881309</v>
      </c>
      <c r="I3039" s="168">
        <f t="shared" ref="I3039:I3102" si="666">H3039+G3039</f>
        <v>507189.27785199857</v>
      </c>
      <c r="J3039" s="168">
        <f t="shared" si="654"/>
        <v>492721.34175902023</v>
      </c>
      <c r="K3039" s="94"/>
      <c r="L3039" s="265">
        <f t="shared" ref="L3039:L3102" si="667">$G3039*HospFrac+$H3039*HospFrac</f>
        <v>193275.56192079297</v>
      </c>
      <c r="M3039" s="265">
        <f>$G3039*NonHospFrac+theModel!$H3039*NonHospFrac</f>
        <v>313913.71593120554</v>
      </c>
      <c r="N3039" s="266">
        <f t="shared" si="655"/>
        <v>507189.27785199851</v>
      </c>
      <c r="O3039" s="158"/>
      <c r="P3039" s="265">
        <f t="shared" si="656"/>
        <v>187762.23859099552</v>
      </c>
      <c r="Q3039" s="265">
        <f t="shared" si="657"/>
        <v>313912.15568058653</v>
      </c>
      <c r="R3039" s="266">
        <f t="shared" si="658"/>
        <v>501674.39427158202</v>
      </c>
    </row>
    <row r="3040" spans="1:18" x14ac:dyDescent="0.25">
      <c r="A3040" s="81">
        <v>3009</v>
      </c>
      <c r="B3040" s="93">
        <f t="shared" si="661"/>
        <v>1.0362277448377925E-25</v>
      </c>
      <c r="C3040" s="178">
        <f t="shared" si="662"/>
        <v>1.0338901935079354E-25</v>
      </c>
      <c r="D3040" s="165">
        <f t="shared" si="663"/>
        <v>2.2558277767625785E-3</v>
      </c>
      <c r="E3040" s="166">
        <f t="shared" si="659"/>
        <v>24.291375447755232</v>
      </c>
      <c r="F3040" s="167">
        <f t="shared" si="660"/>
        <v>6.7900416080553851</v>
      </c>
      <c r="G3040" s="167">
        <f t="shared" si="664"/>
        <v>235967.68343239892</v>
      </c>
      <c r="H3040" s="167">
        <f t="shared" si="665"/>
        <v>271299.98899881309</v>
      </c>
      <c r="I3040" s="168">
        <f t="shared" si="666"/>
        <v>507267.67243121204</v>
      </c>
      <c r="J3040" s="168">
        <f t="shared" ref="J3040:J3103" si="668">J3039+(I3040-I3039)/(1+discountDaily)^A3040</f>
        <v>492790.68713852367</v>
      </c>
      <c r="K3040" s="94"/>
      <c r="L3040" s="265">
        <f t="shared" si="667"/>
        <v>193305.43588897539</v>
      </c>
      <c r="M3040" s="265">
        <f>$G3040*NonHospFrac+theModel!$H3040*NonHospFrac</f>
        <v>313962.23654223658</v>
      </c>
      <c r="N3040" s="266">
        <f t="shared" ref="N3040:N3103" si="669">L3040+M3040</f>
        <v>507267.67243121198</v>
      </c>
      <c r="O3040" s="158"/>
      <c r="P3040" s="265">
        <f t="shared" ref="P3040:P3103" si="670">P3039+(L3040-L3039)/(1+discountDaily)^A3040</f>
        <v>187788.66416380514</v>
      </c>
      <c r="Q3040" s="265">
        <f t="shared" ref="Q3040:Q3103" si="671">Q3039+(M3040-M3039)/(1+discountDaily)^B3040</f>
        <v>313960.67629161756</v>
      </c>
      <c r="R3040" s="266">
        <f t="shared" ref="R3040:R3103" si="672">P3040+Q3040</f>
        <v>501749.3404554227</v>
      </c>
    </row>
    <row r="3041" spans="1:18" x14ac:dyDescent="0.25">
      <c r="A3041" s="81">
        <v>3010</v>
      </c>
      <c r="B3041" s="93">
        <f t="shared" si="661"/>
        <v>1.0168705346617545E-25</v>
      </c>
      <c r="C3041" s="178">
        <f t="shared" si="662"/>
        <v>1.0145766498642931E-25</v>
      </c>
      <c r="D3041" s="165">
        <f t="shared" si="663"/>
        <v>2.2558277767625785E-3</v>
      </c>
      <c r="E3041" s="166">
        <f t="shared" ref="E3041:E3104" si="673">C3041+E3040</f>
        <v>24.291375447755232</v>
      </c>
      <c r="F3041" s="167">
        <f t="shared" ref="F3041:F3104" si="674">D3041+F3040</f>
        <v>6.7922974358321477</v>
      </c>
      <c r="G3041" s="167">
        <f t="shared" si="664"/>
        <v>236046.07801161229</v>
      </c>
      <c r="H3041" s="167">
        <f t="shared" si="665"/>
        <v>271299.98899881309</v>
      </c>
      <c r="I3041" s="168">
        <f t="shared" si="666"/>
        <v>507346.06701042538</v>
      </c>
      <c r="J3041" s="168">
        <f t="shared" si="668"/>
        <v>492860.02969137282</v>
      </c>
      <c r="K3041" s="94"/>
      <c r="L3041" s="265">
        <f t="shared" si="667"/>
        <v>193335.30985715782</v>
      </c>
      <c r="M3041" s="265">
        <f>$G3041*NonHospFrac+theModel!$H3041*NonHospFrac</f>
        <v>314010.75715326756</v>
      </c>
      <c r="N3041" s="266">
        <f t="shared" si="669"/>
        <v>507346.06701042538</v>
      </c>
      <c r="O3041" s="158"/>
      <c r="P3041" s="265">
        <f t="shared" si="670"/>
        <v>187815.08865945638</v>
      </c>
      <c r="Q3041" s="265">
        <f t="shared" si="671"/>
        <v>314009.19690264855</v>
      </c>
      <c r="R3041" s="266">
        <f t="shared" si="672"/>
        <v>501824.28556210489</v>
      </c>
    </row>
    <row r="3042" spans="1:18" x14ac:dyDescent="0.25">
      <c r="A3042" s="81">
        <v>3011</v>
      </c>
      <c r="B3042" s="93">
        <f t="shared" si="661"/>
        <v>9.9787492606187443E-26</v>
      </c>
      <c r="C3042" s="178">
        <f t="shared" si="662"/>
        <v>9.9562389208592917E-26</v>
      </c>
      <c r="D3042" s="165">
        <f t="shared" si="663"/>
        <v>2.2558277767625785E-3</v>
      </c>
      <c r="E3042" s="166">
        <f t="shared" si="673"/>
        <v>24.291375447755232</v>
      </c>
      <c r="F3042" s="167">
        <f t="shared" si="674"/>
        <v>6.7945532636089103</v>
      </c>
      <c r="G3042" s="167">
        <f t="shared" si="664"/>
        <v>236124.47259082575</v>
      </c>
      <c r="H3042" s="167">
        <f t="shared" si="665"/>
        <v>271299.98899881309</v>
      </c>
      <c r="I3042" s="168">
        <f t="shared" si="666"/>
        <v>507424.46158963884</v>
      </c>
      <c r="J3042" s="168">
        <f t="shared" si="668"/>
        <v>492929.3694176831</v>
      </c>
      <c r="K3042" s="94"/>
      <c r="L3042" s="265">
        <f t="shared" si="667"/>
        <v>193365.18382534024</v>
      </c>
      <c r="M3042" s="265">
        <f>$G3042*NonHospFrac+theModel!$H3042*NonHospFrac</f>
        <v>314059.2777642986</v>
      </c>
      <c r="N3042" s="266">
        <f t="shared" si="669"/>
        <v>507424.46158963884</v>
      </c>
      <c r="O3042" s="158"/>
      <c r="P3042" s="265">
        <f t="shared" si="670"/>
        <v>187841.51207799316</v>
      </c>
      <c r="Q3042" s="265">
        <f t="shared" si="671"/>
        <v>314057.71751367958</v>
      </c>
      <c r="R3042" s="266">
        <f t="shared" si="672"/>
        <v>501899.22959167277</v>
      </c>
    </row>
    <row r="3043" spans="1:18" x14ac:dyDescent="0.25">
      <c r="A3043" s="81">
        <v>3012</v>
      </c>
      <c r="B3043" s="93">
        <f t="shared" si="661"/>
        <v>9.7923416415464608E-26</v>
      </c>
      <c r="C3043" s="178">
        <f t="shared" si="662"/>
        <v>9.7702518052719116E-26</v>
      </c>
      <c r="D3043" s="165">
        <f t="shared" si="663"/>
        <v>2.2558277767625785E-3</v>
      </c>
      <c r="E3043" s="166">
        <f t="shared" si="673"/>
        <v>24.291375447755232</v>
      </c>
      <c r="F3043" s="167">
        <f t="shared" si="674"/>
        <v>6.7968090913856729</v>
      </c>
      <c r="G3043" s="167">
        <f t="shared" si="664"/>
        <v>236202.86717003916</v>
      </c>
      <c r="H3043" s="167">
        <f t="shared" si="665"/>
        <v>271299.98899881309</v>
      </c>
      <c r="I3043" s="168">
        <f t="shared" si="666"/>
        <v>507502.85616885225</v>
      </c>
      <c r="J3043" s="168">
        <f t="shared" si="668"/>
        <v>492998.70631756959</v>
      </c>
      <c r="K3043" s="94"/>
      <c r="L3043" s="265">
        <f t="shared" si="667"/>
        <v>193395.05779352266</v>
      </c>
      <c r="M3043" s="265">
        <f>$G3043*NonHospFrac+theModel!$H3043*NonHospFrac</f>
        <v>314107.79837532958</v>
      </c>
      <c r="N3043" s="266">
        <f t="shared" si="669"/>
        <v>507502.85616885225</v>
      </c>
      <c r="O3043" s="158"/>
      <c r="P3043" s="265">
        <f t="shared" si="670"/>
        <v>187867.93441945937</v>
      </c>
      <c r="Q3043" s="265">
        <f t="shared" si="671"/>
        <v>314106.23812471057</v>
      </c>
      <c r="R3043" s="266">
        <f t="shared" si="672"/>
        <v>501974.17254416994</v>
      </c>
    </row>
    <row r="3044" spans="1:18" x14ac:dyDescent="0.25">
      <c r="A3044" s="81">
        <v>3013</v>
      </c>
      <c r="B3044" s="93">
        <f t="shared" si="661"/>
        <v>9.6094162024088254E-26</v>
      </c>
      <c r="C3044" s="178">
        <f t="shared" si="662"/>
        <v>9.5877390144209595E-26</v>
      </c>
      <c r="D3044" s="165">
        <f t="shared" si="663"/>
        <v>2.2558277767625785E-3</v>
      </c>
      <c r="E3044" s="166">
        <f t="shared" si="673"/>
        <v>24.291375447755232</v>
      </c>
      <c r="F3044" s="167">
        <f t="shared" si="674"/>
        <v>6.7990649191624355</v>
      </c>
      <c r="G3044" s="167">
        <f t="shared" si="664"/>
        <v>236281.26174925262</v>
      </c>
      <c r="H3044" s="167">
        <f t="shared" si="665"/>
        <v>271299.98899881309</v>
      </c>
      <c r="I3044" s="168">
        <f t="shared" si="666"/>
        <v>507581.25074806571</v>
      </c>
      <c r="J3044" s="168">
        <f t="shared" si="668"/>
        <v>493068.0403911476</v>
      </c>
      <c r="K3044" s="94"/>
      <c r="L3044" s="265">
        <f t="shared" si="667"/>
        <v>193424.93176170511</v>
      </c>
      <c r="M3044" s="265">
        <f>$G3044*NonHospFrac+theModel!$H3044*NonHospFrac</f>
        <v>314156.31898636057</v>
      </c>
      <c r="N3044" s="266">
        <f t="shared" si="669"/>
        <v>507581.25074806565</v>
      </c>
      <c r="O3044" s="158"/>
      <c r="P3044" s="265">
        <f t="shared" si="670"/>
        <v>187894.35568389896</v>
      </c>
      <c r="Q3044" s="265">
        <f t="shared" si="671"/>
        <v>314154.75873574155</v>
      </c>
      <c r="R3044" s="266">
        <f t="shared" si="672"/>
        <v>502049.11441964051</v>
      </c>
    </row>
    <row r="3045" spans="1:18" x14ac:dyDescent="0.25">
      <c r="A3045" s="81">
        <v>3014</v>
      </c>
      <c r="B3045" s="93">
        <f t="shared" si="661"/>
        <v>9.4299078944854138E-26</v>
      </c>
      <c r="C3045" s="178">
        <f t="shared" si="662"/>
        <v>9.4086356463247214E-26</v>
      </c>
      <c r="D3045" s="165">
        <f t="shared" si="663"/>
        <v>2.2558277767625785E-3</v>
      </c>
      <c r="E3045" s="166">
        <f t="shared" si="673"/>
        <v>24.291375447755232</v>
      </c>
      <c r="F3045" s="167">
        <f t="shared" si="674"/>
        <v>6.8013207469391981</v>
      </c>
      <c r="G3045" s="167">
        <f t="shared" si="664"/>
        <v>236359.65632846599</v>
      </c>
      <c r="H3045" s="167">
        <f t="shared" si="665"/>
        <v>271299.98899881309</v>
      </c>
      <c r="I3045" s="168">
        <f t="shared" si="666"/>
        <v>507659.64532727911</v>
      </c>
      <c r="J3045" s="168">
        <f t="shared" si="668"/>
        <v>493137.3716385322</v>
      </c>
      <c r="K3045" s="94"/>
      <c r="L3045" s="265">
        <f t="shared" si="667"/>
        <v>193454.80572988751</v>
      </c>
      <c r="M3045" s="265">
        <f>$G3045*NonHospFrac+theModel!$H3045*NonHospFrac</f>
        <v>314204.83959739155</v>
      </c>
      <c r="N3045" s="266">
        <f t="shared" si="669"/>
        <v>507659.64532727905</v>
      </c>
      <c r="O3045" s="158"/>
      <c r="P3045" s="265">
        <f t="shared" si="670"/>
        <v>187920.77587135573</v>
      </c>
      <c r="Q3045" s="265">
        <f t="shared" si="671"/>
        <v>314203.27934677253</v>
      </c>
      <c r="R3045" s="266">
        <f t="shared" si="672"/>
        <v>502124.05521812825</v>
      </c>
    </row>
    <row r="3046" spans="1:18" x14ac:dyDescent="0.25">
      <c r="A3046" s="81">
        <v>3015</v>
      </c>
      <c r="B3046" s="93">
        <f t="shared" si="661"/>
        <v>9.2537528841957828E-26</v>
      </c>
      <c r="C3046" s="178">
        <f t="shared" si="662"/>
        <v>9.2328780114003175E-26</v>
      </c>
      <c r="D3046" s="165">
        <f t="shared" si="663"/>
        <v>2.2558277767625785E-3</v>
      </c>
      <c r="E3046" s="166">
        <f t="shared" si="673"/>
        <v>24.291375447755232</v>
      </c>
      <c r="F3046" s="167">
        <f t="shared" si="674"/>
        <v>6.8035765747159607</v>
      </c>
      <c r="G3046" s="167">
        <f t="shared" si="664"/>
        <v>236438.05090767946</v>
      </c>
      <c r="H3046" s="167">
        <f t="shared" si="665"/>
        <v>271299.98899881309</v>
      </c>
      <c r="I3046" s="168">
        <f t="shared" si="666"/>
        <v>507738.03990649257</v>
      </c>
      <c r="J3046" s="168">
        <f t="shared" si="668"/>
        <v>493206.70005983871</v>
      </c>
      <c r="K3046" s="94"/>
      <c r="L3046" s="265">
        <f t="shared" si="667"/>
        <v>193484.67969806996</v>
      </c>
      <c r="M3046" s="265">
        <f>$G3046*NonHospFrac+theModel!$H3046*NonHospFrac</f>
        <v>314253.36020842259</v>
      </c>
      <c r="N3046" s="266">
        <f t="shared" si="669"/>
        <v>507738.03990649257</v>
      </c>
      <c r="O3046" s="158"/>
      <c r="P3046" s="265">
        <f t="shared" si="670"/>
        <v>187947.1949818737</v>
      </c>
      <c r="Q3046" s="265">
        <f t="shared" si="671"/>
        <v>314251.79995780357</v>
      </c>
      <c r="R3046" s="266">
        <f t="shared" si="672"/>
        <v>502198.9949396773</v>
      </c>
    </row>
    <row r="3047" spans="1:18" x14ac:dyDescent="0.25">
      <c r="A3047" s="81">
        <v>3016</v>
      </c>
      <c r="B3047" s="93">
        <f t="shared" si="661"/>
        <v>9.0808885304000792E-26</v>
      </c>
      <c r="C3047" s="178">
        <f t="shared" si="662"/>
        <v>9.060403609815518E-26</v>
      </c>
      <c r="D3047" s="165">
        <f t="shared" si="663"/>
        <v>2.2558277767625785E-3</v>
      </c>
      <c r="E3047" s="166">
        <f t="shared" si="673"/>
        <v>24.291375447755232</v>
      </c>
      <c r="F3047" s="167">
        <f t="shared" si="674"/>
        <v>6.8058324024927233</v>
      </c>
      <c r="G3047" s="167">
        <f t="shared" si="664"/>
        <v>236516.44548689283</v>
      </c>
      <c r="H3047" s="167">
        <f t="shared" si="665"/>
        <v>271299.98899881309</v>
      </c>
      <c r="I3047" s="168">
        <f t="shared" si="666"/>
        <v>507816.43448570592</v>
      </c>
      <c r="J3047" s="168">
        <f t="shared" si="668"/>
        <v>493276.02565518219</v>
      </c>
      <c r="K3047" s="94"/>
      <c r="L3047" s="265">
        <f t="shared" si="667"/>
        <v>193514.55366625235</v>
      </c>
      <c r="M3047" s="265">
        <f>$G3047*NonHospFrac+theModel!$H3047*NonHospFrac</f>
        <v>314301.88081945351</v>
      </c>
      <c r="N3047" s="266">
        <f t="shared" si="669"/>
        <v>507816.43448570586</v>
      </c>
      <c r="O3047" s="158"/>
      <c r="P3047" s="265">
        <f t="shared" si="670"/>
        <v>187973.61301549667</v>
      </c>
      <c r="Q3047" s="265">
        <f t="shared" si="671"/>
        <v>314300.32056883449</v>
      </c>
      <c r="R3047" s="266">
        <f t="shared" si="672"/>
        <v>502273.93358433119</v>
      </c>
    </row>
    <row r="3048" spans="1:18" x14ac:dyDescent="0.25">
      <c r="A3048" s="81">
        <v>3017</v>
      </c>
      <c r="B3048" s="93">
        <f t="shared" si="661"/>
        <v>8.9112533621237185E-26</v>
      </c>
      <c r="C3048" s="178">
        <f t="shared" si="662"/>
        <v>8.891151109263671E-26</v>
      </c>
      <c r="D3048" s="165">
        <f t="shared" si="663"/>
        <v>2.2558277767625785E-3</v>
      </c>
      <c r="E3048" s="166">
        <f t="shared" si="673"/>
        <v>24.291375447755232</v>
      </c>
      <c r="F3048" s="167">
        <f t="shared" si="674"/>
        <v>6.8080882302694858</v>
      </c>
      <c r="G3048" s="167">
        <f t="shared" si="664"/>
        <v>236594.84006610629</v>
      </c>
      <c r="H3048" s="167">
        <f t="shared" si="665"/>
        <v>271299.98899881309</v>
      </c>
      <c r="I3048" s="168">
        <f t="shared" si="666"/>
        <v>507894.82906491938</v>
      </c>
      <c r="J3048" s="168">
        <f t="shared" si="668"/>
        <v>493345.34842467803</v>
      </c>
      <c r="K3048" s="94"/>
      <c r="L3048" s="265">
        <f t="shared" si="667"/>
        <v>193544.4276344348</v>
      </c>
      <c r="M3048" s="265">
        <f>$G3048*NonHospFrac+theModel!$H3048*NonHospFrac</f>
        <v>314350.40143048455</v>
      </c>
      <c r="N3048" s="266">
        <f t="shared" si="669"/>
        <v>507894.82906491938</v>
      </c>
      <c r="O3048" s="158"/>
      <c r="P3048" s="265">
        <f t="shared" si="670"/>
        <v>188000.02997226865</v>
      </c>
      <c r="Q3048" s="265">
        <f t="shared" si="671"/>
        <v>314348.84117986553</v>
      </c>
      <c r="R3048" s="266">
        <f t="shared" si="672"/>
        <v>502348.87115213415</v>
      </c>
    </row>
    <row r="3049" spans="1:18" x14ac:dyDescent="0.25">
      <c r="A3049" s="81">
        <v>3018</v>
      </c>
      <c r="B3049" s="93">
        <f t="shared" si="661"/>
        <v>8.744787056698146E-26</v>
      </c>
      <c r="C3049" s="178">
        <f t="shared" si="662"/>
        <v>8.7250603231537726E-26</v>
      </c>
      <c r="D3049" s="165">
        <f t="shared" si="663"/>
        <v>2.2558277767625785E-3</v>
      </c>
      <c r="E3049" s="166">
        <f t="shared" si="673"/>
        <v>24.291375447755232</v>
      </c>
      <c r="F3049" s="167">
        <f t="shared" si="674"/>
        <v>6.8103440580462484</v>
      </c>
      <c r="G3049" s="167">
        <f t="shared" si="664"/>
        <v>236673.23464531967</v>
      </c>
      <c r="H3049" s="167">
        <f t="shared" si="665"/>
        <v>271299.98899881309</v>
      </c>
      <c r="I3049" s="168">
        <f t="shared" si="666"/>
        <v>507973.22364413273</v>
      </c>
      <c r="J3049" s="168">
        <f t="shared" si="668"/>
        <v>493414.66836844123</v>
      </c>
      <c r="K3049" s="94"/>
      <c r="L3049" s="265">
        <f t="shared" si="667"/>
        <v>193574.3016026172</v>
      </c>
      <c r="M3049" s="265">
        <f>$G3049*NonHospFrac+theModel!$H3049*NonHospFrac</f>
        <v>314398.92204151553</v>
      </c>
      <c r="N3049" s="266">
        <f t="shared" si="669"/>
        <v>507973.22364413273</v>
      </c>
      <c r="O3049" s="158"/>
      <c r="P3049" s="265">
        <f t="shared" si="670"/>
        <v>188026.44585223339</v>
      </c>
      <c r="Q3049" s="265">
        <f t="shared" si="671"/>
        <v>314397.36179089651</v>
      </c>
      <c r="R3049" s="266">
        <f t="shared" si="672"/>
        <v>502423.8076431299</v>
      </c>
    </row>
    <row r="3050" spans="1:18" x14ac:dyDescent="0.25">
      <c r="A3050" s="81">
        <v>3019</v>
      </c>
      <c r="B3050" s="93">
        <f t="shared" si="661"/>
        <v>8.5814304183099672E-26</v>
      </c>
      <c r="C3050" s="178">
        <f t="shared" si="662"/>
        <v>8.5620721892079883E-26</v>
      </c>
      <c r="D3050" s="165">
        <f t="shared" si="663"/>
        <v>2.2558277767625785E-3</v>
      </c>
      <c r="E3050" s="166">
        <f t="shared" si="673"/>
        <v>24.291375447755232</v>
      </c>
      <c r="F3050" s="167">
        <f t="shared" si="674"/>
        <v>6.812599885823011</v>
      </c>
      <c r="G3050" s="167">
        <f t="shared" si="664"/>
        <v>236751.62922453313</v>
      </c>
      <c r="H3050" s="167">
        <f t="shared" si="665"/>
        <v>271299.98899881309</v>
      </c>
      <c r="I3050" s="168">
        <f t="shared" si="666"/>
        <v>508051.61822334619</v>
      </c>
      <c r="J3050" s="168">
        <f t="shared" si="668"/>
        <v>493483.98548658716</v>
      </c>
      <c r="K3050" s="94"/>
      <c r="L3050" s="265">
        <f t="shared" si="667"/>
        <v>193604.17557079965</v>
      </c>
      <c r="M3050" s="265">
        <f>$G3050*NonHospFrac+theModel!$H3050*NonHospFrac</f>
        <v>314447.44265254657</v>
      </c>
      <c r="N3050" s="266">
        <f t="shared" si="669"/>
        <v>508051.61822334619</v>
      </c>
      <c r="O3050" s="158"/>
      <c r="P3050" s="265">
        <f t="shared" si="670"/>
        <v>188052.86065543492</v>
      </c>
      <c r="Q3050" s="265">
        <f t="shared" si="671"/>
        <v>314445.88240192755</v>
      </c>
      <c r="R3050" s="266">
        <f t="shared" si="672"/>
        <v>502498.7430573625</v>
      </c>
    </row>
    <row r="3051" spans="1:18" x14ac:dyDescent="0.25">
      <c r="A3051" s="81">
        <v>3020</v>
      </c>
      <c r="B3051" s="93">
        <f t="shared" si="661"/>
        <v>8.4211253569507591E-26</v>
      </c>
      <c r="C3051" s="178">
        <f t="shared" si="662"/>
        <v>8.4021287484589498E-26</v>
      </c>
      <c r="D3051" s="165">
        <f t="shared" si="663"/>
        <v>2.2558277767625785E-3</v>
      </c>
      <c r="E3051" s="166">
        <f t="shared" si="673"/>
        <v>24.291375447755232</v>
      </c>
      <c r="F3051" s="167">
        <f t="shared" si="674"/>
        <v>6.8148557135997736</v>
      </c>
      <c r="G3051" s="167">
        <f t="shared" si="664"/>
        <v>236830.0238037465</v>
      </c>
      <c r="H3051" s="167">
        <f t="shared" si="665"/>
        <v>271299.98899881309</v>
      </c>
      <c r="I3051" s="168">
        <f t="shared" si="666"/>
        <v>508130.01280255959</v>
      </c>
      <c r="J3051" s="168">
        <f t="shared" si="668"/>
        <v>493553.29977923085</v>
      </c>
      <c r="K3051" s="94"/>
      <c r="L3051" s="265">
        <f t="shared" si="667"/>
        <v>193634.04953898204</v>
      </c>
      <c r="M3051" s="265">
        <f>$G3051*NonHospFrac+theModel!$H3051*NonHospFrac</f>
        <v>314495.96326357755</v>
      </c>
      <c r="N3051" s="266">
        <f t="shared" si="669"/>
        <v>508130.01280255959</v>
      </c>
      <c r="O3051" s="158"/>
      <c r="P3051" s="265">
        <f t="shared" si="670"/>
        <v>188079.27438191703</v>
      </c>
      <c r="Q3051" s="265">
        <f t="shared" si="671"/>
        <v>314494.40301295853</v>
      </c>
      <c r="R3051" s="266">
        <f t="shared" si="672"/>
        <v>502573.67739487556</v>
      </c>
    </row>
    <row r="3052" spans="1:18" x14ac:dyDescent="0.25">
      <c r="A3052" s="81">
        <v>3021</v>
      </c>
      <c r="B3052" s="93">
        <f t="shared" si="661"/>
        <v>8.2638148677602031E-26</v>
      </c>
      <c r="C3052" s="178">
        <f t="shared" si="662"/>
        <v>8.2451731246394863E-26</v>
      </c>
      <c r="D3052" s="165">
        <f t="shared" si="663"/>
        <v>2.2558277767625785E-3</v>
      </c>
      <c r="E3052" s="166">
        <f t="shared" si="673"/>
        <v>24.291375447755232</v>
      </c>
      <c r="F3052" s="167">
        <f t="shared" si="674"/>
        <v>6.8171115413765362</v>
      </c>
      <c r="G3052" s="167">
        <f t="shared" si="664"/>
        <v>236908.41838295996</v>
      </c>
      <c r="H3052" s="167">
        <f t="shared" si="665"/>
        <v>271299.98899881309</v>
      </c>
      <c r="I3052" s="168">
        <f t="shared" si="666"/>
        <v>508208.40738177305</v>
      </c>
      <c r="J3052" s="168">
        <f t="shared" si="668"/>
        <v>493622.61124648753</v>
      </c>
      <c r="K3052" s="94"/>
      <c r="L3052" s="265">
        <f t="shared" si="667"/>
        <v>193663.92350716452</v>
      </c>
      <c r="M3052" s="265">
        <f>$G3052*NonHospFrac+theModel!$H3052*NonHospFrac</f>
        <v>314544.48387460853</v>
      </c>
      <c r="N3052" s="266">
        <f t="shared" si="669"/>
        <v>508208.40738177305</v>
      </c>
      <c r="O3052" s="158"/>
      <c r="P3052" s="265">
        <f t="shared" si="670"/>
        <v>188105.6870317237</v>
      </c>
      <c r="Q3052" s="265">
        <f t="shared" si="671"/>
        <v>314542.92362398951</v>
      </c>
      <c r="R3052" s="266">
        <f t="shared" si="672"/>
        <v>502648.61065571324</v>
      </c>
    </row>
    <row r="3053" spans="1:18" x14ac:dyDescent="0.25">
      <c r="A3053" s="81">
        <v>3022</v>
      </c>
      <c r="B3053" s="93">
        <f t="shared" si="661"/>
        <v>8.1094430107547699E-26</v>
      </c>
      <c r="C3053" s="178">
        <f t="shared" si="662"/>
        <v>8.0911495039570359E-26</v>
      </c>
      <c r="D3053" s="165">
        <f t="shared" si="663"/>
        <v>2.2558277767625785E-3</v>
      </c>
      <c r="E3053" s="166">
        <f t="shared" si="673"/>
        <v>24.291375447755232</v>
      </c>
      <c r="F3053" s="167">
        <f t="shared" si="674"/>
        <v>6.8193673691532988</v>
      </c>
      <c r="G3053" s="167">
        <f t="shared" si="664"/>
        <v>236986.81296217337</v>
      </c>
      <c r="H3053" s="167">
        <f t="shared" si="665"/>
        <v>271299.98899881309</v>
      </c>
      <c r="I3053" s="168">
        <f t="shared" si="666"/>
        <v>508286.80196098646</v>
      </c>
      <c r="J3053" s="168">
        <f t="shared" si="668"/>
        <v>493691.9198884723</v>
      </c>
      <c r="K3053" s="94"/>
      <c r="L3053" s="265">
        <f t="shared" si="667"/>
        <v>193693.79747534692</v>
      </c>
      <c r="M3053" s="265">
        <f>$G3053*NonHospFrac+theModel!$H3053*NonHospFrac</f>
        <v>314593.00448563951</v>
      </c>
      <c r="N3053" s="266">
        <f t="shared" si="669"/>
        <v>508286.80196098646</v>
      </c>
      <c r="O3053" s="158"/>
      <c r="P3053" s="265">
        <f t="shared" si="670"/>
        <v>188132.09860489873</v>
      </c>
      <c r="Q3053" s="265">
        <f t="shared" si="671"/>
        <v>314591.44423502049</v>
      </c>
      <c r="R3053" s="266">
        <f t="shared" si="672"/>
        <v>502723.54283991922</v>
      </c>
    </row>
    <row r="3054" spans="1:18" x14ac:dyDescent="0.25">
      <c r="A3054" s="81">
        <v>3023</v>
      </c>
      <c r="B3054" s="93">
        <f t="shared" si="661"/>
        <v>7.9579548909356905E-26</v>
      </c>
      <c r="C3054" s="178">
        <f t="shared" si="662"/>
        <v>7.9400031152464941E-26</v>
      </c>
      <c r="D3054" s="165">
        <f t="shared" si="663"/>
        <v>2.2558277767625785E-3</v>
      </c>
      <c r="E3054" s="166">
        <f t="shared" si="673"/>
        <v>24.291375447755232</v>
      </c>
      <c r="F3054" s="167">
        <f t="shared" si="674"/>
        <v>6.8216231969300614</v>
      </c>
      <c r="G3054" s="167">
        <f t="shared" si="664"/>
        <v>237065.20754138683</v>
      </c>
      <c r="H3054" s="167">
        <f t="shared" si="665"/>
        <v>271299.98899881309</v>
      </c>
      <c r="I3054" s="168">
        <f t="shared" si="666"/>
        <v>508365.19654019992</v>
      </c>
      <c r="J3054" s="168">
        <f t="shared" si="668"/>
        <v>493761.22570530046</v>
      </c>
      <c r="K3054" s="94"/>
      <c r="L3054" s="265">
        <f t="shared" si="667"/>
        <v>193723.67144352937</v>
      </c>
      <c r="M3054" s="265">
        <f>$G3054*NonHospFrac+theModel!$H3054*NonHospFrac</f>
        <v>314641.52509667055</v>
      </c>
      <c r="N3054" s="266">
        <f t="shared" si="669"/>
        <v>508365.19654019992</v>
      </c>
      <c r="O3054" s="158"/>
      <c r="P3054" s="265">
        <f t="shared" si="670"/>
        <v>188158.50910148607</v>
      </c>
      <c r="Q3054" s="265">
        <f t="shared" si="671"/>
        <v>314639.96484605153</v>
      </c>
      <c r="R3054" s="266">
        <f t="shared" si="672"/>
        <v>502798.4739475376</v>
      </c>
    </row>
    <row r="3055" spans="1:18" x14ac:dyDescent="0.25">
      <c r="A3055" s="81">
        <v>3024</v>
      </c>
      <c r="B3055" s="93">
        <f t="shared" si="661"/>
        <v>7.8092966387679274E-26</v>
      </c>
      <c r="C3055" s="178">
        <f t="shared" si="662"/>
        <v>7.791680210493216E-26</v>
      </c>
      <c r="D3055" s="165">
        <f t="shared" si="663"/>
        <v>2.2558277767625785E-3</v>
      </c>
      <c r="E3055" s="166">
        <f t="shared" si="673"/>
        <v>24.291375447755232</v>
      </c>
      <c r="F3055" s="167">
        <f t="shared" si="674"/>
        <v>6.8238790247068239</v>
      </c>
      <c r="G3055" s="167">
        <f t="shared" si="664"/>
        <v>237143.60212060023</v>
      </c>
      <c r="H3055" s="167">
        <f t="shared" si="665"/>
        <v>271299.98899881309</v>
      </c>
      <c r="I3055" s="168">
        <f t="shared" si="666"/>
        <v>508443.59111941332</v>
      </c>
      <c r="J3055" s="168">
        <f t="shared" si="668"/>
        <v>493830.52869708702</v>
      </c>
      <c r="K3055" s="94"/>
      <c r="L3055" s="265">
        <f t="shared" si="667"/>
        <v>193753.54541171179</v>
      </c>
      <c r="M3055" s="265">
        <f>$G3055*NonHospFrac+theModel!$H3055*NonHospFrac</f>
        <v>314690.04570770153</v>
      </c>
      <c r="N3055" s="266">
        <f t="shared" si="669"/>
        <v>508443.59111941332</v>
      </c>
      <c r="O3055" s="158"/>
      <c r="P3055" s="265">
        <f t="shared" si="670"/>
        <v>188184.91852152956</v>
      </c>
      <c r="Q3055" s="265">
        <f t="shared" si="671"/>
        <v>314688.48545708251</v>
      </c>
      <c r="R3055" s="266">
        <f t="shared" si="672"/>
        <v>502873.40397861204</v>
      </c>
    </row>
    <row r="3056" spans="1:18" x14ac:dyDescent="0.25">
      <c r="A3056" s="81">
        <v>3025</v>
      </c>
      <c r="B3056" s="93">
        <f t="shared" si="661"/>
        <v>7.6634153910240936E-26</v>
      </c>
      <c r="C3056" s="178">
        <f t="shared" si="662"/>
        <v>7.6461280457201513E-26</v>
      </c>
      <c r="D3056" s="165">
        <f t="shared" si="663"/>
        <v>2.2558277767625785E-3</v>
      </c>
      <c r="E3056" s="166">
        <f t="shared" si="673"/>
        <v>24.291375447755232</v>
      </c>
      <c r="F3056" s="167">
        <f t="shared" si="674"/>
        <v>6.8261348524835865</v>
      </c>
      <c r="G3056" s="167">
        <f t="shared" si="664"/>
        <v>237221.99669981367</v>
      </c>
      <c r="H3056" s="167">
        <f t="shared" si="665"/>
        <v>271299.98899881309</v>
      </c>
      <c r="I3056" s="168">
        <f t="shared" si="666"/>
        <v>508521.98569862673</v>
      </c>
      <c r="J3056" s="168">
        <f t="shared" si="668"/>
        <v>493899.82886394719</v>
      </c>
      <c r="K3056" s="94"/>
      <c r="L3056" s="265">
        <f t="shared" si="667"/>
        <v>193783.41937989421</v>
      </c>
      <c r="M3056" s="265">
        <f>$G3056*NonHospFrac+theModel!$H3056*NonHospFrac</f>
        <v>314738.56631873257</v>
      </c>
      <c r="N3056" s="266">
        <f t="shared" si="669"/>
        <v>508521.98569862678</v>
      </c>
      <c r="O3056" s="158"/>
      <c r="P3056" s="265">
        <f t="shared" si="670"/>
        <v>188211.32686507309</v>
      </c>
      <c r="Q3056" s="265">
        <f t="shared" si="671"/>
        <v>314737.00606811355</v>
      </c>
      <c r="R3056" s="266">
        <f t="shared" si="672"/>
        <v>502948.33293318667</v>
      </c>
    </row>
    <row r="3057" spans="1:18" x14ac:dyDescent="0.25">
      <c r="A3057" s="81">
        <v>3026</v>
      </c>
      <c r="B3057" s="93">
        <f t="shared" si="661"/>
        <v>7.5202592719861747E-26</v>
      </c>
      <c r="C3057" s="178">
        <f t="shared" si="662"/>
        <v>7.5032948622319714E-26</v>
      </c>
      <c r="D3057" s="165">
        <f t="shared" si="663"/>
        <v>2.2558277767625785E-3</v>
      </c>
      <c r="E3057" s="166">
        <f t="shared" si="673"/>
        <v>24.291375447755232</v>
      </c>
      <c r="F3057" s="167">
        <f t="shared" si="674"/>
        <v>6.8283906802603491</v>
      </c>
      <c r="G3057" s="167">
        <f t="shared" si="664"/>
        <v>237300.39127902707</v>
      </c>
      <c r="H3057" s="167">
        <f t="shared" si="665"/>
        <v>271299.98899881309</v>
      </c>
      <c r="I3057" s="168">
        <f t="shared" si="666"/>
        <v>508600.38027784019</v>
      </c>
      <c r="J3057" s="168">
        <f t="shared" si="668"/>
        <v>493969.1262059962</v>
      </c>
      <c r="K3057" s="94"/>
      <c r="L3057" s="265">
        <f t="shared" si="667"/>
        <v>193813.29334807664</v>
      </c>
      <c r="M3057" s="265">
        <f>$G3057*NonHospFrac+theModel!$H3057*NonHospFrac</f>
        <v>314787.08692976355</v>
      </c>
      <c r="N3057" s="266">
        <f t="shared" si="669"/>
        <v>508600.38027784019</v>
      </c>
      <c r="O3057" s="158"/>
      <c r="P3057" s="265">
        <f t="shared" si="670"/>
        <v>188237.73413216055</v>
      </c>
      <c r="Q3057" s="265">
        <f t="shared" si="671"/>
        <v>314785.52667914453</v>
      </c>
      <c r="R3057" s="266">
        <f t="shared" si="672"/>
        <v>503023.26081130508</v>
      </c>
    </row>
    <row r="3058" spans="1:18" x14ac:dyDescent="0.25">
      <c r="A3058" s="81">
        <v>3027</v>
      </c>
      <c r="B3058" s="93">
        <f t="shared" si="661"/>
        <v>7.3797773749983864E-26</v>
      </c>
      <c r="C3058" s="178">
        <f t="shared" si="662"/>
        <v>7.3631298682095413E-26</v>
      </c>
      <c r="D3058" s="165">
        <f t="shared" si="663"/>
        <v>2.2558277767625785E-3</v>
      </c>
      <c r="E3058" s="166">
        <f t="shared" si="673"/>
        <v>24.291375447755232</v>
      </c>
      <c r="F3058" s="167">
        <f t="shared" si="674"/>
        <v>6.8306465080371117</v>
      </c>
      <c r="G3058" s="167">
        <f t="shared" si="664"/>
        <v>237378.7858582405</v>
      </c>
      <c r="H3058" s="167">
        <f t="shared" si="665"/>
        <v>271299.98899881309</v>
      </c>
      <c r="I3058" s="168">
        <f t="shared" si="666"/>
        <v>508678.77485705359</v>
      </c>
      <c r="J3058" s="168">
        <f t="shared" si="668"/>
        <v>494038.42072334909</v>
      </c>
      <c r="K3058" s="94"/>
      <c r="L3058" s="265">
        <f t="shared" si="667"/>
        <v>193843.16731625906</v>
      </c>
      <c r="M3058" s="265">
        <f>$G3058*NonHospFrac+theModel!$H3058*NonHospFrac</f>
        <v>314835.60754079453</v>
      </c>
      <c r="N3058" s="266">
        <f t="shared" si="669"/>
        <v>508678.77485705359</v>
      </c>
      <c r="O3058" s="158"/>
      <c r="P3058" s="265">
        <f t="shared" si="670"/>
        <v>188264.14032283582</v>
      </c>
      <c r="Q3058" s="265">
        <f t="shared" si="671"/>
        <v>314834.04729017551</v>
      </c>
      <c r="R3058" s="266">
        <f t="shared" si="672"/>
        <v>503098.18761301134</v>
      </c>
    </row>
    <row r="3059" spans="1:18" x14ac:dyDescent="0.25">
      <c r="A3059" s="81">
        <v>3028</v>
      </c>
      <c r="B3059" s="93">
        <f t="shared" si="661"/>
        <v>7.2419197443646596E-26</v>
      </c>
      <c r="C3059" s="178">
        <f t="shared" si="662"/>
        <v>7.2255832206482369E-26</v>
      </c>
      <c r="D3059" s="165">
        <f t="shared" si="663"/>
        <v>2.2558277767625785E-3</v>
      </c>
      <c r="E3059" s="166">
        <f t="shared" si="673"/>
        <v>24.291375447755232</v>
      </c>
      <c r="F3059" s="167">
        <f t="shared" si="674"/>
        <v>6.8329023358138743</v>
      </c>
      <c r="G3059" s="167">
        <f t="shared" si="664"/>
        <v>237457.18043745394</v>
      </c>
      <c r="H3059" s="167">
        <f t="shared" si="665"/>
        <v>271299.98899881309</v>
      </c>
      <c r="I3059" s="168">
        <f t="shared" si="666"/>
        <v>508757.169436267</v>
      </c>
      <c r="J3059" s="168">
        <f t="shared" si="668"/>
        <v>494107.71241612104</v>
      </c>
      <c r="K3059" s="94"/>
      <c r="L3059" s="265">
        <f t="shared" si="667"/>
        <v>193873.04128444148</v>
      </c>
      <c r="M3059" s="265">
        <f>$G3059*NonHospFrac+theModel!$H3059*NonHospFrac</f>
        <v>314884.12815182551</v>
      </c>
      <c r="N3059" s="266">
        <f t="shared" si="669"/>
        <v>508757.169436267</v>
      </c>
      <c r="O3059" s="158"/>
      <c r="P3059" s="265">
        <f t="shared" si="670"/>
        <v>188290.54543714278</v>
      </c>
      <c r="Q3059" s="265">
        <f t="shared" si="671"/>
        <v>314882.56790120649</v>
      </c>
      <c r="R3059" s="266">
        <f t="shared" si="672"/>
        <v>503173.11333834927</v>
      </c>
    </row>
    <row r="3060" spans="1:18" x14ac:dyDescent="0.25">
      <c r="A3060" s="81">
        <v>3029</v>
      </c>
      <c r="B3060" s="93">
        <f t="shared" si="661"/>
        <v>7.1066373575842687E-26</v>
      </c>
      <c r="C3060" s="178">
        <f t="shared" si="662"/>
        <v>7.0906060076336512E-26</v>
      </c>
      <c r="D3060" s="165">
        <f t="shared" si="663"/>
        <v>2.2558277767625785E-3</v>
      </c>
      <c r="E3060" s="166">
        <f t="shared" si="673"/>
        <v>24.291375447755232</v>
      </c>
      <c r="F3060" s="167">
        <f t="shared" si="674"/>
        <v>6.8351581635906369</v>
      </c>
      <c r="G3060" s="167">
        <f t="shared" si="664"/>
        <v>237535.57501666731</v>
      </c>
      <c r="H3060" s="167">
        <f t="shared" si="665"/>
        <v>271299.98899881309</v>
      </c>
      <c r="I3060" s="168">
        <f t="shared" si="666"/>
        <v>508835.5640154804</v>
      </c>
      <c r="J3060" s="168">
        <f t="shared" si="668"/>
        <v>494177.00128442718</v>
      </c>
      <c r="K3060" s="94"/>
      <c r="L3060" s="265">
        <f t="shared" si="667"/>
        <v>193902.9152526239</v>
      </c>
      <c r="M3060" s="265">
        <f>$G3060*NonHospFrac+theModel!$H3060*NonHospFrac</f>
        <v>314932.64876285649</v>
      </c>
      <c r="N3060" s="266">
        <f t="shared" si="669"/>
        <v>508835.5640154804</v>
      </c>
      <c r="O3060" s="158"/>
      <c r="P3060" s="265">
        <f t="shared" si="670"/>
        <v>188316.94947512529</v>
      </c>
      <c r="Q3060" s="265">
        <f t="shared" si="671"/>
        <v>314931.08851223747</v>
      </c>
      <c r="R3060" s="266">
        <f t="shared" si="672"/>
        <v>503248.03798736277</v>
      </c>
    </row>
    <row r="3061" spans="1:18" x14ac:dyDescent="0.25">
      <c r="A3061" s="81">
        <v>3030</v>
      </c>
      <c r="B3061" s="93">
        <f t="shared" si="661"/>
        <v>6.9738821079193146E-26</v>
      </c>
      <c r="C3061" s="178">
        <f t="shared" si="662"/>
        <v>6.9581502309484021E-26</v>
      </c>
      <c r="D3061" s="165">
        <f t="shared" si="663"/>
        <v>2.2558277767625785E-3</v>
      </c>
      <c r="E3061" s="166">
        <f t="shared" si="673"/>
        <v>24.291375447755232</v>
      </c>
      <c r="F3061" s="167">
        <f t="shared" si="674"/>
        <v>6.8374139913673995</v>
      </c>
      <c r="G3061" s="167">
        <f t="shared" si="664"/>
        <v>237613.96959588077</v>
      </c>
      <c r="H3061" s="167">
        <f t="shared" si="665"/>
        <v>271299.98899881309</v>
      </c>
      <c r="I3061" s="168">
        <f t="shared" si="666"/>
        <v>508913.95859469386</v>
      </c>
      <c r="J3061" s="168">
        <f t="shared" si="668"/>
        <v>494246.28732838266</v>
      </c>
      <c r="K3061" s="94"/>
      <c r="L3061" s="265">
        <f t="shared" si="667"/>
        <v>193932.78922080633</v>
      </c>
      <c r="M3061" s="265">
        <f>$G3061*NonHospFrac+theModel!$H3061*NonHospFrac</f>
        <v>314981.16937388747</v>
      </c>
      <c r="N3061" s="266">
        <f t="shared" si="669"/>
        <v>508913.9585946938</v>
      </c>
      <c r="O3061" s="158"/>
      <c r="P3061" s="265">
        <f t="shared" si="670"/>
        <v>188343.35243682723</v>
      </c>
      <c r="Q3061" s="265">
        <f t="shared" si="671"/>
        <v>314979.60912326846</v>
      </c>
      <c r="R3061" s="266">
        <f t="shared" si="672"/>
        <v>503322.96156009566</v>
      </c>
    </row>
    <row r="3062" spans="1:18" x14ac:dyDescent="0.25">
      <c r="A3062" s="81">
        <v>3031</v>
      </c>
      <c r="B3062" s="93">
        <f t="shared" si="661"/>
        <v>6.8436067872878556E-26</v>
      </c>
      <c r="C3062" s="178">
        <f t="shared" si="662"/>
        <v>6.8281687890038502E-26</v>
      </c>
      <c r="D3062" s="165">
        <f t="shared" si="663"/>
        <v>2.2558277767625785E-3</v>
      </c>
      <c r="E3062" s="166">
        <f t="shared" si="673"/>
        <v>24.291375447755232</v>
      </c>
      <c r="F3062" s="167">
        <f t="shared" si="674"/>
        <v>6.8396698191441621</v>
      </c>
      <c r="G3062" s="167">
        <f t="shared" si="664"/>
        <v>237692.36417509415</v>
      </c>
      <c r="H3062" s="167">
        <f t="shared" si="665"/>
        <v>271299.98899881309</v>
      </c>
      <c r="I3062" s="168">
        <f t="shared" si="666"/>
        <v>508992.35317390726</v>
      </c>
      <c r="J3062" s="168">
        <f t="shared" si="668"/>
        <v>494315.57054810255</v>
      </c>
      <c r="K3062" s="94"/>
      <c r="L3062" s="265">
        <f t="shared" si="667"/>
        <v>193962.66318898875</v>
      </c>
      <c r="M3062" s="265">
        <f>$G3062*NonHospFrac+theModel!$H3062*NonHospFrac</f>
        <v>315029.68998491846</v>
      </c>
      <c r="N3062" s="266">
        <f t="shared" si="669"/>
        <v>508992.35317390721</v>
      </c>
      <c r="O3062" s="158"/>
      <c r="P3062" s="265">
        <f t="shared" si="670"/>
        <v>188369.75432229249</v>
      </c>
      <c r="Q3062" s="265">
        <f t="shared" si="671"/>
        <v>315028.12973429944</v>
      </c>
      <c r="R3062" s="266">
        <f t="shared" si="672"/>
        <v>503397.88405659189</v>
      </c>
    </row>
    <row r="3063" spans="1:18" x14ac:dyDescent="0.25">
      <c r="A3063" s="81">
        <v>3032</v>
      </c>
      <c r="B3063" s="93">
        <f t="shared" si="661"/>
        <v>6.7157650694766058E-26</v>
      </c>
      <c r="C3063" s="178">
        <f t="shared" si="662"/>
        <v>6.700615460090669E-26</v>
      </c>
      <c r="D3063" s="165">
        <f t="shared" si="663"/>
        <v>2.2558277767625785E-3</v>
      </c>
      <c r="E3063" s="166">
        <f t="shared" si="673"/>
        <v>24.291375447755232</v>
      </c>
      <c r="F3063" s="167">
        <f t="shared" si="674"/>
        <v>6.8419256469209246</v>
      </c>
      <c r="G3063" s="167">
        <f t="shared" si="664"/>
        <v>237770.75875430761</v>
      </c>
      <c r="H3063" s="167">
        <f t="shared" si="665"/>
        <v>271299.98899881309</v>
      </c>
      <c r="I3063" s="168">
        <f t="shared" si="666"/>
        <v>509070.74775312073</v>
      </c>
      <c r="J3063" s="168">
        <f t="shared" si="668"/>
        <v>494384.8509437021</v>
      </c>
      <c r="K3063" s="94"/>
      <c r="L3063" s="265">
        <f t="shared" si="667"/>
        <v>193992.53715717117</v>
      </c>
      <c r="M3063" s="265">
        <f>$G3063*NonHospFrac+theModel!$H3063*NonHospFrac</f>
        <v>315078.21059594949</v>
      </c>
      <c r="N3063" s="266">
        <f t="shared" si="669"/>
        <v>509070.74775312067</v>
      </c>
      <c r="O3063" s="158"/>
      <c r="P3063" s="265">
        <f t="shared" si="670"/>
        <v>188396.15513156491</v>
      </c>
      <c r="Q3063" s="265">
        <f t="shared" si="671"/>
        <v>315076.65034533048</v>
      </c>
      <c r="R3063" s="266">
        <f t="shared" si="672"/>
        <v>503472.80547689542</v>
      </c>
    </row>
    <row r="3064" spans="1:18" x14ac:dyDescent="0.25">
      <c r="A3064" s="81">
        <v>3033</v>
      </c>
      <c r="B3064" s="93">
        <f t="shared" si="661"/>
        <v>6.590311493667261E-26</v>
      </c>
      <c r="C3064" s="178">
        <f t="shared" si="662"/>
        <v>6.5754448859423289E-26</v>
      </c>
      <c r="D3064" s="165">
        <f t="shared" si="663"/>
        <v>2.2558277767625785E-3</v>
      </c>
      <c r="E3064" s="166">
        <f t="shared" si="673"/>
        <v>24.291375447755232</v>
      </c>
      <c r="F3064" s="167">
        <f t="shared" si="674"/>
        <v>6.8441814746976872</v>
      </c>
      <c r="G3064" s="167">
        <f t="shared" si="664"/>
        <v>237849.15333352098</v>
      </c>
      <c r="H3064" s="167">
        <f t="shared" si="665"/>
        <v>271299.98899881309</v>
      </c>
      <c r="I3064" s="168">
        <f t="shared" si="666"/>
        <v>509149.14233233407</v>
      </c>
      <c r="J3064" s="168">
        <f t="shared" si="668"/>
        <v>494454.12851529621</v>
      </c>
      <c r="K3064" s="94"/>
      <c r="L3064" s="265">
        <f t="shared" si="667"/>
        <v>194022.4111253536</v>
      </c>
      <c r="M3064" s="265">
        <f>$G3064*NonHospFrac+theModel!$H3064*NonHospFrac</f>
        <v>315126.73120698042</v>
      </c>
      <c r="N3064" s="266">
        <f t="shared" si="669"/>
        <v>509149.14233233401</v>
      </c>
      <c r="O3064" s="158"/>
      <c r="P3064" s="265">
        <f t="shared" si="670"/>
        <v>188422.55486468837</v>
      </c>
      <c r="Q3064" s="265">
        <f t="shared" si="671"/>
        <v>315125.1709563614</v>
      </c>
      <c r="R3064" s="266">
        <f t="shared" si="672"/>
        <v>503547.72582104977</v>
      </c>
    </row>
    <row r="3065" spans="1:18" x14ac:dyDescent="0.25">
      <c r="A3065" s="81">
        <v>3034</v>
      </c>
      <c r="B3065" s="93">
        <f t="shared" si="661"/>
        <v>6.4672014482703454E-26</v>
      </c>
      <c r="C3065" s="178">
        <f t="shared" si="662"/>
        <v>6.4526125556054182E-26</v>
      </c>
      <c r="D3065" s="165">
        <f t="shared" si="663"/>
        <v>2.2558277767625785E-3</v>
      </c>
      <c r="E3065" s="166">
        <f t="shared" si="673"/>
        <v>24.291375447755232</v>
      </c>
      <c r="F3065" s="167">
        <f t="shared" si="674"/>
        <v>6.8464373024744498</v>
      </c>
      <c r="G3065" s="167">
        <f t="shared" si="664"/>
        <v>237927.54791273444</v>
      </c>
      <c r="H3065" s="167">
        <f t="shared" si="665"/>
        <v>271299.98899881309</v>
      </c>
      <c r="I3065" s="168">
        <f t="shared" si="666"/>
        <v>509227.53691154753</v>
      </c>
      <c r="J3065" s="168">
        <f t="shared" si="668"/>
        <v>494523.40326300019</v>
      </c>
      <c r="K3065" s="94"/>
      <c r="L3065" s="265">
        <f t="shared" si="667"/>
        <v>194052.28509353605</v>
      </c>
      <c r="M3065" s="265">
        <f>$G3065*NonHospFrac+theModel!$H3065*NonHospFrac</f>
        <v>315175.25181801151</v>
      </c>
      <c r="N3065" s="266">
        <f t="shared" si="669"/>
        <v>509227.53691154753</v>
      </c>
      <c r="O3065" s="158"/>
      <c r="P3065" s="265">
        <f t="shared" si="670"/>
        <v>188448.95352170675</v>
      </c>
      <c r="Q3065" s="265">
        <f t="shared" si="671"/>
        <v>315173.6915673925</v>
      </c>
      <c r="R3065" s="266">
        <f t="shared" si="672"/>
        <v>503622.64508909924</v>
      </c>
    </row>
    <row r="3066" spans="1:18" x14ac:dyDescent="0.25">
      <c r="A3066" s="81">
        <v>3035</v>
      </c>
      <c r="B3066" s="93">
        <f t="shared" si="661"/>
        <v>6.3463911550615004E-26</v>
      </c>
      <c r="C3066" s="178">
        <f t="shared" si="662"/>
        <v>6.3320747896117124E-26</v>
      </c>
      <c r="D3066" s="165">
        <f t="shared" si="663"/>
        <v>2.2558277767625785E-3</v>
      </c>
      <c r="E3066" s="166">
        <f t="shared" si="673"/>
        <v>24.291375447755232</v>
      </c>
      <c r="F3066" s="167">
        <f t="shared" si="674"/>
        <v>6.8486931302512124</v>
      </c>
      <c r="G3066" s="167">
        <f t="shared" si="664"/>
        <v>238005.94249194782</v>
      </c>
      <c r="H3066" s="167">
        <f t="shared" si="665"/>
        <v>271299.98899881309</v>
      </c>
      <c r="I3066" s="168">
        <f t="shared" si="666"/>
        <v>509305.93149076088</v>
      </c>
      <c r="J3066" s="168">
        <f t="shared" si="668"/>
        <v>494592.675186929</v>
      </c>
      <c r="K3066" s="94"/>
      <c r="L3066" s="265">
        <f t="shared" si="667"/>
        <v>194082.15906171844</v>
      </c>
      <c r="M3066" s="265">
        <f>$G3066*NonHospFrac+theModel!$H3066*NonHospFrac</f>
        <v>315223.77242904244</v>
      </c>
      <c r="N3066" s="266">
        <f t="shared" si="669"/>
        <v>509305.93149076088</v>
      </c>
      <c r="O3066" s="158"/>
      <c r="P3066" s="265">
        <f t="shared" si="670"/>
        <v>188475.35110266384</v>
      </c>
      <c r="Q3066" s="265">
        <f t="shared" si="671"/>
        <v>315222.21217842342</v>
      </c>
      <c r="R3066" s="266">
        <f t="shared" si="672"/>
        <v>503697.56328108726</v>
      </c>
    </row>
    <row r="3067" spans="1:18" x14ac:dyDescent="0.25">
      <c r="A3067" s="81">
        <v>3036</v>
      </c>
      <c r="B3067" s="93">
        <f t="shared" si="661"/>
        <v>6.2278376536136591E-26</v>
      </c>
      <c r="C3067" s="178">
        <f t="shared" si="662"/>
        <v>6.2137887244454693E-26</v>
      </c>
      <c r="D3067" s="165">
        <f t="shared" si="663"/>
        <v>2.2558277767625785E-3</v>
      </c>
      <c r="E3067" s="166">
        <f t="shared" si="673"/>
        <v>24.291375447755232</v>
      </c>
      <c r="F3067" s="167">
        <f t="shared" si="674"/>
        <v>6.850948958027975</v>
      </c>
      <c r="G3067" s="167">
        <f t="shared" si="664"/>
        <v>238084.33707116128</v>
      </c>
      <c r="H3067" s="167">
        <f t="shared" si="665"/>
        <v>271299.98899881309</v>
      </c>
      <c r="I3067" s="168">
        <f t="shared" si="666"/>
        <v>509384.32606997434</v>
      </c>
      <c r="J3067" s="168">
        <f t="shared" si="668"/>
        <v>494661.9442871979</v>
      </c>
      <c r="K3067" s="94"/>
      <c r="L3067" s="265">
        <f t="shared" si="667"/>
        <v>194112.03302990089</v>
      </c>
      <c r="M3067" s="265">
        <f>$G3067*NonHospFrac+theModel!$H3067*NonHospFrac</f>
        <v>315272.29304007348</v>
      </c>
      <c r="N3067" s="266">
        <f t="shared" si="669"/>
        <v>509384.32606997434</v>
      </c>
      <c r="O3067" s="158"/>
      <c r="P3067" s="265">
        <f t="shared" si="670"/>
        <v>188501.74760760364</v>
      </c>
      <c r="Q3067" s="265">
        <f t="shared" si="671"/>
        <v>315270.73278945446</v>
      </c>
      <c r="R3067" s="266">
        <f t="shared" si="672"/>
        <v>503772.48039705807</v>
      </c>
    </row>
    <row r="3068" spans="1:18" x14ac:dyDescent="0.25">
      <c r="A3068" s="81">
        <v>3037</v>
      </c>
      <c r="B3068" s="93">
        <f t="shared" si="661"/>
        <v>6.1114987860202621E-26</v>
      </c>
      <c r="C3068" s="178">
        <f t="shared" si="662"/>
        <v>6.0977122973011073E-26</v>
      </c>
      <c r="D3068" s="165">
        <f t="shared" si="663"/>
        <v>2.2558277767625785E-3</v>
      </c>
      <c r="E3068" s="166">
        <f t="shared" si="673"/>
        <v>24.291375447755232</v>
      </c>
      <c r="F3068" s="167">
        <f t="shared" si="674"/>
        <v>6.8532047858047376</v>
      </c>
      <c r="G3068" s="167">
        <f t="shared" si="664"/>
        <v>238162.73165037468</v>
      </c>
      <c r="H3068" s="167">
        <f t="shared" si="665"/>
        <v>271299.98899881309</v>
      </c>
      <c r="I3068" s="168">
        <f t="shared" si="666"/>
        <v>509462.7206491878</v>
      </c>
      <c r="J3068" s="168">
        <f t="shared" si="668"/>
        <v>494731.21056392195</v>
      </c>
      <c r="K3068" s="94"/>
      <c r="L3068" s="265">
        <f t="shared" si="667"/>
        <v>194141.90699808332</v>
      </c>
      <c r="M3068" s="265">
        <f>$G3068*NonHospFrac+theModel!$H3068*NonHospFrac</f>
        <v>315320.81365110446</v>
      </c>
      <c r="N3068" s="266">
        <f t="shared" si="669"/>
        <v>509462.7206491878</v>
      </c>
      <c r="O3068" s="158"/>
      <c r="P3068" s="265">
        <f t="shared" si="670"/>
        <v>188528.14303656991</v>
      </c>
      <c r="Q3068" s="265">
        <f t="shared" si="671"/>
        <v>315319.25340048544</v>
      </c>
      <c r="R3068" s="266">
        <f t="shared" si="672"/>
        <v>503847.39643705531</v>
      </c>
    </row>
    <row r="3069" spans="1:18" x14ac:dyDescent="0.25">
      <c r="A3069" s="81">
        <v>3038</v>
      </c>
      <c r="B3069" s="93">
        <f t="shared" si="661"/>
        <v>5.9973331819038056E-26</v>
      </c>
      <c r="C3069" s="178">
        <f t="shared" si="662"/>
        <v>5.9838042311255673E-26</v>
      </c>
      <c r="D3069" s="165">
        <f t="shared" si="663"/>
        <v>2.2558277767625785E-3</v>
      </c>
      <c r="E3069" s="166">
        <f t="shared" si="673"/>
        <v>24.291375447755232</v>
      </c>
      <c r="F3069" s="167">
        <f t="shared" si="674"/>
        <v>6.8554606135815002</v>
      </c>
      <c r="G3069" s="167">
        <f t="shared" si="664"/>
        <v>238241.12622958815</v>
      </c>
      <c r="H3069" s="167">
        <f t="shared" si="665"/>
        <v>271299.98899881309</v>
      </c>
      <c r="I3069" s="168">
        <f t="shared" si="666"/>
        <v>509541.11522840126</v>
      </c>
      <c r="J3069" s="168">
        <f t="shared" si="668"/>
        <v>494800.47401721618</v>
      </c>
      <c r="K3069" s="94"/>
      <c r="L3069" s="265">
        <f t="shared" si="667"/>
        <v>194171.78096626577</v>
      </c>
      <c r="M3069" s="265">
        <f>$G3069*NonHospFrac+theModel!$H3069*NonHospFrac</f>
        <v>315369.33426213544</v>
      </c>
      <c r="N3069" s="266">
        <f t="shared" si="669"/>
        <v>509541.11522840121</v>
      </c>
      <c r="O3069" s="158"/>
      <c r="P3069" s="265">
        <f t="shared" si="670"/>
        <v>188554.53738960653</v>
      </c>
      <c r="Q3069" s="265">
        <f t="shared" si="671"/>
        <v>315367.77401151642</v>
      </c>
      <c r="R3069" s="266">
        <f t="shared" si="672"/>
        <v>503922.31140112295</v>
      </c>
    </row>
    <row r="3070" spans="1:18" x14ac:dyDescent="0.25">
      <c r="A3070" s="81">
        <v>3039</v>
      </c>
      <c r="B3070" s="93">
        <f t="shared" si="661"/>
        <v>5.8853002437044372E-26</v>
      </c>
      <c r="C3070" s="178">
        <f t="shared" si="662"/>
        <v>5.8720240199401009E-26</v>
      </c>
      <c r="D3070" s="165">
        <f t="shared" si="663"/>
        <v>2.2558277767625785E-3</v>
      </c>
      <c r="E3070" s="166">
        <f t="shared" si="673"/>
        <v>24.291375447755232</v>
      </c>
      <c r="F3070" s="167">
        <f t="shared" si="674"/>
        <v>6.8577164413582627</v>
      </c>
      <c r="G3070" s="167">
        <f t="shared" si="664"/>
        <v>238319.52080880152</v>
      </c>
      <c r="H3070" s="167">
        <f t="shared" si="665"/>
        <v>271299.98899881309</v>
      </c>
      <c r="I3070" s="168">
        <f t="shared" si="666"/>
        <v>509619.50980761461</v>
      </c>
      <c r="J3070" s="168">
        <f t="shared" si="668"/>
        <v>494869.73464719561</v>
      </c>
      <c r="K3070" s="94"/>
      <c r="L3070" s="265">
        <f t="shared" si="667"/>
        <v>194201.65493444816</v>
      </c>
      <c r="M3070" s="265">
        <f>$G3070*NonHospFrac+theModel!$H3070*NonHospFrac</f>
        <v>315417.85487316642</v>
      </c>
      <c r="N3070" s="266">
        <f t="shared" si="669"/>
        <v>509619.50980761461</v>
      </c>
      <c r="O3070" s="158"/>
      <c r="P3070" s="265">
        <f t="shared" si="670"/>
        <v>188580.93066675731</v>
      </c>
      <c r="Q3070" s="265">
        <f t="shared" si="671"/>
        <v>315416.2946225474</v>
      </c>
      <c r="R3070" s="266">
        <f t="shared" si="672"/>
        <v>503997.22528930474</v>
      </c>
    </row>
    <row r="3071" spans="1:18" x14ac:dyDescent="0.25">
      <c r="A3071" s="81">
        <v>3040</v>
      </c>
      <c r="B3071" s="93">
        <f t="shared" si="661"/>
        <v>5.7753601322433698E-26</v>
      </c>
      <c r="C3071" s="178">
        <f t="shared" si="662"/>
        <v>5.7623319144362485E-26</v>
      </c>
      <c r="D3071" s="165">
        <f t="shared" si="663"/>
        <v>2.2558277767625785E-3</v>
      </c>
      <c r="E3071" s="166">
        <f t="shared" si="673"/>
        <v>24.291375447755232</v>
      </c>
      <c r="F3071" s="167">
        <f t="shared" si="674"/>
        <v>6.8599722691350253</v>
      </c>
      <c r="G3071" s="167">
        <f t="shared" si="664"/>
        <v>238397.91538801498</v>
      </c>
      <c r="H3071" s="167">
        <f t="shared" si="665"/>
        <v>271299.98899881309</v>
      </c>
      <c r="I3071" s="168">
        <f t="shared" si="666"/>
        <v>509697.90438682807</v>
      </c>
      <c r="J3071" s="168">
        <f t="shared" si="668"/>
        <v>494938.99245397549</v>
      </c>
      <c r="K3071" s="94"/>
      <c r="L3071" s="265">
        <f t="shared" si="667"/>
        <v>194231.52890263061</v>
      </c>
      <c r="M3071" s="265">
        <f>$G3071*NonHospFrac+theModel!$H3071*NonHospFrac</f>
        <v>315466.37548419746</v>
      </c>
      <c r="N3071" s="266">
        <f t="shared" si="669"/>
        <v>509697.90438682807</v>
      </c>
      <c r="O3071" s="158"/>
      <c r="P3071" s="265">
        <f t="shared" si="670"/>
        <v>188607.32286806623</v>
      </c>
      <c r="Q3071" s="265">
        <f t="shared" si="671"/>
        <v>315464.81523357844</v>
      </c>
      <c r="R3071" s="266">
        <f t="shared" si="672"/>
        <v>504072.1381016447</v>
      </c>
    </row>
    <row r="3072" spans="1:18" x14ac:dyDescent="0.25">
      <c r="A3072" s="81">
        <v>3041</v>
      </c>
      <c r="B3072" s="93">
        <f t="shared" si="661"/>
        <v>5.6674737525559702E-26</v>
      </c>
      <c r="C3072" s="178">
        <f t="shared" si="662"/>
        <v>5.6546889078408811E-26</v>
      </c>
      <c r="D3072" s="165">
        <f t="shared" si="663"/>
        <v>2.2558277767625785E-3</v>
      </c>
      <c r="E3072" s="166">
        <f t="shared" si="673"/>
        <v>24.291375447755232</v>
      </c>
      <c r="F3072" s="167">
        <f t="shared" si="674"/>
        <v>6.8622280969117879</v>
      </c>
      <c r="G3072" s="167">
        <f t="shared" si="664"/>
        <v>238476.30996722839</v>
      </c>
      <c r="H3072" s="167">
        <f t="shared" si="665"/>
        <v>271299.98899881309</v>
      </c>
      <c r="I3072" s="168">
        <f t="shared" si="666"/>
        <v>509776.29896604148</v>
      </c>
      <c r="J3072" s="168">
        <f t="shared" si="668"/>
        <v>495008.24743767077</v>
      </c>
      <c r="K3072" s="94"/>
      <c r="L3072" s="265">
        <f t="shared" si="667"/>
        <v>194261.40287081304</v>
      </c>
      <c r="M3072" s="265">
        <f>$G3072*NonHospFrac+theModel!$H3072*NonHospFrac</f>
        <v>315514.89609522844</v>
      </c>
      <c r="N3072" s="266">
        <f t="shared" si="669"/>
        <v>509776.29896604148</v>
      </c>
      <c r="O3072" s="158"/>
      <c r="P3072" s="265">
        <f t="shared" si="670"/>
        <v>188633.71399357702</v>
      </c>
      <c r="Q3072" s="265">
        <f t="shared" si="671"/>
        <v>315513.33584460942</v>
      </c>
      <c r="R3072" s="266">
        <f t="shared" si="672"/>
        <v>504147.04983818647</v>
      </c>
    </row>
    <row r="3073" spans="1:18" x14ac:dyDescent="0.25">
      <c r="A3073" s="81">
        <v>3042</v>
      </c>
      <c r="B3073" s="93">
        <f t="shared" si="661"/>
        <v>5.5616027399895004E-26</v>
      </c>
      <c r="C3073" s="178">
        <f t="shared" si="662"/>
        <v>5.5490567220453136E-26</v>
      </c>
      <c r="D3073" s="165">
        <f t="shared" si="663"/>
        <v>2.2558277767625785E-3</v>
      </c>
      <c r="E3073" s="166">
        <f t="shared" si="673"/>
        <v>24.291375447755232</v>
      </c>
      <c r="F3073" s="167">
        <f t="shared" si="674"/>
        <v>6.8644839246885505</v>
      </c>
      <c r="G3073" s="167">
        <f t="shared" si="664"/>
        <v>238554.70454644182</v>
      </c>
      <c r="H3073" s="167">
        <f t="shared" si="665"/>
        <v>271299.98899881309</v>
      </c>
      <c r="I3073" s="168">
        <f t="shared" si="666"/>
        <v>509854.69354525488</v>
      </c>
      <c r="J3073" s="168">
        <f t="shared" si="668"/>
        <v>495077.49959839659</v>
      </c>
      <c r="K3073" s="94"/>
      <c r="L3073" s="265">
        <f t="shared" si="667"/>
        <v>194291.27683899546</v>
      </c>
      <c r="M3073" s="265">
        <f>$G3073*NonHospFrac+theModel!$H3073*NonHospFrac</f>
        <v>315563.41670625948</v>
      </c>
      <c r="N3073" s="266">
        <f t="shared" si="669"/>
        <v>509854.69354525494</v>
      </c>
      <c r="O3073" s="158"/>
      <c r="P3073" s="265">
        <f t="shared" si="670"/>
        <v>188660.10404333359</v>
      </c>
      <c r="Q3073" s="265">
        <f t="shared" si="671"/>
        <v>315561.85645564046</v>
      </c>
      <c r="R3073" s="266">
        <f t="shared" si="672"/>
        <v>504221.96049897408</v>
      </c>
    </row>
    <row r="3074" spans="1:18" x14ac:dyDescent="0.25">
      <c r="A3074" s="81">
        <v>3043</v>
      </c>
      <c r="B3074" s="93">
        <f t="shared" si="661"/>
        <v>5.4577094465605557E-26</v>
      </c>
      <c r="C3074" s="178">
        <f t="shared" si="662"/>
        <v>5.4453977939935051E-26</v>
      </c>
      <c r="D3074" s="165">
        <f t="shared" si="663"/>
        <v>2.2558277767625785E-3</v>
      </c>
      <c r="E3074" s="166">
        <f t="shared" si="673"/>
        <v>24.291375447755232</v>
      </c>
      <c r="F3074" s="167">
        <f t="shared" si="674"/>
        <v>6.8667397524653131</v>
      </c>
      <c r="G3074" s="167">
        <f t="shared" si="664"/>
        <v>238633.09912565525</v>
      </c>
      <c r="H3074" s="167">
        <f t="shared" si="665"/>
        <v>271299.98899881309</v>
      </c>
      <c r="I3074" s="168">
        <f t="shared" si="666"/>
        <v>509933.08812446834</v>
      </c>
      <c r="J3074" s="168">
        <f t="shared" si="668"/>
        <v>495146.74893626804</v>
      </c>
      <c r="K3074" s="94"/>
      <c r="L3074" s="265">
        <f t="shared" si="667"/>
        <v>194321.15080717788</v>
      </c>
      <c r="M3074" s="265">
        <f>$G3074*NonHospFrac+theModel!$H3074*NonHospFrac</f>
        <v>315611.93731729046</v>
      </c>
      <c r="N3074" s="266">
        <f t="shared" si="669"/>
        <v>509933.08812446834</v>
      </c>
      <c r="O3074" s="158"/>
      <c r="P3074" s="265">
        <f t="shared" si="670"/>
        <v>188686.49301737978</v>
      </c>
      <c r="Q3074" s="265">
        <f t="shared" si="671"/>
        <v>315610.37706667144</v>
      </c>
      <c r="R3074" s="266">
        <f t="shared" si="672"/>
        <v>504296.87008405122</v>
      </c>
    </row>
    <row r="3075" spans="1:18" x14ac:dyDescent="0.25">
      <c r="A3075" s="81">
        <v>3044</v>
      </c>
      <c r="B3075" s="93">
        <f t="shared" si="661"/>
        <v>5.3557569275673885E-26</v>
      </c>
      <c r="C3075" s="178">
        <f t="shared" si="662"/>
        <v>5.3436752623245931E-26</v>
      </c>
      <c r="D3075" s="165">
        <f t="shared" si="663"/>
        <v>2.2558277767625785E-3</v>
      </c>
      <c r="E3075" s="166">
        <f t="shared" si="673"/>
        <v>24.291375447755232</v>
      </c>
      <c r="F3075" s="167">
        <f t="shared" si="674"/>
        <v>6.8689955802420757</v>
      </c>
      <c r="G3075" s="167">
        <f t="shared" si="664"/>
        <v>238711.49370486866</v>
      </c>
      <c r="H3075" s="167">
        <f t="shared" si="665"/>
        <v>271299.98899881309</v>
      </c>
      <c r="I3075" s="168">
        <f t="shared" si="666"/>
        <v>510011.48270368174</v>
      </c>
      <c r="J3075" s="168">
        <f t="shared" si="668"/>
        <v>495215.99545140011</v>
      </c>
      <c r="K3075" s="94"/>
      <c r="L3075" s="265">
        <f t="shared" si="667"/>
        <v>194351.0247753603</v>
      </c>
      <c r="M3075" s="265">
        <f>$G3075*NonHospFrac+theModel!$H3075*NonHospFrac</f>
        <v>315660.45792832144</v>
      </c>
      <c r="N3075" s="266">
        <f t="shared" si="669"/>
        <v>510011.48270368174</v>
      </c>
      <c r="O3075" s="158"/>
      <c r="P3075" s="265">
        <f t="shared" si="670"/>
        <v>188712.88091575942</v>
      </c>
      <c r="Q3075" s="265">
        <f t="shared" si="671"/>
        <v>315658.89767770242</v>
      </c>
      <c r="R3075" s="266">
        <f t="shared" si="672"/>
        <v>504371.77859346184</v>
      </c>
    </row>
    <row r="3076" spans="1:18" x14ac:dyDescent="0.25">
      <c r="A3076" s="81">
        <v>3045</v>
      </c>
      <c r="B3076" s="93">
        <f t="shared" si="661"/>
        <v>5.2557089284521357E-26</v>
      </c>
      <c r="C3076" s="178">
        <f t="shared" si="662"/>
        <v>5.2438529542647547E-26</v>
      </c>
      <c r="D3076" s="165">
        <f t="shared" si="663"/>
        <v>2.2558277767625785E-3</v>
      </c>
      <c r="E3076" s="166">
        <f t="shared" si="673"/>
        <v>24.291375447755232</v>
      </c>
      <c r="F3076" s="167">
        <f t="shared" si="674"/>
        <v>6.8712514080188383</v>
      </c>
      <c r="G3076" s="167">
        <f t="shared" si="664"/>
        <v>238789.88828408209</v>
      </c>
      <c r="H3076" s="167">
        <f t="shared" si="665"/>
        <v>271299.98899881309</v>
      </c>
      <c r="I3076" s="168">
        <f t="shared" si="666"/>
        <v>510089.87728289515</v>
      </c>
      <c r="J3076" s="168">
        <f t="shared" si="668"/>
        <v>495285.23914390791</v>
      </c>
      <c r="K3076" s="94"/>
      <c r="L3076" s="265">
        <f t="shared" si="667"/>
        <v>194380.89874354273</v>
      </c>
      <c r="M3076" s="265">
        <f>$G3076*NonHospFrac+theModel!$H3076*NonHospFrac</f>
        <v>315708.97853935242</v>
      </c>
      <c r="N3076" s="266">
        <f t="shared" si="669"/>
        <v>510089.87728289515</v>
      </c>
      <c r="O3076" s="158"/>
      <c r="P3076" s="265">
        <f t="shared" si="670"/>
        <v>188739.26773851638</v>
      </c>
      <c r="Q3076" s="265">
        <f t="shared" si="671"/>
        <v>315707.4182887334</v>
      </c>
      <c r="R3076" s="266">
        <f t="shared" si="672"/>
        <v>504446.68602724979</v>
      </c>
    </row>
    <row r="3077" spans="1:18" x14ac:dyDescent="0.25">
      <c r="A3077" s="81">
        <v>3046</v>
      </c>
      <c r="B3077" s="93">
        <f t="shared" si="661"/>
        <v>5.1575298719088358E-26</v>
      </c>
      <c r="C3077" s="178">
        <f t="shared" si="662"/>
        <v>5.1458953727643008E-26</v>
      </c>
      <c r="D3077" s="165">
        <f t="shared" si="663"/>
        <v>2.2558277767625785E-3</v>
      </c>
      <c r="E3077" s="166">
        <f t="shared" si="673"/>
        <v>24.291375447755232</v>
      </c>
      <c r="F3077" s="167">
        <f t="shared" si="674"/>
        <v>6.8735072357956009</v>
      </c>
      <c r="G3077" s="167">
        <f t="shared" si="664"/>
        <v>238868.28286329549</v>
      </c>
      <c r="H3077" s="167">
        <f t="shared" si="665"/>
        <v>271299.98899881309</v>
      </c>
      <c r="I3077" s="168">
        <f t="shared" si="666"/>
        <v>510168.27186210861</v>
      </c>
      <c r="J3077" s="168">
        <f t="shared" si="668"/>
        <v>495354.48001390655</v>
      </c>
      <c r="K3077" s="94"/>
      <c r="L3077" s="265">
        <f t="shared" si="667"/>
        <v>194410.77271172515</v>
      </c>
      <c r="M3077" s="265">
        <f>$G3077*NonHospFrac+theModel!$H3077*NonHospFrac</f>
        <v>315757.4991503834</v>
      </c>
      <c r="N3077" s="266">
        <f t="shared" si="669"/>
        <v>510168.27186210855</v>
      </c>
      <c r="O3077" s="158"/>
      <c r="P3077" s="265">
        <f t="shared" si="670"/>
        <v>188765.65348569452</v>
      </c>
      <c r="Q3077" s="265">
        <f t="shared" si="671"/>
        <v>315755.93889976438</v>
      </c>
      <c r="R3077" s="266">
        <f t="shared" si="672"/>
        <v>504521.59238545888</v>
      </c>
    </row>
    <row r="3078" spans="1:18" x14ac:dyDescent="0.25">
      <c r="A3078" s="81">
        <v>3047</v>
      </c>
      <c r="B3078" s="93">
        <f t="shared" si="661"/>
        <v>5.0611848452319063E-26</v>
      </c>
      <c r="C3078" s="178">
        <f t="shared" si="662"/>
        <v>5.0497676838747023E-26</v>
      </c>
      <c r="D3078" s="165">
        <f t="shared" si="663"/>
        <v>2.2558277767625785E-3</v>
      </c>
      <c r="E3078" s="166">
        <f t="shared" si="673"/>
        <v>24.291375447755232</v>
      </c>
      <c r="F3078" s="167">
        <f t="shared" si="674"/>
        <v>6.8757630635723634</v>
      </c>
      <c r="G3078" s="167">
        <f t="shared" si="664"/>
        <v>238946.67744250892</v>
      </c>
      <c r="H3078" s="167">
        <f t="shared" si="665"/>
        <v>271299.98899881309</v>
      </c>
      <c r="I3078" s="168">
        <f t="shared" si="666"/>
        <v>510246.66644132201</v>
      </c>
      <c r="J3078" s="168">
        <f t="shared" si="668"/>
        <v>495423.71806151094</v>
      </c>
      <c r="K3078" s="94"/>
      <c r="L3078" s="265">
        <f t="shared" si="667"/>
        <v>194440.64667990757</v>
      </c>
      <c r="M3078" s="265">
        <f>$G3078*NonHospFrac+theModel!$H3078*NonHospFrac</f>
        <v>315806.01976141438</v>
      </c>
      <c r="N3078" s="266">
        <f t="shared" si="669"/>
        <v>510246.66644132196</v>
      </c>
      <c r="O3078" s="158"/>
      <c r="P3078" s="265">
        <f t="shared" si="670"/>
        <v>188792.03815733767</v>
      </c>
      <c r="Q3078" s="265">
        <f t="shared" si="671"/>
        <v>315804.45951079536</v>
      </c>
      <c r="R3078" s="266">
        <f t="shared" si="672"/>
        <v>504596.497668133</v>
      </c>
    </row>
    <row r="3079" spans="1:18" x14ac:dyDescent="0.25">
      <c r="A3079" s="81">
        <v>3048</v>
      </c>
      <c r="B3079" s="93">
        <f t="shared" si="661"/>
        <v>4.966639587901139E-26</v>
      </c>
      <c r="C3079" s="178">
        <f t="shared" si="662"/>
        <v>4.9554357043615829E-26</v>
      </c>
      <c r="D3079" s="165">
        <f t="shared" si="663"/>
        <v>2.2558277767625785E-3</v>
      </c>
      <c r="E3079" s="166">
        <f t="shared" si="673"/>
        <v>24.291375447755232</v>
      </c>
      <c r="F3079" s="167">
        <f t="shared" si="674"/>
        <v>6.878018891349126</v>
      </c>
      <c r="G3079" s="167">
        <f t="shared" si="664"/>
        <v>239025.07202172236</v>
      </c>
      <c r="H3079" s="167">
        <f t="shared" si="665"/>
        <v>271299.98899881309</v>
      </c>
      <c r="I3079" s="168">
        <f t="shared" si="666"/>
        <v>510325.06102053542</v>
      </c>
      <c r="J3079" s="168">
        <f t="shared" si="668"/>
        <v>495492.95328683621</v>
      </c>
      <c r="K3079" s="94"/>
      <c r="L3079" s="265">
        <f t="shared" si="667"/>
        <v>194470.52064808999</v>
      </c>
      <c r="M3079" s="265">
        <f>$G3079*NonHospFrac+theModel!$H3079*NonHospFrac</f>
        <v>315854.54037244542</v>
      </c>
      <c r="N3079" s="266">
        <f t="shared" si="669"/>
        <v>510325.06102053542</v>
      </c>
      <c r="O3079" s="158"/>
      <c r="P3079" s="265">
        <f t="shared" si="670"/>
        <v>188818.42175348965</v>
      </c>
      <c r="Q3079" s="265">
        <f t="shared" si="671"/>
        <v>315852.9801218264</v>
      </c>
      <c r="R3079" s="266">
        <f t="shared" si="672"/>
        <v>504671.40187531605</v>
      </c>
    </row>
    <row r="3080" spans="1:18" x14ac:dyDescent="0.25">
      <c r="A3080" s="81">
        <v>3049</v>
      </c>
      <c r="B3080" s="93">
        <f t="shared" si="661"/>
        <v>4.8738604793985786E-26</v>
      </c>
      <c r="C3080" s="178">
        <f t="shared" si="662"/>
        <v>4.8628658895490858E-26</v>
      </c>
      <c r="D3080" s="165">
        <f t="shared" si="663"/>
        <v>2.2558277767625785E-3</v>
      </c>
      <c r="E3080" s="166">
        <f t="shared" si="673"/>
        <v>24.291375447755232</v>
      </c>
      <c r="F3080" s="167">
        <f t="shared" si="674"/>
        <v>6.8802747191258886</v>
      </c>
      <c r="G3080" s="167">
        <f t="shared" si="664"/>
        <v>239103.46660093576</v>
      </c>
      <c r="H3080" s="167">
        <f t="shared" si="665"/>
        <v>271299.98899881309</v>
      </c>
      <c r="I3080" s="168">
        <f t="shared" si="666"/>
        <v>510403.45559974888</v>
      </c>
      <c r="J3080" s="168">
        <f t="shared" si="668"/>
        <v>495562.18568999745</v>
      </c>
      <c r="K3080" s="94"/>
      <c r="L3080" s="265">
        <f t="shared" si="667"/>
        <v>194500.39461627242</v>
      </c>
      <c r="M3080" s="265">
        <f>$G3080*NonHospFrac+theModel!$H3080*NonHospFrac</f>
        <v>315903.0609834764</v>
      </c>
      <c r="N3080" s="266">
        <f t="shared" si="669"/>
        <v>510403.45559974882</v>
      </c>
      <c r="O3080" s="158"/>
      <c r="P3080" s="265">
        <f t="shared" si="670"/>
        <v>188844.80427419429</v>
      </c>
      <c r="Q3080" s="265">
        <f t="shared" si="671"/>
        <v>315901.50073285738</v>
      </c>
      <c r="R3080" s="266">
        <f t="shared" si="672"/>
        <v>504746.30500705168</v>
      </c>
    </row>
    <row r="3081" spans="1:18" x14ac:dyDescent="0.25">
      <c r="A3081" s="81">
        <v>3050</v>
      </c>
      <c r="B3081" s="93">
        <f t="shared" si="661"/>
        <v>4.782814527252984E-26</v>
      </c>
      <c r="C3081" s="178">
        <f t="shared" si="662"/>
        <v>4.7720253213913033E-26</v>
      </c>
      <c r="D3081" s="165">
        <f t="shared" si="663"/>
        <v>2.2558277767625785E-3</v>
      </c>
      <c r="E3081" s="166">
        <f t="shared" si="673"/>
        <v>24.291375447755232</v>
      </c>
      <c r="F3081" s="167">
        <f t="shared" si="674"/>
        <v>6.8825305469026512</v>
      </c>
      <c r="G3081" s="167">
        <f t="shared" si="664"/>
        <v>239181.86118014919</v>
      </c>
      <c r="H3081" s="167">
        <f t="shared" si="665"/>
        <v>271299.98899881309</v>
      </c>
      <c r="I3081" s="168">
        <f t="shared" si="666"/>
        <v>510481.85017896228</v>
      </c>
      <c r="J3081" s="168">
        <f t="shared" si="668"/>
        <v>495631.41527110961</v>
      </c>
      <c r="K3081" s="94"/>
      <c r="L3081" s="265">
        <f t="shared" si="667"/>
        <v>194530.26858445484</v>
      </c>
      <c r="M3081" s="265">
        <f>$G3081*NonHospFrac+theModel!$H3081*NonHospFrac</f>
        <v>315951.58159450744</v>
      </c>
      <c r="N3081" s="266">
        <f t="shared" si="669"/>
        <v>510481.85017896228</v>
      </c>
      <c r="O3081" s="158"/>
      <c r="P3081" s="265">
        <f t="shared" si="670"/>
        <v>188871.18571949546</v>
      </c>
      <c r="Q3081" s="265">
        <f t="shared" si="671"/>
        <v>315950.02134388842</v>
      </c>
      <c r="R3081" s="266">
        <f t="shared" si="672"/>
        <v>504821.20706338389</v>
      </c>
    </row>
    <row r="3082" spans="1:18" x14ac:dyDescent="0.25">
      <c r="A3082" s="81">
        <v>3051</v>
      </c>
      <c r="B3082" s="93">
        <f t="shared" si="661"/>
        <v>4.6934693553076295E-26</v>
      </c>
      <c r="C3082" s="178">
        <f t="shared" si="662"/>
        <v>4.6828816967665427E-26</v>
      </c>
      <c r="D3082" s="165">
        <f t="shared" si="663"/>
        <v>2.2558277767625785E-3</v>
      </c>
      <c r="E3082" s="166">
        <f t="shared" si="673"/>
        <v>24.291375447755232</v>
      </c>
      <c r="F3082" s="167">
        <f t="shared" si="674"/>
        <v>6.8847863746794138</v>
      </c>
      <c r="G3082" s="167">
        <f t="shared" si="664"/>
        <v>239260.2557593626</v>
      </c>
      <c r="H3082" s="167">
        <f t="shared" si="665"/>
        <v>271299.98899881309</v>
      </c>
      <c r="I3082" s="168">
        <f t="shared" si="666"/>
        <v>510560.24475817569</v>
      </c>
      <c r="J3082" s="168">
        <f t="shared" si="668"/>
        <v>495700.64203028777</v>
      </c>
      <c r="K3082" s="94"/>
      <c r="L3082" s="265">
        <f t="shared" si="667"/>
        <v>194560.14255263726</v>
      </c>
      <c r="M3082" s="265">
        <f>$G3082*NonHospFrac+theModel!$H3082*NonHospFrac</f>
        <v>316000.10220553842</v>
      </c>
      <c r="N3082" s="266">
        <f t="shared" si="669"/>
        <v>510560.24475817569</v>
      </c>
      <c r="O3082" s="158"/>
      <c r="P3082" s="265">
        <f t="shared" si="670"/>
        <v>188897.56608943699</v>
      </c>
      <c r="Q3082" s="265">
        <f t="shared" si="671"/>
        <v>315998.5419549194</v>
      </c>
      <c r="R3082" s="266">
        <f t="shared" si="672"/>
        <v>504896.1080443564</v>
      </c>
    </row>
    <row r="3083" spans="1:18" x14ac:dyDescent="0.25">
      <c r="A3083" s="81">
        <v>3052</v>
      </c>
      <c r="B3083" s="93">
        <f t="shared" si="661"/>
        <v>4.6057931922072685E-26</v>
      </c>
      <c r="C3083" s="178">
        <f t="shared" si="662"/>
        <v>4.5954033159902633E-26</v>
      </c>
      <c r="D3083" s="165">
        <f t="shared" si="663"/>
        <v>2.2558277767625785E-3</v>
      </c>
      <c r="E3083" s="166">
        <f t="shared" si="673"/>
        <v>24.291375447755232</v>
      </c>
      <c r="F3083" s="167">
        <f t="shared" si="674"/>
        <v>6.8870422024561764</v>
      </c>
      <c r="G3083" s="167">
        <f t="shared" si="664"/>
        <v>239338.65033857603</v>
      </c>
      <c r="H3083" s="167">
        <f t="shared" si="665"/>
        <v>271299.98899881309</v>
      </c>
      <c r="I3083" s="168">
        <f t="shared" si="666"/>
        <v>510638.63933738915</v>
      </c>
      <c r="J3083" s="168">
        <f t="shared" si="668"/>
        <v>495769.86596764694</v>
      </c>
      <c r="K3083" s="94"/>
      <c r="L3083" s="265">
        <f t="shared" si="667"/>
        <v>194590.01652081968</v>
      </c>
      <c r="M3083" s="265">
        <f>$G3083*NonHospFrac+theModel!$H3083*NonHospFrac</f>
        <v>316048.6228165694</v>
      </c>
      <c r="N3083" s="266">
        <f t="shared" si="669"/>
        <v>510638.63933738909</v>
      </c>
      <c r="O3083" s="158"/>
      <c r="P3083" s="265">
        <f t="shared" si="670"/>
        <v>188923.94538406271</v>
      </c>
      <c r="Q3083" s="265">
        <f t="shared" si="671"/>
        <v>316047.06256595039</v>
      </c>
      <c r="R3083" s="266">
        <f t="shared" si="672"/>
        <v>504971.0079500131</v>
      </c>
    </row>
    <row r="3084" spans="1:18" x14ac:dyDescent="0.25">
      <c r="A3084" s="81">
        <v>3053</v>
      </c>
      <c r="B3084" s="93">
        <f t="shared" si="661"/>
        <v>4.5197548601001592E-26</v>
      </c>
      <c r="C3084" s="178">
        <f t="shared" si="662"/>
        <v>4.5095590715425876E-26</v>
      </c>
      <c r="D3084" s="165">
        <f t="shared" si="663"/>
        <v>2.2558277767625785E-3</v>
      </c>
      <c r="E3084" s="166">
        <f t="shared" si="673"/>
        <v>24.291375447755232</v>
      </c>
      <c r="F3084" s="167">
        <f t="shared" si="674"/>
        <v>6.889298030232939</v>
      </c>
      <c r="G3084" s="167">
        <f t="shared" si="664"/>
        <v>239417.04491778946</v>
      </c>
      <c r="H3084" s="167">
        <f t="shared" si="665"/>
        <v>271299.98899881309</v>
      </c>
      <c r="I3084" s="168">
        <f t="shared" si="666"/>
        <v>510717.03391660255</v>
      </c>
      <c r="J3084" s="168">
        <f t="shared" si="668"/>
        <v>495839.08708330215</v>
      </c>
      <c r="K3084" s="94"/>
      <c r="L3084" s="265">
        <f t="shared" si="667"/>
        <v>194619.89048900214</v>
      </c>
      <c r="M3084" s="265">
        <f>$G3084*NonHospFrac+theModel!$H3084*NonHospFrac</f>
        <v>316097.14342760039</v>
      </c>
      <c r="N3084" s="266">
        <f t="shared" si="669"/>
        <v>510717.03391660249</v>
      </c>
      <c r="O3084" s="158"/>
      <c r="P3084" s="265">
        <f t="shared" si="670"/>
        <v>188950.32360341647</v>
      </c>
      <c r="Q3084" s="265">
        <f t="shared" si="671"/>
        <v>316095.58317698137</v>
      </c>
      <c r="R3084" s="266">
        <f t="shared" si="672"/>
        <v>505045.90678039787</v>
      </c>
    </row>
    <row r="3085" spans="1:18" x14ac:dyDescent="0.25">
      <c r="A3085" s="81">
        <v>3054</v>
      </c>
      <c r="B3085" s="93">
        <f t="shared" si="661"/>
        <v>4.4353237635511499E-26</v>
      </c>
      <c r="C3085" s="178">
        <f t="shared" si="662"/>
        <v>4.4253184370063958E-26</v>
      </c>
      <c r="D3085" s="165">
        <f t="shared" si="663"/>
        <v>2.2558277767625785E-3</v>
      </c>
      <c r="E3085" s="166">
        <f t="shared" si="673"/>
        <v>24.291375447755232</v>
      </c>
      <c r="F3085" s="167">
        <f t="shared" si="674"/>
        <v>6.8915538580097015</v>
      </c>
      <c r="G3085" s="167">
        <f t="shared" si="664"/>
        <v>239495.43949700284</v>
      </c>
      <c r="H3085" s="167">
        <f t="shared" si="665"/>
        <v>271299.98899881309</v>
      </c>
      <c r="I3085" s="168">
        <f t="shared" si="666"/>
        <v>510795.42849581596</v>
      </c>
      <c r="J3085" s="168">
        <f t="shared" si="668"/>
        <v>495908.30537736841</v>
      </c>
      <c r="K3085" s="94"/>
      <c r="L3085" s="265">
        <f t="shared" si="667"/>
        <v>194649.76445718453</v>
      </c>
      <c r="M3085" s="265">
        <f>$G3085*NonHospFrac+theModel!$H3085*NonHospFrac</f>
        <v>316145.66403863137</v>
      </c>
      <c r="N3085" s="266">
        <f t="shared" si="669"/>
        <v>510795.4284958159</v>
      </c>
      <c r="O3085" s="158"/>
      <c r="P3085" s="265">
        <f t="shared" si="670"/>
        <v>188976.70074754203</v>
      </c>
      <c r="Q3085" s="265">
        <f t="shared" si="671"/>
        <v>316144.10378801235</v>
      </c>
      <c r="R3085" s="266">
        <f t="shared" si="672"/>
        <v>505120.80453555437</v>
      </c>
    </row>
    <row r="3086" spans="1:18" x14ac:dyDescent="0.25">
      <c r="A3086" s="81">
        <v>3055</v>
      </c>
      <c r="B3086" s="93">
        <f t="shared" si="661"/>
        <v>4.3524698786619016E-26</v>
      </c>
      <c r="C3086" s="178">
        <f t="shared" si="662"/>
        <v>4.3426514562120935E-26</v>
      </c>
      <c r="D3086" s="165">
        <f t="shared" si="663"/>
        <v>2.2558277767625785E-3</v>
      </c>
      <c r="E3086" s="166">
        <f t="shared" si="673"/>
        <v>24.291375447755232</v>
      </c>
      <c r="F3086" s="167">
        <f t="shared" si="674"/>
        <v>6.8938096857864641</v>
      </c>
      <c r="G3086" s="167">
        <f t="shared" si="664"/>
        <v>239573.8340762163</v>
      </c>
      <c r="H3086" s="167">
        <f t="shared" si="665"/>
        <v>271299.98899881309</v>
      </c>
      <c r="I3086" s="168">
        <f t="shared" si="666"/>
        <v>510873.82307502942</v>
      </c>
      <c r="J3086" s="168">
        <f t="shared" si="668"/>
        <v>495977.52084996074</v>
      </c>
      <c r="K3086" s="94"/>
      <c r="L3086" s="265">
        <f t="shared" si="667"/>
        <v>194679.63842536698</v>
      </c>
      <c r="M3086" s="265">
        <f>$G3086*NonHospFrac+theModel!$H3086*NonHospFrac</f>
        <v>316194.18464966235</v>
      </c>
      <c r="N3086" s="266">
        <f t="shared" si="669"/>
        <v>510873.8230750293</v>
      </c>
      <c r="O3086" s="158"/>
      <c r="P3086" s="265">
        <f t="shared" si="670"/>
        <v>189003.07681648331</v>
      </c>
      <c r="Q3086" s="265">
        <f t="shared" si="671"/>
        <v>316192.62439904333</v>
      </c>
      <c r="R3086" s="266">
        <f t="shared" si="672"/>
        <v>505195.70121552667</v>
      </c>
    </row>
    <row r="3087" spans="1:18" x14ac:dyDescent="0.25">
      <c r="A3087" s="81">
        <v>3056</v>
      </c>
      <c r="B3087" s="93">
        <f t="shared" si="661"/>
        <v>4.2711637423941906E-26</v>
      </c>
      <c r="C3087" s="178">
        <f t="shared" si="662"/>
        <v>4.2615287325849963E-26</v>
      </c>
      <c r="D3087" s="165">
        <f t="shared" si="663"/>
        <v>2.2558277767625785E-3</v>
      </c>
      <c r="E3087" s="166">
        <f t="shared" si="673"/>
        <v>24.291375447755232</v>
      </c>
      <c r="F3087" s="167">
        <f t="shared" si="674"/>
        <v>6.8960655135632267</v>
      </c>
      <c r="G3087" s="167">
        <f t="shared" si="664"/>
        <v>239652.22865542967</v>
      </c>
      <c r="H3087" s="167">
        <f t="shared" si="665"/>
        <v>271299.98899881309</v>
      </c>
      <c r="I3087" s="168">
        <f t="shared" si="666"/>
        <v>510952.21765424276</v>
      </c>
      <c r="J3087" s="168">
        <f t="shared" si="668"/>
        <v>496046.73350119404</v>
      </c>
      <c r="K3087" s="94"/>
      <c r="L3087" s="265">
        <f t="shared" si="667"/>
        <v>194709.51239354938</v>
      </c>
      <c r="M3087" s="265">
        <f>$G3087*NonHospFrac+theModel!$H3087*NonHospFrac</f>
        <v>316242.70526069333</v>
      </c>
      <c r="N3087" s="266">
        <f t="shared" si="669"/>
        <v>510952.2176542427</v>
      </c>
      <c r="O3087" s="158"/>
      <c r="P3087" s="265">
        <f t="shared" si="670"/>
        <v>189029.45181028405</v>
      </c>
      <c r="Q3087" s="265">
        <f t="shared" si="671"/>
        <v>316241.14501007431</v>
      </c>
      <c r="R3087" s="266">
        <f t="shared" si="672"/>
        <v>505270.59682035836</v>
      </c>
    </row>
    <row r="3088" spans="1:18" x14ac:dyDescent="0.25">
      <c r="A3088" s="81">
        <v>3057</v>
      </c>
      <c r="B3088" s="93">
        <f t="shared" si="661"/>
        <v>4.1913764420929706E-26</v>
      </c>
      <c r="C3088" s="178">
        <f t="shared" si="662"/>
        <v>4.1819214186920291E-26</v>
      </c>
      <c r="D3088" s="165">
        <f t="shared" si="663"/>
        <v>2.2558277767625785E-3</v>
      </c>
      <c r="E3088" s="166">
        <f t="shared" si="673"/>
        <v>24.291375447755232</v>
      </c>
      <c r="F3088" s="167">
        <f t="shared" si="674"/>
        <v>6.8983213413399893</v>
      </c>
      <c r="G3088" s="167">
        <f t="shared" si="664"/>
        <v>239730.62323464314</v>
      </c>
      <c r="H3088" s="167">
        <f t="shared" si="665"/>
        <v>271299.98899881309</v>
      </c>
      <c r="I3088" s="168">
        <f t="shared" si="666"/>
        <v>511030.61223345622</v>
      </c>
      <c r="J3088" s="168">
        <f t="shared" si="668"/>
        <v>496115.94333118357</v>
      </c>
      <c r="K3088" s="94"/>
      <c r="L3088" s="265">
        <f t="shared" si="667"/>
        <v>194739.38636173186</v>
      </c>
      <c r="M3088" s="265">
        <f>$G3088*NonHospFrac+theModel!$H3088*NonHospFrac</f>
        <v>316291.22587172437</v>
      </c>
      <c r="N3088" s="266">
        <f t="shared" si="669"/>
        <v>511030.61223345622</v>
      </c>
      <c r="O3088" s="158"/>
      <c r="P3088" s="265">
        <f t="shared" si="670"/>
        <v>189055.82572898819</v>
      </c>
      <c r="Q3088" s="265">
        <f t="shared" si="671"/>
        <v>316289.66562110535</v>
      </c>
      <c r="R3088" s="266">
        <f t="shared" si="672"/>
        <v>505345.49135009351</v>
      </c>
    </row>
    <row r="3089" spans="1:18" x14ac:dyDescent="0.25">
      <c r="A3089" s="81">
        <v>3058</v>
      </c>
      <c r="B3089" s="93">
        <f t="shared" si="661"/>
        <v>4.1130796052048415E-26</v>
      </c>
      <c r="C3089" s="178">
        <f t="shared" si="662"/>
        <v>4.1038012059833848E-26</v>
      </c>
      <c r="D3089" s="165">
        <f t="shared" si="663"/>
        <v>2.2558277767625785E-3</v>
      </c>
      <c r="E3089" s="166">
        <f t="shared" si="673"/>
        <v>24.291375447755232</v>
      </c>
      <c r="F3089" s="167">
        <f t="shared" si="674"/>
        <v>6.9005771691167519</v>
      </c>
      <c r="G3089" s="167">
        <f t="shared" si="664"/>
        <v>239809.0178138566</v>
      </c>
      <c r="H3089" s="167">
        <f t="shared" si="665"/>
        <v>271299.98899881309</v>
      </c>
      <c r="I3089" s="168">
        <f t="shared" si="666"/>
        <v>511109.00681266969</v>
      </c>
      <c r="J3089" s="168">
        <f t="shared" si="668"/>
        <v>496185.15034004417</v>
      </c>
      <c r="K3089" s="94"/>
      <c r="L3089" s="265">
        <f t="shared" si="667"/>
        <v>194769.26032991428</v>
      </c>
      <c r="M3089" s="265">
        <f>$G3089*NonHospFrac+theModel!$H3089*NonHospFrac</f>
        <v>316339.74648275541</v>
      </c>
      <c r="N3089" s="266">
        <f t="shared" si="669"/>
        <v>511109.00681266969</v>
      </c>
      <c r="O3089" s="158"/>
      <c r="P3089" s="265">
        <f t="shared" si="670"/>
        <v>189082.19857263943</v>
      </c>
      <c r="Q3089" s="265">
        <f t="shared" si="671"/>
        <v>316338.18623213639</v>
      </c>
      <c r="R3089" s="266">
        <f t="shared" si="672"/>
        <v>505420.38480477582</v>
      </c>
    </row>
    <row r="3090" spans="1:18" x14ac:dyDescent="0.25">
      <c r="A3090" s="81">
        <v>3059</v>
      </c>
      <c r="B3090" s="93">
        <f t="shared" si="661"/>
        <v>4.0362453891887292E-26</v>
      </c>
      <c r="C3090" s="178">
        <f t="shared" si="662"/>
        <v>4.0271403147259671E-26</v>
      </c>
      <c r="D3090" s="165">
        <f t="shared" si="663"/>
        <v>2.2558277767625785E-3</v>
      </c>
      <c r="E3090" s="166">
        <f t="shared" si="673"/>
        <v>24.291375447755232</v>
      </c>
      <c r="F3090" s="167">
        <f t="shared" si="674"/>
        <v>6.9028329968935145</v>
      </c>
      <c r="G3090" s="167">
        <f t="shared" si="664"/>
        <v>239887.41239306997</v>
      </c>
      <c r="H3090" s="167">
        <f t="shared" si="665"/>
        <v>271299.98899881309</v>
      </c>
      <c r="I3090" s="168">
        <f t="shared" si="666"/>
        <v>511187.40139188303</v>
      </c>
      <c r="J3090" s="168">
        <f t="shared" si="668"/>
        <v>496254.35452789074</v>
      </c>
      <c r="K3090" s="94"/>
      <c r="L3090" s="265">
        <f t="shared" si="667"/>
        <v>194799.1342980967</v>
      </c>
      <c r="M3090" s="265">
        <f>$G3090*NonHospFrac+theModel!$H3090*NonHospFrac</f>
        <v>316388.26709378639</v>
      </c>
      <c r="N3090" s="266">
        <f t="shared" si="669"/>
        <v>511187.40139188309</v>
      </c>
      <c r="O3090" s="158"/>
      <c r="P3090" s="265">
        <f t="shared" si="670"/>
        <v>189108.57034128165</v>
      </c>
      <c r="Q3090" s="265">
        <f t="shared" si="671"/>
        <v>316386.70684316737</v>
      </c>
      <c r="R3090" s="266">
        <f t="shared" si="672"/>
        <v>505495.27718444902</v>
      </c>
    </row>
    <row r="3091" spans="1:18" x14ac:dyDescent="0.25">
      <c r="A3091" s="81">
        <v>3060</v>
      </c>
      <c r="B3091" s="93">
        <f t="shared" si="661"/>
        <v>3.9608464716150158E-26</v>
      </c>
      <c r="C3091" s="178">
        <f t="shared" si="662"/>
        <v>3.9519114841248543E-26</v>
      </c>
      <c r="D3091" s="165">
        <f t="shared" si="663"/>
        <v>2.2558277767625785E-3</v>
      </c>
      <c r="E3091" s="166">
        <f t="shared" si="673"/>
        <v>24.291375447755232</v>
      </c>
      <c r="F3091" s="167">
        <f t="shared" si="674"/>
        <v>6.9050888246702771</v>
      </c>
      <c r="G3091" s="167">
        <f t="shared" si="664"/>
        <v>239965.80697228343</v>
      </c>
      <c r="H3091" s="167">
        <f t="shared" si="665"/>
        <v>271299.98899881309</v>
      </c>
      <c r="I3091" s="168">
        <f t="shared" si="666"/>
        <v>511265.79597109649</v>
      </c>
      <c r="J3091" s="168">
        <f t="shared" si="668"/>
        <v>496323.55589483847</v>
      </c>
      <c r="K3091" s="94"/>
      <c r="L3091" s="265">
        <f t="shared" si="667"/>
        <v>194829.00826627912</v>
      </c>
      <c r="M3091" s="265">
        <f>$G3091*NonHospFrac+theModel!$H3091*NonHospFrac</f>
        <v>316436.78770481737</v>
      </c>
      <c r="N3091" s="266">
        <f t="shared" si="669"/>
        <v>511265.79597109649</v>
      </c>
      <c r="O3091" s="158"/>
      <c r="P3091" s="265">
        <f t="shared" si="670"/>
        <v>189134.94103495867</v>
      </c>
      <c r="Q3091" s="265">
        <f t="shared" si="671"/>
        <v>316435.22745419835</v>
      </c>
      <c r="R3091" s="266">
        <f t="shared" si="672"/>
        <v>505570.16848915699</v>
      </c>
    </row>
    <row r="3092" spans="1:18" x14ac:dyDescent="0.25">
      <c r="A3092" s="81">
        <v>3061</v>
      </c>
      <c r="B3092" s="93">
        <f t="shared" si="661"/>
        <v>3.886856040449614E-26</v>
      </c>
      <c r="C3092" s="178">
        <f t="shared" si="662"/>
        <v>3.8780879626292905E-26</v>
      </c>
      <c r="D3092" s="165">
        <f t="shared" si="663"/>
        <v>2.2558277767625785E-3</v>
      </c>
      <c r="E3092" s="166">
        <f t="shared" si="673"/>
        <v>24.291375447755232</v>
      </c>
      <c r="F3092" s="167">
        <f t="shared" si="674"/>
        <v>6.9073446524470397</v>
      </c>
      <c r="G3092" s="167">
        <f t="shared" si="664"/>
        <v>240044.20155149681</v>
      </c>
      <c r="H3092" s="167">
        <f t="shared" si="665"/>
        <v>271299.98899881309</v>
      </c>
      <c r="I3092" s="168">
        <f t="shared" si="666"/>
        <v>511344.1905503099</v>
      </c>
      <c r="J3092" s="168">
        <f t="shared" si="668"/>
        <v>496392.75444100221</v>
      </c>
      <c r="K3092" s="94"/>
      <c r="L3092" s="265">
        <f t="shared" si="667"/>
        <v>194858.88223446155</v>
      </c>
      <c r="M3092" s="265">
        <f>$G3092*NonHospFrac+theModel!$H3092*NonHospFrac</f>
        <v>316485.30831584835</v>
      </c>
      <c r="N3092" s="266">
        <f t="shared" si="669"/>
        <v>511344.1905503099</v>
      </c>
      <c r="O3092" s="158"/>
      <c r="P3092" s="265">
        <f t="shared" si="670"/>
        <v>189161.31065371429</v>
      </c>
      <c r="Q3092" s="265">
        <f t="shared" si="671"/>
        <v>316483.74806522933</v>
      </c>
      <c r="R3092" s="266">
        <f t="shared" si="672"/>
        <v>505645.05871894362</v>
      </c>
    </row>
    <row r="3093" spans="1:18" x14ac:dyDescent="0.25">
      <c r="A3093" s="81">
        <v>3062</v>
      </c>
      <c r="B3093" s="93">
        <f t="shared" si="661"/>
        <v>3.8142477845195513E-26</v>
      </c>
      <c r="C3093" s="178">
        <f t="shared" si="662"/>
        <v>3.8056434984197771E-26</v>
      </c>
      <c r="D3093" s="165">
        <f t="shared" si="663"/>
        <v>2.2558277767625785E-3</v>
      </c>
      <c r="E3093" s="166">
        <f t="shared" si="673"/>
        <v>24.291375447755232</v>
      </c>
      <c r="F3093" s="167">
        <f t="shared" si="674"/>
        <v>6.9096004802238022</v>
      </c>
      <c r="G3093" s="167">
        <f t="shared" si="664"/>
        <v>240122.59613071024</v>
      </c>
      <c r="H3093" s="167">
        <f t="shared" si="665"/>
        <v>271299.98899881309</v>
      </c>
      <c r="I3093" s="168">
        <f t="shared" si="666"/>
        <v>511422.5851295233</v>
      </c>
      <c r="J3093" s="168">
        <f t="shared" si="668"/>
        <v>496461.95016649697</v>
      </c>
      <c r="K3093" s="94"/>
      <c r="L3093" s="265">
        <f t="shared" si="667"/>
        <v>194888.75620264397</v>
      </c>
      <c r="M3093" s="265">
        <f>$G3093*NonHospFrac+theModel!$H3093*NonHospFrac</f>
        <v>316533.82892687933</v>
      </c>
      <c r="N3093" s="266">
        <f t="shared" si="669"/>
        <v>511422.5851295233</v>
      </c>
      <c r="O3093" s="158"/>
      <c r="P3093" s="265">
        <f t="shared" si="670"/>
        <v>189187.67919759234</v>
      </c>
      <c r="Q3093" s="265">
        <f t="shared" si="671"/>
        <v>316532.26867626031</v>
      </c>
      <c r="R3093" s="266">
        <f t="shared" si="672"/>
        <v>505719.94787385268</v>
      </c>
    </row>
    <row r="3094" spans="1:18" x14ac:dyDescent="0.25">
      <c r="A3094" s="81">
        <v>3063</v>
      </c>
      <c r="B3094" s="93">
        <f t="shared" si="661"/>
        <v>3.742995884156646E-26</v>
      </c>
      <c r="C3094" s="178">
        <f t="shared" si="662"/>
        <v>3.7345523300728577E-26</v>
      </c>
      <c r="D3094" s="165">
        <f t="shared" si="663"/>
        <v>2.2558277767625785E-3</v>
      </c>
      <c r="E3094" s="166">
        <f t="shared" si="673"/>
        <v>24.291375447755232</v>
      </c>
      <c r="F3094" s="167">
        <f t="shared" si="674"/>
        <v>6.9118563080005648</v>
      </c>
      <c r="G3094" s="167">
        <f t="shared" si="664"/>
        <v>240200.99070992367</v>
      </c>
      <c r="H3094" s="167">
        <f t="shared" si="665"/>
        <v>271299.98899881309</v>
      </c>
      <c r="I3094" s="168">
        <f t="shared" si="666"/>
        <v>511500.97970873676</v>
      </c>
      <c r="J3094" s="168">
        <f t="shared" si="668"/>
        <v>496531.14307143778</v>
      </c>
      <c r="K3094" s="94"/>
      <c r="L3094" s="265">
        <f t="shared" si="667"/>
        <v>194918.63017082639</v>
      </c>
      <c r="M3094" s="265">
        <f>$G3094*NonHospFrac+theModel!$H3094*NonHospFrac</f>
        <v>316582.34953791037</v>
      </c>
      <c r="N3094" s="266">
        <f t="shared" si="669"/>
        <v>511500.97970873676</v>
      </c>
      <c r="O3094" s="158"/>
      <c r="P3094" s="265">
        <f t="shared" si="670"/>
        <v>189214.04666663663</v>
      </c>
      <c r="Q3094" s="265">
        <f t="shared" si="671"/>
        <v>316580.78928729135</v>
      </c>
      <c r="R3094" s="266">
        <f t="shared" si="672"/>
        <v>505794.83595392795</v>
      </c>
    </row>
    <row r="3095" spans="1:18" x14ac:dyDescent="0.25">
      <c r="A3095" s="81">
        <v>3064</v>
      </c>
      <c r="B3095" s="93">
        <f t="shared" si="661"/>
        <v>3.6730750020159789E-26</v>
      </c>
      <c r="C3095" s="178">
        <f t="shared" si="662"/>
        <v>3.6647891774002987E-26</v>
      </c>
      <c r="D3095" s="165">
        <f t="shared" si="663"/>
        <v>2.2558277767625785E-3</v>
      </c>
      <c r="E3095" s="166">
        <f t="shared" si="673"/>
        <v>24.291375447755232</v>
      </c>
      <c r="F3095" s="167">
        <f t="shared" si="674"/>
        <v>6.9141121357773274</v>
      </c>
      <c r="G3095" s="167">
        <f t="shared" si="664"/>
        <v>240279.38528913708</v>
      </c>
      <c r="H3095" s="167">
        <f t="shared" si="665"/>
        <v>271299.98899881309</v>
      </c>
      <c r="I3095" s="168">
        <f t="shared" si="666"/>
        <v>511579.37428795017</v>
      </c>
      <c r="J3095" s="168">
        <f t="shared" si="668"/>
        <v>496600.33315593953</v>
      </c>
      <c r="K3095" s="94"/>
      <c r="L3095" s="265">
        <f t="shared" si="667"/>
        <v>194948.50413900882</v>
      </c>
      <c r="M3095" s="265">
        <f>$G3095*NonHospFrac+theModel!$H3095*NonHospFrac</f>
        <v>316630.87014894135</v>
      </c>
      <c r="N3095" s="266">
        <f t="shared" si="669"/>
        <v>511579.37428795017</v>
      </c>
      <c r="O3095" s="158"/>
      <c r="P3095" s="265">
        <f t="shared" si="670"/>
        <v>189240.41306089098</v>
      </c>
      <c r="Q3095" s="265">
        <f t="shared" si="671"/>
        <v>316629.30989832233</v>
      </c>
      <c r="R3095" s="266">
        <f t="shared" si="672"/>
        <v>505869.72295921331</v>
      </c>
    </row>
    <row r="3096" spans="1:18" x14ac:dyDescent="0.25">
      <c r="A3096" s="81">
        <v>3065</v>
      </c>
      <c r="B3096" s="93">
        <f t="shared" si="661"/>
        <v>3.6044602740658686E-26</v>
      </c>
      <c r="C3096" s="178">
        <f t="shared" si="662"/>
        <v>3.5963292324593935E-26</v>
      </c>
      <c r="D3096" s="165">
        <f t="shared" si="663"/>
        <v>2.2558277767625785E-3</v>
      </c>
      <c r="E3096" s="166">
        <f t="shared" si="673"/>
        <v>24.291375447755232</v>
      </c>
      <c r="F3096" s="167">
        <f t="shared" si="674"/>
        <v>6.91636796355409</v>
      </c>
      <c r="G3096" s="167">
        <f t="shared" si="664"/>
        <v>240357.77986835051</v>
      </c>
      <c r="H3096" s="167">
        <f t="shared" si="665"/>
        <v>271299.98899881309</v>
      </c>
      <c r="I3096" s="168">
        <f t="shared" si="666"/>
        <v>511657.76886716357</v>
      </c>
      <c r="J3096" s="168">
        <f t="shared" si="668"/>
        <v>496669.52042011725</v>
      </c>
      <c r="K3096" s="94"/>
      <c r="L3096" s="265">
        <f t="shared" si="667"/>
        <v>194978.37810719124</v>
      </c>
      <c r="M3096" s="265">
        <f>$G3096*NonHospFrac+theModel!$H3096*NonHospFrac</f>
        <v>316679.39075997233</v>
      </c>
      <c r="N3096" s="266">
        <f t="shared" si="669"/>
        <v>511657.76886716357</v>
      </c>
      <c r="O3096" s="158"/>
      <c r="P3096" s="265">
        <f t="shared" si="670"/>
        <v>189266.77838039919</v>
      </c>
      <c r="Q3096" s="265">
        <f t="shared" si="671"/>
        <v>316677.83050935331</v>
      </c>
      <c r="R3096" s="266">
        <f t="shared" si="672"/>
        <v>505944.60888975253</v>
      </c>
    </row>
    <row r="3097" spans="1:18" x14ac:dyDescent="0.25">
      <c r="A3097" s="81">
        <v>3066</v>
      </c>
      <c r="B3097" s="93">
        <f t="shared" si="661"/>
        <v>3.5371273007461656E-26</v>
      </c>
      <c r="C3097" s="178">
        <f t="shared" si="662"/>
        <v>3.5291481507311971E-26</v>
      </c>
      <c r="D3097" s="165">
        <f t="shared" si="663"/>
        <v>2.2558277767625785E-3</v>
      </c>
      <c r="E3097" s="166">
        <f t="shared" si="673"/>
        <v>24.291375447755232</v>
      </c>
      <c r="F3097" s="167">
        <f t="shared" si="674"/>
        <v>6.9186237913308526</v>
      </c>
      <c r="G3097" s="167">
        <f t="shared" si="664"/>
        <v>240436.17444756391</v>
      </c>
      <c r="H3097" s="167">
        <f t="shared" si="665"/>
        <v>271299.98899881309</v>
      </c>
      <c r="I3097" s="168">
        <f t="shared" si="666"/>
        <v>511736.16344637703</v>
      </c>
      <c r="J3097" s="168">
        <f t="shared" si="668"/>
        <v>496738.70486408588</v>
      </c>
      <c r="K3097" s="94"/>
      <c r="L3097" s="265">
        <f t="shared" si="667"/>
        <v>195008.25207537366</v>
      </c>
      <c r="M3097" s="265">
        <f>$G3097*NonHospFrac+theModel!$H3097*NonHospFrac</f>
        <v>316727.91137100337</v>
      </c>
      <c r="N3097" s="266">
        <f t="shared" si="669"/>
        <v>511736.16344637703</v>
      </c>
      <c r="O3097" s="158"/>
      <c r="P3097" s="265">
        <f t="shared" si="670"/>
        <v>189293.14262520507</v>
      </c>
      <c r="Q3097" s="265">
        <f t="shared" si="671"/>
        <v>316726.35112038435</v>
      </c>
      <c r="R3097" s="266">
        <f t="shared" si="672"/>
        <v>506019.4937455894</v>
      </c>
    </row>
    <row r="3098" spans="1:18" x14ac:dyDescent="0.25">
      <c r="A3098" s="81">
        <v>3067</v>
      </c>
      <c r="B3098" s="93">
        <f t="shared" si="661"/>
        <v>3.4710521382917593E-26</v>
      </c>
      <c r="C3098" s="178">
        <f t="shared" si="662"/>
        <v>3.4632220424636098E-26</v>
      </c>
      <c r="D3098" s="165">
        <f t="shared" si="663"/>
        <v>2.2558277767625785E-3</v>
      </c>
      <c r="E3098" s="166">
        <f t="shared" si="673"/>
        <v>24.291375447755232</v>
      </c>
      <c r="F3098" s="167">
        <f t="shared" si="674"/>
        <v>6.9208796191076152</v>
      </c>
      <c r="G3098" s="167">
        <f t="shared" si="664"/>
        <v>240514.56902677735</v>
      </c>
      <c r="H3098" s="167">
        <f t="shared" si="665"/>
        <v>271299.98899881309</v>
      </c>
      <c r="I3098" s="168">
        <f t="shared" si="666"/>
        <v>511814.55802559044</v>
      </c>
      <c r="J3098" s="168">
        <f t="shared" si="668"/>
        <v>496807.88648796035</v>
      </c>
      <c r="K3098" s="94"/>
      <c r="L3098" s="265">
        <f t="shared" si="667"/>
        <v>195038.12604355608</v>
      </c>
      <c r="M3098" s="265">
        <f>$G3098*NonHospFrac+theModel!$H3098*NonHospFrac</f>
        <v>316776.43198203435</v>
      </c>
      <c r="N3098" s="266">
        <f t="shared" si="669"/>
        <v>511814.55802559044</v>
      </c>
      <c r="O3098" s="158"/>
      <c r="P3098" s="265">
        <f t="shared" si="670"/>
        <v>189319.50579535245</v>
      </c>
      <c r="Q3098" s="265">
        <f t="shared" si="671"/>
        <v>316774.87173141533</v>
      </c>
      <c r="R3098" s="266">
        <f t="shared" si="672"/>
        <v>506094.37752676778</v>
      </c>
    </row>
    <row r="3099" spans="1:18" x14ac:dyDescent="0.25">
      <c r="A3099" s="81">
        <v>3068</v>
      </c>
      <c r="B3099" s="93">
        <f t="shared" si="661"/>
        <v>3.4062112902179191E-26</v>
      </c>
      <c r="C3099" s="178">
        <f t="shared" si="662"/>
        <v>3.3985274641759232E-26</v>
      </c>
      <c r="D3099" s="165">
        <f t="shared" si="663"/>
        <v>2.2558277767625785E-3</v>
      </c>
      <c r="E3099" s="166">
        <f t="shared" si="673"/>
        <v>24.291375447755232</v>
      </c>
      <c r="F3099" s="167">
        <f t="shared" si="674"/>
        <v>6.9231354468843778</v>
      </c>
      <c r="G3099" s="167">
        <f t="shared" si="664"/>
        <v>240592.96360599078</v>
      </c>
      <c r="H3099" s="167">
        <f t="shared" si="665"/>
        <v>271299.98899881309</v>
      </c>
      <c r="I3099" s="168">
        <f t="shared" si="666"/>
        <v>511892.95260480384</v>
      </c>
      <c r="J3099" s="168">
        <f t="shared" si="668"/>
        <v>496877.06529185566</v>
      </c>
      <c r="K3099" s="94"/>
      <c r="L3099" s="265">
        <f t="shared" si="667"/>
        <v>195068.00001173851</v>
      </c>
      <c r="M3099" s="265">
        <f>$G3099*NonHospFrac+theModel!$H3099*NonHospFrac</f>
        <v>316824.95259306533</v>
      </c>
      <c r="N3099" s="266">
        <f t="shared" si="669"/>
        <v>511892.95260480384</v>
      </c>
      <c r="O3099" s="158"/>
      <c r="P3099" s="265">
        <f t="shared" si="670"/>
        <v>189345.8678908851</v>
      </c>
      <c r="Q3099" s="265">
        <f t="shared" si="671"/>
        <v>316823.39234244631</v>
      </c>
      <c r="R3099" s="266">
        <f t="shared" si="672"/>
        <v>506169.26023333141</v>
      </c>
    </row>
    <row r="3100" spans="1:18" x14ac:dyDescent="0.25">
      <c r="A3100" s="81">
        <v>3069</v>
      </c>
      <c r="B3100" s="93">
        <f t="shared" si="661"/>
        <v>3.3425816989651896E-26</v>
      </c>
      <c r="C3100" s="178">
        <f t="shared" si="662"/>
        <v>3.3350414103225658E-26</v>
      </c>
      <c r="D3100" s="165">
        <f t="shared" si="663"/>
        <v>2.2558277767625785E-3</v>
      </c>
      <c r="E3100" s="166">
        <f t="shared" si="673"/>
        <v>24.291375447755232</v>
      </c>
      <c r="F3100" s="167">
        <f t="shared" si="674"/>
        <v>6.9253912746611404</v>
      </c>
      <c r="G3100" s="167">
        <f t="shared" si="664"/>
        <v>240671.35818520418</v>
      </c>
      <c r="H3100" s="167">
        <f t="shared" si="665"/>
        <v>271299.98899881309</v>
      </c>
      <c r="I3100" s="168">
        <f t="shared" si="666"/>
        <v>511971.3471840173</v>
      </c>
      <c r="J3100" s="168">
        <f t="shared" si="668"/>
        <v>496946.24127588677</v>
      </c>
      <c r="K3100" s="94"/>
      <c r="L3100" s="265">
        <f t="shared" si="667"/>
        <v>195097.87397992093</v>
      </c>
      <c r="M3100" s="265">
        <f>$G3100*NonHospFrac+theModel!$H3100*NonHospFrac</f>
        <v>316873.47320409631</v>
      </c>
      <c r="N3100" s="266">
        <f t="shared" si="669"/>
        <v>511971.34718401724</v>
      </c>
      <c r="O3100" s="158"/>
      <c r="P3100" s="265">
        <f t="shared" si="670"/>
        <v>189372.22891184685</v>
      </c>
      <c r="Q3100" s="265">
        <f t="shared" si="671"/>
        <v>316871.91295347729</v>
      </c>
      <c r="R3100" s="266">
        <f t="shared" si="672"/>
        <v>506244.14186532411</v>
      </c>
    </row>
    <row r="3101" spans="1:18" x14ac:dyDescent="0.25">
      <c r="A3101" s="81">
        <v>3070</v>
      </c>
      <c r="B3101" s="93">
        <f t="shared" si="661"/>
        <v>3.2801407376998641E-26</v>
      </c>
      <c r="C3101" s="178">
        <f t="shared" si="662"/>
        <v>3.2727413051120701E-26</v>
      </c>
      <c r="D3101" s="165">
        <f t="shared" si="663"/>
        <v>2.2558277767625785E-3</v>
      </c>
      <c r="E3101" s="166">
        <f t="shared" si="673"/>
        <v>24.291375447755232</v>
      </c>
      <c r="F3101" s="167">
        <f t="shared" si="674"/>
        <v>6.9276471024379029</v>
      </c>
      <c r="G3101" s="167">
        <f t="shared" si="664"/>
        <v>240749.75276441762</v>
      </c>
      <c r="H3101" s="167">
        <f t="shared" si="665"/>
        <v>271299.98899881309</v>
      </c>
      <c r="I3101" s="168">
        <f t="shared" si="666"/>
        <v>512049.7417632307</v>
      </c>
      <c r="J3101" s="168">
        <f t="shared" si="668"/>
        <v>497015.41444016853</v>
      </c>
      <c r="K3101" s="94"/>
      <c r="L3101" s="265">
        <f t="shared" si="667"/>
        <v>195127.74794810335</v>
      </c>
      <c r="M3101" s="265">
        <f>$G3101*NonHospFrac+theModel!$H3101*NonHospFrac</f>
        <v>316921.99381512729</v>
      </c>
      <c r="N3101" s="266">
        <f t="shared" si="669"/>
        <v>512049.74176323065</v>
      </c>
      <c r="O3101" s="158"/>
      <c r="P3101" s="265">
        <f t="shared" si="670"/>
        <v>189398.58885828147</v>
      </c>
      <c r="Q3101" s="265">
        <f t="shared" si="671"/>
        <v>316920.43356450828</v>
      </c>
      <c r="R3101" s="266">
        <f t="shared" si="672"/>
        <v>506319.02242278971</v>
      </c>
    </row>
    <row r="3102" spans="1:18" x14ac:dyDescent="0.25">
      <c r="A3102" s="81">
        <v>3071</v>
      </c>
      <c r="B3102" s="93">
        <f t="shared" si="661"/>
        <v>3.2188662022678837E-26</v>
      </c>
      <c r="C3102" s="178">
        <f t="shared" si="662"/>
        <v>3.2116049944791253E-26</v>
      </c>
      <c r="D3102" s="165">
        <f t="shared" si="663"/>
        <v>2.2558277767625785E-3</v>
      </c>
      <c r="E3102" s="166">
        <f t="shared" si="673"/>
        <v>24.291375447755232</v>
      </c>
      <c r="F3102" s="167">
        <f t="shared" si="674"/>
        <v>6.9299029302146655</v>
      </c>
      <c r="G3102" s="167">
        <f t="shared" si="664"/>
        <v>240828.14734363102</v>
      </c>
      <c r="H3102" s="167">
        <f t="shared" si="665"/>
        <v>271299.98899881309</v>
      </c>
      <c r="I3102" s="168">
        <f t="shared" si="666"/>
        <v>512128.13634244411</v>
      </c>
      <c r="J3102" s="168">
        <f t="shared" si="668"/>
        <v>497084.58478481596</v>
      </c>
      <c r="K3102" s="94"/>
      <c r="L3102" s="265">
        <f t="shared" si="667"/>
        <v>195157.62191628577</v>
      </c>
      <c r="M3102" s="265">
        <f>$G3102*NonHospFrac+theModel!$H3102*NonHospFrac</f>
        <v>316970.51442615828</v>
      </c>
      <c r="N3102" s="266">
        <f t="shared" si="669"/>
        <v>512128.13634244405</v>
      </c>
      <c r="O3102" s="158"/>
      <c r="P3102" s="265">
        <f t="shared" si="670"/>
        <v>189424.94773023279</v>
      </c>
      <c r="Q3102" s="265">
        <f t="shared" si="671"/>
        <v>316968.95417553926</v>
      </c>
      <c r="R3102" s="266">
        <f t="shared" si="672"/>
        <v>506393.90190577204</v>
      </c>
    </row>
    <row r="3103" spans="1:18" x14ac:dyDescent="0.25">
      <c r="A3103" s="81">
        <v>3072</v>
      </c>
      <c r="B3103" s="93">
        <f t="shared" ref="B3103:B3166" si="675">Constant*EXP(PowerTerm*(A3103)/7)</f>
        <v>3.1587363032989828E-26</v>
      </c>
      <c r="C3103" s="178">
        <f t="shared" ref="C3103:C3166" si="676">(1-theFloor)*B3103</f>
        <v>3.1516107382065325E-26</v>
      </c>
      <c r="D3103" s="165">
        <f t="shared" ref="D3103:D3166" si="677">theFloor</f>
        <v>2.2558277767625785E-3</v>
      </c>
      <c r="E3103" s="166">
        <f t="shared" si="673"/>
        <v>24.291375447755232</v>
      </c>
      <c r="F3103" s="167">
        <f t="shared" si="674"/>
        <v>6.9321587579914281</v>
      </c>
      <c r="G3103" s="167">
        <f t="shared" ref="G3103:G3166" si="678">$B$22*F3103*totInfected/365.25</f>
        <v>240906.54192284445</v>
      </c>
      <c r="H3103" s="167">
        <f t="shared" ref="H3103:H3166" si="679">lostQALYs_Injured*E3103*totInfected/365.25</f>
        <v>271299.98899881309</v>
      </c>
      <c r="I3103" s="168">
        <f t="shared" ref="I3103:I3166" si="680">H3103+G3103</f>
        <v>512206.53092165757</v>
      </c>
      <c r="J3103" s="168">
        <f t="shared" si="668"/>
        <v>497153.75230994401</v>
      </c>
      <c r="K3103" s="94"/>
      <c r="L3103" s="265">
        <f t="shared" ref="L3103:L3166" si="681">$G3103*HospFrac+$H3103*HospFrac</f>
        <v>195187.49588446823</v>
      </c>
      <c r="M3103" s="265">
        <f>$G3103*NonHospFrac+theModel!$H3103*NonHospFrac</f>
        <v>317019.03503718931</v>
      </c>
      <c r="N3103" s="266">
        <f t="shared" si="669"/>
        <v>512206.53092165757</v>
      </c>
      <c r="O3103" s="158"/>
      <c r="P3103" s="265">
        <f t="shared" si="670"/>
        <v>189451.30552774461</v>
      </c>
      <c r="Q3103" s="265">
        <f t="shared" si="671"/>
        <v>317017.4747865703</v>
      </c>
      <c r="R3103" s="266">
        <f t="shared" si="672"/>
        <v>506468.78031431488</v>
      </c>
    </row>
    <row r="3104" spans="1:18" x14ac:dyDescent="0.25">
      <c r="A3104" s="81">
        <v>3073</v>
      </c>
      <c r="B3104" s="93">
        <f t="shared" si="675"/>
        <v>3.0997296584583412E-26</v>
      </c>
      <c r="C3104" s="178">
        <f t="shared" si="676"/>
        <v>3.092737202194336E-26</v>
      </c>
      <c r="D3104" s="165">
        <f t="shared" si="677"/>
        <v>2.2558277767625785E-3</v>
      </c>
      <c r="E3104" s="166">
        <f t="shared" si="673"/>
        <v>24.291375447755232</v>
      </c>
      <c r="F3104" s="167">
        <f t="shared" si="674"/>
        <v>6.9344145857681907</v>
      </c>
      <c r="G3104" s="167">
        <f t="shared" si="678"/>
        <v>240984.93650205788</v>
      </c>
      <c r="H3104" s="167">
        <f t="shared" si="679"/>
        <v>271299.98899881309</v>
      </c>
      <c r="I3104" s="168">
        <f t="shared" si="680"/>
        <v>512284.92550087097</v>
      </c>
      <c r="J3104" s="168">
        <f t="shared" ref="J3104:J3167" si="682">J3103+(I3104-I3103)/(1+discountDaily)^A3104</f>
        <v>497222.91701566748</v>
      </c>
      <c r="K3104" s="94"/>
      <c r="L3104" s="265">
        <f t="shared" si="681"/>
        <v>195217.36985265065</v>
      </c>
      <c r="M3104" s="265">
        <f>$G3104*NonHospFrac+theModel!$H3104*NonHospFrac</f>
        <v>317067.5556482203</v>
      </c>
      <c r="N3104" s="266">
        <f t="shared" ref="N3104:N3167" si="683">L3104+M3104</f>
        <v>512284.92550087092</v>
      </c>
      <c r="O3104" s="158"/>
      <c r="P3104" s="265">
        <f t="shared" ref="P3104:P3167" si="684">P3103+(L3104-L3103)/(1+discountDaily)^A3104</f>
        <v>189477.66225086071</v>
      </c>
      <c r="Q3104" s="265">
        <f t="shared" ref="Q3104:Q3167" si="685">Q3103+(M3104-M3103)/(1+discountDaily)^B3104</f>
        <v>317065.99539760128</v>
      </c>
      <c r="R3104" s="266">
        <f t="shared" ref="R3104:R3167" si="686">P3104+Q3104</f>
        <v>506543.65764846199</v>
      </c>
    </row>
    <row r="3105" spans="1:18" x14ac:dyDescent="0.25">
      <c r="A3105" s="81">
        <v>3074</v>
      </c>
      <c r="B3105" s="93">
        <f t="shared" si="675"/>
        <v>3.0418252848429716E-26</v>
      </c>
      <c r="C3105" s="178">
        <f t="shared" si="676"/>
        <v>3.0349634508733643E-26</v>
      </c>
      <c r="D3105" s="165">
        <f t="shared" si="677"/>
        <v>2.2558277767625785E-3</v>
      </c>
      <c r="E3105" s="166">
        <f t="shared" ref="E3105:E3168" si="687">C3105+E3104</f>
        <v>24.291375447755232</v>
      </c>
      <c r="F3105" s="167">
        <f t="shared" ref="F3105:F3168" si="688">D3105+F3104</f>
        <v>6.9366704135449533</v>
      </c>
      <c r="G3105" s="167">
        <f t="shared" si="678"/>
        <v>241063.33108127129</v>
      </c>
      <c r="H3105" s="167">
        <f t="shared" si="679"/>
        <v>271299.98899881309</v>
      </c>
      <c r="I3105" s="168">
        <f t="shared" si="680"/>
        <v>512363.32008008438</v>
      </c>
      <c r="J3105" s="168">
        <f t="shared" si="682"/>
        <v>497292.07890210138</v>
      </c>
      <c r="K3105" s="94"/>
      <c r="L3105" s="265">
        <f t="shared" si="681"/>
        <v>195247.24382083307</v>
      </c>
      <c r="M3105" s="265">
        <f>$G3105*NonHospFrac+theModel!$H3105*NonHospFrac</f>
        <v>317116.07625925133</v>
      </c>
      <c r="N3105" s="266">
        <f t="shared" si="683"/>
        <v>512363.32008008438</v>
      </c>
      <c r="O3105" s="158"/>
      <c r="P3105" s="265">
        <f t="shared" si="684"/>
        <v>189504.01789962489</v>
      </c>
      <c r="Q3105" s="265">
        <f t="shared" si="685"/>
        <v>317114.51600863232</v>
      </c>
      <c r="R3105" s="266">
        <f t="shared" si="686"/>
        <v>506618.5339082572</v>
      </c>
    </row>
    <row r="3106" spans="1:18" x14ac:dyDescent="0.25">
      <c r="A3106" s="81">
        <v>3075</v>
      </c>
      <c r="B3106" s="93">
        <f t="shared" si="675"/>
        <v>2.9850025915201524E-26</v>
      </c>
      <c r="C3106" s="178">
        <f t="shared" si="676"/>
        <v>2.978268939760493E-26</v>
      </c>
      <c r="D3106" s="165">
        <f t="shared" si="677"/>
        <v>2.2558277767625785E-3</v>
      </c>
      <c r="E3106" s="166">
        <f t="shared" si="687"/>
        <v>24.291375447755232</v>
      </c>
      <c r="F3106" s="167">
        <f t="shared" si="688"/>
        <v>6.9389262413217159</v>
      </c>
      <c r="G3106" s="167">
        <f t="shared" si="678"/>
        <v>241141.72566048475</v>
      </c>
      <c r="H3106" s="167">
        <f t="shared" si="679"/>
        <v>271299.98899881309</v>
      </c>
      <c r="I3106" s="168">
        <f t="shared" si="680"/>
        <v>512441.71465929784</v>
      </c>
      <c r="J3106" s="168">
        <f t="shared" si="682"/>
        <v>497361.23796936072</v>
      </c>
      <c r="K3106" s="94"/>
      <c r="L3106" s="265">
        <f t="shared" si="681"/>
        <v>195277.11778901552</v>
      </c>
      <c r="M3106" s="265">
        <f>$G3106*NonHospFrac+theModel!$H3106*NonHospFrac</f>
        <v>317164.59687028232</v>
      </c>
      <c r="N3106" s="266">
        <f t="shared" si="683"/>
        <v>512441.71465929784</v>
      </c>
      <c r="O3106" s="158"/>
      <c r="P3106" s="265">
        <f t="shared" si="684"/>
        <v>189530.37247408094</v>
      </c>
      <c r="Q3106" s="265">
        <f t="shared" si="685"/>
        <v>317163.0366196633</v>
      </c>
      <c r="R3106" s="266">
        <f t="shared" si="686"/>
        <v>506693.40909374424</v>
      </c>
    </row>
    <row r="3107" spans="1:18" x14ac:dyDescent="0.25">
      <c r="A3107" s="81">
        <v>3076</v>
      </c>
      <c r="B3107" s="93">
        <f t="shared" si="675"/>
        <v>2.9292413722052416E-26</v>
      </c>
      <c r="C3107" s="178">
        <f t="shared" si="676"/>
        <v>2.922633508152979E-26</v>
      </c>
      <c r="D3107" s="165">
        <f t="shared" si="677"/>
        <v>2.2558277767625785E-3</v>
      </c>
      <c r="E3107" s="166">
        <f t="shared" si="687"/>
        <v>24.291375447755232</v>
      </c>
      <c r="F3107" s="167">
        <f t="shared" si="688"/>
        <v>6.9411820690984785</v>
      </c>
      <c r="G3107" s="167">
        <f t="shared" si="678"/>
        <v>241220.12023969812</v>
      </c>
      <c r="H3107" s="167">
        <f t="shared" si="679"/>
        <v>271299.98899881309</v>
      </c>
      <c r="I3107" s="168">
        <f t="shared" si="680"/>
        <v>512520.10923851118</v>
      </c>
      <c r="J3107" s="168">
        <f t="shared" si="682"/>
        <v>497430.39421756024</v>
      </c>
      <c r="K3107" s="94"/>
      <c r="L3107" s="265">
        <f t="shared" si="681"/>
        <v>195306.99175719792</v>
      </c>
      <c r="M3107" s="265">
        <f>$G3107*NonHospFrac+theModel!$H3107*NonHospFrac</f>
        <v>317213.1174813133</v>
      </c>
      <c r="N3107" s="266">
        <f t="shared" si="683"/>
        <v>512520.10923851118</v>
      </c>
      <c r="O3107" s="158"/>
      <c r="P3107" s="265">
        <f t="shared" si="684"/>
        <v>189556.72597427262</v>
      </c>
      <c r="Q3107" s="265">
        <f t="shared" si="685"/>
        <v>317211.55723069428</v>
      </c>
      <c r="R3107" s="266">
        <f t="shared" si="686"/>
        <v>506768.28320496692</v>
      </c>
    </row>
    <row r="3108" spans="1:18" x14ac:dyDescent="0.25">
      <c r="A3108" s="81">
        <v>3077</v>
      </c>
      <c r="B3108" s="93">
        <f t="shared" si="675"/>
        <v>2.8745217980762743E-26</v>
      </c>
      <c r="C3108" s="178">
        <f t="shared" si="676"/>
        <v>2.8680373719592643E-26</v>
      </c>
      <c r="D3108" s="165">
        <f t="shared" si="677"/>
        <v>2.2558277767625785E-3</v>
      </c>
      <c r="E3108" s="166">
        <f t="shared" si="687"/>
        <v>24.291375447755232</v>
      </c>
      <c r="F3108" s="167">
        <f t="shared" si="688"/>
        <v>6.943437896875241</v>
      </c>
      <c r="G3108" s="167">
        <f t="shared" si="678"/>
        <v>241298.51481891159</v>
      </c>
      <c r="H3108" s="167">
        <f t="shared" si="679"/>
        <v>271299.98899881309</v>
      </c>
      <c r="I3108" s="168">
        <f t="shared" si="680"/>
        <v>512598.50381772465</v>
      </c>
      <c r="J3108" s="168">
        <f t="shared" si="682"/>
        <v>497499.54764681502</v>
      </c>
      <c r="K3108" s="94"/>
      <c r="L3108" s="265">
        <f t="shared" si="681"/>
        <v>195336.86572538037</v>
      </c>
      <c r="M3108" s="265">
        <f>$G3108*NonHospFrac+theModel!$H3108*NonHospFrac</f>
        <v>317261.63809234428</v>
      </c>
      <c r="N3108" s="266">
        <f t="shared" si="683"/>
        <v>512598.50381772465</v>
      </c>
      <c r="O3108" s="158"/>
      <c r="P3108" s="265">
        <f t="shared" si="684"/>
        <v>189583.0784002438</v>
      </c>
      <c r="Q3108" s="265">
        <f t="shared" si="685"/>
        <v>317260.07784172526</v>
      </c>
      <c r="R3108" s="266">
        <f t="shared" si="686"/>
        <v>506843.15624196909</v>
      </c>
    </row>
    <row r="3109" spans="1:18" x14ac:dyDescent="0.25">
      <c r="A3109" s="81">
        <v>3078</v>
      </c>
      <c r="B3109" s="93">
        <f t="shared" si="675"/>
        <v>2.8208244107228062E-26</v>
      </c>
      <c r="C3109" s="178">
        <f t="shared" si="676"/>
        <v>2.8144611166637279E-26</v>
      </c>
      <c r="D3109" s="165">
        <f t="shared" si="677"/>
        <v>2.2558277767625785E-3</v>
      </c>
      <c r="E3109" s="166">
        <f t="shared" si="687"/>
        <v>24.291375447755232</v>
      </c>
      <c r="F3109" s="167">
        <f t="shared" si="688"/>
        <v>6.9456937246520036</v>
      </c>
      <c r="G3109" s="167">
        <f t="shared" si="678"/>
        <v>241376.90939812499</v>
      </c>
      <c r="H3109" s="167">
        <f t="shared" si="679"/>
        <v>271299.98899881309</v>
      </c>
      <c r="I3109" s="168">
        <f t="shared" si="680"/>
        <v>512676.89839693811</v>
      </c>
      <c r="J3109" s="168">
        <f t="shared" si="682"/>
        <v>497568.69825723988</v>
      </c>
      <c r="K3109" s="94"/>
      <c r="L3109" s="265">
        <f t="shared" si="681"/>
        <v>195366.73969356279</v>
      </c>
      <c r="M3109" s="265">
        <f>$G3109*NonHospFrac+theModel!$H3109*NonHospFrac</f>
        <v>317310.15870337526</v>
      </c>
      <c r="N3109" s="266">
        <f t="shared" si="683"/>
        <v>512676.89839693805</v>
      </c>
      <c r="O3109" s="158"/>
      <c r="P3109" s="265">
        <f t="shared" si="684"/>
        <v>189609.42975203821</v>
      </c>
      <c r="Q3109" s="265">
        <f t="shared" si="685"/>
        <v>317308.59845275624</v>
      </c>
      <c r="R3109" s="266">
        <f t="shared" si="686"/>
        <v>506918.02820479445</v>
      </c>
    </row>
    <row r="3110" spans="1:18" x14ac:dyDescent="0.25">
      <c r="A3110" s="81">
        <v>3079</v>
      </c>
      <c r="B3110" s="93">
        <f t="shared" si="675"/>
        <v>2.7681301152263777E-26</v>
      </c>
      <c r="C3110" s="178">
        <f t="shared" si="676"/>
        <v>2.7618856904227568E-26</v>
      </c>
      <c r="D3110" s="165">
        <f t="shared" si="677"/>
        <v>2.2558277767625785E-3</v>
      </c>
      <c r="E3110" s="166">
        <f t="shared" si="687"/>
        <v>24.291375447755232</v>
      </c>
      <c r="F3110" s="167">
        <f t="shared" si="688"/>
        <v>6.9479495524287662</v>
      </c>
      <c r="G3110" s="167">
        <f t="shared" si="678"/>
        <v>241455.30397733845</v>
      </c>
      <c r="H3110" s="167">
        <f t="shared" si="679"/>
        <v>271299.98899881309</v>
      </c>
      <c r="I3110" s="168">
        <f t="shared" si="680"/>
        <v>512755.29297615157</v>
      </c>
      <c r="J3110" s="168">
        <f t="shared" si="682"/>
        <v>497637.84604894975</v>
      </c>
      <c r="K3110" s="94"/>
      <c r="L3110" s="265">
        <f t="shared" si="681"/>
        <v>195396.61366174521</v>
      </c>
      <c r="M3110" s="265">
        <f>$G3110*NonHospFrac+theModel!$H3110*NonHospFrac</f>
        <v>317358.6793144063</v>
      </c>
      <c r="N3110" s="266">
        <f t="shared" si="683"/>
        <v>512755.29297615151</v>
      </c>
      <c r="O3110" s="158"/>
      <c r="P3110" s="265">
        <f t="shared" si="684"/>
        <v>189635.78002969964</v>
      </c>
      <c r="Q3110" s="265">
        <f t="shared" si="685"/>
        <v>317357.11906378728</v>
      </c>
      <c r="R3110" s="266">
        <f t="shared" si="686"/>
        <v>506992.89909348695</v>
      </c>
    </row>
    <row r="3111" spans="1:18" x14ac:dyDescent="0.25">
      <c r="A3111" s="81">
        <v>3080</v>
      </c>
      <c r="B3111" s="93">
        <f t="shared" si="675"/>
        <v>2.7164201733704347E-26</v>
      </c>
      <c r="C3111" s="178">
        <f t="shared" si="676"/>
        <v>2.7102923972899877E-26</v>
      </c>
      <c r="D3111" s="165">
        <f t="shared" si="677"/>
        <v>2.2558277767625785E-3</v>
      </c>
      <c r="E3111" s="166">
        <f t="shared" si="687"/>
        <v>24.291375447755232</v>
      </c>
      <c r="F3111" s="167">
        <f t="shared" si="688"/>
        <v>6.9502053802055288</v>
      </c>
      <c r="G3111" s="167">
        <f t="shared" si="678"/>
        <v>241533.69855655183</v>
      </c>
      <c r="H3111" s="167">
        <f t="shared" si="679"/>
        <v>271299.98899881309</v>
      </c>
      <c r="I3111" s="168">
        <f t="shared" si="680"/>
        <v>512833.68755536492</v>
      </c>
      <c r="J3111" s="168">
        <f t="shared" si="682"/>
        <v>497706.9910220594</v>
      </c>
      <c r="K3111" s="94"/>
      <c r="L3111" s="265">
        <f t="shared" si="681"/>
        <v>195426.48762992764</v>
      </c>
      <c r="M3111" s="265">
        <f>$G3111*NonHospFrac+theModel!$H3111*NonHospFrac</f>
        <v>317407.19992543728</v>
      </c>
      <c r="N3111" s="266">
        <f t="shared" si="683"/>
        <v>512833.68755536492</v>
      </c>
      <c r="O3111" s="158"/>
      <c r="P3111" s="265">
        <f t="shared" si="684"/>
        <v>189662.12923327187</v>
      </c>
      <c r="Q3111" s="265">
        <f t="shared" si="685"/>
        <v>317405.63967481826</v>
      </c>
      <c r="R3111" s="266">
        <f t="shared" si="686"/>
        <v>507067.76890809013</v>
      </c>
    </row>
    <row r="3112" spans="1:18" x14ac:dyDescent="0.25">
      <c r="A3112" s="81">
        <v>3081</v>
      </c>
      <c r="B3112" s="93">
        <f t="shared" si="675"/>
        <v>2.6656761969768935E-26</v>
      </c>
      <c r="C3112" s="178">
        <f t="shared" si="676"/>
        <v>2.6596628905678981E-26</v>
      </c>
      <c r="D3112" s="165">
        <f t="shared" si="677"/>
        <v>2.2558277767625785E-3</v>
      </c>
      <c r="E3112" s="166">
        <f t="shared" si="687"/>
        <v>24.291375447755232</v>
      </c>
      <c r="F3112" s="167">
        <f t="shared" si="688"/>
        <v>6.9524612079822914</v>
      </c>
      <c r="G3112" s="167">
        <f t="shared" si="678"/>
        <v>241612.09313576529</v>
      </c>
      <c r="H3112" s="167">
        <f t="shared" si="679"/>
        <v>271299.98899881309</v>
      </c>
      <c r="I3112" s="168">
        <f t="shared" si="680"/>
        <v>512912.08213457838</v>
      </c>
      <c r="J3112" s="168">
        <f t="shared" si="682"/>
        <v>497776.13317668391</v>
      </c>
      <c r="K3112" s="94"/>
      <c r="L3112" s="265">
        <f t="shared" si="681"/>
        <v>195456.36159811006</v>
      </c>
      <c r="M3112" s="265">
        <f>$G3112*NonHospFrac+theModel!$H3112*NonHospFrac</f>
        <v>317455.72053646832</v>
      </c>
      <c r="N3112" s="266">
        <f t="shared" si="683"/>
        <v>512912.08213457838</v>
      </c>
      <c r="O3112" s="158"/>
      <c r="P3112" s="265">
        <f t="shared" si="684"/>
        <v>189688.4773627987</v>
      </c>
      <c r="Q3112" s="265">
        <f t="shared" si="685"/>
        <v>317454.1602858493</v>
      </c>
      <c r="R3112" s="266">
        <f t="shared" si="686"/>
        <v>507142.637648648</v>
      </c>
    </row>
    <row r="3113" spans="1:18" x14ac:dyDescent="0.25">
      <c r="A3113" s="81">
        <v>3082</v>
      </c>
      <c r="B3113" s="93">
        <f t="shared" si="675"/>
        <v>2.6158801413672839E-26</v>
      </c>
      <c r="C3113" s="178">
        <f t="shared" si="676"/>
        <v>2.6099791662837058E-26</v>
      </c>
      <c r="D3113" s="165">
        <f t="shared" si="677"/>
        <v>2.2558277767625785E-3</v>
      </c>
      <c r="E3113" s="166">
        <f t="shared" si="687"/>
        <v>24.291375447755232</v>
      </c>
      <c r="F3113" s="167">
        <f t="shared" si="688"/>
        <v>6.954717035759054</v>
      </c>
      <c r="G3113" s="167">
        <f t="shared" si="678"/>
        <v>241690.48771497866</v>
      </c>
      <c r="H3113" s="167">
        <f t="shared" si="679"/>
        <v>271299.98899881309</v>
      </c>
      <c r="I3113" s="168">
        <f t="shared" si="680"/>
        <v>512990.47671379172</v>
      </c>
      <c r="J3113" s="168">
        <f t="shared" si="682"/>
        <v>497845.27251293795</v>
      </c>
      <c r="K3113" s="94"/>
      <c r="L3113" s="265">
        <f t="shared" si="681"/>
        <v>195486.23556629248</v>
      </c>
      <c r="M3113" s="265">
        <f>$G3113*NonHospFrac+theModel!$H3113*NonHospFrac</f>
        <v>317504.2411474993</v>
      </c>
      <c r="N3113" s="266">
        <f t="shared" si="683"/>
        <v>512990.47671379178</v>
      </c>
      <c r="O3113" s="158"/>
      <c r="P3113" s="265">
        <f t="shared" si="684"/>
        <v>189714.8244183239</v>
      </c>
      <c r="Q3113" s="265">
        <f t="shared" si="685"/>
        <v>317502.68089688028</v>
      </c>
      <c r="R3113" s="266">
        <f t="shared" si="686"/>
        <v>507217.50531520415</v>
      </c>
    </row>
    <row r="3114" spans="1:18" x14ac:dyDescent="0.25">
      <c r="A3114" s="81">
        <v>3083</v>
      </c>
      <c r="B3114" s="93">
        <f t="shared" si="675"/>
        <v>2.5670142989460155E-26</v>
      </c>
      <c r="C3114" s="178">
        <f t="shared" si="676"/>
        <v>2.5612235567871062E-26</v>
      </c>
      <c r="D3114" s="165">
        <f t="shared" si="677"/>
        <v>2.2558277767625785E-3</v>
      </c>
      <c r="E3114" s="166">
        <f t="shared" si="687"/>
        <v>24.291375447755232</v>
      </c>
      <c r="F3114" s="167">
        <f t="shared" si="688"/>
        <v>6.9569728635358166</v>
      </c>
      <c r="G3114" s="167">
        <f t="shared" si="678"/>
        <v>241768.88229419212</v>
      </c>
      <c r="H3114" s="167">
        <f t="shared" si="679"/>
        <v>271299.98899881309</v>
      </c>
      <c r="I3114" s="168">
        <f t="shared" si="680"/>
        <v>513068.87129300518</v>
      </c>
      <c r="J3114" s="168">
        <f t="shared" si="682"/>
        <v>497914.40903093666</v>
      </c>
      <c r="K3114" s="94"/>
      <c r="L3114" s="265">
        <f t="shared" si="681"/>
        <v>195516.1095344749</v>
      </c>
      <c r="M3114" s="265">
        <f>$G3114*NonHospFrac+theModel!$H3114*NonHospFrac</f>
        <v>317552.76175853028</v>
      </c>
      <c r="N3114" s="266">
        <f t="shared" si="683"/>
        <v>513068.87129300518</v>
      </c>
      <c r="O3114" s="158"/>
      <c r="P3114" s="265">
        <f t="shared" si="684"/>
        <v>189741.17039989124</v>
      </c>
      <c r="Q3114" s="265">
        <f t="shared" si="685"/>
        <v>317551.20150791126</v>
      </c>
      <c r="R3114" s="266">
        <f t="shared" si="686"/>
        <v>507292.37190780253</v>
      </c>
    </row>
    <row r="3115" spans="1:18" x14ac:dyDescent="0.25">
      <c r="A3115" s="81">
        <v>3084</v>
      </c>
      <c r="B3115" s="93">
        <f t="shared" si="675"/>
        <v>2.519061292903517E-26</v>
      </c>
      <c r="C3115" s="178">
        <f t="shared" si="676"/>
        <v>2.5133787244676178E-26</v>
      </c>
      <c r="D3115" s="165">
        <f t="shared" si="677"/>
        <v>2.2558277767625785E-3</v>
      </c>
      <c r="E3115" s="166">
        <f t="shared" si="687"/>
        <v>24.291375447755232</v>
      </c>
      <c r="F3115" s="167">
        <f t="shared" si="688"/>
        <v>6.9592286913125792</v>
      </c>
      <c r="G3115" s="167">
        <f t="shared" si="678"/>
        <v>241847.2768734055</v>
      </c>
      <c r="H3115" s="167">
        <f t="shared" si="679"/>
        <v>271299.98899881309</v>
      </c>
      <c r="I3115" s="168">
        <f t="shared" si="680"/>
        <v>513147.26587221859</v>
      </c>
      <c r="J3115" s="168">
        <f t="shared" si="682"/>
        <v>497983.54273079475</v>
      </c>
      <c r="K3115" s="94"/>
      <c r="L3115" s="265">
        <f t="shared" si="681"/>
        <v>195545.98350265733</v>
      </c>
      <c r="M3115" s="265">
        <f>$G3115*NonHospFrac+theModel!$H3115*NonHospFrac</f>
        <v>317601.28236956126</v>
      </c>
      <c r="N3115" s="266">
        <f t="shared" si="683"/>
        <v>513147.26587221859</v>
      </c>
      <c r="O3115" s="158"/>
      <c r="P3115" s="265">
        <f t="shared" si="684"/>
        <v>189767.5153075445</v>
      </c>
      <c r="Q3115" s="265">
        <f t="shared" si="685"/>
        <v>317599.72211894224</v>
      </c>
      <c r="R3115" s="266">
        <f t="shared" si="686"/>
        <v>507367.23742648674</v>
      </c>
    </row>
    <row r="3116" spans="1:18" x14ac:dyDescent="0.25">
      <c r="A3116" s="81">
        <v>3085</v>
      </c>
      <c r="B3116" s="93">
        <f t="shared" si="675"/>
        <v>2.4720040710369987E-26</v>
      </c>
      <c r="C3116" s="178">
        <f t="shared" si="676"/>
        <v>2.4664276555892832E-26</v>
      </c>
      <c r="D3116" s="165">
        <f t="shared" si="677"/>
        <v>2.2558277767625785E-3</v>
      </c>
      <c r="E3116" s="166">
        <f t="shared" si="687"/>
        <v>24.291375447755232</v>
      </c>
      <c r="F3116" s="167">
        <f t="shared" si="688"/>
        <v>6.9614845190893417</v>
      </c>
      <c r="G3116" s="167">
        <f t="shared" si="678"/>
        <v>241925.67145261896</v>
      </c>
      <c r="H3116" s="167">
        <f t="shared" si="679"/>
        <v>271299.98899881309</v>
      </c>
      <c r="I3116" s="168">
        <f t="shared" si="680"/>
        <v>513225.66045143205</v>
      </c>
      <c r="J3116" s="168">
        <f t="shared" si="682"/>
        <v>498052.6736126272</v>
      </c>
      <c r="K3116" s="94"/>
      <c r="L3116" s="265">
        <f t="shared" si="681"/>
        <v>195575.85747083975</v>
      </c>
      <c r="M3116" s="265">
        <f>$G3116*NonHospFrac+theModel!$H3116*NonHospFrac</f>
        <v>317649.80298059224</v>
      </c>
      <c r="N3116" s="266">
        <f t="shared" si="683"/>
        <v>513225.66045143199</v>
      </c>
      <c r="O3116" s="158"/>
      <c r="P3116" s="265">
        <f t="shared" si="684"/>
        <v>189793.85914132747</v>
      </c>
      <c r="Q3116" s="265">
        <f t="shared" si="685"/>
        <v>317648.24272997322</v>
      </c>
      <c r="R3116" s="266">
        <f t="shared" si="686"/>
        <v>507442.10187130072</v>
      </c>
    </row>
    <row r="3117" spans="1:18" x14ac:dyDescent="0.25">
      <c r="A3117" s="81">
        <v>3086</v>
      </c>
      <c r="B3117" s="93">
        <f t="shared" si="675"/>
        <v>2.4258258996866517E-26</v>
      </c>
      <c r="C3117" s="178">
        <f t="shared" si="676"/>
        <v>2.4203536542405484E-26</v>
      </c>
      <c r="D3117" s="165">
        <f t="shared" si="677"/>
        <v>2.2558277767625785E-3</v>
      </c>
      <c r="E3117" s="166">
        <f t="shared" si="687"/>
        <v>24.291375447755232</v>
      </c>
      <c r="F3117" s="167">
        <f t="shared" si="688"/>
        <v>6.9637403468661043</v>
      </c>
      <c r="G3117" s="167">
        <f t="shared" si="678"/>
        <v>242004.06603183234</v>
      </c>
      <c r="H3117" s="167">
        <f t="shared" si="679"/>
        <v>271299.98899881309</v>
      </c>
      <c r="I3117" s="168">
        <f t="shared" si="680"/>
        <v>513304.05503064545</v>
      </c>
      <c r="J3117" s="168">
        <f t="shared" si="682"/>
        <v>498121.80167654873</v>
      </c>
      <c r="K3117" s="94"/>
      <c r="L3117" s="265">
        <f t="shared" si="681"/>
        <v>195605.73143902217</v>
      </c>
      <c r="M3117" s="265">
        <f>$G3117*NonHospFrac+theModel!$H3117*NonHospFrac</f>
        <v>317698.32359162322</v>
      </c>
      <c r="N3117" s="266">
        <f t="shared" si="683"/>
        <v>513304.0550306454</v>
      </c>
      <c r="O3117" s="158"/>
      <c r="P3117" s="265">
        <f t="shared" si="684"/>
        <v>189820.2019012839</v>
      </c>
      <c r="Q3117" s="265">
        <f t="shared" si="685"/>
        <v>317696.7633410042</v>
      </c>
      <c r="R3117" s="266">
        <f t="shared" si="686"/>
        <v>507516.96524228808</v>
      </c>
    </row>
    <row r="3118" spans="1:18" x14ac:dyDescent="0.25">
      <c r="A3118" s="81">
        <v>3087</v>
      </c>
      <c r="B3118" s="93">
        <f t="shared" si="675"/>
        <v>2.3805103577851182E-26</v>
      </c>
      <c r="C3118" s="178">
        <f t="shared" si="676"/>
        <v>2.3751403363971555E-26</v>
      </c>
      <c r="D3118" s="165">
        <f t="shared" si="677"/>
        <v>2.2558277767625785E-3</v>
      </c>
      <c r="E3118" s="166">
        <f t="shared" si="687"/>
        <v>24.291375447755232</v>
      </c>
      <c r="F3118" s="167">
        <f t="shared" si="688"/>
        <v>6.9659961746428669</v>
      </c>
      <c r="G3118" s="167">
        <f t="shared" si="678"/>
        <v>242082.46061104577</v>
      </c>
      <c r="H3118" s="167">
        <f t="shared" si="679"/>
        <v>271299.98899881309</v>
      </c>
      <c r="I3118" s="168">
        <f t="shared" si="680"/>
        <v>513382.44960985886</v>
      </c>
      <c r="J3118" s="168">
        <f t="shared" si="682"/>
        <v>498190.92692267429</v>
      </c>
      <c r="K3118" s="94"/>
      <c r="L3118" s="265">
        <f t="shared" si="681"/>
        <v>195635.6054072046</v>
      </c>
      <c r="M3118" s="265">
        <f>$G3118*NonHospFrac+theModel!$H3118*NonHospFrac</f>
        <v>317746.8442026542</v>
      </c>
      <c r="N3118" s="266">
        <f t="shared" si="683"/>
        <v>513382.4496098588</v>
      </c>
      <c r="O3118" s="158"/>
      <c r="P3118" s="265">
        <f t="shared" si="684"/>
        <v>189846.54358745759</v>
      </c>
      <c r="Q3118" s="265">
        <f t="shared" si="685"/>
        <v>317745.28395203518</v>
      </c>
      <c r="R3118" s="266">
        <f t="shared" si="686"/>
        <v>507591.82753949275</v>
      </c>
    </row>
    <row r="3119" spans="1:18" x14ac:dyDescent="0.25">
      <c r="A3119" s="81">
        <v>3088</v>
      </c>
      <c r="B3119" s="93">
        <f t="shared" si="675"/>
        <v>2.3360413310181185E-26</v>
      </c>
      <c r="C3119" s="178">
        <f t="shared" si="676"/>
        <v>2.3307716240959425E-26</v>
      </c>
      <c r="D3119" s="165">
        <f t="shared" si="677"/>
        <v>2.2558277767625785E-3</v>
      </c>
      <c r="E3119" s="166">
        <f t="shared" si="687"/>
        <v>24.291375447755232</v>
      </c>
      <c r="F3119" s="167">
        <f t="shared" si="688"/>
        <v>6.9682520024196295</v>
      </c>
      <c r="G3119" s="167">
        <f t="shared" si="678"/>
        <v>242160.8551902592</v>
      </c>
      <c r="H3119" s="167">
        <f t="shared" si="679"/>
        <v>271299.98899881309</v>
      </c>
      <c r="I3119" s="168">
        <f t="shared" si="680"/>
        <v>513460.84418907226</v>
      </c>
      <c r="J3119" s="168">
        <f t="shared" si="682"/>
        <v>498260.04935111874</v>
      </c>
      <c r="K3119" s="94"/>
      <c r="L3119" s="265">
        <f t="shared" si="681"/>
        <v>195665.47937538702</v>
      </c>
      <c r="M3119" s="265">
        <f>$G3119*NonHospFrac+theModel!$H3119*NonHospFrac</f>
        <v>317795.36481368524</v>
      </c>
      <c r="N3119" s="266">
        <f t="shared" si="683"/>
        <v>513460.84418907226</v>
      </c>
      <c r="O3119" s="158"/>
      <c r="P3119" s="265">
        <f t="shared" si="684"/>
        <v>189872.88419989229</v>
      </c>
      <c r="Q3119" s="265">
        <f t="shared" si="685"/>
        <v>317793.80456306622</v>
      </c>
      <c r="R3119" s="266">
        <f t="shared" si="686"/>
        <v>507666.68876295851</v>
      </c>
    </row>
    <row r="3120" spans="1:18" x14ac:dyDescent="0.25">
      <c r="A3120" s="81">
        <v>3089</v>
      </c>
      <c r="B3120" s="93">
        <f t="shared" si="675"/>
        <v>2.2924030060941658E-26</v>
      </c>
      <c r="C3120" s="178">
        <f t="shared" si="676"/>
        <v>2.2872317397174846E-26</v>
      </c>
      <c r="D3120" s="165">
        <f t="shared" si="677"/>
        <v>2.2558277767625785E-3</v>
      </c>
      <c r="E3120" s="166">
        <f t="shared" si="687"/>
        <v>24.291375447755232</v>
      </c>
      <c r="F3120" s="167">
        <f t="shared" si="688"/>
        <v>6.9705078301963921</v>
      </c>
      <c r="G3120" s="167">
        <f t="shared" si="678"/>
        <v>242239.2497694726</v>
      </c>
      <c r="H3120" s="167">
        <f t="shared" si="679"/>
        <v>271299.98899881309</v>
      </c>
      <c r="I3120" s="168">
        <f t="shared" si="680"/>
        <v>513539.23876828572</v>
      </c>
      <c r="J3120" s="168">
        <f t="shared" si="682"/>
        <v>498329.16896199697</v>
      </c>
      <c r="K3120" s="94"/>
      <c r="L3120" s="265">
        <f t="shared" si="681"/>
        <v>195695.35334356944</v>
      </c>
      <c r="M3120" s="265">
        <f>$G3120*NonHospFrac+theModel!$H3120*NonHospFrac</f>
        <v>317843.88542471622</v>
      </c>
      <c r="N3120" s="266">
        <f t="shared" si="683"/>
        <v>513539.23876828566</v>
      </c>
      <c r="O3120" s="158"/>
      <c r="P3120" s="265">
        <f t="shared" si="684"/>
        <v>189899.22373863176</v>
      </c>
      <c r="Q3120" s="265">
        <f t="shared" si="685"/>
        <v>317842.3251740972</v>
      </c>
      <c r="R3120" s="266">
        <f t="shared" si="686"/>
        <v>507741.54891272896</v>
      </c>
    </row>
    <row r="3121" spans="1:18" x14ac:dyDescent="0.25">
      <c r="A3121" s="81">
        <v>3090</v>
      </c>
      <c r="B3121" s="93">
        <f t="shared" si="675"/>
        <v>2.249579865121336E-26</v>
      </c>
      <c r="C3121" s="178">
        <f t="shared" si="676"/>
        <v>2.2445052003755496E-26</v>
      </c>
      <c r="D3121" s="165">
        <f t="shared" si="677"/>
        <v>2.2558277767625785E-3</v>
      </c>
      <c r="E3121" s="166">
        <f t="shared" si="687"/>
        <v>24.291375447755232</v>
      </c>
      <c r="F3121" s="167">
        <f t="shared" si="688"/>
        <v>6.9727636579731547</v>
      </c>
      <c r="G3121" s="167">
        <f t="shared" si="678"/>
        <v>242317.64434868604</v>
      </c>
      <c r="H3121" s="167">
        <f t="shared" si="679"/>
        <v>271299.98899881309</v>
      </c>
      <c r="I3121" s="168">
        <f t="shared" si="680"/>
        <v>513617.63334749913</v>
      </c>
      <c r="J3121" s="168">
        <f t="shared" si="682"/>
        <v>498398.28575542377</v>
      </c>
      <c r="K3121" s="94"/>
      <c r="L3121" s="265">
        <f t="shared" si="681"/>
        <v>195725.22731175189</v>
      </c>
      <c r="M3121" s="265">
        <f>$G3121*NonHospFrac+theModel!$H3121*NonHospFrac</f>
        <v>317892.40603574726</v>
      </c>
      <c r="N3121" s="266">
        <f t="shared" si="683"/>
        <v>513617.63334749918</v>
      </c>
      <c r="O3121" s="158"/>
      <c r="P3121" s="265">
        <f t="shared" si="684"/>
        <v>189925.5622037198</v>
      </c>
      <c r="Q3121" s="265">
        <f t="shared" si="685"/>
        <v>317890.84578512824</v>
      </c>
      <c r="R3121" s="266">
        <f t="shared" si="686"/>
        <v>507816.40798884805</v>
      </c>
    </row>
    <row r="3122" spans="1:18" x14ac:dyDescent="0.25">
      <c r="A3122" s="81">
        <v>3091</v>
      </c>
      <c r="B3122" s="93">
        <f t="shared" si="675"/>
        <v>2.2075566800890052E-26</v>
      </c>
      <c r="C3122" s="178">
        <f t="shared" si="676"/>
        <v>2.2025768124112826E-26</v>
      </c>
      <c r="D3122" s="165">
        <f t="shared" si="677"/>
        <v>2.2558277767625785E-3</v>
      </c>
      <c r="E3122" s="166">
        <f t="shared" si="687"/>
        <v>24.291375447755232</v>
      </c>
      <c r="F3122" s="167">
        <f t="shared" si="688"/>
        <v>6.9750194857499173</v>
      </c>
      <c r="G3122" s="167">
        <f t="shared" si="678"/>
        <v>242396.03892789944</v>
      </c>
      <c r="H3122" s="167">
        <f t="shared" si="679"/>
        <v>271299.98899881309</v>
      </c>
      <c r="I3122" s="168">
        <f t="shared" si="680"/>
        <v>513696.02792671253</v>
      </c>
      <c r="J3122" s="168">
        <f t="shared" si="682"/>
        <v>498467.39973151399</v>
      </c>
      <c r="K3122" s="94"/>
      <c r="L3122" s="265">
        <f t="shared" si="681"/>
        <v>195755.10127993429</v>
      </c>
      <c r="M3122" s="265">
        <f>$G3122*NonHospFrac+theModel!$H3122*NonHospFrac</f>
        <v>317940.92664677824</v>
      </c>
      <c r="N3122" s="266">
        <f t="shared" si="683"/>
        <v>513696.02792671253</v>
      </c>
      <c r="O3122" s="158"/>
      <c r="P3122" s="265">
        <f t="shared" si="684"/>
        <v>189951.89959520011</v>
      </c>
      <c r="Q3122" s="265">
        <f t="shared" si="685"/>
        <v>317939.36639615922</v>
      </c>
      <c r="R3122" s="266">
        <f t="shared" si="686"/>
        <v>507891.26599135937</v>
      </c>
    </row>
    <row r="3123" spans="1:18" x14ac:dyDescent="0.25">
      <c r="A3123" s="81">
        <v>3092</v>
      </c>
      <c r="B3123" s="93">
        <f t="shared" si="675"/>
        <v>2.1663185074528298E-26</v>
      </c>
      <c r="C3123" s="178">
        <f t="shared" si="676"/>
        <v>2.1614316659904028E-26</v>
      </c>
      <c r="D3123" s="165">
        <f t="shared" si="677"/>
        <v>2.2558277767625785E-3</v>
      </c>
      <c r="E3123" s="166">
        <f t="shared" si="687"/>
        <v>24.291375447755232</v>
      </c>
      <c r="F3123" s="167">
        <f t="shared" si="688"/>
        <v>6.9772753135266798</v>
      </c>
      <c r="G3123" s="167">
        <f t="shared" si="678"/>
        <v>242474.4335071129</v>
      </c>
      <c r="H3123" s="167">
        <f t="shared" si="679"/>
        <v>271299.98899881309</v>
      </c>
      <c r="I3123" s="168">
        <f t="shared" si="680"/>
        <v>513774.42250592599</v>
      </c>
      <c r="J3123" s="168">
        <f t="shared" si="682"/>
        <v>498536.51089038252</v>
      </c>
      <c r="K3123" s="94"/>
      <c r="L3123" s="265">
        <f t="shared" si="681"/>
        <v>195784.97524811677</v>
      </c>
      <c r="M3123" s="265">
        <f>$G3123*NonHospFrac+theModel!$H3123*NonHospFrac</f>
        <v>317989.44725780922</v>
      </c>
      <c r="N3123" s="266">
        <f t="shared" si="683"/>
        <v>513774.42250592599</v>
      </c>
      <c r="O3123" s="158"/>
      <c r="P3123" s="265">
        <f t="shared" si="684"/>
        <v>189978.23591311657</v>
      </c>
      <c r="Q3123" s="265">
        <f t="shared" si="685"/>
        <v>317987.88700719021</v>
      </c>
      <c r="R3123" s="266">
        <f t="shared" si="686"/>
        <v>507966.12292030675</v>
      </c>
    </row>
    <row r="3124" spans="1:18" x14ac:dyDescent="0.25">
      <c r="A3124" s="81">
        <v>3093</v>
      </c>
      <c r="B3124" s="93">
        <f t="shared" si="675"/>
        <v>2.1258506828207209E-26</v>
      </c>
      <c r="C3124" s="178">
        <f t="shared" si="676"/>
        <v>2.1210551298011641E-26</v>
      </c>
      <c r="D3124" s="165">
        <f t="shared" si="677"/>
        <v>2.2558277767625785E-3</v>
      </c>
      <c r="E3124" s="166">
        <f t="shared" si="687"/>
        <v>24.291375447755232</v>
      </c>
      <c r="F3124" s="167">
        <f t="shared" si="688"/>
        <v>6.9795311413034424</v>
      </c>
      <c r="G3124" s="167">
        <f t="shared" si="678"/>
        <v>242552.82808632631</v>
      </c>
      <c r="H3124" s="167">
        <f t="shared" si="679"/>
        <v>271299.98899881309</v>
      </c>
      <c r="I3124" s="168">
        <f t="shared" si="680"/>
        <v>513852.8170851394</v>
      </c>
      <c r="J3124" s="168">
        <f t="shared" si="682"/>
        <v>498605.61923214409</v>
      </c>
      <c r="K3124" s="94"/>
      <c r="L3124" s="265">
        <f t="shared" si="681"/>
        <v>195814.84921629916</v>
      </c>
      <c r="M3124" s="265">
        <f>$G3124*NonHospFrac+theModel!$H3124*NonHospFrac</f>
        <v>318037.96786884021</v>
      </c>
      <c r="N3124" s="266">
        <f t="shared" si="683"/>
        <v>513852.81708513934</v>
      </c>
      <c r="O3124" s="158"/>
      <c r="P3124" s="265">
        <f t="shared" si="684"/>
        <v>190004.57115751278</v>
      </c>
      <c r="Q3124" s="265">
        <f t="shared" si="685"/>
        <v>318036.40761822119</v>
      </c>
      <c r="R3124" s="266">
        <f t="shared" si="686"/>
        <v>508040.97877573397</v>
      </c>
    </row>
    <row r="3125" spans="1:18" x14ac:dyDescent="0.25">
      <c r="A3125" s="81">
        <v>3094</v>
      </c>
      <c r="B3125" s="93">
        <f t="shared" si="675"/>
        <v>2.0861388157381698E-26</v>
      </c>
      <c r="C3125" s="178">
        <f t="shared" si="676"/>
        <v>2.081432845851445E-26</v>
      </c>
      <c r="D3125" s="165">
        <f t="shared" si="677"/>
        <v>2.2558277767625785E-3</v>
      </c>
      <c r="E3125" s="166">
        <f t="shared" si="687"/>
        <v>24.291375447755232</v>
      </c>
      <c r="F3125" s="167">
        <f t="shared" si="688"/>
        <v>6.981786969080205</v>
      </c>
      <c r="G3125" s="167">
        <f t="shared" si="678"/>
        <v>242631.22266553977</v>
      </c>
      <c r="H3125" s="167">
        <f t="shared" si="679"/>
        <v>271299.98899881309</v>
      </c>
      <c r="I3125" s="168">
        <f t="shared" si="680"/>
        <v>513931.21166435286</v>
      </c>
      <c r="J3125" s="168">
        <f t="shared" si="682"/>
        <v>498674.72475691367</v>
      </c>
      <c r="K3125" s="94"/>
      <c r="L3125" s="265">
        <f t="shared" si="681"/>
        <v>195844.72318448161</v>
      </c>
      <c r="M3125" s="265">
        <f>$G3125*NonHospFrac+theModel!$H3125*NonHospFrac</f>
        <v>318086.48847987124</v>
      </c>
      <c r="N3125" s="266">
        <f t="shared" si="683"/>
        <v>513931.21166435286</v>
      </c>
      <c r="O3125" s="158"/>
      <c r="P3125" s="265">
        <f t="shared" si="684"/>
        <v>190030.90532843265</v>
      </c>
      <c r="Q3125" s="265">
        <f t="shared" si="685"/>
        <v>318084.92822925223</v>
      </c>
      <c r="R3125" s="266">
        <f t="shared" si="686"/>
        <v>508115.83355768491</v>
      </c>
    </row>
    <row r="3126" spans="1:18" x14ac:dyDescent="0.25">
      <c r="A3126" s="81">
        <v>3095</v>
      </c>
      <c r="B3126" s="93">
        <f t="shared" si="675"/>
        <v>2.0471687845709662E-26</v>
      </c>
      <c r="C3126" s="178">
        <f t="shared" si="676"/>
        <v>2.0425507243630096E-26</v>
      </c>
      <c r="D3126" s="165">
        <f t="shared" si="677"/>
        <v>2.2558277767625785E-3</v>
      </c>
      <c r="E3126" s="166">
        <f t="shared" si="687"/>
        <v>24.291375447755232</v>
      </c>
      <c r="F3126" s="167">
        <f t="shared" si="688"/>
        <v>6.9840427968569676</v>
      </c>
      <c r="G3126" s="167">
        <f t="shared" si="678"/>
        <v>242709.61724475314</v>
      </c>
      <c r="H3126" s="167">
        <f t="shared" si="679"/>
        <v>271299.98899881309</v>
      </c>
      <c r="I3126" s="168">
        <f t="shared" si="680"/>
        <v>514009.60624356626</v>
      </c>
      <c r="J3126" s="168">
        <f t="shared" si="682"/>
        <v>498743.82746480597</v>
      </c>
      <c r="K3126" s="94"/>
      <c r="L3126" s="265">
        <f t="shared" si="681"/>
        <v>195874.59715266404</v>
      </c>
      <c r="M3126" s="265">
        <f>$G3126*NonHospFrac+theModel!$H3126*NonHospFrac</f>
        <v>318135.00909090217</v>
      </c>
      <c r="N3126" s="266">
        <f t="shared" si="683"/>
        <v>514009.6062435662</v>
      </c>
      <c r="O3126" s="158"/>
      <c r="P3126" s="265">
        <f t="shared" si="684"/>
        <v>190057.23842591984</v>
      </c>
      <c r="Q3126" s="265">
        <f t="shared" si="685"/>
        <v>318133.44884028315</v>
      </c>
      <c r="R3126" s="266">
        <f t="shared" si="686"/>
        <v>508190.68726620299</v>
      </c>
    </row>
    <row r="3127" spans="1:18" x14ac:dyDescent="0.25">
      <c r="A3127" s="81">
        <v>3096</v>
      </c>
      <c r="B3127" s="93">
        <f t="shared" si="675"/>
        <v>2.0089267314835121E-26</v>
      </c>
      <c r="C3127" s="178">
        <f t="shared" si="676"/>
        <v>2.0043949387611507E-26</v>
      </c>
      <c r="D3127" s="165">
        <f t="shared" si="677"/>
        <v>2.2558277767625785E-3</v>
      </c>
      <c r="E3127" s="166">
        <f t="shared" si="687"/>
        <v>24.291375447755232</v>
      </c>
      <c r="F3127" s="167">
        <f t="shared" si="688"/>
        <v>6.9862986246337302</v>
      </c>
      <c r="G3127" s="167">
        <f t="shared" si="678"/>
        <v>242788.0118239666</v>
      </c>
      <c r="H3127" s="167">
        <f t="shared" si="679"/>
        <v>271299.98899881309</v>
      </c>
      <c r="I3127" s="168">
        <f t="shared" si="680"/>
        <v>514088.00082277972</v>
      </c>
      <c r="J3127" s="168">
        <f t="shared" si="682"/>
        <v>498812.92735593591</v>
      </c>
      <c r="K3127" s="94"/>
      <c r="L3127" s="265">
        <f t="shared" si="681"/>
        <v>195904.47112084646</v>
      </c>
      <c r="M3127" s="265">
        <f>$G3127*NonHospFrac+theModel!$H3127*NonHospFrac</f>
        <v>318183.52970193326</v>
      </c>
      <c r="N3127" s="266">
        <f t="shared" si="683"/>
        <v>514088.00082277972</v>
      </c>
      <c r="O3127" s="158"/>
      <c r="P3127" s="265">
        <f t="shared" si="684"/>
        <v>190083.57045001813</v>
      </c>
      <c r="Q3127" s="265">
        <f t="shared" si="685"/>
        <v>318181.96945131425</v>
      </c>
      <c r="R3127" s="266">
        <f t="shared" si="686"/>
        <v>508265.53990133235</v>
      </c>
    </row>
    <row r="3128" spans="1:18" x14ac:dyDescent="0.25">
      <c r="A3128" s="81">
        <v>3097</v>
      </c>
      <c r="B3128" s="93">
        <f t="shared" si="675"/>
        <v>1.9713990575109441E-26</v>
      </c>
      <c r="C3128" s="178">
        <f t="shared" si="676"/>
        <v>1.9669519207579275E-26</v>
      </c>
      <c r="D3128" s="165">
        <f t="shared" si="677"/>
        <v>2.2558277767625785E-3</v>
      </c>
      <c r="E3128" s="166">
        <f t="shared" si="687"/>
        <v>24.291375447755232</v>
      </c>
      <c r="F3128" s="167">
        <f t="shared" si="688"/>
        <v>6.9885544524104928</v>
      </c>
      <c r="G3128" s="167">
        <f t="shared" si="678"/>
        <v>242866.40640317998</v>
      </c>
      <c r="H3128" s="167">
        <f t="shared" si="679"/>
        <v>271299.98899881309</v>
      </c>
      <c r="I3128" s="168">
        <f t="shared" si="680"/>
        <v>514166.39540199307</v>
      </c>
      <c r="J3128" s="168">
        <f t="shared" si="682"/>
        <v>498882.02443041815</v>
      </c>
      <c r="K3128" s="94"/>
      <c r="L3128" s="265">
        <f t="shared" si="681"/>
        <v>195934.34508902888</v>
      </c>
      <c r="M3128" s="265">
        <f>$G3128*NonHospFrac+theModel!$H3128*NonHospFrac</f>
        <v>318232.05031296419</v>
      </c>
      <c r="N3128" s="266">
        <f t="shared" si="683"/>
        <v>514166.39540199307</v>
      </c>
      <c r="O3128" s="158"/>
      <c r="P3128" s="265">
        <f t="shared" si="684"/>
        <v>190109.90140077128</v>
      </c>
      <c r="Q3128" s="265">
        <f t="shared" si="685"/>
        <v>318230.49006234517</v>
      </c>
      <c r="R3128" s="266">
        <f t="shared" si="686"/>
        <v>508340.39146311645</v>
      </c>
    </row>
    <row r="3129" spans="1:18" x14ac:dyDescent="0.25">
      <c r="A3129" s="81">
        <v>3098</v>
      </c>
      <c r="B3129" s="93">
        <f t="shared" si="675"/>
        <v>1.9345724177233068E-26</v>
      </c>
      <c r="C3129" s="178">
        <f t="shared" si="676"/>
        <v>1.9302083555272478E-26</v>
      </c>
      <c r="D3129" s="165">
        <f t="shared" si="677"/>
        <v>2.2558277767625785E-3</v>
      </c>
      <c r="E3129" s="166">
        <f t="shared" si="687"/>
        <v>24.291375447755232</v>
      </c>
      <c r="F3129" s="167">
        <f t="shared" si="688"/>
        <v>6.9908102801872554</v>
      </c>
      <c r="G3129" s="167">
        <f t="shared" si="678"/>
        <v>242944.80098239344</v>
      </c>
      <c r="H3129" s="167">
        <f t="shared" si="679"/>
        <v>271299.98899881309</v>
      </c>
      <c r="I3129" s="168">
        <f t="shared" si="680"/>
        <v>514244.78998120653</v>
      </c>
      <c r="J3129" s="168">
        <f t="shared" si="682"/>
        <v>498951.11868836771</v>
      </c>
      <c r="K3129" s="94"/>
      <c r="L3129" s="265">
        <f t="shared" si="681"/>
        <v>195964.2190572113</v>
      </c>
      <c r="M3129" s="265">
        <f>$G3129*NonHospFrac+theModel!$H3129*NonHospFrac</f>
        <v>318280.57092399523</v>
      </c>
      <c r="N3129" s="266">
        <f t="shared" si="683"/>
        <v>514244.78998120653</v>
      </c>
      <c r="O3129" s="158"/>
      <c r="P3129" s="265">
        <f t="shared" si="684"/>
        <v>190136.23127822304</v>
      </c>
      <c r="Q3129" s="265">
        <f t="shared" si="685"/>
        <v>318279.01067337621</v>
      </c>
      <c r="R3129" s="266">
        <f t="shared" si="686"/>
        <v>508415.24195159925</v>
      </c>
    </row>
    <row r="3130" spans="1:18" x14ac:dyDescent="0.25">
      <c r="A3130" s="81">
        <v>3099</v>
      </c>
      <c r="B3130" s="93">
        <f t="shared" si="675"/>
        <v>1.898433716480066E-26</v>
      </c>
      <c r="C3130" s="178">
        <f t="shared" si="676"/>
        <v>1.8941511769700876E-26</v>
      </c>
      <c r="D3130" s="165">
        <f t="shared" si="677"/>
        <v>2.2558277767625785E-3</v>
      </c>
      <c r="E3130" s="166">
        <f t="shared" si="687"/>
        <v>24.291375447755232</v>
      </c>
      <c r="F3130" s="167">
        <f t="shared" si="688"/>
        <v>6.993066107964018</v>
      </c>
      <c r="G3130" s="167">
        <f t="shared" si="678"/>
        <v>243023.19556160682</v>
      </c>
      <c r="H3130" s="167">
        <f t="shared" si="679"/>
        <v>271299.98899881309</v>
      </c>
      <c r="I3130" s="168">
        <f t="shared" si="680"/>
        <v>514323.18456041988</v>
      </c>
      <c r="J3130" s="168">
        <f t="shared" si="682"/>
        <v>499020.21012989921</v>
      </c>
      <c r="K3130" s="94"/>
      <c r="L3130" s="265">
        <f t="shared" si="681"/>
        <v>195994.09302539373</v>
      </c>
      <c r="M3130" s="265">
        <f>$G3130*NonHospFrac+theModel!$H3130*NonHospFrac</f>
        <v>318329.09153502621</v>
      </c>
      <c r="N3130" s="266">
        <f t="shared" si="683"/>
        <v>514323.18456041993</v>
      </c>
      <c r="O3130" s="158"/>
      <c r="P3130" s="265">
        <f t="shared" si="684"/>
        <v>190162.56008241719</v>
      </c>
      <c r="Q3130" s="265">
        <f t="shared" si="685"/>
        <v>318327.53128440719</v>
      </c>
      <c r="R3130" s="266">
        <f t="shared" si="686"/>
        <v>508490.09136682434</v>
      </c>
    </row>
    <row r="3131" spans="1:18" x14ac:dyDescent="0.25">
      <c r="A3131" s="81">
        <v>3100</v>
      </c>
      <c r="B3131" s="93">
        <f t="shared" si="675"/>
        <v>1.8629701027732663E-26</v>
      </c>
      <c r="C3131" s="178">
        <f t="shared" si="676"/>
        <v>1.8587675630681522E-26</v>
      </c>
      <c r="D3131" s="165">
        <f t="shared" si="677"/>
        <v>2.2558277767625785E-3</v>
      </c>
      <c r="E3131" s="166">
        <f t="shared" si="687"/>
        <v>24.291375447755232</v>
      </c>
      <c r="F3131" s="167">
        <f t="shared" si="688"/>
        <v>6.9953219357407805</v>
      </c>
      <c r="G3131" s="167">
        <f t="shared" si="678"/>
        <v>243101.59014082028</v>
      </c>
      <c r="H3131" s="167">
        <f t="shared" si="679"/>
        <v>271299.98899881309</v>
      </c>
      <c r="I3131" s="168">
        <f t="shared" si="680"/>
        <v>514401.57913963334</v>
      </c>
      <c r="J3131" s="168">
        <f t="shared" si="682"/>
        <v>499089.29875512759</v>
      </c>
      <c r="K3131" s="94"/>
      <c r="L3131" s="265">
        <f t="shared" si="681"/>
        <v>196023.96699357615</v>
      </c>
      <c r="M3131" s="265">
        <f>$G3131*NonHospFrac+theModel!$H3131*NonHospFrac</f>
        <v>318377.61214605719</v>
      </c>
      <c r="N3131" s="266">
        <f t="shared" si="683"/>
        <v>514401.57913963334</v>
      </c>
      <c r="O3131" s="158"/>
      <c r="P3131" s="265">
        <f t="shared" si="684"/>
        <v>190188.88781339742</v>
      </c>
      <c r="Q3131" s="265">
        <f t="shared" si="685"/>
        <v>318376.05189543817</v>
      </c>
      <c r="R3131" s="266">
        <f t="shared" si="686"/>
        <v>508564.93970883556</v>
      </c>
    </row>
    <row r="3132" spans="1:18" x14ac:dyDescent="0.25">
      <c r="A3132" s="81">
        <v>3101</v>
      </c>
      <c r="B3132" s="93">
        <f t="shared" si="675"/>
        <v>1.8281689656576969E-26</v>
      </c>
      <c r="C3132" s="178">
        <f t="shared" si="676"/>
        <v>1.824044931324351E-26</v>
      </c>
      <c r="D3132" s="165">
        <f t="shared" si="677"/>
        <v>2.2558277767625785E-3</v>
      </c>
      <c r="E3132" s="166">
        <f t="shared" si="687"/>
        <v>24.291375447755232</v>
      </c>
      <c r="F3132" s="167">
        <f t="shared" si="688"/>
        <v>6.9975777635175431</v>
      </c>
      <c r="G3132" s="167">
        <f t="shared" si="678"/>
        <v>243179.98472003365</v>
      </c>
      <c r="H3132" s="167">
        <f t="shared" si="679"/>
        <v>271299.98899881309</v>
      </c>
      <c r="I3132" s="168">
        <f t="shared" si="680"/>
        <v>514479.97371884674</v>
      </c>
      <c r="J3132" s="168">
        <f t="shared" si="682"/>
        <v>499158.38456416759</v>
      </c>
      <c r="K3132" s="94"/>
      <c r="L3132" s="265">
        <f t="shared" si="681"/>
        <v>196053.84096175857</v>
      </c>
      <c r="M3132" s="265">
        <f>$G3132*NonHospFrac+theModel!$H3132*NonHospFrac</f>
        <v>318426.13275708817</v>
      </c>
      <c r="N3132" s="266">
        <f t="shared" si="683"/>
        <v>514479.97371884674</v>
      </c>
      <c r="O3132" s="158"/>
      <c r="P3132" s="265">
        <f t="shared" si="684"/>
        <v>190215.21447120752</v>
      </c>
      <c r="Q3132" s="265">
        <f t="shared" si="685"/>
        <v>318424.57250646915</v>
      </c>
      <c r="R3132" s="266">
        <f t="shared" si="686"/>
        <v>508639.78697767667</v>
      </c>
    </row>
    <row r="3133" spans="1:18" x14ac:dyDescent="0.25">
      <c r="A3133" s="81">
        <v>3102</v>
      </c>
      <c r="B3133" s="93">
        <f t="shared" si="675"/>
        <v>1.7940179297663554E-26</v>
      </c>
      <c r="C3133" s="178">
        <f t="shared" si="676"/>
        <v>1.7899709342883784E-26</v>
      </c>
      <c r="D3133" s="165">
        <f t="shared" si="677"/>
        <v>2.2558277767625785E-3</v>
      </c>
      <c r="E3133" s="166">
        <f t="shared" si="687"/>
        <v>24.291375447755232</v>
      </c>
      <c r="F3133" s="167">
        <f t="shared" si="688"/>
        <v>6.9998335912943057</v>
      </c>
      <c r="G3133" s="167">
        <f t="shared" si="678"/>
        <v>243258.37929924711</v>
      </c>
      <c r="H3133" s="167">
        <f t="shared" si="679"/>
        <v>271299.98899881309</v>
      </c>
      <c r="I3133" s="168">
        <f t="shared" si="680"/>
        <v>514558.3682980602</v>
      </c>
      <c r="J3133" s="168">
        <f t="shared" si="682"/>
        <v>499227.46755713405</v>
      </c>
      <c r="K3133" s="94"/>
      <c r="L3133" s="265">
        <f t="shared" si="681"/>
        <v>196083.71492994099</v>
      </c>
      <c r="M3133" s="265">
        <f>$G3133*NonHospFrac+theModel!$H3133*NonHospFrac</f>
        <v>318474.65336811915</v>
      </c>
      <c r="N3133" s="266">
        <f t="shared" si="683"/>
        <v>514558.36829806014</v>
      </c>
      <c r="O3133" s="158"/>
      <c r="P3133" s="265">
        <f t="shared" si="684"/>
        <v>190241.54005589121</v>
      </c>
      <c r="Q3133" s="265">
        <f t="shared" si="685"/>
        <v>318473.09311750013</v>
      </c>
      <c r="R3133" s="266">
        <f t="shared" si="686"/>
        <v>508714.63317339134</v>
      </c>
    </row>
    <row r="3134" spans="1:18" x14ac:dyDescent="0.25">
      <c r="A3134" s="81">
        <v>3103</v>
      </c>
      <c r="B3134" s="93">
        <f t="shared" si="675"/>
        <v>1.7605048509098176E-26</v>
      </c>
      <c r="C3134" s="178">
        <f t="shared" si="676"/>
        <v>1.7565334551660099E-26</v>
      </c>
      <c r="D3134" s="165">
        <f t="shared" si="677"/>
        <v>2.2558277767625785E-3</v>
      </c>
      <c r="E3134" s="166">
        <f t="shared" si="687"/>
        <v>24.291375447755232</v>
      </c>
      <c r="F3134" s="167">
        <f t="shared" si="688"/>
        <v>7.0020894190710683</v>
      </c>
      <c r="G3134" s="167">
        <f t="shared" si="678"/>
        <v>243336.77387846052</v>
      </c>
      <c r="H3134" s="167">
        <f t="shared" si="679"/>
        <v>271299.98899881309</v>
      </c>
      <c r="I3134" s="168">
        <f t="shared" si="680"/>
        <v>514636.76287727361</v>
      </c>
      <c r="J3134" s="168">
        <f t="shared" si="682"/>
        <v>499296.54773414164</v>
      </c>
      <c r="K3134" s="94"/>
      <c r="L3134" s="265">
        <f t="shared" si="681"/>
        <v>196113.58889812342</v>
      </c>
      <c r="M3134" s="265">
        <f>$G3134*NonHospFrac+theModel!$H3134*NonHospFrac</f>
        <v>318523.17397915013</v>
      </c>
      <c r="N3134" s="266">
        <f t="shared" si="683"/>
        <v>514636.76287727355</v>
      </c>
      <c r="O3134" s="158"/>
      <c r="P3134" s="265">
        <f t="shared" si="684"/>
        <v>190267.86456749224</v>
      </c>
      <c r="Q3134" s="265">
        <f t="shared" si="685"/>
        <v>318521.61372853111</v>
      </c>
      <c r="R3134" s="266">
        <f t="shared" si="686"/>
        <v>508789.47829602333</v>
      </c>
    </row>
    <row r="3135" spans="1:18" x14ac:dyDescent="0.25">
      <c r="A3135" s="81">
        <v>3104</v>
      </c>
      <c r="B3135" s="93">
        <f t="shared" si="675"/>
        <v>1.7276178117576829E-26</v>
      </c>
      <c r="C3135" s="178">
        <f t="shared" si="676"/>
        <v>1.7237206035102901E-26</v>
      </c>
      <c r="D3135" s="165">
        <f t="shared" si="677"/>
        <v>2.2558277767625785E-3</v>
      </c>
      <c r="E3135" s="166">
        <f t="shared" si="687"/>
        <v>24.291375447755232</v>
      </c>
      <c r="F3135" s="167">
        <f t="shared" si="688"/>
        <v>7.0043452468478309</v>
      </c>
      <c r="G3135" s="167">
        <f t="shared" si="678"/>
        <v>243415.16845767398</v>
      </c>
      <c r="H3135" s="167">
        <f t="shared" si="679"/>
        <v>271299.98899881309</v>
      </c>
      <c r="I3135" s="168">
        <f t="shared" si="680"/>
        <v>514715.15745648707</v>
      </c>
      <c r="J3135" s="168">
        <f t="shared" si="682"/>
        <v>499365.62509530527</v>
      </c>
      <c r="K3135" s="94"/>
      <c r="L3135" s="265">
        <f t="shared" si="681"/>
        <v>196143.46286630587</v>
      </c>
      <c r="M3135" s="265">
        <f>$G3135*NonHospFrac+theModel!$H3135*NonHospFrac</f>
        <v>318571.69459018123</v>
      </c>
      <c r="N3135" s="266">
        <f t="shared" si="683"/>
        <v>514715.15745648707</v>
      </c>
      <c r="O3135" s="158"/>
      <c r="P3135" s="265">
        <f t="shared" si="684"/>
        <v>190294.18800605438</v>
      </c>
      <c r="Q3135" s="265">
        <f t="shared" si="685"/>
        <v>318570.13433956221</v>
      </c>
      <c r="R3135" s="266">
        <f t="shared" si="686"/>
        <v>508864.32234561659</v>
      </c>
    </row>
    <row r="3136" spans="1:18" x14ac:dyDescent="0.25">
      <c r="A3136" s="81">
        <v>3105</v>
      </c>
      <c r="B3136" s="93">
        <f t="shared" si="675"/>
        <v>1.6953451176007553E-26</v>
      </c>
      <c r="C3136" s="178">
        <f t="shared" si="676"/>
        <v>1.6915207109932726E-26</v>
      </c>
      <c r="D3136" s="165">
        <f t="shared" si="677"/>
        <v>2.2558277767625785E-3</v>
      </c>
      <c r="E3136" s="166">
        <f t="shared" si="687"/>
        <v>24.291375447755232</v>
      </c>
      <c r="F3136" s="167">
        <f t="shared" si="688"/>
        <v>7.0066010746245935</v>
      </c>
      <c r="G3136" s="167">
        <f t="shared" si="678"/>
        <v>243493.56303688735</v>
      </c>
      <c r="H3136" s="167">
        <f t="shared" si="679"/>
        <v>271299.98899881309</v>
      </c>
      <c r="I3136" s="168">
        <f t="shared" si="680"/>
        <v>514793.55203570041</v>
      </c>
      <c r="J3136" s="168">
        <f t="shared" si="682"/>
        <v>499434.69964073959</v>
      </c>
      <c r="K3136" s="94"/>
      <c r="L3136" s="265">
        <f t="shared" si="681"/>
        <v>196173.33683448826</v>
      </c>
      <c r="M3136" s="265">
        <f>$G3136*NonHospFrac+theModel!$H3136*NonHospFrac</f>
        <v>318620.21520121215</v>
      </c>
      <c r="N3136" s="266">
        <f t="shared" si="683"/>
        <v>514793.55203570041</v>
      </c>
      <c r="O3136" s="158"/>
      <c r="P3136" s="265">
        <f t="shared" si="684"/>
        <v>190320.51037162129</v>
      </c>
      <c r="Q3136" s="265">
        <f t="shared" si="685"/>
        <v>318618.65495059313</v>
      </c>
      <c r="R3136" s="266">
        <f t="shared" si="686"/>
        <v>508939.16532221442</v>
      </c>
    </row>
    <row r="3137" spans="1:18" x14ac:dyDescent="0.25">
      <c r="A3137" s="81">
        <v>3106</v>
      </c>
      <c r="B3137" s="93">
        <f t="shared" si="675"/>
        <v>1.6636752921923773E-26</v>
      </c>
      <c r="C3137" s="178">
        <f t="shared" si="676"/>
        <v>1.6599223272567361E-26</v>
      </c>
      <c r="D3137" s="165">
        <f t="shared" si="677"/>
        <v>2.2558277767625785E-3</v>
      </c>
      <c r="E3137" s="166">
        <f t="shared" si="687"/>
        <v>24.291375447755232</v>
      </c>
      <c r="F3137" s="167">
        <f t="shared" si="688"/>
        <v>7.0088569024013561</v>
      </c>
      <c r="G3137" s="167">
        <f t="shared" si="678"/>
        <v>243571.95761610082</v>
      </c>
      <c r="H3137" s="167">
        <f t="shared" si="679"/>
        <v>271299.98899881309</v>
      </c>
      <c r="I3137" s="168">
        <f t="shared" si="680"/>
        <v>514871.94661491388</v>
      </c>
      <c r="J3137" s="168">
        <f t="shared" si="682"/>
        <v>499503.77137055958</v>
      </c>
      <c r="K3137" s="94"/>
      <c r="L3137" s="265">
        <f t="shared" si="681"/>
        <v>196203.21080267071</v>
      </c>
      <c r="M3137" s="265">
        <f>$G3137*NonHospFrac+theModel!$H3137*NonHospFrac</f>
        <v>318668.73581224319</v>
      </c>
      <c r="N3137" s="266">
        <f t="shared" si="683"/>
        <v>514871.94661491388</v>
      </c>
      <c r="O3137" s="158"/>
      <c r="P3137" s="265">
        <f t="shared" si="684"/>
        <v>190346.83166423682</v>
      </c>
      <c r="Q3137" s="265">
        <f t="shared" si="685"/>
        <v>318667.17556162417</v>
      </c>
      <c r="R3137" s="266">
        <f t="shared" si="686"/>
        <v>509014.00722586096</v>
      </c>
    </row>
    <row r="3138" spans="1:18" x14ac:dyDescent="0.25">
      <c r="A3138" s="81">
        <v>3107</v>
      </c>
      <c r="B3138" s="93">
        <f t="shared" si="675"/>
        <v>1.6325970736674503E-26</v>
      </c>
      <c r="C3138" s="178">
        <f t="shared" si="676"/>
        <v>1.62891421584041E-26</v>
      </c>
      <c r="D3138" s="165">
        <f t="shared" si="677"/>
        <v>2.2558277767625785E-3</v>
      </c>
      <c r="E3138" s="166">
        <f t="shared" si="687"/>
        <v>24.291375447755232</v>
      </c>
      <c r="F3138" s="167">
        <f t="shared" si="688"/>
        <v>7.0111127301781186</v>
      </c>
      <c r="G3138" s="167">
        <f t="shared" si="678"/>
        <v>243650.35219531419</v>
      </c>
      <c r="H3138" s="167">
        <f t="shared" si="679"/>
        <v>271299.98899881309</v>
      </c>
      <c r="I3138" s="168">
        <f t="shared" si="680"/>
        <v>514950.34119412728</v>
      </c>
      <c r="J3138" s="168">
        <f t="shared" si="682"/>
        <v>499572.84028487979</v>
      </c>
      <c r="K3138" s="94"/>
      <c r="L3138" s="265">
        <f t="shared" si="681"/>
        <v>196233.08477085311</v>
      </c>
      <c r="M3138" s="265">
        <f>$G3138*NonHospFrac+theModel!$H3138*NonHospFrac</f>
        <v>318717.25642327417</v>
      </c>
      <c r="N3138" s="266">
        <f t="shared" si="683"/>
        <v>514950.34119412728</v>
      </c>
      <c r="O3138" s="158"/>
      <c r="P3138" s="265">
        <f t="shared" si="684"/>
        <v>190373.15188394458</v>
      </c>
      <c r="Q3138" s="265">
        <f t="shared" si="685"/>
        <v>318715.69617265515</v>
      </c>
      <c r="R3138" s="266">
        <f t="shared" si="686"/>
        <v>509088.84805659973</v>
      </c>
    </row>
    <row r="3139" spans="1:18" x14ac:dyDescent="0.25">
      <c r="A3139" s="81">
        <v>3108</v>
      </c>
      <c r="B3139" s="93">
        <f t="shared" si="675"/>
        <v>1.6020994105376866E-26</v>
      </c>
      <c r="C3139" s="178">
        <f t="shared" si="676"/>
        <v>1.5984853501862607E-26</v>
      </c>
      <c r="D3139" s="165">
        <f t="shared" si="677"/>
        <v>2.2558277767625785E-3</v>
      </c>
      <c r="E3139" s="166">
        <f t="shared" si="687"/>
        <v>24.291375447755232</v>
      </c>
      <c r="F3139" s="167">
        <f t="shared" si="688"/>
        <v>7.0133685579548812</v>
      </c>
      <c r="G3139" s="167">
        <f t="shared" si="678"/>
        <v>243728.74677452765</v>
      </c>
      <c r="H3139" s="167">
        <f t="shared" si="679"/>
        <v>271299.98899881309</v>
      </c>
      <c r="I3139" s="168">
        <f t="shared" si="680"/>
        <v>515028.73577334074</v>
      </c>
      <c r="J3139" s="168">
        <f t="shared" si="682"/>
        <v>499641.90638381516</v>
      </c>
      <c r="K3139" s="94"/>
      <c r="L3139" s="265">
        <f t="shared" si="681"/>
        <v>196262.95873903556</v>
      </c>
      <c r="M3139" s="265">
        <f>$G3139*NonHospFrac+theModel!$H3139*NonHospFrac</f>
        <v>318765.77703430515</v>
      </c>
      <c r="N3139" s="266">
        <f t="shared" si="683"/>
        <v>515028.73577334068</v>
      </c>
      <c r="O3139" s="158"/>
      <c r="P3139" s="265">
        <f t="shared" si="684"/>
        <v>190399.47103078844</v>
      </c>
      <c r="Q3139" s="265">
        <f t="shared" si="685"/>
        <v>318764.21678368613</v>
      </c>
      <c r="R3139" s="266">
        <f t="shared" si="686"/>
        <v>509163.68781447457</v>
      </c>
    </row>
    <row r="3140" spans="1:18" x14ac:dyDescent="0.25">
      <c r="A3140" s="81">
        <v>3109</v>
      </c>
      <c r="B3140" s="93">
        <f t="shared" si="675"/>
        <v>1.5721714577616772E-26</v>
      </c>
      <c r="C3140" s="178">
        <f t="shared" si="676"/>
        <v>1.568624909717425E-26</v>
      </c>
      <c r="D3140" s="165">
        <f t="shared" si="677"/>
        <v>2.2558277767625785E-3</v>
      </c>
      <c r="E3140" s="166">
        <f t="shared" si="687"/>
        <v>24.291375447755232</v>
      </c>
      <c r="F3140" s="167">
        <f t="shared" si="688"/>
        <v>7.0156243857316438</v>
      </c>
      <c r="G3140" s="167">
        <f t="shared" si="678"/>
        <v>243807.14135374108</v>
      </c>
      <c r="H3140" s="167">
        <f t="shared" si="679"/>
        <v>271299.98899881309</v>
      </c>
      <c r="I3140" s="168">
        <f t="shared" si="680"/>
        <v>515107.13035255414</v>
      </c>
      <c r="J3140" s="168">
        <f t="shared" si="682"/>
        <v>499710.96966748033</v>
      </c>
      <c r="K3140" s="94"/>
      <c r="L3140" s="265">
        <f t="shared" si="681"/>
        <v>196292.83270721801</v>
      </c>
      <c r="M3140" s="265">
        <f>$G3140*NonHospFrac+theModel!$H3140*NonHospFrac</f>
        <v>318814.29764533613</v>
      </c>
      <c r="N3140" s="266">
        <f t="shared" si="683"/>
        <v>515107.13035255414</v>
      </c>
      <c r="O3140" s="158"/>
      <c r="P3140" s="265">
        <f t="shared" si="684"/>
        <v>190425.78910481205</v>
      </c>
      <c r="Q3140" s="265">
        <f t="shared" si="685"/>
        <v>318812.73739471711</v>
      </c>
      <c r="R3140" s="266">
        <f t="shared" si="686"/>
        <v>509238.52649952914</v>
      </c>
    </row>
    <row r="3141" spans="1:18" x14ac:dyDescent="0.25">
      <c r="A3141" s="81">
        <v>3110</v>
      </c>
      <c r="B3141" s="93">
        <f t="shared" si="675"/>
        <v>1.5428025728883658E-26</v>
      </c>
      <c r="C3141" s="178">
        <f t="shared" si="676"/>
        <v>1.5393222759903835E-26</v>
      </c>
      <c r="D3141" s="165">
        <f t="shared" si="677"/>
        <v>2.2558277767625785E-3</v>
      </c>
      <c r="E3141" s="166">
        <f t="shared" si="687"/>
        <v>24.291375447755232</v>
      </c>
      <c r="F3141" s="167">
        <f t="shared" si="688"/>
        <v>7.0178802135084064</v>
      </c>
      <c r="G3141" s="167">
        <f t="shared" si="678"/>
        <v>243885.53593295449</v>
      </c>
      <c r="H3141" s="167">
        <f t="shared" si="679"/>
        <v>271299.98899881309</v>
      </c>
      <c r="I3141" s="168">
        <f t="shared" si="680"/>
        <v>515185.52493176761</v>
      </c>
      <c r="J3141" s="168">
        <f t="shared" si="682"/>
        <v>499780.03013599012</v>
      </c>
      <c r="K3141" s="94"/>
      <c r="L3141" s="265">
        <f t="shared" si="681"/>
        <v>196322.7066754004</v>
      </c>
      <c r="M3141" s="265">
        <f>$G3141*NonHospFrac+theModel!$H3141*NonHospFrac</f>
        <v>318862.81825636711</v>
      </c>
      <c r="N3141" s="266">
        <f t="shared" si="683"/>
        <v>515185.52493176749</v>
      </c>
      <c r="O3141" s="158"/>
      <c r="P3141" s="265">
        <f t="shared" si="684"/>
        <v>190452.1061060591</v>
      </c>
      <c r="Q3141" s="265">
        <f t="shared" si="685"/>
        <v>318861.2580057481</v>
      </c>
      <c r="R3141" s="266">
        <f t="shared" si="686"/>
        <v>509313.3641118072</v>
      </c>
    </row>
    <row r="3142" spans="1:18" x14ac:dyDescent="0.25">
      <c r="A3142" s="81">
        <v>3111</v>
      </c>
      <c r="B3142" s="93">
        <f t="shared" si="675"/>
        <v>1.51398231227257E-26</v>
      </c>
      <c r="C3142" s="178">
        <f t="shared" si="676"/>
        <v>1.5105670289190183E-26</v>
      </c>
      <c r="D3142" s="165">
        <f t="shared" si="677"/>
        <v>2.2558277767625785E-3</v>
      </c>
      <c r="E3142" s="166">
        <f t="shared" si="687"/>
        <v>24.291375447755232</v>
      </c>
      <c r="F3142" s="167">
        <f t="shared" si="688"/>
        <v>7.020136041285169</v>
      </c>
      <c r="G3142" s="167">
        <f t="shared" si="678"/>
        <v>243963.93051216792</v>
      </c>
      <c r="H3142" s="167">
        <f t="shared" si="679"/>
        <v>271299.98899881309</v>
      </c>
      <c r="I3142" s="168">
        <f t="shared" si="680"/>
        <v>515263.91951098101</v>
      </c>
      <c r="J3142" s="168">
        <f t="shared" si="682"/>
        <v>499849.08778945921</v>
      </c>
      <c r="K3142" s="94"/>
      <c r="L3142" s="265">
        <f t="shared" si="681"/>
        <v>196352.58064358286</v>
      </c>
      <c r="M3142" s="265">
        <f>$G3142*NonHospFrac+theModel!$H3142*NonHospFrac</f>
        <v>318911.33886739815</v>
      </c>
      <c r="N3142" s="266">
        <f t="shared" si="683"/>
        <v>515263.91951098101</v>
      </c>
      <c r="O3142" s="158"/>
      <c r="P3142" s="265">
        <f t="shared" si="684"/>
        <v>190478.42203457342</v>
      </c>
      <c r="Q3142" s="265">
        <f t="shared" si="685"/>
        <v>318909.77861677913</v>
      </c>
      <c r="R3142" s="266">
        <f t="shared" si="686"/>
        <v>509388.20065135253</v>
      </c>
    </row>
    <row r="3143" spans="1:18" x14ac:dyDescent="0.25">
      <c r="A3143" s="81">
        <v>3112</v>
      </c>
      <c r="B3143" s="93">
        <f t="shared" si="675"/>
        <v>1.4857004273612063E-26</v>
      </c>
      <c r="C3143" s="178">
        <f t="shared" si="676"/>
        <v>1.4823489430692167E-26</v>
      </c>
      <c r="D3143" s="165">
        <f t="shared" si="677"/>
        <v>2.2558277767625785E-3</v>
      </c>
      <c r="E3143" s="166">
        <f t="shared" si="687"/>
        <v>24.291375447755232</v>
      </c>
      <c r="F3143" s="167">
        <f t="shared" si="688"/>
        <v>7.0223918690619316</v>
      </c>
      <c r="G3143" s="167">
        <f t="shared" si="678"/>
        <v>244042.3250913813</v>
      </c>
      <c r="H3143" s="167">
        <f t="shared" si="679"/>
        <v>271299.98899881309</v>
      </c>
      <c r="I3143" s="168">
        <f t="shared" si="680"/>
        <v>515342.31409019441</v>
      </c>
      <c r="J3143" s="168">
        <f t="shared" si="682"/>
        <v>499918.14262800239</v>
      </c>
      <c r="K3143" s="94"/>
      <c r="L3143" s="265">
        <f t="shared" si="681"/>
        <v>196382.45461176525</v>
      </c>
      <c r="M3143" s="265">
        <f>$G3143*NonHospFrac+theModel!$H3143*NonHospFrac</f>
        <v>318959.85947842913</v>
      </c>
      <c r="N3143" s="266">
        <f t="shared" si="683"/>
        <v>515342.31409019441</v>
      </c>
      <c r="O3143" s="158"/>
      <c r="P3143" s="265">
        <f t="shared" si="684"/>
        <v>190504.73689039864</v>
      </c>
      <c r="Q3143" s="265">
        <f t="shared" si="685"/>
        <v>318958.29922781012</v>
      </c>
      <c r="R3143" s="266">
        <f t="shared" si="686"/>
        <v>509463.03611820878</v>
      </c>
    </row>
    <row r="3144" spans="1:18" x14ac:dyDescent="0.25">
      <c r="A3144" s="81">
        <v>3113</v>
      </c>
      <c r="B3144" s="93">
        <f t="shared" si="675"/>
        <v>1.457946861048838E-26</v>
      </c>
      <c r="C3144" s="178">
        <f t="shared" si="676"/>
        <v>1.4546579840226401E-26</v>
      </c>
      <c r="D3144" s="165">
        <f t="shared" si="677"/>
        <v>2.2558277767625785E-3</v>
      </c>
      <c r="E3144" s="166">
        <f t="shared" si="687"/>
        <v>24.291375447755232</v>
      </c>
      <c r="F3144" s="167">
        <f t="shared" si="688"/>
        <v>7.0246476968386942</v>
      </c>
      <c r="G3144" s="167">
        <f t="shared" si="678"/>
        <v>244120.71967059476</v>
      </c>
      <c r="H3144" s="167">
        <f t="shared" si="679"/>
        <v>271299.98899881309</v>
      </c>
      <c r="I3144" s="168">
        <f t="shared" si="680"/>
        <v>515420.70866940788</v>
      </c>
      <c r="J3144" s="168">
        <f t="shared" si="682"/>
        <v>499987.19465173449</v>
      </c>
      <c r="K3144" s="94"/>
      <c r="L3144" s="265">
        <f t="shared" si="681"/>
        <v>196412.3285799477</v>
      </c>
      <c r="M3144" s="265">
        <f>$G3144*NonHospFrac+theModel!$H3144*NonHospFrac</f>
        <v>319008.38008946017</v>
      </c>
      <c r="N3144" s="266">
        <f t="shared" si="683"/>
        <v>515420.70866940788</v>
      </c>
      <c r="O3144" s="158"/>
      <c r="P3144" s="265">
        <f t="shared" si="684"/>
        <v>190531.05067357857</v>
      </c>
      <c r="Q3144" s="265">
        <f t="shared" si="685"/>
        <v>319006.81983884115</v>
      </c>
      <c r="R3144" s="266">
        <f t="shared" si="686"/>
        <v>509537.87051241973</v>
      </c>
    </row>
    <row r="3145" spans="1:18" x14ac:dyDescent="0.25">
      <c r="A3145" s="81">
        <v>3114</v>
      </c>
      <c r="B3145" s="93">
        <f t="shared" si="675"/>
        <v>1.4307117441014091E-26</v>
      </c>
      <c r="C3145" s="178">
        <f t="shared" si="676"/>
        <v>1.4274843048085247E-26</v>
      </c>
      <c r="D3145" s="165">
        <f t="shared" si="677"/>
        <v>2.2558277767625785E-3</v>
      </c>
      <c r="E3145" s="166">
        <f t="shared" si="687"/>
        <v>24.291375447755232</v>
      </c>
      <c r="F3145" s="167">
        <f t="shared" si="688"/>
        <v>7.0269035246154568</v>
      </c>
      <c r="G3145" s="167">
        <f t="shared" si="678"/>
        <v>244199.11424980813</v>
      </c>
      <c r="H3145" s="167">
        <f t="shared" si="679"/>
        <v>271299.98899881309</v>
      </c>
      <c r="I3145" s="168">
        <f t="shared" si="680"/>
        <v>515499.10324862122</v>
      </c>
      <c r="J3145" s="168">
        <f t="shared" si="682"/>
        <v>500056.24386077002</v>
      </c>
      <c r="K3145" s="94"/>
      <c r="L3145" s="265">
        <f t="shared" si="681"/>
        <v>196442.2025481301</v>
      </c>
      <c r="M3145" s="265">
        <f>$G3145*NonHospFrac+theModel!$H3145*NonHospFrac</f>
        <v>319056.9007004911</v>
      </c>
      <c r="N3145" s="266">
        <f t="shared" si="683"/>
        <v>515499.10324862122</v>
      </c>
      <c r="O3145" s="158"/>
      <c r="P3145" s="265">
        <f t="shared" si="684"/>
        <v>190557.36338415687</v>
      </c>
      <c r="Q3145" s="265">
        <f t="shared" si="685"/>
        <v>319055.34044987208</v>
      </c>
      <c r="R3145" s="266">
        <f t="shared" si="686"/>
        <v>509612.70383402891</v>
      </c>
    </row>
    <row r="3146" spans="1:18" x14ac:dyDescent="0.25">
      <c r="A3146" s="81">
        <v>3115</v>
      </c>
      <c r="B3146" s="93">
        <f t="shared" si="675"/>
        <v>1.4039853916466768E-26</v>
      </c>
      <c r="C3146" s="178">
        <f t="shared" si="676"/>
        <v>1.4008182424020312E-26</v>
      </c>
      <c r="D3146" s="165">
        <f t="shared" si="677"/>
        <v>2.2558277767625785E-3</v>
      </c>
      <c r="E3146" s="166">
        <f t="shared" si="687"/>
        <v>24.291375447755232</v>
      </c>
      <c r="F3146" s="167">
        <f t="shared" si="688"/>
        <v>7.0291593523922193</v>
      </c>
      <c r="G3146" s="167">
        <f t="shared" si="678"/>
        <v>244277.50882902159</v>
      </c>
      <c r="H3146" s="167">
        <f t="shared" si="679"/>
        <v>271299.98899881309</v>
      </c>
      <c r="I3146" s="168">
        <f t="shared" si="680"/>
        <v>515577.49782783468</v>
      </c>
      <c r="J3146" s="168">
        <f t="shared" si="682"/>
        <v>500125.29025522398</v>
      </c>
      <c r="K3146" s="94"/>
      <c r="L3146" s="265">
        <f t="shared" si="681"/>
        <v>196472.07651631255</v>
      </c>
      <c r="M3146" s="265">
        <f>$G3146*NonHospFrac+theModel!$H3146*NonHospFrac</f>
        <v>319105.42131152214</v>
      </c>
      <c r="N3146" s="266">
        <f t="shared" si="683"/>
        <v>515577.49782783468</v>
      </c>
      <c r="O3146" s="158"/>
      <c r="P3146" s="265">
        <f t="shared" si="684"/>
        <v>190583.67502217731</v>
      </c>
      <c r="Q3146" s="265">
        <f t="shared" si="685"/>
        <v>319103.86106090312</v>
      </c>
      <c r="R3146" s="266">
        <f t="shared" si="686"/>
        <v>509687.53608308046</v>
      </c>
    </row>
    <row r="3147" spans="1:18" x14ac:dyDescent="0.25">
      <c r="A3147" s="81">
        <v>3116</v>
      </c>
      <c r="B3147" s="93">
        <f t="shared" si="675"/>
        <v>1.3777582997302601E-26</v>
      </c>
      <c r="C3147" s="178">
        <f t="shared" si="676"/>
        <v>1.3746503142880632E-26</v>
      </c>
      <c r="D3147" s="165">
        <f t="shared" si="677"/>
        <v>2.2558277767625785E-3</v>
      </c>
      <c r="E3147" s="166">
        <f t="shared" si="687"/>
        <v>24.291375447755232</v>
      </c>
      <c r="F3147" s="167">
        <f t="shared" si="688"/>
        <v>7.0314151801689819</v>
      </c>
      <c r="G3147" s="167">
        <f t="shared" si="678"/>
        <v>244355.90340823497</v>
      </c>
      <c r="H3147" s="167">
        <f t="shared" si="679"/>
        <v>271299.98899881309</v>
      </c>
      <c r="I3147" s="168">
        <f t="shared" si="680"/>
        <v>515655.89240704803</v>
      </c>
      <c r="J3147" s="168">
        <f t="shared" si="682"/>
        <v>500194.33383521088</v>
      </c>
      <c r="K3147" s="94"/>
      <c r="L3147" s="265">
        <f t="shared" si="681"/>
        <v>196501.95048449494</v>
      </c>
      <c r="M3147" s="265">
        <f>$G3147*NonHospFrac+theModel!$H3147*NonHospFrac</f>
        <v>319153.94192255312</v>
      </c>
      <c r="N3147" s="266">
        <f t="shared" si="683"/>
        <v>515655.89240704803</v>
      </c>
      <c r="O3147" s="158"/>
      <c r="P3147" s="265">
        <f t="shared" si="684"/>
        <v>190609.98558768356</v>
      </c>
      <c r="Q3147" s="265">
        <f t="shared" si="685"/>
        <v>319152.3816719341</v>
      </c>
      <c r="R3147" s="266">
        <f t="shared" si="686"/>
        <v>509762.36725961766</v>
      </c>
    </row>
    <row r="3148" spans="1:18" x14ac:dyDescent="0.25">
      <c r="A3148" s="81">
        <v>3117</v>
      </c>
      <c r="B3148" s="93">
        <f t="shared" si="675"/>
        <v>1.3520211419360105E-26</v>
      </c>
      <c r="C3148" s="178">
        <f t="shared" si="676"/>
        <v>1.3489712150892609E-26</v>
      </c>
      <c r="D3148" s="165">
        <f t="shared" si="677"/>
        <v>2.2558277767625785E-3</v>
      </c>
      <c r="E3148" s="166">
        <f t="shared" si="687"/>
        <v>24.291375447755232</v>
      </c>
      <c r="F3148" s="167">
        <f t="shared" si="688"/>
        <v>7.0336710079457445</v>
      </c>
      <c r="G3148" s="167">
        <f t="shared" si="678"/>
        <v>244434.29798744843</v>
      </c>
      <c r="H3148" s="167">
        <f t="shared" si="679"/>
        <v>271299.98899881309</v>
      </c>
      <c r="I3148" s="168">
        <f t="shared" si="680"/>
        <v>515734.28698626149</v>
      </c>
      <c r="J3148" s="168">
        <f t="shared" si="682"/>
        <v>500263.37460084562</v>
      </c>
      <c r="K3148" s="94"/>
      <c r="L3148" s="265">
        <f t="shared" si="681"/>
        <v>196531.82445267739</v>
      </c>
      <c r="M3148" s="265">
        <f>$G3148*NonHospFrac+theModel!$H3148*NonHospFrac</f>
        <v>319202.4625335841</v>
      </c>
      <c r="N3148" s="266">
        <f t="shared" si="683"/>
        <v>515734.28698626149</v>
      </c>
      <c r="O3148" s="158"/>
      <c r="P3148" s="265">
        <f t="shared" si="684"/>
        <v>190636.2950807194</v>
      </c>
      <c r="Q3148" s="265">
        <f t="shared" si="685"/>
        <v>319200.90228296508</v>
      </c>
      <c r="R3148" s="266">
        <f t="shared" si="686"/>
        <v>509837.19736368448</v>
      </c>
    </row>
    <row r="3149" spans="1:18" x14ac:dyDescent="0.25">
      <c r="A3149" s="81">
        <v>3118</v>
      </c>
      <c r="B3149" s="93">
        <f t="shared" si="675"/>
        <v>1.3267647660695169E-26</v>
      </c>
      <c r="C3149" s="178">
        <f t="shared" si="676"/>
        <v>1.3237718132569872E-26</v>
      </c>
      <c r="D3149" s="165">
        <f t="shared" si="677"/>
        <v>2.2558277767625785E-3</v>
      </c>
      <c r="E3149" s="166">
        <f t="shared" si="687"/>
        <v>24.291375447755232</v>
      </c>
      <c r="F3149" s="167">
        <f t="shared" si="688"/>
        <v>7.0359268357225071</v>
      </c>
      <c r="G3149" s="167">
        <f t="shared" si="678"/>
        <v>244512.69256666183</v>
      </c>
      <c r="H3149" s="167">
        <f t="shared" si="679"/>
        <v>271299.98899881309</v>
      </c>
      <c r="I3149" s="168">
        <f t="shared" si="680"/>
        <v>515812.68156547495</v>
      </c>
      <c r="J3149" s="168">
        <f t="shared" si="682"/>
        <v>500332.41255224287</v>
      </c>
      <c r="K3149" s="94"/>
      <c r="L3149" s="265">
        <f t="shared" si="681"/>
        <v>196561.69842085982</v>
      </c>
      <c r="M3149" s="265">
        <f>$G3149*NonHospFrac+theModel!$H3149*NonHospFrac</f>
        <v>319250.98314461508</v>
      </c>
      <c r="N3149" s="266">
        <f t="shared" si="683"/>
        <v>515812.68156547489</v>
      </c>
      <c r="O3149" s="158"/>
      <c r="P3149" s="265">
        <f t="shared" si="684"/>
        <v>190662.6035013285</v>
      </c>
      <c r="Q3149" s="265">
        <f t="shared" si="685"/>
        <v>319249.42289399606</v>
      </c>
      <c r="R3149" s="266">
        <f t="shared" si="686"/>
        <v>509912.02639532456</v>
      </c>
    </row>
    <row r="3150" spans="1:18" x14ac:dyDescent="0.25">
      <c r="A3150" s="81">
        <v>3119</v>
      </c>
      <c r="B3150" s="93">
        <f t="shared" si="675"/>
        <v>1.301980190903563E-26</v>
      </c>
      <c r="C3150" s="178">
        <f t="shared" si="676"/>
        <v>1.2990431478241282E-26</v>
      </c>
      <c r="D3150" s="165">
        <f t="shared" si="677"/>
        <v>2.2558277767625785E-3</v>
      </c>
      <c r="E3150" s="166">
        <f t="shared" si="687"/>
        <v>24.291375447755232</v>
      </c>
      <c r="F3150" s="167">
        <f t="shared" si="688"/>
        <v>7.0381826634992697</v>
      </c>
      <c r="G3150" s="167">
        <f t="shared" si="678"/>
        <v>244591.0871458753</v>
      </c>
      <c r="H3150" s="167">
        <f t="shared" si="679"/>
        <v>271299.98899881309</v>
      </c>
      <c r="I3150" s="168">
        <f t="shared" si="680"/>
        <v>515891.07614468841</v>
      </c>
      <c r="J3150" s="168">
        <f t="shared" si="682"/>
        <v>500401.44768951728</v>
      </c>
      <c r="K3150" s="94"/>
      <c r="L3150" s="265">
        <f t="shared" si="681"/>
        <v>196591.57238904224</v>
      </c>
      <c r="M3150" s="265">
        <f>$G3150*NonHospFrac+theModel!$H3150*NonHospFrac</f>
        <v>319299.50375564612</v>
      </c>
      <c r="N3150" s="266">
        <f t="shared" si="683"/>
        <v>515891.07614468836</v>
      </c>
      <c r="O3150" s="158"/>
      <c r="P3150" s="265">
        <f t="shared" si="684"/>
        <v>190688.91084955458</v>
      </c>
      <c r="Q3150" s="265">
        <f t="shared" si="685"/>
        <v>319297.9435050271</v>
      </c>
      <c r="R3150" s="266">
        <f t="shared" si="686"/>
        <v>509986.85435458168</v>
      </c>
    </row>
    <row r="3151" spans="1:18" x14ac:dyDescent="0.25">
      <c r="A3151" s="81">
        <v>3120</v>
      </c>
      <c r="B3151" s="93">
        <f t="shared" si="675"/>
        <v>1.2776586029843812E-26</v>
      </c>
      <c r="C3151" s="178">
        <f t="shared" si="676"/>
        <v>1.2747764252185494E-26</v>
      </c>
      <c r="D3151" s="165">
        <f t="shared" si="677"/>
        <v>2.2558277767625785E-3</v>
      </c>
      <c r="E3151" s="166">
        <f t="shared" si="687"/>
        <v>24.291375447755232</v>
      </c>
      <c r="F3151" s="167">
        <f t="shared" si="688"/>
        <v>7.0404384912760323</v>
      </c>
      <c r="G3151" s="167">
        <f t="shared" si="678"/>
        <v>244669.48172508867</v>
      </c>
      <c r="H3151" s="167">
        <f t="shared" si="679"/>
        <v>271299.98899881309</v>
      </c>
      <c r="I3151" s="168">
        <f t="shared" si="680"/>
        <v>515969.47072390176</v>
      </c>
      <c r="J3151" s="168">
        <f t="shared" si="682"/>
        <v>500470.48001278349</v>
      </c>
      <c r="K3151" s="94"/>
      <c r="L3151" s="265">
        <f t="shared" si="681"/>
        <v>196621.44635722466</v>
      </c>
      <c r="M3151" s="265">
        <f>$G3151*NonHospFrac+theModel!$H3151*NonHospFrac</f>
        <v>319348.0243666771</v>
      </c>
      <c r="N3151" s="266">
        <f t="shared" si="683"/>
        <v>515969.47072390176</v>
      </c>
      <c r="O3151" s="158"/>
      <c r="P3151" s="265">
        <f t="shared" si="684"/>
        <v>190715.21712544136</v>
      </c>
      <c r="Q3151" s="265">
        <f t="shared" si="685"/>
        <v>319346.46411605808</v>
      </c>
      <c r="R3151" s="266">
        <f t="shared" si="686"/>
        <v>510061.68124149943</v>
      </c>
    </row>
    <row r="3152" spans="1:18" x14ac:dyDescent="0.25">
      <c r="A3152" s="81">
        <v>3121</v>
      </c>
      <c r="B3152" s="93">
        <f t="shared" si="675"/>
        <v>1.2537913534975684E-26</v>
      </c>
      <c r="C3152" s="178">
        <f t="shared" si="676"/>
        <v>1.2509630161360838E-26</v>
      </c>
      <c r="D3152" s="165">
        <f t="shared" si="677"/>
        <v>2.2558277767625785E-3</v>
      </c>
      <c r="E3152" s="166">
        <f t="shared" si="687"/>
        <v>24.291375447755232</v>
      </c>
      <c r="F3152" s="167">
        <f t="shared" si="688"/>
        <v>7.0426943190527949</v>
      </c>
      <c r="G3152" s="167">
        <f t="shared" si="678"/>
        <v>244747.87630430213</v>
      </c>
      <c r="H3152" s="167">
        <f t="shared" si="679"/>
        <v>271299.98899881309</v>
      </c>
      <c r="I3152" s="168">
        <f t="shared" si="680"/>
        <v>516047.86530311522</v>
      </c>
      <c r="J3152" s="168">
        <f t="shared" si="682"/>
        <v>500539.50952215638</v>
      </c>
      <c r="K3152" s="94"/>
      <c r="L3152" s="265">
        <f t="shared" si="681"/>
        <v>196651.32032540708</v>
      </c>
      <c r="M3152" s="265">
        <f>$G3152*NonHospFrac+theModel!$H3152*NonHospFrac</f>
        <v>319396.54497770814</v>
      </c>
      <c r="N3152" s="266">
        <f t="shared" si="683"/>
        <v>516047.86530311522</v>
      </c>
      <c r="O3152" s="158"/>
      <c r="P3152" s="265">
        <f t="shared" si="684"/>
        <v>190741.52232903254</v>
      </c>
      <c r="Q3152" s="265">
        <f t="shared" si="685"/>
        <v>319394.98472708912</v>
      </c>
      <c r="R3152" s="266">
        <f t="shared" si="686"/>
        <v>510136.50705612166</v>
      </c>
    </row>
    <row r="3153" spans="1:18" x14ac:dyDescent="0.25">
      <c r="A3153" s="81">
        <v>3122</v>
      </c>
      <c r="B3153" s="93">
        <f t="shared" si="675"/>
        <v>1.230369955192546E-26</v>
      </c>
      <c r="C3153" s="178">
        <f t="shared" si="676"/>
        <v>1.2275944524719285E-26</v>
      </c>
      <c r="D3153" s="165">
        <f t="shared" si="677"/>
        <v>2.2558277767625785E-3</v>
      </c>
      <c r="E3153" s="166">
        <f t="shared" si="687"/>
        <v>24.291375447755232</v>
      </c>
      <c r="F3153" s="167">
        <f t="shared" si="688"/>
        <v>7.0449501468295574</v>
      </c>
      <c r="G3153" s="167">
        <f t="shared" si="678"/>
        <v>244826.27088351551</v>
      </c>
      <c r="H3153" s="167">
        <f t="shared" si="679"/>
        <v>271299.98899881309</v>
      </c>
      <c r="I3153" s="168">
        <f t="shared" si="680"/>
        <v>516126.25988232857</v>
      </c>
      <c r="J3153" s="168">
        <f t="shared" si="682"/>
        <v>500608.53621775052</v>
      </c>
      <c r="K3153" s="94"/>
      <c r="L3153" s="265">
        <f t="shared" si="681"/>
        <v>196681.19429358951</v>
      </c>
      <c r="M3153" s="265">
        <f>$G3153*NonHospFrac+theModel!$H3153*NonHospFrac</f>
        <v>319445.06558873912</v>
      </c>
      <c r="N3153" s="266">
        <f t="shared" si="683"/>
        <v>516126.25988232862</v>
      </c>
      <c r="O3153" s="158"/>
      <c r="P3153" s="265">
        <f t="shared" si="684"/>
        <v>190767.82646037184</v>
      </c>
      <c r="Q3153" s="265">
        <f t="shared" si="685"/>
        <v>319443.5053381201</v>
      </c>
      <c r="R3153" s="266">
        <f t="shared" si="686"/>
        <v>510211.33179849194</v>
      </c>
    </row>
    <row r="3154" spans="1:18" x14ac:dyDescent="0.25">
      <c r="A3154" s="81">
        <v>3123</v>
      </c>
      <c r="B3154" s="93">
        <f t="shared" si="675"/>
        <v>1.2073860793644755E-26</v>
      </c>
      <c r="C3154" s="178">
        <f t="shared" si="676"/>
        <v>1.2046624243093687E-26</v>
      </c>
      <c r="D3154" s="165">
        <f t="shared" si="677"/>
        <v>2.2558277767625785E-3</v>
      </c>
      <c r="E3154" s="166">
        <f t="shared" si="687"/>
        <v>24.291375447755232</v>
      </c>
      <c r="F3154" s="167">
        <f t="shared" si="688"/>
        <v>7.04720597460632</v>
      </c>
      <c r="G3154" s="167">
        <f t="shared" si="678"/>
        <v>244904.66546272897</v>
      </c>
      <c r="H3154" s="167">
        <f t="shared" si="679"/>
        <v>271299.98899881309</v>
      </c>
      <c r="I3154" s="168">
        <f t="shared" si="680"/>
        <v>516204.65446154203</v>
      </c>
      <c r="J3154" s="168">
        <f t="shared" si="682"/>
        <v>500677.56009968073</v>
      </c>
      <c r="K3154" s="94"/>
      <c r="L3154" s="265">
        <f t="shared" si="681"/>
        <v>196711.06826177193</v>
      </c>
      <c r="M3154" s="265">
        <f>$G3154*NonHospFrac+theModel!$H3154*NonHospFrac</f>
        <v>319493.5861997701</v>
      </c>
      <c r="N3154" s="266">
        <f t="shared" si="683"/>
        <v>516204.65446154203</v>
      </c>
      <c r="O3154" s="158"/>
      <c r="P3154" s="265">
        <f t="shared" si="684"/>
        <v>190794.12951950295</v>
      </c>
      <c r="Q3154" s="265">
        <f t="shared" si="685"/>
        <v>319492.02594915108</v>
      </c>
      <c r="R3154" s="266">
        <f t="shared" si="686"/>
        <v>510286.155468654</v>
      </c>
    </row>
    <row r="3155" spans="1:18" x14ac:dyDescent="0.25">
      <c r="A3155" s="81">
        <v>3124</v>
      </c>
      <c r="B3155" s="93">
        <f t="shared" si="675"/>
        <v>1.1848315528925567E-26</v>
      </c>
      <c r="C3155" s="178">
        <f t="shared" si="676"/>
        <v>1.1821587769647569E-26</v>
      </c>
      <c r="D3155" s="165">
        <f t="shared" si="677"/>
        <v>2.2558277767625785E-3</v>
      </c>
      <c r="E3155" s="166">
        <f t="shared" si="687"/>
        <v>24.291375447755232</v>
      </c>
      <c r="F3155" s="167">
        <f t="shared" si="688"/>
        <v>7.0494618023830826</v>
      </c>
      <c r="G3155" s="167">
        <f t="shared" si="678"/>
        <v>244983.06004194234</v>
      </c>
      <c r="H3155" s="167">
        <f t="shared" si="679"/>
        <v>271299.98899881309</v>
      </c>
      <c r="I3155" s="168">
        <f t="shared" si="680"/>
        <v>516283.04904075543</v>
      </c>
      <c r="J3155" s="168">
        <f t="shared" si="682"/>
        <v>500746.58116806159</v>
      </c>
      <c r="K3155" s="94"/>
      <c r="L3155" s="265">
        <f t="shared" si="681"/>
        <v>196740.94222995435</v>
      </c>
      <c r="M3155" s="265">
        <f>$G3155*NonHospFrac+theModel!$H3155*NonHospFrac</f>
        <v>319542.10681080108</v>
      </c>
      <c r="N3155" s="266">
        <f t="shared" si="683"/>
        <v>516283.04904075543</v>
      </c>
      <c r="O3155" s="158"/>
      <c r="P3155" s="265">
        <f t="shared" si="684"/>
        <v>190820.43150646958</v>
      </c>
      <c r="Q3155" s="265">
        <f t="shared" si="685"/>
        <v>319540.54656018206</v>
      </c>
      <c r="R3155" s="266">
        <f t="shared" si="686"/>
        <v>510360.97806665162</v>
      </c>
    </row>
    <row r="3156" spans="1:18" x14ac:dyDescent="0.25">
      <c r="A3156" s="81">
        <v>3125</v>
      </c>
      <c r="B3156" s="93">
        <f t="shared" si="675"/>
        <v>1.162698355333615E-26</v>
      </c>
      <c r="C3156" s="178">
        <f t="shared" si="676"/>
        <v>1.1600755080876573E-26</v>
      </c>
      <c r="D3156" s="165">
        <f t="shared" si="677"/>
        <v>2.2558277767625785E-3</v>
      </c>
      <c r="E3156" s="166">
        <f t="shared" si="687"/>
        <v>24.291375447755232</v>
      </c>
      <c r="F3156" s="167">
        <f t="shared" si="688"/>
        <v>7.0517176301598452</v>
      </c>
      <c r="G3156" s="167">
        <f t="shared" si="678"/>
        <v>245061.4546211558</v>
      </c>
      <c r="H3156" s="167">
        <f t="shared" si="679"/>
        <v>271299.98899881309</v>
      </c>
      <c r="I3156" s="168">
        <f t="shared" si="680"/>
        <v>516361.44361996889</v>
      </c>
      <c r="J3156" s="168">
        <f t="shared" si="682"/>
        <v>500815.59942300786</v>
      </c>
      <c r="K3156" s="94"/>
      <c r="L3156" s="265">
        <f t="shared" si="681"/>
        <v>196770.8161981368</v>
      </c>
      <c r="M3156" s="265">
        <f>$G3156*NonHospFrac+theModel!$H3156*NonHospFrac</f>
        <v>319590.62742183206</v>
      </c>
      <c r="N3156" s="266">
        <f t="shared" si="683"/>
        <v>516361.44361996884</v>
      </c>
      <c r="O3156" s="158"/>
      <c r="P3156" s="265">
        <f t="shared" si="684"/>
        <v>190846.73242131548</v>
      </c>
      <c r="Q3156" s="265">
        <f t="shared" si="685"/>
        <v>319589.06717121304</v>
      </c>
      <c r="R3156" s="266">
        <f t="shared" si="686"/>
        <v>510435.79959252849</v>
      </c>
    </row>
    <row r="3157" spans="1:18" x14ac:dyDescent="0.25">
      <c r="A3157" s="81">
        <v>3126</v>
      </c>
      <c r="B3157" s="93">
        <f t="shared" si="675"/>
        <v>1.1409786160700633E-26</v>
      </c>
      <c r="C3157" s="178">
        <f t="shared" si="676"/>
        <v>1.1384047648152403E-26</v>
      </c>
      <c r="D3157" s="165">
        <f t="shared" si="677"/>
        <v>2.2558277767625785E-3</v>
      </c>
      <c r="E3157" s="166">
        <f t="shared" si="687"/>
        <v>24.291375447755232</v>
      </c>
      <c r="F3157" s="167">
        <f t="shared" si="688"/>
        <v>7.0539734579366078</v>
      </c>
      <c r="G3157" s="167">
        <f t="shared" si="678"/>
        <v>245139.84920036924</v>
      </c>
      <c r="H3157" s="167">
        <f t="shared" si="679"/>
        <v>271299.98899881309</v>
      </c>
      <c r="I3157" s="168">
        <f t="shared" si="680"/>
        <v>516439.8381991823</v>
      </c>
      <c r="J3157" s="168">
        <f t="shared" si="682"/>
        <v>500884.61486463418</v>
      </c>
      <c r="K3157" s="94"/>
      <c r="L3157" s="265">
        <f t="shared" si="681"/>
        <v>196800.69016631923</v>
      </c>
      <c r="M3157" s="265">
        <f>$G3157*NonHospFrac+theModel!$H3157*NonHospFrac</f>
        <v>319639.1480328631</v>
      </c>
      <c r="N3157" s="266">
        <f t="shared" si="683"/>
        <v>516439.8381991823</v>
      </c>
      <c r="O3157" s="158"/>
      <c r="P3157" s="265">
        <f t="shared" si="684"/>
        <v>190873.03226408429</v>
      </c>
      <c r="Q3157" s="265">
        <f t="shared" si="685"/>
        <v>319637.58778224408</v>
      </c>
      <c r="R3157" s="266">
        <f t="shared" si="686"/>
        <v>510510.6200463284</v>
      </c>
    </row>
    <row r="3158" spans="1:18" x14ac:dyDescent="0.25">
      <c r="A3158" s="81">
        <v>3127</v>
      </c>
      <c r="B3158" s="93">
        <f t="shared" si="675"/>
        <v>1.119664611511057E-26</v>
      </c>
      <c r="C3158" s="178">
        <f t="shared" si="676"/>
        <v>1.1171388409797522E-26</v>
      </c>
      <c r="D3158" s="165">
        <f t="shared" si="677"/>
        <v>2.2558277767625785E-3</v>
      </c>
      <c r="E3158" s="166">
        <f t="shared" si="687"/>
        <v>24.291375447755232</v>
      </c>
      <c r="F3158" s="167">
        <f t="shared" si="688"/>
        <v>7.0562292857133704</v>
      </c>
      <c r="G3158" s="167">
        <f t="shared" si="678"/>
        <v>245218.24377958264</v>
      </c>
      <c r="H3158" s="167">
        <f t="shared" si="679"/>
        <v>271299.98899881309</v>
      </c>
      <c r="I3158" s="168">
        <f t="shared" si="680"/>
        <v>516518.23277839576</v>
      </c>
      <c r="J3158" s="168">
        <f t="shared" si="682"/>
        <v>500953.62749305525</v>
      </c>
      <c r="K3158" s="94"/>
      <c r="L3158" s="265">
        <f t="shared" si="681"/>
        <v>196830.56413450165</v>
      </c>
      <c r="M3158" s="265">
        <f>$G3158*NonHospFrac+theModel!$H3158*NonHospFrac</f>
        <v>319687.66864389408</v>
      </c>
      <c r="N3158" s="266">
        <f t="shared" si="683"/>
        <v>516518.23277839576</v>
      </c>
      <c r="O3158" s="158"/>
      <c r="P3158" s="265">
        <f t="shared" si="684"/>
        <v>190899.33103481974</v>
      </c>
      <c r="Q3158" s="265">
        <f t="shared" si="685"/>
        <v>319686.10839327506</v>
      </c>
      <c r="R3158" s="266">
        <f t="shared" si="686"/>
        <v>510585.43942809477</v>
      </c>
    </row>
    <row r="3159" spans="1:18" x14ac:dyDescent="0.25">
      <c r="A3159" s="81">
        <v>3128</v>
      </c>
      <c r="B3159" s="93">
        <f t="shared" si="675"/>
        <v>1.0987487623459756E-26</v>
      </c>
      <c r="C3159" s="178">
        <f t="shared" si="676"/>
        <v>1.0962701743681921E-26</v>
      </c>
      <c r="D3159" s="165">
        <f t="shared" si="677"/>
        <v>2.2558277767625785E-3</v>
      </c>
      <c r="E3159" s="166">
        <f t="shared" si="687"/>
        <v>24.291375447755232</v>
      </c>
      <c r="F3159" s="167">
        <f t="shared" si="688"/>
        <v>7.058485113490133</v>
      </c>
      <c r="G3159" s="167">
        <f t="shared" si="678"/>
        <v>245296.63835879607</v>
      </c>
      <c r="H3159" s="167">
        <f t="shared" si="679"/>
        <v>271299.98899881309</v>
      </c>
      <c r="I3159" s="168">
        <f t="shared" si="680"/>
        <v>516596.62735760916</v>
      </c>
      <c r="J3159" s="168">
        <f t="shared" si="682"/>
        <v>501022.63730838569</v>
      </c>
      <c r="K3159" s="94"/>
      <c r="L3159" s="265">
        <f t="shared" si="681"/>
        <v>196860.43810268407</v>
      </c>
      <c r="M3159" s="265">
        <f>$G3159*NonHospFrac+theModel!$H3159*NonHospFrac</f>
        <v>319736.18925492506</v>
      </c>
      <c r="N3159" s="266">
        <f t="shared" si="683"/>
        <v>516596.6273576091</v>
      </c>
      <c r="O3159" s="158"/>
      <c r="P3159" s="265">
        <f t="shared" si="684"/>
        <v>190925.62873356551</v>
      </c>
      <c r="Q3159" s="265">
        <f t="shared" si="685"/>
        <v>319734.62900430604</v>
      </c>
      <c r="R3159" s="266">
        <f t="shared" si="686"/>
        <v>510660.25773787155</v>
      </c>
    </row>
    <row r="3160" spans="1:18" x14ac:dyDescent="0.25">
      <c r="A3160" s="81">
        <v>3129</v>
      </c>
      <c r="B3160" s="93">
        <f t="shared" si="675"/>
        <v>1.0782236308492022E-26</v>
      </c>
      <c r="C3160" s="178">
        <f t="shared" si="676"/>
        <v>1.0757913440331707E-26</v>
      </c>
      <c r="D3160" s="165">
        <f t="shared" si="677"/>
        <v>2.2558277767625785E-3</v>
      </c>
      <c r="E3160" s="166">
        <f t="shared" si="687"/>
        <v>24.291375447755232</v>
      </c>
      <c r="F3160" s="167">
        <f t="shared" si="688"/>
        <v>7.0607409412668956</v>
      </c>
      <c r="G3160" s="167">
        <f t="shared" si="678"/>
        <v>245375.03293800951</v>
      </c>
      <c r="H3160" s="167">
        <f t="shared" si="679"/>
        <v>271299.98899881309</v>
      </c>
      <c r="I3160" s="168">
        <f t="shared" si="680"/>
        <v>516675.02193682257</v>
      </c>
      <c r="J3160" s="168">
        <f t="shared" si="682"/>
        <v>501091.64431074017</v>
      </c>
      <c r="K3160" s="94"/>
      <c r="L3160" s="265">
        <f t="shared" si="681"/>
        <v>196890.31207086652</v>
      </c>
      <c r="M3160" s="265">
        <f>$G3160*NonHospFrac+theModel!$H3160*NonHospFrac</f>
        <v>319784.7098659561</v>
      </c>
      <c r="N3160" s="266">
        <f t="shared" si="683"/>
        <v>516675.02193682262</v>
      </c>
      <c r="O3160" s="158"/>
      <c r="P3160" s="265">
        <f t="shared" si="684"/>
        <v>190951.92536036533</v>
      </c>
      <c r="Q3160" s="265">
        <f t="shared" si="685"/>
        <v>319783.14961533708</v>
      </c>
      <c r="R3160" s="266">
        <f t="shared" si="686"/>
        <v>510735.07497570245</v>
      </c>
    </row>
    <row r="3161" spans="1:18" x14ac:dyDescent="0.25">
      <c r="A3161" s="81">
        <v>3130</v>
      </c>
      <c r="B3161" s="93">
        <f t="shared" si="675"/>
        <v>1.0580819182352498E-26</v>
      </c>
      <c r="C3161" s="178">
        <f t="shared" si="676"/>
        <v>1.0556950676540046E-26</v>
      </c>
      <c r="D3161" s="165">
        <f t="shared" si="677"/>
        <v>2.2558277767625785E-3</v>
      </c>
      <c r="E3161" s="166">
        <f t="shared" si="687"/>
        <v>24.291375447755232</v>
      </c>
      <c r="F3161" s="167">
        <f t="shared" si="688"/>
        <v>7.0629967690436581</v>
      </c>
      <c r="G3161" s="167">
        <f t="shared" si="678"/>
        <v>245453.42751722291</v>
      </c>
      <c r="H3161" s="167">
        <f t="shared" si="679"/>
        <v>271299.98899881309</v>
      </c>
      <c r="I3161" s="168">
        <f t="shared" si="680"/>
        <v>516753.41651603603</v>
      </c>
      <c r="J3161" s="168">
        <f t="shared" si="682"/>
        <v>501160.64850023348</v>
      </c>
      <c r="K3161" s="94"/>
      <c r="L3161" s="265">
        <f t="shared" si="681"/>
        <v>196920.18603904895</v>
      </c>
      <c r="M3161" s="265">
        <f>$G3161*NonHospFrac+theModel!$H3161*NonHospFrac</f>
        <v>319833.23047698708</v>
      </c>
      <c r="N3161" s="266">
        <f t="shared" si="683"/>
        <v>516753.41651603603</v>
      </c>
      <c r="O3161" s="158"/>
      <c r="P3161" s="265">
        <f t="shared" si="684"/>
        <v>190978.22091526285</v>
      </c>
      <c r="Q3161" s="265">
        <f t="shared" si="685"/>
        <v>319831.67022636806</v>
      </c>
      <c r="R3161" s="266">
        <f t="shared" si="686"/>
        <v>510809.89114163094</v>
      </c>
    </row>
    <row r="3162" spans="1:18" x14ac:dyDescent="0.25">
      <c r="A3162" s="81">
        <v>3131</v>
      </c>
      <c r="B3162" s="93">
        <f t="shared" si="675"/>
        <v>1.0383164620632969E-26</v>
      </c>
      <c r="C3162" s="178">
        <f t="shared" si="676"/>
        <v>1.0359741989471047E-26</v>
      </c>
      <c r="D3162" s="165">
        <f t="shared" si="677"/>
        <v>2.2558277767625785E-3</v>
      </c>
      <c r="E3162" s="166">
        <f t="shared" si="687"/>
        <v>24.291375447755232</v>
      </c>
      <c r="F3162" s="167">
        <f t="shared" si="688"/>
        <v>7.0652525968204207</v>
      </c>
      <c r="G3162" s="167">
        <f t="shared" si="678"/>
        <v>245531.82209643634</v>
      </c>
      <c r="H3162" s="167">
        <f t="shared" si="679"/>
        <v>271299.98899881309</v>
      </c>
      <c r="I3162" s="168">
        <f t="shared" si="680"/>
        <v>516831.81109524943</v>
      </c>
      <c r="J3162" s="168">
        <f t="shared" si="682"/>
        <v>501229.64987698011</v>
      </c>
      <c r="K3162" s="94"/>
      <c r="L3162" s="265">
        <f t="shared" si="681"/>
        <v>196950.06000723137</v>
      </c>
      <c r="M3162" s="265">
        <f>$G3162*NonHospFrac+theModel!$H3162*NonHospFrac</f>
        <v>319881.75108801806</v>
      </c>
      <c r="N3162" s="266">
        <f t="shared" si="683"/>
        <v>516831.81109524943</v>
      </c>
      <c r="O3162" s="158"/>
      <c r="P3162" s="265">
        <f t="shared" si="684"/>
        <v>191004.5153983018</v>
      </c>
      <c r="Q3162" s="265">
        <f t="shared" si="685"/>
        <v>319880.19083739904</v>
      </c>
      <c r="R3162" s="266">
        <f t="shared" si="686"/>
        <v>510884.70623570087</v>
      </c>
    </row>
    <row r="3163" spans="1:18" x14ac:dyDescent="0.25">
      <c r="A3163" s="81">
        <v>3132</v>
      </c>
      <c r="B3163" s="93">
        <f t="shared" si="675"/>
        <v>1.0189202336902058E-26</v>
      </c>
      <c r="C3163" s="178">
        <f t="shared" si="676"/>
        <v>1.0166217251247419E-26</v>
      </c>
      <c r="D3163" s="165">
        <f t="shared" si="677"/>
        <v>2.2558277767625785E-3</v>
      </c>
      <c r="E3163" s="166">
        <f t="shared" si="687"/>
        <v>24.291375447755232</v>
      </c>
      <c r="F3163" s="167">
        <f t="shared" si="688"/>
        <v>7.0675084245971833</v>
      </c>
      <c r="G3163" s="167">
        <f t="shared" si="678"/>
        <v>245610.21667564975</v>
      </c>
      <c r="H3163" s="167">
        <f t="shared" si="679"/>
        <v>271299.98899881309</v>
      </c>
      <c r="I3163" s="168">
        <f t="shared" si="680"/>
        <v>516910.20567446284</v>
      </c>
      <c r="J3163" s="168">
        <f t="shared" si="682"/>
        <v>501298.64844109479</v>
      </c>
      <c r="K3163" s="94"/>
      <c r="L3163" s="265">
        <f t="shared" si="681"/>
        <v>196979.93397541379</v>
      </c>
      <c r="M3163" s="265">
        <f>$G3163*NonHospFrac+theModel!$H3163*NonHospFrac</f>
        <v>319930.27169904904</v>
      </c>
      <c r="N3163" s="266">
        <f t="shared" si="683"/>
        <v>516910.20567446284</v>
      </c>
      <c r="O3163" s="158"/>
      <c r="P3163" s="265">
        <f t="shared" si="684"/>
        <v>191030.80880952586</v>
      </c>
      <c r="Q3163" s="265">
        <f t="shared" si="685"/>
        <v>319928.71144843003</v>
      </c>
      <c r="R3163" s="266">
        <f t="shared" si="686"/>
        <v>510959.52025795588</v>
      </c>
    </row>
    <row r="3164" spans="1:18" x14ac:dyDescent="0.25">
      <c r="A3164" s="81">
        <v>3133</v>
      </c>
      <c r="B3164" s="93">
        <f t="shared" si="675"/>
        <v>9.9988633577112056E-27</v>
      </c>
      <c r="C3164" s="178">
        <f t="shared" si="676"/>
        <v>9.9763076440128264E-27</v>
      </c>
      <c r="D3164" s="165">
        <f t="shared" si="677"/>
        <v>2.2558277767625785E-3</v>
      </c>
      <c r="E3164" s="166">
        <f t="shared" si="687"/>
        <v>24.291375447755232</v>
      </c>
      <c r="F3164" s="167">
        <f t="shared" si="688"/>
        <v>7.0697642523739459</v>
      </c>
      <c r="G3164" s="167">
        <f t="shared" si="678"/>
        <v>245688.61125486318</v>
      </c>
      <c r="H3164" s="167">
        <f t="shared" si="679"/>
        <v>271299.98899881309</v>
      </c>
      <c r="I3164" s="168">
        <f t="shared" si="680"/>
        <v>516988.6002536763</v>
      </c>
      <c r="J3164" s="168">
        <f t="shared" si="682"/>
        <v>501367.64419269218</v>
      </c>
      <c r="K3164" s="94"/>
      <c r="L3164" s="265">
        <f t="shared" si="681"/>
        <v>197009.80794359621</v>
      </c>
      <c r="M3164" s="265">
        <f>$G3164*NonHospFrac+theModel!$H3164*NonHospFrac</f>
        <v>319978.79231008003</v>
      </c>
      <c r="N3164" s="266">
        <f t="shared" si="683"/>
        <v>516988.60025367624</v>
      </c>
      <c r="O3164" s="158"/>
      <c r="P3164" s="265">
        <f t="shared" si="684"/>
        <v>191057.10114897869</v>
      </c>
      <c r="Q3164" s="265">
        <f t="shared" si="685"/>
        <v>319977.23205946101</v>
      </c>
      <c r="R3164" s="266">
        <f t="shared" si="686"/>
        <v>511034.3332084397</v>
      </c>
    </row>
    <row r="3165" spans="1:18" x14ac:dyDescent="0.25">
      <c r="A3165" s="81">
        <v>3134</v>
      </c>
      <c r="B3165" s="93">
        <f t="shared" si="675"/>
        <v>9.8120799980675463E-27</v>
      </c>
      <c r="C3165" s="178">
        <f t="shared" si="676"/>
        <v>9.7899456354600886E-27</v>
      </c>
      <c r="D3165" s="165">
        <f t="shared" si="677"/>
        <v>2.2558277767625785E-3</v>
      </c>
      <c r="E3165" s="166">
        <f t="shared" si="687"/>
        <v>24.291375447755232</v>
      </c>
      <c r="F3165" s="167">
        <f t="shared" si="688"/>
        <v>7.0720200801507085</v>
      </c>
      <c r="G3165" s="167">
        <f t="shared" si="678"/>
        <v>245767.00583407661</v>
      </c>
      <c r="H3165" s="167">
        <f t="shared" si="679"/>
        <v>271299.98899881309</v>
      </c>
      <c r="I3165" s="168">
        <f t="shared" si="680"/>
        <v>517066.9948328897</v>
      </c>
      <c r="J3165" s="168">
        <f t="shared" si="682"/>
        <v>501436.63713188691</v>
      </c>
      <c r="K3165" s="94"/>
      <c r="L3165" s="265">
        <f t="shared" si="681"/>
        <v>197039.68191177864</v>
      </c>
      <c r="M3165" s="265">
        <f>$G3165*NonHospFrac+theModel!$H3165*NonHospFrac</f>
        <v>320027.31292111106</v>
      </c>
      <c r="N3165" s="266">
        <f t="shared" si="683"/>
        <v>517066.9948328897</v>
      </c>
      <c r="O3165" s="158"/>
      <c r="P3165" s="265">
        <f t="shared" si="684"/>
        <v>191083.39241670401</v>
      </c>
      <c r="Q3165" s="265">
        <f t="shared" si="685"/>
        <v>320025.75267049205</v>
      </c>
      <c r="R3165" s="266">
        <f t="shared" si="686"/>
        <v>511109.14508719603</v>
      </c>
    </row>
    <row r="3166" spans="1:18" x14ac:dyDescent="0.25">
      <c r="A3166" s="81">
        <v>3135</v>
      </c>
      <c r="B3166" s="93">
        <f t="shared" si="675"/>
        <v>9.6287858373650414E-27</v>
      </c>
      <c r="C3166" s="178">
        <f t="shared" si="676"/>
        <v>9.6070649548166144E-27</v>
      </c>
      <c r="D3166" s="165">
        <f t="shared" si="677"/>
        <v>2.2558277767625785E-3</v>
      </c>
      <c r="E3166" s="166">
        <f t="shared" si="687"/>
        <v>24.291375447755232</v>
      </c>
      <c r="F3166" s="167">
        <f t="shared" si="688"/>
        <v>7.0742759079274711</v>
      </c>
      <c r="G3166" s="167">
        <f t="shared" si="678"/>
        <v>245845.40041329002</v>
      </c>
      <c r="H3166" s="167">
        <f t="shared" si="679"/>
        <v>271299.98899881309</v>
      </c>
      <c r="I3166" s="168">
        <f t="shared" si="680"/>
        <v>517145.3894121031</v>
      </c>
      <c r="J3166" s="168">
        <f t="shared" si="682"/>
        <v>501505.62725879357</v>
      </c>
      <c r="K3166" s="94"/>
      <c r="L3166" s="265">
        <f t="shared" si="681"/>
        <v>197069.55587996106</v>
      </c>
      <c r="M3166" s="265">
        <f>$G3166*NonHospFrac+theModel!$H3166*NonHospFrac</f>
        <v>320075.83353214205</v>
      </c>
      <c r="N3166" s="266">
        <f t="shared" si="683"/>
        <v>517145.3894121031</v>
      </c>
      <c r="O3166" s="158"/>
      <c r="P3166" s="265">
        <f t="shared" si="684"/>
        <v>191109.6826127455</v>
      </c>
      <c r="Q3166" s="265">
        <f t="shared" si="685"/>
        <v>320074.27328152303</v>
      </c>
      <c r="R3166" s="266">
        <f t="shared" si="686"/>
        <v>511183.95589426853</v>
      </c>
    </row>
    <row r="3167" spans="1:18" x14ac:dyDescent="0.25">
      <c r="A3167" s="81">
        <v>3136</v>
      </c>
      <c r="B3167" s="93">
        <f t="shared" ref="B3167:B3230" si="689">Constant*EXP(PowerTerm*(A3167)/7)</f>
        <v>9.4489156957648666E-27</v>
      </c>
      <c r="C3167" s="178">
        <f t="shared" ref="C3167:C3230" si="690">(1-theFloor)*B3167</f>
        <v>9.4276005692780725E-27</v>
      </c>
      <c r="D3167" s="165">
        <f t="shared" ref="D3167:D3230" si="691">theFloor</f>
        <v>2.2558277767625785E-3</v>
      </c>
      <c r="E3167" s="166">
        <f t="shared" si="687"/>
        <v>24.291375447755232</v>
      </c>
      <c r="F3167" s="167">
        <f t="shared" si="688"/>
        <v>7.0765317357042337</v>
      </c>
      <c r="G3167" s="167">
        <f t="shared" ref="G3167:G3230" si="692">$B$22*F3167*totInfected/365.25</f>
        <v>245923.79499250345</v>
      </c>
      <c r="H3167" s="167">
        <f t="shared" ref="H3167:H3230" si="693">lostQALYs_Injured*E3167*totInfected/365.25</f>
        <v>271299.98899881309</v>
      </c>
      <c r="I3167" s="168">
        <f t="shared" ref="I3167:I3230" si="694">H3167+G3167</f>
        <v>517223.78399131657</v>
      </c>
      <c r="J3167" s="168">
        <f t="shared" si="682"/>
        <v>501574.61457352689</v>
      </c>
      <c r="K3167" s="94"/>
      <c r="L3167" s="265">
        <f t="shared" ref="L3167:L3230" si="695">$G3167*HospFrac+$H3167*HospFrac</f>
        <v>197099.42984814348</v>
      </c>
      <c r="M3167" s="265">
        <f>$G3167*NonHospFrac+theModel!$H3167*NonHospFrac</f>
        <v>320124.35414317303</v>
      </c>
      <c r="N3167" s="266">
        <f t="shared" si="683"/>
        <v>517223.78399131651</v>
      </c>
      <c r="O3167" s="158"/>
      <c r="P3167" s="265">
        <f t="shared" si="684"/>
        <v>191135.97173714684</v>
      </c>
      <c r="Q3167" s="265">
        <f t="shared" si="685"/>
        <v>320122.79389255401</v>
      </c>
      <c r="R3167" s="266">
        <f t="shared" si="686"/>
        <v>511258.76562970085</v>
      </c>
    </row>
    <row r="3168" spans="1:18" x14ac:dyDescent="0.25">
      <c r="A3168" s="81">
        <v>3137</v>
      </c>
      <c r="B3168" s="93">
        <f t="shared" si="689"/>
        <v>9.2724056110177291E-27</v>
      </c>
      <c r="C3168" s="178">
        <f t="shared" si="690"/>
        <v>9.2514886608829859E-27</v>
      </c>
      <c r="D3168" s="165">
        <f t="shared" si="691"/>
        <v>2.2558277767625785E-3</v>
      </c>
      <c r="E3168" s="166">
        <f t="shared" si="687"/>
        <v>24.291375447755232</v>
      </c>
      <c r="F3168" s="167">
        <f t="shared" si="688"/>
        <v>7.0787875634809962</v>
      </c>
      <c r="G3168" s="167">
        <f t="shared" si="692"/>
        <v>246002.18957171682</v>
      </c>
      <c r="H3168" s="167">
        <f t="shared" si="693"/>
        <v>271299.98899881309</v>
      </c>
      <c r="I3168" s="168">
        <f t="shared" si="694"/>
        <v>517302.17857052991</v>
      </c>
      <c r="J3168" s="168">
        <f t="shared" ref="J3168:J3231" si="696">J3167+(I3168-I3167)/(1+discountDaily)^A3168</f>
        <v>501643.59907620138</v>
      </c>
      <c r="K3168" s="94"/>
      <c r="L3168" s="265">
        <f t="shared" si="695"/>
        <v>197129.3038163259</v>
      </c>
      <c r="M3168" s="265">
        <f>$G3168*NonHospFrac+theModel!$H3168*NonHospFrac</f>
        <v>320172.87475420401</v>
      </c>
      <c r="N3168" s="266">
        <f t="shared" ref="N3168:N3231" si="697">L3168+M3168</f>
        <v>517302.17857052991</v>
      </c>
      <c r="O3168" s="158"/>
      <c r="P3168" s="265">
        <f t="shared" ref="P3168:P3231" si="698">P3167+(L3168-L3167)/(1+discountDaily)^A3168</f>
        <v>191162.25978995173</v>
      </c>
      <c r="Q3168" s="265">
        <f t="shared" ref="Q3168:Q3231" si="699">Q3167+(M3168-M3167)/(1+discountDaily)^B3168</f>
        <v>320171.31450358499</v>
      </c>
      <c r="R3168" s="266">
        <f t="shared" ref="R3168:R3231" si="700">P3168+Q3168</f>
        <v>511333.57429353672</v>
      </c>
    </row>
    <row r="3169" spans="1:18" x14ac:dyDescent="0.25">
      <c r="A3169" s="81">
        <v>3138</v>
      </c>
      <c r="B3169" s="93">
        <f t="shared" si="689"/>
        <v>9.0991928157184587E-27</v>
      </c>
      <c r="C3169" s="178">
        <f t="shared" si="690"/>
        <v>9.0786666038186418E-27</v>
      </c>
      <c r="D3169" s="165">
        <f t="shared" si="691"/>
        <v>2.2558277767625785E-3</v>
      </c>
      <c r="E3169" s="166">
        <f t="shared" ref="E3169:E3232" si="701">C3169+E3168</f>
        <v>24.291375447755232</v>
      </c>
      <c r="F3169" s="167">
        <f t="shared" ref="F3169:F3232" si="702">D3169+F3168</f>
        <v>7.0810433912577588</v>
      </c>
      <c r="G3169" s="167">
        <f t="shared" si="692"/>
        <v>246080.58415093028</v>
      </c>
      <c r="H3169" s="167">
        <f t="shared" si="693"/>
        <v>271299.98899881309</v>
      </c>
      <c r="I3169" s="168">
        <f t="shared" si="694"/>
        <v>517380.57314974337</v>
      </c>
      <c r="J3169" s="168">
        <f t="shared" si="696"/>
        <v>501712.58076693182</v>
      </c>
      <c r="K3169" s="94"/>
      <c r="L3169" s="265">
        <f t="shared" si="695"/>
        <v>197159.17778450833</v>
      </c>
      <c r="M3169" s="265">
        <f>$G3169*NonHospFrac+theModel!$H3169*NonHospFrac</f>
        <v>320221.39536523505</v>
      </c>
      <c r="N3169" s="266">
        <f t="shared" si="697"/>
        <v>517380.57314974337</v>
      </c>
      <c r="O3169" s="158"/>
      <c r="P3169" s="265">
        <f t="shared" si="698"/>
        <v>191188.54677120384</v>
      </c>
      <c r="Q3169" s="265">
        <f t="shared" si="699"/>
        <v>320219.83511461603</v>
      </c>
      <c r="R3169" s="266">
        <f t="shared" si="700"/>
        <v>511408.38188581984</v>
      </c>
    </row>
    <row r="3170" spans="1:18" x14ac:dyDescent="0.25">
      <c r="A3170" s="81">
        <v>3139</v>
      </c>
      <c r="B3170" s="93">
        <f t="shared" si="689"/>
        <v>8.9292157149858443E-27</v>
      </c>
      <c r="C3170" s="178">
        <f t="shared" si="690"/>
        <v>8.9090729421512749E-27</v>
      </c>
      <c r="D3170" s="165">
        <f t="shared" si="691"/>
        <v>2.2558277767625785E-3</v>
      </c>
      <c r="E3170" s="166">
        <f t="shared" si="701"/>
        <v>24.291375447755232</v>
      </c>
      <c r="F3170" s="167">
        <f t="shared" si="702"/>
        <v>7.0832992190345214</v>
      </c>
      <c r="G3170" s="167">
        <f t="shared" si="692"/>
        <v>246158.97873014366</v>
      </c>
      <c r="H3170" s="167">
        <f t="shared" si="693"/>
        <v>271299.98899881309</v>
      </c>
      <c r="I3170" s="168">
        <f t="shared" si="694"/>
        <v>517458.96772895672</v>
      </c>
      <c r="J3170" s="168">
        <f t="shared" si="696"/>
        <v>501781.55964583263</v>
      </c>
      <c r="K3170" s="94"/>
      <c r="L3170" s="265">
        <f t="shared" si="695"/>
        <v>197189.05175269075</v>
      </c>
      <c r="M3170" s="265">
        <f>$G3170*NonHospFrac+theModel!$H3170*NonHospFrac</f>
        <v>320269.91597626603</v>
      </c>
      <c r="N3170" s="266">
        <f t="shared" si="697"/>
        <v>517458.96772895678</v>
      </c>
      <c r="O3170" s="158"/>
      <c r="P3170" s="265">
        <f t="shared" si="698"/>
        <v>191214.83268094683</v>
      </c>
      <c r="Q3170" s="265">
        <f t="shared" si="699"/>
        <v>320268.35572564701</v>
      </c>
      <c r="R3170" s="266">
        <f t="shared" si="700"/>
        <v>511483.18840659386</v>
      </c>
    </row>
    <row r="3171" spans="1:18" x14ac:dyDescent="0.25">
      <c r="A3171" s="81">
        <v>3140</v>
      </c>
      <c r="B3171" s="93">
        <f t="shared" si="689"/>
        <v>8.7624138645593397E-27</v>
      </c>
      <c r="C3171" s="178">
        <f t="shared" si="690"/>
        <v>8.7426473679721765E-27</v>
      </c>
      <c r="D3171" s="165">
        <f t="shared" si="691"/>
        <v>2.2558277767625785E-3</v>
      </c>
      <c r="E3171" s="166">
        <f t="shared" si="701"/>
        <v>24.291375447755232</v>
      </c>
      <c r="F3171" s="167">
        <f t="shared" si="702"/>
        <v>7.085555046811284</v>
      </c>
      <c r="G3171" s="167">
        <f t="shared" si="692"/>
        <v>246237.37330935712</v>
      </c>
      <c r="H3171" s="167">
        <f t="shared" si="693"/>
        <v>271299.98899881309</v>
      </c>
      <c r="I3171" s="168">
        <f t="shared" si="694"/>
        <v>517537.36230817018</v>
      </c>
      <c r="J3171" s="168">
        <f t="shared" si="696"/>
        <v>501850.53571301867</v>
      </c>
      <c r="K3171" s="94"/>
      <c r="L3171" s="265">
        <f t="shared" si="695"/>
        <v>197218.92572087317</v>
      </c>
      <c r="M3171" s="265">
        <f>$G3171*NonHospFrac+theModel!$H3171*NonHospFrac</f>
        <v>320318.43658729701</v>
      </c>
      <c r="N3171" s="266">
        <f t="shared" si="697"/>
        <v>517537.36230817018</v>
      </c>
      <c r="O3171" s="158"/>
      <c r="P3171" s="265">
        <f t="shared" si="698"/>
        <v>191241.11751922441</v>
      </c>
      <c r="Q3171" s="265">
        <f t="shared" si="699"/>
        <v>320316.87633667799</v>
      </c>
      <c r="R3171" s="266">
        <f t="shared" si="700"/>
        <v>511557.9938559024</v>
      </c>
    </row>
    <row r="3172" spans="1:18" x14ac:dyDescent="0.25">
      <c r="A3172" s="81">
        <v>3141</v>
      </c>
      <c r="B3172" s="93">
        <f t="shared" si="689"/>
        <v>8.5987279493049473E-27</v>
      </c>
      <c r="C3172" s="178">
        <f t="shared" si="690"/>
        <v>8.5793306999520801E-27</v>
      </c>
      <c r="D3172" s="165">
        <f t="shared" si="691"/>
        <v>2.2558277767625785E-3</v>
      </c>
      <c r="E3172" s="166">
        <f t="shared" si="701"/>
        <v>24.291375447755232</v>
      </c>
      <c r="F3172" s="167">
        <f t="shared" si="702"/>
        <v>7.0878108745880466</v>
      </c>
      <c r="G3172" s="167">
        <f t="shared" si="692"/>
        <v>246315.7678885705</v>
      </c>
      <c r="H3172" s="167">
        <f t="shared" si="693"/>
        <v>271299.98899881309</v>
      </c>
      <c r="I3172" s="168">
        <f t="shared" si="694"/>
        <v>517615.75688738358</v>
      </c>
      <c r="J3172" s="168">
        <f t="shared" si="696"/>
        <v>501919.50896860438</v>
      </c>
      <c r="K3172" s="94"/>
      <c r="L3172" s="265">
        <f t="shared" si="695"/>
        <v>197248.7996890556</v>
      </c>
      <c r="M3172" s="265">
        <f>$G3172*NonHospFrac+theModel!$H3172*NonHospFrac</f>
        <v>320366.95719832799</v>
      </c>
      <c r="N3172" s="266">
        <f t="shared" si="697"/>
        <v>517615.75688738358</v>
      </c>
      <c r="O3172" s="158"/>
      <c r="P3172" s="265">
        <f t="shared" si="698"/>
        <v>191267.40128608022</v>
      </c>
      <c r="Q3172" s="265">
        <f t="shared" si="699"/>
        <v>320365.39694770897</v>
      </c>
      <c r="R3172" s="266">
        <f t="shared" si="700"/>
        <v>511632.79823378916</v>
      </c>
    </row>
    <row r="3173" spans="1:18" x14ac:dyDescent="0.25">
      <c r="A3173" s="81">
        <v>3142</v>
      </c>
      <c r="B3173" s="93">
        <f t="shared" si="689"/>
        <v>8.4380997621226152E-27</v>
      </c>
      <c r="C3173" s="178">
        <f t="shared" si="690"/>
        <v>8.419064862296125E-27</v>
      </c>
      <c r="D3173" s="165">
        <f t="shared" si="691"/>
        <v>2.2558277767625785E-3</v>
      </c>
      <c r="E3173" s="166">
        <f t="shared" si="701"/>
        <v>24.291375447755232</v>
      </c>
      <c r="F3173" s="167">
        <f t="shared" si="702"/>
        <v>7.0900667023648092</v>
      </c>
      <c r="G3173" s="167">
        <f t="shared" si="692"/>
        <v>246394.16246778396</v>
      </c>
      <c r="H3173" s="167">
        <f t="shared" si="693"/>
        <v>271299.98899881309</v>
      </c>
      <c r="I3173" s="168">
        <f t="shared" si="694"/>
        <v>517694.15146659705</v>
      </c>
      <c r="J3173" s="168">
        <f t="shared" si="696"/>
        <v>501988.47941270442</v>
      </c>
      <c r="K3173" s="94"/>
      <c r="L3173" s="265">
        <f t="shared" si="695"/>
        <v>197278.67365723802</v>
      </c>
      <c r="M3173" s="265">
        <f>$G3173*NonHospFrac+theModel!$H3173*NonHospFrac</f>
        <v>320415.47780935897</v>
      </c>
      <c r="N3173" s="266">
        <f t="shared" si="697"/>
        <v>517694.15146659699</v>
      </c>
      <c r="O3173" s="158"/>
      <c r="P3173" s="265">
        <f t="shared" si="698"/>
        <v>191293.68398155796</v>
      </c>
      <c r="Q3173" s="265">
        <f t="shared" si="699"/>
        <v>320413.91755873995</v>
      </c>
      <c r="R3173" s="266">
        <f t="shared" si="700"/>
        <v>511707.60154029791</v>
      </c>
    </row>
    <row r="3174" spans="1:18" x14ac:dyDescent="0.25">
      <c r="A3174" s="81">
        <v>3143</v>
      </c>
      <c r="B3174" s="93">
        <f t="shared" si="689"/>
        <v>8.2804721832476507E-27</v>
      </c>
      <c r="C3174" s="178">
        <f t="shared" si="690"/>
        <v>8.2617928640919701E-27</v>
      </c>
      <c r="D3174" s="165">
        <f t="shared" si="691"/>
        <v>2.2558277767625785E-3</v>
      </c>
      <c r="E3174" s="166">
        <f t="shared" si="701"/>
        <v>24.291375447755232</v>
      </c>
      <c r="F3174" s="167">
        <f t="shared" si="702"/>
        <v>7.0923225301415718</v>
      </c>
      <c r="G3174" s="167">
        <f t="shared" si="692"/>
        <v>246472.55704699742</v>
      </c>
      <c r="H3174" s="167">
        <f t="shared" si="693"/>
        <v>271299.98899881309</v>
      </c>
      <c r="I3174" s="168">
        <f t="shared" si="694"/>
        <v>517772.54604581051</v>
      </c>
      <c r="J3174" s="168">
        <f t="shared" si="696"/>
        <v>502057.44704543339</v>
      </c>
      <c r="K3174" s="94"/>
      <c r="L3174" s="265">
        <f t="shared" si="695"/>
        <v>197308.54762542047</v>
      </c>
      <c r="M3174" s="265">
        <f>$G3174*NonHospFrac+theModel!$H3174*NonHospFrac</f>
        <v>320463.99842039001</v>
      </c>
      <c r="N3174" s="266">
        <f t="shared" si="697"/>
        <v>517772.54604581045</v>
      </c>
      <c r="O3174" s="158"/>
      <c r="P3174" s="265">
        <f t="shared" si="698"/>
        <v>191319.96560570132</v>
      </c>
      <c r="Q3174" s="265">
        <f t="shared" si="699"/>
        <v>320462.43816977099</v>
      </c>
      <c r="R3174" s="266">
        <f t="shared" si="700"/>
        <v>511782.40377547231</v>
      </c>
    </row>
    <row r="3175" spans="1:18" x14ac:dyDescent="0.25">
      <c r="A3175" s="81">
        <v>3144</v>
      </c>
      <c r="B3175" s="93">
        <f t="shared" si="689"/>
        <v>8.1257891599387998E-27</v>
      </c>
      <c r="C3175" s="178">
        <f t="shared" si="690"/>
        <v>8.107458779043693E-27</v>
      </c>
      <c r="D3175" s="165">
        <f t="shared" si="691"/>
        <v>2.2558277767625785E-3</v>
      </c>
      <c r="E3175" s="166">
        <f t="shared" si="701"/>
        <v>24.291375447755232</v>
      </c>
      <c r="F3175" s="167">
        <f t="shared" si="702"/>
        <v>7.0945783579183344</v>
      </c>
      <c r="G3175" s="167">
        <f t="shared" si="692"/>
        <v>246550.95162621082</v>
      </c>
      <c r="H3175" s="167">
        <f t="shared" si="693"/>
        <v>271299.98899881309</v>
      </c>
      <c r="I3175" s="168">
        <f t="shared" si="694"/>
        <v>517850.94062502391</v>
      </c>
      <c r="J3175" s="168">
        <f t="shared" si="696"/>
        <v>502126.41186690587</v>
      </c>
      <c r="K3175" s="94"/>
      <c r="L3175" s="265">
        <f t="shared" si="695"/>
        <v>197338.42159360289</v>
      </c>
      <c r="M3175" s="265">
        <f>$G3175*NonHospFrac+theModel!$H3175*NonHospFrac</f>
        <v>320512.51903142105</v>
      </c>
      <c r="N3175" s="266">
        <f t="shared" si="697"/>
        <v>517850.94062502391</v>
      </c>
      <c r="O3175" s="158"/>
      <c r="P3175" s="265">
        <f t="shared" si="698"/>
        <v>191346.2461585539</v>
      </c>
      <c r="Q3175" s="265">
        <f t="shared" si="699"/>
        <v>320510.95878080203</v>
      </c>
      <c r="R3175" s="266">
        <f t="shared" si="700"/>
        <v>511857.20493935596</v>
      </c>
    </row>
    <row r="3176" spans="1:18" x14ac:dyDescent="0.25">
      <c r="A3176" s="81">
        <v>3145</v>
      </c>
      <c r="B3176" s="93">
        <f t="shared" si="689"/>
        <v>7.9739956865457589E-27</v>
      </c>
      <c r="C3176" s="178">
        <f t="shared" si="690"/>
        <v>7.9560077255842635E-27</v>
      </c>
      <c r="D3176" s="165">
        <f t="shared" si="691"/>
        <v>2.2558277767625785E-3</v>
      </c>
      <c r="E3176" s="166">
        <f t="shared" si="701"/>
        <v>24.291375447755232</v>
      </c>
      <c r="F3176" s="167">
        <f t="shared" si="702"/>
        <v>7.0968341856950969</v>
      </c>
      <c r="G3176" s="167">
        <f t="shared" si="692"/>
        <v>246629.34620542423</v>
      </c>
      <c r="H3176" s="167">
        <f t="shared" si="693"/>
        <v>271299.98899881309</v>
      </c>
      <c r="I3176" s="168">
        <f t="shared" si="694"/>
        <v>517929.33520423732</v>
      </c>
      <c r="J3176" s="168">
        <f t="shared" si="696"/>
        <v>502195.37387723644</v>
      </c>
      <c r="K3176" s="94"/>
      <c r="L3176" s="265">
        <f t="shared" si="695"/>
        <v>197368.29556178531</v>
      </c>
      <c r="M3176" s="265">
        <f>$G3176*NonHospFrac+theModel!$H3176*NonHospFrac</f>
        <v>320561.03964245203</v>
      </c>
      <c r="N3176" s="266">
        <f t="shared" si="697"/>
        <v>517929.33520423737</v>
      </c>
      <c r="O3176" s="158"/>
      <c r="P3176" s="265">
        <f t="shared" si="698"/>
        <v>191372.52564015941</v>
      </c>
      <c r="Q3176" s="265">
        <f t="shared" si="699"/>
        <v>320559.47939183301</v>
      </c>
      <c r="R3176" s="266">
        <f t="shared" si="700"/>
        <v>511932.00503199245</v>
      </c>
    </row>
    <row r="3177" spans="1:18" x14ac:dyDescent="0.25">
      <c r="A3177" s="81">
        <v>3146</v>
      </c>
      <c r="B3177" s="93">
        <f t="shared" si="689"/>
        <v>7.8250377849491434E-27</v>
      </c>
      <c r="C3177" s="178">
        <f t="shared" si="690"/>
        <v>7.8073858473596389E-27</v>
      </c>
      <c r="D3177" s="165">
        <f t="shared" si="691"/>
        <v>2.2558277767625785E-3</v>
      </c>
      <c r="E3177" s="166">
        <f t="shared" si="701"/>
        <v>24.291375447755232</v>
      </c>
      <c r="F3177" s="167">
        <f t="shared" si="702"/>
        <v>7.0990900134718595</v>
      </c>
      <c r="G3177" s="167">
        <f t="shared" si="692"/>
        <v>246707.74078463766</v>
      </c>
      <c r="H3177" s="167">
        <f t="shared" si="693"/>
        <v>271299.98899881309</v>
      </c>
      <c r="I3177" s="168">
        <f t="shared" si="694"/>
        <v>518007.72978345072</v>
      </c>
      <c r="J3177" s="168">
        <f t="shared" si="696"/>
        <v>502264.33307653968</v>
      </c>
      <c r="K3177" s="94"/>
      <c r="L3177" s="265">
        <f t="shared" si="695"/>
        <v>197398.16952996774</v>
      </c>
      <c r="M3177" s="265">
        <f>$G3177*NonHospFrac+theModel!$H3177*NonHospFrac</f>
        <v>320609.56025348301</v>
      </c>
      <c r="N3177" s="266">
        <f t="shared" si="697"/>
        <v>518007.72978345072</v>
      </c>
      <c r="O3177" s="158"/>
      <c r="P3177" s="265">
        <f t="shared" si="698"/>
        <v>191398.80405056151</v>
      </c>
      <c r="Q3177" s="265">
        <f t="shared" si="699"/>
        <v>320608.00000286399</v>
      </c>
      <c r="R3177" s="266">
        <f t="shared" si="700"/>
        <v>512006.8040534255</v>
      </c>
    </row>
    <row r="3178" spans="1:18" x14ac:dyDescent="0.25">
      <c r="A3178" s="81">
        <v>3147</v>
      </c>
      <c r="B3178" s="93">
        <f t="shared" si="689"/>
        <v>7.6788624853652998E-27</v>
      </c>
      <c r="C3178" s="178">
        <f t="shared" si="690"/>
        <v>7.6615402940768725E-27</v>
      </c>
      <c r="D3178" s="165">
        <f t="shared" si="691"/>
        <v>2.2558277767625785E-3</v>
      </c>
      <c r="E3178" s="166">
        <f t="shared" si="701"/>
        <v>24.291375447755232</v>
      </c>
      <c r="F3178" s="167">
        <f t="shared" si="702"/>
        <v>7.1013458412486221</v>
      </c>
      <c r="G3178" s="167">
        <f t="shared" si="692"/>
        <v>246786.13536385106</v>
      </c>
      <c r="H3178" s="167">
        <f t="shared" si="693"/>
        <v>271299.98899881309</v>
      </c>
      <c r="I3178" s="168">
        <f t="shared" si="694"/>
        <v>518086.12436266418</v>
      </c>
      <c r="J3178" s="168">
        <f t="shared" si="696"/>
        <v>502333.28946493025</v>
      </c>
      <c r="K3178" s="94"/>
      <c r="L3178" s="265">
        <f t="shared" si="695"/>
        <v>197428.04349815016</v>
      </c>
      <c r="M3178" s="265">
        <f>$G3178*NonHospFrac+theModel!$H3178*NonHospFrac</f>
        <v>320658.08086451399</v>
      </c>
      <c r="N3178" s="266">
        <f t="shared" si="697"/>
        <v>518086.12436266418</v>
      </c>
      <c r="O3178" s="158"/>
      <c r="P3178" s="265">
        <f t="shared" si="698"/>
        <v>191425.08138980388</v>
      </c>
      <c r="Q3178" s="265">
        <f t="shared" si="699"/>
        <v>320656.52061389497</v>
      </c>
      <c r="R3178" s="266">
        <f t="shared" si="700"/>
        <v>512081.60200369882</v>
      </c>
    </row>
    <row r="3179" spans="1:18" x14ac:dyDescent="0.25">
      <c r="A3179" s="81">
        <v>3148</v>
      </c>
      <c r="B3179" s="93">
        <f t="shared" si="689"/>
        <v>7.5354178075107862E-27</v>
      </c>
      <c r="C3179" s="178">
        <f t="shared" si="690"/>
        <v>7.5184192027110914E-27</v>
      </c>
      <c r="D3179" s="165">
        <f t="shared" si="691"/>
        <v>2.2558277767625785E-3</v>
      </c>
      <c r="E3179" s="166">
        <f t="shared" si="701"/>
        <v>24.291375447755232</v>
      </c>
      <c r="F3179" s="167">
        <f t="shared" si="702"/>
        <v>7.1036016690253847</v>
      </c>
      <c r="G3179" s="167">
        <f t="shared" si="692"/>
        <v>246864.5299430645</v>
      </c>
      <c r="H3179" s="167">
        <f t="shared" si="693"/>
        <v>271299.98899881309</v>
      </c>
      <c r="I3179" s="168">
        <f t="shared" si="694"/>
        <v>518164.51894187758</v>
      </c>
      <c r="J3179" s="168">
        <f t="shared" si="696"/>
        <v>502402.24304252263</v>
      </c>
      <c r="K3179" s="94"/>
      <c r="L3179" s="265">
        <f t="shared" si="695"/>
        <v>197457.91746633258</v>
      </c>
      <c r="M3179" s="265">
        <f>$G3179*NonHospFrac+theModel!$H3179*NonHospFrac</f>
        <v>320706.60147554497</v>
      </c>
      <c r="N3179" s="266">
        <f t="shared" si="697"/>
        <v>518164.51894187753</v>
      </c>
      <c r="O3179" s="158"/>
      <c r="P3179" s="265">
        <f t="shared" si="698"/>
        <v>191451.35765793017</v>
      </c>
      <c r="Q3179" s="265">
        <f t="shared" si="699"/>
        <v>320705.04122492595</v>
      </c>
      <c r="R3179" s="266">
        <f t="shared" si="700"/>
        <v>512156.39888285613</v>
      </c>
    </row>
    <row r="3180" spans="1:18" x14ac:dyDescent="0.25">
      <c r="A3180" s="81">
        <v>3149</v>
      </c>
      <c r="B3180" s="93">
        <f t="shared" si="689"/>
        <v>7.3946527421176248E-27</v>
      </c>
      <c r="C3180" s="178">
        <f t="shared" si="690"/>
        <v>7.3779716790624427E-27</v>
      </c>
      <c r="D3180" s="165">
        <f t="shared" si="691"/>
        <v>2.2558277767625785E-3</v>
      </c>
      <c r="E3180" s="166">
        <f t="shared" si="701"/>
        <v>24.291375447755232</v>
      </c>
      <c r="F3180" s="167">
        <f t="shared" si="702"/>
        <v>7.1058574968021473</v>
      </c>
      <c r="G3180" s="167">
        <f t="shared" si="692"/>
        <v>246942.92452227793</v>
      </c>
      <c r="H3180" s="167">
        <f t="shared" si="693"/>
        <v>271299.98899881309</v>
      </c>
      <c r="I3180" s="168">
        <f t="shared" si="694"/>
        <v>518242.91352109099</v>
      </c>
      <c r="J3180" s="168">
        <f t="shared" si="696"/>
        <v>502471.19380943145</v>
      </c>
      <c r="K3180" s="94"/>
      <c r="L3180" s="265">
        <f t="shared" si="695"/>
        <v>197487.79143451503</v>
      </c>
      <c r="M3180" s="265">
        <f>$G3180*NonHospFrac+theModel!$H3180*NonHospFrac</f>
        <v>320755.12208657595</v>
      </c>
      <c r="N3180" s="266">
        <f t="shared" si="697"/>
        <v>518242.91352109099</v>
      </c>
      <c r="O3180" s="158"/>
      <c r="P3180" s="265">
        <f t="shared" si="698"/>
        <v>191477.63285498408</v>
      </c>
      <c r="Q3180" s="265">
        <f t="shared" si="699"/>
        <v>320753.56183595693</v>
      </c>
      <c r="R3180" s="266">
        <f t="shared" si="700"/>
        <v>512231.19469094102</v>
      </c>
    </row>
    <row r="3181" spans="1:18" x14ac:dyDescent="0.25">
      <c r="A3181" s="81">
        <v>3150</v>
      </c>
      <c r="B3181" s="93">
        <f t="shared" si="689"/>
        <v>7.2565172327943839E-27</v>
      </c>
      <c r="C3181" s="178">
        <f t="shared" si="690"/>
        <v>7.2401477796580901E-27</v>
      </c>
      <c r="D3181" s="165">
        <f t="shared" si="691"/>
        <v>2.2558277767625785E-3</v>
      </c>
      <c r="E3181" s="166">
        <f t="shared" si="701"/>
        <v>24.291375447755232</v>
      </c>
      <c r="F3181" s="167">
        <f t="shared" si="702"/>
        <v>7.1081133245789099</v>
      </c>
      <c r="G3181" s="167">
        <f t="shared" si="692"/>
        <v>247021.31910149133</v>
      </c>
      <c r="H3181" s="167">
        <f t="shared" si="693"/>
        <v>271299.98899881309</v>
      </c>
      <c r="I3181" s="168">
        <f t="shared" si="694"/>
        <v>518321.30810030445</v>
      </c>
      <c r="J3181" s="168">
        <f t="shared" si="696"/>
        <v>502540.14176577132</v>
      </c>
      <c r="K3181" s="94"/>
      <c r="L3181" s="265">
        <f t="shared" si="695"/>
        <v>197517.66540269746</v>
      </c>
      <c r="M3181" s="265">
        <f>$G3181*NonHospFrac+theModel!$H3181*NonHospFrac</f>
        <v>320803.64269760693</v>
      </c>
      <c r="N3181" s="266">
        <f t="shared" si="697"/>
        <v>518321.30810030439</v>
      </c>
      <c r="O3181" s="158"/>
      <c r="P3181" s="265">
        <f t="shared" si="698"/>
        <v>191503.9069810092</v>
      </c>
      <c r="Q3181" s="265">
        <f t="shared" si="699"/>
        <v>320802.08244698792</v>
      </c>
      <c r="R3181" s="266">
        <f t="shared" si="700"/>
        <v>512305.98942799715</v>
      </c>
    </row>
    <row r="3182" spans="1:18" x14ac:dyDescent="0.25">
      <c r="A3182" s="81">
        <v>3151</v>
      </c>
      <c r="B3182" s="93">
        <f t="shared" si="689"/>
        <v>7.1209621582260188E-27</v>
      </c>
      <c r="C3182" s="178">
        <f t="shared" si="690"/>
        <v>7.1048984939922168E-27</v>
      </c>
      <c r="D3182" s="165">
        <f t="shared" si="691"/>
        <v>2.2558277767625785E-3</v>
      </c>
      <c r="E3182" s="166">
        <f t="shared" si="701"/>
        <v>24.291375447755232</v>
      </c>
      <c r="F3182" s="167">
        <f t="shared" si="702"/>
        <v>7.1103691523556725</v>
      </c>
      <c r="G3182" s="167">
        <f t="shared" si="692"/>
        <v>247099.71368070476</v>
      </c>
      <c r="H3182" s="167">
        <f t="shared" si="693"/>
        <v>271299.98899881309</v>
      </c>
      <c r="I3182" s="168">
        <f t="shared" si="694"/>
        <v>518399.70267951785</v>
      </c>
      <c r="J3182" s="168">
        <f t="shared" si="696"/>
        <v>502609.08691165672</v>
      </c>
      <c r="K3182" s="94"/>
      <c r="L3182" s="265">
        <f t="shared" si="695"/>
        <v>197547.53937087988</v>
      </c>
      <c r="M3182" s="265">
        <f>$G3182*NonHospFrac+theModel!$H3182*NonHospFrac</f>
        <v>320852.16330863797</v>
      </c>
      <c r="N3182" s="266">
        <f t="shared" si="697"/>
        <v>518399.70267951785</v>
      </c>
      <c r="O3182" s="158"/>
      <c r="P3182" s="265">
        <f t="shared" si="698"/>
        <v>191530.18003604922</v>
      </c>
      <c r="Q3182" s="265">
        <f t="shared" si="699"/>
        <v>320850.60305801895</v>
      </c>
      <c r="R3182" s="266">
        <f t="shared" si="700"/>
        <v>512380.78309406817</v>
      </c>
    </row>
    <row r="3183" spans="1:18" x14ac:dyDescent="0.25">
      <c r="A3183" s="81">
        <v>3152</v>
      </c>
      <c r="B3183" s="93">
        <f t="shared" si="689"/>
        <v>6.9879393147062058E-27</v>
      </c>
      <c r="C3183" s="178">
        <f t="shared" si="690"/>
        <v>6.9721757270977604E-27</v>
      </c>
      <c r="D3183" s="165">
        <f t="shared" si="691"/>
        <v>2.2558277767625785E-3</v>
      </c>
      <c r="E3183" s="166">
        <f t="shared" si="701"/>
        <v>24.291375447755232</v>
      </c>
      <c r="F3183" s="167">
        <f t="shared" si="702"/>
        <v>7.112624980132435</v>
      </c>
      <c r="G3183" s="167">
        <f t="shared" si="692"/>
        <v>247178.10825991817</v>
      </c>
      <c r="H3183" s="167">
        <f t="shared" si="693"/>
        <v>271299.98899881309</v>
      </c>
      <c r="I3183" s="168">
        <f t="shared" si="694"/>
        <v>518478.09725873126</v>
      </c>
      <c r="J3183" s="168">
        <f t="shared" si="696"/>
        <v>502678.02924720221</v>
      </c>
      <c r="K3183" s="94"/>
      <c r="L3183" s="265">
        <f t="shared" si="695"/>
        <v>197577.4133390623</v>
      </c>
      <c r="M3183" s="265">
        <f>$G3183*NonHospFrac+theModel!$H3183*NonHospFrac</f>
        <v>320900.68391966895</v>
      </c>
      <c r="N3183" s="266">
        <f t="shared" si="697"/>
        <v>518478.09725873126</v>
      </c>
      <c r="O3183" s="158"/>
      <c r="P3183" s="265">
        <f t="shared" si="698"/>
        <v>191556.45202014779</v>
      </c>
      <c r="Q3183" s="265">
        <f t="shared" si="699"/>
        <v>320899.12366904994</v>
      </c>
      <c r="R3183" s="266">
        <f t="shared" si="700"/>
        <v>512455.57568919775</v>
      </c>
    </row>
    <row r="3184" spans="1:18" x14ac:dyDescent="0.25">
      <c r="A3184" s="81">
        <v>3153</v>
      </c>
      <c r="B3184" s="93">
        <f t="shared" si="689"/>
        <v>6.8574013989959939E-27</v>
      </c>
      <c r="C3184" s="178">
        <f t="shared" si="690"/>
        <v>6.8419322824437275E-27</v>
      </c>
      <c r="D3184" s="165">
        <f t="shared" si="691"/>
        <v>2.2558277767625785E-3</v>
      </c>
      <c r="E3184" s="166">
        <f t="shared" si="701"/>
        <v>24.291375447755232</v>
      </c>
      <c r="F3184" s="167">
        <f t="shared" si="702"/>
        <v>7.1148808079091976</v>
      </c>
      <c r="G3184" s="167">
        <f t="shared" si="692"/>
        <v>247256.5028391316</v>
      </c>
      <c r="H3184" s="167">
        <f t="shared" si="693"/>
        <v>271299.98899881309</v>
      </c>
      <c r="I3184" s="168">
        <f t="shared" si="694"/>
        <v>518556.49183794472</v>
      </c>
      <c r="J3184" s="168">
        <f t="shared" si="696"/>
        <v>502746.96877252246</v>
      </c>
      <c r="K3184" s="94"/>
      <c r="L3184" s="265">
        <f t="shared" si="695"/>
        <v>197607.28730724473</v>
      </c>
      <c r="M3184" s="265">
        <f>$G3184*NonHospFrac+theModel!$H3184*NonHospFrac</f>
        <v>320949.20453069999</v>
      </c>
      <c r="N3184" s="266">
        <f t="shared" si="697"/>
        <v>518556.49183794472</v>
      </c>
      <c r="O3184" s="158"/>
      <c r="P3184" s="265">
        <f t="shared" si="698"/>
        <v>191582.72293334856</v>
      </c>
      <c r="Q3184" s="265">
        <f t="shared" si="699"/>
        <v>320947.64428008097</v>
      </c>
      <c r="R3184" s="266">
        <f t="shared" si="700"/>
        <v>512530.36721342953</v>
      </c>
    </row>
    <row r="3185" spans="1:18" x14ac:dyDescent="0.25">
      <c r="A3185" s="81">
        <v>3154</v>
      </c>
      <c r="B3185" s="93">
        <f t="shared" si="689"/>
        <v>6.7293019915026628E-27</v>
      </c>
      <c r="C3185" s="178">
        <f t="shared" si="690"/>
        <v>6.7141218451520075E-27</v>
      </c>
      <c r="D3185" s="165">
        <f t="shared" si="691"/>
        <v>2.2558277767625785E-3</v>
      </c>
      <c r="E3185" s="166">
        <f t="shared" si="701"/>
        <v>24.291375447755232</v>
      </c>
      <c r="F3185" s="167">
        <f t="shared" si="702"/>
        <v>7.1171366356859602</v>
      </c>
      <c r="G3185" s="167">
        <f t="shared" si="692"/>
        <v>247334.89741834503</v>
      </c>
      <c r="H3185" s="167">
        <f t="shared" si="693"/>
        <v>271299.98899881309</v>
      </c>
      <c r="I3185" s="168">
        <f t="shared" si="694"/>
        <v>518634.88641715812</v>
      </c>
      <c r="J3185" s="168">
        <f t="shared" si="696"/>
        <v>502815.90548773191</v>
      </c>
      <c r="K3185" s="94"/>
      <c r="L3185" s="265">
        <f t="shared" si="695"/>
        <v>197637.16127542715</v>
      </c>
      <c r="M3185" s="265">
        <f>$G3185*NonHospFrac+theModel!$H3185*NonHospFrac</f>
        <v>320997.72514173097</v>
      </c>
      <c r="N3185" s="266">
        <f t="shared" si="697"/>
        <v>518634.88641715812</v>
      </c>
      <c r="O3185" s="158"/>
      <c r="P3185" s="265">
        <f t="shared" si="698"/>
        <v>191608.99277569519</v>
      </c>
      <c r="Q3185" s="265">
        <f t="shared" si="699"/>
        <v>320996.16489111196</v>
      </c>
      <c r="R3185" s="266">
        <f t="shared" si="700"/>
        <v>512605.15766680718</v>
      </c>
    </row>
    <row r="3186" spans="1:18" x14ac:dyDescent="0.25">
      <c r="A3186" s="81">
        <v>3155</v>
      </c>
      <c r="B3186" s="93">
        <f t="shared" si="689"/>
        <v>6.6035955397727995E-27</v>
      </c>
      <c r="C3186" s="178">
        <f t="shared" si="690"/>
        <v>6.5886989655276747E-27</v>
      </c>
      <c r="D3186" s="165">
        <f t="shared" si="691"/>
        <v>2.2558277767625785E-3</v>
      </c>
      <c r="E3186" s="166">
        <f t="shared" si="701"/>
        <v>24.291375447755232</v>
      </c>
      <c r="F3186" s="167">
        <f t="shared" si="702"/>
        <v>7.1193924634627228</v>
      </c>
      <c r="G3186" s="167">
        <f t="shared" si="692"/>
        <v>247413.29199755844</v>
      </c>
      <c r="H3186" s="167">
        <f t="shared" si="693"/>
        <v>271299.98899881309</v>
      </c>
      <c r="I3186" s="168">
        <f t="shared" si="694"/>
        <v>518713.28099637153</v>
      </c>
      <c r="J3186" s="168">
        <f t="shared" si="696"/>
        <v>502884.83939294511</v>
      </c>
      <c r="K3186" s="94"/>
      <c r="L3186" s="265">
        <f t="shared" si="695"/>
        <v>197667.03524360957</v>
      </c>
      <c r="M3186" s="265">
        <f>$G3186*NonHospFrac+theModel!$H3186*NonHospFrac</f>
        <v>321046.24575276196</v>
      </c>
      <c r="N3186" s="266">
        <f t="shared" si="697"/>
        <v>518713.28099637153</v>
      </c>
      <c r="O3186" s="158"/>
      <c r="P3186" s="265">
        <f t="shared" si="698"/>
        <v>191635.26154723135</v>
      </c>
      <c r="Q3186" s="265">
        <f t="shared" si="699"/>
        <v>321044.68550214294</v>
      </c>
      <c r="R3186" s="266">
        <f t="shared" si="700"/>
        <v>512679.94704937428</v>
      </c>
    </row>
    <row r="3187" spans="1:18" x14ac:dyDescent="0.25">
      <c r="A3187" s="81">
        <v>3156</v>
      </c>
      <c r="B3187" s="93">
        <f t="shared" si="689"/>
        <v>6.4802373422937428E-27</v>
      </c>
      <c r="C3187" s="178">
        <f t="shared" si="690"/>
        <v>6.465619042896983E-27</v>
      </c>
      <c r="D3187" s="165">
        <f t="shared" si="691"/>
        <v>2.2558277767625785E-3</v>
      </c>
      <c r="E3187" s="166">
        <f t="shared" si="701"/>
        <v>24.291375447755232</v>
      </c>
      <c r="F3187" s="167">
        <f t="shared" si="702"/>
        <v>7.1216482912394854</v>
      </c>
      <c r="G3187" s="167">
        <f t="shared" si="692"/>
        <v>247491.68657677187</v>
      </c>
      <c r="H3187" s="167">
        <f t="shared" si="693"/>
        <v>271299.98899881309</v>
      </c>
      <c r="I3187" s="168">
        <f t="shared" si="694"/>
        <v>518791.67557558499</v>
      </c>
      <c r="J3187" s="168">
        <f t="shared" si="696"/>
        <v>502953.77048827667</v>
      </c>
      <c r="K3187" s="94"/>
      <c r="L3187" s="265">
        <f t="shared" si="695"/>
        <v>197696.90921179199</v>
      </c>
      <c r="M3187" s="265">
        <f>$G3187*NonHospFrac+theModel!$H3187*NonHospFrac</f>
        <v>321094.76636379294</v>
      </c>
      <c r="N3187" s="266">
        <f t="shared" si="697"/>
        <v>518791.67557558493</v>
      </c>
      <c r="O3187" s="158"/>
      <c r="P3187" s="265">
        <f t="shared" si="698"/>
        <v>191661.52924800065</v>
      </c>
      <c r="Q3187" s="265">
        <f t="shared" si="699"/>
        <v>321093.20611317392</v>
      </c>
      <c r="R3187" s="266">
        <f t="shared" si="700"/>
        <v>512754.73536117456</v>
      </c>
    </row>
    <row r="3188" spans="1:18" x14ac:dyDescent="0.25">
      <c r="A3188" s="81">
        <v>3157</v>
      </c>
      <c r="B3188" s="93">
        <f t="shared" si="689"/>
        <v>6.3591835325976184E-27</v>
      </c>
      <c r="C3188" s="178">
        <f t="shared" si="690"/>
        <v>6.3448383097472534E-27</v>
      </c>
      <c r="D3188" s="165">
        <f t="shared" si="691"/>
        <v>2.2558277767625785E-3</v>
      </c>
      <c r="E3188" s="166">
        <f t="shared" si="701"/>
        <v>24.291375447755232</v>
      </c>
      <c r="F3188" s="167">
        <f t="shared" si="702"/>
        <v>7.123904119016248</v>
      </c>
      <c r="G3188" s="167">
        <f t="shared" si="692"/>
        <v>247570.08115598527</v>
      </c>
      <c r="H3188" s="167">
        <f t="shared" si="693"/>
        <v>271299.98899881309</v>
      </c>
      <c r="I3188" s="168">
        <f t="shared" si="694"/>
        <v>518870.07015479833</v>
      </c>
      <c r="J3188" s="168">
        <f t="shared" si="696"/>
        <v>503022.69877384097</v>
      </c>
      <c r="K3188" s="94"/>
      <c r="L3188" s="265">
        <f t="shared" si="695"/>
        <v>197726.78317997442</v>
      </c>
      <c r="M3188" s="265">
        <f>$G3188*NonHospFrac+theModel!$H3188*NonHospFrac</f>
        <v>321143.28697482392</v>
      </c>
      <c r="N3188" s="266">
        <f t="shared" si="697"/>
        <v>518870.07015479833</v>
      </c>
      <c r="O3188" s="158"/>
      <c r="P3188" s="265">
        <f t="shared" si="698"/>
        <v>191687.79587804675</v>
      </c>
      <c r="Q3188" s="265">
        <f t="shared" si="699"/>
        <v>321141.7267242049</v>
      </c>
      <c r="R3188" s="266">
        <f t="shared" si="700"/>
        <v>512829.52260225161</v>
      </c>
    </row>
    <row r="3189" spans="1:18" x14ac:dyDescent="0.25">
      <c r="A3189" s="81">
        <v>3158</v>
      </c>
      <c r="B3189" s="93">
        <f t="shared" si="689"/>
        <v>6.240391063662364E-27</v>
      </c>
      <c r="C3189" s="178">
        <f t="shared" si="690"/>
        <v>6.2263138161630933E-27</v>
      </c>
      <c r="D3189" s="165">
        <f t="shared" si="691"/>
        <v>2.2558277767625785E-3</v>
      </c>
      <c r="E3189" s="166">
        <f t="shared" si="701"/>
        <v>24.291375447755232</v>
      </c>
      <c r="F3189" s="167">
        <f t="shared" si="702"/>
        <v>7.1261599467930106</v>
      </c>
      <c r="G3189" s="167">
        <f t="shared" si="692"/>
        <v>247648.47573519871</v>
      </c>
      <c r="H3189" s="167">
        <f t="shared" si="693"/>
        <v>271299.98899881309</v>
      </c>
      <c r="I3189" s="168">
        <f t="shared" si="694"/>
        <v>518948.4647340118</v>
      </c>
      <c r="J3189" s="168">
        <f t="shared" si="696"/>
        <v>503091.62424975279</v>
      </c>
      <c r="K3189" s="94"/>
      <c r="L3189" s="265">
        <f t="shared" si="695"/>
        <v>197756.65714815684</v>
      </c>
      <c r="M3189" s="265">
        <f>$G3189*NonHospFrac+theModel!$H3189*NonHospFrac</f>
        <v>321191.8075858549</v>
      </c>
      <c r="N3189" s="266">
        <f t="shared" si="697"/>
        <v>518948.46473401174</v>
      </c>
      <c r="O3189" s="158"/>
      <c r="P3189" s="265">
        <f t="shared" si="698"/>
        <v>191714.0614374133</v>
      </c>
      <c r="Q3189" s="265">
        <f t="shared" si="699"/>
        <v>321190.24733523588</v>
      </c>
      <c r="R3189" s="266">
        <f t="shared" si="700"/>
        <v>512904.30877264915</v>
      </c>
    </row>
    <row r="3190" spans="1:18" x14ac:dyDescent="0.25">
      <c r="A3190" s="81">
        <v>3159</v>
      </c>
      <c r="B3190" s="93">
        <f t="shared" si="689"/>
        <v>6.1238176926039234E-27</v>
      </c>
      <c r="C3190" s="178">
        <f t="shared" si="690"/>
        <v>6.110003414553117E-27</v>
      </c>
      <c r="D3190" s="165">
        <f t="shared" si="691"/>
        <v>2.2558277767625785E-3</v>
      </c>
      <c r="E3190" s="166">
        <f t="shared" si="701"/>
        <v>24.291375447755232</v>
      </c>
      <c r="F3190" s="167">
        <f t="shared" si="702"/>
        <v>7.1284157745697732</v>
      </c>
      <c r="G3190" s="167">
        <f t="shared" si="692"/>
        <v>247726.87031441214</v>
      </c>
      <c r="H3190" s="167">
        <f t="shared" si="693"/>
        <v>271299.98899881309</v>
      </c>
      <c r="I3190" s="168">
        <f t="shared" si="694"/>
        <v>519026.85931322526</v>
      </c>
      <c r="J3190" s="168">
        <f t="shared" si="696"/>
        <v>503160.54691612651</v>
      </c>
      <c r="K3190" s="94"/>
      <c r="L3190" s="265">
        <f t="shared" si="695"/>
        <v>197786.53111633926</v>
      </c>
      <c r="M3190" s="265">
        <f>$G3190*NonHospFrac+theModel!$H3190*NonHospFrac</f>
        <v>321240.32819688594</v>
      </c>
      <c r="N3190" s="266">
        <f t="shared" si="697"/>
        <v>519026.8593132252</v>
      </c>
      <c r="O3190" s="158"/>
      <c r="P3190" s="265">
        <f t="shared" si="698"/>
        <v>191740.32592614397</v>
      </c>
      <c r="Q3190" s="265">
        <f t="shared" si="699"/>
        <v>321238.76794626692</v>
      </c>
      <c r="R3190" s="266">
        <f t="shared" si="700"/>
        <v>512979.09387241089</v>
      </c>
    </row>
    <row r="3191" spans="1:18" x14ac:dyDescent="0.25">
      <c r="A3191" s="81">
        <v>3160</v>
      </c>
      <c r="B3191" s="93">
        <f t="shared" si="689"/>
        <v>6.0094219656548486E-27</v>
      </c>
      <c r="C3191" s="178">
        <f t="shared" si="690"/>
        <v>5.9958657446624373E-27</v>
      </c>
      <c r="D3191" s="165">
        <f t="shared" si="691"/>
        <v>2.2558277767625785E-3</v>
      </c>
      <c r="E3191" s="166">
        <f t="shared" si="701"/>
        <v>24.291375447755232</v>
      </c>
      <c r="F3191" s="167">
        <f t="shared" si="702"/>
        <v>7.1306716023465357</v>
      </c>
      <c r="G3191" s="167">
        <f t="shared" si="692"/>
        <v>247805.2648936256</v>
      </c>
      <c r="H3191" s="167">
        <f t="shared" si="693"/>
        <v>271299.98899881309</v>
      </c>
      <c r="I3191" s="168">
        <f t="shared" si="694"/>
        <v>519105.25389243872</v>
      </c>
      <c r="J3191" s="168">
        <f t="shared" si="696"/>
        <v>503229.46677307668</v>
      </c>
      <c r="K3191" s="94"/>
      <c r="L3191" s="265">
        <f t="shared" si="695"/>
        <v>197816.40508452171</v>
      </c>
      <c r="M3191" s="265">
        <f>$G3191*NonHospFrac+theModel!$H3191*NonHospFrac</f>
        <v>321288.84880791698</v>
      </c>
      <c r="N3191" s="266">
        <f t="shared" si="697"/>
        <v>519105.25389243872</v>
      </c>
      <c r="O3191" s="158"/>
      <c r="P3191" s="265">
        <f t="shared" si="698"/>
        <v>191766.58934428237</v>
      </c>
      <c r="Q3191" s="265">
        <f t="shared" si="699"/>
        <v>321287.28855729796</v>
      </c>
      <c r="R3191" s="266">
        <f t="shared" si="700"/>
        <v>513053.8779015803</v>
      </c>
    </row>
    <row r="3192" spans="1:18" x14ac:dyDescent="0.25">
      <c r="A3192" s="81">
        <v>3161</v>
      </c>
      <c r="B3192" s="93">
        <f t="shared" si="689"/>
        <v>5.8971632034230635E-27</v>
      </c>
      <c r="C3192" s="178">
        <f t="shared" si="690"/>
        <v>5.8838602188646794E-27</v>
      </c>
      <c r="D3192" s="165">
        <f t="shared" si="691"/>
        <v>2.2558277767625785E-3</v>
      </c>
      <c r="E3192" s="166">
        <f t="shared" si="701"/>
        <v>24.291375447755232</v>
      </c>
      <c r="F3192" s="167">
        <f t="shared" si="702"/>
        <v>7.1329274301232983</v>
      </c>
      <c r="G3192" s="167">
        <f t="shared" si="692"/>
        <v>247883.65947283898</v>
      </c>
      <c r="H3192" s="167">
        <f t="shared" si="693"/>
        <v>271299.98899881309</v>
      </c>
      <c r="I3192" s="168">
        <f t="shared" si="694"/>
        <v>519183.64847165206</v>
      </c>
      <c r="J3192" s="168">
        <f t="shared" si="696"/>
        <v>503298.38382071769</v>
      </c>
      <c r="K3192" s="94"/>
      <c r="L3192" s="265">
        <f t="shared" si="695"/>
        <v>197846.27905270411</v>
      </c>
      <c r="M3192" s="265">
        <f>$G3192*NonHospFrac+theModel!$H3192*NonHospFrac</f>
        <v>321337.36941894796</v>
      </c>
      <c r="N3192" s="266">
        <f t="shared" si="697"/>
        <v>519183.64847165206</v>
      </c>
      <c r="O3192" s="158"/>
      <c r="P3192" s="265">
        <f t="shared" si="698"/>
        <v>191792.85169187211</v>
      </c>
      <c r="Q3192" s="265">
        <f t="shared" si="699"/>
        <v>321335.80916832894</v>
      </c>
      <c r="R3192" s="266">
        <f t="shared" si="700"/>
        <v>513128.66086020105</v>
      </c>
    </row>
    <row r="3193" spans="1:18" x14ac:dyDescent="0.25">
      <c r="A3193" s="81">
        <v>3162</v>
      </c>
      <c r="B3193" s="93">
        <f t="shared" si="689"/>
        <v>5.7870014864262171E-27</v>
      </c>
      <c r="C3193" s="178">
        <f t="shared" si="690"/>
        <v>5.7739470077289704E-27</v>
      </c>
      <c r="D3193" s="165">
        <f t="shared" si="691"/>
        <v>2.2558277767625785E-3</v>
      </c>
      <c r="E3193" s="166">
        <f t="shared" si="701"/>
        <v>24.291375447755232</v>
      </c>
      <c r="F3193" s="167">
        <f t="shared" si="702"/>
        <v>7.1351832579000609</v>
      </c>
      <c r="G3193" s="167">
        <f t="shared" si="692"/>
        <v>247962.05405205244</v>
      </c>
      <c r="H3193" s="167">
        <f t="shared" si="693"/>
        <v>271299.98899881309</v>
      </c>
      <c r="I3193" s="168">
        <f t="shared" si="694"/>
        <v>519262.04305086553</v>
      </c>
      <c r="J3193" s="168">
        <f t="shared" si="696"/>
        <v>503367.29805916426</v>
      </c>
      <c r="K3193" s="94"/>
      <c r="L3193" s="265">
        <f t="shared" si="695"/>
        <v>197876.15302088659</v>
      </c>
      <c r="M3193" s="265">
        <f>$G3193*NonHospFrac+theModel!$H3193*NonHospFrac</f>
        <v>321385.89002997894</v>
      </c>
      <c r="N3193" s="266">
        <f t="shared" si="697"/>
        <v>519262.04305086553</v>
      </c>
      <c r="O3193" s="158"/>
      <c r="P3193" s="265">
        <f t="shared" si="698"/>
        <v>191819.11296895694</v>
      </c>
      <c r="Q3193" s="265">
        <f t="shared" si="699"/>
        <v>321384.32977935992</v>
      </c>
      <c r="R3193" s="266">
        <f t="shared" si="700"/>
        <v>513203.44274831685</v>
      </c>
    </row>
    <row r="3194" spans="1:18" x14ac:dyDescent="0.25">
      <c r="A3194" s="81">
        <v>3163</v>
      </c>
      <c r="B3194" s="93">
        <f t="shared" si="689"/>
        <v>5.678897640896223E-27</v>
      </c>
      <c r="C3194" s="178">
        <f t="shared" si="690"/>
        <v>5.6660870258564978E-27</v>
      </c>
      <c r="D3194" s="165">
        <f t="shared" si="691"/>
        <v>2.2558277767625785E-3</v>
      </c>
      <c r="E3194" s="166">
        <f t="shared" si="701"/>
        <v>24.291375447755232</v>
      </c>
      <c r="F3194" s="167">
        <f t="shared" si="702"/>
        <v>7.1374390856768235</v>
      </c>
      <c r="G3194" s="167">
        <f t="shared" si="692"/>
        <v>248040.44863126581</v>
      </c>
      <c r="H3194" s="167">
        <f t="shared" si="693"/>
        <v>271299.98899881309</v>
      </c>
      <c r="I3194" s="168">
        <f t="shared" si="694"/>
        <v>519340.43763007887</v>
      </c>
      <c r="J3194" s="168">
        <f t="shared" si="696"/>
        <v>503436.2094885307</v>
      </c>
      <c r="K3194" s="94"/>
      <c r="L3194" s="265">
        <f t="shared" si="695"/>
        <v>197906.02698906898</v>
      </c>
      <c r="M3194" s="265">
        <f>$G3194*NonHospFrac+theModel!$H3194*NonHospFrac</f>
        <v>321434.41064100992</v>
      </c>
      <c r="N3194" s="266">
        <f t="shared" si="697"/>
        <v>519340.43763007887</v>
      </c>
      <c r="O3194" s="158"/>
      <c r="P3194" s="265">
        <f t="shared" si="698"/>
        <v>191845.37317558032</v>
      </c>
      <c r="Q3194" s="265">
        <f t="shared" si="699"/>
        <v>321432.8503903909</v>
      </c>
      <c r="R3194" s="266">
        <f t="shared" si="700"/>
        <v>513278.22356597125</v>
      </c>
    </row>
    <row r="3195" spans="1:18" x14ac:dyDescent="0.25">
      <c r="A3195" s="81">
        <v>3164</v>
      </c>
      <c r="B3195" s="93">
        <f t="shared" si="689"/>
        <v>5.5728132248489728E-27</v>
      </c>
      <c r="C3195" s="178">
        <f t="shared" si="690"/>
        <v>5.5602419179816486E-27</v>
      </c>
      <c r="D3195" s="165">
        <f t="shared" si="691"/>
        <v>2.2558277767625785E-3</v>
      </c>
      <c r="E3195" s="166">
        <f t="shared" si="701"/>
        <v>24.291375447755232</v>
      </c>
      <c r="F3195" s="167">
        <f t="shared" si="702"/>
        <v>7.1396949134535861</v>
      </c>
      <c r="G3195" s="167">
        <f t="shared" si="692"/>
        <v>248118.84321047927</v>
      </c>
      <c r="H3195" s="167">
        <f t="shared" si="693"/>
        <v>271299.98899881309</v>
      </c>
      <c r="I3195" s="168">
        <f t="shared" si="694"/>
        <v>519418.83220929233</v>
      </c>
      <c r="J3195" s="168">
        <f t="shared" si="696"/>
        <v>503505.1181089317</v>
      </c>
      <c r="K3195" s="94"/>
      <c r="L3195" s="265">
        <f t="shared" si="695"/>
        <v>197935.90095725143</v>
      </c>
      <c r="M3195" s="265">
        <f>$G3195*NonHospFrac+theModel!$H3195*NonHospFrac</f>
        <v>321482.9312520409</v>
      </c>
      <c r="N3195" s="266">
        <f t="shared" si="697"/>
        <v>519418.83220929233</v>
      </c>
      <c r="O3195" s="158"/>
      <c r="P3195" s="265">
        <f t="shared" si="698"/>
        <v>191871.63231178603</v>
      </c>
      <c r="Q3195" s="265">
        <f t="shared" si="699"/>
        <v>321481.37100142188</v>
      </c>
      <c r="R3195" s="266">
        <f t="shared" si="700"/>
        <v>513353.00331320788</v>
      </c>
    </row>
    <row r="3196" spans="1:18" x14ac:dyDescent="0.25">
      <c r="A3196" s="81">
        <v>3165</v>
      </c>
      <c r="B3196" s="93">
        <f t="shared" si="689"/>
        <v>5.4687105144142773E-27</v>
      </c>
      <c r="C3196" s="178">
        <f t="shared" si="690"/>
        <v>5.4563740453327882E-27</v>
      </c>
      <c r="D3196" s="165">
        <f t="shared" si="691"/>
        <v>2.2558277767625785E-3</v>
      </c>
      <c r="E3196" s="166">
        <f t="shared" si="701"/>
        <v>24.291375447755232</v>
      </c>
      <c r="F3196" s="167">
        <f t="shared" si="702"/>
        <v>7.1419507412303487</v>
      </c>
      <c r="G3196" s="167">
        <f t="shared" si="692"/>
        <v>248197.23778969265</v>
      </c>
      <c r="H3196" s="167">
        <f t="shared" si="693"/>
        <v>271299.98899881309</v>
      </c>
      <c r="I3196" s="168">
        <f t="shared" si="694"/>
        <v>519497.22678850574</v>
      </c>
      <c r="J3196" s="168">
        <f t="shared" si="696"/>
        <v>503574.02392048162</v>
      </c>
      <c r="K3196" s="94"/>
      <c r="L3196" s="265">
        <f t="shared" si="695"/>
        <v>197965.77492543383</v>
      </c>
      <c r="M3196" s="265">
        <f>$G3196*NonHospFrac+theModel!$H3196*NonHospFrac</f>
        <v>321531.45186307188</v>
      </c>
      <c r="N3196" s="266">
        <f t="shared" si="697"/>
        <v>519497.22678850568</v>
      </c>
      <c r="O3196" s="158"/>
      <c r="P3196" s="265">
        <f t="shared" si="698"/>
        <v>191897.89037761762</v>
      </c>
      <c r="Q3196" s="265">
        <f t="shared" si="699"/>
        <v>321529.89161245286</v>
      </c>
      <c r="R3196" s="266">
        <f t="shared" si="700"/>
        <v>513427.78199007048</v>
      </c>
    </row>
    <row r="3197" spans="1:18" x14ac:dyDescent="0.25">
      <c r="A3197" s="81">
        <v>3166</v>
      </c>
      <c r="B3197" s="93">
        <f t="shared" si="689"/>
        <v>5.3665524904211664E-27</v>
      </c>
      <c r="C3197" s="178">
        <f t="shared" si="690"/>
        <v>5.3544464722478201E-27</v>
      </c>
      <c r="D3197" s="165">
        <f t="shared" si="691"/>
        <v>2.2558277767625785E-3</v>
      </c>
      <c r="E3197" s="166">
        <f t="shared" si="701"/>
        <v>24.291375447755232</v>
      </c>
      <c r="F3197" s="167">
        <f t="shared" si="702"/>
        <v>7.1442065690071113</v>
      </c>
      <c r="G3197" s="167">
        <f t="shared" si="692"/>
        <v>248275.63236890611</v>
      </c>
      <c r="H3197" s="167">
        <f t="shared" si="693"/>
        <v>271299.98899881309</v>
      </c>
      <c r="I3197" s="168">
        <f t="shared" si="694"/>
        <v>519575.6213677192</v>
      </c>
      <c r="J3197" s="168">
        <f t="shared" si="696"/>
        <v>503642.92692329508</v>
      </c>
      <c r="K3197" s="94"/>
      <c r="L3197" s="265">
        <f t="shared" si="695"/>
        <v>197995.64889361628</v>
      </c>
      <c r="M3197" s="265">
        <f>$G3197*NonHospFrac+theModel!$H3197*NonHospFrac</f>
        <v>321579.97247410292</v>
      </c>
      <c r="N3197" s="266">
        <f t="shared" si="697"/>
        <v>519575.6213677192</v>
      </c>
      <c r="O3197" s="158"/>
      <c r="P3197" s="265">
        <f t="shared" si="698"/>
        <v>191924.14737311879</v>
      </c>
      <c r="Q3197" s="265">
        <f t="shared" si="699"/>
        <v>321578.4122234839</v>
      </c>
      <c r="R3197" s="266">
        <f t="shared" si="700"/>
        <v>513502.55959660269</v>
      </c>
    </row>
    <row r="3198" spans="1:18" x14ac:dyDescent="0.25">
      <c r="A3198" s="81">
        <v>3167</v>
      </c>
      <c r="B3198" s="93">
        <f t="shared" si="689"/>
        <v>5.2663028252337874E-27</v>
      </c>
      <c r="C3198" s="178">
        <f t="shared" si="690"/>
        <v>5.2544229530397816E-27</v>
      </c>
      <c r="D3198" s="165">
        <f t="shared" si="691"/>
        <v>2.2558277767625785E-3</v>
      </c>
      <c r="E3198" s="166">
        <f t="shared" si="701"/>
        <v>24.291375447755232</v>
      </c>
      <c r="F3198" s="167">
        <f t="shared" si="702"/>
        <v>7.1464623967838738</v>
      </c>
      <c r="G3198" s="167">
        <f t="shared" si="692"/>
        <v>248354.02694811948</v>
      </c>
      <c r="H3198" s="167">
        <f t="shared" si="693"/>
        <v>271299.98899881309</v>
      </c>
      <c r="I3198" s="168">
        <f t="shared" si="694"/>
        <v>519654.0159469326</v>
      </c>
      <c r="J3198" s="168">
        <f t="shared" si="696"/>
        <v>503711.82711748645</v>
      </c>
      <c r="K3198" s="94"/>
      <c r="L3198" s="265">
        <f t="shared" si="695"/>
        <v>198025.52286179867</v>
      </c>
      <c r="M3198" s="265">
        <f>$G3198*NonHospFrac+theModel!$H3198*NonHospFrac</f>
        <v>321628.49308513384</v>
      </c>
      <c r="N3198" s="266">
        <f t="shared" si="697"/>
        <v>519654.01594693249</v>
      </c>
      <c r="O3198" s="158"/>
      <c r="P3198" s="265">
        <f t="shared" si="698"/>
        <v>191950.40329833308</v>
      </c>
      <c r="Q3198" s="265">
        <f t="shared" si="699"/>
        <v>321626.93283451482</v>
      </c>
      <c r="R3198" s="266">
        <f t="shared" si="700"/>
        <v>513577.33613284794</v>
      </c>
    </row>
    <row r="3199" spans="1:18" x14ac:dyDescent="0.25">
      <c r="A3199" s="81">
        <v>3168</v>
      </c>
      <c r="B3199" s="93">
        <f t="shared" si="689"/>
        <v>5.1679258698332064E-27</v>
      </c>
      <c r="C3199" s="178">
        <f t="shared" si="690"/>
        <v>5.1562679191077868E-27</v>
      </c>
      <c r="D3199" s="165">
        <f t="shared" si="691"/>
        <v>2.2558277767625785E-3</v>
      </c>
      <c r="E3199" s="166">
        <f t="shared" si="701"/>
        <v>24.291375447755232</v>
      </c>
      <c r="F3199" s="167">
        <f t="shared" si="702"/>
        <v>7.1487182245606364</v>
      </c>
      <c r="G3199" s="167">
        <f t="shared" si="692"/>
        <v>248432.42152733295</v>
      </c>
      <c r="H3199" s="167">
        <f t="shared" si="693"/>
        <v>271299.98899881309</v>
      </c>
      <c r="I3199" s="168">
        <f t="shared" si="694"/>
        <v>519732.41052614606</v>
      </c>
      <c r="J3199" s="168">
        <f t="shared" si="696"/>
        <v>503780.72450317035</v>
      </c>
      <c r="K3199" s="94"/>
      <c r="L3199" s="265">
        <f t="shared" si="695"/>
        <v>198055.39682998112</v>
      </c>
      <c r="M3199" s="265">
        <f>$G3199*NonHospFrac+theModel!$H3199*NonHospFrac</f>
        <v>321677.01369616494</v>
      </c>
      <c r="N3199" s="266">
        <f t="shared" si="697"/>
        <v>519732.41052614606</v>
      </c>
      <c r="O3199" s="158"/>
      <c r="P3199" s="265">
        <f t="shared" si="698"/>
        <v>191976.65815330425</v>
      </c>
      <c r="Q3199" s="265">
        <f t="shared" si="699"/>
        <v>321675.45344554592</v>
      </c>
      <c r="R3199" s="266">
        <f t="shared" si="700"/>
        <v>513652.11159885017</v>
      </c>
    </row>
    <row r="3200" spans="1:18" x14ac:dyDescent="0.25">
      <c r="A3200" s="81">
        <v>3169</v>
      </c>
      <c r="B3200" s="93">
        <f t="shared" si="689"/>
        <v>5.0713866411405747E-27</v>
      </c>
      <c r="C3200" s="178">
        <f t="shared" si="690"/>
        <v>5.0599464662887872E-27</v>
      </c>
      <c r="D3200" s="165">
        <f t="shared" si="691"/>
        <v>2.2558277767625785E-3</v>
      </c>
      <c r="E3200" s="166">
        <f t="shared" si="701"/>
        <v>24.291375447755232</v>
      </c>
      <c r="F3200" s="167">
        <f t="shared" si="702"/>
        <v>7.150974052337399</v>
      </c>
      <c r="G3200" s="167">
        <f t="shared" si="692"/>
        <v>248510.81610654635</v>
      </c>
      <c r="H3200" s="167">
        <f t="shared" si="693"/>
        <v>271299.98899881309</v>
      </c>
      <c r="I3200" s="168">
        <f t="shared" si="694"/>
        <v>519810.80510535941</v>
      </c>
      <c r="J3200" s="168">
        <f t="shared" si="696"/>
        <v>503849.61908046104</v>
      </c>
      <c r="K3200" s="94"/>
      <c r="L3200" s="265">
        <f t="shared" si="695"/>
        <v>198085.27079816355</v>
      </c>
      <c r="M3200" s="265">
        <f>$G3200*NonHospFrac+theModel!$H3200*NonHospFrac</f>
        <v>321725.53430719592</v>
      </c>
      <c r="N3200" s="266">
        <f t="shared" si="697"/>
        <v>519810.80510535947</v>
      </c>
      <c r="O3200" s="158"/>
      <c r="P3200" s="265">
        <f t="shared" si="698"/>
        <v>192002.91193807579</v>
      </c>
      <c r="Q3200" s="265">
        <f t="shared" si="699"/>
        <v>321723.9740565769</v>
      </c>
      <c r="R3200" s="266">
        <f t="shared" si="700"/>
        <v>513726.88599465269</v>
      </c>
    </row>
    <row r="3201" spans="1:18" x14ac:dyDescent="0.25">
      <c r="A3201" s="81">
        <v>3170</v>
      </c>
      <c r="B3201" s="93">
        <f t="shared" si="689"/>
        <v>4.9766508095769119E-27</v>
      </c>
      <c r="C3201" s="178">
        <f t="shared" si="690"/>
        <v>4.9654243424454203E-27</v>
      </c>
      <c r="D3201" s="165">
        <f t="shared" si="691"/>
        <v>2.2558277767625785E-3</v>
      </c>
      <c r="E3201" s="166">
        <f t="shared" si="701"/>
        <v>24.291375447755232</v>
      </c>
      <c r="F3201" s="167">
        <f t="shared" si="702"/>
        <v>7.1532298801141616</v>
      </c>
      <c r="G3201" s="167">
        <f t="shared" si="692"/>
        <v>248589.21068575975</v>
      </c>
      <c r="H3201" s="167">
        <f t="shared" si="693"/>
        <v>271299.98899881309</v>
      </c>
      <c r="I3201" s="168">
        <f t="shared" si="694"/>
        <v>519889.19968457287</v>
      </c>
      <c r="J3201" s="168">
        <f t="shared" si="696"/>
        <v>503918.51084947324</v>
      </c>
      <c r="K3201" s="94"/>
      <c r="L3201" s="265">
        <f t="shared" si="695"/>
        <v>198115.14476634597</v>
      </c>
      <c r="M3201" s="265">
        <f>$G3201*NonHospFrac+theModel!$H3201*NonHospFrac</f>
        <v>321774.0549182269</v>
      </c>
      <c r="N3201" s="266">
        <f t="shared" si="697"/>
        <v>519889.19968457287</v>
      </c>
      <c r="O3201" s="158"/>
      <c r="P3201" s="265">
        <f t="shared" si="698"/>
        <v>192029.1646526914</v>
      </c>
      <c r="Q3201" s="265">
        <f t="shared" si="699"/>
        <v>321772.49466760788</v>
      </c>
      <c r="R3201" s="266">
        <f t="shared" si="700"/>
        <v>513801.65932029928</v>
      </c>
    </row>
    <row r="3202" spans="1:18" x14ac:dyDescent="0.25">
      <c r="A3202" s="81">
        <v>3171</v>
      </c>
      <c r="B3202" s="93">
        <f t="shared" si="689"/>
        <v>4.8836846868556506E-27</v>
      </c>
      <c r="C3202" s="178">
        <f t="shared" si="690"/>
        <v>4.8726679352860912E-27</v>
      </c>
      <c r="D3202" s="165">
        <f t="shared" si="691"/>
        <v>2.2558277767625785E-3</v>
      </c>
      <c r="E3202" s="166">
        <f t="shared" si="701"/>
        <v>24.291375447755232</v>
      </c>
      <c r="F3202" s="167">
        <f t="shared" si="702"/>
        <v>7.1554857078909242</v>
      </c>
      <c r="G3202" s="167">
        <f t="shared" si="692"/>
        <v>248667.60526497319</v>
      </c>
      <c r="H3202" s="167">
        <f t="shared" si="693"/>
        <v>271299.98899881309</v>
      </c>
      <c r="I3202" s="168">
        <f t="shared" si="694"/>
        <v>519967.59426378628</v>
      </c>
      <c r="J3202" s="168">
        <f t="shared" si="696"/>
        <v>503987.39981032128</v>
      </c>
      <c r="K3202" s="94"/>
      <c r="L3202" s="265">
        <f t="shared" si="695"/>
        <v>198145.01873452839</v>
      </c>
      <c r="M3202" s="265">
        <f>$G3202*NonHospFrac+theModel!$H3202*NonHospFrac</f>
        <v>321822.57552925788</v>
      </c>
      <c r="N3202" s="266">
        <f t="shared" si="697"/>
        <v>519967.59426378628</v>
      </c>
      <c r="O3202" s="158"/>
      <c r="P3202" s="265">
        <f t="shared" si="698"/>
        <v>192055.41629719466</v>
      </c>
      <c r="Q3202" s="265">
        <f t="shared" si="699"/>
        <v>321821.01527863886</v>
      </c>
      <c r="R3202" s="266">
        <f t="shared" si="700"/>
        <v>513876.43157583353</v>
      </c>
    </row>
    <row r="3203" spans="1:18" x14ac:dyDescent="0.25">
      <c r="A3203" s="81">
        <v>3172</v>
      </c>
      <c r="B3203" s="93">
        <f t="shared" si="689"/>
        <v>4.7924552140028491E-27</v>
      </c>
      <c r="C3203" s="178">
        <f t="shared" si="690"/>
        <v>4.7816442604122107E-27</v>
      </c>
      <c r="D3203" s="165">
        <f t="shared" si="691"/>
        <v>2.2558277767625785E-3</v>
      </c>
      <c r="E3203" s="166">
        <f t="shared" si="701"/>
        <v>24.291375447755232</v>
      </c>
      <c r="F3203" s="167">
        <f t="shared" si="702"/>
        <v>7.1577415356676868</v>
      </c>
      <c r="G3203" s="167">
        <f t="shared" si="692"/>
        <v>248745.99984418662</v>
      </c>
      <c r="H3203" s="167">
        <f t="shared" si="693"/>
        <v>271299.98899881309</v>
      </c>
      <c r="I3203" s="168">
        <f t="shared" si="694"/>
        <v>520045.98884299968</v>
      </c>
      <c r="J3203" s="168">
        <f t="shared" si="696"/>
        <v>504056.28596311965</v>
      </c>
      <c r="K3203" s="94"/>
      <c r="L3203" s="265">
        <f t="shared" si="695"/>
        <v>198174.89270271081</v>
      </c>
      <c r="M3203" s="265">
        <f>$G3203*NonHospFrac+theModel!$H3203*NonHospFrac</f>
        <v>321871.09614028886</v>
      </c>
      <c r="N3203" s="266">
        <f t="shared" si="697"/>
        <v>520045.98884299968</v>
      </c>
      <c r="O3203" s="158"/>
      <c r="P3203" s="265">
        <f t="shared" si="698"/>
        <v>192081.66687162922</v>
      </c>
      <c r="Q3203" s="265">
        <f t="shared" si="699"/>
        <v>321869.53588966985</v>
      </c>
      <c r="R3203" s="266">
        <f t="shared" si="700"/>
        <v>513951.20276129909</v>
      </c>
    </row>
    <row r="3204" spans="1:18" x14ac:dyDescent="0.25">
      <c r="A3204" s="81">
        <v>3173</v>
      </c>
      <c r="B3204" s="93">
        <f t="shared" si="689"/>
        <v>4.7029299496013839E-27</v>
      </c>
      <c r="C3204" s="178">
        <f t="shared" si="690"/>
        <v>4.6923209495889041E-27</v>
      </c>
      <c r="D3204" s="165">
        <f t="shared" si="691"/>
        <v>2.2558277767625785E-3</v>
      </c>
      <c r="E3204" s="166">
        <f t="shared" si="701"/>
        <v>24.291375447755232</v>
      </c>
      <c r="F3204" s="167">
        <f t="shared" si="702"/>
        <v>7.1599973634444494</v>
      </c>
      <c r="G3204" s="167">
        <f t="shared" si="692"/>
        <v>248824.39442340002</v>
      </c>
      <c r="H3204" s="167">
        <f t="shared" si="693"/>
        <v>271299.98899881309</v>
      </c>
      <c r="I3204" s="168">
        <f t="shared" si="694"/>
        <v>520124.38342221314</v>
      </c>
      <c r="J3204" s="168">
        <f t="shared" si="696"/>
        <v>504125.16930798284</v>
      </c>
      <c r="K3204" s="94"/>
      <c r="L3204" s="265">
        <f t="shared" si="695"/>
        <v>198204.76667089324</v>
      </c>
      <c r="M3204" s="265">
        <f>$G3204*NonHospFrac+theModel!$H3204*NonHospFrac</f>
        <v>321919.61675131985</v>
      </c>
      <c r="N3204" s="266">
        <f t="shared" si="697"/>
        <v>520124.38342221308</v>
      </c>
      <c r="O3204" s="158"/>
      <c r="P3204" s="265">
        <f t="shared" si="698"/>
        <v>192107.91637603869</v>
      </c>
      <c r="Q3204" s="265">
        <f t="shared" si="699"/>
        <v>321918.05650070083</v>
      </c>
      <c r="R3204" s="266">
        <f t="shared" si="700"/>
        <v>514025.97287673951</v>
      </c>
    </row>
    <row r="3205" spans="1:18" x14ac:dyDescent="0.25">
      <c r="A3205" s="81">
        <v>3174</v>
      </c>
      <c r="B3205" s="93">
        <f t="shared" si="689"/>
        <v>4.6150770582547015E-27</v>
      </c>
      <c r="C3205" s="178">
        <f t="shared" si="690"/>
        <v>4.604666239234791E-27</v>
      </c>
      <c r="D3205" s="165">
        <f t="shared" si="691"/>
        <v>2.2558277767625785E-3</v>
      </c>
      <c r="E3205" s="166">
        <f t="shared" si="701"/>
        <v>24.291375447755232</v>
      </c>
      <c r="F3205" s="167">
        <f t="shared" si="702"/>
        <v>7.162253191221212</v>
      </c>
      <c r="G3205" s="167">
        <f t="shared" si="692"/>
        <v>248902.78900261346</v>
      </c>
      <c r="H3205" s="167">
        <f t="shared" si="693"/>
        <v>271299.98899881309</v>
      </c>
      <c r="I3205" s="168">
        <f t="shared" si="694"/>
        <v>520202.77800142654</v>
      </c>
      <c r="J3205" s="168">
        <f t="shared" si="696"/>
        <v>504194.04984502523</v>
      </c>
      <c r="K3205" s="94"/>
      <c r="L3205" s="265">
        <f t="shared" si="695"/>
        <v>198234.64063907566</v>
      </c>
      <c r="M3205" s="265">
        <f>$G3205*NonHospFrac+theModel!$H3205*NonHospFrac</f>
        <v>321968.13736235083</v>
      </c>
      <c r="N3205" s="266">
        <f t="shared" si="697"/>
        <v>520202.77800142649</v>
      </c>
      <c r="O3205" s="158"/>
      <c r="P3205" s="265">
        <f t="shared" si="698"/>
        <v>192134.1648104667</v>
      </c>
      <c r="Q3205" s="265">
        <f t="shared" si="699"/>
        <v>321966.57711173181</v>
      </c>
      <c r="R3205" s="266">
        <f t="shared" si="700"/>
        <v>514100.7419221985</v>
      </c>
    </row>
    <row r="3206" spans="1:18" x14ac:dyDescent="0.25">
      <c r="A3206" s="81">
        <v>3175</v>
      </c>
      <c r="B3206" s="93">
        <f t="shared" si="689"/>
        <v>4.528865299266077E-27</v>
      </c>
      <c r="C3206" s="178">
        <f t="shared" si="690"/>
        <v>4.5186489591267764E-27</v>
      </c>
      <c r="D3206" s="165">
        <f t="shared" si="691"/>
        <v>2.2558277767625785E-3</v>
      </c>
      <c r="E3206" s="166">
        <f t="shared" si="701"/>
        <v>24.291375447755232</v>
      </c>
      <c r="F3206" s="167">
        <f t="shared" si="702"/>
        <v>7.1645090189979745</v>
      </c>
      <c r="G3206" s="167">
        <f t="shared" si="692"/>
        <v>248981.18358182686</v>
      </c>
      <c r="H3206" s="167">
        <f t="shared" si="693"/>
        <v>271299.98899881309</v>
      </c>
      <c r="I3206" s="168">
        <f t="shared" si="694"/>
        <v>520281.17258063995</v>
      </c>
      <c r="J3206" s="168">
        <f t="shared" si="696"/>
        <v>504262.92757436138</v>
      </c>
      <c r="K3206" s="94"/>
      <c r="L3206" s="265">
        <f t="shared" si="695"/>
        <v>198264.51460725808</v>
      </c>
      <c r="M3206" s="265">
        <f>$G3206*NonHospFrac+theModel!$H3206*NonHospFrac</f>
        <v>322016.65797338187</v>
      </c>
      <c r="N3206" s="266">
        <f t="shared" si="697"/>
        <v>520281.17258063995</v>
      </c>
      <c r="O3206" s="158"/>
      <c r="P3206" s="265">
        <f t="shared" si="698"/>
        <v>192160.41217495684</v>
      </c>
      <c r="Q3206" s="265">
        <f t="shared" si="699"/>
        <v>322015.09772276285</v>
      </c>
      <c r="R3206" s="266">
        <f t="shared" si="700"/>
        <v>514175.50989771972</v>
      </c>
    </row>
    <row r="3207" spans="1:18" x14ac:dyDescent="0.25">
      <c r="A3207" s="81">
        <v>3176</v>
      </c>
      <c r="B3207" s="93">
        <f t="shared" si="689"/>
        <v>4.4442640155293499E-27</v>
      </c>
      <c r="C3207" s="178">
        <f t="shared" si="690"/>
        <v>4.4342385213158527E-27</v>
      </c>
      <c r="D3207" s="165">
        <f t="shared" si="691"/>
        <v>2.2558277767625785E-3</v>
      </c>
      <c r="E3207" s="166">
        <f t="shared" si="701"/>
        <v>24.291375447755232</v>
      </c>
      <c r="F3207" s="167">
        <f t="shared" si="702"/>
        <v>7.1667648467747371</v>
      </c>
      <c r="G3207" s="167">
        <f t="shared" si="692"/>
        <v>249059.57816104029</v>
      </c>
      <c r="H3207" s="167">
        <f t="shared" si="693"/>
        <v>271299.98899881309</v>
      </c>
      <c r="I3207" s="168">
        <f t="shared" si="694"/>
        <v>520359.56715985341</v>
      </c>
      <c r="J3207" s="168">
        <f t="shared" si="696"/>
        <v>504331.80249610572</v>
      </c>
      <c r="K3207" s="94"/>
      <c r="L3207" s="265">
        <f t="shared" si="695"/>
        <v>198294.38857544051</v>
      </c>
      <c r="M3207" s="265">
        <f>$G3207*NonHospFrac+theModel!$H3207*NonHospFrac</f>
        <v>322065.17858441285</v>
      </c>
      <c r="N3207" s="266">
        <f t="shared" si="697"/>
        <v>520359.56715985335</v>
      </c>
      <c r="O3207" s="158"/>
      <c r="P3207" s="265">
        <f t="shared" si="698"/>
        <v>192186.65846955273</v>
      </c>
      <c r="Q3207" s="265">
        <f t="shared" si="699"/>
        <v>322063.61833379383</v>
      </c>
      <c r="R3207" s="266">
        <f t="shared" si="700"/>
        <v>514250.27680334658</v>
      </c>
    </row>
    <row r="3208" spans="1:18" x14ac:dyDescent="0.25">
      <c r="A3208" s="81">
        <v>3177</v>
      </c>
      <c r="B3208" s="93">
        <f t="shared" si="689"/>
        <v>4.3612431226271785E-27</v>
      </c>
      <c r="C3208" s="178">
        <f t="shared" si="690"/>
        <v>4.3514049092499412E-27</v>
      </c>
      <c r="D3208" s="165">
        <f t="shared" si="691"/>
        <v>2.2558277767625785E-3</v>
      </c>
      <c r="E3208" s="166">
        <f t="shared" si="701"/>
        <v>24.291375447755232</v>
      </c>
      <c r="F3208" s="167">
        <f t="shared" si="702"/>
        <v>7.1690206745514997</v>
      </c>
      <c r="G3208" s="167">
        <f t="shared" si="692"/>
        <v>249137.97274025375</v>
      </c>
      <c r="H3208" s="167">
        <f t="shared" si="693"/>
        <v>271299.98899881309</v>
      </c>
      <c r="I3208" s="168">
        <f t="shared" si="694"/>
        <v>520437.96173906687</v>
      </c>
      <c r="J3208" s="168">
        <f t="shared" si="696"/>
        <v>504400.67461037263</v>
      </c>
      <c r="K3208" s="94"/>
      <c r="L3208" s="265">
        <f t="shared" si="695"/>
        <v>198324.26254362296</v>
      </c>
      <c r="M3208" s="265">
        <f>$G3208*NonHospFrac+theModel!$H3208*NonHospFrac</f>
        <v>322113.69919544389</v>
      </c>
      <c r="N3208" s="266">
        <f t="shared" si="697"/>
        <v>520437.96173906687</v>
      </c>
      <c r="O3208" s="158"/>
      <c r="P3208" s="265">
        <f t="shared" si="698"/>
        <v>192212.903694298</v>
      </c>
      <c r="Q3208" s="265">
        <f t="shared" si="699"/>
        <v>322112.13894482487</v>
      </c>
      <c r="R3208" s="266">
        <f t="shared" si="700"/>
        <v>514325.04263912287</v>
      </c>
    </row>
    <row r="3209" spans="1:18" x14ac:dyDescent="0.25">
      <c r="A3209" s="81">
        <v>3178</v>
      </c>
      <c r="B3209" s="93">
        <f t="shared" si="689"/>
        <v>4.2797730981329571E-27</v>
      </c>
      <c r="C3209" s="178">
        <f t="shared" si="690"/>
        <v>4.2701186670999474E-27</v>
      </c>
      <c r="D3209" s="165">
        <f t="shared" si="691"/>
        <v>2.2558277767625785E-3</v>
      </c>
      <c r="E3209" s="166">
        <f t="shared" si="701"/>
        <v>24.291375447755232</v>
      </c>
      <c r="F3209" s="167">
        <f t="shared" si="702"/>
        <v>7.1712765023282623</v>
      </c>
      <c r="G3209" s="167">
        <f t="shared" si="692"/>
        <v>249216.36731946713</v>
      </c>
      <c r="H3209" s="167">
        <f t="shared" si="693"/>
        <v>271299.98899881309</v>
      </c>
      <c r="I3209" s="168">
        <f t="shared" si="694"/>
        <v>520516.35631828022</v>
      </c>
      <c r="J3209" s="168">
        <f t="shared" si="696"/>
        <v>504469.54391727649</v>
      </c>
      <c r="K3209" s="94"/>
      <c r="L3209" s="265">
        <f t="shared" si="695"/>
        <v>198354.13651180535</v>
      </c>
      <c r="M3209" s="265">
        <f>$G3209*NonHospFrac+theModel!$H3209*NonHospFrac</f>
        <v>322162.21980647487</v>
      </c>
      <c r="N3209" s="266">
        <f t="shared" si="697"/>
        <v>520516.35631828022</v>
      </c>
      <c r="O3209" s="158"/>
      <c r="P3209" s="265">
        <f t="shared" si="698"/>
        <v>192239.14784923621</v>
      </c>
      <c r="Q3209" s="265">
        <f t="shared" si="699"/>
        <v>322160.65955585585</v>
      </c>
      <c r="R3209" s="266">
        <f t="shared" si="700"/>
        <v>514399.80740509205</v>
      </c>
    </row>
    <row r="3210" spans="1:18" x14ac:dyDescent="0.25">
      <c r="A3210" s="81">
        <v>3179</v>
      </c>
      <c r="B3210" s="93">
        <f t="shared" si="689"/>
        <v>4.1998249711125667E-27</v>
      </c>
      <c r="C3210" s="178">
        <f t="shared" si="690"/>
        <v>4.1903508892851895E-27</v>
      </c>
      <c r="D3210" s="165">
        <f t="shared" si="691"/>
        <v>2.2558277767625785E-3</v>
      </c>
      <c r="E3210" s="166">
        <f t="shared" si="701"/>
        <v>24.291375447755232</v>
      </c>
      <c r="F3210" s="167">
        <f t="shared" si="702"/>
        <v>7.1735323301050249</v>
      </c>
      <c r="G3210" s="167">
        <f t="shared" si="692"/>
        <v>249294.76189868059</v>
      </c>
      <c r="H3210" s="167">
        <f t="shared" si="693"/>
        <v>271299.98899881309</v>
      </c>
      <c r="I3210" s="168">
        <f t="shared" si="694"/>
        <v>520594.75089749368</v>
      </c>
      <c r="J3210" s="168">
        <f t="shared" si="696"/>
        <v>504538.4104169319</v>
      </c>
      <c r="K3210" s="94"/>
      <c r="L3210" s="265">
        <f t="shared" si="695"/>
        <v>198384.0104799878</v>
      </c>
      <c r="M3210" s="265">
        <f>$G3210*NonHospFrac+theModel!$H3210*NonHospFrac</f>
        <v>322210.74041750585</v>
      </c>
      <c r="N3210" s="266">
        <f t="shared" si="697"/>
        <v>520594.75089749368</v>
      </c>
      <c r="O3210" s="158"/>
      <c r="P3210" s="265">
        <f t="shared" si="698"/>
        <v>192265.39093441103</v>
      </c>
      <c r="Q3210" s="265">
        <f t="shared" si="699"/>
        <v>322209.18016688683</v>
      </c>
      <c r="R3210" s="266">
        <f t="shared" si="700"/>
        <v>514474.57110129786</v>
      </c>
    </row>
    <row r="3211" spans="1:18" x14ac:dyDescent="0.25">
      <c r="A3211" s="81">
        <v>3180</v>
      </c>
      <c r="B3211" s="93">
        <f t="shared" si="689"/>
        <v>4.1213703118222431E-27</v>
      </c>
      <c r="C3211" s="178">
        <f t="shared" si="690"/>
        <v>4.1120732101945096E-27</v>
      </c>
      <c r="D3211" s="165">
        <f t="shared" si="691"/>
        <v>2.2558277767625785E-3</v>
      </c>
      <c r="E3211" s="166">
        <f t="shared" si="701"/>
        <v>24.291375447755232</v>
      </c>
      <c r="F3211" s="167">
        <f t="shared" si="702"/>
        <v>7.1757881578817875</v>
      </c>
      <c r="G3211" s="167">
        <f t="shared" si="692"/>
        <v>249373.15647789396</v>
      </c>
      <c r="H3211" s="167">
        <f t="shared" si="693"/>
        <v>271299.98899881309</v>
      </c>
      <c r="I3211" s="168">
        <f t="shared" si="694"/>
        <v>520673.14547670702</v>
      </c>
      <c r="J3211" s="168">
        <f t="shared" si="696"/>
        <v>504607.27410945314</v>
      </c>
      <c r="K3211" s="94"/>
      <c r="L3211" s="265">
        <f t="shared" si="695"/>
        <v>198413.8844481702</v>
      </c>
      <c r="M3211" s="265">
        <f>$G3211*NonHospFrac+theModel!$H3211*NonHospFrac</f>
        <v>322259.26102853683</v>
      </c>
      <c r="N3211" s="266">
        <f t="shared" si="697"/>
        <v>520673.14547670702</v>
      </c>
      <c r="O3211" s="158"/>
      <c r="P3211" s="265">
        <f t="shared" si="698"/>
        <v>192291.63294986598</v>
      </c>
      <c r="Q3211" s="265">
        <f t="shared" si="699"/>
        <v>322257.70077791781</v>
      </c>
      <c r="R3211" s="266">
        <f t="shared" si="700"/>
        <v>514549.33372778376</v>
      </c>
    </row>
    <row r="3212" spans="1:18" x14ac:dyDescent="0.25">
      <c r="A3212" s="81">
        <v>3181</v>
      </c>
      <c r="B3212" s="93">
        <f t="shared" si="689"/>
        <v>4.0443812215989202E-27</v>
      </c>
      <c r="C3212" s="178">
        <f t="shared" si="690"/>
        <v>4.0352577940994202E-27</v>
      </c>
      <c r="D3212" s="165">
        <f t="shared" si="691"/>
        <v>2.2558277767625785E-3</v>
      </c>
      <c r="E3212" s="166">
        <f t="shared" si="701"/>
        <v>24.291375447755232</v>
      </c>
      <c r="F3212" s="167">
        <f t="shared" si="702"/>
        <v>7.1780439856585501</v>
      </c>
      <c r="G3212" s="167">
        <f t="shared" si="692"/>
        <v>249451.55105710743</v>
      </c>
      <c r="H3212" s="167">
        <f t="shared" si="693"/>
        <v>271299.98899881309</v>
      </c>
      <c r="I3212" s="168">
        <f t="shared" si="694"/>
        <v>520751.54005592049</v>
      </c>
      <c r="J3212" s="168">
        <f t="shared" si="696"/>
        <v>504676.1349949548</v>
      </c>
      <c r="K3212" s="94"/>
      <c r="L3212" s="265">
        <f t="shared" si="695"/>
        <v>198443.75841635265</v>
      </c>
      <c r="M3212" s="265">
        <f>$G3212*NonHospFrac+theModel!$H3212*NonHospFrac</f>
        <v>322307.78163956781</v>
      </c>
      <c r="N3212" s="266">
        <f t="shared" si="697"/>
        <v>520751.54005592049</v>
      </c>
      <c r="O3212" s="158"/>
      <c r="P3212" s="265">
        <f t="shared" si="698"/>
        <v>192317.87389564476</v>
      </c>
      <c r="Q3212" s="265">
        <f t="shared" si="699"/>
        <v>322306.22138894879</v>
      </c>
      <c r="R3212" s="266">
        <f t="shared" si="700"/>
        <v>514624.09528459352</v>
      </c>
    </row>
    <row r="3213" spans="1:18" x14ac:dyDescent="0.25">
      <c r="A3213" s="81">
        <v>3182</v>
      </c>
      <c r="B3213" s="93">
        <f t="shared" si="689"/>
        <v>3.9688303229392867E-27</v>
      </c>
      <c r="C3213" s="178">
        <f t="shared" si="690"/>
        <v>3.9598773252555428E-27</v>
      </c>
      <c r="D3213" s="165">
        <f t="shared" si="691"/>
        <v>2.2558277767625785E-3</v>
      </c>
      <c r="E3213" s="166">
        <f t="shared" si="701"/>
        <v>24.291375447755232</v>
      </c>
      <c r="F3213" s="167">
        <f t="shared" si="702"/>
        <v>7.1802998134353127</v>
      </c>
      <c r="G3213" s="167">
        <f t="shared" si="692"/>
        <v>249529.94563632083</v>
      </c>
      <c r="H3213" s="167">
        <f t="shared" si="693"/>
        <v>271299.98899881309</v>
      </c>
      <c r="I3213" s="168">
        <f t="shared" si="694"/>
        <v>520829.93463513395</v>
      </c>
      <c r="J3213" s="168">
        <f t="shared" si="696"/>
        <v>504744.99307355122</v>
      </c>
      <c r="K3213" s="94"/>
      <c r="L3213" s="265">
        <f t="shared" si="695"/>
        <v>198473.63238453507</v>
      </c>
      <c r="M3213" s="265">
        <f>$G3213*NonHospFrac+theModel!$H3213*NonHospFrac</f>
        <v>322356.30225059885</v>
      </c>
      <c r="N3213" s="266">
        <f t="shared" si="697"/>
        <v>520829.93463513395</v>
      </c>
      <c r="O3213" s="158"/>
      <c r="P3213" s="265">
        <f t="shared" si="698"/>
        <v>192344.11377179093</v>
      </c>
      <c r="Q3213" s="265">
        <f t="shared" si="699"/>
        <v>322354.74199997983</v>
      </c>
      <c r="R3213" s="266">
        <f t="shared" si="700"/>
        <v>514698.85577177076</v>
      </c>
    </row>
    <row r="3214" spans="1:18" x14ac:dyDescent="0.25">
      <c r="A3214" s="81">
        <v>3183</v>
      </c>
      <c r="B3214" s="93">
        <f t="shared" si="689"/>
        <v>3.8946907497644497E-27</v>
      </c>
      <c r="C3214" s="178">
        <f t="shared" si="690"/>
        <v>3.8859049981892309E-27</v>
      </c>
      <c r="D3214" s="165">
        <f t="shared" si="691"/>
        <v>2.2558277767625785E-3</v>
      </c>
      <c r="E3214" s="166">
        <f t="shared" si="701"/>
        <v>24.291375447755232</v>
      </c>
      <c r="F3214" s="167">
        <f t="shared" si="702"/>
        <v>7.1825556412120752</v>
      </c>
      <c r="G3214" s="167">
        <f t="shared" si="692"/>
        <v>249608.34021553429</v>
      </c>
      <c r="H3214" s="167">
        <f t="shared" si="693"/>
        <v>271299.98899881309</v>
      </c>
      <c r="I3214" s="168">
        <f t="shared" si="694"/>
        <v>520908.32921434741</v>
      </c>
      <c r="J3214" s="168">
        <f t="shared" si="696"/>
        <v>504813.84834535676</v>
      </c>
      <c r="K3214" s="94"/>
      <c r="L3214" s="265">
        <f t="shared" si="695"/>
        <v>198503.50635271752</v>
      </c>
      <c r="M3214" s="265">
        <f>$G3214*NonHospFrac+theModel!$H3214*NonHospFrac</f>
        <v>322404.82286162989</v>
      </c>
      <c r="N3214" s="266">
        <f t="shared" si="697"/>
        <v>520908.32921434741</v>
      </c>
      <c r="O3214" s="158"/>
      <c r="P3214" s="265">
        <f t="shared" si="698"/>
        <v>192370.3525783481</v>
      </c>
      <c r="Q3214" s="265">
        <f t="shared" si="699"/>
        <v>322403.26261101087</v>
      </c>
      <c r="R3214" s="266">
        <f t="shared" si="700"/>
        <v>514773.61518935894</v>
      </c>
    </row>
    <row r="3215" spans="1:18" x14ac:dyDescent="0.25">
      <c r="A3215" s="81">
        <v>3184</v>
      </c>
      <c r="B3215" s="93">
        <f t="shared" si="689"/>
        <v>3.8219361378661829E-27</v>
      </c>
      <c r="C3215" s="178">
        <f t="shared" si="690"/>
        <v>3.8133145081653718E-27</v>
      </c>
      <c r="D3215" s="165">
        <f t="shared" si="691"/>
        <v>2.2558277767625785E-3</v>
      </c>
      <c r="E3215" s="166">
        <f t="shared" si="701"/>
        <v>24.291375447755232</v>
      </c>
      <c r="F3215" s="167">
        <f t="shared" si="702"/>
        <v>7.1848114689888378</v>
      </c>
      <c r="G3215" s="167">
        <f t="shared" si="692"/>
        <v>249686.73479474767</v>
      </c>
      <c r="H3215" s="167">
        <f t="shared" si="693"/>
        <v>271299.98899881309</v>
      </c>
      <c r="I3215" s="168">
        <f t="shared" si="694"/>
        <v>520986.72379356076</v>
      </c>
      <c r="J3215" s="168">
        <f t="shared" si="696"/>
        <v>504882.70081048581</v>
      </c>
      <c r="K3215" s="94"/>
      <c r="L3215" s="265">
        <f t="shared" si="695"/>
        <v>198533.38032089992</v>
      </c>
      <c r="M3215" s="265">
        <f>$G3215*NonHospFrac+theModel!$H3215*NonHospFrac</f>
        <v>322453.34347266081</v>
      </c>
      <c r="N3215" s="266">
        <f t="shared" si="697"/>
        <v>520986.72379356076</v>
      </c>
      <c r="O3215" s="158"/>
      <c r="P3215" s="265">
        <f t="shared" si="698"/>
        <v>192396.59031535982</v>
      </c>
      <c r="Q3215" s="265">
        <f t="shared" si="699"/>
        <v>322451.78322204179</v>
      </c>
      <c r="R3215" s="266">
        <f t="shared" si="700"/>
        <v>514848.37353740161</v>
      </c>
    </row>
    <row r="3216" spans="1:18" x14ac:dyDescent="0.25">
      <c r="A3216" s="81">
        <v>3185</v>
      </c>
      <c r="B3216" s="93">
        <f t="shared" si="689"/>
        <v>3.7505406155317765E-27</v>
      </c>
      <c r="C3216" s="178">
        <f t="shared" si="690"/>
        <v>3.7420800418333837E-27</v>
      </c>
      <c r="D3216" s="165">
        <f t="shared" si="691"/>
        <v>2.2558277767625785E-3</v>
      </c>
      <c r="E3216" s="166">
        <f t="shared" si="701"/>
        <v>24.291375447755232</v>
      </c>
      <c r="F3216" s="167">
        <f t="shared" si="702"/>
        <v>7.1870672967656004</v>
      </c>
      <c r="G3216" s="167">
        <f t="shared" si="692"/>
        <v>249765.12937396113</v>
      </c>
      <c r="H3216" s="167">
        <f t="shared" si="693"/>
        <v>271299.98899881309</v>
      </c>
      <c r="I3216" s="168">
        <f t="shared" si="694"/>
        <v>521065.11837277422</v>
      </c>
      <c r="J3216" s="168">
        <f t="shared" si="696"/>
        <v>504951.55046905292</v>
      </c>
      <c r="K3216" s="94"/>
      <c r="L3216" s="265">
        <f t="shared" si="695"/>
        <v>198563.25428908237</v>
      </c>
      <c r="M3216" s="265">
        <f>$G3216*NonHospFrac+theModel!$H3216*NonHospFrac</f>
        <v>322501.86408369185</v>
      </c>
      <c r="N3216" s="266">
        <f t="shared" si="697"/>
        <v>521065.11837277422</v>
      </c>
      <c r="O3216" s="158"/>
      <c r="P3216" s="265">
        <f t="shared" si="698"/>
        <v>192422.82698286977</v>
      </c>
      <c r="Q3216" s="265">
        <f t="shared" si="699"/>
        <v>322500.30383307283</v>
      </c>
      <c r="R3216" s="266">
        <f t="shared" si="700"/>
        <v>514923.1308159426</v>
      </c>
    </row>
    <row r="3217" spans="1:18" x14ac:dyDescent="0.25">
      <c r="A3217" s="81">
        <v>3186</v>
      </c>
      <c r="B3217" s="93">
        <f t="shared" si="689"/>
        <v>3.680478794343995E-27</v>
      </c>
      <c r="C3217" s="178">
        <f t="shared" si="690"/>
        <v>3.6721762680479281E-27</v>
      </c>
      <c r="D3217" s="165">
        <f t="shared" si="691"/>
        <v>2.2558277767625785E-3</v>
      </c>
      <c r="E3217" s="166">
        <f t="shared" si="701"/>
        <v>24.291375447755232</v>
      </c>
      <c r="F3217" s="167">
        <f t="shared" si="702"/>
        <v>7.189323124542363</v>
      </c>
      <c r="G3217" s="167">
        <f t="shared" si="692"/>
        <v>249843.5239531745</v>
      </c>
      <c r="H3217" s="167">
        <f t="shared" si="693"/>
        <v>271299.98899881309</v>
      </c>
      <c r="I3217" s="168">
        <f t="shared" si="694"/>
        <v>521143.51295198756</v>
      </c>
      <c r="J3217" s="168">
        <f t="shared" si="696"/>
        <v>505020.39732117229</v>
      </c>
      <c r="K3217" s="94"/>
      <c r="L3217" s="265">
        <f t="shared" si="695"/>
        <v>198593.12825726479</v>
      </c>
      <c r="M3217" s="265">
        <f>$G3217*NonHospFrac+theModel!$H3217*NonHospFrac</f>
        <v>322550.38469472283</v>
      </c>
      <c r="N3217" s="266">
        <f t="shared" si="697"/>
        <v>521143.51295198762</v>
      </c>
      <c r="O3217" s="158"/>
      <c r="P3217" s="265">
        <f t="shared" si="698"/>
        <v>192449.06258092148</v>
      </c>
      <c r="Q3217" s="265">
        <f t="shared" si="699"/>
        <v>322548.82444410381</v>
      </c>
      <c r="R3217" s="266">
        <f t="shared" si="700"/>
        <v>514997.88702502532</v>
      </c>
    </row>
    <row r="3218" spans="1:18" x14ac:dyDescent="0.25">
      <c r="A3218" s="81">
        <v>3187</v>
      </c>
      <c r="B3218" s="93">
        <f t="shared" si="689"/>
        <v>3.6117257601528994E-27</v>
      </c>
      <c r="C3218" s="178">
        <f t="shared" si="690"/>
        <v>3.6035783288610975E-27</v>
      </c>
      <c r="D3218" s="165">
        <f t="shared" si="691"/>
        <v>2.2558277767625785E-3</v>
      </c>
      <c r="E3218" s="166">
        <f t="shared" si="701"/>
        <v>24.291375447755232</v>
      </c>
      <c r="F3218" s="167">
        <f t="shared" si="702"/>
        <v>7.1915789523191256</v>
      </c>
      <c r="G3218" s="167">
        <f t="shared" si="692"/>
        <v>249921.91853238796</v>
      </c>
      <c r="H3218" s="167">
        <f t="shared" si="693"/>
        <v>271299.98899881309</v>
      </c>
      <c r="I3218" s="168">
        <f t="shared" si="694"/>
        <v>521221.90753120102</v>
      </c>
      <c r="J3218" s="168">
        <f t="shared" si="696"/>
        <v>505089.24136695854</v>
      </c>
      <c r="K3218" s="94"/>
      <c r="L3218" s="265">
        <f t="shared" si="695"/>
        <v>198623.00222544721</v>
      </c>
      <c r="M3218" s="265">
        <f>$G3218*NonHospFrac+theModel!$H3218*NonHospFrac</f>
        <v>322598.90530575381</v>
      </c>
      <c r="N3218" s="266">
        <f t="shared" si="697"/>
        <v>521221.90753120102</v>
      </c>
      <c r="O3218" s="158"/>
      <c r="P3218" s="265">
        <f t="shared" si="698"/>
        <v>192475.29710955857</v>
      </c>
      <c r="Q3218" s="265">
        <f t="shared" si="699"/>
        <v>322597.34505513479</v>
      </c>
      <c r="R3218" s="266">
        <f t="shared" si="700"/>
        <v>515072.64216469333</v>
      </c>
    </row>
    <row r="3219" spans="1:18" x14ac:dyDescent="0.25">
      <c r="A3219" s="81">
        <v>3188</v>
      </c>
      <c r="B3219" s="93">
        <f t="shared" si="689"/>
        <v>3.5442570642163119E-27</v>
      </c>
      <c r="C3219" s="178">
        <f t="shared" si="690"/>
        <v>3.5362618306828658E-27</v>
      </c>
      <c r="D3219" s="165">
        <f t="shared" si="691"/>
        <v>2.2558277767625785E-3</v>
      </c>
      <c r="E3219" s="166">
        <f t="shared" si="701"/>
        <v>24.291375447755232</v>
      </c>
      <c r="F3219" s="167">
        <f t="shared" si="702"/>
        <v>7.1938347800958882</v>
      </c>
      <c r="G3219" s="167">
        <f t="shared" si="692"/>
        <v>250000.31311160134</v>
      </c>
      <c r="H3219" s="167">
        <f t="shared" si="693"/>
        <v>271299.98899881309</v>
      </c>
      <c r="I3219" s="168">
        <f t="shared" si="694"/>
        <v>521300.30211041443</v>
      </c>
      <c r="J3219" s="168">
        <f t="shared" si="696"/>
        <v>505158.08260652592</v>
      </c>
      <c r="K3219" s="94"/>
      <c r="L3219" s="265">
        <f t="shared" si="695"/>
        <v>198652.87619362964</v>
      </c>
      <c r="M3219" s="265">
        <f>$G3219*NonHospFrac+theModel!$H3219*NonHospFrac</f>
        <v>322647.42591678479</v>
      </c>
      <c r="N3219" s="266">
        <f t="shared" si="697"/>
        <v>521300.30211041443</v>
      </c>
      <c r="O3219" s="158"/>
      <c r="P3219" s="265">
        <f t="shared" si="698"/>
        <v>192501.53056882462</v>
      </c>
      <c r="Q3219" s="265">
        <f t="shared" si="699"/>
        <v>322645.86566616577</v>
      </c>
      <c r="R3219" s="266">
        <f t="shared" si="700"/>
        <v>515147.39623499039</v>
      </c>
    </row>
    <row r="3220" spans="1:18" x14ac:dyDescent="0.25">
      <c r="A3220" s="81">
        <v>3189</v>
      </c>
      <c r="B3220" s="93">
        <f t="shared" si="689"/>
        <v>3.4780487145057874E-27</v>
      </c>
      <c r="C3220" s="178">
        <f t="shared" si="690"/>
        <v>3.4702028356066715E-27</v>
      </c>
      <c r="D3220" s="165">
        <f t="shared" si="691"/>
        <v>2.2558277767625785E-3</v>
      </c>
      <c r="E3220" s="166">
        <f t="shared" si="701"/>
        <v>24.291375447755232</v>
      </c>
      <c r="F3220" s="167">
        <f t="shared" si="702"/>
        <v>7.1960906078726508</v>
      </c>
      <c r="G3220" s="167">
        <f t="shared" si="692"/>
        <v>250078.7076908148</v>
      </c>
      <c r="H3220" s="167">
        <f t="shared" si="693"/>
        <v>271299.98899881309</v>
      </c>
      <c r="I3220" s="168">
        <f t="shared" si="694"/>
        <v>521378.69668962789</v>
      </c>
      <c r="J3220" s="168">
        <f t="shared" si="696"/>
        <v>505226.92103998887</v>
      </c>
      <c r="K3220" s="94"/>
      <c r="L3220" s="265">
        <f t="shared" si="695"/>
        <v>198682.75016181206</v>
      </c>
      <c r="M3220" s="265">
        <f>$G3220*NonHospFrac+theModel!$H3220*NonHospFrac</f>
        <v>322695.94652781577</v>
      </c>
      <c r="N3220" s="266">
        <f t="shared" si="697"/>
        <v>521378.69668962783</v>
      </c>
      <c r="O3220" s="158"/>
      <c r="P3220" s="265">
        <f t="shared" si="698"/>
        <v>192527.76295876323</v>
      </c>
      <c r="Q3220" s="265">
        <f t="shared" si="699"/>
        <v>322694.38627719675</v>
      </c>
      <c r="R3220" s="266">
        <f t="shared" si="700"/>
        <v>515222.14923595998</v>
      </c>
    </row>
    <row r="3221" spans="1:18" x14ac:dyDescent="0.25">
      <c r="A3221" s="81">
        <v>3190</v>
      </c>
      <c r="B3221" s="93">
        <f t="shared" si="689"/>
        <v>3.4130771671749915E-27</v>
      </c>
      <c r="C3221" s="178">
        <f t="shared" si="690"/>
        <v>3.4053778528970438E-27</v>
      </c>
      <c r="D3221" s="165">
        <f t="shared" si="691"/>
        <v>2.2558277767625785E-3</v>
      </c>
      <c r="E3221" s="166">
        <f t="shared" si="701"/>
        <v>24.291375447755232</v>
      </c>
      <c r="F3221" s="167">
        <f t="shared" si="702"/>
        <v>7.1983464356494133</v>
      </c>
      <c r="G3221" s="167">
        <f t="shared" si="692"/>
        <v>250157.10227002818</v>
      </c>
      <c r="H3221" s="167">
        <f t="shared" si="693"/>
        <v>271299.98899881309</v>
      </c>
      <c r="I3221" s="168">
        <f t="shared" si="694"/>
        <v>521457.09126884129</v>
      </c>
      <c r="J3221" s="168">
        <f t="shared" si="696"/>
        <v>505295.75666746171</v>
      </c>
      <c r="K3221" s="94"/>
      <c r="L3221" s="265">
        <f t="shared" si="695"/>
        <v>198712.62412999448</v>
      </c>
      <c r="M3221" s="265">
        <f>$G3221*NonHospFrac+theModel!$H3221*NonHospFrac</f>
        <v>322744.46713884675</v>
      </c>
      <c r="N3221" s="266">
        <f t="shared" si="697"/>
        <v>521457.09126884124</v>
      </c>
      <c r="O3221" s="158"/>
      <c r="P3221" s="265">
        <f t="shared" si="698"/>
        <v>192553.99427941797</v>
      </c>
      <c r="Q3221" s="265">
        <f t="shared" si="699"/>
        <v>322742.90688822774</v>
      </c>
      <c r="R3221" s="266">
        <f t="shared" si="700"/>
        <v>515296.9011676457</v>
      </c>
    </row>
    <row r="3222" spans="1:18" x14ac:dyDescent="0.25">
      <c r="A3222" s="81">
        <v>3191</v>
      </c>
      <c r="B3222" s="93">
        <f t="shared" si="689"/>
        <v>3.3493193181874509E-27</v>
      </c>
      <c r="C3222" s="178">
        <f t="shared" si="690"/>
        <v>3.3417638306362364E-27</v>
      </c>
      <c r="D3222" s="165">
        <f t="shared" si="691"/>
        <v>2.2558277767625785E-3</v>
      </c>
      <c r="E3222" s="166">
        <f t="shared" si="701"/>
        <v>24.291375447755232</v>
      </c>
      <c r="F3222" s="167">
        <f t="shared" si="702"/>
        <v>7.2006022634261759</v>
      </c>
      <c r="G3222" s="167">
        <f t="shared" si="692"/>
        <v>250235.49684924164</v>
      </c>
      <c r="H3222" s="167">
        <f t="shared" si="693"/>
        <v>271299.98899881309</v>
      </c>
      <c r="I3222" s="168">
        <f t="shared" si="694"/>
        <v>521535.48584805476</v>
      </c>
      <c r="J3222" s="168">
        <f t="shared" si="696"/>
        <v>505364.58948905894</v>
      </c>
      <c r="K3222" s="94"/>
      <c r="L3222" s="265">
        <f t="shared" si="695"/>
        <v>198742.4980981769</v>
      </c>
      <c r="M3222" s="265">
        <f>$G3222*NonHospFrac+theModel!$H3222*NonHospFrac</f>
        <v>322792.98774987779</v>
      </c>
      <c r="N3222" s="266">
        <f t="shared" si="697"/>
        <v>521535.4858480547</v>
      </c>
      <c r="O3222" s="158"/>
      <c r="P3222" s="265">
        <f t="shared" si="698"/>
        <v>192580.22453083246</v>
      </c>
      <c r="Q3222" s="265">
        <f t="shared" si="699"/>
        <v>322791.42749925877</v>
      </c>
      <c r="R3222" s="266">
        <f t="shared" si="700"/>
        <v>515371.65203009127</v>
      </c>
    </row>
    <row r="3223" spans="1:18" x14ac:dyDescent="0.25">
      <c r="A3223" s="81">
        <v>3192</v>
      </c>
      <c r="B3223" s="93">
        <f t="shared" si="689"/>
        <v>3.286752495100729E-27</v>
      </c>
      <c r="C3223" s="178">
        <f t="shared" si="690"/>
        <v>3.279338147526937E-27</v>
      </c>
      <c r="D3223" s="165">
        <f t="shared" si="691"/>
        <v>2.2558277767625785E-3</v>
      </c>
      <c r="E3223" s="166">
        <f t="shared" si="701"/>
        <v>24.291375447755232</v>
      </c>
      <c r="F3223" s="167">
        <f t="shared" si="702"/>
        <v>7.2028580912029385</v>
      </c>
      <c r="G3223" s="167">
        <f t="shared" si="692"/>
        <v>250313.89142845504</v>
      </c>
      <c r="H3223" s="167">
        <f t="shared" si="693"/>
        <v>271299.98899881309</v>
      </c>
      <c r="I3223" s="168">
        <f t="shared" si="694"/>
        <v>521613.8804272681</v>
      </c>
      <c r="J3223" s="168">
        <f t="shared" si="696"/>
        <v>505433.41950489476</v>
      </c>
      <c r="K3223" s="94"/>
      <c r="L3223" s="265">
        <f t="shared" si="695"/>
        <v>198772.37206635933</v>
      </c>
      <c r="M3223" s="265">
        <f>$G3223*NonHospFrac+theModel!$H3223*NonHospFrac</f>
        <v>322841.50836090877</v>
      </c>
      <c r="N3223" s="266">
        <f t="shared" si="697"/>
        <v>521613.8804272681</v>
      </c>
      <c r="O3223" s="158"/>
      <c r="P3223" s="265">
        <f t="shared" si="698"/>
        <v>192606.45371305026</v>
      </c>
      <c r="Q3223" s="265">
        <f t="shared" si="699"/>
        <v>322839.94811028976</v>
      </c>
      <c r="R3223" s="266">
        <f t="shared" si="700"/>
        <v>515446.40182333998</v>
      </c>
    </row>
    <row r="3224" spans="1:18" x14ac:dyDescent="0.25">
      <c r="A3224" s="81">
        <v>3193</v>
      </c>
      <c r="B3224" s="93">
        <f t="shared" si="689"/>
        <v>3.2253544490039555E-27</v>
      </c>
      <c r="C3224" s="178">
        <f t="shared" si="690"/>
        <v>3.2180786048479877E-27</v>
      </c>
      <c r="D3224" s="165">
        <f t="shared" si="691"/>
        <v>2.2558277767625785E-3</v>
      </c>
      <c r="E3224" s="166">
        <f t="shared" si="701"/>
        <v>24.291375447755232</v>
      </c>
      <c r="F3224" s="167">
        <f t="shared" si="702"/>
        <v>7.2051139189797011</v>
      </c>
      <c r="G3224" s="167">
        <f t="shared" si="692"/>
        <v>250392.2860076685</v>
      </c>
      <c r="H3224" s="167">
        <f t="shared" si="693"/>
        <v>271299.98899881309</v>
      </c>
      <c r="I3224" s="168">
        <f t="shared" si="694"/>
        <v>521692.27500648156</v>
      </c>
      <c r="J3224" s="168">
        <f t="shared" si="696"/>
        <v>505502.24671508372</v>
      </c>
      <c r="K3224" s="94"/>
      <c r="L3224" s="265">
        <f t="shared" si="695"/>
        <v>198802.24603454175</v>
      </c>
      <c r="M3224" s="265">
        <f>$G3224*NonHospFrac+theModel!$H3224*NonHospFrac</f>
        <v>322890.02897193981</v>
      </c>
      <c r="N3224" s="266">
        <f t="shared" si="697"/>
        <v>521692.27500648156</v>
      </c>
      <c r="O3224" s="158"/>
      <c r="P3224" s="265">
        <f t="shared" si="698"/>
        <v>192632.68182611495</v>
      </c>
      <c r="Q3224" s="265">
        <f t="shared" si="699"/>
        <v>322888.46872132079</v>
      </c>
      <c r="R3224" s="266">
        <f t="shared" si="700"/>
        <v>515521.15054743574</v>
      </c>
    </row>
    <row r="3225" spans="1:18" x14ac:dyDescent="0.25">
      <c r="A3225" s="81">
        <v>3194</v>
      </c>
      <c r="B3225" s="93">
        <f t="shared" si="689"/>
        <v>3.1651033466062044E-27</v>
      </c>
      <c r="C3225" s="178">
        <f t="shared" si="690"/>
        <v>3.1579634185606059E-27</v>
      </c>
      <c r="D3225" s="165">
        <f t="shared" si="691"/>
        <v>2.2558277767625785E-3</v>
      </c>
      <c r="E3225" s="166">
        <f t="shared" si="701"/>
        <v>24.291375447755232</v>
      </c>
      <c r="F3225" s="167">
        <f t="shared" si="702"/>
        <v>7.2073697467564637</v>
      </c>
      <c r="G3225" s="167">
        <f t="shared" si="692"/>
        <v>250470.68058688191</v>
      </c>
      <c r="H3225" s="167">
        <f t="shared" si="693"/>
        <v>271299.98899881309</v>
      </c>
      <c r="I3225" s="168">
        <f t="shared" si="694"/>
        <v>521770.66958569502</v>
      </c>
      <c r="J3225" s="168">
        <f t="shared" si="696"/>
        <v>505571.07111974008</v>
      </c>
      <c r="K3225" s="94"/>
      <c r="L3225" s="265">
        <f t="shared" si="695"/>
        <v>198832.12000272417</v>
      </c>
      <c r="M3225" s="265">
        <f>$G3225*NonHospFrac+theModel!$H3225*NonHospFrac</f>
        <v>322938.54958297079</v>
      </c>
      <c r="N3225" s="266">
        <f t="shared" si="697"/>
        <v>521770.66958569497</v>
      </c>
      <c r="O3225" s="158"/>
      <c r="P3225" s="265">
        <f t="shared" si="698"/>
        <v>192658.90887007012</v>
      </c>
      <c r="Q3225" s="265">
        <f t="shared" si="699"/>
        <v>322936.98933235178</v>
      </c>
      <c r="R3225" s="266">
        <f t="shared" si="700"/>
        <v>515595.8982024219</v>
      </c>
    </row>
    <row r="3226" spans="1:18" x14ac:dyDescent="0.25">
      <c r="A3226" s="81">
        <v>3195</v>
      </c>
      <c r="B3226" s="93">
        <f t="shared" si="689"/>
        <v>3.1059777624724277E-27</v>
      </c>
      <c r="C3226" s="178">
        <f t="shared" si="690"/>
        <v>3.0989712115618355E-27</v>
      </c>
      <c r="D3226" s="165">
        <f t="shared" si="691"/>
        <v>2.2558277767625785E-3</v>
      </c>
      <c r="E3226" s="166">
        <f t="shared" si="701"/>
        <v>24.291375447755232</v>
      </c>
      <c r="F3226" s="167">
        <f t="shared" si="702"/>
        <v>7.2096255745332263</v>
      </c>
      <c r="G3226" s="167">
        <f t="shared" si="692"/>
        <v>250549.07516609528</v>
      </c>
      <c r="H3226" s="167">
        <f t="shared" si="693"/>
        <v>271299.98899881309</v>
      </c>
      <c r="I3226" s="168">
        <f t="shared" si="694"/>
        <v>521849.06416490837</v>
      </c>
      <c r="J3226" s="168">
        <f t="shared" si="696"/>
        <v>505639.89271897811</v>
      </c>
      <c r="K3226" s="94"/>
      <c r="L3226" s="265">
        <f t="shared" si="695"/>
        <v>198861.99397090659</v>
      </c>
      <c r="M3226" s="265">
        <f>$G3226*NonHospFrac+theModel!$H3226*NonHospFrac</f>
        <v>322987.07019400178</v>
      </c>
      <c r="N3226" s="266">
        <f t="shared" si="697"/>
        <v>521849.06416490837</v>
      </c>
      <c r="O3226" s="158"/>
      <c r="P3226" s="265">
        <f t="shared" si="698"/>
        <v>192685.13484495936</v>
      </c>
      <c r="Q3226" s="265">
        <f t="shared" si="699"/>
        <v>322985.50994338276</v>
      </c>
      <c r="R3226" s="266">
        <f t="shared" si="700"/>
        <v>515670.64478834212</v>
      </c>
    </row>
    <row r="3227" spans="1:18" x14ac:dyDescent="0.25">
      <c r="A3227" s="81">
        <v>3196</v>
      </c>
      <c r="B3227" s="93">
        <f t="shared" si="689"/>
        <v>3.0479566714045436E-27</v>
      </c>
      <c r="C3227" s="178">
        <f t="shared" si="690"/>
        <v>3.0410810060828205E-27</v>
      </c>
      <c r="D3227" s="165">
        <f t="shared" si="691"/>
        <v>2.2558277767625785E-3</v>
      </c>
      <c r="E3227" s="166">
        <f t="shared" si="701"/>
        <v>24.291375447755232</v>
      </c>
      <c r="F3227" s="167">
        <f t="shared" si="702"/>
        <v>7.2118814023099889</v>
      </c>
      <c r="G3227" s="167">
        <f t="shared" si="692"/>
        <v>250627.46974530874</v>
      </c>
      <c r="H3227" s="167">
        <f t="shared" si="693"/>
        <v>271299.98899881309</v>
      </c>
      <c r="I3227" s="168">
        <f t="shared" si="694"/>
        <v>521927.45874412183</v>
      </c>
      <c r="J3227" s="168">
        <f t="shared" si="696"/>
        <v>505708.71151291241</v>
      </c>
      <c r="K3227" s="94"/>
      <c r="L3227" s="265">
        <f t="shared" si="695"/>
        <v>198891.86793908902</v>
      </c>
      <c r="M3227" s="265">
        <f>$G3227*NonHospFrac+theModel!$H3227*NonHospFrac</f>
        <v>323035.59080503276</v>
      </c>
      <c r="N3227" s="266">
        <f t="shared" si="697"/>
        <v>521927.45874412177</v>
      </c>
      <c r="O3227" s="158"/>
      <c r="P3227" s="265">
        <f t="shared" si="698"/>
        <v>192711.35975082623</v>
      </c>
      <c r="Q3227" s="265">
        <f t="shared" si="699"/>
        <v>323034.03055441374</v>
      </c>
      <c r="R3227" s="266">
        <f t="shared" si="700"/>
        <v>515745.39030523994</v>
      </c>
    </row>
    <row r="3228" spans="1:18" x14ac:dyDescent="0.25">
      <c r="A3228" s="81">
        <v>3197</v>
      </c>
      <c r="B3228" s="93">
        <f t="shared" si="689"/>
        <v>2.9910194409648262E-27</v>
      </c>
      <c r="C3228" s="178">
        <f t="shared" si="690"/>
        <v>2.9842722162290607E-27</v>
      </c>
      <c r="D3228" s="165">
        <f t="shared" si="691"/>
        <v>2.2558277767625785E-3</v>
      </c>
      <c r="E3228" s="166">
        <f t="shared" si="701"/>
        <v>24.291375447755232</v>
      </c>
      <c r="F3228" s="167">
        <f t="shared" si="702"/>
        <v>7.2141372300867515</v>
      </c>
      <c r="G3228" s="167">
        <f t="shared" si="692"/>
        <v>250705.86432452215</v>
      </c>
      <c r="H3228" s="167">
        <f t="shared" si="693"/>
        <v>271299.98899881309</v>
      </c>
      <c r="I3228" s="168">
        <f t="shared" si="694"/>
        <v>522005.85332333524</v>
      </c>
      <c r="J3228" s="168">
        <f t="shared" si="696"/>
        <v>505777.52750165714</v>
      </c>
      <c r="K3228" s="94"/>
      <c r="L3228" s="265">
        <f t="shared" si="695"/>
        <v>198921.74190727144</v>
      </c>
      <c r="M3228" s="265">
        <f>$G3228*NonHospFrac+theModel!$H3228*NonHospFrac</f>
        <v>323084.11141606374</v>
      </c>
      <c r="N3228" s="266">
        <f t="shared" si="697"/>
        <v>522005.85332333518</v>
      </c>
      <c r="O3228" s="158"/>
      <c r="P3228" s="265">
        <f t="shared" si="698"/>
        <v>192737.5835877143</v>
      </c>
      <c r="Q3228" s="265">
        <f t="shared" si="699"/>
        <v>323082.55116544472</v>
      </c>
      <c r="R3228" s="266">
        <f t="shared" si="700"/>
        <v>515820.13475315901</v>
      </c>
    </row>
    <row r="3229" spans="1:18" x14ac:dyDescent="0.25">
      <c r="A3229" s="81">
        <v>3198</v>
      </c>
      <c r="B3229" s="93">
        <f t="shared" si="689"/>
        <v>2.9351458241389646E-27</v>
      </c>
      <c r="C3229" s="178">
        <f t="shared" si="690"/>
        <v>2.9285246406600233E-27</v>
      </c>
      <c r="D3229" s="165">
        <f t="shared" si="691"/>
        <v>2.2558277767625785E-3</v>
      </c>
      <c r="E3229" s="166">
        <f t="shared" si="701"/>
        <v>24.291375447755232</v>
      </c>
      <c r="F3229" s="167">
        <f t="shared" si="702"/>
        <v>7.216393057863514</v>
      </c>
      <c r="G3229" s="167">
        <f t="shared" si="692"/>
        <v>250784.25890373561</v>
      </c>
      <c r="H3229" s="167">
        <f t="shared" si="693"/>
        <v>271299.98899881309</v>
      </c>
      <c r="I3229" s="168">
        <f t="shared" si="694"/>
        <v>522084.2479025487</v>
      </c>
      <c r="J3229" s="168">
        <f t="shared" si="696"/>
        <v>505846.34068532672</v>
      </c>
      <c r="K3229" s="94"/>
      <c r="L3229" s="265">
        <f t="shared" si="695"/>
        <v>198951.61587545389</v>
      </c>
      <c r="M3229" s="265">
        <f>$G3229*NonHospFrac+theModel!$H3229*NonHospFrac</f>
        <v>323132.63202709478</v>
      </c>
      <c r="N3229" s="266">
        <f t="shared" si="697"/>
        <v>522084.24790254864</v>
      </c>
      <c r="O3229" s="158"/>
      <c r="P3229" s="265">
        <f t="shared" si="698"/>
        <v>192763.80635566718</v>
      </c>
      <c r="Q3229" s="265">
        <f t="shared" si="699"/>
        <v>323131.07177647576</v>
      </c>
      <c r="R3229" s="266">
        <f t="shared" si="700"/>
        <v>515894.87813214294</v>
      </c>
    </row>
    <row r="3230" spans="1:18" x14ac:dyDescent="0.25">
      <c r="A3230" s="81">
        <v>3199</v>
      </c>
      <c r="B3230" s="93">
        <f t="shared" si="689"/>
        <v>2.8803159521361708E-27</v>
      </c>
      <c r="C3230" s="178">
        <f t="shared" si="690"/>
        <v>2.8738184554054896E-27</v>
      </c>
      <c r="D3230" s="165">
        <f t="shared" si="691"/>
        <v>2.2558277767625785E-3</v>
      </c>
      <c r="E3230" s="166">
        <f t="shared" si="701"/>
        <v>24.291375447755232</v>
      </c>
      <c r="F3230" s="167">
        <f t="shared" si="702"/>
        <v>7.2186488856402766</v>
      </c>
      <c r="G3230" s="167">
        <f t="shared" si="692"/>
        <v>250862.65348294898</v>
      </c>
      <c r="H3230" s="167">
        <f t="shared" si="693"/>
        <v>271299.98899881309</v>
      </c>
      <c r="I3230" s="168">
        <f t="shared" si="694"/>
        <v>522162.6424817621</v>
      </c>
      <c r="J3230" s="168">
        <f t="shared" si="696"/>
        <v>505915.15106403542</v>
      </c>
      <c r="K3230" s="94"/>
      <c r="L3230" s="265">
        <f t="shared" si="695"/>
        <v>198981.48984363629</v>
      </c>
      <c r="M3230" s="265">
        <f>$G3230*NonHospFrac+theModel!$H3230*NonHospFrac</f>
        <v>323181.15263812576</v>
      </c>
      <c r="N3230" s="266">
        <f t="shared" si="697"/>
        <v>522162.64248176204</v>
      </c>
      <c r="O3230" s="158"/>
      <c r="P3230" s="265">
        <f t="shared" si="698"/>
        <v>192790.02805472838</v>
      </c>
      <c r="Q3230" s="265">
        <f t="shared" si="699"/>
        <v>323179.59238750674</v>
      </c>
      <c r="R3230" s="266">
        <f t="shared" si="700"/>
        <v>515969.62044223514</v>
      </c>
    </row>
    <row r="3231" spans="1:18" x14ac:dyDescent="0.25">
      <c r="A3231" s="81">
        <v>3200</v>
      </c>
      <c r="B3231" s="93">
        <f t="shared" ref="B3231:B3294" si="703">Constant*EXP(PowerTerm*(A3231)/7)</f>
        <v>2.8265103273237958E-27</v>
      </c>
      <c r="C3231" s="178">
        <f t="shared" ref="C3231:C3294" si="704">(1-theFloor)*B3231</f>
        <v>2.8201342068161127E-27</v>
      </c>
      <c r="D3231" s="165">
        <f t="shared" ref="D3231:D3294" si="705">theFloor</f>
        <v>2.2558277767625785E-3</v>
      </c>
      <c r="E3231" s="166">
        <f t="shared" si="701"/>
        <v>24.291375447755232</v>
      </c>
      <c r="F3231" s="167">
        <f t="shared" si="702"/>
        <v>7.2209047134170392</v>
      </c>
      <c r="G3231" s="167">
        <f t="shared" ref="G3231:G3294" si="706">$B$22*F3231*totInfected/365.25</f>
        <v>250941.04806216244</v>
      </c>
      <c r="H3231" s="167">
        <f t="shared" ref="H3231:H3294" si="707">lostQALYs_Injured*E3231*totInfected/365.25</f>
        <v>271299.98899881309</v>
      </c>
      <c r="I3231" s="168">
        <f t="shared" ref="I3231:I3294" si="708">H3231+G3231</f>
        <v>522241.03706097556</v>
      </c>
      <c r="J3231" s="168">
        <f t="shared" si="696"/>
        <v>505983.95863789768</v>
      </c>
      <c r="K3231" s="94"/>
      <c r="L3231" s="265">
        <f t="shared" ref="L3231:L3294" si="709">$G3231*HospFrac+$H3231*HospFrac</f>
        <v>199011.36381181877</v>
      </c>
      <c r="M3231" s="265">
        <f>$G3231*NonHospFrac+theModel!$H3231*NonHospFrac</f>
        <v>323229.6732491568</v>
      </c>
      <c r="N3231" s="266">
        <f t="shared" si="697"/>
        <v>522241.03706097556</v>
      </c>
      <c r="O3231" s="158"/>
      <c r="P3231" s="265">
        <f t="shared" si="698"/>
        <v>192816.24868494156</v>
      </c>
      <c r="Q3231" s="265">
        <f t="shared" si="699"/>
        <v>323228.11299853778</v>
      </c>
      <c r="R3231" s="266">
        <f t="shared" si="700"/>
        <v>516044.36168347934</v>
      </c>
    </row>
    <row r="3232" spans="1:18" x14ac:dyDescent="0.25">
      <c r="A3232" s="81">
        <v>3201</v>
      </c>
      <c r="B3232" s="93">
        <f t="shared" si="703"/>
        <v>2.7737098162939216E-27</v>
      </c>
      <c r="C3232" s="178">
        <f t="shared" si="704"/>
        <v>2.7674528046456467E-27</v>
      </c>
      <c r="D3232" s="165">
        <f t="shared" si="705"/>
        <v>2.2558277767625785E-3</v>
      </c>
      <c r="E3232" s="166">
        <f t="shared" si="701"/>
        <v>24.291375447755232</v>
      </c>
      <c r="F3232" s="167">
        <f t="shared" si="702"/>
        <v>7.2231605411938018</v>
      </c>
      <c r="G3232" s="167">
        <f t="shared" si="706"/>
        <v>251019.44264137582</v>
      </c>
      <c r="H3232" s="167">
        <f t="shared" si="707"/>
        <v>271299.98899881309</v>
      </c>
      <c r="I3232" s="168">
        <f t="shared" si="708"/>
        <v>522319.43164018891</v>
      </c>
      <c r="J3232" s="168">
        <f t="shared" ref="J3232:J3295" si="710">J3231+(I3232-I3231)/(1+discountDaily)^A3232</f>
        <v>506052.76340702764</v>
      </c>
      <c r="K3232" s="94"/>
      <c r="L3232" s="265">
        <f t="shared" si="709"/>
        <v>199041.23778000116</v>
      </c>
      <c r="M3232" s="265">
        <f>$G3232*NonHospFrac+theModel!$H3232*NonHospFrac</f>
        <v>323278.19386018778</v>
      </c>
      <c r="N3232" s="266">
        <f t="shared" ref="N3232:N3295" si="711">L3232+M3232</f>
        <v>522319.43164018891</v>
      </c>
      <c r="O3232" s="158"/>
      <c r="P3232" s="265">
        <f t="shared" ref="P3232:P3295" si="712">P3231+(L3232-L3231)/(1+discountDaily)^A3232</f>
        <v>192842.46824635015</v>
      </c>
      <c r="Q3232" s="265">
        <f t="shared" ref="Q3232:Q3295" si="713">Q3231+(M3232-M3231)/(1+discountDaily)^B3232</f>
        <v>323276.63360956876</v>
      </c>
      <c r="R3232" s="266">
        <f t="shared" ref="R3232:R3295" si="714">P3232+Q3232</f>
        <v>516119.10185591888</v>
      </c>
    </row>
    <row r="3233" spans="1:18" x14ac:dyDescent="0.25">
      <c r="A3233" s="81">
        <v>3202</v>
      </c>
      <c r="B3233" s="93">
        <f t="shared" si="703"/>
        <v>2.7218956430594789E-27</v>
      </c>
      <c r="C3233" s="178">
        <f t="shared" si="704"/>
        <v>2.7157555152624161E-27</v>
      </c>
      <c r="D3233" s="165">
        <f t="shared" si="705"/>
        <v>2.2558277767625785E-3</v>
      </c>
      <c r="E3233" s="166">
        <f t="shared" ref="E3233:E3296" si="715">C3233+E3232</f>
        <v>24.291375447755232</v>
      </c>
      <c r="F3233" s="167">
        <f t="shared" ref="F3233:F3296" si="716">D3233+F3232</f>
        <v>7.2254163689705644</v>
      </c>
      <c r="G3233" s="167">
        <f t="shared" si="706"/>
        <v>251097.83722058928</v>
      </c>
      <c r="H3233" s="167">
        <f t="shared" si="707"/>
        <v>271299.98899881309</v>
      </c>
      <c r="I3233" s="168">
        <f t="shared" si="708"/>
        <v>522397.82621940237</v>
      </c>
      <c r="J3233" s="168">
        <f t="shared" si="710"/>
        <v>506121.56537153991</v>
      </c>
      <c r="K3233" s="94"/>
      <c r="L3233" s="265">
        <f t="shared" si="709"/>
        <v>199071.11174818361</v>
      </c>
      <c r="M3233" s="265">
        <f>$G3233*NonHospFrac+theModel!$H3233*NonHospFrac</f>
        <v>323326.71447121876</v>
      </c>
      <c r="N3233" s="266">
        <f t="shared" si="711"/>
        <v>522397.82621940237</v>
      </c>
      <c r="O3233" s="158"/>
      <c r="P3233" s="265">
        <f t="shared" si="712"/>
        <v>192868.68673899787</v>
      </c>
      <c r="Q3233" s="265">
        <f t="shared" si="713"/>
        <v>323325.15422059974</v>
      </c>
      <c r="R3233" s="266">
        <f t="shared" si="714"/>
        <v>516193.84095959761</v>
      </c>
    </row>
    <row r="3234" spans="1:18" x14ac:dyDescent="0.25">
      <c r="A3234" s="81">
        <v>3203</v>
      </c>
      <c r="B3234" s="93">
        <f t="shared" si="703"/>
        <v>2.6710493823774776E-27</v>
      </c>
      <c r="C3234" s="178">
        <f t="shared" si="704"/>
        <v>2.6650239549876059E-27</v>
      </c>
      <c r="D3234" s="165">
        <f t="shared" si="705"/>
        <v>2.2558277767625785E-3</v>
      </c>
      <c r="E3234" s="166">
        <f t="shared" si="715"/>
        <v>24.291375447755232</v>
      </c>
      <c r="F3234" s="167">
        <f t="shared" si="716"/>
        <v>7.227672196747327</v>
      </c>
      <c r="G3234" s="167">
        <f t="shared" si="706"/>
        <v>251176.23179980266</v>
      </c>
      <c r="H3234" s="167">
        <f t="shared" si="707"/>
        <v>271299.98899881309</v>
      </c>
      <c r="I3234" s="168">
        <f t="shared" si="708"/>
        <v>522476.22079861572</v>
      </c>
      <c r="J3234" s="168">
        <f t="shared" si="710"/>
        <v>506190.36453154852</v>
      </c>
      <c r="K3234" s="94"/>
      <c r="L3234" s="265">
        <f t="shared" si="709"/>
        <v>199100.98571636601</v>
      </c>
      <c r="M3234" s="265">
        <f>$G3234*NonHospFrac+theModel!$H3234*NonHospFrac</f>
        <v>323375.23508224974</v>
      </c>
      <c r="N3234" s="266">
        <f t="shared" si="711"/>
        <v>522476.22079861572</v>
      </c>
      <c r="O3234" s="158"/>
      <c r="P3234" s="265">
        <f t="shared" si="712"/>
        <v>192894.90416292817</v>
      </c>
      <c r="Q3234" s="265">
        <f t="shared" si="713"/>
        <v>323373.67483163072</v>
      </c>
      <c r="R3234" s="266">
        <f t="shared" si="714"/>
        <v>516268.57899455889</v>
      </c>
    </row>
    <row r="3235" spans="1:18" x14ac:dyDescent="0.25">
      <c r="A3235" s="81">
        <v>3204</v>
      </c>
      <c r="B3235" s="93">
        <f t="shared" si="703"/>
        <v>2.6211529531968726E-27</v>
      </c>
      <c r="C3235" s="178">
        <f t="shared" si="704"/>
        <v>2.6152400835579079E-27</v>
      </c>
      <c r="D3235" s="165">
        <f t="shared" si="705"/>
        <v>2.2558277767625785E-3</v>
      </c>
      <c r="E3235" s="166">
        <f t="shared" si="715"/>
        <v>24.291375447755232</v>
      </c>
      <c r="F3235" s="167">
        <f t="shared" si="716"/>
        <v>7.2299280245240896</v>
      </c>
      <c r="G3235" s="167">
        <f t="shared" si="706"/>
        <v>251254.62637901612</v>
      </c>
      <c r="H3235" s="167">
        <f t="shared" si="707"/>
        <v>271299.98899881309</v>
      </c>
      <c r="I3235" s="168">
        <f t="shared" si="708"/>
        <v>522554.61537782918</v>
      </c>
      <c r="J3235" s="168">
        <f t="shared" si="710"/>
        <v>506259.16088716802</v>
      </c>
      <c r="K3235" s="94"/>
      <c r="L3235" s="265">
        <f t="shared" si="709"/>
        <v>199130.85968454846</v>
      </c>
      <c r="M3235" s="265">
        <f>$G3235*NonHospFrac+theModel!$H3235*NonHospFrac</f>
        <v>323423.75569328072</v>
      </c>
      <c r="N3235" s="266">
        <f t="shared" si="711"/>
        <v>522554.61537782918</v>
      </c>
      <c r="O3235" s="158"/>
      <c r="P3235" s="265">
        <f t="shared" si="712"/>
        <v>192921.1205181847</v>
      </c>
      <c r="Q3235" s="265">
        <f t="shared" si="713"/>
        <v>323422.1954426617</v>
      </c>
      <c r="R3235" s="266">
        <f t="shared" si="714"/>
        <v>516343.31596084638</v>
      </c>
    </row>
    <row r="3236" spans="1:18" x14ac:dyDescent="0.25">
      <c r="A3236" s="81">
        <v>3205</v>
      </c>
      <c r="B3236" s="93">
        <f t="shared" si="703"/>
        <v>2.5721886122290132E-27</v>
      </c>
      <c r="C3236" s="178">
        <f t="shared" si="704"/>
        <v>2.5663861977104746E-27</v>
      </c>
      <c r="D3236" s="165">
        <f t="shared" si="705"/>
        <v>2.2558277767625785E-3</v>
      </c>
      <c r="E3236" s="166">
        <f t="shared" si="715"/>
        <v>24.291375447755232</v>
      </c>
      <c r="F3236" s="167">
        <f t="shared" si="716"/>
        <v>7.2321838523008521</v>
      </c>
      <c r="G3236" s="167">
        <f t="shared" si="706"/>
        <v>251333.02095822949</v>
      </c>
      <c r="H3236" s="167">
        <f t="shared" si="707"/>
        <v>271299.98899881309</v>
      </c>
      <c r="I3236" s="168">
        <f t="shared" si="708"/>
        <v>522633.00995704258</v>
      </c>
      <c r="J3236" s="168">
        <f t="shared" si="710"/>
        <v>506327.95443851262</v>
      </c>
      <c r="K3236" s="94"/>
      <c r="L3236" s="265">
        <f t="shared" si="709"/>
        <v>199160.73365273085</v>
      </c>
      <c r="M3236" s="265">
        <f>$G3236*NonHospFrac+theModel!$H3236*NonHospFrac</f>
        <v>323472.2763043117</v>
      </c>
      <c r="N3236" s="266">
        <f t="shared" si="711"/>
        <v>522633.00995704252</v>
      </c>
      <c r="O3236" s="158"/>
      <c r="P3236" s="265">
        <f t="shared" si="712"/>
        <v>192947.33580481092</v>
      </c>
      <c r="Q3236" s="265">
        <f t="shared" si="713"/>
        <v>323470.71605369268</v>
      </c>
      <c r="R3236" s="266">
        <f t="shared" si="714"/>
        <v>516418.0518585036</v>
      </c>
    </row>
    <row r="3237" spans="1:18" x14ac:dyDescent="0.25">
      <c r="A3237" s="81">
        <v>3206</v>
      </c>
      <c r="B3237" s="93">
        <f t="shared" si="703"/>
        <v>2.5241389476380098E-27</v>
      </c>
      <c r="C3237" s="178">
        <f t="shared" si="704"/>
        <v>2.5184449248875196E-27</v>
      </c>
      <c r="D3237" s="165">
        <f t="shared" si="705"/>
        <v>2.2558277767625785E-3</v>
      </c>
      <c r="E3237" s="166">
        <f t="shared" si="715"/>
        <v>24.291375447755232</v>
      </c>
      <c r="F3237" s="167">
        <f t="shared" si="716"/>
        <v>7.2344396800776147</v>
      </c>
      <c r="G3237" s="167">
        <f t="shared" si="706"/>
        <v>251411.41553744295</v>
      </c>
      <c r="H3237" s="167">
        <f t="shared" si="707"/>
        <v>271299.98899881309</v>
      </c>
      <c r="I3237" s="168">
        <f t="shared" si="708"/>
        <v>522711.40453625604</v>
      </c>
      <c r="J3237" s="168">
        <f t="shared" si="710"/>
        <v>506396.74518569669</v>
      </c>
      <c r="K3237" s="94"/>
      <c r="L3237" s="265">
        <f t="shared" si="709"/>
        <v>199190.6076209133</v>
      </c>
      <c r="M3237" s="265">
        <f>$G3237*NonHospFrac+theModel!$H3237*NonHospFrac</f>
        <v>323520.79691534274</v>
      </c>
      <c r="N3237" s="266">
        <f t="shared" si="711"/>
        <v>522711.40453625604</v>
      </c>
      <c r="O3237" s="158"/>
      <c r="P3237" s="265">
        <f t="shared" si="712"/>
        <v>192973.55002285051</v>
      </c>
      <c r="Q3237" s="265">
        <f t="shared" si="713"/>
        <v>323519.23666472372</v>
      </c>
      <c r="R3237" s="266">
        <f t="shared" si="714"/>
        <v>516492.78668757423</v>
      </c>
    </row>
    <row r="3238" spans="1:18" x14ac:dyDescent="0.25">
      <c r="A3238" s="81">
        <v>3207</v>
      </c>
      <c r="B3238" s="93">
        <f t="shared" si="703"/>
        <v>2.4769868728490657E-27</v>
      </c>
      <c r="C3238" s="178">
        <f t="shared" si="704"/>
        <v>2.4713992170586164E-27</v>
      </c>
      <c r="D3238" s="165">
        <f t="shared" si="705"/>
        <v>2.2558277767625785E-3</v>
      </c>
      <c r="E3238" s="166">
        <f t="shared" si="715"/>
        <v>24.291375447755232</v>
      </c>
      <c r="F3238" s="167">
        <f t="shared" si="716"/>
        <v>7.2366955078543773</v>
      </c>
      <c r="G3238" s="167">
        <f t="shared" si="706"/>
        <v>251489.81011665636</v>
      </c>
      <c r="H3238" s="167">
        <f t="shared" si="707"/>
        <v>271299.98899881309</v>
      </c>
      <c r="I3238" s="168">
        <f t="shared" si="708"/>
        <v>522789.79911546945</v>
      </c>
      <c r="J3238" s="168">
        <f t="shared" si="710"/>
        <v>506465.53312883439</v>
      </c>
      <c r="K3238" s="94"/>
      <c r="L3238" s="265">
        <f t="shared" si="709"/>
        <v>199220.48158909573</v>
      </c>
      <c r="M3238" s="265">
        <f>$G3238*NonHospFrac+theModel!$H3238*NonHospFrac</f>
        <v>323569.31752637372</v>
      </c>
      <c r="N3238" s="266">
        <f t="shared" si="711"/>
        <v>522789.79911546945</v>
      </c>
      <c r="O3238" s="158"/>
      <c r="P3238" s="265">
        <f t="shared" si="712"/>
        <v>192999.76317234692</v>
      </c>
      <c r="Q3238" s="265">
        <f t="shared" si="713"/>
        <v>323567.7572757547</v>
      </c>
      <c r="R3238" s="266">
        <f t="shared" si="714"/>
        <v>516567.52044810163</v>
      </c>
    </row>
    <row r="3239" spans="1:18" x14ac:dyDescent="0.25">
      <c r="A3239" s="81">
        <v>3208</v>
      </c>
      <c r="B3239" s="93">
        <f t="shared" si="703"/>
        <v>2.4307156204724462E-27</v>
      </c>
      <c r="C3239" s="178">
        <f t="shared" si="704"/>
        <v>2.4252323446583737E-27</v>
      </c>
      <c r="D3239" s="165">
        <f t="shared" si="705"/>
        <v>2.2558277767625785E-3</v>
      </c>
      <c r="E3239" s="166">
        <f t="shared" si="715"/>
        <v>24.291375447755232</v>
      </c>
      <c r="F3239" s="167">
        <f t="shared" si="716"/>
        <v>7.2389513356311399</v>
      </c>
      <c r="G3239" s="167">
        <f t="shared" si="706"/>
        <v>251568.20469586982</v>
      </c>
      <c r="H3239" s="167">
        <f t="shared" si="707"/>
        <v>271299.98899881309</v>
      </c>
      <c r="I3239" s="168">
        <f t="shared" si="708"/>
        <v>522868.19369468291</v>
      </c>
      <c r="J3239" s="168">
        <f t="shared" si="710"/>
        <v>506534.3182680402</v>
      </c>
      <c r="K3239" s="94"/>
      <c r="L3239" s="265">
        <f t="shared" si="709"/>
        <v>199250.35555727815</v>
      </c>
      <c r="M3239" s="265">
        <f>$G3239*NonHospFrac+theModel!$H3239*NonHospFrac</f>
        <v>323617.83813740476</v>
      </c>
      <c r="N3239" s="266">
        <f t="shared" si="711"/>
        <v>522868.19369468291</v>
      </c>
      <c r="O3239" s="158"/>
      <c r="P3239" s="265">
        <f t="shared" si="712"/>
        <v>193025.97525334379</v>
      </c>
      <c r="Q3239" s="265">
        <f t="shared" si="713"/>
        <v>323616.27788678574</v>
      </c>
      <c r="R3239" s="266">
        <f t="shared" si="714"/>
        <v>516642.2531401295</v>
      </c>
    </row>
    <row r="3240" spans="1:18" x14ac:dyDescent="0.25">
      <c r="A3240" s="81">
        <v>3209</v>
      </c>
      <c r="B3240" s="93">
        <f t="shared" si="703"/>
        <v>2.3853087363409595E-27</v>
      </c>
      <c r="C3240" s="178">
        <f t="shared" si="704"/>
        <v>2.379927890637367E-27</v>
      </c>
      <c r="D3240" s="165">
        <f t="shared" si="705"/>
        <v>2.2558277767625785E-3</v>
      </c>
      <c r="E3240" s="166">
        <f t="shared" si="715"/>
        <v>24.291375447755232</v>
      </c>
      <c r="F3240" s="167">
        <f t="shared" si="716"/>
        <v>7.2412071634079025</v>
      </c>
      <c r="G3240" s="167">
        <f t="shared" si="706"/>
        <v>251646.59927508319</v>
      </c>
      <c r="H3240" s="167">
        <f t="shared" si="707"/>
        <v>271299.98899881309</v>
      </c>
      <c r="I3240" s="168">
        <f t="shared" si="708"/>
        <v>522946.58827389625</v>
      </c>
      <c r="J3240" s="168">
        <f t="shared" si="710"/>
        <v>506603.1006034282</v>
      </c>
      <c r="K3240" s="94"/>
      <c r="L3240" s="265">
        <f t="shared" si="709"/>
        <v>199280.22952546057</v>
      </c>
      <c r="M3240" s="265">
        <f>$G3240*NonHospFrac+theModel!$H3240*NonHospFrac</f>
        <v>323666.35874843574</v>
      </c>
      <c r="N3240" s="266">
        <f t="shared" si="711"/>
        <v>522946.58827389631</v>
      </c>
      <c r="O3240" s="158"/>
      <c r="P3240" s="265">
        <f t="shared" si="712"/>
        <v>193052.18626588461</v>
      </c>
      <c r="Q3240" s="265">
        <f t="shared" si="713"/>
        <v>323664.79849781672</v>
      </c>
      <c r="R3240" s="266">
        <f t="shared" si="714"/>
        <v>516716.98476370133</v>
      </c>
    </row>
    <row r="3241" spans="1:18" x14ac:dyDescent="0.25">
      <c r="A3241" s="81">
        <v>3210</v>
      </c>
      <c r="B3241" s="93">
        <f t="shared" si="703"/>
        <v>2.3407500736588126E-27</v>
      </c>
      <c r="C3241" s="178">
        <f t="shared" si="704"/>
        <v>2.335469744624194E-27</v>
      </c>
      <c r="D3241" s="165">
        <f t="shared" si="705"/>
        <v>2.2558277767625785E-3</v>
      </c>
      <c r="E3241" s="166">
        <f t="shared" si="715"/>
        <v>24.291375447755232</v>
      </c>
      <c r="F3241" s="167">
        <f t="shared" si="716"/>
        <v>7.2434629911846651</v>
      </c>
      <c r="G3241" s="167">
        <f t="shared" si="706"/>
        <v>251724.99385429666</v>
      </c>
      <c r="H3241" s="167">
        <f t="shared" si="707"/>
        <v>271299.98899881309</v>
      </c>
      <c r="I3241" s="168">
        <f t="shared" si="708"/>
        <v>523024.98285310972</v>
      </c>
      <c r="J3241" s="168">
        <f t="shared" si="710"/>
        <v>506671.88013511291</v>
      </c>
      <c r="K3241" s="94"/>
      <c r="L3241" s="265">
        <f t="shared" si="709"/>
        <v>199310.10349364299</v>
      </c>
      <c r="M3241" s="265">
        <f>$G3241*NonHospFrac+theModel!$H3241*NonHospFrac</f>
        <v>323714.87935946672</v>
      </c>
      <c r="N3241" s="266">
        <f t="shared" si="711"/>
        <v>523024.98285310972</v>
      </c>
      <c r="O3241" s="158"/>
      <c r="P3241" s="265">
        <f t="shared" si="712"/>
        <v>193078.39621001296</v>
      </c>
      <c r="Q3241" s="265">
        <f t="shared" si="713"/>
        <v>323713.3191088477</v>
      </c>
      <c r="R3241" s="266">
        <f t="shared" si="714"/>
        <v>516791.71531886066</v>
      </c>
    </row>
    <row r="3242" spans="1:18" x14ac:dyDescent="0.25">
      <c r="A3242" s="81">
        <v>3211</v>
      </c>
      <c r="B3242" s="93">
        <f t="shared" si="703"/>
        <v>2.297023787259774E-27</v>
      </c>
      <c r="C3242" s="178">
        <f t="shared" si="704"/>
        <v>2.2918420971965889E-27</v>
      </c>
      <c r="D3242" s="165">
        <f t="shared" si="705"/>
        <v>2.2558277767625785E-3</v>
      </c>
      <c r="E3242" s="166">
        <f t="shared" si="715"/>
        <v>24.291375447755232</v>
      </c>
      <c r="F3242" s="167">
        <f t="shared" si="716"/>
        <v>7.2457188189614277</v>
      </c>
      <c r="G3242" s="167">
        <f t="shared" si="706"/>
        <v>251803.38843351006</v>
      </c>
      <c r="H3242" s="167">
        <f t="shared" si="707"/>
        <v>271299.98899881309</v>
      </c>
      <c r="I3242" s="168">
        <f t="shared" si="708"/>
        <v>523103.37743232318</v>
      </c>
      <c r="J3242" s="168">
        <f t="shared" si="710"/>
        <v>506740.65686320851</v>
      </c>
      <c r="K3242" s="94"/>
      <c r="L3242" s="265">
        <f t="shared" si="709"/>
        <v>199339.97746182542</v>
      </c>
      <c r="M3242" s="265">
        <f>$G3242*NonHospFrac+theModel!$H3242*NonHospFrac</f>
        <v>323763.3999704977</v>
      </c>
      <c r="N3242" s="266">
        <f t="shared" si="711"/>
        <v>523103.37743232312</v>
      </c>
      <c r="O3242" s="158"/>
      <c r="P3242" s="265">
        <f t="shared" si="712"/>
        <v>193104.6050857724</v>
      </c>
      <c r="Q3242" s="265">
        <f t="shared" si="713"/>
        <v>323761.83971987868</v>
      </c>
      <c r="R3242" s="266">
        <f t="shared" si="714"/>
        <v>516866.44480565109</v>
      </c>
    </row>
    <row r="3243" spans="1:18" x14ac:dyDescent="0.25">
      <c r="A3243" s="81">
        <v>3212</v>
      </c>
      <c r="B3243" s="93">
        <f t="shared" si="703"/>
        <v>2.2541143279725942E-27</v>
      </c>
      <c r="C3243" s="178">
        <f t="shared" si="704"/>
        <v>2.249029434259555E-27</v>
      </c>
      <c r="D3243" s="165">
        <f t="shared" si="705"/>
        <v>2.2558277767625785E-3</v>
      </c>
      <c r="E3243" s="166">
        <f t="shared" si="715"/>
        <v>24.291375447755232</v>
      </c>
      <c r="F3243" s="167">
        <f t="shared" si="716"/>
        <v>7.2479746467381903</v>
      </c>
      <c r="G3243" s="167">
        <f t="shared" si="706"/>
        <v>251881.78301272349</v>
      </c>
      <c r="H3243" s="167">
        <f t="shared" si="707"/>
        <v>271299.98899881309</v>
      </c>
      <c r="I3243" s="168">
        <f t="shared" si="708"/>
        <v>523181.77201153658</v>
      </c>
      <c r="J3243" s="168">
        <f t="shared" si="710"/>
        <v>506809.43078782922</v>
      </c>
      <c r="K3243" s="94"/>
      <c r="L3243" s="265">
        <f t="shared" si="709"/>
        <v>199369.85143000784</v>
      </c>
      <c r="M3243" s="265">
        <f>$G3243*NonHospFrac+theModel!$H3243*NonHospFrac</f>
        <v>323811.92058152868</v>
      </c>
      <c r="N3243" s="266">
        <f t="shared" si="711"/>
        <v>523181.77201153652</v>
      </c>
      <c r="O3243" s="158"/>
      <c r="P3243" s="265">
        <f t="shared" si="712"/>
        <v>193130.81289320646</v>
      </c>
      <c r="Q3243" s="265">
        <f t="shared" si="713"/>
        <v>323810.36033090967</v>
      </c>
      <c r="R3243" s="266">
        <f t="shared" si="714"/>
        <v>516941.17322411609</v>
      </c>
    </row>
    <row r="3244" spans="1:18" x14ac:dyDescent="0.25">
      <c r="A3244" s="81">
        <v>3213</v>
      </c>
      <c r="B3244" s="93">
        <f t="shared" si="703"/>
        <v>2.2120064370916846E-27</v>
      </c>
      <c r="C3244" s="178">
        <f t="shared" si="704"/>
        <v>2.2070165315285157E-27</v>
      </c>
      <c r="D3244" s="165">
        <f t="shared" si="705"/>
        <v>2.2558277767625785E-3</v>
      </c>
      <c r="E3244" s="166">
        <f t="shared" si="715"/>
        <v>24.291375447755232</v>
      </c>
      <c r="F3244" s="167">
        <f t="shared" si="716"/>
        <v>7.2502304745149528</v>
      </c>
      <c r="G3244" s="167">
        <f t="shared" si="706"/>
        <v>251960.17759193692</v>
      </c>
      <c r="H3244" s="167">
        <f t="shared" si="707"/>
        <v>271299.98899881309</v>
      </c>
      <c r="I3244" s="168">
        <f t="shared" si="708"/>
        <v>523260.16659074998</v>
      </c>
      <c r="J3244" s="168">
        <f t="shared" si="710"/>
        <v>506878.20190908934</v>
      </c>
      <c r="K3244" s="94"/>
      <c r="L3244" s="265">
        <f t="shared" si="709"/>
        <v>199399.72539819026</v>
      </c>
      <c r="M3244" s="265">
        <f>$G3244*NonHospFrac+theModel!$H3244*NonHospFrac</f>
        <v>323860.44119255972</v>
      </c>
      <c r="N3244" s="266">
        <f t="shared" si="711"/>
        <v>523260.16659074998</v>
      </c>
      <c r="O3244" s="158"/>
      <c r="P3244" s="265">
        <f t="shared" si="712"/>
        <v>193157.01963235869</v>
      </c>
      <c r="Q3244" s="265">
        <f t="shared" si="713"/>
        <v>323858.8809419407</v>
      </c>
      <c r="R3244" s="266">
        <f t="shared" si="714"/>
        <v>517015.90057429939</v>
      </c>
    </row>
    <row r="3245" spans="1:18" x14ac:dyDescent="0.25">
      <c r="A3245" s="81">
        <v>3214</v>
      </c>
      <c r="B3245" s="93">
        <f t="shared" si="703"/>
        <v>2.1706851409510844E-27</v>
      </c>
      <c r="C3245" s="178">
        <f t="shared" si="704"/>
        <v>2.165788449115521E-27</v>
      </c>
      <c r="D3245" s="165">
        <f t="shared" si="705"/>
        <v>2.2558277767625785E-3</v>
      </c>
      <c r="E3245" s="166">
        <f t="shared" si="715"/>
        <v>24.291375447755232</v>
      </c>
      <c r="F3245" s="167">
        <f t="shared" si="716"/>
        <v>7.2524863022917154</v>
      </c>
      <c r="G3245" s="167">
        <f t="shared" si="706"/>
        <v>252038.57217115033</v>
      </c>
      <c r="H3245" s="167">
        <f t="shared" si="707"/>
        <v>271299.98899881309</v>
      </c>
      <c r="I3245" s="168">
        <f t="shared" si="708"/>
        <v>523338.56116996345</v>
      </c>
      <c r="J3245" s="168">
        <f t="shared" si="710"/>
        <v>506946.97022710327</v>
      </c>
      <c r="K3245" s="94"/>
      <c r="L3245" s="265">
        <f t="shared" si="709"/>
        <v>199429.59936637268</v>
      </c>
      <c r="M3245" s="265">
        <f>$G3245*NonHospFrac+theModel!$H3245*NonHospFrac</f>
        <v>323908.9618035907</v>
      </c>
      <c r="N3245" s="266">
        <f t="shared" si="711"/>
        <v>523338.56116996339</v>
      </c>
      <c r="O3245" s="158"/>
      <c r="P3245" s="265">
        <f t="shared" si="712"/>
        <v>193183.22530327263</v>
      </c>
      <c r="Q3245" s="265">
        <f t="shared" si="713"/>
        <v>323907.40155297169</v>
      </c>
      <c r="R3245" s="266">
        <f t="shared" si="714"/>
        <v>517090.62685624429</v>
      </c>
    </row>
    <row r="3246" spans="1:18" x14ac:dyDescent="0.25">
      <c r="A3246" s="81">
        <v>3215</v>
      </c>
      <c r="B3246" s="93">
        <f t="shared" si="703"/>
        <v>2.1301357455998041E-27</v>
      </c>
      <c r="C3246" s="178">
        <f t="shared" si="704"/>
        <v>2.1253305262166052E-27</v>
      </c>
      <c r="D3246" s="165">
        <f t="shared" si="705"/>
        <v>2.2558277767625785E-3</v>
      </c>
      <c r="E3246" s="166">
        <f t="shared" si="715"/>
        <v>24.291375447755232</v>
      </c>
      <c r="F3246" s="167">
        <f t="shared" si="716"/>
        <v>7.254742130068478</v>
      </c>
      <c r="G3246" s="167">
        <f t="shared" si="706"/>
        <v>252116.96675036376</v>
      </c>
      <c r="H3246" s="167">
        <f t="shared" si="707"/>
        <v>271299.98899881309</v>
      </c>
      <c r="I3246" s="168">
        <f t="shared" si="708"/>
        <v>523416.95574917685</v>
      </c>
      <c r="J3246" s="168">
        <f t="shared" si="710"/>
        <v>507015.73574198509</v>
      </c>
      <c r="K3246" s="94"/>
      <c r="L3246" s="265">
        <f t="shared" si="709"/>
        <v>199459.47333455514</v>
      </c>
      <c r="M3246" s="265">
        <f>$G3246*NonHospFrac+theModel!$H3246*NonHospFrac</f>
        <v>323957.48241462174</v>
      </c>
      <c r="N3246" s="266">
        <f t="shared" si="711"/>
        <v>523416.95574917691</v>
      </c>
      <c r="O3246" s="158"/>
      <c r="P3246" s="265">
        <f t="shared" si="712"/>
        <v>193209.42990599188</v>
      </c>
      <c r="Q3246" s="265">
        <f t="shared" si="713"/>
        <v>323955.92216400272</v>
      </c>
      <c r="R3246" s="266">
        <f t="shared" si="714"/>
        <v>517165.35206999461</v>
      </c>
    </row>
    <row r="3247" spans="1:18" x14ac:dyDescent="0.25">
      <c r="A3247" s="81">
        <v>3216</v>
      </c>
      <c r="B3247" s="93">
        <f t="shared" si="703"/>
        <v>2.090343831576563E-27</v>
      </c>
      <c r="C3247" s="178">
        <f t="shared" si="704"/>
        <v>2.0856283758983085E-27</v>
      </c>
      <c r="D3247" s="165">
        <f t="shared" si="705"/>
        <v>2.2558277767625785E-3</v>
      </c>
      <c r="E3247" s="166">
        <f t="shared" si="715"/>
        <v>24.291375447755232</v>
      </c>
      <c r="F3247" s="167">
        <f t="shared" si="716"/>
        <v>7.2569979578452406</v>
      </c>
      <c r="G3247" s="167">
        <f t="shared" si="706"/>
        <v>252195.36132957716</v>
      </c>
      <c r="H3247" s="167">
        <f t="shared" si="707"/>
        <v>271299.98899881309</v>
      </c>
      <c r="I3247" s="168">
        <f t="shared" si="708"/>
        <v>523495.35032839025</v>
      </c>
      <c r="J3247" s="168">
        <f t="shared" si="710"/>
        <v>507084.49845384917</v>
      </c>
      <c r="K3247" s="94"/>
      <c r="L3247" s="265">
        <f t="shared" si="709"/>
        <v>199489.34730273756</v>
      </c>
      <c r="M3247" s="265">
        <f>$G3247*NonHospFrac+theModel!$H3247*NonHospFrac</f>
        <v>324006.00302565272</v>
      </c>
      <c r="N3247" s="266">
        <f t="shared" si="711"/>
        <v>523495.35032839025</v>
      </c>
      <c r="O3247" s="158"/>
      <c r="P3247" s="265">
        <f t="shared" si="712"/>
        <v>193235.6334405599</v>
      </c>
      <c r="Q3247" s="265">
        <f t="shared" si="713"/>
        <v>324004.44277503371</v>
      </c>
      <c r="R3247" s="266">
        <f t="shared" si="714"/>
        <v>517240.07621559361</v>
      </c>
    </row>
    <row r="3248" spans="1:18" x14ac:dyDescent="0.25">
      <c r="A3248" s="81">
        <v>3217</v>
      </c>
      <c r="B3248" s="93">
        <f t="shared" si="703"/>
        <v>2.0512952487822844E-27</v>
      </c>
      <c r="C3248" s="178">
        <f t="shared" si="704"/>
        <v>2.0466678799817401E-27</v>
      </c>
      <c r="D3248" s="165">
        <f t="shared" si="705"/>
        <v>2.2558277767625785E-3</v>
      </c>
      <c r="E3248" s="166">
        <f t="shared" si="715"/>
        <v>24.291375447755232</v>
      </c>
      <c r="F3248" s="167">
        <f t="shared" si="716"/>
        <v>7.2592537856220032</v>
      </c>
      <c r="G3248" s="167">
        <f t="shared" si="706"/>
        <v>252273.7559087906</v>
      </c>
      <c r="H3248" s="167">
        <f t="shared" si="707"/>
        <v>271299.98899881309</v>
      </c>
      <c r="I3248" s="168">
        <f t="shared" si="708"/>
        <v>523573.74490760372</v>
      </c>
      <c r="J3248" s="168">
        <f t="shared" si="710"/>
        <v>507153.25836280978</v>
      </c>
      <c r="K3248" s="94"/>
      <c r="L3248" s="265">
        <f t="shared" si="709"/>
        <v>199519.22127091998</v>
      </c>
      <c r="M3248" s="265">
        <f>$G3248*NonHospFrac+theModel!$H3248*NonHospFrac</f>
        <v>324054.52363668371</v>
      </c>
      <c r="N3248" s="266">
        <f t="shared" si="711"/>
        <v>523573.74490760372</v>
      </c>
      <c r="O3248" s="158"/>
      <c r="P3248" s="265">
        <f t="shared" si="712"/>
        <v>193261.83590702029</v>
      </c>
      <c r="Q3248" s="265">
        <f t="shared" si="713"/>
        <v>324052.96338606469</v>
      </c>
      <c r="R3248" s="266">
        <f t="shared" si="714"/>
        <v>517314.799293085</v>
      </c>
    </row>
    <row r="3249" spans="1:18" x14ac:dyDescent="0.25">
      <c r="A3249" s="81">
        <v>3218</v>
      </c>
      <c r="B3249" s="93">
        <f t="shared" si="703"/>
        <v>2.012976111448225E-27</v>
      </c>
      <c r="C3249" s="178">
        <f t="shared" si="704"/>
        <v>2.0084351840220606E-27</v>
      </c>
      <c r="D3249" s="165">
        <f t="shared" si="705"/>
        <v>2.2558277767625785E-3</v>
      </c>
      <c r="E3249" s="166">
        <f t="shared" si="715"/>
        <v>24.291375447755232</v>
      </c>
      <c r="F3249" s="167">
        <f t="shared" si="716"/>
        <v>7.2615096133987658</v>
      </c>
      <c r="G3249" s="167">
        <f t="shared" si="706"/>
        <v>252352.15048800403</v>
      </c>
      <c r="H3249" s="167">
        <f t="shared" si="707"/>
        <v>271299.98899881309</v>
      </c>
      <c r="I3249" s="168">
        <f t="shared" si="708"/>
        <v>523652.13948681712</v>
      </c>
      <c r="J3249" s="168">
        <f t="shared" si="710"/>
        <v>507222.01546898112</v>
      </c>
      <c r="K3249" s="94"/>
      <c r="L3249" s="265">
        <f t="shared" si="709"/>
        <v>199549.09523910243</v>
      </c>
      <c r="M3249" s="265">
        <f>$G3249*NonHospFrac+theModel!$H3249*NonHospFrac</f>
        <v>324103.04424771469</v>
      </c>
      <c r="N3249" s="266">
        <f t="shared" si="711"/>
        <v>523652.13948681712</v>
      </c>
      <c r="O3249" s="158"/>
      <c r="P3249" s="265">
        <f t="shared" si="712"/>
        <v>193288.03730541657</v>
      </c>
      <c r="Q3249" s="265">
        <f t="shared" si="713"/>
        <v>324101.48399709567</v>
      </c>
      <c r="R3249" s="266">
        <f t="shared" si="714"/>
        <v>517389.52130251226</v>
      </c>
    </row>
    <row r="3250" spans="1:18" x14ac:dyDescent="0.25">
      <c r="A3250" s="81">
        <v>3219</v>
      </c>
      <c r="B3250" s="93">
        <f t="shared" si="703"/>
        <v>1.9753727931981803E-27</v>
      </c>
      <c r="C3250" s="178">
        <f t="shared" si="704"/>
        <v>1.9709166923818228E-27</v>
      </c>
      <c r="D3250" s="165">
        <f t="shared" si="705"/>
        <v>2.2558277767625785E-3</v>
      </c>
      <c r="E3250" s="166">
        <f t="shared" si="715"/>
        <v>24.291375447755232</v>
      </c>
      <c r="F3250" s="167">
        <f t="shared" si="716"/>
        <v>7.2637654411755284</v>
      </c>
      <c r="G3250" s="167">
        <f t="shared" si="706"/>
        <v>252430.54506721743</v>
      </c>
      <c r="H3250" s="167">
        <f t="shared" si="707"/>
        <v>271299.98899881309</v>
      </c>
      <c r="I3250" s="168">
        <f t="shared" si="708"/>
        <v>523730.53406603052</v>
      </c>
      <c r="J3250" s="168">
        <f t="shared" si="710"/>
        <v>507290.76977247745</v>
      </c>
      <c r="K3250" s="94"/>
      <c r="L3250" s="265">
        <f t="shared" si="709"/>
        <v>199578.96920728483</v>
      </c>
      <c r="M3250" s="265">
        <f>$G3250*NonHospFrac+theModel!$H3250*NonHospFrac</f>
        <v>324151.56485874567</v>
      </c>
      <c r="N3250" s="266">
        <f t="shared" si="711"/>
        <v>523730.53406603052</v>
      </c>
      <c r="O3250" s="158"/>
      <c r="P3250" s="265">
        <f t="shared" si="712"/>
        <v>193314.23763579223</v>
      </c>
      <c r="Q3250" s="265">
        <f t="shared" si="713"/>
        <v>324150.00460812665</v>
      </c>
      <c r="R3250" s="266">
        <f t="shared" si="714"/>
        <v>517464.24224391888</v>
      </c>
    </row>
    <row r="3251" spans="1:18" x14ac:dyDescent="0.25">
      <c r="A3251" s="81">
        <v>3220</v>
      </c>
      <c r="B3251" s="93">
        <f t="shared" si="703"/>
        <v>1.9384719222029101E-27</v>
      </c>
      <c r="C3251" s="178">
        <f t="shared" si="704"/>
        <v>1.9340990633963303E-27</v>
      </c>
      <c r="D3251" s="165">
        <f t="shared" si="705"/>
        <v>2.2558277767625785E-3</v>
      </c>
      <c r="E3251" s="166">
        <f t="shared" si="715"/>
        <v>24.291375447755232</v>
      </c>
      <c r="F3251" s="167">
        <f t="shared" si="716"/>
        <v>7.2660212689522909</v>
      </c>
      <c r="G3251" s="167">
        <f t="shared" si="706"/>
        <v>252508.93964643081</v>
      </c>
      <c r="H3251" s="167">
        <f t="shared" si="707"/>
        <v>271299.98899881309</v>
      </c>
      <c r="I3251" s="168">
        <f t="shared" si="708"/>
        <v>523808.92864524387</v>
      </c>
      <c r="J3251" s="168">
        <f t="shared" si="710"/>
        <v>507359.52127341292</v>
      </c>
      <c r="K3251" s="94"/>
      <c r="L3251" s="265">
        <f t="shared" si="709"/>
        <v>199608.84317546722</v>
      </c>
      <c r="M3251" s="265">
        <f>$G3251*NonHospFrac+theModel!$H3251*NonHospFrac</f>
        <v>324200.08546977665</v>
      </c>
      <c r="N3251" s="266">
        <f t="shared" si="711"/>
        <v>523808.92864524387</v>
      </c>
      <c r="O3251" s="158"/>
      <c r="P3251" s="265">
        <f t="shared" si="712"/>
        <v>193340.43689819085</v>
      </c>
      <c r="Q3251" s="265">
        <f t="shared" si="713"/>
        <v>324198.52521915763</v>
      </c>
      <c r="R3251" s="266">
        <f t="shared" si="714"/>
        <v>517538.96211734845</v>
      </c>
    </row>
    <row r="3252" spans="1:18" x14ac:dyDescent="0.25">
      <c r="A3252" s="81">
        <v>3221</v>
      </c>
      <c r="B3252" s="93">
        <f t="shared" si="703"/>
        <v>1.9022603764250871E-27</v>
      </c>
      <c r="C3252" s="178">
        <f t="shared" si="704"/>
        <v>1.8979692046293126E-27</v>
      </c>
      <c r="D3252" s="165">
        <f t="shared" si="705"/>
        <v>2.2558277767625785E-3</v>
      </c>
      <c r="E3252" s="166">
        <f t="shared" si="715"/>
        <v>24.291375447755232</v>
      </c>
      <c r="F3252" s="167">
        <f t="shared" si="716"/>
        <v>7.2682770967290535</v>
      </c>
      <c r="G3252" s="167">
        <f t="shared" si="706"/>
        <v>252587.33422564427</v>
      </c>
      <c r="H3252" s="167">
        <f t="shared" si="707"/>
        <v>271299.98899881309</v>
      </c>
      <c r="I3252" s="168">
        <f t="shared" si="708"/>
        <v>523887.32322445733</v>
      </c>
      <c r="J3252" s="168">
        <f t="shared" si="710"/>
        <v>507428.26997190196</v>
      </c>
      <c r="K3252" s="94"/>
      <c r="L3252" s="265">
        <f t="shared" si="709"/>
        <v>199638.7171436497</v>
      </c>
      <c r="M3252" s="265">
        <f>$G3252*NonHospFrac+theModel!$H3252*NonHospFrac</f>
        <v>324248.60608080763</v>
      </c>
      <c r="N3252" s="266">
        <f t="shared" si="711"/>
        <v>523887.32322445733</v>
      </c>
      <c r="O3252" s="158"/>
      <c r="P3252" s="265">
        <f t="shared" si="712"/>
        <v>193366.63509265601</v>
      </c>
      <c r="Q3252" s="265">
        <f t="shared" si="713"/>
        <v>324247.04583018861</v>
      </c>
      <c r="R3252" s="266">
        <f t="shared" si="714"/>
        <v>517613.68092284462</v>
      </c>
    </row>
    <row r="3253" spans="1:18" x14ac:dyDescent="0.25">
      <c r="A3253" s="81">
        <v>3222</v>
      </c>
      <c r="B3253" s="93">
        <f t="shared" si="703"/>
        <v>1.8667252789530661E-27</v>
      </c>
      <c r="C3253" s="178">
        <f t="shared" si="704"/>
        <v>1.8625142682172188E-27</v>
      </c>
      <c r="D3253" s="165">
        <f t="shared" si="705"/>
        <v>2.2558277767625785E-3</v>
      </c>
      <c r="E3253" s="166">
        <f t="shared" si="715"/>
        <v>24.291375447755232</v>
      </c>
      <c r="F3253" s="167">
        <f t="shared" si="716"/>
        <v>7.2705329245058161</v>
      </c>
      <c r="G3253" s="167">
        <f t="shared" si="706"/>
        <v>252665.72880485767</v>
      </c>
      <c r="H3253" s="167">
        <f t="shared" si="707"/>
        <v>271299.98899881309</v>
      </c>
      <c r="I3253" s="168">
        <f t="shared" si="708"/>
        <v>523965.71780367079</v>
      </c>
      <c r="J3253" s="168">
        <f t="shared" si="710"/>
        <v>507497.01586805872</v>
      </c>
      <c r="K3253" s="94"/>
      <c r="L3253" s="265">
        <f t="shared" si="709"/>
        <v>199668.59111183209</v>
      </c>
      <c r="M3253" s="265">
        <f>$G3253*NonHospFrac+theModel!$H3253*NonHospFrac</f>
        <v>324297.12669183861</v>
      </c>
      <c r="N3253" s="266">
        <f t="shared" si="711"/>
        <v>523965.71780367068</v>
      </c>
      <c r="O3253" s="158"/>
      <c r="P3253" s="265">
        <f t="shared" si="712"/>
        <v>193392.83221923112</v>
      </c>
      <c r="Q3253" s="265">
        <f t="shared" si="713"/>
        <v>324295.56644121959</v>
      </c>
      <c r="R3253" s="266">
        <f t="shared" si="714"/>
        <v>517688.39866045071</v>
      </c>
    </row>
    <row r="3254" spans="1:18" x14ac:dyDescent="0.25">
      <c r="A3254" s="81">
        <v>3223</v>
      </c>
      <c r="B3254" s="93">
        <f t="shared" si="703"/>
        <v>1.8318539934218261E-27</v>
      </c>
      <c r="C3254" s="178">
        <f t="shared" si="704"/>
        <v>1.8277216463004917E-27</v>
      </c>
      <c r="D3254" s="165">
        <f t="shared" si="705"/>
        <v>2.2558277767625785E-3</v>
      </c>
      <c r="E3254" s="166">
        <f t="shared" si="715"/>
        <v>24.291375447755232</v>
      </c>
      <c r="F3254" s="167">
        <f t="shared" si="716"/>
        <v>7.2727887522825787</v>
      </c>
      <c r="G3254" s="167">
        <f t="shared" si="706"/>
        <v>252744.12338407114</v>
      </c>
      <c r="H3254" s="167">
        <f t="shared" si="707"/>
        <v>271299.98899881309</v>
      </c>
      <c r="I3254" s="168">
        <f t="shared" si="708"/>
        <v>524044.11238288425</v>
      </c>
      <c r="J3254" s="168">
        <f t="shared" si="710"/>
        <v>507565.75896199746</v>
      </c>
      <c r="K3254" s="94"/>
      <c r="L3254" s="265">
        <f t="shared" si="709"/>
        <v>199698.46508001455</v>
      </c>
      <c r="M3254" s="265">
        <f>$G3254*NonHospFrac+theModel!$H3254*NonHospFrac</f>
        <v>324345.64730286971</v>
      </c>
      <c r="N3254" s="266">
        <f t="shared" si="711"/>
        <v>524044.11238288425</v>
      </c>
      <c r="O3254" s="158"/>
      <c r="P3254" s="265">
        <f t="shared" si="712"/>
        <v>193419.02827795982</v>
      </c>
      <c r="Q3254" s="265">
        <f t="shared" si="713"/>
        <v>324344.08705225069</v>
      </c>
      <c r="R3254" s="266">
        <f t="shared" si="714"/>
        <v>517763.11533021054</v>
      </c>
    </row>
    <row r="3255" spans="1:18" x14ac:dyDescent="0.25">
      <c r="A3255" s="81">
        <v>3224</v>
      </c>
      <c r="B3255" s="93">
        <f t="shared" si="703"/>
        <v>1.7976341195194486E-27</v>
      </c>
      <c r="C3255" s="178">
        <f t="shared" si="704"/>
        <v>1.7935789665401805E-27</v>
      </c>
      <c r="D3255" s="165">
        <f t="shared" si="705"/>
        <v>2.2558277767625785E-3</v>
      </c>
      <c r="E3255" s="166">
        <f t="shared" si="715"/>
        <v>24.291375447755232</v>
      </c>
      <c r="F3255" s="167">
        <f t="shared" si="716"/>
        <v>7.2750445800593413</v>
      </c>
      <c r="G3255" s="167">
        <f t="shared" si="706"/>
        <v>252822.51796328451</v>
      </c>
      <c r="H3255" s="167">
        <f t="shared" si="707"/>
        <v>271299.98899881309</v>
      </c>
      <c r="I3255" s="168">
        <f t="shared" si="708"/>
        <v>524122.5069620976</v>
      </c>
      <c r="J3255" s="168">
        <f t="shared" si="710"/>
        <v>507634.49925383221</v>
      </c>
      <c r="K3255" s="94"/>
      <c r="L3255" s="265">
        <f t="shared" si="709"/>
        <v>199728.33904819697</v>
      </c>
      <c r="M3255" s="265">
        <f>$G3255*NonHospFrac+theModel!$H3255*NonHospFrac</f>
        <v>324394.16791390063</v>
      </c>
      <c r="N3255" s="266">
        <f t="shared" si="711"/>
        <v>524122.5069620976</v>
      </c>
      <c r="O3255" s="158"/>
      <c r="P3255" s="265">
        <f t="shared" si="712"/>
        <v>193445.22326888557</v>
      </c>
      <c r="Q3255" s="265">
        <f t="shared" si="713"/>
        <v>324392.60766328161</v>
      </c>
      <c r="R3255" s="266">
        <f t="shared" si="714"/>
        <v>517837.83093216718</v>
      </c>
    </row>
    <row r="3256" spans="1:18" x14ac:dyDescent="0.25">
      <c r="A3256" s="81">
        <v>3225</v>
      </c>
      <c r="B3256" s="93">
        <f t="shared" si="703"/>
        <v>1.7640534885775359E-27</v>
      </c>
      <c r="C3256" s="178">
        <f t="shared" si="704"/>
        <v>1.7600740877183076E-27</v>
      </c>
      <c r="D3256" s="165">
        <f t="shared" si="705"/>
        <v>2.2558277767625785E-3</v>
      </c>
      <c r="E3256" s="166">
        <f t="shared" si="715"/>
        <v>24.291375447755232</v>
      </c>
      <c r="F3256" s="167">
        <f t="shared" si="716"/>
        <v>7.2773004078361039</v>
      </c>
      <c r="G3256" s="167">
        <f t="shared" si="706"/>
        <v>252900.91254249797</v>
      </c>
      <c r="H3256" s="167">
        <f t="shared" si="707"/>
        <v>271299.98899881309</v>
      </c>
      <c r="I3256" s="168">
        <f t="shared" si="708"/>
        <v>524200.90154131106</v>
      </c>
      <c r="J3256" s="168">
        <f t="shared" si="710"/>
        <v>507703.23674367747</v>
      </c>
      <c r="K3256" s="94"/>
      <c r="L3256" s="265">
        <f t="shared" si="709"/>
        <v>199758.21301637939</v>
      </c>
      <c r="M3256" s="265">
        <f>$G3256*NonHospFrac+theModel!$H3256*NonHospFrac</f>
        <v>324442.68852493167</v>
      </c>
      <c r="N3256" s="266">
        <f t="shared" si="711"/>
        <v>524200.90154131106</v>
      </c>
      <c r="O3256" s="158"/>
      <c r="P3256" s="265">
        <f t="shared" si="712"/>
        <v>193471.41719205194</v>
      </c>
      <c r="Q3256" s="265">
        <f t="shared" si="713"/>
        <v>324441.12827431265</v>
      </c>
      <c r="R3256" s="266">
        <f t="shared" si="714"/>
        <v>517912.54546636459</v>
      </c>
    </row>
    <row r="3257" spans="1:18" x14ac:dyDescent="0.25">
      <c r="A3257" s="81">
        <v>3226</v>
      </c>
      <c r="B3257" s="93">
        <f t="shared" si="703"/>
        <v>1.7311001592440306E-27</v>
      </c>
      <c r="C3257" s="178">
        <f t="shared" si="704"/>
        <v>1.7271950954204499E-27</v>
      </c>
      <c r="D3257" s="165">
        <f t="shared" si="705"/>
        <v>2.2558277767625785E-3</v>
      </c>
      <c r="E3257" s="166">
        <f t="shared" si="715"/>
        <v>24.291375447755232</v>
      </c>
      <c r="F3257" s="167">
        <f t="shared" si="716"/>
        <v>7.2795562356128665</v>
      </c>
      <c r="G3257" s="167">
        <f t="shared" si="706"/>
        <v>252979.30712171135</v>
      </c>
      <c r="H3257" s="167">
        <f t="shared" si="707"/>
        <v>271299.98899881309</v>
      </c>
      <c r="I3257" s="168">
        <f t="shared" si="708"/>
        <v>524279.29612052441</v>
      </c>
      <c r="J3257" s="168">
        <f t="shared" si="710"/>
        <v>507771.97143164719</v>
      </c>
      <c r="K3257" s="94"/>
      <c r="L3257" s="265">
        <f t="shared" si="709"/>
        <v>199788.08698456181</v>
      </c>
      <c r="M3257" s="265">
        <f>$G3257*NonHospFrac+theModel!$H3257*NonHospFrac</f>
        <v>324491.20913596265</v>
      </c>
      <c r="N3257" s="266">
        <f t="shared" si="711"/>
        <v>524279.29612052446</v>
      </c>
      <c r="O3257" s="158"/>
      <c r="P3257" s="265">
        <f t="shared" si="712"/>
        <v>193497.61004750244</v>
      </c>
      <c r="Q3257" s="265">
        <f t="shared" si="713"/>
        <v>324489.64888534363</v>
      </c>
      <c r="R3257" s="266">
        <f t="shared" si="714"/>
        <v>517987.25893284607</v>
      </c>
    </row>
    <row r="3258" spans="1:18" x14ac:dyDescent="0.25">
      <c r="A3258" s="81">
        <v>3227</v>
      </c>
      <c r="B3258" s="93">
        <f t="shared" si="703"/>
        <v>1.6987624132367395E-27</v>
      </c>
      <c r="C3258" s="178">
        <f t="shared" si="704"/>
        <v>1.6949302977988396E-27</v>
      </c>
      <c r="D3258" s="165">
        <f t="shared" si="705"/>
        <v>2.2558277767625785E-3</v>
      </c>
      <c r="E3258" s="166">
        <f t="shared" si="715"/>
        <v>24.291375447755232</v>
      </c>
      <c r="F3258" s="167">
        <f t="shared" si="716"/>
        <v>7.2818120633896291</v>
      </c>
      <c r="G3258" s="167">
        <f t="shared" si="706"/>
        <v>253057.70170092481</v>
      </c>
      <c r="H3258" s="167">
        <f t="shared" si="707"/>
        <v>271299.98899881309</v>
      </c>
      <c r="I3258" s="168">
        <f t="shared" si="708"/>
        <v>524357.69069973787</v>
      </c>
      <c r="J3258" s="168">
        <f t="shared" si="710"/>
        <v>507840.70331785583</v>
      </c>
      <c r="K3258" s="94"/>
      <c r="L3258" s="265">
        <f t="shared" si="709"/>
        <v>199817.96095274424</v>
      </c>
      <c r="M3258" s="265">
        <f>$G3258*NonHospFrac+theModel!$H3258*NonHospFrac</f>
        <v>324539.72974699363</v>
      </c>
      <c r="N3258" s="266">
        <f t="shared" si="711"/>
        <v>524357.69069973787</v>
      </c>
      <c r="O3258" s="158"/>
      <c r="P3258" s="265">
        <f t="shared" si="712"/>
        <v>193523.80183528058</v>
      </c>
      <c r="Q3258" s="265">
        <f t="shared" si="713"/>
        <v>324538.16949637461</v>
      </c>
      <c r="R3258" s="266">
        <f t="shared" si="714"/>
        <v>518061.97133165516</v>
      </c>
    </row>
    <row r="3259" spans="1:18" x14ac:dyDescent="0.25">
      <c r="A3259" s="81">
        <v>3228</v>
      </c>
      <c r="B3259" s="93">
        <f t="shared" si="703"/>
        <v>1.6670287511764393E-27</v>
      </c>
      <c r="C3259" s="178">
        <f t="shared" si="704"/>
        <v>1.6632682214148736E-27</v>
      </c>
      <c r="D3259" s="165">
        <f t="shared" si="705"/>
        <v>2.2558277767625785E-3</v>
      </c>
      <c r="E3259" s="166">
        <f t="shared" si="715"/>
        <v>24.291375447755232</v>
      </c>
      <c r="F3259" s="167">
        <f t="shared" si="716"/>
        <v>7.2840678911663916</v>
      </c>
      <c r="G3259" s="167">
        <f t="shared" si="706"/>
        <v>253136.09628013824</v>
      </c>
      <c r="H3259" s="167">
        <f t="shared" si="707"/>
        <v>271299.98899881309</v>
      </c>
      <c r="I3259" s="168">
        <f t="shared" si="708"/>
        <v>524436.08527895133</v>
      </c>
      <c r="J3259" s="168">
        <f t="shared" si="710"/>
        <v>507909.43240241747</v>
      </c>
      <c r="K3259" s="94"/>
      <c r="L3259" s="265">
        <f t="shared" si="709"/>
        <v>199847.83492092666</v>
      </c>
      <c r="M3259" s="265">
        <f>$G3259*NonHospFrac+theModel!$H3259*NonHospFrac</f>
        <v>324588.25035802461</v>
      </c>
      <c r="N3259" s="266">
        <f t="shared" si="711"/>
        <v>524436.08527895133</v>
      </c>
      <c r="O3259" s="158"/>
      <c r="P3259" s="265">
        <f t="shared" si="712"/>
        <v>193549.9925554299</v>
      </c>
      <c r="Q3259" s="265">
        <f t="shared" si="713"/>
        <v>324586.69010740559</v>
      </c>
      <c r="R3259" s="266">
        <f t="shared" si="714"/>
        <v>518136.68266283546</v>
      </c>
    </row>
    <row r="3260" spans="1:18" x14ac:dyDescent="0.25">
      <c r="A3260" s="81">
        <v>3229</v>
      </c>
      <c r="B3260" s="93">
        <f t="shared" si="703"/>
        <v>1.6358878884975657E-27</v>
      </c>
      <c r="C3260" s="178">
        <f t="shared" si="704"/>
        <v>1.6321976071590233E-27</v>
      </c>
      <c r="D3260" s="165">
        <f t="shared" si="705"/>
        <v>2.2558277767625785E-3</v>
      </c>
      <c r="E3260" s="166">
        <f t="shared" si="715"/>
        <v>24.291375447755232</v>
      </c>
      <c r="F3260" s="167">
        <f t="shared" si="716"/>
        <v>7.2863237189431542</v>
      </c>
      <c r="G3260" s="167">
        <f t="shared" si="706"/>
        <v>253214.49085935164</v>
      </c>
      <c r="H3260" s="167">
        <f t="shared" si="707"/>
        <v>271299.98899881309</v>
      </c>
      <c r="I3260" s="168">
        <f t="shared" si="708"/>
        <v>524514.47985816468</v>
      </c>
      <c r="J3260" s="168">
        <f t="shared" si="710"/>
        <v>507978.15868544625</v>
      </c>
      <c r="K3260" s="94"/>
      <c r="L3260" s="265">
        <f t="shared" si="709"/>
        <v>199877.70888910908</v>
      </c>
      <c r="M3260" s="265">
        <f>$G3260*NonHospFrac+theModel!$H3260*NonHospFrac</f>
        <v>324636.77096905559</v>
      </c>
      <c r="N3260" s="266">
        <f t="shared" si="711"/>
        <v>524514.47985816468</v>
      </c>
      <c r="O3260" s="158"/>
      <c r="P3260" s="265">
        <f t="shared" si="712"/>
        <v>193576.18220799387</v>
      </c>
      <c r="Q3260" s="265">
        <f t="shared" si="713"/>
        <v>324635.21071843657</v>
      </c>
      <c r="R3260" s="266">
        <f t="shared" si="714"/>
        <v>518211.39292643045</v>
      </c>
    </row>
    <row r="3261" spans="1:18" x14ac:dyDescent="0.25">
      <c r="A3261" s="81">
        <v>3230</v>
      </c>
      <c r="B3261" s="93">
        <f t="shared" si="703"/>
        <v>1.6053287514354217E-27</v>
      </c>
      <c r="C3261" s="178">
        <f t="shared" si="704"/>
        <v>1.601707406247098E-27</v>
      </c>
      <c r="D3261" s="165">
        <f t="shared" si="705"/>
        <v>2.2558277767625785E-3</v>
      </c>
      <c r="E3261" s="166">
        <f t="shared" si="715"/>
        <v>24.291375447755232</v>
      </c>
      <c r="F3261" s="167">
        <f t="shared" si="716"/>
        <v>7.2885795467199168</v>
      </c>
      <c r="G3261" s="167">
        <f t="shared" si="706"/>
        <v>253292.88543856508</v>
      </c>
      <c r="H3261" s="167">
        <f t="shared" si="707"/>
        <v>271299.98899881309</v>
      </c>
      <c r="I3261" s="168">
        <f t="shared" si="708"/>
        <v>524592.87443737814</v>
      </c>
      <c r="J3261" s="168">
        <f t="shared" si="710"/>
        <v>508046.88216705655</v>
      </c>
      <c r="K3261" s="94"/>
      <c r="L3261" s="265">
        <f t="shared" si="709"/>
        <v>199907.58285729151</v>
      </c>
      <c r="M3261" s="265">
        <f>$G3261*NonHospFrac+theModel!$H3261*NonHospFrac</f>
        <v>324685.29158008663</v>
      </c>
      <c r="N3261" s="266">
        <f t="shared" si="711"/>
        <v>524592.87443737814</v>
      </c>
      <c r="O3261" s="158"/>
      <c r="P3261" s="265">
        <f t="shared" si="712"/>
        <v>193602.37079301607</v>
      </c>
      <c r="Q3261" s="265">
        <f t="shared" si="713"/>
        <v>324683.73132946761</v>
      </c>
      <c r="R3261" s="266">
        <f t="shared" si="714"/>
        <v>518286.10212248366</v>
      </c>
    </row>
    <row r="3262" spans="1:18" x14ac:dyDescent="0.25">
      <c r="A3262" s="81">
        <v>3231</v>
      </c>
      <c r="B3262" s="93">
        <f t="shared" si="703"/>
        <v>1.5753404730883211E-27</v>
      </c>
      <c r="C3262" s="178">
        <f t="shared" si="704"/>
        <v>1.5717867762912701E-27</v>
      </c>
      <c r="D3262" s="165">
        <f t="shared" si="705"/>
        <v>2.2558277767625785E-3</v>
      </c>
      <c r="E3262" s="166">
        <f t="shared" si="715"/>
        <v>24.291375447755232</v>
      </c>
      <c r="F3262" s="167">
        <f t="shared" si="716"/>
        <v>7.2908353744966794</v>
      </c>
      <c r="G3262" s="167">
        <f t="shared" si="706"/>
        <v>253371.28001777848</v>
      </c>
      <c r="H3262" s="167">
        <f t="shared" si="707"/>
        <v>271299.98899881309</v>
      </c>
      <c r="I3262" s="168">
        <f t="shared" si="708"/>
        <v>524671.2690165916</v>
      </c>
      <c r="J3262" s="168">
        <f t="shared" si="710"/>
        <v>508115.6028473624</v>
      </c>
      <c r="K3262" s="94"/>
      <c r="L3262" s="265">
        <f t="shared" si="709"/>
        <v>199937.45682547393</v>
      </c>
      <c r="M3262" s="265">
        <f>$G3262*NonHospFrac+theModel!$H3262*NonHospFrac</f>
        <v>324733.81219111761</v>
      </c>
      <c r="N3262" s="266">
        <f t="shared" si="711"/>
        <v>524671.2690165916</v>
      </c>
      <c r="O3262" s="158"/>
      <c r="P3262" s="265">
        <f t="shared" si="712"/>
        <v>193628.55831053999</v>
      </c>
      <c r="Q3262" s="265">
        <f t="shared" si="713"/>
        <v>324732.25194049859</v>
      </c>
      <c r="R3262" s="266">
        <f t="shared" si="714"/>
        <v>518360.81025103858</v>
      </c>
    </row>
    <row r="3263" spans="1:18" x14ac:dyDescent="0.25">
      <c r="A3263" s="81">
        <v>3232</v>
      </c>
      <c r="B3263" s="93">
        <f t="shared" si="703"/>
        <v>1.5459123895532921E-27</v>
      </c>
      <c r="C3263" s="178">
        <f t="shared" si="704"/>
        <v>1.5424250774444963E-27</v>
      </c>
      <c r="D3263" s="165">
        <f t="shared" si="705"/>
        <v>2.2558277767625785E-3</v>
      </c>
      <c r="E3263" s="166">
        <f t="shared" si="715"/>
        <v>24.291375447755232</v>
      </c>
      <c r="F3263" s="167">
        <f t="shared" si="716"/>
        <v>7.293091202273442</v>
      </c>
      <c r="G3263" s="167">
        <f t="shared" si="706"/>
        <v>253449.67459699191</v>
      </c>
      <c r="H3263" s="167">
        <f t="shared" si="707"/>
        <v>271299.98899881309</v>
      </c>
      <c r="I3263" s="168">
        <f t="shared" si="708"/>
        <v>524749.66359580494</v>
      </c>
      <c r="J3263" s="168">
        <f t="shared" si="710"/>
        <v>508184.32072647795</v>
      </c>
      <c r="K3263" s="94"/>
      <c r="L3263" s="265">
        <f t="shared" si="709"/>
        <v>199967.33079365635</v>
      </c>
      <c r="M3263" s="265">
        <f>$G3263*NonHospFrac+theModel!$H3263*NonHospFrac</f>
        <v>324782.33280214865</v>
      </c>
      <c r="N3263" s="266">
        <f t="shared" si="711"/>
        <v>524749.66359580494</v>
      </c>
      <c r="O3263" s="158"/>
      <c r="P3263" s="265">
        <f t="shared" si="712"/>
        <v>193654.74476060912</v>
      </c>
      <c r="Q3263" s="265">
        <f t="shared" si="713"/>
        <v>324780.77255152963</v>
      </c>
      <c r="R3263" s="266">
        <f t="shared" si="714"/>
        <v>518435.51731213875</v>
      </c>
    </row>
    <row r="3264" spans="1:18" x14ac:dyDescent="0.25">
      <c r="A3264" s="81">
        <v>3233</v>
      </c>
      <c r="B3264" s="93">
        <f t="shared" si="703"/>
        <v>1.5170340361339675E-27</v>
      </c>
      <c r="C3264" s="178">
        <f t="shared" si="704"/>
        <v>1.5136118686169622E-27</v>
      </c>
      <c r="D3264" s="165">
        <f t="shared" si="705"/>
        <v>2.2558277767625785E-3</v>
      </c>
      <c r="E3264" s="166">
        <f t="shared" si="715"/>
        <v>24.291375447755232</v>
      </c>
      <c r="F3264" s="167">
        <f t="shared" si="716"/>
        <v>7.2953470300502046</v>
      </c>
      <c r="G3264" s="167">
        <f t="shared" si="706"/>
        <v>253528.06917620535</v>
      </c>
      <c r="H3264" s="167">
        <f t="shared" si="707"/>
        <v>271299.98899881309</v>
      </c>
      <c r="I3264" s="168">
        <f t="shared" si="708"/>
        <v>524828.05817501841</v>
      </c>
      <c r="J3264" s="168">
        <f t="shared" si="710"/>
        <v>508253.03580451757</v>
      </c>
      <c r="K3264" s="94"/>
      <c r="L3264" s="265">
        <f t="shared" si="709"/>
        <v>199997.2047618388</v>
      </c>
      <c r="M3264" s="265">
        <f>$G3264*NonHospFrac+theModel!$H3264*NonHospFrac</f>
        <v>324830.85341317963</v>
      </c>
      <c r="N3264" s="266">
        <f t="shared" si="711"/>
        <v>524828.05817501841</v>
      </c>
      <c r="O3264" s="158"/>
      <c r="P3264" s="265">
        <f t="shared" si="712"/>
        <v>193680.93014326703</v>
      </c>
      <c r="Q3264" s="265">
        <f t="shared" si="713"/>
        <v>324829.29316256061</v>
      </c>
      <c r="R3264" s="266">
        <f t="shared" si="714"/>
        <v>518510.22330582765</v>
      </c>
    </row>
    <row r="3265" spans="1:18" x14ac:dyDescent="0.25">
      <c r="A3265" s="81">
        <v>3234</v>
      </c>
      <c r="B3265" s="93">
        <f t="shared" si="703"/>
        <v>1.4886951436193145E-27</v>
      </c>
      <c r="C3265" s="178">
        <f t="shared" si="704"/>
        <v>1.4853369037632064E-27</v>
      </c>
      <c r="D3265" s="165">
        <f t="shared" si="705"/>
        <v>2.2558277767625785E-3</v>
      </c>
      <c r="E3265" s="166">
        <f t="shared" si="715"/>
        <v>24.291375447755232</v>
      </c>
      <c r="F3265" s="167">
        <f t="shared" si="716"/>
        <v>7.2976028578269672</v>
      </c>
      <c r="G3265" s="167">
        <f t="shared" si="706"/>
        <v>253606.46375541875</v>
      </c>
      <c r="H3265" s="167">
        <f t="shared" si="707"/>
        <v>271299.98899881309</v>
      </c>
      <c r="I3265" s="168">
        <f t="shared" si="708"/>
        <v>524906.45275423187</v>
      </c>
      <c r="J3265" s="168">
        <f t="shared" si="710"/>
        <v>508321.74808159535</v>
      </c>
      <c r="K3265" s="94"/>
      <c r="L3265" s="265">
        <f t="shared" si="709"/>
        <v>200027.0787300212</v>
      </c>
      <c r="M3265" s="265">
        <f>$G3265*NonHospFrac+theModel!$H3265*NonHospFrac</f>
        <v>324879.37402421061</v>
      </c>
      <c r="N3265" s="266">
        <f t="shared" si="711"/>
        <v>524906.45275423187</v>
      </c>
      <c r="O3265" s="158"/>
      <c r="P3265" s="265">
        <f t="shared" si="712"/>
        <v>193707.11445855716</v>
      </c>
      <c r="Q3265" s="265">
        <f t="shared" si="713"/>
        <v>324877.8137735916</v>
      </c>
      <c r="R3265" s="266">
        <f t="shared" si="714"/>
        <v>518584.92823214876</v>
      </c>
    </row>
    <row r="3266" spans="1:18" x14ac:dyDescent="0.25">
      <c r="A3266" s="81">
        <v>3235</v>
      </c>
      <c r="B3266" s="93">
        <f t="shared" si="703"/>
        <v>1.4608856346318786E-27</v>
      </c>
      <c r="C3266" s="178">
        <f t="shared" si="704"/>
        <v>1.4575901282386026E-27</v>
      </c>
      <c r="D3266" s="165">
        <f t="shared" si="705"/>
        <v>2.2558277767625785E-3</v>
      </c>
      <c r="E3266" s="166">
        <f t="shared" si="715"/>
        <v>24.291375447755232</v>
      </c>
      <c r="F3266" s="167">
        <f t="shared" si="716"/>
        <v>7.2998586856037297</v>
      </c>
      <c r="G3266" s="167">
        <f t="shared" si="706"/>
        <v>253684.85833463218</v>
      </c>
      <c r="H3266" s="167">
        <f t="shared" si="707"/>
        <v>271299.98899881309</v>
      </c>
      <c r="I3266" s="168">
        <f t="shared" si="708"/>
        <v>524984.84733344521</v>
      </c>
      <c r="J3266" s="168">
        <f t="shared" si="710"/>
        <v>508390.45755782531</v>
      </c>
      <c r="K3266" s="94"/>
      <c r="L3266" s="265">
        <f t="shared" si="709"/>
        <v>200056.95269820365</v>
      </c>
      <c r="M3266" s="265">
        <f>$G3266*NonHospFrac+theModel!$H3266*NonHospFrac</f>
        <v>324927.8946352416</v>
      </c>
      <c r="N3266" s="266">
        <f t="shared" si="711"/>
        <v>524984.84733344521</v>
      </c>
      <c r="O3266" s="158"/>
      <c r="P3266" s="265">
        <f t="shared" si="712"/>
        <v>193733.2977065231</v>
      </c>
      <c r="Q3266" s="265">
        <f t="shared" si="713"/>
        <v>324926.33438462258</v>
      </c>
      <c r="R3266" s="266">
        <f t="shared" si="714"/>
        <v>518659.63209114567</v>
      </c>
    </row>
    <row r="3267" spans="1:18" x14ac:dyDescent="0.25">
      <c r="A3267" s="81">
        <v>3236</v>
      </c>
      <c r="B3267" s="93">
        <f t="shared" si="703"/>
        <v>1.4335956200442443E-27</v>
      </c>
      <c r="C3267" s="178">
        <f t="shared" si="704"/>
        <v>1.4303616752239033E-27</v>
      </c>
      <c r="D3267" s="165">
        <f t="shared" si="705"/>
        <v>2.2558277767625785E-3</v>
      </c>
      <c r="E3267" s="166">
        <f t="shared" si="715"/>
        <v>24.291375447755232</v>
      </c>
      <c r="F3267" s="167">
        <f t="shared" si="716"/>
        <v>7.3021145133804923</v>
      </c>
      <c r="G3267" s="167">
        <f t="shared" si="706"/>
        <v>253763.25291384559</v>
      </c>
      <c r="H3267" s="167">
        <f t="shared" si="707"/>
        <v>271299.98899881309</v>
      </c>
      <c r="I3267" s="168">
        <f t="shared" si="708"/>
        <v>525063.24191265868</v>
      </c>
      <c r="J3267" s="168">
        <f t="shared" si="710"/>
        <v>508459.16423332191</v>
      </c>
      <c r="K3267" s="94"/>
      <c r="L3267" s="265">
        <f t="shared" si="709"/>
        <v>200086.82666638607</v>
      </c>
      <c r="M3267" s="265">
        <f>$G3267*NonHospFrac+theModel!$H3267*NonHospFrac</f>
        <v>324976.41524627258</v>
      </c>
      <c r="N3267" s="266">
        <f t="shared" si="711"/>
        <v>525063.24191265868</v>
      </c>
      <c r="O3267" s="158"/>
      <c r="P3267" s="265">
        <f t="shared" si="712"/>
        <v>193759.47988720826</v>
      </c>
      <c r="Q3267" s="265">
        <f t="shared" si="713"/>
        <v>324974.85499565356</v>
      </c>
      <c r="R3267" s="266">
        <f t="shared" si="714"/>
        <v>518734.33488286182</v>
      </c>
    </row>
    <row r="3268" spans="1:18" x14ac:dyDescent="0.25">
      <c r="A3268" s="81">
        <v>3237</v>
      </c>
      <c r="B3268" s="93">
        <f t="shared" si="703"/>
        <v>1.4068153954624482E-27</v>
      </c>
      <c r="C3268" s="178">
        <f t="shared" si="704"/>
        <v>1.4036418622165869E-27</v>
      </c>
      <c r="D3268" s="165">
        <f t="shared" si="705"/>
        <v>2.2558277767625785E-3</v>
      </c>
      <c r="E3268" s="166">
        <f t="shared" si="715"/>
        <v>24.291375447755232</v>
      </c>
      <c r="F3268" s="167">
        <f t="shared" si="716"/>
        <v>7.3043703411572549</v>
      </c>
      <c r="G3268" s="167">
        <f t="shared" si="706"/>
        <v>253841.64749305902</v>
      </c>
      <c r="H3268" s="167">
        <f t="shared" si="707"/>
        <v>271299.98899881309</v>
      </c>
      <c r="I3268" s="168">
        <f t="shared" si="708"/>
        <v>525141.63649187214</v>
      </c>
      <c r="J3268" s="168">
        <f t="shared" si="710"/>
        <v>508527.86810819909</v>
      </c>
      <c r="K3268" s="94"/>
      <c r="L3268" s="265">
        <f t="shared" si="709"/>
        <v>200116.70063456849</v>
      </c>
      <c r="M3268" s="265">
        <f>$G3268*NonHospFrac+theModel!$H3268*NonHospFrac</f>
        <v>325024.93585730356</v>
      </c>
      <c r="N3268" s="266">
        <f t="shared" si="711"/>
        <v>525141.63649187202</v>
      </c>
      <c r="O3268" s="158"/>
      <c r="P3268" s="265">
        <f t="shared" si="712"/>
        <v>193785.6610006562</v>
      </c>
      <c r="Q3268" s="265">
        <f t="shared" si="713"/>
        <v>325023.37560668454</v>
      </c>
      <c r="R3268" s="266">
        <f t="shared" si="714"/>
        <v>518809.03660734073</v>
      </c>
    </row>
    <row r="3269" spans="1:18" x14ac:dyDescent="0.25">
      <c r="A3269" s="81">
        <v>3238</v>
      </c>
      <c r="B3269" s="93">
        <f t="shared" si="703"/>
        <v>1.380535437775033E-27</v>
      </c>
      <c r="C3269" s="178">
        <f t="shared" si="704"/>
        <v>1.3774211875876951E-27</v>
      </c>
      <c r="D3269" s="165">
        <f t="shared" si="705"/>
        <v>2.2558277767625785E-3</v>
      </c>
      <c r="E3269" s="166">
        <f t="shared" si="715"/>
        <v>24.291375447755232</v>
      </c>
      <c r="F3269" s="167">
        <f t="shared" si="716"/>
        <v>7.3066261689340175</v>
      </c>
      <c r="G3269" s="167">
        <f t="shared" si="706"/>
        <v>253920.04207227245</v>
      </c>
      <c r="H3269" s="167">
        <f t="shared" si="707"/>
        <v>271299.98899881309</v>
      </c>
      <c r="I3269" s="168">
        <f t="shared" si="708"/>
        <v>525220.03107108548</v>
      </c>
      <c r="J3269" s="168">
        <f t="shared" si="710"/>
        <v>508596.56918257102</v>
      </c>
      <c r="K3269" s="94"/>
      <c r="L3269" s="265">
        <f t="shared" si="709"/>
        <v>200146.57460275094</v>
      </c>
      <c r="M3269" s="265">
        <f>$G3269*NonHospFrac+theModel!$H3269*NonHospFrac</f>
        <v>325073.4564683346</v>
      </c>
      <c r="N3269" s="266">
        <f t="shared" si="711"/>
        <v>525220.03107108548</v>
      </c>
      <c r="O3269" s="158"/>
      <c r="P3269" s="265">
        <f t="shared" si="712"/>
        <v>193811.84104691044</v>
      </c>
      <c r="Q3269" s="265">
        <f t="shared" si="713"/>
        <v>325071.89621771558</v>
      </c>
      <c r="R3269" s="266">
        <f t="shared" si="714"/>
        <v>518883.73726462602</v>
      </c>
    </row>
    <row r="3270" spans="1:18" x14ac:dyDescent="0.25">
      <c r="A3270" s="81">
        <v>3239</v>
      </c>
      <c r="B3270" s="93">
        <f t="shared" si="703"/>
        <v>1.3547464017666667E-27</v>
      </c>
      <c r="C3270" s="178">
        <f t="shared" si="704"/>
        <v>1.3516903272030923E-27</v>
      </c>
      <c r="D3270" s="165">
        <f t="shared" si="705"/>
        <v>2.2558277767625785E-3</v>
      </c>
      <c r="E3270" s="166">
        <f t="shared" si="715"/>
        <v>24.291375447755232</v>
      </c>
      <c r="F3270" s="167">
        <f t="shared" si="716"/>
        <v>7.3088819967107801</v>
      </c>
      <c r="G3270" s="167">
        <f t="shared" si="706"/>
        <v>253998.43665148586</v>
      </c>
      <c r="H3270" s="167">
        <f t="shared" si="707"/>
        <v>271299.98899881309</v>
      </c>
      <c r="I3270" s="168">
        <f t="shared" si="708"/>
        <v>525298.42565029894</v>
      </c>
      <c r="J3270" s="168">
        <f t="shared" si="710"/>
        <v>508665.26745655201</v>
      </c>
      <c r="K3270" s="94"/>
      <c r="L3270" s="265">
        <f t="shared" si="709"/>
        <v>200176.44857093334</v>
      </c>
      <c r="M3270" s="265">
        <f>$G3270*NonHospFrac+theModel!$H3270*NonHospFrac</f>
        <v>325121.97707936558</v>
      </c>
      <c r="N3270" s="266">
        <f t="shared" si="711"/>
        <v>525298.42565029894</v>
      </c>
      <c r="O3270" s="158"/>
      <c r="P3270" s="265">
        <f t="shared" si="712"/>
        <v>193838.02002601442</v>
      </c>
      <c r="Q3270" s="265">
        <f t="shared" si="713"/>
        <v>325120.41682874656</v>
      </c>
      <c r="R3270" s="266">
        <f t="shared" si="714"/>
        <v>518958.43685476098</v>
      </c>
    </row>
    <row r="3271" spans="1:18" x14ac:dyDescent="0.25">
      <c r="A3271" s="81">
        <v>3240</v>
      </c>
      <c r="B3271" s="93">
        <f t="shared" si="703"/>
        <v>1.3294391167949218E-27</v>
      </c>
      <c r="C3271" s="178">
        <f t="shared" si="704"/>
        <v>1.3264401311077411E-27</v>
      </c>
      <c r="D3271" s="165">
        <f t="shared" si="705"/>
        <v>2.2558277767625785E-3</v>
      </c>
      <c r="E3271" s="166">
        <f t="shared" si="715"/>
        <v>24.291375447755232</v>
      </c>
      <c r="F3271" s="167">
        <f t="shared" si="716"/>
        <v>7.3111378244875427</v>
      </c>
      <c r="G3271" s="167">
        <f t="shared" si="706"/>
        <v>254076.83123069929</v>
      </c>
      <c r="H3271" s="167">
        <f t="shared" si="707"/>
        <v>271299.98899881309</v>
      </c>
      <c r="I3271" s="168">
        <f t="shared" si="708"/>
        <v>525376.82022951241</v>
      </c>
      <c r="J3271" s="168">
        <f t="shared" si="710"/>
        <v>508733.96293025609</v>
      </c>
      <c r="K3271" s="94"/>
      <c r="L3271" s="265">
        <f t="shared" si="709"/>
        <v>200206.32253911579</v>
      </c>
      <c r="M3271" s="265">
        <f>$G3271*NonHospFrac+theModel!$H3271*NonHospFrac</f>
        <v>325170.49769039662</v>
      </c>
      <c r="N3271" s="266">
        <f t="shared" si="711"/>
        <v>525376.82022951241</v>
      </c>
      <c r="O3271" s="158"/>
      <c r="P3271" s="265">
        <f t="shared" si="712"/>
        <v>193864.1979380117</v>
      </c>
      <c r="Q3271" s="265">
        <f t="shared" si="713"/>
        <v>325168.9374397776</v>
      </c>
      <c r="R3271" s="266">
        <f t="shared" si="714"/>
        <v>519033.13537778927</v>
      </c>
    </row>
    <row r="3272" spans="1:18" x14ac:dyDescent="0.25">
      <c r="A3272" s="81">
        <v>3241</v>
      </c>
      <c r="B3272" s="93">
        <f t="shared" si="703"/>
        <v>1.3046045835291834E-27</v>
      </c>
      <c r="C3272" s="178">
        <f t="shared" si="704"/>
        <v>1.3016616202719665E-27</v>
      </c>
      <c r="D3272" s="165">
        <f t="shared" si="705"/>
        <v>2.2558277767625785E-3</v>
      </c>
      <c r="E3272" s="166">
        <f t="shared" si="715"/>
        <v>24.291375447755232</v>
      </c>
      <c r="F3272" s="167">
        <f t="shared" si="716"/>
        <v>7.3133936522643053</v>
      </c>
      <c r="G3272" s="167">
        <f t="shared" si="706"/>
        <v>254155.22580991269</v>
      </c>
      <c r="H3272" s="167">
        <f t="shared" si="707"/>
        <v>271299.98899881309</v>
      </c>
      <c r="I3272" s="168">
        <f t="shared" si="708"/>
        <v>525455.21480872575</v>
      </c>
      <c r="J3272" s="168">
        <f t="shared" si="710"/>
        <v>508802.65560379735</v>
      </c>
      <c r="K3272" s="94"/>
      <c r="L3272" s="265">
        <f t="shared" si="709"/>
        <v>200236.19650729821</v>
      </c>
      <c r="M3272" s="265">
        <f>$G3272*NonHospFrac+theModel!$H3272*NonHospFrac</f>
        <v>325219.0183014276</v>
      </c>
      <c r="N3272" s="266">
        <f t="shared" si="711"/>
        <v>525455.21480872575</v>
      </c>
      <c r="O3272" s="158"/>
      <c r="P3272" s="265">
        <f t="shared" si="712"/>
        <v>193890.37478294573</v>
      </c>
      <c r="Q3272" s="265">
        <f t="shared" si="713"/>
        <v>325217.45805080858</v>
      </c>
      <c r="R3272" s="266">
        <f t="shared" si="714"/>
        <v>519107.83283375431</v>
      </c>
    </row>
    <row r="3273" spans="1:18" x14ac:dyDescent="0.25">
      <c r="A3273" s="81">
        <v>3242</v>
      </c>
      <c r="B3273" s="93">
        <f t="shared" si="703"/>
        <v>1.2802339707504647E-27</v>
      </c>
      <c r="C3273" s="178">
        <f t="shared" si="704"/>
        <v>1.2773459833984907E-27</v>
      </c>
      <c r="D3273" s="165">
        <f t="shared" si="705"/>
        <v>2.2558277767625785E-3</v>
      </c>
      <c r="E3273" s="166">
        <f t="shared" si="715"/>
        <v>24.291375447755232</v>
      </c>
      <c r="F3273" s="167">
        <f t="shared" si="716"/>
        <v>7.3156494800410679</v>
      </c>
      <c r="G3273" s="167">
        <f t="shared" si="706"/>
        <v>254233.62038912612</v>
      </c>
      <c r="H3273" s="167">
        <f t="shared" si="707"/>
        <v>271299.98899881309</v>
      </c>
      <c r="I3273" s="168">
        <f t="shared" si="708"/>
        <v>525533.60938793921</v>
      </c>
      <c r="J3273" s="168">
        <f t="shared" si="710"/>
        <v>508871.3454772901</v>
      </c>
      <c r="K3273" s="94"/>
      <c r="L3273" s="265">
        <f t="shared" si="709"/>
        <v>200266.07047548064</v>
      </c>
      <c r="M3273" s="265">
        <f>$G3273*NonHospFrac+theModel!$H3273*NonHospFrac</f>
        <v>325267.53891245858</v>
      </c>
      <c r="N3273" s="266">
        <f t="shared" si="711"/>
        <v>525533.60938793921</v>
      </c>
      <c r="O3273" s="158"/>
      <c r="P3273" s="265">
        <f t="shared" si="712"/>
        <v>193916.55056086002</v>
      </c>
      <c r="Q3273" s="265">
        <f t="shared" si="713"/>
        <v>325265.97866183956</v>
      </c>
      <c r="R3273" s="266">
        <f t="shared" si="714"/>
        <v>519182.52922269958</v>
      </c>
    </row>
    <row r="3274" spans="1:18" x14ac:dyDescent="0.25">
      <c r="A3274" s="81">
        <v>3243</v>
      </c>
      <c r="B3274" s="93">
        <f t="shared" si="703"/>
        <v>1.2563186122110069E-27</v>
      </c>
      <c r="C3274" s="178">
        <f t="shared" si="704"/>
        <v>1.2534845737891176E-27</v>
      </c>
      <c r="D3274" s="165">
        <f t="shared" si="705"/>
        <v>2.2558277767625785E-3</v>
      </c>
      <c r="E3274" s="166">
        <f t="shared" si="715"/>
        <v>24.291375447755232</v>
      </c>
      <c r="F3274" s="167">
        <f t="shared" si="716"/>
        <v>7.3179053078178304</v>
      </c>
      <c r="G3274" s="167">
        <f t="shared" si="706"/>
        <v>254312.01496833956</v>
      </c>
      <c r="H3274" s="167">
        <f t="shared" si="707"/>
        <v>271299.98899881309</v>
      </c>
      <c r="I3274" s="168">
        <f t="shared" si="708"/>
        <v>525612.00396715268</v>
      </c>
      <c r="J3274" s="168">
        <f t="shared" si="710"/>
        <v>508940.03255084838</v>
      </c>
      <c r="K3274" s="94"/>
      <c r="L3274" s="265">
        <f t="shared" si="709"/>
        <v>200295.94444366306</v>
      </c>
      <c r="M3274" s="265">
        <f>$G3274*NonHospFrac+theModel!$H3274*NonHospFrac</f>
        <v>325316.05952348956</v>
      </c>
      <c r="N3274" s="266">
        <f t="shared" si="711"/>
        <v>525612.00396715268</v>
      </c>
      <c r="O3274" s="158"/>
      <c r="P3274" s="265">
        <f t="shared" si="712"/>
        <v>193942.72527179809</v>
      </c>
      <c r="Q3274" s="265">
        <f t="shared" si="713"/>
        <v>325314.49927287054</v>
      </c>
      <c r="R3274" s="266">
        <f t="shared" si="714"/>
        <v>519257.22454466863</v>
      </c>
    </row>
    <row r="3275" spans="1:18" x14ac:dyDescent="0.25">
      <c r="A3275" s="81">
        <v>3244</v>
      </c>
      <c r="B3275" s="93">
        <f t="shared" si="703"/>
        <v>1.2328500035525378E-27</v>
      </c>
      <c r="C3275" s="178">
        <f t="shared" si="704"/>
        <v>1.2300689062699422E-27</v>
      </c>
      <c r="D3275" s="165">
        <f t="shared" si="705"/>
        <v>2.2558277767625785E-3</v>
      </c>
      <c r="E3275" s="166">
        <f t="shared" si="715"/>
        <v>24.291375447755232</v>
      </c>
      <c r="F3275" s="167">
        <f t="shared" si="716"/>
        <v>7.320161135594593</v>
      </c>
      <c r="G3275" s="167">
        <f t="shared" si="706"/>
        <v>254390.40954755296</v>
      </c>
      <c r="H3275" s="167">
        <f t="shared" si="707"/>
        <v>271299.98899881309</v>
      </c>
      <c r="I3275" s="168">
        <f t="shared" si="708"/>
        <v>525690.39854636602</v>
      </c>
      <c r="J3275" s="168">
        <f t="shared" si="710"/>
        <v>509008.71682458621</v>
      </c>
      <c r="K3275" s="94"/>
      <c r="L3275" s="265">
        <f t="shared" si="709"/>
        <v>200325.81841184548</v>
      </c>
      <c r="M3275" s="265">
        <f>$G3275*NonHospFrac+theModel!$H3275*NonHospFrac</f>
        <v>325364.58013452054</v>
      </c>
      <c r="N3275" s="266">
        <f t="shared" si="711"/>
        <v>525690.39854636602</v>
      </c>
      <c r="O3275" s="158"/>
      <c r="P3275" s="265">
        <f t="shared" si="712"/>
        <v>193968.89891580341</v>
      </c>
      <c r="Q3275" s="265">
        <f t="shared" si="713"/>
        <v>325363.01988390152</v>
      </c>
      <c r="R3275" s="266">
        <f t="shared" si="714"/>
        <v>519331.91879970493</v>
      </c>
    </row>
    <row r="3276" spans="1:18" x14ac:dyDescent="0.25">
      <c r="A3276" s="81">
        <v>3245</v>
      </c>
      <c r="B3276" s="93">
        <f t="shared" si="703"/>
        <v>1.2098197992821046E-27</v>
      </c>
      <c r="C3276" s="178">
        <f t="shared" si="704"/>
        <v>1.2070906541740067E-27</v>
      </c>
      <c r="D3276" s="165">
        <f t="shared" si="705"/>
        <v>2.2558277767625785E-3</v>
      </c>
      <c r="E3276" s="166">
        <f t="shared" si="715"/>
        <v>24.291375447755232</v>
      </c>
      <c r="F3276" s="167">
        <f t="shared" si="716"/>
        <v>7.3224169633713556</v>
      </c>
      <c r="G3276" s="167">
        <f t="shared" si="706"/>
        <v>254468.80412676642</v>
      </c>
      <c r="H3276" s="167">
        <f t="shared" si="707"/>
        <v>271299.98899881309</v>
      </c>
      <c r="I3276" s="168">
        <f t="shared" si="708"/>
        <v>525768.79312557948</v>
      </c>
      <c r="J3276" s="168">
        <f t="shared" si="710"/>
        <v>509077.39829861792</v>
      </c>
      <c r="K3276" s="94"/>
      <c r="L3276" s="265">
        <f t="shared" si="709"/>
        <v>200355.6923800279</v>
      </c>
      <c r="M3276" s="265">
        <f>$G3276*NonHospFrac+theModel!$H3276*NonHospFrac</f>
        <v>325413.10074555158</v>
      </c>
      <c r="N3276" s="266">
        <f t="shared" si="711"/>
        <v>525768.79312557948</v>
      </c>
      <c r="O3276" s="158"/>
      <c r="P3276" s="265">
        <f t="shared" si="712"/>
        <v>193995.07149291947</v>
      </c>
      <c r="Q3276" s="265">
        <f t="shared" si="713"/>
        <v>325411.54049493256</v>
      </c>
      <c r="R3276" s="266">
        <f t="shared" si="714"/>
        <v>519406.61198785203</v>
      </c>
    </row>
    <row r="3277" spans="1:18" x14ac:dyDescent="0.25">
      <c r="A3277" s="81">
        <v>3246</v>
      </c>
      <c r="B3277" s="93">
        <f t="shared" si="703"/>
        <v>1.1872198098043951E-27</v>
      </c>
      <c r="C3277" s="178">
        <f t="shared" si="704"/>
        <v>1.1845416463803155E-27</v>
      </c>
      <c r="D3277" s="165">
        <f t="shared" si="705"/>
        <v>2.2558277767625785E-3</v>
      </c>
      <c r="E3277" s="166">
        <f t="shared" si="715"/>
        <v>24.291375447755232</v>
      </c>
      <c r="F3277" s="167">
        <f t="shared" si="716"/>
        <v>7.3246727911481182</v>
      </c>
      <c r="G3277" s="167">
        <f t="shared" si="706"/>
        <v>254547.1987059798</v>
      </c>
      <c r="H3277" s="167">
        <f t="shared" si="707"/>
        <v>271299.98899881309</v>
      </c>
      <c r="I3277" s="168">
        <f t="shared" si="708"/>
        <v>525847.18770479294</v>
      </c>
      <c r="J3277" s="168">
        <f t="shared" si="710"/>
        <v>509146.07697305753</v>
      </c>
      <c r="K3277" s="94"/>
      <c r="L3277" s="265">
        <f t="shared" si="709"/>
        <v>200385.56634821033</v>
      </c>
      <c r="M3277" s="265">
        <f>$G3277*NonHospFrac+theModel!$H3277*NonHospFrac</f>
        <v>325461.62135658256</v>
      </c>
      <c r="N3277" s="266">
        <f t="shared" si="711"/>
        <v>525847.18770479294</v>
      </c>
      <c r="O3277" s="158"/>
      <c r="P3277" s="265">
        <f t="shared" si="712"/>
        <v>194021.24300318977</v>
      </c>
      <c r="Q3277" s="265">
        <f t="shared" si="713"/>
        <v>325460.06110596354</v>
      </c>
      <c r="R3277" s="266">
        <f t="shared" si="714"/>
        <v>519481.30410915334</v>
      </c>
    </row>
    <row r="3278" spans="1:18" x14ac:dyDescent="0.25">
      <c r="A3278" s="81">
        <v>3247</v>
      </c>
      <c r="B3278" s="93">
        <f t="shared" si="703"/>
        <v>1.1650419985094992E-27</v>
      </c>
      <c r="C3278" s="178">
        <f t="shared" si="704"/>
        <v>1.1624138644081664E-27</v>
      </c>
      <c r="D3278" s="165">
        <f t="shared" si="705"/>
        <v>2.2558277767625785E-3</v>
      </c>
      <c r="E3278" s="166">
        <f t="shared" si="715"/>
        <v>24.291375447755232</v>
      </c>
      <c r="F3278" s="167">
        <f t="shared" si="716"/>
        <v>7.3269286189248808</v>
      </c>
      <c r="G3278" s="167">
        <f t="shared" si="706"/>
        <v>254625.59328519326</v>
      </c>
      <c r="H3278" s="167">
        <f t="shared" si="707"/>
        <v>271299.98899881309</v>
      </c>
      <c r="I3278" s="168">
        <f t="shared" si="708"/>
        <v>525925.58228400629</v>
      </c>
      <c r="J3278" s="168">
        <f t="shared" si="710"/>
        <v>509214.75284801907</v>
      </c>
      <c r="K3278" s="94"/>
      <c r="L3278" s="265">
        <f t="shared" si="709"/>
        <v>200415.44031639275</v>
      </c>
      <c r="M3278" s="265">
        <f>$G3278*NonHospFrac+theModel!$H3278*NonHospFrac</f>
        <v>325510.1419676136</v>
      </c>
      <c r="N3278" s="266">
        <f t="shared" si="711"/>
        <v>525925.58228400629</v>
      </c>
      <c r="O3278" s="158"/>
      <c r="P3278" s="265">
        <f t="shared" si="712"/>
        <v>194047.41344665777</v>
      </c>
      <c r="Q3278" s="265">
        <f t="shared" si="713"/>
        <v>325508.58171699458</v>
      </c>
      <c r="R3278" s="266">
        <f t="shared" si="714"/>
        <v>519555.99516365235</v>
      </c>
    </row>
    <row r="3279" spans="1:18" x14ac:dyDescent="0.25">
      <c r="A3279" s="81">
        <v>3248</v>
      </c>
      <c r="B3279" s="93">
        <f t="shared" si="703"/>
        <v>1.1432784789150701E-27</v>
      </c>
      <c r="C3279" s="178">
        <f t="shared" si="704"/>
        <v>1.1406994395657586E-27</v>
      </c>
      <c r="D3279" s="165">
        <f t="shared" si="705"/>
        <v>2.2558277767625785E-3</v>
      </c>
      <c r="E3279" s="166">
        <f t="shared" si="715"/>
        <v>24.291375447755232</v>
      </c>
      <c r="F3279" s="167">
        <f t="shared" si="716"/>
        <v>7.3291844467016434</v>
      </c>
      <c r="G3279" s="167">
        <f t="shared" si="706"/>
        <v>254703.98786440666</v>
      </c>
      <c r="H3279" s="167">
        <f t="shared" si="707"/>
        <v>271299.98899881309</v>
      </c>
      <c r="I3279" s="168">
        <f t="shared" si="708"/>
        <v>526003.97686321975</v>
      </c>
      <c r="J3279" s="168">
        <f t="shared" si="710"/>
        <v>509283.42592361686</v>
      </c>
      <c r="K3279" s="94"/>
      <c r="L3279" s="265">
        <f t="shared" si="709"/>
        <v>200445.31428457517</v>
      </c>
      <c r="M3279" s="265">
        <f>$G3279*NonHospFrac+theModel!$H3279*NonHospFrac</f>
        <v>325558.66257864458</v>
      </c>
      <c r="N3279" s="266">
        <f t="shared" si="711"/>
        <v>526003.97686321975</v>
      </c>
      <c r="O3279" s="158"/>
      <c r="P3279" s="265">
        <f t="shared" si="712"/>
        <v>194073.58282336697</v>
      </c>
      <c r="Q3279" s="265">
        <f t="shared" si="713"/>
        <v>325557.10232802556</v>
      </c>
      <c r="R3279" s="266">
        <f t="shared" si="714"/>
        <v>519630.68515139254</v>
      </c>
    </row>
    <row r="3280" spans="1:18" x14ac:dyDescent="0.25">
      <c r="A3280" s="81">
        <v>3249</v>
      </c>
      <c r="B3280" s="93">
        <f t="shared" si="703"/>
        <v>1.1219215118618821E-27</v>
      </c>
      <c r="C3280" s="178">
        <f t="shared" si="704"/>
        <v>1.1193906501520765E-27</v>
      </c>
      <c r="D3280" s="165">
        <f t="shared" si="705"/>
        <v>2.2558277767625785E-3</v>
      </c>
      <c r="E3280" s="166">
        <f t="shared" si="715"/>
        <v>24.291375447755232</v>
      </c>
      <c r="F3280" s="167">
        <f t="shared" si="716"/>
        <v>7.331440274478406</v>
      </c>
      <c r="G3280" s="167">
        <f t="shared" si="706"/>
        <v>254782.38244362012</v>
      </c>
      <c r="H3280" s="167">
        <f t="shared" si="707"/>
        <v>271299.98899881309</v>
      </c>
      <c r="I3280" s="168">
        <f t="shared" si="708"/>
        <v>526082.37144243321</v>
      </c>
      <c r="J3280" s="168">
        <f t="shared" si="710"/>
        <v>509352.09619996493</v>
      </c>
      <c r="K3280" s="94"/>
      <c r="L3280" s="265">
        <f t="shared" si="709"/>
        <v>200475.18825275762</v>
      </c>
      <c r="M3280" s="265">
        <f>$G3280*NonHospFrac+theModel!$H3280*NonHospFrac</f>
        <v>325607.18318967556</v>
      </c>
      <c r="N3280" s="266">
        <f t="shared" si="711"/>
        <v>526082.37144243321</v>
      </c>
      <c r="O3280" s="158"/>
      <c r="P3280" s="265">
        <f t="shared" si="712"/>
        <v>194099.7511333609</v>
      </c>
      <c r="Q3280" s="265">
        <f t="shared" si="713"/>
        <v>325605.62293905654</v>
      </c>
      <c r="R3280" s="266">
        <f t="shared" si="714"/>
        <v>519705.37407241744</v>
      </c>
    </row>
    <row r="3281" spans="1:18" x14ac:dyDescent="0.25">
      <c r="A3281" s="81">
        <v>3250</v>
      </c>
      <c r="B3281" s="93">
        <f t="shared" si="703"/>
        <v>1.1009635027617333E-27</v>
      </c>
      <c r="C3281" s="178">
        <f t="shared" si="704"/>
        <v>1.0984799187110015E-27</v>
      </c>
      <c r="D3281" s="165">
        <f t="shared" si="705"/>
        <v>2.2558277767625785E-3</v>
      </c>
      <c r="E3281" s="166">
        <f t="shared" si="715"/>
        <v>24.291375447755232</v>
      </c>
      <c r="F3281" s="167">
        <f t="shared" si="716"/>
        <v>7.3336961022551685</v>
      </c>
      <c r="G3281" s="167">
        <f t="shared" si="706"/>
        <v>254860.7770228335</v>
      </c>
      <c r="H3281" s="167">
        <f t="shared" si="707"/>
        <v>271299.98899881309</v>
      </c>
      <c r="I3281" s="168">
        <f t="shared" si="708"/>
        <v>526160.76602164656</v>
      </c>
      <c r="J3281" s="168">
        <f t="shared" si="710"/>
        <v>509420.76367717719</v>
      </c>
      <c r="K3281" s="94"/>
      <c r="L3281" s="265">
        <f t="shared" si="709"/>
        <v>200505.06222094002</v>
      </c>
      <c r="M3281" s="265">
        <f>$G3281*NonHospFrac+theModel!$H3281*NonHospFrac</f>
        <v>325655.70380070654</v>
      </c>
      <c r="N3281" s="266">
        <f t="shared" si="711"/>
        <v>526160.76602164656</v>
      </c>
      <c r="O3281" s="158"/>
      <c r="P3281" s="265">
        <f t="shared" si="712"/>
        <v>194125.91837668294</v>
      </c>
      <c r="Q3281" s="265">
        <f t="shared" si="713"/>
        <v>325654.14355008752</v>
      </c>
      <c r="R3281" s="266">
        <f t="shared" si="714"/>
        <v>519780.06192677049</v>
      </c>
    </row>
    <row r="3282" spans="1:18" x14ac:dyDescent="0.25">
      <c r="A3282" s="81">
        <v>3251</v>
      </c>
      <c r="B3282" s="93">
        <f t="shared" si="703"/>
        <v>1.0803969988968422E-27</v>
      </c>
      <c r="C3282" s="178">
        <f t="shared" si="704"/>
        <v>1.0779598093367998E-27</v>
      </c>
      <c r="D3282" s="165">
        <f t="shared" si="705"/>
        <v>2.2558277767625785E-3</v>
      </c>
      <c r="E3282" s="166">
        <f t="shared" si="715"/>
        <v>24.291375447755232</v>
      </c>
      <c r="F3282" s="167">
        <f t="shared" si="716"/>
        <v>7.3359519300319311</v>
      </c>
      <c r="G3282" s="167">
        <f t="shared" si="706"/>
        <v>254939.17160204696</v>
      </c>
      <c r="H3282" s="167">
        <f t="shared" si="707"/>
        <v>271299.98899881309</v>
      </c>
      <c r="I3282" s="168">
        <f t="shared" si="708"/>
        <v>526239.16060086002</v>
      </c>
      <c r="J3282" s="168">
        <f t="shared" si="710"/>
        <v>509489.42835536803</v>
      </c>
      <c r="K3282" s="94"/>
      <c r="L3282" s="265">
        <f t="shared" si="709"/>
        <v>200534.93618912247</v>
      </c>
      <c r="M3282" s="265">
        <f>$G3282*NonHospFrac+theModel!$H3282*NonHospFrac</f>
        <v>325704.22441173752</v>
      </c>
      <c r="N3282" s="266">
        <f t="shared" si="711"/>
        <v>526239.16060086002</v>
      </c>
      <c r="O3282" s="158"/>
      <c r="P3282" s="265">
        <f t="shared" si="712"/>
        <v>194152.08455337668</v>
      </c>
      <c r="Q3282" s="265">
        <f t="shared" si="713"/>
        <v>325702.6641611185</v>
      </c>
      <c r="R3282" s="266">
        <f t="shared" si="714"/>
        <v>519854.74871449522</v>
      </c>
    </row>
    <row r="3283" spans="1:18" x14ac:dyDescent="0.25">
      <c r="A3283" s="81">
        <v>3252</v>
      </c>
      <c r="B3283" s="93">
        <f t="shared" si="703"/>
        <v>1.0602146867696094E-27</v>
      </c>
      <c r="C3283" s="178">
        <f t="shared" si="704"/>
        <v>1.057823025029863E-27</v>
      </c>
      <c r="D3283" s="165">
        <f t="shared" si="705"/>
        <v>2.2558277767625785E-3</v>
      </c>
      <c r="E3283" s="166">
        <f t="shared" si="715"/>
        <v>24.291375447755232</v>
      </c>
      <c r="F3283" s="167">
        <f t="shared" si="716"/>
        <v>7.3382077578086937</v>
      </c>
      <c r="G3283" s="167">
        <f t="shared" si="706"/>
        <v>255017.56618126034</v>
      </c>
      <c r="H3283" s="167">
        <f t="shared" si="707"/>
        <v>271299.98899881309</v>
      </c>
      <c r="I3283" s="168">
        <f t="shared" si="708"/>
        <v>526317.55518007348</v>
      </c>
      <c r="J3283" s="168">
        <f t="shared" si="710"/>
        <v>509558.0902346514</v>
      </c>
      <c r="K3283" s="94"/>
      <c r="L3283" s="265">
        <f t="shared" si="709"/>
        <v>200564.81015730486</v>
      </c>
      <c r="M3283" s="265">
        <f>$G3283*NonHospFrac+theModel!$H3283*NonHospFrac</f>
        <v>325752.7450227685</v>
      </c>
      <c r="N3283" s="266">
        <f t="shared" si="711"/>
        <v>526317.55518007337</v>
      </c>
      <c r="O3283" s="158"/>
      <c r="P3283" s="265">
        <f t="shared" si="712"/>
        <v>194178.24966348551</v>
      </c>
      <c r="Q3283" s="265">
        <f t="shared" si="713"/>
        <v>325751.18477214949</v>
      </c>
      <c r="R3283" s="266">
        <f t="shared" si="714"/>
        <v>519929.43443563499</v>
      </c>
    </row>
    <row r="3284" spans="1:18" x14ac:dyDescent="0.25">
      <c r="A3284" s="81">
        <v>3253</v>
      </c>
      <c r="B3284" s="93">
        <f t="shared" si="703"/>
        <v>1.0404093895019303E-27</v>
      </c>
      <c r="C3284" s="178">
        <f t="shared" si="704"/>
        <v>1.0380624051018871E-27</v>
      </c>
      <c r="D3284" s="165">
        <f t="shared" si="705"/>
        <v>2.2558277767625785E-3</v>
      </c>
      <c r="E3284" s="166">
        <f t="shared" si="715"/>
        <v>24.291375447755232</v>
      </c>
      <c r="F3284" s="167">
        <f t="shared" si="716"/>
        <v>7.3404635855854563</v>
      </c>
      <c r="G3284" s="167">
        <f t="shared" si="706"/>
        <v>255095.96076047377</v>
      </c>
      <c r="H3284" s="167">
        <f t="shared" si="707"/>
        <v>271299.98899881309</v>
      </c>
      <c r="I3284" s="168">
        <f t="shared" si="708"/>
        <v>526395.94975928683</v>
      </c>
      <c r="J3284" s="168">
        <f t="shared" si="710"/>
        <v>509626.74931514129</v>
      </c>
      <c r="K3284" s="94"/>
      <c r="L3284" s="265">
        <f t="shared" si="709"/>
        <v>200594.68412548731</v>
      </c>
      <c r="M3284" s="265">
        <f>$G3284*NonHospFrac+theModel!$H3284*NonHospFrac</f>
        <v>325801.26563379954</v>
      </c>
      <c r="N3284" s="266">
        <f t="shared" si="711"/>
        <v>526395.94975928683</v>
      </c>
      <c r="O3284" s="158"/>
      <c r="P3284" s="265">
        <f t="shared" si="712"/>
        <v>194204.41370705297</v>
      </c>
      <c r="Q3284" s="265">
        <f t="shared" si="713"/>
        <v>325799.70538318052</v>
      </c>
      <c r="R3284" s="266">
        <f t="shared" si="714"/>
        <v>520004.11909023346</v>
      </c>
    </row>
    <row r="3285" spans="1:18" x14ac:dyDescent="0.25">
      <c r="A3285" s="81">
        <v>3254</v>
      </c>
      <c r="B3285" s="93">
        <f t="shared" si="703"/>
        <v>1.0209740642830782E-27</v>
      </c>
      <c r="C3285" s="178">
        <f t="shared" si="704"/>
        <v>1.0186709226295143E-27</v>
      </c>
      <c r="D3285" s="165">
        <f t="shared" si="705"/>
        <v>2.2558277767625785E-3</v>
      </c>
      <c r="E3285" s="166">
        <f t="shared" si="715"/>
        <v>24.291375447755232</v>
      </c>
      <c r="F3285" s="167">
        <f t="shared" si="716"/>
        <v>7.3427194133622189</v>
      </c>
      <c r="G3285" s="167">
        <f t="shared" si="706"/>
        <v>255174.35533968717</v>
      </c>
      <c r="H3285" s="167">
        <f t="shared" si="707"/>
        <v>271299.98899881309</v>
      </c>
      <c r="I3285" s="168">
        <f t="shared" si="708"/>
        <v>526474.34433850029</v>
      </c>
      <c r="J3285" s="168">
        <f t="shared" si="710"/>
        <v>509695.40559695201</v>
      </c>
      <c r="K3285" s="94"/>
      <c r="L3285" s="265">
        <f t="shared" si="709"/>
        <v>200624.55809366974</v>
      </c>
      <c r="M3285" s="265">
        <f>$G3285*NonHospFrac+theModel!$H3285*NonHospFrac</f>
        <v>325849.78624483052</v>
      </c>
      <c r="N3285" s="266">
        <f t="shared" si="711"/>
        <v>526474.34433850029</v>
      </c>
      <c r="O3285" s="158"/>
      <c r="P3285" s="265">
        <f t="shared" si="712"/>
        <v>194230.5766841225</v>
      </c>
      <c r="Q3285" s="265">
        <f t="shared" si="713"/>
        <v>325848.22599421151</v>
      </c>
      <c r="R3285" s="266">
        <f t="shared" si="714"/>
        <v>520078.802678334</v>
      </c>
    </row>
    <row r="3286" spans="1:18" x14ac:dyDescent="0.25">
      <c r="A3286" s="81">
        <v>3255</v>
      </c>
      <c r="B3286" s="93">
        <f t="shared" si="703"/>
        <v>1.0019017998652671E-27</v>
      </c>
      <c r="C3286" s="178">
        <f t="shared" si="704"/>
        <v>9.9964168195554265E-28</v>
      </c>
      <c r="D3286" s="165">
        <f t="shared" si="705"/>
        <v>2.2558277767625785E-3</v>
      </c>
      <c r="E3286" s="166">
        <f t="shared" si="715"/>
        <v>24.291375447755232</v>
      </c>
      <c r="F3286" s="167">
        <f t="shared" si="716"/>
        <v>7.3449752411389815</v>
      </c>
      <c r="G3286" s="167">
        <f t="shared" si="706"/>
        <v>255252.7499189006</v>
      </c>
      <c r="H3286" s="167">
        <f t="shared" si="707"/>
        <v>271299.98899881309</v>
      </c>
      <c r="I3286" s="168">
        <f t="shared" si="708"/>
        <v>526552.73891771375</v>
      </c>
      <c r="J3286" s="168">
        <f t="shared" si="710"/>
        <v>509764.05908019753</v>
      </c>
      <c r="K3286" s="94"/>
      <c r="L3286" s="265">
        <f t="shared" si="709"/>
        <v>200654.43206185216</v>
      </c>
      <c r="M3286" s="265">
        <f>$G3286*NonHospFrac+theModel!$H3286*NonHospFrac</f>
        <v>325898.30685586151</v>
      </c>
      <c r="N3286" s="266">
        <f t="shared" si="711"/>
        <v>526552.73891771364</v>
      </c>
      <c r="O3286" s="158"/>
      <c r="P3286" s="265">
        <f t="shared" si="712"/>
        <v>194256.73859473757</v>
      </c>
      <c r="Q3286" s="265">
        <f t="shared" si="713"/>
        <v>325896.74660524249</v>
      </c>
      <c r="R3286" s="266">
        <f t="shared" si="714"/>
        <v>520153.48519998009</v>
      </c>
    </row>
    <row r="3287" spans="1:18" x14ac:dyDescent="0.25">
      <c r="A3287" s="81">
        <v>3256</v>
      </c>
      <c r="B3287" s="93">
        <f t="shared" si="703"/>
        <v>9.8318581410599169E-28</v>
      </c>
      <c r="C3287" s="178">
        <f t="shared" si="704"/>
        <v>9.8096791623681237E-28</v>
      </c>
      <c r="D3287" s="165">
        <f t="shared" si="705"/>
        <v>2.2558277767625785E-3</v>
      </c>
      <c r="E3287" s="166">
        <f t="shared" si="715"/>
        <v>24.291375447755232</v>
      </c>
      <c r="F3287" s="167">
        <f t="shared" si="716"/>
        <v>7.3472310689157441</v>
      </c>
      <c r="G3287" s="167">
        <f t="shared" si="706"/>
        <v>255331.14449811401</v>
      </c>
      <c r="H3287" s="167">
        <f t="shared" si="707"/>
        <v>271299.98899881309</v>
      </c>
      <c r="I3287" s="168">
        <f t="shared" si="708"/>
        <v>526631.1334969271</v>
      </c>
      <c r="J3287" s="168">
        <f t="shared" si="710"/>
        <v>509832.70976499183</v>
      </c>
      <c r="K3287" s="94"/>
      <c r="L3287" s="265">
        <f t="shared" si="709"/>
        <v>200684.30603003458</v>
      </c>
      <c r="M3287" s="265">
        <f>$G3287*NonHospFrac+theModel!$H3287*NonHospFrac</f>
        <v>325946.82746689254</v>
      </c>
      <c r="N3287" s="266">
        <f t="shared" si="711"/>
        <v>526631.1334969271</v>
      </c>
      <c r="O3287" s="158"/>
      <c r="P3287" s="265">
        <f t="shared" si="712"/>
        <v>194282.89943894168</v>
      </c>
      <c r="Q3287" s="265">
        <f t="shared" si="713"/>
        <v>325945.26721627353</v>
      </c>
      <c r="R3287" s="266">
        <f t="shared" si="714"/>
        <v>520228.1666552152</v>
      </c>
    </row>
    <row r="3288" spans="1:18" x14ac:dyDescent="0.25">
      <c r="A3288" s="81">
        <v>3257</v>
      </c>
      <c r="B3288" s="93">
        <f t="shared" si="703"/>
        <v>9.6481945155628501E-28</v>
      </c>
      <c r="C3288" s="178">
        <f t="shared" si="704"/>
        <v>9.6264298503790346E-28</v>
      </c>
      <c r="D3288" s="165">
        <f t="shared" si="705"/>
        <v>2.2558277767625785E-3</v>
      </c>
      <c r="E3288" s="166">
        <f t="shared" si="715"/>
        <v>24.291375447755232</v>
      </c>
      <c r="F3288" s="167">
        <f t="shared" si="716"/>
        <v>7.3494868966925067</v>
      </c>
      <c r="G3288" s="167">
        <f t="shared" si="706"/>
        <v>255409.53907732744</v>
      </c>
      <c r="H3288" s="167">
        <f t="shared" si="707"/>
        <v>271299.98899881309</v>
      </c>
      <c r="I3288" s="168">
        <f t="shared" si="708"/>
        <v>526709.52807614056</v>
      </c>
      <c r="J3288" s="168">
        <f t="shared" si="710"/>
        <v>509901.35765144916</v>
      </c>
      <c r="K3288" s="94"/>
      <c r="L3288" s="265">
        <f t="shared" si="709"/>
        <v>200714.17999821701</v>
      </c>
      <c r="M3288" s="265">
        <f>$G3288*NonHospFrac+theModel!$H3288*NonHospFrac</f>
        <v>325995.34807792353</v>
      </c>
      <c r="N3288" s="266">
        <f t="shared" si="711"/>
        <v>526709.52807614056</v>
      </c>
      <c r="O3288" s="158"/>
      <c r="P3288" s="265">
        <f t="shared" si="712"/>
        <v>194309.05921677826</v>
      </c>
      <c r="Q3288" s="265">
        <f t="shared" si="713"/>
        <v>325993.78782730451</v>
      </c>
      <c r="R3288" s="266">
        <f t="shared" si="714"/>
        <v>520302.84704408277</v>
      </c>
    </row>
    <row r="3289" spans="1:18" x14ac:dyDescent="0.25">
      <c r="A3289" s="81">
        <v>3258</v>
      </c>
      <c r="B3289" s="93">
        <f t="shared" si="703"/>
        <v>9.4679618109402247E-28</v>
      </c>
      <c r="C3289" s="178">
        <f t="shared" si="704"/>
        <v>9.4466037196977786E-28</v>
      </c>
      <c r="D3289" s="165">
        <f t="shared" si="705"/>
        <v>2.2558277767625785E-3</v>
      </c>
      <c r="E3289" s="166">
        <f t="shared" si="715"/>
        <v>24.291375447755232</v>
      </c>
      <c r="F3289" s="167">
        <f t="shared" si="716"/>
        <v>7.3517427244692692</v>
      </c>
      <c r="G3289" s="167">
        <f t="shared" si="706"/>
        <v>255487.93365654087</v>
      </c>
      <c r="H3289" s="167">
        <f t="shared" si="707"/>
        <v>271299.98899881309</v>
      </c>
      <c r="I3289" s="168">
        <f t="shared" si="708"/>
        <v>526787.92265535402</v>
      </c>
      <c r="J3289" s="168">
        <f t="shared" si="710"/>
        <v>509970.00273968349</v>
      </c>
      <c r="K3289" s="94"/>
      <c r="L3289" s="265">
        <f t="shared" si="709"/>
        <v>200744.05396639946</v>
      </c>
      <c r="M3289" s="265">
        <f>$G3289*NonHospFrac+theModel!$H3289*NonHospFrac</f>
        <v>326043.86868895451</v>
      </c>
      <c r="N3289" s="266">
        <f t="shared" si="711"/>
        <v>526787.92265535402</v>
      </c>
      <c r="O3289" s="158"/>
      <c r="P3289" s="265">
        <f t="shared" si="712"/>
        <v>194335.21792829083</v>
      </c>
      <c r="Q3289" s="265">
        <f t="shared" si="713"/>
        <v>326042.30843833549</v>
      </c>
      <c r="R3289" s="266">
        <f t="shared" si="714"/>
        <v>520377.52636662632</v>
      </c>
    </row>
    <row r="3290" spans="1:18" x14ac:dyDescent="0.25">
      <c r="A3290" s="81">
        <v>3259</v>
      </c>
      <c r="B3290" s="93">
        <f t="shared" si="703"/>
        <v>9.2910959360144091E-28</v>
      </c>
      <c r="C3290" s="178">
        <f t="shared" si="704"/>
        <v>9.2701368237253814E-28</v>
      </c>
      <c r="D3290" s="165">
        <f t="shared" si="705"/>
        <v>2.2558277767625785E-3</v>
      </c>
      <c r="E3290" s="166">
        <f t="shared" si="715"/>
        <v>24.291375447755232</v>
      </c>
      <c r="F3290" s="167">
        <f t="shared" si="716"/>
        <v>7.3539985522460318</v>
      </c>
      <c r="G3290" s="167">
        <f t="shared" si="706"/>
        <v>255566.32823575428</v>
      </c>
      <c r="H3290" s="167">
        <f t="shared" si="707"/>
        <v>271299.98899881309</v>
      </c>
      <c r="I3290" s="168">
        <f t="shared" si="708"/>
        <v>526866.31723456737</v>
      </c>
      <c r="J3290" s="168">
        <f t="shared" si="710"/>
        <v>510038.6450298088</v>
      </c>
      <c r="K3290" s="94"/>
      <c r="L3290" s="265">
        <f t="shared" si="709"/>
        <v>200773.92793458188</v>
      </c>
      <c r="M3290" s="265">
        <f>$G3290*NonHospFrac+theModel!$H3290*NonHospFrac</f>
        <v>326092.38929998549</v>
      </c>
      <c r="N3290" s="266">
        <f t="shared" si="711"/>
        <v>526866.31723456737</v>
      </c>
      <c r="O3290" s="158"/>
      <c r="P3290" s="265">
        <f t="shared" si="712"/>
        <v>194361.37557352279</v>
      </c>
      <c r="Q3290" s="265">
        <f t="shared" si="713"/>
        <v>326090.82904936647</v>
      </c>
      <c r="R3290" s="266">
        <f t="shared" si="714"/>
        <v>520452.20462288929</v>
      </c>
    </row>
    <row r="3291" spans="1:18" x14ac:dyDescent="0.25">
      <c r="A3291" s="81">
        <v>3260</v>
      </c>
      <c r="B3291" s="93">
        <f t="shared" si="703"/>
        <v>9.1175339968604661E-28</v>
      </c>
      <c r="C3291" s="178">
        <f t="shared" si="704"/>
        <v>9.0969664104147709E-28</v>
      </c>
      <c r="D3291" s="165">
        <f t="shared" si="705"/>
        <v>2.2558277767625785E-3</v>
      </c>
      <c r="E3291" s="166">
        <f t="shared" si="715"/>
        <v>24.291375447755232</v>
      </c>
      <c r="F3291" s="167">
        <f t="shared" si="716"/>
        <v>7.3562543800227944</v>
      </c>
      <c r="G3291" s="167">
        <f t="shared" si="706"/>
        <v>255644.72281496771</v>
      </c>
      <c r="H3291" s="167">
        <f t="shared" si="707"/>
        <v>271299.98899881309</v>
      </c>
      <c r="I3291" s="168">
        <f t="shared" si="708"/>
        <v>526944.71181378083</v>
      </c>
      <c r="J3291" s="168">
        <f t="shared" si="710"/>
        <v>510107.28452193929</v>
      </c>
      <c r="K3291" s="94"/>
      <c r="L3291" s="265">
        <f t="shared" si="709"/>
        <v>200803.8019027643</v>
      </c>
      <c r="M3291" s="265">
        <f>$G3291*NonHospFrac+theModel!$H3291*NonHospFrac</f>
        <v>326140.90991101647</v>
      </c>
      <c r="N3291" s="266">
        <f t="shared" si="711"/>
        <v>526944.71181378071</v>
      </c>
      <c r="O3291" s="158"/>
      <c r="P3291" s="265">
        <f t="shared" si="712"/>
        <v>194387.53215251764</v>
      </c>
      <c r="Q3291" s="265">
        <f t="shared" si="713"/>
        <v>326139.34966039745</v>
      </c>
      <c r="R3291" s="266">
        <f t="shared" si="714"/>
        <v>520526.88181291509</v>
      </c>
    </row>
    <row r="3292" spans="1:18" x14ac:dyDescent="0.25">
      <c r="A3292" s="81">
        <v>3261</v>
      </c>
      <c r="B3292" s="93">
        <f t="shared" si="703"/>
        <v>8.9472142744406689E-28</v>
      </c>
      <c r="C3292" s="178">
        <f t="shared" si="704"/>
        <v>8.9270308999557384E-28</v>
      </c>
      <c r="D3292" s="165">
        <f t="shared" si="705"/>
        <v>2.2558277767625785E-3</v>
      </c>
      <c r="E3292" s="166">
        <f t="shared" si="715"/>
        <v>24.291375447755232</v>
      </c>
      <c r="F3292" s="167">
        <f t="shared" si="716"/>
        <v>7.358510207799557</v>
      </c>
      <c r="G3292" s="167">
        <f t="shared" si="706"/>
        <v>255723.11739418111</v>
      </c>
      <c r="H3292" s="167">
        <f t="shared" si="707"/>
        <v>271299.98899881309</v>
      </c>
      <c r="I3292" s="168">
        <f t="shared" si="708"/>
        <v>527023.10639299417</v>
      </c>
      <c r="J3292" s="168">
        <f t="shared" si="710"/>
        <v>510175.92121618887</v>
      </c>
      <c r="K3292" s="94"/>
      <c r="L3292" s="265">
        <f t="shared" si="709"/>
        <v>200833.67587094672</v>
      </c>
      <c r="M3292" s="265">
        <f>$G3292*NonHospFrac+theModel!$H3292*NonHospFrac</f>
        <v>326189.43052204745</v>
      </c>
      <c r="N3292" s="266">
        <f t="shared" si="711"/>
        <v>527023.10639299417</v>
      </c>
      <c r="O3292" s="158"/>
      <c r="P3292" s="265">
        <f t="shared" si="712"/>
        <v>194413.68766531884</v>
      </c>
      <c r="Q3292" s="265">
        <f t="shared" si="713"/>
        <v>326187.87027142843</v>
      </c>
      <c r="R3292" s="266">
        <f t="shared" si="714"/>
        <v>520601.55793674727</v>
      </c>
    </row>
    <row r="3293" spans="1:18" x14ac:dyDescent="0.25">
      <c r="A3293" s="81">
        <v>3262</v>
      </c>
      <c r="B3293" s="93">
        <f t="shared" si="703"/>
        <v>8.7800762026574502E-28</v>
      </c>
      <c r="C3293" s="178">
        <f t="shared" si="704"/>
        <v>8.7602698628774028E-28</v>
      </c>
      <c r="D3293" s="165">
        <f t="shared" si="705"/>
        <v>2.2558277767625785E-3</v>
      </c>
      <c r="E3293" s="166">
        <f t="shared" si="715"/>
        <v>24.291375447755232</v>
      </c>
      <c r="F3293" s="167">
        <f t="shared" si="716"/>
        <v>7.3607660355763196</v>
      </c>
      <c r="G3293" s="167">
        <f t="shared" si="706"/>
        <v>255801.51197339458</v>
      </c>
      <c r="H3293" s="167">
        <f t="shared" si="707"/>
        <v>271299.98899881309</v>
      </c>
      <c r="I3293" s="168">
        <f t="shared" si="708"/>
        <v>527101.50097220764</v>
      </c>
      <c r="J3293" s="168">
        <f t="shared" si="710"/>
        <v>510244.55511267181</v>
      </c>
      <c r="K3293" s="94"/>
      <c r="L3293" s="265">
        <f t="shared" si="709"/>
        <v>200863.54983912915</v>
      </c>
      <c r="M3293" s="265">
        <f>$G3293*NonHospFrac+theModel!$H3293*NonHospFrac</f>
        <v>326237.95113307849</v>
      </c>
      <c r="N3293" s="266">
        <f t="shared" si="711"/>
        <v>527101.50097220764</v>
      </c>
      <c r="O3293" s="158"/>
      <c r="P3293" s="265">
        <f t="shared" si="712"/>
        <v>194439.84211196983</v>
      </c>
      <c r="Q3293" s="265">
        <f t="shared" si="713"/>
        <v>326236.39088245947</v>
      </c>
      <c r="R3293" s="266">
        <f t="shared" si="714"/>
        <v>520676.2329944293</v>
      </c>
    </row>
    <row r="3294" spans="1:18" x14ac:dyDescent="0.25">
      <c r="A3294" s="81">
        <v>3263</v>
      </c>
      <c r="B3294" s="93">
        <f t="shared" si="703"/>
        <v>8.6160603468157037E-28</v>
      </c>
      <c r="C3294" s="178">
        <f t="shared" si="704"/>
        <v>8.5966239985590939E-28</v>
      </c>
      <c r="D3294" s="165">
        <f t="shared" si="705"/>
        <v>2.2558277767625785E-3</v>
      </c>
      <c r="E3294" s="166">
        <f t="shared" si="715"/>
        <v>24.291375447755232</v>
      </c>
      <c r="F3294" s="167">
        <f t="shared" si="716"/>
        <v>7.3630218633530822</v>
      </c>
      <c r="G3294" s="167">
        <f t="shared" si="706"/>
        <v>255879.90655260798</v>
      </c>
      <c r="H3294" s="167">
        <f t="shared" si="707"/>
        <v>271299.98899881309</v>
      </c>
      <c r="I3294" s="168">
        <f t="shared" si="708"/>
        <v>527179.8955514211</v>
      </c>
      <c r="J3294" s="168">
        <f t="shared" si="710"/>
        <v>510313.186211502</v>
      </c>
      <c r="K3294" s="94"/>
      <c r="L3294" s="265">
        <f t="shared" si="709"/>
        <v>200893.42380731157</v>
      </c>
      <c r="M3294" s="265">
        <f>$G3294*NonHospFrac+theModel!$H3294*NonHospFrac</f>
        <v>326286.47174410953</v>
      </c>
      <c r="N3294" s="266">
        <f t="shared" si="711"/>
        <v>527179.8955514211</v>
      </c>
      <c r="O3294" s="158"/>
      <c r="P3294" s="265">
        <f t="shared" si="712"/>
        <v>194465.99549251411</v>
      </c>
      <c r="Q3294" s="265">
        <f t="shared" si="713"/>
        <v>326284.91149349051</v>
      </c>
      <c r="R3294" s="266">
        <f t="shared" si="714"/>
        <v>520750.90698600461</v>
      </c>
    </row>
    <row r="3295" spans="1:18" x14ac:dyDescent="0.25">
      <c r="A3295" s="81">
        <v>3264</v>
      </c>
      <c r="B3295" s="93">
        <f t="shared" ref="B3295:B3358" si="717">Constant*EXP(PowerTerm*(A3295)/7)</f>
        <v>8.4551083824877162E-28</v>
      </c>
      <c r="C3295" s="178">
        <f t="shared" ref="C3295:C3358" si="718">(1-theFloor)*B3295</f>
        <v>8.4360351141429621E-28</v>
      </c>
      <c r="D3295" s="165">
        <f t="shared" ref="D3295:D3358" si="719">theFloor</f>
        <v>2.2558277767625785E-3</v>
      </c>
      <c r="E3295" s="166">
        <f t="shared" si="715"/>
        <v>24.291375447755232</v>
      </c>
      <c r="F3295" s="167">
        <f t="shared" si="716"/>
        <v>7.3652776911298448</v>
      </c>
      <c r="G3295" s="167">
        <f t="shared" ref="G3295:G3358" si="720">$B$22*F3295*totInfected/365.25</f>
        <v>255958.30113182144</v>
      </c>
      <c r="H3295" s="167">
        <f t="shared" ref="H3295:H3358" si="721">lostQALYs_Injured*E3295*totInfected/365.25</f>
        <v>271299.98899881309</v>
      </c>
      <c r="I3295" s="168">
        <f t="shared" ref="I3295:I3358" si="722">H3295+G3295</f>
        <v>527258.29013063456</v>
      </c>
      <c r="J3295" s="168">
        <f t="shared" si="710"/>
        <v>510381.8145127935</v>
      </c>
      <c r="K3295" s="94"/>
      <c r="L3295" s="265">
        <f t="shared" ref="L3295:L3358" si="723">$G3295*HospFrac+$H3295*HospFrac</f>
        <v>200923.29777549399</v>
      </c>
      <c r="M3295" s="265">
        <f>$G3295*NonHospFrac+theModel!$H3295*NonHospFrac</f>
        <v>326334.99235514051</v>
      </c>
      <c r="N3295" s="266">
        <f t="shared" si="711"/>
        <v>527258.29013063456</v>
      </c>
      <c r="O3295" s="158"/>
      <c r="P3295" s="265">
        <f t="shared" si="712"/>
        <v>194492.14780699508</v>
      </c>
      <c r="Q3295" s="265">
        <f t="shared" si="713"/>
        <v>326333.43210452149</v>
      </c>
      <c r="R3295" s="266">
        <f t="shared" si="714"/>
        <v>520825.57991151657</v>
      </c>
    </row>
    <row r="3296" spans="1:18" x14ac:dyDescent="0.25">
      <c r="A3296" s="81">
        <v>3265</v>
      </c>
      <c r="B3296" s="93">
        <f t="shared" si="717"/>
        <v>8.2971630747728798E-28</v>
      </c>
      <c r="C3296" s="178">
        <f t="shared" si="718"/>
        <v>8.2784461038404778E-28</v>
      </c>
      <c r="D3296" s="165">
        <f t="shared" si="719"/>
        <v>2.2558277767625785E-3</v>
      </c>
      <c r="E3296" s="166">
        <f t="shared" si="715"/>
        <v>24.291375447755232</v>
      </c>
      <c r="F3296" s="167">
        <f t="shared" si="716"/>
        <v>7.3675335189066073</v>
      </c>
      <c r="G3296" s="167">
        <f t="shared" si="720"/>
        <v>256036.69571103482</v>
      </c>
      <c r="H3296" s="167">
        <f t="shared" si="721"/>
        <v>271299.98899881309</v>
      </c>
      <c r="I3296" s="168">
        <f t="shared" si="722"/>
        <v>527336.6847098479</v>
      </c>
      <c r="J3296" s="168">
        <f t="shared" ref="J3296:J3359" si="724">J3295+(I3296-I3295)/(1+discountDaily)^A3296</f>
        <v>510450.4400166602</v>
      </c>
      <c r="K3296" s="94"/>
      <c r="L3296" s="265">
        <f t="shared" si="723"/>
        <v>200953.17174367642</v>
      </c>
      <c r="M3296" s="265">
        <f>$G3296*NonHospFrac+theModel!$H3296*NonHospFrac</f>
        <v>326383.51296617149</v>
      </c>
      <c r="N3296" s="266">
        <f t="shared" ref="N3296:N3359" si="725">L3296+M3296</f>
        <v>527336.6847098479</v>
      </c>
      <c r="O3296" s="158"/>
      <c r="P3296" s="265">
        <f t="shared" ref="P3296:P3359" si="726">P3295+(L3296-L3295)/(1+discountDaily)^A3296</f>
        <v>194518.29905545624</v>
      </c>
      <c r="Q3296" s="265">
        <f t="shared" ref="Q3296:Q3359" si="727">Q3295+(M3296-M3295)/(1+discountDaily)^B3296</f>
        <v>326381.95271555247</v>
      </c>
      <c r="R3296" s="266">
        <f t="shared" ref="R3296:R3359" si="728">P3296+Q3296</f>
        <v>520900.25177100871</v>
      </c>
    </row>
    <row r="3297" spans="1:18" x14ac:dyDescent="0.25">
      <c r="A3297" s="81">
        <v>3266</v>
      </c>
      <c r="B3297" s="93">
        <f t="shared" si="717"/>
        <v>8.142168257944806E-28</v>
      </c>
      <c r="C3297" s="178">
        <f t="shared" si="718"/>
        <v>8.1238009286254598E-28</v>
      </c>
      <c r="D3297" s="165">
        <f t="shared" si="719"/>
        <v>2.2558277767625785E-3</v>
      </c>
      <c r="E3297" s="166">
        <f t="shared" ref="E3297:E3360" si="729">C3297+E3296</f>
        <v>24.291375447755232</v>
      </c>
      <c r="F3297" s="167">
        <f t="shared" ref="F3297:F3360" si="730">D3297+F3296</f>
        <v>7.3697893466833699</v>
      </c>
      <c r="G3297" s="167">
        <f t="shared" si="720"/>
        <v>256115.09029024828</v>
      </c>
      <c r="H3297" s="167">
        <f t="shared" si="721"/>
        <v>271299.98899881309</v>
      </c>
      <c r="I3297" s="168">
        <f t="shared" si="722"/>
        <v>527415.07928906137</v>
      </c>
      <c r="J3297" s="168">
        <f t="shared" si="724"/>
        <v>510519.06272321637</v>
      </c>
      <c r="K3297" s="94"/>
      <c r="L3297" s="265">
        <f t="shared" si="723"/>
        <v>200983.04571185884</v>
      </c>
      <c r="M3297" s="265">
        <f>$G3297*NonHospFrac+theModel!$H3297*NonHospFrac</f>
        <v>326432.03357720247</v>
      </c>
      <c r="N3297" s="266">
        <f t="shared" si="725"/>
        <v>527415.07928906125</v>
      </c>
      <c r="O3297" s="158"/>
      <c r="P3297" s="265">
        <f t="shared" si="726"/>
        <v>194544.44923794104</v>
      </c>
      <c r="Q3297" s="265">
        <f t="shared" si="727"/>
        <v>326430.47332658345</v>
      </c>
      <c r="R3297" s="266">
        <f t="shared" si="728"/>
        <v>520974.92256452446</v>
      </c>
    </row>
    <row r="3298" spans="1:18" x14ac:dyDescent="0.25">
      <c r="A3298" s="81">
        <v>3267</v>
      </c>
      <c r="B3298" s="93">
        <f t="shared" si="717"/>
        <v>7.9900688154786775E-28</v>
      </c>
      <c r="C3298" s="178">
        <f t="shared" si="718"/>
        <v>7.9720445963064758E-28</v>
      </c>
      <c r="D3298" s="165">
        <f t="shared" si="719"/>
        <v>2.2558277767625785E-3</v>
      </c>
      <c r="E3298" s="166">
        <f t="shared" si="729"/>
        <v>24.291375447755232</v>
      </c>
      <c r="F3298" s="167">
        <f t="shared" si="730"/>
        <v>7.3720451744601325</v>
      </c>
      <c r="G3298" s="167">
        <f t="shared" si="720"/>
        <v>256193.48486946165</v>
      </c>
      <c r="H3298" s="167">
        <f t="shared" si="721"/>
        <v>271299.98899881309</v>
      </c>
      <c r="I3298" s="168">
        <f t="shared" si="722"/>
        <v>527493.47386827471</v>
      </c>
      <c r="J3298" s="168">
        <f t="shared" si="724"/>
        <v>510587.6826325758</v>
      </c>
      <c r="K3298" s="94"/>
      <c r="L3298" s="265">
        <f t="shared" si="723"/>
        <v>201012.91968004126</v>
      </c>
      <c r="M3298" s="265">
        <f>$G3298*NonHospFrac+theModel!$H3298*NonHospFrac</f>
        <v>326480.55418823345</v>
      </c>
      <c r="N3298" s="266">
        <f t="shared" si="725"/>
        <v>527493.47386827471</v>
      </c>
      <c r="O3298" s="158"/>
      <c r="P3298" s="265">
        <f t="shared" si="726"/>
        <v>194570.59835449292</v>
      </c>
      <c r="Q3298" s="265">
        <f t="shared" si="727"/>
        <v>326478.99393761443</v>
      </c>
      <c r="R3298" s="266">
        <f t="shared" si="728"/>
        <v>521049.59229210735</v>
      </c>
    </row>
    <row r="3299" spans="1:18" x14ac:dyDescent="0.25">
      <c r="A3299" s="81">
        <v>3268</v>
      </c>
      <c r="B3299" s="93">
        <f t="shared" si="717"/>
        <v>7.8408106604516698E-28</v>
      </c>
      <c r="C3299" s="178">
        <f t="shared" si="718"/>
        <v>7.8231231419714869E-28</v>
      </c>
      <c r="D3299" s="165">
        <f t="shared" si="719"/>
        <v>2.2558277767625785E-3</v>
      </c>
      <c r="E3299" s="166">
        <f t="shared" si="729"/>
        <v>24.291375447755232</v>
      </c>
      <c r="F3299" s="167">
        <f t="shared" si="730"/>
        <v>7.3743010022368951</v>
      </c>
      <c r="G3299" s="167">
        <f t="shared" si="720"/>
        <v>256271.87944867511</v>
      </c>
      <c r="H3299" s="167">
        <f t="shared" si="721"/>
        <v>271299.98899881309</v>
      </c>
      <c r="I3299" s="168">
        <f t="shared" si="722"/>
        <v>527571.86844748817</v>
      </c>
      <c r="J3299" s="168">
        <f t="shared" si="724"/>
        <v>510656.29974485276</v>
      </c>
      <c r="K3299" s="94"/>
      <c r="L3299" s="265">
        <f t="shared" si="723"/>
        <v>201042.79364822371</v>
      </c>
      <c r="M3299" s="265">
        <f>$G3299*NonHospFrac+theModel!$H3299*NonHospFrac</f>
        <v>326529.07479926449</v>
      </c>
      <c r="N3299" s="266">
        <f t="shared" si="725"/>
        <v>527571.86844748817</v>
      </c>
      <c r="O3299" s="158"/>
      <c r="P3299" s="265">
        <f t="shared" si="726"/>
        <v>194596.74640515534</v>
      </c>
      <c r="Q3299" s="265">
        <f t="shared" si="727"/>
        <v>326527.51454864547</v>
      </c>
      <c r="R3299" s="266">
        <f t="shared" si="728"/>
        <v>521124.26095380081</v>
      </c>
    </row>
    <row r="3300" spans="1:18" x14ac:dyDescent="0.25">
      <c r="A3300" s="81">
        <v>3269</v>
      </c>
      <c r="B3300" s="93">
        <f t="shared" si="717"/>
        <v>7.6943407163095171E-28</v>
      </c>
      <c r="C3300" s="178">
        <f t="shared" si="718"/>
        <v>7.6769836087977904E-28</v>
      </c>
      <c r="D3300" s="165">
        <f t="shared" si="719"/>
        <v>2.2558277767625785E-3</v>
      </c>
      <c r="E3300" s="166">
        <f t="shared" si="729"/>
        <v>24.291375447755232</v>
      </c>
      <c r="F3300" s="167">
        <f t="shared" si="730"/>
        <v>7.3765568300136577</v>
      </c>
      <c r="G3300" s="167">
        <f t="shared" si="720"/>
        <v>256350.27402788849</v>
      </c>
      <c r="H3300" s="167">
        <f t="shared" si="721"/>
        <v>271299.98899881309</v>
      </c>
      <c r="I3300" s="168">
        <f t="shared" si="722"/>
        <v>527650.26302670152</v>
      </c>
      <c r="J3300" s="168">
        <f t="shared" si="724"/>
        <v>510724.91406016104</v>
      </c>
      <c r="K3300" s="94"/>
      <c r="L3300" s="265">
        <f t="shared" si="723"/>
        <v>201072.66761640611</v>
      </c>
      <c r="M3300" s="265">
        <f>$G3300*NonHospFrac+theModel!$H3300*NonHospFrac</f>
        <v>326577.59541029541</v>
      </c>
      <c r="N3300" s="266">
        <f t="shared" si="725"/>
        <v>527650.26302670152</v>
      </c>
      <c r="O3300" s="158"/>
      <c r="P3300" s="265">
        <f t="shared" si="726"/>
        <v>194622.89338997169</v>
      </c>
      <c r="Q3300" s="265">
        <f t="shared" si="727"/>
        <v>326576.03515967639</v>
      </c>
      <c r="R3300" s="266">
        <f t="shared" si="728"/>
        <v>521198.92854964809</v>
      </c>
    </row>
    <row r="3301" spans="1:18" x14ac:dyDescent="0.25">
      <c r="A3301" s="81">
        <v>3270</v>
      </c>
      <c r="B3301" s="93">
        <f t="shared" si="717"/>
        <v>7.5506068979923661E-28</v>
      </c>
      <c r="C3301" s="178">
        <f t="shared" si="718"/>
        <v>7.5335740292204594E-28</v>
      </c>
      <c r="D3301" s="165">
        <f t="shared" si="719"/>
        <v>2.2558277767625785E-3</v>
      </c>
      <c r="E3301" s="166">
        <f t="shared" si="729"/>
        <v>24.291375447755232</v>
      </c>
      <c r="F3301" s="167">
        <f t="shared" si="730"/>
        <v>7.3788126577904203</v>
      </c>
      <c r="G3301" s="167">
        <f t="shared" si="720"/>
        <v>256428.66860710195</v>
      </c>
      <c r="H3301" s="167">
        <f t="shared" si="721"/>
        <v>271299.98899881309</v>
      </c>
      <c r="I3301" s="168">
        <f t="shared" si="722"/>
        <v>527728.6576059151</v>
      </c>
      <c r="J3301" s="168">
        <f t="shared" si="724"/>
        <v>510793.52557861496</v>
      </c>
      <c r="K3301" s="94"/>
      <c r="L3301" s="265">
        <f t="shared" si="723"/>
        <v>201102.54158458856</v>
      </c>
      <c r="M3301" s="265">
        <f>$G3301*NonHospFrac+theModel!$H3301*NonHospFrac</f>
        <v>326626.11602132651</v>
      </c>
      <c r="N3301" s="266">
        <f t="shared" si="725"/>
        <v>527728.6576059151</v>
      </c>
      <c r="O3301" s="158"/>
      <c r="P3301" s="265">
        <f t="shared" si="726"/>
        <v>194649.03930898552</v>
      </c>
      <c r="Q3301" s="265">
        <f t="shared" si="727"/>
        <v>326624.55577070749</v>
      </c>
      <c r="R3301" s="266">
        <f t="shared" si="728"/>
        <v>521273.59507969301</v>
      </c>
    </row>
    <row r="3302" spans="1:18" x14ac:dyDescent="0.25">
      <c r="A3302" s="81">
        <v>3271</v>
      </c>
      <c r="B3302" s="93">
        <f t="shared" si="717"/>
        <v>7.4095580934131992E-28</v>
      </c>
      <c r="C3302" s="178">
        <f t="shared" si="718"/>
        <v>7.3928434064525419E-28</v>
      </c>
      <c r="D3302" s="165">
        <f t="shared" si="719"/>
        <v>2.2558277767625785E-3</v>
      </c>
      <c r="E3302" s="166">
        <f t="shared" si="729"/>
        <v>24.291375447755232</v>
      </c>
      <c r="F3302" s="167">
        <f t="shared" si="730"/>
        <v>7.3810684855671829</v>
      </c>
      <c r="G3302" s="167">
        <f t="shared" si="720"/>
        <v>256507.06318631532</v>
      </c>
      <c r="H3302" s="167">
        <f t="shared" si="721"/>
        <v>271299.98899881309</v>
      </c>
      <c r="I3302" s="168">
        <f t="shared" si="722"/>
        <v>527807.05218512844</v>
      </c>
      <c r="J3302" s="168">
        <f t="shared" si="724"/>
        <v>510862.13430032809</v>
      </c>
      <c r="K3302" s="94"/>
      <c r="L3302" s="265">
        <f t="shared" si="723"/>
        <v>201132.41555277095</v>
      </c>
      <c r="M3302" s="265">
        <f>$G3302*NonHospFrac+theModel!$H3302*NonHospFrac</f>
        <v>326674.63663235743</v>
      </c>
      <c r="N3302" s="266">
        <f t="shared" si="725"/>
        <v>527807.05218512844</v>
      </c>
      <c r="O3302" s="158"/>
      <c r="P3302" s="265">
        <f t="shared" si="726"/>
        <v>194675.18416224018</v>
      </c>
      <c r="Q3302" s="265">
        <f t="shared" si="727"/>
        <v>326673.07638173841</v>
      </c>
      <c r="R3302" s="266">
        <f t="shared" si="728"/>
        <v>521348.2605439786</v>
      </c>
    </row>
    <row r="3303" spans="1:18" x14ac:dyDescent="0.25">
      <c r="A3303" s="81">
        <v>3272</v>
      </c>
      <c r="B3303" s="93">
        <f t="shared" si="717"/>
        <v>7.2711441452823133E-28</v>
      </c>
      <c r="C3303" s="178">
        <f t="shared" si="718"/>
        <v>7.2547416963505412E-28</v>
      </c>
      <c r="D3303" s="165">
        <f t="shared" si="719"/>
        <v>2.2558277767625785E-3</v>
      </c>
      <c r="E3303" s="166">
        <f t="shared" si="729"/>
        <v>24.291375447755232</v>
      </c>
      <c r="F3303" s="167">
        <f t="shared" si="730"/>
        <v>7.3833243133439455</v>
      </c>
      <c r="G3303" s="167">
        <f t="shared" si="720"/>
        <v>256585.45776552879</v>
      </c>
      <c r="H3303" s="167">
        <f t="shared" si="721"/>
        <v>271299.98899881309</v>
      </c>
      <c r="I3303" s="168">
        <f t="shared" si="722"/>
        <v>527885.4467643419</v>
      </c>
      <c r="J3303" s="168">
        <f t="shared" si="724"/>
        <v>510930.7402254148</v>
      </c>
      <c r="K3303" s="94"/>
      <c r="L3303" s="265">
        <f t="shared" si="723"/>
        <v>201162.2895209534</v>
      </c>
      <c r="M3303" s="265">
        <f>$G3303*NonHospFrac+theModel!$H3303*NonHospFrac</f>
        <v>326723.15724338847</v>
      </c>
      <c r="N3303" s="266">
        <f t="shared" si="725"/>
        <v>527885.4467643419</v>
      </c>
      <c r="O3303" s="158"/>
      <c r="P3303" s="265">
        <f t="shared" si="726"/>
        <v>194701.3279497792</v>
      </c>
      <c r="Q3303" s="265">
        <f t="shared" si="727"/>
        <v>326721.59699276945</v>
      </c>
      <c r="R3303" s="266">
        <f t="shared" si="728"/>
        <v>521422.92494254862</v>
      </c>
    </row>
    <row r="3304" spans="1:18" x14ac:dyDescent="0.25">
      <c r="A3304" s="81">
        <v>3273</v>
      </c>
      <c r="B3304" s="93">
        <f t="shared" si="717"/>
        <v>7.1353158332710536E-28</v>
      </c>
      <c r="C3304" s="178">
        <f t="shared" si="718"/>
        <v>7.1192197896183871E-28</v>
      </c>
      <c r="D3304" s="165">
        <f t="shared" si="719"/>
        <v>2.2558277767625785E-3</v>
      </c>
      <c r="E3304" s="166">
        <f t="shared" si="729"/>
        <v>24.291375447755232</v>
      </c>
      <c r="F3304" s="167">
        <f t="shared" si="730"/>
        <v>7.385580141120708</v>
      </c>
      <c r="G3304" s="167">
        <f t="shared" si="720"/>
        <v>256663.85234474219</v>
      </c>
      <c r="H3304" s="167">
        <f t="shared" si="721"/>
        <v>271299.98899881309</v>
      </c>
      <c r="I3304" s="168">
        <f t="shared" si="722"/>
        <v>527963.84134355525</v>
      </c>
      <c r="J3304" s="168">
        <f t="shared" si="724"/>
        <v>510999.34335398884</v>
      </c>
      <c r="K3304" s="94"/>
      <c r="L3304" s="265">
        <f t="shared" si="723"/>
        <v>201192.16348913583</v>
      </c>
      <c r="M3304" s="265">
        <f>$G3304*NonHospFrac+theModel!$H3304*NonHospFrac</f>
        <v>326771.67785441945</v>
      </c>
      <c r="N3304" s="266">
        <f t="shared" si="725"/>
        <v>527963.84134355525</v>
      </c>
      <c r="O3304" s="158"/>
      <c r="P3304" s="265">
        <f t="shared" si="726"/>
        <v>194727.47067164595</v>
      </c>
      <c r="Q3304" s="265">
        <f t="shared" si="727"/>
        <v>326770.11760380043</v>
      </c>
      <c r="R3304" s="266">
        <f t="shared" si="728"/>
        <v>521497.58827544638</v>
      </c>
    </row>
    <row r="3305" spans="1:18" x14ac:dyDescent="0.25">
      <c r="A3305" s="81">
        <v>3274</v>
      </c>
      <c r="B3305" s="93">
        <f t="shared" si="717"/>
        <v>7.0020248565092683E-28</v>
      </c>
      <c r="C3305" s="178">
        <f t="shared" si="718"/>
        <v>6.986229494344373E-28</v>
      </c>
      <c r="D3305" s="165">
        <f t="shared" si="719"/>
        <v>2.2558277767625785E-3</v>
      </c>
      <c r="E3305" s="166">
        <f t="shared" si="729"/>
        <v>24.291375447755232</v>
      </c>
      <c r="F3305" s="167">
        <f t="shared" si="730"/>
        <v>7.3878359688974706</v>
      </c>
      <c r="G3305" s="167">
        <f t="shared" si="720"/>
        <v>256742.24692395565</v>
      </c>
      <c r="H3305" s="167">
        <f t="shared" si="721"/>
        <v>271299.98899881309</v>
      </c>
      <c r="I3305" s="168">
        <f t="shared" si="722"/>
        <v>528042.23592276871</v>
      </c>
      <c r="J3305" s="168">
        <f t="shared" si="724"/>
        <v>511067.94368616439</v>
      </c>
      <c r="K3305" s="94"/>
      <c r="L3305" s="265">
        <f t="shared" si="723"/>
        <v>201222.03745731828</v>
      </c>
      <c r="M3305" s="265">
        <f>$G3305*NonHospFrac+theModel!$H3305*NonHospFrac</f>
        <v>326820.19846545043</v>
      </c>
      <c r="N3305" s="266">
        <f t="shared" si="725"/>
        <v>528042.23592276871</v>
      </c>
      <c r="O3305" s="158"/>
      <c r="P3305" s="265">
        <f t="shared" si="726"/>
        <v>194753.61232788392</v>
      </c>
      <c r="Q3305" s="265">
        <f t="shared" si="727"/>
        <v>326818.63821483142</v>
      </c>
      <c r="R3305" s="266">
        <f t="shared" si="728"/>
        <v>521572.25054271531</v>
      </c>
    </row>
    <row r="3306" spans="1:18" x14ac:dyDescent="0.25">
      <c r="A3306" s="81">
        <v>3275</v>
      </c>
      <c r="B3306" s="93">
        <f t="shared" si="717"/>
        <v>6.8712238164091879E-28</v>
      </c>
      <c r="C3306" s="178">
        <f t="shared" si="718"/>
        <v>6.8557235188637796E-28</v>
      </c>
      <c r="D3306" s="165">
        <f t="shared" si="719"/>
        <v>2.2558277767625785E-3</v>
      </c>
      <c r="E3306" s="166">
        <f t="shared" si="729"/>
        <v>24.291375447755232</v>
      </c>
      <c r="F3306" s="167">
        <f t="shared" si="730"/>
        <v>7.3900917966742332</v>
      </c>
      <c r="G3306" s="167">
        <f t="shared" si="720"/>
        <v>256820.64150316903</v>
      </c>
      <c r="H3306" s="167">
        <f t="shared" si="721"/>
        <v>271299.98899881309</v>
      </c>
      <c r="I3306" s="168">
        <f t="shared" si="722"/>
        <v>528120.63050198206</v>
      </c>
      <c r="J3306" s="168">
        <f t="shared" si="724"/>
        <v>511136.54122205527</v>
      </c>
      <c r="K3306" s="94"/>
      <c r="L3306" s="265">
        <f t="shared" si="723"/>
        <v>201251.91142550067</v>
      </c>
      <c r="M3306" s="265">
        <f>$G3306*NonHospFrac+theModel!$H3306*NonHospFrac</f>
        <v>326868.71907648141</v>
      </c>
      <c r="N3306" s="266">
        <f t="shared" si="725"/>
        <v>528120.63050198206</v>
      </c>
      <c r="O3306" s="158"/>
      <c r="P3306" s="265">
        <f t="shared" si="726"/>
        <v>194779.75291853645</v>
      </c>
      <c r="Q3306" s="265">
        <f t="shared" si="727"/>
        <v>326867.1588258624</v>
      </c>
      <c r="R3306" s="266">
        <f t="shared" si="728"/>
        <v>521646.91174439888</v>
      </c>
    </row>
    <row r="3307" spans="1:18" x14ac:dyDescent="0.25">
      <c r="A3307" s="81">
        <v>3276</v>
      </c>
      <c r="B3307" s="93">
        <f t="shared" si="717"/>
        <v>6.7428661998104338E-28</v>
      </c>
      <c r="C3307" s="178">
        <f t="shared" si="718"/>
        <v>6.7276554549419076E-28</v>
      </c>
      <c r="D3307" s="165">
        <f t="shared" si="719"/>
        <v>2.2558277767625785E-3</v>
      </c>
      <c r="E3307" s="166">
        <f t="shared" si="729"/>
        <v>24.291375447755232</v>
      </c>
      <c r="F3307" s="167">
        <f t="shared" si="730"/>
        <v>7.3923476244509958</v>
      </c>
      <c r="G3307" s="167">
        <f t="shared" si="720"/>
        <v>256899.03608238249</v>
      </c>
      <c r="H3307" s="167">
        <f t="shared" si="721"/>
        <v>271299.98899881309</v>
      </c>
      <c r="I3307" s="168">
        <f t="shared" si="722"/>
        <v>528199.02508119564</v>
      </c>
      <c r="J3307" s="168">
        <f t="shared" si="724"/>
        <v>511205.13596177573</v>
      </c>
      <c r="K3307" s="94"/>
      <c r="L3307" s="265">
        <f t="shared" si="723"/>
        <v>201281.78539368312</v>
      </c>
      <c r="M3307" s="265">
        <f>$G3307*NonHospFrac+theModel!$H3307*NonHospFrac</f>
        <v>326917.23968751245</v>
      </c>
      <c r="N3307" s="266">
        <f t="shared" si="725"/>
        <v>528199.02508119564</v>
      </c>
      <c r="O3307" s="158"/>
      <c r="P3307" s="265">
        <f t="shared" si="726"/>
        <v>194805.89244364711</v>
      </c>
      <c r="Q3307" s="265">
        <f t="shared" si="727"/>
        <v>326915.67943689344</v>
      </c>
      <c r="R3307" s="266">
        <f t="shared" si="728"/>
        <v>521721.57188054058</v>
      </c>
    </row>
    <row r="3308" spans="1:18" x14ac:dyDescent="0.25">
      <c r="A3308" s="81">
        <v>3277</v>
      </c>
      <c r="B3308" s="93">
        <f t="shared" si="717"/>
        <v>6.6169063624398233E-28</v>
      </c>
      <c r="C3308" s="178">
        <f t="shared" si="718"/>
        <v>6.6019797612711945E-28</v>
      </c>
      <c r="D3308" s="165">
        <f t="shared" si="719"/>
        <v>2.2558277767625785E-3</v>
      </c>
      <c r="E3308" s="166">
        <f t="shared" si="729"/>
        <v>24.291375447755232</v>
      </c>
      <c r="F3308" s="167">
        <f t="shared" si="730"/>
        <v>7.3946034522277584</v>
      </c>
      <c r="G3308" s="167">
        <f t="shared" si="720"/>
        <v>256977.43066159586</v>
      </c>
      <c r="H3308" s="167">
        <f t="shared" si="721"/>
        <v>271299.98899881309</v>
      </c>
      <c r="I3308" s="168">
        <f t="shared" si="722"/>
        <v>528277.41966040898</v>
      </c>
      <c r="J3308" s="168">
        <f t="shared" si="724"/>
        <v>511273.72790543933</v>
      </c>
      <c r="K3308" s="94"/>
      <c r="L3308" s="265">
        <f t="shared" si="723"/>
        <v>201311.65936186552</v>
      </c>
      <c r="M3308" s="265">
        <f>$G3308*NonHospFrac+theModel!$H3308*NonHospFrac</f>
        <v>326965.76029854338</v>
      </c>
      <c r="N3308" s="266">
        <f t="shared" si="725"/>
        <v>528277.41966040886</v>
      </c>
      <c r="O3308" s="158"/>
      <c r="P3308" s="265">
        <f t="shared" si="726"/>
        <v>194832.0309032592</v>
      </c>
      <c r="Q3308" s="265">
        <f t="shared" si="727"/>
        <v>326964.20004792436</v>
      </c>
      <c r="R3308" s="266">
        <f t="shared" si="728"/>
        <v>521796.23095118359</v>
      </c>
    </row>
    <row r="3309" spans="1:18" x14ac:dyDescent="0.25">
      <c r="A3309" s="81">
        <v>3278</v>
      </c>
      <c r="B3309" s="93">
        <f t="shared" si="717"/>
        <v>6.4932995126801612E-28</v>
      </c>
      <c r="C3309" s="178">
        <f t="shared" si="718"/>
        <v>6.4786517472766184E-28</v>
      </c>
      <c r="D3309" s="165">
        <f t="shared" si="719"/>
        <v>2.2558277767625785E-3</v>
      </c>
      <c r="E3309" s="166">
        <f t="shared" si="729"/>
        <v>24.291375447755232</v>
      </c>
      <c r="F3309" s="167">
        <f t="shared" si="730"/>
        <v>7.396859280004521</v>
      </c>
      <c r="G3309" s="167">
        <f t="shared" si="720"/>
        <v>257055.8252408093</v>
      </c>
      <c r="H3309" s="167">
        <f t="shared" si="721"/>
        <v>271299.98899881309</v>
      </c>
      <c r="I3309" s="168">
        <f t="shared" si="722"/>
        <v>528355.81423962233</v>
      </c>
      <c r="J3309" s="168">
        <f t="shared" si="724"/>
        <v>511342.31705316028</v>
      </c>
      <c r="K3309" s="94"/>
      <c r="L3309" s="265">
        <f t="shared" si="723"/>
        <v>201341.53333004797</v>
      </c>
      <c r="M3309" s="265">
        <f>$G3309*NonHospFrac+theModel!$H3309*NonHospFrac</f>
        <v>327014.28090957442</v>
      </c>
      <c r="N3309" s="266">
        <f t="shared" si="725"/>
        <v>528355.81423962233</v>
      </c>
      <c r="O3309" s="158"/>
      <c r="P3309" s="265">
        <f t="shared" si="726"/>
        <v>194858.1682974163</v>
      </c>
      <c r="Q3309" s="265">
        <f t="shared" si="727"/>
        <v>327012.7206589554</v>
      </c>
      <c r="R3309" s="266">
        <f t="shared" si="728"/>
        <v>521870.88895637169</v>
      </c>
    </row>
    <row r="3310" spans="1:18" x14ac:dyDescent="0.25">
      <c r="A3310" s="81">
        <v>3279</v>
      </c>
      <c r="B3310" s="93">
        <f t="shared" si="717"/>
        <v>6.3720016956422296E-28</v>
      </c>
      <c r="C3310" s="178">
        <f t="shared" si="718"/>
        <v>6.3576275572236219E-28</v>
      </c>
      <c r="D3310" s="165">
        <f t="shared" si="719"/>
        <v>2.2558277767625785E-3</v>
      </c>
      <c r="E3310" s="166">
        <f t="shared" si="729"/>
        <v>24.291375447755232</v>
      </c>
      <c r="F3310" s="167">
        <f t="shared" si="730"/>
        <v>7.3991151077812836</v>
      </c>
      <c r="G3310" s="167">
        <f t="shared" si="720"/>
        <v>257134.21982002276</v>
      </c>
      <c r="H3310" s="167">
        <f t="shared" si="721"/>
        <v>271299.98899881309</v>
      </c>
      <c r="I3310" s="168">
        <f t="shared" si="722"/>
        <v>528434.2088188359</v>
      </c>
      <c r="J3310" s="168">
        <f t="shared" si="724"/>
        <v>511410.90340505278</v>
      </c>
      <c r="K3310" s="94"/>
      <c r="L3310" s="265">
        <f t="shared" si="723"/>
        <v>201371.40729823039</v>
      </c>
      <c r="M3310" s="265">
        <f>$G3310*NonHospFrac+theModel!$H3310*NonHospFrac</f>
        <v>327062.80152060546</v>
      </c>
      <c r="N3310" s="266">
        <f t="shared" si="725"/>
        <v>528434.2088188359</v>
      </c>
      <c r="O3310" s="158"/>
      <c r="P3310" s="265">
        <f t="shared" si="726"/>
        <v>194884.3046261617</v>
      </c>
      <c r="Q3310" s="265">
        <f t="shared" si="727"/>
        <v>327061.24126998644</v>
      </c>
      <c r="R3310" s="266">
        <f t="shared" si="728"/>
        <v>521945.54589614813</v>
      </c>
    </row>
    <row r="3311" spans="1:18" x14ac:dyDescent="0.25">
      <c r="A3311" s="81">
        <v>3280</v>
      </c>
      <c r="B3311" s="93">
        <f t="shared" si="717"/>
        <v>6.2529697775343314E-28</v>
      </c>
      <c r="C3311" s="178">
        <f t="shared" si="718"/>
        <v>6.2388641546229129E-28</v>
      </c>
      <c r="D3311" s="165">
        <f t="shared" si="719"/>
        <v>2.2558277767625785E-3</v>
      </c>
      <c r="E3311" s="166">
        <f t="shared" si="729"/>
        <v>24.291375447755232</v>
      </c>
      <c r="F3311" s="167">
        <f t="shared" si="730"/>
        <v>7.4013709355580461</v>
      </c>
      <c r="G3311" s="167">
        <f t="shared" si="720"/>
        <v>257212.61439923613</v>
      </c>
      <c r="H3311" s="167">
        <f t="shared" si="721"/>
        <v>271299.98899881309</v>
      </c>
      <c r="I3311" s="168">
        <f t="shared" si="722"/>
        <v>528512.60339804925</v>
      </c>
      <c r="J3311" s="168">
        <f t="shared" si="724"/>
        <v>511479.48696123034</v>
      </c>
      <c r="K3311" s="94"/>
      <c r="L3311" s="265">
        <f t="shared" si="723"/>
        <v>201401.28126641281</v>
      </c>
      <c r="M3311" s="265">
        <f>$G3311*NonHospFrac+theModel!$H3311*NonHospFrac</f>
        <v>327111.32213163644</v>
      </c>
      <c r="N3311" s="266">
        <f t="shared" si="725"/>
        <v>528512.60339804925</v>
      </c>
      <c r="O3311" s="158"/>
      <c r="P3311" s="265">
        <f t="shared" si="726"/>
        <v>194910.43988953889</v>
      </c>
      <c r="Q3311" s="265">
        <f t="shared" si="727"/>
        <v>327109.76188101742</v>
      </c>
      <c r="R3311" s="266">
        <f t="shared" si="728"/>
        <v>522020.20177055628</v>
      </c>
    </row>
    <row r="3312" spans="1:18" x14ac:dyDescent="0.25">
      <c r="A3312" s="81">
        <v>3281</v>
      </c>
      <c r="B3312" s="93">
        <f t="shared" si="717"/>
        <v>6.136161430323807E-28</v>
      </c>
      <c r="C3312" s="178">
        <f t="shared" si="718"/>
        <v>6.1223193069265835E-28</v>
      </c>
      <c r="D3312" s="165">
        <f t="shared" si="719"/>
        <v>2.2558277767625785E-3</v>
      </c>
      <c r="E3312" s="166">
        <f t="shared" si="729"/>
        <v>24.291375447755232</v>
      </c>
      <c r="F3312" s="167">
        <f t="shared" si="730"/>
        <v>7.4036267633348087</v>
      </c>
      <c r="G3312" s="167">
        <f t="shared" si="720"/>
        <v>257291.00897844959</v>
      </c>
      <c r="H3312" s="167">
        <f t="shared" si="721"/>
        <v>271299.98899881309</v>
      </c>
      <c r="I3312" s="168">
        <f t="shared" si="722"/>
        <v>528590.99797726271</v>
      </c>
      <c r="J3312" s="168">
        <f t="shared" si="724"/>
        <v>511548.06772180722</v>
      </c>
      <c r="K3312" s="94"/>
      <c r="L3312" s="265">
        <f t="shared" si="723"/>
        <v>201431.15523459524</v>
      </c>
      <c r="M3312" s="265">
        <f>$G3312*NonHospFrac+theModel!$H3312*NonHospFrac</f>
        <v>327159.84274266742</v>
      </c>
      <c r="N3312" s="266">
        <f t="shared" si="725"/>
        <v>528590.9979772626</v>
      </c>
      <c r="O3312" s="158"/>
      <c r="P3312" s="265">
        <f t="shared" si="726"/>
        <v>194936.57408759129</v>
      </c>
      <c r="Q3312" s="265">
        <f t="shared" si="727"/>
        <v>327158.2824920484</v>
      </c>
      <c r="R3312" s="266">
        <f t="shared" si="728"/>
        <v>522094.85657963972</v>
      </c>
    </row>
    <row r="3313" spans="1:18" x14ac:dyDescent="0.25">
      <c r="A3313" s="81">
        <v>3282</v>
      </c>
      <c r="B3313" s="93">
        <f t="shared" si="717"/>
        <v>6.0215351166850866E-28</v>
      </c>
      <c r="C3313" s="178">
        <f t="shared" si="718"/>
        <v>6.0079515705101166E-28</v>
      </c>
      <c r="D3313" s="165">
        <f t="shared" si="719"/>
        <v>2.2558277767625785E-3</v>
      </c>
      <c r="E3313" s="166">
        <f t="shared" si="729"/>
        <v>24.291375447755232</v>
      </c>
      <c r="F3313" s="167">
        <f t="shared" si="730"/>
        <v>7.4058825911115713</v>
      </c>
      <c r="G3313" s="167">
        <f t="shared" si="720"/>
        <v>257369.40355766297</v>
      </c>
      <c r="H3313" s="167">
        <f t="shared" si="721"/>
        <v>271299.98899881309</v>
      </c>
      <c r="I3313" s="168">
        <f t="shared" si="722"/>
        <v>528669.39255647606</v>
      </c>
      <c r="J3313" s="168">
        <f t="shared" si="724"/>
        <v>511616.64568689722</v>
      </c>
      <c r="K3313" s="94"/>
      <c r="L3313" s="265">
        <f t="shared" si="723"/>
        <v>201461.02920277766</v>
      </c>
      <c r="M3313" s="265">
        <f>$G3313*NonHospFrac+theModel!$H3313*NonHospFrac</f>
        <v>327208.3633536984</v>
      </c>
      <c r="N3313" s="266">
        <f t="shared" si="725"/>
        <v>528669.39255647606</v>
      </c>
      <c r="O3313" s="158"/>
      <c r="P3313" s="265">
        <f t="shared" si="726"/>
        <v>194962.70722036235</v>
      </c>
      <c r="Q3313" s="265">
        <f t="shared" si="727"/>
        <v>327206.80310307938</v>
      </c>
      <c r="R3313" s="266">
        <f t="shared" si="728"/>
        <v>522169.5103234417</v>
      </c>
    </row>
    <row r="3314" spans="1:18" x14ac:dyDescent="0.25">
      <c r="A3314" s="81">
        <v>3283</v>
      </c>
      <c r="B3314" s="93">
        <f t="shared" si="717"/>
        <v>5.9090500752289606E-28</v>
      </c>
      <c r="C3314" s="178">
        <f t="shared" si="718"/>
        <v>5.8957202759349779E-28</v>
      </c>
      <c r="D3314" s="165">
        <f t="shared" si="719"/>
        <v>2.2558277767625785E-3</v>
      </c>
      <c r="E3314" s="166">
        <f t="shared" si="729"/>
        <v>24.291375447755232</v>
      </c>
      <c r="F3314" s="167">
        <f t="shared" si="730"/>
        <v>7.4081384188883339</v>
      </c>
      <c r="G3314" s="167">
        <f t="shared" si="720"/>
        <v>257447.79813687643</v>
      </c>
      <c r="H3314" s="167">
        <f t="shared" si="721"/>
        <v>271299.98899881309</v>
      </c>
      <c r="I3314" s="168">
        <f t="shared" si="722"/>
        <v>528747.78713568952</v>
      </c>
      <c r="J3314" s="168">
        <f t="shared" si="724"/>
        <v>511685.22085661441</v>
      </c>
      <c r="K3314" s="94"/>
      <c r="L3314" s="265">
        <f t="shared" si="723"/>
        <v>201490.90317096008</v>
      </c>
      <c r="M3314" s="265">
        <f>$G3314*NonHospFrac+theModel!$H3314*NonHospFrac</f>
        <v>327256.88396472938</v>
      </c>
      <c r="N3314" s="266">
        <f t="shared" si="725"/>
        <v>528747.78713568952</v>
      </c>
      <c r="O3314" s="158"/>
      <c r="P3314" s="265">
        <f t="shared" si="726"/>
        <v>194988.83928789548</v>
      </c>
      <c r="Q3314" s="265">
        <f t="shared" si="727"/>
        <v>327255.32371411036</v>
      </c>
      <c r="R3314" s="266">
        <f t="shared" si="728"/>
        <v>522244.16300200584</v>
      </c>
    </row>
    <row r="3315" spans="1:18" x14ac:dyDescent="0.25">
      <c r="A3315" s="81">
        <v>3284</v>
      </c>
      <c r="B3315" s="93">
        <f t="shared" si="717"/>
        <v>5.7986663060075636E-28</v>
      </c>
      <c r="C3315" s="178">
        <f t="shared" si="718"/>
        <v>5.7855855134862949E-28</v>
      </c>
      <c r="D3315" s="165">
        <f t="shared" si="719"/>
        <v>2.2558277767625785E-3</v>
      </c>
      <c r="E3315" s="166">
        <f t="shared" si="729"/>
        <v>24.291375447755232</v>
      </c>
      <c r="F3315" s="167">
        <f t="shared" si="730"/>
        <v>7.4103942466650965</v>
      </c>
      <c r="G3315" s="167">
        <f t="shared" si="720"/>
        <v>257526.1927160898</v>
      </c>
      <c r="H3315" s="167">
        <f t="shared" si="721"/>
        <v>271299.98899881309</v>
      </c>
      <c r="I3315" s="168">
        <f t="shared" si="722"/>
        <v>528826.18171490286</v>
      </c>
      <c r="J3315" s="168">
        <f t="shared" si="724"/>
        <v>511753.7932310726</v>
      </c>
      <c r="K3315" s="94"/>
      <c r="L3315" s="265">
        <f t="shared" si="723"/>
        <v>201520.7771391425</v>
      </c>
      <c r="M3315" s="265">
        <f>$G3315*NonHospFrac+theModel!$H3315*NonHospFrac</f>
        <v>327305.40457576036</v>
      </c>
      <c r="N3315" s="266">
        <f t="shared" si="725"/>
        <v>528826.18171490286</v>
      </c>
      <c r="O3315" s="158"/>
      <c r="P3315" s="265">
        <f t="shared" si="726"/>
        <v>195014.97029023408</v>
      </c>
      <c r="Q3315" s="265">
        <f t="shared" si="727"/>
        <v>327303.84432514134</v>
      </c>
      <c r="R3315" s="266">
        <f t="shared" si="728"/>
        <v>522318.81461537542</v>
      </c>
    </row>
    <row r="3316" spans="1:18" x14ac:dyDescent="0.25">
      <c r="A3316" s="81">
        <v>3285</v>
      </c>
      <c r="B3316" s="93">
        <f t="shared" si="717"/>
        <v>5.6903445562905539E-28</v>
      </c>
      <c r="C3316" s="178">
        <f t="shared" si="718"/>
        <v>5.6775081189811235E-28</v>
      </c>
      <c r="D3316" s="165">
        <f t="shared" si="719"/>
        <v>2.2558277767625785E-3</v>
      </c>
      <c r="E3316" s="166">
        <f t="shared" si="729"/>
        <v>24.291375447755232</v>
      </c>
      <c r="F3316" s="167">
        <f t="shared" si="730"/>
        <v>7.4126500744418591</v>
      </c>
      <c r="G3316" s="167">
        <f t="shared" si="720"/>
        <v>257604.58729530327</v>
      </c>
      <c r="H3316" s="167">
        <f t="shared" si="721"/>
        <v>271299.98899881309</v>
      </c>
      <c r="I3316" s="168">
        <f t="shared" si="722"/>
        <v>528904.57629411633</v>
      </c>
      <c r="J3316" s="168">
        <f t="shared" si="724"/>
        <v>511822.36281038594</v>
      </c>
      <c r="K3316" s="94"/>
      <c r="L3316" s="265">
        <f t="shared" si="723"/>
        <v>201550.65110732493</v>
      </c>
      <c r="M3316" s="265">
        <f>$G3316*NonHospFrac+theModel!$H3316*NonHospFrac</f>
        <v>327353.9251867914</v>
      </c>
      <c r="N3316" s="266">
        <f t="shared" si="725"/>
        <v>528904.57629411633</v>
      </c>
      <c r="O3316" s="158"/>
      <c r="P3316" s="265">
        <f t="shared" si="726"/>
        <v>195041.10022742159</v>
      </c>
      <c r="Q3316" s="265">
        <f t="shared" si="727"/>
        <v>327352.36493617238</v>
      </c>
      <c r="R3316" s="266">
        <f t="shared" si="728"/>
        <v>522393.465163594</v>
      </c>
    </row>
    <row r="3317" spans="1:18" x14ac:dyDescent="0.25">
      <c r="A3317" s="81">
        <v>3286</v>
      </c>
      <c r="B3317" s="93">
        <f t="shared" si="717"/>
        <v>5.5840463066065769E-28</v>
      </c>
      <c r="C3317" s="178">
        <f t="shared" si="718"/>
        <v>5.5714496598414056E-28</v>
      </c>
      <c r="D3317" s="165">
        <f t="shared" si="719"/>
        <v>2.2558277767625785E-3</v>
      </c>
      <c r="E3317" s="166">
        <f t="shared" si="729"/>
        <v>24.291375447755232</v>
      </c>
      <c r="F3317" s="167">
        <f t="shared" si="730"/>
        <v>7.4149059022186217</v>
      </c>
      <c r="G3317" s="167">
        <f t="shared" si="720"/>
        <v>257682.98187451664</v>
      </c>
      <c r="H3317" s="167">
        <f t="shared" si="721"/>
        <v>271299.98899881309</v>
      </c>
      <c r="I3317" s="168">
        <f t="shared" si="722"/>
        <v>528982.97087332979</v>
      </c>
      <c r="J3317" s="168">
        <f t="shared" si="724"/>
        <v>511890.92959466821</v>
      </c>
      <c r="K3317" s="94"/>
      <c r="L3317" s="265">
        <f t="shared" si="723"/>
        <v>201580.52507550735</v>
      </c>
      <c r="M3317" s="265">
        <f>$G3317*NonHospFrac+theModel!$H3317*NonHospFrac</f>
        <v>327402.44579782232</v>
      </c>
      <c r="N3317" s="266">
        <f t="shared" si="725"/>
        <v>528982.97087332967</v>
      </c>
      <c r="O3317" s="158"/>
      <c r="P3317" s="265">
        <f t="shared" si="726"/>
        <v>195067.22909950142</v>
      </c>
      <c r="Q3317" s="265">
        <f t="shared" si="727"/>
        <v>327400.8855472033</v>
      </c>
      <c r="R3317" s="266">
        <f t="shared" si="728"/>
        <v>522468.11464670475</v>
      </c>
    </row>
    <row r="3318" spans="1:18" x14ac:dyDescent="0.25">
      <c r="A3318" s="81">
        <v>3287</v>
      </c>
      <c r="B3318" s="93">
        <f t="shared" si="717"/>
        <v>5.4797337570456952E-28</v>
      </c>
      <c r="C3318" s="178">
        <f t="shared" si="718"/>
        <v>5.467372421427288E-28</v>
      </c>
      <c r="D3318" s="165">
        <f t="shared" si="719"/>
        <v>2.2558277767625785E-3</v>
      </c>
      <c r="E3318" s="166">
        <f t="shared" si="729"/>
        <v>24.291375447755232</v>
      </c>
      <c r="F3318" s="167">
        <f t="shared" si="730"/>
        <v>7.4171617299953843</v>
      </c>
      <c r="G3318" s="167">
        <f t="shared" si="720"/>
        <v>257761.3764537301</v>
      </c>
      <c r="H3318" s="167">
        <f t="shared" si="721"/>
        <v>271299.98899881309</v>
      </c>
      <c r="I3318" s="168">
        <f t="shared" si="722"/>
        <v>529061.36545254313</v>
      </c>
      <c r="J3318" s="168">
        <f t="shared" si="724"/>
        <v>511959.49358403328</v>
      </c>
      <c r="K3318" s="94"/>
      <c r="L3318" s="265">
        <f t="shared" si="723"/>
        <v>201610.39904368977</v>
      </c>
      <c r="M3318" s="265">
        <f>$G3318*NonHospFrac+theModel!$H3318*NonHospFrac</f>
        <v>327450.96640885342</v>
      </c>
      <c r="N3318" s="266">
        <f t="shared" si="725"/>
        <v>529061.36545254313</v>
      </c>
      <c r="O3318" s="158"/>
      <c r="P3318" s="265">
        <f t="shared" si="726"/>
        <v>195093.35690651697</v>
      </c>
      <c r="Q3318" s="265">
        <f t="shared" si="727"/>
        <v>327449.4061582344</v>
      </c>
      <c r="R3318" s="266">
        <f t="shared" si="728"/>
        <v>522542.7630647514</v>
      </c>
    </row>
    <row r="3319" spans="1:18" x14ac:dyDescent="0.25">
      <c r="A3319" s="81">
        <v>3288</v>
      </c>
      <c r="B3319" s="93">
        <f t="shared" si="717"/>
        <v>5.3773698138176469E-28</v>
      </c>
      <c r="C3319" s="178">
        <f t="shared" si="718"/>
        <v>5.3652393936257125E-28</v>
      </c>
      <c r="D3319" s="165">
        <f t="shared" si="719"/>
        <v>2.2558277767625785E-3</v>
      </c>
      <c r="E3319" s="166">
        <f t="shared" si="729"/>
        <v>24.291375447755232</v>
      </c>
      <c r="F3319" s="167">
        <f t="shared" si="730"/>
        <v>7.4194175577721468</v>
      </c>
      <c r="G3319" s="167">
        <f t="shared" si="720"/>
        <v>257839.77103294351</v>
      </c>
      <c r="H3319" s="167">
        <f t="shared" si="721"/>
        <v>271299.98899881309</v>
      </c>
      <c r="I3319" s="168">
        <f t="shared" si="722"/>
        <v>529139.7600317566</v>
      </c>
      <c r="J3319" s="168">
        <f t="shared" si="724"/>
        <v>512028.05477859528</v>
      </c>
      <c r="K3319" s="94"/>
      <c r="L3319" s="265">
        <f t="shared" si="723"/>
        <v>201640.2730118722</v>
      </c>
      <c r="M3319" s="265">
        <f>$G3319*NonHospFrac+theModel!$H3319*NonHospFrac</f>
        <v>327499.4870198844</v>
      </c>
      <c r="N3319" s="266">
        <f t="shared" si="725"/>
        <v>529139.7600317566</v>
      </c>
      <c r="O3319" s="158"/>
      <c r="P3319" s="265">
        <f t="shared" si="726"/>
        <v>195119.48364851167</v>
      </c>
      <c r="Q3319" s="265">
        <f t="shared" si="727"/>
        <v>327497.92676926538</v>
      </c>
      <c r="R3319" s="266">
        <f t="shared" si="728"/>
        <v>522617.41041777702</v>
      </c>
    </row>
    <row r="3320" spans="1:18" x14ac:dyDescent="0.25">
      <c r="A3320" s="81">
        <v>3289</v>
      </c>
      <c r="B3320" s="93">
        <f t="shared" si="717"/>
        <v>5.2769180760612099E-28</v>
      </c>
      <c r="C3320" s="178">
        <f t="shared" si="718"/>
        <v>5.26501425768953E-28</v>
      </c>
      <c r="D3320" s="165">
        <f t="shared" si="719"/>
        <v>2.2558277767625785E-3</v>
      </c>
      <c r="E3320" s="166">
        <f t="shared" si="729"/>
        <v>24.291375447755232</v>
      </c>
      <c r="F3320" s="167">
        <f t="shared" si="730"/>
        <v>7.4216733855489094</v>
      </c>
      <c r="G3320" s="167">
        <f t="shared" si="720"/>
        <v>257918.16561215697</v>
      </c>
      <c r="H3320" s="167">
        <f t="shared" si="721"/>
        <v>271299.98899881309</v>
      </c>
      <c r="I3320" s="168">
        <f t="shared" si="722"/>
        <v>529218.15461097006</v>
      </c>
      <c r="J3320" s="168">
        <f t="shared" si="724"/>
        <v>512096.61317846802</v>
      </c>
      <c r="K3320" s="94"/>
      <c r="L3320" s="265">
        <f t="shared" si="723"/>
        <v>201670.14698005465</v>
      </c>
      <c r="M3320" s="265">
        <f>$G3320*NonHospFrac+theModel!$H3320*NonHospFrac</f>
        <v>327548.00763091538</v>
      </c>
      <c r="N3320" s="266">
        <f t="shared" si="725"/>
        <v>529218.15461097006</v>
      </c>
      <c r="O3320" s="158"/>
      <c r="P3320" s="265">
        <f t="shared" si="726"/>
        <v>195145.60932552896</v>
      </c>
      <c r="Q3320" s="265">
        <f t="shared" si="727"/>
        <v>327546.44738029636</v>
      </c>
      <c r="R3320" s="266">
        <f t="shared" si="728"/>
        <v>522692.05670582532</v>
      </c>
    </row>
    <row r="3321" spans="1:18" x14ac:dyDescent="0.25">
      <c r="A3321" s="81">
        <v>3290</v>
      </c>
      <c r="B3321" s="93">
        <f t="shared" si="717"/>
        <v>5.1783428228999674E-28</v>
      </c>
      <c r="C3321" s="178">
        <f t="shared" si="718"/>
        <v>5.1666613733224705E-28</v>
      </c>
      <c r="D3321" s="165">
        <f t="shared" si="719"/>
        <v>2.2558277767625785E-3</v>
      </c>
      <c r="E3321" s="166">
        <f t="shared" si="729"/>
        <v>24.291375447755232</v>
      </c>
      <c r="F3321" s="167">
        <f t="shared" si="730"/>
        <v>7.423929213325672</v>
      </c>
      <c r="G3321" s="167">
        <f t="shared" si="720"/>
        <v>257996.56019137034</v>
      </c>
      <c r="H3321" s="167">
        <f t="shared" si="721"/>
        <v>271299.98899881309</v>
      </c>
      <c r="I3321" s="168">
        <f t="shared" si="722"/>
        <v>529296.5491901834</v>
      </c>
      <c r="J3321" s="168">
        <f t="shared" si="724"/>
        <v>512165.16878376529</v>
      </c>
      <c r="K3321" s="94"/>
      <c r="L3321" s="265">
        <f t="shared" si="723"/>
        <v>201700.02094823704</v>
      </c>
      <c r="M3321" s="265">
        <f>$G3321*NonHospFrac+theModel!$H3321*NonHospFrac</f>
        <v>327596.52824194636</v>
      </c>
      <c r="N3321" s="266">
        <f t="shared" si="725"/>
        <v>529296.5491901834</v>
      </c>
      <c r="O3321" s="158"/>
      <c r="P3321" s="265">
        <f t="shared" si="726"/>
        <v>195171.73393761218</v>
      </c>
      <c r="Q3321" s="265">
        <f t="shared" si="727"/>
        <v>327594.96799132734</v>
      </c>
      <c r="R3321" s="266">
        <f t="shared" si="728"/>
        <v>522766.70192893955</v>
      </c>
    </row>
    <row r="3322" spans="1:18" x14ac:dyDescent="0.25">
      <c r="A3322" s="81">
        <v>3291</v>
      </c>
      <c r="B3322" s="93">
        <f t="shared" si="717"/>
        <v>5.0816090007398766E-28</v>
      </c>
      <c r="C3322" s="178">
        <f t="shared" si="718"/>
        <v>5.0701457660053609E-28</v>
      </c>
      <c r="D3322" s="165">
        <f t="shared" si="719"/>
        <v>2.2558277767625785E-3</v>
      </c>
      <c r="E3322" s="166">
        <f t="shared" si="729"/>
        <v>24.291375447755232</v>
      </c>
      <c r="F3322" s="167">
        <f t="shared" si="730"/>
        <v>7.4261850411024346</v>
      </c>
      <c r="G3322" s="167">
        <f t="shared" si="720"/>
        <v>258074.9547705838</v>
      </c>
      <c r="H3322" s="167">
        <f t="shared" si="721"/>
        <v>271299.98899881309</v>
      </c>
      <c r="I3322" s="168">
        <f t="shared" si="722"/>
        <v>529374.94376939686</v>
      </c>
      <c r="J3322" s="168">
        <f t="shared" si="724"/>
        <v>512233.72159460123</v>
      </c>
      <c r="K3322" s="94"/>
      <c r="L3322" s="265">
        <f t="shared" si="723"/>
        <v>201729.89491641952</v>
      </c>
      <c r="M3322" s="265">
        <f>$G3322*NonHospFrac+theModel!$H3322*NonHospFrac</f>
        <v>327645.04885297734</v>
      </c>
      <c r="N3322" s="266">
        <f t="shared" si="725"/>
        <v>529374.94376939686</v>
      </c>
      <c r="O3322" s="158"/>
      <c r="P3322" s="265">
        <f t="shared" si="726"/>
        <v>195197.85748480484</v>
      </c>
      <c r="Q3322" s="265">
        <f t="shared" si="727"/>
        <v>327643.48860235832</v>
      </c>
      <c r="R3322" s="266">
        <f t="shared" si="728"/>
        <v>522841.3460871632</v>
      </c>
    </row>
    <row r="3323" spans="1:18" x14ac:dyDescent="0.25">
      <c r="A3323" s="81">
        <v>3292</v>
      </c>
      <c r="B3323" s="93">
        <f t="shared" si="717"/>
        <v>4.9866822108041338E-28</v>
      </c>
      <c r="C3323" s="178">
        <f t="shared" si="718"/>
        <v>4.9754331145591138E-28</v>
      </c>
      <c r="D3323" s="165">
        <f t="shared" si="719"/>
        <v>2.2558277767625785E-3</v>
      </c>
      <c r="E3323" s="166">
        <f t="shared" si="729"/>
        <v>24.291375447755232</v>
      </c>
      <c r="F3323" s="167">
        <f t="shared" si="730"/>
        <v>7.4284408688791972</v>
      </c>
      <c r="G3323" s="167">
        <f t="shared" si="720"/>
        <v>258153.34934979718</v>
      </c>
      <c r="H3323" s="167">
        <f t="shared" si="721"/>
        <v>271299.98899881309</v>
      </c>
      <c r="I3323" s="168">
        <f t="shared" si="722"/>
        <v>529453.33834861033</v>
      </c>
      <c r="J3323" s="168">
        <f t="shared" si="724"/>
        <v>512302.27161108964</v>
      </c>
      <c r="K3323" s="94"/>
      <c r="L3323" s="265">
        <f t="shared" si="723"/>
        <v>201759.76888460192</v>
      </c>
      <c r="M3323" s="265">
        <f>$G3323*NonHospFrac+theModel!$H3323*NonHospFrac</f>
        <v>327693.56946400832</v>
      </c>
      <c r="N3323" s="266">
        <f t="shared" si="725"/>
        <v>529453.33834861021</v>
      </c>
      <c r="O3323" s="158"/>
      <c r="P3323" s="265">
        <f t="shared" si="726"/>
        <v>195223.97996715023</v>
      </c>
      <c r="Q3323" s="265">
        <f t="shared" si="727"/>
        <v>327692.0092133893</v>
      </c>
      <c r="R3323" s="266">
        <f t="shared" si="728"/>
        <v>522915.9891805395</v>
      </c>
    </row>
    <row r="3324" spans="1:18" x14ac:dyDescent="0.25">
      <c r="A3324" s="81">
        <v>3293</v>
      </c>
      <c r="B3324" s="93">
        <f t="shared" si="717"/>
        <v>4.8935286969008828E-28</v>
      </c>
      <c r="C3324" s="178">
        <f t="shared" si="718"/>
        <v>4.8824897389400287E-28</v>
      </c>
      <c r="D3324" s="165">
        <f t="shared" si="719"/>
        <v>2.2558277767625785E-3</v>
      </c>
      <c r="E3324" s="166">
        <f t="shared" si="729"/>
        <v>24.291375447755232</v>
      </c>
      <c r="F3324" s="167">
        <f t="shared" si="730"/>
        <v>7.4306966966559598</v>
      </c>
      <c r="G3324" s="167">
        <f t="shared" si="720"/>
        <v>258231.74392901064</v>
      </c>
      <c r="H3324" s="167">
        <f t="shared" si="721"/>
        <v>271299.98899881309</v>
      </c>
      <c r="I3324" s="168">
        <f t="shared" si="722"/>
        <v>529531.73292782367</v>
      </c>
      <c r="J3324" s="168">
        <f t="shared" si="724"/>
        <v>512370.81883334432</v>
      </c>
      <c r="K3324" s="94"/>
      <c r="L3324" s="265">
        <f t="shared" si="723"/>
        <v>201789.64285278437</v>
      </c>
      <c r="M3324" s="265">
        <f>$G3324*NonHospFrac+theModel!$H3324*NonHospFrac</f>
        <v>327742.09007503936</v>
      </c>
      <c r="N3324" s="266">
        <f t="shared" si="725"/>
        <v>529531.73292782367</v>
      </c>
      <c r="O3324" s="158"/>
      <c r="P3324" s="265">
        <f t="shared" si="726"/>
        <v>195250.10138469186</v>
      </c>
      <c r="Q3324" s="265">
        <f t="shared" si="727"/>
        <v>327740.52982442034</v>
      </c>
      <c r="R3324" s="266">
        <f t="shared" si="728"/>
        <v>522990.63120911224</v>
      </c>
    </row>
    <row r="3325" spans="1:18" x14ac:dyDescent="0.25">
      <c r="A3325" s="81">
        <v>3294</v>
      </c>
      <c r="B3325" s="93">
        <f t="shared" si="717"/>
        <v>4.8021153334194669E-28</v>
      </c>
      <c r="C3325" s="178">
        <f t="shared" si="718"/>
        <v>4.7912825882631213E-28</v>
      </c>
      <c r="D3325" s="165">
        <f t="shared" si="719"/>
        <v>2.2558277767625785E-3</v>
      </c>
      <c r="E3325" s="166">
        <f t="shared" si="729"/>
        <v>24.291375447755232</v>
      </c>
      <c r="F3325" s="167">
        <f t="shared" si="730"/>
        <v>7.4329525244327224</v>
      </c>
      <c r="G3325" s="167">
        <f t="shared" si="720"/>
        <v>258310.13850822402</v>
      </c>
      <c r="H3325" s="167">
        <f t="shared" si="721"/>
        <v>271299.98899881309</v>
      </c>
      <c r="I3325" s="168">
        <f t="shared" si="722"/>
        <v>529610.12750703713</v>
      </c>
      <c r="J3325" s="168">
        <f t="shared" si="724"/>
        <v>512439.36326147942</v>
      </c>
      <c r="K3325" s="94"/>
      <c r="L3325" s="265">
        <f t="shared" si="723"/>
        <v>201819.51682096676</v>
      </c>
      <c r="M3325" s="265">
        <f>$G3325*NonHospFrac+theModel!$H3325*NonHospFrac</f>
        <v>327790.61068607034</v>
      </c>
      <c r="N3325" s="266">
        <f t="shared" si="725"/>
        <v>529610.12750703713</v>
      </c>
      <c r="O3325" s="158"/>
      <c r="P3325" s="265">
        <f t="shared" si="726"/>
        <v>195276.22173747304</v>
      </c>
      <c r="Q3325" s="265">
        <f t="shared" si="727"/>
        <v>327789.05043545133</v>
      </c>
      <c r="R3325" s="266">
        <f t="shared" si="728"/>
        <v>523065.27217292436</v>
      </c>
    </row>
    <row r="3326" spans="1:18" x14ac:dyDescent="0.25">
      <c r="A3326" s="81">
        <v>3295</v>
      </c>
      <c r="B3326" s="93">
        <f t="shared" si="717"/>
        <v>4.712409613550751E-28</v>
      </c>
      <c r="C3326" s="178">
        <f t="shared" si="718"/>
        <v>4.7017792290490205E-28</v>
      </c>
      <c r="D3326" s="165">
        <f t="shared" si="719"/>
        <v>2.2558277767625785E-3</v>
      </c>
      <c r="E3326" s="166">
        <f t="shared" si="729"/>
        <v>24.291375447755232</v>
      </c>
      <c r="F3326" s="167">
        <f t="shared" si="730"/>
        <v>7.4352083522094849</v>
      </c>
      <c r="G3326" s="167">
        <f t="shared" si="720"/>
        <v>258388.53308743748</v>
      </c>
      <c r="H3326" s="167">
        <f t="shared" si="721"/>
        <v>271299.98899881309</v>
      </c>
      <c r="I3326" s="168">
        <f t="shared" si="722"/>
        <v>529688.5220862506</v>
      </c>
      <c r="J3326" s="168">
        <f t="shared" si="724"/>
        <v>512507.90489560866</v>
      </c>
      <c r="K3326" s="94"/>
      <c r="L3326" s="265">
        <f t="shared" si="723"/>
        <v>201849.39078914921</v>
      </c>
      <c r="M3326" s="265">
        <f>$G3326*NonHospFrac+theModel!$H3326*NonHospFrac</f>
        <v>327839.13129710138</v>
      </c>
      <c r="N3326" s="266">
        <f t="shared" si="725"/>
        <v>529688.5220862506</v>
      </c>
      <c r="O3326" s="158"/>
      <c r="P3326" s="265">
        <f t="shared" si="726"/>
        <v>195302.34102553726</v>
      </c>
      <c r="Q3326" s="265">
        <f t="shared" si="727"/>
        <v>327837.57104648236</v>
      </c>
      <c r="R3326" s="266">
        <f t="shared" si="728"/>
        <v>523139.91207201965</v>
      </c>
    </row>
    <row r="3327" spans="1:18" x14ac:dyDescent="0.25">
      <c r="A3327" s="81">
        <v>3296</v>
      </c>
      <c r="B3327" s="93">
        <f t="shared" si="717"/>
        <v>4.6243796377278225E-28</v>
      </c>
      <c r="C3327" s="178">
        <f t="shared" si="718"/>
        <v>4.6139478336907409E-28</v>
      </c>
      <c r="D3327" s="165">
        <f t="shared" si="719"/>
        <v>2.2558277767625785E-3</v>
      </c>
      <c r="E3327" s="166">
        <f t="shared" si="729"/>
        <v>24.291375447755232</v>
      </c>
      <c r="F3327" s="167">
        <f t="shared" si="730"/>
        <v>7.4374641799862475</v>
      </c>
      <c r="G3327" s="167">
        <f t="shared" si="720"/>
        <v>258466.92766665091</v>
      </c>
      <c r="H3327" s="167">
        <f t="shared" si="721"/>
        <v>271299.98899881309</v>
      </c>
      <c r="I3327" s="168">
        <f t="shared" si="722"/>
        <v>529766.91666546394</v>
      </c>
      <c r="J3327" s="168">
        <f t="shared" si="724"/>
        <v>512576.44373584585</v>
      </c>
      <c r="K3327" s="94"/>
      <c r="L3327" s="265">
        <f t="shared" si="723"/>
        <v>201879.26475733164</v>
      </c>
      <c r="M3327" s="265">
        <f>$G3327*NonHospFrac+theModel!$H3327*NonHospFrac</f>
        <v>327887.65190813236</v>
      </c>
      <c r="N3327" s="266">
        <f t="shared" si="725"/>
        <v>529766.91666546394</v>
      </c>
      <c r="O3327" s="158"/>
      <c r="P3327" s="265">
        <f t="shared" si="726"/>
        <v>195328.45924892786</v>
      </c>
      <c r="Q3327" s="265">
        <f t="shared" si="727"/>
        <v>327886.09165751335</v>
      </c>
      <c r="R3327" s="266">
        <f t="shared" si="728"/>
        <v>523214.55090644117</v>
      </c>
    </row>
    <row r="3328" spans="1:18" x14ac:dyDescent="0.25">
      <c r="A3328" s="81">
        <v>3297</v>
      </c>
      <c r="B3328" s="93">
        <f t="shared" si="717"/>
        <v>4.5379941022822979E-28</v>
      </c>
      <c r="C3328" s="178">
        <f t="shared" si="718"/>
        <v>4.5277571691355848E-28</v>
      </c>
      <c r="D3328" s="165">
        <f t="shared" si="719"/>
        <v>2.2558277767625785E-3</v>
      </c>
      <c r="E3328" s="166">
        <f t="shared" si="729"/>
        <v>24.291375447755232</v>
      </c>
      <c r="F3328" s="167">
        <f t="shared" si="730"/>
        <v>7.4397200077630101</v>
      </c>
      <c r="G3328" s="167">
        <f t="shared" si="720"/>
        <v>258545.32224586431</v>
      </c>
      <c r="H3328" s="167">
        <f t="shared" si="721"/>
        <v>271299.98899881309</v>
      </c>
      <c r="I3328" s="168">
        <f t="shared" si="722"/>
        <v>529845.3112446774</v>
      </c>
      <c r="J3328" s="168">
        <f t="shared" si="724"/>
        <v>512644.97978230508</v>
      </c>
      <c r="K3328" s="94"/>
      <c r="L3328" s="265">
        <f t="shared" si="723"/>
        <v>201909.13872551406</v>
      </c>
      <c r="M3328" s="265">
        <f>$G3328*NonHospFrac+theModel!$H3328*NonHospFrac</f>
        <v>327936.17251916334</v>
      </c>
      <c r="N3328" s="266">
        <f t="shared" si="725"/>
        <v>529845.3112446774</v>
      </c>
      <c r="O3328" s="158"/>
      <c r="P3328" s="265">
        <f t="shared" si="726"/>
        <v>195354.57640768826</v>
      </c>
      <c r="Q3328" s="265">
        <f t="shared" si="727"/>
        <v>327934.61226854433</v>
      </c>
      <c r="R3328" s="266">
        <f t="shared" si="728"/>
        <v>523289.18867623259</v>
      </c>
    </row>
    <row r="3329" spans="1:18" x14ac:dyDescent="0.25">
      <c r="A3329" s="81">
        <v>3298</v>
      </c>
      <c r="B3329" s="93">
        <f t="shared" si="717"/>
        <v>4.453222288312692E-28</v>
      </c>
      <c r="C3329" s="178">
        <f t="shared" si="718"/>
        <v>4.4431765857786179E-28</v>
      </c>
      <c r="D3329" s="165">
        <f t="shared" si="719"/>
        <v>2.2558277767625785E-3</v>
      </c>
      <c r="E3329" s="166">
        <f t="shared" si="729"/>
        <v>24.291375447755232</v>
      </c>
      <c r="F3329" s="167">
        <f t="shared" si="730"/>
        <v>7.4419758355397727</v>
      </c>
      <c r="G3329" s="167">
        <f t="shared" si="720"/>
        <v>258623.71682507775</v>
      </c>
      <c r="H3329" s="167">
        <f t="shared" si="721"/>
        <v>271299.98899881309</v>
      </c>
      <c r="I3329" s="168">
        <f t="shared" si="722"/>
        <v>529923.70582389086</v>
      </c>
      <c r="J3329" s="168">
        <f t="shared" si="724"/>
        <v>512713.51303510013</v>
      </c>
      <c r="K3329" s="94"/>
      <c r="L3329" s="265">
        <f t="shared" si="723"/>
        <v>201939.01269369648</v>
      </c>
      <c r="M3329" s="265">
        <f>$G3329*NonHospFrac+theModel!$H3329*NonHospFrac</f>
        <v>327984.69313019433</v>
      </c>
      <c r="N3329" s="266">
        <f t="shared" si="725"/>
        <v>529923.70582389086</v>
      </c>
      <c r="O3329" s="158"/>
      <c r="P3329" s="265">
        <f t="shared" si="726"/>
        <v>195380.69250186186</v>
      </c>
      <c r="Q3329" s="265">
        <f t="shared" si="727"/>
        <v>327983.13287957531</v>
      </c>
      <c r="R3329" s="266">
        <f t="shared" si="728"/>
        <v>523363.8253814372</v>
      </c>
    </row>
    <row r="3330" spans="1:18" x14ac:dyDescent="0.25">
      <c r="A3330" s="81">
        <v>3299</v>
      </c>
      <c r="B3330" s="93">
        <f t="shared" si="717"/>
        <v>4.370034050760713E-28</v>
      </c>
      <c r="C3330" s="178">
        <f t="shared" si="718"/>
        <v>4.3601760065636085E-28</v>
      </c>
      <c r="D3330" s="165">
        <f t="shared" si="719"/>
        <v>2.2558277767625785E-3</v>
      </c>
      <c r="E3330" s="166">
        <f t="shared" si="729"/>
        <v>24.291375447755232</v>
      </c>
      <c r="F3330" s="167">
        <f t="shared" si="730"/>
        <v>7.4442316633165353</v>
      </c>
      <c r="G3330" s="167">
        <f t="shared" si="720"/>
        <v>258702.11140429118</v>
      </c>
      <c r="H3330" s="167">
        <f t="shared" si="721"/>
        <v>271299.98899881309</v>
      </c>
      <c r="I3330" s="168">
        <f t="shared" si="722"/>
        <v>530002.10040310421</v>
      </c>
      <c r="J3330" s="168">
        <f t="shared" si="724"/>
        <v>512782.04349434481</v>
      </c>
      <c r="K3330" s="94"/>
      <c r="L3330" s="265">
        <f t="shared" si="723"/>
        <v>201968.8866618789</v>
      </c>
      <c r="M3330" s="265">
        <f>$G3330*NonHospFrac+theModel!$H3330*NonHospFrac</f>
        <v>328033.21374122531</v>
      </c>
      <c r="N3330" s="266">
        <f t="shared" si="725"/>
        <v>530002.10040310421</v>
      </c>
      <c r="O3330" s="158"/>
      <c r="P3330" s="265">
        <f t="shared" si="726"/>
        <v>195406.80753149203</v>
      </c>
      <c r="Q3330" s="265">
        <f t="shared" si="727"/>
        <v>328031.65349060629</v>
      </c>
      <c r="R3330" s="266">
        <f t="shared" si="728"/>
        <v>523438.46102209832</v>
      </c>
    </row>
    <row r="3331" spans="1:18" x14ac:dyDescent="0.25">
      <c r="A3331" s="81">
        <v>3300</v>
      </c>
      <c r="B3331" s="93">
        <f t="shared" si="717"/>
        <v>4.2883998076915975E-28</v>
      </c>
      <c r="C3331" s="178">
        <f t="shared" si="718"/>
        <v>4.2787259162875436E-28</v>
      </c>
      <c r="D3331" s="165">
        <f t="shared" si="719"/>
        <v>2.2558277767625785E-3</v>
      </c>
      <c r="E3331" s="166">
        <f t="shared" si="729"/>
        <v>24.291375447755232</v>
      </c>
      <c r="F3331" s="167">
        <f t="shared" si="730"/>
        <v>7.4464874910932979</v>
      </c>
      <c r="G3331" s="167">
        <f t="shared" si="720"/>
        <v>258780.50598350458</v>
      </c>
      <c r="H3331" s="167">
        <f t="shared" si="721"/>
        <v>271299.98899881309</v>
      </c>
      <c r="I3331" s="168">
        <f t="shared" si="722"/>
        <v>530080.49498231767</v>
      </c>
      <c r="J3331" s="168">
        <f t="shared" si="724"/>
        <v>512850.57116015314</v>
      </c>
      <c r="K3331" s="94"/>
      <c r="L3331" s="265">
        <f t="shared" si="723"/>
        <v>201998.76063006133</v>
      </c>
      <c r="M3331" s="265">
        <f>$G3331*NonHospFrac+theModel!$H3331*NonHospFrac</f>
        <v>328081.73435225629</v>
      </c>
      <c r="N3331" s="266">
        <f t="shared" si="725"/>
        <v>530080.49498231756</v>
      </c>
      <c r="O3331" s="158"/>
      <c r="P3331" s="265">
        <f t="shared" si="726"/>
        <v>195432.92149662218</v>
      </c>
      <c r="Q3331" s="265">
        <f t="shared" si="727"/>
        <v>328080.17410163727</v>
      </c>
      <c r="R3331" s="266">
        <f t="shared" si="728"/>
        <v>523513.09559825948</v>
      </c>
    </row>
    <row r="3332" spans="1:18" x14ac:dyDescent="0.25">
      <c r="A3332" s="81">
        <v>3301</v>
      </c>
      <c r="B3332" s="93">
        <f t="shared" si="717"/>
        <v>4.208290529774712E-28</v>
      </c>
      <c r="C3332" s="178">
        <f t="shared" si="718"/>
        <v>4.1987973511049593E-28</v>
      </c>
      <c r="D3332" s="165">
        <f t="shared" si="719"/>
        <v>2.2558277767625785E-3</v>
      </c>
      <c r="E3332" s="166">
        <f t="shared" si="729"/>
        <v>24.291375447755232</v>
      </c>
      <c r="F3332" s="167">
        <f t="shared" si="730"/>
        <v>7.4487433188700605</v>
      </c>
      <c r="G3332" s="167">
        <f t="shared" si="720"/>
        <v>258858.90056271802</v>
      </c>
      <c r="H3332" s="167">
        <f t="shared" si="721"/>
        <v>271299.98899881309</v>
      </c>
      <c r="I3332" s="168">
        <f t="shared" si="722"/>
        <v>530158.88956153113</v>
      </c>
      <c r="J3332" s="168">
        <f t="shared" si="724"/>
        <v>512919.09603263892</v>
      </c>
      <c r="K3332" s="94"/>
      <c r="L3332" s="265">
        <f t="shared" si="723"/>
        <v>202028.63459824375</v>
      </c>
      <c r="M3332" s="265">
        <f>$G3332*NonHospFrac+theModel!$H3332*NonHospFrac</f>
        <v>328130.25496328733</v>
      </c>
      <c r="N3332" s="266">
        <f t="shared" si="725"/>
        <v>530158.88956153113</v>
      </c>
      <c r="O3332" s="158"/>
      <c r="P3332" s="265">
        <f t="shared" si="726"/>
        <v>195459.03439729571</v>
      </c>
      <c r="Q3332" s="265">
        <f t="shared" si="727"/>
        <v>328128.69471266831</v>
      </c>
      <c r="R3332" s="266">
        <f t="shared" si="728"/>
        <v>523587.72910996398</v>
      </c>
    </row>
    <row r="3333" spans="1:18" x14ac:dyDescent="0.25">
      <c r="A3333" s="81">
        <v>3302</v>
      </c>
      <c r="B3333" s="93">
        <f t="shared" si="717"/>
        <v>4.1296777299606496E-28</v>
      </c>
      <c r="C3333" s="178">
        <f t="shared" si="718"/>
        <v>4.1203618882283263E-28</v>
      </c>
      <c r="D3333" s="165">
        <f t="shared" si="719"/>
        <v>2.2558277767625785E-3</v>
      </c>
      <c r="E3333" s="166">
        <f t="shared" si="729"/>
        <v>24.291375447755232</v>
      </c>
      <c r="F3333" s="167">
        <f t="shared" si="730"/>
        <v>7.4509991466468231</v>
      </c>
      <c r="G3333" s="167">
        <f t="shared" si="720"/>
        <v>258937.29514193142</v>
      </c>
      <c r="H3333" s="167">
        <f t="shared" si="721"/>
        <v>271299.98899881309</v>
      </c>
      <c r="I3333" s="168">
        <f t="shared" si="722"/>
        <v>530237.28414074448</v>
      </c>
      <c r="J3333" s="168">
        <f t="shared" si="724"/>
        <v>512987.61811191589</v>
      </c>
      <c r="K3333" s="94"/>
      <c r="L3333" s="265">
        <f t="shared" si="723"/>
        <v>202058.50856642617</v>
      </c>
      <c r="M3333" s="265">
        <f>$G3333*NonHospFrac+theModel!$H3333*NonHospFrac</f>
        <v>328178.77557431831</v>
      </c>
      <c r="N3333" s="266">
        <f t="shared" si="725"/>
        <v>530237.28414074448</v>
      </c>
      <c r="O3333" s="158"/>
      <c r="P3333" s="265">
        <f t="shared" si="726"/>
        <v>195485.14623355601</v>
      </c>
      <c r="Q3333" s="265">
        <f t="shared" si="727"/>
        <v>328177.21532369929</v>
      </c>
      <c r="R3333" s="266">
        <f t="shared" si="728"/>
        <v>523662.36155725527</v>
      </c>
    </row>
    <row r="3334" spans="1:18" x14ac:dyDescent="0.25">
      <c r="A3334" s="81">
        <v>3303</v>
      </c>
      <c r="B3334" s="93">
        <f t="shared" si="717"/>
        <v>4.0525334533511714E-28</v>
      </c>
      <c r="C3334" s="178">
        <f t="shared" si="718"/>
        <v>4.0433916358208418E-28</v>
      </c>
      <c r="D3334" s="165">
        <f t="shared" si="719"/>
        <v>2.2558277767625785E-3</v>
      </c>
      <c r="E3334" s="166">
        <f t="shared" si="729"/>
        <v>24.291375447755232</v>
      </c>
      <c r="F3334" s="167">
        <f t="shared" si="730"/>
        <v>7.4532549744235856</v>
      </c>
      <c r="G3334" s="167">
        <f t="shared" si="720"/>
        <v>259015.68972114482</v>
      </c>
      <c r="H3334" s="167">
        <f t="shared" si="721"/>
        <v>271299.98899881309</v>
      </c>
      <c r="I3334" s="168">
        <f t="shared" si="722"/>
        <v>530315.67871995794</v>
      </c>
      <c r="J3334" s="168">
        <f t="shared" si="724"/>
        <v>513056.13739809807</v>
      </c>
      <c r="K3334" s="94"/>
      <c r="L3334" s="265">
        <f t="shared" si="723"/>
        <v>202088.38253460859</v>
      </c>
      <c r="M3334" s="265">
        <f>$G3334*NonHospFrac+theModel!$H3334*NonHospFrac</f>
        <v>328227.29618534929</v>
      </c>
      <c r="N3334" s="266">
        <f t="shared" si="725"/>
        <v>530315.67871995782</v>
      </c>
      <c r="O3334" s="158"/>
      <c r="P3334" s="265">
        <f t="shared" si="726"/>
        <v>195511.25700544644</v>
      </c>
      <c r="Q3334" s="265">
        <f t="shared" si="727"/>
        <v>328225.73593473027</v>
      </c>
      <c r="R3334" s="266">
        <f t="shared" si="728"/>
        <v>523736.99294017674</v>
      </c>
    </row>
    <row r="3335" spans="1:18" x14ac:dyDescent="0.25">
      <c r="A3335" s="81">
        <v>3304</v>
      </c>
      <c r="B3335" s="93">
        <f t="shared" si="717"/>
        <v>3.9768302672583758E-28</v>
      </c>
      <c r="C3335" s="178">
        <f t="shared" si="718"/>
        <v>3.9678592230780243E-28</v>
      </c>
      <c r="D3335" s="165">
        <f t="shared" si="719"/>
        <v>2.2558277767625785E-3</v>
      </c>
      <c r="E3335" s="166">
        <f t="shared" si="729"/>
        <v>24.291375447755232</v>
      </c>
      <c r="F3335" s="167">
        <f t="shared" si="730"/>
        <v>7.4555108022003482</v>
      </c>
      <c r="G3335" s="167">
        <f t="shared" si="720"/>
        <v>259094.08430035828</v>
      </c>
      <c r="H3335" s="167">
        <f t="shared" si="721"/>
        <v>271299.98899881309</v>
      </c>
      <c r="I3335" s="168">
        <f t="shared" si="722"/>
        <v>530394.0732991714</v>
      </c>
      <c r="J3335" s="168">
        <f t="shared" si="724"/>
        <v>513124.65389129927</v>
      </c>
      <c r="K3335" s="94"/>
      <c r="L3335" s="265">
        <f t="shared" si="723"/>
        <v>202118.25650279102</v>
      </c>
      <c r="M3335" s="265">
        <f>$G3335*NonHospFrac+theModel!$H3335*NonHospFrac</f>
        <v>328275.81679638033</v>
      </c>
      <c r="N3335" s="266">
        <f t="shared" si="725"/>
        <v>530394.0732991714</v>
      </c>
      <c r="O3335" s="158"/>
      <c r="P3335" s="265">
        <f t="shared" si="726"/>
        <v>195537.36671301041</v>
      </c>
      <c r="Q3335" s="265">
        <f t="shared" si="727"/>
        <v>328274.25654576131</v>
      </c>
      <c r="R3335" s="266">
        <f t="shared" si="728"/>
        <v>523811.62325877172</v>
      </c>
    </row>
    <row r="3336" spans="1:18" x14ac:dyDescent="0.25">
      <c r="A3336" s="81">
        <v>3305</v>
      </c>
      <c r="B3336" s="93">
        <f t="shared" si="717"/>
        <v>3.9025412514495697E-28</v>
      </c>
      <c r="C3336" s="178">
        <f t="shared" si="718"/>
        <v>3.893737790494588E-28</v>
      </c>
      <c r="D3336" s="165">
        <f t="shared" si="719"/>
        <v>2.2558277767625785E-3</v>
      </c>
      <c r="E3336" s="166">
        <f t="shared" si="729"/>
        <v>24.291375447755232</v>
      </c>
      <c r="F3336" s="167">
        <f t="shared" si="730"/>
        <v>7.4577666299771108</v>
      </c>
      <c r="G3336" s="167">
        <f t="shared" si="720"/>
        <v>259172.47887957166</v>
      </c>
      <c r="H3336" s="167">
        <f t="shared" si="721"/>
        <v>271299.98899881309</v>
      </c>
      <c r="I3336" s="168">
        <f t="shared" si="722"/>
        <v>530472.46787838475</v>
      </c>
      <c r="J3336" s="168">
        <f t="shared" si="724"/>
        <v>513193.16759163322</v>
      </c>
      <c r="K3336" s="94"/>
      <c r="L3336" s="265">
        <f t="shared" si="723"/>
        <v>202148.13047097344</v>
      </c>
      <c r="M3336" s="265">
        <f>$G3336*NonHospFrac+theModel!$H3336*NonHospFrac</f>
        <v>328324.33740741131</v>
      </c>
      <c r="N3336" s="266">
        <f t="shared" si="725"/>
        <v>530472.46787838475</v>
      </c>
      <c r="O3336" s="158"/>
      <c r="P3336" s="265">
        <f t="shared" si="726"/>
        <v>195563.47535629131</v>
      </c>
      <c r="Q3336" s="265">
        <f t="shared" si="727"/>
        <v>328322.77715679229</v>
      </c>
      <c r="R3336" s="266">
        <f t="shared" si="728"/>
        <v>523886.25251308363</v>
      </c>
    </row>
    <row r="3337" spans="1:18" x14ac:dyDescent="0.25">
      <c r="A3337" s="81">
        <v>3306</v>
      </c>
      <c r="B3337" s="93">
        <f t="shared" si="717"/>
        <v>3.8296399885744233E-28</v>
      </c>
      <c r="C3337" s="178">
        <f t="shared" si="718"/>
        <v>3.8210009803131965E-28</v>
      </c>
      <c r="D3337" s="165">
        <f t="shared" si="719"/>
        <v>2.2558277767625785E-3</v>
      </c>
      <c r="E3337" s="166">
        <f t="shared" si="729"/>
        <v>24.291375447755232</v>
      </c>
      <c r="F3337" s="167">
        <f t="shared" si="730"/>
        <v>7.4600224577538734</v>
      </c>
      <c r="G3337" s="167">
        <f t="shared" si="720"/>
        <v>259250.87345878512</v>
      </c>
      <c r="H3337" s="167">
        <f t="shared" si="721"/>
        <v>271299.98899881309</v>
      </c>
      <c r="I3337" s="168">
        <f t="shared" si="722"/>
        <v>530550.86245759821</v>
      </c>
      <c r="J3337" s="168">
        <f t="shared" si="724"/>
        <v>513261.678499214</v>
      </c>
      <c r="K3337" s="94"/>
      <c r="L3337" s="265">
        <f t="shared" si="723"/>
        <v>202178.00443915589</v>
      </c>
      <c r="M3337" s="265">
        <f>$G3337*NonHospFrac+theModel!$H3337*NonHospFrac</f>
        <v>328372.85801844229</v>
      </c>
      <c r="N3337" s="266">
        <f t="shared" si="725"/>
        <v>530550.86245759821</v>
      </c>
      <c r="O3337" s="158"/>
      <c r="P3337" s="265">
        <f t="shared" si="726"/>
        <v>195589.58293533252</v>
      </c>
      <c r="Q3337" s="265">
        <f t="shared" si="727"/>
        <v>328371.29776782327</v>
      </c>
      <c r="R3337" s="266">
        <f t="shared" si="728"/>
        <v>523960.88070315577</v>
      </c>
    </row>
    <row r="3338" spans="1:18" x14ac:dyDescent="0.25">
      <c r="A3338" s="81">
        <v>3307</v>
      </c>
      <c r="B3338" s="93">
        <f t="shared" si="717"/>
        <v>3.7581005547706826E-28</v>
      </c>
      <c r="C3338" s="178">
        <f t="shared" si="718"/>
        <v>3.7496229271513639E-28</v>
      </c>
      <c r="D3338" s="165">
        <f t="shared" si="719"/>
        <v>2.2558277767625785E-3</v>
      </c>
      <c r="E3338" s="166">
        <f t="shared" si="729"/>
        <v>24.291375447755232</v>
      </c>
      <c r="F3338" s="167">
        <f t="shared" si="730"/>
        <v>7.462278285530636</v>
      </c>
      <c r="G3338" s="167">
        <f t="shared" si="720"/>
        <v>259329.2680379985</v>
      </c>
      <c r="H3338" s="167">
        <f t="shared" si="721"/>
        <v>271299.98899881309</v>
      </c>
      <c r="I3338" s="168">
        <f t="shared" si="722"/>
        <v>530629.25703681156</v>
      </c>
      <c r="J3338" s="168">
        <f t="shared" si="724"/>
        <v>513330.18661415519</v>
      </c>
      <c r="K3338" s="94"/>
      <c r="L3338" s="265">
        <f t="shared" si="723"/>
        <v>202207.87840733828</v>
      </c>
      <c r="M3338" s="265">
        <f>$G3338*NonHospFrac+theModel!$H3338*NonHospFrac</f>
        <v>328421.37862947327</v>
      </c>
      <c r="N3338" s="266">
        <f t="shared" si="725"/>
        <v>530629.25703681156</v>
      </c>
      <c r="O3338" s="158"/>
      <c r="P3338" s="265">
        <f t="shared" si="726"/>
        <v>195615.68945017736</v>
      </c>
      <c r="Q3338" s="265">
        <f t="shared" si="727"/>
        <v>328419.81837885425</v>
      </c>
      <c r="R3338" s="266">
        <f t="shared" si="728"/>
        <v>524035.50782903162</v>
      </c>
    </row>
    <row r="3339" spans="1:18" x14ac:dyDescent="0.25">
      <c r="A3339" s="81">
        <v>3308</v>
      </c>
      <c r="B3339" s="93">
        <f t="shared" si="717"/>
        <v>3.6878975104459075E-28</v>
      </c>
      <c r="C3339" s="178">
        <f t="shared" si="718"/>
        <v>3.6795782488039901E-28</v>
      </c>
      <c r="D3339" s="165">
        <f t="shared" si="719"/>
        <v>2.2558277767625785E-3</v>
      </c>
      <c r="E3339" s="166">
        <f t="shared" si="729"/>
        <v>24.291375447755232</v>
      </c>
      <c r="F3339" s="167">
        <f t="shared" si="730"/>
        <v>7.4645341133073986</v>
      </c>
      <c r="G3339" s="167">
        <f t="shared" si="720"/>
        <v>259407.66261721196</v>
      </c>
      <c r="H3339" s="167">
        <f t="shared" si="721"/>
        <v>271299.98899881309</v>
      </c>
      <c r="I3339" s="168">
        <f t="shared" si="722"/>
        <v>530707.65161602502</v>
      </c>
      <c r="J3339" s="168">
        <f t="shared" si="724"/>
        <v>513398.69193657086</v>
      </c>
      <c r="K3339" s="94"/>
      <c r="L3339" s="265">
        <f t="shared" si="723"/>
        <v>202237.75237552074</v>
      </c>
      <c r="M3339" s="265">
        <f>$G3339*NonHospFrac+theModel!$H3339*NonHospFrac</f>
        <v>328469.89924050431</v>
      </c>
      <c r="N3339" s="266">
        <f t="shared" si="725"/>
        <v>530707.65161602502</v>
      </c>
      <c r="O3339" s="158"/>
      <c r="P3339" s="265">
        <f t="shared" si="726"/>
        <v>195641.79490086934</v>
      </c>
      <c r="Q3339" s="265">
        <f t="shared" si="727"/>
        <v>328468.33898988529</v>
      </c>
      <c r="R3339" s="266">
        <f t="shared" si="728"/>
        <v>524110.13389075466</v>
      </c>
    </row>
    <row r="3340" spans="1:18" x14ac:dyDescent="0.25">
      <c r="A3340" s="81">
        <v>3309</v>
      </c>
      <c r="B3340" s="93">
        <f t="shared" si="717"/>
        <v>3.6190058912308766E-28</v>
      </c>
      <c r="C3340" s="178">
        <f t="shared" si="718"/>
        <v>3.6108420372171706E-28</v>
      </c>
      <c r="D3340" s="165">
        <f t="shared" si="719"/>
        <v>2.2558277767625785E-3</v>
      </c>
      <c r="E3340" s="166">
        <f t="shared" si="729"/>
        <v>24.291375447755232</v>
      </c>
      <c r="F3340" s="167">
        <f t="shared" si="730"/>
        <v>7.4667899410841612</v>
      </c>
      <c r="G3340" s="167">
        <f t="shared" si="720"/>
        <v>259486.05719642533</v>
      </c>
      <c r="H3340" s="167">
        <f t="shared" si="721"/>
        <v>271299.98899881309</v>
      </c>
      <c r="I3340" s="168">
        <f t="shared" si="722"/>
        <v>530786.04619523836</v>
      </c>
      <c r="J3340" s="168">
        <f t="shared" si="724"/>
        <v>513467.19446657464</v>
      </c>
      <c r="K3340" s="94"/>
      <c r="L3340" s="265">
        <f t="shared" si="723"/>
        <v>202267.62634370313</v>
      </c>
      <c r="M3340" s="265">
        <f>$G3340*NonHospFrac+theModel!$H3340*NonHospFrac</f>
        <v>328518.41985153523</v>
      </c>
      <c r="N3340" s="266">
        <f t="shared" si="725"/>
        <v>530786.04619523836</v>
      </c>
      <c r="O3340" s="158"/>
      <c r="P3340" s="265">
        <f t="shared" si="726"/>
        <v>195667.8992874517</v>
      </c>
      <c r="Q3340" s="265">
        <f t="shared" si="727"/>
        <v>328516.85960091621</v>
      </c>
      <c r="R3340" s="266">
        <f t="shared" si="728"/>
        <v>524184.75888836791</v>
      </c>
    </row>
    <row r="3341" spans="1:18" x14ac:dyDescent="0.25">
      <c r="A3341" s="81">
        <v>3310</v>
      </c>
      <c r="B3341" s="93">
        <f t="shared" si="717"/>
        <v>3.5514011991022473E-28</v>
      </c>
      <c r="C3341" s="178">
        <f t="shared" si="718"/>
        <v>3.5433898496308848E-28</v>
      </c>
      <c r="D3341" s="165">
        <f t="shared" si="719"/>
        <v>2.2558277767625785E-3</v>
      </c>
      <c r="E3341" s="166">
        <f t="shared" si="729"/>
        <v>24.291375447755232</v>
      </c>
      <c r="F3341" s="167">
        <f t="shared" si="730"/>
        <v>7.4690457688609238</v>
      </c>
      <c r="G3341" s="167">
        <f t="shared" si="720"/>
        <v>259564.45177563879</v>
      </c>
      <c r="H3341" s="167">
        <f t="shared" si="721"/>
        <v>271299.98899881309</v>
      </c>
      <c r="I3341" s="168">
        <f t="shared" si="722"/>
        <v>530864.44077445194</v>
      </c>
      <c r="J3341" s="168">
        <f t="shared" si="724"/>
        <v>513535.69420428062</v>
      </c>
      <c r="K3341" s="94"/>
      <c r="L3341" s="265">
        <f t="shared" si="723"/>
        <v>202297.50031188558</v>
      </c>
      <c r="M3341" s="265">
        <f>$G3341*NonHospFrac+theModel!$H3341*NonHospFrac</f>
        <v>328566.94046256627</v>
      </c>
      <c r="N3341" s="266">
        <f t="shared" si="725"/>
        <v>530864.44077445182</v>
      </c>
      <c r="O3341" s="158"/>
      <c r="P3341" s="265">
        <f t="shared" si="726"/>
        <v>195694.00260996792</v>
      </c>
      <c r="Q3341" s="265">
        <f t="shared" si="727"/>
        <v>328565.38021194725</v>
      </c>
      <c r="R3341" s="266">
        <f t="shared" si="728"/>
        <v>524259.38282191521</v>
      </c>
    </row>
    <row r="3342" spans="1:18" x14ac:dyDescent="0.25">
      <c r="A3342" s="81">
        <v>3311</v>
      </c>
      <c r="B3342" s="93">
        <f t="shared" si="717"/>
        <v>3.4850593936710077E-28</v>
      </c>
      <c r="C3342" s="178">
        <f t="shared" si="718"/>
        <v>3.4771976998870972E-28</v>
      </c>
      <c r="D3342" s="165">
        <f t="shared" si="719"/>
        <v>2.2558277767625785E-3</v>
      </c>
      <c r="E3342" s="166">
        <f t="shared" si="729"/>
        <v>24.291375447755232</v>
      </c>
      <c r="F3342" s="167">
        <f t="shared" si="730"/>
        <v>7.4713015966376863</v>
      </c>
      <c r="G3342" s="167">
        <f t="shared" si="720"/>
        <v>259642.84635485217</v>
      </c>
      <c r="H3342" s="167">
        <f t="shared" si="721"/>
        <v>271299.98899881309</v>
      </c>
      <c r="I3342" s="168">
        <f t="shared" si="722"/>
        <v>530942.83535366529</v>
      </c>
      <c r="J3342" s="168">
        <f t="shared" si="724"/>
        <v>513604.19114980224</v>
      </c>
      <c r="K3342" s="94"/>
      <c r="L3342" s="265">
        <f t="shared" si="723"/>
        <v>202327.37428006798</v>
      </c>
      <c r="M3342" s="265">
        <f>$G3342*NonHospFrac+theModel!$H3342*NonHospFrac</f>
        <v>328615.46107359725</v>
      </c>
      <c r="N3342" s="266">
        <f t="shared" si="725"/>
        <v>530942.83535366529</v>
      </c>
      <c r="O3342" s="158"/>
      <c r="P3342" s="265">
        <f t="shared" si="726"/>
        <v>195720.10486846126</v>
      </c>
      <c r="Q3342" s="265">
        <f t="shared" si="727"/>
        <v>328613.90082297823</v>
      </c>
      <c r="R3342" s="266">
        <f t="shared" si="728"/>
        <v>524334.0056914395</v>
      </c>
    </row>
    <row r="3343" spans="1:18" x14ac:dyDescent="0.25">
      <c r="A3343" s="81">
        <v>3312</v>
      </c>
      <c r="B3343" s="93">
        <f t="shared" si="717"/>
        <v>3.4199568836336499E-28</v>
      </c>
      <c r="C3343" s="178">
        <f t="shared" si="718"/>
        <v>3.4122420499002186E-28</v>
      </c>
      <c r="D3343" s="165">
        <f t="shared" si="719"/>
        <v>2.2558277767625785E-3</v>
      </c>
      <c r="E3343" s="166">
        <f t="shared" si="729"/>
        <v>24.291375447755232</v>
      </c>
      <c r="F3343" s="167">
        <f t="shared" si="730"/>
        <v>7.4735574244144489</v>
      </c>
      <c r="G3343" s="167">
        <f t="shared" si="720"/>
        <v>259721.24093406563</v>
      </c>
      <c r="H3343" s="167">
        <f t="shared" si="721"/>
        <v>271299.98899881309</v>
      </c>
      <c r="I3343" s="168">
        <f t="shared" si="722"/>
        <v>531021.22993287875</v>
      </c>
      <c r="J3343" s="168">
        <f t="shared" si="724"/>
        <v>513672.68530325359</v>
      </c>
      <c r="K3343" s="94"/>
      <c r="L3343" s="265">
        <f t="shared" si="723"/>
        <v>202357.24824825046</v>
      </c>
      <c r="M3343" s="265">
        <f>$G3343*NonHospFrac+theModel!$H3343*NonHospFrac</f>
        <v>328663.98168462829</v>
      </c>
      <c r="N3343" s="266">
        <f t="shared" si="725"/>
        <v>531021.22993287875</v>
      </c>
      <c r="O3343" s="158"/>
      <c r="P3343" s="265">
        <f t="shared" si="726"/>
        <v>195746.20606297525</v>
      </c>
      <c r="Q3343" s="265">
        <f t="shared" si="727"/>
        <v>328662.42143400927</v>
      </c>
      <c r="R3343" s="266">
        <f t="shared" si="728"/>
        <v>524408.62749698455</v>
      </c>
    </row>
    <row r="3344" spans="1:18" x14ac:dyDescent="0.25">
      <c r="A3344" s="81">
        <v>3313</v>
      </c>
      <c r="B3344" s="93">
        <f t="shared" si="717"/>
        <v>3.3560705183830526E-28</v>
      </c>
      <c r="C3344" s="178">
        <f t="shared" si="718"/>
        <v>3.3484998012869103E-28</v>
      </c>
      <c r="D3344" s="165">
        <f t="shared" si="719"/>
        <v>2.2558277767625785E-3</v>
      </c>
      <c r="E3344" s="166">
        <f t="shared" si="729"/>
        <v>24.291375447755232</v>
      </c>
      <c r="F3344" s="167">
        <f t="shared" si="730"/>
        <v>7.4758132521912115</v>
      </c>
      <c r="G3344" s="167">
        <f t="shared" si="720"/>
        <v>259799.63551327906</v>
      </c>
      <c r="H3344" s="167">
        <f t="shared" si="721"/>
        <v>271299.98899881309</v>
      </c>
      <c r="I3344" s="168">
        <f t="shared" si="722"/>
        <v>531099.62451209221</v>
      </c>
      <c r="J3344" s="168">
        <f t="shared" si="724"/>
        <v>513741.1766647484</v>
      </c>
      <c r="K3344" s="94"/>
      <c r="L3344" s="265">
        <f t="shared" si="723"/>
        <v>202387.12221643288</v>
      </c>
      <c r="M3344" s="265">
        <f>$G3344*NonHospFrac+theModel!$H3344*NonHospFrac</f>
        <v>328712.50229565927</v>
      </c>
      <c r="N3344" s="266">
        <f t="shared" si="725"/>
        <v>531099.62451209221</v>
      </c>
      <c r="O3344" s="158"/>
      <c r="P3344" s="265">
        <f t="shared" si="726"/>
        <v>195772.30619355312</v>
      </c>
      <c r="Q3344" s="265">
        <f t="shared" si="727"/>
        <v>328710.94204504025</v>
      </c>
      <c r="R3344" s="266">
        <f t="shared" si="728"/>
        <v>524483.24823859334</v>
      </c>
    </row>
    <row r="3345" spans="1:18" x14ac:dyDescent="0.25">
      <c r="A3345" s="81">
        <v>3314</v>
      </c>
      <c r="B3345" s="93">
        <f t="shared" si="717"/>
        <v>3.2933775797760679E-28</v>
      </c>
      <c r="C3345" s="178">
        <f t="shared" si="718"/>
        <v>3.2859482871522417E-28</v>
      </c>
      <c r="D3345" s="165">
        <f t="shared" si="719"/>
        <v>2.2558277767625785E-3</v>
      </c>
      <c r="E3345" s="166">
        <f t="shared" si="729"/>
        <v>24.291375447755232</v>
      </c>
      <c r="F3345" s="167">
        <f t="shared" si="730"/>
        <v>7.4780690799679741</v>
      </c>
      <c r="G3345" s="167">
        <f t="shared" si="720"/>
        <v>259878.0300924925</v>
      </c>
      <c r="H3345" s="167">
        <f t="shared" si="721"/>
        <v>271299.98899881309</v>
      </c>
      <c r="I3345" s="168">
        <f t="shared" si="722"/>
        <v>531178.01909130556</v>
      </c>
      <c r="J3345" s="168">
        <f t="shared" si="724"/>
        <v>513809.66523440043</v>
      </c>
      <c r="K3345" s="94"/>
      <c r="L3345" s="265">
        <f t="shared" si="723"/>
        <v>202416.9961846153</v>
      </c>
      <c r="M3345" s="265">
        <f>$G3345*NonHospFrac+theModel!$H3345*NonHospFrac</f>
        <v>328761.02290669025</v>
      </c>
      <c r="N3345" s="266">
        <f t="shared" si="725"/>
        <v>531178.01909130556</v>
      </c>
      <c r="O3345" s="158"/>
      <c r="P3345" s="265">
        <f t="shared" si="726"/>
        <v>195798.40526023827</v>
      </c>
      <c r="Q3345" s="265">
        <f t="shared" si="727"/>
        <v>328759.46265607123</v>
      </c>
      <c r="R3345" s="266">
        <f t="shared" si="728"/>
        <v>524557.86791630951</v>
      </c>
    </row>
    <row r="3346" spans="1:18" x14ac:dyDescent="0.25">
      <c r="A3346" s="81">
        <v>3315</v>
      </c>
      <c r="B3346" s="93">
        <f t="shared" si="717"/>
        <v>3.2318557740548941E-28</v>
      </c>
      <c r="C3346" s="178">
        <f t="shared" si="718"/>
        <v>3.2245652640292904E-28</v>
      </c>
      <c r="D3346" s="165">
        <f t="shared" si="719"/>
        <v>2.2558277767625785E-3</v>
      </c>
      <c r="E3346" s="166">
        <f t="shared" si="729"/>
        <v>24.291375447755232</v>
      </c>
      <c r="F3346" s="167">
        <f t="shared" si="730"/>
        <v>7.4803249077447367</v>
      </c>
      <c r="G3346" s="167">
        <f t="shared" si="720"/>
        <v>259956.4246717059</v>
      </c>
      <c r="H3346" s="167">
        <f t="shared" si="721"/>
        <v>271299.98899881309</v>
      </c>
      <c r="I3346" s="168">
        <f t="shared" si="722"/>
        <v>531256.41367051902</v>
      </c>
      <c r="J3346" s="168">
        <f t="shared" si="724"/>
        <v>513878.15101232362</v>
      </c>
      <c r="K3346" s="94"/>
      <c r="L3346" s="265">
        <f t="shared" si="723"/>
        <v>202446.87015279772</v>
      </c>
      <c r="M3346" s="265">
        <f>$G3346*NonHospFrac+theModel!$H3346*NonHospFrac</f>
        <v>328809.54351772123</v>
      </c>
      <c r="N3346" s="266">
        <f t="shared" si="725"/>
        <v>531256.4136705189</v>
      </c>
      <c r="O3346" s="158"/>
      <c r="P3346" s="265">
        <f t="shared" si="726"/>
        <v>195824.50326307409</v>
      </c>
      <c r="Q3346" s="265">
        <f t="shared" si="727"/>
        <v>328807.98326710222</v>
      </c>
      <c r="R3346" s="266">
        <f t="shared" si="728"/>
        <v>524632.48653017636</v>
      </c>
    </row>
    <row r="3347" spans="1:18" x14ac:dyDescent="0.25">
      <c r="A3347" s="81">
        <v>3316</v>
      </c>
      <c r="B3347" s="93">
        <f t="shared" si="717"/>
        <v>3.1714832239193645E-28</v>
      </c>
      <c r="C3347" s="178">
        <f t="shared" si="718"/>
        <v>3.1643289039693105E-28</v>
      </c>
      <c r="D3347" s="165">
        <f t="shared" si="719"/>
        <v>2.2558277767625785E-3</v>
      </c>
      <c r="E3347" s="166">
        <f t="shared" si="729"/>
        <v>24.291375447755232</v>
      </c>
      <c r="F3347" s="167">
        <f t="shared" si="730"/>
        <v>7.4825807355214993</v>
      </c>
      <c r="G3347" s="167">
        <f t="shared" si="720"/>
        <v>260034.81925091933</v>
      </c>
      <c r="H3347" s="167">
        <f t="shared" si="721"/>
        <v>271299.98899881309</v>
      </c>
      <c r="I3347" s="168">
        <f t="shared" si="722"/>
        <v>531334.80824973248</v>
      </c>
      <c r="J3347" s="168">
        <f t="shared" si="724"/>
        <v>513946.63399863167</v>
      </c>
      <c r="K3347" s="94"/>
      <c r="L3347" s="265">
        <f t="shared" si="723"/>
        <v>202476.74412098015</v>
      </c>
      <c r="M3347" s="265">
        <f>$G3347*NonHospFrac+theModel!$H3347*NonHospFrac</f>
        <v>328858.06412875227</v>
      </c>
      <c r="N3347" s="266">
        <f t="shared" si="725"/>
        <v>531334.80824973248</v>
      </c>
      <c r="O3347" s="158"/>
      <c r="P3347" s="265">
        <f t="shared" si="726"/>
        <v>195850.60020210393</v>
      </c>
      <c r="Q3347" s="265">
        <f t="shared" si="727"/>
        <v>328856.50387813326</v>
      </c>
      <c r="R3347" s="266">
        <f t="shared" si="728"/>
        <v>524707.10408023722</v>
      </c>
    </row>
    <row r="3348" spans="1:18" x14ac:dyDescent="0.25">
      <c r="A3348" s="81">
        <v>3317</v>
      </c>
      <c r="B3348" s="93">
        <f t="shared" si="717"/>
        <v>3.1122384607473499E-28</v>
      </c>
      <c r="C3348" s="178">
        <f t="shared" si="718"/>
        <v>3.1052177867796873E-28</v>
      </c>
      <c r="D3348" s="165">
        <f t="shared" si="719"/>
        <v>2.2558277767625785E-3</v>
      </c>
      <c r="E3348" s="166">
        <f t="shared" si="729"/>
        <v>24.291375447755232</v>
      </c>
      <c r="F3348" s="167">
        <f t="shared" si="730"/>
        <v>7.4848365632982619</v>
      </c>
      <c r="G3348" s="167">
        <f t="shared" si="720"/>
        <v>260113.21383013274</v>
      </c>
      <c r="H3348" s="167">
        <f t="shared" si="721"/>
        <v>271299.98899881309</v>
      </c>
      <c r="I3348" s="168">
        <f t="shared" si="722"/>
        <v>531413.20282894582</v>
      </c>
      <c r="J3348" s="168">
        <f t="shared" si="724"/>
        <v>514015.11419343826</v>
      </c>
      <c r="K3348" s="94"/>
      <c r="L3348" s="265">
        <f t="shared" si="723"/>
        <v>202506.61808916257</v>
      </c>
      <c r="M3348" s="265">
        <f>$G3348*NonHospFrac+theModel!$H3348*NonHospFrac</f>
        <v>328906.58473978325</v>
      </c>
      <c r="N3348" s="266">
        <f t="shared" si="725"/>
        <v>531413.20282894582</v>
      </c>
      <c r="O3348" s="158"/>
      <c r="P3348" s="265">
        <f t="shared" si="726"/>
        <v>195876.69607737116</v>
      </c>
      <c r="Q3348" s="265">
        <f t="shared" si="727"/>
        <v>328905.02448916424</v>
      </c>
      <c r="R3348" s="266">
        <f t="shared" si="728"/>
        <v>524781.72056653537</v>
      </c>
    </row>
    <row r="3349" spans="1:18" x14ac:dyDescent="0.25">
      <c r="A3349" s="81">
        <v>3318</v>
      </c>
      <c r="B3349" s="93">
        <f t="shared" si="717"/>
        <v>3.0541004169603742E-28</v>
      </c>
      <c r="C3349" s="178">
        <f t="shared" si="718"/>
        <v>3.0472108924067726E-28</v>
      </c>
      <c r="D3349" s="165">
        <f t="shared" si="719"/>
        <v>2.2558277767625785E-3</v>
      </c>
      <c r="E3349" s="166">
        <f t="shared" si="729"/>
        <v>24.291375447755232</v>
      </c>
      <c r="F3349" s="167">
        <f t="shared" si="730"/>
        <v>7.4870923910750244</v>
      </c>
      <c r="G3349" s="167">
        <f t="shared" si="720"/>
        <v>260191.60840934617</v>
      </c>
      <c r="H3349" s="167">
        <f t="shared" si="721"/>
        <v>271299.98899881309</v>
      </c>
      <c r="I3349" s="168">
        <f t="shared" si="722"/>
        <v>531491.59740815929</v>
      </c>
      <c r="J3349" s="168">
        <f t="shared" si="724"/>
        <v>514083.59159685741</v>
      </c>
      <c r="K3349" s="94"/>
      <c r="L3349" s="265">
        <f t="shared" si="723"/>
        <v>202536.49205734499</v>
      </c>
      <c r="M3349" s="265">
        <f>$G3349*NonHospFrac+theModel!$H3349*NonHospFrac</f>
        <v>328955.10535081424</v>
      </c>
      <c r="N3349" s="266">
        <f t="shared" si="725"/>
        <v>531491.59740815917</v>
      </c>
      <c r="O3349" s="158"/>
      <c r="P3349" s="265">
        <f t="shared" si="726"/>
        <v>195902.79088891915</v>
      </c>
      <c r="Q3349" s="265">
        <f t="shared" si="727"/>
        <v>328953.54510019522</v>
      </c>
      <c r="R3349" s="266">
        <f t="shared" si="728"/>
        <v>524856.33598911436</v>
      </c>
    </row>
    <row r="3350" spans="1:18" x14ac:dyDescent="0.25">
      <c r="A3350" s="81">
        <v>3319</v>
      </c>
      <c r="B3350" s="93">
        <f t="shared" si="717"/>
        <v>2.9970484185320715E-28</v>
      </c>
      <c r="C3350" s="178">
        <f t="shared" si="718"/>
        <v>2.9902875934612445E-28</v>
      </c>
      <c r="D3350" s="165">
        <f t="shared" si="719"/>
        <v>2.2558277767625785E-3</v>
      </c>
      <c r="E3350" s="166">
        <f t="shared" si="729"/>
        <v>24.291375447755232</v>
      </c>
      <c r="F3350" s="167">
        <f t="shared" si="730"/>
        <v>7.489348218851787</v>
      </c>
      <c r="G3350" s="167">
        <f t="shared" si="720"/>
        <v>260270.0029885596</v>
      </c>
      <c r="H3350" s="167">
        <f t="shared" si="721"/>
        <v>271299.98899881309</v>
      </c>
      <c r="I3350" s="168">
        <f t="shared" si="722"/>
        <v>531569.99198737275</v>
      </c>
      <c r="J3350" s="168">
        <f t="shared" si="724"/>
        <v>514152.06620900281</v>
      </c>
      <c r="K3350" s="94"/>
      <c r="L3350" s="265">
        <f t="shared" si="723"/>
        <v>202566.36602552742</v>
      </c>
      <c r="M3350" s="265">
        <f>$G3350*NonHospFrac+theModel!$H3350*NonHospFrac</f>
        <v>329003.62596184528</v>
      </c>
      <c r="N3350" s="266">
        <f t="shared" si="725"/>
        <v>531569.99198737275</v>
      </c>
      <c r="O3350" s="158"/>
      <c r="P3350" s="265">
        <f t="shared" si="726"/>
        <v>195928.88463679125</v>
      </c>
      <c r="Q3350" s="265">
        <f t="shared" si="727"/>
        <v>329002.06571122626</v>
      </c>
      <c r="R3350" s="266">
        <f t="shared" si="728"/>
        <v>524930.9503480175</v>
      </c>
    </row>
    <row r="3351" spans="1:18" x14ac:dyDescent="0.25">
      <c r="A3351" s="81">
        <v>3320</v>
      </c>
      <c r="B3351" s="93">
        <f t="shared" si="717"/>
        <v>2.9410621776363589E-28</v>
      </c>
      <c r="C3351" s="178">
        <f t="shared" si="718"/>
        <v>2.9344276478828609E-28</v>
      </c>
      <c r="D3351" s="165">
        <f t="shared" si="719"/>
        <v>2.2558277767625785E-3</v>
      </c>
      <c r="E3351" s="166">
        <f t="shared" si="729"/>
        <v>24.291375447755232</v>
      </c>
      <c r="F3351" s="167">
        <f t="shared" si="730"/>
        <v>7.4916040466285496</v>
      </c>
      <c r="G3351" s="167">
        <f t="shared" si="720"/>
        <v>260348.397567773</v>
      </c>
      <c r="H3351" s="167">
        <f t="shared" si="721"/>
        <v>271299.98899881309</v>
      </c>
      <c r="I3351" s="168">
        <f t="shared" si="722"/>
        <v>531648.38656658609</v>
      </c>
      <c r="J3351" s="168">
        <f t="shared" si="724"/>
        <v>514220.53802998812</v>
      </c>
      <c r="K3351" s="94"/>
      <c r="L3351" s="265">
        <f t="shared" si="723"/>
        <v>202596.23999370984</v>
      </c>
      <c r="M3351" s="265">
        <f>$G3351*NonHospFrac+theModel!$H3351*NonHospFrac</f>
        <v>329052.14657287626</v>
      </c>
      <c r="N3351" s="266">
        <f t="shared" si="725"/>
        <v>531648.38656658609</v>
      </c>
      <c r="O3351" s="158"/>
      <c r="P3351" s="265">
        <f t="shared" si="726"/>
        <v>195954.9773210308</v>
      </c>
      <c r="Q3351" s="265">
        <f t="shared" si="727"/>
        <v>329050.58632225724</v>
      </c>
      <c r="R3351" s="266">
        <f t="shared" si="728"/>
        <v>525005.5636432881</v>
      </c>
    </row>
    <row r="3352" spans="1:18" x14ac:dyDescent="0.25">
      <c r="A3352" s="81">
        <v>3321</v>
      </c>
      <c r="B3352" s="93">
        <f t="shared" si="717"/>
        <v>2.8861217854330635E-28</v>
      </c>
      <c r="C3352" s="178">
        <f t="shared" si="718"/>
        <v>2.879611191742364E-28</v>
      </c>
      <c r="D3352" s="165">
        <f t="shared" si="719"/>
        <v>2.2558277767625785E-3</v>
      </c>
      <c r="E3352" s="166">
        <f t="shared" si="729"/>
        <v>24.291375447755232</v>
      </c>
      <c r="F3352" s="167">
        <f t="shared" si="730"/>
        <v>7.4938598744053122</v>
      </c>
      <c r="G3352" s="167">
        <f t="shared" si="720"/>
        <v>260426.79214698644</v>
      </c>
      <c r="H3352" s="167">
        <f t="shared" si="721"/>
        <v>271299.98899881309</v>
      </c>
      <c r="I3352" s="168">
        <f t="shared" si="722"/>
        <v>531726.78114579956</v>
      </c>
      <c r="J3352" s="168">
        <f t="shared" si="724"/>
        <v>514289.00705992727</v>
      </c>
      <c r="K3352" s="94"/>
      <c r="L3352" s="265">
        <f t="shared" si="723"/>
        <v>202626.11396189226</v>
      </c>
      <c r="M3352" s="265">
        <f>$G3352*NonHospFrac+theModel!$H3352*NonHospFrac</f>
        <v>329100.66718390724</v>
      </c>
      <c r="N3352" s="266">
        <f t="shared" si="725"/>
        <v>531726.78114579944</v>
      </c>
      <c r="O3352" s="158"/>
      <c r="P3352" s="265">
        <f t="shared" si="726"/>
        <v>195981.06894168118</v>
      </c>
      <c r="Q3352" s="265">
        <f t="shared" si="727"/>
        <v>329099.10693328822</v>
      </c>
      <c r="R3352" s="266">
        <f t="shared" si="728"/>
        <v>525080.17587496946</v>
      </c>
    </row>
    <row r="3353" spans="1:18" x14ac:dyDescent="0.25">
      <c r="A3353" s="81">
        <v>3322</v>
      </c>
      <c r="B3353" s="93">
        <f t="shared" si="717"/>
        <v>2.8322077049882903E-28</v>
      </c>
      <c r="C3353" s="178">
        <f t="shared" si="718"/>
        <v>2.8258187321778168E-28</v>
      </c>
      <c r="D3353" s="165">
        <f t="shared" si="719"/>
        <v>2.2558277767625785E-3</v>
      </c>
      <c r="E3353" s="166">
        <f t="shared" si="729"/>
        <v>24.291375447755232</v>
      </c>
      <c r="F3353" s="167">
        <f t="shared" si="730"/>
        <v>7.4961157021820748</v>
      </c>
      <c r="G3353" s="167">
        <f t="shared" si="720"/>
        <v>260505.18672619984</v>
      </c>
      <c r="H3353" s="167">
        <f t="shared" si="721"/>
        <v>271299.98899881309</v>
      </c>
      <c r="I3353" s="168">
        <f t="shared" si="722"/>
        <v>531805.1757250129</v>
      </c>
      <c r="J3353" s="168">
        <f t="shared" si="724"/>
        <v>514357.47329893388</v>
      </c>
      <c r="K3353" s="94"/>
      <c r="L3353" s="265">
        <f t="shared" si="723"/>
        <v>202655.98793007468</v>
      </c>
      <c r="M3353" s="265">
        <f>$G3353*NonHospFrac+theModel!$H3353*NonHospFrac</f>
        <v>329149.18779493822</v>
      </c>
      <c r="N3353" s="266">
        <f t="shared" si="725"/>
        <v>531805.1757250129</v>
      </c>
      <c r="O3353" s="158"/>
      <c r="P3353" s="265">
        <f t="shared" si="726"/>
        <v>196007.15949878574</v>
      </c>
      <c r="Q3353" s="265">
        <f t="shared" si="727"/>
        <v>329147.6275443192</v>
      </c>
      <c r="R3353" s="266">
        <f t="shared" si="728"/>
        <v>525154.78704310488</v>
      </c>
    </row>
    <row r="3354" spans="1:18" x14ac:dyDescent="0.25">
      <c r="A3354" s="81">
        <v>3323</v>
      </c>
      <c r="B3354" s="93">
        <f t="shared" si="717"/>
        <v>2.7793007643270405E-28</v>
      </c>
      <c r="C3354" s="178">
        <f t="shared" si="718"/>
        <v>2.7730311404628939E-28</v>
      </c>
      <c r="D3354" s="165">
        <f t="shared" si="719"/>
        <v>2.2558277767625785E-3</v>
      </c>
      <c r="E3354" s="166">
        <f t="shared" si="729"/>
        <v>24.291375447755232</v>
      </c>
      <c r="F3354" s="167">
        <f t="shared" si="730"/>
        <v>7.4983715299588374</v>
      </c>
      <c r="G3354" s="167">
        <f t="shared" si="720"/>
        <v>260583.58130541327</v>
      </c>
      <c r="H3354" s="167">
        <f t="shared" si="721"/>
        <v>271299.98899881309</v>
      </c>
      <c r="I3354" s="168">
        <f t="shared" si="722"/>
        <v>531883.57030422636</v>
      </c>
      <c r="J3354" s="168">
        <f t="shared" si="724"/>
        <v>514425.93674712192</v>
      </c>
      <c r="K3354" s="94"/>
      <c r="L3354" s="265">
        <f t="shared" si="723"/>
        <v>202685.86189825711</v>
      </c>
      <c r="M3354" s="265">
        <f>$G3354*NonHospFrac+theModel!$H3354*NonHospFrac</f>
        <v>329197.7084059692</v>
      </c>
      <c r="N3354" s="266">
        <f t="shared" si="725"/>
        <v>531883.57030422636</v>
      </c>
      <c r="O3354" s="158"/>
      <c r="P3354" s="265">
        <f t="shared" si="726"/>
        <v>196033.24899238782</v>
      </c>
      <c r="Q3354" s="265">
        <f t="shared" si="727"/>
        <v>329196.14815535018</v>
      </c>
      <c r="R3354" s="266">
        <f t="shared" si="728"/>
        <v>525229.39714773803</v>
      </c>
    </row>
    <row r="3355" spans="1:18" x14ac:dyDescent="0.25">
      <c r="A3355" s="81">
        <v>3324</v>
      </c>
      <c r="B3355" s="93">
        <f t="shared" si="717"/>
        <v>2.7273821496156156E-28</v>
      </c>
      <c r="C3355" s="178">
        <f t="shared" si="718"/>
        <v>2.7212296452046662E-28</v>
      </c>
      <c r="D3355" s="165">
        <f t="shared" si="719"/>
        <v>2.2558277767625785E-3</v>
      </c>
      <c r="E3355" s="166">
        <f t="shared" si="729"/>
        <v>24.291375447755232</v>
      </c>
      <c r="F3355" s="167">
        <f t="shared" si="730"/>
        <v>7.5006273577356</v>
      </c>
      <c r="G3355" s="167">
        <f t="shared" si="720"/>
        <v>260661.97588462671</v>
      </c>
      <c r="H3355" s="167">
        <f t="shared" si="721"/>
        <v>271299.98899881309</v>
      </c>
      <c r="I3355" s="168">
        <f t="shared" si="722"/>
        <v>531961.96488343982</v>
      </c>
      <c r="J3355" s="168">
        <f t="shared" si="724"/>
        <v>514494.397404605</v>
      </c>
      <c r="K3355" s="94"/>
      <c r="L3355" s="265">
        <f t="shared" si="723"/>
        <v>202715.73586643956</v>
      </c>
      <c r="M3355" s="265">
        <f>$G3355*NonHospFrac+theModel!$H3355*NonHospFrac</f>
        <v>329246.22901700024</v>
      </c>
      <c r="N3355" s="266">
        <f t="shared" si="725"/>
        <v>531961.96488343982</v>
      </c>
      <c r="O3355" s="158"/>
      <c r="P3355" s="265">
        <f t="shared" si="726"/>
        <v>196059.33742253081</v>
      </c>
      <c r="Q3355" s="265">
        <f t="shared" si="727"/>
        <v>329244.66876638122</v>
      </c>
      <c r="R3355" s="266">
        <f t="shared" si="728"/>
        <v>525304.00618891208</v>
      </c>
    </row>
    <row r="3356" spans="1:18" x14ac:dyDescent="0.25">
      <c r="A3356" s="81">
        <v>3325</v>
      </c>
      <c r="B3356" s="93">
        <f t="shared" si="717"/>
        <v>2.6764333984713703E-28</v>
      </c>
      <c r="C3356" s="178">
        <f t="shared" si="718"/>
        <v>2.6703958256684435E-28</v>
      </c>
      <c r="D3356" s="165">
        <f t="shared" si="719"/>
        <v>2.2558277767625785E-3</v>
      </c>
      <c r="E3356" s="166">
        <f t="shared" si="729"/>
        <v>24.291375447755232</v>
      </c>
      <c r="F3356" s="167">
        <f t="shared" si="730"/>
        <v>7.5028831855123626</v>
      </c>
      <c r="G3356" s="167">
        <f t="shared" si="720"/>
        <v>260740.37046384011</v>
      </c>
      <c r="H3356" s="167">
        <f t="shared" si="721"/>
        <v>271299.98899881309</v>
      </c>
      <c r="I3356" s="168">
        <f t="shared" si="722"/>
        <v>532040.35946265317</v>
      </c>
      <c r="J3356" s="168">
        <f t="shared" si="724"/>
        <v>514562.85527149681</v>
      </c>
      <c r="K3356" s="94"/>
      <c r="L3356" s="265">
        <f t="shared" si="723"/>
        <v>202745.60983462195</v>
      </c>
      <c r="M3356" s="265">
        <f>$G3356*NonHospFrac+theModel!$H3356*NonHospFrac</f>
        <v>329294.74962803122</v>
      </c>
      <c r="N3356" s="266">
        <f t="shared" si="725"/>
        <v>532040.35946265317</v>
      </c>
      <c r="O3356" s="158"/>
      <c r="P3356" s="265">
        <f t="shared" si="726"/>
        <v>196085.42478925799</v>
      </c>
      <c r="Q3356" s="265">
        <f t="shared" si="727"/>
        <v>329293.1893774122</v>
      </c>
      <c r="R3356" s="266">
        <f t="shared" si="728"/>
        <v>525378.61416667025</v>
      </c>
    </row>
    <row r="3357" spans="1:18" x14ac:dyDescent="0.25">
      <c r="A3357" s="81">
        <v>3326</v>
      </c>
      <c r="B3357" s="93">
        <f t="shared" si="717"/>
        <v>2.6264363933974446E-28</v>
      </c>
      <c r="C3357" s="178">
        <f t="shared" si="718"/>
        <v>2.6205116052273186E-28</v>
      </c>
      <c r="D3357" s="165">
        <f t="shared" si="719"/>
        <v>2.2558277767625785E-3</v>
      </c>
      <c r="E3357" s="166">
        <f t="shared" si="729"/>
        <v>24.291375447755232</v>
      </c>
      <c r="F3357" s="167">
        <f t="shared" si="730"/>
        <v>7.5051390132891251</v>
      </c>
      <c r="G3357" s="167">
        <f t="shared" si="720"/>
        <v>260818.76504305354</v>
      </c>
      <c r="H3357" s="167">
        <f t="shared" si="721"/>
        <v>271299.98899881309</v>
      </c>
      <c r="I3357" s="168">
        <f t="shared" si="722"/>
        <v>532118.75404186663</v>
      </c>
      <c r="J3357" s="168">
        <f t="shared" si="724"/>
        <v>514631.31034791132</v>
      </c>
      <c r="K3357" s="94"/>
      <c r="L3357" s="265">
        <f t="shared" si="723"/>
        <v>202775.4838028044</v>
      </c>
      <c r="M3357" s="265">
        <f>$G3357*NonHospFrac+theModel!$H3357*NonHospFrac</f>
        <v>329343.27023906226</v>
      </c>
      <c r="N3357" s="266">
        <f t="shared" si="725"/>
        <v>532118.75404186663</v>
      </c>
      <c r="O3357" s="158"/>
      <c r="P3357" s="265">
        <f t="shared" si="726"/>
        <v>196111.51109261278</v>
      </c>
      <c r="Q3357" s="265">
        <f t="shared" si="727"/>
        <v>329341.70998844324</v>
      </c>
      <c r="R3357" s="266">
        <f t="shared" si="728"/>
        <v>525453.22108105605</v>
      </c>
    </row>
    <row r="3358" spans="1:18" x14ac:dyDescent="0.25">
      <c r="A3358" s="81">
        <v>3327</v>
      </c>
      <c r="B3358" s="93">
        <f t="shared" si="717"/>
        <v>2.5773733553401423E-28</v>
      </c>
      <c r="C3358" s="178">
        <f t="shared" si="718"/>
        <v>2.5715592449340782E-28</v>
      </c>
      <c r="D3358" s="165">
        <f t="shared" si="719"/>
        <v>2.2558277767625785E-3</v>
      </c>
      <c r="E3358" s="166">
        <f t="shared" si="729"/>
        <v>24.291375447755232</v>
      </c>
      <c r="F3358" s="167">
        <f t="shared" si="730"/>
        <v>7.5073948410658877</v>
      </c>
      <c r="G3358" s="167">
        <f t="shared" si="720"/>
        <v>260897.15962226695</v>
      </c>
      <c r="H3358" s="167">
        <f t="shared" si="721"/>
        <v>271299.98899881309</v>
      </c>
      <c r="I3358" s="168">
        <f t="shared" si="722"/>
        <v>532197.14862107998</v>
      </c>
      <c r="J3358" s="168">
        <f t="shared" si="724"/>
        <v>514699.76263396203</v>
      </c>
      <c r="K3358" s="94"/>
      <c r="L3358" s="265">
        <f t="shared" si="723"/>
        <v>202805.35777098683</v>
      </c>
      <c r="M3358" s="265">
        <f>$G3358*NonHospFrac+theModel!$H3358*NonHospFrac</f>
        <v>329391.79085009324</v>
      </c>
      <c r="N3358" s="266">
        <f t="shared" si="725"/>
        <v>532197.14862108009</v>
      </c>
      <c r="O3358" s="158"/>
      <c r="P3358" s="265">
        <f t="shared" si="726"/>
        <v>196137.59633263847</v>
      </c>
      <c r="Q3358" s="265">
        <f t="shared" si="727"/>
        <v>329390.23059947422</v>
      </c>
      <c r="R3358" s="266">
        <f t="shared" si="728"/>
        <v>525527.82693211269</v>
      </c>
    </row>
    <row r="3359" spans="1:18" x14ac:dyDescent="0.25">
      <c r="A3359" s="81">
        <v>3328</v>
      </c>
      <c r="B3359" s="93">
        <f t="shared" ref="B3359:B3422" si="731">Constant*EXP(PowerTerm*(A3359)/7)</f>
        <v>2.5292268373666557E-28</v>
      </c>
      <c r="C3359" s="178">
        <f t="shared" ref="C3359:C3422" si="732">(1-theFloor)*B3359</f>
        <v>2.5235213372131907E-28</v>
      </c>
      <c r="D3359" s="165">
        <f t="shared" ref="D3359:D3422" si="733">theFloor</f>
        <v>2.2558277767625785E-3</v>
      </c>
      <c r="E3359" s="166">
        <f t="shared" si="729"/>
        <v>24.291375447755232</v>
      </c>
      <c r="F3359" s="167">
        <f t="shared" si="730"/>
        <v>7.5096506688426503</v>
      </c>
      <c r="G3359" s="167">
        <f t="shared" ref="G3359:G3422" si="734">$B$22*F3359*totInfected/365.25</f>
        <v>260975.55420148035</v>
      </c>
      <c r="H3359" s="167">
        <f t="shared" ref="H3359:H3422" si="735">lostQALYs_Injured*E3359*totInfected/365.25</f>
        <v>271299.98899881309</v>
      </c>
      <c r="I3359" s="168">
        <f t="shared" ref="I3359:I3422" si="736">H3359+G3359</f>
        <v>532275.54320029344</v>
      </c>
      <c r="J3359" s="168">
        <f t="shared" si="724"/>
        <v>514768.21212976292</v>
      </c>
      <c r="K3359" s="94"/>
      <c r="L3359" s="265">
        <f t="shared" ref="L3359:L3422" si="737">$G3359*HospFrac+$H3359*HospFrac</f>
        <v>202835.23173916922</v>
      </c>
      <c r="M3359" s="265">
        <f>$G3359*NonHospFrac+theModel!$H3359*NonHospFrac</f>
        <v>329440.31146112422</v>
      </c>
      <c r="N3359" s="266">
        <f t="shared" si="725"/>
        <v>532275.54320029344</v>
      </c>
      <c r="O3359" s="158"/>
      <c r="P3359" s="265">
        <f t="shared" si="726"/>
        <v>196163.68050937841</v>
      </c>
      <c r="Q3359" s="265">
        <f t="shared" si="727"/>
        <v>329438.7512105052</v>
      </c>
      <c r="R3359" s="266">
        <f t="shared" si="728"/>
        <v>525602.43171988358</v>
      </c>
    </row>
    <row r="3360" spans="1:18" x14ac:dyDescent="0.25">
      <c r="A3360" s="81">
        <v>3329</v>
      </c>
      <c r="B3360" s="93">
        <f t="shared" si="731"/>
        <v>2.4819797184609115E-28</v>
      </c>
      <c r="C3360" s="178">
        <f t="shared" si="732"/>
        <v>2.4763807996706458E-28</v>
      </c>
      <c r="D3360" s="165">
        <f t="shared" si="733"/>
        <v>2.2558277767625785E-3</v>
      </c>
      <c r="E3360" s="166">
        <f t="shared" si="729"/>
        <v>24.291375447755232</v>
      </c>
      <c r="F3360" s="167">
        <f t="shared" si="730"/>
        <v>7.5119064966194129</v>
      </c>
      <c r="G3360" s="167">
        <f t="shared" si="734"/>
        <v>261053.94878069381</v>
      </c>
      <c r="H3360" s="167">
        <f t="shared" si="735"/>
        <v>271299.98899881309</v>
      </c>
      <c r="I3360" s="168">
        <f t="shared" si="736"/>
        <v>532353.9377795069</v>
      </c>
      <c r="J3360" s="168">
        <f t="shared" ref="J3360:J3423" si="738">J3359+(I3360-I3359)/(1+discountDaily)^A3360</f>
        <v>514836.6588354276</v>
      </c>
      <c r="K3360" s="94"/>
      <c r="L3360" s="265">
        <f t="shared" si="737"/>
        <v>202865.1057073517</v>
      </c>
      <c r="M3360" s="265">
        <f>$G3360*NonHospFrac+theModel!$H3360*NonHospFrac</f>
        <v>329488.8320721552</v>
      </c>
      <c r="N3360" s="266">
        <f t="shared" ref="N3360:N3423" si="739">L3360+M3360</f>
        <v>532353.9377795069</v>
      </c>
      <c r="O3360" s="158"/>
      <c r="P3360" s="265">
        <f t="shared" ref="P3360:P3423" si="740">P3359+(L3360-L3359)/(1+discountDaily)^A3360</f>
        <v>196189.76362287602</v>
      </c>
      <c r="Q3360" s="265">
        <f t="shared" ref="Q3360:Q3423" si="741">Q3359+(M3360-M3359)/(1+discountDaily)^B3360</f>
        <v>329487.27182153618</v>
      </c>
      <c r="R3360" s="266">
        <f t="shared" ref="R3360:R3423" si="742">P3360+Q3360</f>
        <v>525677.03544441215</v>
      </c>
    </row>
    <row r="3361" spans="1:18" x14ac:dyDescent="0.25">
      <c r="A3361" s="81">
        <v>3330</v>
      </c>
      <c r="B3361" s="93">
        <f t="shared" si="731"/>
        <v>2.4356151974352268E-28</v>
      </c>
      <c r="C3361" s="178">
        <f t="shared" si="732"/>
        <v>2.4301208690193475E-28</v>
      </c>
      <c r="D3361" s="165">
        <f t="shared" si="733"/>
        <v>2.2558277767625785E-3</v>
      </c>
      <c r="E3361" s="166">
        <f t="shared" ref="E3361:E3424" si="743">C3361+E3360</f>
        <v>24.291375447755232</v>
      </c>
      <c r="F3361" s="167">
        <f t="shared" ref="F3361:F3424" si="744">D3361+F3360</f>
        <v>7.5141623243961755</v>
      </c>
      <c r="G3361" s="167">
        <f t="shared" si="734"/>
        <v>261132.34335990727</v>
      </c>
      <c r="H3361" s="167">
        <f t="shared" si="735"/>
        <v>271299.98899881309</v>
      </c>
      <c r="I3361" s="168">
        <f t="shared" si="736"/>
        <v>532432.33235872036</v>
      </c>
      <c r="J3361" s="168">
        <f t="shared" si="738"/>
        <v>514905.10275106982</v>
      </c>
      <c r="K3361" s="94"/>
      <c r="L3361" s="265">
        <f t="shared" si="737"/>
        <v>202894.97967553412</v>
      </c>
      <c r="M3361" s="265">
        <f>$G3361*NonHospFrac+theModel!$H3361*NonHospFrac</f>
        <v>329537.35268318624</v>
      </c>
      <c r="N3361" s="266">
        <f t="shared" si="739"/>
        <v>532432.33235872036</v>
      </c>
      <c r="O3361" s="158"/>
      <c r="P3361" s="265">
        <f t="shared" si="740"/>
        <v>196215.84567317454</v>
      </c>
      <c r="Q3361" s="265">
        <f t="shared" si="741"/>
        <v>329535.79243256722</v>
      </c>
      <c r="R3361" s="266">
        <f t="shared" si="742"/>
        <v>525751.6381057417</v>
      </c>
    </row>
    <row r="3362" spans="1:18" x14ac:dyDescent="0.25">
      <c r="A3362" s="81">
        <v>3331</v>
      </c>
      <c r="B3362" s="93">
        <f t="shared" si="731"/>
        <v>2.3901167869558741E-28</v>
      </c>
      <c r="C3362" s="178">
        <f t="shared" si="732"/>
        <v>2.3847250951181524E-28</v>
      </c>
      <c r="D3362" s="165">
        <f t="shared" si="733"/>
        <v>2.2558277767625785E-3</v>
      </c>
      <c r="E3362" s="166">
        <f t="shared" si="743"/>
        <v>24.291375447755232</v>
      </c>
      <c r="F3362" s="167">
        <f t="shared" si="744"/>
        <v>7.5164181521729381</v>
      </c>
      <c r="G3362" s="167">
        <f t="shared" si="734"/>
        <v>261210.73793912065</v>
      </c>
      <c r="H3362" s="167">
        <f t="shared" si="735"/>
        <v>271299.98899881309</v>
      </c>
      <c r="I3362" s="168">
        <f t="shared" si="736"/>
        <v>532510.72693793371</v>
      </c>
      <c r="J3362" s="168">
        <f t="shared" si="738"/>
        <v>514973.54387680319</v>
      </c>
      <c r="K3362" s="94"/>
      <c r="L3362" s="265">
        <f t="shared" si="737"/>
        <v>202924.85364371655</v>
      </c>
      <c r="M3362" s="265">
        <f>$G3362*NonHospFrac+theModel!$H3362*NonHospFrac</f>
        <v>329585.87329421716</v>
      </c>
      <c r="N3362" s="266">
        <f t="shared" si="739"/>
        <v>532510.72693793371</v>
      </c>
      <c r="O3362" s="158"/>
      <c r="P3362" s="265">
        <f t="shared" si="740"/>
        <v>196241.92666031735</v>
      </c>
      <c r="Q3362" s="265">
        <f t="shared" si="741"/>
        <v>329584.31304359814</v>
      </c>
      <c r="R3362" s="266">
        <f t="shared" si="742"/>
        <v>525826.23970391555</v>
      </c>
    </row>
    <row r="3363" spans="1:18" x14ac:dyDescent="0.25">
      <c r="A3363" s="81">
        <v>3332</v>
      </c>
      <c r="B3363" s="93">
        <f t="shared" si="731"/>
        <v>2.3454683076800742E-28</v>
      </c>
      <c r="C3363" s="178">
        <f t="shared" si="732"/>
        <v>2.3401773351220932E-28</v>
      </c>
      <c r="D3363" s="165">
        <f t="shared" si="733"/>
        <v>2.2558277767625785E-3</v>
      </c>
      <c r="E3363" s="166">
        <f t="shared" si="743"/>
        <v>24.291375447755232</v>
      </c>
      <c r="F3363" s="167">
        <f t="shared" si="744"/>
        <v>7.5186739799497007</v>
      </c>
      <c r="G3363" s="167">
        <f t="shared" si="734"/>
        <v>261289.13251833411</v>
      </c>
      <c r="H3363" s="167">
        <f t="shared" si="735"/>
        <v>271299.98899881309</v>
      </c>
      <c r="I3363" s="168">
        <f t="shared" si="736"/>
        <v>532589.12151714717</v>
      </c>
      <c r="J3363" s="168">
        <f t="shared" si="738"/>
        <v>515041.98221274163</v>
      </c>
      <c r="K3363" s="94"/>
      <c r="L3363" s="265">
        <f t="shared" si="737"/>
        <v>202954.72761189897</v>
      </c>
      <c r="M3363" s="265">
        <f>$G3363*NonHospFrac+theModel!$H3363*NonHospFrac</f>
        <v>329634.3939052482</v>
      </c>
      <c r="N3363" s="266">
        <f t="shared" si="739"/>
        <v>532589.12151714717</v>
      </c>
      <c r="O3363" s="158"/>
      <c r="P3363" s="265">
        <f t="shared" si="740"/>
        <v>196268.00658434775</v>
      </c>
      <c r="Q3363" s="265">
        <f t="shared" si="741"/>
        <v>329632.83365462918</v>
      </c>
      <c r="R3363" s="266">
        <f t="shared" si="742"/>
        <v>525900.84023897699</v>
      </c>
    </row>
    <row r="3364" spans="1:18" x14ac:dyDescent="0.25">
      <c r="A3364" s="81">
        <v>3333</v>
      </c>
      <c r="B3364" s="93">
        <f t="shared" si="731"/>
        <v>2.3016538825026016E-28</v>
      </c>
      <c r="C3364" s="178">
        <f t="shared" si="732"/>
        <v>2.2964617477419588E-28</v>
      </c>
      <c r="D3364" s="165">
        <f t="shared" si="733"/>
        <v>2.2558277767625785E-3</v>
      </c>
      <c r="E3364" s="166">
        <f t="shared" si="743"/>
        <v>24.291375447755232</v>
      </c>
      <c r="F3364" s="167">
        <f t="shared" si="744"/>
        <v>7.5209298077264632</v>
      </c>
      <c r="G3364" s="167">
        <f t="shared" si="734"/>
        <v>261367.52709754749</v>
      </c>
      <c r="H3364" s="167">
        <f t="shared" si="735"/>
        <v>271299.98899881309</v>
      </c>
      <c r="I3364" s="168">
        <f t="shared" si="736"/>
        <v>532667.51609636052</v>
      </c>
      <c r="J3364" s="168">
        <f t="shared" si="738"/>
        <v>515110.41775899869</v>
      </c>
      <c r="K3364" s="94"/>
      <c r="L3364" s="265">
        <f t="shared" si="737"/>
        <v>202984.60158008139</v>
      </c>
      <c r="M3364" s="265">
        <f>$G3364*NonHospFrac+theModel!$H3364*NonHospFrac</f>
        <v>329682.91451627918</v>
      </c>
      <c r="N3364" s="266">
        <f t="shared" si="739"/>
        <v>532667.51609636052</v>
      </c>
      <c r="O3364" s="158"/>
      <c r="P3364" s="265">
        <f t="shared" si="740"/>
        <v>196294.08544530912</v>
      </c>
      <c r="Q3364" s="265">
        <f t="shared" si="741"/>
        <v>329681.35426566016</v>
      </c>
      <c r="R3364" s="266">
        <f t="shared" si="742"/>
        <v>525975.43971096934</v>
      </c>
    </row>
    <row r="3365" spans="1:18" x14ac:dyDescent="0.25">
      <c r="A3365" s="81">
        <v>3334</v>
      </c>
      <c r="B3365" s="93">
        <f t="shared" si="731"/>
        <v>2.2586579309098482E-28</v>
      </c>
      <c r="C3365" s="178">
        <f t="shared" si="732"/>
        <v>2.2535627876110966E-28</v>
      </c>
      <c r="D3365" s="165">
        <f t="shared" si="733"/>
        <v>2.2558277767625785E-3</v>
      </c>
      <c r="E3365" s="166">
        <f t="shared" si="743"/>
        <v>24.291375447755232</v>
      </c>
      <c r="F3365" s="167">
        <f t="shared" si="744"/>
        <v>7.5231856355032258</v>
      </c>
      <c r="G3365" s="167">
        <f t="shared" si="734"/>
        <v>261445.92167676095</v>
      </c>
      <c r="H3365" s="167">
        <f t="shared" si="735"/>
        <v>271299.98899881309</v>
      </c>
      <c r="I3365" s="168">
        <f t="shared" si="736"/>
        <v>532745.91067557409</v>
      </c>
      <c r="J3365" s="168">
        <f t="shared" si="738"/>
        <v>515178.85051568836</v>
      </c>
      <c r="K3365" s="94"/>
      <c r="L3365" s="265">
        <f t="shared" si="737"/>
        <v>203014.47554826381</v>
      </c>
      <c r="M3365" s="265">
        <f>$G3365*NonHospFrac+theModel!$H3365*NonHospFrac</f>
        <v>329731.43512731022</v>
      </c>
      <c r="N3365" s="266">
        <f t="shared" si="739"/>
        <v>532745.91067557409</v>
      </c>
      <c r="O3365" s="158"/>
      <c r="P3365" s="265">
        <f t="shared" si="740"/>
        <v>196320.16324324478</v>
      </c>
      <c r="Q3365" s="265">
        <f t="shared" si="741"/>
        <v>329729.8748766912</v>
      </c>
      <c r="R3365" s="266">
        <f t="shared" si="742"/>
        <v>526050.03811993601</v>
      </c>
    </row>
    <row r="3366" spans="1:18" x14ac:dyDescent="0.25">
      <c r="A3366" s="81">
        <v>3335</v>
      </c>
      <c r="B3366" s="93">
        <f t="shared" si="731"/>
        <v>2.2164651634393559E-28</v>
      </c>
      <c r="C3366" s="178">
        <f t="shared" si="732"/>
        <v>2.2114651997574429E-28</v>
      </c>
      <c r="D3366" s="165">
        <f t="shared" si="733"/>
        <v>2.2558277767625785E-3</v>
      </c>
      <c r="E3366" s="166">
        <f t="shared" si="743"/>
        <v>24.291375447755232</v>
      </c>
      <c r="F3366" s="167">
        <f t="shared" si="744"/>
        <v>7.5254414632799884</v>
      </c>
      <c r="G3366" s="167">
        <f t="shared" si="734"/>
        <v>261524.31625597432</v>
      </c>
      <c r="H3366" s="167">
        <f t="shared" si="735"/>
        <v>271299.98899881309</v>
      </c>
      <c r="I3366" s="168">
        <f t="shared" si="736"/>
        <v>532824.30525478744</v>
      </c>
      <c r="J3366" s="168">
        <f t="shared" si="738"/>
        <v>515247.28048292396</v>
      </c>
      <c r="K3366" s="94"/>
      <c r="L3366" s="265">
        <f t="shared" si="737"/>
        <v>203044.34951644624</v>
      </c>
      <c r="M3366" s="265">
        <f>$G3366*NonHospFrac+theModel!$H3366*NonHospFrac</f>
        <v>329779.9557383412</v>
      </c>
      <c r="N3366" s="266">
        <f t="shared" si="739"/>
        <v>532824.30525478744</v>
      </c>
      <c r="O3366" s="158"/>
      <c r="P3366" s="265">
        <f t="shared" si="740"/>
        <v>196346.23997819805</v>
      </c>
      <c r="Q3366" s="265">
        <f t="shared" si="741"/>
        <v>329778.39548772218</v>
      </c>
      <c r="R3366" s="266">
        <f t="shared" si="742"/>
        <v>526124.6354659202</v>
      </c>
    </row>
    <row r="3367" spans="1:18" x14ac:dyDescent="0.25">
      <c r="A3367" s="81">
        <v>3336</v>
      </c>
      <c r="B3367" s="93">
        <f t="shared" si="731"/>
        <v>2.175060576242847E-28</v>
      </c>
      <c r="C3367" s="178">
        <f t="shared" si="732"/>
        <v>2.170154014178817E-28</v>
      </c>
      <c r="D3367" s="165">
        <f t="shared" si="733"/>
        <v>2.2558277767625785E-3</v>
      </c>
      <c r="E3367" s="166">
        <f t="shared" si="743"/>
        <v>24.291375447755232</v>
      </c>
      <c r="F3367" s="167">
        <f t="shared" si="744"/>
        <v>7.527697291056751</v>
      </c>
      <c r="G3367" s="167">
        <f t="shared" si="734"/>
        <v>261602.71083518775</v>
      </c>
      <c r="H3367" s="167">
        <f t="shared" si="735"/>
        <v>271299.98899881309</v>
      </c>
      <c r="I3367" s="168">
        <f t="shared" si="736"/>
        <v>532902.69983400078</v>
      </c>
      <c r="J3367" s="168">
        <f t="shared" si="738"/>
        <v>515315.70766081935</v>
      </c>
      <c r="K3367" s="94"/>
      <c r="L3367" s="265">
        <f t="shared" si="737"/>
        <v>203074.22348462866</v>
      </c>
      <c r="M3367" s="265">
        <f>$G3367*NonHospFrac+theModel!$H3367*NonHospFrac</f>
        <v>329828.47634937218</v>
      </c>
      <c r="N3367" s="266">
        <f t="shared" si="739"/>
        <v>532902.69983400078</v>
      </c>
      <c r="O3367" s="158"/>
      <c r="P3367" s="265">
        <f t="shared" si="740"/>
        <v>196372.31565021226</v>
      </c>
      <c r="Q3367" s="265">
        <f t="shared" si="741"/>
        <v>329826.91609875316</v>
      </c>
      <c r="R3367" s="266">
        <f t="shared" si="742"/>
        <v>526199.23174896545</v>
      </c>
    </row>
    <row r="3368" spans="1:18" x14ac:dyDescent="0.25">
      <c r="A3368" s="81">
        <v>3337</v>
      </c>
      <c r="B3368" s="93">
        <f t="shared" si="731"/>
        <v>2.1344294457508201E-28</v>
      </c>
      <c r="C3368" s="178">
        <f t="shared" si="732"/>
        <v>2.1296145405195552E-28</v>
      </c>
      <c r="D3368" s="165">
        <f t="shared" si="733"/>
        <v>2.2558277767625785E-3</v>
      </c>
      <c r="E3368" s="166">
        <f t="shared" si="743"/>
        <v>24.291375447755232</v>
      </c>
      <c r="F3368" s="167">
        <f t="shared" si="744"/>
        <v>7.5299531188335136</v>
      </c>
      <c r="G3368" s="167">
        <f t="shared" si="734"/>
        <v>261681.10541440116</v>
      </c>
      <c r="H3368" s="167">
        <f t="shared" si="735"/>
        <v>271299.98899881309</v>
      </c>
      <c r="I3368" s="168">
        <f t="shared" si="736"/>
        <v>532981.09441321425</v>
      </c>
      <c r="J3368" s="168">
        <f t="shared" si="738"/>
        <v>515384.13204948837</v>
      </c>
      <c r="K3368" s="94"/>
      <c r="L3368" s="265">
        <f t="shared" si="737"/>
        <v>203104.09745281108</v>
      </c>
      <c r="M3368" s="265">
        <f>$G3368*NonHospFrac+theModel!$H3368*NonHospFrac</f>
        <v>329876.99696040316</v>
      </c>
      <c r="N3368" s="266">
        <f t="shared" si="739"/>
        <v>532981.09441321425</v>
      </c>
      <c r="O3368" s="158"/>
      <c r="P3368" s="265">
        <f t="shared" si="740"/>
        <v>196398.39025933074</v>
      </c>
      <c r="Q3368" s="265">
        <f t="shared" si="741"/>
        <v>329875.43670978415</v>
      </c>
      <c r="R3368" s="266">
        <f t="shared" si="742"/>
        <v>526273.82696911483</v>
      </c>
    </row>
    <row r="3369" spans="1:18" x14ac:dyDescent="0.25">
      <c r="A3369" s="81">
        <v>3338</v>
      </c>
      <c r="B3369" s="93">
        <f t="shared" si="731"/>
        <v>2.0945573234368148E-28</v>
      </c>
      <c r="C3369" s="178">
        <f t="shared" si="732"/>
        <v>2.0898323628465847E-28</v>
      </c>
      <c r="D3369" s="165">
        <f t="shared" si="733"/>
        <v>2.2558277767625785E-3</v>
      </c>
      <c r="E3369" s="166">
        <f t="shared" si="743"/>
        <v>24.291375447755232</v>
      </c>
      <c r="F3369" s="167">
        <f t="shared" si="744"/>
        <v>7.5322089466102762</v>
      </c>
      <c r="G3369" s="167">
        <f t="shared" si="734"/>
        <v>261759.49999361459</v>
      </c>
      <c r="H3369" s="167">
        <f t="shared" si="735"/>
        <v>271299.98899881309</v>
      </c>
      <c r="I3369" s="168">
        <f t="shared" si="736"/>
        <v>533059.48899242771</v>
      </c>
      <c r="J3369" s="168">
        <f t="shared" si="738"/>
        <v>515452.5536490446</v>
      </c>
      <c r="K3369" s="94"/>
      <c r="L3369" s="265">
        <f t="shared" si="737"/>
        <v>203133.9714209935</v>
      </c>
      <c r="M3369" s="265">
        <f>$G3369*NonHospFrac+theModel!$H3369*NonHospFrac</f>
        <v>329925.51757143415</v>
      </c>
      <c r="N3369" s="266">
        <f t="shared" si="739"/>
        <v>533059.48899242771</v>
      </c>
      <c r="O3369" s="158"/>
      <c r="P3369" s="265">
        <f t="shared" si="740"/>
        <v>196424.46380559684</v>
      </c>
      <c r="Q3369" s="265">
        <f t="shared" si="741"/>
        <v>329923.95732081513</v>
      </c>
      <c r="R3369" s="266">
        <f t="shared" si="742"/>
        <v>526348.42112641199</v>
      </c>
    </row>
    <row r="3370" spans="1:18" x14ac:dyDescent="0.25">
      <c r="A3370" s="81">
        <v>3339</v>
      </c>
      <c r="B3370" s="93">
        <f t="shared" si="731"/>
        <v>2.0554300306794798E-28</v>
      </c>
      <c r="C3370" s="178">
        <f t="shared" si="732"/>
        <v>2.0507933345230812E-28</v>
      </c>
      <c r="D3370" s="165">
        <f t="shared" si="733"/>
        <v>2.2558277767625785E-3</v>
      </c>
      <c r="E3370" s="166">
        <f t="shared" si="743"/>
        <v>24.291375447755232</v>
      </c>
      <c r="F3370" s="167">
        <f t="shared" si="744"/>
        <v>7.5344647743870388</v>
      </c>
      <c r="G3370" s="167">
        <f t="shared" si="734"/>
        <v>261837.89457282802</v>
      </c>
      <c r="H3370" s="167">
        <f t="shared" si="735"/>
        <v>271299.98899881309</v>
      </c>
      <c r="I3370" s="168">
        <f t="shared" si="736"/>
        <v>533137.88357164105</v>
      </c>
      <c r="J3370" s="168">
        <f t="shared" si="738"/>
        <v>515520.97245960165</v>
      </c>
      <c r="K3370" s="94"/>
      <c r="L3370" s="265">
        <f t="shared" si="737"/>
        <v>203163.84538917593</v>
      </c>
      <c r="M3370" s="265">
        <f>$G3370*NonHospFrac+theModel!$H3370*NonHospFrac</f>
        <v>329974.03818246513</v>
      </c>
      <c r="N3370" s="266">
        <f t="shared" si="739"/>
        <v>533137.88357164105</v>
      </c>
      <c r="O3370" s="158"/>
      <c r="P3370" s="265">
        <f t="shared" si="740"/>
        <v>196450.53628905385</v>
      </c>
      <c r="Q3370" s="265">
        <f t="shared" si="741"/>
        <v>329972.47793184611</v>
      </c>
      <c r="R3370" s="266">
        <f t="shared" si="742"/>
        <v>526423.0142208999</v>
      </c>
    </row>
    <row r="3371" spans="1:18" x14ac:dyDescent="0.25">
      <c r="A3371" s="81">
        <v>3340</v>
      </c>
      <c r="B3371" s="93">
        <f t="shared" si="731"/>
        <v>2.017033653720637E-28</v>
      </c>
      <c r="C3371" s="178">
        <f t="shared" si="732"/>
        <v>2.012483573177909E-28</v>
      </c>
      <c r="D3371" s="165">
        <f t="shared" si="733"/>
        <v>2.2558277767625785E-3</v>
      </c>
      <c r="E3371" s="166">
        <f t="shared" si="743"/>
        <v>24.291375447755232</v>
      </c>
      <c r="F3371" s="167">
        <f t="shared" si="744"/>
        <v>7.5367206021638014</v>
      </c>
      <c r="G3371" s="167">
        <f t="shared" si="734"/>
        <v>261916.28915204143</v>
      </c>
      <c r="H3371" s="167">
        <f t="shared" si="735"/>
        <v>271299.98899881309</v>
      </c>
      <c r="I3371" s="168">
        <f t="shared" si="736"/>
        <v>533216.27815085452</v>
      </c>
      <c r="J3371" s="168">
        <f t="shared" si="738"/>
        <v>515589.38848127337</v>
      </c>
      <c r="K3371" s="94"/>
      <c r="L3371" s="265">
        <f t="shared" si="737"/>
        <v>203193.71935735835</v>
      </c>
      <c r="M3371" s="265">
        <f>$G3371*NonHospFrac+theModel!$H3371*NonHospFrac</f>
        <v>330022.55879349611</v>
      </c>
      <c r="N3371" s="266">
        <f t="shared" si="739"/>
        <v>533216.2781508544</v>
      </c>
      <c r="O3371" s="158"/>
      <c r="P3371" s="265">
        <f t="shared" si="740"/>
        <v>196476.60770974512</v>
      </c>
      <c r="Q3371" s="265">
        <f t="shared" si="741"/>
        <v>330020.99854287709</v>
      </c>
      <c r="R3371" s="266">
        <f t="shared" si="742"/>
        <v>526497.60625262221</v>
      </c>
    </row>
    <row r="3372" spans="1:18" x14ac:dyDescent="0.25">
      <c r="A3372" s="81">
        <v>3341</v>
      </c>
      <c r="B3372" s="93">
        <f t="shared" si="731"/>
        <v>1.979354538717459E-28</v>
      </c>
      <c r="C3372" s="178">
        <f t="shared" si="732"/>
        <v>1.9748894557689591E-28</v>
      </c>
      <c r="D3372" s="165">
        <f t="shared" si="733"/>
        <v>2.2558277767625785E-3</v>
      </c>
      <c r="E3372" s="166">
        <f t="shared" si="743"/>
        <v>24.291375447755232</v>
      </c>
      <c r="F3372" s="167">
        <f t="shared" si="744"/>
        <v>7.5389764299405639</v>
      </c>
      <c r="G3372" s="167">
        <f t="shared" si="734"/>
        <v>261994.68373125486</v>
      </c>
      <c r="H3372" s="167">
        <f t="shared" si="735"/>
        <v>271299.98899881309</v>
      </c>
      <c r="I3372" s="168">
        <f t="shared" si="736"/>
        <v>533294.67273006798</v>
      </c>
      <c r="J3372" s="168">
        <f t="shared" si="738"/>
        <v>515657.8017141734</v>
      </c>
      <c r="K3372" s="94"/>
      <c r="L3372" s="265">
        <f t="shared" si="737"/>
        <v>203223.59332554077</v>
      </c>
      <c r="M3372" s="265">
        <f>$G3372*NonHospFrac+theModel!$H3372*NonHospFrac</f>
        <v>330071.07940452715</v>
      </c>
      <c r="N3372" s="266">
        <f t="shared" si="739"/>
        <v>533294.67273006798</v>
      </c>
      <c r="O3372" s="158"/>
      <c r="P3372" s="265">
        <f t="shared" si="740"/>
        <v>196502.67806771395</v>
      </c>
      <c r="Q3372" s="265">
        <f t="shared" si="741"/>
        <v>330069.51915390813</v>
      </c>
      <c r="R3372" s="266">
        <f t="shared" si="742"/>
        <v>526572.1972216221</v>
      </c>
    </row>
    <row r="3373" spans="1:18" x14ac:dyDescent="0.25">
      <c r="A3373" s="81">
        <v>3342</v>
      </c>
      <c r="B3373" s="93">
        <f t="shared" si="731"/>
        <v>1.942379286887215E-28</v>
      </c>
      <c r="C3373" s="178">
        <f t="shared" si="732"/>
        <v>1.9379976137388464E-28</v>
      </c>
      <c r="D3373" s="165">
        <f t="shared" si="733"/>
        <v>2.2558277767625785E-3</v>
      </c>
      <c r="E3373" s="166">
        <f t="shared" si="743"/>
        <v>24.291375447755232</v>
      </c>
      <c r="F3373" s="167">
        <f t="shared" si="744"/>
        <v>7.5412322577173265</v>
      </c>
      <c r="G3373" s="167">
        <f t="shared" si="734"/>
        <v>262073.07831046826</v>
      </c>
      <c r="H3373" s="167">
        <f t="shared" si="735"/>
        <v>271299.98899881309</v>
      </c>
      <c r="I3373" s="168">
        <f t="shared" si="736"/>
        <v>533373.06730928132</v>
      </c>
      <c r="J3373" s="168">
        <f t="shared" si="738"/>
        <v>515726.21215841523</v>
      </c>
      <c r="K3373" s="94"/>
      <c r="L3373" s="265">
        <f t="shared" si="737"/>
        <v>203253.4672937232</v>
      </c>
      <c r="M3373" s="265">
        <f>$G3373*NonHospFrac+theModel!$H3373*NonHospFrac</f>
        <v>330119.60001555813</v>
      </c>
      <c r="N3373" s="266">
        <f t="shared" si="739"/>
        <v>533373.06730928132</v>
      </c>
      <c r="O3373" s="158"/>
      <c r="P3373" s="265">
        <f t="shared" si="740"/>
        <v>196528.74736300367</v>
      </c>
      <c r="Q3373" s="265">
        <f t="shared" si="741"/>
        <v>330118.03976493911</v>
      </c>
      <c r="R3373" s="266">
        <f t="shared" si="742"/>
        <v>526646.78712794278</v>
      </c>
    </row>
    <row r="3374" spans="1:18" x14ac:dyDescent="0.25">
      <c r="A3374" s="81">
        <v>3343</v>
      </c>
      <c r="B3374" s="93">
        <f t="shared" si="731"/>
        <v>1.9060947497425757E-28</v>
      </c>
      <c r="C3374" s="178">
        <f t="shared" si="732"/>
        <v>1.9017949282609652E-28</v>
      </c>
      <c r="D3374" s="165">
        <f t="shared" si="733"/>
        <v>2.2558277767625785E-3</v>
      </c>
      <c r="E3374" s="166">
        <f t="shared" si="743"/>
        <v>24.291375447755232</v>
      </c>
      <c r="F3374" s="167">
        <f t="shared" si="744"/>
        <v>7.5434880854940891</v>
      </c>
      <c r="G3374" s="167">
        <f t="shared" si="734"/>
        <v>262151.4728896817</v>
      </c>
      <c r="H3374" s="167">
        <f t="shared" si="735"/>
        <v>271299.98899881309</v>
      </c>
      <c r="I3374" s="168">
        <f t="shared" si="736"/>
        <v>533451.46188849478</v>
      </c>
      <c r="J3374" s="168">
        <f t="shared" si="738"/>
        <v>515794.61981411278</v>
      </c>
      <c r="K3374" s="94"/>
      <c r="L3374" s="265">
        <f t="shared" si="737"/>
        <v>203283.34126190562</v>
      </c>
      <c r="M3374" s="265">
        <f>$G3374*NonHospFrac+theModel!$H3374*NonHospFrac</f>
        <v>330168.12062658917</v>
      </c>
      <c r="N3374" s="266">
        <f t="shared" si="739"/>
        <v>533451.46188849478</v>
      </c>
      <c r="O3374" s="158"/>
      <c r="P3374" s="265">
        <f t="shared" si="740"/>
        <v>196554.81559565759</v>
      </c>
      <c r="Q3374" s="265">
        <f t="shared" si="741"/>
        <v>330166.56037597015</v>
      </c>
      <c r="R3374" s="266">
        <f t="shared" si="742"/>
        <v>526721.37597162777</v>
      </c>
    </row>
    <row r="3375" spans="1:18" x14ac:dyDescent="0.25">
      <c r="A3375" s="81">
        <v>3344</v>
      </c>
      <c r="B3375" s="93">
        <f t="shared" si="731"/>
        <v>1.8704880244159931E-28</v>
      </c>
      <c r="C3375" s="178">
        <f t="shared" si="732"/>
        <v>1.8662685255744138E-28</v>
      </c>
      <c r="D3375" s="165">
        <f t="shared" si="733"/>
        <v>2.2558277767625785E-3</v>
      </c>
      <c r="E3375" s="166">
        <f t="shared" si="743"/>
        <v>24.291375447755232</v>
      </c>
      <c r="F3375" s="167">
        <f t="shared" si="744"/>
        <v>7.5457439132708517</v>
      </c>
      <c r="G3375" s="167">
        <f t="shared" si="734"/>
        <v>262229.8674688951</v>
      </c>
      <c r="H3375" s="167">
        <f t="shared" si="735"/>
        <v>271299.98899881309</v>
      </c>
      <c r="I3375" s="168">
        <f t="shared" si="736"/>
        <v>533529.85646770825</v>
      </c>
      <c r="J3375" s="168">
        <f t="shared" si="738"/>
        <v>515863.02468137961</v>
      </c>
      <c r="K3375" s="94"/>
      <c r="L3375" s="265">
        <f t="shared" si="737"/>
        <v>203313.21523008804</v>
      </c>
      <c r="M3375" s="265">
        <f>$G3375*NonHospFrac+theModel!$H3375*NonHospFrac</f>
        <v>330216.64123762015</v>
      </c>
      <c r="N3375" s="266">
        <f t="shared" si="739"/>
        <v>533529.85646770825</v>
      </c>
      <c r="O3375" s="158"/>
      <c r="P3375" s="265">
        <f t="shared" si="740"/>
        <v>196580.88276571903</v>
      </c>
      <c r="Q3375" s="265">
        <f t="shared" si="741"/>
        <v>330215.08098700113</v>
      </c>
      <c r="R3375" s="266">
        <f t="shared" si="742"/>
        <v>526795.96375272016</v>
      </c>
    </row>
    <row r="3376" spans="1:18" x14ac:dyDescent="0.25">
      <c r="A3376" s="81">
        <v>3345</v>
      </c>
      <c r="B3376" s="93">
        <f t="shared" si="731"/>
        <v>1.8355464490714108E-28</v>
      </c>
      <c r="C3376" s="178">
        <f t="shared" si="732"/>
        <v>1.8314057724060575E-28</v>
      </c>
      <c r="D3376" s="165">
        <f t="shared" si="733"/>
        <v>2.2558277767625785E-3</v>
      </c>
      <c r="E3376" s="166">
        <f t="shared" si="743"/>
        <v>24.291375447755232</v>
      </c>
      <c r="F3376" s="167">
        <f t="shared" si="744"/>
        <v>7.5479997410476143</v>
      </c>
      <c r="G3376" s="167">
        <f t="shared" si="734"/>
        <v>262308.26204810856</v>
      </c>
      <c r="H3376" s="167">
        <f t="shared" si="735"/>
        <v>271299.98899881309</v>
      </c>
      <c r="I3376" s="168">
        <f t="shared" si="736"/>
        <v>533608.25104692159</v>
      </c>
      <c r="J3376" s="168">
        <f t="shared" si="738"/>
        <v>515931.42676032928</v>
      </c>
      <c r="K3376" s="94"/>
      <c r="L3376" s="265">
        <f t="shared" si="737"/>
        <v>203343.08919827049</v>
      </c>
      <c r="M3376" s="265">
        <f>$G3376*NonHospFrac+theModel!$H3376*NonHospFrac</f>
        <v>330265.16184865113</v>
      </c>
      <c r="N3376" s="266">
        <f t="shared" si="739"/>
        <v>533608.25104692159</v>
      </c>
      <c r="O3376" s="158"/>
      <c r="P3376" s="265">
        <f t="shared" si="740"/>
        <v>196606.94887323133</v>
      </c>
      <c r="Q3376" s="265">
        <f t="shared" si="741"/>
        <v>330263.60159803211</v>
      </c>
      <c r="R3376" s="266">
        <f t="shared" si="742"/>
        <v>526870.55047126347</v>
      </c>
    </row>
    <row r="3377" spans="1:18" x14ac:dyDescent="0.25">
      <c r="A3377" s="81">
        <v>3346</v>
      </c>
      <c r="B3377" s="93">
        <f t="shared" si="731"/>
        <v>1.8012575984016858E-28</v>
      </c>
      <c r="C3377" s="178">
        <f t="shared" si="732"/>
        <v>1.7971942714781065E-28</v>
      </c>
      <c r="D3377" s="165">
        <f t="shared" si="733"/>
        <v>2.2558277767625785E-3</v>
      </c>
      <c r="E3377" s="166">
        <f t="shared" si="743"/>
        <v>24.291375447755232</v>
      </c>
      <c r="F3377" s="167">
        <f t="shared" si="744"/>
        <v>7.5502555688243769</v>
      </c>
      <c r="G3377" s="167">
        <f t="shared" si="734"/>
        <v>262386.65662732197</v>
      </c>
      <c r="H3377" s="167">
        <f t="shared" si="735"/>
        <v>271299.98899881309</v>
      </c>
      <c r="I3377" s="168">
        <f t="shared" si="736"/>
        <v>533686.64562613505</v>
      </c>
      <c r="J3377" s="168">
        <f t="shared" si="738"/>
        <v>515999.82605107565</v>
      </c>
      <c r="K3377" s="94"/>
      <c r="L3377" s="265">
        <f t="shared" si="737"/>
        <v>203372.96316645292</v>
      </c>
      <c r="M3377" s="265">
        <f>$G3377*NonHospFrac+theModel!$H3377*NonHospFrac</f>
        <v>330313.68245968211</v>
      </c>
      <c r="N3377" s="266">
        <f t="shared" si="739"/>
        <v>533686.64562613505</v>
      </c>
      <c r="O3377" s="158"/>
      <c r="P3377" s="265">
        <f t="shared" si="740"/>
        <v>196633.01391823776</v>
      </c>
      <c r="Q3377" s="265">
        <f t="shared" si="741"/>
        <v>330312.12220906309</v>
      </c>
      <c r="R3377" s="266">
        <f t="shared" si="742"/>
        <v>526945.13612730079</v>
      </c>
    </row>
    <row r="3378" spans="1:18" x14ac:dyDescent="0.25">
      <c r="A3378" s="81">
        <v>3347</v>
      </c>
      <c r="B3378" s="93">
        <f t="shared" si="731"/>
        <v>1.7676092792101182E-28</v>
      </c>
      <c r="C3378" s="178">
        <f t="shared" si="732"/>
        <v>1.7636218570996128E-28</v>
      </c>
      <c r="D3378" s="165">
        <f t="shared" si="733"/>
        <v>2.2558277767625785E-3</v>
      </c>
      <c r="E3378" s="166">
        <f t="shared" si="743"/>
        <v>24.291375447755232</v>
      </c>
      <c r="F3378" s="167">
        <f t="shared" si="744"/>
        <v>7.5525113966011395</v>
      </c>
      <c r="G3378" s="167">
        <f t="shared" si="734"/>
        <v>262465.05120653543</v>
      </c>
      <c r="H3378" s="167">
        <f t="shared" si="735"/>
        <v>271299.98899881309</v>
      </c>
      <c r="I3378" s="168">
        <f t="shared" si="736"/>
        <v>533765.04020534852</v>
      </c>
      <c r="J3378" s="168">
        <f t="shared" si="738"/>
        <v>516068.22255373228</v>
      </c>
      <c r="K3378" s="94"/>
      <c r="L3378" s="265">
        <f t="shared" si="737"/>
        <v>203402.83713463537</v>
      </c>
      <c r="M3378" s="265">
        <f>$G3378*NonHospFrac+theModel!$H3378*NonHospFrac</f>
        <v>330362.20307071315</v>
      </c>
      <c r="N3378" s="266">
        <f t="shared" si="739"/>
        <v>533765.04020534852</v>
      </c>
      <c r="O3378" s="158"/>
      <c r="P3378" s="265">
        <f t="shared" si="740"/>
        <v>196659.07790078165</v>
      </c>
      <c r="Q3378" s="265">
        <f t="shared" si="741"/>
        <v>330360.64282009413</v>
      </c>
      <c r="R3378" s="266">
        <f t="shared" si="742"/>
        <v>527019.72072087578</v>
      </c>
    </row>
    <row r="3379" spans="1:18" x14ac:dyDescent="0.25">
      <c r="A3379" s="81">
        <v>3348</v>
      </c>
      <c r="B3379" s="93">
        <f t="shared" si="731"/>
        <v>1.7345895260745233E-28</v>
      </c>
      <c r="C3379" s="178">
        <f t="shared" si="732"/>
        <v>1.730676590840323E-28</v>
      </c>
      <c r="D3379" s="165">
        <f t="shared" si="733"/>
        <v>2.2558277767625785E-3</v>
      </c>
      <c r="E3379" s="166">
        <f t="shared" si="743"/>
        <v>24.291375447755232</v>
      </c>
      <c r="F3379" s="167">
        <f t="shared" si="744"/>
        <v>7.554767224377902</v>
      </c>
      <c r="G3379" s="167">
        <f t="shared" si="734"/>
        <v>262543.44578574883</v>
      </c>
      <c r="H3379" s="167">
        <f t="shared" si="735"/>
        <v>271299.98899881309</v>
      </c>
      <c r="I3379" s="168">
        <f t="shared" si="736"/>
        <v>533843.43478456186</v>
      </c>
      <c r="J3379" s="168">
        <f t="shared" si="738"/>
        <v>516136.61626841273</v>
      </c>
      <c r="K3379" s="94"/>
      <c r="L3379" s="265">
        <f t="shared" si="737"/>
        <v>203432.71110281779</v>
      </c>
      <c r="M3379" s="265">
        <f>$G3379*NonHospFrac+theModel!$H3379*NonHospFrac</f>
        <v>330410.72368174413</v>
      </c>
      <c r="N3379" s="266">
        <f t="shared" si="739"/>
        <v>533843.43478456186</v>
      </c>
      <c r="O3379" s="158"/>
      <c r="P3379" s="265">
        <f t="shared" si="740"/>
        <v>196685.14082090626</v>
      </c>
      <c r="Q3379" s="265">
        <f t="shared" si="741"/>
        <v>330409.16343112511</v>
      </c>
      <c r="R3379" s="266">
        <f t="shared" si="742"/>
        <v>527094.30425203138</v>
      </c>
    </row>
    <row r="3380" spans="1:18" x14ac:dyDescent="0.25">
      <c r="A3380" s="81">
        <v>3349</v>
      </c>
      <c r="B3380" s="93">
        <f t="shared" si="731"/>
        <v>1.7021865970922971E-28</v>
      </c>
      <c r="C3380" s="178">
        <f t="shared" si="732"/>
        <v>1.6983467572853434E-28</v>
      </c>
      <c r="D3380" s="165">
        <f t="shared" si="733"/>
        <v>2.2558277767625785E-3</v>
      </c>
      <c r="E3380" s="166">
        <f t="shared" si="743"/>
        <v>24.291375447755232</v>
      </c>
      <c r="F3380" s="167">
        <f t="shared" si="744"/>
        <v>7.5570230521546646</v>
      </c>
      <c r="G3380" s="167">
        <f t="shared" si="734"/>
        <v>262621.84036496229</v>
      </c>
      <c r="H3380" s="167">
        <f t="shared" si="735"/>
        <v>271299.98899881309</v>
      </c>
      <c r="I3380" s="168">
        <f t="shared" si="736"/>
        <v>533921.82936377544</v>
      </c>
      <c r="J3380" s="168">
        <f t="shared" si="738"/>
        <v>516205.00719523092</v>
      </c>
      <c r="K3380" s="94"/>
      <c r="L3380" s="265">
        <f t="shared" si="737"/>
        <v>203462.58507100021</v>
      </c>
      <c r="M3380" s="265">
        <f>$G3380*NonHospFrac+theModel!$H3380*NonHospFrac</f>
        <v>330459.24429277517</v>
      </c>
      <c r="N3380" s="266">
        <f t="shared" si="739"/>
        <v>533921.82936377544</v>
      </c>
      <c r="O3380" s="158"/>
      <c r="P3380" s="265">
        <f t="shared" si="740"/>
        <v>196711.20267865495</v>
      </c>
      <c r="Q3380" s="265">
        <f t="shared" si="741"/>
        <v>330457.68404215615</v>
      </c>
      <c r="R3380" s="266">
        <f t="shared" si="742"/>
        <v>527168.88672081113</v>
      </c>
    </row>
    <row r="3381" spans="1:18" x14ac:dyDescent="0.25">
      <c r="A3381" s="81">
        <v>3350</v>
      </c>
      <c r="B3381" s="93">
        <f t="shared" si="731"/>
        <v>1.6703889697049694E-28</v>
      </c>
      <c r="C3381" s="178">
        <f t="shared" si="732"/>
        <v>1.666620859869111E-28</v>
      </c>
      <c r="D3381" s="165">
        <f t="shared" si="733"/>
        <v>2.2558277767625785E-3</v>
      </c>
      <c r="E3381" s="166">
        <f t="shared" si="743"/>
        <v>24.291375447755232</v>
      </c>
      <c r="F3381" s="167">
        <f t="shared" si="744"/>
        <v>7.5592788799314272</v>
      </c>
      <c r="G3381" s="167">
        <f t="shared" si="734"/>
        <v>262700.23494417564</v>
      </c>
      <c r="H3381" s="167">
        <f t="shared" si="735"/>
        <v>271299.98899881309</v>
      </c>
      <c r="I3381" s="168">
        <f t="shared" si="736"/>
        <v>534000.22394298878</v>
      </c>
      <c r="J3381" s="168">
        <f t="shared" si="738"/>
        <v>516273.39533430012</v>
      </c>
      <c r="K3381" s="94"/>
      <c r="L3381" s="265">
        <f t="shared" si="737"/>
        <v>203492.45903918264</v>
      </c>
      <c r="M3381" s="265">
        <f>$G3381*NonHospFrac+theModel!$H3381*NonHospFrac</f>
        <v>330507.76490380609</v>
      </c>
      <c r="N3381" s="266">
        <f t="shared" si="739"/>
        <v>534000.22394298878</v>
      </c>
      <c r="O3381" s="158"/>
      <c r="P3381" s="265">
        <f t="shared" si="740"/>
        <v>196737.26347407102</v>
      </c>
      <c r="Q3381" s="265">
        <f t="shared" si="741"/>
        <v>330506.20465318707</v>
      </c>
      <c r="R3381" s="266">
        <f t="shared" si="742"/>
        <v>527243.46812725812</v>
      </c>
    </row>
    <row r="3382" spans="1:18" x14ac:dyDescent="0.25">
      <c r="A3382" s="81">
        <v>3351</v>
      </c>
      <c r="B3382" s="93">
        <f t="shared" si="731"/>
        <v>1.6391853366007657E-28</v>
      </c>
      <c r="C3382" s="178">
        <f t="shared" si="732"/>
        <v>1.6354876167871999E-28</v>
      </c>
      <c r="D3382" s="165">
        <f t="shared" si="733"/>
        <v>2.2558277767625785E-3</v>
      </c>
      <c r="E3382" s="166">
        <f t="shared" si="743"/>
        <v>24.291375447755232</v>
      </c>
      <c r="F3382" s="167">
        <f t="shared" si="744"/>
        <v>7.5615347077081898</v>
      </c>
      <c r="G3382" s="167">
        <f t="shared" si="734"/>
        <v>262778.6295233891</v>
      </c>
      <c r="H3382" s="167">
        <f t="shared" si="735"/>
        <v>271299.98899881309</v>
      </c>
      <c r="I3382" s="168">
        <f t="shared" si="736"/>
        <v>534078.61852220213</v>
      </c>
      <c r="J3382" s="168">
        <f t="shared" si="738"/>
        <v>516341.78068573412</v>
      </c>
      <c r="K3382" s="94"/>
      <c r="L3382" s="265">
        <f t="shared" si="737"/>
        <v>203522.33300736506</v>
      </c>
      <c r="M3382" s="265">
        <f>$G3382*NonHospFrac+theModel!$H3382*NonHospFrac</f>
        <v>330556.28551483713</v>
      </c>
      <c r="N3382" s="266">
        <f t="shared" si="739"/>
        <v>534078.61852220213</v>
      </c>
      <c r="O3382" s="158"/>
      <c r="P3382" s="265">
        <f t="shared" si="740"/>
        <v>196763.32320719777</v>
      </c>
      <c r="Q3382" s="265">
        <f t="shared" si="741"/>
        <v>330554.72526421811</v>
      </c>
      <c r="R3382" s="266">
        <f t="shared" si="742"/>
        <v>527318.04847141588</v>
      </c>
    </row>
    <row r="3383" spans="1:18" x14ac:dyDescent="0.25">
      <c r="A3383" s="81">
        <v>3352</v>
      </c>
      <c r="B3383" s="93">
        <f t="shared" si="731"/>
        <v>1.6085646016936536E-28</v>
      </c>
      <c r="C3383" s="178">
        <f t="shared" si="732"/>
        <v>1.6049359569844359E-28</v>
      </c>
      <c r="D3383" s="165">
        <f t="shared" si="733"/>
        <v>2.2558277767625785E-3</v>
      </c>
      <c r="E3383" s="166">
        <f t="shared" si="743"/>
        <v>24.291375447755232</v>
      </c>
      <c r="F3383" s="167">
        <f t="shared" si="744"/>
        <v>7.5637905354849524</v>
      </c>
      <c r="G3383" s="167">
        <f t="shared" si="734"/>
        <v>262857.0241026025</v>
      </c>
      <c r="H3383" s="167">
        <f t="shared" si="735"/>
        <v>271299.98899881309</v>
      </c>
      <c r="I3383" s="168">
        <f t="shared" si="736"/>
        <v>534157.01310141559</v>
      </c>
      <c r="J3383" s="168">
        <f t="shared" si="738"/>
        <v>516410.16324964666</v>
      </c>
      <c r="K3383" s="94"/>
      <c r="L3383" s="265">
        <f t="shared" si="737"/>
        <v>203552.20697554748</v>
      </c>
      <c r="M3383" s="265">
        <f>$G3383*NonHospFrac+theModel!$H3383*NonHospFrac</f>
        <v>330604.80612586811</v>
      </c>
      <c r="N3383" s="266">
        <f t="shared" si="739"/>
        <v>534157.01310141559</v>
      </c>
      <c r="O3383" s="158"/>
      <c r="P3383" s="265">
        <f t="shared" si="740"/>
        <v>196789.38187807848</v>
      </c>
      <c r="Q3383" s="265">
        <f t="shared" si="741"/>
        <v>330603.24587524909</v>
      </c>
      <c r="R3383" s="266">
        <f t="shared" si="742"/>
        <v>527392.6277533276</v>
      </c>
    </row>
    <row r="3384" spans="1:18" x14ac:dyDescent="0.25">
      <c r="A3384" s="81">
        <v>3353</v>
      </c>
      <c r="B3384" s="93">
        <f t="shared" si="731"/>
        <v>1.5785158761776187E-28</v>
      </c>
      <c r="C3384" s="178">
        <f t="shared" si="732"/>
        <v>1.5749550162180765E-28</v>
      </c>
      <c r="D3384" s="165">
        <f t="shared" si="733"/>
        <v>2.2558277767625785E-3</v>
      </c>
      <c r="E3384" s="166">
        <f t="shared" si="743"/>
        <v>24.291375447755232</v>
      </c>
      <c r="F3384" s="167">
        <f t="shared" si="744"/>
        <v>7.566046363261715</v>
      </c>
      <c r="G3384" s="167">
        <f t="shared" si="734"/>
        <v>262935.41868181597</v>
      </c>
      <c r="H3384" s="167">
        <f t="shared" si="735"/>
        <v>271299.98899881309</v>
      </c>
      <c r="I3384" s="168">
        <f t="shared" si="736"/>
        <v>534235.40768062905</v>
      </c>
      <c r="J3384" s="168">
        <f t="shared" si="738"/>
        <v>516478.54302615131</v>
      </c>
      <c r="K3384" s="94"/>
      <c r="L3384" s="265">
        <f t="shared" si="737"/>
        <v>203582.0809437299</v>
      </c>
      <c r="M3384" s="265">
        <f>$G3384*NonHospFrac+theModel!$H3384*NonHospFrac</f>
        <v>330653.32673689909</v>
      </c>
      <c r="N3384" s="266">
        <f t="shared" si="739"/>
        <v>534235.40768062905</v>
      </c>
      <c r="O3384" s="158"/>
      <c r="P3384" s="265">
        <f t="shared" si="740"/>
        <v>196815.43948675648</v>
      </c>
      <c r="Q3384" s="265">
        <f t="shared" si="741"/>
        <v>330651.76648628007</v>
      </c>
      <c r="R3384" s="266">
        <f t="shared" si="742"/>
        <v>527467.20597303659</v>
      </c>
    </row>
    <row r="3385" spans="1:18" x14ac:dyDescent="0.25">
      <c r="A3385" s="81">
        <v>3354</v>
      </c>
      <c r="B3385" s="93">
        <f t="shared" si="731"/>
        <v>1.5490284746545322E-28</v>
      </c>
      <c r="C3385" s="178">
        <f t="shared" si="732"/>
        <v>1.5455341331944103E-28</v>
      </c>
      <c r="D3385" s="165">
        <f t="shared" si="733"/>
        <v>2.2558277767625785E-3</v>
      </c>
      <c r="E3385" s="166">
        <f t="shared" si="743"/>
        <v>24.291375447755232</v>
      </c>
      <c r="F3385" s="167">
        <f t="shared" si="744"/>
        <v>7.5683021910384776</v>
      </c>
      <c r="G3385" s="167">
        <f t="shared" si="734"/>
        <v>263013.81326102931</v>
      </c>
      <c r="H3385" s="167">
        <f t="shared" si="735"/>
        <v>271299.98899881309</v>
      </c>
      <c r="I3385" s="168">
        <f t="shared" si="736"/>
        <v>534313.8022598424</v>
      </c>
      <c r="J3385" s="168">
        <f t="shared" si="738"/>
        <v>516546.92001536151</v>
      </c>
      <c r="K3385" s="94"/>
      <c r="L3385" s="265">
        <f t="shared" si="737"/>
        <v>203611.95491191233</v>
      </c>
      <c r="M3385" s="265">
        <f>$G3385*NonHospFrac+theModel!$H3385*NonHospFrac</f>
        <v>330701.84734793007</v>
      </c>
      <c r="N3385" s="266">
        <f t="shared" si="739"/>
        <v>534313.8022598424</v>
      </c>
      <c r="O3385" s="158"/>
      <c r="P3385" s="265">
        <f t="shared" si="740"/>
        <v>196841.49603327506</v>
      </c>
      <c r="Q3385" s="265">
        <f t="shared" si="741"/>
        <v>330700.28709731105</v>
      </c>
      <c r="R3385" s="266">
        <f t="shared" si="742"/>
        <v>527541.78313058615</v>
      </c>
    </row>
    <row r="3386" spans="1:18" x14ac:dyDescent="0.25">
      <c r="A3386" s="81">
        <v>3355</v>
      </c>
      <c r="B3386" s="93">
        <f t="shared" si="731"/>
        <v>1.5200919113344095E-28</v>
      </c>
      <c r="C3386" s="178">
        <f t="shared" si="732"/>
        <v>1.5166628457775893E-28</v>
      </c>
      <c r="D3386" s="165">
        <f t="shared" si="733"/>
        <v>2.2558277767625785E-3</v>
      </c>
      <c r="E3386" s="166">
        <f t="shared" si="743"/>
        <v>24.291375447755232</v>
      </c>
      <c r="F3386" s="167">
        <f t="shared" si="744"/>
        <v>7.5705580188152402</v>
      </c>
      <c r="G3386" s="167">
        <f t="shared" si="734"/>
        <v>263092.20784024277</v>
      </c>
      <c r="H3386" s="167">
        <f t="shared" si="735"/>
        <v>271299.98899881309</v>
      </c>
      <c r="I3386" s="168">
        <f t="shared" si="736"/>
        <v>534392.19683905586</v>
      </c>
      <c r="J3386" s="168">
        <f t="shared" si="738"/>
        <v>516615.29421739111</v>
      </c>
      <c r="K3386" s="94"/>
      <c r="L3386" s="265">
        <f t="shared" si="737"/>
        <v>203641.82888009475</v>
      </c>
      <c r="M3386" s="265">
        <f>$G3386*NonHospFrac+theModel!$H3386*NonHospFrac</f>
        <v>330750.36795896105</v>
      </c>
      <c r="N3386" s="266">
        <f t="shared" si="739"/>
        <v>534392.19683905574</v>
      </c>
      <c r="O3386" s="158"/>
      <c r="P3386" s="265">
        <f t="shared" si="740"/>
        <v>196867.55151767749</v>
      </c>
      <c r="Q3386" s="265">
        <f t="shared" si="741"/>
        <v>330748.80770834204</v>
      </c>
      <c r="R3386" s="266">
        <f t="shared" si="742"/>
        <v>527616.35922601959</v>
      </c>
    </row>
    <row r="3387" spans="1:18" x14ac:dyDescent="0.25">
      <c r="A3387" s="81">
        <v>3356</v>
      </c>
      <c r="B3387" s="93">
        <f t="shared" si="731"/>
        <v>1.491695896306639E-28</v>
      </c>
      <c r="C3387" s="178">
        <f t="shared" si="732"/>
        <v>1.4883308872692678E-28</v>
      </c>
      <c r="D3387" s="165">
        <f t="shared" si="733"/>
        <v>2.2558277767625785E-3</v>
      </c>
      <c r="E3387" s="166">
        <f t="shared" si="743"/>
        <v>24.291375447755232</v>
      </c>
      <c r="F3387" s="167">
        <f t="shared" si="744"/>
        <v>7.5728138465920027</v>
      </c>
      <c r="G3387" s="167">
        <f t="shared" si="734"/>
        <v>263170.60241945618</v>
      </c>
      <c r="H3387" s="167">
        <f t="shared" si="735"/>
        <v>271299.98899881309</v>
      </c>
      <c r="I3387" s="168">
        <f t="shared" si="736"/>
        <v>534470.59141826932</v>
      </c>
      <c r="J3387" s="168">
        <f t="shared" si="738"/>
        <v>516683.66563235369</v>
      </c>
      <c r="K3387" s="94"/>
      <c r="L3387" s="265">
        <f t="shared" si="737"/>
        <v>203671.70284827717</v>
      </c>
      <c r="M3387" s="265">
        <f>$G3387*NonHospFrac+theModel!$H3387*NonHospFrac</f>
        <v>330798.88856999204</v>
      </c>
      <c r="N3387" s="266">
        <f t="shared" si="739"/>
        <v>534470.59141826921</v>
      </c>
      <c r="O3387" s="158"/>
      <c r="P3387" s="265">
        <f t="shared" si="740"/>
        <v>196893.60594000708</v>
      </c>
      <c r="Q3387" s="265">
        <f t="shared" si="741"/>
        <v>330797.32831937302</v>
      </c>
      <c r="R3387" s="266">
        <f t="shared" si="742"/>
        <v>527690.9342593801</v>
      </c>
    </row>
    <row r="3388" spans="1:18" x14ac:dyDescent="0.25">
      <c r="A3388" s="81">
        <v>3357</v>
      </c>
      <c r="B3388" s="93">
        <f t="shared" si="731"/>
        <v>1.4638303318808651E-28</v>
      </c>
      <c r="C3388" s="178">
        <f t="shared" si="732"/>
        <v>1.4605281827577406E-28</v>
      </c>
      <c r="D3388" s="165">
        <f t="shared" si="733"/>
        <v>2.2558277767625785E-3</v>
      </c>
      <c r="E3388" s="166">
        <f t="shared" si="743"/>
        <v>24.291375447755232</v>
      </c>
      <c r="F3388" s="167">
        <f t="shared" si="744"/>
        <v>7.5750696743687653</v>
      </c>
      <c r="G3388" s="167">
        <f t="shared" si="734"/>
        <v>263248.99699866964</v>
      </c>
      <c r="H3388" s="167">
        <f t="shared" si="735"/>
        <v>271299.98899881309</v>
      </c>
      <c r="I3388" s="168">
        <f t="shared" si="736"/>
        <v>534548.98599748267</v>
      </c>
      <c r="J3388" s="168">
        <f t="shared" si="738"/>
        <v>516752.03426036268</v>
      </c>
      <c r="K3388" s="94"/>
      <c r="L3388" s="265">
        <f t="shared" si="737"/>
        <v>203701.57681645959</v>
      </c>
      <c r="M3388" s="265">
        <f>$G3388*NonHospFrac+theModel!$H3388*NonHospFrac</f>
        <v>330847.40918102313</v>
      </c>
      <c r="N3388" s="266">
        <f t="shared" si="739"/>
        <v>534548.98599748267</v>
      </c>
      <c r="O3388" s="158"/>
      <c r="P3388" s="265">
        <f t="shared" si="740"/>
        <v>196919.65930030713</v>
      </c>
      <c r="Q3388" s="265">
        <f t="shared" si="741"/>
        <v>330845.84893040411</v>
      </c>
      <c r="R3388" s="266">
        <f t="shared" si="742"/>
        <v>527765.50823071122</v>
      </c>
    </row>
    <row r="3389" spans="1:18" x14ac:dyDescent="0.25">
      <c r="A3389" s="81">
        <v>3358</v>
      </c>
      <c r="B3389" s="93">
        <f t="shared" si="731"/>
        <v>1.4364853089962253E-28</v>
      </c>
      <c r="C3389" s="178">
        <f t="shared" si="732"/>
        <v>1.4332448455352802E-28</v>
      </c>
      <c r="D3389" s="165">
        <f t="shared" si="733"/>
        <v>2.2558277767625785E-3</v>
      </c>
      <c r="E3389" s="166">
        <f t="shared" si="743"/>
        <v>24.291375447755232</v>
      </c>
      <c r="F3389" s="167">
        <f t="shared" si="744"/>
        <v>7.5773255021455279</v>
      </c>
      <c r="G3389" s="167">
        <f t="shared" si="734"/>
        <v>263327.39157788304</v>
      </c>
      <c r="H3389" s="167">
        <f t="shared" si="735"/>
        <v>271299.98899881309</v>
      </c>
      <c r="I3389" s="168">
        <f t="shared" si="736"/>
        <v>534627.38057669613</v>
      </c>
      <c r="J3389" s="168">
        <f t="shared" si="738"/>
        <v>516820.40010153188</v>
      </c>
      <c r="K3389" s="94"/>
      <c r="L3389" s="265">
        <f t="shared" si="737"/>
        <v>203731.45078464202</v>
      </c>
      <c r="M3389" s="265">
        <f>$G3389*NonHospFrac+theModel!$H3389*NonHospFrac</f>
        <v>330895.92979205411</v>
      </c>
      <c r="N3389" s="266">
        <f t="shared" si="739"/>
        <v>534627.38057669613</v>
      </c>
      <c r="O3389" s="158"/>
      <c r="P3389" s="265">
        <f t="shared" si="740"/>
        <v>196945.71159862092</v>
      </c>
      <c r="Q3389" s="265">
        <f t="shared" si="741"/>
        <v>330894.3695414351</v>
      </c>
      <c r="R3389" s="266">
        <f t="shared" si="742"/>
        <v>527840.08114005602</v>
      </c>
    </row>
    <row r="3390" spans="1:18" x14ac:dyDescent="0.25">
      <c r="A3390" s="81">
        <v>3359</v>
      </c>
      <c r="B3390" s="93">
        <f t="shared" si="731"/>
        <v>1.4096511036976652E-28</v>
      </c>
      <c r="C3390" s="178">
        <f t="shared" si="732"/>
        <v>1.4064711735823999E-28</v>
      </c>
      <c r="D3390" s="165">
        <f t="shared" si="733"/>
        <v>2.2558277767625785E-3</v>
      </c>
      <c r="E3390" s="166">
        <f t="shared" si="743"/>
        <v>24.291375447755232</v>
      </c>
      <c r="F3390" s="167">
        <f t="shared" si="744"/>
        <v>7.5795813299222905</v>
      </c>
      <c r="G3390" s="167">
        <f t="shared" si="734"/>
        <v>263405.7861570965</v>
      </c>
      <c r="H3390" s="167">
        <f t="shared" si="735"/>
        <v>271299.98899881309</v>
      </c>
      <c r="I3390" s="168">
        <f t="shared" si="736"/>
        <v>534705.77515590959</v>
      </c>
      <c r="J3390" s="168">
        <f t="shared" si="738"/>
        <v>516888.7631559748</v>
      </c>
      <c r="K3390" s="94"/>
      <c r="L3390" s="265">
        <f t="shared" si="737"/>
        <v>203761.32475282447</v>
      </c>
      <c r="M3390" s="265">
        <f>$G3390*NonHospFrac+theModel!$H3390*NonHospFrac</f>
        <v>330944.45040308509</v>
      </c>
      <c r="N3390" s="266">
        <f t="shared" si="739"/>
        <v>534705.77515590959</v>
      </c>
      <c r="O3390" s="158"/>
      <c r="P3390" s="265">
        <f t="shared" si="740"/>
        <v>196971.76283499176</v>
      </c>
      <c r="Q3390" s="265">
        <f t="shared" si="741"/>
        <v>330942.89015246608</v>
      </c>
      <c r="R3390" s="266">
        <f t="shared" si="742"/>
        <v>527914.65298745781</v>
      </c>
    </row>
    <row r="3391" spans="1:18" x14ac:dyDescent="0.25">
      <c r="A3391" s="81">
        <v>3360</v>
      </c>
      <c r="B3391" s="93">
        <f t="shared" si="731"/>
        <v>1.3833181736780765E-28</v>
      </c>
      <c r="C3391" s="178">
        <f t="shared" si="732"/>
        <v>1.380197646117793E-28</v>
      </c>
      <c r="D3391" s="165">
        <f t="shared" si="733"/>
        <v>2.2558277767625785E-3</v>
      </c>
      <c r="E3391" s="166">
        <f t="shared" si="743"/>
        <v>24.291375447755232</v>
      </c>
      <c r="F3391" s="167">
        <f t="shared" si="744"/>
        <v>7.5818371576990531</v>
      </c>
      <c r="G3391" s="167">
        <f t="shared" si="734"/>
        <v>263484.18073630985</v>
      </c>
      <c r="H3391" s="167">
        <f t="shared" si="735"/>
        <v>271299.98899881309</v>
      </c>
      <c r="I3391" s="168">
        <f t="shared" si="736"/>
        <v>534784.16973512294</v>
      </c>
      <c r="J3391" s="168">
        <f t="shared" si="738"/>
        <v>516957.12342380494</v>
      </c>
      <c r="K3391" s="94"/>
      <c r="L3391" s="265">
        <f t="shared" si="737"/>
        <v>203791.19872100686</v>
      </c>
      <c r="M3391" s="265">
        <f>$G3391*NonHospFrac+theModel!$H3391*NonHospFrac</f>
        <v>330992.97101411608</v>
      </c>
      <c r="N3391" s="266">
        <f t="shared" si="739"/>
        <v>534784.16973512294</v>
      </c>
      <c r="O3391" s="158"/>
      <c r="P3391" s="265">
        <f t="shared" si="740"/>
        <v>196997.8130094629</v>
      </c>
      <c r="Q3391" s="265">
        <f t="shared" si="741"/>
        <v>330991.41076349706</v>
      </c>
      <c r="R3391" s="266">
        <f t="shared" si="742"/>
        <v>527989.22377296002</v>
      </c>
    </row>
    <row r="3392" spans="1:18" x14ac:dyDescent="0.25">
      <c r="A3392" s="81">
        <v>3361</v>
      </c>
      <c r="B3392" s="93">
        <f t="shared" si="731"/>
        <v>1.3574771548850298E-28</v>
      </c>
      <c r="C3392" s="178">
        <f t="shared" si="732"/>
        <v>1.3544149202127194E-28</v>
      </c>
      <c r="D3392" s="165">
        <f t="shared" si="733"/>
        <v>2.2558277767625785E-3</v>
      </c>
      <c r="E3392" s="166">
        <f t="shared" si="743"/>
        <v>24.291375447755232</v>
      </c>
      <c r="F3392" s="167">
        <f t="shared" si="744"/>
        <v>7.5840929854758157</v>
      </c>
      <c r="G3392" s="167">
        <f t="shared" si="734"/>
        <v>263562.57531552325</v>
      </c>
      <c r="H3392" s="167">
        <f t="shared" si="735"/>
        <v>271299.98899881309</v>
      </c>
      <c r="I3392" s="168">
        <f t="shared" si="736"/>
        <v>534862.56431433628</v>
      </c>
      <c r="J3392" s="168">
        <f t="shared" si="738"/>
        <v>517025.48090513598</v>
      </c>
      <c r="K3392" s="94"/>
      <c r="L3392" s="265">
        <f t="shared" si="737"/>
        <v>203821.07268918928</v>
      </c>
      <c r="M3392" s="265">
        <f>$G3392*NonHospFrac+theModel!$H3392*NonHospFrac</f>
        <v>331041.49162514706</v>
      </c>
      <c r="N3392" s="266">
        <f t="shared" si="739"/>
        <v>534862.56431433628</v>
      </c>
      <c r="O3392" s="158"/>
      <c r="P3392" s="265">
        <f t="shared" si="740"/>
        <v>197023.86212207764</v>
      </c>
      <c r="Q3392" s="265">
        <f t="shared" si="741"/>
        <v>331039.93137452804</v>
      </c>
      <c r="R3392" s="266">
        <f t="shared" si="742"/>
        <v>528063.79349660571</v>
      </c>
    </row>
    <row r="3393" spans="1:18" x14ac:dyDescent="0.25">
      <c r="A3393" s="81">
        <v>3362</v>
      </c>
      <c r="B3393" s="93">
        <f t="shared" si="731"/>
        <v>1.3321188581908962E-28</v>
      </c>
      <c r="C3393" s="178">
        <f t="shared" si="732"/>
        <v>1.3291138274686399E-28</v>
      </c>
      <c r="D3393" s="165">
        <f t="shared" si="733"/>
        <v>2.2558277767625785E-3</v>
      </c>
      <c r="E3393" s="166">
        <f t="shared" si="743"/>
        <v>24.291375447755232</v>
      </c>
      <c r="F3393" s="167">
        <f t="shared" si="744"/>
        <v>7.5863488132525783</v>
      </c>
      <c r="G3393" s="167">
        <f t="shared" si="734"/>
        <v>263640.96989473671</v>
      </c>
      <c r="H3393" s="167">
        <f t="shared" si="735"/>
        <v>271299.98899881309</v>
      </c>
      <c r="I3393" s="168">
        <f t="shared" si="736"/>
        <v>534940.95889354986</v>
      </c>
      <c r="J3393" s="168">
        <f t="shared" si="738"/>
        <v>517093.83560008171</v>
      </c>
      <c r="K3393" s="94"/>
      <c r="L3393" s="265">
        <f t="shared" si="737"/>
        <v>203850.94665737174</v>
      </c>
      <c r="M3393" s="265">
        <f>$G3393*NonHospFrac+theModel!$H3393*NonHospFrac</f>
        <v>331090.01223617804</v>
      </c>
      <c r="N3393" s="266">
        <f t="shared" si="739"/>
        <v>534940.95889354974</v>
      </c>
      <c r="O3393" s="158"/>
      <c r="P3393" s="265">
        <f t="shared" si="740"/>
        <v>197049.91017287932</v>
      </c>
      <c r="Q3393" s="265">
        <f t="shared" si="741"/>
        <v>331088.45198555902</v>
      </c>
      <c r="R3393" s="266">
        <f t="shared" si="742"/>
        <v>528138.36215843831</v>
      </c>
    </row>
    <row r="3394" spans="1:18" x14ac:dyDescent="0.25">
      <c r="A3394" s="81">
        <v>3363</v>
      </c>
      <c r="B3394" s="93">
        <f t="shared" si="731"/>
        <v>1.3072342661251804E-28</v>
      </c>
      <c r="C3394" s="178">
        <f t="shared" si="732"/>
        <v>1.3042853707569194E-28</v>
      </c>
      <c r="D3394" s="165">
        <f t="shared" si="733"/>
        <v>2.2558277767625785E-3</v>
      </c>
      <c r="E3394" s="166">
        <f t="shared" si="743"/>
        <v>24.291375447755232</v>
      </c>
      <c r="F3394" s="167">
        <f t="shared" si="744"/>
        <v>7.5886046410293408</v>
      </c>
      <c r="G3394" s="167">
        <f t="shared" si="734"/>
        <v>263719.36447395012</v>
      </c>
      <c r="H3394" s="167">
        <f t="shared" si="735"/>
        <v>271299.98899881309</v>
      </c>
      <c r="I3394" s="168">
        <f t="shared" si="736"/>
        <v>535019.35347276321</v>
      </c>
      <c r="J3394" s="168">
        <f t="shared" si="738"/>
        <v>517162.18750875531</v>
      </c>
      <c r="K3394" s="94"/>
      <c r="L3394" s="265">
        <f t="shared" si="737"/>
        <v>203880.82062555413</v>
      </c>
      <c r="M3394" s="265">
        <f>$G3394*NonHospFrac+theModel!$H3394*NonHospFrac</f>
        <v>331138.53284720902</v>
      </c>
      <c r="N3394" s="266">
        <f t="shared" si="739"/>
        <v>535019.35347276321</v>
      </c>
      <c r="O3394" s="158"/>
      <c r="P3394" s="265">
        <f t="shared" si="740"/>
        <v>197075.95716191109</v>
      </c>
      <c r="Q3394" s="265">
        <f t="shared" si="741"/>
        <v>331136.97259659</v>
      </c>
      <c r="R3394" s="266">
        <f t="shared" si="742"/>
        <v>528212.92975850112</v>
      </c>
    </row>
    <row r="3395" spans="1:18" x14ac:dyDescent="0.25">
      <c r="A3395" s="81">
        <v>3364</v>
      </c>
      <c r="B3395" s="93">
        <f t="shared" si="731"/>
        <v>1.2828145296678493E-28</v>
      </c>
      <c r="C3395" s="178">
        <f t="shared" si="732"/>
        <v>1.27992072101939E-28</v>
      </c>
      <c r="D3395" s="165">
        <f t="shared" si="733"/>
        <v>2.2558277767625785E-3</v>
      </c>
      <c r="E3395" s="166">
        <f t="shared" si="743"/>
        <v>24.291375447755232</v>
      </c>
      <c r="F3395" s="167">
        <f t="shared" si="744"/>
        <v>7.5908604688061034</v>
      </c>
      <c r="G3395" s="167">
        <f t="shared" si="734"/>
        <v>263797.75905316358</v>
      </c>
      <c r="H3395" s="167">
        <f t="shared" si="735"/>
        <v>271299.98899881309</v>
      </c>
      <c r="I3395" s="168">
        <f t="shared" si="736"/>
        <v>535097.74805197667</v>
      </c>
      <c r="J3395" s="168">
        <f t="shared" si="738"/>
        <v>517230.53663127066</v>
      </c>
      <c r="K3395" s="94"/>
      <c r="L3395" s="265">
        <f t="shared" si="737"/>
        <v>203910.69459373661</v>
      </c>
      <c r="M3395" s="265">
        <f>$G3395*NonHospFrac+theModel!$H3395*NonHospFrac</f>
        <v>331187.05345824006</v>
      </c>
      <c r="N3395" s="266">
        <f t="shared" si="739"/>
        <v>535097.74805197667</v>
      </c>
      <c r="O3395" s="158"/>
      <c r="P3395" s="265">
        <f t="shared" si="740"/>
        <v>197102.00308921639</v>
      </c>
      <c r="Q3395" s="265">
        <f t="shared" si="741"/>
        <v>331185.49320762104</v>
      </c>
      <c r="R3395" s="266">
        <f t="shared" si="742"/>
        <v>528287.49629683746</v>
      </c>
    </row>
    <row r="3396" spans="1:18" x14ac:dyDescent="0.25">
      <c r="A3396" s="81">
        <v>3365</v>
      </c>
      <c r="B3396" s="93">
        <f t="shared" si="731"/>
        <v>1.2588509651026559E-28</v>
      </c>
      <c r="C3396" s="178">
        <f t="shared" si="732"/>
        <v>1.2560112141287729E-28</v>
      </c>
      <c r="D3396" s="165">
        <f t="shared" si="733"/>
        <v>2.2558277767625785E-3</v>
      </c>
      <c r="E3396" s="166">
        <f t="shared" si="743"/>
        <v>24.291375447755232</v>
      </c>
      <c r="F3396" s="167">
        <f t="shared" si="744"/>
        <v>7.593116296582866</v>
      </c>
      <c r="G3396" s="167">
        <f t="shared" si="734"/>
        <v>263876.15363237698</v>
      </c>
      <c r="H3396" s="167">
        <f t="shared" si="735"/>
        <v>271299.98899881309</v>
      </c>
      <c r="I3396" s="168">
        <f t="shared" si="736"/>
        <v>535176.14263119013</v>
      </c>
      <c r="J3396" s="168">
        <f t="shared" si="738"/>
        <v>517298.88296774123</v>
      </c>
      <c r="K3396" s="94"/>
      <c r="L3396" s="265">
        <f t="shared" si="737"/>
        <v>203940.568561919</v>
      </c>
      <c r="M3396" s="265">
        <f>$G3396*NonHospFrac+theModel!$H3396*NonHospFrac</f>
        <v>331235.57406927104</v>
      </c>
      <c r="N3396" s="266">
        <f t="shared" si="739"/>
        <v>535176.14263119001</v>
      </c>
      <c r="O3396" s="158"/>
      <c r="P3396" s="265">
        <f t="shared" si="740"/>
        <v>197128.04795483834</v>
      </c>
      <c r="Q3396" s="265">
        <f t="shared" si="741"/>
        <v>331234.01381865202</v>
      </c>
      <c r="R3396" s="266">
        <f t="shared" si="742"/>
        <v>528362.06177349039</v>
      </c>
    </row>
    <row r="3397" spans="1:18" x14ac:dyDescent="0.25">
      <c r="A3397" s="81">
        <v>3366</v>
      </c>
      <c r="B3397" s="93">
        <f t="shared" si="731"/>
        <v>1.2353350509291514E-28</v>
      </c>
      <c r="C3397" s="178">
        <f t="shared" si="732"/>
        <v>1.232548347807657E-28</v>
      </c>
      <c r="D3397" s="165">
        <f t="shared" si="733"/>
        <v>2.2558277767625785E-3</v>
      </c>
      <c r="E3397" s="166">
        <f t="shared" si="743"/>
        <v>24.291375447755232</v>
      </c>
      <c r="F3397" s="167">
        <f t="shared" si="744"/>
        <v>7.5953721243596286</v>
      </c>
      <c r="G3397" s="167">
        <f t="shared" si="734"/>
        <v>263954.54821159045</v>
      </c>
      <c r="H3397" s="167">
        <f t="shared" si="735"/>
        <v>271299.98899881309</v>
      </c>
      <c r="I3397" s="168">
        <f t="shared" si="736"/>
        <v>535254.53721040348</v>
      </c>
      <c r="J3397" s="168">
        <f t="shared" si="738"/>
        <v>517367.22651828045</v>
      </c>
      <c r="K3397" s="94"/>
      <c r="L3397" s="265">
        <f t="shared" si="737"/>
        <v>203970.44253010146</v>
      </c>
      <c r="M3397" s="265">
        <f>$G3397*NonHospFrac+theModel!$H3397*NonHospFrac</f>
        <v>331284.09468030208</v>
      </c>
      <c r="N3397" s="266">
        <f t="shared" si="739"/>
        <v>535254.53721040348</v>
      </c>
      <c r="O3397" s="158"/>
      <c r="P3397" s="265">
        <f t="shared" si="740"/>
        <v>197154.09175882037</v>
      </c>
      <c r="Q3397" s="265">
        <f t="shared" si="741"/>
        <v>331282.53442968306</v>
      </c>
      <c r="R3397" s="266">
        <f t="shared" si="742"/>
        <v>528436.62618850346</v>
      </c>
    </row>
    <row r="3398" spans="1:18" x14ac:dyDescent="0.25">
      <c r="A3398" s="81">
        <v>3367</v>
      </c>
      <c r="B3398" s="93">
        <f t="shared" si="731"/>
        <v>1.2122584248324293E-28</v>
      </c>
      <c r="C3398" s="178">
        <f t="shared" si="732"/>
        <v>1.2095237786050778E-28</v>
      </c>
      <c r="D3398" s="165">
        <f t="shared" si="733"/>
        <v>2.2558277767625785E-3</v>
      </c>
      <c r="E3398" s="166">
        <f t="shared" si="743"/>
        <v>24.291375447755232</v>
      </c>
      <c r="F3398" s="167">
        <f t="shared" si="744"/>
        <v>7.5976279521363912</v>
      </c>
      <c r="G3398" s="167">
        <f t="shared" si="734"/>
        <v>264032.94279080379</v>
      </c>
      <c r="H3398" s="167">
        <f t="shared" si="735"/>
        <v>271299.98899881309</v>
      </c>
      <c r="I3398" s="168">
        <f t="shared" si="736"/>
        <v>535332.93178961682</v>
      </c>
      <c r="J3398" s="168">
        <f t="shared" si="738"/>
        <v>517435.56728300202</v>
      </c>
      <c r="K3398" s="94"/>
      <c r="L3398" s="265">
        <f t="shared" si="737"/>
        <v>204000.31649828385</v>
      </c>
      <c r="M3398" s="265">
        <f>$G3398*NonHospFrac+theModel!$H3398*NonHospFrac</f>
        <v>331332.61529133306</v>
      </c>
      <c r="N3398" s="266">
        <f t="shared" si="739"/>
        <v>535332.93178961694</v>
      </c>
      <c r="O3398" s="158"/>
      <c r="P3398" s="265">
        <f t="shared" si="740"/>
        <v>197180.13450120561</v>
      </c>
      <c r="Q3398" s="265">
        <f t="shared" si="741"/>
        <v>331331.05504071404</v>
      </c>
      <c r="R3398" s="266">
        <f t="shared" si="742"/>
        <v>528511.18954191962</v>
      </c>
    </row>
    <row r="3399" spans="1:18" x14ac:dyDescent="0.25">
      <c r="A3399" s="81">
        <v>3368</v>
      </c>
      <c r="B3399" s="93">
        <f t="shared" si="731"/>
        <v>1.1896128807094659E-28</v>
      </c>
      <c r="C3399" s="178">
        <f t="shared" si="732"/>
        <v>1.186929318929567E-28</v>
      </c>
      <c r="D3399" s="165">
        <f t="shared" si="733"/>
        <v>2.2558277767625785E-3</v>
      </c>
      <c r="E3399" s="166">
        <f t="shared" si="743"/>
        <v>24.291375447755232</v>
      </c>
      <c r="F3399" s="167">
        <f t="shared" si="744"/>
        <v>7.5998837799131538</v>
      </c>
      <c r="G3399" s="167">
        <f t="shared" si="734"/>
        <v>264111.33737001725</v>
      </c>
      <c r="H3399" s="167">
        <f t="shared" si="735"/>
        <v>271299.98899881309</v>
      </c>
      <c r="I3399" s="168">
        <f t="shared" si="736"/>
        <v>535411.3263688304</v>
      </c>
      <c r="J3399" s="168">
        <f t="shared" si="738"/>
        <v>517503.90526201972</v>
      </c>
      <c r="K3399" s="94"/>
      <c r="L3399" s="265">
        <f t="shared" si="737"/>
        <v>204030.1904664663</v>
      </c>
      <c r="M3399" s="265">
        <f>$G3399*NonHospFrac+theModel!$H3399*NonHospFrac</f>
        <v>331381.13590236404</v>
      </c>
      <c r="N3399" s="266">
        <f t="shared" si="739"/>
        <v>535411.3263688304</v>
      </c>
      <c r="O3399" s="158"/>
      <c r="P3399" s="265">
        <f t="shared" si="740"/>
        <v>197206.17618203745</v>
      </c>
      <c r="Q3399" s="265">
        <f t="shared" si="741"/>
        <v>331379.57565174502</v>
      </c>
      <c r="R3399" s="266">
        <f t="shared" si="742"/>
        <v>528585.75183378253</v>
      </c>
    </row>
    <row r="3400" spans="1:18" x14ac:dyDescent="0.25">
      <c r="A3400" s="81">
        <v>3369</v>
      </c>
      <c r="B3400" s="93">
        <f t="shared" si="731"/>
        <v>1.1673903657510109E-28</v>
      </c>
      <c r="C3400" s="178">
        <f t="shared" si="732"/>
        <v>1.1647569341376248E-28</v>
      </c>
      <c r="D3400" s="165">
        <f t="shared" si="733"/>
        <v>2.2558277767625785E-3</v>
      </c>
      <c r="E3400" s="166">
        <f t="shared" si="743"/>
        <v>24.291375447755232</v>
      </c>
      <c r="F3400" s="167">
        <f t="shared" si="744"/>
        <v>7.6021396076899164</v>
      </c>
      <c r="G3400" s="167">
        <f t="shared" si="734"/>
        <v>264189.73194923066</v>
      </c>
      <c r="H3400" s="167">
        <f t="shared" si="735"/>
        <v>271299.98899881309</v>
      </c>
      <c r="I3400" s="168">
        <f t="shared" si="736"/>
        <v>535489.72094804375</v>
      </c>
      <c r="J3400" s="168">
        <f t="shared" si="738"/>
        <v>517572.24045544665</v>
      </c>
      <c r="K3400" s="94"/>
      <c r="L3400" s="265">
        <f t="shared" si="737"/>
        <v>204060.06443464872</v>
      </c>
      <c r="M3400" s="265">
        <f>$G3400*NonHospFrac+theModel!$H3400*NonHospFrac</f>
        <v>331429.65651339502</v>
      </c>
      <c r="N3400" s="266">
        <f t="shared" si="739"/>
        <v>535489.72094804375</v>
      </c>
      <c r="O3400" s="158"/>
      <c r="P3400" s="265">
        <f t="shared" si="740"/>
        <v>197232.21680135909</v>
      </c>
      <c r="Q3400" s="265">
        <f t="shared" si="741"/>
        <v>331428.096262776</v>
      </c>
      <c r="R3400" s="266">
        <f t="shared" si="742"/>
        <v>528660.31306413515</v>
      </c>
    </row>
    <row r="3401" spans="1:18" x14ac:dyDescent="0.25">
      <c r="A3401" s="81">
        <v>3370</v>
      </c>
      <c r="B3401" s="93">
        <f t="shared" si="731"/>
        <v>1.1455829775779893E-28</v>
      </c>
      <c r="C3401" s="178">
        <f t="shared" si="732"/>
        <v>1.1429987396765825E-28</v>
      </c>
      <c r="D3401" s="165">
        <f t="shared" si="733"/>
        <v>2.2558277767625785E-3</v>
      </c>
      <c r="E3401" s="166">
        <f t="shared" si="743"/>
        <v>24.291375447755232</v>
      </c>
      <c r="F3401" s="167">
        <f t="shared" si="744"/>
        <v>7.604395435466679</v>
      </c>
      <c r="G3401" s="167">
        <f t="shared" si="734"/>
        <v>264268.12652844412</v>
      </c>
      <c r="H3401" s="167">
        <f t="shared" si="735"/>
        <v>271299.98899881309</v>
      </c>
      <c r="I3401" s="168">
        <f t="shared" si="736"/>
        <v>535568.11552725721</v>
      </c>
      <c r="J3401" s="168">
        <f t="shared" si="738"/>
        <v>517640.57286339666</v>
      </c>
      <c r="K3401" s="94"/>
      <c r="L3401" s="265">
        <f t="shared" si="737"/>
        <v>204089.93840283115</v>
      </c>
      <c r="M3401" s="265">
        <f>$G3401*NonHospFrac+theModel!$H3401*NonHospFrac</f>
        <v>331478.177124426</v>
      </c>
      <c r="N3401" s="266">
        <f t="shared" si="739"/>
        <v>535568.11552725709</v>
      </c>
      <c r="O3401" s="158"/>
      <c r="P3401" s="265">
        <f t="shared" si="740"/>
        <v>197258.25635921382</v>
      </c>
      <c r="Q3401" s="265">
        <f t="shared" si="741"/>
        <v>331476.61687380698</v>
      </c>
      <c r="R3401" s="266">
        <f t="shared" si="742"/>
        <v>528734.87323302077</v>
      </c>
    </row>
    <row r="3402" spans="1:18" x14ac:dyDescent="0.25">
      <c r="A3402" s="81">
        <v>3371</v>
      </c>
      <c r="B3402" s="93">
        <f t="shared" si="731"/>
        <v>1.1241829614313957E-28</v>
      </c>
      <c r="C3402" s="178">
        <f t="shared" si="732"/>
        <v>1.1216469982808356E-28</v>
      </c>
      <c r="D3402" s="165">
        <f t="shared" si="733"/>
        <v>2.2558277767625785E-3</v>
      </c>
      <c r="E3402" s="166">
        <f t="shared" si="743"/>
        <v>24.291375447755232</v>
      </c>
      <c r="F3402" s="167">
        <f t="shared" si="744"/>
        <v>7.6066512632434415</v>
      </c>
      <c r="G3402" s="167">
        <f t="shared" si="734"/>
        <v>264346.52110765746</v>
      </c>
      <c r="H3402" s="167">
        <f t="shared" si="735"/>
        <v>271299.98899881309</v>
      </c>
      <c r="I3402" s="168">
        <f t="shared" si="736"/>
        <v>535646.51010647055</v>
      </c>
      <c r="J3402" s="168">
        <f t="shared" si="738"/>
        <v>517708.9024859831</v>
      </c>
      <c r="K3402" s="94"/>
      <c r="L3402" s="265">
        <f t="shared" si="737"/>
        <v>204119.81237101354</v>
      </c>
      <c r="M3402" s="265">
        <f>$G3402*NonHospFrac+theModel!$H3402*NonHospFrac</f>
        <v>331526.69773545698</v>
      </c>
      <c r="N3402" s="266">
        <f t="shared" si="739"/>
        <v>535646.51010647055</v>
      </c>
      <c r="O3402" s="158"/>
      <c r="P3402" s="265">
        <f t="shared" si="740"/>
        <v>197284.2948556449</v>
      </c>
      <c r="Q3402" s="265">
        <f t="shared" si="741"/>
        <v>331525.13748483796</v>
      </c>
      <c r="R3402" s="266">
        <f t="shared" si="742"/>
        <v>528809.43234048283</v>
      </c>
    </row>
    <row r="3403" spans="1:18" x14ac:dyDescent="0.25">
      <c r="A3403" s="81">
        <v>3372</v>
      </c>
      <c r="B3403" s="93">
        <f t="shared" si="731"/>
        <v>1.1031827074146852E-28</v>
      </c>
      <c r="C3403" s="178">
        <f t="shared" si="732"/>
        <v>1.100694117220455E-28</v>
      </c>
      <c r="D3403" s="165">
        <f t="shared" si="733"/>
        <v>2.2558277767625785E-3</v>
      </c>
      <c r="E3403" s="166">
        <f t="shared" si="743"/>
        <v>24.291375447755232</v>
      </c>
      <c r="F3403" s="167">
        <f t="shared" si="744"/>
        <v>7.6089070910202041</v>
      </c>
      <c r="G3403" s="167">
        <f t="shared" si="734"/>
        <v>264424.91568687093</v>
      </c>
      <c r="H3403" s="167">
        <f t="shared" si="735"/>
        <v>271299.98899881309</v>
      </c>
      <c r="I3403" s="168">
        <f t="shared" si="736"/>
        <v>535724.90468568401</v>
      </c>
      <c r="J3403" s="168">
        <f t="shared" si="738"/>
        <v>517777.22932331968</v>
      </c>
      <c r="K3403" s="94"/>
      <c r="L3403" s="265">
        <f t="shared" si="737"/>
        <v>204149.68633919599</v>
      </c>
      <c r="M3403" s="265">
        <f>$G3403*NonHospFrac+theModel!$H3403*NonHospFrac</f>
        <v>331575.21834648802</v>
      </c>
      <c r="N3403" s="266">
        <f t="shared" si="739"/>
        <v>535724.90468568401</v>
      </c>
      <c r="O3403" s="158"/>
      <c r="P3403" s="265">
        <f t="shared" si="740"/>
        <v>197310.33229069563</v>
      </c>
      <c r="Q3403" s="265">
        <f t="shared" si="741"/>
        <v>331573.658095869</v>
      </c>
      <c r="R3403" s="266">
        <f t="shared" si="742"/>
        <v>528883.99038656463</v>
      </c>
    </row>
    <row r="3404" spans="1:18" x14ac:dyDescent="0.25">
      <c r="A3404" s="81">
        <v>3373</v>
      </c>
      <c r="B3404" s="93">
        <f t="shared" si="731"/>
        <v>1.0825747477876753E-28</v>
      </c>
      <c r="C3404" s="178">
        <f t="shared" si="732"/>
        <v>1.0801326456011942E-28</v>
      </c>
      <c r="D3404" s="165">
        <f t="shared" si="733"/>
        <v>2.2558277767625785E-3</v>
      </c>
      <c r="E3404" s="166">
        <f t="shared" si="743"/>
        <v>24.291375447755232</v>
      </c>
      <c r="F3404" s="167">
        <f t="shared" si="744"/>
        <v>7.6111629187969667</v>
      </c>
      <c r="G3404" s="167">
        <f t="shared" si="734"/>
        <v>264503.31026608433</v>
      </c>
      <c r="H3404" s="167">
        <f t="shared" si="735"/>
        <v>271299.98899881309</v>
      </c>
      <c r="I3404" s="168">
        <f t="shared" si="736"/>
        <v>535803.29926489736</v>
      </c>
      <c r="J3404" s="168">
        <f t="shared" si="738"/>
        <v>517845.55337551975</v>
      </c>
      <c r="K3404" s="94"/>
      <c r="L3404" s="265">
        <f t="shared" si="737"/>
        <v>204179.56030737842</v>
      </c>
      <c r="M3404" s="265">
        <f>$G3404*NonHospFrac+theModel!$H3404*NonHospFrac</f>
        <v>331623.738957519</v>
      </c>
      <c r="N3404" s="266">
        <f t="shared" si="739"/>
        <v>535803.29926489736</v>
      </c>
      <c r="O3404" s="158"/>
      <c r="P3404" s="265">
        <f t="shared" si="740"/>
        <v>197336.36866440924</v>
      </c>
      <c r="Q3404" s="265">
        <f t="shared" si="741"/>
        <v>331622.17870689998</v>
      </c>
      <c r="R3404" s="266">
        <f t="shared" si="742"/>
        <v>528958.54737130925</v>
      </c>
    </row>
    <row r="3405" spans="1:18" x14ac:dyDescent="0.25">
      <c r="A3405" s="81">
        <v>3374</v>
      </c>
      <c r="B3405" s="93">
        <f t="shared" si="731"/>
        <v>1.0623517543110068E-28</v>
      </c>
      <c r="C3405" s="178">
        <f t="shared" si="732"/>
        <v>1.0599552717149395E-28</v>
      </c>
      <c r="D3405" s="165">
        <f t="shared" si="733"/>
        <v>2.2558277767625785E-3</v>
      </c>
      <c r="E3405" s="166">
        <f t="shared" si="743"/>
        <v>24.291375447755232</v>
      </c>
      <c r="F3405" s="167">
        <f t="shared" si="744"/>
        <v>7.6134187465737293</v>
      </c>
      <c r="G3405" s="167">
        <f t="shared" si="734"/>
        <v>264581.70484529779</v>
      </c>
      <c r="H3405" s="167">
        <f t="shared" si="735"/>
        <v>271299.98899881309</v>
      </c>
      <c r="I3405" s="168">
        <f t="shared" si="736"/>
        <v>535881.69384411094</v>
      </c>
      <c r="J3405" s="168">
        <f t="shared" si="738"/>
        <v>517913.87464269716</v>
      </c>
      <c r="K3405" s="94"/>
      <c r="L3405" s="265">
        <f t="shared" si="737"/>
        <v>204209.43427556084</v>
      </c>
      <c r="M3405" s="265">
        <f>$G3405*NonHospFrac+theModel!$H3405*NonHospFrac</f>
        <v>331672.25956855004</v>
      </c>
      <c r="N3405" s="266">
        <f t="shared" si="739"/>
        <v>535881.69384411094</v>
      </c>
      <c r="O3405" s="158"/>
      <c r="P3405" s="265">
        <f t="shared" si="740"/>
        <v>197362.40397682899</v>
      </c>
      <c r="Q3405" s="265">
        <f t="shared" si="741"/>
        <v>331670.69931793102</v>
      </c>
      <c r="R3405" s="266">
        <f t="shared" si="742"/>
        <v>529033.10329475999</v>
      </c>
    </row>
    <row r="3406" spans="1:18" x14ac:dyDescent="0.25">
      <c r="A3406" s="81">
        <v>3375</v>
      </c>
      <c r="B3406" s="93">
        <f t="shared" si="731"/>
        <v>1.0425065356401754E-28</v>
      </c>
      <c r="C3406" s="178">
        <f t="shared" si="732"/>
        <v>1.0401548204396217E-28</v>
      </c>
      <c r="D3406" s="165">
        <f t="shared" si="733"/>
        <v>2.2558277767625785E-3</v>
      </c>
      <c r="E3406" s="166">
        <f t="shared" si="743"/>
        <v>24.291375447755232</v>
      </c>
      <c r="F3406" s="167">
        <f t="shared" si="744"/>
        <v>7.6156745743504919</v>
      </c>
      <c r="G3406" s="167">
        <f t="shared" si="734"/>
        <v>264660.09942451119</v>
      </c>
      <c r="H3406" s="167">
        <f t="shared" si="735"/>
        <v>271299.98899881309</v>
      </c>
      <c r="I3406" s="168">
        <f t="shared" si="736"/>
        <v>535960.08842332428</v>
      </c>
      <c r="J3406" s="168">
        <f t="shared" si="738"/>
        <v>517982.19312496501</v>
      </c>
      <c r="K3406" s="94"/>
      <c r="L3406" s="265">
        <f t="shared" si="737"/>
        <v>204239.30824374326</v>
      </c>
      <c r="M3406" s="265">
        <f>$G3406*NonHospFrac+theModel!$H3406*NonHospFrac</f>
        <v>331720.78017958102</v>
      </c>
      <c r="N3406" s="266">
        <f t="shared" si="739"/>
        <v>535960.08842332428</v>
      </c>
      <c r="O3406" s="158"/>
      <c r="P3406" s="265">
        <f t="shared" si="740"/>
        <v>197388.43822799818</v>
      </c>
      <c r="Q3406" s="265">
        <f t="shared" si="741"/>
        <v>331719.219928962</v>
      </c>
      <c r="R3406" s="266">
        <f t="shared" si="742"/>
        <v>529107.65815696015</v>
      </c>
    </row>
    <row r="3407" spans="1:18" x14ac:dyDescent="0.25">
      <c r="A3407" s="81">
        <v>3376</v>
      </c>
      <c r="B3407" s="93">
        <f t="shared" si="731"/>
        <v>1.0230320347683168E-28</v>
      </c>
      <c r="C3407" s="178">
        <f t="shared" si="732"/>
        <v>1.0207242506877684E-28</v>
      </c>
      <c r="D3407" s="165">
        <f t="shared" si="733"/>
        <v>2.2558277767625785E-3</v>
      </c>
      <c r="E3407" s="166">
        <f t="shared" si="743"/>
        <v>24.291375447755232</v>
      </c>
      <c r="F3407" s="167">
        <f t="shared" si="744"/>
        <v>7.6179304021272545</v>
      </c>
      <c r="G3407" s="167">
        <f t="shared" si="734"/>
        <v>264738.49400372466</v>
      </c>
      <c r="H3407" s="167">
        <f t="shared" si="735"/>
        <v>271299.98899881309</v>
      </c>
      <c r="I3407" s="168">
        <f t="shared" si="736"/>
        <v>536038.48300253775</v>
      </c>
      <c r="J3407" s="168">
        <f t="shared" si="738"/>
        <v>518050.50882243714</v>
      </c>
      <c r="K3407" s="94"/>
      <c r="L3407" s="265">
        <f t="shared" si="737"/>
        <v>204269.18221192571</v>
      </c>
      <c r="M3407" s="265">
        <f>$G3407*NonHospFrac+theModel!$H3407*NonHospFrac</f>
        <v>331769.300790612</v>
      </c>
      <c r="N3407" s="266">
        <f t="shared" si="739"/>
        <v>536038.48300253775</v>
      </c>
      <c r="O3407" s="158"/>
      <c r="P3407" s="265">
        <f t="shared" si="740"/>
        <v>197414.47141796004</v>
      </c>
      <c r="Q3407" s="265">
        <f t="shared" si="741"/>
        <v>331767.74053999298</v>
      </c>
      <c r="R3407" s="266">
        <f t="shared" si="742"/>
        <v>529182.21195795306</v>
      </c>
    </row>
    <row r="3408" spans="1:18" x14ac:dyDescent="0.25">
      <c r="A3408" s="81">
        <v>3377</v>
      </c>
      <c r="B3408" s="93">
        <f t="shared" si="731"/>
        <v>1.0039213265166886E-28</v>
      </c>
      <c r="C3408" s="178">
        <f t="shared" si="732"/>
        <v>1.0016566529026479E-28</v>
      </c>
      <c r="D3408" s="165">
        <f t="shared" si="733"/>
        <v>2.2558277767625785E-3</v>
      </c>
      <c r="E3408" s="166">
        <f t="shared" si="743"/>
        <v>24.291375447755232</v>
      </c>
      <c r="F3408" s="167">
        <f t="shared" si="744"/>
        <v>7.6201862299040171</v>
      </c>
      <c r="G3408" s="167">
        <f t="shared" si="734"/>
        <v>264816.888582938</v>
      </c>
      <c r="H3408" s="167">
        <f t="shared" si="735"/>
        <v>271299.98899881309</v>
      </c>
      <c r="I3408" s="168">
        <f t="shared" si="736"/>
        <v>536116.87758175109</v>
      </c>
      <c r="J3408" s="168">
        <f t="shared" si="738"/>
        <v>518118.82173522684</v>
      </c>
      <c r="K3408" s="94"/>
      <c r="L3408" s="265">
        <f t="shared" si="737"/>
        <v>204299.05618010811</v>
      </c>
      <c r="M3408" s="265">
        <f>$G3408*NonHospFrac+theModel!$H3408*NonHospFrac</f>
        <v>331817.82140164298</v>
      </c>
      <c r="N3408" s="266">
        <f t="shared" si="739"/>
        <v>536116.87758175109</v>
      </c>
      <c r="O3408" s="158"/>
      <c r="P3408" s="265">
        <f t="shared" si="740"/>
        <v>197440.5035467578</v>
      </c>
      <c r="Q3408" s="265">
        <f t="shared" si="741"/>
        <v>331816.26115102397</v>
      </c>
      <c r="R3408" s="266">
        <f t="shared" si="742"/>
        <v>529256.76469778176</v>
      </c>
    </row>
    <row r="3409" spans="1:18" x14ac:dyDescent="0.25">
      <c r="A3409" s="81">
        <v>3378</v>
      </c>
      <c r="B3409" s="93">
        <f t="shared" si="731"/>
        <v>9.8516761507206808E-29</v>
      </c>
      <c r="C3409" s="178">
        <f t="shared" si="732"/>
        <v>9.8294524660122151E-29</v>
      </c>
      <c r="D3409" s="165">
        <f t="shared" si="733"/>
        <v>2.2558277767625785E-3</v>
      </c>
      <c r="E3409" s="166">
        <f t="shared" si="743"/>
        <v>24.291375447755232</v>
      </c>
      <c r="F3409" s="167">
        <f t="shared" si="744"/>
        <v>7.6224420576807796</v>
      </c>
      <c r="G3409" s="167">
        <f t="shared" si="734"/>
        <v>264895.28316215146</v>
      </c>
      <c r="H3409" s="167">
        <f t="shared" si="735"/>
        <v>271299.98899881309</v>
      </c>
      <c r="I3409" s="168">
        <f t="shared" si="736"/>
        <v>536195.27216096455</v>
      </c>
      <c r="J3409" s="168">
        <f t="shared" si="738"/>
        <v>518187.13186344784</v>
      </c>
      <c r="K3409" s="94"/>
      <c r="L3409" s="265">
        <f t="shared" si="737"/>
        <v>204328.93014829053</v>
      </c>
      <c r="M3409" s="265">
        <f>$G3409*NonHospFrac+theModel!$H3409*NonHospFrac</f>
        <v>331866.34201267397</v>
      </c>
      <c r="N3409" s="266">
        <f t="shared" si="739"/>
        <v>536195.27216096455</v>
      </c>
      <c r="O3409" s="158"/>
      <c r="P3409" s="265">
        <f t="shared" si="740"/>
        <v>197466.53461443476</v>
      </c>
      <c r="Q3409" s="265">
        <f t="shared" si="741"/>
        <v>331864.78176205495</v>
      </c>
      <c r="R3409" s="266">
        <f t="shared" si="742"/>
        <v>529331.3163764897</v>
      </c>
    </row>
    <row r="3410" spans="1:18" x14ac:dyDescent="0.25">
      <c r="A3410" s="81">
        <v>3379</v>
      </c>
      <c r="B3410" s="93">
        <f t="shared" si="731"/>
        <v>9.6676423157014439E-29</v>
      </c>
      <c r="C3410" s="178">
        <f t="shared" si="732"/>
        <v>9.6458337796298794E-29</v>
      </c>
      <c r="D3410" s="165">
        <f t="shared" si="733"/>
        <v>2.2558277767625785E-3</v>
      </c>
      <c r="E3410" s="166">
        <f t="shared" si="743"/>
        <v>24.291375447755232</v>
      </c>
      <c r="F3410" s="167">
        <f t="shared" si="744"/>
        <v>7.6246978854575422</v>
      </c>
      <c r="G3410" s="167">
        <f t="shared" si="734"/>
        <v>264973.67774136487</v>
      </c>
      <c r="H3410" s="167">
        <f t="shared" si="735"/>
        <v>271299.98899881309</v>
      </c>
      <c r="I3410" s="168">
        <f t="shared" si="736"/>
        <v>536273.6667401779</v>
      </c>
      <c r="J3410" s="168">
        <f t="shared" si="738"/>
        <v>518255.43920721347</v>
      </c>
      <c r="K3410" s="94"/>
      <c r="L3410" s="265">
        <f t="shared" si="737"/>
        <v>204358.80411647295</v>
      </c>
      <c r="M3410" s="265">
        <f>$G3410*NonHospFrac+theModel!$H3410*NonHospFrac</f>
        <v>331914.86262370495</v>
      </c>
      <c r="N3410" s="266">
        <f t="shared" si="739"/>
        <v>536273.6667401779</v>
      </c>
      <c r="O3410" s="158"/>
      <c r="P3410" s="265">
        <f t="shared" si="740"/>
        <v>197492.56462103414</v>
      </c>
      <c r="Q3410" s="265">
        <f t="shared" si="741"/>
        <v>331913.30237308593</v>
      </c>
      <c r="R3410" s="266">
        <f t="shared" si="742"/>
        <v>529405.86699412006</v>
      </c>
    </row>
    <row r="3411" spans="1:18" x14ac:dyDescent="0.25">
      <c r="A3411" s="81">
        <v>3380</v>
      </c>
      <c r="B3411" s="93">
        <f t="shared" si="731"/>
        <v>9.4870463172405499E-29</v>
      </c>
      <c r="C3411" s="178">
        <f t="shared" si="732"/>
        <v>9.4656451746386854E-29</v>
      </c>
      <c r="D3411" s="165">
        <f t="shared" si="733"/>
        <v>2.2558277767625785E-3</v>
      </c>
      <c r="E3411" s="166">
        <f t="shared" si="743"/>
        <v>24.291375447755232</v>
      </c>
      <c r="F3411" s="167">
        <f t="shared" si="744"/>
        <v>7.6269537132343048</v>
      </c>
      <c r="G3411" s="167">
        <f t="shared" si="734"/>
        <v>265052.07232057833</v>
      </c>
      <c r="H3411" s="167">
        <f t="shared" si="735"/>
        <v>271299.98899881309</v>
      </c>
      <c r="I3411" s="168">
        <f t="shared" si="736"/>
        <v>536352.06131939148</v>
      </c>
      <c r="J3411" s="168">
        <f t="shared" si="738"/>
        <v>518323.74376663746</v>
      </c>
      <c r="K3411" s="94"/>
      <c r="L3411" s="265">
        <f t="shared" si="737"/>
        <v>204388.6780846554</v>
      </c>
      <c r="M3411" s="265">
        <f>$G3411*NonHospFrac+theModel!$H3411*NonHospFrac</f>
        <v>331963.38323473599</v>
      </c>
      <c r="N3411" s="266">
        <f t="shared" si="739"/>
        <v>536352.06131939136</v>
      </c>
      <c r="O3411" s="158"/>
      <c r="P3411" s="265">
        <f t="shared" si="740"/>
        <v>197518.59356659924</v>
      </c>
      <c r="Q3411" s="265">
        <f t="shared" si="741"/>
        <v>331961.82298411697</v>
      </c>
      <c r="R3411" s="266">
        <f t="shared" si="742"/>
        <v>529480.41655071615</v>
      </c>
    </row>
    <row r="3412" spans="1:18" x14ac:dyDescent="0.25">
      <c r="A3412" s="81">
        <v>3381</v>
      </c>
      <c r="B3412" s="93">
        <f t="shared" si="731"/>
        <v>9.3098239349722096E-29</v>
      </c>
      <c r="C3412" s="178">
        <f t="shared" si="732"/>
        <v>9.2888225755429299E-29</v>
      </c>
      <c r="D3412" s="165">
        <f t="shared" si="733"/>
        <v>2.2558277767625785E-3</v>
      </c>
      <c r="E3412" s="166">
        <f t="shared" si="743"/>
        <v>24.291375447755232</v>
      </c>
      <c r="F3412" s="167">
        <f t="shared" si="744"/>
        <v>7.6292095410110674</v>
      </c>
      <c r="G3412" s="167">
        <f t="shared" si="734"/>
        <v>265130.46689979173</v>
      </c>
      <c r="H3412" s="167">
        <f t="shared" si="735"/>
        <v>271299.98899881309</v>
      </c>
      <c r="I3412" s="168">
        <f t="shared" si="736"/>
        <v>536430.45589860482</v>
      </c>
      <c r="J3412" s="168">
        <f t="shared" si="738"/>
        <v>518392.04554183298</v>
      </c>
      <c r="K3412" s="94"/>
      <c r="L3412" s="265">
        <f t="shared" si="737"/>
        <v>204418.55205283783</v>
      </c>
      <c r="M3412" s="265">
        <f>$G3412*NonHospFrac+theModel!$H3412*NonHospFrac</f>
        <v>332011.90384576697</v>
      </c>
      <c r="N3412" s="266">
        <f t="shared" si="739"/>
        <v>536430.45589860482</v>
      </c>
      <c r="O3412" s="158"/>
      <c r="P3412" s="265">
        <f t="shared" si="740"/>
        <v>197544.62145117327</v>
      </c>
      <c r="Q3412" s="265">
        <f t="shared" si="741"/>
        <v>332010.34359514795</v>
      </c>
      <c r="R3412" s="266">
        <f t="shared" si="742"/>
        <v>529554.96504632127</v>
      </c>
    </row>
    <row r="3413" spans="1:18" x14ac:dyDescent="0.25">
      <c r="A3413" s="81">
        <v>3382</v>
      </c>
      <c r="B3413" s="93">
        <f t="shared" si="731"/>
        <v>9.1359121481965689E-29</v>
      </c>
      <c r="C3413" s="178">
        <f t="shared" si="732"/>
        <v>9.1153031038066047E-29</v>
      </c>
      <c r="D3413" s="165">
        <f t="shared" si="733"/>
        <v>2.2558277767625785E-3</v>
      </c>
      <c r="E3413" s="166">
        <f t="shared" si="743"/>
        <v>24.291375447755232</v>
      </c>
      <c r="F3413" s="167">
        <f t="shared" si="744"/>
        <v>7.63146536878783</v>
      </c>
      <c r="G3413" s="167">
        <f t="shared" si="734"/>
        <v>265208.86147900514</v>
      </c>
      <c r="H3413" s="167">
        <f t="shared" si="735"/>
        <v>271299.98899881309</v>
      </c>
      <c r="I3413" s="168">
        <f t="shared" si="736"/>
        <v>536508.85047781817</v>
      </c>
      <c r="J3413" s="168">
        <f t="shared" si="738"/>
        <v>518460.34453291364</v>
      </c>
      <c r="K3413" s="94"/>
      <c r="L3413" s="265">
        <f t="shared" si="737"/>
        <v>204448.42602102025</v>
      </c>
      <c r="M3413" s="265">
        <f>$G3413*NonHospFrac+theModel!$H3413*NonHospFrac</f>
        <v>332060.42445679801</v>
      </c>
      <c r="N3413" s="266">
        <f t="shared" si="739"/>
        <v>536508.85047781828</v>
      </c>
      <c r="O3413" s="158"/>
      <c r="P3413" s="265">
        <f t="shared" si="740"/>
        <v>197570.64827479946</v>
      </c>
      <c r="Q3413" s="265">
        <f t="shared" si="741"/>
        <v>332058.86420617899</v>
      </c>
      <c r="R3413" s="266">
        <f t="shared" si="742"/>
        <v>529629.51248097839</v>
      </c>
    </row>
    <row r="3414" spans="1:18" x14ac:dyDescent="0.25">
      <c r="A3414" s="81">
        <v>3383</v>
      </c>
      <c r="B3414" s="93">
        <f t="shared" si="731"/>
        <v>8.9652491134693822E-29</v>
      </c>
      <c r="C3414" s="178">
        <f t="shared" si="732"/>
        <v>8.9450250554936215E-29</v>
      </c>
      <c r="D3414" s="165">
        <f t="shared" si="733"/>
        <v>2.2558277767625785E-3</v>
      </c>
      <c r="E3414" s="166">
        <f t="shared" si="743"/>
        <v>24.291375447755232</v>
      </c>
      <c r="F3414" s="167">
        <f t="shared" si="744"/>
        <v>7.6337211965645926</v>
      </c>
      <c r="G3414" s="167">
        <f t="shared" si="734"/>
        <v>265287.2560582186</v>
      </c>
      <c r="H3414" s="167">
        <f t="shared" si="735"/>
        <v>271299.98899881309</v>
      </c>
      <c r="I3414" s="168">
        <f t="shared" si="736"/>
        <v>536587.24505703175</v>
      </c>
      <c r="J3414" s="168">
        <f t="shared" si="738"/>
        <v>518528.64073999319</v>
      </c>
      <c r="K3414" s="94"/>
      <c r="L3414" s="265">
        <f t="shared" si="737"/>
        <v>204478.2999892027</v>
      </c>
      <c r="M3414" s="265">
        <f>$G3414*NonHospFrac+theModel!$H3414*NonHospFrac</f>
        <v>332108.94506782899</v>
      </c>
      <c r="N3414" s="266">
        <f t="shared" si="739"/>
        <v>536587.24505703175</v>
      </c>
      <c r="O3414" s="158"/>
      <c r="P3414" s="265">
        <f t="shared" si="740"/>
        <v>197596.67403752112</v>
      </c>
      <c r="Q3414" s="265">
        <f t="shared" si="741"/>
        <v>332107.38481720997</v>
      </c>
      <c r="R3414" s="266">
        <f t="shared" si="742"/>
        <v>529704.05885473103</v>
      </c>
    </row>
    <row r="3415" spans="1:18" x14ac:dyDescent="0.25">
      <c r="A3415" s="81">
        <v>3384</v>
      </c>
      <c r="B3415" s="93">
        <f t="shared" si="731"/>
        <v>8.7977741426103485E-29</v>
      </c>
      <c r="C3415" s="178">
        <f t="shared" si="732"/>
        <v>8.7779278793257639E-29</v>
      </c>
      <c r="D3415" s="165">
        <f t="shared" si="733"/>
        <v>2.2558277767625785E-3</v>
      </c>
      <c r="E3415" s="166">
        <f t="shared" si="743"/>
        <v>24.291375447755232</v>
      </c>
      <c r="F3415" s="167">
        <f t="shared" si="744"/>
        <v>7.6359770243413552</v>
      </c>
      <c r="G3415" s="167">
        <f t="shared" si="734"/>
        <v>265365.65063743194</v>
      </c>
      <c r="H3415" s="167">
        <f t="shared" si="735"/>
        <v>271299.98899881309</v>
      </c>
      <c r="I3415" s="168">
        <f t="shared" si="736"/>
        <v>536665.63963624509</v>
      </c>
      <c r="J3415" s="168">
        <f t="shared" si="738"/>
        <v>518596.93416318466</v>
      </c>
      <c r="K3415" s="94"/>
      <c r="L3415" s="265">
        <f t="shared" si="737"/>
        <v>204508.17395738506</v>
      </c>
      <c r="M3415" s="265">
        <f>$G3415*NonHospFrac+theModel!$H3415*NonHospFrac</f>
        <v>332157.46567885997</v>
      </c>
      <c r="N3415" s="266">
        <f t="shared" si="739"/>
        <v>536665.63963624509</v>
      </c>
      <c r="O3415" s="158"/>
      <c r="P3415" s="265">
        <f t="shared" si="740"/>
        <v>197622.69873938139</v>
      </c>
      <c r="Q3415" s="265">
        <f t="shared" si="741"/>
        <v>332155.90542824095</v>
      </c>
      <c r="R3415" s="266">
        <f t="shared" si="742"/>
        <v>529778.60416762228</v>
      </c>
    </row>
    <row r="3416" spans="1:18" x14ac:dyDescent="0.25">
      <c r="A3416" s="81">
        <v>3385</v>
      </c>
      <c r="B3416" s="93">
        <f t="shared" si="731"/>
        <v>8.6334276811223716E-29</v>
      </c>
      <c r="C3416" s="178">
        <f t="shared" si="732"/>
        <v>8.6139521551506244E-29</v>
      </c>
      <c r="D3416" s="165">
        <f t="shared" si="733"/>
        <v>2.2558277767625785E-3</v>
      </c>
      <c r="E3416" s="166">
        <f t="shared" si="743"/>
        <v>24.291375447755232</v>
      </c>
      <c r="F3416" s="167">
        <f t="shared" si="744"/>
        <v>7.6382328521181178</v>
      </c>
      <c r="G3416" s="167">
        <f t="shared" si="734"/>
        <v>265444.04521664541</v>
      </c>
      <c r="H3416" s="167">
        <f t="shared" si="735"/>
        <v>271299.98899881309</v>
      </c>
      <c r="I3416" s="168">
        <f t="shared" si="736"/>
        <v>536744.03421545844</v>
      </c>
      <c r="J3416" s="168">
        <f t="shared" si="738"/>
        <v>518665.22480260179</v>
      </c>
      <c r="K3416" s="94"/>
      <c r="L3416" s="265">
        <f t="shared" si="737"/>
        <v>204538.04792556755</v>
      </c>
      <c r="M3416" s="265">
        <f>$G3416*NonHospFrac+theModel!$H3416*NonHospFrac</f>
        <v>332205.98628989095</v>
      </c>
      <c r="N3416" s="266">
        <f t="shared" si="739"/>
        <v>536744.03421545844</v>
      </c>
      <c r="O3416" s="158"/>
      <c r="P3416" s="265">
        <f t="shared" si="740"/>
        <v>197648.72238042366</v>
      </c>
      <c r="Q3416" s="265">
        <f t="shared" si="741"/>
        <v>332204.42603927193</v>
      </c>
      <c r="R3416" s="266">
        <f t="shared" si="742"/>
        <v>529853.14841969556</v>
      </c>
    </row>
    <row r="3417" spans="1:18" x14ac:dyDescent="0.25">
      <c r="A3417" s="81">
        <v>3386</v>
      </c>
      <c r="B3417" s="93">
        <f t="shared" si="731"/>
        <v>8.4721512870133386E-29</v>
      </c>
      <c r="C3417" s="178">
        <f t="shared" si="732"/>
        <v>8.4530395728111588E-29</v>
      </c>
      <c r="D3417" s="165">
        <f t="shared" si="733"/>
        <v>2.2558277767625785E-3</v>
      </c>
      <c r="E3417" s="166">
        <f t="shared" si="743"/>
        <v>24.291375447755232</v>
      </c>
      <c r="F3417" s="167">
        <f t="shared" si="744"/>
        <v>7.6404886798948803</v>
      </c>
      <c r="G3417" s="167">
        <f t="shared" si="734"/>
        <v>265522.43979585881</v>
      </c>
      <c r="H3417" s="167">
        <f t="shared" si="735"/>
        <v>271299.98899881309</v>
      </c>
      <c r="I3417" s="168">
        <f t="shared" si="736"/>
        <v>536822.4287946719</v>
      </c>
      <c r="J3417" s="168">
        <f t="shared" si="738"/>
        <v>518733.51265835809</v>
      </c>
      <c r="K3417" s="94"/>
      <c r="L3417" s="265">
        <f t="shared" si="737"/>
        <v>204567.92189374994</v>
      </c>
      <c r="M3417" s="265">
        <f>$G3417*NonHospFrac+theModel!$H3417*NonHospFrac</f>
        <v>332254.50690092193</v>
      </c>
      <c r="N3417" s="266">
        <f t="shared" si="739"/>
        <v>536822.4287946719</v>
      </c>
      <c r="O3417" s="158"/>
      <c r="P3417" s="265">
        <f t="shared" si="740"/>
        <v>197674.74496069102</v>
      </c>
      <c r="Q3417" s="265">
        <f t="shared" si="741"/>
        <v>332252.94665030291</v>
      </c>
      <c r="R3417" s="266">
        <f t="shared" si="742"/>
        <v>529927.69161099393</v>
      </c>
    </row>
    <row r="3418" spans="1:18" x14ac:dyDescent="0.25">
      <c r="A3418" s="81">
        <v>3387</v>
      </c>
      <c r="B3418" s="93">
        <f t="shared" si="731"/>
        <v>8.3138876100147635E-29</v>
      </c>
      <c r="C3418" s="178">
        <f t="shared" si="732"/>
        <v>8.2951329114112104E-29</v>
      </c>
      <c r="D3418" s="165">
        <f t="shared" si="733"/>
        <v>2.2558277767625785E-3</v>
      </c>
      <c r="E3418" s="166">
        <f t="shared" si="743"/>
        <v>24.291375447755232</v>
      </c>
      <c r="F3418" s="167">
        <f t="shared" si="744"/>
        <v>7.6427445076716429</v>
      </c>
      <c r="G3418" s="167">
        <f t="shared" si="734"/>
        <v>265600.83437507227</v>
      </c>
      <c r="H3418" s="167">
        <f t="shared" si="735"/>
        <v>271299.98899881309</v>
      </c>
      <c r="I3418" s="168">
        <f t="shared" si="736"/>
        <v>536900.82337388536</v>
      </c>
      <c r="J3418" s="168">
        <f t="shared" si="738"/>
        <v>518801.79773056699</v>
      </c>
      <c r="K3418" s="94"/>
      <c r="L3418" s="265">
        <f t="shared" si="737"/>
        <v>204597.79586193239</v>
      </c>
      <c r="M3418" s="265">
        <f>$G3418*NonHospFrac+theModel!$H3418*NonHospFrac</f>
        <v>332303.02751195297</v>
      </c>
      <c r="N3418" s="266">
        <f t="shared" si="739"/>
        <v>536900.82337388536</v>
      </c>
      <c r="O3418" s="158"/>
      <c r="P3418" s="265">
        <f t="shared" si="740"/>
        <v>197700.76648022683</v>
      </c>
      <c r="Q3418" s="265">
        <f t="shared" si="741"/>
        <v>332301.46726133395</v>
      </c>
      <c r="R3418" s="266">
        <f t="shared" si="742"/>
        <v>530002.23374156072</v>
      </c>
    </row>
    <row r="3419" spans="1:18" x14ac:dyDescent="0.25">
      <c r="A3419" s="81">
        <v>3388</v>
      </c>
      <c r="B3419" s="93">
        <f t="shared" si="731"/>
        <v>8.1585803711873888E-29</v>
      </c>
      <c r="C3419" s="178">
        <f t="shared" si="732"/>
        <v>8.1401760189671144E-29</v>
      </c>
      <c r="D3419" s="165">
        <f t="shared" si="733"/>
        <v>2.2558277767625785E-3</v>
      </c>
      <c r="E3419" s="166">
        <f t="shared" si="743"/>
        <v>24.291375447755232</v>
      </c>
      <c r="F3419" s="167">
        <f t="shared" si="744"/>
        <v>7.6450003354484055</v>
      </c>
      <c r="G3419" s="167">
        <f t="shared" si="734"/>
        <v>265679.22895428567</v>
      </c>
      <c r="H3419" s="167">
        <f t="shared" si="735"/>
        <v>271299.98899881309</v>
      </c>
      <c r="I3419" s="168">
        <f t="shared" si="736"/>
        <v>536979.21795309871</v>
      </c>
      <c r="J3419" s="168">
        <f t="shared" si="738"/>
        <v>518870.08001934178</v>
      </c>
      <c r="K3419" s="94"/>
      <c r="L3419" s="265">
        <f t="shared" si="737"/>
        <v>204627.66983011481</v>
      </c>
      <c r="M3419" s="265">
        <f>$G3419*NonHospFrac+theModel!$H3419*NonHospFrac</f>
        <v>332351.54812298395</v>
      </c>
      <c r="N3419" s="266">
        <f t="shared" si="739"/>
        <v>536979.21795309871</v>
      </c>
      <c r="O3419" s="158"/>
      <c r="P3419" s="265">
        <f t="shared" si="740"/>
        <v>197726.78693907426</v>
      </c>
      <c r="Q3419" s="265">
        <f t="shared" si="741"/>
        <v>332349.98787236493</v>
      </c>
      <c r="R3419" s="266">
        <f t="shared" si="742"/>
        <v>530076.77481143922</v>
      </c>
    </row>
    <row r="3420" spans="1:18" x14ac:dyDescent="0.25">
      <c r="A3420" s="81">
        <v>3389</v>
      </c>
      <c r="B3420" s="93">
        <f t="shared" si="731"/>
        <v>8.0061743429083902E-29</v>
      </c>
      <c r="C3420" s="178">
        <f t="shared" si="732"/>
        <v>7.9881137924400537E-29</v>
      </c>
      <c r="D3420" s="165">
        <f t="shared" si="733"/>
        <v>2.2558277767625785E-3</v>
      </c>
      <c r="E3420" s="166">
        <f t="shared" si="743"/>
        <v>24.291375447755232</v>
      </c>
      <c r="F3420" s="167">
        <f t="shared" si="744"/>
        <v>7.6472561632251681</v>
      </c>
      <c r="G3420" s="167">
        <f t="shared" si="734"/>
        <v>265757.62353349914</v>
      </c>
      <c r="H3420" s="167">
        <f t="shared" si="735"/>
        <v>271299.98899881309</v>
      </c>
      <c r="I3420" s="168">
        <f t="shared" si="736"/>
        <v>537057.61253231228</v>
      </c>
      <c r="J3420" s="168">
        <f t="shared" si="738"/>
        <v>518938.35952479625</v>
      </c>
      <c r="K3420" s="94"/>
      <c r="L3420" s="265">
        <f t="shared" si="737"/>
        <v>204657.54379829724</v>
      </c>
      <c r="M3420" s="265">
        <f>$G3420*NonHospFrac+theModel!$H3420*NonHospFrac</f>
        <v>332400.06873401499</v>
      </c>
      <c r="N3420" s="266">
        <f t="shared" si="739"/>
        <v>537057.61253231228</v>
      </c>
      <c r="O3420" s="158"/>
      <c r="P3420" s="265">
        <f t="shared" si="740"/>
        <v>197752.80633727656</v>
      </c>
      <c r="Q3420" s="265">
        <f t="shared" si="741"/>
        <v>332398.50848339597</v>
      </c>
      <c r="R3420" s="266">
        <f t="shared" si="742"/>
        <v>530151.3148206725</v>
      </c>
    </row>
    <row r="3421" spans="1:18" x14ac:dyDescent="0.25">
      <c r="A3421" s="81">
        <v>3390</v>
      </c>
      <c r="B3421" s="93">
        <f t="shared" si="731"/>
        <v>7.8566153292322998E-29</v>
      </c>
      <c r="C3421" s="178">
        <f t="shared" si="732"/>
        <v>7.8388921581412787E-29</v>
      </c>
      <c r="D3421" s="165">
        <f t="shared" si="733"/>
        <v>2.2558277767625785E-3</v>
      </c>
      <c r="E3421" s="166">
        <f t="shared" si="743"/>
        <v>24.291375447755232</v>
      </c>
      <c r="F3421" s="167">
        <f t="shared" si="744"/>
        <v>7.6495119910019307</v>
      </c>
      <c r="G3421" s="167">
        <f t="shared" si="734"/>
        <v>265836.01811271248</v>
      </c>
      <c r="H3421" s="167">
        <f t="shared" si="735"/>
        <v>271299.98899881309</v>
      </c>
      <c r="I3421" s="168">
        <f t="shared" si="736"/>
        <v>537136.00711152563</v>
      </c>
      <c r="J3421" s="168">
        <f t="shared" si="738"/>
        <v>519006.6362470435</v>
      </c>
      <c r="K3421" s="94"/>
      <c r="L3421" s="265">
        <f t="shared" si="737"/>
        <v>204687.41776647966</v>
      </c>
      <c r="M3421" s="265">
        <f>$G3421*NonHospFrac+theModel!$H3421*NonHospFrac</f>
        <v>332448.58934504591</v>
      </c>
      <c r="N3421" s="266">
        <f t="shared" si="739"/>
        <v>537136.00711152563</v>
      </c>
      <c r="O3421" s="158"/>
      <c r="P3421" s="265">
        <f t="shared" si="740"/>
        <v>197778.82467487696</v>
      </c>
      <c r="Q3421" s="265">
        <f t="shared" si="741"/>
        <v>332447.02909442689</v>
      </c>
      <c r="R3421" s="266">
        <f t="shared" si="742"/>
        <v>530225.85376930388</v>
      </c>
    </row>
    <row r="3422" spans="1:18" x14ac:dyDescent="0.25">
      <c r="A3422" s="81">
        <v>3391</v>
      </c>
      <c r="B3422" s="93">
        <f t="shared" si="731"/>
        <v>7.7098501466188045E-29</v>
      </c>
      <c r="C3422" s="178">
        <f t="shared" si="732"/>
        <v>7.6924580525033843E-29</v>
      </c>
      <c r="D3422" s="165">
        <f t="shared" si="733"/>
        <v>2.2558277767625785E-3</v>
      </c>
      <c r="E3422" s="166">
        <f t="shared" si="743"/>
        <v>24.291375447755232</v>
      </c>
      <c r="F3422" s="167">
        <f t="shared" si="744"/>
        <v>7.6517678187786933</v>
      </c>
      <c r="G3422" s="167">
        <f t="shared" si="734"/>
        <v>265914.41269192594</v>
      </c>
      <c r="H3422" s="167">
        <f t="shared" si="735"/>
        <v>271299.98899881309</v>
      </c>
      <c r="I3422" s="168">
        <f t="shared" si="736"/>
        <v>537214.40169073897</v>
      </c>
      <c r="J3422" s="168">
        <f t="shared" si="738"/>
        <v>519074.91018619714</v>
      </c>
      <c r="K3422" s="94"/>
      <c r="L3422" s="265">
        <f t="shared" si="737"/>
        <v>204717.29173466208</v>
      </c>
      <c r="M3422" s="265">
        <f>$G3422*NonHospFrac+theModel!$H3422*NonHospFrac</f>
        <v>332497.10995607695</v>
      </c>
      <c r="N3422" s="266">
        <f t="shared" si="739"/>
        <v>537214.40169073897</v>
      </c>
      <c r="O3422" s="158"/>
      <c r="P3422" s="265">
        <f t="shared" si="740"/>
        <v>197804.8419519187</v>
      </c>
      <c r="Q3422" s="265">
        <f t="shared" si="741"/>
        <v>332495.54970545793</v>
      </c>
      <c r="R3422" s="266">
        <f t="shared" si="742"/>
        <v>530300.39165737666</v>
      </c>
    </row>
    <row r="3423" spans="1:18" x14ac:dyDescent="0.25">
      <c r="A3423" s="81">
        <v>3392</v>
      </c>
      <c r="B3423" s="93">
        <f t="shared" ref="B3423:B3486" si="745">Constant*EXP(PowerTerm*(A3423)/7)</f>
        <v>7.5658266050205466E-29</v>
      </c>
      <c r="C3423" s="178">
        <f t="shared" ref="C3423:C3486" si="746">(1-theFloor)*B3423</f>
        <v>7.5487594032107724E-29</v>
      </c>
      <c r="D3423" s="165">
        <f t="shared" ref="D3423:D3486" si="747">theFloor</f>
        <v>2.2558277767625785E-3</v>
      </c>
      <c r="E3423" s="166">
        <f t="shared" si="743"/>
        <v>24.291375447755232</v>
      </c>
      <c r="F3423" s="167">
        <f t="shared" si="744"/>
        <v>7.6540236465554559</v>
      </c>
      <c r="G3423" s="167">
        <f t="shared" ref="G3423:G3486" si="748">$B$22*F3423*totInfected/365.25</f>
        <v>265992.80727113935</v>
      </c>
      <c r="H3423" s="167">
        <f t="shared" ref="H3423:H3486" si="749">lostQALYs_Injured*E3423*totInfected/365.25</f>
        <v>271299.98899881309</v>
      </c>
      <c r="I3423" s="168">
        <f t="shared" ref="I3423:I3486" si="750">H3423+G3423</f>
        <v>537292.79626995244</v>
      </c>
      <c r="J3423" s="168">
        <f t="shared" si="738"/>
        <v>519143.18134237069</v>
      </c>
      <c r="K3423" s="94"/>
      <c r="L3423" s="265">
        <f t="shared" ref="L3423:L3486" si="751">$G3423*HospFrac+$H3423*HospFrac</f>
        <v>204747.1657028445</v>
      </c>
      <c r="M3423" s="265">
        <f>$G3423*NonHospFrac+theModel!$H3423*NonHospFrac</f>
        <v>332545.63056710793</v>
      </c>
      <c r="N3423" s="266">
        <f t="shared" si="739"/>
        <v>537292.79626995244</v>
      </c>
      <c r="O3423" s="158"/>
      <c r="P3423" s="265">
        <f t="shared" si="740"/>
        <v>197830.858168445</v>
      </c>
      <c r="Q3423" s="265">
        <f t="shared" si="741"/>
        <v>332544.07031648891</v>
      </c>
      <c r="R3423" s="266">
        <f t="shared" si="742"/>
        <v>530374.92848493392</v>
      </c>
    </row>
    <row r="3424" spans="1:18" x14ac:dyDescent="0.25">
      <c r="A3424" s="81">
        <v>3393</v>
      </c>
      <c r="B3424" s="93">
        <f t="shared" si="745"/>
        <v>7.4244934893242246E-29</v>
      </c>
      <c r="C3424" s="178">
        <f t="shared" si="746"/>
        <v>7.4077451106826138E-29</v>
      </c>
      <c r="D3424" s="165">
        <f t="shared" si="747"/>
        <v>2.2558277767625785E-3</v>
      </c>
      <c r="E3424" s="166">
        <f t="shared" si="743"/>
        <v>24.291375447755232</v>
      </c>
      <c r="F3424" s="167">
        <f t="shared" si="744"/>
        <v>7.6562794743322184</v>
      </c>
      <c r="G3424" s="167">
        <f t="shared" si="748"/>
        <v>266071.20185035281</v>
      </c>
      <c r="H3424" s="167">
        <f t="shared" si="749"/>
        <v>271299.98899881309</v>
      </c>
      <c r="I3424" s="168">
        <f t="shared" si="750"/>
        <v>537371.1908491659</v>
      </c>
      <c r="J3424" s="168">
        <f t="shared" ref="J3424:J3487" si="752">J3423+(I3424-I3423)/(1+discountDaily)^A3424</f>
        <v>519211.44971567753</v>
      </c>
      <c r="K3424" s="94"/>
      <c r="L3424" s="265">
        <f t="shared" si="751"/>
        <v>204777.03967102693</v>
      </c>
      <c r="M3424" s="265">
        <f>$G3424*NonHospFrac+theModel!$H3424*NonHospFrac</f>
        <v>332594.15117813891</v>
      </c>
      <c r="N3424" s="266">
        <f t="shared" ref="N3424:N3487" si="753">L3424+M3424</f>
        <v>537371.1908491659</v>
      </c>
      <c r="O3424" s="158"/>
      <c r="P3424" s="265">
        <f t="shared" ref="P3424:P3487" si="754">P3423+(L3424-L3423)/(1+discountDaily)^A3424</f>
        <v>197856.87332449912</v>
      </c>
      <c r="Q3424" s="265">
        <f t="shared" ref="Q3424:Q3487" si="755">Q3423+(M3424-M3423)/(1+discountDaily)^B3424</f>
        <v>332592.59092751989</v>
      </c>
      <c r="R3424" s="266">
        <f t="shared" ref="R3424:R3487" si="756">P3424+Q3424</f>
        <v>530449.46425201907</v>
      </c>
    </row>
    <row r="3425" spans="1:18" x14ac:dyDescent="0.25">
      <c r="A3425" s="81">
        <v>3394</v>
      </c>
      <c r="B3425" s="93">
        <f t="shared" si="745"/>
        <v>7.285800541138322E-29</v>
      </c>
      <c r="C3425" s="178">
        <f t="shared" si="746"/>
        <v>7.2693650299016706E-29</v>
      </c>
      <c r="D3425" s="165">
        <f t="shared" si="747"/>
        <v>2.2558277767625785E-3</v>
      </c>
      <c r="E3425" s="166">
        <f t="shared" ref="E3425:E3488" si="757">C3425+E3424</f>
        <v>24.291375447755232</v>
      </c>
      <c r="F3425" s="167">
        <f t="shared" ref="F3425:F3488" si="758">D3425+F3424</f>
        <v>7.658535302108981</v>
      </c>
      <c r="G3425" s="167">
        <f t="shared" si="748"/>
        <v>266149.59642956615</v>
      </c>
      <c r="H3425" s="167">
        <f t="shared" si="749"/>
        <v>271299.98899881309</v>
      </c>
      <c r="I3425" s="168">
        <f t="shared" si="750"/>
        <v>537449.58542837924</v>
      </c>
      <c r="J3425" s="168">
        <f t="shared" si="752"/>
        <v>519279.715306231</v>
      </c>
      <c r="K3425" s="94"/>
      <c r="L3425" s="265">
        <f t="shared" si="751"/>
        <v>204806.91363920935</v>
      </c>
      <c r="M3425" s="265">
        <f>$G3425*NonHospFrac+theModel!$H3425*NonHospFrac</f>
        <v>332642.67178916989</v>
      </c>
      <c r="N3425" s="266">
        <f t="shared" si="753"/>
        <v>537449.58542837924</v>
      </c>
      <c r="O3425" s="158"/>
      <c r="P3425" s="265">
        <f t="shared" si="754"/>
        <v>197882.88742012426</v>
      </c>
      <c r="Q3425" s="265">
        <f t="shared" si="755"/>
        <v>332641.11153855087</v>
      </c>
      <c r="R3425" s="266">
        <f t="shared" si="756"/>
        <v>530523.99895867519</v>
      </c>
    </row>
    <row r="3426" spans="1:18" x14ac:dyDescent="0.25">
      <c r="A3426" s="81">
        <v>3395</v>
      </c>
      <c r="B3426" s="93">
        <f t="shared" si="745"/>
        <v>7.1496984409213129E-29</v>
      </c>
      <c r="C3426" s="178">
        <f t="shared" si="746"/>
        <v>7.1335699525828066E-29</v>
      </c>
      <c r="D3426" s="165">
        <f t="shared" si="747"/>
        <v>2.2558277767625785E-3</v>
      </c>
      <c r="E3426" s="166">
        <f t="shared" si="757"/>
        <v>24.291375447755232</v>
      </c>
      <c r="F3426" s="167">
        <f t="shared" si="758"/>
        <v>7.6607911298857436</v>
      </c>
      <c r="G3426" s="167">
        <f t="shared" si="748"/>
        <v>266227.99100877962</v>
      </c>
      <c r="H3426" s="167">
        <f t="shared" si="749"/>
        <v>271299.98899881309</v>
      </c>
      <c r="I3426" s="168">
        <f t="shared" si="750"/>
        <v>537527.98000759271</v>
      </c>
      <c r="J3426" s="168">
        <f t="shared" si="752"/>
        <v>519347.97811414464</v>
      </c>
      <c r="K3426" s="94"/>
      <c r="L3426" s="265">
        <f t="shared" si="751"/>
        <v>204836.78760739177</v>
      </c>
      <c r="M3426" s="265">
        <f>$G3426*NonHospFrac+theModel!$H3426*NonHospFrac</f>
        <v>332691.19240020087</v>
      </c>
      <c r="N3426" s="266">
        <f t="shared" si="753"/>
        <v>537527.98000759259</v>
      </c>
      <c r="O3426" s="158"/>
      <c r="P3426" s="265">
        <f t="shared" si="754"/>
        <v>197908.90045536365</v>
      </c>
      <c r="Q3426" s="265">
        <f t="shared" si="755"/>
        <v>332689.63214958186</v>
      </c>
      <c r="R3426" s="266">
        <f t="shared" si="756"/>
        <v>530598.53260494547</v>
      </c>
    </row>
    <row r="3427" spans="1:18" x14ac:dyDescent="0.25">
      <c r="A3427" s="81">
        <v>3396</v>
      </c>
      <c r="B3427" s="93">
        <f t="shared" si="745"/>
        <v>7.0161387904432013E-29</v>
      </c>
      <c r="C3427" s="178">
        <f t="shared" si="746"/>
        <v>7.0003115896740985E-29</v>
      </c>
      <c r="D3427" s="165">
        <f t="shared" si="747"/>
        <v>2.2558277767625785E-3</v>
      </c>
      <c r="E3427" s="166">
        <f t="shared" si="757"/>
        <v>24.291375447755232</v>
      </c>
      <c r="F3427" s="167">
        <f t="shared" si="758"/>
        <v>7.6630469576625062</v>
      </c>
      <c r="G3427" s="167">
        <f t="shared" si="748"/>
        <v>266306.38558799302</v>
      </c>
      <c r="H3427" s="167">
        <f t="shared" si="749"/>
        <v>271299.98899881309</v>
      </c>
      <c r="I3427" s="168">
        <f t="shared" si="750"/>
        <v>537606.37458680617</v>
      </c>
      <c r="J3427" s="168">
        <f t="shared" si="752"/>
        <v>519416.23813953187</v>
      </c>
      <c r="K3427" s="94"/>
      <c r="L3427" s="265">
        <f t="shared" si="751"/>
        <v>204866.6615755742</v>
      </c>
      <c r="M3427" s="265">
        <f>$G3427*NonHospFrac+theModel!$H3427*NonHospFrac</f>
        <v>332739.71301123186</v>
      </c>
      <c r="N3427" s="266">
        <f t="shared" si="753"/>
        <v>537606.37458680605</v>
      </c>
      <c r="O3427" s="158"/>
      <c r="P3427" s="265">
        <f t="shared" si="754"/>
        <v>197934.91243026051</v>
      </c>
      <c r="Q3427" s="265">
        <f t="shared" si="755"/>
        <v>332738.15276061284</v>
      </c>
      <c r="R3427" s="266">
        <f t="shared" si="756"/>
        <v>530673.06519087334</v>
      </c>
    </row>
    <row r="3428" spans="1:18" x14ac:dyDescent="0.25">
      <c r="A3428" s="81">
        <v>3397</v>
      </c>
      <c r="B3428" s="93">
        <f t="shared" si="745"/>
        <v>6.8850740955753059E-29</v>
      </c>
      <c r="C3428" s="178">
        <f t="shared" si="746"/>
        <v>6.869542554185438E-29</v>
      </c>
      <c r="D3428" s="165">
        <f t="shared" si="747"/>
        <v>2.2558277767625785E-3</v>
      </c>
      <c r="E3428" s="166">
        <f t="shared" si="757"/>
        <v>24.291375447755232</v>
      </c>
      <c r="F3428" s="167">
        <f t="shared" si="758"/>
        <v>7.6653027854392688</v>
      </c>
      <c r="G3428" s="167">
        <f t="shared" si="748"/>
        <v>266384.78016720648</v>
      </c>
      <c r="H3428" s="167">
        <f t="shared" si="749"/>
        <v>271299.98899881309</v>
      </c>
      <c r="I3428" s="168">
        <f t="shared" si="750"/>
        <v>537684.76916601951</v>
      </c>
      <c r="J3428" s="168">
        <f t="shared" si="752"/>
        <v>519484.49538250599</v>
      </c>
      <c r="K3428" s="94"/>
      <c r="L3428" s="265">
        <f t="shared" si="751"/>
        <v>204896.53554375665</v>
      </c>
      <c r="M3428" s="265">
        <f>$G3428*NonHospFrac+theModel!$H3428*NonHospFrac</f>
        <v>332788.23362226295</v>
      </c>
      <c r="N3428" s="266">
        <f t="shared" si="753"/>
        <v>537684.76916601963</v>
      </c>
      <c r="O3428" s="158"/>
      <c r="P3428" s="265">
        <f t="shared" si="754"/>
        <v>197960.92334485808</v>
      </c>
      <c r="Q3428" s="265">
        <f t="shared" si="755"/>
        <v>332786.67337164393</v>
      </c>
      <c r="R3428" s="266">
        <f t="shared" si="756"/>
        <v>530747.59671650198</v>
      </c>
    </row>
    <row r="3429" spans="1:18" x14ac:dyDescent="0.25">
      <c r="A3429" s="81">
        <v>3398</v>
      </c>
      <c r="B3429" s="93">
        <f t="shared" si="745"/>
        <v>6.7564577494007894E-29</v>
      </c>
      <c r="C3429" s="178">
        <f t="shared" si="746"/>
        <v>6.7412163443371687E-29</v>
      </c>
      <c r="D3429" s="165">
        <f t="shared" si="747"/>
        <v>2.2558277767625785E-3</v>
      </c>
      <c r="E3429" s="166">
        <f t="shared" si="757"/>
        <v>24.291375447755232</v>
      </c>
      <c r="F3429" s="167">
        <f t="shared" si="758"/>
        <v>7.6675586132160314</v>
      </c>
      <c r="G3429" s="167">
        <f t="shared" si="748"/>
        <v>266463.17474641989</v>
      </c>
      <c r="H3429" s="167">
        <f t="shared" si="749"/>
        <v>271299.98899881309</v>
      </c>
      <c r="I3429" s="168">
        <f t="shared" si="750"/>
        <v>537763.16374523297</v>
      </c>
      <c r="J3429" s="168">
        <f t="shared" si="752"/>
        <v>519552.74984318065</v>
      </c>
      <c r="K3429" s="94"/>
      <c r="L3429" s="265">
        <f t="shared" si="751"/>
        <v>204926.40951193904</v>
      </c>
      <c r="M3429" s="265">
        <f>$G3429*NonHospFrac+theModel!$H3429*NonHospFrac</f>
        <v>332836.75423329393</v>
      </c>
      <c r="N3429" s="266">
        <f t="shared" si="753"/>
        <v>537763.16374523297</v>
      </c>
      <c r="O3429" s="158"/>
      <c r="P3429" s="265">
        <f t="shared" si="754"/>
        <v>197986.93319919953</v>
      </c>
      <c r="Q3429" s="265">
        <f t="shared" si="755"/>
        <v>332835.19398267491</v>
      </c>
      <c r="R3429" s="266">
        <f t="shared" si="756"/>
        <v>530822.12718187447</v>
      </c>
    </row>
    <row r="3430" spans="1:18" x14ac:dyDescent="0.25">
      <c r="A3430" s="81">
        <v>3399</v>
      </c>
      <c r="B3430" s="93">
        <f t="shared" si="745"/>
        <v>6.6302440156417162E-29</v>
      </c>
      <c r="C3430" s="178">
        <f t="shared" si="746"/>
        <v>6.615287327024518E-29</v>
      </c>
      <c r="D3430" s="165">
        <f t="shared" si="747"/>
        <v>2.2558277767625785E-3</v>
      </c>
      <c r="E3430" s="166">
        <f t="shared" si="757"/>
        <v>24.291375447755232</v>
      </c>
      <c r="F3430" s="167">
        <f t="shared" si="758"/>
        <v>7.669814440992794</v>
      </c>
      <c r="G3430" s="167">
        <f t="shared" si="748"/>
        <v>266541.56932563335</v>
      </c>
      <c r="H3430" s="167">
        <f t="shared" si="749"/>
        <v>271299.98899881309</v>
      </c>
      <c r="I3430" s="168">
        <f t="shared" si="750"/>
        <v>537841.55832444644</v>
      </c>
      <c r="J3430" s="168">
        <f t="shared" si="752"/>
        <v>519621.0015216691</v>
      </c>
      <c r="K3430" s="94"/>
      <c r="L3430" s="265">
        <f t="shared" si="751"/>
        <v>204956.28348012152</v>
      </c>
      <c r="M3430" s="265">
        <f>$G3430*NonHospFrac+theModel!$H3430*NonHospFrac</f>
        <v>332885.27484432491</v>
      </c>
      <c r="N3430" s="266">
        <f t="shared" si="753"/>
        <v>537841.55832444644</v>
      </c>
      <c r="O3430" s="158"/>
      <c r="P3430" s="265">
        <f t="shared" si="754"/>
        <v>198012.94199332816</v>
      </c>
      <c r="Q3430" s="265">
        <f t="shared" si="755"/>
        <v>332883.7145937059</v>
      </c>
      <c r="R3430" s="266">
        <f t="shared" si="756"/>
        <v>530896.656587034</v>
      </c>
    </row>
    <row r="3431" spans="1:18" x14ac:dyDescent="0.25">
      <c r="A3431" s="81">
        <v>3400</v>
      </c>
      <c r="B3431" s="93">
        <f t="shared" si="745"/>
        <v>6.5063880123947343E-29</v>
      </c>
      <c r="C3431" s="178">
        <f t="shared" si="746"/>
        <v>6.4917107215899794E-29</v>
      </c>
      <c r="D3431" s="165">
        <f t="shared" si="747"/>
        <v>2.2558277767625785E-3</v>
      </c>
      <c r="E3431" s="166">
        <f t="shared" si="757"/>
        <v>24.291375447755232</v>
      </c>
      <c r="F3431" s="167">
        <f t="shared" si="758"/>
        <v>7.6720702687695566</v>
      </c>
      <c r="G3431" s="167">
        <f t="shared" si="748"/>
        <v>266619.96390484675</v>
      </c>
      <c r="H3431" s="167">
        <f t="shared" si="749"/>
        <v>271299.98899881309</v>
      </c>
      <c r="I3431" s="168">
        <f t="shared" si="750"/>
        <v>537919.95290365978</v>
      </c>
      <c r="J3431" s="168">
        <f t="shared" si="752"/>
        <v>519689.25041808467</v>
      </c>
      <c r="K3431" s="94"/>
      <c r="L3431" s="265">
        <f t="shared" si="751"/>
        <v>204986.15744830391</v>
      </c>
      <c r="M3431" s="265">
        <f>$G3431*NonHospFrac+theModel!$H3431*NonHospFrac</f>
        <v>332933.7954553559</v>
      </c>
      <c r="N3431" s="266">
        <f t="shared" si="753"/>
        <v>537919.95290365978</v>
      </c>
      <c r="O3431" s="158"/>
      <c r="P3431" s="265">
        <f t="shared" si="754"/>
        <v>198038.94972728708</v>
      </c>
      <c r="Q3431" s="265">
        <f t="shared" si="755"/>
        <v>332932.23520473688</v>
      </c>
      <c r="R3431" s="266">
        <f t="shared" si="756"/>
        <v>530971.18493202399</v>
      </c>
    </row>
    <row r="3432" spans="1:18" x14ac:dyDescent="0.25">
      <c r="A3432" s="81">
        <v>3401</v>
      </c>
      <c r="B3432" s="93">
        <f t="shared" si="745"/>
        <v>6.384845696171053E-29</v>
      </c>
      <c r="C3432" s="178">
        <f t="shared" si="746"/>
        <v>6.3704425838992874E-29</v>
      </c>
      <c r="D3432" s="165">
        <f t="shared" si="747"/>
        <v>2.2558277767625785E-3</v>
      </c>
      <c r="E3432" s="166">
        <f t="shared" si="757"/>
        <v>24.291375447755232</v>
      </c>
      <c r="F3432" s="167">
        <f t="shared" si="758"/>
        <v>7.6743260965463191</v>
      </c>
      <c r="G3432" s="167">
        <f t="shared" si="748"/>
        <v>266698.35848406015</v>
      </c>
      <c r="H3432" s="167">
        <f t="shared" si="749"/>
        <v>271299.98899881309</v>
      </c>
      <c r="I3432" s="168">
        <f t="shared" si="750"/>
        <v>537998.34748287324</v>
      </c>
      <c r="J3432" s="168">
        <f t="shared" si="752"/>
        <v>519757.49653254094</v>
      </c>
      <c r="K3432" s="94"/>
      <c r="L3432" s="265">
        <f t="shared" si="751"/>
        <v>205016.03141648634</v>
      </c>
      <c r="M3432" s="265">
        <f>$G3432*NonHospFrac+theModel!$H3432*NonHospFrac</f>
        <v>332982.31606638688</v>
      </c>
      <c r="N3432" s="266">
        <f t="shared" si="753"/>
        <v>537998.34748287324</v>
      </c>
      <c r="O3432" s="158"/>
      <c r="P3432" s="265">
        <f t="shared" si="754"/>
        <v>198064.95640111959</v>
      </c>
      <c r="Q3432" s="265">
        <f t="shared" si="755"/>
        <v>332980.75581576786</v>
      </c>
      <c r="R3432" s="266">
        <f t="shared" si="756"/>
        <v>531045.71221688739</v>
      </c>
    </row>
    <row r="3433" spans="1:18" x14ac:dyDescent="0.25">
      <c r="A3433" s="81">
        <v>3402</v>
      </c>
      <c r="B3433" s="93">
        <f t="shared" si="745"/>
        <v>6.2655738462344854E-29</v>
      </c>
      <c r="C3433" s="178">
        <f t="shared" si="746"/>
        <v>6.2514397907147928E-29</v>
      </c>
      <c r="D3433" s="165">
        <f t="shared" si="747"/>
        <v>2.2558277767625785E-3</v>
      </c>
      <c r="E3433" s="166">
        <f t="shared" si="757"/>
        <v>24.291375447755232</v>
      </c>
      <c r="F3433" s="167">
        <f t="shared" si="758"/>
        <v>7.6765819243230817</v>
      </c>
      <c r="G3433" s="167">
        <f t="shared" si="748"/>
        <v>266776.75306327356</v>
      </c>
      <c r="H3433" s="167">
        <f t="shared" si="749"/>
        <v>271299.98899881309</v>
      </c>
      <c r="I3433" s="168">
        <f t="shared" si="750"/>
        <v>538076.74206208671</v>
      </c>
      <c r="J3433" s="168">
        <f t="shared" si="752"/>
        <v>519825.73986515123</v>
      </c>
      <c r="K3433" s="94"/>
      <c r="L3433" s="265">
        <f t="shared" si="751"/>
        <v>205045.90538466876</v>
      </c>
      <c r="M3433" s="265">
        <f>$G3433*NonHospFrac+theModel!$H3433*NonHospFrac</f>
        <v>333030.83667741786</v>
      </c>
      <c r="N3433" s="266">
        <f t="shared" si="753"/>
        <v>538076.74206208659</v>
      </c>
      <c r="O3433" s="158"/>
      <c r="P3433" s="265">
        <f t="shared" si="754"/>
        <v>198090.96201486888</v>
      </c>
      <c r="Q3433" s="265">
        <f t="shared" si="755"/>
        <v>333029.27642679884</v>
      </c>
      <c r="R3433" s="266">
        <f t="shared" si="756"/>
        <v>531120.23844166775</v>
      </c>
    </row>
    <row r="3434" spans="1:18" x14ac:dyDescent="0.25">
      <c r="A3434" s="81">
        <v>3403</v>
      </c>
      <c r="B3434" s="93">
        <f t="shared" si="745"/>
        <v>6.1485300492320424E-29</v>
      </c>
      <c r="C3434" s="178">
        <f t="shared" si="746"/>
        <v>6.1346600243607253E-29</v>
      </c>
      <c r="D3434" s="165">
        <f t="shared" si="747"/>
        <v>2.2558277767625785E-3</v>
      </c>
      <c r="E3434" s="166">
        <f t="shared" si="757"/>
        <v>24.291375447755232</v>
      </c>
      <c r="F3434" s="167">
        <f t="shared" si="758"/>
        <v>7.6788377520998443</v>
      </c>
      <c r="G3434" s="167">
        <f t="shared" si="748"/>
        <v>266855.14764248702</v>
      </c>
      <c r="H3434" s="167">
        <f t="shared" si="749"/>
        <v>271299.98899881309</v>
      </c>
      <c r="I3434" s="168">
        <f t="shared" si="750"/>
        <v>538155.13664130005</v>
      </c>
      <c r="J3434" s="168">
        <f t="shared" si="752"/>
        <v>519893.98041602888</v>
      </c>
      <c r="K3434" s="94"/>
      <c r="L3434" s="265">
        <f t="shared" si="751"/>
        <v>205075.77935285121</v>
      </c>
      <c r="M3434" s="265">
        <f>$G3434*NonHospFrac+theModel!$H3434*NonHospFrac</f>
        <v>333079.3572884489</v>
      </c>
      <c r="N3434" s="266">
        <f t="shared" si="753"/>
        <v>538155.13664130005</v>
      </c>
      <c r="O3434" s="158"/>
      <c r="P3434" s="265">
        <f t="shared" si="754"/>
        <v>198116.96656857818</v>
      </c>
      <c r="Q3434" s="265">
        <f t="shared" si="755"/>
        <v>333077.79703782988</v>
      </c>
      <c r="R3434" s="266">
        <f t="shared" si="756"/>
        <v>531194.76360640803</v>
      </c>
    </row>
    <row r="3435" spans="1:18" x14ac:dyDescent="0.25">
      <c r="A3435" s="81">
        <v>3404</v>
      </c>
      <c r="B3435" s="93">
        <f t="shared" si="745"/>
        <v>6.0336726841116497E-29</v>
      </c>
      <c r="C3435" s="178">
        <f t="shared" si="746"/>
        <v>6.020061757674937E-29</v>
      </c>
      <c r="D3435" s="165">
        <f t="shared" si="747"/>
        <v>2.2558277767625785E-3</v>
      </c>
      <c r="E3435" s="166">
        <f t="shared" si="757"/>
        <v>24.291375447755232</v>
      </c>
      <c r="F3435" s="167">
        <f t="shared" si="758"/>
        <v>7.6810935798766069</v>
      </c>
      <c r="G3435" s="167">
        <f t="shared" si="748"/>
        <v>266933.54222170042</v>
      </c>
      <c r="H3435" s="167">
        <f t="shared" si="749"/>
        <v>271299.98899881309</v>
      </c>
      <c r="I3435" s="168">
        <f t="shared" si="750"/>
        <v>538233.53122051351</v>
      </c>
      <c r="J3435" s="168">
        <f t="shared" si="752"/>
        <v>519962.21818528743</v>
      </c>
      <c r="K3435" s="94"/>
      <c r="L3435" s="265">
        <f t="shared" si="751"/>
        <v>205105.65332103363</v>
      </c>
      <c r="M3435" s="265">
        <f>$G3435*NonHospFrac+theModel!$H3435*NonHospFrac</f>
        <v>333127.87789947988</v>
      </c>
      <c r="N3435" s="266">
        <f t="shared" si="753"/>
        <v>538233.53122051351</v>
      </c>
      <c r="O3435" s="158"/>
      <c r="P3435" s="265">
        <f t="shared" si="754"/>
        <v>198142.97006229064</v>
      </c>
      <c r="Q3435" s="265">
        <f t="shared" si="755"/>
        <v>333126.31764886086</v>
      </c>
      <c r="R3435" s="266">
        <f t="shared" si="756"/>
        <v>531269.28771115153</v>
      </c>
    </row>
    <row r="3436" spans="1:18" x14ac:dyDescent="0.25">
      <c r="A3436" s="81">
        <v>3405</v>
      </c>
      <c r="B3436" s="93">
        <f t="shared" si="745"/>
        <v>5.9209609073216014E-29</v>
      </c>
      <c r="C3436" s="178">
        <f t="shared" si="746"/>
        <v>5.9076042392417394E-29</v>
      </c>
      <c r="D3436" s="165">
        <f t="shared" si="747"/>
        <v>2.2558277767625785E-3</v>
      </c>
      <c r="E3436" s="166">
        <f t="shared" si="757"/>
        <v>24.291375447755232</v>
      </c>
      <c r="F3436" s="167">
        <f t="shared" si="758"/>
        <v>7.6833494076533695</v>
      </c>
      <c r="G3436" s="167">
        <f t="shared" si="748"/>
        <v>267011.93680091383</v>
      </c>
      <c r="H3436" s="167">
        <f t="shared" si="749"/>
        <v>271299.98899881309</v>
      </c>
      <c r="I3436" s="168">
        <f t="shared" si="750"/>
        <v>538311.92579972697</v>
      </c>
      <c r="J3436" s="168">
        <f t="shared" si="752"/>
        <v>520030.45317304018</v>
      </c>
      <c r="K3436" s="94"/>
      <c r="L3436" s="265">
        <f t="shared" si="751"/>
        <v>205135.52728921606</v>
      </c>
      <c r="M3436" s="265">
        <f>$G3436*NonHospFrac+theModel!$H3436*NonHospFrac</f>
        <v>333176.39851051086</v>
      </c>
      <c r="N3436" s="266">
        <f t="shared" si="753"/>
        <v>538311.92579972697</v>
      </c>
      <c r="O3436" s="158"/>
      <c r="P3436" s="265">
        <f t="shared" si="754"/>
        <v>198168.97249604951</v>
      </c>
      <c r="Q3436" s="265">
        <f t="shared" si="755"/>
        <v>333174.83825989184</v>
      </c>
      <c r="R3436" s="266">
        <f t="shared" si="756"/>
        <v>531343.81075594132</v>
      </c>
    </row>
    <row r="3437" spans="1:18" x14ac:dyDescent="0.25">
      <c r="A3437" s="81">
        <v>3406</v>
      </c>
      <c r="B3437" s="93">
        <f t="shared" si="745"/>
        <v>5.8103546382864933E-29</v>
      </c>
      <c r="C3437" s="178">
        <f t="shared" si="746"/>
        <v>5.7972474789006049E-29</v>
      </c>
      <c r="D3437" s="165">
        <f t="shared" si="747"/>
        <v>2.2558277767625785E-3</v>
      </c>
      <c r="E3437" s="166">
        <f t="shared" si="757"/>
        <v>24.291375447755232</v>
      </c>
      <c r="F3437" s="167">
        <f t="shared" si="758"/>
        <v>7.6856052354301321</v>
      </c>
      <c r="G3437" s="167">
        <f t="shared" si="748"/>
        <v>267090.33138012729</v>
      </c>
      <c r="H3437" s="167">
        <f t="shared" si="749"/>
        <v>271299.98899881309</v>
      </c>
      <c r="I3437" s="168">
        <f t="shared" si="750"/>
        <v>538390.32037894032</v>
      </c>
      <c r="J3437" s="168">
        <f t="shared" si="752"/>
        <v>520098.68537940038</v>
      </c>
      <c r="K3437" s="94"/>
      <c r="L3437" s="265">
        <f t="shared" si="751"/>
        <v>205165.40125739848</v>
      </c>
      <c r="M3437" s="265">
        <f>$G3437*NonHospFrac+theModel!$H3437*NonHospFrac</f>
        <v>333224.9191215419</v>
      </c>
      <c r="N3437" s="266">
        <f t="shared" si="753"/>
        <v>538390.32037894032</v>
      </c>
      <c r="O3437" s="158"/>
      <c r="P3437" s="265">
        <f t="shared" si="754"/>
        <v>198194.97386989798</v>
      </c>
      <c r="Q3437" s="265">
        <f t="shared" si="755"/>
        <v>333223.35887092288</v>
      </c>
      <c r="R3437" s="266">
        <f t="shared" si="756"/>
        <v>531418.33274082083</v>
      </c>
    </row>
    <row r="3438" spans="1:18" x14ac:dyDescent="0.25">
      <c r="A3438" s="81">
        <v>3407</v>
      </c>
      <c r="B3438" s="93">
        <f t="shared" si="745"/>
        <v>5.7018145451544783E-29</v>
      </c>
      <c r="C3438" s="178">
        <f t="shared" si="746"/>
        <v>5.6889522335255702E-29</v>
      </c>
      <c r="D3438" s="165">
        <f t="shared" si="747"/>
        <v>2.2558277767625785E-3</v>
      </c>
      <c r="E3438" s="166">
        <f t="shared" si="757"/>
        <v>24.291375447755232</v>
      </c>
      <c r="F3438" s="167">
        <f t="shared" si="758"/>
        <v>7.6878610632068947</v>
      </c>
      <c r="G3438" s="167">
        <f t="shared" si="748"/>
        <v>267168.72595934069</v>
      </c>
      <c r="H3438" s="167">
        <f t="shared" si="749"/>
        <v>271299.98899881309</v>
      </c>
      <c r="I3438" s="168">
        <f t="shared" si="750"/>
        <v>538468.71495815378</v>
      </c>
      <c r="J3438" s="168">
        <f t="shared" si="752"/>
        <v>520166.91480448161</v>
      </c>
      <c r="K3438" s="94"/>
      <c r="L3438" s="265">
        <f t="shared" si="751"/>
        <v>205195.2752255809</v>
      </c>
      <c r="M3438" s="265">
        <f>$G3438*NonHospFrac+theModel!$H3438*NonHospFrac</f>
        <v>333273.43973257288</v>
      </c>
      <c r="N3438" s="266">
        <f t="shared" si="753"/>
        <v>538468.71495815378</v>
      </c>
      <c r="O3438" s="158"/>
      <c r="P3438" s="265">
        <f t="shared" si="754"/>
        <v>198220.97418387927</v>
      </c>
      <c r="Q3438" s="265">
        <f t="shared" si="755"/>
        <v>333271.87948195386</v>
      </c>
      <c r="R3438" s="266">
        <f t="shared" si="756"/>
        <v>531492.85366583313</v>
      </c>
    </row>
    <row r="3439" spans="1:18" x14ac:dyDescent="0.25">
      <c r="A3439" s="81">
        <v>3408</v>
      </c>
      <c r="B3439" s="93">
        <f t="shared" si="745"/>
        <v>5.5953020308107667E-29</v>
      </c>
      <c r="C3439" s="178">
        <f t="shared" si="746"/>
        <v>5.5826799930702881E-29</v>
      </c>
      <c r="D3439" s="165">
        <f t="shared" si="747"/>
        <v>2.2558277767625785E-3</v>
      </c>
      <c r="E3439" s="166">
        <f t="shared" si="757"/>
        <v>24.291375447755232</v>
      </c>
      <c r="F3439" s="167">
        <f t="shared" si="758"/>
        <v>7.6901168909836572</v>
      </c>
      <c r="G3439" s="167">
        <f t="shared" si="748"/>
        <v>267247.1205385541</v>
      </c>
      <c r="H3439" s="167">
        <f t="shared" si="749"/>
        <v>271299.98899881309</v>
      </c>
      <c r="I3439" s="168">
        <f t="shared" si="750"/>
        <v>538547.10953736724</v>
      </c>
      <c r="J3439" s="168">
        <f t="shared" si="752"/>
        <v>520235.14144839713</v>
      </c>
      <c r="K3439" s="94"/>
      <c r="L3439" s="265">
        <f t="shared" si="751"/>
        <v>205225.14919376333</v>
      </c>
      <c r="M3439" s="265">
        <f>$G3439*NonHospFrac+theModel!$H3439*NonHospFrac</f>
        <v>333321.96034360386</v>
      </c>
      <c r="N3439" s="266">
        <f t="shared" si="753"/>
        <v>538547.10953736724</v>
      </c>
      <c r="O3439" s="158"/>
      <c r="P3439" s="265">
        <f t="shared" si="754"/>
        <v>198246.97343803657</v>
      </c>
      <c r="Q3439" s="265">
        <f t="shared" si="755"/>
        <v>333320.40009298484</v>
      </c>
      <c r="R3439" s="266">
        <f t="shared" si="756"/>
        <v>531567.37353102141</v>
      </c>
    </row>
    <row r="3440" spans="1:18" x14ac:dyDescent="0.25">
      <c r="A3440" s="81">
        <v>3409</v>
      </c>
      <c r="B3440" s="93">
        <f t="shared" si="745"/>
        <v>5.4907792191523974E-29</v>
      </c>
      <c r="C3440" s="178">
        <f t="shared" si="746"/>
        <v>5.4783929668737628E-29</v>
      </c>
      <c r="D3440" s="165">
        <f t="shared" si="747"/>
        <v>2.2558277767625785E-3</v>
      </c>
      <c r="E3440" s="166">
        <f t="shared" si="757"/>
        <v>24.291375447755232</v>
      </c>
      <c r="F3440" s="167">
        <f t="shared" si="758"/>
        <v>7.6923727187604198</v>
      </c>
      <c r="G3440" s="167">
        <f t="shared" si="748"/>
        <v>267325.5151177675</v>
      </c>
      <c r="H3440" s="167">
        <f t="shared" si="749"/>
        <v>271299.98899881309</v>
      </c>
      <c r="I3440" s="168">
        <f t="shared" si="750"/>
        <v>538625.50411658059</v>
      </c>
      <c r="J3440" s="168">
        <f t="shared" si="752"/>
        <v>520303.36531126028</v>
      </c>
      <c r="K3440" s="94"/>
      <c r="L3440" s="265">
        <f t="shared" si="751"/>
        <v>205255.02316194575</v>
      </c>
      <c r="M3440" s="265">
        <f>$G3440*NonHospFrac+theModel!$H3440*NonHospFrac</f>
        <v>333370.48095463484</v>
      </c>
      <c r="N3440" s="266">
        <f t="shared" si="753"/>
        <v>538625.50411658059</v>
      </c>
      <c r="O3440" s="158"/>
      <c r="P3440" s="265">
        <f t="shared" si="754"/>
        <v>198272.9716324131</v>
      </c>
      <c r="Q3440" s="265">
        <f t="shared" si="755"/>
        <v>333368.92070401582</v>
      </c>
      <c r="R3440" s="266">
        <f t="shared" si="756"/>
        <v>531641.89233642886</v>
      </c>
    </row>
    <row r="3441" spans="1:18" x14ac:dyDescent="0.25">
      <c r="A3441" s="81">
        <v>3410</v>
      </c>
      <c r="B3441" s="93">
        <f t="shared" si="745"/>
        <v>5.3882089416194087E-29</v>
      </c>
      <c r="C3441" s="178">
        <f t="shared" si="746"/>
        <v>5.3760540702219034E-29</v>
      </c>
      <c r="D3441" s="165">
        <f t="shared" si="747"/>
        <v>2.2558277767625785E-3</v>
      </c>
      <c r="E3441" s="166">
        <f t="shared" si="757"/>
        <v>24.291375447755232</v>
      </c>
      <c r="F3441" s="167">
        <f t="shared" si="758"/>
        <v>7.6946285465371824</v>
      </c>
      <c r="G3441" s="167">
        <f t="shared" si="748"/>
        <v>267403.90969698096</v>
      </c>
      <c r="H3441" s="167">
        <f t="shared" si="749"/>
        <v>271299.98899881309</v>
      </c>
      <c r="I3441" s="168">
        <f t="shared" si="750"/>
        <v>538703.89869579405</v>
      </c>
      <c r="J3441" s="168">
        <f t="shared" si="752"/>
        <v>520371.58639318455</v>
      </c>
      <c r="K3441" s="94"/>
      <c r="L3441" s="265">
        <f t="shared" si="751"/>
        <v>205284.89713012817</v>
      </c>
      <c r="M3441" s="265">
        <f>$G3441*NonHospFrac+theModel!$H3441*NonHospFrac</f>
        <v>333419.00156566582</v>
      </c>
      <c r="N3441" s="266">
        <f t="shared" si="753"/>
        <v>538703.89869579393</v>
      </c>
      <c r="O3441" s="158"/>
      <c r="P3441" s="265">
        <f t="shared" si="754"/>
        <v>198298.96876705205</v>
      </c>
      <c r="Q3441" s="265">
        <f t="shared" si="755"/>
        <v>333417.4413150468</v>
      </c>
      <c r="R3441" s="266">
        <f t="shared" si="756"/>
        <v>531716.4100820988</v>
      </c>
    </row>
    <row r="3442" spans="1:18" x14ac:dyDescent="0.25">
      <c r="A3442" s="81">
        <v>3411</v>
      </c>
      <c r="B3442" s="93">
        <f t="shared" si="745"/>
        <v>5.28755472397761E-29</v>
      </c>
      <c r="C3442" s="178">
        <f t="shared" si="746"/>
        <v>5.2756269111601093E-29</v>
      </c>
      <c r="D3442" s="165">
        <f t="shared" si="747"/>
        <v>2.2558277767625785E-3</v>
      </c>
      <c r="E3442" s="166">
        <f t="shared" si="757"/>
        <v>24.291375447755232</v>
      </c>
      <c r="F3442" s="167">
        <f t="shared" si="758"/>
        <v>7.696884374313945</v>
      </c>
      <c r="G3442" s="167">
        <f t="shared" si="748"/>
        <v>267482.30427619431</v>
      </c>
      <c r="H3442" s="167">
        <f t="shared" si="749"/>
        <v>271299.98899881309</v>
      </c>
      <c r="I3442" s="168">
        <f t="shared" si="750"/>
        <v>538782.2932750074</v>
      </c>
      <c r="J3442" s="168">
        <f t="shared" si="752"/>
        <v>520439.80469428311</v>
      </c>
      <c r="K3442" s="94"/>
      <c r="L3442" s="265">
        <f t="shared" si="751"/>
        <v>205314.77109831059</v>
      </c>
      <c r="M3442" s="265">
        <f>$G3442*NonHospFrac+theModel!$H3442*NonHospFrac</f>
        <v>333467.5221766968</v>
      </c>
      <c r="N3442" s="266">
        <f t="shared" si="753"/>
        <v>538782.2932750074</v>
      </c>
      <c r="O3442" s="158"/>
      <c r="P3442" s="265">
        <f t="shared" si="754"/>
        <v>198324.96484199661</v>
      </c>
      <c r="Q3442" s="265">
        <f t="shared" si="755"/>
        <v>333465.96192607778</v>
      </c>
      <c r="R3442" s="266">
        <f t="shared" si="756"/>
        <v>531790.92676807439</v>
      </c>
    </row>
    <row r="3443" spans="1:18" x14ac:dyDescent="0.25">
      <c r="A3443" s="81">
        <v>3412</v>
      </c>
      <c r="B3443" s="93">
        <f t="shared" si="745"/>
        <v>5.1887807733482556E-29</v>
      </c>
      <c r="C3443" s="178">
        <f t="shared" si="746"/>
        <v>5.1770757775522049E-29</v>
      </c>
      <c r="D3443" s="165">
        <f t="shared" si="747"/>
        <v>2.2558277767625785E-3</v>
      </c>
      <c r="E3443" s="166">
        <f t="shared" si="757"/>
        <v>24.291375447755232</v>
      </c>
      <c r="F3443" s="167">
        <f t="shared" si="758"/>
        <v>7.6991402020907076</v>
      </c>
      <c r="G3443" s="167">
        <f t="shared" si="748"/>
        <v>267560.69885540777</v>
      </c>
      <c r="H3443" s="167">
        <f t="shared" si="749"/>
        <v>271299.98899881309</v>
      </c>
      <c r="I3443" s="168">
        <f t="shared" si="750"/>
        <v>538860.68785422086</v>
      </c>
      <c r="J3443" s="168">
        <f t="shared" si="752"/>
        <v>520508.02021466952</v>
      </c>
      <c r="K3443" s="94"/>
      <c r="L3443" s="265">
        <f t="shared" si="751"/>
        <v>205344.64506649302</v>
      </c>
      <c r="M3443" s="265">
        <f>$G3443*NonHospFrac+theModel!$H3443*NonHospFrac</f>
        <v>333516.04278772778</v>
      </c>
      <c r="N3443" s="266">
        <f t="shared" si="753"/>
        <v>538860.68785422086</v>
      </c>
      <c r="O3443" s="158"/>
      <c r="P3443" s="265">
        <f t="shared" si="754"/>
        <v>198350.95985728997</v>
      </c>
      <c r="Q3443" s="265">
        <f t="shared" si="755"/>
        <v>333514.48253710876</v>
      </c>
      <c r="R3443" s="266">
        <f t="shared" si="756"/>
        <v>531865.44239439873</v>
      </c>
    </row>
    <row r="3444" spans="1:18" x14ac:dyDescent="0.25">
      <c r="A3444" s="81">
        <v>3413</v>
      </c>
      <c r="B3444" s="93">
        <f t="shared" si="745"/>
        <v>5.0918519654800112E-29</v>
      </c>
      <c r="C3444" s="178">
        <f t="shared" si="746"/>
        <v>5.0803656243811181E-29</v>
      </c>
      <c r="D3444" s="165">
        <f t="shared" si="747"/>
        <v>2.2558277767625785E-3</v>
      </c>
      <c r="E3444" s="166">
        <f t="shared" si="757"/>
        <v>24.291375447755232</v>
      </c>
      <c r="F3444" s="167">
        <f t="shared" si="758"/>
        <v>7.7013960298674702</v>
      </c>
      <c r="G3444" s="167">
        <f t="shared" si="748"/>
        <v>267639.09343462117</v>
      </c>
      <c r="H3444" s="167">
        <f t="shared" si="749"/>
        <v>271299.98899881309</v>
      </c>
      <c r="I3444" s="168">
        <f t="shared" si="750"/>
        <v>538939.0824334342</v>
      </c>
      <c r="J3444" s="168">
        <f t="shared" si="752"/>
        <v>520576.23295445694</v>
      </c>
      <c r="K3444" s="94"/>
      <c r="L3444" s="265">
        <f t="shared" si="751"/>
        <v>205374.51903467544</v>
      </c>
      <c r="M3444" s="265">
        <f>$G3444*NonHospFrac+theModel!$H3444*NonHospFrac</f>
        <v>333564.56339875882</v>
      </c>
      <c r="N3444" s="266">
        <f t="shared" si="753"/>
        <v>538939.0824334342</v>
      </c>
      <c r="O3444" s="158"/>
      <c r="P3444" s="265">
        <f t="shared" si="754"/>
        <v>198376.95381297535</v>
      </c>
      <c r="Q3444" s="265">
        <f t="shared" si="755"/>
        <v>333563.0031481398</v>
      </c>
      <c r="R3444" s="266">
        <f t="shared" si="756"/>
        <v>531939.95696111512</v>
      </c>
    </row>
    <row r="3445" spans="1:18" x14ac:dyDescent="0.25">
      <c r="A3445" s="81">
        <v>3414</v>
      </c>
      <c r="B3445" s="93">
        <f t="shared" si="745"/>
        <v>4.9967338322586944E-29</v>
      </c>
      <c r="C3445" s="178">
        <f t="shared" si="746"/>
        <v>4.985462061286796E-29</v>
      </c>
      <c r="D3445" s="165">
        <f t="shared" si="747"/>
        <v>2.2558277767625785E-3</v>
      </c>
      <c r="E3445" s="166">
        <f t="shared" si="757"/>
        <v>24.291375447755232</v>
      </c>
      <c r="F3445" s="167">
        <f t="shared" si="758"/>
        <v>7.7036518576442328</v>
      </c>
      <c r="G3445" s="167">
        <f t="shared" si="748"/>
        <v>267717.48801383463</v>
      </c>
      <c r="H3445" s="167">
        <f t="shared" si="749"/>
        <v>271299.98899881309</v>
      </c>
      <c r="I3445" s="168">
        <f t="shared" si="750"/>
        <v>539017.47701264778</v>
      </c>
      <c r="J3445" s="168">
        <f t="shared" si="752"/>
        <v>520644.44291375898</v>
      </c>
      <c r="K3445" s="94"/>
      <c r="L3445" s="265">
        <f t="shared" si="751"/>
        <v>205404.39300285786</v>
      </c>
      <c r="M3445" s="265">
        <f>$G3445*NonHospFrac+theModel!$H3445*NonHospFrac</f>
        <v>333613.08400978986</v>
      </c>
      <c r="N3445" s="266">
        <f t="shared" si="753"/>
        <v>539017.47701264778</v>
      </c>
      <c r="O3445" s="158"/>
      <c r="P3445" s="265">
        <f t="shared" si="754"/>
        <v>198402.94670909591</v>
      </c>
      <c r="Q3445" s="265">
        <f t="shared" si="755"/>
        <v>333611.52375917084</v>
      </c>
      <c r="R3445" s="266">
        <f t="shared" si="756"/>
        <v>532014.47046826675</v>
      </c>
    </row>
    <row r="3446" spans="1:18" x14ac:dyDescent="0.25">
      <c r="A3446" s="81">
        <v>3415</v>
      </c>
      <c r="B3446" s="93">
        <f t="shared" si="745"/>
        <v>4.9033925494503209E-29</v>
      </c>
      <c r="C3446" s="178">
        <f t="shared" si="746"/>
        <v>4.8923313403369001E-29</v>
      </c>
      <c r="D3446" s="165">
        <f t="shared" si="747"/>
        <v>2.2558277767625785E-3</v>
      </c>
      <c r="E3446" s="166">
        <f t="shared" si="757"/>
        <v>24.291375447755232</v>
      </c>
      <c r="F3446" s="167">
        <f t="shared" si="758"/>
        <v>7.7059076854209954</v>
      </c>
      <c r="G3446" s="167">
        <f t="shared" si="748"/>
        <v>267795.8825930481</v>
      </c>
      <c r="H3446" s="167">
        <f t="shared" si="749"/>
        <v>271299.98899881309</v>
      </c>
      <c r="I3446" s="168">
        <f t="shared" si="750"/>
        <v>539095.87159186113</v>
      </c>
      <c r="J3446" s="168">
        <f t="shared" si="752"/>
        <v>520712.65009268862</v>
      </c>
      <c r="K3446" s="94"/>
      <c r="L3446" s="265">
        <f t="shared" si="751"/>
        <v>205434.26697104031</v>
      </c>
      <c r="M3446" s="265">
        <f>$G3446*NonHospFrac+theModel!$H3446*NonHospFrac</f>
        <v>333661.60462082084</v>
      </c>
      <c r="N3446" s="266">
        <f t="shared" si="753"/>
        <v>539095.87159186113</v>
      </c>
      <c r="O3446" s="158"/>
      <c r="P3446" s="265">
        <f t="shared" si="754"/>
        <v>198428.93854569489</v>
      </c>
      <c r="Q3446" s="265">
        <f t="shared" si="755"/>
        <v>333660.04437020182</v>
      </c>
      <c r="R3446" s="266">
        <f t="shared" si="756"/>
        <v>532088.98291589669</v>
      </c>
    </row>
    <row r="3447" spans="1:18" x14ac:dyDescent="0.25">
      <c r="A3447" s="81">
        <v>3416</v>
      </c>
      <c r="B3447" s="93">
        <f t="shared" si="745"/>
        <v>4.8117949246731322E-29</v>
      </c>
      <c r="C3447" s="178">
        <f t="shared" si="746"/>
        <v>4.8009403440259696E-29</v>
      </c>
      <c r="D3447" s="165">
        <f t="shared" si="747"/>
        <v>2.2558277767625785E-3</v>
      </c>
      <c r="E3447" s="166">
        <f t="shared" si="757"/>
        <v>24.291375447755232</v>
      </c>
      <c r="F3447" s="167">
        <f t="shared" si="758"/>
        <v>7.7081635131977579</v>
      </c>
      <c r="G3447" s="167">
        <f t="shared" si="748"/>
        <v>267874.2771722615</v>
      </c>
      <c r="H3447" s="167">
        <f t="shared" si="749"/>
        <v>271299.98899881309</v>
      </c>
      <c r="I3447" s="168">
        <f t="shared" si="750"/>
        <v>539174.26617107459</v>
      </c>
      <c r="J3447" s="168">
        <f t="shared" si="752"/>
        <v>520780.85449135944</v>
      </c>
      <c r="K3447" s="94"/>
      <c r="L3447" s="265">
        <f t="shared" si="751"/>
        <v>205464.14093922274</v>
      </c>
      <c r="M3447" s="265">
        <f>$G3447*NonHospFrac+theModel!$H3447*NonHospFrac</f>
        <v>333710.12523185182</v>
      </c>
      <c r="N3447" s="266">
        <f t="shared" si="753"/>
        <v>539174.26617107459</v>
      </c>
      <c r="O3447" s="158"/>
      <c r="P3447" s="265">
        <f t="shared" si="754"/>
        <v>198454.92932281541</v>
      </c>
      <c r="Q3447" s="265">
        <f t="shared" si="755"/>
        <v>333708.5649812328</v>
      </c>
      <c r="R3447" s="266">
        <f t="shared" si="756"/>
        <v>532163.49430404825</v>
      </c>
    </row>
    <row r="3448" spans="1:18" x14ac:dyDescent="0.25">
      <c r="A3448" s="81">
        <v>3417</v>
      </c>
      <c r="B3448" s="93">
        <f t="shared" si="745"/>
        <v>4.7219083855943063E-29</v>
      </c>
      <c r="C3448" s="178">
        <f t="shared" si="746"/>
        <v>4.7112565734987546E-29</v>
      </c>
      <c r="D3448" s="165">
        <f t="shared" si="747"/>
        <v>2.2558277767625785E-3</v>
      </c>
      <c r="E3448" s="166">
        <f t="shared" si="757"/>
        <v>24.291375447755232</v>
      </c>
      <c r="F3448" s="167">
        <f t="shared" si="758"/>
        <v>7.7104193409745205</v>
      </c>
      <c r="G3448" s="167">
        <f t="shared" si="748"/>
        <v>267952.6717514749</v>
      </c>
      <c r="H3448" s="167">
        <f t="shared" si="749"/>
        <v>271299.98899881309</v>
      </c>
      <c r="I3448" s="168">
        <f t="shared" si="750"/>
        <v>539252.66075028805</v>
      </c>
      <c r="J3448" s="168">
        <f t="shared" si="752"/>
        <v>520849.0561098847</v>
      </c>
      <c r="K3448" s="94"/>
      <c r="L3448" s="265">
        <f t="shared" si="751"/>
        <v>205494.01490740516</v>
      </c>
      <c r="M3448" s="265">
        <f>$G3448*NonHospFrac+theModel!$H3448*NonHospFrac</f>
        <v>333758.6458428828</v>
      </c>
      <c r="N3448" s="266">
        <f t="shared" si="753"/>
        <v>539252.66075028793</v>
      </c>
      <c r="O3448" s="158"/>
      <c r="P3448" s="265">
        <f t="shared" si="754"/>
        <v>198480.91904050068</v>
      </c>
      <c r="Q3448" s="265">
        <f t="shared" si="755"/>
        <v>333757.08559226379</v>
      </c>
      <c r="R3448" s="266">
        <f t="shared" si="756"/>
        <v>532238.0046327645</v>
      </c>
    </row>
    <row r="3449" spans="1:18" x14ac:dyDescent="0.25">
      <c r="A3449" s="81">
        <v>3418</v>
      </c>
      <c r="B3449" s="93">
        <f t="shared" si="745"/>
        <v>4.6337009683471565E-29</v>
      </c>
      <c r="C3449" s="178">
        <f t="shared" si="746"/>
        <v>4.6232481369935474E-29</v>
      </c>
      <c r="D3449" s="165">
        <f t="shared" si="747"/>
        <v>2.2558277767625785E-3</v>
      </c>
      <c r="E3449" s="166">
        <f t="shared" si="757"/>
        <v>24.291375447755232</v>
      </c>
      <c r="F3449" s="167">
        <f t="shared" si="758"/>
        <v>7.7126751687512831</v>
      </c>
      <c r="G3449" s="167">
        <f t="shared" si="748"/>
        <v>268031.06633068831</v>
      </c>
      <c r="H3449" s="167">
        <f t="shared" si="749"/>
        <v>271299.98899881309</v>
      </c>
      <c r="I3449" s="168">
        <f t="shared" si="750"/>
        <v>539331.0553295014</v>
      </c>
      <c r="J3449" s="168">
        <f t="shared" si="752"/>
        <v>520917.25494837767</v>
      </c>
      <c r="K3449" s="94"/>
      <c r="L3449" s="265">
        <f t="shared" si="751"/>
        <v>205523.88887558758</v>
      </c>
      <c r="M3449" s="265">
        <f>$G3449*NonHospFrac+theModel!$H3449*NonHospFrac</f>
        <v>333807.16645391379</v>
      </c>
      <c r="N3449" s="266">
        <f t="shared" si="753"/>
        <v>539331.0553295014</v>
      </c>
      <c r="O3449" s="158"/>
      <c r="P3449" s="265">
        <f t="shared" si="754"/>
        <v>198506.90769879389</v>
      </c>
      <c r="Q3449" s="265">
        <f t="shared" si="755"/>
        <v>333805.60620329477</v>
      </c>
      <c r="R3449" s="266">
        <f t="shared" si="756"/>
        <v>532312.51390208863</v>
      </c>
    </row>
    <row r="3450" spans="1:18" x14ac:dyDescent="0.25">
      <c r="A3450" s="81">
        <v>3419</v>
      </c>
      <c r="B3450" s="93">
        <f t="shared" si="745"/>
        <v>4.5471413061647073E-29</v>
      </c>
      <c r="C3450" s="178">
        <f t="shared" si="746"/>
        <v>4.5368837385013962E-29</v>
      </c>
      <c r="D3450" s="165">
        <f t="shared" si="747"/>
        <v>2.2558277767625785E-3</v>
      </c>
      <c r="E3450" s="166">
        <f t="shared" si="757"/>
        <v>24.291375447755232</v>
      </c>
      <c r="F3450" s="167">
        <f t="shared" si="758"/>
        <v>7.7149309965280457</v>
      </c>
      <c r="G3450" s="167">
        <f t="shared" si="748"/>
        <v>268109.46090990177</v>
      </c>
      <c r="H3450" s="167">
        <f t="shared" si="749"/>
        <v>271299.98899881309</v>
      </c>
      <c r="I3450" s="168">
        <f t="shared" si="750"/>
        <v>539409.44990871486</v>
      </c>
      <c r="J3450" s="168">
        <f t="shared" si="752"/>
        <v>520985.4510069518</v>
      </c>
      <c r="K3450" s="94"/>
      <c r="L3450" s="265">
        <f t="shared" si="751"/>
        <v>205553.76284377003</v>
      </c>
      <c r="M3450" s="265">
        <f>$G3450*NonHospFrac+theModel!$H3450*NonHospFrac</f>
        <v>333855.68706494482</v>
      </c>
      <c r="N3450" s="266">
        <f t="shared" si="753"/>
        <v>539409.44990871486</v>
      </c>
      <c r="O3450" s="158"/>
      <c r="P3450" s="265">
        <f t="shared" si="754"/>
        <v>198532.89529773826</v>
      </c>
      <c r="Q3450" s="265">
        <f t="shared" si="755"/>
        <v>333854.12681432581</v>
      </c>
      <c r="R3450" s="266">
        <f t="shared" si="756"/>
        <v>532387.02211206406</v>
      </c>
    </row>
    <row r="3451" spans="1:18" x14ac:dyDescent="0.25">
      <c r="A3451" s="81">
        <v>3420</v>
      </c>
      <c r="B3451" s="93">
        <f t="shared" si="745"/>
        <v>4.4621986182256569E-29</v>
      </c>
      <c r="C3451" s="178">
        <f t="shared" si="746"/>
        <v>4.4521326666372318E-29</v>
      </c>
      <c r="D3451" s="165">
        <f t="shared" si="747"/>
        <v>2.2558277767625785E-3</v>
      </c>
      <c r="E3451" s="166">
        <f t="shared" si="757"/>
        <v>24.291375447755232</v>
      </c>
      <c r="F3451" s="167">
        <f t="shared" si="758"/>
        <v>7.7171868243048083</v>
      </c>
      <c r="G3451" s="167">
        <f t="shared" si="748"/>
        <v>268187.85548911517</v>
      </c>
      <c r="H3451" s="167">
        <f t="shared" si="749"/>
        <v>271299.98899881309</v>
      </c>
      <c r="I3451" s="168">
        <f t="shared" si="750"/>
        <v>539487.84448792832</v>
      </c>
      <c r="J3451" s="168">
        <f t="shared" si="752"/>
        <v>521053.64428572031</v>
      </c>
      <c r="K3451" s="94"/>
      <c r="L3451" s="265">
        <f t="shared" si="751"/>
        <v>205583.63681195246</v>
      </c>
      <c r="M3451" s="265">
        <f>$G3451*NonHospFrac+theModel!$H3451*NonHospFrac</f>
        <v>333904.20767597581</v>
      </c>
      <c r="N3451" s="266">
        <f t="shared" si="753"/>
        <v>539487.84448792832</v>
      </c>
      <c r="O3451" s="158"/>
      <c r="P3451" s="265">
        <f t="shared" si="754"/>
        <v>198558.88183737692</v>
      </c>
      <c r="Q3451" s="265">
        <f t="shared" si="755"/>
        <v>333902.64742535679</v>
      </c>
      <c r="R3451" s="266">
        <f t="shared" si="756"/>
        <v>532461.52926273365</v>
      </c>
    </row>
    <row r="3452" spans="1:18" x14ac:dyDescent="0.25">
      <c r="A3452" s="81">
        <v>3421</v>
      </c>
      <c r="B3452" s="93">
        <f t="shared" si="745"/>
        <v>4.3788426987083948E-29</v>
      </c>
      <c r="C3452" s="178">
        <f t="shared" si="746"/>
        <v>4.3689647837185742E-29</v>
      </c>
      <c r="D3452" s="165">
        <f t="shared" si="747"/>
        <v>2.2558277767625785E-3</v>
      </c>
      <c r="E3452" s="166">
        <f t="shared" si="757"/>
        <v>24.291375447755232</v>
      </c>
      <c r="F3452" s="167">
        <f t="shared" si="758"/>
        <v>7.7194426520815709</v>
      </c>
      <c r="G3452" s="167">
        <f t="shared" si="748"/>
        <v>268266.25006832858</v>
      </c>
      <c r="H3452" s="167">
        <f t="shared" si="749"/>
        <v>271299.98899881309</v>
      </c>
      <c r="I3452" s="168">
        <f t="shared" si="750"/>
        <v>539566.23906714167</v>
      </c>
      <c r="J3452" s="168">
        <f t="shared" si="752"/>
        <v>521121.83478479646</v>
      </c>
      <c r="K3452" s="94"/>
      <c r="L3452" s="265">
        <f t="shared" si="751"/>
        <v>205613.51078013485</v>
      </c>
      <c r="M3452" s="265">
        <f>$G3452*NonHospFrac+theModel!$H3452*NonHospFrac</f>
        <v>333952.72828700679</v>
      </c>
      <c r="N3452" s="266">
        <f t="shared" si="753"/>
        <v>539566.23906714167</v>
      </c>
      <c r="O3452" s="158"/>
      <c r="P3452" s="265">
        <f t="shared" si="754"/>
        <v>198584.86731775303</v>
      </c>
      <c r="Q3452" s="265">
        <f t="shared" si="755"/>
        <v>333951.16803638777</v>
      </c>
      <c r="R3452" s="266">
        <f t="shared" si="756"/>
        <v>532536.0353541408</v>
      </c>
    </row>
    <row r="3453" spans="1:18" x14ac:dyDescent="0.25">
      <c r="A3453" s="81">
        <v>3422</v>
      </c>
      <c r="B3453" s="93">
        <f t="shared" si="745"/>
        <v>4.2970439060501189E-29</v>
      </c>
      <c r="C3453" s="178">
        <f t="shared" si="746"/>
        <v>4.2873505150488826E-29</v>
      </c>
      <c r="D3453" s="165">
        <f t="shared" si="747"/>
        <v>2.2558277767625785E-3</v>
      </c>
      <c r="E3453" s="166">
        <f t="shared" si="757"/>
        <v>24.291375447755232</v>
      </c>
      <c r="F3453" s="167">
        <f t="shared" si="758"/>
        <v>7.7216984798583335</v>
      </c>
      <c r="G3453" s="167">
        <f t="shared" si="748"/>
        <v>268344.64464754198</v>
      </c>
      <c r="H3453" s="167">
        <f t="shared" si="749"/>
        <v>271299.98899881309</v>
      </c>
      <c r="I3453" s="168">
        <f t="shared" si="750"/>
        <v>539644.63364635501</v>
      </c>
      <c r="J3453" s="168">
        <f t="shared" si="752"/>
        <v>521190.02250429359</v>
      </c>
      <c r="K3453" s="94"/>
      <c r="L3453" s="265">
        <f t="shared" si="751"/>
        <v>205643.38474831727</v>
      </c>
      <c r="M3453" s="265">
        <f>$G3453*NonHospFrac+theModel!$H3453*NonHospFrac</f>
        <v>334001.24889803777</v>
      </c>
      <c r="N3453" s="266">
        <f t="shared" si="753"/>
        <v>539644.63364635501</v>
      </c>
      <c r="O3453" s="158"/>
      <c r="P3453" s="265">
        <f t="shared" si="754"/>
        <v>198610.85173890984</v>
      </c>
      <c r="Q3453" s="265">
        <f t="shared" si="755"/>
        <v>333999.68864741875</v>
      </c>
      <c r="R3453" s="266">
        <f t="shared" si="756"/>
        <v>532610.54038632859</v>
      </c>
    </row>
    <row r="3454" spans="1:18" x14ac:dyDescent="0.25">
      <c r="A3454" s="81">
        <v>3423</v>
      </c>
      <c r="B3454" s="93">
        <f t="shared" si="745"/>
        <v>4.2167731524059694E-29</v>
      </c>
      <c r="C3454" s="178">
        <f t="shared" si="746"/>
        <v>4.2072608384004653E-29</v>
      </c>
      <c r="D3454" s="165">
        <f t="shared" si="747"/>
        <v>2.2558277767625785E-3</v>
      </c>
      <c r="E3454" s="166">
        <f t="shared" si="757"/>
        <v>24.291375447755232</v>
      </c>
      <c r="F3454" s="167">
        <f t="shared" si="758"/>
        <v>7.7239543076350961</v>
      </c>
      <c r="G3454" s="167">
        <f t="shared" si="748"/>
        <v>268423.03922675544</v>
      </c>
      <c r="H3454" s="167">
        <f t="shared" si="749"/>
        <v>271299.98899881309</v>
      </c>
      <c r="I3454" s="168">
        <f t="shared" si="750"/>
        <v>539723.02822556859</v>
      </c>
      <c r="J3454" s="168">
        <f t="shared" si="752"/>
        <v>521258.20744432526</v>
      </c>
      <c r="K3454" s="94"/>
      <c r="L3454" s="265">
        <f t="shared" si="751"/>
        <v>205673.25871649972</v>
      </c>
      <c r="M3454" s="265">
        <f>$G3454*NonHospFrac+theModel!$H3454*NonHospFrac</f>
        <v>334049.76950906881</v>
      </c>
      <c r="N3454" s="266">
        <f t="shared" si="753"/>
        <v>539723.02822556859</v>
      </c>
      <c r="O3454" s="158"/>
      <c r="P3454" s="265">
        <f t="shared" si="754"/>
        <v>198636.83510089052</v>
      </c>
      <c r="Q3454" s="265">
        <f t="shared" si="755"/>
        <v>334048.20925844979</v>
      </c>
      <c r="R3454" s="266">
        <f t="shared" si="756"/>
        <v>532685.04435934033</v>
      </c>
    </row>
    <row r="3455" spans="1:18" x14ac:dyDescent="0.25">
      <c r="A3455" s="81">
        <v>3424</v>
      </c>
      <c r="B3455" s="93">
        <f t="shared" si="745"/>
        <v>4.1380018933053893E-29</v>
      </c>
      <c r="C3455" s="178">
        <f t="shared" si="746"/>
        <v>4.1286672736941748E-29</v>
      </c>
      <c r="D3455" s="165">
        <f t="shared" si="747"/>
        <v>2.2558277767625785E-3</v>
      </c>
      <c r="E3455" s="166">
        <f t="shared" si="757"/>
        <v>24.291375447755232</v>
      </c>
      <c r="F3455" s="167">
        <f t="shared" si="758"/>
        <v>7.7262101354118586</v>
      </c>
      <c r="G3455" s="167">
        <f t="shared" si="748"/>
        <v>268501.43380596885</v>
      </c>
      <c r="H3455" s="167">
        <f t="shared" si="749"/>
        <v>271299.98899881309</v>
      </c>
      <c r="I3455" s="168">
        <f t="shared" si="750"/>
        <v>539801.42280478193</v>
      </c>
      <c r="J3455" s="168">
        <f t="shared" si="752"/>
        <v>521326.38960500434</v>
      </c>
      <c r="K3455" s="94"/>
      <c r="L3455" s="265">
        <f t="shared" si="751"/>
        <v>205703.13268468215</v>
      </c>
      <c r="M3455" s="265">
        <f>$G3455*NonHospFrac+theModel!$H3455*NonHospFrac</f>
        <v>334098.29012009979</v>
      </c>
      <c r="N3455" s="266">
        <f t="shared" si="753"/>
        <v>539801.42280478193</v>
      </c>
      <c r="O3455" s="158"/>
      <c r="P3455" s="265">
        <f t="shared" si="754"/>
        <v>198662.81740373818</v>
      </c>
      <c r="Q3455" s="265">
        <f t="shared" si="755"/>
        <v>334096.72986948077</v>
      </c>
      <c r="R3455" s="266">
        <f t="shared" si="756"/>
        <v>532759.54727321898</v>
      </c>
    </row>
    <row r="3456" spans="1:18" x14ac:dyDescent="0.25">
      <c r="A3456" s="81">
        <v>3425</v>
      </c>
      <c r="B3456" s="93">
        <f t="shared" si="745"/>
        <v>4.0607021175016402E-29</v>
      </c>
      <c r="C3456" s="178">
        <f t="shared" si="746"/>
        <v>4.0515418728718213E-29</v>
      </c>
      <c r="D3456" s="165">
        <f t="shared" si="747"/>
        <v>2.2558277767625785E-3</v>
      </c>
      <c r="E3456" s="166">
        <f t="shared" si="757"/>
        <v>24.291375447755232</v>
      </c>
      <c r="F3456" s="167">
        <f t="shared" si="758"/>
        <v>7.7284659631886212</v>
      </c>
      <c r="G3456" s="167">
        <f t="shared" si="748"/>
        <v>268579.82838518225</v>
      </c>
      <c r="H3456" s="167">
        <f t="shared" si="749"/>
        <v>271299.98899881309</v>
      </c>
      <c r="I3456" s="168">
        <f t="shared" si="750"/>
        <v>539879.81738399528</v>
      </c>
      <c r="J3456" s="168">
        <f t="shared" si="752"/>
        <v>521394.56898644433</v>
      </c>
      <c r="K3456" s="94"/>
      <c r="L3456" s="265">
        <f t="shared" si="751"/>
        <v>205733.00665286457</v>
      </c>
      <c r="M3456" s="265">
        <f>$G3456*NonHospFrac+theModel!$H3456*NonHospFrac</f>
        <v>334146.81073113077</v>
      </c>
      <c r="N3456" s="266">
        <f t="shared" si="753"/>
        <v>539879.81738399528</v>
      </c>
      <c r="O3456" s="158"/>
      <c r="P3456" s="265">
        <f t="shared" si="754"/>
        <v>198688.79864749603</v>
      </c>
      <c r="Q3456" s="265">
        <f t="shared" si="755"/>
        <v>334145.25048051175</v>
      </c>
      <c r="R3456" s="266">
        <f t="shared" si="756"/>
        <v>532834.04912800784</v>
      </c>
    </row>
    <row r="3457" spans="1:18" x14ac:dyDescent="0.25">
      <c r="A3457" s="81">
        <v>3426</v>
      </c>
      <c r="B3457" s="93">
        <f t="shared" si="745"/>
        <v>3.9848463370109372E-29</v>
      </c>
      <c r="C3457" s="178">
        <f t="shared" si="746"/>
        <v>3.9758572099577773E-29</v>
      </c>
      <c r="D3457" s="165">
        <f t="shared" si="747"/>
        <v>2.2558277767625785E-3</v>
      </c>
      <c r="E3457" s="166">
        <f t="shared" si="757"/>
        <v>24.291375447755232</v>
      </c>
      <c r="F3457" s="167">
        <f t="shared" si="758"/>
        <v>7.7307217909653838</v>
      </c>
      <c r="G3457" s="167">
        <f t="shared" si="748"/>
        <v>268658.22296439571</v>
      </c>
      <c r="H3457" s="167">
        <f t="shared" si="749"/>
        <v>271299.98899881309</v>
      </c>
      <c r="I3457" s="168">
        <f t="shared" si="750"/>
        <v>539958.21196320886</v>
      </c>
      <c r="J3457" s="168">
        <f t="shared" si="752"/>
        <v>521462.74558875873</v>
      </c>
      <c r="K3457" s="94"/>
      <c r="L3457" s="265">
        <f t="shared" si="751"/>
        <v>205762.88062104699</v>
      </c>
      <c r="M3457" s="265">
        <f>$G3457*NonHospFrac+theModel!$H3457*NonHospFrac</f>
        <v>334195.33134216175</v>
      </c>
      <c r="N3457" s="266">
        <f t="shared" si="753"/>
        <v>539958.21196320874</v>
      </c>
      <c r="O3457" s="158"/>
      <c r="P3457" s="265">
        <f t="shared" si="754"/>
        <v>198714.77883220723</v>
      </c>
      <c r="Q3457" s="265">
        <f t="shared" si="755"/>
        <v>334193.77109154273</v>
      </c>
      <c r="R3457" s="266">
        <f t="shared" si="756"/>
        <v>532908.54992374999</v>
      </c>
    </row>
    <row r="3458" spans="1:18" x14ac:dyDescent="0.25">
      <c r="A3458" s="81">
        <v>3427</v>
      </c>
      <c r="B3458" s="93">
        <f t="shared" si="745"/>
        <v>3.9104075773376578E-29</v>
      </c>
      <c r="C3458" s="178">
        <f t="shared" si="746"/>
        <v>3.9015863713062367E-29</v>
      </c>
      <c r="D3458" s="165">
        <f t="shared" si="747"/>
        <v>2.2558277767625785E-3</v>
      </c>
      <c r="E3458" s="166">
        <f t="shared" si="757"/>
        <v>24.291375447755232</v>
      </c>
      <c r="F3458" s="167">
        <f t="shared" si="758"/>
        <v>7.7329776187421464</v>
      </c>
      <c r="G3458" s="167">
        <f t="shared" si="748"/>
        <v>268736.61754360911</v>
      </c>
      <c r="H3458" s="167">
        <f t="shared" si="749"/>
        <v>271299.98899881309</v>
      </c>
      <c r="I3458" s="168">
        <f t="shared" si="750"/>
        <v>540036.6065424222</v>
      </c>
      <c r="J3458" s="168">
        <f t="shared" si="752"/>
        <v>521530.91941206035</v>
      </c>
      <c r="K3458" s="94"/>
      <c r="L3458" s="265">
        <f t="shared" si="751"/>
        <v>205792.75458922941</v>
      </c>
      <c r="M3458" s="265">
        <f>$G3458*NonHospFrac+theModel!$H3458*NonHospFrac</f>
        <v>334243.85195319279</v>
      </c>
      <c r="N3458" s="266">
        <f t="shared" si="753"/>
        <v>540036.6065424222</v>
      </c>
      <c r="O3458" s="158"/>
      <c r="P3458" s="265">
        <f t="shared" si="754"/>
        <v>198740.75795791496</v>
      </c>
      <c r="Q3458" s="265">
        <f t="shared" si="755"/>
        <v>334242.29170257377</v>
      </c>
      <c r="R3458" s="266">
        <f t="shared" si="756"/>
        <v>532983.04966048873</v>
      </c>
    </row>
    <row r="3459" spans="1:18" x14ac:dyDescent="0.25">
      <c r="A3459" s="81">
        <v>3428</v>
      </c>
      <c r="B3459" s="93">
        <f t="shared" si="745"/>
        <v>3.8373593678821443E-29</v>
      </c>
      <c r="C3459" s="178">
        <f t="shared" si="746"/>
        <v>3.8287029460306559E-29</v>
      </c>
      <c r="D3459" s="165">
        <f t="shared" si="747"/>
        <v>2.2558277767625785E-3</v>
      </c>
      <c r="E3459" s="166">
        <f t="shared" si="757"/>
        <v>24.291375447755232</v>
      </c>
      <c r="F3459" s="167">
        <f t="shared" si="758"/>
        <v>7.735233446518909</v>
      </c>
      <c r="G3459" s="167">
        <f t="shared" si="748"/>
        <v>268815.01212282252</v>
      </c>
      <c r="H3459" s="167">
        <f t="shared" si="749"/>
        <v>271299.98899881309</v>
      </c>
      <c r="I3459" s="168">
        <f t="shared" si="750"/>
        <v>540115.00112163555</v>
      </c>
      <c r="J3459" s="168">
        <f t="shared" si="752"/>
        <v>521599.09045646276</v>
      </c>
      <c r="K3459" s="94"/>
      <c r="L3459" s="265">
        <f t="shared" si="751"/>
        <v>205822.62855741184</v>
      </c>
      <c r="M3459" s="265">
        <f>$G3459*NonHospFrac+theModel!$H3459*NonHospFrac</f>
        <v>334292.37256422377</v>
      </c>
      <c r="N3459" s="266">
        <f t="shared" si="753"/>
        <v>540115.00112163555</v>
      </c>
      <c r="O3459" s="158"/>
      <c r="P3459" s="265">
        <f t="shared" si="754"/>
        <v>198766.73602466239</v>
      </c>
      <c r="Q3459" s="265">
        <f t="shared" si="755"/>
        <v>334290.81231360475</v>
      </c>
      <c r="R3459" s="266">
        <f t="shared" si="756"/>
        <v>533057.54833826714</v>
      </c>
    </row>
    <row r="3460" spans="1:18" x14ac:dyDescent="0.25">
      <c r="A3460" s="81">
        <v>3429</v>
      </c>
      <c r="B3460" s="93">
        <f t="shared" si="745"/>
        <v>3.7656757325276992E-29</v>
      </c>
      <c r="C3460" s="178">
        <f t="shared" si="746"/>
        <v>3.7571810166119825E-29</v>
      </c>
      <c r="D3460" s="165">
        <f t="shared" si="747"/>
        <v>2.2558277767625785E-3</v>
      </c>
      <c r="E3460" s="166">
        <f t="shared" si="757"/>
        <v>24.291375447755232</v>
      </c>
      <c r="F3460" s="167">
        <f t="shared" si="758"/>
        <v>7.7374892742956716</v>
      </c>
      <c r="G3460" s="167">
        <f t="shared" si="748"/>
        <v>268893.40670203598</v>
      </c>
      <c r="H3460" s="167">
        <f t="shared" si="749"/>
        <v>271299.98899881309</v>
      </c>
      <c r="I3460" s="168">
        <f t="shared" si="750"/>
        <v>540193.39570084913</v>
      </c>
      <c r="J3460" s="168">
        <f t="shared" si="752"/>
        <v>521667.25872207939</v>
      </c>
      <c r="K3460" s="94"/>
      <c r="L3460" s="265">
        <f t="shared" si="751"/>
        <v>205852.50252559426</v>
      </c>
      <c r="M3460" s="265">
        <f>$G3460*NonHospFrac+theModel!$H3460*NonHospFrac</f>
        <v>334340.89317525481</v>
      </c>
      <c r="N3460" s="266">
        <f t="shared" si="753"/>
        <v>540193.39570084913</v>
      </c>
      <c r="O3460" s="158"/>
      <c r="P3460" s="265">
        <f t="shared" si="754"/>
        <v>198792.71303249267</v>
      </c>
      <c r="Q3460" s="265">
        <f t="shared" si="755"/>
        <v>334339.33292463579</v>
      </c>
      <c r="R3460" s="266">
        <f t="shared" si="756"/>
        <v>533132.04595712852</v>
      </c>
    </row>
    <row r="3461" spans="1:18" x14ac:dyDescent="0.25">
      <c r="A3461" s="81">
        <v>3430</v>
      </c>
      <c r="B3461" s="93">
        <f t="shared" si="745"/>
        <v>3.6953311804034141E-29</v>
      </c>
      <c r="C3461" s="178">
        <f t="shared" si="746"/>
        <v>3.6869951496823231E-29</v>
      </c>
      <c r="D3461" s="165">
        <f t="shared" si="747"/>
        <v>2.2558277767625785E-3</v>
      </c>
      <c r="E3461" s="166">
        <f t="shared" si="757"/>
        <v>24.291375447755232</v>
      </c>
      <c r="F3461" s="167">
        <f t="shared" si="758"/>
        <v>7.7397451020724342</v>
      </c>
      <c r="G3461" s="167">
        <f t="shared" si="748"/>
        <v>268971.80128124938</v>
      </c>
      <c r="H3461" s="167">
        <f t="shared" si="749"/>
        <v>271299.98899881309</v>
      </c>
      <c r="I3461" s="168">
        <f t="shared" si="750"/>
        <v>540271.79028006247</v>
      </c>
      <c r="J3461" s="168">
        <f t="shared" si="752"/>
        <v>521735.42420902313</v>
      </c>
      <c r="K3461" s="94"/>
      <c r="L3461" s="265">
        <f t="shared" si="751"/>
        <v>205882.37649377668</v>
      </c>
      <c r="M3461" s="265">
        <f>$G3461*NonHospFrac+theModel!$H3461*NonHospFrac</f>
        <v>334389.41378628579</v>
      </c>
      <c r="N3461" s="266">
        <f t="shared" si="753"/>
        <v>540271.79028006247</v>
      </c>
      <c r="O3461" s="158"/>
      <c r="P3461" s="265">
        <f t="shared" si="754"/>
        <v>198818.68898144897</v>
      </c>
      <c r="Q3461" s="265">
        <f t="shared" si="755"/>
        <v>334387.85353566677</v>
      </c>
      <c r="R3461" s="266">
        <f t="shared" si="756"/>
        <v>533206.54251711571</v>
      </c>
    </row>
    <row r="3462" spans="1:18" x14ac:dyDescent="0.25">
      <c r="A3462" s="81">
        <v>3431</v>
      </c>
      <c r="B3462" s="93">
        <f t="shared" si="745"/>
        <v>3.6263006968196091E-29</v>
      </c>
      <c r="C3462" s="178">
        <f t="shared" si="746"/>
        <v>3.6181203869808298E-29</v>
      </c>
      <c r="D3462" s="165">
        <f t="shared" si="747"/>
        <v>2.2558277767625785E-3</v>
      </c>
      <c r="E3462" s="166">
        <f t="shared" si="757"/>
        <v>24.291375447755232</v>
      </c>
      <c r="F3462" s="167">
        <f t="shared" si="758"/>
        <v>7.7420009298491967</v>
      </c>
      <c r="G3462" s="167">
        <f t="shared" si="748"/>
        <v>269050.19586046279</v>
      </c>
      <c r="H3462" s="167">
        <f t="shared" si="749"/>
        <v>271299.98899881309</v>
      </c>
      <c r="I3462" s="168">
        <f t="shared" si="750"/>
        <v>540350.18485927582</v>
      </c>
      <c r="J3462" s="168">
        <f t="shared" si="752"/>
        <v>521803.5869174074</v>
      </c>
      <c r="K3462" s="94"/>
      <c r="L3462" s="265">
        <f t="shared" si="751"/>
        <v>205912.25046195911</v>
      </c>
      <c r="M3462" s="265">
        <f>$G3462*NonHospFrac+theModel!$H3462*NonHospFrac</f>
        <v>334437.93439731677</v>
      </c>
      <c r="N3462" s="266">
        <f t="shared" si="753"/>
        <v>540350.18485927582</v>
      </c>
      <c r="O3462" s="158"/>
      <c r="P3462" s="265">
        <f t="shared" si="754"/>
        <v>198844.66387157445</v>
      </c>
      <c r="Q3462" s="265">
        <f t="shared" si="755"/>
        <v>334436.37414669775</v>
      </c>
      <c r="R3462" s="266">
        <f t="shared" si="756"/>
        <v>533281.03801827226</v>
      </c>
    </row>
    <row r="3463" spans="1:18" x14ac:dyDescent="0.25">
      <c r="A3463" s="81">
        <v>3432</v>
      </c>
      <c r="B3463" s="93">
        <f t="shared" si="745"/>
        <v>3.5585597343723385E-29</v>
      </c>
      <c r="C3463" s="178">
        <f t="shared" si="746"/>
        <v>3.5505322364782723E-29</v>
      </c>
      <c r="D3463" s="165">
        <f t="shared" si="747"/>
        <v>2.2558277767625785E-3</v>
      </c>
      <c r="E3463" s="166">
        <f t="shared" si="757"/>
        <v>24.291375447755232</v>
      </c>
      <c r="F3463" s="167">
        <f t="shared" si="758"/>
        <v>7.7442567576259593</v>
      </c>
      <c r="G3463" s="167">
        <f t="shared" si="748"/>
        <v>269128.59043967625</v>
      </c>
      <c r="H3463" s="167">
        <f t="shared" si="749"/>
        <v>271299.98899881309</v>
      </c>
      <c r="I3463" s="168">
        <f t="shared" si="750"/>
        <v>540428.5794384894</v>
      </c>
      <c r="J3463" s="168">
        <f t="shared" si="752"/>
        <v>521871.74684734573</v>
      </c>
      <c r="K3463" s="94"/>
      <c r="L3463" s="265">
        <f t="shared" si="751"/>
        <v>205942.12443014156</v>
      </c>
      <c r="M3463" s="265">
        <f>$G3463*NonHospFrac+theModel!$H3463*NonHospFrac</f>
        <v>334486.45500834775</v>
      </c>
      <c r="N3463" s="266">
        <f t="shared" si="753"/>
        <v>540428.57943848928</v>
      </c>
      <c r="O3463" s="158"/>
      <c r="P3463" s="265">
        <f t="shared" si="754"/>
        <v>198870.6377029123</v>
      </c>
      <c r="Q3463" s="265">
        <f t="shared" si="755"/>
        <v>334484.89475772873</v>
      </c>
      <c r="R3463" s="266">
        <f t="shared" si="756"/>
        <v>533355.532460641</v>
      </c>
    </row>
    <row r="3464" spans="1:18" x14ac:dyDescent="0.25">
      <c r="A3464" s="81">
        <v>3433</v>
      </c>
      <c r="B3464" s="93">
        <f t="shared" si="745"/>
        <v>3.4920842042145928E-29</v>
      </c>
      <c r="C3464" s="178">
        <f t="shared" si="746"/>
        <v>3.4842066636679315E-29</v>
      </c>
      <c r="D3464" s="165">
        <f t="shared" si="747"/>
        <v>2.2558277767625785E-3</v>
      </c>
      <c r="E3464" s="166">
        <f t="shared" si="757"/>
        <v>24.291375447755232</v>
      </c>
      <c r="F3464" s="167">
        <f t="shared" si="758"/>
        <v>7.7465125854027219</v>
      </c>
      <c r="G3464" s="167">
        <f t="shared" si="748"/>
        <v>269206.98501888965</v>
      </c>
      <c r="H3464" s="167">
        <f t="shared" si="749"/>
        <v>271299.98899881309</v>
      </c>
      <c r="I3464" s="168">
        <f t="shared" si="750"/>
        <v>540506.97401770274</v>
      </c>
      <c r="J3464" s="168">
        <f t="shared" si="752"/>
        <v>521939.9039989509</v>
      </c>
      <c r="K3464" s="94"/>
      <c r="L3464" s="265">
        <f t="shared" si="751"/>
        <v>205971.99839832395</v>
      </c>
      <c r="M3464" s="265">
        <f>$G3464*NonHospFrac+theModel!$H3464*NonHospFrac</f>
        <v>334534.97561937873</v>
      </c>
      <c r="N3464" s="266">
        <f t="shared" si="753"/>
        <v>540506.97401770274</v>
      </c>
      <c r="O3464" s="158"/>
      <c r="P3464" s="265">
        <f t="shared" si="754"/>
        <v>198896.61047550559</v>
      </c>
      <c r="Q3464" s="265">
        <f t="shared" si="755"/>
        <v>334533.41536875971</v>
      </c>
      <c r="R3464" s="266">
        <f t="shared" si="756"/>
        <v>533430.02584426524</v>
      </c>
    </row>
    <row r="3465" spans="1:18" x14ac:dyDescent="0.25">
      <c r="A3465" s="81">
        <v>3434</v>
      </c>
      <c r="B3465" s="93">
        <f t="shared" si="745"/>
        <v>3.4268504674900358E-29</v>
      </c>
      <c r="C3465" s="178">
        <f t="shared" si="746"/>
        <v>3.4191200830186597E-29</v>
      </c>
      <c r="D3465" s="165">
        <f t="shared" si="747"/>
        <v>2.2558277767625785E-3</v>
      </c>
      <c r="E3465" s="166">
        <f t="shared" si="757"/>
        <v>24.291375447755232</v>
      </c>
      <c r="F3465" s="167">
        <f t="shared" si="758"/>
        <v>7.7487684131794845</v>
      </c>
      <c r="G3465" s="167">
        <f t="shared" si="748"/>
        <v>269285.37959810311</v>
      </c>
      <c r="H3465" s="167">
        <f t="shared" si="749"/>
        <v>271299.98899881309</v>
      </c>
      <c r="I3465" s="168">
        <f t="shared" si="750"/>
        <v>540585.3685969162</v>
      </c>
      <c r="J3465" s="168">
        <f t="shared" si="752"/>
        <v>522008.0583723365</v>
      </c>
      <c r="K3465" s="94"/>
      <c r="L3465" s="265">
        <f t="shared" si="751"/>
        <v>206001.87236650643</v>
      </c>
      <c r="M3465" s="265">
        <f>$G3465*NonHospFrac+theModel!$H3465*NonHospFrac</f>
        <v>334583.49623040977</v>
      </c>
      <c r="N3465" s="266">
        <f t="shared" si="753"/>
        <v>540585.3685969162</v>
      </c>
      <c r="O3465" s="158"/>
      <c r="P3465" s="265">
        <f t="shared" si="754"/>
        <v>198922.58218939762</v>
      </c>
      <c r="Q3465" s="265">
        <f t="shared" si="755"/>
        <v>334581.93597979075</v>
      </c>
      <c r="R3465" s="266">
        <f t="shared" si="756"/>
        <v>533504.51816918841</v>
      </c>
    </row>
    <row r="3466" spans="1:18" x14ac:dyDescent="0.25">
      <c r="A3466" s="81">
        <v>3435</v>
      </c>
      <c r="B3466" s="93">
        <f t="shared" si="745"/>
        <v>3.3628353269270239E-29</v>
      </c>
      <c r="C3466" s="178">
        <f t="shared" si="746"/>
        <v>3.3552493495878632E-29</v>
      </c>
      <c r="D3466" s="165">
        <f t="shared" si="747"/>
        <v>2.2558277767625785E-3</v>
      </c>
      <c r="E3466" s="166">
        <f t="shared" si="757"/>
        <v>24.291375447755232</v>
      </c>
      <c r="F3466" s="167">
        <f t="shared" si="758"/>
        <v>7.7510242409562471</v>
      </c>
      <c r="G3466" s="167">
        <f t="shared" si="748"/>
        <v>269363.77417731646</v>
      </c>
      <c r="H3466" s="167">
        <f t="shared" si="749"/>
        <v>271299.98899881309</v>
      </c>
      <c r="I3466" s="168">
        <f t="shared" si="750"/>
        <v>540663.76317612955</v>
      </c>
      <c r="J3466" s="168">
        <f t="shared" si="752"/>
        <v>522076.20996761555</v>
      </c>
      <c r="K3466" s="94"/>
      <c r="L3466" s="265">
        <f t="shared" si="751"/>
        <v>206031.7463346888</v>
      </c>
      <c r="M3466" s="265">
        <f>$G3466*NonHospFrac+theModel!$H3466*NonHospFrac</f>
        <v>334632.01684144069</v>
      </c>
      <c r="N3466" s="266">
        <f t="shared" si="753"/>
        <v>540663.76317612943</v>
      </c>
      <c r="O3466" s="158"/>
      <c r="P3466" s="265">
        <f t="shared" si="754"/>
        <v>198948.55284463137</v>
      </c>
      <c r="Q3466" s="265">
        <f t="shared" si="755"/>
        <v>334630.45659082168</v>
      </c>
      <c r="R3466" s="266">
        <f t="shared" si="756"/>
        <v>533579.00943545299</v>
      </c>
    </row>
    <row r="3467" spans="1:18" x14ac:dyDescent="0.25">
      <c r="A3467" s="81">
        <v>3436</v>
      </c>
      <c r="B3467" s="93">
        <f t="shared" si="745"/>
        <v>3.3000160185896021E-29</v>
      </c>
      <c r="C3467" s="178">
        <f t="shared" si="746"/>
        <v>3.292571750791106E-29</v>
      </c>
      <c r="D3467" s="165">
        <f t="shared" si="747"/>
        <v>2.2558277767625785E-3</v>
      </c>
      <c r="E3467" s="166">
        <f t="shared" si="757"/>
        <v>24.291375447755232</v>
      </c>
      <c r="F3467" s="167">
        <f t="shared" si="758"/>
        <v>7.7532800687330097</v>
      </c>
      <c r="G3467" s="167">
        <f t="shared" si="748"/>
        <v>269442.16875652992</v>
      </c>
      <c r="H3467" s="167">
        <f t="shared" si="749"/>
        <v>271299.98899881309</v>
      </c>
      <c r="I3467" s="168">
        <f t="shared" si="750"/>
        <v>540742.15775534301</v>
      </c>
      <c r="J3467" s="168">
        <f t="shared" si="752"/>
        <v>522144.3587849015</v>
      </c>
      <c r="K3467" s="94"/>
      <c r="L3467" s="265">
        <f t="shared" si="751"/>
        <v>206061.62030287125</v>
      </c>
      <c r="M3467" s="265">
        <f>$G3467*NonHospFrac+theModel!$H3467*NonHospFrac</f>
        <v>334680.53745247173</v>
      </c>
      <c r="N3467" s="266">
        <f t="shared" si="753"/>
        <v>540742.15775534301</v>
      </c>
      <c r="O3467" s="158"/>
      <c r="P3467" s="265">
        <f t="shared" si="754"/>
        <v>198974.52244125016</v>
      </c>
      <c r="Q3467" s="265">
        <f t="shared" si="755"/>
        <v>334678.97720185271</v>
      </c>
      <c r="R3467" s="266">
        <f t="shared" si="756"/>
        <v>533653.49964310287</v>
      </c>
    </row>
    <row r="3468" spans="1:18" x14ac:dyDescent="0.25">
      <c r="A3468" s="81">
        <v>3437</v>
      </c>
      <c r="B3468" s="93">
        <f t="shared" si="745"/>
        <v>3.2383702037825932E-29</v>
      </c>
      <c r="C3468" s="178">
        <f t="shared" si="746"/>
        <v>3.2310649983254602E-29</v>
      </c>
      <c r="D3468" s="165">
        <f t="shared" si="747"/>
        <v>2.2558277767625785E-3</v>
      </c>
      <c r="E3468" s="166">
        <f t="shared" si="757"/>
        <v>24.291375447755232</v>
      </c>
      <c r="F3468" s="167">
        <f t="shared" si="758"/>
        <v>7.7555358965097723</v>
      </c>
      <c r="G3468" s="167">
        <f t="shared" si="748"/>
        <v>269520.56333574333</v>
      </c>
      <c r="H3468" s="167">
        <f t="shared" si="749"/>
        <v>271299.98899881309</v>
      </c>
      <c r="I3468" s="168">
        <f t="shared" si="750"/>
        <v>540820.55233455636</v>
      </c>
      <c r="J3468" s="168">
        <f t="shared" si="752"/>
        <v>522212.5048243074</v>
      </c>
      <c r="K3468" s="94"/>
      <c r="L3468" s="265">
        <f t="shared" si="751"/>
        <v>206091.49427105367</v>
      </c>
      <c r="M3468" s="265">
        <f>$G3468*NonHospFrac+theModel!$H3468*NonHospFrac</f>
        <v>334729.05806350271</v>
      </c>
      <c r="N3468" s="266">
        <f t="shared" si="753"/>
        <v>540820.55233455636</v>
      </c>
      <c r="O3468" s="158"/>
      <c r="P3468" s="265">
        <f t="shared" si="754"/>
        <v>199000.49097929703</v>
      </c>
      <c r="Q3468" s="265">
        <f t="shared" si="755"/>
        <v>334727.4978128837</v>
      </c>
      <c r="R3468" s="266">
        <f t="shared" si="756"/>
        <v>533727.98879218078</v>
      </c>
    </row>
    <row r="3469" spans="1:18" x14ac:dyDescent="0.25">
      <c r="A3469" s="81">
        <v>3438</v>
      </c>
      <c r="B3469" s="93">
        <f t="shared" si="745"/>
        <v>3.1778759611079049E-29</v>
      </c>
      <c r="C3469" s="178">
        <f t="shared" si="746"/>
        <v>3.1707072202437315E-29</v>
      </c>
      <c r="D3469" s="165">
        <f t="shared" si="747"/>
        <v>2.2558277767625785E-3</v>
      </c>
      <c r="E3469" s="166">
        <f t="shared" si="757"/>
        <v>24.291375447755232</v>
      </c>
      <c r="F3469" s="167">
        <f t="shared" si="758"/>
        <v>7.7577917242865349</v>
      </c>
      <c r="G3469" s="167">
        <f t="shared" si="748"/>
        <v>269598.95791495679</v>
      </c>
      <c r="H3469" s="167">
        <f t="shared" si="749"/>
        <v>271299.98899881309</v>
      </c>
      <c r="I3469" s="168">
        <f t="shared" si="750"/>
        <v>540898.94691376993</v>
      </c>
      <c r="J3469" s="168">
        <f t="shared" si="752"/>
        <v>522280.6480859468</v>
      </c>
      <c r="K3469" s="94"/>
      <c r="L3469" s="265">
        <f t="shared" si="751"/>
        <v>206121.36823923612</v>
      </c>
      <c r="M3469" s="265">
        <f>$G3469*NonHospFrac+theModel!$H3469*NonHospFrac</f>
        <v>334777.57867453375</v>
      </c>
      <c r="N3469" s="266">
        <f t="shared" si="753"/>
        <v>540898.94691376993</v>
      </c>
      <c r="O3469" s="158"/>
      <c r="P3469" s="265">
        <f t="shared" si="754"/>
        <v>199026.45845881521</v>
      </c>
      <c r="Q3469" s="265">
        <f t="shared" si="755"/>
        <v>334776.01842391473</v>
      </c>
      <c r="R3469" s="266">
        <f t="shared" si="756"/>
        <v>533802.47688272991</v>
      </c>
    </row>
    <row r="3470" spans="1:18" x14ac:dyDescent="0.25">
      <c r="A3470" s="81">
        <v>3439</v>
      </c>
      <c r="B3470" s="93">
        <f t="shared" si="745"/>
        <v>3.1185117786692295E-29</v>
      </c>
      <c r="C3470" s="178">
        <f t="shared" si="746"/>
        <v>3.1114769531767461E-29</v>
      </c>
      <c r="D3470" s="165">
        <f t="shared" si="747"/>
        <v>2.2558277767625785E-3</v>
      </c>
      <c r="E3470" s="166">
        <f t="shared" si="757"/>
        <v>24.291375447755232</v>
      </c>
      <c r="F3470" s="167">
        <f t="shared" si="758"/>
        <v>7.7600475520632974</v>
      </c>
      <c r="G3470" s="167">
        <f t="shared" si="748"/>
        <v>269677.35249417019</v>
      </c>
      <c r="H3470" s="167">
        <f t="shared" si="749"/>
        <v>271299.98899881309</v>
      </c>
      <c r="I3470" s="168">
        <f t="shared" si="750"/>
        <v>540977.34149298328</v>
      </c>
      <c r="J3470" s="168">
        <f t="shared" si="752"/>
        <v>522348.78856993251</v>
      </c>
      <c r="K3470" s="94"/>
      <c r="L3470" s="265">
        <f t="shared" si="751"/>
        <v>206151.24220741855</v>
      </c>
      <c r="M3470" s="265">
        <f>$G3470*NonHospFrac+theModel!$H3470*NonHospFrac</f>
        <v>334826.09928556473</v>
      </c>
      <c r="N3470" s="266">
        <f t="shared" si="753"/>
        <v>540977.34149298328</v>
      </c>
      <c r="O3470" s="158"/>
      <c r="P3470" s="265">
        <f t="shared" si="754"/>
        <v>199052.42487984776</v>
      </c>
      <c r="Q3470" s="265">
        <f t="shared" si="755"/>
        <v>334824.53903494572</v>
      </c>
      <c r="R3470" s="266">
        <f t="shared" si="756"/>
        <v>533876.96391479345</v>
      </c>
    </row>
    <row r="3471" spans="1:18" x14ac:dyDescent="0.25">
      <c r="A3471" s="81">
        <v>3440</v>
      </c>
      <c r="B3471" s="93">
        <f t="shared" si="745"/>
        <v>3.0602565464223622E-29</v>
      </c>
      <c r="C3471" s="178">
        <f t="shared" si="746"/>
        <v>3.0533531347009231E-29</v>
      </c>
      <c r="D3471" s="165">
        <f t="shared" si="747"/>
        <v>2.2558277767625785E-3</v>
      </c>
      <c r="E3471" s="166">
        <f t="shared" si="757"/>
        <v>24.291375447755232</v>
      </c>
      <c r="F3471" s="167">
        <f t="shared" si="758"/>
        <v>7.76230337984006</v>
      </c>
      <c r="G3471" s="167">
        <f t="shared" si="748"/>
        <v>269755.74707338365</v>
      </c>
      <c r="H3471" s="167">
        <f t="shared" si="749"/>
        <v>271299.98899881309</v>
      </c>
      <c r="I3471" s="168">
        <f t="shared" si="750"/>
        <v>541055.73607219674</v>
      </c>
      <c r="J3471" s="168">
        <f t="shared" si="752"/>
        <v>522416.92627637804</v>
      </c>
      <c r="K3471" s="94"/>
      <c r="L3471" s="265">
        <f t="shared" si="751"/>
        <v>206181.11617560097</v>
      </c>
      <c r="M3471" s="265">
        <f>$G3471*NonHospFrac+theModel!$H3471*NonHospFrac</f>
        <v>334874.61989659572</v>
      </c>
      <c r="N3471" s="266">
        <f t="shared" si="753"/>
        <v>541055.73607219663</v>
      </c>
      <c r="O3471" s="158"/>
      <c r="P3471" s="265">
        <f t="shared" si="754"/>
        <v>199078.39024243789</v>
      </c>
      <c r="Q3471" s="265">
        <f t="shared" si="755"/>
        <v>334873.0596459767</v>
      </c>
      <c r="R3471" s="266">
        <f t="shared" si="756"/>
        <v>533951.44988841459</v>
      </c>
    </row>
    <row r="3472" spans="1:18" x14ac:dyDescent="0.25">
      <c r="A3472" s="81">
        <v>3441</v>
      </c>
      <c r="B3472" s="93">
        <f t="shared" si="745"/>
        <v>3.0030895486684183E-29</v>
      </c>
      <c r="C3472" s="178">
        <f t="shared" si="746"/>
        <v>2.9963150958484267E-29</v>
      </c>
      <c r="D3472" s="165">
        <f t="shared" si="747"/>
        <v>2.2558277767625785E-3</v>
      </c>
      <c r="E3472" s="166">
        <f t="shared" si="757"/>
        <v>24.291375447755232</v>
      </c>
      <c r="F3472" s="167">
        <f t="shared" si="758"/>
        <v>7.7645592076168226</v>
      </c>
      <c r="G3472" s="167">
        <f t="shared" si="748"/>
        <v>269834.141652597</v>
      </c>
      <c r="H3472" s="167">
        <f t="shared" si="749"/>
        <v>271299.98899881309</v>
      </c>
      <c r="I3472" s="168">
        <f t="shared" si="750"/>
        <v>541134.13065141009</v>
      </c>
      <c r="J3472" s="168">
        <f t="shared" si="752"/>
        <v>522485.06120539643</v>
      </c>
      <c r="K3472" s="94"/>
      <c r="L3472" s="265">
        <f t="shared" si="751"/>
        <v>206210.99014378339</v>
      </c>
      <c r="M3472" s="265">
        <f>$G3472*NonHospFrac+theModel!$H3472*NonHospFrac</f>
        <v>334923.1405076267</v>
      </c>
      <c r="N3472" s="266">
        <f t="shared" si="753"/>
        <v>541134.13065141009</v>
      </c>
      <c r="O3472" s="158"/>
      <c r="P3472" s="265">
        <f t="shared" si="754"/>
        <v>199104.35454662872</v>
      </c>
      <c r="Q3472" s="265">
        <f t="shared" si="755"/>
        <v>334921.58025700768</v>
      </c>
      <c r="R3472" s="266">
        <f t="shared" si="756"/>
        <v>534025.9348036364</v>
      </c>
    </row>
    <row r="3473" spans="1:18" x14ac:dyDescent="0.25">
      <c r="A3473" s="81">
        <v>3442</v>
      </c>
      <c r="B3473" s="93">
        <f t="shared" si="745"/>
        <v>2.9469904566872832E-29</v>
      </c>
      <c r="C3473" s="178">
        <f t="shared" si="746"/>
        <v>2.9403425537572337E-29</v>
      </c>
      <c r="D3473" s="165">
        <f t="shared" si="747"/>
        <v>2.2558277767625785E-3</v>
      </c>
      <c r="E3473" s="166">
        <f t="shared" si="757"/>
        <v>24.291375447755232</v>
      </c>
      <c r="F3473" s="167">
        <f t="shared" si="758"/>
        <v>7.7668150353935852</v>
      </c>
      <c r="G3473" s="167">
        <f t="shared" si="748"/>
        <v>269912.5362318104</v>
      </c>
      <c r="H3473" s="167">
        <f t="shared" si="749"/>
        <v>271299.98899881309</v>
      </c>
      <c r="I3473" s="168">
        <f t="shared" si="750"/>
        <v>541212.52523062355</v>
      </c>
      <c r="J3473" s="168">
        <f t="shared" si="752"/>
        <v>522553.19335710106</v>
      </c>
      <c r="K3473" s="94"/>
      <c r="L3473" s="265">
        <f t="shared" si="751"/>
        <v>206240.86411196578</v>
      </c>
      <c r="M3473" s="265">
        <f>$G3473*NonHospFrac+theModel!$H3473*NonHospFrac</f>
        <v>334971.66111865768</v>
      </c>
      <c r="N3473" s="266">
        <f t="shared" si="753"/>
        <v>541212.52523062343</v>
      </c>
      <c r="O3473" s="158"/>
      <c r="P3473" s="265">
        <f t="shared" si="754"/>
        <v>199130.31779246335</v>
      </c>
      <c r="Q3473" s="265">
        <f t="shared" si="755"/>
        <v>334970.10086803866</v>
      </c>
      <c r="R3473" s="266">
        <f t="shared" si="756"/>
        <v>534100.41866050195</v>
      </c>
    </row>
    <row r="3474" spans="1:18" x14ac:dyDescent="0.25">
      <c r="A3474" s="81">
        <v>3443</v>
      </c>
      <c r="B3474" s="93">
        <f t="shared" si="745"/>
        <v>2.8919393215086692E-29</v>
      </c>
      <c r="C3474" s="178">
        <f t="shared" si="746"/>
        <v>2.8854156044584981E-29</v>
      </c>
      <c r="D3474" s="165">
        <f t="shared" si="747"/>
        <v>2.2558277767625785E-3</v>
      </c>
      <c r="E3474" s="166">
        <f t="shared" si="757"/>
        <v>24.291375447755232</v>
      </c>
      <c r="F3474" s="167">
        <f t="shared" si="758"/>
        <v>7.7690708631703478</v>
      </c>
      <c r="G3474" s="167">
        <f t="shared" si="748"/>
        <v>269990.93081102386</v>
      </c>
      <c r="H3474" s="167">
        <f t="shared" si="749"/>
        <v>271299.98899881309</v>
      </c>
      <c r="I3474" s="168">
        <f t="shared" si="750"/>
        <v>541290.91980983689</v>
      </c>
      <c r="J3474" s="168">
        <f t="shared" si="752"/>
        <v>522621.32273160497</v>
      </c>
      <c r="K3474" s="94"/>
      <c r="L3474" s="265">
        <f t="shared" si="751"/>
        <v>206270.73808014824</v>
      </c>
      <c r="M3474" s="265">
        <f>$G3474*NonHospFrac+theModel!$H3474*NonHospFrac</f>
        <v>335020.18172968872</v>
      </c>
      <c r="N3474" s="266">
        <f t="shared" si="753"/>
        <v>541290.91980983689</v>
      </c>
      <c r="O3474" s="158"/>
      <c r="P3474" s="265">
        <f t="shared" si="754"/>
        <v>199156.27997998503</v>
      </c>
      <c r="Q3474" s="265">
        <f t="shared" si="755"/>
        <v>335018.6214790697</v>
      </c>
      <c r="R3474" s="266">
        <f t="shared" si="756"/>
        <v>534174.90145905479</v>
      </c>
    </row>
    <row r="3475" spans="1:18" x14ac:dyDescent="0.25">
      <c r="A3475" s="81">
        <v>3444</v>
      </c>
      <c r="B3475" s="93">
        <f t="shared" si="745"/>
        <v>2.8379165668182164E-29</v>
      </c>
      <c r="C3475" s="178">
        <f t="shared" si="746"/>
        <v>2.831514715798653E-29</v>
      </c>
      <c r="D3475" s="165">
        <f t="shared" si="747"/>
        <v>2.2558277767625785E-3</v>
      </c>
      <c r="E3475" s="166">
        <f t="shared" si="757"/>
        <v>24.291375447755232</v>
      </c>
      <c r="F3475" s="167">
        <f t="shared" si="758"/>
        <v>7.7713266909471104</v>
      </c>
      <c r="G3475" s="167">
        <f t="shared" si="748"/>
        <v>270069.32539023727</v>
      </c>
      <c r="H3475" s="167">
        <f t="shared" si="749"/>
        <v>271299.98899881309</v>
      </c>
      <c r="I3475" s="168">
        <f t="shared" si="750"/>
        <v>541369.31438905036</v>
      </c>
      <c r="J3475" s="168">
        <f t="shared" si="752"/>
        <v>522689.44932902156</v>
      </c>
      <c r="K3475" s="94"/>
      <c r="L3475" s="265">
        <f t="shared" si="751"/>
        <v>206300.61204833066</v>
      </c>
      <c r="M3475" s="265">
        <f>$G3475*NonHospFrac+theModel!$H3475*NonHospFrac</f>
        <v>335068.7023407197</v>
      </c>
      <c r="N3475" s="266">
        <f t="shared" si="753"/>
        <v>541369.31438905036</v>
      </c>
      <c r="O3475" s="158"/>
      <c r="P3475" s="265">
        <f t="shared" si="754"/>
        <v>199182.24110923681</v>
      </c>
      <c r="Q3475" s="265">
        <f t="shared" si="755"/>
        <v>335067.14209010068</v>
      </c>
      <c r="R3475" s="266">
        <f t="shared" si="756"/>
        <v>534249.38319933752</v>
      </c>
    </row>
    <row r="3476" spans="1:18" x14ac:dyDescent="0.25">
      <c r="A3476" s="81">
        <v>3445</v>
      </c>
      <c r="B3476" s="93">
        <f t="shared" si="745"/>
        <v>2.7849029819961071E-29</v>
      </c>
      <c r="C3476" s="178">
        <f t="shared" si="746"/>
        <v>2.7786207204937311E-29</v>
      </c>
      <c r="D3476" s="165">
        <f t="shared" si="747"/>
        <v>2.2558277767625785E-3</v>
      </c>
      <c r="E3476" s="166">
        <f t="shared" si="757"/>
        <v>24.291375447755232</v>
      </c>
      <c r="F3476" s="167">
        <f t="shared" si="758"/>
        <v>7.773582518723873</v>
      </c>
      <c r="G3476" s="167">
        <f t="shared" si="748"/>
        <v>270147.71996945067</v>
      </c>
      <c r="H3476" s="167">
        <f t="shared" si="749"/>
        <v>271299.98899881309</v>
      </c>
      <c r="I3476" s="168">
        <f t="shared" si="750"/>
        <v>541447.70896826382</v>
      </c>
      <c r="J3476" s="168">
        <f t="shared" si="752"/>
        <v>522757.57314946392</v>
      </c>
      <c r="K3476" s="94"/>
      <c r="L3476" s="265">
        <f t="shared" si="751"/>
        <v>206330.48601651308</v>
      </c>
      <c r="M3476" s="265">
        <f>$G3476*NonHospFrac+theModel!$H3476*NonHospFrac</f>
        <v>335117.22295175068</v>
      </c>
      <c r="N3476" s="266">
        <f t="shared" si="753"/>
        <v>541447.70896826382</v>
      </c>
      <c r="O3476" s="158"/>
      <c r="P3476" s="265">
        <f t="shared" si="754"/>
        <v>199208.20118026185</v>
      </c>
      <c r="Q3476" s="265">
        <f t="shared" si="755"/>
        <v>335115.66270113166</v>
      </c>
      <c r="R3476" s="266">
        <f t="shared" si="756"/>
        <v>534323.86388139357</v>
      </c>
    </row>
    <row r="3477" spans="1:18" x14ac:dyDescent="0.25">
      <c r="A3477" s="81">
        <v>3446</v>
      </c>
      <c r="B3477" s="93">
        <f t="shared" si="745"/>
        <v>2.7328797152857253E-29</v>
      </c>
      <c r="C3477" s="178">
        <f t="shared" si="746"/>
        <v>2.7267148093134326E-29</v>
      </c>
      <c r="D3477" s="165">
        <f t="shared" si="747"/>
        <v>2.2558277767625785E-3</v>
      </c>
      <c r="E3477" s="166">
        <f t="shared" si="757"/>
        <v>24.291375447755232</v>
      </c>
      <c r="F3477" s="167">
        <f t="shared" si="758"/>
        <v>7.7758383465006355</v>
      </c>
      <c r="G3477" s="167">
        <f t="shared" si="748"/>
        <v>270226.11454866413</v>
      </c>
      <c r="H3477" s="167">
        <f t="shared" si="749"/>
        <v>271299.98899881309</v>
      </c>
      <c r="I3477" s="168">
        <f t="shared" si="750"/>
        <v>541526.10354747716</v>
      </c>
      <c r="J3477" s="168">
        <f t="shared" si="752"/>
        <v>522825.69419304514</v>
      </c>
      <c r="K3477" s="94"/>
      <c r="L3477" s="265">
        <f t="shared" si="751"/>
        <v>206360.3599846955</v>
      </c>
      <c r="M3477" s="265">
        <f>$G3477*NonHospFrac+theModel!$H3477*NonHospFrac</f>
        <v>335165.74356278172</v>
      </c>
      <c r="N3477" s="266">
        <f t="shared" si="753"/>
        <v>541526.10354747716</v>
      </c>
      <c r="O3477" s="158"/>
      <c r="P3477" s="265">
        <f t="shared" si="754"/>
        <v>199234.16019310331</v>
      </c>
      <c r="Q3477" s="265">
        <f t="shared" si="755"/>
        <v>335164.1833121627</v>
      </c>
      <c r="R3477" s="266">
        <f t="shared" si="756"/>
        <v>534398.34350526601</v>
      </c>
    </row>
    <row r="3478" spans="1:18" x14ac:dyDescent="0.25">
      <c r="A3478" s="81">
        <v>3447</v>
      </c>
      <c r="B3478" s="93">
        <f t="shared" si="745"/>
        <v>2.6818282670899257E-29</v>
      </c>
      <c r="C3478" s="178">
        <f t="shared" si="746"/>
        <v>2.6757785243925174E-29</v>
      </c>
      <c r="D3478" s="165">
        <f t="shared" si="747"/>
        <v>2.2558277767625785E-3</v>
      </c>
      <c r="E3478" s="166">
        <f t="shared" si="757"/>
        <v>24.291375447755232</v>
      </c>
      <c r="F3478" s="167">
        <f t="shared" si="758"/>
        <v>7.7780941742773981</v>
      </c>
      <c r="G3478" s="167">
        <f t="shared" si="748"/>
        <v>270304.50912787754</v>
      </c>
      <c r="H3478" s="167">
        <f t="shared" si="749"/>
        <v>271299.98899881309</v>
      </c>
      <c r="I3478" s="168">
        <f t="shared" si="750"/>
        <v>541604.49812669063</v>
      </c>
      <c r="J3478" s="168">
        <f t="shared" si="752"/>
        <v>522893.81245987862</v>
      </c>
      <c r="K3478" s="94"/>
      <c r="L3478" s="265">
        <f t="shared" si="751"/>
        <v>206390.23395287793</v>
      </c>
      <c r="M3478" s="265">
        <f>$G3478*NonHospFrac+theModel!$H3478*NonHospFrac</f>
        <v>335214.2641738127</v>
      </c>
      <c r="N3478" s="266">
        <f t="shared" si="753"/>
        <v>541604.49812669063</v>
      </c>
      <c r="O3478" s="158"/>
      <c r="P3478" s="265">
        <f t="shared" si="754"/>
        <v>199260.11814780429</v>
      </c>
      <c r="Q3478" s="265">
        <f t="shared" si="755"/>
        <v>335212.70392319368</v>
      </c>
      <c r="R3478" s="266">
        <f t="shared" si="756"/>
        <v>534472.82207099791</v>
      </c>
    </row>
    <row r="3479" spans="1:18" x14ac:dyDescent="0.25">
      <c r="A3479" s="81">
        <v>3448</v>
      </c>
      <c r="B3479" s="93">
        <f t="shared" si="745"/>
        <v>2.631730483392535E-29</v>
      </c>
      <c r="C3479" s="178">
        <f t="shared" si="746"/>
        <v>2.6257937526671454E-29</v>
      </c>
      <c r="D3479" s="165">
        <f t="shared" si="747"/>
        <v>2.2558277767625785E-3</v>
      </c>
      <c r="E3479" s="166">
        <f t="shared" si="757"/>
        <v>24.291375447755232</v>
      </c>
      <c r="F3479" s="167">
        <f t="shared" si="758"/>
        <v>7.7803500020541607</v>
      </c>
      <c r="G3479" s="167">
        <f t="shared" si="748"/>
        <v>270382.90370709094</v>
      </c>
      <c r="H3479" s="167">
        <f t="shared" si="749"/>
        <v>271299.98899881309</v>
      </c>
      <c r="I3479" s="168">
        <f t="shared" si="750"/>
        <v>541682.89270590409</v>
      </c>
      <c r="J3479" s="168">
        <f t="shared" si="752"/>
        <v>522961.92795007746</v>
      </c>
      <c r="K3479" s="94"/>
      <c r="L3479" s="265">
        <f t="shared" si="751"/>
        <v>206420.10792106035</v>
      </c>
      <c r="M3479" s="265">
        <f>$G3479*NonHospFrac+theModel!$H3479*NonHospFrac</f>
        <v>335262.78478484368</v>
      </c>
      <c r="N3479" s="266">
        <f t="shared" si="753"/>
        <v>541682.89270590409</v>
      </c>
      <c r="O3479" s="158"/>
      <c r="P3479" s="265">
        <f t="shared" si="754"/>
        <v>199286.07504440792</v>
      </c>
      <c r="Q3479" s="265">
        <f t="shared" si="755"/>
        <v>335261.22453422466</v>
      </c>
      <c r="R3479" s="266">
        <f t="shared" si="756"/>
        <v>534547.29957863258</v>
      </c>
    </row>
    <row r="3480" spans="1:18" x14ac:dyDescent="0.25">
      <c r="A3480" s="81">
        <v>3449</v>
      </c>
      <c r="B3480" s="93">
        <f t="shared" si="745"/>
        <v>2.5825685493027377E-29</v>
      </c>
      <c r="C3480" s="178">
        <f t="shared" si="746"/>
        <v>2.5767427194338272E-29</v>
      </c>
      <c r="D3480" s="165">
        <f t="shared" si="747"/>
        <v>2.2558277767625785E-3</v>
      </c>
      <c r="E3480" s="166">
        <f t="shared" si="757"/>
        <v>24.291375447755232</v>
      </c>
      <c r="F3480" s="167">
        <f t="shared" si="758"/>
        <v>7.7826058298309233</v>
      </c>
      <c r="G3480" s="167">
        <f t="shared" si="748"/>
        <v>270461.2982863044</v>
      </c>
      <c r="H3480" s="167">
        <f t="shared" si="749"/>
        <v>271299.98899881309</v>
      </c>
      <c r="I3480" s="168">
        <f t="shared" si="750"/>
        <v>541761.28728511743</v>
      </c>
      <c r="J3480" s="168">
        <f t="shared" si="752"/>
        <v>523030.04066375468</v>
      </c>
      <c r="K3480" s="94"/>
      <c r="L3480" s="265">
        <f t="shared" si="751"/>
        <v>206449.98188924277</v>
      </c>
      <c r="M3480" s="265">
        <f>$G3480*NonHospFrac+theModel!$H3480*NonHospFrac</f>
        <v>335311.30539587466</v>
      </c>
      <c r="N3480" s="266">
        <f t="shared" si="753"/>
        <v>541761.28728511743</v>
      </c>
      <c r="O3480" s="158"/>
      <c r="P3480" s="265">
        <f t="shared" si="754"/>
        <v>199312.03088295736</v>
      </c>
      <c r="Q3480" s="265">
        <f t="shared" si="755"/>
        <v>335309.74514525564</v>
      </c>
      <c r="R3480" s="266">
        <f t="shared" si="756"/>
        <v>534621.77602821297</v>
      </c>
    </row>
    <row r="3481" spans="1:18" x14ac:dyDescent="0.25">
      <c r="A3481" s="81">
        <v>3450</v>
      </c>
      <c r="B3481" s="93">
        <f t="shared" si="745"/>
        <v>2.5343249827200625E-29</v>
      </c>
      <c r="C3481" s="178">
        <f t="shared" si="746"/>
        <v>2.5286079820286993E-29</v>
      </c>
      <c r="D3481" s="165">
        <f t="shared" si="747"/>
        <v>2.2558277767625785E-3</v>
      </c>
      <c r="E3481" s="166">
        <f t="shared" si="757"/>
        <v>24.291375447755232</v>
      </c>
      <c r="F3481" s="167">
        <f t="shared" si="758"/>
        <v>7.7848616576076859</v>
      </c>
      <c r="G3481" s="167">
        <f t="shared" si="748"/>
        <v>270539.69286551781</v>
      </c>
      <c r="H3481" s="167">
        <f t="shared" si="749"/>
        <v>271299.98899881309</v>
      </c>
      <c r="I3481" s="168">
        <f t="shared" si="750"/>
        <v>541839.68186433089</v>
      </c>
      <c r="J3481" s="168">
        <f t="shared" si="752"/>
        <v>523098.15060102375</v>
      </c>
      <c r="K3481" s="94"/>
      <c r="L3481" s="265">
        <f t="shared" si="751"/>
        <v>206479.85585742519</v>
      </c>
      <c r="M3481" s="265">
        <f>$G3481*NonHospFrac+theModel!$H3481*NonHospFrac</f>
        <v>335359.82600690564</v>
      </c>
      <c r="N3481" s="266">
        <f t="shared" si="753"/>
        <v>541839.68186433078</v>
      </c>
      <c r="O3481" s="158"/>
      <c r="P3481" s="265">
        <f t="shared" si="754"/>
        <v>199337.98566349573</v>
      </c>
      <c r="Q3481" s="265">
        <f t="shared" si="755"/>
        <v>335358.26575628662</v>
      </c>
      <c r="R3481" s="266">
        <f t="shared" si="756"/>
        <v>534696.25141978241</v>
      </c>
    </row>
    <row r="3482" spans="1:18" x14ac:dyDescent="0.25">
      <c r="A3482" s="81">
        <v>3451</v>
      </c>
      <c r="B3482" s="93">
        <f t="shared" si="745"/>
        <v>2.4869826281177022E-29</v>
      </c>
      <c r="C3482" s="178">
        <f t="shared" si="746"/>
        <v>2.4813724236248682E-29</v>
      </c>
      <c r="D3482" s="165">
        <f t="shared" si="747"/>
        <v>2.2558277767625785E-3</v>
      </c>
      <c r="E3482" s="166">
        <f t="shared" si="757"/>
        <v>24.291375447755232</v>
      </c>
      <c r="F3482" s="167">
        <f t="shared" si="758"/>
        <v>7.7871174853844485</v>
      </c>
      <c r="G3482" s="167">
        <f t="shared" si="748"/>
        <v>270618.08744473127</v>
      </c>
      <c r="H3482" s="167">
        <f t="shared" si="749"/>
        <v>271299.98899881309</v>
      </c>
      <c r="I3482" s="168">
        <f t="shared" si="750"/>
        <v>541918.07644354436</v>
      </c>
      <c r="J3482" s="168">
        <f t="shared" si="752"/>
        <v>523166.25776199769</v>
      </c>
      <c r="K3482" s="94"/>
      <c r="L3482" s="265">
        <f t="shared" si="751"/>
        <v>206509.72982560765</v>
      </c>
      <c r="M3482" s="265">
        <f>$G3482*NonHospFrac+theModel!$H3482*NonHospFrac</f>
        <v>335408.34661793668</v>
      </c>
      <c r="N3482" s="266">
        <f t="shared" si="753"/>
        <v>541918.07644354436</v>
      </c>
      <c r="O3482" s="158"/>
      <c r="P3482" s="265">
        <f t="shared" si="754"/>
        <v>199363.93938606617</v>
      </c>
      <c r="Q3482" s="265">
        <f t="shared" si="755"/>
        <v>335406.78636731766</v>
      </c>
      <c r="R3482" s="266">
        <f t="shared" si="756"/>
        <v>534770.72575338383</v>
      </c>
    </row>
    <row r="3483" spans="1:18" x14ac:dyDescent="0.25">
      <c r="A3483" s="81">
        <v>3452</v>
      </c>
      <c r="B3483" s="93">
        <f t="shared" si="745"/>
        <v>2.4405246504419702E-29</v>
      </c>
      <c r="C3483" s="178">
        <f t="shared" si="746"/>
        <v>2.4350192471456295E-29</v>
      </c>
      <c r="D3483" s="165">
        <f t="shared" si="747"/>
        <v>2.2558277767625785E-3</v>
      </c>
      <c r="E3483" s="166">
        <f t="shared" si="757"/>
        <v>24.291375447755232</v>
      </c>
      <c r="F3483" s="167">
        <f t="shared" si="758"/>
        <v>7.7893733131612111</v>
      </c>
      <c r="G3483" s="167">
        <f t="shared" si="748"/>
        <v>270696.48202394461</v>
      </c>
      <c r="H3483" s="167">
        <f t="shared" si="749"/>
        <v>271299.98899881309</v>
      </c>
      <c r="I3483" s="168">
        <f t="shared" si="750"/>
        <v>541996.4710227577</v>
      </c>
      <c r="J3483" s="168">
        <f t="shared" si="752"/>
        <v>523234.36214678956</v>
      </c>
      <c r="K3483" s="94"/>
      <c r="L3483" s="265">
        <f t="shared" si="751"/>
        <v>206539.60379379004</v>
      </c>
      <c r="M3483" s="265">
        <f>$G3483*NonHospFrac+theModel!$H3483*NonHospFrac</f>
        <v>335456.8672289676</v>
      </c>
      <c r="N3483" s="266">
        <f t="shared" si="753"/>
        <v>541996.4710227577</v>
      </c>
      <c r="O3483" s="158"/>
      <c r="P3483" s="265">
        <f t="shared" si="754"/>
        <v>199389.89205071173</v>
      </c>
      <c r="Q3483" s="265">
        <f t="shared" si="755"/>
        <v>335455.30697834858</v>
      </c>
      <c r="R3483" s="266">
        <f t="shared" si="756"/>
        <v>534845.19902906031</v>
      </c>
    </row>
    <row r="3484" spans="1:18" x14ac:dyDescent="0.25">
      <c r="A3484" s="81">
        <v>3453</v>
      </c>
      <c r="B3484" s="93">
        <f t="shared" si="745"/>
        <v>2.3949345291257153E-29</v>
      </c>
      <c r="C3484" s="178">
        <f t="shared" si="746"/>
        <v>2.3895319692913857E-29</v>
      </c>
      <c r="D3484" s="165">
        <f t="shared" si="747"/>
        <v>2.2558277767625785E-3</v>
      </c>
      <c r="E3484" s="166">
        <f t="shared" si="757"/>
        <v>24.291375447755232</v>
      </c>
      <c r="F3484" s="167">
        <f t="shared" si="758"/>
        <v>7.7916291409379737</v>
      </c>
      <c r="G3484" s="167">
        <f t="shared" si="748"/>
        <v>270774.87660315807</v>
      </c>
      <c r="H3484" s="167">
        <f t="shared" si="749"/>
        <v>271299.98899881309</v>
      </c>
      <c r="I3484" s="168">
        <f t="shared" si="750"/>
        <v>542074.86560197116</v>
      </c>
      <c r="J3484" s="168">
        <f t="shared" si="752"/>
        <v>523302.46375551273</v>
      </c>
      <c r="K3484" s="94"/>
      <c r="L3484" s="265">
        <f t="shared" si="751"/>
        <v>206569.47776197249</v>
      </c>
      <c r="M3484" s="265">
        <f>$G3484*NonHospFrac+theModel!$H3484*NonHospFrac</f>
        <v>335505.3878399987</v>
      </c>
      <c r="N3484" s="266">
        <f t="shared" si="753"/>
        <v>542074.86560197116</v>
      </c>
      <c r="O3484" s="158"/>
      <c r="P3484" s="265">
        <f t="shared" si="754"/>
        <v>199415.84365747563</v>
      </c>
      <c r="Q3484" s="265">
        <f t="shared" si="755"/>
        <v>335503.82758937968</v>
      </c>
      <c r="R3484" s="266">
        <f t="shared" si="756"/>
        <v>534919.67124685529</v>
      </c>
    </row>
    <row r="3485" spans="1:18" x14ac:dyDescent="0.25">
      <c r="A3485" s="81">
        <v>3454</v>
      </c>
      <c r="B3485" s="93">
        <f t="shared" si="745"/>
        <v>2.3501960522135984E-29</v>
      </c>
      <c r="C3485" s="178">
        <f t="shared" si="746"/>
        <v>2.3448944146781773E-29</v>
      </c>
      <c r="D3485" s="165">
        <f t="shared" si="747"/>
        <v>2.2558277767625785E-3</v>
      </c>
      <c r="E3485" s="166">
        <f t="shared" si="757"/>
        <v>24.291375447755232</v>
      </c>
      <c r="F3485" s="167">
        <f t="shared" si="758"/>
        <v>7.7938849687147362</v>
      </c>
      <c r="G3485" s="167">
        <f t="shared" si="748"/>
        <v>270853.27118237148</v>
      </c>
      <c r="H3485" s="167">
        <f t="shared" si="749"/>
        <v>271299.98899881309</v>
      </c>
      <c r="I3485" s="168">
        <f t="shared" si="750"/>
        <v>542153.26018118463</v>
      </c>
      <c r="J3485" s="168">
        <f t="shared" si="752"/>
        <v>523370.56258828024</v>
      </c>
      <c r="K3485" s="94"/>
      <c r="L3485" s="265">
        <f t="shared" si="751"/>
        <v>206599.35173015489</v>
      </c>
      <c r="M3485" s="265">
        <f>$G3485*NonHospFrac+theModel!$H3485*NonHospFrac</f>
        <v>335553.90845102968</v>
      </c>
      <c r="N3485" s="266">
        <f t="shared" si="753"/>
        <v>542153.26018118463</v>
      </c>
      <c r="O3485" s="158"/>
      <c r="P3485" s="265">
        <f t="shared" si="754"/>
        <v>199441.7942064009</v>
      </c>
      <c r="Q3485" s="265">
        <f t="shared" si="755"/>
        <v>335552.34820041066</v>
      </c>
      <c r="R3485" s="266">
        <f t="shared" si="756"/>
        <v>534994.14240681159</v>
      </c>
    </row>
    <row r="3486" spans="1:18" x14ac:dyDescent="0.25">
      <c r="A3486" s="81">
        <v>3455</v>
      </c>
      <c r="B3486" s="93">
        <f t="shared" si="745"/>
        <v>2.3062933105969552E-29</v>
      </c>
      <c r="C3486" s="178">
        <f t="shared" si="746"/>
        <v>2.3010907100855488E-29</v>
      </c>
      <c r="D3486" s="165">
        <f t="shared" si="747"/>
        <v>2.2558277767625785E-3</v>
      </c>
      <c r="E3486" s="166">
        <f t="shared" si="757"/>
        <v>24.291375447755232</v>
      </c>
      <c r="F3486" s="167">
        <f t="shared" si="758"/>
        <v>7.7961407964914988</v>
      </c>
      <c r="G3486" s="167">
        <f t="shared" si="748"/>
        <v>270931.66576158494</v>
      </c>
      <c r="H3486" s="167">
        <f t="shared" si="749"/>
        <v>271299.98899881309</v>
      </c>
      <c r="I3486" s="168">
        <f t="shared" si="750"/>
        <v>542231.65476039797</v>
      </c>
      <c r="J3486" s="168">
        <f t="shared" si="752"/>
        <v>523438.6586452052</v>
      </c>
      <c r="K3486" s="94"/>
      <c r="L3486" s="265">
        <f t="shared" si="751"/>
        <v>206629.22569833737</v>
      </c>
      <c r="M3486" s="265">
        <f>$G3486*NonHospFrac+theModel!$H3486*NonHospFrac</f>
        <v>335602.42906206066</v>
      </c>
      <c r="N3486" s="266">
        <f t="shared" si="753"/>
        <v>542231.65476039797</v>
      </c>
      <c r="O3486" s="158"/>
      <c r="P3486" s="265">
        <f t="shared" si="754"/>
        <v>199467.74369753079</v>
      </c>
      <c r="Q3486" s="265">
        <f t="shared" si="755"/>
        <v>335600.86881144164</v>
      </c>
      <c r="R3486" s="266">
        <f t="shared" si="756"/>
        <v>535068.61250897241</v>
      </c>
    </row>
    <row r="3487" spans="1:18" x14ac:dyDescent="0.25">
      <c r="A3487" s="81">
        <v>3456</v>
      </c>
      <c r="B3487" s="93">
        <f t="shared" ref="B3487:B3550" si="759">Constant*EXP(PowerTerm*(A3487)/7)</f>
        <v>2.2632106923566756E-29</v>
      </c>
      <c r="C3487" s="178">
        <f t="shared" ref="C3487:C3550" si="760">(1-theFloor)*B3487</f>
        <v>2.2581052788121914E-29</v>
      </c>
      <c r="D3487" s="165">
        <f t="shared" ref="D3487:D3550" si="761">theFloor</f>
        <v>2.2558277767625785E-3</v>
      </c>
      <c r="E3487" s="166">
        <f t="shared" si="757"/>
        <v>24.291375447755232</v>
      </c>
      <c r="F3487" s="167">
        <f t="shared" si="758"/>
        <v>7.7983966242682614</v>
      </c>
      <c r="G3487" s="167">
        <f t="shared" ref="G3487:G3550" si="762">$B$22*F3487*totInfected/365.25</f>
        <v>271010.06034079834</v>
      </c>
      <c r="H3487" s="167">
        <f t="shared" ref="H3487:H3550" si="763">lostQALYs_Injured*E3487*totInfected/365.25</f>
        <v>271299.98899881309</v>
      </c>
      <c r="I3487" s="168">
        <f t="shared" ref="I3487:I3550" si="764">H3487+G3487</f>
        <v>542310.04933961143</v>
      </c>
      <c r="J3487" s="168">
        <f t="shared" si="752"/>
        <v>523506.75192640087</v>
      </c>
      <c r="K3487" s="94"/>
      <c r="L3487" s="265">
        <f t="shared" ref="L3487:L3550" si="765">$G3487*HospFrac+$H3487*HospFrac</f>
        <v>206659.09966651976</v>
      </c>
      <c r="M3487" s="265">
        <f>$G3487*NonHospFrac+theModel!$H3487*NonHospFrac</f>
        <v>335650.94967309164</v>
      </c>
      <c r="N3487" s="266">
        <f t="shared" si="753"/>
        <v>542310.04933961143</v>
      </c>
      <c r="O3487" s="158"/>
      <c r="P3487" s="265">
        <f t="shared" si="754"/>
        <v>199493.69213090825</v>
      </c>
      <c r="Q3487" s="265">
        <f t="shared" si="755"/>
        <v>335649.38942247262</v>
      </c>
      <c r="R3487" s="266">
        <f t="shared" si="756"/>
        <v>535143.08155338094</v>
      </c>
    </row>
    <row r="3488" spans="1:18" x14ac:dyDescent="0.25">
      <c r="A3488" s="81">
        <v>3457</v>
      </c>
      <c r="B3488" s="93">
        <f t="shared" si="759"/>
        <v>2.2209328772114353E-29</v>
      </c>
      <c r="C3488" s="178">
        <f t="shared" si="760"/>
        <v>2.2159228351366965E-29</v>
      </c>
      <c r="D3488" s="165">
        <f t="shared" si="761"/>
        <v>2.2558277767625785E-3</v>
      </c>
      <c r="E3488" s="166">
        <f t="shared" si="757"/>
        <v>24.291375447755232</v>
      </c>
      <c r="F3488" s="167">
        <f t="shared" si="758"/>
        <v>7.800652452045024</v>
      </c>
      <c r="G3488" s="167">
        <f t="shared" si="762"/>
        <v>271088.45492001181</v>
      </c>
      <c r="H3488" s="167">
        <f t="shared" si="763"/>
        <v>271299.98899881309</v>
      </c>
      <c r="I3488" s="168">
        <f t="shared" si="764"/>
        <v>542388.44391882489</v>
      </c>
      <c r="J3488" s="168">
        <f t="shared" ref="J3488:J3551" si="766">J3487+(I3488-I3487)/(1+discountDaily)^A3488</f>
        <v>523574.84243198036</v>
      </c>
      <c r="K3488" s="94"/>
      <c r="L3488" s="265">
        <f t="shared" si="765"/>
        <v>206688.97363470221</v>
      </c>
      <c r="M3488" s="265">
        <f>$G3488*NonHospFrac+theModel!$H3488*NonHospFrac</f>
        <v>335699.47028412268</v>
      </c>
      <c r="N3488" s="266">
        <f t="shared" ref="N3488:N3551" si="767">L3488+M3488</f>
        <v>542388.44391882489</v>
      </c>
      <c r="O3488" s="158"/>
      <c r="P3488" s="265">
        <f t="shared" ref="P3488:P3551" si="768">P3487+(L3488-L3487)/(1+discountDaily)^A3488</f>
        <v>199519.63950657655</v>
      </c>
      <c r="Q3488" s="265">
        <f t="shared" ref="Q3488:Q3551" si="769">Q3487+(M3488-M3487)/(1+discountDaily)^B3488</f>
        <v>335697.91003350366</v>
      </c>
      <c r="R3488" s="266">
        <f t="shared" ref="R3488:R3551" si="770">P3488+Q3488</f>
        <v>535217.54954008025</v>
      </c>
    </row>
    <row r="3489" spans="1:18" x14ac:dyDescent="0.25">
      <c r="A3489" s="81">
        <v>3458</v>
      </c>
      <c r="B3489" s="93">
        <f t="shared" si="759"/>
        <v>2.1794448310698021E-29</v>
      </c>
      <c r="C3489" s="178">
        <f t="shared" si="760"/>
        <v>2.1745283788819533E-29</v>
      </c>
      <c r="D3489" s="165">
        <f t="shared" si="761"/>
        <v>2.2558277767625785E-3</v>
      </c>
      <c r="E3489" s="166">
        <f t="shared" ref="E3489:E3552" si="771">C3489+E3488</f>
        <v>24.291375447755232</v>
      </c>
      <c r="F3489" s="167">
        <f t="shared" ref="F3489:F3552" si="772">D3489+F3488</f>
        <v>7.8029082798217866</v>
      </c>
      <c r="G3489" s="167">
        <f t="shared" si="762"/>
        <v>271166.84949922515</v>
      </c>
      <c r="H3489" s="167">
        <f t="shared" si="763"/>
        <v>271299.98899881309</v>
      </c>
      <c r="I3489" s="168">
        <f t="shared" si="764"/>
        <v>542466.83849803824</v>
      </c>
      <c r="J3489" s="168">
        <f t="shared" si="766"/>
        <v>523642.9301620567</v>
      </c>
      <c r="K3489" s="94"/>
      <c r="L3489" s="265">
        <f t="shared" si="765"/>
        <v>206718.84760288461</v>
      </c>
      <c r="M3489" s="265">
        <f>$G3489*NonHospFrac+theModel!$H3489*NonHospFrac</f>
        <v>335747.99089515361</v>
      </c>
      <c r="N3489" s="266">
        <f t="shared" si="767"/>
        <v>542466.83849803824</v>
      </c>
      <c r="O3489" s="158"/>
      <c r="P3489" s="265">
        <f t="shared" si="768"/>
        <v>199545.58582457868</v>
      </c>
      <c r="Q3489" s="265">
        <f t="shared" si="769"/>
        <v>335746.43064453459</v>
      </c>
      <c r="R3489" s="266">
        <f t="shared" si="770"/>
        <v>535292.0164691133</v>
      </c>
    </row>
    <row r="3490" spans="1:18" x14ac:dyDescent="0.25">
      <c r="A3490" s="81">
        <v>3459</v>
      </c>
      <c r="B3490" s="93">
        <f t="shared" si="759"/>
        <v>2.1387318006840758E-29</v>
      </c>
      <c r="C3490" s="178">
        <f t="shared" si="760"/>
        <v>2.1339071900810472E-29</v>
      </c>
      <c r="D3490" s="165">
        <f t="shared" si="761"/>
        <v>2.2558277767625785E-3</v>
      </c>
      <c r="E3490" s="166">
        <f t="shared" si="771"/>
        <v>24.291375447755232</v>
      </c>
      <c r="F3490" s="167">
        <f t="shared" si="772"/>
        <v>7.8051641075985492</v>
      </c>
      <c r="G3490" s="167">
        <f t="shared" si="762"/>
        <v>271245.24407843861</v>
      </c>
      <c r="H3490" s="167">
        <f t="shared" si="763"/>
        <v>271299.98899881309</v>
      </c>
      <c r="I3490" s="168">
        <f t="shared" si="764"/>
        <v>542545.2330772517</v>
      </c>
      <c r="J3490" s="168">
        <f t="shared" si="766"/>
        <v>523711.01511674322</v>
      </c>
      <c r="K3490" s="94"/>
      <c r="L3490" s="265">
        <f t="shared" si="765"/>
        <v>206748.72157106706</v>
      </c>
      <c r="M3490" s="265">
        <f>$G3490*NonHospFrac+theModel!$H3490*NonHospFrac</f>
        <v>335796.51150618464</v>
      </c>
      <c r="N3490" s="266">
        <f t="shared" si="767"/>
        <v>542545.2330772517</v>
      </c>
      <c r="O3490" s="158"/>
      <c r="P3490" s="265">
        <f t="shared" si="768"/>
        <v>199571.53108495785</v>
      </c>
      <c r="Q3490" s="265">
        <f t="shared" si="769"/>
        <v>335794.95125556563</v>
      </c>
      <c r="R3490" s="266">
        <f t="shared" si="770"/>
        <v>535366.48234052351</v>
      </c>
    </row>
    <row r="3491" spans="1:18" x14ac:dyDescent="0.25">
      <c r="A3491" s="81">
        <v>3460</v>
      </c>
      <c r="B3491" s="93">
        <f t="shared" si="759"/>
        <v>2.0987793084039989E-29</v>
      </c>
      <c r="C3491" s="178">
        <f t="shared" si="760"/>
        <v>2.0940448237428066E-29</v>
      </c>
      <c r="D3491" s="165">
        <f t="shared" si="761"/>
        <v>2.2558277767625785E-3</v>
      </c>
      <c r="E3491" s="166">
        <f t="shared" si="771"/>
        <v>24.291375447755232</v>
      </c>
      <c r="F3491" s="167">
        <f t="shared" si="772"/>
        <v>7.8074199353753118</v>
      </c>
      <c r="G3491" s="167">
        <f t="shared" si="762"/>
        <v>271323.63865765202</v>
      </c>
      <c r="H3491" s="167">
        <f t="shared" si="763"/>
        <v>271299.98899881309</v>
      </c>
      <c r="I3491" s="168">
        <f t="shared" si="764"/>
        <v>542623.62765646516</v>
      </c>
      <c r="J3491" s="168">
        <f t="shared" si="766"/>
        <v>523779.09729615296</v>
      </c>
      <c r="K3491" s="94"/>
      <c r="L3491" s="265">
        <f t="shared" si="765"/>
        <v>206778.59553924948</v>
      </c>
      <c r="M3491" s="265">
        <f>$G3491*NonHospFrac+theModel!$H3491*NonHospFrac</f>
        <v>335845.03211721563</v>
      </c>
      <c r="N3491" s="266">
        <f t="shared" si="767"/>
        <v>542623.62765646516</v>
      </c>
      <c r="O3491" s="158"/>
      <c r="P3491" s="265">
        <f t="shared" si="768"/>
        <v>199597.47528775712</v>
      </c>
      <c r="Q3491" s="265">
        <f t="shared" si="769"/>
        <v>335843.47186659661</v>
      </c>
      <c r="R3491" s="266">
        <f t="shared" si="770"/>
        <v>535440.94715435372</v>
      </c>
    </row>
    <row r="3492" spans="1:18" x14ac:dyDescent="0.25">
      <c r="A3492" s="81">
        <v>3461</v>
      </c>
      <c r="B3492" s="93">
        <f t="shared" si="759"/>
        <v>2.0595731470284694E-29</v>
      </c>
      <c r="C3492" s="178">
        <f t="shared" si="760"/>
        <v>2.0549271047151282E-29</v>
      </c>
      <c r="D3492" s="165">
        <f t="shared" si="761"/>
        <v>2.2558277767625785E-3</v>
      </c>
      <c r="E3492" s="166">
        <f t="shared" si="771"/>
        <v>24.291375447755232</v>
      </c>
      <c r="F3492" s="167">
        <f t="shared" si="772"/>
        <v>7.8096757631520743</v>
      </c>
      <c r="G3492" s="167">
        <f t="shared" si="762"/>
        <v>271402.03323686548</v>
      </c>
      <c r="H3492" s="167">
        <f t="shared" si="763"/>
        <v>271299.98899881309</v>
      </c>
      <c r="I3492" s="168">
        <f t="shared" si="764"/>
        <v>542702.02223567851</v>
      </c>
      <c r="J3492" s="168">
        <f t="shared" si="766"/>
        <v>523847.17670039897</v>
      </c>
      <c r="K3492" s="94"/>
      <c r="L3492" s="265">
        <f t="shared" si="765"/>
        <v>206808.4695074319</v>
      </c>
      <c r="M3492" s="265">
        <f>$G3492*NonHospFrac+theModel!$H3492*NonHospFrac</f>
        <v>335893.55272824666</v>
      </c>
      <c r="N3492" s="266">
        <f t="shared" si="767"/>
        <v>542702.02223567851</v>
      </c>
      <c r="O3492" s="158"/>
      <c r="P3492" s="265">
        <f t="shared" si="768"/>
        <v>199623.4184330196</v>
      </c>
      <c r="Q3492" s="265">
        <f t="shared" si="769"/>
        <v>335891.99247762765</v>
      </c>
      <c r="R3492" s="266">
        <f t="shared" si="770"/>
        <v>535515.41091064725</v>
      </c>
    </row>
    <row r="3493" spans="1:18" x14ac:dyDescent="0.25">
      <c r="A3493" s="81">
        <v>3462</v>
      </c>
      <c r="B3493" s="93">
        <f t="shared" si="759"/>
        <v>2.0210993747534278E-29</v>
      </c>
      <c r="C3493" s="178">
        <f t="shared" si="760"/>
        <v>2.0165401226442615E-29</v>
      </c>
      <c r="D3493" s="165">
        <f t="shared" si="761"/>
        <v>2.2558277767625785E-3</v>
      </c>
      <c r="E3493" s="166">
        <f t="shared" si="771"/>
        <v>24.291375447755232</v>
      </c>
      <c r="F3493" s="167">
        <f t="shared" si="772"/>
        <v>7.8119315909288369</v>
      </c>
      <c r="G3493" s="167">
        <f t="shared" si="762"/>
        <v>271480.42781607882</v>
      </c>
      <c r="H3493" s="167">
        <f t="shared" si="763"/>
        <v>271299.98899881309</v>
      </c>
      <c r="I3493" s="168">
        <f t="shared" si="764"/>
        <v>542780.41681489185</v>
      </c>
      <c r="J3493" s="168">
        <f t="shared" si="766"/>
        <v>523915.25332959439</v>
      </c>
      <c r="K3493" s="94"/>
      <c r="L3493" s="265">
        <f t="shared" si="765"/>
        <v>206838.3434756143</v>
      </c>
      <c r="M3493" s="265">
        <f>$G3493*NonHospFrac+theModel!$H3493*NonHospFrac</f>
        <v>335942.07333927759</v>
      </c>
      <c r="N3493" s="266">
        <f t="shared" si="767"/>
        <v>542780.41681489185</v>
      </c>
      <c r="O3493" s="158"/>
      <c r="P3493" s="265">
        <f t="shared" si="768"/>
        <v>199649.36052078838</v>
      </c>
      <c r="Q3493" s="265">
        <f t="shared" si="769"/>
        <v>335940.51308865857</v>
      </c>
      <c r="R3493" s="266">
        <f t="shared" si="770"/>
        <v>535589.87360944692</v>
      </c>
    </row>
    <row r="3494" spans="1:18" x14ac:dyDescent="0.25">
      <c r="A3494" s="81">
        <v>3463</v>
      </c>
      <c r="B3494" s="93">
        <f t="shared" si="759"/>
        <v>1.9833443102141164E-29</v>
      </c>
      <c r="C3494" s="178">
        <f t="shared" si="760"/>
        <v>1.9788702270282514E-29</v>
      </c>
      <c r="D3494" s="165">
        <f t="shared" si="761"/>
        <v>2.2558277767625785E-3</v>
      </c>
      <c r="E3494" s="166">
        <f t="shared" si="771"/>
        <v>24.291375447755232</v>
      </c>
      <c r="F3494" s="167">
        <f t="shared" si="772"/>
        <v>7.8141874187055995</v>
      </c>
      <c r="G3494" s="167">
        <f t="shared" si="762"/>
        <v>271558.82239529229</v>
      </c>
      <c r="H3494" s="167">
        <f t="shared" si="763"/>
        <v>271299.98899881309</v>
      </c>
      <c r="I3494" s="168">
        <f t="shared" si="764"/>
        <v>542858.81139410543</v>
      </c>
      <c r="J3494" s="168">
        <f t="shared" si="766"/>
        <v>523983.32718385261</v>
      </c>
      <c r="K3494" s="94"/>
      <c r="L3494" s="265">
        <f t="shared" si="765"/>
        <v>206868.21744379675</v>
      </c>
      <c r="M3494" s="265">
        <f>$G3494*NonHospFrac+theModel!$H3494*NonHospFrac</f>
        <v>335990.59395030863</v>
      </c>
      <c r="N3494" s="266">
        <f t="shared" si="767"/>
        <v>542858.81139410543</v>
      </c>
      <c r="O3494" s="158"/>
      <c r="P3494" s="265">
        <f t="shared" si="768"/>
        <v>199675.30155110665</v>
      </c>
      <c r="Q3494" s="265">
        <f t="shared" si="769"/>
        <v>335989.03369968961</v>
      </c>
      <c r="R3494" s="266">
        <f t="shared" si="770"/>
        <v>535664.33525079628</v>
      </c>
    </row>
    <row r="3495" spans="1:18" x14ac:dyDescent="0.25">
      <c r="A3495" s="81">
        <v>3464</v>
      </c>
      <c r="B3495" s="93">
        <f t="shared" si="759"/>
        <v>1.9462945276199549E-29</v>
      </c>
      <c r="C3495" s="178">
        <f t="shared" si="760"/>
        <v>1.9419040223627889E-29</v>
      </c>
      <c r="D3495" s="165">
        <f t="shared" si="761"/>
        <v>2.2558277767625785E-3</v>
      </c>
      <c r="E3495" s="166">
        <f t="shared" si="771"/>
        <v>24.291375447755232</v>
      </c>
      <c r="F3495" s="167">
        <f t="shared" si="772"/>
        <v>7.8164432464823621</v>
      </c>
      <c r="G3495" s="167">
        <f t="shared" si="762"/>
        <v>271637.21697450569</v>
      </c>
      <c r="H3495" s="167">
        <f t="shared" si="763"/>
        <v>271299.98899881309</v>
      </c>
      <c r="I3495" s="168">
        <f t="shared" si="764"/>
        <v>542937.20597331878</v>
      </c>
      <c r="J3495" s="168">
        <f t="shared" si="766"/>
        <v>524051.39826328633</v>
      </c>
      <c r="K3495" s="94"/>
      <c r="L3495" s="265">
        <f t="shared" si="765"/>
        <v>206898.09141197917</v>
      </c>
      <c r="M3495" s="265">
        <f>$G3495*NonHospFrac+theModel!$H3495*NonHospFrac</f>
        <v>336039.11456133961</v>
      </c>
      <c r="N3495" s="266">
        <f t="shared" si="767"/>
        <v>542937.20597331878</v>
      </c>
      <c r="O3495" s="158"/>
      <c r="P3495" s="265">
        <f t="shared" si="768"/>
        <v>199701.24152401742</v>
      </c>
      <c r="Q3495" s="265">
        <f t="shared" si="769"/>
        <v>336037.55431072059</v>
      </c>
      <c r="R3495" s="266">
        <f t="shared" si="770"/>
        <v>535738.79583473806</v>
      </c>
    </row>
    <row r="3496" spans="1:18" x14ac:dyDescent="0.25">
      <c r="A3496" s="81">
        <v>3465</v>
      </c>
      <c r="B3496" s="93">
        <f t="shared" si="759"/>
        <v>1.9099368519802975E-29</v>
      </c>
      <c r="C3496" s="178">
        <f t="shared" si="760"/>
        <v>1.9056283633777378E-29</v>
      </c>
      <c r="D3496" s="165">
        <f t="shared" si="761"/>
        <v>2.2558277767625785E-3</v>
      </c>
      <c r="E3496" s="166">
        <f t="shared" si="771"/>
        <v>24.291375447755232</v>
      </c>
      <c r="F3496" s="167">
        <f t="shared" si="772"/>
        <v>7.8186990742591247</v>
      </c>
      <c r="G3496" s="167">
        <f t="shared" si="762"/>
        <v>271715.61155371915</v>
      </c>
      <c r="H3496" s="167">
        <f t="shared" si="763"/>
        <v>271299.98899881309</v>
      </c>
      <c r="I3496" s="168">
        <f t="shared" si="764"/>
        <v>543015.60055253224</v>
      </c>
      <c r="J3496" s="168">
        <f t="shared" si="766"/>
        <v>524119.46656800894</v>
      </c>
      <c r="K3496" s="94"/>
      <c r="L3496" s="265">
        <f t="shared" si="765"/>
        <v>206927.96538016159</v>
      </c>
      <c r="M3496" s="265">
        <f>$G3496*NonHospFrac+theModel!$H3496*NonHospFrac</f>
        <v>336087.63517237059</v>
      </c>
      <c r="N3496" s="266">
        <f t="shared" si="767"/>
        <v>543015.60055253212</v>
      </c>
      <c r="O3496" s="158"/>
      <c r="P3496" s="265">
        <f t="shared" si="768"/>
        <v>199727.18043956382</v>
      </c>
      <c r="Q3496" s="265">
        <f t="shared" si="769"/>
        <v>336086.07492175157</v>
      </c>
      <c r="R3496" s="266">
        <f t="shared" si="770"/>
        <v>535813.25536131533</v>
      </c>
    </row>
    <row r="3497" spans="1:18" x14ac:dyDescent="0.25">
      <c r="A3497" s="81">
        <v>3466</v>
      </c>
      <c r="B3497" s="93">
        <f t="shared" si="759"/>
        <v>1.8742583544193735E-29</v>
      </c>
      <c r="C3497" s="178">
        <f t="shared" si="760"/>
        <v>1.870030350362645E-29</v>
      </c>
      <c r="D3497" s="165">
        <f t="shared" si="761"/>
        <v>2.2558277767625785E-3</v>
      </c>
      <c r="E3497" s="166">
        <f t="shared" si="771"/>
        <v>24.291375447755232</v>
      </c>
      <c r="F3497" s="167">
        <f t="shared" si="772"/>
        <v>7.8209549020358873</v>
      </c>
      <c r="G3497" s="167">
        <f t="shared" si="762"/>
        <v>271794.00613293255</v>
      </c>
      <c r="H3497" s="167">
        <f t="shared" si="763"/>
        <v>271299.98899881309</v>
      </c>
      <c r="I3497" s="168">
        <f t="shared" si="764"/>
        <v>543093.9951317457</v>
      </c>
      <c r="J3497" s="168">
        <f t="shared" si="766"/>
        <v>524187.53209813347</v>
      </c>
      <c r="K3497" s="94"/>
      <c r="L3497" s="265">
        <f t="shared" si="765"/>
        <v>206957.83934834402</v>
      </c>
      <c r="M3497" s="265">
        <f>$G3497*NonHospFrac+theModel!$H3497*NonHospFrac</f>
        <v>336136.15578340157</v>
      </c>
      <c r="N3497" s="266">
        <f t="shared" si="767"/>
        <v>543093.99513174559</v>
      </c>
      <c r="O3497" s="158"/>
      <c r="P3497" s="265">
        <f t="shared" si="768"/>
        <v>199753.11829778895</v>
      </c>
      <c r="Q3497" s="265">
        <f t="shared" si="769"/>
        <v>336134.59553278255</v>
      </c>
      <c r="R3497" s="266">
        <f t="shared" si="770"/>
        <v>535887.71383057151</v>
      </c>
    </row>
    <row r="3498" spans="1:18" x14ac:dyDescent="0.25">
      <c r="A3498" s="81">
        <v>3467</v>
      </c>
      <c r="B3498" s="93">
        <f t="shared" si="759"/>
        <v>1.83924634757875E-29</v>
      </c>
      <c r="C3498" s="178">
        <f t="shared" si="760"/>
        <v>1.8350973245795728E-29</v>
      </c>
      <c r="D3498" s="165">
        <f t="shared" si="761"/>
        <v>2.2558277767625785E-3</v>
      </c>
      <c r="E3498" s="166">
        <f t="shared" si="771"/>
        <v>24.291375447755232</v>
      </c>
      <c r="F3498" s="167">
        <f t="shared" si="772"/>
        <v>7.8232107298126499</v>
      </c>
      <c r="G3498" s="167">
        <f t="shared" si="762"/>
        <v>271872.40071214596</v>
      </c>
      <c r="H3498" s="167">
        <f t="shared" si="763"/>
        <v>271299.98899881309</v>
      </c>
      <c r="I3498" s="168">
        <f t="shared" si="764"/>
        <v>543172.38971095905</v>
      </c>
      <c r="J3498" s="168">
        <f t="shared" si="766"/>
        <v>524255.59485377284</v>
      </c>
      <c r="K3498" s="94"/>
      <c r="L3498" s="265">
        <f t="shared" si="765"/>
        <v>206987.71331652644</v>
      </c>
      <c r="M3498" s="265">
        <f>$G3498*NonHospFrac+theModel!$H3498*NonHospFrac</f>
        <v>336184.67639443255</v>
      </c>
      <c r="N3498" s="266">
        <f t="shared" si="767"/>
        <v>543172.38971095905</v>
      </c>
      <c r="O3498" s="158"/>
      <c r="P3498" s="265">
        <f t="shared" si="768"/>
        <v>199779.05509873593</v>
      </c>
      <c r="Q3498" s="265">
        <f t="shared" si="769"/>
        <v>336183.11614381353</v>
      </c>
      <c r="R3498" s="266">
        <f t="shared" si="770"/>
        <v>535962.17124254943</v>
      </c>
    </row>
    <row r="3499" spans="1:18" x14ac:dyDescent="0.25">
      <c r="A3499" s="81">
        <v>3468</v>
      </c>
      <c r="B3499" s="93">
        <f t="shared" si="759"/>
        <v>1.8048883811056762E-29</v>
      </c>
      <c r="C3499" s="178">
        <f t="shared" si="760"/>
        <v>1.8008168637616221E-29</v>
      </c>
      <c r="D3499" s="165">
        <f t="shared" si="761"/>
        <v>2.2558277767625785E-3</v>
      </c>
      <c r="E3499" s="166">
        <f t="shared" si="771"/>
        <v>24.291375447755232</v>
      </c>
      <c r="F3499" s="167">
        <f t="shared" si="772"/>
        <v>7.8254665575894125</v>
      </c>
      <c r="G3499" s="167">
        <f t="shared" si="762"/>
        <v>271950.79529135942</v>
      </c>
      <c r="H3499" s="167">
        <f t="shared" si="763"/>
        <v>271299.98899881309</v>
      </c>
      <c r="I3499" s="168">
        <f t="shared" si="764"/>
        <v>543250.78429017251</v>
      </c>
      <c r="J3499" s="168">
        <f t="shared" si="766"/>
        <v>524323.65483504045</v>
      </c>
      <c r="K3499" s="94"/>
      <c r="L3499" s="265">
        <f t="shared" si="765"/>
        <v>207017.58728470886</v>
      </c>
      <c r="M3499" s="265">
        <f>$G3499*NonHospFrac+theModel!$H3499*NonHospFrac</f>
        <v>336233.19700546365</v>
      </c>
      <c r="N3499" s="266">
        <f t="shared" si="767"/>
        <v>543250.78429017251</v>
      </c>
      <c r="O3499" s="158"/>
      <c r="P3499" s="265">
        <f t="shared" si="768"/>
        <v>199804.99084244785</v>
      </c>
      <c r="Q3499" s="265">
        <f t="shared" si="769"/>
        <v>336231.63675484463</v>
      </c>
      <c r="R3499" s="266">
        <f t="shared" si="770"/>
        <v>536036.62759729242</v>
      </c>
    </row>
    <row r="3500" spans="1:18" x14ac:dyDescent="0.25">
      <c r="A3500" s="81">
        <v>3469</v>
      </c>
      <c r="B3500" s="93">
        <f t="shared" si="759"/>
        <v>1.7711722372257091E-29</v>
      </c>
      <c r="C3500" s="178">
        <f t="shared" si="760"/>
        <v>1.7671767776955447E-29</v>
      </c>
      <c r="D3500" s="165">
        <f t="shared" si="761"/>
        <v>2.2558277767625785E-3</v>
      </c>
      <c r="E3500" s="166">
        <f t="shared" si="771"/>
        <v>24.291375447755232</v>
      </c>
      <c r="F3500" s="167">
        <f t="shared" si="772"/>
        <v>7.827722385366175</v>
      </c>
      <c r="G3500" s="167">
        <f t="shared" si="762"/>
        <v>272029.18987057282</v>
      </c>
      <c r="H3500" s="167">
        <f t="shared" si="763"/>
        <v>271299.98899881309</v>
      </c>
      <c r="I3500" s="168">
        <f t="shared" si="764"/>
        <v>543329.17886938597</v>
      </c>
      <c r="J3500" s="168">
        <f t="shared" si="766"/>
        <v>524391.71204204916</v>
      </c>
      <c r="K3500" s="94"/>
      <c r="L3500" s="265">
        <f t="shared" si="765"/>
        <v>207047.46125289128</v>
      </c>
      <c r="M3500" s="265">
        <f>$G3500*NonHospFrac+theModel!$H3500*NonHospFrac</f>
        <v>336281.71761649463</v>
      </c>
      <c r="N3500" s="266">
        <f t="shared" si="767"/>
        <v>543329.17886938597</v>
      </c>
      <c r="O3500" s="158"/>
      <c r="P3500" s="265">
        <f t="shared" si="768"/>
        <v>199830.92552896778</v>
      </c>
      <c r="Q3500" s="265">
        <f t="shared" si="769"/>
        <v>336280.15736587561</v>
      </c>
      <c r="R3500" s="266">
        <f t="shared" si="770"/>
        <v>536111.08289484342</v>
      </c>
    </row>
    <row r="3501" spans="1:18" x14ac:dyDescent="0.25">
      <c r="A3501" s="81">
        <v>3470</v>
      </c>
      <c r="B3501" s="93">
        <f t="shared" si="759"/>
        <v>1.7380859263980435E-29</v>
      </c>
      <c r="C3501" s="178">
        <f t="shared" si="760"/>
        <v>1.7341651038868747E-29</v>
      </c>
      <c r="D3501" s="165">
        <f t="shared" si="761"/>
        <v>2.2558277767625785E-3</v>
      </c>
      <c r="E3501" s="166">
        <f t="shared" si="771"/>
        <v>24.291375447755232</v>
      </c>
      <c r="F3501" s="167">
        <f t="shared" si="772"/>
        <v>7.8299782131429376</v>
      </c>
      <c r="G3501" s="167">
        <f t="shared" si="762"/>
        <v>272107.58444978629</v>
      </c>
      <c r="H3501" s="167">
        <f t="shared" si="763"/>
        <v>271299.98899881309</v>
      </c>
      <c r="I3501" s="168">
        <f t="shared" si="764"/>
        <v>543407.57344859932</v>
      </c>
      <c r="J3501" s="168">
        <f t="shared" si="766"/>
        <v>524459.76647491206</v>
      </c>
      <c r="K3501" s="94"/>
      <c r="L3501" s="265">
        <f t="shared" si="765"/>
        <v>207077.33522107376</v>
      </c>
      <c r="M3501" s="265">
        <f>$G3501*NonHospFrac+theModel!$H3501*NonHospFrac</f>
        <v>336330.23822752561</v>
      </c>
      <c r="N3501" s="266">
        <f t="shared" si="767"/>
        <v>543407.57344859932</v>
      </c>
      <c r="O3501" s="158"/>
      <c r="P3501" s="265">
        <f t="shared" si="768"/>
        <v>199856.85915833889</v>
      </c>
      <c r="Q3501" s="265">
        <f t="shared" si="769"/>
        <v>336328.67797690659</v>
      </c>
      <c r="R3501" s="266">
        <f t="shared" si="770"/>
        <v>536185.53713524551</v>
      </c>
    </row>
    <row r="3502" spans="1:18" x14ac:dyDescent="0.25">
      <c r="A3502" s="81">
        <v>3471</v>
      </c>
      <c r="B3502" s="93">
        <f t="shared" si="759"/>
        <v>1.7056176830520016E-29</v>
      </c>
      <c r="C3502" s="178">
        <f t="shared" si="760"/>
        <v>1.7017701033060354E-29</v>
      </c>
      <c r="D3502" s="165">
        <f t="shared" si="761"/>
        <v>2.2558277767625785E-3</v>
      </c>
      <c r="E3502" s="166">
        <f t="shared" si="771"/>
        <v>24.291375447755232</v>
      </c>
      <c r="F3502" s="167">
        <f t="shared" si="772"/>
        <v>7.8322340409197002</v>
      </c>
      <c r="G3502" s="167">
        <f t="shared" si="762"/>
        <v>272185.97902899963</v>
      </c>
      <c r="H3502" s="167">
        <f t="shared" si="763"/>
        <v>271299.98899881309</v>
      </c>
      <c r="I3502" s="168">
        <f t="shared" si="764"/>
        <v>543485.96802781266</v>
      </c>
      <c r="J3502" s="168">
        <f t="shared" si="766"/>
        <v>524527.81813374232</v>
      </c>
      <c r="K3502" s="94"/>
      <c r="L3502" s="265">
        <f t="shared" si="765"/>
        <v>207107.20918925613</v>
      </c>
      <c r="M3502" s="265">
        <f>$G3502*NonHospFrac+theModel!$H3502*NonHospFrac</f>
        <v>336378.75883855659</v>
      </c>
      <c r="N3502" s="266">
        <f t="shared" si="767"/>
        <v>543485.96802781266</v>
      </c>
      <c r="O3502" s="158"/>
      <c r="P3502" s="265">
        <f t="shared" si="768"/>
        <v>199882.79173060413</v>
      </c>
      <c r="Q3502" s="265">
        <f t="shared" si="769"/>
        <v>336377.19858793757</v>
      </c>
      <c r="R3502" s="266">
        <f t="shared" si="770"/>
        <v>536259.99031854165</v>
      </c>
    </row>
    <row r="3503" spans="1:18" x14ac:dyDescent="0.25">
      <c r="A3503" s="81">
        <v>3472</v>
      </c>
      <c r="B3503" s="93">
        <f t="shared" si="759"/>
        <v>1.6737559614031711E-29</v>
      </c>
      <c r="C3503" s="178">
        <f t="shared" si="760"/>
        <v>1.6699802562139159E-29</v>
      </c>
      <c r="D3503" s="165">
        <f t="shared" si="761"/>
        <v>2.2558277767625785E-3</v>
      </c>
      <c r="E3503" s="166">
        <f t="shared" si="771"/>
        <v>24.291375447755232</v>
      </c>
      <c r="F3503" s="167">
        <f t="shared" si="772"/>
        <v>7.8344898686964628</v>
      </c>
      <c r="G3503" s="167">
        <f t="shared" si="762"/>
        <v>272264.37360821309</v>
      </c>
      <c r="H3503" s="167">
        <f t="shared" si="763"/>
        <v>271299.98899881309</v>
      </c>
      <c r="I3503" s="168">
        <f t="shared" si="764"/>
        <v>543564.36260702624</v>
      </c>
      <c r="J3503" s="168">
        <f t="shared" si="766"/>
        <v>524595.8670186532</v>
      </c>
      <c r="K3503" s="94"/>
      <c r="L3503" s="265">
        <f t="shared" si="765"/>
        <v>207137.08315743858</v>
      </c>
      <c r="M3503" s="265">
        <f>$G3503*NonHospFrac+theModel!$H3503*NonHospFrac</f>
        <v>336427.27944958757</v>
      </c>
      <c r="N3503" s="266">
        <f t="shared" si="767"/>
        <v>543564.36260702612</v>
      </c>
      <c r="O3503" s="158"/>
      <c r="P3503" s="265">
        <f t="shared" si="768"/>
        <v>199908.72324580673</v>
      </c>
      <c r="Q3503" s="265">
        <f t="shared" si="769"/>
        <v>336425.71919896855</v>
      </c>
      <c r="R3503" s="266">
        <f t="shared" si="770"/>
        <v>536334.44244477525</v>
      </c>
    </row>
    <row r="3504" spans="1:18" x14ac:dyDescent="0.25">
      <c r="A3504" s="81">
        <v>3473</v>
      </c>
      <c r="B3504" s="93">
        <f t="shared" si="759"/>
        <v>1.6424894313476943E-29</v>
      </c>
      <c r="C3504" s="178">
        <f t="shared" si="760"/>
        <v>1.6387842580654212E-29</v>
      </c>
      <c r="D3504" s="165">
        <f t="shared" si="761"/>
        <v>2.2558277767625785E-3</v>
      </c>
      <c r="E3504" s="166">
        <f t="shared" si="771"/>
        <v>24.291375447755232</v>
      </c>
      <c r="F3504" s="167">
        <f t="shared" si="772"/>
        <v>7.8367456964732254</v>
      </c>
      <c r="G3504" s="167">
        <f t="shared" si="762"/>
        <v>272342.7681874265</v>
      </c>
      <c r="H3504" s="167">
        <f t="shared" si="763"/>
        <v>271299.98899881309</v>
      </c>
      <c r="I3504" s="168">
        <f t="shared" si="764"/>
        <v>543642.75718623959</v>
      </c>
      <c r="J3504" s="168">
        <f t="shared" si="766"/>
        <v>524663.91312975739</v>
      </c>
      <c r="K3504" s="94"/>
      <c r="L3504" s="265">
        <f t="shared" si="765"/>
        <v>207166.957125621</v>
      </c>
      <c r="M3504" s="265">
        <f>$G3504*NonHospFrac+theModel!$H3504*NonHospFrac</f>
        <v>336475.80006061855</v>
      </c>
      <c r="N3504" s="266">
        <f t="shared" si="767"/>
        <v>543642.75718623959</v>
      </c>
      <c r="O3504" s="158"/>
      <c r="P3504" s="265">
        <f t="shared" si="768"/>
        <v>199934.65370398969</v>
      </c>
      <c r="Q3504" s="265">
        <f t="shared" si="769"/>
        <v>336474.23980999953</v>
      </c>
      <c r="R3504" s="266">
        <f t="shared" si="770"/>
        <v>536408.89351398917</v>
      </c>
    </row>
    <row r="3505" spans="1:18" x14ac:dyDescent="0.25">
      <c r="A3505" s="81">
        <v>3474</v>
      </c>
      <c r="B3505" s="93">
        <f t="shared" si="759"/>
        <v>1.6118069744332564E-29</v>
      </c>
      <c r="C3505" s="178">
        <f t="shared" si="760"/>
        <v>1.6081710154895501E-29</v>
      </c>
      <c r="D3505" s="165">
        <f t="shared" si="761"/>
        <v>2.2558277767625785E-3</v>
      </c>
      <c r="E3505" s="166">
        <f t="shared" si="771"/>
        <v>24.291375447755232</v>
      </c>
      <c r="F3505" s="167">
        <f t="shared" si="772"/>
        <v>7.839001524249988</v>
      </c>
      <c r="G3505" s="167">
        <f t="shared" si="762"/>
        <v>272421.16276663996</v>
      </c>
      <c r="H3505" s="167">
        <f t="shared" si="763"/>
        <v>271299.98899881309</v>
      </c>
      <c r="I3505" s="168">
        <f t="shared" si="764"/>
        <v>543721.15176545305</v>
      </c>
      <c r="J3505" s="168">
        <f t="shared" si="766"/>
        <v>524731.95646716817</v>
      </c>
      <c r="K3505" s="94"/>
      <c r="L3505" s="265">
        <f t="shared" si="765"/>
        <v>207196.83109380346</v>
      </c>
      <c r="M3505" s="265">
        <f>$G3505*NonHospFrac+theModel!$H3505*NonHospFrac</f>
        <v>336524.32067164959</v>
      </c>
      <c r="N3505" s="266">
        <f t="shared" si="767"/>
        <v>543721.15176545305</v>
      </c>
      <c r="O3505" s="158"/>
      <c r="P3505" s="265">
        <f t="shared" si="768"/>
        <v>199960.58310519616</v>
      </c>
      <c r="Q3505" s="265">
        <f t="shared" si="769"/>
        <v>336522.76042103057</v>
      </c>
      <c r="R3505" s="266">
        <f t="shared" si="770"/>
        <v>536483.3435262267</v>
      </c>
    </row>
    <row r="3506" spans="1:18" x14ac:dyDescent="0.25">
      <c r="A3506" s="81">
        <v>3475</v>
      </c>
      <c r="B3506" s="93">
        <f t="shared" si="759"/>
        <v>1.5816976799053394E-29</v>
      </c>
      <c r="C3506" s="178">
        <f t="shared" si="760"/>
        <v>1.578129642344568E-29</v>
      </c>
      <c r="D3506" s="165">
        <f t="shared" si="761"/>
        <v>2.2558277767625785E-3</v>
      </c>
      <c r="E3506" s="166">
        <f t="shared" si="771"/>
        <v>24.291375447755232</v>
      </c>
      <c r="F3506" s="167">
        <f t="shared" si="772"/>
        <v>7.8412573520267506</v>
      </c>
      <c r="G3506" s="167">
        <f t="shared" si="762"/>
        <v>272499.5573458533</v>
      </c>
      <c r="H3506" s="167">
        <f t="shared" si="763"/>
        <v>271299.98899881309</v>
      </c>
      <c r="I3506" s="168">
        <f t="shared" si="764"/>
        <v>543799.54634466639</v>
      </c>
      <c r="J3506" s="168">
        <f t="shared" si="766"/>
        <v>524799.99703099846</v>
      </c>
      <c r="K3506" s="94"/>
      <c r="L3506" s="265">
        <f t="shared" si="765"/>
        <v>207226.70506198582</v>
      </c>
      <c r="M3506" s="265">
        <f>$G3506*NonHospFrac+theModel!$H3506*NonHospFrac</f>
        <v>336572.84128268051</v>
      </c>
      <c r="N3506" s="266">
        <f t="shared" si="767"/>
        <v>543799.54634466628</v>
      </c>
      <c r="O3506" s="158"/>
      <c r="P3506" s="265">
        <f t="shared" si="768"/>
        <v>199986.51144946911</v>
      </c>
      <c r="Q3506" s="265">
        <f t="shared" si="769"/>
        <v>336571.2810320615</v>
      </c>
      <c r="R3506" s="266">
        <f t="shared" si="770"/>
        <v>536557.79248153057</v>
      </c>
    </row>
    <row r="3507" spans="1:18" x14ac:dyDescent="0.25">
      <c r="A3507" s="81">
        <v>3476</v>
      </c>
      <c r="B3507" s="93">
        <f t="shared" si="759"/>
        <v>1.5521508408273522E-29</v>
      </c>
      <c r="C3507" s="178">
        <f t="shared" si="760"/>
        <v>1.5486494558468886E-29</v>
      </c>
      <c r="D3507" s="165">
        <f t="shared" si="761"/>
        <v>2.2558277767625785E-3</v>
      </c>
      <c r="E3507" s="166">
        <f t="shared" si="771"/>
        <v>24.291375447755232</v>
      </c>
      <c r="F3507" s="167">
        <f t="shared" si="772"/>
        <v>7.8435131798035131</v>
      </c>
      <c r="G3507" s="167">
        <f t="shared" si="762"/>
        <v>272577.95192506677</v>
      </c>
      <c r="H3507" s="167">
        <f t="shared" si="763"/>
        <v>271299.98899881309</v>
      </c>
      <c r="I3507" s="168">
        <f t="shared" si="764"/>
        <v>543877.94092387985</v>
      </c>
      <c r="J3507" s="168">
        <f t="shared" si="766"/>
        <v>524868.03482136154</v>
      </c>
      <c r="K3507" s="94"/>
      <c r="L3507" s="265">
        <f t="shared" si="765"/>
        <v>207256.5790301683</v>
      </c>
      <c r="M3507" s="265">
        <f>$G3507*NonHospFrac+theModel!$H3507*NonHospFrac</f>
        <v>336621.36189371155</v>
      </c>
      <c r="N3507" s="266">
        <f t="shared" si="767"/>
        <v>543877.94092387985</v>
      </c>
      <c r="O3507" s="158"/>
      <c r="P3507" s="265">
        <f t="shared" si="768"/>
        <v>200012.43873685182</v>
      </c>
      <c r="Q3507" s="265">
        <f t="shared" si="769"/>
        <v>336619.80164309253</v>
      </c>
      <c r="R3507" s="266">
        <f t="shared" si="770"/>
        <v>536632.24037994433</v>
      </c>
    </row>
    <row r="3508" spans="1:18" x14ac:dyDescent="0.25">
      <c r="A3508" s="81">
        <v>3477</v>
      </c>
      <c r="B3508" s="93">
        <f t="shared" si="759"/>
        <v>1.5231559502731299E-29</v>
      </c>
      <c r="C3508" s="178">
        <f t="shared" si="760"/>
        <v>1.5197199727721626E-29</v>
      </c>
      <c r="D3508" s="165">
        <f t="shared" si="761"/>
        <v>2.2558277767625785E-3</v>
      </c>
      <c r="E3508" s="166">
        <f t="shared" si="771"/>
        <v>24.291375447755232</v>
      </c>
      <c r="F3508" s="167">
        <f t="shared" si="772"/>
        <v>7.8457690075802757</v>
      </c>
      <c r="G3508" s="167">
        <f t="shared" si="762"/>
        <v>272656.34650428017</v>
      </c>
      <c r="H3508" s="167">
        <f t="shared" si="763"/>
        <v>271299.98899881309</v>
      </c>
      <c r="I3508" s="168">
        <f t="shared" si="764"/>
        <v>543956.3355030932</v>
      </c>
      <c r="J3508" s="168">
        <f t="shared" si="766"/>
        <v>524936.06983837031</v>
      </c>
      <c r="K3508" s="94"/>
      <c r="L3508" s="265">
        <f t="shared" si="765"/>
        <v>207286.45299835069</v>
      </c>
      <c r="M3508" s="265">
        <f>$G3508*NonHospFrac+theModel!$H3508*NonHospFrac</f>
        <v>336669.88250474253</v>
      </c>
      <c r="N3508" s="266">
        <f t="shared" si="767"/>
        <v>543956.3355030932</v>
      </c>
      <c r="O3508" s="158"/>
      <c r="P3508" s="265">
        <f t="shared" si="768"/>
        <v>200038.36496738717</v>
      </c>
      <c r="Q3508" s="265">
        <f t="shared" si="769"/>
        <v>336668.32225412352</v>
      </c>
      <c r="R3508" s="266">
        <f t="shared" si="770"/>
        <v>536706.68722151069</v>
      </c>
    </row>
    <row r="3509" spans="1:18" x14ac:dyDescent="0.25">
      <c r="A3509" s="81">
        <v>3478</v>
      </c>
      <c r="B3509" s="93">
        <f t="shared" si="759"/>
        <v>1.49470269759078E-29</v>
      </c>
      <c r="C3509" s="178">
        <f t="shared" si="760"/>
        <v>1.4913309057275526E-29</v>
      </c>
      <c r="D3509" s="165">
        <f t="shared" si="761"/>
        <v>2.2558277767625785E-3</v>
      </c>
      <c r="E3509" s="166">
        <f t="shared" si="771"/>
        <v>24.291375447755232</v>
      </c>
      <c r="F3509" s="167">
        <f t="shared" si="772"/>
        <v>7.8480248353570383</v>
      </c>
      <c r="G3509" s="167">
        <f t="shared" si="762"/>
        <v>272734.74108349363</v>
      </c>
      <c r="H3509" s="167">
        <f t="shared" si="763"/>
        <v>271299.98899881309</v>
      </c>
      <c r="I3509" s="168">
        <f t="shared" si="764"/>
        <v>544034.73008230678</v>
      </c>
      <c r="J3509" s="168">
        <f t="shared" si="766"/>
        <v>525004.10208213807</v>
      </c>
      <c r="K3509" s="94"/>
      <c r="L3509" s="265">
        <f t="shared" si="765"/>
        <v>207316.32696653315</v>
      </c>
      <c r="M3509" s="265">
        <f>$G3509*NonHospFrac+theModel!$H3509*NonHospFrac</f>
        <v>336718.40311577357</v>
      </c>
      <c r="N3509" s="266">
        <f t="shared" si="767"/>
        <v>544034.73008230678</v>
      </c>
      <c r="O3509" s="158"/>
      <c r="P3509" s="265">
        <f t="shared" si="768"/>
        <v>200064.29014111837</v>
      </c>
      <c r="Q3509" s="265">
        <f t="shared" si="769"/>
        <v>336716.84286515455</v>
      </c>
      <c r="R3509" s="266">
        <f t="shared" si="770"/>
        <v>536781.13300627295</v>
      </c>
    </row>
    <row r="3510" spans="1:18" x14ac:dyDescent="0.25">
      <c r="A3510" s="81">
        <v>3479</v>
      </c>
      <c r="B3510" s="93">
        <f t="shared" si="759"/>
        <v>1.4667809647361018E-29</v>
      </c>
      <c r="C3510" s="178">
        <f t="shared" si="760"/>
        <v>1.4634721594934235E-29</v>
      </c>
      <c r="D3510" s="165">
        <f t="shared" si="761"/>
        <v>2.2558277767625785E-3</v>
      </c>
      <c r="E3510" s="166">
        <f t="shared" si="771"/>
        <v>24.291375447755232</v>
      </c>
      <c r="F3510" s="167">
        <f t="shared" si="772"/>
        <v>7.8502806631338009</v>
      </c>
      <c r="G3510" s="167">
        <f t="shared" si="762"/>
        <v>272813.13566270703</v>
      </c>
      <c r="H3510" s="167">
        <f t="shared" si="763"/>
        <v>271299.98899881309</v>
      </c>
      <c r="I3510" s="168">
        <f t="shared" si="764"/>
        <v>544113.12466152012</v>
      </c>
      <c r="J3510" s="168">
        <f t="shared" si="766"/>
        <v>525072.13155277737</v>
      </c>
      <c r="K3510" s="94"/>
      <c r="L3510" s="265">
        <f t="shared" si="765"/>
        <v>207346.20093471557</v>
      </c>
      <c r="M3510" s="265">
        <f>$G3510*NonHospFrac+theModel!$H3510*NonHospFrac</f>
        <v>336766.92372680455</v>
      </c>
      <c r="N3510" s="266">
        <f t="shared" si="767"/>
        <v>544113.12466152012</v>
      </c>
      <c r="O3510" s="158"/>
      <c r="P3510" s="265">
        <f t="shared" si="768"/>
        <v>200090.21425808844</v>
      </c>
      <c r="Q3510" s="265">
        <f t="shared" si="769"/>
        <v>336765.36347618554</v>
      </c>
      <c r="R3510" s="266">
        <f t="shared" si="770"/>
        <v>536855.57773427397</v>
      </c>
    </row>
    <row r="3511" spans="1:18" x14ac:dyDescent="0.25">
      <c r="A3511" s="81">
        <v>3480</v>
      </c>
      <c r="B3511" s="93">
        <f t="shared" si="759"/>
        <v>1.4393808226746056E-29</v>
      </c>
      <c r="C3511" s="178">
        <f t="shared" si="760"/>
        <v>1.4361338274334767E-29</v>
      </c>
      <c r="D3511" s="165">
        <f t="shared" si="761"/>
        <v>2.2558277767625785E-3</v>
      </c>
      <c r="E3511" s="166">
        <f t="shared" si="771"/>
        <v>24.291375447755232</v>
      </c>
      <c r="F3511" s="167">
        <f t="shared" si="772"/>
        <v>7.8525364909105635</v>
      </c>
      <c r="G3511" s="167">
        <f t="shared" si="762"/>
        <v>272891.5302419205</v>
      </c>
      <c r="H3511" s="167">
        <f t="shared" si="763"/>
        <v>271299.98899881309</v>
      </c>
      <c r="I3511" s="168">
        <f t="shared" si="764"/>
        <v>544191.51924073359</v>
      </c>
      <c r="J3511" s="168">
        <f t="shared" si="766"/>
        <v>525140.15825040161</v>
      </c>
      <c r="K3511" s="94"/>
      <c r="L3511" s="265">
        <f t="shared" si="765"/>
        <v>207376.07490289799</v>
      </c>
      <c r="M3511" s="265">
        <f>$G3511*NonHospFrac+theModel!$H3511*NonHospFrac</f>
        <v>336815.44433783554</v>
      </c>
      <c r="N3511" s="266">
        <f t="shared" si="767"/>
        <v>544191.51924073347</v>
      </c>
      <c r="O3511" s="158"/>
      <c r="P3511" s="265">
        <f t="shared" si="768"/>
        <v>200116.13731834045</v>
      </c>
      <c r="Q3511" s="265">
        <f t="shared" si="769"/>
        <v>336813.88408721652</v>
      </c>
      <c r="R3511" s="266">
        <f t="shared" si="770"/>
        <v>536930.02140555694</v>
      </c>
    </row>
    <row r="3512" spans="1:18" x14ac:dyDescent="0.25">
      <c r="A3512" s="81">
        <v>3481</v>
      </c>
      <c r="B3512" s="93">
        <f t="shared" si="759"/>
        <v>1.4124925278507269E-29</v>
      </c>
      <c r="C3512" s="178">
        <f t="shared" si="760"/>
        <v>1.4093061879719316E-29</v>
      </c>
      <c r="D3512" s="165">
        <f t="shared" si="761"/>
        <v>2.2558277767625785E-3</v>
      </c>
      <c r="E3512" s="166">
        <f t="shared" si="771"/>
        <v>24.291375447755232</v>
      </c>
      <c r="F3512" s="167">
        <f t="shared" si="772"/>
        <v>7.8547923186873261</v>
      </c>
      <c r="G3512" s="167">
        <f t="shared" si="762"/>
        <v>272969.92482113384</v>
      </c>
      <c r="H3512" s="167">
        <f t="shared" si="763"/>
        <v>271299.98899881309</v>
      </c>
      <c r="I3512" s="168">
        <f t="shared" si="764"/>
        <v>544269.91381994693</v>
      </c>
      <c r="J3512" s="168">
        <f t="shared" si="766"/>
        <v>525208.18217512371</v>
      </c>
      <c r="K3512" s="94"/>
      <c r="L3512" s="265">
        <f t="shared" si="765"/>
        <v>207405.94887108041</v>
      </c>
      <c r="M3512" s="265">
        <f>$G3512*NonHospFrac+theModel!$H3512*NonHospFrac</f>
        <v>336863.96494886652</v>
      </c>
      <c r="N3512" s="266">
        <f t="shared" si="767"/>
        <v>544269.91381994693</v>
      </c>
      <c r="O3512" s="158"/>
      <c r="P3512" s="265">
        <f t="shared" si="768"/>
        <v>200142.05932191751</v>
      </c>
      <c r="Q3512" s="265">
        <f t="shared" si="769"/>
        <v>336862.4046982475</v>
      </c>
      <c r="R3512" s="266">
        <f t="shared" si="770"/>
        <v>537004.46402016503</v>
      </c>
    </row>
    <row r="3513" spans="1:18" x14ac:dyDescent="0.25">
      <c r="A3513" s="81">
        <v>3482</v>
      </c>
      <c r="B3513" s="93">
        <f t="shared" si="759"/>
        <v>1.386106518722994E-29</v>
      </c>
      <c r="C3513" s="178">
        <f t="shared" si="760"/>
        <v>1.382979701136507E-29</v>
      </c>
      <c r="D3513" s="165">
        <f t="shared" si="761"/>
        <v>2.2558277767625785E-3</v>
      </c>
      <c r="E3513" s="166">
        <f t="shared" si="771"/>
        <v>24.291375447755232</v>
      </c>
      <c r="F3513" s="167">
        <f t="shared" si="772"/>
        <v>7.8570481464640887</v>
      </c>
      <c r="G3513" s="167">
        <f t="shared" si="762"/>
        <v>273048.3194003473</v>
      </c>
      <c r="H3513" s="167">
        <f t="shared" si="763"/>
        <v>271299.98899881309</v>
      </c>
      <c r="I3513" s="168">
        <f t="shared" si="764"/>
        <v>544348.30839916039</v>
      </c>
      <c r="J3513" s="168">
        <f t="shared" si="766"/>
        <v>525276.20332705672</v>
      </c>
      <c r="K3513" s="94"/>
      <c r="L3513" s="265">
        <f t="shared" si="765"/>
        <v>207435.82283926284</v>
      </c>
      <c r="M3513" s="265">
        <f>$G3513*NonHospFrac+theModel!$H3513*NonHospFrac</f>
        <v>336912.4855598975</v>
      </c>
      <c r="N3513" s="266">
        <f t="shared" si="767"/>
        <v>544348.30839916039</v>
      </c>
      <c r="O3513" s="158"/>
      <c r="P3513" s="265">
        <f t="shared" si="768"/>
        <v>200167.98026886265</v>
      </c>
      <c r="Q3513" s="265">
        <f t="shared" si="769"/>
        <v>336910.92530927848</v>
      </c>
      <c r="R3513" s="266">
        <f t="shared" si="770"/>
        <v>537078.9055781411</v>
      </c>
    </row>
    <row r="3514" spans="1:18" x14ac:dyDescent="0.25">
      <c r="A3514" s="81">
        <v>3483</v>
      </c>
      <c r="B3514" s="93">
        <f t="shared" si="759"/>
        <v>1.3602134123639211E-29</v>
      </c>
      <c r="C3514" s="178">
        <f t="shared" si="760"/>
        <v>1.3571450051659855E-29</v>
      </c>
      <c r="D3514" s="165">
        <f t="shared" si="761"/>
        <v>2.2558277767625785E-3</v>
      </c>
      <c r="E3514" s="166">
        <f t="shared" si="771"/>
        <v>24.291375447755232</v>
      </c>
      <c r="F3514" s="167">
        <f t="shared" si="772"/>
        <v>7.8593039742408513</v>
      </c>
      <c r="G3514" s="167">
        <f t="shared" si="762"/>
        <v>273126.71397956077</v>
      </c>
      <c r="H3514" s="167">
        <f t="shared" si="763"/>
        <v>271299.98899881309</v>
      </c>
      <c r="I3514" s="168">
        <f t="shared" si="764"/>
        <v>544426.70297837385</v>
      </c>
      <c r="J3514" s="168">
        <f t="shared" si="766"/>
        <v>525344.22170631366</v>
      </c>
      <c r="K3514" s="94"/>
      <c r="L3514" s="265">
        <f t="shared" si="765"/>
        <v>207465.69680744526</v>
      </c>
      <c r="M3514" s="265">
        <f>$G3514*NonHospFrac+theModel!$H3514*NonHospFrac</f>
        <v>336961.00617092859</v>
      </c>
      <c r="N3514" s="266">
        <f t="shared" si="767"/>
        <v>544426.70297837385</v>
      </c>
      <c r="O3514" s="158"/>
      <c r="P3514" s="265">
        <f t="shared" si="768"/>
        <v>200193.90015921899</v>
      </c>
      <c r="Q3514" s="265">
        <f t="shared" si="769"/>
        <v>336959.44592030958</v>
      </c>
      <c r="R3514" s="266">
        <f t="shared" si="770"/>
        <v>537153.34607952856</v>
      </c>
    </row>
    <row r="3515" spans="1:18" x14ac:dyDescent="0.25">
      <c r="A3515" s="81">
        <v>3484</v>
      </c>
      <c r="B3515" s="93">
        <f t="shared" si="759"/>
        <v>1.3348040011234164E-29</v>
      </c>
      <c r="C3515" s="178">
        <f t="shared" si="760"/>
        <v>1.3317929131811484E-29</v>
      </c>
      <c r="D3515" s="165">
        <f t="shared" si="761"/>
        <v>2.2558277767625785E-3</v>
      </c>
      <c r="E3515" s="166">
        <f t="shared" si="771"/>
        <v>24.291375447755232</v>
      </c>
      <c r="F3515" s="167">
        <f t="shared" si="772"/>
        <v>7.8615598020176138</v>
      </c>
      <c r="G3515" s="167">
        <f t="shared" si="762"/>
        <v>273205.10855877417</v>
      </c>
      <c r="H3515" s="167">
        <f t="shared" si="763"/>
        <v>271299.98899881309</v>
      </c>
      <c r="I3515" s="168">
        <f t="shared" si="764"/>
        <v>544505.09755758732</v>
      </c>
      <c r="J3515" s="168">
        <f t="shared" si="766"/>
        <v>525412.23731300759</v>
      </c>
      <c r="K3515" s="94"/>
      <c r="L3515" s="265">
        <f t="shared" si="765"/>
        <v>207495.57077562768</v>
      </c>
      <c r="M3515" s="265">
        <f>$G3515*NonHospFrac+theModel!$H3515*NonHospFrac</f>
        <v>337009.52678195958</v>
      </c>
      <c r="N3515" s="266">
        <f t="shared" si="767"/>
        <v>544505.09755758732</v>
      </c>
      <c r="O3515" s="158"/>
      <c r="P3515" s="265">
        <f t="shared" si="768"/>
        <v>200219.81899302956</v>
      </c>
      <c r="Q3515" s="265">
        <f t="shared" si="769"/>
        <v>337007.96653134056</v>
      </c>
      <c r="R3515" s="266">
        <f t="shared" si="770"/>
        <v>537227.78552437015</v>
      </c>
    </row>
    <row r="3516" spans="1:18" x14ac:dyDescent="0.25">
      <c r="A3516" s="81">
        <v>3485</v>
      </c>
      <c r="B3516" s="93">
        <f t="shared" si="759"/>
        <v>1.3098692493545212E-29</v>
      </c>
      <c r="C3516" s="178">
        <f t="shared" si="760"/>
        <v>1.3069144099179001E-29</v>
      </c>
      <c r="D3516" s="165">
        <f t="shared" si="761"/>
        <v>2.2558277767625785E-3</v>
      </c>
      <c r="E3516" s="166">
        <f t="shared" si="771"/>
        <v>24.291375447755232</v>
      </c>
      <c r="F3516" s="167">
        <f t="shared" si="772"/>
        <v>7.8638156297943764</v>
      </c>
      <c r="G3516" s="167">
        <f t="shared" si="762"/>
        <v>273283.50313798757</v>
      </c>
      <c r="H3516" s="167">
        <f t="shared" si="763"/>
        <v>271299.98899881309</v>
      </c>
      <c r="I3516" s="168">
        <f t="shared" si="764"/>
        <v>544583.49213680066</v>
      </c>
      <c r="J3516" s="168">
        <f t="shared" si="766"/>
        <v>525480.25014725141</v>
      </c>
      <c r="K3516" s="94"/>
      <c r="L3516" s="265">
        <f t="shared" si="765"/>
        <v>207525.44474381011</v>
      </c>
      <c r="M3516" s="265">
        <f>$G3516*NonHospFrac+theModel!$H3516*NonHospFrac</f>
        <v>337058.04739299056</v>
      </c>
      <c r="N3516" s="266">
        <f t="shared" si="767"/>
        <v>544583.49213680066</v>
      </c>
      <c r="O3516" s="158"/>
      <c r="P3516" s="265">
        <f t="shared" si="768"/>
        <v>200245.73677033745</v>
      </c>
      <c r="Q3516" s="265">
        <f t="shared" si="769"/>
        <v>337056.48714237154</v>
      </c>
      <c r="R3516" s="266">
        <f t="shared" si="770"/>
        <v>537302.22391270893</v>
      </c>
    </row>
    <row r="3517" spans="1:18" x14ac:dyDescent="0.25">
      <c r="A3517" s="81">
        <v>3486</v>
      </c>
      <c r="B3517" s="93">
        <f t="shared" si="759"/>
        <v>1.2854002902003122E-29</v>
      </c>
      <c r="C3517" s="178">
        <f t="shared" si="760"/>
        <v>1.2825006485214195E-29</v>
      </c>
      <c r="D3517" s="165">
        <f t="shared" si="761"/>
        <v>2.2558277767625785E-3</v>
      </c>
      <c r="E3517" s="166">
        <f t="shared" si="771"/>
        <v>24.291375447755232</v>
      </c>
      <c r="F3517" s="167">
        <f t="shared" si="772"/>
        <v>7.866071457571139</v>
      </c>
      <c r="G3517" s="167">
        <f t="shared" si="762"/>
        <v>273361.89771720098</v>
      </c>
      <c r="H3517" s="167">
        <f t="shared" si="763"/>
        <v>271299.98899881309</v>
      </c>
      <c r="I3517" s="168">
        <f t="shared" si="764"/>
        <v>544661.88671601401</v>
      </c>
      <c r="J3517" s="168">
        <f t="shared" si="766"/>
        <v>525548.26020915818</v>
      </c>
      <c r="K3517" s="94"/>
      <c r="L3517" s="265">
        <f t="shared" si="765"/>
        <v>207555.31871199253</v>
      </c>
      <c r="M3517" s="265">
        <f>$G3517*NonHospFrac+theModel!$H3517*NonHospFrac</f>
        <v>337106.56800402154</v>
      </c>
      <c r="N3517" s="266">
        <f t="shared" si="767"/>
        <v>544661.88671601401</v>
      </c>
      <c r="O3517" s="158"/>
      <c r="P3517" s="265">
        <f t="shared" si="768"/>
        <v>200271.65349118572</v>
      </c>
      <c r="Q3517" s="265">
        <f t="shared" si="769"/>
        <v>337105.00775340252</v>
      </c>
      <c r="R3517" s="266">
        <f t="shared" si="770"/>
        <v>537376.66124458821</v>
      </c>
    </row>
    <row r="3518" spans="1:18" x14ac:dyDescent="0.25">
      <c r="A3518" s="81">
        <v>3487</v>
      </c>
      <c r="B3518" s="93">
        <f t="shared" si="759"/>
        <v>1.2613884224408245E-29</v>
      </c>
      <c r="C3518" s="178">
        <f t="shared" si="760"/>
        <v>1.2585429474001957E-29</v>
      </c>
      <c r="D3518" s="165">
        <f t="shared" si="761"/>
        <v>2.2558277767625785E-3</v>
      </c>
      <c r="E3518" s="166">
        <f t="shared" si="771"/>
        <v>24.291375447755232</v>
      </c>
      <c r="F3518" s="167">
        <f t="shared" si="772"/>
        <v>7.8683272853479016</v>
      </c>
      <c r="G3518" s="167">
        <f t="shared" si="762"/>
        <v>273440.29229641444</v>
      </c>
      <c r="H3518" s="167">
        <f t="shared" si="763"/>
        <v>271299.98899881309</v>
      </c>
      <c r="I3518" s="168">
        <f t="shared" si="764"/>
        <v>544740.28129522759</v>
      </c>
      <c r="J3518" s="168">
        <f t="shared" si="766"/>
        <v>525616.26749884116</v>
      </c>
      <c r="K3518" s="94"/>
      <c r="L3518" s="265">
        <f t="shared" si="765"/>
        <v>207585.19268017498</v>
      </c>
      <c r="M3518" s="265">
        <f>$G3518*NonHospFrac+theModel!$H3518*NonHospFrac</f>
        <v>337155.08861505252</v>
      </c>
      <c r="N3518" s="266">
        <f t="shared" si="767"/>
        <v>544740.28129522747</v>
      </c>
      <c r="O3518" s="158"/>
      <c r="P3518" s="265">
        <f t="shared" si="768"/>
        <v>200297.56915561744</v>
      </c>
      <c r="Q3518" s="265">
        <f t="shared" si="769"/>
        <v>337153.5283644335</v>
      </c>
      <c r="R3518" s="266">
        <f t="shared" si="770"/>
        <v>537451.09752005094</v>
      </c>
    </row>
    <row r="3519" spans="1:18" x14ac:dyDescent="0.25">
      <c r="A3519" s="81">
        <v>3488</v>
      </c>
      <c r="B3519" s="93">
        <f t="shared" si="759"/>
        <v>1.2378251073988794E-29</v>
      </c>
      <c r="C3519" s="178">
        <f t="shared" si="760"/>
        <v>1.2350327871388349E-29</v>
      </c>
      <c r="D3519" s="165">
        <f t="shared" si="761"/>
        <v>2.2558277767625785E-3</v>
      </c>
      <c r="E3519" s="166">
        <f t="shared" si="771"/>
        <v>24.291375447755232</v>
      </c>
      <c r="F3519" s="167">
        <f t="shared" si="772"/>
        <v>7.8705831131246642</v>
      </c>
      <c r="G3519" s="167">
        <f t="shared" si="762"/>
        <v>273518.68687562784</v>
      </c>
      <c r="H3519" s="167">
        <f t="shared" si="763"/>
        <v>271299.98899881309</v>
      </c>
      <c r="I3519" s="168">
        <f t="shared" si="764"/>
        <v>544818.67587444093</v>
      </c>
      <c r="J3519" s="168">
        <f t="shared" si="766"/>
        <v>525684.27201641293</v>
      </c>
      <c r="K3519" s="94"/>
      <c r="L3519" s="265">
        <f t="shared" si="765"/>
        <v>207615.0666483574</v>
      </c>
      <c r="M3519" s="265">
        <f>$G3519*NonHospFrac+theModel!$H3519*NonHospFrac</f>
        <v>337203.6092260835</v>
      </c>
      <c r="N3519" s="266">
        <f t="shared" si="767"/>
        <v>544818.67587444093</v>
      </c>
      <c r="O3519" s="158"/>
      <c r="P3519" s="265">
        <f t="shared" si="768"/>
        <v>200323.48376367564</v>
      </c>
      <c r="Q3519" s="265">
        <f t="shared" si="769"/>
        <v>337202.04897546448</v>
      </c>
      <c r="R3519" s="266">
        <f t="shared" si="770"/>
        <v>537525.53273914009</v>
      </c>
    </row>
    <row r="3520" spans="1:18" x14ac:dyDescent="0.25">
      <c r="A3520" s="81">
        <v>3489</v>
      </c>
      <c r="B3520" s="93">
        <f t="shared" si="759"/>
        <v>1.2147019659037087E-29</v>
      </c>
      <c r="C3520" s="178">
        <f t="shared" si="760"/>
        <v>1.211961807468535E-29</v>
      </c>
      <c r="D3520" s="165">
        <f t="shared" si="761"/>
        <v>2.2558277767625785E-3</v>
      </c>
      <c r="E3520" s="166">
        <f t="shared" si="771"/>
        <v>24.291375447755232</v>
      </c>
      <c r="F3520" s="167">
        <f t="shared" si="772"/>
        <v>7.8728389409014268</v>
      </c>
      <c r="G3520" s="167">
        <f t="shared" si="762"/>
        <v>273597.08145484125</v>
      </c>
      <c r="H3520" s="167">
        <f t="shared" si="763"/>
        <v>271299.98899881309</v>
      </c>
      <c r="I3520" s="168">
        <f t="shared" si="764"/>
        <v>544897.07045365428</v>
      </c>
      <c r="J3520" s="168">
        <f t="shared" si="766"/>
        <v>525752.27376198675</v>
      </c>
      <c r="K3520" s="94"/>
      <c r="L3520" s="265">
        <f t="shared" si="765"/>
        <v>207644.9406165398</v>
      </c>
      <c r="M3520" s="265">
        <f>$G3520*NonHospFrac+theModel!$H3520*NonHospFrac</f>
        <v>337252.12983711448</v>
      </c>
      <c r="N3520" s="266">
        <f t="shared" si="767"/>
        <v>544897.07045365428</v>
      </c>
      <c r="O3520" s="158"/>
      <c r="P3520" s="265">
        <f t="shared" si="768"/>
        <v>200349.39731540336</v>
      </c>
      <c r="Q3520" s="265">
        <f t="shared" si="769"/>
        <v>337250.56958649546</v>
      </c>
      <c r="R3520" s="266">
        <f t="shared" si="770"/>
        <v>537599.96690189885</v>
      </c>
    </row>
    <row r="3521" spans="1:18" x14ac:dyDescent="0.25">
      <c r="A3521" s="81">
        <v>3490</v>
      </c>
      <c r="B3521" s="93">
        <f t="shared" si="759"/>
        <v>1.1920107753113025E-29</v>
      </c>
      <c r="C3521" s="178">
        <f t="shared" si="760"/>
        <v>1.1893218042941549E-29</v>
      </c>
      <c r="D3521" s="165">
        <f t="shared" si="761"/>
        <v>2.2558277767625785E-3</v>
      </c>
      <c r="E3521" s="166">
        <f t="shared" si="771"/>
        <v>24.291375447755232</v>
      </c>
      <c r="F3521" s="167">
        <f t="shared" si="772"/>
        <v>7.8750947686781894</v>
      </c>
      <c r="G3521" s="167">
        <f t="shared" si="762"/>
        <v>273675.47603405471</v>
      </c>
      <c r="H3521" s="167">
        <f t="shared" si="763"/>
        <v>271299.98899881309</v>
      </c>
      <c r="I3521" s="168">
        <f t="shared" si="764"/>
        <v>544975.46503286785</v>
      </c>
      <c r="J3521" s="168">
        <f t="shared" si="766"/>
        <v>525820.27273567568</v>
      </c>
      <c r="K3521" s="94"/>
      <c r="L3521" s="265">
        <f t="shared" si="765"/>
        <v>207674.81458472228</v>
      </c>
      <c r="M3521" s="265">
        <f>$G3521*NonHospFrac+theModel!$H3521*NonHospFrac</f>
        <v>337300.65044814552</v>
      </c>
      <c r="N3521" s="266">
        <f t="shared" si="767"/>
        <v>544975.46503286785</v>
      </c>
      <c r="O3521" s="158"/>
      <c r="P3521" s="265">
        <f t="shared" si="768"/>
        <v>200375.30981084378</v>
      </c>
      <c r="Q3521" s="265">
        <f t="shared" si="769"/>
        <v>337299.0901975265</v>
      </c>
      <c r="R3521" s="266">
        <f t="shared" si="770"/>
        <v>537674.40000837028</v>
      </c>
    </row>
    <row r="3522" spans="1:18" x14ac:dyDescent="0.25">
      <c r="A3522" s="81">
        <v>3491</v>
      </c>
      <c r="B3522" s="93">
        <f t="shared" si="759"/>
        <v>1.1697434665804175E-29</v>
      </c>
      <c r="C3522" s="178">
        <f t="shared" si="760"/>
        <v>1.1671047267768188E-29</v>
      </c>
      <c r="D3522" s="165">
        <f t="shared" si="761"/>
        <v>2.2558277767625785E-3</v>
      </c>
      <c r="E3522" s="166">
        <f t="shared" si="771"/>
        <v>24.291375447755232</v>
      </c>
      <c r="F3522" s="167">
        <f t="shared" si="772"/>
        <v>7.8773505964549519</v>
      </c>
      <c r="G3522" s="167">
        <f t="shared" si="762"/>
        <v>273753.87061326811</v>
      </c>
      <c r="H3522" s="167">
        <f t="shared" si="763"/>
        <v>271299.98899881309</v>
      </c>
      <c r="I3522" s="168">
        <f t="shared" si="764"/>
        <v>545053.8596120812</v>
      </c>
      <c r="J3522" s="168">
        <f t="shared" si="766"/>
        <v>525888.26893759239</v>
      </c>
      <c r="K3522" s="94"/>
      <c r="L3522" s="265">
        <f t="shared" si="765"/>
        <v>207704.68855290467</v>
      </c>
      <c r="M3522" s="265">
        <f>$G3522*NonHospFrac+theModel!$H3522*NonHospFrac</f>
        <v>337349.1710591765</v>
      </c>
      <c r="N3522" s="266">
        <f t="shared" si="767"/>
        <v>545053.8596120812</v>
      </c>
      <c r="O3522" s="158"/>
      <c r="P3522" s="265">
        <f t="shared" si="768"/>
        <v>200401.22125003979</v>
      </c>
      <c r="Q3522" s="265">
        <f t="shared" si="769"/>
        <v>337347.61080855748</v>
      </c>
      <c r="R3522" s="266">
        <f t="shared" si="770"/>
        <v>537748.83205859724</v>
      </c>
    </row>
    <row r="3523" spans="1:18" x14ac:dyDescent="0.25">
      <c r="A3523" s="81">
        <v>3492</v>
      </c>
      <c r="B3523" s="93">
        <f t="shared" si="759"/>
        <v>1.1478921214032072E-29</v>
      </c>
      <c r="C3523" s="178">
        <f t="shared" si="760"/>
        <v>1.1453026744710189E-29</v>
      </c>
      <c r="D3523" s="165">
        <f t="shared" si="761"/>
        <v>2.2558277767625785E-3</v>
      </c>
      <c r="E3523" s="166">
        <f t="shared" si="771"/>
        <v>24.291375447755232</v>
      </c>
      <c r="F3523" s="167">
        <f t="shared" si="772"/>
        <v>7.8796064242317145</v>
      </c>
      <c r="G3523" s="167">
        <f t="shared" si="762"/>
        <v>273832.26519248151</v>
      </c>
      <c r="H3523" s="167">
        <f t="shared" si="763"/>
        <v>271299.98899881309</v>
      </c>
      <c r="I3523" s="168">
        <f t="shared" si="764"/>
        <v>545132.25419129455</v>
      </c>
      <c r="J3523" s="168">
        <f t="shared" si="766"/>
        <v>525956.26236785005</v>
      </c>
      <c r="K3523" s="94"/>
      <c r="L3523" s="265">
        <f t="shared" si="765"/>
        <v>207734.56252108709</v>
      </c>
      <c r="M3523" s="265">
        <f>$G3523*NonHospFrac+theModel!$H3523*NonHospFrac</f>
        <v>337397.69167020748</v>
      </c>
      <c r="N3523" s="266">
        <f t="shared" si="767"/>
        <v>545132.25419129455</v>
      </c>
      <c r="O3523" s="158"/>
      <c r="P3523" s="265">
        <f t="shared" si="768"/>
        <v>200427.13163303456</v>
      </c>
      <c r="Q3523" s="265">
        <f t="shared" si="769"/>
        <v>337396.13141958846</v>
      </c>
      <c r="R3523" s="266">
        <f t="shared" si="770"/>
        <v>537823.26305262302</v>
      </c>
    </row>
    <row r="3524" spans="1:18" x14ac:dyDescent="0.25">
      <c r="A3524" s="81">
        <v>3493</v>
      </c>
      <c r="B3524" s="93">
        <f t="shared" si="759"/>
        <v>1.126448969389451E-29</v>
      </c>
      <c r="C3524" s="178">
        <f t="shared" si="760"/>
        <v>1.1239078945151967E-29</v>
      </c>
      <c r="D3524" s="165">
        <f t="shared" si="761"/>
        <v>2.2558277767625785E-3</v>
      </c>
      <c r="E3524" s="166">
        <f t="shared" si="771"/>
        <v>24.291375447755232</v>
      </c>
      <c r="F3524" s="167">
        <f t="shared" si="772"/>
        <v>7.8818622520084771</v>
      </c>
      <c r="G3524" s="167">
        <f t="shared" si="762"/>
        <v>273910.65977169498</v>
      </c>
      <c r="H3524" s="167">
        <f t="shared" si="763"/>
        <v>271299.98899881309</v>
      </c>
      <c r="I3524" s="168">
        <f t="shared" si="764"/>
        <v>545210.64877050812</v>
      </c>
      <c r="J3524" s="168">
        <f t="shared" si="766"/>
        <v>526024.25302656181</v>
      </c>
      <c r="K3524" s="94"/>
      <c r="L3524" s="265">
        <f t="shared" si="765"/>
        <v>207764.43648926954</v>
      </c>
      <c r="M3524" s="265">
        <f>$G3524*NonHospFrac+theModel!$H3524*NonHospFrac</f>
        <v>337446.21228123852</v>
      </c>
      <c r="N3524" s="266">
        <f t="shared" si="767"/>
        <v>545210.64877050812</v>
      </c>
      <c r="O3524" s="158"/>
      <c r="P3524" s="265">
        <f t="shared" si="768"/>
        <v>200453.04095987114</v>
      </c>
      <c r="Q3524" s="265">
        <f t="shared" si="769"/>
        <v>337444.6520306195</v>
      </c>
      <c r="R3524" s="266">
        <f t="shared" si="770"/>
        <v>537897.6929904907</v>
      </c>
    </row>
    <row r="3525" spans="1:18" x14ac:dyDescent="0.25">
      <c r="A3525" s="81">
        <v>3494</v>
      </c>
      <c r="B3525" s="93">
        <f t="shared" si="759"/>
        <v>1.1054063853033876E-29</v>
      </c>
      <c r="C3525" s="178">
        <f t="shared" si="760"/>
        <v>1.1029127788748095E-29</v>
      </c>
      <c r="D3525" s="165">
        <f t="shared" si="761"/>
        <v>2.2558277767625785E-3</v>
      </c>
      <c r="E3525" s="166">
        <f t="shared" si="771"/>
        <v>24.291375447755232</v>
      </c>
      <c r="F3525" s="167">
        <f t="shared" si="772"/>
        <v>7.8841180797852397</v>
      </c>
      <c r="G3525" s="167">
        <f t="shared" si="762"/>
        <v>273989.05435090832</v>
      </c>
      <c r="H3525" s="167">
        <f t="shared" si="763"/>
        <v>271299.98899881309</v>
      </c>
      <c r="I3525" s="168">
        <f t="shared" si="764"/>
        <v>545289.04334972147</v>
      </c>
      <c r="J3525" s="168">
        <f t="shared" si="766"/>
        <v>526092.24091384036</v>
      </c>
      <c r="K3525" s="94"/>
      <c r="L3525" s="265">
        <f t="shared" si="765"/>
        <v>207794.31045745194</v>
      </c>
      <c r="M3525" s="265">
        <f>$G3525*NonHospFrac+theModel!$H3525*NonHospFrac</f>
        <v>337494.7328922695</v>
      </c>
      <c r="N3525" s="266">
        <f t="shared" si="767"/>
        <v>545289.04334972147</v>
      </c>
      <c r="O3525" s="158"/>
      <c r="P3525" s="265">
        <f t="shared" si="768"/>
        <v>200478.94923059249</v>
      </c>
      <c r="Q3525" s="265">
        <f t="shared" si="769"/>
        <v>337493.17264165048</v>
      </c>
      <c r="R3525" s="266">
        <f t="shared" si="770"/>
        <v>537972.12187224301</v>
      </c>
    </row>
    <row r="3526" spans="1:18" x14ac:dyDescent="0.25">
      <c r="A3526" s="81">
        <v>3495</v>
      </c>
      <c r="B3526" s="93">
        <f t="shared" si="759"/>
        <v>1.0847568863521606E-29</v>
      </c>
      <c r="C3526" s="178">
        <f t="shared" si="760"/>
        <v>1.082309861636893E-29</v>
      </c>
      <c r="D3526" s="165">
        <f t="shared" si="761"/>
        <v>2.2558277767625785E-3</v>
      </c>
      <c r="E3526" s="166">
        <f t="shared" si="771"/>
        <v>24.291375447755232</v>
      </c>
      <c r="F3526" s="167">
        <f t="shared" si="772"/>
        <v>7.8863739075620023</v>
      </c>
      <c r="G3526" s="167">
        <f t="shared" si="762"/>
        <v>274067.44893012178</v>
      </c>
      <c r="H3526" s="167">
        <f t="shared" si="763"/>
        <v>271299.98899881309</v>
      </c>
      <c r="I3526" s="168">
        <f t="shared" si="764"/>
        <v>545367.43792893481</v>
      </c>
      <c r="J3526" s="168">
        <f t="shared" si="766"/>
        <v>526160.22602979874</v>
      </c>
      <c r="K3526" s="94"/>
      <c r="L3526" s="265">
        <f t="shared" si="765"/>
        <v>207824.18442563439</v>
      </c>
      <c r="M3526" s="265">
        <f>$G3526*NonHospFrac+theModel!$H3526*NonHospFrac</f>
        <v>337543.25350330048</v>
      </c>
      <c r="N3526" s="266">
        <f t="shared" si="767"/>
        <v>545367.43792893481</v>
      </c>
      <c r="O3526" s="158"/>
      <c r="P3526" s="265">
        <f t="shared" si="768"/>
        <v>200504.85644524178</v>
      </c>
      <c r="Q3526" s="265">
        <f t="shared" si="769"/>
        <v>337541.69325268146</v>
      </c>
      <c r="R3526" s="266">
        <f t="shared" si="770"/>
        <v>538046.54969792324</v>
      </c>
    </row>
    <row r="3527" spans="1:18" x14ac:dyDescent="0.25">
      <c r="A3527" s="81">
        <v>3496</v>
      </c>
      <c r="B3527" s="93">
        <f t="shared" si="759"/>
        <v>1.0644931295249217E-29</v>
      </c>
      <c r="C3527" s="178">
        <f t="shared" si="760"/>
        <v>1.0620918163551665E-29</v>
      </c>
      <c r="D3527" s="165">
        <f t="shared" si="761"/>
        <v>2.2558277767625785E-3</v>
      </c>
      <c r="E3527" s="166">
        <f t="shared" si="771"/>
        <v>24.291375447755232</v>
      </c>
      <c r="F3527" s="167">
        <f t="shared" si="772"/>
        <v>7.8886297353387649</v>
      </c>
      <c r="G3527" s="167">
        <f t="shared" si="762"/>
        <v>274145.84350933519</v>
      </c>
      <c r="H3527" s="167">
        <f t="shared" si="763"/>
        <v>271299.98899881309</v>
      </c>
      <c r="I3527" s="168">
        <f t="shared" si="764"/>
        <v>545445.83250814828</v>
      </c>
      <c r="J3527" s="168">
        <f t="shared" si="766"/>
        <v>526228.2083745501</v>
      </c>
      <c r="K3527" s="94"/>
      <c r="L3527" s="265">
        <f t="shared" si="765"/>
        <v>207854.05839381681</v>
      </c>
      <c r="M3527" s="265">
        <f>$G3527*NonHospFrac+theModel!$H3527*NonHospFrac</f>
        <v>337591.77411433146</v>
      </c>
      <c r="N3527" s="266">
        <f t="shared" si="767"/>
        <v>545445.83250814828</v>
      </c>
      <c r="O3527" s="158"/>
      <c r="P3527" s="265">
        <f t="shared" si="768"/>
        <v>200530.76260386198</v>
      </c>
      <c r="Q3527" s="265">
        <f t="shared" si="769"/>
        <v>337590.21386371244</v>
      </c>
      <c r="R3527" s="266">
        <f t="shared" si="770"/>
        <v>538120.97646757448</v>
      </c>
    </row>
    <row r="3528" spans="1:18" x14ac:dyDescent="0.25">
      <c r="A3528" s="81">
        <v>3497</v>
      </c>
      <c r="B3528" s="93">
        <f t="shared" si="759"/>
        <v>1.0446079089816369E-29</v>
      </c>
      <c r="C3528" s="178">
        <f t="shared" si="760"/>
        <v>1.0422514534447302E-29</v>
      </c>
      <c r="D3528" s="165">
        <f t="shared" si="761"/>
        <v>2.2558277767625785E-3</v>
      </c>
      <c r="E3528" s="166">
        <f t="shared" si="771"/>
        <v>24.291375447755232</v>
      </c>
      <c r="F3528" s="167">
        <f t="shared" si="772"/>
        <v>7.8908855631155275</v>
      </c>
      <c r="G3528" s="167">
        <f t="shared" si="762"/>
        <v>274224.23808854865</v>
      </c>
      <c r="H3528" s="167">
        <f t="shared" si="763"/>
        <v>271299.98899881309</v>
      </c>
      <c r="I3528" s="168">
        <f t="shared" si="764"/>
        <v>545524.22708736174</v>
      </c>
      <c r="J3528" s="168">
        <f t="shared" si="766"/>
        <v>526296.18794820725</v>
      </c>
      <c r="K3528" s="94"/>
      <c r="L3528" s="265">
        <f t="shared" si="765"/>
        <v>207883.93236199924</v>
      </c>
      <c r="M3528" s="265">
        <f>$G3528*NonHospFrac+theModel!$H3528*NonHospFrac</f>
        <v>337640.29472536244</v>
      </c>
      <c r="N3528" s="266">
        <f t="shared" si="767"/>
        <v>545524.22708736174</v>
      </c>
      <c r="O3528" s="158"/>
      <c r="P3528" s="265">
        <f t="shared" si="768"/>
        <v>200556.66770649614</v>
      </c>
      <c r="Q3528" s="265">
        <f t="shared" si="769"/>
        <v>337638.73447474343</v>
      </c>
      <c r="R3528" s="266">
        <f t="shared" si="770"/>
        <v>538195.40218123957</v>
      </c>
    </row>
    <row r="3529" spans="1:18" x14ac:dyDescent="0.25">
      <c r="A3529" s="81">
        <v>3498</v>
      </c>
      <c r="B3529" s="93">
        <f t="shared" si="759"/>
        <v>1.0250941534906738E-29</v>
      </c>
      <c r="C3529" s="178">
        <f t="shared" si="760"/>
        <v>1.0227817176254326E-29</v>
      </c>
      <c r="D3529" s="165">
        <f t="shared" si="761"/>
        <v>2.2558277767625785E-3</v>
      </c>
      <c r="E3529" s="166">
        <f t="shared" si="771"/>
        <v>24.291375447755232</v>
      </c>
      <c r="F3529" s="167">
        <f t="shared" si="772"/>
        <v>7.8931413908922901</v>
      </c>
      <c r="G3529" s="167">
        <f t="shared" si="762"/>
        <v>274302.63266776199</v>
      </c>
      <c r="H3529" s="167">
        <f t="shared" si="763"/>
        <v>271299.98899881309</v>
      </c>
      <c r="I3529" s="168">
        <f t="shared" si="764"/>
        <v>545602.62166657508</v>
      </c>
      <c r="J3529" s="168">
        <f t="shared" si="766"/>
        <v>526364.16475088301</v>
      </c>
      <c r="K3529" s="94"/>
      <c r="L3529" s="265">
        <f t="shared" si="765"/>
        <v>207913.80633018163</v>
      </c>
      <c r="M3529" s="265">
        <f>$G3529*NonHospFrac+theModel!$H3529*NonHospFrac</f>
        <v>337688.81533639343</v>
      </c>
      <c r="N3529" s="266">
        <f t="shared" si="767"/>
        <v>545602.62166657508</v>
      </c>
      <c r="O3529" s="158"/>
      <c r="P3529" s="265">
        <f t="shared" si="768"/>
        <v>200582.57175318731</v>
      </c>
      <c r="Q3529" s="265">
        <f t="shared" si="769"/>
        <v>337687.25508577441</v>
      </c>
      <c r="R3529" s="266">
        <f t="shared" si="770"/>
        <v>538269.82683896169</v>
      </c>
    </row>
    <row r="3530" spans="1:18" x14ac:dyDescent="0.25">
      <c r="A3530" s="81">
        <v>3499</v>
      </c>
      <c r="B3530" s="93">
        <f t="shared" si="759"/>
        <v>1.0059449239142686E-29</v>
      </c>
      <c r="C3530" s="178">
        <f t="shared" si="760"/>
        <v>1.0036756854130095E-29</v>
      </c>
      <c r="D3530" s="165">
        <f t="shared" si="761"/>
        <v>2.2558277767625785E-3</v>
      </c>
      <c r="E3530" s="166">
        <f t="shared" si="771"/>
        <v>24.291375447755232</v>
      </c>
      <c r="F3530" s="167">
        <f t="shared" si="772"/>
        <v>7.8953972186690526</v>
      </c>
      <c r="G3530" s="167">
        <f t="shared" si="762"/>
        <v>274381.02724697546</v>
      </c>
      <c r="H3530" s="167">
        <f t="shared" si="763"/>
        <v>271299.98899881309</v>
      </c>
      <c r="I3530" s="168">
        <f t="shared" si="764"/>
        <v>545681.01624578855</v>
      </c>
      <c r="J3530" s="168">
        <f t="shared" si="766"/>
        <v>526432.13878269051</v>
      </c>
      <c r="K3530" s="94"/>
      <c r="L3530" s="265">
        <f t="shared" si="765"/>
        <v>207943.68029836408</v>
      </c>
      <c r="M3530" s="265">
        <f>$G3530*NonHospFrac+theModel!$H3530*NonHospFrac</f>
        <v>337737.33594742446</v>
      </c>
      <c r="N3530" s="266">
        <f t="shared" si="767"/>
        <v>545681.01624578855</v>
      </c>
      <c r="O3530" s="158"/>
      <c r="P3530" s="265">
        <f t="shared" si="768"/>
        <v>200608.47474397859</v>
      </c>
      <c r="Q3530" s="265">
        <f t="shared" si="769"/>
        <v>337735.77569680545</v>
      </c>
      <c r="R3530" s="266">
        <f t="shared" si="770"/>
        <v>538344.25044078403</v>
      </c>
    </row>
    <row r="3531" spans="1:18" x14ac:dyDescent="0.25">
      <c r="A3531" s="81">
        <v>3500</v>
      </c>
      <c r="B3531" s="93">
        <f t="shared" si="759"/>
        <v>9.8715341074089521E-30</v>
      </c>
      <c r="C3531" s="178">
        <f t="shared" si="760"/>
        <v>9.8492656265701998E-30</v>
      </c>
      <c r="D3531" s="165">
        <f t="shared" si="761"/>
        <v>2.2558277767625785E-3</v>
      </c>
      <c r="E3531" s="166">
        <f t="shared" si="771"/>
        <v>24.291375447755232</v>
      </c>
      <c r="F3531" s="167">
        <f t="shared" si="772"/>
        <v>7.8976530464458152</v>
      </c>
      <c r="G3531" s="167">
        <f t="shared" si="762"/>
        <v>274459.42182618892</v>
      </c>
      <c r="H3531" s="167">
        <f t="shared" si="763"/>
        <v>271299.98899881309</v>
      </c>
      <c r="I3531" s="168">
        <f t="shared" si="764"/>
        <v>545759.41082500201</v>
      </c>
      <c r="J3531" s="168">
        <f t="shared" si="766"/>
        <v>526500.11004374269</v>
      </c>
      <c r="K3531" s="94"/>
      <c r="L3531" s="265">
        <f t="shared" si="765"/>
        <v>207973.5542665465</v>
      </c>
      <c r="M3531" s="265">
        <f>$G3531*NonHospFrac+theModel!$H3531*NonHospFrac</f>
        <v>337785.8565584555</v>
      </c>
      <c r="N3531" s="266">
        <f t="shared" si="767"/>
        <v>545759.41082500201</v>
      </c>
      <c r="O3531" s="158"/>
      <c r="P3531" s="265">
        <f t="shared" si="768"/>
        <v>200634.37667891293</v>
      </c>
      <c r="Q3531" s="265">
        <f t="shared" si="769"/>
        <v>337784.29630783648</v>
      </c>
      <c r="R3531" s="266">
        <f t="shared" si="770"/>
        <v>538418.67298674944</v>
      </c>
    </row>
    <row r="3532" spans="1:18" x14ac:dyDescent="0.25">
      <c r="A3532" s="81">
        <v>3501</v>
      </c>
      <c r="B3532" s="93">
        <f t="shared" si="759"/>
        <v>9.6871293166387263E-30</v>
      </c>
      <c r="C3532" s="178">
        <f t="shared" si="760"/>
        <v>9.6652768212491615E-30</v>
      </c>
      <c r="D3532" s="165">
        <f t="shared" si="761"/>
        <v>2.2558277767625785E-3</v>
      </c>
      <c r="E3532" s="166">
        <f t="shared" si="771"/>
        <v>24.291375447755232</v>
      </c>
      <c r="F3532" s="167">
        <f t="shared" si="772"/>
        <v>7.8999088742225778</v>
      </c>
      <c r="G3532" s="167">
        <f t="shared" si="762"/>
        <v>274537.81640540232</v>
      </c>
      <c r="H3532" s="167">
        <f t="shared" si="763"/>
        <v>271299.98899881309</v>
      </c>
      <c r="I3532" s="168">
        <f t="shared" si="764"/>
        <v>545837.80540421535</v>
      </c>
      <c r="J3532" s="168">
        <f t="shared" si="766"/>
        <v>526568.07853415236</v>
      </c>
      <c r="K3532" s="94"/>
      <c r="L3532" s="265">
        <f t="shared" si="765"/>
        <v>208003.42823472893</v>
      </c>
      <c r="M3532" s="265">
        <f>$G3532*NonHospFrac+theModel!$H3532*NonHospFrac</f>
        <v>337834.37716948648</v>
      </c>
      <c r="N3532" s="266">
        <f t="shared" si="767"/>
        <v>545837.80540421535</v>
      </c>
      <c r="O3532" s="158"/>
      <c r="P3532" s="265">
        <f t="shared" si="768"/>
        <v>200660.27755803341</v>
      </c>
      <c r="Q3532" s="265">
        <f t="shared" si="769"/>
        <v>337832.81691886747</v>
      </c>
      <c r="R3532" s="266">
        <f t="shared" si="770"/>
        <v>538493.09447690088</v>
      </c>
    </row>
    <row r="3533" spans="1:18" x14ac:dyDescent="0.25">
      <c r="A3533" s="81">
        <v>3502</v>
      </c>
      <c r="B3533" s="93">
        <f t="shared" si="759"/>
        <v>9.5061692920506386E-30</v>
      </c>
      <c r="C3533" s="178">
        <f t="shared" si="760"/>
        <v>9.4847250113110238E-30</v>
      </c>
      <c r="D3533" s="165">
        <f t="shared" si="761"/>
        <v>2.2558277767625785E-3</v>
      </c>
      <c r="E3533" s="166">
        <f t="shared" si="771"/>
        <v>24.291375447755232</v>
      </c>
      <c r="F3533" s="167">
        <f t="shared" si="772"/>
        <v>7.9021647019993404</v>
      </c>
      <c r="G3533" s="167">
        <f t="shared" si="762"/>
        <v>274616.21098461573</v>
      </c>
      <c r="H3533" s="167">
        <f t="shared" si="763"/>
        <v>271299.98899881309</v>
      </c>
      <c r="I3533" s="168">
        <f t="shared" si="764"/>
        <v>545916.19998342881</v>
      </c>
      <c r="J3533" s="168">
        <f t="shared" si="766"/>
        <v>526636.04425403266</v>
      </c>
      <c r="K3533" s="94"/>
      <c r="L3533" s="265">
        <f t="shared" si="765"/>
        <v>208033.30220291135</v>
      </c>
      <c r="M3533" s="265">
        <f>$G3533*NonHospFrac+theModel!$H3533*NonHospFrac</f>
        <v>337882.89778051747</v>
      </c>
      <c r="N3533" s="266">
        <f t="shared" si="767"/>
        <v>545916.19998342881</v>
      </c>
      <c r="O3533" s="158"/>
      <c r="P3533" s="265">
        <f t="shared" si="768"/>
        <v>200686.17738138308</v>
      </c>
      <c r="Q3533" s="265">
        <f t="shared" si="769"/>
        <v>337881.33752989845</v>
      </c>
      <c r="R3533" s="266">
        <f t="shared" si="770"/>
        <v>538567.51491128153</v>
      </c>
    </row>
    <row r="3534" spans="1:18" x14ac:dyDescent="0.25">
      <c r="A3534" s="81">
        <v>3503</v>
      </c>
      <c r="B3534" s="93">
        <f t="shared" si="759"/>
        <v>9.3285896838303466E-30</v>
      </c>
      <c r="C3534" s="178">
        <f t="shared" si="760"/>
        <v>9.3075459921035416E-30</v>
      </c>
      <c r="D3534" s="165">
        <f t="shared" si="761"/>
        <v>2.2558277767625785E-3</v>
      </c>
      <c r="E3534" s="166">
        <f t="shared" si="771"/>
        <v>24.291375447755232</v>
      </c>
      <c r="F3534" s="167">
        <f t="shared" si="772"/>
        <v>7.904420529776103</v>
      </c>
      <c r="G3534" s="167">
        <f t="shared" si="762"/>
        <v>274694.60556382919</v>
      </c>
      <c r="H3534" s="167">
        <f t="shared" si="763"/>
        <v>271299.98899881309</v>
      </c>
      <c r="I3534" s="168">
        <f t="shared" si="764"/>
        <v>545994.59456264228</v>
      </c>
      <c r="J3534" s="168">
        <f t="shared" si="766"/>
        <v>526704.00720349641</v>
      </c>
      <c r="K3534" s="94"/>
      <c r="L3534" s="265">
        <f t="shared" si="765"/>
        <v>208063.1761710938</v>
      </c>
      <c r="M3534" s="265">
        <f>$G3534*NonHospFrac+theModel!$H3534*NonHospFrac</f>
        <v>337931.41839154845</v>
      </c>
      <c r="N3534" s="266">
        <f t="shared" si="767"/>
        <v>545994.59456264228</v>
      </c>
      <c r="O3534" s="158"/>
      <c r="P3534" s="265">
        <f t="shared" si="768"/>
        <v>200712.07614900498</v>
      </c>
      <c r="Q3534" s="265">
        <f t="shared" si="769"/>
        <v>337929.85814092943</v>
      </c>
      <c r="R3534" s="266">
        <f t="shared" si="770"/>
        <v>538641.93428993435</v>
      </c>
    </row>
    <row r="3535" spans="1:18" x14ac:dyDescent="0.25">
      <c r="A3535" s="81">
        <v>3504</v>
      </c>
      <c r="B3535" s="93">
        <f t="shared" si="759"/>
        <v>9.1543273442475941E-30</v>
      </c>
      <c r="C3535" s="178">
        <f t="shared" si="760"/>
        <v>9.1336767583468635E-30</v>
      </c>
      <c r="D3535" s="165">
        <f t="shared" si="761"/>
        <v>2.2558277767625785E-3</v>
      </c>
      <c r="E3535" s="166">
        <f t="shared" si="771"/>
        <v>24.291375447755232</v>
      </c>
      <c r="F3535" s="167">
        <f t="shared" si="772"/>
        <v>7.9066763575528656</v>
      </c>
      <c r="G3535" s="167">
        <f t="shared" si="762"/>
        <v>274773.00014304259</v>
      </c>
      <c r="H3535" s="167">
        <f t="shared" si="763"/>
        <v>271299.98899881309</v>
      </c>
      <c r="I3535" s="168">
        <f t="shared" si="764"/>
        <v>546072.98914185562</v>
      </c>
      <c r="J3535" s="168">
        <f t="shared" si="766"/>
        <v>526771.96738265641</v>
      </c>
      <c r="K3535" s="94"/>
      <c r="L3535" s="265">
        <f t="shared" si="765"/>
        <v>208093.05013927619</v>
      </c>
      <c r="M3535" s="265">
        <f>$G3535*NonHospFrac+theModel!$H3535*NonHospFrac</f>
        <v>337979.93900257943</v>
      </c>
      <c r="N3535" s="266">
        <f t="shared" si="767"/>
        <v>546072.98914185562</v>
      </c>
      <c r="O3535" s="158"/>
      <c r="P3535" s="265">
        <f t="shared" si="768"/>
        <v>200737.97386094209</v>
      </c>
      <c r="Q3535" s="265">
        <f t="shared" si="769"/>
        <v>337978.37875196041</v>
      </c>
      <c r="R3535" s="266">
        <f t="shared" si="770"/>
        <v>538716.35261290253</v>
      </c>
    </row>
    <row r="3536" spans="1:18" x14ac:dyDescent="0.25">
      <c r="A3536" s="81">
        <v>3505</v>
      </c>
      <c r="B3536" s="93">
        <f t="shared" si="759"/>
        <v>8.9833203052007305E-30</v>
      </c>
      <c r="C3536" s="178">
        <f t="shared" si="760"/>
        <v>8.9630554817287036E-30</v>
      </c>
      <c r="D3536" s="165">
        <f t="shared" si="761"/>
        <v>2.2558277767625785E-3</v>
      </c>
      <c r="E3536" s="166">
        <f t="shared" si="771"/>
        <v>24.291375447755232</v>
      </c>
      <c r="F3536" s="167">
        <f t="shared" si="772"/>
        <v>7.9089321853296282</v>
      </c>
      <c r="G3536" s="167">
        <f t="shared" si="762"/>
        <v>274851.39472225599</v>
      </c>
      <c r="H3536" s="167">
        <f t="shared" si="763"/>
        <v>271299.98899881309</v>
      </c>
      <c r="I3536" s="168">
        <f t="shared" si="764"/>
        <v>546151.38372106908</v>
      </c>
      <c r="J3536" s="168">
        <f t="shared" si="766"/>
        <v>526839.92479162593</v>
      </c>
      <c r="K3536" s="94"/>
      <c r="L3536" s="265">
        <f t="shared" si="765"/>
        <v>208122.92410745862</v>
      </c>
      <c r="M3536" s="265">
        <f>$G3536*NonHospFrac+theModel!$H3536*NonHospFrac</f>
        <v>338028.45961361041</v>
      </c>
      <c r="N3536" s="266">
        <f t="shared" si="767"/>
        <v>546151.38372106897</v>
      </c>
      <c r="O3536" s="158"/>
      <c r="P3536" s="265">
        <f t="shared" si="768"/>
        <v>200763.87051723749</v>
      </c>
      <c r="Q3536" s="265">
        <f t="shared" si="769"/>
        <v>338026.89936299139</v>
      </c>
      <c r="R3536" s="266">
        <f t="shared" si="770"/>
        <v>538790.76988022891</v>
      </c>
    </row>
    <row r="3537" spans="1:18" x14ac:dyDescent="0.25">
      <c r="A3537" s="81">
        <v>3506</v>
      </c>
      <c r="B3537" s="93">
        <f t="shared" si="759"/>
        <v>8.8155077561807017E-30</v>
      </c>
      <c r="C3537" s="178">
        <f t="shared" si="760"/>
        <v>8.7956214889180428E-30</v>
      </c>
      <c r="D3537" s="165">
        <f t="shared" si="761"/>
        <v>2.2558277767625785E-3</v>
      </c>
      <c r="E3537" s="166">
        <f t="shared" si="771"/>
        <v>24.291375447755232</v>
      </c>
      <c r="F3537" s="167">
        <f t="shared" si="772"/>
        <v>7.9111880131063907</v>
      </c>
      <c r="G3537" s="167">
        <f t="shared" si="762"/>
        <v>274929.7893014694</v>
      </c>
      <c r="H3537" s="167">
        <f t="shared" si="763"/>
        <v>271299.98899881309</v>
      </c>
      <c r="I3537" s="168">
        <f t="shared" si="764"/>
        <v>546229.77830028255</v>
      </c>
      <c r="J3537" s="168">
        <f t="shared" si="766"/>
        <v>526907.87943051767</v>
      </c>
      <c r="K3537" s="94"/>
      <c r="L3537" s="265">
        <f t="shared" si="765"/>
        <v>208152.79807564104</v>
      </c>
      <c r="M3537" s="265">
        <f>$G3537*NonHospFrac+theModel!$H3537*NonHospFrac</f>
        <v>338076.98022464139</v>
      </c>
      <c r="N3537" s="266">
        <f t="shared" si="767"/>
        <v>546229.77830028243</v>
      </c>
      <c r="O3537" s="158"/>
      <c r="P3537" s="265">
        <f t="shared" si="768"/>
        <v>200789.7661179342</v>
      </c>
      <c r="Q3537" s="265">
        <f t="shared" si="769"/>
        <v>338075.41997402237</v>
      </c>
      <c r="R3537" s="266">
        <f t="shared" si="770"/>
        <v>538865.18609195657</v>
      </c>
    </row>
    <row r="3538" spans="1:18" x14ac:dyDescent="0.25">
      <c r="A3538" s="81">
        <v>3507</v>
      </c>
      <c r="B3538" s="93">
        <f t="shared" si="759"/>
        <v>8.6508300226466907E-30</v>
      </c>
      <c r="C3538" s="178">
        <f t="shared" si="760"/>
        <v>8.6313152399895531E-30</v>
      </c>
      <c r="D3538" s="165">
        <f t="shared" si="761"/>
        <v>2.2558277767625785E-3</v>
      </c>
      <c r="E3538" s="166">
        <f t="shared" si="771"/>
        <v>24.291375447755232</v>
      </c>
      <c r="F3538" s="167">
        <f t="shared" si="772"/>
        <v>7.9134438408831533</v>
      </c>
      <c r="G3538" s="167">
        <f t="shared" si="762"/>
        <v>275008.18388068286</v>
      </c>
      <c r="H3538" s="167">
        <f t="shared" si="763"/>
        <v>271299.98899881309</v>
      </c>
      <c r="I3538" s="168">
        <f t="shared" si="764"/>
        <v>546308.17287949589</v>
      </c>
      <c r="J3538" s="168">
        <f t="shared" si="766"/>
        <v>526975.83129944443</v>
      </c>
      <c r="K3538" s="94"/>
      <c r="L3538" s="265">
        <f t="shared" si="765"/>
        <v>208182.67204382349</v>
      </c>
      <c r="M3538" s="265">
        <f>$G3538*NonHospFrac+theModel!$H3538*NonHospFrac</f>
        <v>338125.50083567243</v>
      </c>
      <c r="N3538" s="266">
        <f t="shared" si="767"/>
        <v>546308.17287949589</v>
      </c>
      <c r="O3538" s="158"/>
      <c r="P3538" s="265">
        <f t="shared" si="768"/>
        <v>200815.66066307528</v>
      </c>
      <c r="Q3538" s="265">
        <f t="shared" si="769"/>
        <v>338123.94058505341</v>
      </c>
      <c r="R3538" s="266">
        <f t="shared" si="770"/>
        <v>538939.60124812869</v>
      </c>
    </row>
    <row r="3539" spans="1:18" x14ac:dyDescent="0.25">
      <c r="A3539" s="81">
        <v>3508</v>
      </c>
      <c r="B3539" s="93">
        <f t="shared" si="759"/>
        <v>8.4892285448057093E-30</v>
      </c>
      <c r="C3539" s="178">
        <f t="shared" si="760"/>
        <v>8.4700783072510504E-30</v>
      </c>
      <c r="D3539" s="165">
        <f t="shared" si="761"/>
        <v>2.2558277767625785E-3</v>
      </c>
      <c r="E3539" s="166">
        <f t="shared" si="771"/>
        <v>24.291375447755232</v>
      </c>
      <c r="F3539" s="167">
        <f t="shared" si="772"/>
        <v>7.9156996686599159</v>
      </c>
      <c r="G3539" s="167">
        <f t="shared" si="762"/>
        <v>275086.57845989626</v>
      </c>
      <c r="H3539" s="167">
        <f t="shared" si="763"/>
        <v>271299.98899881309</v>
      </c>
      <c r="I3539" s="168">
        <f t="shared" si="764"/>
        <v>546386.56745870935</v>
      </c>
      <c r="J3539" s="168">
        <f t="shared" si="766"/>
        <v>527043.78039851936</v>
      </c>
      <c r="K3539" s="94"/>
      <c r="L3539" s="265">
        <f t="shared" si="765"/>
        <v>208212.54601200591</v>
      </c>
      <c r="M3539" s="265">
        <f>$G3539*NonHospFrac+theModel!$H3539*NonHospFrac</f>
        <v>338174.02144670347</v>
      </c>
      <c r="N3539" s="266">
        <f t="shared" si="767"/>
        <v>546386.56745870935</v>
      </c>
      <c r="O3539" s="158"/>
      <c r="P3539" s="265">
        <f t="shared" si="768"/>
        <v>200841.5541527037</v>
      </c>
      <c r="Q3539" s="265">
        <f t="shared" si="769"/>
        <v>338172.46119608445</v>
      </c>
      <c r="R3539" s="266">
        <f t="shared" si="770"/>
        <v>539014.01534878812</v>
      </c>
    </row>
    <row r="3540" spans="1:18" x14ac:dyDescent="0.25">
      <c r="A3540" s="81">
        <v>3509</v>
      </c>
      <c r="B3540" s="93">
        <f t="shared" si="759"/>
        <v>8.3306458567885974E-30</v>
      </c>
      <c r="C3540" s="178">
        <f t="shared" si="760"/>
        <v>8.3118533544664811E-30</v>
      </c>
      <c r="D3540" s="165">
        <f t="shared" si="761"/>
        <v>2.2558277767625785E-3</v>
      </c>
      <c r="E3540" s="166">
        <f t="shared" si="771"/>
        <v>24.291375447755232</v>
      </c>
      <c r="F3540" s="167">
        <f t="shared" si="772"/>
        <v>7.9179554964366785</v>
      </c>
      <c r="G3540" s="167">
        <f t="shared" si="762"/>
        <v>275164.97303910967</v>
      </c>
      <c r="H3540" s="167">
        <f t="shared" si="763"/>
        <v>271299.98899881309</v>
      </c>
      <c r="I3540" s="168">
        <f t="shared" si="764"/>
        <v>546464.96203792281</v>
      </c>
      <c r="J3540" s="168">
        <f t="shared" si="766"/>
        <v>527111.72672785516</v>
      </c>
      <c r="K3540" s="94"/>
      <c r="L3540" s="265">
        <f t="shared" si="765"/>
        <v>208242.41998018834</v>
      </c>
      <c r="M3540" s="265">
        <f>$G3540*NonHospFrac+theModel!$H3540*NonHospFrac</f>
        <v>338222.54205773445</v>
      </c>
      <c r="N3540" s="266">
        <f t="shared" si="767"/>
        <v>546464.96203792281</v>
      </c>
      <c r="O3540" s="158"/>
      <c r="P3540" s="265">
        <f t="shared" si="768"/>
        <v>200867.4465868625</v>
      </c>
      <c r="Q3540" s="265">
        <f t="shared" si="769"/>
        <v>338220.98180711543</v>
      </c>
      <c r="R3540" s="266">
        <f t="shared" si="770"/>
        <v>539088.42839397793</v>
      </c>
    </row>
    <row r="3541" spans="1:18" x14ac:dyDescent="0.25">
      <c r="A3541" s="81">
        <v>3510</v>
      </c>
      <c r="B3541" s="93">
        <f t="shared" si="759"/>
        <v>8.175025566215021E-30</v>
      </c>
      <c r="C3541" s="178">
        <f t="shared" si="760"/>
        <v>8.1565841164670083E-30</v>
      </c>
      <c r="D3541" s="165">
        <f t="shared" si="761"/>
        <v>2.2558277767625785E-3</v>
      </c>
      <c r="E3541" s="166">
        <f t="shared" si="771"/>
        <v>24.291375447755232</v>
      </c>
      <c r="F3541" s="167">
        <f t="shared" si="772"/>
        <v>7.9202113242134411</v>
      </c>
      <c r="G3541" s="167">
        <f t="shared" si="762"/>
        <v>275243.36761832313</v>
      </c>
      <c r="H3541" s="167">
        <f t="shared" si="763"/>
        <v>271299.98899881309</v>
      </c>
      <c r="I3541" s="168">
        <f t="shared" si="764"/>
        <v>546543.35661713616</v>
      </c>
      <c r="J3541" s="168">
        <f t="shared" si="766"/>
        <v>527179.67028756475</v>
      </c>
      <c r="K3541" s="94"/>
      <c r="L3541" s="265">
        <f t="shared" si="765"/>
        <v>208272.29394837079</v>
      </c>
      <c r="M3541" s="265">
        <f>$G3541*NonHospFrac+theModel!$H3541*NonHospFrac</f>
        <v>338271.06266876543</v>
      </c>
      <c r="N3541" s="266">
        <f t="shared" si="767"/>
        <v>546543.35661713616</v>
      </c>
      <c r="O3541" s="158"/>
      <c r="P3541" s="265">
        <f t="shared" si="768"/>
        <v>200893.33796559472</v>
      </c>
      <c r="Q3541" s="265">
        <f t="shared" si="769"/>
        <v>338269.50241814641</v>
      </c>
      <c r="R3541" s="266">
        <f t="shared" si="770"/>
        <v>539162.84038374107</v>
      </c>
    </row>
    <row r="3542" spans="1:18" x14ac:dyDescent="0.25">
      <c r="A3542" s="81">
        <v>3511</v>
      </c>
      <c r="B3542" s="93">
        <f t="shared" si="759"/>
        <v>8.0223123341403262E-30</v>
      </c>
      <c r="C3542" s="178">
        <f t="shared" si="760"/>
        <v>8.0042153791431075E-30</v>
      </c>
      <c r="D3542" s="165">
        <f t="shared" si="761"/>
        <v>2.2558277767625785E-3</v>
      </c>
      <c r="E3542" s="166">
        <f t="shared" si="771"/>
        <v>24.291375447755232</v>
      </c>
      <c r="F3542" s="167">
        <f t="shared" si="772"/>
        <v>7.9224671519902037</v>
      </c>
      <c r="G3542" s="167">
        <f t="shared" si="762"/>
        <v>275321.76219753653</v>
      </c>
      <c r="H3542" s="167">
        <f t="shared" si="763"/>
        <v>271299.98899881309</v>
      </c>
      <c r="I3542" s="168">
        <f t="shared" si="764"/>
        <v>546621.75119634962</v>
      </c>
      <c r="J3542" s="168">
        <f t="shared" si="766"/>
        <v>527247.61107776116</v>
      </c>
      <c r="K3542" s="94"/>
      <c r="L3542" s="265">
        <f t="shared" si="765"/>
        <v>208302.16791655321</v>
      </c>
      <c r="M3542" s="265">
        <f>$G3542*NonHospFrac+theModel!$H3542*NonHospFrac</f>
        <v>338319.58327979641</v>
      </c>
      <c r="N3542" s="266">
        <f t="shared" si="767"/>
        <v>546621.75119634962</v>
      </c>
      <c r="O3542" s="158"/>
      <c r="P3542" s="265">
        <f t="shared" si="768"/>
        <v>200919.22828894336</v>
      </c>
      <c r="Q3542" s="265">
        <f t="shared" si="769"/>
        <v>338318.02302917739</v>
      </c>
      <c r="R3542" s="266">
        <f t="shared" si="770"/>
        <v>539237.25131812075</v>
      </c>
    </row>
    <row r="3543" spans="1:18" x14ac:dyDescent="0.25">
      <c r="A3543" s="81">
        <v>3512</v>
      </c>
      <c r="B3543" s="93">
        <f t="shared" si="759"/>
        <v>7.8724518553764197E-30</v>
      </c>
      <c r="C3543" s="178">
        <f t="shared" si="760"/>
        <v>7.8546929598098351E-30</v>
      </c>
      <c r="D3543" s="165">
        <f t="shared" si="761"/>
        <v>2.2558277767625785E-3</v>
      </c>
      <c r="E3543" s="166">
        <f t="shared" si="771"/>
        <v>24.291375447755232</v>
      </c>
      <c r="F3543" s="167">
        <f t="shared" si="772"/>
        <v>7.9247229797669663</v>
      </c>
      <c r="G3543" s="167">
        <f t="shared" si="762"/>
        <v>275400.15677674994</v>
      </c>
      <c r="H3543" s="167">
        <f t="shared" si="763"/>
        <v>271299.98899881309</v>
      </c>
      <c r="I3543" s="168">
        <f t="shared" si="764"/>
        <v>546700.14577556308</v>
      </c>
      <c r="J3543" s="168">
        <f t="shared" si="766"/>
        <v>527315.54909855721</v>
      </c>
      <c r="K3543" s="94"/>
      <c r="L3543" s="265">
        <f t="shared" si="765"/>
        <v>208332.0418847356</v>
      </c>
      <c r="M3543" s="265">
        <f>$G3543*NonHospFrac+theModel!$H3543*NonHospFrac</f>
        <v>338368.10389082739</v>
      </c>
      <c r="N3543" s="266">
        <f t="shared" si="767"/>
        <v>546700.14577556297</v>
      </c>
      <c r="O3543" s="158"/>
      <c r="P3543" s="265">
        <f t="shared" si="768"/>
        <v>200945.11755695142</v>
      </c>
      <c r="Q3543" s="265">
        <f t="shared" si="769"/>
        <v>338366.54364020837</v>
      </c>
      <c r="R3543" s="266">
        <f t="shared" si="770"/>
        <v>539311.66119715979</v>
      </c>
    </row>
    <row r="3544" spans="1:18" x14ac:dyDescent="0.25">
      <c r="A3544" s="81">
        <v>3513</v>
      </c>
      <c r="B3544" s="93">
        <f t="shared" si="759"/>
        <v>7.7253908391814012E-30</v>
      </c>
      <c r="C3544" s="178">
        <f t="shared" si="760"/>
        <v>7.7079636879400292E-30</v>
      </c>
      <c r="D3544" s="165">
        <f t="shared" si="761"/>
        <v>2.2558277767625785E-3</v>
      </c>
      <c r="E3544" s="166">
        <f t="shared" si="771"/>
        <v>24.291375447755232</v>
      </c>
      <c r="F3544" s="167">
        <f t="shared" si="772"/>
        <v>7.9269788075437289</v>
      </c>
      <c r="G3544" s="167">
        <f t="shared" si="762"/>
        <v>275478.5513559634</v>
      </c>
      <c r="H3544" s="167">
        <f t="shared" si="763"/>
        <v>271299.98899881309</v>
      </c>
      <c r="I3544" s="168">
        <f t="shared" si="764"/>
        <v>546778.54035477643</v>
      </c>
      <c r="J3544" s="168">
        <f t="shared" si="766"/>
        <v>527383.4843500657</v>
      </c>
      <c r="K3544" s="94"/>
      <c r="L3544" s="265">
        <f t="shared" si="765"/>
        <v>208361.91585291806</v>
      </c>
      <c r="M3544" s="265">
        <f>$G3544*NonHospFrac+theModel!$H3544*NonHospFrac</f>
        <v>338416.62450185843</v>
      </c>
      <c r="N3544" s="266">
        <f t="shared" si="767"/>
        <v>546778.54035477643</v>
      </c>
      <c r="O3544" s="158"/>
      <c r="P3544" s="265">
        <f t="shared" si="768"/>
        <v>200971.00576966201</v>
      </c>
      <c r="Q3544" s="265">
        <f t="shared" si="769"/>
        <v>338415.06425123941</v>
      </c>
      <c r="R3544" s="266">
        <f t="shared" si="770"/>
        <v>539386.07002090139</v>
      </c>
    </row>
    <row r="3545" spans="1:18" x14ac:dyDescent="0.25">
      <c r="A3545" s="81">
        <v>3514</v>
      </c>
      <c r="B3545" s="93">
        <f t="shared" si="759"/>
        <v>7.5810769903087878E-30</v>
      </c>
      <c r="C3545" s="178">
        <f t="shared" si="760"/>
        <v>7.5639753862562735E-30</v>
      </c>
      <c r="D3545" s="165">
        <f t="shared" si="761"/>
        <v>2.2558277767625785E-3</v>
      </c>
      <c r="E3545" s="166">
        <f t="shared" si="771"/>
        <v>24.291375447755232</v>
      </c>
      <c r="F3545" s="167">
        <f t="shared" si="772"/>
        <v>7.9292346353204914</v>
      </c>
      <c r="G3545" s="167">
        <f t="shared" si="762"/>
        <v>275556.9459351768</v>
      </c>
      <c r="H3545" s="167">
        <f t="shared" si="763"/>
        <v>271299.98899881309</v>
      </c>
      <c r="I3545" s="168">
        <f t="shared" si="764"/>
        <v>546856.93493398989</v>
      </c>
      <c r="J3545" s="168">
        <f t="shared" si="766"/>
        <v>527451.41683239967</v>
      </c>
      <c r="K3545" s="94"/>
      <c r="L3545" s="265">
        <f t="shared" si="765"/>
        <v>208391.78982110048</v>
      </c>
      <c r="M3545" s="265">
        <f>$G3545*NonHospFrac+theModel!$H3545*NonHospFrac</f>
        <v>338465.14511288941</v>
      </c>
      <c r="N3545" s="266">
        <f t="shared" si="767"/>
        <v>546856.93493398989</v>
      </c>
      <c r="O3545" s="158"/>
      <c r="P3545" s="265">
        <f t="shared" si="768"/>
        <v>200996.89292711805</v>
      </c>
      <c r="Q3545" s="265">
        <f t="shared" si="769"/>
        <v>338463.58486227039</v>
      </c>
      <c r="R3545" s="266">
        <f t="shared" si="770"/>
        <v>539460.4777893885</v>
      </c>
    </row>
    <row r="3546" spans="1:18" x14ac:dyDescent="0.25">
      <c r="A3546" s="81">
        <v>3515</v>
      </c>
      <c r="B3546" s="93">
        <f t="shared" si="759"/>
        <v>7.4394589904113227E-30</v>
      </c>
      <c r="C3546" s="178">
        <f t="shared" si="760"/>
        <v>7.4226768521766661E-30</v>
      </c>
      <c r="D3546" s="165">
        <f t="shared" si="761"/>
        <v>2.2558277767625785E-3</v>
      </c>
      <c r="E3546" s="166">
        <f t="shared" si="771"/>
        <v>24.291375447755232</v>
      </c>
      <c r="F3546" s="167">
        <f t="shared" si="772"/>
        <v>7.931490463097254</v>
      </c>
      <c r="G3546" s="167">
        <f t="shared" si="762"/>
        <v>275635.34051439021</v>
      </c>
      <c r="H3546" s="167">
        <f t="shared" si="763"/>
        <v>271299.98899881309</v>
      </c>
      <c r="I3546" s="168">
        <f t="shared" si="764"/>
        <v>546935.32951320335</v>
      </c>
      <c r="J3546" s="168">
        <f t="shared" si="766"/>
        <v>527519.34654567193</v>
      </c>
      <c r="K3546" s="94"/>
      <c r="L3546" s="265">
        <f t="shared" si="765"/>
        <v>208421.6637892829</v>
      </c>
      <c r="M3546" s="265">
        <f>$G3546*NonHospFrac+theModel!$H3546*NonHospFrac</f>
        <v>338513.66572392039</v>
      </c>
      <c r="N3546" s="266">
        <f t="shared" si="767"/>
        <v>546935.32951320335</v>
      </c>
      <c r="O3546" s="158"/>
      <c r="P3546" s="265">
        <f t="shared" si="768"/>
        <v>201022.7790293626</v>
      </c>
      <c r="Q3546" s="265">
        <f t="shared" si="769"/>
        <v>338512.10547330137</v>
      </c>
      <c r="R3546" s="266">
        <f t="shared" si="770"/>
        <v>539534.88450266398</v>
      </c>
    </row>
    <row r="3547" spans="1:18" x14ac:dyDescent="0.25">
      <c r="A3547" s="81">
        <v>3516</v>
      </c>
      <c r="B3547" s="93">
        <f t="shared" si="759"/>
        <v>7.300486479792044E-30</v>
      </c>
      <c r="C3547" s="178">
        <f t="shared" si="760"/>
        <v>7.2840178396070495E-30</v>
      </c>
      <c r="D3547" s="165">
        <f t="shared" si="761"/>
        <v>2.2558277767625785E-3</v>
      </c>
      <c r="E3547" s="166">
        <f t="shared" si="771"/>
        <v>24.291375447755232</v>
      </c>
      <c r="F3547" s="167">
        <f t="shared" si="772"/>
        <v>7.9337462908740166</v>
      </c>
      <c r="G3547" s="167">
        <f t="shared" si="762"/>
        <v>275713.73509360361</v>
      </c>
      <c r="H3547" s="167">
        <f t="shared" si="763"/>
        <v>271299.98899881309</v>
      </c>
      <c r="I3547" s="168">
        <f t="shared" si="764"/>
        <v>547013.7240924167</v>
      </c>
      <c r="J3547" s="168">
        <f t="shared" si="766"/>
        <v>527587.27348999528</v>
      </c>
      <c r="K3547" s="94"/>
      <c r="L3547" s="265">
        <f t="shared" si="765"/>
        <v>208451.53775746532</v>
      </c>
      <c r="M3547" s="265">
        <f>$G3547*NonHospFrac+theModel!$H3547*NonHospFrac</f>
        <v>338562.18633495137</v>
      </c>
      <c r="N3547" s="266">
        <f t="shared" si="767"/>
        <v>547013.7240924167</v>
      </c>
      <c r="O3547" s="158"/>
      <c r="P3547" s="265">
        <f t="shared" si="768"/>
        <v>201048.66407643867</v>
      </c>
      <c r="Q3547" s="265">
        <f t="shared" si="769"/>
        <v>338560.62608433235</v>
      </c>
      <c r="R3547" s="266">
        <f t="shared" si="770"/>
        <v>539609.29016077099</v>
      </c>
    </row>
    <row r="3548" spans="1:18" x14ac:dyDescent="0.25">
      <c r="A3548" s="81">
        <v>3517</v>
      </c>
      <c r="B3548" s="93">
        <f t="shared" si="759"/>
        <v>7.1641100394962543E-30</v>
      </c>
      <c r="C3548" s="178">
        <f t="shared" si="760"/>
        <v>7.1479490410733744E-30</v>
      </c>
      <c r="D3548" s="165">
        <f t="shared" si="761"/>
        <v>2.2558277767625785E-3</v>
      </c>
      <c r="E3548" s="166">
        <f t="shared" si="771"/>
        <v>24.291375447755232</v>
      </c>
      <c r="F3548" s="167">
        <f t="shared" si="772"/>
        <v>7.9360021186507792</v>
      </c>
      <c r="G3548" s="167">
        <f t="shared" si="762"/>
        <v>275792.12967281707</v>
      </c>
      <c r="H3548" s="167">
        <f t="shared" si="763"/>
        <v>271299.98899881309</v>
      </c>
      <c r="I3548" s="168">
        <f t="shared" si="764"/>
        <v>547092.11867163016</v>
      </c>
      <c r="J3548" s="168">
        <f t="shared" si="766"/>
        <v>527655.19766548276</v>
      </c>
      <c r="K3548" s="94"/>
      <c r="L3548" s="265">
        <f t="shared" si="765"/>
        <v>208481.41172564775</v>
      </c>
      <c r="M3548" s="265">
        <f>$G3548*NonHospFrac+theModel!$H3548*NonHospFrac</f>
        <v>338610.70694598241</v>
      </c>
      <c r="N3548" s="266">
        <f t="shared" si="767"/>
        <v>547092.11867163016</v>
      </c>
      <c r="O3548" s="158"/>
      <c r="P3548" s="265">
        <f t="shared" si="768"/>
        <v>201074.54806838924</v>
      </c>
      <c r="Q3548" s="265">
        <f t="shared" si="769"/>
        <v>338609.14669536339</v>
      </c>
      <c r="R3548" s="266">
        <f t="shared" si="770"/>
        <v>539683.69476375263</v>
      </c>
    </row>
    <row r="3549" spans="1:18" x14ac:dyDescent="0.25">
      <c r="A3549" s="81">
        <v>3518</v>
      </c>
      <c r="B3549" s="93">
        <f t="shared" si="759"/>
        <v>7.030281173738028E-30</v>
      </c>
      <c r="C3549" s="178">
        <f t="shared" si="760"/>
        <v>7.0144220701878588E-30</v>
      </c>
      <c r="D3549" s="165">
        <f t="shared" si="761"/>
        <v>2.2558277767625785E-3</v>
      </c>
      <c r="E3549" s="166">
        <f t="shared" si="771"/>
        <v>24.291375447755232</v>
      </c>
      <c r="F3549" s="167">
        <f t="shared" si="772"/>
        <v>7.9382579464275418</v>
      </c>
      <c r="G3549" s="167">
        <f t="shared" si="762"/>
        <v>275870.52425203047</v>
      </c>
      <c r="H3549" s="167">
        <f t="shared" si="763"/>
        <v>271299.98899881309</v>
      </c>
      <c r="I3549" s="168">
        <f t="shared" si="764"/>
        <v>547170.51325084362</v>
      </c>
      <c r="J3549" s="168">
        <f t="shared" si="766"/>
        <v>527723.11907224718</v>
      </c>
      <c r="K3549" s="94"/>
      <c r="L3549" s="265">
        <f t="shared" si="765"/>
        <v>208511.28569383017</v>
      </c>
      <c r="M3549" s="265">
        <f>$G3549*NonHospFrac+theModel!$H3549*NonHospFrac</f>
        <v>338659.22755701339</v>
      </c>
      <c r="N3549" s="266">
        <f t="shared" si="767"/>
        <v>547170.51325084362</v>
      </c>
      <c r="O3549" s="158"/>
      <c r="P3549" s="265">
        <f t="shared" si="768"/>
        <v>201100.43100525736</v>
      </c>
      <c r="Q3549" s="265">
        <f t="shared" si="769"/>
        <v>338657.66730639437</v>
      </c>
      <c r="R3549" s="266">
        <f t="shared" si="770"/>
        <v>539758.09831165173</v>
      </c>
    </row>
    <row r="3550" spans="1:18" x14ac:dyDescent="0.25">
      <c r="A3550" s="81">
        <v>3519</v>
      </c>
      <c r="B3550" s="93">
        <f t="shared" si="759"/>
        <v>6.8989522926549966E-30</v>
      </c>
      <c r="C3550" s="178">
        <f t="shared" si="760"/>
        <v>6.883389444442666E-30</v>
      </c>
      <c r="D3550" s="165">
        <f t="shared" si="761"/>
        <v>2.2558277767625785E-3</v>
      </c>
      <c r="E3550" s="166">
        <f t="shared" si="771"/>
        <v>24.291375447755232</v>
      </c>
      <c r="F3550" s="167">
        <f t="shared" si="772"/>
        <v>7.9405137742043044</v>
      </c>
      <c r="G3550" s="167">
        <f t="shared" si="762"/>
        <v>275948.91883124394</v>
      </c>
      <c r="H3550" s="167">
        <f t="shared" si="763"/>
        <v>271299.98899881309</v>
      </c>
      <c r="I3550" s="168">
        <f t="shared" si="764"/>
        <v>547248.90783005697</v>
      </c>
      <c r="J3550" s="168">
        <f t="shared" si="766"/>
        <v>527791.03771040123</v>
      </c>
      <c r="K3550" s="94"/>
      <c r="L3550" s="265">
        <f t="shared" si="765"/>
        <v>208541.15966201259</v>
      </c>
      <c r="M3550" s="265">
        <f>$G3550*NonHospFrac+theModel!$H3550*NonHospFrac</f>
        <v>338707.74816804437</v>
      </c>
      <c r="N3550" s="266">
        <f t="shared" si="767"/>
        <v>547248.90783005697</v>
      </c>
      <c r="O3550" s="158"/>
      <c r="P3550" s="265">
        <f t="shared" si="768"/>
        <v>201126.31288708601</v>
      </c>
      <c r="Q3550" s="265">
        <f t="shared" si="769"/>
        <v>338706.18791742536</v>
      </c>
      <c r="R3550" s="266">
        <f t="shared" si="770"/>
        <v>539832.50080451136</v>
      </c>
    </row>
    <row r="3551" spans="1:18" x14ac:dyDescent="0.25">
      <c r="A3551" s="81">
        <v>3520</v>
      </c>
      <c r="B3551" s="93">
        <f t="shared" ref="B3551:B3614" si="773">Constant*EXP(PowerTerm*(A3551)/7)</f>
        <v>6.7700766953852685E-30</v>
      </c>
      <c r="C3551" s="178">
        <f t="shared" ref="C3551:C3614" si="774">(1-theFloor)*B3551</f>
        <v>6.7548045683250059E-30</v>
      </c>
      <c r="D3551" s="165">
        <f t="shared" ref="D3551:D3614" si="775">theFloor</f>
        <v>2.2558277767625785E-3</v>
      </c>
      <c r="E3551" s="166">
        <f t="shared" si="771"/>
        <v>24.291375447755232</v>
      </c>
      <c r="F3551" s="167">
        <f t="shared" si="772"/>
        <v>7.942769601981067</v>
      </c>
      <c r="G3551" s="167">
        <f t="shared" ref="G3551:G3614" si="776">$B$22*F3551*totInfected/365.25</f>
        <v>276027.31341045734</v>
      </c>
      <c r="H3551" s="167">
        <f t="shared" ref="H3551:H3614" si="777">lostQALYs_Injured*E3551*totInfected/365.25</f>
        <v>271299.98899881309</v>
      </c>
      <c r="I3551" s="168">
        <f t="shared" ref="I3551:I3614" si="778">H3551+G3551</f>
        <v>547327.30240927043</v>
      </c>
      <c r="J3551" s="168">
        <f t="shared" si="766"/>
        <v>527858.95358005795</v>
      </c>
      <c r="K3551" s="94"/>
      <c r="L3551" s="265">
        <f t="shared" ref="L3551:L3614" si="779">$G3551*HospFrac+$H3551*HospFrac</f>
        <v>208571.03363019502</v>
      </c>
      <c r="M3551" s="265">
        <f>$G3551*NonHospFrac+theModel!$H3551*NonHospFrac</f>
        <v>338756.26877907536</v>
      </c>
      <c r="N3551" s="266">
        <f t="shared" si="767"/>
        <v>547327.30240927031</v>
      </c>
      <c r="O3551" s="158"/>
      <c r="P3551" s="265">
        <f t="shared" si="768"/>
        <v>201152.19371391821</v>
      </c>
      <c r="Q3551" s="265">
        <f t="shared" si="769"/>
        <v>338754.70852845634</v>
      </c>
      <c r="R3551" s="266">
        <f t="shared" si="770"/>
        <v>539906.90224237461</v>
      </c>
    </row>
    <row r="3552" spans="1:18" x14ac:dyDescent="0.25">
      <c r="A3552" s="81">
        <v>3521</v>
      </c>
      <c r="B3552" s="93">
        <f t="shared" si="773"/>
        <v>6.6436085534605096E-30</v>
      </c>
      <c r="C3552" s="178">
        <f t="shared" si="774"/>
        <v>6.6286217167476765E-30</v>
      </c>
      <c r="D3552" s="165">
        <f t="shared" si="775"/>
        <v>2.2558277767625785E-3</v>
      </c>
      <c r="E3552" s="166">
        <f t="shared" si="771"/>
        <v>24.291375447755232</v>
      </c>
      <c r="F3552" s="167">
        <f t="shared" si="772"/>
        <v>7.9450254297578295</v>
      </c>
      <c r="G3552" s="167">
        <f t="shared" si="776"/>
        <v>276105.7079896708</v>
      </c>
      <c r="H3552" s="167">
        <f t="shared" si="777"/>
        <v>271299.98899881309</v>
      </c>
      <c r="I3552" s="168">
        <f t="shared" si="778"/>
        <v>547405.69698848389</v>
      </c>
      <c r="J3552" s="168">
        <f t="shared" ref="J3552:J3615" si="780">J3551+(I3552-I3551)/(1+discountDaily)^A3552</f>
        <v>527926.86668133014</v>
      </c>
      <c r="K3552" s="94"/>
      <c r="L3552" s="265">
        <f t="shared" si="779"/>
        <v>208600.90759837747</v>
      </c>
      <c r="M3552" s="265">
        <f>$G3552*NonHospFrac+theModel!$H3552*NonHospFrac</f>
        <v>338804.78939010639</v>
      </c>
      <c r="N3552" s="266">
        <f t="shared" ref="N3552:N3615" si="781">L3552+M3552</f>
        <v>547405.69698848389</v>
      </c>
      <c r="O3552" s="158"/>
      <c r="P3552" s="265">
        <f t="shared" ref="P3552:P3615" si="782">P3551+(L3552-L3551)/(1+discountDaily)^A3552</f>
        <v>201178.07348579698</v>
      </c>
      <c r="Q3552" s="265">
        <f t="shared" ref="Q3552:Q3615" si="783">Q3551+(M3552-M3551)/(1+discountDaily)^B3552</f>
        <v>338803.22913948738</v>
      </c>
      <c r="R3552" s="266">
        <f t="shared" ref="R3552:R3615" si="784">P3552+Q3552</f>
        <v>539981.3026252843</v>
      </c>
    </row>
    <row r="3553" spans="1:18" x14ac:dyDescent="0.25">
      <c r="A3553" s="81">
        <v>3522</v>
      </c>
      <c r="B3553" s="93">
        <f t="shared" si="773"/>
        <v>6.5195028945092164E-30</v>
      </c>
      <c r="C3553" s="178">
        <f t="shared" si="774"/>
        <v>6.5047960187890982E-30</v>
      </c>
      <c r="D3553" s="165">
        <f t="shared" si="775"/>
        <v>2.2558277767625785E-3</v>
      </c>
      <c r="E3553" s="166">
        <f t="shared" ref="E3553:E3616" si="785">C3553+E3552</f>
        <v>24.291375447755232</v>
      </c>
      <c r="F3553" s="167">
        <f t="shared" ref="F3553:F3616" si="786">D3553+F3552</f>
        <v>7.9472812575345921</v>
      </c>
      <c r="G3553" s="167">
        <f t="shared" si="776"/>
        <v>276184.10256888415</v>
      </c>
      <c r="H3553" s="167">
        <f t="shared" si="777"/>
        <v>271299.98899881309</v>
      </c>
      <c r="I3553" s="168">
        <f t="shared" si="778"/>
        <v>547484.09156769724</v>
      </c>
      <c r="J3553" s="168">
        <f t="shared" si="780"/>
        <v>527994.7770143305</v>
      </c>
      <c r="K3553" s="94"/>
      <c r="L3553" s="265">
        <f t="shared" si="779"/>
        <v>208630.78156655986</v>
      </c>
      <c r="M3553" s="265">
        <f>$G3553*NonHospFrac+theModel!$H3553*NonHospFrac</f>
        <v>338853.31000113732</v>
      </c>
      <c r="N3553" s="266">
        <f t="shared" si="781"/>
        <v>547484.09156769724</v>
      </c>
      <c r="O3553" s="158"/>
      <c r="P3553" s="265">
        <f t="shared" si="782"/>
        <v>201203.95220276524</v>
      </c>
      <c r="Q3553" s="265">
        <f t="shared" si="783"/>
        <v>338851.7497505183</v>
      </c>
      <c r="R3553" s="266">
        <f t="shared" si="784"/>
        <v>540055.70195328351</v>
      </c>
    </row>
    <row r="3554" spans="1:18" x14ac:dyDescent="0.25">
      <c r="A3554" s="81">
        <v>3523</v>
      </c>
      <c r="B3554" s="93">
        <f t="shared" si="773"/>
        <v>6.397715586264439E-30</v>
      </c>
      <c r="C3554" s="178">
        <f t="shared" si="774"/>
        <v>6.3832834417371165E-30</v>
      </c>
      <c r="D3554" s="165">
        <f t="shared" si="775"/>
        <v>2.2558277767625785E-3</v>
      </c>
      <c r="E3554" s="166">
        <f t="shared" si="785"/>
        <v>24.291375447755232</v>
      </c>
      <c r="F3554" s="167">
        <f t="shared" si="786"/>
        <v>7.9495370853113547</v>
      </c>
      <c r="G3554" s="167">
        <f t="shared" si="776"/>
        <v>276262.49714809761</v>
      </c>
      <c r="H3554" s="167">
        <f t="shared" si="777"/>
        <v>271299.98899881309</v>
      </c>
      <c r="I3554" s="168">
        <f t="shared" si="778"/>
        <v>547562.4861469107</v>
      </c>
      <c r="J3554" s="168">
        <f t="shared" si="780"/>
        <v>528062.68457917206</v>
      </c>
      <c r="K3554" s="94"/>
      <c r="L3554" s="265">
        <f t="shared" si="779"/>
        <v>208660.65553474231</v>
      </c>
      <c r="M3554" s="265">
        <f>$G3554*NonHospFrac+theModel!$H3554*NonHospFrac</f>
        <v>338901.83061216841</v>
      </c>
      <c r="N3554" s="266">
        <f t="shared" si="781"/>
        <v>547562.4861469107</v>
      </c>
      <c r="O3554" s="158"/>
      <c r="P3554" s="265">
        <f t="shared" si="782"/>
        <v>201229.8298648661</v>
      </c>
      <c r="Q3554" s="265">
        <f t="shared" si="783"/>
        <v>338900.2703615494</v>
      </c>
      <c r="R3554" s="266">
        <f t="shared" si="784"/>
        <v>540130.10022641555</v>
      </c>
    </row>
    <row r="3555" spans="1:18" x14ac:dyDescent="0.25">
      <c r="A3555" s="81">
        <v>3524</v>
      </c>
      <c r="B3555" s="93">
        <f t="shared" si="773"/>
        <v>6.2782033208702441E-30</v>
      </c>
      <c r="C3555" s="178">
        <f t="shared" si="774"/>
        <v>6.2640407754308616E-30</v>
      </c>
      <c r="D3555" s="165">
        <f t="shared" si="775"/>
        <v>2.2558277767625785E-3</v>
      </c>
      <c r="E3555" s="166">
        <f t="shared" si="785"/>
        <v>24.291375447755232</v>
      </c>
      <c r="F3555" s="167">
        <f t="shared" si="786"/>
        <v>7.9517929130881173</v>
      </c>
      <c r="G3555" s="167">
        <f t="shared" si="776"/>
        <v>276340.89172731101</v>
      </c>
      <c r="H3555" s="167">
        <f t="shared" si="777"/>
        <v>271299.98899881309</v>
      </c>
      <c r="I3555" s="168">
        <f t="shared" si="778"/>
        <v>547640.88072612416</v>
      </c>
      <c r="J3555" s="168">
        <f t="shared" si="780"/>
        <v>528130.58937596763</v>
      </c>
      <c r="K3555" s="94"/>
      <c r="L3555" s="265">
        <f t="shared" si="779"/>
        <v>208690.52950292471</v>
      </c>
      <c r="M3555" s="265">
        <f>$G3555*NonHospFrac+theModel!$H3555*NonHospFrac</f>
        <v>338950.3512231994</v>
      </c>
      <c r="N3555" s="266">
        <f t="shared" si="781"/>
        <v>547640.88072612416</v>
      </c>
      <c r="O3555" s="158"/>
      <c r="P3555" s="265">
        <f t="shared" si="782"/>
        <v>201255.70647214245</v>
      </c>
      <c r="Q3555" s="265">
        <f t="shared" si="783"/>
        <v>338948.79097258038</v>
      </c>
      <c r="R3555" s="266">
        <f t="shared" si="784"/>
        <v>540204.4974447228</v>
      </c>
    </row>
    <row r="3556" spans="1:18" x14ac:dyDescent="0.25">
      <c r="A3556" s="81">
        <v>3525</v>
      </c>
      <c r="B3556" s="93">
        <f t="shared" si="773"/>
        <v>6.1609235994813387E-30</v>
      </c>
      <c r="C3556" s="178">
        <f t="shared" si="774"/>
        <v>6.1470256168951167E-30</v>
      </c>
      <c r="D3556" s="165">
        <f t="shared" si="775"/>
        <v>2.2558277767625785E-3</v>
      </c>
      <c r="E3556" s="166">
        <f t="shared" si="785"/>
        <v>24.291375447755232</v>
      </c>
      <c r="F3556" s="167">
        <f t="shared" si="786"/>
        <v>7.9540487408648799</v>
      </c>
      <c r="G3556" s="167">
        <f t="shared" si="776"/>
        <v>276419.28630652442</v>
      </c>
      <c r="H3556" s="167">
        <f t="shared" si="777"/>
        <v>271299.98899881309</v>
      </c>
      <c r="I3556" s="168">
        <f t="shared" si="778"/>
        <v>547719.27530533751</v>
      </c>
      <c r="J3556" s="168">
        <f t="shared" si="780"/>
        <v>528198.4914048299</v>
      </c>
      <c r="K3556" s="94"/>
      <c r="L3556" s="265">
        <f t="shared" si="779"/>
        <v>208720.40347110713</v>
      </c>
      <c r="M3556" s="265">
        <f>$G3556*NonHospFrac+theModel!$H3556*NonHospFrac</f>
        <v>338998.87183423038</v>
      </c>
      <c r="N3556" s="266">
        <f t="shared" si="781"/>
        <v>547719.27530533751</v>
      </c>
      <c r="O3556" s="158"/>
      <c r="P3556" s="265">
        <f t="shared" si="782"/>
        <v>201281.58202463741</v>
      </c>
      <c r="Q3556" s="265">
        <f t="shared" si="783"/>
        <v>338997.31158361136</v>
      </c>
      <c r="R3556" s="266">
        <f t="shared" si="784"/>
        <v>540278.89360824879</v>
      </c>
    </row>
    <row r="3557" spans="1:18" x14ac:dyDescent="0.25">
      <c r="A3557" s="81">
        <v>3526</v>
      </c>
      <c r="B3557" s="93">
        <f t="shared" si="773"/>
        <v>6.0458347171503734E-30</v>
      </c>
      <c r="C3557" s="178">
        <f t="shared" si="774"/>
        <v>6.0321963552617098E-30</v>
      </c>
      <c r="D3557" s="165">
        <f t="shared" si="775"/>
        <v>2.2558277767625785E-3</v>
      </c>
      <c r="E3557" s="166">
        <f t="shared" si="785"/>
        <v>24.291375447755232</v>
      </c>
      <c r="F3557" s="167">
        <f t="shared" si="786"/>
        <v>7.9563045686416425</v>
      </c>
      <c r="G3557" s="167">
        <f t="shared" si="776"/>
        <v>276497.68088573782</v>
      </c>
      <c r="H3557" s="167">
        <f t="shared" si="777"/>
        <v>271299.98899881309</v>
      </c>
      <c r="I3557" s="168">
        <f t="shared" si="778"/>
        <v>547797.66988455085</v>
      </c>
      <c r="J3557" s="168">
        <f t="shared" si="780"/>
        <v>528266.39066587179</v>
      </c>
      <c r="K3557" s="94"/>
      <c r="L3557" s="265">
        <f t="shared" si="779"/>
        <v>208750.27743928955</v>
      </c>
      <c r="M3557" s="265">
        <f>$G3557*NonHospFrac+theModel!$H3557*NonHospFrac</f>
        <v>339047.39244526136</v>
      </c>
      <c r="N3557" s="266">
        <f t="shared" si="781"/>
        <v>547797.66988455085</v>
      </c>
      <c r="O3557" s="158"/>
      <c r="P3557" s="265">
        <f t="shared" si="782"/>
        <v>201307.45652239388</v>
      </c>
      <c r="Q3557" s="265">
        <f t="shared" si="783"/>
        <v>339045.83219464234</v>
      </c>
      <c r="R3557" s="266">
        <f t="shared" si="784"/>
        <v>540353.28871703625</v>
      </c>
    </row>
    <row r="3558" spans="1:18" x14ac:dyDescent="0.25">
      <c r="A3558" s="81">
        <v>3527</v>
      </c>
      <c r="B3558" s="93">
        <f t="shared" si="773"/>
        <v>5.932895747997573E-30</v>
      </c>
      <c r="C3558" s="178">
        <f t="shared" si="774"/>
        <v>5.9195121569726034E-30</v>
      </c>
      <c r="D3558" s="165">
        <f t="shared" si="775"/>
        <v>2.2558277767625785E-3</v>
      </c>
      <c r="E3558" s="166">
        <f t="shared" si="785"/>
        <v>24.291375447755232</v>
      </c>
      <c r="F3558" s="167">
        <f t="shared" si="786"/>
        <v>7.9585603964184051</v>
      </c>
      <c r="G3558" s="167">
        <f t="shared" si="776"/>
        <v>276576.07546495128</v>
      </c>
      <c r="H3558" s="167">
        <f t="shared" si="777"/>
        <v>271299.98899881309</v>
      </c>
      <c r="I3558" s="168">
        <f t="shared" si="778"/>
        <v>547876.06446376443</v>
      </c>
      <c r="J3558" s="168">
        <f t="shared" si="780"/>
        <v>528334.28715920635</v>
      </c>
      <c r="K3558" s="94"/>
      <c r="L3558" s="265">
        <f t="shared" si="779"/>
        <v>208780.151407472</v>
      </c>
      <c r="M3558" s="265">
        <f>$G3558*NonHospFrac+theModel!$H3558*NonHospFrac</f>
        <v>339095.91305629234</v>
      </c>
      <c r="N3558" s="266">
        <f t="shared" si="781"/>
        <v>547876.06446376431</v>
      </c>
      <c r="O3558" s="158"/>
      <c r="P3558" s="265">
        <f t="shared" si="782"/>
        <v>201333.32996545493</v>
      </c>
      <c r="Q3558" s="265">
        <f t="shared" si="783"/>
        <v>339094.35280567332</v>
      </c>
      <c r="R3558" s="266">
        <f t="shared" si="784"/>
        <v>540427.68277112825</v>
      </c>
    </row>
    <row r="3559" spans="1:18" x14ac:dyDescent="0.25">
      <c r="A3559" s="81">
        <v>3528</v>
      </c>
      <c r="B3559" s="93">
        <f t="shared" si="773"/>
        <v>5.8220665306573903E-30</v>
      </c>
      <c r="C3559" s="178">
        <f t="shared" si="774"/>
        <v>5.8089329512593735E-30</v>
      </c>
      <c r="D3559" s="165">
        <f t="shared" si="775"/>
        <v>2.2558277767625785E-3</v>
      </c>
      <c r="E3559" s="166">
        <f t="shared" si="785"/>
        <v>24.291375447755232</v>
      </c>
      <c r="F3559" s="167">
        <f t="shared" si="786"/>
        <v>7.9608162241951677</v>
      </c>
      <c r="G3559" s="167">
        <f t="shared" si="776"/>
        <v>276654.47004416469</v>
      </c>
      <c r="H3559" s="167">
        <f t="shared" si="777"/>
        <v>271299.98899881309</v>
      </c>
      <c r="I3559" s="168">
        <f t="shared" si="778"/>
        <v>547954.45904297777</v>
      </c>
      <c r="J3559" s="168">
        <f t="shared" si="780"/>
        <v>528402.18088494602</v>
      </c>
      <c r="K3559" s="94"/>
      <c r="L3559" s="265">
        <f t="shared" si="779"/>
        <v>208810.02537565443</v>
      </c>
      <c r="M3559" s="265">
        <f>$G3559*NonHospFrac+theModel!$H3559*NonHospFrac</f>
        <v>339144.43366732332</v>
      </c>
      <c r="N3559" s="266">
        <f t="shared" si="781"/>
        <v>547954.45904297777</v>
      </c>
      <c r="O3559" s="158"/>
      <c r="P3559" s="265">
        <f t="shared" si="782"/>
        <v>201359.20235386348</v>
      </c>
      <c r="Q3559" s="265">
        <f t="shared" si="783"/>
        <v>339142.8734167043</v>
      </c>
      <c r="R3559" s="266">
        <f t="shared" si="784"/>
        <v>540502.07577056775</v>
      </c>
    </row>
    <row r="3560" spans="1:18" x14ac:dyDescent="0.25">
      <c r="A3560" s="81">
        <v>3529</v>
      </c>
      <c r="B3560" s="93">
        <f t="shared" si="773"/>
        <v>5.7133076539970324E-30</v>
      </c>
      <c r="C3560" s="178">
        <f t="shared" si="774"/>
        <v>5.7004194158939558E-30</v>
      </c>
      <c r="D3560" s="165">
        <f t="shared" si="775"/>
        <v>2.2558277767625785E-3</v>
      </c>
      <c r="E3560" s="166">
        <f t="shared" si="785"/>
        <v>24.291375447755232</v>
      </c>
      <c r="F3560" s="167">
        <f t="shared" si="786"/>
        <v>7.9630720519719302</v>
      </c>
      <c r="G3560" s="167">
        <f t="shared" si="776"/>
        <v>276732.86462337809</v>
      </c>
      <c r="H3560" s="167">
        <f t="shared" si="777"/>
        <v>271299.98899881309</v>
      </c>
      <c r="I3560" s="168">
        <f t="shared" si="778"/>
        <v>548032.85362219112</v>
      </c>
      <c r="J3560" s="168">
        <f t="shared" si="780"/>
        <v>528470.07184320374</v>
      </c>
      <c r="K3560" s="94"/>
      <c r="L3560" s="265">
        <f t="shared" si="779"/>
        <v>208839.89934383685</v>
      </c>
      <c r="M3560" s="265">
        <f>$G3560*NonHospFrac+theModel!$H3560*NonHospFrac</f>
        <v>339192.9542783543</v>
      </c>
      <c r="N3560" s="266">
        <f t="shared" si="781"/>
        <v>548032.85362219112</v>
      </c>
      <c r="O3560" s="158"/>
      <c r="P3560" s="265">
        <f t="shared" si="782"/>
        <v>201385.07368766255</v>
      </c>
      <c r="Q3560" s="265">
        <f t="shared" si="783"/>
        <v>339191.39402773528</v>
      </c>
      <c r="R3560" s="266">
        <f t="shared" si="784"/>
        <v>540576.46771539783</v>
      </c>
    </row>
    <row r="3561" spans="1:18" x14ac:dyDescent="0.25">
      <c r="A3561" s="81">
        <v>3530</v>
      </c>
      <c r="B3561" s="93">
        <f t="shared" si="773"/>
        <v>5.6065804431017662E-30</v>
      </c>
      <c r="C3561" s="178">
        <f t="shared" si="774"/>
        <v>5.593932963205563E-30</v>
      </c>
      <c r="D3561" s="165">
        <f t="shared" si="775"/>
        <v>2.2558277767625785E-3</v>
      </c>
      <c r="E3561" s="166">
        <f t="shared" si="785"/>
        <v>24.291375447755232</v>
      </c>
      <c r="F3561" s="167">
        <f t="shared" si="786"/>
        <v>7.9653278797486928</v>
      </c>
      <c r="G3561" s="167">
        <f t="shared" si="776"/>
        <v>276811.25920259155</v>
      </c>
      <c r="H3561" s="167">
        <f t="shared" si="777"/>
        <v>271299.98899881309</v>
      </c>
      <c r="I3561" s="168">
        <f t="shared" si="778"/>
        <v>548111.2482014047</v>
      </c>
      <c r="J3561" s="168">
        <f t="shared" si="780"/>
        <v>528537.96003409254</v>
      </c>
      <c r="K3561" s="94"/>
      <c r="L3561" s="265">
        <f t="shared" si="779"/>
        <v>208869.7733120193</v>
      </c>
      <c r="M3561" s="265">
        <f>$G3561*NonHospFrac+theModel!$H3561*NonHospFrac</f>
        <v>339241.47488938534</v>
      </c>
      <c r="N3561" s="266">
        <f t="shared" si="781"/>
        <v>548111.2482014047</v>
      </c>
      <c r="O3561" s="158"/>
      <c r="P3561" s="265">
        <f t="shared" si="782"/>
        <v>201410.94396689514</v>
      </c>
      <c r="Q3561" s="265">
        <f t="shared" si="783"/>
        <v>339239.91463876632</v>
      </c>
      <c r="R3561" s="266">
        <f t="shared" si="784"/>
        <v>540650.85860566143</v>
      </c>
    </row>
    <row r="3562" spans="1:18" x14ac:dyDescent="0.25">
      <c r="A3562" s="81">
        <v>3531</v>
      </c>
      <c r="B3562" s="93">
        <f t="shared" si="773"/>
        <v>5.5018469455220284E-30</v>
      </c>
      <c r="C3562" s="178">
        <f t="shared" si="774"/>
        <v>5.4894357263588236E-30</v>
      </c>
      <c r="D3562" s="165">
        <f t="shared" si="775"/>
        <v>2.2558277767625785E-3</v>
      </c>
      <c r="E3562" s="166">
        <f t="shared" si="785"/>
        <v>24.291375447755232</v>
      </c>
      <c r="F3562" s="167">
        <f t="shared" si="786"/>
        <v>7.9675837075254554</v>
      </c>
      <c r="G3562" s="167">
        <f t="shared" si="776"/>
        <v>276889.65378180495</v>
      </c>
      <c r="H3562" s="167">
        <f t="shared" si="777"/>
        <v>271299.98899881309</v>
      </c>
      <c r="I3562" s="168">
        <f t="shared" si="778"/>
        <v>548189.64278061804</v>
      </c>
      <c r="J3562" s="168">
        <f t="shared" si="780"/>
        <v>528605.84545772488</v>
      </c>
      <c r="K3562" s="94"/>
      <c r="L3562" s="265">
        <f t="shared" si="779"/>
        <v>208899.64728020172</v>
      </c>
      <c r="M3562" s="265">
        <f>$G3562*NonHospFrac+theModel!$H3562*NonHospFrac</f>
        <v>339289.99550041632</v>
      </c>
      <c r="N3562" s="266">
        <f t="shared" si="781"/>
        <v>548189.64278061804</v>
      </c>
      <c r="O3562" s="158"/>
      <c r="P3562" s="265">
        <f t="shared" si="782"/>
        <v>201436.81319160419</v>
      </c>
      <c r="Q3562" s="265">
        <f t="shared" si="783"/>
        <v>339288.4352497973</v>
      </c>
      <c r="R3562" s="266">
        <f t="shared" si="784"/>
        <v>540725.24844140152</v>
      </c>
    </row>
    <row r="3563" spans="1:18" x14ac:dyDescent="0.25">
      <c r="A3563" s="81">
        <v>3532</v>
      </c>
      <c r="B3563" s="93">
        <f t="shared" si="773"/>
        <v>5.399069917777443E-30</v>
      </c>
      <c r="C3563" s="178">
        <f t="shared" si="774"/>
        <v>5.386890545888237E-30</v>
      </c>
      <c r="D3563" s="165">
        <f t="shared" si="775"/>
        <v>2.2558277767625785E-3</v>
      </c>
      <c r="E3563" s="166">
        <f t="shared" si="785"/>
        <v>24.291375447755232</v>
      </c>
      <c r="F3563" s="167">
        <f t="shared" si="786"/>
        <v>7.969839535302218</v>
      </c>
      <c r="G3563" s="167">
        <f t="shared" si="776"/>
        <v>276968.04836101836</v>
      </c>
      <c r="H3563" s="167">
        <f t="shared" si="777"/>
        <v>271299.98899881309</v>
      </c>
      <c r="I3563" s="168">
        <f t="shared" si="778"/>
        <v>548268.03735983139</v>
      </c>
      <c r="J3563" s="168">
        <f t="shared" si="780"/>
        <v>528673.72811421368</v>
      </c>
      <c r="K3563" s="94"/>
      <c r="L3563" s="265">
        <f t="shared" si="779"/>
        <v>208929.52124838412</v>
      </c>
      <c r="M3563" s="265">
        <f>$G3563*NonHospFrac+theModel!$H3563*NonHospFrac</f>
        <v>339338.5161114473</v>
      </c>
      <c r="N3563" s="266">
        <f t="shared" si="781"/>
        <v>548268.03735983139</v>
      </c>
      <c r="O3563" s="158"/>
      <c r="P3563" s="265">
        <f t="shared" si="782"/>
        <v>201462.68136183269</v>
      </c>
      <c r="Q3563" s="265">
        <f t="shared" si="783"/>
        <v>339336.95586082828</v>
      </c>
      <c r="R3563" s="266">
        <f t="shared" si="784"/>
        <v>540799.63722266094</v>
      </c>
    </row>
    <row r="3564" spans="1:18" x14ac:dyDescent="0.25">
      <c r="A3564" s="81">
        <v>3533</v>
      </c>
      <c r="B3564" s="93">
        <f t="shared" si="773"/>
        <v>5.2982128121130276E-30</v>
      </c>
      <c r="C3564" s="178">
        <f t="shared" si="774"/>
        <v>5.2862609564842637E-30</v>
      </c>
      <c r="D3564" s="165">
        <f t="shared" si="775"/>
        <v>2.2558277767625785E-3</v>
      </c>
      <c r="E3564" s="166">
        <f t="shared" si="785"/>
        <v>24.291375447755232</v>
      </c>
      <c r="F3564" s="167">
        <f t="shared" si="786"/>
        <v>7.9720953630789806</v>
      </c>
      <c r="G3564" s="167">
        <f t="shared" si="776"/>
        <v>277046.44294023182</v>
      </c>
      <c r="H3564" s="167">
        <f t="shared" si="777"/>
        <v>271299.98899881309</v>
      </c>
      <c r="I3564" s="168">
        <f t="shared" si="778"/>
        <v>548346.43193904497</v>
      </c>
      <c r="J3564" s="168">
        <f t="shared" si="780"/>
        <v>528741.60800367198</v>
      </c>
      <c r="K3564" s="94"/>
      <c r="L3564" s="265">
        <f t="shared" si="779"/>
        <v>208959.39521656657</v>
      </c>
      <c r="M3564" s="265">
        <f>$G3564*NonHospFrac+theModel!$H3564*NonHospFrac</f>
        <v>339387.03672247834</v>
      </c>
      <c r="N3564" s="266">
        <f t="shared" si="781"/>
        <v>548346.43193904497</v>
      </c>
      <c r="O3564" s="158"/>
      <c r="P3564" s="265">
        <f t="shared" si="782"/>
        <v>201488.5484776237</v>
      </c>
      <c r="Q3564" s="265">
        <f t="shared" si="783"/>
        <v>339385.47647185932</v>
      </c>
      <c r="R3564" s="266">
        <f t="shared" si="784"/>
        <v>540874.02494948299</v>
      </c>
    </row>
    <row r="3565" spans="1:18" x14ac:dyDescent="0.25">
      <c r="A3565" s="81">
        <v>3534</v>
      </c>
      <c r="B3565" s="93">
        <f t="shared" si="773"/>
        <v>5.1992397635024232E-30</v>
      </c>
      <c r="C3565" s="178">
        <f t="shared" si="774"/>
        <v>5.1875111740258657E-30</v>
      </c>
      <c r="D3565" s="165">
        <f t="shared" si="775"/>
        <v>2.2558277767625785E-3</v>
      </c>
      <c r="E3565" s="166">
        <f t="shared" si="785"/>
        <v>24.291375447755232</v>
      </c>
      <c r="F3565" s="167">
        <f t="shared" si="786"/>
        <v>7.9743511908557432</v>
      </c>
      <c r="G3565" s="167">
        <f t="shared" si="776"/>
        <v>277124.83751944528</v>
      </c>
      <c r="H3565" s="167">
        <f t="shared" si="777"/>
        <v>271299.98899881309</v>
      </c>
      <c r="I3565" s="168">
        <f t="shared" si="778"/>
        <v>548424.82651825831</v>
      </c>
      <c r="J3565" s="168">
        <f t="shared" si="780"/>
        <v>528809.48512621212</v>
      </c>
      <c r="K3565" s="94"/>
      <c r="L3565" s="265">
        <f t="shared" si="779"/>
        <v>208989.26918474899</v>
      </c>
      <c r="M3565" s="265">
        <f>$G3565*NonHospFrac+theModel!$H3565*NonHospFrac</f>
        <v>339435.55733350932</v>
      </c>
      <c r="N3565" s="266">
        <f t="shared" si="781"/>
        <v>548424.82651825831</v>
      </c>
      <c r="O3565" s="158"/>
      <c r="P3565" s="265">
        <f t="shared" si="782"/>
        <v>201514.4145390201</v>
      </c>
      <c r="Q3565" s="265">
        <f t="shared" si="783"/>
        <v>339433.9970828903</v>
      </c>
      <c r="R3565" s="266">
        <f t="shared" si="784"/>
        <v>540948.4116219104</v>
      </c>
    </row>
    <row r="3566" spans="1:18" x14ac:dyDescent="0.25">
      <c r="A3566" s="81">
        <v>3535</v>
      </c>
      <c r="B3566" s="93">
        <f t="shared" si="773"/>
        <v>5.1021155768946594E-30</v>
      </c>
      <c r="C3566" s="178">
        <f t="shared" si="774"/>
        <v>5.0906060828560473E-30</v>
      </c>
      <c r="D3566" s="165">
        <f t="shared" si="775"/>
        <v>2.2558277767625785E-3</v>
      </c>
      <c r="E3566" s="166">
        <f t="shared" si="785"/>
        <v>24.291375447755232</v>
      </c>
      <c r="F3566" s="167">
        <f t="shared" si="786"/>
        <v>7.9766070186325058</v>
      </c>
      <c r="G3566" s="167">
        <f t="shared" si="776"/>
        <v>277203.23209865863</v>
      </c>
      <c r="H3566" s="167">
        <f t="shared" si="777"/>
        <v>271299.98899881309</v>
      </c>
      <c r="I3566" s="168">
        <f t="shared" si="778"/>
        <v>548503.22109747166</v>
      </c>
      <c r="J3566" s="168">
        <f t="shared" si="780"/>
        <v>528877.35948194715</v>
      </c>
      <c r="K3566" s="94"/>
      <c r="L3566" s="265">
        <f t="shared" si="779"/>
        <v>209019.14315293141</v>
      </c>
      <c r="M3566" s="265">
        <f>$G3566*NonHospFrac+theModel!$H3566*NonHospFrac</f>
        <v>339484.0779445403</v>
      </c>
      <c r="N3566" s="266">
        <f t="shared" si="781"/>
        <v>548503.22109747166</v>
      </c>
      <c r="O3566" s="158"/>
      <c r="P3566" s="265">
        <f t="shared" si="782"/>
        <v>201540.27954606494</v>
      </c>
      <c r="Q3566" s="265">
        <f t="shared" si="783"/>
        <v>339482.51769392128</v>
      </c>
      <c r="R3566" s="266">
        <f t="shared" si="784"/>
        <v>541022.79723998625</v>
      </c>
    </row>
    <row r="3567" spans="1:18" x14ac:dyDescent="0.25">
      <c r="A3567" s="81">
        <v>3536</v>
      </c>
      <c r="B3567" s="93">
        <f t="shared" si="773"/>
        <v>5.0068057146984057E-30</v>
      </c>
      <c r="C3567" s="178">
        <f t="shared" si="774"/>
        <v>4.9955112232943352E-30</v>
      </c>
      <c r="D3567" s="165">
        <f t="shared" si="775"/>
        <v>2.2558277767625785E-3</v>
      </c>
      <c r="E3567" s="166">
        <f t="shared" si="785"/>
        <v>24.291375447755232</v>
      </c>
      <c r="F3567" s="167">
        <f t="shared" si="786"/>
        <v>7.9788628464092684</v>
      </c>
      <c r="G3567" s="167">
        <f t="shared" si="776"/>
        <v>277281.62667787209</v>
      </c>
      <c r="H3567" s="167">
        <f t="shared" si="777"/>
        <v>271299.98899881309</v>
      </c>
      <c r="I3567" s="168">
        <f t="shared" si="778"/>
        <v>548581.61567668524</v>
      </c>
      <c r="J3567" s="168">
        <f t="shared" si="780"/>
        <v>528945.23107098998</v>
      </c>
      <c r="K3567" s="94"/>
      <c r="L3567" s="265">
        <f t="shared" si="779"/>
        <v>209049.01712111384</v>
      </c>
      <c r="M3567" s="265">
        <f>$G3567*NonHospFrac+theModel!$H3567*NonHospFrac</f>
        <v>339532.59855557128</v>
      </c>
      <c r="N3567" s="266">
        <f t="shared" si="781"/>
        <v>548581.61567668512</v>
      </c>
      <c r="O3567" s="158"/>
      <c r="P3567" s="265">
        <f t="shared" si="782"/>
        <v>201566.14349880116</v>
      </c>
      <c r="Q3567" s="265">
        <f t="shared" si="783"/>
        <v>339531.03830495226</v>
      </c>
      <c r="R3567" s="266">
        <f t="shared" si="784"/>
        <v>541097.18180375337</v>
      </c>
    </row>
    <row r="3568" spans="1:18" x14ac:dyDescent="0.25">
      <c r="A3568" s="81">
        <v>3537</v>
      </c>
      <c r="B3568" s="93">
        <f t="shared" si="773"/>
        <v>4.9132762845004013E-30</v>
      </c>
      <c r="C3568" s="178">
        <f t="shared" si="774"/>
        <v>4.9021927793829164E-30</v>
      </c>
      <c r="D3568" s="165">
        <f t="shared" si="775"/>
        <v>2.2558277767625785E-3</v>
      </c>
      <c r="E3568" s="166">
        <f t="shared" si="785"/>
        <v>24.291375447755232</v>
      </c>
      <c r="F3568" s="167">
        <f t="shared" si="786"/>
        <v>7.9811186741860309</v>
      </c>
      <c r="G3568" s="167">
        <f t="shared" si="776"/>
        <v>277360.02125708549</v>
      </c>
      <c r="H3568" s="167">
        <f t="shared" si="777"/>
        <v>271299.98899881309</v>
      </c>
      <c r="I3568" s="168">
        <f t="shared" si="778"/>
        <v>548660.01025589858</v>
      </c>
      <c r="J3568" s="168">
        <f t="shared" si="780"/>
        <v>529013.09989345307</v>
      </c>
      <c r="K3568" s="94"/>
      <c r="L3568" s="265">
        <f t="shared" si="779"/>
        <v>209078.89108929626</v>
      </c>
      <c r="M3568" s="265">
        <f>$G3568*NonHospFrac+theModel!$H3568*NonHospFrac</f>
        <v>339581.11916660226</v>
      </c>
      <c r="N3568" s="266">
        <f t="shared" si="781"/>
        <v>548660.01025589858</v>
      </c>
      <c r="O3568" s="158"/>
      <c r="P3568" s="265">
        <f t="shared" si="782"/>
        <v>201592.00639727176</v>
      </c>
      <c r="Q3568" s="265">
        <f t="shared" si="783"/>
        <v>339579.55891598325</v>
      </c>
      <c r="R3568" s="266">
        <f t="shared" si="784"/>
        <v>541171.56531325495</v>
      </c>
    </row>
    <row r="3569" spans="1:18" x14ac:dyDescent="0.25">
      <c r="A3569" s="81">
        <v>3538</v>
      </c>
      <c r="B3569" s="93">
        <f t="shared" si="773"/>
        <v>4.8214940270132296E-30</v>
      </c>
      <c r="C3569" s="178">
        <f t="shared" si="774"/>
        <v>4.8106175668615984E-30</v>
      </c>
      <c r="D3569" s="165">
        <f t="shared" si="775"/>
        <v>2.2558277767625785E-3</v>
      </c>
      <c r="E3569" s="166">
        <f t="shared" si="785"/>
        <v>24.291375447755232</v>
      </c>
      <c r="F3569" s="167">
        <f t="shared" si="786"/>
        <v>7.9833745019627935</v>
      </c>
      <c r="G3569" s="167">
        <f t="shared" si="776"/>
        <v>277438.41583629895</v>
      </c>
      <c r="H3569" s="167">
        <f t="shared" si="777"/>
        <v>271299.98899881309</v>
      </c>
      <c r="I3569" s="168">
        <f t="shared" si="778"/>
        <v>548738.40483511204</v>
      </c>
      <c r="J3569" s="168">
        <f t="shared" si="780"/>
        <v>529080.96594944946</v>
      </c>
      <c r="K3569" s="94"/>
      <c r="L3569" s="265">
        <f t="shared" si="779"/>
        <v>209108.76505747871</v>
      </c>
      <c r="M3569" s="265">
        <f>$G3569*NonHospFrac+theModel!$H3569*NonHospFrac</f>
        <v>339629.63977763336</v>
      </c>
      <c r="N3569" s="266">
        <f t="shared" si="781"/>
        <v>548738.40483511204</v>
      </c>
      <c r="O3569" s="158"/>
      <c r="P3569" s="265">
        <f t="shared" si="782"/>
        <v>201617.86824151973</v>
      </c>
      <c r="Q3569" s="265">
        <f t="shared" si="783"/>
        <v>339628.07952701434</v>
      </c>
      <c r="R3569" s="266">
        <f t="shared" si="784"/>
        <v>541245.94776853407</v>
      </c>
    </row>
    <row r="3570" spans="1:18" x14ac:dyDescent="0.25">
      <c r="A3570" s="81">
        <v>3539</v>
      </c>
      <c r="B3570" s="93">
        <f t="shared" si="773"/>
        <v>4.7314263042482383E-30</v>
      </c>
      <c r="C3570" s="178">
        <f t="shared" si="774"/>
        <v>4.7207530213674101E-30</v>
      </c>
      <c r="D3570" s="165">
        <f t="shared" si="775"/>
        <v>2.2558277767625785E-3</v>
      </c>
      <c r="E3570" s="166">
        <f t="shared" si="785"/>
        <v>24.291375447755232</v>
      </c>
      <c r="F3570" s="167">
        <f t="shared" si="786"/>
        <v>7.9856303297395561</v>
      </c>
      <c r="G3570" s="167">
        <f t="shared" si="776"/>
        <v>277516.8104155123</v>
      </c>
      <c r="H3570" s="167">
        <f t="shared" si="777"/>
        <v>271299.98899881309</v>
      </c>
      <c r="I3570" s="168">
        <f t="shared" si="778"/>
        <v>548816.79941432539</v>
      </c>
      <c r="J3570" s="168">
        <f t="shared" si="780"/>
        <v>529148.8292390916</v>
      </c>
      <c r="K3570" s="94"/>
      <c r="L3570" s="265">
        <f t="shared" si="779"/>
        <v>209138.6390256611</v>
      </c>
      <c r="M3570" s="265">
        <f>$G3570*NonHospFrac+theModel!$H3570*NonHospFrac</f>
        <v>339678.16038866428</v>
      </c>
      <c r="N3570" s="266">
        <f t="shared" si="781"/>
        <v>548816.79941432539</v>
      </c>
      <c r="O3570" s="158"/>
      <c r="P3570" s="265">
        <f t="shared" si="782"/>
        <v>201643.72903158795</v>
      </c>
      <c r="Q3570" s="265">
        <f t="shared" si="783"/>
        <v>339676.60013804527</v>
      </c>
      <c r="R3570" s="266">
        <f t="shared" si="784"/>
        <v>541320.32916963322</v>
      </c>
    </row>
    <row r="3571" spans="1:18" x14ac:dyDescent="0.25">
      <c r="A3571" s="81">
        <v>3540</v>
      </c>
      <c r="B3571" s="93">
        <f t="shared" si="773"/>
        <v>4.6430410879093923E-30</v>
      </c>
      <c r="C3571" s="178">
        <f t="shared" si="774"/>
        <v>4.6325671868546363E-30</v>
      </c>
      <c r="D3571" s="165">
        <f t="shared" si="775"/>
        <v>2.2558277767625785E-3</v>
      </c>
      <c r="E3571" s="166">
        <f t="shared" si="785"/>
        <v>24.291375447755232</v>
      </c>
      <c r="F3571" s="167">
        <f t="shared" si="786"/>
        <v>7.9878861575163187</v>
      </c>
      <c r="G3571" s="167">
        <f t="shared" si="776"/>
        <v>277595.20499472576</v>
      </c>
      <c r="H3571" s="167">
        <f t="shared" si="777"/>
        <v>271299.98899881309</v>
      </c>
      <c r="I3571" s="168">
        <f t="shared" si="778"/>
        <v>548895.19399353885</v>
      </c>
      <c r="J3571" s="168">
        <f t="shared" si="780"/>
        <v>529216.68976249266</v>
      </c>
      <c r="K3571" s="94"/>
      <c r="L3571" s="265">
        <f t="shared" si="779"/>
        <v>209168.51299384353</v>
      </c>
      <c r="M3571" s="265">
        <f>$G3571*NonHospFrac+theModel!$H3571*NonHospFrac</f>
        <v>339726.68099969532</v>
      </c>
      <c r="N3571" s="266">
        <f t="shared" si="781"/>
        <v>548895.19399353885</v>
      </c>
      <c r="O3571" s="158"/>
      <c r="P3571" s="265">
        <f t="shared" si="782"/>
        <v>201669.58876751948</v>
      </c>
      <c r="Q3571" s="265">
        <f t="shared" si="783"/>
        <v>339725.1207490763</v>
      </c>
      <c r="R3571" s="266">
        <f t="shared" si="784"/>
        <v>541394.70951659582</v>
      </c>
    </row>
    <row r="3572" spans="1:18" x14ac:dyDescent="0.25">
      <c r="A3572" s="81">
        <v>3541</v>
      </c>
      <c r="B3572" s="93">
        <f t="shared" si="773"/>
        <v>4.556306948003937E-30</v>
      </c>
      <c r="C3572" s="178">
        <f t="shared" si="774"/>
        <v>4.5460287042311736E-30</v>
      </c>
      <c r="D3572" s="165">
        <f t="shared" si="775"/>
        <v>2.2558277767625785E-3</v>
      </c>
      <c r="E3572" s="166">
        <f t="shared" si="785"/>
        <v>24.291375447755232</v>
      </c>
      <c r="F3572" s="167">
        <f t="shared" si="786"/>
        <v>7.9901419852930813</v>
      </c>
      <c r="G3572" s="167">
        <f t="shared" si="776"/>
        <v>277673.59957393917</v>
      </c>
      <c r="H3572" s="167">
        <f t="shared" si="777"/>
        <v>271299.98899881309</v>
      </c>
      <c r="I3572" s="168">
        <f t="shared" si="778"/>
        <v>548973.5885727522</v>
      </c>
      <c r="J3572" s="168">
        <f t="shared" si="780"/>
        <v>529284.5475197651</v>
      </c>
      <c r="K3572" s="94"/>
      <c r="L3572" s="265">
        <f t="shared" si="779"/>
        <v>209198.38696202595</v>
      </c>
      <c r="M3572" s="265">
        <f>$G3572*NonHospFrac+theModel!$H3572*NonHospFrac</f>
        <v>339775.2016107263</v>
      </c>
      <c r="N3572" s="266">
        <f t="shared" si="781"/>
        <v>548973.5885727522</v>
      </c>
      <c r="O3572" s="158"/>
      <c r="P3572" s="265">
        <f t="shared" si="782"/>
        <v>201695.44744935728</v>
      </c>
      <c r="Q3572" s="265">
        <f t="shared" si="783"/>
        <v>339773.64136010729</v>
      </c>
      <c r="R3572" s="266">
        <f t="shared" si="784"/>
        <v>541469.08880946459</v>
      </c>
    </row>
    <row r="3573" spans="1:18" x14ac:dyDescent="0.25">
      <c r="A3573" s="81">
        <v>3542</v>
      </c>
      <c r="B3573" s="93">
        <f t="shared" si="773"/>
        <v>4.4711930416658142E-30</v>
      </c>
      <c r="C3573" s="178">
        <f t="shared" si="774"/>
        <v>4.4611068002071567E-30</v>
      </c>
      <c r="D3573" s="165">
        <f t="shared" si="775"/>
        <v>2.2558277767625785E-3</v>
      </c>
      <c r="E3573" s="166">
        <f t="shared" si="785"/>
        <v>24.291375447755232</v>
      </c>
      <c r="F3573" s="167">
        <f t="shared" si="786"/>
        <v>7.9923978130698439</v>
      </c>
      <c r="G3573" s="167">
        <f t="shared" si="776"/>
        <v>277751.99415315263</v>
      </c>
      <c r="H3573" s="167">
        <f t="shared" si="777"/>
        <v>271299.98899881309</v>
      </c>
      <c r="I3573" s="168">
        <f t="shared" si="778"/>
        <v>549051.98315196577</v>
      </c>
      <c r="J3573" s="168">
        <f t="shared" si="780"/>
        <v>529352.40251102194</v>
      </c>
      <c r="K3573" s="94"/>
      <c r="L3573" s="265">
        <f t="shared" si="779"/>
        <v>209228.2609302084</v>
      </c>
      <c r="M3573" s="265">
        <f>$G3573*NonHospFrac+theModel!$H3573*NonHospFrac</f>
        <v>339823.72222175729</v>
      </c>
      <c r="N3573" s="266">
        <f t="shared" si="781"/>
        <v>549051.98315196566</v>
      </c>
      <c r="O3573" s="158"/>
      <c r="P3573" s="265">
        <f t="shared" si="782"/>
        <v>201721.30507714432</v>
      </c>
      <c r="Q3573" s="265">
        <f t="shared" si="783"/>
        <v>339822.16197113827</v>
      </c>
      <c r="R3573" s="266">
        <f t="shared" si="784"/>
        <v>541543.46704828262</v>
      </c>
    </row>
    <row r="3574" spans="1:18" x14ac:dyDescent="0.25">
      <c r="A3574" s="81">
        <v>3543</v>
      </c>
      <c r="B3574" s="93">
        <f t="shared" si="773"/>
        <v>4.3876691021878714E-30</v>
      </c>
      <c r="C3574" s="178">
        <f t="shared" si="774"/>
        <v>4.3777712763519131E-30</v>
      </c>
      <c r="D3574" s="165">
        <f t="shared" si="775"/>
        <v>2.2558277767625785E-3</v>
      </c>
      <c r="E3574" s="166">
        <f t="shared" si="785"/>
        <v>24.291375447755232</v>
      </c>
      <c r="F3574" s="167">
        <f t="shared" si="786"/>
        <v>7.9946536408466065</v>
      </c>
      <c r="G3574" s="167">
        <f t="shared" si="776"/>
        <v>277830.38873236603</v>
      </c>
      <c r="H3574" s="167">
        <f t="shared" si="777"/>
        <v>271299.98899881309</v>
      </c>
      <c r="I3574" s="168">
        <f t="shared" si="778"/>
        <v>549130.37773117912</v>
      </c>
      <c r="J3574" s="168">
        <f t="shared" si="780"/>
        <v>529420.25473637553</v>
      </c>
      <c r="K3574" s="94"/>
      <c r="L3574" s="265">
        <f t="shared" si="779"/>
        <v>209258.13489839082</v>
      </c>
      <c r="M3574" s="265">
        <f>$G3574*NonHospFrac+theModel!$H3574*NonHospFrac</f>
        <v>339872.24283278827</v>
      </c>
      <c r="N3574" s="266">
        <f t="shared" si="781"/>
        <v>549130.37773117912</v>
      </c>
      <c r="O3574" s="158"/>
      <c r="P3574" s="265">
        <f t="shared" si="782"/>
        <v>201747.16165092352</v>
      </c>
      <c r="Q3574" s="265">
        <f t="shared" si="783"/>
        <v>339870.68258216925</v>
      </c>
      <c r="R3574" s="266">
        <f t="shared" si="784"/>
        <v>541617.84423309274</v>
      </c>
    </row>
    <row r="3575" spans="1:18" x14ac:dyDescent="0.25">
      <c r="A3575" s="81">
        <v>3544</v>
      </c>
      <c r="B3575" s="93">
        <f t="shared" si="773"/>
        <v>4.3057054282589463E-30</v>
      </c>
      <c r="C3575" s="178">
        <f t="shared" si="774"/>
        <v>4.2959924983553224E-30</v>
      </c>
      <c r="D3575" s="165">
        <f t="shared" si="775"/>
        <v>2.2558277767625785E-3</v>
      </c>
      <c r="E3575" s="166">
        <f t="shared" si="785"/>
        <v>24.291375447755232</v>
      </c>
      <c r="F3575" s="167">
        <f t="shared" si="786"/>
        <v>7.996909468623369</v>
      </c>
      <c r="G3575" s="167">
        <f t="shared" si="776"/>
        <v>277908.78331157949</v>
      </c>
      <c r="H3575" s="167">
        <f t="shared" si="777"/>
        <v>271299.98899881309</v>
      </c>
      <c r="I3575" s="168">
        <f t="shared" si="778"/>
        <v>549208.77231039258</v>
      </c>
      <c r="J3575" s="168">
        <f t="shared" si="780"/>
        <v>529488.10419593891</v>
      </c>
      <c r="K3575" s="94"/>
      <c r="L3575" s="265">
        <f t="shared" si="779"/>
        <v>209288.00886657328</v>
      </c>
      <c r="M3575" s="265">
        <f>$G3575*NonHospFrac+theModel!$H3575*NonHospFrac</f>
        <v>339920.76344381931</v>
      </c>
      <c r="N3575" s="266">
        <f t="shared" si="781"/>
        <v>549208.77231039258</v>
      </c>
      <c r="O3575" s="158"/>
      <c r="P3575" s="265">
        <f t="shared" si="782"/>
        <v>201773.0171707379</v>
      </c>
      <c r="Q3575" s="265">
        <f t="shared" si="783"/>
        <v>339919.20319320029</v>
      </c>
      <c r="R3575" s="266">
        <f t="shared" si="784"/>
        <v>541692.22036393825</v>
      </c>
    </row>
    <row r="3576" spans="1:18" x14ac:dyDescent="0.25">
      <c r="A3576" s="81">
        <v>3545</v>
      </c>
      <c r="B3576" s="93">
        <f t="shared" si="773"/>
        <v>4.2252728734020071E-30</v>
      </c>
      <c r="C3576" s="178">
        <f t="shared" si="774"/>
        <v>4.2157413854897855E-30</v>
      </c>
      <c r="D3576" s="165">
        <f t="shared" si="775"/>
        <v>2.2558277767625785E-3</v>
      </c>
      <c r="E3576" s="166">
        <f t="shared" si="785"/>
        <v>24.291375447755232</v>
      </c>
      <c r="F3576" s="167">
        <f t="shared" si="786"/>
        <v>7.9991652964001316</v>
      </c>
      <c r="G3576" s="167">
        <f t="shared" si="776"/>
        <v>277987.17789079284</v>
      </c>
      <c r="H3576" s="167">
        <f t="shared" si="777"/>
        <v>271299.98899881309</v>
      </c>
      <c r="I3576" s="168">
        <f t="shared" si="778"/>
        <v>549287.16688960593</v>
      </c>
      <c r="J3576" s="168">
        <f t="shared" si="780"/>
        <v>529555.95088982466</v>
      </c>
      <c r="K3576" s="94"/>
      <c r="L3576" s="265">
        <f t="shared" si="779"/>
        <v>209317.88283475564</v>
      </c>
      <c r="M3576" s="265">
        <f>$G3576*NonHospFrac+theModel!$H3576*NonHospFrac</f>
        <v>339969.28405485023</v>
      </c>
      <c r="N3576" s="266">
        <f t="shared" si="781"/>
        <v>549287.16688960581</v>
      </c>
      <c r="O3576" s="158"/>
      <c r="P3576" s="265">
        <f t="shared" si="782"/>
        <v>201798.87163663033</v>
      </c>
      <c r="Q3576" s="265">
        <f t="shared" si="783"/>
        <v>339967.72380423121</v>
      </c>
      <c r="R3576" s="266">
        <f t="shared" si="784"/>
        <v>541766.59544086154</v>
      </c>
    </row>
    <row r="3577" spans="1:18" x14ac:dyDescent="0.25">
      <c r="A3577" s="81">
        <v>3546</v>
      </c>
      <c r="B3577" s="93">
        <f t="shared" si="773"/>
        <v>4.1463428356096023E-30</v>
      </c>
      <c r="C3577" s="178">
        <f t="shared" si="774"/>
        <v>4.136989400269054E-30</v>
      </c>
      <c r="D3577" s="165">
        <f t="shared" si="775"/>
        <v>2.2558277767625785E-3</v>
      </c>
      <c r="E3577" s="166">
        <f t="shared" si="785"/>
        <v>24.291375447755232</v>
      </c>
      <c r="F3577" s="167">
        <f t="shared" si="786"/>
        <v>8.0014211241768933</v>
      </c>
      <c r="G3577" s="167">
        <f t="shared" si="776"/>
        <v>278065.57247000624</v>
      </c>
      <c r="H3577" s="167">
        <f t="shared" si="777"/>
        <v>271299.98899881309</v>
      </c>
      <c r="I3577" s="168">
        <f t="shared" si="778"/>
        <v>549365.56146881939</v>
      </c>
      <c r="J3577" s="168">
        <f t="shared" si="780"/>
        <v>529623.79481814569</v>
      </c>
      <c r="K3577" s="94"/>
      <c r="L3577" s="265">
        <f t="shared" si="779"/>
        <v>209347.75680293806</v>
      </c>
      <c r="M3577" s="265">
        <f>$G3577*NonHospFrac+theModel!$H3577*NonHospFrac</f>
        <v>340017.80466588121</v>
      </c>
      <c r="N3577" s="266">
        <f t="shared" si="781"/>
        <v>549365.56146881927</v>
      </c>
      <c r="O3577" s="158"/>
      <c r="P3577" s="265">
        <f t="shared" si="782"/>
        <v>201824.72504864386</v>
      </c>
      <c r="Q3577" s="265">
        <f t="shared" si="783"/>
        <v>340016.24441526219</v>
      </c>
      <c r="R3577" s="266">
        <f t="shared" si="784"/>
        <v>541840.96946390602</v>
      </c>
    </row>
    <row r="3578" spans="1:18" x14ac:dyDescent="0.25">
      <c r="A3578" s="81">
        <v>3547</v>
      </c>
      <c r="B3578" s="93">
        <f t="shared" si="773"/>
        <v>4.0688872471729132E-30</v>
      </c>
      <c r="C3578" s="178">
        <f t="shared" si="774"/>
        <v>4.0597085383002256E-30</v>
      </c>
      <c r="D3578" s="165">
        <f t="shared" si="775"/>
        <v>2.2558277767625785E-3</v>
      </c>
      <c r="E3578" s="166">
        <f t="shared" si="785"/>
        <v>24.291375447755232</v>
      </c>
      <c r="F3578" s="167">
        <f t="shared" si="786"/>
        <v>8.0036769519536559</v>
      </c>
      <c r="G3578" s="167">
        <f t="shared" si="776"/>
        <v>278143.9670492197</v>
      </c>
      <c r="H3578" s="167">
        <f t="shared" si="777"/>
        <v>271299.98899881309</v>
      </c>
      <c r="I3578" s="168">
        <f t="shared" si="778"/>
        <v>549443.95604803273</v>
      </c>
      <c r="J3578" s="168">
        <f t="shared" si="780"/>
        <v>529691.63598101458</v>
      </c>
      <c r="K3578" s="94"/>
      <c r="L3578" s="265">
        <f t="shared" si="779"/>
        <v>209377.63077112052</v>
      </c>
      <c r="M3578" s="265">
        <f>$G3578*NonHospFrac+theModel!$H3578*NonHospFrac</f>
        <v>340066.32527691225</v>
      </c>
      <c r="N3578" s="266">
        <f t="shared" si="781"/>
        <v>549443.95604803273</v>
      </c>
      <c r="O3578" s="158"/>
      <c r="P3578" s="265">
        <f t="shared" si="782"/>
        <v>201850.57740682145</v>
      </c>
      <c r="Q3578" s="265">
        <f t="shared" si="783"/>
        <v>340064.76502629323</v>
      </c>
      <c r="R3578" s="266">
        <f t="shared" si="784"/>
        <v>541915.34243311465</v>
      </c>
    </row>
    <row r="3579" spans="1:18" x14ac:dyDescent="0.25">
      <c r="A3579" s="81">
        <v>3548</v>
      </c>
      <c r="B3579" s="93">
        <f t="shared" si="773"/>
        <v>3.9928785647008122E-30</v>
      </c>
      <c r="C3579" s="178">
        <f t="shared" si="774"/>
        <v>3.9838713183253203E-30</v>
      </c>
      <c r="D3579" s="165">
        <f t="shared" si="775"/>
        <v>2.2558277767625785E-3</v>
      </c>
      <c r="E3579" s="166">
        <f t="shared" si="785"/>
        <v>24.291375447755232</v>
      </c>
      <c r="F3579" s="167">
        <f t="shared" si="786"/>
        <v>8.0059327797304185</v>
      </c>
      <c r="G3579" s="167">
        <f t="shared" si="776"/>
        <v>278222.36162843305</v>
      </c>
      <c r="H3579" s="167">
        <f t="shared" si="777"/>
        <v>271299.98899881309</v>
      </c>
      <c r="I3579" s="168">
        <f t="shared" si="778"/>
        <v>549522.35062724608</v>
      </c>
      <c r="J3579" s="168">
        <f t="shared" si="780"/>
        <v>529759.47437854414</v>
      </c>
      <c r="K3579" s="94"/>
      <c r="L3579" s="265">
        <f t="shared" si="779"/>
        <v>209407.50473930291</v>
      </c>
      <c r="M3579" s="265">
        <f>$G3579*NonHospFrac+theModel!$H3579*NonHospFrac</f>
        <v>340114.84588794317</v>
      </c>
      <c r="N3579" s="266">
        <f t="shared" si="781"/>
        <v>549522.35062724608</v>
      </c>
      <c r="O3579" s="158"/>
      <c r="P3579" s="265">
        <f t="shared" si="782"/>
        <v>201876.42871120598</v>
      </c>
      <c r="Q3579" s="265">
        <f t="shared" si="783"/>
        <v>340113.28563732415</v>
      </c>
      <c r="R3579" s="266">
        <f t="shared" si="784"/>
        <v>541989.71434853016</v>
      </c>
    </row>
    <row r="3580" spans="1:18" x14ac:dyDescent="0.25">
      <c r="A3580" s="81">
        <v>3549</v>
      </c>
      <c r="B3580" s="93">
        <f t="shared" si="773"/>
        <v>3.9182897593253699E-30</v>
      </c>
      <c r="C3580" s="178">
        <f t="shared" si="774"/>
        <v>3.9094507724488796E-30</v>
      </c>
      <c r="D3580" s="165">
        <f t="shared" si="775"/>
        <v>2.2558277767625785E-3</v>
      </c>
      <c r="E3580" s="166">
        <f t="shared" si="785"/>
        <v>24.291375447755232</v>
      </c>
      <c r="F3580" s="167">
        <f t="shared" si="786"/>
        <v>8.0081886075071811</v>
      </c>
      <c r="G3580" s="167">
        <f t="shared" si="776"/>
        <v>278300.75620764651</v>
      </c>
      <c r="H3580" s="167">
        <f t="shared" si="777"/>
        <v>271299.98899881309</v>
      </c>
      <c r="I3580" s="168">
        <f t="shared" si="778"/>
        <v>549600.74520645966</v>
      </c>
      <c r="J3580" s="168">
        <f t="shared" si="780"/>
        <v>529827.31001084717</v>
      </c>
      <c r="K3580" s="94"/>
      <c r="L3580" s="265">
        <f t="shared" si="779"/>
        <v>209437.37870748536</v>
      </c>
      <c r="M3580" s="265">
        <f>$G3580*NonHospFrac+theModel!$H3580*NonHospFrac</f>
        <v>340163.36649897427</v>
      </c>
      <c r="N3580" s="266">
        <f t="shared" si="781"/>
        <v>549600.74520645966</v>
      </c>
      <c r="O3580" s="158"/>
      <c r="P3580" s="265">
        <f t="shared" si="782"/>
        <v>201902.27896184049</v>
      </c>
      <c r="Q3580" s="265">
        <f t="shared" si="783"/>
        <v>340161.80624835525</v>
      </c>
      <c r="R3580" s="266">
        <f t="shared" si="784"/>
        <v>542064.08521019574</v>
      </c>
    </row>
    <row r="3581" spans="1:18" x14ac:dyDescent="0.25">
      <c r="A3581" s="81">
        <v>3550</v>
      </c>
      <c r="B3581" s="93">
        <f t="shared" si="773"/>
        <v>3.8450943070903202E-30</v>
      </c>
      <c r="C3581" s="178">
        <f t="shared" si="774"/>
        <v>3.836420436548114E-30</v>
      </c>
      <c r="D3581" s="165">
        <f t="shared" si="775"/>
        <v>2.2558277767625785E-3</v>
      </c>
      <c r="E3581" s="166">
        <f t="shared" si="785"/>
        <v>24.291375447755232</v>
      </c>
      <c r="F3581" s="167">
        <f t="shared" si="786"/>
        <v>8.0104444352839437</v>
      </c>
      <c r="G3581" s="167">
        <f t="shared" si="776"/>
        <v>278379.15078685991</v>
      </c>
      <c r="H3581" s="167">
        <f t="shared" si="777"/>
        <v>271299.98899881309</v>
      </c>
      <c r="I3581" s="168">
        <f t="shared" si="778"/>
        <v>549679.139785673</v>
      </c>
      <c r="J3581" s="168">
        <f t="shared" si="780"/>
        <v>529895.14287803613</v>
      </c>
      <c r="K3581" s="94"/>
      <c r="L3581" s="265">
        <f t="shared" si="779"/>
        <v>209467.25267566778</v>
      </c>
      <c r="M3581" s="265">
        <f>$G3581*NonHospFrac+theModel!$H3581*NonHospFrac</f>
        <v>340211.88711000525</v>
      </c>
      <c r="N3581" s="266">
        <f t="shared" si="781"/>
        <v>549679.139785673</v>
      </c>
      <c r="O3581" s="158"/>
      <c r="P3581" s="265">
        <f t="shared" si="782"/>
        <v>201928.12815876788</v>
      </c>
      <c r="Q3581" s="265">
        <f t="shared" si="783"/>
        <v>340210.32685938623</v>
      </c>
      <c r="R3581" s="266">
        <f t="shared" si="784"/>
        <v>542138.45501815411</v>
      </c>
    </row>
    <row r="3582" spans="1:18" x14ac:dyDescent="0.25">
      <c r="A3582" s="81">
        <v>3551</v>
      </c>
      <c r="B3582" s="93">
        <f t="shared" si="773"/>
        <v>3.7732661795190848E-30</v>
      </c>
      <c r="C3582" s="178">
        <f t="shared" si="774"/>
        <v>3.7647543408622065E-30</v>
      </c>
      <c r="D3582" s="165">
        <f t="shared" si="775"/>
        <v>2.2558277767625785E-3</v>
      </c>
      <c r="E3582" s="166">
        <f t="shared" si="785"/>
        <v>24.291375447755232</v>
      </c>
      <c r="F3582" s="167">
        <f t="shared" si="786"/>
        <v>8.0127002630607063</v>
      </c>
      <c r="G3582" s="167">
        <f t="shared" si="776"/>
        <v>278457.54536607338</v>
      </c>
      <c r="H3582" s="167">
        <f t="shared" si="777"/>
        <v>271299.98899881309</v>
      </c>
      <c r="I3582" s="168">
        <f t="shared" si="778"/>
        <v>549757.53436488647</v>
      </c>
      <c r="J3582" s="168">
        <f t="shared" si="780"/>
        <v>529962.97298022395</v>
      </c>
      <c r="K3582" s="94"/>
      <c r="L3582" s="265">
        <f t="shared" si="779"/>
        <v>209497.12664385024</v>
      </c>
      <c r="M3582" s="265">
        <f>$G3582*NonHospFrac+theModel!$H3582*NonHospFrac</f>
        <v>340260.40772103623</v>
      </c>
      <c r="N3582" s="266">
        <f t="shared" si="781"/>
        <v>549757.53436488647</v>
      </c>
      <c r="O3582" s="158"/>
      <c r="P3582" s="265">
        <f t="shared" si="782"/>
        <v>201953.97630203114</v>
      </c>
      <c r="Q3582" s="265">
        <f t="shared" si="783"/>
        <v>340258.84747041721</v>
      </c>
      <c r="R3582" s="266">
        <f t="shared" si="784"/>
        <v>542212.82377244835</v>
      </c>
    </row>
    <row r="3583" spans="1:18" x14ac:dyDescent="0.25">
      <c r="A3583" s="81">
        <v>3552</v>
      </c>
      <c r="B3583" s="93">
        <f t="shared" si="773"/>
        <v>3.7027798343589789E-30</v>
      </c>
      <c r="C3583" s="178">
        <f t="shared" si="774"/>
        <v>3.6944270007573953E-30</v>
      </c>
      <c r="D3583" s="165">
        <f t="shared" si="775"/>
        <v>2.2558277767625785E-3</v>
      </c>
      <c r="E3583" s="166">
        <f t="shared" si="785"/>
        <v>24.291375447755232</v>
      </c>
      <c r="F3583" s="167">
        <f t="shared" si="786"/>
        <v>8.0149560908374688</v>
      </c>
      <c r="G3583" s="167">
        <f t="shared" si="776"/>
        <v>278535.93994528678</v>
      </c>
      <c r="H3583" s="167">
        <f t="shared" si="777"/>
        <v>271299.98899881309</v>
      </c>
      <c r="I3583" s="168">
        <f t="shared" si="778"/>
        <v>549835.92894409993</v>
      </c>
      <c r="J3583" s="168">
        <f t="shared" si="780"/>
        <v>530030.8003175233</v>
      </c>
      <c r="K3583" s="94"/>
      <c r="L3583" s="265">
        <f t="shared" si="779"/>
        <v>209527.00061203266</v>
      </c>
      <c r="M3583" s="265">
        <f>$G3583*NonHospFrac+theModel!$H3583*NonHospFrac</f>
        <v>340308.92833206721</v>
      </c>
      <c r="N3583" s="266">
        <f t="shared" si="781"/>
        <v>549835.92894409993</v>
      </c>
      <c r="O3583" s="158"/>
      <c r="P3583" s="265">
        <f t="shared" si="782"/>
        <v>201979.82339167316</v>
      </c>
      <c r="Q3583" s="265">
        <f t="shared" si="783"/>
        <v>340307.36808144819</v>
      </c>
      <c r="R3583" s="266">
        <f t="shared" si="784"/>
        <v>542287.19147312129</v>
      </c>
    </row>
    <row r="3584" spans="1:18" x14ac:dyDescent="0.25">
      <c r="A3584" s="81">
        <v>3553</v>
      </c>
      <c r="B3584" s="93">
        <f t="shared" si="773"/>
        <v>3.6336102064983308E-30</v>
      </c>
      <c r="C3584" s="178">
        <f t="shared" si="774"/>
        <v>3.625413407664584E-30</v>
      </c>
      <c r="D3584" s="165">
        <f t="shared" si="775"/>
        <v>2.2558277767625785E-3</v>
      </c>
      <c r="E3584" s="166">
        <f t="shared" si="785"/>
        <v>24.291375447755232</v>
      </c>
      <c r="F3584" s="167">
        <f t="shared" si="786"/>
        <v>8.0172119186142314</v>
      </c>
      <c r="G3584" s="167">
        <f t="shared" si="776"/>
        <v>278614.33452450024</v>
      </c>
      <c r="H3584" s="167">
        <f t="shared" si="777"/>
        <v>271299.98899881309</v>
      </c>
      <c r="I3584" s="168">
        <f t="shared" si="778"/>
        <v>549914.32352331327</v>
      </c>
      <c r="J3584" s="168">
        <f t="shared" si="780"/>
        <v>530098.62489004678</v>
      </c>
      <c r="K3584" s="94"/>
      <c r="L3584" s="265">
        <f t="shared" si="779"/>
        <v>209556.87458021508</v>
      </c>
      <c r="M3584" s="265">
        <f>$G3584*NonHospFrac+theModel!$H3584*NonHospFrac</f>
        <v>340357.44894309825</v>
      </c>
      <c r="N3584" s="266">
        <f t="shared" si="781"/>
        <v>549914.32352331327</v>
      </c>
      <c r="O3584" s="158"/>
      <c r="P3584" s="265">
        <f t="shared" si="782"/>
        <v>202005.66942773692</v>
      </c>
      <c r="Q3584" s="265">
        <f t="shared" si="783"/>
        <v>340355.88869247923</v>
      </c>
      <c r="R3584" s="266">
        <f t="shared" si="784"/>
        <v>542361.55812021613</v>
      </c>
    </row>
    <row r="3585" spans="1:18" x14ac:dyDescent="0.25">
      <c r="A3585" s="81">
        <v>3554</v>
      </c>
      <c r="B3585" s="93">
        <f t="shared" si="773"/>
        <v>3.5657326990532641E-30</v>
      </c>
      <c r="C3585" s="178">
        <f t="shared" si="774"/>
        <v>3.5576890201862294E-30</v>
      </c>
      <c r="D3585" s="165">
        <f t="shared" si="775"/>
        <v>2.2558277767625785E-3</v>
      </c>
      <c r="E3585" s="166">
        <f t="shared" si="785"/>
        <v>24.291375447755232</v>
      </c>
      <c r="F3585" s="167">
        <f t="shared" si="786"/>
        <v>8.019467746390994</v>
      </c>
      <c r="G3585" s="167">
        <f t="shared" si="776"/>
        <v>278692.72910371359</v>
      </c>
      <c r="H3585" s="167">
        <f t="shared" si="777"/>
        <v>271299.98899881309</v>
      </c>
      <c r="I3585" s="168">
        <f t="shared" si="778"/>
        <v>549992.71810252662</v>
      </c>
      <c r="J3585" s="168">
        <f t="shared" si="780"/>
        <v>530166.44669790717</v>
      </c>
      <c r="K3585" s="94"/>
      <c r="L3585" s="265">
        <f t="shared" si="779"/>
        <v>209586.74854839747</v>
      </c>
      <c r="M3585" s="265">
        <f>$G3585*NonHospFrac+theModel!$H3585*NonHospFrac</f>
        <v>340405.96955412917</v>
      </c>
      <c r="N3585" s="266">
        <f t="shared" si="781"/>
        <v>549992.71810252662</v>
      </c>
      <c r="O3585" s="158"/>
      <c r="P3585" s="265">
        <f t="shared" si="782"/>
        <v>202031.51441026537</v>
      </c>
      <c r="Q3585" s="265">
        <f t="shared" si="783"/>
        <v>340404.40930351015</v>
      </c>
      <c r="R3585" s="266">
        <f t="shared" si="784"/>
        <v>542435.92371377558</v>
      </c>
    </row>
    <row r="3586" spans="1:18" x14ac:dyDescent="0.25">
      <c r="A3586" s="81">
        <v>3555</v>
      </c>
      <c r="B3586" s="93">
        <f t="shared" si="773"/>
        <v>3.4991231746209917E-30</v>
      </c>
      <c r="C3586" s="178">
        <f t="shared" si="774"/>
        <v>3.4912297553693678E-30</v>
      </c>
      <c r="D3586" s="165">
        <f t="shared" si="775"/>
        <v>2.2558277767625785E-3</v>
      </c>
      <c r="E3586" s="166">
        <f t="shared" si="785"/>
        <v>24.291375447755232</v>
      </c>
      <c r="F3586" s="167">
        <f t="shared" si="786"/>
        <v>8.0217235741677566</v>
      </c>
      <c r="G3586" s="167">
        <f t="shared" si="776"/>
        <v>278771.12368292705</v>
      </c>
      <c r="H3586" s="167">
        <f t="shared" si="777"/>
        <v>271299.98899881309</v>
      </c>
      <c r="I3586" s="168">
        <f t="shared" si="778"/>
        <v>550071.1126817402</v>
      </c>
      <c r="J3586" s="168">
        <f t="shared" si="780"/>
        <v>530234.2657412173</v>
      </c>
      <c r="K3586" s="94"/>
      <c r="L3586" s="265">
        <f t="shared" si="779"/>
        <v>209616.62251657993</v>
      </c>
      <c r="M3586" s="265">
        <f>$G3586*NonHospFrac+theModel!$H3586*NonHospFrac</f>
        <v>340454.49016516021</v>
      </c>
      <c r="N3586" s="266">
        <f t="shared" si="781"/>
        <v>550071.1126817402</v>
      </c>
      <c r="O3586" s="158"/>
      <c r="P3586" s="265">
        <f t="shared" si="782"/>
        <v>202057.35833930149</v>
      </c>
      <c r="Q3586" s="265">
        <f t="shared" si="783"/>
        <v>340452.92991454119</v>
      </c>
      <c r="R3586" s="266">
        <f t="shared" si="784"/>
        <v>542510.28825384262</v>
      </c>
    </row>
    <row r="3587" spans="1:18" x14ac:dyDescent="0.25">
      <c r="A3587" s="81">
        <v>3556</v>
      </c>
      <c r="B3587" s="93">
        <f t="shared" si="773"/>
        <v>3.4337579466965441E-30</v>
      </c>
      <c r="C3587" s="178">
        <f t="shared" si="774"/>
        <v>3.4260119801417069E-30</v>
      </c>
      <c r="D3587" s="165">
        <f t="shared" si="775"/>
        <v>2.2558277767625785E-3</v>
      </c>
      <c r="E3587" s="166">
        <f t="shared" si="785"/>
        <v>24.291375447755232</v>
      </c>
      <c r="F3587" s="167">
        <f t="shared" si="786"/>
        <v>8.0239794019445192</v>
      </c>
      <c r="G3587" s="167">
        <f t="shared" si="776"/>
        <v>278849.51826214045</v>
      </c>
      <c r="H3587" s="167">
        <f t="shared" si="777"/>
        <v>271299.98899881309</v>
      </c>
      <c r="I3587" s="168">
        <f t="shared" si="778"/>
        <v>550149.50726095354</v>
      </c>
      <c r="J3587" s="168">
        <f t="shared" si="780"/>
        <v>530302.0820200895</v>
      </c>
      <c r="K3587" s="94"/>
      <c r="L3587" s="265">
        <f t="shared" si="779"/>
        <v>209646.49648476235</v>
      </c>
      <c r="M3587" s="265">
        <f>$G3587*NonHospFrac+theModel!$H3587*NonHospFrac</f>
        <v>340503.01077619119</v>
      </c>
      <c r="N3587" s="266">
        <f t="shared" si="781"/>
        <v>550149.50726095354</v>
      </c>
      <c r="O3587" s="158"/>
      <c r="P3587" s="265">
        <f t="shared" si="782"/>
        <v>202083.20121488816</v>
      </c>
      <c r="Q3587" s="265">
        <f t="shared" si="783"/>
        <v>340501.45052557217</v>
      </c>
      <c r="R3587" s="266">
        <f t="shared" si="784"/>
        <v>542584.65174046031</v>
      </c>
    </row>
    <row r="3588" spans="1:18" x14ac:dyDescent="0.25">
      <c r="A3588" s="81">
        <v>3557</v>
      </c>
      <c r="B3588" s="93">
        <f t="shared" si="773"/>
        <v>3.369613771249596E-30</v>
      </c>
      <c r="C3588" s="178">
        <f t="shared" si="774"/>
        <v>3.3620125029074491E-30</v>
      </c>
      <c r="D3588" s="165">
        <f t="shared" si="775"/>
        <v>2.2558277767625785E-3</v>
      </c>
      <c r="E3588" s="166">
        <f t="shared" si="785"/>
        <v>24.291375447755232</v>
      </c>
      <c r="F3588" s="167">
        <f t="shared" si="786"/>
        <v>8.0262352297212818</v>
      </c>
      <c r="G3588" s="167">
        <f t="shared" si="776"/>
        <v>278927.91284135391</v>
      </c>
      <c r="H3588" s="167">
        <f t="shared" si="777"/>
        <v>271299.98899881309</v>
      </c>
      <c r="I3588" s="168">
        <f t="shared" si="778"/>
        <v>550227.901840167</v>
      </c>
      <c r="J3588" s="168">
        <f t="shared" si="780"/>
        <v>530369.8955346368</v>
      </c>
      <c r="K3588" s="94"/>
      <c r="L3588" s="265">
        <f t="shared" si="779"/>
        <v>209676.37045294477</v>
      </c>
      <c r="M3588" s="265">
        <f>$G3588*NonHospFrac+theModel!$H3588*NonHospFrac</f>
        <v>340551.53138722223</v>
      </c>
      <c r="N3588" s="266">
        <f t="shared" si="781"/>
        <v>550227.901840167</v>
      </c>
      <c r="O3588" s="158"/>
      <c r="P3588" s="265">
        <f t="shared" si="782"/>
        <v>202109.04303706833</v>
      </c>
      <c r="Q3588" s="265">
        <f t="shared" si="783"/>
        <v>340549.97113660321</v>
      </c>
      <c r="R3588" s="266">
        <f t="shared" si="784"/>
        <v>542659.0141736716</v>
      </c>
    </row>
    <row r="3589" spans="1:18" x14ac:dyDescent="0.25">
      <c r="A3589" s="81">
        <v>3558</v>
      </c>
      <c r="B3589" s="93">
        <f t="shared" si="773"/>
        <v>3.3066678384591307E-30</v>
      </c>
      <c r="C3589" s="178">
        <f t="shared" si="774"/>
        <v>3.2992085653006073E-30</v>
      </c>
      <c r="D3589" s="165">
        <f t="shared" si="775"/>
        <v>2.2558277767625785E-3</v>
      </c>
      <c r="E3589" s="166">
        <f t="shared" si="785"/>
        <v>24.291375447755232</v>
      </c>
      <c r="F3589" s="167">
        <f t="shared" si="786"/>
        <v>8.0284910574980444</v>
      </c>
      <c r="G3589" s="167">
        <f t="shared" si="776"/>
        <v>279006.30742056732</v>
      </c>
      <c r="H3589" s="167">
        <f t="shared" si="777"/>
        <v>271299.98899881309</v>
      </c>
      <c r="I3589" s="168">
        <f t="shared" si="778"/>
        <v>550306.29641938047</v>
      </c>
      <c r="J3589" s="168">
        <f t="shared" si="780"/>
        <v>530437.70628497179</v>
      </c>
      <c r="K3589" s="94"/>
      <c r="L3589" s="265">
        <f t="shared" si="779"/>
        <v>209706.24442112719</v>
      </c>
      <c r="M3589" s="265">
        <f>$G3589*NonHospFrac+theModel!$H3589*NonHospFrac</f>
        <v>340600.05199825321</v>
      </c>
      <c r="N3589" s="266">
        <f t="shared" si="781"/>
        <v>550306.29641938047</v>
      </c>
      <c r="O3589" s="158"/>
      <c r="P3589" s="265">
        <f t="shared" si="782"/>
        <v>202134.88380588498</v>
      </c>
      <c r="Q3589" s="265">
        <f t="shared" si="783"/>
        <v>340598.49174763419</v>
      </c>
      <c r="R3589" s="266">
        <f t="shared" si="784"/>
        <v>542733.37555351923</v>
      </c>
    </row>
    <row r="3590" spans="1:18" x14ac:dyDescent="0.25">
      <c r="A3590" s="81">
        <v>3559</v>
      </c>
      <c r="B3590" s="93">
        <f t="shared" si="773"/>
        <v>3.2448977646020151E-30</v>
      </c>
      <c r="C3590" s="178">
        <f t="shared" si="774"/>
        <v>3.2375778340918711E-30</v>
      </c>
      <c r="D3590" s="165">
        <f t="shared" si="775"/>
        <v>2.2558277767625785E-3</v>
      </c>
      <c r="E3590" s="166">
        <f t="shared" si="785"/>
        <v>24.291375447755232</v>
      </c>
      <c r="F3590" s="167">
        <f t="shared" si="786"/>
        <v>8.030746885274807</v>
      </c>
      <c r="G3590" s="167">
        <f t="shared" si="776"/>
        <v>279084.70199978072</v>
      </c>
      <c r="H3590" s="167">
        <f t="shared" si="777"/>
        <v>271299.98899881309</v>
      </c>
      <c r="I3590" s="168">
        <f t="shared" si="778"/>
        <v>550384.69099859381</v>
      </c>
      <c r="J3590" s="168">
        <f t="shared" si="780"/>
        <v>530505.51427120692</v>
      </c>
      <c r="K3590" s="94"/>
      <c r="L3590" s="265">
        <f t="shared" si="779"/>
        <v>209736.11838930962</v>
      </c>
      <c r="M3590" s="265">
        <f>$G3590*NonHospFrac+theModel!$H3590*NonHospFrac</f>
        <v>340648.57260928419</v>
      </c>
      <c r="N3590" s="266">
        <f t="shared" si="781"/>
        <v>550384.69099859381</v>
      </c>
      <c r="O3590" s="158"/>
      <c r="P3590" s="265">
        <f t="shared" si="782"/>
        <v>202160.72352138101</v>
      </c>
      <c r="Q3590" s="265">
        <f t="shared" si="783"/>
        <v>340647.01235866518</v>
      </c>
      <c r="R3590" s="266">
        <f t="shared" si="784"/>
        <v>542807.73588004615</v>
      </c>
    </row>
    <row r="3591" spans="1:18" x14ac:dyDescent="0.25">
      <c r="A3591" s="81">
        <v>3560</v>
      </c>
      <c r="B3591" s="93">
        <f t="shared" si="773"/>
        <v>3.1842815840933439E-30</v>
      </c>
      <c r="C3591" s="178">
        <f t="shared" si="774"/>
        <v>3.1770983932469123E-30</v>
      </c>
      <c r="D3591" s="165">
        <f t="shared" si="775"/>
        <v>2.2558277767625785E-3</v>
      </c>
      <c r="E3591" s="166">
        <f t="shared" si="785"/>
        <v>24.291375447755232</v>
      </c>
      <c r="F3591" s="167">
        <f t="shared" si="786"/>
        <v>8.0330027130515695</v>
      </c>
      <c r="G3591" s="167">
        <f t="shared" si="776"/>
        <v>279163.09657899418</v>
      </c>
      <c r="H3591" s="167">
        <f t="shared" si="777"/>
        <v>271299.98899881309</v>
      </c>
      <c r="I3591" s="168">
        <f t="shared" si="778"/>
        <v>550463.08557780727</v>
      </c>
      <c r="J3591" s="168">
        <f t="shared" si="780"/>
        <v>530573.31949345523</v>
      </c>
      <c r="K3591" s="94"/>
      <c r="L3591" s="265">
        <f t="shared" si="779"/>
        <v>209765.99235749204</v>
      </c>
      <c r="M3591" s="265">
        <f>$G3591*NonHospFrac+theModel!$H3591*NonHospFrac</f>
        <v>340697.09322031518</v>
      </c>
      <c r="N3591" s="266">
        <f t="shared" si="781"/>
        <v>550463.08557780716</v>
      </c>
      <c r="O3591" s="158"/>
      <c r="P3591" s="265">
        <f t="shared" si="782"/>
        <v>202186.56218359937</v>
      </c>
      <c r="Q3591" s="265">
        <f t="shared" si="783"/>
        <v>340695.53296969616</v>
      </c>
      <c r="R3591" s="266">
        <f t="shared" si="784"/>
        <v>542882.09515329555</v>
      </c>
    </row>
    <row r="3592" spans="1:18" x14ac:dyDescent="0.25">
      <c r="A3592" s="81">
        <v>3561</v>
      </c>
      <c r="B3592" s="93">
        <f t="shared" si="773"/>
        <v>3.1247977416754261E-30</v>
      </c>
      <c r="C3592" s="178">
        <f t="shared" si="774"/>
        <v>3.1177487361329896E-30</v>
      </c>
      <c r="D3592" s="165">
        <f t="shared" si="775"/>
        <v>2.2558277767625785E-3</v>
      </c>
      <c r="E3592" s="166">
        <f t="shared" si="785"/>
        <v>24.291375447755232</v>
      </c>
      <c r="F3592" s="167">
        <f t="shared" si="786"/>
        <v>8.0352585408283321</v>
      </c>
      <c r="G3592" s="167">
        <f t="shared" si="776"/>
        <v>279241.49115820759</v>
      </c>
      <c r="H3592" s="167">
        <f t="shared" si="777"/>
        <v>271299.98899881309</v>
      </c>
      <c r="I3592" s="168">
        <f t="shared" si="778"/>
        <v>550541.48015702073</v>
      </c>
      <c r="J3592" s="168">
        <f t="shared" si="780"/>
        <v>530641.12195182918</v>
      </c>
      <c r="K3592" s="94"/>
      <c r="L3592" s="265">
        <f t="shared" si="779"/>
        <v>209795.86632567446</v>
      </c>
      <c r="M3592" s="265">
        <f>$G3592*NonHospFrac+theModel!$H3592*NonHospFrac</f>
        <v>340745.61383134616</v>
      </c>
      <c r="N3592" s="266">
        <f t="shared" si="781"/>
        <v>550541.48015702062</v>
      </c>
      <c r="O3592" s="158"/>
      <c r="P3592" s="265">
        <f t="shared" si="782"/>
        <v>202212.39979258299</v>
      </c>
      <c r="Q3592" s="265">
        <f t="shared" si="783"/>
        <v>340744.05358072714</v>
      </c>
      <c r="R3592" s="266">
        <f t="shared" si="784"/>
        <v>542956.45337331016</v>
      </c>
    </row>
    <row r="3593" spans="1:18" x14ac:dyDescent="0.25">
      <c r="A3593" s="81">
        <v>3562</v>
      </c>
      <c r="B3593" s="93">
        <f t="shared" si="773"/>
        <v>3.0664250847526838E-30</v>
      </c>
      <c r="C3593" s="178">
        <f t="shared" si="774"/>
        <v>3.0595077578711371E-30</v>
      </c>
      <c r="D3593" s="165">
        <f t="shared" si="775"/>
        <v>2.2558277767625785E-3</v>
      </c>
      <c r="E3593" s="166">
        <f t="shared" si="785"/>
        <v>24.291375447755232</v>
      </c>
      <c r="F3593" s="167">
        <f t="shared" si="786"/>
        <v>8.0375143686050947</v>
      </c>
      <c r="G3593" s="167">
        <f t="shared" si="776"/>
        <v>279319.88573742099</v>
      </c>
      <c r="H3593" s="167">
        <f t="shared" si="777"/>
        <v>271299.98899881309</v>
      </c>
      <c r="I3593" s="168">
        <f t="shared" si="778"/>
        <v>550619.87473623408</v>
      </c>
      <c r="J3593" s="168">
        <f t="shared" si="780"/>
        <v>530708.92164644133</v>
      </c>
      <c r="K3593" s="94"/>
      <c r="L3593" s="265">
        <f t="shared" si="779"/>
        <v>209825.74029385688</v>
      </c>
      <c r="M3593" s="265">
        <f>$G3593*NonHospFrac+theModel!$H3593*NonHospFrac</f>
        <v>340794.13444237714</v>
      </c>
      <c r="N3593" s="266">
        <f t="shared" si="781"/>
        <v>550619.87473623408</v>
      </c>
      <c r="O3593" s="158"/>
      <c r="P3593" s="265">
        <f t="shared" si="782"/>
        <v>202238.2363483748</v>
      </c>
      <c r="Q3593" s="265">
        <f t="shared" si="783"/>
        <v>340792.57419175812</v>
      </c>
      <c r="R3593" s="266">
        <f t="shared" si="784"/>
        <v>543030.81054013292</v>
      </c>
    </row>
    <row r="3594" spans="1:18" x14ac:dyDescent="0.25">
      <c r="A3594" s="81">
        <v>3563</v>
      </c>
      <c r="B3594" s="93">
        <f t="shared" si="773"/>
        <v>3.0091428558697399E-30</v>
      </c>
      <c r="C3594" s="178">
        <f t="shared" si="774"/>
        <v>3.0023547478312223E-30</v>
      </c>
      <c r="D3594" s="165">
        <f t="shared" si="775"/>
        <v>2.2558277767625785E-3</v>
      </c>
      <c r="E3594" s="166">
        <f t="shared" si="785"/>
        <v>24.291375447755232</v>
      </c>
      <c r="F3594" s="167">
        <f t="shared" si="786"/>
        <v>8.0397701963818573</v>
      </c>
      <c r="G3594" s="167">
        <f t="shared" si="776"/>
        <v>279398.28031663445</v>
      </c>
      <c r="H3594" s="167">
        <f t="shared" si="777"/>
        <v>271299.98899881309</v>
      </c>
      <c r="I3594" s="168">
        <f t="shared" si="778"/>
        <v>550698.26931544754</v>
      </c>
      <c r="J3594" s="168">
        <f t="shared" si="780"/>
        <v>530776.71857740451</v>
      </c>
      <c r="K3594" s="94"/>
      <c r="L3594" s="265">
        <f t="shared" si="779"/>
        <v>209855.61426203934</v>
      </c>
      <c r="M3594" s="265">
        <f>$G3594*NonHospFrac+theModel!$H3594*NonHospFrac</f>
        <v>340842.65505340818</v>
      </c>
      <c r="N3594" s="266">
        <f t="shared" si="781"/>
        <v>550698.26931544754</v>
      </c>
      <c r="O3594" s="158"/>
      <c r="P3594" s="265">
        <f t="shared" si="782"/>
        <v>202264.07185101777</v>
      </c>
      <c r="Q3594" s="265">
        <f t="shared" si="783"/>
        <v>340841.09480278916</v>
      </c>
      <c r="R3594" s="266">
        <f t="shared" si="784"/>
        <v>543105.16665380693</v>
      </c>
    </row>
    <row r="3595" spans="1:18" x14ac:dyDescent="0.25">
      <c r="A3595" s="81">
        <v>3564</v>
      </c>
      <c r="B3595" s="93">
        <f t="shared" si="773"/>
        <v>2.9529306853300159E-30</v>
      </c>
      <c r="C3595" s="178">
        <f t="shared" si="774"/>
        <v>2.9462693822671938E-30</v>
      </c>
      <c r="D3595" s="165">
        <f t="shared" si="775"/>
        <v>2.2558277767625785E-3</v>
      </c>
      <c r="E3595" s="166">
        <f t="shared" si="785"/>
        <v>24.291375447755232</v>
      </c>
      <c r="F3595" s="167">
        <f t="shared" si="786"/>
        <v>8.0420260241586199</v>
      </c>
      <c r="G3595" s="167">
        <f t="shared" si="776"/>
        <v>279476.67489584786</v>
      </c>
      <c r="H3595" s="167">
        <f t="shared" si="777"/>
        <v>271299.98899881309</v>
      </c>
      <c r="I3595" s="168">
        <f t="shared" si="778"/>
        <v>550776.663894661</v>
      </c>
      <c r="J3595" s="168">
        <f t="shared" si="780"/>
        <v>530844.51274483139</v>
      </c>
      <c r="K3595" s="94"/>
      <c r="L3595" s="265">
        <f t="shared" si="779"/>
        <v>209885.48823022176</v>
      </c>
      <c r="M3595" s="265">
        <f>$G3595*NonHospFrac+theModel!$H3595*NonHospFrac</f>
        <v>340891.17566443922</v>
      </c>
      <c r="N3595" s="266">
        <f t="shared" si="781"/>
        <v>550776.663894661</v>
      </c>
      <c r="O3595" s="158"/>
      <c r="P3595" s="265">
        <f t="shared" si="782"/>
        <v>202289.90630055475</v>
      </c>
      <c r="Q3595" s="265">
        <f t="shared" si="783"/>
        <v>340889.6154138202</v>
      </c>
      <c r="R3595" s="266">
        <f t="shared" si="784"/>
        <v>543179.52171437489</v>
      </c>
    </row>
    <row r="3596" spans="1:18" x14ac:dyDescent="0.25">
      <c r="A3596" s="81">
        <v>3565</v>
      </c>
      <c r="B3596" s="93">
        <f t="shared" si="773"/>
        <v>2.8977685839522203E-30</v>
      </c>
      <c r="C3596" s="178">
        <f t="shared" si="774"/>
        <v>2.891231717089911E-30</v>
      </c>
      <c r="D3596" s="165">
        <f t="shared" si="775"/>
        <v>2.2558277767625785E-3</v>
      </c>
      <c r="E3596" s="166">
        <f t="shared" si="785"/>
        <v>24.291375447755232</v>
      </c>
      <c r="F3596" s="167">
        <f t="shared" si="786"/>
        <v>8.0442818519353825</v>
      </c>
      <c r="G3596" s="167">
        <f t="shared" si="776"/>
        <v>279555.06947506126</v>
      </c>
      <c r="H3596" s="167">
        <f t="shared" si="777"/>
        <v>271299.98899881309</v>
      </c>
      <c r="I3596" s="168">
        <f t="shared" si="778"/>
        <v>550855.05847387435</v>
      </c>
      <c r="J3596" s="168">
        <f t="shared" si="780"/>
        <v>530912.30414883443</v>
      </c>
      <c r="K3596" s="94"/>
      <c r="L3596" s="265">
        <f t="shared" si="779"/>
        <v>209915.36219840415</v>
      </c>
      <c r="M3596" s="265">
        <f>$G3596*NonHospFrac+theModel!$H3596*NonHospFrac</f>
        <v>340939.6962754702</v>
      </c>
      <c r="N3596" s="266">
        <f t="shared" si="781"/>
        <v>550855.05847387435</v>
      </c>
      <c r="O3596" s="158"/>
      <c r="P3596" s="265">
        <f t="shared" si="782"/>
        <v>202315.73969702868</v>
      </c>
      <c r="Q3596" s="265">
        <f t="shared" si="783"/>
        <v>340938.13602485118</v>
      </c>
      <c r="R3596" s="266">
        <f t="shared" si="784"/>
        <v>543253.87572187989</v>
      </c>
    </row>
    <row r="3597" spans="1:18" x14ac:dyDescent="0.25">
      <c r="A3597" s="81">
        <v>3566</v>
      </c>
      <c r="B3597" s="93">
        <f t="shared" si="773"/>
        <v>2.8436369359621493E-30</v>
      </c>
      <c r="C3597" s="178">
        <f t="shared" si="774"/>
        <v>2.8372221807749779E-30</v>
      </c>
      <c r="D3597" s="165">
        <f t="shared" si="775"/>
        <v>2.2558277767625785E-3</v>
      </c>
      <c r="E3597" s="166">
        <f t="shared" si="785"/>
        <v>24.291375447755232</v>
      </c>
      <c r="F3597" s="167">
        <f t="shared" si="786"/>
        <v>8.0465376797121451</v>
      </c>
      <c r="G3597" s="167">
        <f t="shared" si="776"/>
        <v>279633.46405427466</v>
      </c>
      <c r="H3597" s="167">
        <f t="shared" si="777"/>
        <v>271299.98899881309</v>
      </c>
      <c r="I3597" s="168">
        <f t="shared" si="778"/>
        <v>550933.45305308769</v>
      </c>
      <c r="J3597" s="168">
        <f t="shared" si="780"/>
        <v>530980.09278952633</v>
      </c>
      <c r="K3597" s="94"/>
      <c r="L3597" s="265">
        <f t="shared" si="779"/>
        <v>209945.23616658658</v>
      </c>
      <c r="M3597" s="265">
        <f>$G3597*NonHospFrac+theModel!$H3597*NonHospFrac</f>
        <v>340988.21688650118</v>
      </c>
      <c r="N3597" s="266">
        <f t="shared" si="781"/>
        <v>550933.45305308769</v>
      </c>
      <c r="O3597" s="158"/>
      <c r="P3597" s="265">
        <f t="shared" si="782"/>
        <v>202341.57204048254</v>
      </c>
      <c r="Q3597" s="265">
        <f t="shared" si="783"/>
        <v>340986.65663588216</v>
      </c>
      <c r="R3597" s="266">
        <f t="shared" si="784"/>
        <v>543328.22867636476</v>
      </c>
    </row>
    <row r="3598" spans="1:18" x14ac:dyDescent="0.25">
      <c r="A3598" s="81">
        <v>3567</v>
      </c>
      <c r="B3598" s="93">
        <f t="shared" si="773"/>
        <v>2.7905164920172698E-30</v>
      </c>
      <c r="C3598" s="178">
        <f t="shared" si="774"/>
        <v>2.7842215674030631E-30</v>
      </c>
      <c r="D3598" s="165">
        <f t="shared" si="775"/>
        <v>2.2558277767625785E-3</v>
      </c>
      <c r="E3598" s="166">
        <f t="shared" si="785"/>
        <v>24.291375447755232</v>
      </c>
      <c r="F3598" s="167">
        <f t="shared" si="786"/>
        <v>8.0487935074889077</v>
      </c>
      <c r="G3598" s="167">
        <f t="shared" si="776"/>
        <v>279711.85863348807</v>
      </c>
      <c r="H3598" s="167">
        <f t="shared" si="777"/>
        <v>271299.98899881309</v>
      </c>
      <c r="I3598" s="168">
        <f t="shared" si="778"/>
        <v>551011.84763230116</v>
      </c>
      <c r="J3598" s="168">
        <f t="shared" si="780"/>
        <v>531047.87866701989</v>
      </c>
      <c r="K3598" s="94"/>
      <c r="L3598" s="265">
        <f t="shared" si="779"/>
        <v>209975.110134769</v>
      </c>
      <c r="M3598" s="265">
        <f>$G3598*NonHospFrac+theModel!$H3598*NonHospFrac</f>
        <v>341036.73749753216</v>
      </c>
      <c r="N3598" s="266">
        <f t="shared" si="781"/>
        <v>551011.84763230116</v>
      </c>
      <c r="O3598" s="158"/>
      <c r="P3598" s="265">
        <f t="shared" si="782"/>
        <v>202367.40333095923</v>
      </c>
      <c r="Q3598" s="265">
        <f t="shared" si="783"/>
        <v>341035.17724691314</v>
      </c>
      <c r="R3598" s="266">
        <f t="shared" si="784"/>
        <v>543402.58057787234</v>
      </c>
    </row>
    <row r="3599" spans="1:18" x14ac:dyDescent="0.25">
      <c r="A3599" s="81">
        <v>3568</v>
      </c>
      <c r="B3599" s="93">
        <f t="shared" si="773"/>
        <v>2.7383883623616076E-30</v>
      </c>
      <c r="C3599" s="178">
        <f t="shared" si="774"/>
        <v>2.7322110298302287E-30</v>
      </c>
      <c r="D3599" s="165">
        <f t="shared" si="775"/>
        <v>2.2558277767625785E-3</v>
      </c>
      <c r="E3599" s="166">
        <f t="shared" si="785"/>
        <v>24.291375447755232</v>
      </c>
      <c r="F3599" s="167">
        <f t="shared" si="786"/>
        <v>8.0510493352656702</v>
      </c>
      <c r="G3599" s="167">
        <f t="shared" si="776"/>
        <v>279790.25321270153</v>
      </c>
      <c r="H3599" s="167">
        <f t="shared" si="777"/>
        <v>271299.98899881309</v>
      </c>
      <c r="I3599" s="168">
        <f t="shared" si="778"/>
        <v>551090.24221151462</v>
      </c>
      <c r="J3599" s="168">
        <f t="shared" si="780"/>
        <v>531115.66178142768</v>
      </c>
      <c r="K3599" s="94"/>
      <c r="L3599" s="265">
        <f t="shared" si="779"/>
        <v>210004.98410295145</v>
      </c>
      <c r="M3599" s="265">
        <f>$G3599*NonHospFrac+theModel!$H3599*NonHospFrac</f>
        <v>341085.25810856314</v>
      </c>
      <c r="N3599" s="266">
        <f t="shared" si="781"/>
        <v>551090.24221151462</v>
      </c>
      <c r="O3599" s="158"/>
      <c r="P3599" s="265">
        <f t="shared" si="782"/>
        <v>202393.23356850169</v>
      </c>
      <c r="Q3599" s="265">
        <f t="shared" si="783"/>
        <v>341083.69785794412</v>
      </c>
      <c r="R3599" s="266">
        <f t="shared" si="784"/>
        <v>543476.93142644584</v>
      </c>
    </row>
    <row r="3600" spans="1:18" x14ac:dyDescent="0.25">
      <c r="A3600" s="81">
        <v>3569</v>
      </c>
      <c r="B3600" s="93">
        <f t="shared" si="773"/>
        <v>2.6872340101085051E-30</v>
      </c>
      <c r="C3600" s="178">
        <f t="shared" si="774"/>
        <v>2.6811720729858413E-30</v>
      </c>
      <c r="D3600" s="165">
        <f t="shared" si="775"/>
        <v>2.2558277767625785E-3</v>
      </c>
      <c r="E3600" s="166">
        <f t="shared" si="785"/>
        <v>24.291375447755232</v>
      </c>
      <c r="F3600" s="167">
        <f t="shared" si="786"/>
        <v>8.0533051630424328</v>
      </c>
      <c r="G3600" s="167">
        <f t="shared" si="776"/>
        <v>279868.64779191493</v>
      </c>
      <c r="H3600" s="167">
        <f t="shared" si="777"/>
        <v>271299.98899881309</v>
      </c>
      <c r="I3600" s="168">
        <f t="shared" si="778"/>
        <v>551168.63679072796</v>
      </c>
      <c r="J3600" s="168">
        <f t="shared" si="780"/>
        <v>531183.44213286217</v>
      </c>
      <c r="K3600" s="94"/>
      <c r="L3600" s="265">
        <f t="shared" si="779"/>
        <v>210034.85807113387</v>
      </c>
      <c r="M3600" s="265">
        <f>$G3600*NonHospFrac+theModel!$H3600*NonHospFrac</f>
        <v>341133.77871959412</v>
      </c>
      <c r="N3600" s="266">
        <f t="shared" si="781"/>
        <v>551168.63679072796</v>
      </c>
      <c r="O3600" s="158"/>
      <c r="P3600" s="265">
        <f t="shared" si="782"/>
        <v>202419.0627531528</v>
      </c>
      <c r="Q3600" s="265">
        <f t="shared" si="783"/>
        <v>341132.2184689751</v>
      </c>
      <c r="R3600" s="266">
        <f t="shared" si="784"/>
        <v>543551.28122212784</v>
      </c>
    </row>
    <row r="3601" spans="1:18" x14ac:dyDescent="0.25">
      <c r="A3601" s="81">
        <v>3570</v>
      </c>
      <c r="B3601" s="93">
        <f t="shared" si="773"/>
        <v>2.6370352446488618E-30</v>
      </c>
      <c r="C3601" s="178">
        <f t="shared" si="774"/>
        <v>2.6310865472956809E-30</v>
      </c>
      <c r="D3601" s="165">
        <f t="shared" si="775"/>
        <v>2.2558277767625785E-3</v>
      </c>
      <c r="E3601" s="166">
        <f t="shared" si="785"/>
        <v>24.291375447755232</v>
      </c>
      <c r="F3601" s="167">
        <f t="shared" si="786"/>
        <v>8.0555609908191954</v>
      </c>
      <c r="G3601" s="167">
        <f t="shared" si="776"/>
        <v>279947.04237112839</v>
      </c>
      <c r="H3601" s="167">
        <f t="shared" si="777"/>
        <v>271299.98899881309</v>
      </c>
      <c r="I3601" s="168">
        <f t="shared" si="778"/>
        <v>551247.03136994154</v>
      </c>
      <c r="J3601" s="168">
        <f t="shared" si="780"/>
        <v>531251.21972143627</v>
      </c>
      <c r="K3601" s="94"/>
      <c r="L3601" s="265">
        <f t="shared" si="779"/>
        <v>210064.73203931632</v>
      </c>
      <c r="M3601" s="265">
        <f>$G3601*NonHospFrac+theModel!$H3601*NonHospFrac</f>
        <v>341182.29933062516</v>
      </c>
      <c r="N3601" s="266">
        <f t="shared" si="781"/>
        <v>551247.03136994154</v>
      </c>
      <c r="O3601" s="158"/>
      <c r="P3601" s="265">
        <f t="shared" si="782"/>
        <v>202444.89088495553</v>
      </c>
      <c r="Q3601" s="265">
        <f t="shared" si="783"/>
        <v>341180.73908000614</v>
      </c>
      <c r="R3601" s="266">
        <f t="shared" si="784"/>
        <v>543625.62996496167</v>
      </c>
    </row>
    <row r="3602" spans="1:18" x14ac:dyDescent="0.25">
      <c r="A3602" s="81">
        <v>3571</v>
      </c>
      <c r="B3602" s="93">
        <f t="shared" si="773"/>
        <v>2.5877742151825089E-30</v>
      </c>
      <c r="C3602" s="178">
        <f t="shared" si="774"/>
        <v>2.5819366422279104E-30</v>
      </c>
      <c r="D3602" s="165">
        <f t="shared" si="775"/>
        <v>2.2558277767625785E-3</v>
      </c>
      <c r="E3602" s="166">
        <f t="shared" si="785"/>
        <v>24.291375447755232</v>
      </c>
      <c r="F3602" s="167">
        <f t="shared" si="786"/>
        <v>8.057816818595958</v>
      </c>
      <c r="G3602" s="167">
        <f t="shared" si="776"/>
        <v>280025.43695034174</v>
      </c>
      <c r="H3602" s="167">
        <f t="shared" si="777"/>
        <v>271299.98899881309</v>
      </c>
      <c r="I3602" s="168">
        <f t="shared" si="778"/>
        <v>551325.42594915489</v>
      </c>
      <c r="J3602" s="168">
        <f t="shared" si="780"/>
        <v>531318.99454726221</v>
      </c>
      <c r="K3602" s="94"/>
      <c r="L3602" s="265">
        <f t="shared" si="779"/>
        <v>210094.60600749872</v>
      </c>
      <c r="M3602" s="265">
        <f>$G3602*NonHospFrac+theModel!$H3602*NonHospFrac</f>
        <v>341230.81994165608</v>
      </c>
      <c r="N3602" s="266">
        <f t="shared" si="781"/>
        <v>551325.42594915477</v>
      </c>
      <c r="O3602" s="158"/>
      <c r="P3602" s="265">
        <f t="shared" si="782"/>
        <v>202470.71796395269</v>
      </c>
      <c r="Q3602" s="265">
        <f t="shared" si="783"/>
        <v>341229.25969103706</v>
      </c>
      <c r="R3602" s="266">
        <f t="shared" si="784"/>
        <v>543699.97765498981</v>
      </c>
    </row>
    <row r="3603" spans="1:18" x14ac:dyDescent="0.25">
      <c r="A3603" s="81">
        <v>3572</v>
      </c>
      <c r="B3603" s="93">
        <f t="shared" si="773"/>
        <v>2.5394334043704223E-30</v>
      </c>
      <c r="C3603" s="178">
        <f t="shared" si="774"/>
        <v>2.5337048799596048E-30</v>
      </c>
      <c r="D3603" s="165">
        <f t="shared" si="775"/>
        <v>2.2558277767625785E-3</v>
      </c>
      <c r="E3603" s="166">
        <f t="shared" si="785"/>
        <v>24.291375447755232</v>
      </c>
      <c r="F3603" s="167">
        <f t="shared" si="786"/>
        <v>8.0600726463727206</v>
      </c>
      <c r="G3603" s="167">
        <f t="shared" si="776"/>
        <v>280103.8315295552</v>
      </c>
      <c r="H3603" s="167">
        <f t="shared" si="777"/>
        <v>271299.98899881309</v>
      </c>
      <c r="I3603" s="168">
        <f t="shared" si="778"/>
        <v>551403.82052836823</v>
      </c>
      <c r="J3603" s="168">
        <f t="shared" si="780"/>
        <v>531386.76661045291</v>
      </c>
      <c r="K3603" s="94"/>
      <c r="L3603" s="265">
        <f t="shared" si="779"/>
        <v>210124.47997568117</v>
      </c>
      <c r="M3603" s="265">
        <f>$G3603*NonHospFrac+theModel!$H3603*NonHospFrac</f>
        <v>341279.34055268712</v>
      </c>
      <c r="N3603" s="266">
        <f t="shared" si="781"/>
        <v>551403.82052836823</v>
      </c>
      <c r="O3603" s="158"/>
      <c r="P3603" s="265">
        <f t="shared" si="782"/>
        <v>202496.54399018732</v>
      </c>
      <c r="Q3603" s="265">
        <f t="shared" si="783"/>
        <v>341277.7803020681</v>
      </c>
      <c r="R3603" s="266">
        <f t="shared" si="784"/>
        <v>543774.32429225545</v>
      </c>
    </row>
    <row r="3604" spans="1:18" x14ac:dyDescent="0.25">
      <c r="A3604" s="81">
        <v>3573</v>
      </c>
      <c r="B3604" s="93">
        <f t="shared" si="773"/>
        <v>2.4919956221055175E-30</v>
      </c>
      <c r="C3604" s="178">
        <f t="shared" si="774"/>
        <v>2.486374109161601E-30</v>
      </c>
      <c r="D3604" s="165">
        <f t="shared" si="775"/>
        <v>2.2558277767625785E-3</v>
      </c>
      <c r="E3604" s="166">
        <f t="shared" si="785"/>
        <v>24.291375447755232</v>
      </c>
      <c r="F3604" s="167">
        <f t="shared" si="786"/>
        <v>8.0623284741494832</v>
      </c>
      <c r="G3604" s="167">
        <f t="shared" si="776"/>
        <v>280182.22610876866</v>
      </c>
      <c r="H3604" s="167">
        <f t="shared" si="777"/>
        <v>271299.98899881309</v>
      </c>
      <c r="I3604" s="168">
        <f t="shared" si="778"/>
        <v>551482.21510758181</v>
      </c>
      <c r="J3604" s="168">
        <f t="shared" si="780"/>
        <v>531454.53591112106</v>
      </c>
      <c r="K3604" s="94"/>
      <c r="L3604" s="265">
        <f t="shared" si="779"/>
        <v>210154.35394386359</v>
      </c>
      <c r="M3604" s="265">
        <f>$G3604*NonHospFrac+theModel!$H3604*NonHospFrac</f>
        <v>341327.86116371816</v>
      </c>
      <c r="N3604" s="266">
        <f t="shared" si="781"/>
        <v>551482.21510758181</v>
      </c>
      <c r="O3604" s="158"/>
      <c r="P3604" s="265">
        <f t="shared" si="782"/>
        <v>202522.36896370226</v>
      </c>
      <c r="Q3604" s="265">
        <f t="shared" si="783"/>
        <v>341326.30091309914</v>
      </c>
      <c r="R3604" s="266">
        <f t="shared" si="784"/>
        <v>543848.66987680143</v>
      </c>
    </row>
    <row r="3605" spans="1:18" x14ac:dyDescent="0.25">
      <c r="A3605" s="81">
        <v>3574</v>
      </c>
      <c r="B3605" s="93">
        <f t="shared" si="773"/>
        <v>2.445443999399804E-30</v>
      </c>
      <c r="C3605" s="178">
        <f t="shared" si="774"/>
        <v>2.4399274988994406E-30</v>
      </c>
      <c r="D3605" s="165">
        <f t="shared" si="775"/>
        <v>2.2558277767625785E-3</v>
      </c>
      <c r="E3605" s="166">
        <f t="shared" si="785"/>
        <v>24.291375447755232</v>
      </c>
      <c r="F3605" s="167">
        <f t="shared" si="786"/>
        <v>8.0645843019262458</v>
      </c>
      <c r="G3605" s="167">
        <f t="shared" si="776"/>
        <v>280260.62068798207</v>
      </c>
      <c r="H3605" s="167">
        <f t="shared" si="777"/>
        <v>271299.98899881309</v>
      </c>
      <c r="I3605" s="168">
        <f t="shared" si="778"/>
        <v>551560.60968679516</v>
      </c>
      <c r="J3605" s="168">
        <f t="shared" si="780"/>
        <v>531522.30244937888</v>
      </c>
      <c r="K3605" s="94"/>
      <c r="L3605" s="265">
        <f t="shared" si="779"/>
        <v>210184.22791204602</v>
      </c>
      <c r="M3605" s="265">
        <f>$G3605*NonHospFrac+theModel!$H3605*NonHospFrac</f>
        <v>341376.38177474914</v>
      </c>
      <c r="N3605" s="266">
        <f t="shared" si="781"/>
        <v>551560.60968679516</v>
      </c>
      <c r="O3605" s="158"/>
      <c r="P3605" s="265">
        <f t="shared" si="782"/>
        <v>202548.19288454045</v>
      </c>
      <c r="Q3605" s="265">
        <f t="shared" si="783"/>
        <v>341374.82152413012</v>
      </c>
      <c r="R3605" s="266">
        <f t="shared" si="784"/>
        <v>543923.0144086706</v>
      </c>
    </row>
    <row r="3606" spans="1:18" x14ac:dyDescent="0.25">
      <c r="A3606" s="81">
        <v>3575</v>
      </c>
      <c r="B3606" s="93">
        <f t="shared" si="773"/>
        <v>2.3997619823857346E-30</v>
      </c>
      <c r="C3606" s="178">
        <f t="shared" si="774"/>
        <v>2.39434853264825E-30</v>
      </c>
      <c r="D3606" s="165">
        <f t="shared" si="775"/>
        <v>2.2558277767625785E-3</v>
      </c>
      <c r="E3606" s="166">
        <f t="shared" si="785"/>
        <v>24.291375447755232</v>
      </c>
      <c r="F3606" s="167">
        <f t="shared" si="786"/>
        <v>8.0668401297030083</v>
      </c>
      <c r="G3606" s="167">
        <f t="shared" si="776"/>
        <v>280339.01526719547</v>
      </c>
      <c r="H3606" s="167">
        <f t="shared" si="777"/>
        <v>271299.98899881309</v>
      </c>
      <c r="I3606" s="168">
        <f t="shared" si="778"/>
        <v>551639.0042660085</v>
      </c>
      <c r="J3606" s="168">
        <f t="shared" si="780"/>
        <v>531590.06622533919</v>
      </c>
      <c r="K3606" s="94"/>
      <c r="L3606" s="265">
        <f t="shared" si="779"/>
        <v>210214.10188022844</v>
      </c>
      <c r="M3606" s="265">
        <f>$G3606*NonHospFrac+theModel!$H3606*NonHospFrac</f>
        <v>341424.90238578012</v>
      </c>
      <c r="N3606" s="266">
        <f t="shared" si="781"/>
        <v>551639.0042660085</v>
      </c>
      <c r="O3606" s="158"/>
      <c r="P3606" s="265">
        <f t="shared" si="782"/>
        <v>202574.01575274477</v>
      </c>
      <c r="Q3606" s="265">
        <f t="shared" si="783"/>
        <v>341423.3421351611</v>
      </c>
      <c r="R3606" s="266">
        <f t="shared" si="784"/>
        <v>543997.35788790591</v>
      </c>
    </row>
    <row r="3607" spans="1:18" x14ac:dyDescent="0.25">
      <c r="A3607" s="81">
        <v>3576</v>
      </c>
      <c r="B3607" s="93">
        <f t="shared" si="773"/>
        <v>2.3549333264296104E-30</v>
      </c>
      <c r="C3607" s="178">
        <f t="shared" si="774"/>
        <v>2.3496210024194265E-30</v>
      </c>
      <c r="D3607" s="165">
        <f t="shared" si="775"/>
        <v>2.2558277767625785E-3</v>
      </c>
      <c r="E3607" s="166">
        <f t="shared" si="785"/>
        <v>24.291375447755232</v>
      </c>
      <c r="F3607" s="167">
        <f t="shared" si="786"/>
        <v>8.0690959574797709</v>
      </c>
      <c r="G3607" s="167">
        <f t="shared" si="776"/>
        <v>280417.40984640887</v>
      </c>
      <c r="H3607" s="167">
        <f t="shared" si="777"/>
        <v>271299.98899881309</v>
      </c>
      <c r="I3607" s="168">
        <f t="shared" si="778"/>
        <v>551717.39884522196</v>
      </c>
      <c r="J3607" s="168">
        <f t="shared" si="780"/>
        <v>531657.82723911467</v>
      </c>
      <c r="K3607" s="94"/>
      <c r="L3607" s="265">
        <f t="shared" si="779"/>
        <v>210243.97584841086</v>
      </c>
      <c r="M3607" s="265">
        <f>$G3607*NonHospFrac+theModel!$H3607*NonHospFrac</f>
        <v>341473.4229968111</v>
      </c>
      <c r="N3607" s="266">
        <f t="shared" si="781"/>
        <v>551717.39884522196</v>
      </c>
      <c r="O3607" s="158"/>
      <c r="P3607" s="265">
        <f t="shared" si="782"/>
        <v>202599.83756835814</v>
      </c>
      <c r="Q3607" s="265">
        <f t="shared" si="783"/>
        <v>341471.86274619208</v>
      </c>
      <c r="R3607" s="266">
        <f t="shared" si="784"/>
        <v>544071.70031455019</v>
      </c>
    </row>
    <row r="3608" spans="1:18" x14ac:dyDescent="0.25">
      <c r="A3608" s="81">
        <v>3577</v>
      </c>
      <c r="B3608" s="93">
        <f t="shared" si="773"/>
        <v>2.3109420903549509E-30</v>
      </c>
      <c r="C3608" s="178">
        <f t="shared" si="774"/>
        <v>2.3057290029970385E-30</v>
      </c>
      <c r="D3608" s="165">
        <f t="shared" si="775"/>
        <v>2.2558277767625785E-3</v>
      </c>
      <c r="E3608" s="166">
        <f t="shared" si="785"/>
        <v>24.291375447755232</v>
      </c>
      <c r="F3608" s="167">
        <f t="shared" si="786"/>
        <v>8.0713517852565335</v>
      </c>
      <c r="G3608" s="167">
        <f t="shared" si="776"/>
        <v>280495.80442562234</v>
      </c>
      <c r="H3608" s="167">
        <f t="shared" si="777"/>
        <v>271299.98899881309</v>
      </c>
      <c r="I3608" s="168">
        <f t="shared" si="778"/>
        <v>551795.79342443543</v>
      </c>
      <c r="J3608" s="168">
        <f t="shared" si="780"/>
        <v>531725.5854908179</v>
      </c>
      <c r="K3608" s="94"/>
      <c r="L3608" s="265">
        <f t="shared" si="779"/>
        <v>210273.84981659328</v>
      </c>
      <c r="M3608" s="265">
        <f>$G3608*NonHospFrac+theModel!$H3608*NonHospFrac</f>
        <v>341521.94360784208</v>
      </c>
      <c r="N3608" s="266">
        <f t="shared" si="781"/>
        <v>551795.79342443543</v>
      </c>
      <c r="O3608" s="158"/>
      <c r="P3608" s="265">
        <f t="shared" si="782"/>
        <v>202625.65833142347</v>
      </c>
      <c r="Q3608" s="265">
        <f t="shared" si="783"/>
        <v>341520.38335722307</v>
      </c>
      <c r="R3608" s="266">
        <f t="shared" si="784"/>
        <v>544146.04168864654</v>
      </c>
    </row>
    <row r="3609" spans="1:18" x14ac:dyDescent="0.25">
      <c r="A3609" s="81">
        <v>3578</v>
      </c>
      <c r="B3609" s="93">
        <f t="shared" si="773"/>
        <v>2.2677726307737729E-30</v>
      </c>
      <c r="C3609" s="178">
        <f t="shared" si="774"/>
        <v>2.2626569262818913E-30</v>
      </c>
      <c r="D3609" s="165">
        <f t="shared" si="775"/>
        <v>2.2558277767625785E-3</v>
      </c>
      <c r="E3609" s="166">
        <f t="shared" si="785"/>
        <v>24.291375447755232</v>
      </c>
      <c r="F3609" s="167">
        <f t="shared" si="786"/>
        <v>8.0736076130332961</v>
      </c>
      <c r="G3609" s="167">
        <f t="shared" si="776"/>
        <v>280574.19900483574</v>
      </c>
      <c r="H3609" s="167">
        <f t="shared" si="777"/>
        <v>271299.98899881309</v>
      </c>
      <c r="I3609" s="168">
        <f t="shared" si="778"/>
        <v>551874.18800364877</v>
      </c>
      <c r="J3609" s="168">
        <f t="shared" si="780"/>
        <v>531793.34098056122</v>
      </c>
      <c r="K3609" s="94"/>
      <c r="L3609" s="265">
        <f t="shared" si="779"/>
        <v>210303.72378477571</v>
      </c>
      <c r="M3609" s="265">
        <f>$G3609*NonHospFrac+theModel!$H3609*NonHospFrac</f>
        <v>341570.46421887306</v>
      </c>
      <c r="N3609" s="266">
        <f t="shared" si="781"/>
        <v>551874.18800364877</v>
      </c>
      <c r="O3609" s="158"/>
      <c r="P3609" s="265">
        <f t="shared" si="782"/>
        <v>202651.47804198368</v>
      </c>
      <c r="Q3609" s="265">
        <f t="shared" si="783"/>
        <v>341568.90396825405</v>
      </c>
      <c r="R3609" s="266">
        <f t="shared" si="784"/>
        <v>544220.38201023778</v>
      </c>
    </row>
    <row r="3610" spans="1:18" x14ac:dyDescent="0.25">
      <c r="A3610" s="81">
        <v>3579</v>
      </c>
      <c r="B3610" s="93">
        <f t="shared" si="773"/>
        <v>2.2254095965237971E-30</v>
      </c>
      <c r="C3610" s="178">
        <f t="shared" si="774"/>
        <v>2.2203894557412846E-30</v>
      </c>
      <c r="D3610" s="165">
        <f t="shared" si="775"/>
        <v>2.2558277767625785E-3</v>
      </c>
      <c r="E3610" s="166">
        <f t="shared" si="785"/>
        <v>24.291375447755232</v>
      </c>
      <c r="F3610" s="167">
        <f t="shared" si="786"/>
        <v>8.0758634408100587</v>
      </c>
      <c r="G3610" s="167">
        <f t="shared" si="776"/>
        <v>280652.59358404914</v>
      </c>
      <c r="H3610" s="167">
        <f t="shared" si="777"/>
        <v>271299.98899881309</v>
      </c>
      <c r="I3610" s="168">
        <f t="shared" si="778"/>
        <v>551952.58258286223</v>
      </c>
      <c r="J3610" s="168">
        <f t="shared" si="780"/>
        <v>531861.09370845754</v>
      </c>
      <c r="K3610" s="94"/>
      <c r="L3610" s="265">
        <f t="shared" si="779"/>
        <v>210333.59775295813</v>
      </c>
      <c r="M3610" s="265">
        <f>$G3610*NonHospFrac+theModel!$H3610*NonHospFrac</f>
        <v>341618.98482990405</v>
      </c>
      <c r="N3610" s="266">
        <f t="shared" si="781"/>
        <v>551952.58258286212</v>
      </c>
      <c r="O3610" s="158"/>
      <c r="P3610" s="265">
        <f t="shared" si="782"/>
        <v>202677.29670008164</v>
      </c>
      <c r="Q3610" s="265">
        <f t="shared" si="783"/>
        <v>341617.42457928503</v>
      </c>
      <c r="R3610" s="266">
        <f t="shared" si="784"/>
        <v>544294.72127936664</v>
      </c>
    </row>
    <row r="3611" spans="1:18" x14ac:dyDescent="0.25">
      <c r="A3611" s="81">
        <v>3580</v>
      </c>
      <c r="B3611" s="93">
        <f t="shared" si="773"/>
        <v>2.1838379232094117E-30</v>
      </c>
      <c r="C3611" s="178">
        <f t="shared" si="774"/>
        <v>2.1789115609622884E-30</v>
      </c>
      <c r="D3611" s="165">
        <f t="shared" si="775"/>
        <v>2.2558277767625785E-3</v>
      </c>
      <c r="E3611" s="166">
        <f t="shared" si="785"/>
        <v>24.291375447755232</v>
      </c>
      <c r="F3611" s="167">
        <f t="shared" si="786"/>
        <v>8.0781192685868213</v>
      </c>
      <c r="G3611" s="167">
        <f t="shared" si="776"/>
        <v>280730.98816326261</v>
      </c>
      <c r="H3611" s="167">
        <f t="shared" si="777"/>
        <v>271299.98899881309</v>
      </c>
      <c r="I3611" s="168">
        <f t="shared" si="778"/>
        <v>552030.97716207569</v>
      </c>
      <c r="J3611" s="168">
        <f t="shared" si="780"/>
        <v>531928.84367461933</v>
      </c>
      <c r="K3611" s="94"/>
      <c r="L3611" s="265">
        <f t="shared" si="779"/>
        <v>210363.47172114055</v>
      </c>
      <c r="M3611" s="265">
        <f>$G3611*NonHospFrac+theModel!$H3611*NonHospFrac</f>
        <v>341667.50544093514</v>
      </c>
      <c r="N3611" s="266">
        <f t="shared" si="781"/>
        <v>552030.97716207569</v>
      </c>
      <c r="O3611" s="158"/>
      <c r="P3611" s="265">
        <f t="shared" si="782"/>
        <v>202703.11430576027</v>
      </c>
      <c r="Q3611" s="265">
        <f t="shared" si="783"/>
        <v>341665.94519031612</v>
      </c>
      <c r="R3611" s="266">
        <f t="shared" si="784"/>
        <v>544369.05949607643</v>
      </c>
    </row>
    <row r="3612" spans="1:18" x14ac:dyDescent="0.25">
      <c r="A3612" s="81">
        <v>3581</v>
      </c>
      <c r="B3612" s="93">
        <f t="shared" si="773"/>
        <v>2.1430428278449265E-30</v>
      </c>
      <c r="C3612" s="178">
        <f t="shared" si="774"/>
        <v>2.138208492307082E-30</v>
      </c>
      <c r="D3612" s="165">
        <f t="shared" si="775"/>
        <v>2.2558277767625785E-3</v>
      </c>
      <c r="E3612" s="166">
        <f t="shared" si="785"/>
        <v>24.291375447755232</v>
      </c>
      <c r="F3612" s="167">
        <f t="shared" si="786"/>
        <v>8.0803750963635839</v>
      </c>
      <c r="G3612" s="167">
        <f t="shared" si="776"/>
        <v>280809.38274247601</v>
      </c>
      <c r="H3612" s="167">
        <f t="shared" si="777"/>
        <v>271299.98899881309</v>
      </c>
      <c r="I3612" s="168">
        <f t="shared" si="778"/>
        <v>552109.37174128904</v>
      </c>
      <c r="J3612" s="168">
        <f t="shared" si="780"/>
        <v>531996.59087915893</v>
      </c>
      <c r="K3612" s="94"/>
      <c r="L3612" s="265">
        <f t="shared" si="779"/>
        <v>210393.34568932297</v>
      </c>
      <c r="M3612" s="265">
        <f>$G3612*NonHospFrac+theModel!$H3612*NonHospFrac</f>
        <v>341716.02605196612</v>
      </c>
      <c r="N3612" s="266">
        <f t="shared" si="781"/>
        <v>552109.37174128904</v>
      </c>
      <c r="O3612" s="158"/>
      <c r="P3612" s="265">
        <f t="shared" si="782"/>
        <v>202728.93085906247</v>
      </c>
      <c r="Q3612" s="265">
        <f t="shared" si="783"/>
        <v>341714.46580134711</v>
      </c>
      <c r="R3612" s="266">
        <f t="shared" si="784"/>
        <v>544443.39666040963</v>
      </c>
    </row>
    <row r="3613" spans="1:18" x14ac:dyDescent="0.25">
      <c r="A3613" s="81">
        <v>3582</v>
      </c>
      <c r="B3613" s="93">
        <f t="shared" si="773"/>
        <v>2.1030098035975836E-30</v>
      </c>
      <c r="C3613" s="178">
        <f t="shared" si="774"/>
        <v>2.098265775667824E-30</v>
      </c>
      <c r="D3613" s="165">
        <f t="shared" si="775"/>
        <v>2.2558277767625785E-3</v>
      </c>
      <c r="E3613" s="166">
        <f t="shared" si="785"/>
        <v>24.291375447755232</v>
      </c>
      <c r="F3613" s="167">
        <f t="shared" si="786"/>
        <v>8.0826309241403465</v>
      </c>
      <c r="G3613" s="167">
        <f t="shared" si="776"/>
        <v>280887.77732168941</v>
      </c>
      <c r="H3613" s="167">
        <f t="shared" si="777"/>
        <v>271299.98899881309</v>
      </c>
      <c r="I3613" s="168">
        <f t="shared" si="778"/>
        <v>552187.7663205025</v>
      </c>
      <c r="J3613" s="168">
        <f t="shared" si="780"/>
        <v>532064.33532218926</v>
      </c>
      <c r="K3613" s="94"/>
      <c r="L3613" s="265">
        <f t="shared" si="779"/>
        <v>210423.2196575054</v>
      </c>
      <c r="M3613" s="265">
        <f>$G3613*NonHospFrac+theModel!$H3613*NonHospFrac</f>
        <v>341764.54666299711</v>
      </c>
      <c r="N3613" s="266">
        <f t="shared" si="781"/>
        <v>552187.7663205025</v>
      </c>
      <c r="O3613" s="158"/>
      <c r="P3613" s="265">
        <f t="shared" si="782"/>
        <v>202754.74636003113</v>
      </c>
      <c r="Q3613" s="265">
        <f t="shared" si="783"/>
        <v>341762.98641237809</v>
      </c>
      <c r="R3613" s="266">
        <f t="shared" si="784"/>
        <v>544517.73277240922</v>
      </c>
    </row>
    <row r="3614" spans="1:18" x14ac:dyDescent="0.25">
      <c r="A3614" s="81">
        <v>3583</v>
      </c>
      <c r="B3614" s="93">
        <f t="shared" si="773"/>
        <v>2.0637246146289226E-30</v>
      </c>
      <c r="C3614" s="178">
        <f t="shared" si="774"/>
        <v>2.059069207319654E-30</v>
      </c>
      <c r="D3614" s="165">
        <f t="shared" si="775"/>
        <v>2.2558277767625785E-3</v>
      </c>
      <c r="E3614" s="166">
        <f t="shared" si="785"/>
        <v>24.291375447755232</v>
      </c>
      <c r="F3614" s="167">
        <f t="shared" si="786"/>
        <v>8.084886751917109</v>
      </c>
      <c r="G3614" s="167">
        <f t="shared" si="776"/>
        <v>280966.17190090287</v>
      </c>
      <c r="H3614" s="167">
        <f t="shared" si="777"/>
        <v>271299.98899881309</v>
      </c>
      <c r="I3614" s="168">
        <f t="shared" si="778"/>
        <v>552266.16089971596</v>
      </c>
      <c r="J3614" s="168">
        <f t="shared" si="780"/>
        <v>532132.07700382278</v>
      </c>
      <c r="K3614" s="94"/>
      <c r="L3614" s="265">
        <f t="shared" si="779"/>
        <v>210453.09362568785</v>
      </c>
      <c r="M3614" s="265">
        <f>$G3614*NonHospFrac+theModel!$H3614*NonHospFrac</f>
        <v>341813.06727402809</v>
      </c>
      <c r="N3614" s="266">
        <f t="shared" si="781"/>
        <v>552266.16089971596</v>
      </c>
      <c r="O3614" s="158"/>
      <c r="P3614" s="265">
        <f t="shared" si="782"/>
        <v>202780.56080870918</v>
      </c>
      <c r="Q3614" s="265">
        <f t="shared" si="783"/>
        <v>341811.50702340907</v>
      </c>
      <c r="R3614" s="266">
        <f t="shared" si="784"/>
        <v>544592.06783211825</v>
      </c>
    </row>
    <row r="3615" spans="1:18" x14ac:dyDescent="0.25">
      <c r="A3615" s="81">
        <v>3584</v>
      </c>
      <c r="B3615" s="93">
        <f t="shared" ref="B3615:B3678" si="787">Constant*EXP(PowerTerm*(A3615)/7)</f>
        <v>2.0251732910324832E-30</v>
      </c>
      <c r="C3615" s="178">
        <f t="shared" ref="C3615:C3678" si="788">(1-theFloor)*B3615</f>
        <v>2.0206048488698145E-30</v>
      </c>
      <c r="D3615" s="165">
        <f t="shared" ref="D3615:D3678" si="789">theFloor</f>
        <v>2.2558277767625785E-3</v>
      </c>
      <c r="E3615" s="166">
        <f t="shared" si="785"/>
        <v>24.291375447755232</v>
      </c>
      <c r="F3615" s="167">
        <f t="shared" si="786"/>
        <v>8.0871425796938716</v>
      </c>
      <c r="G3615" s="167">
        <f t="shared" ref="G3615:G3678" si="790">$B$22*F3615*totInfected/365.25</f>
        <v>281044.56648011628</v>
      </c>
      <c r="H3615" s="167">
        <f t="shared" ref="H3615:H3678" si="791">lostQALYs_Injured*E3615*totInfected/365.25</f>
        <v>271299.98899881309</v>
      </c>
      <c r="I3615" s="168">
        <f t="shared" ref="I3615:I3678" si="792">H3615+G3615</f>
        <v>552344.55547892931</v>
      </c>
      <c r="J3615" s="168">
        <f t="shared" si="780"/>
        <v>532199.81592417182</v>
      </c>
      <c r="K3615" s="94"/>
      <c r="L3615" s="265">
        <f t="shared" ref="L3615:L3678" si="793">$G3615*HospFrac+$H3615*HospFrac</f>
        <v>210482.96759387027</v>
      </c>
      <c r="M3615" s="265">
        <f>$G3615*NonHospFrac+theModel!$H3615*NonHospFrac</f>
        <v>341861.58788505907</v>
      </c>
      <c r="N3615" s="266">
        <f t="shared" si="781"/>
        <v>552344.55547892931</v>
      </c>
      <c r="O3615" s="158"/>
      <c r="P3615" s="265">
        <f t="shared" si="782"/>
        <v>202806.37420513947</v>
      </c>
      <c r="Q3615" s="265">
        <f t="shared" si="783"/>
        <v>341860.02763444005</v>
      </c>
      <c r="R3615" s="266">
        <f t="shared" si="784"/>
        <v>544666.40183957946</v>
      </c>
    </row>
    <row r="3616" spans="1:18" x14ac:dyDescent="0.25">
      <c r="A3616" s="81">
        <v>3585</v>
      </c>
      <c r="B3616" s="93">
        <f t="shared" si="787"/>
        <v>1.9873421238660747E-30</v>
      </c>
      <c r="C3616" s="178">
        <f t="shared" si="788"/>
        <v>1.9828590223011274E-30</v>
      </c>
      <c r="D3616" s="165">
        <f t="shared" si="789"/>
        <v>2.2558277767625785E-3</v>
      </c>
      <c r="E3616" s="166">
        <f t="shared" si="785"/>
        <v>24.291375447755232</v>
      </c>
      <c r="F3616" s="167">
        <f t="shared" si="786"/>
        <v>8.0893984074706342</v>
      </c>
      <c r="G3616" s="167">
        <f t="shared" si="790"/>
        <v>281122.96105932968</v>
      </c>
      <c r="H3616" s="167">
        <f t="shared" si="791"/>
        <v>271299.98899881309</v>
      </c>
      <c r="I3616" s="168">
        <f t="shared" si="792"/>
        <v>552422.95005814277</v>
      </c>
      <c r="J3616" s="168">
        <f t="shared" ref="J3616:J3679" si="794">J3615+(I3616-I3615)/(1+discountDaily)^A3616</f>
        <v>532267.5520833492</v>
      </c>
      <c r="K3616" s="94"/>
      <c r="L3616" s="265">
        <f t="shared" si="793"/>
        <v>210512.84156205269</v>
      </c>
      <c r="M3616" s="265">
        <f>$G3616*NonHospFrac+theModel!$H3616*NonHospFrac</f>
        <v>341910.10849609005</v>
      </c>
      <c r="N3616" s="266">
        <f t="shared" ref="N3616:N3679" si="795">L3616+M3616</f>
        <v>552422.95005814277</v>
      </c>
      <c r="O3616" s="158"/>
      <c r="P3616" s="265">
        <f t="shared" ref="P3616:P3679" si="796">P3615+(L3616-L3615)/(1+discountDaily)^A3616</f>
        <v>202832.18654936491</v>
      </c>
      <c r="Q3616" s="265">
        <f t="shared" ref="Q3616:Q3679" si="797">Q3615+(M3616-M3615)/(1+discountDaily)^B3616</f>
        <v>341908.54824547103</v>
      </c>
      <c r="R3616" s="266">
        <f t="shared" ref="R3616:R3679" si="798">P3616+Q3616</f>
        <v>544740.73479483591</v>
      </c>
    </row>
    <row r="3617" spans="1:18" x14ac:dyDescent="0.25">
      <c r="A3617" s="81">
        <v>3586</v>
      </c>
      <c r="B3617" s="93">
        <f t="shared" si="787"/>
        <v>1.9502176602768415E-30</v>
      </c>
      <c r="C3617" s="178">
        <f t="shared" si="788"/>
        <v>1.9458183051080561E-30</v>
      </c>
      <c r="D3617" s="165">
        <f t="shared" si="789"/>
        <v>2.2558277767625785E-3</v>
      </c>
      <c r="E3617" s="166">
        <f t="shared" ref="E3617:E3680" si="799">C3617+E3616</f>
        <v>24.291375447755232</v>
      </c>
      <c r="F3617" s="167">
        <f t="shared" ref="F3617:F3680" si="800">D3617+F3616</f>
        <v>8.0916542352473968</v>
      </c>
      <c r="G3617" s="167">
        <f t="shared" si="790"/>
        <v>281201.35563854309</v>
      </c>
      <c r="H3617" s="167">
        <f t="shared" si="791"/>
        <v>271299.98899881309</v>
      </c>
      <c r="I3617" s="168">
        <f t="shared" si="792"/>
        <v>552501.34463735623</v>
      </c>
      <c r="J3617" s="168">
        <f t="shared" si="794"/>
        <v>532335.28548146738</v>
      </c>
      <c r="K3617" s="94"/>
      <c r="L3617" s="265">
        <f t="shared" si="793"/>
        <v>210542.71553023509</v>
      </c>
      <c r="M3617" s="265">
        <f>$G3617*NonHospFrac+theModel!$H3617*NonHospFrac</f>
        <v>341958.62910712103</v>
      </c>
      <c r="N3617" s="266">
        <f t="shared" si="795"/>
        <v>552501.34463735612</v>
      </c>
      <c r="O3617" s="158"/>
      <c r="P3617" s="265">
        <f t="shared" si="796"/>
        <v>202857.99784142835</v>
      </c>
      <c r="Q3617" s="265">
        <f t="shared" si="797"/>
        <v>341957.06885650201</v>
      </c>
      <c r="R3617" s="266">
        <f t="shared" si="798"/>
        <v>544815.06669793034</v>
      </c>
    </row>
    <row r="3618" spans="1:18" x14ac:dyDescent="0.25">
      <c r="A3618" s="81">
        <v>3587</v>
      </c>
      <c r="B3618" s="93">
        <f t="shared" si="787"/>
        <v>1.9137866987173978E-30</v>
      </c>
      <c r="C3618" s="178">
        <f t="shared" si="788"/>
        <v>1.9094695255236322E-30</v>
      </c>
      <c r="D3618" s="165">
        <f t="shared" si="789"/>
        <v>2.2558277767625785E-3</v>
      </c>
      <c r="E3618" s="166">
        <f t="shared" si="799"/>
        <v>24.291375447755232</v>
      </c>
      <c r="F3618" s="167">
        <f t="shared" si="800"/>
        <v>8.0939100630241594</v>
      </c>
      <c r="G3618" s="167">
        <f t="shared" si="790"/>
        <v>281279.75021775655</v>
      </c>
      <c r="H3618" s="167">
        <f t="shared" si="791"/>
        <v>271299.98899881309</v>
      </c>
      <c r="I3618" s="168">
        <f t="shared" si="792"/>
        <v>552579.73921656958</v>
      </c>
      <c r="J3618" s="168">
        <f t="shared" si="794"/>
        <v>532403.0161186388</v>
      </c>
      <c r="K3618" s="94"/>
      <c r="L3618" s="265">
        <f t="shared" si="793"/>
        <v>210572.58949841757</v>
      </c>
      <c r="M3618" s="265">
        <f>$G3618*NonHospFrac+theModel!$H3618*NonHospFrac</f>
        <v>342007.14971815207</v>
      </c>
      <c r="N3618" s="266">
        <f t="shared" si="795"/>
        <v>552579.73921656958</v>
      </c>
      <c r="O3618" s="158"/>
      <c r="P3618" s="265">
        <f t="shared" si="796"/>
        <v>202883.80808137279</v>
      </c>
      <c r="Q3618" s="265">
        <f t="shared" si="797"/>
        <v>342005.58946753305</v>
      </c>
      <c r="R3618" s="266">
        <f t="shared" si="798"/>
        <v>544889.39754890581</v>
      </c>
    </row>
    <row r="3619" spans="1:18" x14ac:dyDescent="0.25">
      <c r="A3619" s="81">
        <v>3588</v>
      </c>
      <c r="B3619" s="93">
        <f t="shared" si="787"/>
        <v>1.8780362842513276E-30</v>
      </c>
      <c r="C3619" s="178">
        <f t="shared" si="788"/>
        <v>1.8737997578355454E-30</v>
      </c>
      <c r="D3619" s="165">
        <f t="shared" si="789"/>
        <v>2.2558277767625785E-3</v>
      </c>
      <c r="E3619" s="166">
        <f t="shared" si="799"/>
        <v>24.291375447755232</v>
      </c>
      <c r="F3619" s="167">
        <f t="shared" si="800"/>
        <v>8.096165890800922</v>
      </c>
      <c r="G3619" s="167">
        <f t="shared" si="790"/>
        <v>281358.14479696995</v>
      </c>
      <c r="H3619" s="167">
        <f t="shared" si="791"/>
        <v>271299.98899881309</v>
      </c>
      <c r="I3619" s="168">
        <f t="shared" si="792"/>
        <v>552658.13379578304</v>
      </c>
      <c r="J3619" s="168">
        <f t="shared" si="794"/>
        <v>532470.74399497628</v>
      </c>
      <c r="K3619" s="94"/>
      <c r="L3619" s="265">
        <f t="shared" si="793"/>
        <v>210602.46346659996</v>
      </c>
      <c r="M3619" s="265">
        <f>$G3619*NonHospFrac+theModel!$H3619*NonHospFrac</f>
        <v>342055.67032918305</v>
      </c>
      <c r="N3619" s="266">
        <f t="shared" si="795"/>
        <v>552658.13379578304</v>
      </c>
      <c r="O3619" s="158"/>
      <c r="P3619" s="265">
        <f t="shared" si="796"/>
        <v>202909.61726924096</v>
      </c>
      <c r="Q3619" s="265">
        <f t="shared" si="797"/>
        <v>342054.11007856403</v>
      </c>
      <c r="R3619" s="266">
        <f t="shared" si="798"/>
        <v>544963.72734780493</v>
      </c>
    </row>
    <row r="3620" spans="1:18" x14ac:dyDescent="0.25">
      <c r="A3620" s="81">
        <v>3589</v>
      </c>
      <c r="B3620" s="93">
        <f t="shared" si="787"/>
        <v>1.8429537039463747E-30</v>
      </c>
      <c r="C3620" s="178">
        <f t="shared" si="788"/>
        <v>1.838796317789725E-30</v>
      </c>
      <c r="D3620" s="165">
        <f t="shared" si="789"/>
        <v>2.2558277767625785E-3</v>
      </c>
      <c r="E3620" s="166">
        <f t="shared" si="799"/>
        <v>24.291375447755232</v>
      </c>
      <c r="F3620" s="167">
        <f t="shared" si="800"/>
        <v>8.0984217185776846</v>
      </c>
      <c r="G3620" s="167">
        <f t="shared" si="790"/>
        <v>281436.53937618335</v>
      </c>
      <c r="H3620" s="167">
        <f t="shared" si="791"/>
        <v>271299.98899881309</v>
      </c>
      <c r="I3620" s="168">
        <f t="shared" si="792"/>
        <v>552736.5283749965</v>
      </c>
      <c r="J3620" s="168">
        <f t="shared" si="794"/>
        <v>532538.46911059215</v>
      </c>
      <c r="K3620" s="94"/>
      <c r="L3620" s="265">
        <f t="shared" si="793"/>
        <v>210632.33743478238</v>
      </c>
      <c r="M3620" s="265">
        <f>$G3620*NonHospFrac+theModel!$H3620*NonHospFrac</f>
        <v>342104.19094021403</v>
      </c>
      <c r="N3620" s="266">
        <f t="shared" si="795"/>
        <v>552736.52837499639</v>
      </c>
      <c r="O3620" s="158"/>
      <c r="P3620" s="265">
        <f t="shared" si="796"/>
        <v>202935.42540507586</v>
      </c>
      <c r="Q3620" s="265">
        <f t="shared" si="797"/>
        <v>342102.63068959501</v>
      </c>
      <c r="R3620" s="266">
        <f t="shared" si="798"/>
        <v>545038.0560946709</v>
      </c>
    </row>
    <row r="3621" spans="1:18" x14ac:dyDescent="0.25">
      <c r="A3621" s="81">
        <v>3590</v>
      </c>
      <c r="B3621" s="93">
        <f t="shared" si="787"/>
        <v>1.8085264823537226E-30</v>
      </c>
      <c r="C3621" s="178">
        <f t="shared" si="788"/>
        <v>1.8044467580798183E-30</v>
      </c>
      <c r="D3621" s="165">
        <f t="shared" si="789"/>
        <v>2.2558277767625785E-3</v>
      </c>
      <c r="E3621" s="166">
        <f t="shared" si="799"/>
        <v>24.291375447755232</v>
      </c>
      <c r="F3621" s="167">
        <f t="shared" si="800"/>
        <v>8.1006775463544471</v>
      </c>
      <c r="G3621" s="167">
        <f t="shared" si="790"/>
        <v>281514.93395539682</v>
      </c>
      <c r="H3621" s="167">
        <f t="shared" si="791"/>
        <v>271299.98899881309</v>
      </c>
      <c r="I3621" s="168">
        <f t="shared" si="792"/>
        <v>552814.92295420985</v>
      </c>
      <c r="J3621" s="168">
        <f t="shared" si="794"/>
        <v>532606.19146559888</v>
      </c>
      <c r="K3621" s="94"/>
      <c r="L3621" s="265">
        <f t="shared" si="793"/>
        <v>210662.21140296484</v>
      </c>
      <c r="M3621" s="265">
        <f>$G3621*NonHospFrac+theModel!$H3621*NonHospFrac</f>
        <v>342152.71155124507</v>
      </c>
      <c r="N3621" s="266">
        <f t="shared" si="795"/>
        <v>552814.92295420985</v>
      </c>
      <c r="O3621" s="158"/>
      <c r="P3621" s="265">
        <f t="shared" si="796"/>
        <v>202961.23248892036</v>
      </c>
      <c r="Q3621" s="265">
        <f t="shared" si="797"/>
        <v>342151.15130062605</v>
      </c>
      <c r="R3621" s="266">
        <f t="shared" si="798"/>
        <v>545112.38378954644</v>
      </c>
    </row>
    <row r="3622" spans="1:18" x14ac:dyDescent="0.25">
      <c r="A3622" s="81">
        <v>3591</v>
      </c>
      <c r="B3622" s="93">
        <f t="shared" si="787"/>
        <v>1.7747423770715921E-30</v>
      </c>
      <c r="C3622" s="178">
        <f t="shared" si="788"/>
        <v>1.7707388639207965E-30</v>
      </c>
      <c r="D3622" s="165">
        <f t="shared" si="789"/>
        <v>2.2558277767625785E-3</v>
      </c>
      <c r="E3622" s="166">
        <f t="shared" si="799"/>
        <v>24.291375447755232</v>
      </c>
      <c r="F3622" s="167">
        <f t="shared" si="800"/>
        <v>8.1029333741312097</v>
      </c>
      <c r="G3622" s="167">
        <f t="shared" si="790"/>
        <v>281593.32853461022</v>
      </c>
      <c r="H3622" s="167">
        <f t="shared" si="791"/>
        <v>271299.98899881309</v>
      </c>
      <c r="I3622" s="168">
        <f t="shared" si="792"/>
        <v>552893.31753342331</v>
      </c>
      <c r="J3622" s="168">
        <f t="shared" si="794"/>
        <v>532673.91106010927</v>
      </c>
      <c r="K3622" s="94"/>
      <c r="L3622" s="265">
        <f t="shared" si="793"/>
        <v>210692.08537114726</v>
      </c>
      <c r="M3622" s="265">
        <f>$G3622*NonHospFrac+theModel!$H3622*NonHospFrac</f>
        <v>342201.23216227605</v>
      </c>
      <c r="N3622" s="266">
        <f t="shared" si="795"/>
        <v>552893.31753342331</v>
      </c>
      <c r="O3622" s="158"/>
      <c r="P3622" s="265">
        <f t="shared" si="796"/>
        <v>202987.03852081727</v>
      </c>
      <c r="Q3622" s="265">
        <f t="shared" si="797"/>
        <v>342199.67191165703</v>
      </c>
      <c r="R3622" s="266">
        <f t="shared" si="798"/>
        <v>545186.71043247427</v>
      </c>
    </row>
    <row r="3623" spans="1:18" x14ac:dyDescent="0.25">
      <c r="A3623" s="81">
        <v>3592</v>
      </c>
      <c r="B3623" s="93">
        <f t="shared" si="787"/>
        <v>1.741589374391967E-30</v>
      </c>
      <c r="C3623" s="178">
        <f t="shared" si="788"/>
        <v>1.737660648705499E-30</v>
      </c>
      <c r="D3623" s="165">
        <f t="shared" si="789"/>
        <v>2.2558277767625785E-3</v>
      </c>
      <c r="E3623" s="166">
        <f t="shared" si="799"/>
        <v>24.291375447755232</v>
      </c>
      <c r="F3623" s="167">
        <f t="shared" si="800"/>
        <v>8.1051892019079723</v>
      </c>
      <c r="G3623" s="167">
        <f t="shared" si="790"/>
        <v>281671.72311382368</v>
      </c>
      <c r="H3623" s="167">
        <f t="shared" si="791"/>
        <v>271299.98899881309</v>
      </c>
      <c r="I3623" s="168">
        <f t="shared" si="792"/>
        <v>552971.71211263677</v>
      </c>
      <c r="J3623" s="168">
        <f t="shared" si="794"/>
        <v>532741.62789423566</v>
      </c>
      <c r="K3623" s="94"/>
      <c r="L3623" s="265">
        <f t="shared" si="793"/>
        <v>210721.95933932968</v>
      </c>
      <c r="M3623" s="265">
        <f>$G3623*NonHospFrac+theModel!$H3623*NonHospFrac</f>
        <v>342249.75277330703</v>
      </c>
      <c r="N3623" s="266">
        <f t="shared" si="795"/>
        <v>552971.71211263677</v>
      </c>
      <c r="O3623" s="158"/>
      <c r="P3623" s="265">
        <f t="shared" si="796"/>
        <v>203012.84350080951</v>
      </c>
      <c r="Q3623" s="265">
        <f t="shared" si="797"/>
        <v>342248.19252268801</v>
      </c>
      <c r="R3623" s="266">
        <f t="shared" si="798"/>
        <v>545261.03602349758</v>
      </c>
    </row>
    <row r="3624" spans="1:18" x14ac:dyDescent="0.25">
      <c r="A3624" s="81">
        <v>3593</v>
      </c>
      <c r="B3624" s="93">
        <f t="shared" si="787"/>
        <v>1.7090556850283901E-30</v>
      </c>
      <c r="C3624" s="178">
        <f t="shared" si="788"/>
        <v>1.7052003497420691E-30</v>
      </c>
      <c r="D3624" s="165">
        <f t="shared" si="789"/>
        <v>2.2558277767625785E-3</v>
      </c>
      <c r="E3624" s="166">
        <f t="shared" si="799"/>
        <v>24.291375447755232</v>
      </c>
      <c r="F3624" s="167">
        <f t="shared" si="800"/>
        <v>8.1074450296847349</v>
      </c>
      <c r="G3624" s="167">
        <f t="shared" si="790"/>
        <v>281750.11769303709</v>
      </c>
      <c r="H3624" s="167">
        <f t="shared" si="791"/>
        <v>271299.98899881309</v>
      </c>
      <c r="I3624" s="168">
        <f t="shared" si="792"/>
        <v>553050.10669185012</v>
      </c>
      <c r="J3624" s="168">
        <f t="shared" si="794"/>
        <v>532809.34196809039</v>
      </c>
      <c r="K3624" s="94"/>
      <c r="L3624" s="265">
        <f t="shared" si="793"/>
        <v>210751.8333075121</v>
      </c>
      <c r="M3624" s="265">
        <f>$G3624*NonHospFrac+theModel!$H3624*NonHospFrac</f>
        <v>342298.27338433801</v>
      </c>
      <c r="N3624" s="266">
        <f t="shared" si="795"/>
        <v>553050.10669185012</v>
      </c>
      <c r="O3624" s="158"/>
      <c r="P3624" s="265">
        <f t="shared" si="796"/>
        <v>203038.64742893999</v>
      </c>
      <c r="Q3624" s="265">
        <f t="shared" si="797"/>
        <v>342296.71313371899</v>
      </c>
      <c r="R3624" s="266">
        <f t="shared" si="798"/>
        <v>545335.36056265899</v>
      </c>
    </row>
    <row r="3625" spans="1:18" x14ac:dyDescent="0.25">
      <c r="A3625" s="81">
        <v>3594</v>
      </c>
      <c r="B3625" s="93">
        <f t="shared" si="787"/>
        <v>1.6771297399236889E-30</v>
      </c>
      <c r="C3625" s="178">
        <f t="shared" si="788"/>
        <v>1.6733464240711346E-30</v>
      </c>
      <c r="D3625" s="165">
        <f t="shared" si="789"/>
        <v>2.2558277767625785E-3</v>
      </c>
      <c r="E3625" s="166">
        <f t="shared" si="799"/>
        <v>24.291375447755232</v>
      </c>
      <c r="F3625" s="167">
        <f t="shared" si="800"/>
        <v>8.1097008574614975</v>
      </c>
      <c r="G3625" s="167">
        <f t="shared" si="790"/>
        <v>281828.51227225055</v>
      </c>
      <c r="H3625" s="167">
        <f t="shared" si="791"/>
        <v>271299.98899881309</v>
      </c>
      <c r="I3625" s="168">
        <f t="shared" si="792"/>
        <v>553128.50127106369</v>
      </c>
      <c r="J3625" s="168">
        <f t="shared" si="794"/>
        <v>532877.05328178639</v>
      </c>
      <c r="K3625" s="94"/>
      <c r="L3625" s="265">
        <f t="shared" si="793"/>
        <v>210781.70727569453</v>
      </c>
      <c r="M3625" s="265">
        <f>$G3625*NonHospFrac+theModel!$H3625*NonHospFrac</f>
        <v>342346.79399536911</v>
      </c>
      <c r="N3625" s="266">
        <f t="shared" si="795"/>
        <v>553128.50127106369</v>
      </c>
      <c r="O3625" s="158"/>
      <c r="P3625" s="265">
        <f t="shared" si="796"/>
        <v>203064.45030525155</v>
      </c>
      <c r="Q3625" s="265">
        <f t="shared" si="797"/>
        <v>342345.23374475009</v>
      </c>
      <c r="R3625" s="266">
        <f t="shared" si="798"/>
        <v>545409.68405000167</v>
      </c>
    </row>
    <row r="3626" spans="1:18" x14ac:dyDescent="0.25">
      <c r="A3626" s="81">
        <v>3595</v>
      </c>
      <c r="B3626" s="93">
        <f t="shared" si="787"/>
        <v>1.6458001861359924E-30</v>
      </c>
      <c r="C3626" s="178">
        <f t="shared" si="788"/>
        <v>1.6420875443611059E-30</v>
      </c>
      <c r="D3626" s="165">
        <f t="shared" si="789"/>
        <v>2.2558277767625785E-3</v>
      </c>
      <c r="E3626" s="166">
        <f t="shared" si="799"/>
        <v>24.291375447755232</v>
      </c>
      <c r="F3626" s="167">
        <f t="shared" si="800"/>
        <v>8.1119566852382601</v>
      </c>
      <c r="G3626" s="167">
        <f t="shared" si="790"/>
        <v>281906.90685146389</v>
      </c>
      <c r="H3626" s="167">
        <f t="shared" si="791"/>
        <v>271299.98899881309</v>
      </c>
      <c r="I3626" s="168">
        <f t="shared" si="792"/>
        <v>553206.89585027704</v>
      </c>
      <c r="J3626" s="168">
        <f t="shared" si="794"/>
        <v>532944.76183543575</v>
      </c>
      <c r="K3626" s="94"/>
      <c r="L3626" s="265">
        <f t="shared" si="793"/>
        <v>210811.58124387695</v>
      </c>
      <c r="M3626" s="265">
        <f>$G3626*NonHospFrac+theModel!$H3626*NonHospFrac</f>
        <v>342395.31460640003</v>
      </c>
      <c r="N3626" s="266">
        <f t="shared" si="795"/>
        <v>553206.89585027704</v>
      </c>
      <c r="O3626" s="158"/>
      <c r="P3626" s="265">
        <f t="shared" si="796"/>
        <v>203090.25212978708</v>
      </c>
      <c r="Q3626" s="265">
        <f t="shared" si="797"/>
        <v>342393.75435578101</v>
      </c>
      <c r="R3626" s="266">
        <f t="shared" si="798"/>
        <v>545484.00648556813</v>
      </c>
    </row>
    <row r="3627" spans="1:18" x14ac:dyDescent="0.25">
      <c r="A3627" s="81">
        <v>3596</v>
      </c>
      <c r="B3627" s="93">
        <f t="shared" si="787"/>
        <v>1.6150558828015974E-30</v>
      </c>
      <c r="C3627" s="178">
        <f t="shared" si="788"/>
        <v>1.6114125948801498E-30</v>
      </c>
      <c r="D3627" s="165">
        <f t="shared" si="789"/>
        <v>2.2558277767625785E-3</v>
      </c>
      <c r="E3627" s="166">
        <f t="shared" si="799"/>
        <v>24.291375447755232</v>
      </c>
      <c r="F3627" s="167">
        <f t="shared" si="800"/>
        <v>8.1142125130150227</v>
      </c>
      <c r="G3627" s="167">
        <f t="shared" si="790"/>
        <v>281985.30143067735</v>
      </c>
      <c r="H3627" s="167">
        <f t="shared" si="791"/>
        <v>271299.98899881309</v>
      </c>
      <c r="I3627" s="168">
        <f t="shared" si="792"/>
        <v>553285.29042949039</v>
      </c>
      <c r="J3627" s="168">
        <f t="shared" si="794"/>
        <v>533012.46762915119</v>
      </c>
      <c r="K3627" s="94"/>
      <c r="L3627" s="265">
        <f t="shared" si="793"/>
        <v>210841.45521205937</v>
      </c>
      <c r="M3627" s="265">
        <f>$G3627*NonHospFrac+theModel!$H3627*NonHospFrac</f>
        <v>342443.83521743107</v>
      </c>
      <c r="N3627" s="266">
        <f t="shared" si="795"/>
        <v>553285.29042949039</v>
      </c>
      <c r="O3627" s="158"/>
      <c r="P3627" s="265">
        <f t="shared" si="796"/>
        <v>203116.05290258946</v>
      </c>
      <c r="Q3627" s="265">
        <f t="shared" si="797"/>
        <v>342442.27496681205</v>
      </c>
      <c r="R3627" s="266">
        <f t="shared" si="798"/>
        <v>545558.32786940155</v>
      </c>
    </row>
    <row r="3628" spans="1:18" x14ac:dyDescent="0.25">
      <c r="A3628" s="81">
        <v>3597</v>
      </c>
      <c r="B3628" s="93">
        <f t="shared" si="787"/>
        <v>1.5848858971732523E-30</v>
      </c>
      <c r="C3628" s="178">
        <f t="shared" si="788"/>
        <v>1.5813106675434096E-30</v>
      </c>
      <c r="D3628" s="165">
        <f t="shared" si="789"/>
        <v>2.2558277767625785E-3</v>
      </c>
      <c r="E3628" s="166">
        <f t="shared" si="799"/>
        <v>24.291375447755232</v>
      </c>
      <c r="F3628" s="167">
        <f t="shared" si="800"/>
        <v>8.1164683407917853</v>
      </c>
      <c r="G3628" s="167">
        <f t="shared" si="790"/>
        <v>282063.69600989076</v>
      </c>
      <c r="H3628" s="167">
        <f t="shared" si="791"/>
        <v>271299.98899881309</v>
      </c>
      <c r="I3628" s="168">
        <f t="shared" si="792"/>
        <v>553363.68500870385</v>
      </c>
      <c r="J3628" s="168">
        <f t="shared" si="794"/>
        <v>533080.17066304525</v>
      </c>
      <c r="K3628" s="94"/>
      <c r="L3628" s="265">
        <f t="shared" si="793"/>
        <v>210871.3291802418</v>
      </c>
      <c r="M3628" s="265">
        <f>$G3628*NonHospFrac+theModel!$H3628*NonHospFrac</f>
        <v>342492.35582846205</v>
      </c>
      <c r="N3628" s="266">
        <f t="shared" si="795"/>
        <v>553363.68500870385</v>
      </c>
      <c r="O3628" s="158"/>
      <c r="P3628" s="265">
        <f t="shared" si="796"/>
        <v>203141.85262370153</v>
      </c>
      <c r="Q3628" s="265">
        <f t="shared" si="797"/>
        <v>342490.79557784303</v>
      </c>
      <c r="R3628" s="266">
        <f t="shared" si="798"/>
        <v>545632.64820154454</v>
      </c>
    </row>
    <row r="3629" spans="1:18" x14ac:dyDescent="0.25">
      <c r="A3629" s="81">
        <v>3598</v>
      </c>
      <c r="B3629" s="93">
        <f t="shared" si="787"/>
        <v>1.5552795007324435E-30</v>
      </c>
      <c r="C3629" s="178">
        <f t="shared" si="788"/>
        <v>1.5517710580340619E-30</v>
      </c>
      <c r="D3629" s="165">
        <f t="shared" si="789"/>
        <v>2.2558277767625785E-3</v>
      </c>
      <c r="E3629" s="166">
        <f t="shared" si="799"/>
        <v>24.291375447755232</v>
      </c>
      <c r="F3629" s="167">
        <f t="shared" si="800"/>
        <v>8.1187241685685478</v>
      </c>
      <c r="G3629" s="167">
        <f t="shared" si="790"/>
        <v>282142.09058910422</v>
      </c>
      <c r="H3629" s="167">
        <f t="shared" si="791"/>
        <v>271299.98899881309</v>
      </c>
      <c r="I3629" s="168">
        <f t="shared" si="792"/>
        <v>553442.07958791731</v>
      </c>
      <c r="J3629" s="168">
        <f t="shared" si="794"/>
        <v>533147.87093723041</v>
      </c>
      <c r="K3629" s="94"/>
      <c r="L3629" s="265">
        <f t="shared" si="793"/>
        <v>210901.20314842425</v>
      </c>
      <c r="M3629" s="265">
        <f>$G3629*NonHospFrac+theModel!$H3629*NonHospFrac</f>
        <v>342540.87643949303</v>
      </c>
      <c r="N3629" s="266">
        <f t="shared" si="795"/>
        <v>553442.07958791731</v>
      </c>
      <c r="O3629" s="158"/>
      <c r="P3629" s="265">
        <f t="shared" si="796"/>
        <v>203167.65129316621</v>
      </c>
      <c r="Q3629" s="265">
        <f t="shared" si="797"/>
        <v>342539.31618887401</v>
      </c>
      <c r="R3629" s="266">
        <f t="shared" si="798"/>
        <v>545706.96748204017</v>
      </c>
    </row>
    <row r="3630" spans="1:18" x14ac:dyDescent="0.25">
      <c r="A3630" s="81">
        <v>3599</v>
      </c>
      <c r="B3630" s="93">
        <f t="shared" si="787"/>
        <v>1.526226165374312E-30</v>
      </c>
      <c r="C3630" s="178">
        <f t="shared" si="788"/>
        <v>1.5227832619968387E-30</v>
      </c>
      <c r="D3630" s="165">
        <f t="shared" si="789"/>
        <v>2.2558277767625785E-3</v>
      </c>
      <c r="E3630" s="166">
        <f t="shared" si="799"/>
        <v>24.291375447755232</v>
      </c>
      <c r="F3630" s="167">
        <f t="shared" si="800"/>
        <v>8.1209799963453104</v>
      </c>
      <c r="G3630" s="167">
        <f t="shared" si="790"/>
        <v>282220.48516831757</v>
      </c>
      <c r="H3630" s="167">
        <f t="shared" si="791"/>
        <v>271299.98899881309</v>
      </c>
      <c r="I3630" s="168">
        <f t="shared" si="792"/>
        <v>553520.47416713065</v>
      </c>
      <c r="J3630" s="168">
        <f t="shared" si="794"/>
        <v>533215.56845181901</v>
      </c>
      <c r="K3630" s="94"/>
      <c r="L3630" s="265">
        <f t="shared" si="793"/>
        <v>210931.07711660664</v>
      </c>
      <c r="M3630" s="265">
        <f>$G3630*NonHospFrac+theModel!$H3630*NonHospFrac</f>
        <v>342589.39705052401</v>
      </c>
      <c r="N3630" s="266">
        <f t="shared" si="795"/>
        <v>553520.47416713065</v>
      </c>
      <c r="O3630" s="158"/>
      <c r="P3630" s="265">
        <f t="shared" si="796"/>
        <v>203193.44891102629</v>
      </c>
      <c r="Q3630" s="265">
        <f t="shared" si="797"/>
        <v>342587.836799905</v>
      </c>
      <c r="R3630" s="266">
        <f t="shared" si="798"/>
        <v>545781.28571093129</v>
      </c>
    </row>
    <row r="3631" spans="1:18" x14ac:dyDescent="0.25">
      <c r="A3631" s="81">
        <v>3600</v>
      </c>
      <c r="B3631" s="93">
        <f t="shared" si="787"/>
        <v>1.4977155596638317E-30</v>
      </c>
      <c r="C3631" s="178">
        <f t="shared" si="788"/>
        <v>1.4943369713026525E-30</v>
      </c>
      <c r="D3631" s="165">
        <f t="shared" si="789"/>
        <v>2.2558277767625785E-3</v>
      </c>
      <c r="E3631" s="166">
        <f t="shared" si="799"/>
        <v>24.291375447755232</v>
      </c>
      <c r="F3631" s="167">
        <f t="shared" si="800"/>
        <v>8.123235824122073</v>
      </c>
      <c r="G3631" s="167">
        <f t="shared" si="790"/>
        <v>282298.87974753103</v>
      </c>
      <c r="H3631" s="167">
        <f t="shared" si="791"/>
        <v>271299.98899881309</v>
      </c>
      <c r="I3631" s="168">
        <f t="shared" si="792"/>
        <v>553598.86874634412</v>
      </c>
      <c r="J3631" s="168">
        <f t="shared" si="794"/>
        <v>533283.26320692373</v>
      </c>
      <c r="K3631" s="94"/>
      <c r="L3631" s="265">
        <f t="shared" si="793"/>
        <v>210960.95108478909</v>
      </c>
      <c r="M3631" s="265">
        <f>$G3631*NonHospFrac+theModel!$H3631*NonHospFrac</f>
        <v>342637.91766155499</v>
      </c>
      <c r="N3631" s="266">
        <f t="shared" si="795"/>
        <v>553598.86874634412</v>
      </c>
      <c r="O3631" s="158"/>
      <c r="P3631" s="265">
        <f t="shared" si="796"/>
        <v>203219.24547732473</v>
      </c>
      <c r="Q3631" s="265">
        <f t="shared" si="797"/>
        <v>342636.35741093598</v>
      </c>
      <c r="R3631" s="266">
        <f t="shared" si="798"/>
        <v>545855.60288826074</v>
      </c>
    </row>
    <row r="3632" spans="1:18" x14ac:dyDescent="0.25">
      <c r="A3632" s="81">
        <v>3601</v>
      </c>
      <c r="B3632" s="93">
        <f t="shared" si="787"/>
        <v>1.4697375451619285E-30</v>
      </c>
      <c r="C3632" s="178">
        <f t="shared" si="788"/>
        <v>1.4664220703830014E-30</v>
      </c>
      <c r="D3632" s="165">
        <f t="shared" si="789"/>
        <v>2.2558277767625785E-3</v>
      </c>
      <c r="E3632" s="166">
        <f t="shared" si="799"/>
        <v>24.291375447755232</v>
      </c>
      <c r="F3632" s="167">
        <f t="shared" si="800"/>
        <v>8.1254916518988356</v>
      </c>
      <c r="G3632" s="167">
        <f t="shared" si="790"/>
        <v>282377.27432674443</v>
      </c>
      <c r="H3632" s="167">
        <f t="shared" si="791"/>
        <v>271299.98899881309</v>
      </c>
      <c r="I3632" s="168">
        <f t="shared" si="792"/>
        <v>553677.26332555758</v>
      </c>
      <c r="J3632" s="168">
        <f t="shared" si="794"/>
        <v>533350.95520265703</v>
      </c>
      <c r="K3632" s="94"/>
      <c r="L3632" s="265">
        <f t="shared" si="793"/>
        <v>210990.82505297149</v>
      </c>
      <c r="M3632" s="265">
        <f>$G3632*NonHospFrac+theModel!$H3632*NonHospFrac</f>
        <v>342686.43827258598</v>
      </c>
      <c r="N3632" s="266">
        <f t="shared" si="795"/>
        <v>553677.26332555746</v>
      </c>
      <c r="O3632" s="158"/>
      <c r="P3632" s="265">
        <f t="shared" si="796"/>
        <v>203245.04099210427</v>
      </c>
      <c r="Q3632" s="265">
        <f t="shared" si="797"/>
        <v>342684.87802196696</v>
      </c>
      <c r="R3632" s="266">
        <f t="shared" si="798"/>
        <v>545929.91901407123</v>
      </c>
    </row>
    <row r="3633" spans="1:18" x14ac:dyDescent="0.25">
      <c r="A3633" s="81">
        <v>3602</v>
      </c>
      <c r="B3633" s="93">
        <f t="shared" si="787"/>
        <v>1.442282172820226E-30</v>
      </c>
      <c r="C3633" s="178">
        <f t="shared" si="788"/>
        <v>1.4390286326328486E-30</v>
      </c>
      <c r="D3633" s="165">
        <f t="shared" si="789"/>
        <v>2.2558277767625785E-3</v>
      </c>
      <c r="E3633" s="166">
        <f t="shared" si="799"/>
        <v>24.291375447755232</v>
      </c>
      <c r="F3633" s="167">
        <f t="shared" si="800"/>
        <v>8.1277474796755982</v>
      </c>
      <c r="G3633" s="167">
        <f t="shared" si="790"/>
        <v>282455.66890595783</v>
      </c>
      <c r="H3633" s="167">
        <f t="shared" si="791"/>
        <v>271299.98899881309</v>
      </c>
      <c r="I3633" s="168">
        <f t="shared" si="792"/>
        <v>553755.65790477092</v>
      </c>
      <c r="J3633" s="168">
        <f t="shared" si="794"/>
        <v>533418.64443913114</v>
      </c>
      <c r="K3633" s="94"/>
      <c r="L3633" s="265">
        <f t="shared" si="793"/>
        <v>211020.69902115391</v>
      </c>
      <c r="M3633" s="265">
        <f>$G3633*NonHospFrac+theModel!$H3633*NonHospFrac</f>
        <v>342734.95888361696</v>
      </c>
      <c r="N3633" s="266">
        <f t="shared" si="795"/>
        <v>553755.65790477092</v>
      </c>
      <c r="O3633" s="158"/>
      <c r="P3633" s="265">
        <f t="shared" si="796"/>
        <v>203270.83545540788</v>
      </c>
      <c r="Q3633" s="265">
        <f t="shared" si="797"/>
        <v>342733.39863299794</v>
      </c>
      <c r="R3633" s="266">
        <f t="shared" si="798"/>
        <v>546004.23408840585</v>
      </c>
    </row>
    <row r="3634" spans="1:18" x14ac:dyDescent="0.25">
      <c r="A3634" s="81">
        <v>3603</v>
      </c>
      <c r="B3634" s="93">
        <f t="shared" si="787"/>
        <v>1.4153396794431406E-30</v>
      </c>
      <c r="C3634" s="178">
        <f t="shared" si="788"/>
        <v>1.4121469168806984E-30</v>
      </c>
      <c r="D3634" s="165">
        <f t="shared" si="789"/>
        <v>2.2558277767625785E-3</v>
      </c>
      <c r="E3634" s="166">
        <f t="shared" si="799"/>
        <v>24.291375447755232</v>
      </c>
      <c r="F3634" s="167">
        <f t="shared" si="800"/>
        <v>8.1300033074523608</v>
      </c>
      <c r="G3634" s="167">
        <f t="shared" si="790"/>
        <v>282534.0634851713</v>
      </c>
      <c r="H3634" s="167">
        <f t="shared" si="791"/>
        <v>271299.98899881309</v>
      </c>
      <c r="I3634" s="168">
        <f t="shared" si="792"/>
        <v>553834.05248398439</v>
      </c>
      <c r="J3634" s="168">
        <f t="shared" si="794"/>
        <v>533486.33091645886</v>
      </c>
      <c r="K3634" s="94"/>
      <c r="L3634" s="265">
        <f t="shared" si="793"/>
        <v>211050.57298933636</v>
      </c>
      <c r="M3634" s="265">
        <f>$G3634*NonHospFrac+theModel!$H3634*NonHospFrac</f>
        <v>342783.479494648</v>
      </c>
      <c r="N3634" s="266">
        <f t="shared" si="795"/>
        <v>553834.05248398439</v>
      </c>
      <c r="O3634" s="158"/>
      <c r="P3634" s="265">
        <f t="shared" si="796"/>
        <v>203296.62886727843</v>
      </c>
      <c r="Q3634" s="265">
        <f t="shared" si="797"/>
        <v>342781.91924402898</v>
      </c>
      <c r="R3634" s="266">
        <f t="shared" si="798"/>
        <v>546078.54811130743</v>
      </c>
    </row>
    <row r="3635" spans="1:18" x14ac:dyDescent="0.25">
      <c r="A3635" s="81">
        <v>3604</v>
      </c>
      <c r="B3635" s="93">
        <f t="shared" si="787"/>
        <v>1.3889004842160661E-30</v>
      </c>
      <c r="C3635" s="178">
        <f t="shared" si="788"/>
        <v>1.3857673639246124E-30</v>
      </c>
      <c r="D3635" s="165">
        <f t="shared" si="789"/>
        <v>2.2558277767625785E-3</v>
      </c>
      <c r="E3635" s="166">
        <f t="shared" si="799"/>
        <v>24.291375447755232</v>
      </c>
      <c r="F3635" s="167">
        <f t="shared" si="800"/>
        <v>8.1322591352291234</v>
      </c>
      <c r="G3635" s="167">
        <f t="shared" si="790"/>
        <v>282612.4580643847</v>
      </c>
      <c r="H3635" s="167">
        <f t="shared" si="791"/>
        <v>271299.98899881309</v>
      </c>
      <c r="I3635" s="168">
        <f t="shared" si="792"/>
        <v>553912.44706319785</v>
      </c>
      <c r="J3635" s="168">
        <f t="shared" si="794"/>
        <v>533554.01463475253</v>
      </c>
      <c r="K3635" s="94"/>
      <c r="L3635" s="265">
        <f t="shared" si="793"/>
        <v>211080.44695751878</v>
      </c>
      <c r="M3635" s="265">
        <f>$G3635*NonHospFrac+theModel!$H3635*NonHospFrac</f>
        <v>342832.00010567898</v>
      </c>
      <c r="N3635" s="266">
        <f t="shared" si="795"/>
        <v>553912.44706319773</v>
      </c>
      <c r="O3635" s="158"/>
      <c r="P3635" s="265">
        <f t="shared" si="796"/>
        <v>203322.42122775869</v>
      </c>
      <c r="Q3635" s="265">
        <f t="shared" si="797"/>
        <v>342830.43985505996</v>
      </c>
      <c r="R3635" s="266">
        <f t="shared" si="798"/>
        <v>546152.86108281859</v>
      </c>
    </row>
    <row r="3636" spans="1:18" x14ac:dyDescent="0.25">
      <c r="A3636" s="81">
        <v>3605</v>
      </c>
      <c r="B3636" s="93">
        <f t="shared" si="787"/>
        <v>1.3629551852984135E-30</v>
      </c>
      <c r="C3636" s="178">
        <f t="shared" si="788"/>
        <v>1.3598805931329347E-30</v>
      </c>
      <c r="D3636" s="165">
        <f t="shared" si="789"/>
        <v>2.2558277767625785E-3</v>
      </c>
      <c r="E3636" s="166">
        <f t="shared" si="799"/>
        <v>24.291375447755232</v>
      </c>
      <c r="F3636" s="167">
        <f t="shared" si="800"/>
        <v>8.1345149630058859</v>
      </c>
      <c r="G3636" s="167">
        <f t="shared" si="790"/>
        <v>282690.8526435981</v>
      </c>
      <c r="H3636" s="167">
        <f t="shared" si="791"/>
        <v>271299.98899881309</v>
      </c>
      <c r="I3636" s="168">
        <f t="shared" si="792"/>
        <v>553990.84164241119</v>
      </c>
      <c r="J3636" s="168">
        <f t="shared" si="794"/>
        <v>533621.6955941245</v>
      </c>
      <c r="K3636" s="94"/>
      <c r="L3636" s="265">
        <f t="shared" si="793"/>
        <v>211110.32092570121</v>
      </c>
      <c r="M3636" s="265">
        <f>$G3636*NonHospFrac+theModel!$H3636*NonHospFrac</f>
        <v>342880.52071671002</v>
      </c>
      <c r="N3636" s="266">
        <f t="shared" si="795"/>
        <v>553990.84164241119</v>
      </c>
      <c r="O3636" s="158"/>
      <c r="P3636" s="265">
        <f t="shared" si="796"/>
        <v>203348.21253689157</v>
      </c>
      <c r="Q3636" s="265">
        <f t="shared" si="797"/>
        <v>342878.960466091</v>
      </c>
      <c r="R3636" s="266">
        <f t="shared" si="798"/>
        <v>546227.17300298251</v>
      </c>
    </row>
    <row r="3637" spans="1:18" x14ac:dyDescent="0.25">
      <c r="A3637" s="81">
        <v>3606</v>
      </c>
      <c r="B3637" s="93">
        <f t="shared" si="787"/>
        <v>1.337494556480294E-30</v>
      </c>
      <c r="C3637" s="178">
        <f t="shared" si="788"/>
        <v>1.334477399108517E-30</v>
      </c>
      <c r="D3637" s="165">
        <f t="shared" si="789"/>
        <v>2.2558277767625785E-3</v>
      </c>
      <c r="E3637" s="166">
        <f t="shared" si="799"/>
        <v>24.291375447755232</v>
      </c>
      <c r="F3637" s="167">
        <f t="shared" si="800"/>
        <v>8.1367707907826485</v>
      </c>
      <c r="G3637" s="167">
        <f t="shared" si="790"/>
        <v>282769.24722281151</v>
      </c>
      <c r="H3637" s="167">
        <f t="shared" si="791"/>
        <v>271299.98899881309</v>
      </c>
      <c r="I3637" s="168">
        <f t="shared" si="792"/>
        <v>554069.23622162454</v>
      </c>
      <c r="J3637" s="168">
        <f t="shared" si="794"/>
        <v>533689.37379468733</v>
      </c>
      <c r="K3637" s="94"/>
      <c r="L3637" s="265">
        <f t="shared" si="793"/>
        <v>211140.19489388363</v>
      </c>
      <c r="M3637" s="265">
        <f>$G3637*NonHospFrac+theModel!$H3637*NonHospFrac</f>
        <v>342929.041327741</v>
      </c>
      <c r="N3637" s="266">
        <f t="shared" si="795"/>
        <v>554069.23622162465</v>
      </c>
      <c r="O3637" s="158"/>
      <c r="P3637" s="265">
        <f t="shared" si="796"/>
        <v>203374.00279471991</v>
      </c>
      <c r="Q3637" s="265">
        <f t="shared" si="797"/>
        <v>342927.48107712198</v>
      </c>
      <c r="R3637" s="266">
        <f t="shared" si="798"/>
        <v>546301.48387184192</v>
      </c>
    </row>
    <row r="3638" spans="1:18" x14ac:dyDescent="0.25">
      <c r="A3638" s="81">
        <v>3607</v>
      </c>
      <c r="B3638" s="93">
        <f t="shared" si="787"/>
        <v>1.3125095439016563E-30</v>
      </c>
      <c r="C3638" s="178">
        <f t="shared" si="788"/>
        <v>1.3095487484152569E-30</v>
      </c>
      <c r="D3638" s="165">
        <f t="shared" si="789"/>
        <v>2.2558277767625785E-3</v>
      </c>
      <c r="E3638" s="166">
        <f t="shared" si="799"/>
        <v>24.291375447755232</v>
      </c>
      <c r="F3638" s="167">
        <f t="shared" si="800"/>
        <v>8.1390266185594111</v>
      </c>
      <c r="G3638" s="167">
        <f t="shared" si="790"/>
        <v>282847.64180202497</v>
      </c>
      <c r="H3638" s="167">
        <f t="shared" si="791"/>
        <v>271299.98899881309</v>
      </c>
      <c r="I3638" s="168">
        <f t="shared" si="792"/>
        <v>554147.63080083812</v>
      </c>
      <c r="J3638" s="168">
        <f t="shared" si="794"/>
        <v>533757.0492365536</v>
      </c>
      <c r="K3638" s="94"/>
      <c r="L3638" s="265">
        <f t="shared" si="793"/>
        <v>211170.06886206608</v>
      </c>
      <c r="M3638" s="265">
        <f>$G3638*NonHospFrac+theModel!$H3638*NonHospFrac</f>
        <v>342977.56193877198</v>
      </c>
      <c r="N3638" s="266">
        <f t="shared" si="795"/>
        <v>554147.63080083812</v>
      </c>
      <c r="O3638" s="158"/>
      <c r="P3638" s="265">
        <f t="shared" si="796"/>
        <v>203399.79200128661</v>
      </c>
      <c r="Q3638" s="265">
        <f t="shared" si="797"/>
        <v>342976.00168815296</v>
      </c>
      <c r="R3638" s="266">
        <f t="shared" si="798"/>
        <v>546375.79368943954</v>
      </c>
    </row>
    <row r="3639" spans="1:18" x14ac:dyDescent="0.25">
      <c r="A3639" s="81">
        <v>3608</v>
      </c>
      <c r="B3639" s="93">
        <f t="shared" si="787"/>
        <v>1.2879912628327134E-30</v>
      </c>
      <c r="C3639" s="178">
        <f t="shared" si="788"/>
        <v>1.2850857763657878E-30</v>
      </c>
      <c r="D3639" s="165">
        <f t="shared" si="789"/>
        <v>2.2558277767625785E-3</v>
      </c>
      <c r="E3639" s="166">
        <f t="shared" si="799"/>
        <v>24.291375447755232</v>
      </c>
      <c r="F3639" s="167">
        <f t="shared" si="800"/>
        <v>8.1412824463361737</v>
      </c>
      <c r="G3639" s="167">
        <f t="shared" si="790"/>
        <v>282926.03638123837</v>
      </c>
      <c r="H3639" s="167">
        <f t="shared" si="791"/>
        <v>271299.98899881309</v>
      </c>
      <c r="I3639" s="168">
        <f t="shared" si="792"/>
        <v>554226.02538005146</v>
      </c>
      <c r="J3639" s="168">
        <f t="shared" si="794"/>
        <v>533824.72191983543</v>
      </c>
      <c r="K3639" s="94"/>
      <c r="L3639" s="265">
        <f t="shared" si="793"/>
        <v>211199.9428302485</v>
      </c>
      <c r="M3639" s="265">
        <f>$G3639*NonHospFrac+theModel!$H3639*NonHospFrac</f>
        <v>343026.08254980296</v>
      </c>
      <c r="N3639" s="266">
        <f t="shared" si="795"/>
        <v>554226.02538005146</v>
      </c>
      <c r="O3639" s="158"/>
      <c r="P3639" s="265">
        <f t="shared" si="796"/>
        <v>203425.58015663445</v>
      </c>
      <c r="Q3639" s="265">
        <f t="shared" si="797"/>
        <v>343024.52229918394</v>
      </c>
      <c r="R3639" s="266">
        <f t="shared" si="798"/>
        <v>546450.10245581833</v>
      </c>
    </row>
    <row r="3640" spans="1:18" x14ac:dyDescent="0.25">
      <c r="A3640" s="81">
        <v>3609</v>
      </c>
      <c r="B3640" s="93">
        <f t="shared" si="787"/>
        <v>1.2639309945145113E-30</v>
      </c>
      <c r="C3640" s="178">
        <f t="shared" si="788"/>
        <v>1.2610797838691742E-30</v>
      </c>
      <c r="D3640" s="165">
        <f t="shared" si="789"/>
        <v>2.2558277767625785E-3</v>
      </c>
      <c r="E3640" s="166">
        <f t="shared" si="799"/>
        <v>24.291375447755232</v>
      </c>
      <c r="F3640" s="167">
        <f t="shared" si="800"/>
        <v>8.1435382741129363</v>
      </c>
      <c r="G3640" s="167">
        <f t="shared" si="790"/>
        <v>283004.43096045183</v>
      </c>
      <c r="H3640" s="167">
        <f t="shared" si="791"/>
        <v>271299.98899881309</v>
      </c>
      <c r="I3640" s="168">
        <f t="shared" si="792"/>
        <v>554304.41995926492</v>
      </c>
      <c r="J3640" s="168">
        <f t="shared" si="794"/>
        <v>533892.39184464561</v>
      </c>
      <c r="K3640" s="94"/>
      <c r="L3640" s="265">
        <f t="shared" si="793"/>
        <v>211229.81679843093</v>
      </c>
      <c r="M3640" s="265">
        <f>$G3640*NonHospFrac+theModel!$H3640*NonHospFrac</f>
        <v>343074.603160834</v>
      </c>
      <c r="N3640" s="266">
        <f t="shared" si="795"/>
        <v>554304.41995926492</v>
      </c>
      <c r="O3640" s="158"/>
      <c r="P3640" s="265">
        <f t="shared" si="796"/>
        <v>203451.36726080629</v>
      </c>
      <c r="Q3640" s="265">
        <f t="shared" si="797"/>
        <v>343073.04291021498</v>
      </c>
      <c r="R3640" s="266">
        <f t="shared" si="798"/>
        <v>546524.41017102124</v>
      </c>
    </row>
    <row r="3641" spans="1:18" x14ac:dyDescent="0.25">
      <c r="A3641" s="81">
        <v>3610</v>
      </c>
      <c r="B3641" s="93">
        <f t="shared" si="787"/>
        <v>1.2403201830585167E-30</v>
      </c>
      <c r="C3641" s="178">
        <f t="shared" si="788"/>
        <v>1.237522234337494E-30</v>
      </c>
      <c r="D3641" s="165">
        <f t="shared" si="789"/>
        <v>2.2558277767625785E-3</v>
      </c>
      <c r="E3641" s="166">
        <f t="shared" si="799"/>
        <v>24.291375447755232</v>
      </c>
      <c r="F3641" s="167">
        <f t="shared" si="800"/>
        <v>8.1457941018896989</v>
      </c>
      <c r="G3641" s="167">
        <f t="shared" si="790"/>
        <v>283082.82553966524</v>
      </c>
      <c r="H3641" s="167">
        <f t="shared" si="791"/>
        <v>271299.98899881309</v>
      </c>
      <c r="I3641" s="168">
        <f t="shared" si="792"/>
        <v>554382.81453847839</v>
      </c>
      <c r="J3641" s="168">
        <f t="shared" si="794"/>
        <v>533960.05901109637</v>
      </c>
      <c r="K3641" s="94"/>
      <c r="L3641" s="265">
        <f t="shared" si="793"/>
        <v>211259.69076661335</v>
      </c>
      <c r="M3641" s="265">
        <f>$G3641*NonHospFrac+theModel!$H3641*NonHospFrac</f>
        <v>343123.12377186498</v>
      </c>
      <c r="N3641" s="266">
        <f t="shared" si="795"/>
        <v>554382.81453847839</v>
      </c>
      <c r="O3641" s="158"/>
      <c r="P3641" s="265">
        <f t="shared" si="796"/>
        <v>203477.15331384502</v>
      </c>
      <c r="Q3641" s="265">
        <f t="shared" si="797"/>
        <v>343121.56352124596</v>
      </c>
      <c r="R3641" s="266">
        <f t="shared" si="798"/>
        <v>546598.71683509101</v>
      </c>
    </row>
    <row r="3642" spans="1:18" x14ac:dyDescent="0.25">
      <c r="A3642" s="81">
        <v>3611</v>
      </c>
      <c r="B3642" s="93">
        <f t="shared" si="787"/>
        <v>1.2171504324041248E-30</v>
      </c>
      <c r="C3642" s="178">
        <f t="shared" si="788"/>
        <v>1.2144047506502089E-30</v>
      </c>
      <c r="D3642" s="165">
        <f t="shared" si="789"/>
        <v>2.2558277767625785E-3</v>
      </c>
      <c r="E3642" s="166">
        <f t="shared" si="799"/>
        <v>24.291375447755232</v>
      </c>
      <c r="F3642" s="167">
        <f t="shared" si="800"/>
        <v>8.1480499296664615</v>
      </c>
      <c r="G3642" s="167">
        <f t="shared" si="790"/>
        <v>283161.2201188787</v>
      </c>
      <c r="H3642" s="167">
        <f t="shared" si="791"/>
        <v>271299.98899881309</v>
      </c>
      <c r="I3642" s="168">
        <f t="shared" si="792"/>
        <v>554461.20911769173</v>
      </c>
      <c r="J3642" s="168">
        <f t="shared" si="794"/>
        <v>534027.72341930016</v>
      </c>
      <c r="K3642" s="94"/>
      <c r="L3642" s="265">
        <f t="shared" si="793"/>
        <v>211289.56473479577</v>
      </c>
      <c r="M3642" s="265">
        <f>$G3642*NonHospFrac+theModel!$H3642*NonHospFrac</f>
        <v>343171.64438289602</v>
      </c>
      <c r="N3642" s="266">
        <f t="shared" si="795"/>
        <v>554461.20911769173</v>
      </c>
      <c r="O3642" s="158"/>
      <c r="P3642" s="265">
        <f t="shared" si="796"/>
        <v>203502.93831579346</v>
      </c>
      <c r="Q3642" s="265">
        <f t="shared" si="797"/>
        <v>343170.084132277</v>
      </c>
      <c r="R3642" s="266">
        <f t="shared" si="798"/>
        <v>546673.02244807046</v>
      </c>
    </row>
    <row r="3643" spans="1:18" x14ac:dyDescent="0.25">
      <c r="A3643" s="81">
        <v>3612</v>
      </c>
      <c r="B3643" s="93">
        <f t="shared" si="787"/>
        <v>1.1944135033329973E-30</v>
      </c>
      <c r="C3643" s="178">
        <f t="shared" si="788"/>
        <v>1.1917191121752384E-30</v>
      </c>
      <c r="D3643" s="165">
        <f t="shared" si="789"/>
        <v>2.2558277767625785E-3</v>
      </c>
      <c r="E3643" s="166">
        <f t="shared" si="799"/>
        <v>24.291375447755232</v>
      </c>
      <c r="F3643" s="167">
        <f t="shared" si="800"/>
        <v>8.1503057574432241</v>
      </c>
      <c r="G3643" s="167">
        <f t="shared" si="790"/>
        <v>283239.61469809205</v>
      </c>
      <c r="H3643" s="167">
        <f t="shared" si="791"/>
        <v>271299.98899881309</v>
      </c>
      <c r="I3643" s="168">
        <f t="shared" si="792"/>
        <v>554539.60369690508</v>
      </c>
      <c r="J3643" s="168">
        <f t="shared" si="794"/>
        <v>534095.38506936945</v>
      </c>
      <c r="K3643" s="94"/>
      <c r="L3643" s="265">
        <f t="shared" si="793"/>
        <v>211319.43870297819</v>
      </c>
      <c r="M3643" s="265">
        <f>$G3643*NonHospFrac+theModel!$H3643*NonHospFrac</f>
        <v>343220.16499392694</v>
      </c>
      <c r="N3643" s="266">
        <f t="shared" si="795"/>
        <v>554539.60369690508</v>
      </c>
      <c r="O3643" s="158"/>
      <c r="P3643" s="265">
        <f t="shared" si="796"/>
        <v>203528.72226669444</v>
      </c>
      <c r="Q3643" s="265">
        <f t="shared" si="797"/>
        <v>343218.60474330792</v>
      </c>
      <c r="R3643" s="266">
        <f t="shared" si="798"/>
        <v>546747.32701000234</v>
      </c>
    </row>
    <row r="3644" spans="1:18" x14ac:dyDescent="0.25">
      <c r="A3644" s="81">
        <v>3613</v>
      </c>
      <c r="B3644" s="93">
        <f t="shared" si="787"/>
        <v>1.1721013105391967E-30</v>
      </c>
      <c r="C3644" s="178">
        <f t="shared" si="788"/>
        <v>1.1694572518457025E-30</v>
      </c>
      <c r="D3644" s="165">
        <f t="shared" si="789"/>
        <v>2.2558277767625785E-3</v>
      </c>
      <c r="E3644" s="166">
        <f t="shared" si="799"/>
        <v>24.291375447755232</v>
      </c>
      <c r="F3644" s="167">
        <f t="shared" si="800"/>
        <v>8.1525615852199866</v>
      </c>
      <c r="G3644" s="167">
        <f t="shared" si="790"/>
        <v>283318.00927730551</v>
      </c>
      <c r="H3644" s="167">
        <f t="shared" si="791"/>
        <v>271299.98899881309</v>
      </c>
      <c r="I3644" s="168">
        <f t="shared" si="792"/>
        <v>554617.99827611865</v>
      </c>
      <c r="J3644" s="168">
        <f t="shared" si="794"/>
        <v>534163.04396141693</v>
      </c>
      <c r="K3644" s="94"/>
      <c r="L3644" s="265">
        <f t="shared" si="793"/>
        <v>211349.31267116062</v>
      </c>
      <c r="M3644" s="265">
        <f>$G3644*NonHospFrac+theModel!$H3644*NonHospFrac</f>
        <v>343268.68560495798</v>
      </c>
      <c r="N3644" s="266">
        <f t="shared" si="795"/>
        <v>554617.99827611865</v>
      </c>
      <c r="O3644" s="158"/>
      <c r="P3644" s="265">
        <f t="shared" si="796"/>
        <v>203554.50516659082</v>
      </c>
      <c r="Q3644" s="265">
        <f t="shared" si="797"/>
        <v>343267.12535433896</v>
      </c>
      <c r="R3644" s="266">
        <f t="shared" si="798"/>
        <v>546821.63052092982</v>
      </c>
    </row>
    <row r="3645" spans="1:18" x14ac:dyDescent="0.25">
      <c r="A3645" s="81">
        <v>3614</v>
      </c>
      <c r="B3645" s="93">
        <f t="shared" si="787"/>
        <v>1.1502059197539624E-30</v>
      </c>
      <c r="C3645" s="178">
        <f t="shared" si="788"/>
        <v>1.1476112532911847E-30</v>
      </c>
      <c r="D3645" s="165">
        <f t="shared" si="789"/>
        <v>2.2558277767625785E-3</v>
      </c>
      <c r="E3645" s="166">
        <f t="shared" si="799"/>
        <v>24.291375447755232</v>
      </c>
      <c r="F3645" s="167">
        <f t="shared" si="800"/>
        <v>8.1548174129967492</v>
      </c>
      <c r="G3645" s="167">
        <f t="shared" si="790"/>
        <v>283396.40385651891</v>
      </c>
      <c r="H3645" s="167">
        <f t="shared" si="791"/>
        <v>271299.98899881309</v>
      </c>
      <c r="I3645" s="168">
        <f t="shared" si="792"/>
        <v>554696.392855332</v>
      </c>
      <c r="J3645" s="168">
        <f t="shared" si="794"/>
        <v>534230.70009555458</v>
      </c>
      <c r="K3645" s="94"/>
      <c r="L3645" s="265">
        <f t="shared" si="793"/>
        <v>211379.18663934304</v>
      </c>
      <c r="M3645" s="265">
        <f>$G3645*NonHospFrac+theModel!$H3645*NonHospFrac</f>
        <v>343317.20621598896</v>
      </c>
      <c r="N3645" s="266">
        <f t="shared" si="795"/>
        <v>554696.392855332</v>
      </c>
      <c r="O3645" s="158"/>
      <c r="P3645" s="265">
        <f t="shared" si="796"/>
        <v>203580.28701552545</v>
      </c>
      <c r="Q3645" s="265">
        <f t="shared" si="797"/>
        <v>343315.64596536994</v>
      </c>
      <c r="R3645" s="266">
        <f t="shared" si="798"/>
        <v>546895.93298089539</v>
      </c>
    </row>
    <row r="3646" spans="1:18" x14ac:dyDescent="0.25">
      <c r="A3646" s="81">
        <v>3615</v>
      </c>
      <c r="B3646" s="93">
        <f t="shared" si="787"/>
        <v>1.128719544924369E-30</v>
      </c>
      <c r="C3646" s="178">
        <f t="shared" si="788"/>
        <v>1.1261733480227537E-30</v>
      </c>
      <c r="D3646" s="165">
        <f t="shared" si="789"/>
        <v>2.2558277767625785E-3</v>
      </c>
      <c r="E3646" s="166">
        <f t="shared" si="799"/>
        <v>24.291375447755232</v>
      </c>
      <c r="F3646" s="167">
        <f t="shared" si="800"/>
        <v>8.1570732407735118</v>
      </c>
      <c r="G3646" s="167">
        <f t="shared" si="790"/>
        <v>283474.79843573237</v>
      </c>
      <c r="H3646" s="167">
        <f t="shared" si="791"/>
        <v>271299.98899881309</v>
      </c>
      <c r="I3646" s="168">
        <f t="shared" si="792"/>
        <v>554774.78743454546</v>
      </c>
      <c r="J3646" s="168">
        <f t="shared" si="794"/>
        <v>534298.3534718951</v>
      </c>
      <c r="K3646" s="94"/>
      <c r="L3646" s="265">
        <f t="shared" si="793"/>
        <v>211409.06060752546</v>
      </c>
      <c r="M3646" s="265">
        <f>$G3646*NonHospFrac+theModel!$H3646*NonHospFrac</f>
        <v>343365.72682701994</v>
      </c>
      <c r="N3646" s="266">
        <f t="shared" si="795"/>
        <v>554774.78743454535</v>
      </c>
      <c r="O3646" s="158"/>
      <c r="P3646" s="265">
        <f t="shared" si="796"/>
        <v>203606.06781354116</v>
      </c>
      <c r="Q3646" s="265">
        <f t="shared" si="797"/>
        <v>343364.16657640092</v>
      </c>
      <c r="R3646" s="266">
        <f t="shared" si="798"/>
        <v>546970.23438994214</v>
      </c>
    </row>
    <row r="3647" spans="1:18" x14ac:dyDescent="0.25">
      <c r="A3647" s="81">
        <v>3616</v>
      </c>
      <c r="B3647" s="93">
        <f t="shared" si="787"/>
        <v>1.1076345454445189E-30</v>
      </c>
      <c r="C3647" s="178">
        <f t="shared" si="788"/>
        <v>1.1051359126704033E-30</v>
      </c>
      <c r="D3647" s="165">
        <f t="shared" si="789"/>
        <v>2.2558277767625785E-3</v>
      </c>
      <c r="E3647" s="166">
        <f t="shared" si="799"/>
        <v>24.291375447755232</v>
      </c>
      <c r="F3647" s="167">
        <f t="shared" si="800"/>
        <v>8.1593290685502744</v>
      </c>
      <c r="G3647" s="167">
        <f t="shared" si="790"/>
        <v>283553.19301494572</v>
      </c>
      <c r="H3647" s="167">
        <f t="shared" si="791"/>
        <v>271299.98899881309</v>
      </c>
      <c r="I3647" s="168">
        <f t="shared" si="792"/>
        <v>554853.18201375881</v>
      </c>
      <c r="J3647" s="168">
        <f t="shared" si="794"/>
        <v>534366.0040905507</v>
      </c>
      <c r="K3647" s="94"/>
      <c r="L3647" s="265">
        <f t="shared" si="793"/>
        <v>211438.93457570788</v>
      </c>
      <c r="M3647" s="265">
        <f>$G3647*NonHospFrac+theModel!$H3647*NonHospFrac</f>
        <v>343414.24743805092</v>
      </c>
      <c r="N3647" s="266">
        <f t="shared" si="795"/>
        <v>554853.18201375881</v>
      </c>
      <c r="O3647" s="158"/>
      <c r="P3647" s="265">
        <f t="shared" si="796"/>
        <v>203631.84756068079</v>
      </c>
      <c r="Q3647" s="265">
        <f t="shared" si="797"/>
        <v>343412.6871874319</v>
      </c>
      <c r="R3647" s="266">
        <f t="shared" si="798"/>
        <v>547044.53474811267</v>
      </c>
    </row>
    <row r="3648" spans="1:18" x14ac:dyDescent="0.25">
      <c r="A3648" s="81">
        <v>3617</v>
      </c>
      <c r="B3648" s="93">
        <f t="shared" si="787"/>
        <v>1.0869434234385411E-30</v>
      </c>
      <c r="C3648" s="178">
        <f t="shared" si="788"/>
        <v>1.0844914662721791E-30</v>
      </c>
      <c r="D3648" s="165">
        <f t="shared" si="789"/>
        <v>2.2558277767625785E-3</v>
      </c>
      <c r="E3648" s="166">
        <f t="shared" si="799"/>
        <v>24.291375447755232</v>
      </c>
      <c r="F3648" s="167">
        <f t="shared" si="800"/>
        <v>8.161584896327037</v>
      </c>
      <c r="G3648" s="167">
        <f t="shared" si="790"/>
        <v>283631.58759415918</v>
      </c>
      <c r="H3648" s="167">
        <f t="shared" si="791"/>
        <v>271299.98899881309</v>
      </c>
      <c r="I3648" s="168">
        <f t="shared" si="792"/>
        <v>554931.57659297227</v>
      </c>
      <c r="J3648" s="168">
        <f t="shared" si="794"/>
        <v>534433.65195163398</v>
      </c>
      <c r="K3648" s="94"/>
      <c r="L3648" s="265">
        <f t="shared" si="793"/>
        <v>211468.80854389031</v>
      </c>
      <c r="M3648" s="265">
        <f>$G3648*NonHospFrac+theModel!$H3648*NonHospFrac</f>
        <v>343462.7680490819</v>
      </c>
      <c r="N3648" s="266">
        <f t="shared" si="795"/>
        <v>554931.57659297227</v>
      </c>
      <c r="O3648" s="158"/>
      <c r="P3648" s="265">
        <f t="shared" si="796"/>
        <v>203657.62625698719</v>
      </c>
      <c r="Q3648" s="265">
        <f t="shared" si="797"/>
        <v>343461.20779846288</v>
      </c>
      <c r="R3648" s="266">
        <f t="shared" si="798"/>
        <v>547118.83405545005</v>
      </c>
    </row>
    <row r="3649" spans="1:18" x14ac:dyDescent="0.25">
      <c r="A3649" s="81">
        <v>3618</v>
      </c>
      <c r="B3649" s="93">
        <f t="shared" si="787"/>
        <v>1.0666388210943299E-30</v>
      </c>
      <c r="C3649" s="178">
        <f t="shared" si="788"/>
        <v>1.0642326676139321E-30</v>
      </c>
      <c r="D3649" s="165">
        <f t="shared" si="789"/>
        <v>2.2558277767625785E-3</v>
      </c>
      <c r="E3649" s="166">
        <f t="shared" si="799"/>
        <v>24.291375447755232</v>
      </c>
      <c r="F3649" s="167">
        <f t="shared" si="800"/>
        <v>8.1638407241037996</v>
      </c>
      <c r="G3649" s="167">
        <f t="shared" si="790"/>
        <v>283709.98217337258</v>
      </c>
      <c r="H3649" s="167">
        <f t="shared" si="791"/>
        <v>271299.98899881309</v>
      </c>
      <c r="I3649" s="168">
        <f t="shared" si="792"/>
        <v>555009.97117218561</v>
      </c>
      <c r="J3649" s="168">
        <f t="shared" si="794"/>
        <v>534501.29705525714</v>
      </c>
      <c r="K3649" s="94"/>
      <c r="L3649" s="265">
        <f t="shared" si="793"/>
        <v>211498.68251207273</v>
      </c>
      <c r="M3649" s="265">
        <f>$G3649*NonHospFrac+theModel!$H3649*NonHospFrac</f>
        <v>343511.28866011288</v>
      </c>
      <c r="N3649" s="266">
        <f t="shared" si="795"/>
        <v>555009.97117218561</v>
      </c>
      <c r="O3649" s="158"/>
      <c r="P3649" s="265">
        <f t="shared" si="796"/>
        <v>203683.40390250317</v>
      </c>
      <c r="Q3649" s="265">
        <f t="shared" si="797"/>
        <v>343509.72840949387</v>
      </c>
      <c r="R3649" s="266">
        <f t="shared" si="798"/>
        <v>547193.132311997</v>
      </c>
    </row>
    <row r="3650" spans="1:18" x14ac:dyDescent="0.25">
      <c r="A3650" s="81">
        <v>3619</v>
      </c>
      <c r="B3650" s="93">
        <f t="shared" si="787"/>
        <v>1.0467135180470889E-30</v>
      </c>
      <c r="C3650" s="178">
        <f t="shared" si="788"/>
        <v>1.0443523126187654E-30</v>
      </c>
      <c r="D3650" s="165">
        <f t="shared" si="789"/>
        <v>2.2558277767625785E-3</v>
      </c>
      <c r="E3650" s="166">
        <f t="shared" si="799"/>
        <v>24.291375447755232</v>
      </c>
      <c r="F3650" s="167">
        <f t="shared" si="800"/>
        <v>8.1660965518805622</v>
      </c>
      <c r="G3650" s="167">
        <f t="shared" si="790"/>
        <v>283788.37675258605</v>
      </c>
      <c r="H3650" s="167">
        <f t="shared" si="791"/>
        <v>271299.98899881309</v>
      </c>
      <c r="I3650" s="168">
        <f t="shared" si="792"/>
        <v>555088.36575139919</v>
      </c>
      <c r="J3650" s="168">
        <f t="shared" si="794"/>
        <v>534568.93940153299</v>
      </c>
      <c r="K3650" s="94"/>
      <c r="L3650" s="265">
        <f t="shared" si="793"/>
        <v>211528.55648025518</v>
      </c>
      <c r="M3650" s="265">
        <f>$G3650*NonHospFrac+theModel!$H3650*NonHospFrac</f>
        <v>343559.80927114392</v>
      </c>
      <c r="N3650" s="266">
        <f t="shared" si="795"/>
        <v>555088.36575139908</v>
      </c>
      <c r="O3650" s="158"/>
      <c r="P3650" s="265">
        <f t="shared" si="796"/>
        <v>203709.18049727159</v>
      </c>
      <c r="Q3650" s="265">
        <f t="shared" si="797"/>
        <v>343558.24902052491</v>
      </c>
      <c r="R3650" s="266">
        <f t="shared" si="798"/>
        <v>547267.4295177965</v>
      </c>
    </row>
    <row r="3651" spans="1:18" x14ac:dyDescent="0.25">
      <c r="A3651" s="81">
        <v>3620</v>
      </c>
      <c r="B3651" s="93">
        <f t="shared" si="787"/>
        <v>1.0271604288117521E-30</v>
      </c>
      <c r="C3651" s="178">
        <f t="shared" si="788"/>
        <v>1.0248433317852471E-30</v>
      </c>
      <c r="D3651" s="165">
        <f t="shared" si="789"/>
        <v>2.2558277767625785E-3</v>
      </c>
      <c r="E3651" s="166">
        <f t="shared" si="799"/>
        <v>24.291375447755232</v>
      </c>
      <c r="F3651" s="167">
        <f t="shared" si="800"/>
        <v>8.1683523796573247</v>
      </c>
      <c r="G3651" s="167">
        <f t="shared" si="790"/>
        <v>283866.77133179945</v>
      </c>
      <c r="H3651" s="167">
        <f t="shared" si="791"/>
        <v>271299.98899881309</v>
      </c>
      <c r="I3651" s="168">
        <f t="shared" si="792"/>
        <v>555166.76033061254</v>
      </c>
      <c r="J3651" s="168">
        <f t="shared" si="794"/>
        <v>534636.57899057341</v>
      </c>
      <c r="K3651" s="94"/>
      <c r="L3651" s="265">
        <f t="shared" si="793"/>
        <v>211558.4304484376</v>
      </c>
      <c r="M3651" s="265">
        <f>$G3651*NonHospFrac+theModel!$H3651*NonHospFrac</f>
        <v>343608.32988217496</v>
      </c>
      <c r="N3651" s="266">
        <f t="shared" si="795"/>
        <v>555166.76033061254</v>
      </c>
      <c r="O3651" s="158"/>
      <c r="P3651" s="265">
        <f t="shared" si="796"/>
        <v>203734.95604133524</v>
      </c>
      <c r="Q3651" s="265">
        <f t="shared" si="797"/>
        <v>343606.76963155594</v>
      </c>
      <c r="R3651" s="266">
        <f t="shared" si="798"/>
        <v>547341.72567289113</v>
      </c>
    </row>
    <row r="3652" spans="1:18" x14ac:dyDescent="0.25">
      <c r="A3652" s="81">
        <v>3621</v>
      </c>
      <c r="B3652" s="93">
        <f t="shared" si="787"/>
        <v>1.0079726002633681E-30</v>
      </c>
      <c r="C3652" s="178">
        <f t="shared" si="788"/>
        <v>1.0056987876734785E-30</v>
      </c>
      <c r="D3652" s="165">
        <f t="shared" si="789"/>
        <v>2.2558277767625785E-3</v>
      </c>
      <c r="E3652" s="166">
        <f t="shared" si="799"/>
        <v>24.291375447755232</v>
      </c>
      <c r="F3652" s="167">
        <f t="shared" si="800"/>
        <v>8.1706082074340873</v>
      </c>
      <c r="G3652" s="167">
        <f t="shared" si="790"/>
        <v>283945.16591101291</v>
      </c>
      <c r="H3652" s="167">
        <f t="shared" si="791"/>
        <v>271299.98899881309</v>
      </c>
      <c r="I3652" s="168">
        <f t="shared" si="792"/>
        <v>555245.154909826</v>
      </c>
      <c r="J3652" s="168">
        <f t="shared" si="794"/>
        <v>534704.2158224911</v>
      </c>
      <c r="K3652" s="94"/>
      <c r="L3652" s="265">
        <f t="shared" si="793"/>
        <v>211588.30441662006</v>
      </c>
      <c r="M3652" s="265">
        <f>$G3652*NonHospFrac+theModel!$H3652*NonHospFrac</f>
        <v>343656.85049320594</v>
      </c>
      <c r="N3652" s="266">
        <f t="shared" si="795"/>
        <v>555245.154909826</v>
      </c>
      <c r="O3652" s="158"/>
      <c r="P3652" s="265">
        <f t="shared" si="796"/>
        <v>203760.730534737</v>
      </c>
      <c r="Q3652" s="265">
        <f t="shared" si="797"/>
        <v>343655.29024258693</v>
      </c>
      <c r="R3652" s="266">
        <f t="shared" si="798"/>
        <v>547416.02077732398</v>
      </c>
    </row>
    <row r="3653" spans="1:18" x14ac:dyDescent="0.25">
      <c r="A3653" s="81">
        <v>3622</v>
      </c>
      <c r="B3653" s="93">
        <f t="shared" si="787"/>
        <v>9.8914320916455409E-31</v>
      </c>
      <c r="C3653" s="178">
        <f t="shared" si="788"/>
        <v>9.8691187243812464E-31</v>
      </c>
      <c r="D3653" s="165">
        <f t="shared" si="789"/>
        <v>2.2558277767625785E-3</v>
      </c>
      <c r="E3653" s="166">
        <f t="shared" si="799"/>
        <v>24.291375447755232</v>
      </c>
      <c r="F3653" s="167">
        <f t="shared" si="800"/>
        <v>8.1728640352108499</v>
      </c>
      <c r="G3653" s="167">
        <f t="shared" si="790"/>
        <v>284023.56049022626</v>
      </c>
      <c r="H3653" s="167">
        <f t="shared" si="791"/>
        <v>271299.98899881309</v>
      </c>
      <c r="I3653" s="168">
        <f t="shared" si="792"/>
        <v>555323.54948903935</v>
      </c>
      <c r="J3653" s="168">
        <f t="shared" si="794"/>
        <v>534771.84989739826</v>
      </c>
      <c r="K3653" s="94"/>
      <c r="L3653" s="265">
        <f t="shared" si="793"/>
        <v>211618.17838480242</v>
      </c>
      <c r="M3653" s="265">
        <f>$G3653*NonHospFrac+theModel!$H3653*NonHospFrac</f>
        <v>343705.37110423693</v>
      </c>
      <c r="N3653" s="266">
        <f t="shared" si="795"/>
        <v>555323.54948903935</v>
      </c>
      <c r="O3653" s="158"/>
      <c r="P3653" s="265">
        <f t="shared" si="796"/>
        <v>203786.50397751961</v>
      </c>
      <c r="Q3653" s="265">
        <f t="shared" si="797"/>
        <v>343703.81085361791</v>
      </c>
      <c r="R3653" s="266">
        <f t="shared" si="798"/>
        <v>547490.31483113754</v>
      </c>
    </row>
    <row r="3654" spans="1:18" x14ac:dyDescent="0.25">
      <c r="A3654" s="81">
        <v>3623</v>
      </c>
      <c r="B3654" s="93">
        <f t="shared" si="787"/>
        <v>9.7066555973913413E-31</v>
      </c>
      <c r="C3654" s="178">
        <f t="shared" si="788"/>
        <v>9.684759054075278E-31</v>
      </c>
      <c r="D3654" s="165">
        <f t="shared" si="789"/>
        <v>2.2558277767625785E-3</v>
      </c>
      <c r="E3654" s="166">
        <f t="shared" si="799"/>
        <v>24.291375447755232</v>
      </c>
      <c r="F3654" s="167">
        <f t="shared" si="800"/>
        <v>8.1751198629876125</v>
      </c>
      <c r="G3654" s="167">
        <f t="shared" si="790"/>
        <v>284101.95506943972</v>
      </c>
      <c r="H3654" s="167">
        <f t="shared" si="791"/>
        <v>271299.98899881309</v>
      </c>
      <c r="I3654" s="168">
        <f t="shared" si="792"/>
        <v>555401.94406825281</v>
      </c>
      <c r="J3654" s="168">
        <f t="shared" si="794"/>
        <v>534839.48121540749</v>
      </c>
      <c r="K3654" s="94"/>
      <c r="L3654" s="265">
        <f t="shared" si="793"/>
        <v>211648.05235298487</v>
      </c>
      <c r="M3654" s="265">
        <f>$G3654*NonHospFrac+theModel!$H3654*NonHospFrac</f>
        <v>343753.89171526791</v>
      </c>
      <c r="N3654" s="266">
        <f t="shared" si="795"/>
        <v>555401.94406825281</v>
      </c>
      <c r="O3654" s="158"/>
      <c r="P3654" s="265">
        <f t="shared" si="796"/>
        <v>203812.27636972602</v>
      </c>
      <c r="Q3654" s="265">
        <f t="shared" si="797"/>
        <v>343752.33146464889</v>
      </c>
      <c r="R3654" s="266">
        <f t="shared" si="798"/>
        <v>547564.60783437488</v>
      </c>
    </row>
    <row r="3655" spans="1:18" x14ac:dyDescent="0.25">
      <c r="A3655" s="81">
        <v>3624</v>
      </c>
      <c r="B3655" s="93">
        <f t="shared" si="787"/>
        <v>9.5253308129110683E-31</v>
      </c>
      <c r="C3655" s="178">
        <f t="shared" si="788"/>
        <v>9.5038433070804506E-31</v>
      </c>
      <c r="D3655" s="165">
        <f t="shared" si="789"/>
        <v>2.2558277767625785E-3</v>
      </c>
      <c r="E3655" s="166">
        <f t="shared" si="799"/>
        <v>24.291375447755232</v>
      </c>
      <c r="F3655" s="167">
        <f t="shared" si="800"/>
        <v>8.1773756907643751</v>
      </c>
      <c r="G3655" s="167">
        <f t="shared" si="790"/>
        <v>284180.34964865318</v>
      </c>
      <c r="H3655" s="167">
        <f t="shared" si="791"/>
        <v>271299.98899881309</v>
      </c>
      <c r="I3655" s="168">
        <f t="shared" si="792"/>
        <v>555480.33864746627</v>
      </c>
      <c r="J3655" s="168">
        <f t="shared" si="794"/>
        <v>534907.10977663111</v>
      </c>
      <c r="K3655" s="94"/>
      <c r="L3655" s="265">
        <f t="shared" si="793"/>
        <v>211677.92632116732</v>
      </c>
      <c r="M3655" s="265">
        <f>$G3655*NonHospFrac+theModel!$H3655*NonHospFrac</f>
        <v>343802.41232629895</v>
      </c>
      <c r="N3655" s="266">
        <f t="shared" si="795"/>
        <v>555480.33864746627</v>
      </c>
      <c r="O3655" s="158"/>
      <c r="P3655" s="265">
        <f t="shared" si="796"/>
        <v>203838.04771139898</v>
      </c>
      <c r="Q3655" s="265">
        <f t="shared" si="797"/>
        <v>343800.85207567993</v>
      </c>
      <c r="R3655" s="266">
        <f t="shared" si="798"/>
        <v>547638.89978707884</v>
      </c>
    </row>
    <row r="3656" spans="1:18" x14ac:dyDescent="0.25">
      <c r="A3656" s="81">
        <v>3625</v>
      </c>
      <c r="B3656" s="93">
        <f t="shared" si="787"/>
        <v>9.3473932586808996E-31</v>
      </c>
      <c r="C3656" s="178">
        <f t="shared" si="788"/>
        <v>9.3263071493276437E-31</v>
      </c>
      <c r="D3656" s="165">
        <f t="shared" si="789"/>
        <v>2.2558277767625785E-3</v>
      </c>
      <c r="E3656" s="166">
        <f t="shared" si="799"/>
        <v>24.291375447755232</v>
      </c>
      <c r="F3656" s="167">
        <f t="shared" si="800"/>
        <v>8.1796315185411377</v>
      </c>
      <c r="G3656" s="167">
        <f t="shared" si="790"/>
        <v>284258.74422786653</v>
      </c>
      <c r="H3656" s="167">
        <f t="shared" si="791"/>
        <v>271299.98899881309</v>
      </c>
      <c r="I3656" s="168">
        <f t="shared" si="792"/>
        <v>555558.73322667961</v>
      </c>
      <c r="J3656" s="168">
        <f t="shared" si="794"/>
        <v>534974.73558118136</v>
      </c>
      <c r="K3656" s="94"/>
      <c r="L3656" s="265">
        <f t="shared" si="793"/>
        <v>211707.80028934972</v>
      </c>
      <c r="M3656" s="265">
        <f>$G3656*NonHospFrac+theModel!$H3656*NonHospFrac</f>
        <v>343850.93293732987</v>
      </c>
      <c r="N3656" s="266">
        <f t="shared" si="795"/>
        <v>555558.73322667961</v>
      </c>
      <c r="O3656" s="158"/>
      <c r="P3656" s="265">
        <f t="shared" si="796"/>
        <v>203863.81800258128</v>
      </c>
      <c r="Q3656" s="265">
        <f t="shared" si="797"/>
        <v>343849.37268671085</v>
      </c>
      <c r="R3656" s="266">
        <f t="shared" si="798"/>
        <v>547713.19068929215</v>
      </c>
    </row>
    <row r="3657" spans="1:18" x14ac:dyDescent="0.25">
      <c r="A3657" s="81">
        <v>3626</v>
      </c>
      <c r="B3657" s="93">
        <f t="shared" si="787"/>
        <v>9.1727796596841286E-31</v>
      </c>
      <c r="C3657" s="178">
        <f t="shared" si="788"/>
        <v>9.1520874485376911E-31</v>
      </c>
      <c r="D3657" s="165">
        <f t="shared" si="789"/>
        <v>2.2558277767625785E-3</v>
      </c>
      <c r="E3657" s="166">
        <f t="shared" si="799"/>
        <v>24.291375447755232</v>
      </c>
      <c r="F3657" s="167">
        <f t="shared" si="800"/>
        <v>8.1818873463179003</v>
      </c>
      <c r="G3657" s="167">
        <f t="shared" si="790"/>
        <v>284337.13880707999</v>
      </c>
      <c r="H3657" s="167">
        <f t="shared" si="791"/>
        <v>271299.98899881309</v>
      </c>
      <c r="I3657" s="168">
        <f t="shared" si="792"/>
        <v>555637.12780589308</v>
      </c>
      <c r="J3657" s="168">
        <f t="shared" si="794"/>
        <v>535042.35862917069</v>
      </c>
      <c r="K3657" s="94"/>
      <c r="L3657" s="265">
        <f t="shared" si="793"/>
        <v>211737.67425753217</v>
      </c>
      <c r="M3657" s="265">
        <f>$G3657*NonHospFrac+theModel!$H3657*NonHospFrac</f>
        <v>343899.45354836091</v>
      </c>
      <c r="N3657" s="266">
        <f t="shared" si="795"/>
        <v>555637.12780589308</v>
      </c>
      <c r="O3657" s="158"/>
      <c r="P3657" s="265">
        <f t="shared" si="796"/>
        <v>203889.58724331582</v>
      </c>
      <c r="Q3657" s="265">
        <f t="shared" si="797"/>
        <v>343897.89329774189</v>
      </c>
      <c r="R3657" s="266">
        <f t="shared" si="798"/>
        <v>547787.48054105765</v>
      </c>
    </row>
    <row r="3658" spans="1:18" x14ac:dyDescent="0.25">
      <c r="A3658" s="81">
        <v>3627</v>
      </c>
      <c r="B3658" s="93">
        <f t="shared" si="787"/>
        <v>9.0014279229104215E-31</v>
      </c>
      <c r="C3658" s="178">
        <f t="shared" si="788"/>
        <v>8.9811222517713944E-31</v>
      </c>
      <c r="D3658" s="165">
        <f t="shared" si="789"/>
        <v>2.2558277767625785E-3</v>
      </c>
      <c r="E3658" s="166">
        <f t="shared" si="799"/>
        <v>24.291375447755232</v>
      </c>
      <c r="F3658" s="167">
        <f t="shared" si="800"/>
        <v>8.1841431740946629</v>
      </c>
      <c r="G3658" s="167">
        <f t="shared" si="790"/>
        <v>284415.53338629339</v>
      </c>
      <c r="H3658" s="167">
        <f t="shared" si="791"/>
        <v>271299.98899881309</v>
      </c>
      <c r="I3658" s="168">
        <f t="shared" si="792"/>
        <v>555715.52238510642</v>
      </c>
      <c r="J3658" s="168">
        <f t="shared" si="794"/>
        <v>535109.97892071144</v>
      </c>
      <c r="K3658" s="94"/>
      <c r="L3658" s="265">
        <f t="shared" si="793"/>
        <v>211767.54822571459</v>
      </c>
      <c r="M3658" s="265">
        <f>$G3658*NonHospFrac+theModel!$H3658*NonHospFrac</f>
        <v>343947.97415939189</v>
      </c>
      <c r="N3658" s="266">
        <f t="shared" si="795"/>
        <v>555715.52238510642</v>
      </c>
      <c r="O3658" s="158"/>
      <c r="P3658" s="265">
        <f t="shared" si="796"/>
        <v>203915.35543364537</v>
      </c>
      <c r="Q3658" s="265">
        <f t="shared" si="797"/>
        <v>343946.41390877287</v>
      </c>
      <c r="R3658" s="266">
        <f t="shared" si="798"/>
        <v>547861.76934241829</v>
      </c>
    </row>
    <row r="3659" spans="1:18" x14ac:dyDescent="0.25">
      <c r="A3659" s="81">
        <v>3628</v>
      </c>
      <c r="B3659" s="93">
        <f t="shared" si="787"/>
        <v>8.8332771152753899E-31</v>
      </c>
      <c r="C3659" s="178">
        <f t="shared" si="788"/>
        <v>8.8133507633989104E-31</v>
      </c>
      <c r="D3659" s="165">
        <f t="shared" si="789"/>
        <v>2.2558277767625785E-3</v>
      </c>
      <c r="E3659" s="166">
        <f t="shared" si="799"/>
        <v>24.291375447755232</v>
      </c>
      <c r="F3659" s="167">
        <f t="shared" si="800"/>
        <v>8.1863990018714254</v>
      </c>
      <c r="G3659" s="167">
        <f t="shared" si="790"/>
        <v>284493.92796550685</v>
      </c>
      <c r="H3659" s="167">
        <f t="shared" si="791"/>
        <v>271299.98899881309</v>
      </c>
      <c r="I3659" s="168">
        <f t="shared" si="792"/>
        <v>555793.91696432</v>
      </c>
      <c r="J3659" s="168">
        <f t="shared" si="794"/>
        <v>535177.59645591618</v>
      </c>
      <c r="K3659" s="94"/>
      <c r="L3659" s="265">
        <f t="shared" si="793"/>
        <v>211797.42219389701</v>
      </c>
      <c r="M3659" s="265">
        <f>$G3659*NonHospFrac+theModel!$H3659*NonHospFrac</f>
        <v>343996.49477042293</v>
      </c>
      <c r="N3659" s="266">
        <f t="shared" si="795"/>
        <v>555793.91696432</v>
      </c>
      <c r="O3659" s="158"/>
      <c r="P3659" s="265">
        <f t="shared" si="796"/>
        <v>203941.12257361272</v>
      </c>
      <c r="Q3659" s="265">
        <f t="shared" si="797"/>
        <v>343994.93451980391</v>
      </c>
      <c r="R3659" s="266">
        <f t="shared" si="798"/>
        <v>547936.05709341657</v>
      </c>
    </row>
    <row r="3660" spans="1:18" x14ac:dyDescent="0.25">
      <c r="A3660" s="81">
        <v>3629</v>
      </c>
      <c r="B3660" s="93">
        <f t="shared" si="787"/>
        <v>8.6682674419526568E-31</v>
      </c>
      <c r="C3660" s="178">
        <f t="shared" si="788"/>
        <v>8.6487133234806926E-31</v>
      </c>
      <c r="D3660" s="165">
        <f t="shared" si="789"/>
        <v>2.2558277767625785E-3</v>
      </c>
      <c r="E3660" s="166">
        <f t="shared" si="799"/>
        <v>24.291375447755232</v>
      </c>
      <c r="F3660" s="167">
        <f t="shared" si="800"/>
        <v>8.188654829648188</v>
      </c>
      <c r="G3660" s="167">
        <f t="shared" si="790"/>
        <v>284572.3225447202</v>
      </c>
      <c r="H3660" s="167">
        <f t="shared" si="791"/>
        <v>271299.98899881309</v>
      </c>
      <c r="I3660" s="168">
        <f t="shared" si="792"/>
        <v>555872.31154353335</v>
      </c>
      <c r="J3660" s="168">
        <f t="shared" si="794"/>
        <v>535245.21123489679</v>
      </c>
      <c r="K3660" s="94"/>
      <c r="L3660" s="265">
        <f t="shared" si="793"/>
        <v>211827.29616207941</v>
      </c>
      <c r="M3660" s="265">
        <f>$G3660*NonHospFrac+theModel!$H3660*NonHospFrac</f>
        <v>344045.01538145385</v>
      </c>
      <c r="N3660" s="266">
        <f t="shared" si="795"/>
        <v>555872.31154353323</v>
      </c>
      <c r="O3660" s="158"/>
      <c r="P3660" s="265">
        <f t="shared" si="796"/>
        <v>203966.8886632607</v>
      </c>
      <c r="Q3660" s="265">
        <f t="shared" si="797"/>
        <v>344043.45513083483</v>
      </c>
      <c r="R3660" s="266">
        <f t="shared" si="798"/>
        <v>548010.34379409556</v>
      </c>
    </row>
    <row r="3661" spans="1:18" x14ac:dyDescent="0.25">
      <c r="A3661" s="81">
        <v>3630</v>
      </c>
      <c r="B3661" s="93">
        <f t="shared" si="787"/>
        <v>8.5063402251106548E-31</v>
      </c>
      <c r="C3661" s="178">
        <f t="shared" si="788"/>
        <v>8.4871513865522573E-31</v>
      </c>
      <c r="D3661" s="165">
        <f t="shared" si="789"/>
        <v>2.2558277767625785E-3</v>
      </c>
      <c r="E3661" s="166">
        <f t="shared" si="799"/>
        <v>24.291375447755232</v>
      </c>
      <c r="F3661" s="167">
        <f t="shared" si="800"/>
        <v>8.1909106574249506</v>
      </c>
      <c r="G3661" s="167">
        <f t="shared" si="790"/>
        <v>284650.71712393366</v>
      </c>
      <c r="H3661" s="167">
        <f t="shared" si="791"/>
        <v>271299.98899881309</v>
      </c>
      <c r="I3661" s="168">
        <f t="shared" si="792"/>
        <v>555950.70612274669</v>
      </c>
      <c r="J3661" s="168">
        <f t="shared" si="794"/>
        <v>535312.82325776597</v>
      </c>
      <c r="K3661" s="94"/>
      <c r="L3661" s="265">
        <f t="shared" si="793"/>
        <v>211857.17013026186</v>
      </c>
      <c r="M3661" s="265">
        <f>$G3661*NonHospFrac+theModel!$H3661*NonHospFrac</f>
        <v>344093.53599248489</v>
      </c>
      <c r="N3661" s="266">
        <f t="shared" si="795"/>
        <v>555950.70612274669</v>
      </c>
      <c r="O3661" s="158"/>
      <c r="P3661" s="265">
        <f t="shared" si="796"/>
        <v>203992.6537026322</v>
      </c>
      <c r="Q3661" s="265">
        <f t="shared" si="797"/>
        <v>344091.97574186587</v>
      </c>
      <c r="R3661" s="266">
        <f t="shared" si="798"/>
        <v>548084.6294444981</v>
      </c>
    </row>
    <row r="3662" spans="1:18" x14ac:dyDescent="0.25">
      <c r="A3662" s="81">
        <v>3631</v>
      </c>
      <c r="B3662" s="93">
        <f t="shared" si="787"/>
        <v>8.3474378830466599E-31</v>
      </c>
      <c r="C3662" s="178">
        <f t="shared" si="788"/>
        <v>8.3286075008052823E-31</v>
      </c>
      <c r="D3662" s="165">
        <f t="shared" si="789"/>
        <v>2.2558277767625785E-3</v>
      </c>
      <c r="E3662" s="166">
        <f t="shared" si="799"/>
        <v>24.291375447755232</v>
      </c>
      <c r="F3662" s="167">
        <f t="shared" si="800"/>
        <v>8.1931664852017132</v>
      </c>
      <c r="G3662" s="167">
        <f t="shared" si="790"/>
        <v>284729.11170314706</v>
      </c>
      <c r="H3662" s="167">
        <f t="shared" si="791"/>
        <v>271299.98899881309</v>
      </c>
      <c r="I3662" s="168">
        <f t="shared" si="792"/>
        <v>556029.10070196015</v>
      </c>
      <c r="J3662" s="168">
        <f t="shared" si="794"/>
        <v>535380.43252463604</v>
      </c>
      <c r="K3662" s="94"/>
      <c r="L3662" s="265">
        <f t="shared" si="793"/>
        <v>211887.04409844428</v>
      </c>
      <c r="M3662" s="265">
        <f>$G3662*NonHospFrac+theModel!$H3662*NonHospFrac</f>
        <v>344142.05660351587</v>
      </c>
      <c r="N3662" s="266">
        <f t="shared" si="795"/>
        <v>556029.10070196015</v>
      </c>
      <c r="O3662" s="158"/>
      <c r="P3662" s="265">
        <f t="shared" si="796"/>
        <v>204018.41769176995</v>
      </c>
      <c r="Q3662" s="265">
        <f t="shared" si="797"/>
        <v>344140.49635289685</v>
      </c>
      <c r="R3662" s="266">
        <f t="shared" si="798"/>
        <v>548158.9140446668</v>
      </c>
    </row>
    <row r="3663" spans="1:18" x14ac:dyDescent="0.25">
      <c r="A3663" s="81">
        <v>3632</v>
      </c>
      <c r="B3663" s="93">
        <f t="shared" si="787"/>
        <v>8.1915039097106046E-31</v>
      </c>
      <c r="C3663" s="178">
        <f t="shared" si="788"/>
        <v>8.1730252876576202E-31</v>
      </c>
      <c r="D3663" s="165">
        <f t="shared" si="789"/>
        <v>2.2558277767625785E-3</v>
      </c>
      <c r="E3663" s="166">
        <f t="shared" si="799"/>
        <v>24.291375447755232</v>
      </c>
      <c r="F3663" s="167">
        <f t="shared" si="800"/>
        <v>8.1954223129784758</v>
      </c>
      <c r="G3663" s="167">
        <f t="shared" si="790"/>
        <v>284807.50628236053</v>
      </c>
      <c r="H3663" s="167">
        <f t="shared" si="791"/>
        <v>271299.98899881309</v>
      </c>
      <c r="I3663" s="168">
        <f t="shared" si="792"/>
        <v>556107.49528117361</v>
      </c>
      <c r="J3663" s="168">
        <f t="shared" si="794"/>
        <v>535448.03903561935</v>
      </c>
      <c r="K3663" s="94"/>
      <c r="L3663" s="265">
        <f t="shared" si="793"/>
        <v>211916.91806662671</v>
      </c>
      <c r="M3663" s="265">
        <f>$G3663*NonHospFrac+theModel!$H3663*NonHospFrac</f>
        <v>344190.57721454685</v>
      </c>
      <c r="N3663" s="266">
        <f t="shared" si="795"/>
        <v>556107.49528117361</v>
      </c>
      <c r="O3663" s="158"/>
      <c r="P3663" s="265">
        <f t="shared" si="796"/>
        <v>204044.18063071679</v>
      </c>
      <c r="Q3663" s="265">
        <f t="shared" si="797"/>
        <v>344189.01696392783</v>
      </c>
      <c r="R3663" s="266">
        <f t="shared" si="798"/>
        <v>548233.19759464462</v>
      </c>
    </row>
    <row r="3664" spans="1:18" x14ac:dyDescent="0.25">
      <c r="A3664" s="81">
        <v>3633</v>
      </c>
      <c r="B3664" s="93">
        <f t="shared" si="787"/>
        <v>8.0384828546113852E-31</v>
      </c>
      <c r="C3664" s="178">
        <f t="shared" si="788"/>
        <v>8.0203494217049223E-31</v>
      </c>
      <c r="D3664" s="165">
        <f t="shared" si="789"/>
        <v>2.2558277767625785E-3</v>
      </c>
      <c r="E3664" s="166">
        <f t="shared" si="799"/>
        <v>24.291375447755232</v>
      </c>
      <c r="F3664" s="167">
        <f t="shared" si="800"/>
        <v>8.1976781407552384</v>
      </c>
      <c r="G3664" s="167">
        <f t="shared" si="790"/>
        <v>284885.90086157393</v>
      </c>
      <c r="H3664" s="167">
        <f t="shared" si="791"/>
        <v>271299.98899881309</v>
      </c>
      <c r="I3664" s="168">
        <f t="shared" si="792"/>
        <v>556185.88986038696</v>
      </c>
      <c r="J3664" s="168">
        <f t="shared" si="794"/>
        <v>535515.64279082802</v>
      </c>
      <c r="K3664" s="94"/>
      <c r="L3664" s="265">
        <f t="shared" si="793"/>
        <v>211946.79203480913</v>
      </c>
      <c r="M3664" s="265">
        <f>$G3664*NonHospFrac+theModel!$H3664*NonHospFrac</f>
        <v>344239.09782557783</v>
      </c>
      <c r="N3664" s="266">
        <f t="shared" si="795"/>
        <v>556185.88986038696</v>
      </c>
      <c r="O3664" s="158"/>
      <c r="P3664" s="265">
        <f t="shared" si="796"/>
        <v>204069.94251951552</v>
      </c>
      <c r="Q3664" s="265">
        <f t="shared" si="797"/>
        <v>344237.53757495881</v>
      </c>
      <c r="R3664" s="266">
        <f t="shared" si="798"/>
        <v>548307.48009447427</v>
      </c>
    </row>
    <row r="3665" spans="1:18" x14ac:dyDescent="0.25">
      <c r="A3665" s="81">
        <v>3634</v>
      </c>
      <c r="B3665" s="93">
        <f t="shared" si="787"/>
        <v>7.8883203030985335E-31</v>
      </c>
      <c r="C3665" s="178">
        <f t="shared" si="788"/>
        <v>7.8705256110468033E-31</v>
      </c>
      <c r="D3665" s="165">
        <f t="shared" si="789"/>
        <v>2.2558277767625785E-3</v>
      </c>
      <c r="E3665" s="166">
        <f t="shared" si="799"/>
        <v>24.291375447755232</v>
      </c>
      <c r="F3665" s="167">
        <f t="shared" si="800"/>
        <v>8.199933968532001</v>
      </c>
      <c r="G3665" s="167">
        <f t="shared" si="790"/>
        <v>284964.29544078739</v>
      </c>
      <c r="H3665" s="167">
        <f t="shared" si="791"/>
        <v>271299.98899881309</v>
      </c>
      <c r="I3665" s="168">
        <f t="shared" si="792"/>
        <v>556264.28443960054</v>
      </c>
      <c r="J3665" s="168">
        <f t="shared" si="794"/>
        <v>535583.24379037472</v>
      </c>
      <c r="K3665" s="94"/>
      <c r="L3665" s="265">
        <f t="shared" si="793"/>
        <v>211976.66600299158</v>
      </c>
      <c r="M3665" s="265">
        <f>$G3665*NonHospFrac+theModel!$H3665*NonHospFrac</f>
        <v>344287.61843660893</v>
      </c>
      <c r="N3665" s="266">
        <f t="shared" si="795"/>
        <v>556264.28443960054</v>
      </c>
      <c r="O3665" s="158"/>
      <c r="P3665" s="265">
        <f t="shared" si="796"/>
        <v>204095.70335820896</v>
      </c>
      <c r="Q3665" s="265">
        <f t="shared" si="797"/>
        <v>344286.05818598991</v>
      </c>
      <c r="R3665" s="266">
        <f t="shared" si="798"/>
        <v>548381.76154419885</v>
      </c>
    </row>
    <row r="3666" spans="1:18" x14ac:dyDescent="0.25">
      <c r="A3666" s="81">
        <v>3635</v>
      </c>
      <c r="B3666" s="93">
        <f t="shared" si="787"/>
        <v>7.7409628570122524E-31</v>
      </c>
      <c r="C3666" s="178">
        <f t="shared" si="788"/>
        <v>7.7235005779805167E-31</v>
      </c>
      <c r="D3666" s="165">
        <f t="shared" si="789"/>
        <v>2.2558277767625785E-3</v>
      </c>
      <c r="E3666" s="166">
        <f t="shared" si="799"/>
        <v>24.291375447755232</v>
      </c>
      <c r="F3666" s="167">
        <f t="shared" si="800"/>
        <v>8.2021897963087635</v>
      </c>
      <c r="G3666" s="167">
        <f t="shared" si="790"/>
        <v>285042.69002000074</v>
      </c>
      <c r="H3666" s="167">
        <f t="shared" si="791"/>
        <v>271299.98899881309</v>
      </c>
      <c r="I3666" s="168">
        <f t="shared" si="792"/>
        <v>556342.67901881388</v>
      </c>
      <c r="J3666" s="168">
        <f t="shared" si="794"/>
        <v>535650.84203437145</v>
      </c>
      <c r="K3666" s="94"/>
      <c r="L3666" s="265">
        <f t="shared" si="793"/>
        <v>212006.53997117397</v>
      </c>
      <c r="M3666" s="265">
        <f>$G3666*NonHospFrac+theModel!$H3666*NonHospFrac</f>
        <v>344336.13904763979</v>
      </c>
      <c r="N3666" s="266">
        <f t="shared" si="795"/>
        <v>556342.67901881377</v>
      </c>
      <c r="O3666" s="158"/>
      <c r="P3666" s="265">
        <f t="shared" si="796"/>
        <v>204121.46314683987</v>
      </c>
      <c r="Q3666" s="265">
        <f t="shared" si="797"/>
        <v>344334.57879702077</v>
      </c>
      <c r="R3666" s="266">
        <f t="shared" si="798"/>
        <v>548456.04194386071</v>
      </c>
    </row>
    <row r="3667" spans="1:18" x14ac:dyDescent="0.25">
      <c r="A3667" s="81">
        <v>3636</v>
      </c>
      <c r="B3667" s="93">
        <f t="shared" si="787"/>
        <v>7.5963581156949944E-31</v>
      </c>
      <c r="C3667" s="178">
        <f t="shared" si="788"/>
        <v>7.5792220400553735E-31</v>
      </c>
      <c r="D3667" s="165">
        <f t="shared" si="789"/>
        <v>2.2558277767625785E-3</v>
      </c>
      <c r="E3667" s="166">
        <f t="shared" si="799"/>
        <v>24.291375447755232</v>
      </c>
      <c r="F3667" s="167">
        <f t="shared" si="800"/>
        <v>8.2044456240855261</v>
      </c>
      <c r="G3667" s="167">
        <f t="shared" si="790"/>
        <v>285121.0845992142</v>
      </c>
      <c r="H3667" s="167">
        <f t="shared" si="791"/>
        <v>271299.98899881309</v>
      </c>
      <c r="I3667" s="168">
        <f t="shared" si="792"/>
        <v>556421.07359802723</v>
      </c>
      <c r="J3667" s="168">
        <f t="shared" si="794"/>
        <v>535718.43752293068</v>
      </c>
      <c r="K3667" s="94"/>
      <c r="L3667" s="265">
        <f t="shared" si="793"/>
        <v>212036.4139393564</v>
      </c>
      <c r="M3667" s="265">
        <f>$G3667*NonHospFrac+theModel!$H3667*NonHospFrac</f>
        <v>344384.65965867089</v>
      </c>
      <c r="N3667" s="266">
        <f t="shared" si="795"/>
        <v>556421.07359802723</v>
      </c>
      <c r="O3667" s="158"/>
      <c r="P3667" s="265">
        <f t="shared" si="796"/>
        <v>204147.22188545109</v>
      </c>
      <c r="Q3667" s="265">
        <f t="shared" si="797"/>
        <v>344383.09940805187</v>
      </c>
      <c r="R3667" s="266">
        <f t="shared" si="798"/>
        <v>548530.32129350293</v>
      </c>
    </row>
    <row r="3668" spans="1:18" x14ac:dyDescent="0.25">
      <c r="A3668" s="81">
        <v>3637</v>
      </c>
      <c r="B3668" s="93">
        <f t="shared" si="787"/>
        <v>7.45445465735724E-31</v>
      </c>
      <c r="C3668" s="178">
        <f t="shared" si="788"/>
        <v>7.4376386914805564E-31</v>
      </c>
      <c r="D3668" s="165">
        <f t="shared" si="789"/>
        <v>2.2558277767625785E-3</v>
      </c>
      <c r="E3668" s="166">
        <f t="shared" si="799"/>
        <v>24.291375447755232</v>
      </c>
      <c r="F3668" s="167">
        <f t="shared" si="800"/>
        <v>8.2067014518622887</v>
      </c>
      <c r="G3668" s="167">
        <f t="shared" si="790"/>
        <v>285199.4791784276</v>
      </c>
      <c r="H3668" s="167">
        <f t="shared" si="791"/>
        <v>271299.98899881309</v>
      </c>
      <c r="I3668" s="168">
        <f t="shared" si="792"/>
        <v>556499.46817724069</v>
      </c>
      <c r="J3668" s="168">
        <f t="shared" si="794"/>
        <v>535786.03025616484</v>
      </c>
      <c r="K3668" s="94"/>
      <c r="L3668" s="265">
        <f t="shared" si="793"/>
        <v>212066.28790753882</v>
      </c>
      <c r="M3668" s="265">
        <f>$G3668*NonHospFrac+theModel!$H3668*NonHospFrac</f>
        <v>344433.18026970187</v>
      </c>
      <c r="N3668" s="266">
        <f t="shared" si="795"/>
        <v>556499.46817724069</v>
      </c>
      <c r="O3668" s="158"/>
      <c r="P3668" s="265">
        <f t="shared" si="796"/>
        <v>204172.97957408542</v>
      </c>
      <c r="Q3668" s="265">
        <f t="shared" si="797"/>
        <v>344431.62001908285</v>
      </c>
      <c r="R3668" s="266">
        <f t="shared" si="798"/>
        <v>548604.59959316824</v>
      </c>
    </row>
    <row r="3669" spans="1:18" x14ac:dyDescent="0.25">
      <c r="A3669" s="81">
        <v>3638</v>
      </c>
      <c r="B3669" s="93">
        <f t="shared" si="787"/>
        <v>7.3152020207924355E-31</v>
      </c>
      <c r="C3669" s="178">
        <f t="shared" si="788"/>
        <v>7.2987001848813021E-31</v>
      </c>
      <c r="D3669" s="165">
        <f t="shared" si="789"/>
        <v>2.2558277767625785E-3</v>
      </c>
      <c r="E3669" s="166">
        <f t="shared" si="799"/>
        <v>24.291375447755232</v>
      </c>
      <c r="F3669" s="167">
        <f t="shared" si="800"/>
        <v>8.2089572796390513</v>
      </c>
      <c r="G3669" s="167">
        <f t="shared" si="790"/>
        <v>285277.87375764106</v>
      </c>
      <c r="H3669" s="167">
        <f t="shared" si="791"/>
        <v>271299.98899881309</v>
      </c>
      <c r="I3669" s="168">
        <f t="shared" si="792"/>
        <v>556577.86275645415</v>
      </c>
      <c r="J3669" s="168">
        <f t="shared" si="794"/>
        <v>535853.62023418606</v>
      </c>
      <c r="K3669" s="94"/>
      <c r="L3669" s="265">
        <f t="shared" si="793"/>
        <v>212096.16187572127</v>
      </c>
      <c r="M3669" s="265">
        <f>$G3669*NonHospFrac+theModel!$H3669*NonHospFrac</f>
        <v>344481.70088073285</v>
      </c>
      <c r="N3669" s="266">
        <f t="shared" si="795"/>
        <v>556577.86275645415</v>
      </c>
      <c r="O3669" s="158"/>
      <c r="P3669" s="265">
        <f t="shared" si="796"/>
        <v>204198.73621278568</v>
      </c>
      <c r="Q3669" s="265">
        <f t="shared" si="797"/>
        <v>344480.14063011383</v>
      </c>
      <c r="R3669" s="266">
        <f t="shared" si="798"/>
        <v>548678.87684289948</v>
      </c>
    </row>
    <row r="3670" spans="1:18" x14ac:dyDescent="0.25">
      <c r="A3670" s="81">
        <v>3639</v>
      </c>
      <c r="B3670" s="93">
        <f t="shared" si="787"/>
        <v>7.178550687432435E-31</v>
      </c>
      <c r="C3670" s="178">
        <f t="shared" si="788"/>
        <v>7.1623571133948264E-31</v>
      </c>
      <c r="D3670" s="165">
        <f t="shared" si="789"/>
        <v>2.2558277767625785E-3</v>
      </c>
      <c r="E3670" s="166">
        <f t="shared" si="799"/>
        <v>24.291375447755232</v>
      </c>
      <c r="F3670" s="167">
        <f t="shared" si="800"/>
        <v>8.2112131074158139</v>
      </c>
      <c r="G3670" s="167">
        <f t="shared" si="790"/>
        <v>285356.26833685441</v>
      </c>
      <c r="H3670" s="167">
        <f t="shared" si="791"/>
        <v>271299.98899881309</v>
      </c>
      <c r="I3670" s="168">
        <f t="shared" si="792"/>
        <v>556656.2573356675</v>
      </c>
      <c r="J3670" s="168">
        <f t="shared" si="794"/>
        <v>535921.20745710668</v>
      </c>
      <c r="K3670" s="94"/>
      <c r="L3670" s="265">
        <f t="shared" si="793"/>
        <v>212126.03584390366</v>
      </c>
      <c r="M3670" s="265">
        <f>$G3670*NonHospFrac+theModel!$H3670*NonHospFrac</f>
        <v>344530.22149176383</v>
      </c>
      <c r="N3670" s="266">
        <f t="shared" si="795"/>
        <v>556656.2573356675</v>
      </c>
      <c r="O3670" s="158"/>
      <c r="P3670" s="265">
        <f t="shared" si="796"/>
        <v>204224.49180159459</v>
      </c>
      <c r="Q3670" s="265">
        <f t="shared" si="797"/>
        <v>344528.66124114481</v>
      </c>
      <c r="R3670" s="266">
        <f t="shared" si="798"/>
        <v>548753.15304273937</v>
      </c>
    </row>
    <row r="3671" spans="1:18" x14ac:dyDescent="0.25">
      <c r="A3671" s="81">
        <v>3640</v>
      </c>
      <c r="B3671" s="93">
        <f t="shared" si="787"/>
        <v>7.0444520637386872E-31</v>
      </c>
      <c r="C3671" s="178">
        <f t="shared" si="788"/>
        <v>7.0285609931012331E-31</v>
      </c>
      <c r="D3671" s="165">
        <f t="shared" si="789"/>
        <v>2.2558277767625785E-3</v>
      </c>
      <c r="E3671" s="166">
        <f t="shared" si="799"/>
        <v>24.291375447755232</v>
      </c>
      <c r="F3671" s="167">
        <f t="shared" si="800"/>
        <v>8.2134689351925765</v>
      </c>
      <c r="G3671" s="167">
        <f t="shared" si="790"/>
        <v>285434.66291606787</v>
      </c>
      <c r="H3671" s="167">
        <f t="shared" si="791"/>
        <v>271299.98899881309</v>
      </c>
      <c r="I3671" s="168">
        <f t="shared" si="792"/>
        <v>556734.65191488096</v>
      </c>
      <c r="J3671" s="168">
        <f t="shared" si="794"/>
        <v>535988.79192503914</v>
      </c>
      <c r="K3671" s="94"/>
      <c r="L3671" s="265">
        <f t="shared" si="793"/>
        <v>212155.90981208612</v>
      </c>
      <c r="M3671" s="265">
        <f>$G3671*NonHospFrac+theModel!$H3671*NonHospFrac</f>
        <v>344578.74210279481</v>
      </c>
      <c r="N3671" s="266">
        <f t="shared" si="795"/>
        <v>556734.65191488096</v>
      </c>
      <c r="O3671" s="158"/>
      <c r="P3671" s="265">
        <f t="shared" si="796"/>
        <v>204250.24634055505</v>
      </c>
      <c r="Q3671" s="265">
        <f t="shared" si="797"/>
        <v>344577.1818521758</v>
      </c>
      <c r="R3671" s="266">
        <f t="shared" si="798"/>
        <v>548827.42819273088</v>
      </c>
    </row>
    <row r="3672" spans="1:18" x14ac:dyDescent="0.25">
      <c r="A3672" s="81">
        <v>3641</v>
      </c>
      <c r="B3672" s="93">
        <f t="shared" si="787"/>
        <v>6.9128584639222563E-31</v>
      </c>
      <c r="C3672" s="178">
        <f t="shared" si="788"/>
        <v>6.8972642457825118E-31</v>
      </c>
      <c r="D3672" s="165">
        <f t="shared" si="789"/>
        <v>2.2558277767625785E-3</v>
      </c>
      <c r="E3672" s="166">
        <f t="shared" si="799"/>
        <v>24.291375447755232</v>
      </c>
      <c r="F3672" s="167">
        <f t="shared" si="800"/>
        <v>8.2157247629693391</v>
      </c>
      <c r="G3672" s="167">
        <f t="shared" si="790"/>
        <v>285513.05749528133</v>
      </c>
      <c r="H3672" s="167">
        <f t="shared" si="791"/>
        <v>271299.98899881309</v>
      </c>
      <c r="I3672" s="168">
        <f t="shared" si="792"/>
        <v>556813.04649409442</v>
      </c>
      <c r="J3672" s="168">
        <f t="shared" si="794"/>
        <v>536056.37363809557</v>
      </c>
      <c r="K3672" s="94"/>
      <c r="L3672" s="265">
        <f t="shared" si="793"/>
        <v>212185.78378026857</v>
      </c>
      <c r="M3672" s="265">
        <f>$G3672*NonHospFrac+theModel!$H3672*NonHospFrac</f>
        <v>344627.26271382585</v>
      </c>
      <c r="N3672" s="266">
        <f t="shared" si="795"/>
        <v>556813.04649409442</v>
      </c>
      <c r="O3672" s="158"/>
      <c r="P3672" s="265">
        <f t="shared" si="796"/>
        <v>204275.99982970979</v>
      </c>
      <c r="Q3672" s="265">
        <f t="shared" si="797"/>
        <v>344625.70246320684</v>
      </c>
      <c r="R3672" s="266">
        <f t="shared" si="798"/>
        <v>548901.7022929166</v>
      </c>
    </row>
    <row r="3673" spans="1:18" x14ac:dyDescent="0.25">
      <c r="A3673" s="81">
        <v>3642</v>
      </c>
      <c r="B3673" s="93">
        <f t="shared" si="787"/>
        <v>6.783723092986649E-31</v>
      </c>
      <c r="C3673" s="178">
        <f t="shared" si="788"/>
        <v>6.7684201820036237E-31</v>
      </c>
      <c r="D3673" s="165">
        <f t="shared" si="789"/>
        <v>2.2558277767625785E-3</v>
      </c>
      <c r="E3673" s="166">
        <f t="shared" si="799"/>
        <v>24.291375447755232</v>
      </c>
      <c r="F3673" s="167">
        <f t="shared" si="800"/>
        <v>8.2179805907461017</v>
      </c>
      <c r="G3673" s="167">
        <f t="shared" si="790"/>
        <v>285591.45207449474</v>
      </c>
      <c r="H3673" s="167">
        <f t="shared" si="791"/>
        <v>271299.98899881309</v>
      </c>
      <c r="I3673" s="168">
        <f t="shared" si="792"/>
        <v>556891.44107330777</v>
      </c>
      <c r="J3673" s="168">
        <f t="shared" si="794"/>
        <v>536123.95259638829</v>
      </c>
      <c r="K3673" s="94"/>
      <c r="L3673" s="265">
        <f t="shared" si="793"/>
        <v>212215.65774845099</v>
      </c>
      <c r="M3673" s="265">
        <f>$G3673*NonHospFrac+theModel!$H3673*NonHospFrac</f>
        <v>344675.78332485683</v>
      </c>
      <c r="N3673" s="266">
        <f t="shared" si="795"/>
        <v>556891.44107330777</v>
      </c>
      <c r="O3673" s="158"/>
      <c r="P3673" s="265">
        <f t="shared" si="796"/>
        <v>204301.75226910159</v>
      </c>
      <c r="Q3673" s="265">
        <f t="shared" si="797"/>
        <v>344674.22307423782</v>
      </c>
      <c r="R3673" s="266">
        <f t="shared" si="798"/>
        <v>548975.97534333938</v>
      </c>
    </row>
    <row r="3674" spans="1:18" x14ac:dyDescent="0.25">
      <c r="A3674" s="81">
        <v>3643</v>
      </c>
      <c r="B3674" s="93">
        <f t="shared" si="787"/>
        <v>6.6570000300873915E-31</v>
      </c>
      <c r="C3674" s="178">
        <f t="shared" si="788"/>
        <v>6.641982984509611E-31</v>
      </c>
      <c r="D3674" s="165">
        <f t="shared" si="789"/>
        <v>2.2558277767625785E-3</v>
      </c>
      <c r="E3674" s="166">
        <f t="shared" si="799"/>
        <v>24.291375447755232</v>
      </c>
      <c r="F3674" s="167">
        <f t="shared" si="800"/>
        <v>8.2202364185228642</v>
      </c>
      <c r="G3674" s="167">
        <f t="shared" si="790"/>
        <v>285669.84665370814</v>
      </c>
      <c r="H3674" s="167">
        <f t="shared" si="791"/>
        <v>271299.98899881309</v>
      </c>
      <c r="I3674" s="168">
        <f t="shared" si="792"/>
        <v>556969.83565252123</v>
      </c>
      <c r="J3674" s="168">
        <f t="shared" si="794"/>
        <v>536191.52880002977</v>
      </c>
      <c r="K3674" s="94"/>
      <c r="L3674" s="265">
        <f t="shared" si="793"/>
        <v>212245.53171663341</v>
      </c>
      <c r="M3674" s="265">
        <f>$G3674*NonHospFrac+theModel!$H3674*NonHospFrac</f>
        <v>344724.30393588782</v>
      </c>
      <c r="N3674" s="266">
        <f t="shared" si="795"/>
        <v>556969.83565252123</v>
      </c>
      <c r="O3674" s="158"/>
      <c r="P3674" s="265">
        <f t="shared" si="796"/>
        <v>204327.50365877326</v>
      </c>
      <c r="Q3674" s="265">
        <f t="shared" si="797"/>
        <v>344722.7436852688</v>
      </c>
      <c r="R3674" s="266">
        <f t="shared" si="798"/>
        <v>549050.24734404206</v>
      </c>
    </row>
    <row r="3675" spans="1:18" x14ac:dyDescent="0.25">
      <c r="A3675" s="81">
        <v>3644</v>
      </c>
      <c r="B3675" s="93">
        <f t="shared" si="787"/>
        <v>6.5326442122024791E-31</v>
      </c>
      <c r="C3675" s="178">
        <f t="shared" si="788"/>
        <v>6.5179076919328852E-31</v>
      </c>
      <c r="D3675" s="165">
        <f t="shared" si="789"/>
        <v>2.2558277767625785E-3</v>
      </c>
      <c r="E3675" s="166">
        <f t="shared" si="799"/>
        <v>24.291375447755232</v>
      </c>
      <c r="F3675" s="167">
        <f t="shared" si="800"/>
        <v>8.2224922462996268</v>
      </c>
      <c r="G3675" s="167">
        <f t="shared" si="790"/>
        <v>285748.2412329216</v>
      </c>
      <c r="H3675" s="167">
        <f t="shared" si="791"/>
        <v>271299.98899881309</v>
      </c>
      <c r="I3675" s="168">
        <f t="shared" si="792"/>
        <v>557048.23023173469</v>
      </c>
      <c r="J3675" s="168">
        <f t="shared" si="794"/>
        <v>536259.10224913212</v>
      </c>
      <c r="K3675" s="94"/>
      <c r="L3675" s="265">
        <f t="shared" si="793"/>
        <v>212275.40568481584</v>
      </c>
      <c r="M3675" s="265">
        <f>$G3675*NonHospFrac+theModel!$H3675*NonHospFrac</f>
        <v>344772.82454691886</v>
      </c>
      <c r="N3675" s="266">
        <f t="shared" si="795"/>
        <v>557048.23023173469</v>
      </c>
      <c r="O3675" s="158"/>
      <c r="P3675" s="265">
        <f t="shared" si="796"/>
        <v>204353.25399876758</v>
      </c>
      <c r="Q3675" s="265">
        <f t="shared" si="797"/>
        <v>344771.26429629984</v>
      </c>
      <c r="R3675" s="266">
        <f t="shared" si="798"/>
        <v>549124.51829506736</v>
      </c>
    </row>
    <row r="3676" spans="1:18" x14ac:dyDescent="0.25">
      <c r="A3676" s="81">
        <v>3645</v>
      </c>
      <c r="B3676" s="93">
        <f t="shared" si="787"/>
        <v>6.4106114181078532E-31</v>
      </c>
      <c r="C3676" s="178">
        <f t="shared" si="788"/>
        <v>6.3961501828048539E-31</v>
      </c>
      <c r="D3676" s="165">
        <f t="shared" si="789"/>
        <v>2.2558277767625785E-3</v>
      </c>
      <c r="E3676" s="166">
        <f t="shared" si="799"/>
        <v>24.291375447755232</v>
      </c>
      <c r="F3676" s="167">
        <f t="shared" si="800"/>
        <v>8.2247480740763894</v>
      </c>
      <c r="G3676" s="167">
        <f t="shared" si="790"/>
        <v>285826.63581213501</v>
      </c>
      <c r="H3676" s="167">
        <f t="shared" si="791"/>
        <v>271299.98899881309</v>
      </c>
      <c r="I3676" s="168">
        <f t="shared" si="792"/>
        <v>557126.62481094804</v>
      </c>
      <c r="J3676" s="168">
        <f t="shared" si="794"/>
        <v>536326.67294380756</v>
      </c>
      <c r="K3676" s="94"/>
      <c r="L3676" s="265">
        <f t="shared" si="793"/>
        <v>212305.27965299826</v>
      </c>
      <c r="M3676" s="265">
        <f>$G3676*NonHospFrac+theModel!$H3676*NonHospFrac</f>
        <v>344821.34515794984</v>
      </c>
      <c r="N3676" s="266">
        <f t="shared" si="795"/>
        <v>557126.62481094804</v>
      </c>
      <c r="O3676" s="158"/>
      <c r="P3676" s="265">
        <f t="shared" si="796"/>
        <v>204379.00328912737</v>
      </c>
      <c r="Q3676" s="265">
        <f t="shared" si="797"/>
        <v>344819.78490733082</v>
      </c>
      <c r="R3676" s="266">
        <f t="shared" si="798"/>
        <v>549198.78819645825</v>
      </c>
    </row>
    <row r="3677" spans="1:18" x14ac:dyDescent="0.25">
      <c r="A3677" s="81">
        <v>3646</v>
      </c>
      <c r="B3677" s="93">
        <f t="shared" si="787"/>
        <v>6.2908582526522279E-31</v>
      </c>
      <c r="C3677" s="178">
        <f t="shared" si="788"/>
        <v>6.276667159866219E-31</v>
      </c>
      <c r="D3677" s="165">
        <f t="shared" si="789"/>
        <v>2.2558277767625785E-3</v>
      </c>
      <c r="E3677" s="166">
        <f t="shared" si="799"/>
        <v>24.291375447755232</v>
      </c>
      <c r="F3677" s="167">
        <f t="shared" si="800"/>
        <v>8.227003901853152</v>
      </c>
      <c r="G3677" s="167">
        <f t="shared" si="790"/>
        <v>285905.03039134841</v>
      </c>
      <c r="H3677" s="167">
        <f t="shared" si="791"/>
        <v>271299.98899881309</v>
      </c>
      <c r="I3677" s="168">
        <f t="shared" si="792"/>
        <v>557205.0193901615</v>
      </c>
      <c r="J3677" s="168">
        <f t="shared" si="794"/>
        <v>536394.24088416854</v>
      </c>
      <c r="K3677" s="94"/>
      <c r="L3677" s="265">
        <f t="shared" si="793"/>
        <v>212335.15362118068</v>
      </c>
      <c r="M3677" s="265">
        <f>$G3677*NonHospFrac+theModel!$H3677*NonHospFrac</f>
        <v>344869.86576898082</v>
      </c>
      <c r="N3677" s="266">
        <f t="shared" si="795"/>
        <v>557205.0193901615</v>
      </c>
      <c r="O3677" s="158"/>
      <c r="P3677" s="265">
        <f t="shared" si="796"/>
        <v>204404.75152989538</v>
      </c>
      <c r="Q3677" s="265">
        <f t="shared" si="797"/>
        <v>344868.3055183618</v>
      </c>
      <c r="R3677" s="266">
        <f t="shared" si="798"/>
        <v>549273.05704825721</v>
      </c>
    </row>
    <row r="3678" spans="1:18" x14ac:dyDescent="0.25">
      <c r="A3678" s="81">
        <v>3647</v>
      </c>
      <c r="B3678" s="93">
        <f t="shared" si="787"/>
        <v>6.1733421313256742E-31</v>
      </c>
      <c r="C3678" s="178">
        <f t="shared" si="788"/>
        <v>6.1594161346703709E-31</v>
      </c>
      <c r="D3678" s="165">
        <f t="shared" si="789"/>
        <v>2.2558277767625785E-3</v>
      </c>
      <c r="E3678" s="166">
        <f t="shared" si="799"/>
        <v>24.291375447755232</v>
      </c>
      <c r="F3678" s="167">
        <f t="shared" si="800"/>
        <v>8.2292597296299146</v>
      </c>
      <c r="G3678" s="167">
        <f t="shared" si="790"/>
        <v>285983.42497056181</v>
      </c>
      <c r="H3678" s="167">
        <f t="shared" si="791"/>
        <v>271299.98899881309</v>
      </c>
      <c r="I3678" s="168">
        <f t="shared" si="792"/>
        <v>557283.41396937496</v>
      </c>
      <c r="J3678" s="168">
        <f t="shared" si="794"/>
        <v>536461.80607032729</v>
      </c>
      <c r="K3678" s="94"/>
      <c r="L3678" s="265">
        <f t="shared" si="793"/>
        <v>212365.0275893631</v>
      </c>
      <c r="M3678" s="265">
        <f>$G3678*NonHospFrac+theModel!$H3678*NonHospFrac</f>
        <v>344918.3863800118</v>
      </c>
      <c r="N3678" s="266">
        <f t="shared" si="795"/>
        <v>557283.41396937496</v>
      </c>
      <c r="O3678" s="158"/>
      <c r="P3678" s="265">
        <f t="shared" si="796"/>
        <v>204430.49872111442</v>
      </c>
      <c r="Q3678" s="265">
        <f t="shared" si="797"/>
        <v>344916.82612939278</v>
      </c>
      <c r="R3678" s="266">
        <f t="shared" si="798"/>
        <v>549347.3248505072</v>
      </c>
    </row>
    <row r="3679" spans="1:18" x14ac:dyDescent="0.25">
      <c r="A3679" s="81">
        <v>3648</v>
      </c>
      <c r="B3679" s="93">
        <f t="shared" ref="B3679:B3742" si="801">Constant*EXP(PowerTerm*(A3679)/7)</f>
        <v>6.0580212651164678E-31</v>
      </c>
      <c r="C3679" s="178">
        <f t="shared" ref="C3679:C3742" si="802">(1-theFloor)*B3679</f>
        <v>6.0443554124743998E-31</v>
      </c>
      <c r="D3679" s="165">
        <f t="shared" ref="D3679:D3742" si="803">theFloor</f>
        <v>2.2558277767625785E-3</v>
      </c>
      <c r="E3679" s="166">
        <f t="shared" si="799"/>
        <v>24.291375447755232</v>
      </c>
      <c r="F3679" s="167">
        <f t="shared" si="800"/>
        <v>8.2315155574066772</v>
      </c>
      <c r="G3679" s="167">
        <f t="shared" ref="G3679:G3742" si="804">$B$22*F3679*totInfected/365.25</f>
        <v>286061.81954977527</v>
      </c>
      <c r="H3679" s="167">
        <f t="shared" ref="H3679:H3742" si="805">lostQALYs_Injured*E3679*totInfected/365.25</f>
        <v>271299.98899881309</v>
      </c>
      <c r="I3679" s="168">
        <f t="shared" ref="I3679:I3742" si="806">H3679+G3679</f>
        <v>557361.80854858831</v>
      </c>
      <c r="J3679" s="168">
        <f t="shared" si="794"/>
        <v>536529.36850239593</v>
      </c>
      <c r="K3679" s="94"/>
      <c r="L3679" s="265">
        <f t="shared" ref="L3679:L3742" si="807">$G3679*HospFrac+$H3679*HospFrac</f>
        <v>212394.90155754553</v>
      </c>
      <c r="M3679" s="265">
        <f>$G3679*NonHospFrac+theModel!$H3679*NonHospFrac</f>
        <v>344966.90699104278</v>
      </c>
      <c r="N3679" s="266">
        <f t="shared" si="795"/>
        <v>557361.80854858831</v>
      </c>
      <c r="O3679" s="158"/>
      <c r="P3679" s="265">
        <f t="shared" si="796"/>
        <v>204456.24486282724</v>
      </c>
      <c r="Q3679" s="265">
        <f t="shared" si="797"/>
        <v>344965.34674042376</v>
      </c>
      <c r="R3679" s="266">
        <f t="shared" si="798"/>
        <v>549421.59160325094</v>
      </c>
    </row>
    <row r="3680" spans="1:18" x14ac:dyDescent="0.25">
      <c r="A3680" s="81">
        <v>3649</v>
      </c>
      <c r="B3680" s="93">
        <f t="shared" si="801"/>
        <v>5.9448546456508142E-31</v>
      </c>
      <c r="C3680" s="178">
        <f t="shared" si="802"/>
        <v>5.9314440774123387E-31</v>
      </c>
      <c r="D3680" s="165">
        <f t="shared" si="803"/>
        <v>2.2558277767625785E-3</v>
      </c>
      <c r="E3680" s="166">
        <f t="shared" si="799"/>
        <v>24.291375447755232</v>
      </c>
      <c r="F3680" s="167">
        <f t="shared" si="800"/>
        <v>8.2337713851834398</v>
      </c>
      <c r="G3680" s="167">
        <f t="shared" si="804"/>
        <v>286140.21412898868</v>
      </c>
      <c r="H3680" s="167">
        <f t="shared" si="805"/>
        <v>271299.98899881309</v>
      </c>
      <c r="I3680" s="168">
        <f t="shared" si="806"/>
        <v>557440.20312780177</v>
      </c>
      <c r="J3680" s="168">
        <f t="shared" ref="J3680:J3743" si="808">J3679+(I3680-I3679)/(1+discountDaily)^A3680</f>
        <v>536596.9281804869</v>
      </c>
      <c r="K3680" s="94"/>
      <c r="L3680" s="265">
        <f t="shared" si="807"/>
        <v>212424.77552572795</v>
      </c>
      <c r="M3680" s="265">
        <f>$G3680*NonHospFrac+theModel!$H3680*NonHospFrac</f>
        <v>345015.42760207376</v>
      </c>
      <c r="N3680" s="266">
        <f t="shared" ref="N3680:N3743" si="809">L3680+M3680</f>
        <v>557440.20312780165</v>
      </c>
      <c r="O3680" s="158"/>
      <c r="P3680" s="265">
        <f t="shared" ref="P3680:P3743" si="810">P3679+(L3680-L3679)/(1+discountDaily)^A3680</f>
        <v>204481.98995507666</v>
      </c>
      <c r="Q3680" s="265">
        <f t="shared" ref="Q3680:Q3743" si="811">Q3679+(M3680-M3679)/(1+discountDaily)^B3680</f>
        <v>345013.86735145474</v>
      </c>
      <c r="R3680" s="266">
        <f t="shared" ref="R3680:R3743" si="812">P3680+Q3680</f>
        <v>549495.8573065314</v>
      </c>
    </row>
    <row r="3681" spans="1:18" x14ac:dyDescent="0.25">
      <c r="A3681" s="81">
        <v>3650</v>
      </c>
      <c r="B3681" s="93">
        <f t="shared" si="801"/>
        <v>5.8338020306101736E-31</v>
      </c>
      <c r="C3681" s="178">
        <f t="shared" si="802"/>
        <v>5.8206419779453891E-31</v>
      </c>
      <c r="D3681" s="165">
        <f t="shared" si="803"/>
        <v>2.2558277767625785E-3</v>
      </c>
      <c r="E3681" s="166">
        <f t="shared" ref="E3681:E3744" si="813">C3681+E3680</f>
        <v>24.291375447755232</v>
      </c>
      <c r="F3681" s="167">
        <f t="shared" ref="F3681:F3744" si="814">D3681+F3680</f>
        <v>8.2360272129602023</v>
      </c>
      <c r="G3681" s="167">
        <f t="shared" si="804"/>
        <v>286218.60870820208</v>
      </c>
      <c r="H3681" s="167">
        <f t="shared" si="805"/>
        <v>271299.98899881309</v>
      </c>
      <c r="I3681" s="168">
        <f t="shared" si="806"/>
        <v>557518.59770701523</v>
      </c>
      <c r="J3681" s="168">
        <f t="shared" si="808"/>
        <v>536664.48510471242</v>
      </c>
      <c r="K3681" s="94"/>
      <c r="L3681" s="265">
        <f t="shared" si="807"/>
        <v>212454.64949391037</v>
      </c>
      <c r="M3681" s="265">
        <f>$G3681*NonHospFrac+theModel!$H3681*NonHospFrac</f>
        <v>345063.9482131048</v>
      </c>
      <c r="N3681" s="266">
        <f t="shared" si="809"/>
        <v>557518.59770701523</v>
      </c>
      <c r="O3681" s="158"/>
      <c r="P3681" s="265">
        <f t="shared" si="810"/>
        <v>204507.73399790542</v>
      </c>
      <c r="Q3681" s="265">
        <f t="shared" si="811"/>
        <v>345062.38796248578</v>
      </c>
      <c r="R3681" s="266">
        <f t="shared" si="812"/>
        <v>549570.12196039117</v>
      </c>
    </row>
    <row r="3682" spans="1:18" x14ac:dyDescent="0.25">
      <c r="A3682" s="81">
        <v>3651</v>
      </c>
      <c r="B3682" s="93">
        <f t="shared" si="801"/>
        <v>5.7248239294210015E-31</v>
      </c>
      <c r="C3682" s="178">
        <f t="shared" si="802"/>
        <v>5.7119097125839385E-31</v>
      </c>
      <c r="D3682" s="165">
        <f t="shared" si="803"/>
        <v>2.2558277767625785E-3</v>
      </c>
      <c r="E3682" s="166">
        <f t="shared" si="813"/>
        <v>24.291375447755232</v>
      </c>
      <c r="F3682" s="167">
        <f t="shared" si="814"/>
        <v>8.2382830407369649</v>
      </c>
      <c r="G3682" s="167">
        <f t="shared" si="804"/>
        <v>286297.00328741554</v>
      </c>
      <c r="H3682" s="167">
        <f t="shared" si="805"/>
        <v>271299.98899881309</v>
      </c>
      <c r="I3682" s="168">
        <f t="shared" si="806"/>
        <v>557596.99228622857</v>
      </c>
      <c r="J3682" s="168">
        <f t="shared" si="808"/>
        <v>536732.03927518462</v>
      </c>
      <c r="K3682" s="94"/>
      <c r="L3682" s="265">
        <f t="shared" si="807"/>
        <v>212484.52346209279</v>
      </c>
      <c r="M3682" s="265">
        <f>$G3682*NonHospFrac+theModel!$H3682*NonHospFrac</f>
        <v>345112.46882413584</v>
      </c>
      <c r="N3682" s="266">
        <f t="shared" si="809"/>
        <v>557596.99228622857</v>
      </c>
      <c r="O3682" s="158"/>
      <c r="P3682" s="265">
        <f t="shared" si="810"/>
        <v>204533.47699135632</v>
      </c>
      <c r="Q3682" s="265">
        <f t="shared" si="811"/>
        <v>345110.90857351682</v>
      </c>
      <c r="R3682" s="266">
        <f t="shared" si="812"/>
        <v>549644.38556487311</v>
      </c>
    </row>
    <row r="3683" spans="1:18" x14ac:dyDescent="0.25">
      <c r="A3683" s="81">
        <v>3652</v>
      </c>
      <c r="B3683" s="93">
        <f t="shared" si="801"/>
        <v>5.6178815892117999E-31</v>
      </c>
      <c r="C3683" s="178">
        <f t="shared" si="802"/>
        <v>5.6052086158762931E-31</v>
      </c>
      <c r="D3683" s="165">
        <f t="shared" si="803"/>
        <v>2.2558277767625785E-3</v>
      </c>
      <c r="E3683" s="166">
        <f t="shared" si="813"/>
        <v>24.291375447755232</v>
      </c>
      <c r="F3683" s="167">
        <f t="shared" si="814"/>
        <v>8.2405388685137275</v>
      </c>
      <c r="G3683" s="167">
        <f t="shared" si="804"/>
        <v>286375.39786662889</v>
      </c>
      <c r="H3683" s="167">
        <f t="shared" si="805"/>
        <v>271299.98899881309</v>
      </c>
      <c r="I3683" s="168">
        <f t="shared" si="806"/>
        <v>557675.38686544192</v>
      </c>
      <c r="J3683" s="168">
        <f t="shared" si="808"/>
        <v>536799.59069201583</v>
      </c>
      <c r="K3683" s="94"/>
      <c r="L3683" s="265">
        <f t="shared" si="807"/>
        <v>212514.39743027522</v>
      </c>
      <c r="M3683" s="265">
        <f>$G3683*NonHospFrac+theModel!$H3683*NonHospFrac</f>
        <v>345160.98943516676</v>
      </c>
      <c r="N3683" s="266">
        <f t="shared" si="809"/>
        <v>557675.38686544192</v>
      </c>
      <c r="O3683" s="158"/>
      <c r="P3683" s="265">
        <f t="shared" si="810"/>
        <v>204559.21893547213</v>
      </c>
      <c r="Q3683" s="265">
        <f t="shared" si="811"/>
        <v>345159.42918454774</v>
      </c>
      <c r="R3683" s="266">
        <f t="shared" si="812"/>
        <v>549718.64812001982</v>
      </c>
    </row>
    <row r="3684" spans="1:18" x14ac:dyDescent="0.25">
      <c r="A3684" s="275">
        <v>3653</v>
      </c>
      <c r="B3684" s="276">
        <f t="shared" si="801"/>
        <v>5.5129369810325126E-31</v>
      </c>
      <c r="C3684" s="277">
        <f t="shared" si="802"/>
        <v>5.500500744659158E-31</v>
      </c>
      <c r="D3684" s="92">
        <f t="shared" si="803"/>
        <v>2.2558277767625785E-3</v>
      </c>
      <c r="E3684" s="278">
        <f t="shared" si="813"/>
        <v>24.291375447755232</v>
      </c>
      <c r="F3684" s="279">
        <f t="shared" si="814"/>
        <v>8.2427946962904901</v>
      </c>
      <c r="G3684" s="279">
        <f t="shared" si="804"/>
        <v>286453.79244584235</v>
      </c>
      <c r="H3684" s="279">
        <f t="shared" si="805"/>
        <v>271299.98899881309</v>
      </c>
      <c r="I3684" s="280">
        <f t="shared" si="806"/>
        <v>557753.7814446555</v>
      </c>
      <c r="J3684" s="280">
        <f t="shared" si="808"/>
        <v>536867.1393553185</v>
      </c>
      <c r="K3684" s="281"/>
      <c r="L3684" s="282">
        <f t="shared" si="807"/>
        <v>212544.27139845764</v>
      </c>
      <c r="M3684" s="282">
        <f>$G3684*NonHospFrac+theModel!$H3684*NonHospFrac</f>
        <v>345209.5100461978</v>
      </c>
      <c r="N3684" s="283">
        <f t="shared" si="809"/>
        <v>557753.7814446555</v>
      </c>
      <c r="O3684" s="284"/>
      <c r="P3684" s="282">
        <f t="shared" si="810"/>
        <v>204584.95983029561</v>
      </c>
      <c r="Q3684" s="282">
        <f t="shared" si="811"/>
        <v>345207.94979557878</v>
      </c>
      <c r="R3684" s="283">
        <f t="shared" si="812"/>
        <v>549792.90962587437</v>
      </c>
    </row>
    <row r="3685" spans="1:18" x14ac:dyDescent="0.25">
      <c r="A3685" s="81">
        <v>3654</v>
      </c>
      <c r="B3685" s="93">
        <f t="shared" si="801"/>
        <v>5.4099527863313338E-31</v>
      </c>
      <c r="C3685" s="178">
        <f t="shared" si="802"/>
        <v>5.3977488645649538E-31</v>
      </c>
      <c r="D3685" s="165">
        <f t="shared" si="803"/>
        <v>2.2558277767625785E-3</v>
      </c>
      <c r="E3685" s="166">
        <f t="shared" si="813"/>
        <v>24.291375447755232</v>
      </c>
      <c r="F3685" s="167">
        <f t="shared" si="814"/>
        <v>8.2450505240672527</v>
      </c>
      <c r="G3685" s="167">
        <f t="shared" si="804"/>
        <v>286532.18702505575</v>
      </c>
      <c r="H3685" s="167">
        <f t="shared" si="805"/>
        <v>271299.98899881309</v>
      </c>
      <c r="I3685" s="168">
        <f t="shared" si="806"/>
        <v>557832.17602386884</v>
      </c>
      <c r="J3685" s="168">
        <f t="shared" si="808"/>
        <v>536934.68526520452</v>
      </c>
      <c r="K3685" s="94"/>
      <c r="L3685" s="265">
        <f t="shared" si="807"/>
        <v>212574.14536664006</v>
      </c>
      <c r="M3685" s="265">
        <f>$G3685*NonHospFrac+theModel!$H3685*NonHospFrac</f>
        <v>345258.03065722878</v>
      </c>
      <c r="N3685" s="266">
        <f t="shared" si="809"/>
        <v>557832.17602386884</v>
      </c>
      <c r="O3685" s="158"/>
      <c r="P3685" s="265">
        <f t="shared" si="810"/>
        <v>204610.69967586958</v>
      </c>
      <c r="Q3685" s="265">
        <f t="shared" si="811"/>
        <v>345256.47040660976</v>
      </c>
      <c r="R3685" s="266">
        <f t="shared" si="812"/>
        <v>549867.17008247937</v>
      </c>
    </row>
    <row r="3686" spans="1:18" x14ac:dyDescent="0.25">
      <c r="A3686" s="81">
        <v>3655</v>
      </c>
      <c r="B3686" s="93">
        <f t="shared" si="801"/>
        <v>5.3088923836841428E-31</v>
      </c>
      <c r="C3686" s="178">
        <f t="shared" si="802"/>
        <v>5.2969164367811845E-31</v>
      </c>
      <c r="D3686" s="165">
        <f t="shared" si="803"/>
        <v>2.2558277767625785E-3</v>
      </c>
      <c r="E3686" s="166">
        <f t="shared" si="813"/>
        <v>24.291375447755232</v>
      </c>
      <c r="F3686" s="167">
        <f t="shared" si="814"/>
        <v>8.2473063518440153</v>
      </c>
      <c r="G3686" s="167">
        <f t="shared" si="804"/>
        <v>286610.58160426922</v>
      </c>
      <c r="H3686" s="167">
        <f t="shared" si="805"/>
        <v>271299.98899881309</v>
      </c>
      <c r="I3686" s="168">
        <f t="shared" si="806"/>
        <v>557910.57060308231</v>
      </c>
      <c r="J3686" s="168">
        <f t="shared" si="808"/>
        <v>537002.22842178633</v>
      </c>
      <c r="K3686" s="94"/>
      <c r="L3686" s="265">
        <f t="shared" si="807"/>
        <v>212604.01933482251</v>
      </c>
      <c r="M3686" s="265">
        <f>$G3686*NonHospFrac+theModel!$H3686*NonHospFrac</f>
        <v>345306.55126825976</v>
      </c>
      <c r="N3686" s="266">
        <f t="shared" si="809"/>
        <v>557910.57060308231</v>
      </c>
      <c r="O3686" s="158"/>
      <c r="P3686" s="265">
        <f t="shared" si="810"/>
        <v>204636.43847223677</v>
      </c>
      <c r="Q3686" s="265">
        <f t="shared" si="811"/>
        <v>345304.99101764074</v>
      </c>
      <c r="R3686" s="266">
        <f t="shared" si="812"/>
        <v>549941.42948987754</v>
      </c>
    </row>
    <row r="3687" spans="1:18" x14ac:dyDescent="0.25">
      <c r="A3687" s="81">
        <v>3656</v>
      </c>
      <c r="B3687" s="93">
        <f t="shared" si="801"/>
        <v>5.2097198357718438E-31</v>
      </c>
      <c r="C3687" s="178">
        <f t="shared" si="802"/>
        <v>5.1979676050571586E-31</v>
      </c>
      <c r="D3687" s="165">
        <f t="shared" si="803"/>
        <v>2.2558277767625785E-3</v>
      </c>
      <c r="E3687" s="166">
        <f t="shared" si="813"/>
        <v>24.291375447755232</v>
      </c>
      <c r="F3687" s="167">
        <f t="shared" si="814"/>
        <v>8.2495621796207779</v>
      </c>
      <c r="G3687" s="167">
        <f t="shared" si="804"/>
        <v>286688.97618348256</v>
      </c>
      <c r="H3687" s="167">
        <f t="shared" si="805"/>
        <v>271299.98899881309</v>
      </c>
      <c r="I3687" s="168">
        <f t="shared" si="806"/>
        <v>557988.96518229565</v>
      </c>
      <c r="J3687" s="168">
        <f t="shared" si="808"/>
        <v>537069.76882517606</v>
      </c>
      <c r="K3687" s="94"/>
      <c r="L3687" s="265">
        <f t="shared" si="807"/>
        <v>212633.89330300491</v>
      </c>
      <c r="M3687" s="265">
        <f>$G3687*NonHospFrac+theModel!$H3687*NonHospFrac</f>
        <v>345355.07187929074</v>
      </c>
      <c r="N3687" s="266">
        <f t="shared" si="809"/>
        <v>557988.96518229565</v>
      </c>
      <c r="O3687" s="158"/>
      <c r="P3687" s="265">
        <f t="shared" si="810"/>
        <v>204662.17621943989</v>
      </c>
      <c r="Q3687" s="265">
        <f t="shared" si="811"/>
        <v>345353.51162867172</v>
      </c>
      <c r="R3687" s="266">
        <f t="shared" si="812"/>
        <v>550015.68784811161</v>
      </c>
    </row>
    <row r="3688" spans="1:18" x14ac:dyDescent="0.25">
      <c r="A3688" s="81">
        <v>3657</v>
      </c>
      <c r="B3688" s="93">
        <f t="shared" si="801"/>
        <v>5.1123998766009632E-31</v>
      </c>
      <c r="C3688" s="178">
        <f t="shared" si="802"/>
        <v>5.1008671829534091E-31</v>
      </c>
      <c r="D3688" s="165">
        <f t="shared" si="803"/>
        <v>2.2558277767625785E-3</v>
      </c>
      <c r="E3688" s="166">
        <f t="shared" si="813"/>
        <v>24.291375447755232</v>
      </c>
      <c r="F3688" s="167">
        <f t="shared" si="814"/>
        <v>8.2518180073975405</v>
      </c>
      <c r="G3688" s="167">
        <f t="shared" si="804"/>
        <v>286767.37076269602</v>
      </c>
      <c r="H3688" s="167">
        <f t="shared" si="805"/>
        <v>271299.98899881309</v>
      </c>
      <c r="I3688" s="168">
        <f t="shared" si="806"/>
        <v>558067.35976150911</v>
      </c>
      <c r="J3688" s="168">
        <f t="shared" si="808"/>
        <v>537137.30647548602</v>
      </c>
      <c r="K3688" s="94"/>
      <c r="L3688" s="265">
        <f t="shared" si="807"/>
        <v>212663.76727118733</v>
      </c>
      <c r="M3688" s="265">
        <f>$G3688*NonHospFrac+theModel!$H3688*NonHospFrac</f>
        <v>345403.59249032172</v>
      </c>
      <c r="N3688" s="266">
        <f t="shared" si="809"/>
        <v>558067.35976150911</v>
      </c>
      <c r="O3688" s="158"/>
      <c r="P3688" s="265">
        <f t="shared" si="810"/>
        <v>204687.91291752181</v>
      </c>
      <c r="Q3688" s="265">
        <f t="shared" si="811"/>
        <v>345402.0322397027</v>
      </c>
      <c r="R3688" s="266">
        <f t="shared" si="812"/>
        <v>550089.94515722455</v>
      </c>
    </row>
    <row r="3689" spans="1:18" x14ac:dyDescent="0.25">
      <c r="A3689" s="81">
        <v>3658</v>
      </c>
      <c r="B3689" s="93">
        <f t="shared" si="801"/>
        <v>5.0168978989630537E-31</v>
      </c>
      <c r="C3689" s="178">
        <f t="shared" si="802"/>
        <v>5.0055806413293912E-31</v>
      </c>
      <c r="D3689" s="165">
        <f t="shared" si="803"/>
        <v>2.2558277767625785E-3</v>
      </c>
      <c r="E3689" s="166">
        <f t="shared" si="813"/>
        <v>24.291375447755232</v>
      </c>
      <c r="F3689" s="167">
        <f t="shared" si="814"/>
        <v>8.254073835174303</v>
      </c>
      <c r="G3689" s="167">
        <f t="shared" si="804"/>
        <v>286845.76534190949</v>
      </c>
      <c r="H3689" s="167">
        <f t="shared" si="805"/>
        <v>271299.98899881309</v>
      </c>
      <c r="I3689" s="168">
        <f t="shared" si="806"/>
        <v>558145.75434072257</v>
      </c>
      <c r="J3689" s="168">
        <f t="shared" si="808"/>
        <v>537204.84137282846</v>
      </c>
      <c r="K3689" s="94"/>
      <c r="L3689" s="265">
        <f t="shared" si="807"/>
        <v>212693.64123936978</v>
      </c>
      <c r="M3689" s="265">
        <f>$G3689*NonHospFrac+theModel!$H3689*NonHospFrac</f>
        <v>345452.11310135276</v>
      </c>
      <c r="N3689" s="266">
        <f t="shared" si="809"/>
        <v>558145.75434072257</v>
      </c>
      <c r="O3689" s="158"/>
      <c r="P3689" s="265">
        <f t="shared" si="810"/>
        <v>204713.64856652528</v>
      </c>
      <c r="Q3689" s="265">
        <f t="shared" si="811"/>
        <v>345450.55285073374</v>
      </c>
      <c r="R3689" s="266">
        <f t="shared" si="812"/>
        <v>550164.20141725906</v>
      </c>
    </row>
    <row r="3690" spans="1:18" x14ac:dyDescent="0.25">
      <c r="A3690" s="81">
        <v>3659</v>
      </c>
      <c r="B3690" s="93">
        <f t="shared" si="801"/>
        <v>4.923179942128005E-31</v>
      </c>
      <c r="C3690" s="178">
        <f t="shared" si="802"/>
        <v>4.9120740960645526E-31</v>
      </c>
      <c r="D3690" s="165">
        <f t="shared" si="803"/>
        <v>2.2558277767625785E-3</v>
      </c>
      <c r="E3690" s="166">
        <f t="shared" si="813"/>
        <v>24.291375447755232</v>
      </c>
      <c r="F3690" s="167">
        <f t="shared" si="814"/>
        <v>8.2563296629510656</v>
      </c>
      <c r="G3690" s="167">
        <f t="shared" si="804"/>
        <v>286924.15992112289</v>
      </c>
      <c r="H3690" s="167">
        <f t="shared" si="805"/>
        <v>271299.98899881309</v>
      </c>
      <c r="I3690" s="168">
        <f t="shared" si="806"/>
        <v>558224.14891993604</v>
      </c>
      <c r="J3690" s="168">
        <f t="shared" si="808"/>
        <v>537272.37351731549</v>
      </c>
      <c r="K3690" s="94"/>
      <c r="L3690" s="265">
        <f t="shared" si="807"/>
        <v>212723.51520755221</v>
      </c>
      <c r="M3690" s="265">
        <f>$G3690*NonHospFrac+theModel!$H3690*NonHospFrac</f>
        <v>345500.63371238374</v>
      </c>
      <c r="N3690" s="266">
        <f t="shared" si="809"/>
        <v>558224.14891993592</v>
      </c>
      <c r="O3690" s="158"/>
      <c r="P3690" s="265">
        <f t="shared" si="810"/>
        <v>204739.383166493</v>
      </c>
      <c r="Q3690" s="265">
        <f t="shared" si="811"/>
        <v>345499.07346176472</v>
      </c>
      <c r="R3690" s="266">
        <f t="shared" si="812"/>
        <v>550238.45662825776</v>
      </c>
    </row>
    <row r="3691" spans="1:18" x14ac:dyDescent="0.25">
      <c r="A3691" s="81">
        <v>3660</v>
      </c>
      <c r="B3691" s="93">
        <f t="shared" si="801"/>
        <v>4.8312126797679524E-31</v>
      </c>
      <c r="C3691" s="178">
        <f t="shared" si="802"/>
        <v>4.8203142960094845E-31</v>
      </c>
      <c r="D3691" s="165">
        <f t="shared" si="803"/>
        <v>2.2558277767625785E-3</v>
      </c>
      <c r="E3691" s="166">
        <f t="shared" si="813"/>
        <v>24.291375447755232</v>
      </c>
      <c r="F3691" s="167">
        <f t="shared" si="814"/>
        <v>8.2585854907278282</v>
      </c>
      <c r="G3691" s="167">
        <f t="shared" si="804"/>
        <v>287002.55450033629</v>
      </c>
      <c r="H3691" s="167">
        <f t="shared" si="805"/>
        <v>271299.98899881309</v>
      </c>
      <c r="I3691" s="168">
        <f t="shared" si="806"/>
        <v>558302.54349914938</v>
      </c>
      <c r="J3691" s="168">
        <f t="shared" si="808"/>
        <v>537339.90290905919</v>
      </c>
      <c r="K3691" s="94"/>
      <c r="L3691" s="265">
        <f t="shared" si="807"/>
        <v>212753.38917573463</v>
      </c>
      <c r="M3691" s="265">
        <f>$G3691*NonHospFrac+theModel!$H3691*NonHospFrac</f>
        <v>345549.15432341472</v>
      </c>
      <c r="N3691" s="266">
        <f t="shared" si="809"/>
        <v>558302.54349914938</v>
      </c>
      <c r="O3691" s="158"/>
      <c r="P3691" s="265">
        <f t="shared" si="810"/>
        <v>204765.11671746775</v>
      </c>
      <c r="Q3691" s="265">
        <f t="shared" si="811"/>
        <v>345547.59407279571</v>
      </c>
      <c r="R3691" s="266">
        <f t="shared" si="812"/>
        <v>550312.71079026349</v>
      </c>
    </row>
    <row r="3692" spans="1:18" x14ac:dyDescent="0.25">
      <c r="A3692" s="81">
        <v>3661</v>
      </c>
      <c r="B3692" s="93">
        <f t="shared" si="801"/>
        <v>4.7409634081060735E-31</v>
      </c>
      <c r="C3692" s="178">
        <f t="shared" si="802"/>
        <v>4.7302686111614528E-31</v>
      </c>
      <c r="D3692" s="165">
        <f t="shared" si="803"/>
        <v>2.2558277767625785E-3</v>
      </c>
      <c r="E3692" s="166">
        <f t="shared" si="813"/>
        <v>24.291375447755232</v>
      </c>
      <c r="F3692" s="167">
        <f t="shared" si="814"/>
        <v>8.2608413185045908</v>
      </c>
      <c r="G3692" s="167">
        <f t="shared" si="804"/>
        <v>287080.94907954975</v>
      </c>
      <c r="H3692" s="167">
        <f t="shared" si="805"/>
        <v>271299.98899881309</v>
      </c>
      <c r="I3692" s="168">
        <f t="shared" si="806"/>
        <v>558380.93807836284</v>
      </c>
      <c r="J3692" s="168">
        <f t="shared" si="808"/>
        <v>537407.42954817205</v>
      </c>
      <c r="K3692" s="94"/>
      <c r="L3692" s="265">
        <f t="shared" si="807"/>
        <v>212783.26314391708</v>
      </c>
      <c r="M3692" s="265">
        <f>$G3692*NonHospFrac+theModel!$H3692*NonHospFrac</f>
        <v>345597.67493444576</v>
      </c>
      <c r="N3692" s="266">
        <f t="shared" si="809"/>
        <v>558380.93807836284</v>
      </c>
      <c r="O3692" s="158"/>
      <c r="P3692" s="265">
        <f t="shared" si="810"/>
        <v>204790.84921949235</v>
      </c>
      <c r="Q3692" s="265">
        <f t="shared" si="811"/>
        <v>345596.11468382675</v>
      </c>
      <c r="R3692" s="266">
        <f t="shared" si="812"/>
        <v>550386.96390331909</v>
      </c>
    </row>
    <row r="3693" spans="1:18" x14ac:dyDescent="0.25">
      <c r="A3693" s="81">
        <v>3662</v>
      </c>
      <c r="B3693" s="93">
        <f t="shared" si="801"/>
        <v>4.6524000342871108E-31</v>
      </c>
      <c r="C3693" s="178">
        <f t="shared" si="802"/>
        <v>4.6419050210611551E-31</v>
      </c>
      <c r="D3693" s="165">
        <f t="shared" si="803"/>
        <v>2.2558277767625785E-3</v>
      </c>
      <c r="E3693" s="166">
        <f t="shared" si="813"/>
        <v>24.291375447755232</v>
      </c>
      <c r="F3693" s="167">
        <f t="shared" si="814"/>
        <v>8.2630971462813534</v>
      </c>
      <c r="G3693" s="167">
        <f t="shared" si="804"/>
        <v>287159.34365876316</v>
      </c>
      <c r="H3693" s="167">
        <f t="shared" si="805"/>
        <v>271299.98899881309</v>
      </c>
      <c r="I3693" s="168">
        <f t="shared" si="806"/>
        <v>558459.33265757631</v>
      </c>
      <c r="J3693" s="168">
        <f t="shared" si="808"/>
        <v>537474.95343476615</v>
      </c>
      <c r="K3693" s="94"/>
      <c r="L3693" s="265">
        <f t="shared" si="807"/>
        <v>212813.1371120995</v>
      </c>
      <c r="M3693" s="265">
        <f>$G3693*NonHospFrac+theModel!$H3693*NonHospFrac</f>
        <v>345646.19554547674</v>
      </c>
      <c r="N3693" s="266">
        <f t="shared" si="809"/>
        <v>558459.33265757631</v>
      </c>
      <c r="O3693" s="158"/>
      <c r="P3693" s="265">
        <f t="shared" si="810"/>
        <v>204816.58067260947</v>
      </c>
      <c r="Q3693" s="265">
        <f t="shared" si="811"/>
        <v>345644.63529485773</v>
      </c>
      <c r="R3693" s="266">
        <f t="shared" si="812"/>
        <v>550461.21596746717</v>
      </c>
    </row>
    <row r="3694" spans="1:18" x14ac:dyDescent="0.25">
      <c r="A3694" s="81">
        <v>3663</v>
      </c>
      <c r="B3694" s="93">
        <f t="shared" si="801"/>
        <v>4.565491064965088E-31</v>
      </c>
      <c r="C3694" s="178">
        <f t="shared" si="802"/>
        <v>4.5551921034061783E-31</v>
      </c>
      <c r="D3694" s="165">
        <f t="shared" si="803"/>
        <v>2.2558277767625785E-3</v>
      </c>
      <c r="E3694" s="166">
        <f t="shared" si="813"/>
        <v>24.291375447755232</v>
      </c>
      <c r="F3694" s="167">
        <f t="shared" si="814"/>
        <v>8.265352974058116</v>
      </c>
      <c r="G3694" s="167">
        <f t="shared" si="804"/>
        <v>287237.73823797656</v>
      </c>
      <c r="H3694" s="167">
        <f t="shared" si="805"/>
        <v>271299.98899881309</v>
      </c>
      <c r="I3694" s="168">
        <f t="shared" si="806"/>
        <v>558537.72723678965</v>
      </c>
      <c r="J3694" s="168">
        <f t="shared" si="808"/>
        <v>537542.47456895362</v>
      </c>
      <c r="K3694" s="94"/>
      <c r="L3694" s="265">
        <f t="shared" si="807"/>
        <v>212843.01108028193</v>
      </c>
      <c r="M3694" s="265">
        <f>$G3694*NonHospFrac+theModel!$H3694*NonHospFrac</f>
        <v>345694.71615650773</v>
      </c>
      <c r="N3694" s="266">
        <f t="shared" si="809"/>
        <v>558537.72723678965</v>
      </c>
      <c r="O3694" s="158"/>
      <c r="P3694" s="265">
        <f t="shared" si="810"/>
        <v>204842.31107686192</v>
      </c>
      <c r="Q3694" s="265">
        <f t="shared" si="811"/>
        <v>345693.15590588871</v>
      </c>
      <c r="R3694" s="266">
        <f t="shared" si="812"/>
        <v>550535.46698275069</v>
      </c>
    </row>
    <row r="3695" spans="1:18" x14ac:dyDescent="0.25">
      <c r="A3695" s="81">
        <v>3664</v>
      </c>
      <c r="B3695" s="93">
        <f t="shared" si="801"/>
        <v>4.4802055951041938E-31</v>
      </c>
      <c r="C3695" s="178">
        <f t="shared" si="802"/>
        <v>4.4700990228771504E-31</v>
      </c>
      <c r="D3695" s="165">
        <f t="shared" si="803"/>
        <v>2.2558277767625785E-3</v>
      </c>
      <c r="E3695" s="166">
        <f t="shared" si="813"/>
        <v>24.291375447755232</v>
      </c>
      <c r="F3695" s="167">
        <f t="shared" si="814"/>
        <v>8.2676088018348786</v>
      </c>
      <c r="G3695" s="167">
        <f t="shared" si="804"/>
        <v>287316.13281719002</v>
      </c>
      <c r="H3695" s="167">
        <f t="shared" si="805"/>
        <v>271299.98899881309</v>
      </c>
      <c r="I3695" s="168">
        <f t="shared" si="806"/>
        <v>558616.12181600311</v>
      </c>
      <c r="J3695" s="168">
        <f t="shared" si="808"/>
        <v>537609.99295084691</v>
      </c>
      <c r="K3695" s="94"/>
      <c r="L3695" s="265">
        <f t="shared" si="807"/>
        <v>212872.88504846435</v>
      </c>
      <c r="M3695" s="265">
        <f>$G3695*NonHospFrac+theModel!$H3695*NonHospFrac</f>
        <v>345743.23676753871</v>
      </c>
      <c r="N3695" s="266">
        <f t="shared" si="809"/>
        <v>558616.121816003</v>
      </c>
      <c r="O3695" s="158"/>
      <c r="P3695" s="265">
        <f t="shared" si="810"/>
        <v>204868.04043229242</v>
      </c>
      <c r="Q3695" s="265">
        <f t="shared" si="811"/>
        <v>345741.67651691969</v>
      </c>
      <c r="R3695" s="266">
        <f t="shared" si="812"/>
        <v>550609.71694921213</v>
      </c>
    </row>
    <row r="3696" spans="1:18" x14ac:dyDescent="0.25">
      <c r="A3696" s="81">
        <v>3665</v>
      </c>
      <c r="B3696" s="93">
        <f t="shared" si="801"/>
        <v>4.396513296988878E-31</v>
      </c>
      <c r="C3696" s="178">
        <f t="shared" si="802"/>
        <v>4.3865955201726249E-31</v>
      </c>
      <c r="D3696" s="165">
        <f t="shared" si="803"/>
        <v>2.2558277767625785E-3</v>
      </c>
      <c r="E3696" s="166">
        <f t="shared" si="813"/>
        <v>24.291375447755232</v>
      </c>
      <c r="F3696" s="167">
        <f t="shared" si="814"/>
        <v>8.2698646296116411</v>
      </c>
      <c r="G3696" s="167">
        <f t="shared" si="804"/>
        <v>287394.52739640343</v>
      </c>
      <c r="H3696" s="167">
        <f t="shared" si="805"/>
        <v>271299.98899881309</v>
      </c>
      <c r="I3696" s="168">
        <f t="shared" si="806"/>
        <v>558694.51639521657</v>
      </c>
      <c r="J3696" s="168">
        <f t="shared" si="808"/>
        <v>537677.508580558</v>
      </c>
      <c r="K3696" s="94"/>
      <c r="L3696" s="265">
        <f t="shared" si="807"/>
        <v>212902.75901664677</v>
      </c>
      <c r="M3696" s="265">
        <f>$G3696*NonHospFrac+theModel!$H3696*NonHospFrac</f>
        <v>345791.75737856975</v>
      </c>
      <c r="N3696" s="266">
        <f t="shared" si="809"/>
        <v>558694.51639521657</v>
      </c>
      <c r="O3696" s="158"/>
      <c r="P3696" s="265">
        <f t="shared" si="810"/>
        <v>204893.76873894373</v>
      </c>
      <c r="Q3696" s="265">
        <f t="shared" si="811"/>
        <v>345790.19712795073</v>
      </c>
      <c r="R3696" s="266">
        <f t="shared" si="812"/>
        <v>550683.96586689446</v>
      </c>
    </row>
    <row r="3697" spans="1:18" x14ac:dyDescent="0.25">
      <c r="A3697" s="81">
        <v>3666</v>
      </c>
      <c r="B3697" s="93">
        <f t="shared" si="801"/>
        <v>4.3143844094392457E-31</v>
      </c>
      <c r="C3697" s="178">
        <f t="shared" si="802"/>
        <v>4.3046519012488012E-31</v>
      </c>
      <c r="D3697" s="165">
        <f t="shared" si="803"/>
        <v>2.2558277767625785E-3</v>
      </c>
      <c r="E3697" s="166">
        <f t="shared" si="813"/>
        <v>24.291375447755232</v>
      </c>
      <c r="F3697" s="167">
        <f t="shared" si="814"/>
        <v>8.2721204573884037</v>
      </c>
      <c r="G3697" s="167">
        <f t="shared" si="804"/>
        <v>287472.92197561683</v>
      </c>
      <c r="H3697" s="167">
        <f t="shared" si="805"/>
        <v>271299.98899881309</v>
      </c>
      <c r="I3697" s="168">
        <f t="shared" si="806"/>
        <v>558772.91097442992</v>
      </c>
      <c r="J3697" s="168">
        <f t="shared" si="808"/>
        <v>537745.02145819901</v>
      </c>
      <c r="K3697" s="94"/>
      <c r="L3697" s="265">
        <f t="shared" si="807"/>
        <v>212932.63298482919</v>
      </c>
      <c r="M3697" s="265">
        <f>$G3697*NonHospFrac+theModel!$H3697*NonHospFrac</f>
        <v>345840.27798960073</v>
      </c>
      <c r="N3697" s="266">
        <f t="shared" si="809"/>
        <v>558772.91097442992</v>
      </c>
      <c r="O3697" s="158"/>
      <c r="P3697" s="265">
        <f t="shared" si="810"/>
        <v>204919.49599685863</v>
      </c>
      <c r="Q3697" s="265">
        <f t="shared" si="811"/>
        <v>345838.71773898171</v>
      </c>
      <c r="R3697" s="266">
        <f t="shared" si="812"/>
        <v>550758.21373584028</v>
      </c>
    </row>
    <row r="3698" spans="1:18" x14ac:dyDescent="0.25">
      <c r="A3698" s="81">
        <v>3667</v>
      </c>
      <c r="B3698" s="93">
        <f t="shared" si="801"/>
        <v>4.2337897272279128E-31</v>
      </c>
      <c r="C3698" s="178">
        <f t="shared" si="802"/>
        <v>4.2242390267602596E-31</v>
      </c>
      <c r="D3698" s="165">
        <f t="shared" si="803"/>
        <v>2.2558277767625785E-3</v>
      </c>
      <c r="E3698" s="166">
        <f t="shared" si="813"/>
        <v>24.291375447755232</v>
      </c>
      <c r="F3698" s="167">
        <f t="shared" si="814"/>
        <v>8.2743762851651663</v>
      </c>
      <c r="G3698" s="167">
        <f t="shared" si="804"/>
        <v>287551.31655483023</v>
      </c>
      <c r="H3698" s="167">
        <f t="shared" si="805"/>
        <v>271299.98899881309</v>
      </c>
      <c r="I3698" s="168">
        <f t="shared" si="806"/>
        <v>558851.30555364327</v>
      </c>
      <c r="J3698" s="168">
        <f t="shared" si="808"/>
        <v>537812.53158388217</v>
      </c>
      <c r="K3698" s="94"/>
      <c r="L3698" s="265">
        <f t="shared" si="807"/>
        <v>212962.50695301162</v>
      </c>
      <c r="M3698" s="265">
        <f>$G3698*NonHospFrac+theModel!$H3698*NonHospFrac</f>
        <v>345888.79860063171</v>
      </c>
      <c r="N3698" s="266">
        <f t="shared" si="809"/>
        <v>558851.30555364327</v>
      </c>
      <c r="O3698" s="158"/>
      <c r="P3698" s="265">
        <f t="shared" si="810"/>
        <v>204945.22220607984</v>
      </c>
      <c r="Q3698" s="265">
        <f t="shared" si="811"/>
        <v>345887.23835001269</v>
      </c>
      <c r="R3698" s="266">
        <f t="shared" si="812"/>
        <v>550832.46055609256</v>
      </c>
    </row>
    <row r="3699" spans="1:18" x14ac:dyDescent="0.25">
      <c r="A3699" s="81">
        <v>3668</v>
      </c>
      <c r="B3699" s="93">
        <f t="shared" si="801"/>
        <v>4.1547005906945517E-31</v>
      </c>
      <c r="C3699" s="178">
        <f t="shared" si="802"/>
        <v>4.1453283016979312E-31</v>
      </c>
      <c r="D3699" s="165">
        <f t="shared" si="803"/>
        <v>2.2558277767625785E-3</v>
      </c>
      <c r="E3699" s="166">
        <f t="shared" si="813"/>
        <v>24.291375447755232</v>
      </c>
      <c r="F3699" s="167">
        <f t="shared" si="814"/>
        <v>8.2766321129419289</v>
      </c>
      <c r="G3699" s="167">
        <f t="shared" si="804"/>
        <v>287629.7111340437</v>
      </c>
      <c r="H3699" s="167">
        <f t="shared" si="805"/>
        <v>271299.98899881309</v>
      </c>
      <c r="I3699" s="168">
        <f t="shared" si="806"/>
        <v>558929.70013285684</v>
      </c>
      <c r="J3699" s="168">
        <f t="shared" si="808"/>
        <v>537880.03895771992</v>
      </c>
      <c r="K3699" s="94"/>
      <c r="L3699" s="265">
        <f t="shared" si="807"/>
        <v>212992.38092119404</v>
      </c>
      <c r="M3699" s="265">
        <f>$G3699*NonHospFrac+theModel!$H3699*NonHospFrac</f>
        <v>345937.31921166275</v>
      </c>
      <c r="N3699" s="266">
        <f t="shared" si="809"/>
        <v>558929.70013285684</v>
      </c>
      <c r="O3699" s="158"/>
      <c r="P3699" s="265">
        <f t="shared" si="810"/>
        <v>204970.94736665013</v>
      </c>
      <c r="Q3699" s="265">
        <f t="shared" si="811"/>
        <v>345935.75896104373</v>
      </c>
      <c r="R3699" s="266">
        <f t="shared" si="812"/>
        <v>550906.70632769389</v>
      </c>
    </row>
    <row r="3700" spans="1:18" x14ac:dyDescent="0.25">
      <c r="A3700" s="81">
        <v>3669</v>
      </c>
      <c r="B3700" s="93">
        <f t="shared" si="801"/>
        <v>4.0770888755544569E-31</v>
      </c>
      <c r="C3700" s="178">
        <f t="shared" si="802"/>
        <v>4.0678916652206516E-31</v>
      </c>
      <c r="D3700" s="165">
        <f t="shared" si="803"/>
        <v>2.2558277767625785E-3</v>
      </c>
      <c r="E3700" s="166">
        <f t="shared" si="813"/>
        <v>24.291375447755232</v>
      </c>
      <c r="F3700" s="167">
        <f t="shared" si="814"/>
        <v>8.2788879407186915</v>
      </c>
      <c r="G3700" s="167">
        <f t="shared" si="804"/>
        <v>287708.1057132571</v>
      </c>
      <c r="H3700" s="167">
        <f t="shared" si="805"/>
        <v>271299.98899881309</v>
      </c>
      <c r="I3700" s="168">
        <f t="shared" si="806"/>
        <v>559008.09471207019</v>
      </c>
      <c r="J3700" s="168">
        <f t="shared" si="808"/>
        <v>537947.54357982404</v>
      </c>
      <c r="K3700" s="94"/>
      <c r="L3700" s="265">
        <f t="shared" si="807"/>
        <v>213022.25488937646</v>
      </c>
      <c r="M3700" s="265">
        <f>$G3700*NonHospFrac+theModel!$H3700*NonHospFrac</f>
        <v>345985.83982269373</v>
      </c>
      <c r="N3700" s="266">
        <f t="shared" si="809"/>
        <v>559008.09471207019</v>
      </c>
      <c r="O3700" s="158"/>
      <c r="P3700" s="265">
        <f t="shared" si="810"/>
        <v>204996.67147861223</v>
      </c>
      <c r="Q3700" s="265">
        <f t="shared" si="811"/>
        <v>345984.27957207471</v>
      </c>
      <c r="R3700" s="266">
        <f t="shared" si="812"/>
        <v>550980.95105068688</v>
      </c>
    </row>
    <row r="3701" spans="1:18" x14ac:dyDescent="0.25">
      <c r="A3701" s="81">
        <v>3670</v>
      </c>
      <c r="B3701" s="93">
        <f t="shared" si="801"/>
        <v>4.0009269828975303E-31</v>
      </c>
      <c r="C3701" s="178">
        <f t="shared" si="802"/>
        <v>3.991901580676711E-31</v>
      </c>
      <c r="D3701" s="165">
        <f t="shared" si="803"/>
        <v>2.2558277767625785E-3</v>
      </c>
      <c r="E3701" s="166">
        <f t="shared" si="813"/>
        <v>24.291375447755232</v>
      </c>
      <c r="F3701" s="167">
        <f t="shared" si="814"/>
        <v>8.2811437684954541</v>
      </c>
      <c r="G3701" s="167">
        <f t="shared" si="804"/>
        <v>287786.5002924705</v>
      </c>
      <c r="H3701" s="167">
        <f t="shared" si="805"/>
        <v>271299.98899881309</v>
      </c>
      <c r="I3701" s="168">
        <f t="shared" si="806"/>
        <v>559086.48929128353</v>
      </c>
      <c r="J3701" s="168">
        <f t="shared" si="808"/>
        <v>538015.04545030685</v>
      </c>
      <c r="K3701" s="94"/>
      <c r="L3701" s="265">
        <f t="shared" si="807"/>
        <v>213052.12885755888</v>
      </c>
      <c r="M3701" s="265">
        <f>$G3701*NonHospFrac+theModel!$H3701*NonHospFrac</f>
        <v>346034.36043372471</v>
      </c>
      <c r="N3701" s="266">
        <f t="shared" si="809"/>
        <v>559086.48929128353</v>
      </c>
      <c r="O3701" s="158"/>
      <c r="P3701" s="265">
        <f t="shared" si="810"/>
        <v>205022.39454200887</v>
      </c>
      <c r="Q3701" s="265">
        <f t="shared" si="811"/>
        <v>346032.80018310569</v>
      </c>
      <c r="R3701" s="266">
        <f t="shared" si="812"/>
        <v>551055.19472511462</v>
      </c>
    </row>
    <row r="3702" spans="1:18" x14ac:dyDescent="0.25">
      <c r="A3702" s="81">
        <v>3671</v>
      </c>
      <c r="B3702" s="93">
        <f t="shared" si="801"/>
        <v>3.926187829373821E-31</v>
      </c>
      <c r="C3702" s="178">
        <f t="shared" si="802"/>
        <v>3.9173310258115324E-31</v>
      </c>
      <c r="D3702" s="165">
        <f t="shared" si="803"/>
        <v>2.2558277767625785E-3</v>
      </c>
      <c r="E3702" s="166">
        <f t="shared" si="813"/>
        <v>24.291375447755232</v>
      </c>
      <c r="F3702" s="167">
        <f t="shared" si="814"/>
        <v>8.2833995962722167</v>
      </c>
      <c r="G3702" s="167">
        <f t="shared" si="804"/>
        <v>287864.89487168397</v>
      </c>
      <c r="H3702" s="167">
        <f t="shared" si="805"/>
        <v>271299.98899881309</v>
      </c>
      <c r="I3702" s="168">
        <f t="shared" si="806"/>
        <v>559164.88387049711</v>
      </c>
      <c r="J3702" s="168">
        <f t="shared" si="808"/>
        <v>538082.54456928081</v>
      </c>
      <c r="K3702" s="94"/>
      <c r="L3702" s="265">
        <f t="shared" si="807"/>
        <v>213082.00282574131</v>
      </c>
      <c r="M3702" s="265">
        <f>$G3702*NonHospFrac+theModel!$H3702*NonHospFrac</f>
        <v>346082.88104475569</v>
      </c>
      <c r="N3702" s="266">
        <f t="shared" si="809"/>
        <v>559164.883870497</v>
      </c>
      <c r="O3702" s="158"/>
      <c r="P3702" s="265">
        <f t="shared" si="810"/>
        <v>205048.11655688283</v>
      </c>
      <c r="Q3702" s="265">
        <f t="shared" si="811"/>
        <v>346081.32079413667</v>
      </c>
      <c r="R3702" s="266">
        <f t="shared" si="812"/>
        <v>551129.43735101947</v>
      </c>
    </row>
    <row r="3703" spans="1:18" x14ac:dyDescent="0.25">
      <c r="A3703" s="81">
        <v>3672</v>
      </c>
      <c r="B3703" s="93">
        <f t="shared" si="801"/>
        <v>3.852844837562965E-31</v>
      </c>
      <c r="C3703" s="178">
        <f t="shared" si="802"/>
        <v>3.8441534831588341E-31</v>
      </c>
      <c r="D3703" s="165">
        <f t="shared" si="803"/>
        <v>2.2558277767625785E-3</v>
      </c>
      <c r="E3703" s="166">
        <f t="shared" si="813"/>
        <v>24.291375447755232</v>
      </c>
      <c r="F3703" s="167">
        <f t="shared" si="814"/>
        <v>8.2856554240489793</v>
      </c>
      <c r="G3703" s="167">
        <f t="shared" si="804"/>
        <v>287943.28945089737</v>
      </c>
      <c r="H3703" s="167">
        <f t="shared" si="805"/>
        <v>271299.98899881309</v>
      </c>
      <c r="I3703" s="168">
        <f t="shared" si="806"/>
        <v>559243.27844971046</v>
      </c>
      <c r="J3703" s="168">
        <f t="shared" si="808"/>
        <v>538150.04093685758</v>
      </c>
      <c r="K3703" s="94"/>
      <c r="L3703" s="265">
        <f t="shared" si="807"/>
        <v>213111.87679392373</v>
      </c>
      <c r="M3703" s="265">
        <f>$G3703*NonHospFrac+theModel!$H3703*NonHospFrac</f>
        <v>346131.40165578667</v>
      </c>
      <c r="N3703" s="266">
        <f t="shared" si="809"/>
        <v>559243.27844971046</v>
      </c>
      <c r="O3703" s="158"/>
      <c r="P3703" s="265">
        <f t="shared" si="810"/>
        <v>205073.8375232768</v>
      </c>
      <c r="Q3703" s="265">
        <f t="shared" si="811"/>
        <v>346129.84140516765</v>
      </c>
      <c r="R3703" s="266">
        <f t="shared" si="812"/>
        <v>551203.67892844439</v>
      </c>
    </row>
    <row r="3704" spans="1:18" x14ac:dyDescent="0.25">
      <c r="A3704" s="81">
        <v>3673</v>
      </c>
      <c r="B3704" s="93">
        <f t="shared" si="801"/>
        <v>3.7808719265229576E-31</v>
      </c>
      <c r="C3704" s="178">
        <f t="shared" si="802"/>
        <v>3.7723429306107251E-31</v>
      </c>
      <c r="D3704" s="165">
        <f t="shared" si="803"/>
        <v>2.2558277767625785E-3</v>
      </c>
      <c r="E3704" s="166">
        <f t="shared" si="813"/>
        <v>24.291375447755232</v>
      </c>
      <c r="F3704" s="167">
        <f t="shared" si="814"/>
        <v>8.2879112518257418</v>
      </c>
      <c r="G3704" s="167">
        <f t="shared" si="804"/>
        <v>288021.68403011077</v>
      </c>
      <c r="H3704" s="167">
        <f t="shared" si="805"/>
        <v>271299.98899881309</v>
      </c>
      <c r="I3704" s="168">
        <f t="shared" si="806"/>
        <v>559321.6730289238</v>
      </c>
      <c r="J3704" s="168">
        <f t="shared" si="808"/>
        <v>538217.53455314948</v>
      </c>
      <c r="K3704" s="94"/>
      <c r="L3704" s="265">
        <f t="shared" si="807"/>
        <v>213141.75076210615</v>
      </c>
      <c r="M3704" s="265">
        <f>$G3704*NonHospFrac+theModel!$H3704*NonHospFrac</f>
        <v>346179.92226681765</v>
      </c>
      <c r="N3704" s="266">
        <f t="shared" si="809"/>
        <v>559321.6730289238</v>
      </c>
      <c r="O3704" s="158"/>
      <c r="P3704" s="265">
        <f t="shared" si="810"/>
        <v>205099.55744123357</v>
      </c>
      <c r="Q3704" s="265">
        <f t="shared" si="811"/>
        <v>346178.36201619863</v>
      </c>
      <c r="R3704" s="266">
        <f t="shared" si="812"/>
        <v>551277.91945743223</v>
      </c>
    </row>
    <row r="3705" spans="1:18" x14ac:dyDescent="0.25">
      <c r="A3705" s="81">
        <v>3674</v>
      </c>
      <c r="B3705" s="93">
        <f t="shared" si="801"/>
        <v>3.7102435025157717E-31</v>
      </c>
      <c r="C3705" s="178">
        <f t="shared" si="802"/>
        <v>3.7018738321642439E-31</v>
      </c>
      <c r="D3705" s="165">
        <f t="shared" si="803"/>
        <v>2.2558277767625785E-3</v>
      </c>
      <c r="E3705" s="166">
        <f t="shared" si="813"/>
        <v>24.291375447755232</v>
      </c>
      <c r="F3705" s="167">
        <f t="shared" si="814"/>
        <v>8.2901670796025044</v>
      </c>
      <c r="G3705" s="167">
        <f t="shared" si="804"/>
        <v>288100.07860932424</v>
      </c>
      <c r="H3705" s="167">
        <f t="shared" si="805"/>
        <v>271299.98899881309</v>
      </c>
      <c r="I3705" s="168">
        <f t="shared" si="806"/>
        <v>559400.06760813738</v>
      </c>
      <c r="J3705" s="168">
        <f t="shared" si="808"/>
        <v>538285.02541826898</v>
      </c>
      <c r="K3705" s="94"/>
      <c r="L3705" s="265">
        <f t="shared" si="807"/>
        <v>213171.6247302886</v>
      </c>
      <c r="M3705" s="265">
        <f>$G3705*NonHospFrac+theModel!$H3705*NonHospFrac</f>
        <v>346228.44287784869</v>
      </c>
      <c r="N3705" s="266">
        <f t="shared" si="809"/>
        <v>559400.06760813727</v>
      </c>
      <c r="O3705" s="158"/>
      <c r="P3705" s="265">
        <f t="shared" si="810"/>
        <v>205125.27631079586</v>
      </c>
      <c r="Q3705" s="265">
        <f t="shared" si="811"/>
        <v>346226.88262722967</v>
      </c>
      <c r="R3705" s="266">
        <f t="shared" si="812"/>
        <v>551352.15893802559</v>
      </c>
    </row>
    <row r="3706" spans="1:18" x14ac:dyDescent="0.25">
      <c r="A3706" s="81">
        <v>3675</v>
      </c>
      <c r="B3706" s="93">
        <f t="shared" si="801"/>
        <v>3.6409344499061573E-31</v>
      </c>
      <c r="C3706" s="178">
        <f t="shared" si="802"/>
        <v>3.6327211288406871E-31</v>
      </c>
      <c r="D3706" s="165">
        <f t="shared" si="803"/>
        <v>2.2558277767625785E-3</v>
      </c>
      <c r="E3706" s="166">
        <f t="shared" si="813"/>
        <v>24.291375447755232</v>
      </c>
      <c r="F3706" s="167">
        <f t="shared" si="814"/>
        <v>8.292422907379267</v>
      </c>
      <c r="G3706" s="167">
        <f t="shared" si="804"/>
        <v>288178.4731885377</v>
      </c>
      <c r="H3706" s="167">
        <f t="shared" si="805"/>
        <v>271299.98899881309</v>
      </c>
      <c r="I3706" s="168">
        <f t="shared" si="806"/>
        <v>559478.46218735073</v>
      </c>
      <c r="J3706" s="168">
        <f t="shared" si="808"/>
        <v>538352.51353232772</v>
      </c>
      <c r="K3706" s="94"/>
      <c r="L3706" s="265">
        <f t="shared" si="807"/>
        <v>213201.49869847106</v>
      </c>
      <c r="M3706" s="265">
        <f>$G3706*NonHospFrac+theModel!$H3706*NonHospFrac</f>
        <v>346276.96348887973</v>
      </c>
      <c r="N3706" s="266">
        <f t="shared" si="809"/>
        <v>559478.46218735073</v>
      </c>
      <c r="O3706" s="158"/>
      <c r="P3706" s="265">
        <f t="shared" si="810"/>
        <v>205150.9941320064</v>
      </c>
      <c r="Q3706" s="265">
        <f t="shared" si="811"/>
        <v>346275.40323826071</v>
      </c>
      <c r="R3706" s="266">
        <f t="shared" si="812"/>
        <v>551426.39737026708</v>
      </c>
    </row>
    <row r="3707" spans="1:18" x14ac:dyDescent="0.25">
      <c r="A3707" s="81">
        <v>3676</v>
      </c>
      <c r="B3707" s="93">
        <f t="shared" si="801"/>
        <v>3.5729201222304686E-31</v>
      </c>
      <c r="C3707" s="178">
        <f t="shared" si="802"/>
        <v>3.5648602297745872E-31</v>
      </c>
      <c r="D3707" s="165">
        <f t="shared" si="803"/>
        <v>2.2558277767625785E-3</v>
      </c>
      <c r="E3707" s="166">
        <f t="shared" si="813"/>
        <v>24.291375447755232</v>
      </c>
      <c r="F3707" s="167">
        <f t="shared" si="814"/>
        <v>8.2946787351560296</v>
      </c>
      <c r="G3707" s="167">
        <f t="shared" si="804"/>
        <v>288256.86776775104</v>
      </c>
      <c r="H3707" s="167">
        <f t="shared" si="805"/>
        <v>271299.98899881309</v>
      </c>
      <c r="I3707" s="168">
        <f t="shared" si="806"/>
        <v>559556.85676656407</v>
      </c>
      <c r="J3707" s="168">
        <f t="shared" si="808"/>
        <v>538419.99889543804</v>
      </c>
      <c r="K3707" s="94"/>
      <c r="L3707" s="265">
        <f t="shared" si="807"/>
        <v>213231.37266665345</v>
      </c>
      <c r="M3707" s="265">
        <f>$G3707*NonHospFrac+theModel!$H3707*NonHospFrac</f>
        <v>346325.48409991071</v>
      </c>
      <c r="N3707" s="266">
        <f t="shared" si="809"/>
        <v>559556.85676656419</v>
      </c>
      <c r="O3707" s="158"/>
      <c r="P3707" s="265">
        <f t="shared" si="810"/>
        <v>205176.71090490787</v>
      </c>
      <c r="Q3707" s="265">
        <f t="shared" si="811"/>
        <v>346323.92384929169</v>
      </c>
      <c r="R3707" s="266">
        <f t="shared" si="812"/>
        <v>551500.63475419953</v>
      </c>
    </row>
    <row r="3708" spans="1:18" x14ac:dyDescent="0.25">
      <c r="A3708" s="81">
        <v>3677</v>
      </c>
      <c r="B3708" s="93">
        <f t="shared" si="801"/>
        <v>3.5061763334323189E-31</v>
      </c>
      <c r="C3708" s="178">
        <f t="shared" si="802"/>
        <v>3.4982670034691345E-31</v>
      </c>
      <c r="D3708" s="165">
        <f t="shared" si="803"/>
        <v>2.2558277767625785E-3</v>
      </c>
      <c r="E3708" s="166">
        <f t="shared" si="813"/>
        <v>24.291375447755232</v>
      </c>
      <c r="F3708" s="167">
        <f t="shared" si="814"/>
        <v>8.2969345629327922</v>
      </c>
      <c r="G3708" s="167">
        <f t="shared" si="804"/>
        <v>288335.2623469645</v>
      </c>
      <c r="H3708" s="167">
        <f t="shared" si="805"/>
        <v>271299.98899881309</v>
      </c>
      <c r="I3708" s="168">
        <f t="shared" si="806"/>
        <v>559635.25134577765</v>
      </c>
      <c r="J3708" s="168">
        <f t="shared" si="808"/>
        <v>538487.48150771228</v>
      </c>
      <c r="K3708" s="94"/>
      <c r="L3708" s="265">
        <f t="shared" si="807"/>
        <v>213261.2466348359</v>
      </c>
      <c r="M3708" s="265">
        <f>$G3708*NonHospFrac+theModel!$H3708*NonHospFrac</f>
        <v>346374.00471094169</v>
      </c>
      <c r="N3708" s="266">
        <f t="shared" si="809"/>
        <v>559635.25134577765</v>
      </c>
      <c r="O3708" s="158"/>
      <c r="P3708" s="265">
        <f t="shared" si="810"/>
        <v>205202.4266295431</v>
      </c>
      <c r="Q3708" s="265">
        <f t="shared" si="811"/>
        <v>346372.44446032267</v>
      </c>
      <c r="R3708" s="266">
        <f t="shared" si="812"/>
        <v>551574.8710898658</v>
      </c>
    </row>
    <row r="3709" spans="1:18" x14ac:dyDescent="0.25">
      <c r="A3709" s="81">
        <v>3678</v>
      </c>
      <c r="B3709" s="93">
        <f t="shared" si="801"/>
        <v>3.440679349261962E-31</v>
      </c>
      <c r="C3709" s="178">
        <f t="shared" si="802"/>
        <v>3.4329177692149635E-31</v>
      </c>
      <c r="D3709" s="165">
        <f t="shared" si="803"/>
        <v>2.2558277767625785E-3</v>
      </c>
      <c r="E3709" s="166">
        <f t="shared" si="813"/>
        <v>24.291375447755232</v>
      </c>
      <c r="F3709" s="167">
        <f t="shared" si="814"/>
        <v>8.2991903907095548</v>
      </c>
      <c r="G3709" s="167">
        <f t="shared" si="804"/>
        <v>288413.65692617791</v>
      </c>
      <c r="H3709" s="167">
        <f t="shared" si="805"/>
        <v>271299.98899881309</v>
      </c>
      <c r="I3709" s="168">
        <f t="shared" si="806"/>
        <v>559713.645924991</v>
      </c>
      <c r="J3709" s="168">
        <f t="shared" si="808"/>
        <v>538554.96136926219</v>
      </c>
      <c r="K3709" s="94"/>
      <c r="L3709" s="265">
        <f t="shared" si="807"/>
        <v>213291.12060301832</v>
      </c>
      <c r="M3709" s="265">
        <f>$G3709*NonHospFrac+theModel!$H3709*NonHospFrac</f>
        <v>346422.52532197267</v>
      </c>
      <c r="N3709" s="266">
        <f t="shared" si="809"/>
        <v>559713.645924991</v>
      </c>
      <c r="O3709" s="158"/>
      <c r="P3709" s="265">
        <f t="shared" si="810"/>
        <v>205228.14130595475</v>
      </c>
      <c r="Q3709" s="265">
        <f t="shared" si="811"/>
        <v>346420.96507135365</v>
      </c>
      <c r="R3709" s="266">
        <f t="shared" si="812"/>
        <v>551649.10637730837</v>
      </c>
    </row>
    <row r="3710" spans="1:18" x14ac:dyDescent="0.25">
      <c r="A3710" s="81">
        <v>3679</v>
      </c>
      <c r="B3710" s="93">
        <f t="shared" si="801"/>
        <v>3.3764058788363382E-31</v>
      </c>
      <c r="C3710" s="178">
        <f t="shared" si="802"/>
        <v>3.3687892886692346E-31</v>
      </c>
      <c r="D3710" s="165">
        <f t="shared" si="803"/>
        <v>2.2558277767625785E-3</v>
      </c>
      <c r="E3710" s="166">
        <f t="shared" si="813"/>
        <v>24.291375447755232</v>
      </c>
      <c r="F3710" s="167">
        <f t="shared" si="814"/>
        <v>8.3014462184863174</v>
      </c>
      <c r="G3710" s="167">
        <f t="shared" si="804"/>
        <v>288492.05150539137</v>
      </c>
      <c r="H3710" s="167">
        <f t="shared" si="805"/>
        <v>271299.98899881309</v>
      </c>
      <c r="I3710" s="168">
        <f t="shared" si="806"/>
        <v>559792.04050420446</v>
      </c>
      <c r="J3710" s="168">
        <f t="shared" si="808"/>
        <v>538622.43848020025</v>
      </c>
      <c r="K3710" s="94"/>
      <c r="L3710" s="265">
        <f t="shared" si="807"/>
        <v>213320.99457120075</v>
      </c>
      <c r="M3710" s="265">
        <f>$G3710*NonHospFrac+theModel!$H3710*NonHospFrac</f>
        <v>346471.04593300365</v>
      </c>
      <c r="N3710" s="266">
        <f t="shared" si="809"/>
        <v>559792.04050420434</v>
      </c>
      <c r="O3710" s="158"/>
      <c r="P3710" s="265">
        <f t="shared" si="810"/>
        <v>205253.85493418554</v>
      </c>
      <c r="Q3710" s="265">
        <f t="shared" si="811"/>
        <v>346469.48568238463</v>
      </c>
      <c r="R3710" s="266">
        <f t="shared" si="812"/>
        <v>551723.3406165702</v>
      </c>
    </row>
    <row r="3711" spans="1:18" x14ac:dyDescent="0.25">
      <c r="A3711" s="81">
        <v>3680</v>
      </c>
      <c r="B3711" s="93">
        <f t="shared" si="801"/>
        <v>3.3133330663567797E-31</v>
      </c>
      <c r="C3711" s="178">
        <f t="shared" si="802"/>
        <v>3.3058587575920263E-31</v>
      </c>
      <c r="D3711" s="165">
        <f t="shared" si="803"/>
        <v>2.2558277767625785E-3</v>
      </c>
      <c r="E3711" s="166">
        <f t="shared" si="813"/>
        <v>24.291375447755232</v>
      </c>
      <c r="F3711" s="167">
        <f t="shared" si="814"/>
        <v>8.3037020462630799</v>
      </c>
      <c r="G3711" s="167">
        <f t="shared" si="804"/>
        <v>288570.44608460471</v>
      </c>
      <c r="H3711" s="167">
        <f t="shared" si="805"/>
        <v>271299.98899881309</v>
      </c>
      <c r="I3711" s="168">
        <f t="shared" si="806"/>
        <v>559870.4350834178</v>
      </c>
      <c r="J3711" s="168">
        <f t="shared" si="808"/>
        <v>538689.91284063831</v>
      </c>
      <c r="K3711" s="94"/>
      <c r="L3711" s="265">
        <f t="shared" si="807"/>
        <v>213350.86853938314</v>
      </c>
      <c r="M3711" s="265">
        <f>$G3711*NonHospFrac+theModel!$H3711*NonHospFrac</f>
        <v>346519.56654403463</v>
      </c>
      <c r="N3711" s="266">
        <f t="shared" si="809"/>
        <v>559870.4350834178</v>
      </c>
      <c r="O3711" s="158"/>
      <c r="P3711" s="265">
        <f t="shared" si="810"/>
        <v>205279.5675142782</v>
      </c>
      <c r="Q3711" s="265">
        <f t="shared" si="811"/>
        <v>346518.00629341562</v>
      </c>
      <c r="R3711" s="266">
        <f t="shared" si="812"/>
        <v>551797.57380769379</v>
      </c>
    </row>
    <row r="3712" spans="1:18" x14ac:dyDescent="0.25">
      <c r="A3712" s="81">
        <v>3681</v>
      </c>
      <c r="B3712" s="93">
        <f t="shared" si="801"/>
        <v>3.251438482981434E-31</v>
      </c>
      <c r="C3712" s="178">
        <f t="shared" si="802"/>
        <v>3.2441037977370896E-31</v>
      </c>
      <c r="D3712" s="165">
        <f t="shared" si="803"/>
        <v>2.2558277767625785E-3</v>
      </c>
      <c r="E3712" s="166">
        <f t="shared" si="813"/>
        <v>24.291375447755232</v>
      </c>
      <c r="F3712" s="167">
        <f t="shared" si="814"/>
        <v>8.3059578740398425</v>
      </c>
      <c r="G3712" s="167">
        <f t="shared" si="804"/>
        <v>288648.84066381818</v>
      </c>
      <c r="H3712" s="167">
        <f t="shared" si="805"/>
        <v>271299.98899881309</v>
      </c>
      <c r="I3712" s="168">
        <f t="shared" si="806"/>
        <v>559948.82966263127</v>
      </c>
      <c r="J3712" s="168">
        <f t="shared" si="808"/>
        <v>538757.38445068873</v>
      </c>
      <c r="K3712" s="94"/>
      <c r="L3712" s="265">
        <f t="shared" si="807"/>
        <v>213380.74250756559</v>
      </c>
      <c r="M3712" s="265">
        <f>$G3712*NonHospFrac+theModel!$H3712*NonHospFrac</f>
        <v>346568.08715506567</v>
      </c>
      <c r="N3712" s="266">
        <f t="shared" si="809"/>
        <v>559948.82966263127</v>
      </c>
      <c r="O3712" s="158"/>
      <c r="P3712" s="265">
        <f t="shared" si="810"/>
        <v>205305.27904627554</v>
      </c>
      <c r="Q3712" s="265">
        <f t="shared" si="811"/>
        <v>346566.52690444665</v>
      </c>
      <c r="R3712" s="266">
        <f t="shared" si="812"/>
        <v>551871.80595072219</v>
      </c>
    </row>
    <row r="3713" spans="1:18" x14ac:dyDescent="0.25">
      <c r="A3713" s="81">
        <v>3682</v>
      </c>
      <c r="B3713" s="93">
        <f t="shared" si="801"/>
        <v>3.1907001188495165E-31</v>
      </c>
      <c r="C3713" s="178">
        <f t="shared" si="802"/>
        <v>3.1835024488940963E-31</v>
      </c>
      <c r="D3713" s="165">
        <f t="shared" si="803"/>
        <v>2.2558277767625785E-3</v>
      </c>
      <c r="E3713" s="166">
        <f t="shared" si="813"/>
        <v>24.291375447755232</v>
      </c>
      <c r="F3713" s="167">
        <f t="shared" si="814"/>
        <v>8.3082137018166051</v>
      </c>
      <c r="G3713" s="167">
        <f t="shared" si="804"/>
        <v>288727.23524303158</v>
      </c>
      <c r="H3713" s="167">
        <f t="shared" si="805"/>
        <v>271299.98899881309</v>
      </c>
      <c r="I3713" s="168">
        <f t="shared" si="806"/>
        <v>560027.22424184461</v>
      </c>
      <c r="J3713" s="168">
        <f t="shared" si="808"/>
        <v>538824.85331046337</v>
      </c>
      <c r="K3713" s="94"/>
      <c r="L3713" s="265">
        <f t="shared" si="807"/>
        <v>213410.61647574801</v>
      </c>
      <c r="M3713" s="265">
        <f>$G3713*NonHospFrac+theModel!$H3713*NonHospFrac</f>
        <v>346616.60776609665</v>
      </c>
      <c r="N3713" s="266">
        <f t="shared" si="809"/>
        <v>560027.22424184461</v>
      </c>
      <c r="O3713" s="158"/>
      <c r="P3713" s="265">
        <f t="shared" si="810"/>
        <v>205330.98953022019</v>
      </c>
      <c r="Q3713" s="265">
        <f t="shared" si="811"/>
        <v>346615.04751547764</v>
      </c>
      <c r="R3713" s="266">
        <f t="shared" si="812"/>
        <v>551946.0370456978</v>
      </c>
    </row>
    <row r="3714" spans="1:18" x14ac:dyDescent="0.25">
      <c r="A3714" s="81">
        <v>3683</v>
      </c>
      <c r="B3714" s="93">
        <f t="shared" si="801"/>
        <v>3.1310963752545494E-31</v>
      </c>
      <c r="C3714" s="178">
        <f t="shared" si="802"/>
        <v>3.1240331610795296E-31</v>
      </c>
      <c r="D3714" s="165">
        <f t="shared" si="803"/>
        <v>2.2558277767625785E-3</v>
      </c>
      <c r="E3714" s="166">
        <f t="shared" si="813"/>
        <v>24.291375447755232</v>
      </c>
      <c r="F3714" s="167">
        <f t="shared" si="814"/>
        <v>8.3104695295933677</v>
      </c>
      <c r="G3714" s="167">
        <f t="shared" si="804"/>
        <v>288805.62982224498</v>
      </c>
      <c r="H3714" s="167">
        <f t="shared" si="805"/>
        <v>271299.98899881309</v>
      </c>
      <c r="I3714" s="168">
        <f t="shared" si="806"/>
        <v>560105.61882105807</v>
      </c>
      <c r="J3714" s="168">
        <f t="shared" si="808"/>
        <v>538892.31942007458</v>
      </c>
      <c r="K3714" s="94"/>
      <c r="L3714" s="265">
        <f t="shared" si="807"/>
        <v>213440.49044393044</v>
      </c>
      <c r="M3714" s="265">
        <f>$G3714*NonHospFrac+theModel!$H3714*NonHospFrac</f>
        <v>346665.12837712764</v>
      </c>
      <c r="N3714" s="266">
        <f t="shared" si="809"/>
        <v>560105.61882105807</v>
      </c>
      <c r="O3714" s="158"/>
      <c r="P3714" s="265">
        <f t="shared" si="810"/>
        <v>205356.69896615492</v>
      </c>
      <c r="Q3714" s="265">
        <f t="shared" si="811"/>
        <v>346663.56812650862</v>
      </c>
      <c r="R3714" s="266">
        <f t="shared" si="812"/>
        <v>552020.26709266356</v>
      </c>
    </row>
    <row r="3715" spans="1:18" x14ac:dyDescent="0.25">
      <c r="A3715" s="81">
        <v>3684</v>
      </c>
      <c r="B3715" s="93">
        <f t="shared" si="801"/>
        <v>3.0726060569638113E-31</v>
      </c>
      <c r="C3715" s="178">
        <f t="shared" si="802"/>
        <v>3.0656747868734636E-31</v>
      </c>
      <c r="D3715" s="165">
        <f t="shared" si="803"/>
        <v>2.2558277767625785E-3</v>
      </c>
      <c r="E3715" s="166">
        <f t="shared" si="813"/>
        <v>24.291375447755232</v>
      </c>
      <c r="F3715" s="167">
        <f t="shared" si="814"/>
        <v>8.3127253573701303</v>
      </c>
      <c r="G3715" s="167">
        <f t="shared" si="804"/>
        <v>288884.02440145845</v>
      </c>
      <c r="H3715" s="167">
        <f t="shared" si="805"/>
        <v>271299.98899881309</v>
      </c>
      <c r="I3715" s="168">
        <f t="shared" si="806"/>
        <v>560184.01340027153</v>
      </c>
      <c r="J3715" s="168">
        <f t="shared" si="808"/>
        <v>538959.78277963435</v>
      </c>
      <c r="K3715" s="94"/>
      <c r="L3715" s="265">
        <f t="shared" si="807"/>
        <v>213470.36441211286</v>
      </c>
      <c r="M3715" s="265">
        <f>$G3715*NonHospFrac+theModel!$H3715*NonHospFrac</f>
        <v>346713.64898815867</v>
      </c>
      <c r="N3715" s="266">
        <f t="shared" si="809"/>
        <v>560184.01340027153</v>
      </c>
      <c r="O3715" s="158"/>
      <c r="P3715" s="265">
        <f t="shared" si="810"/>
        <v>205382.40735412241</v>
      </c>
      <c r="Q3715" s="265">
        <f t="shared" si="811"/>
        <v>346712.08873753966</v>
      </c>
      <c r="R3715" s="266">
        <f t="shared" si="812"/>
        <v>552094.49609166209</v>
      </c>
    </row>
    <row r="3716" spans="1:18" x14ac:dyDescent="0.25">
      <c r="A3716" s="81">
        <v>3685</v>
      </c>
      <c r="B3716" s="93">
        <f t="shared" si="801"/>
        <v>3.0152083646812635E-31</v>
      </c>
      <c r="C3716" s="178">
        <f t="shared" si="802"/>
        <v>3.0084065738994886E-31</v>
      </c>
      <c r="D3716" s="165">
        <f t="shared" si="803"/>
        <v>2.2558277767625785E-3</v>
      </c>
      <c r="E3716" s="166">
        <f t="shared" si="813"/>
        <v>24.291375447755232</v>
      </c>
      <c r="F3716" s="167">
        <f t="shared" si="814"/>
        <v>8.3149811851468929</v>
      </c>
      <c r="G3716" s="167">
        <f t="shared" si="804"/>
        <v>288962.41898067185</v>
      </c>
      <c r="H3716" s="167">
        <f t="shared" si="805"/>
        <v>271299.98899881309</v>
      </c>
      <c r="I3716" s="168">
        <f t="shared" si="806"/>
        <v>560262.40797948488</v>
      </c>
      <c r="J3716" s="168">
        <f t="shared" si="808"/>
        <v>539027.24338925467</v>
      </c>
      <c r="K3716" s="94"/>
      <c r="L3716" s="265">
        <f t="shared" si="807"/>
        <v>213500.23838029528</v>
      </c>
      <c r="M3716" s="265">
        <f>$G3716*NonHospFrac+theModel!$H3716*NonHospFrac</f>
        <v>346762.16959918966</v>
      </c>
      <c r="N3716" s="266">
        <f t="shared" si="809"/>
        <v>560262.40797948488</v>
      </c>
      <c r="O3716" s="158"/>
      <c r="P3716" s="265">
        <f t="shared" si="810"/>
        <v>205408.11469416539</v>
      </c>
      <c r="Q3716" s="265">
        <f t="shared" si="811"/>
        <v>346760.60934857064</v>
      </c>
      <c r="R3716" s="266">
        <f t="shared" si="812"/>
        <v>552168.72404273599</v>
      </c>
    </row>
    <row r="3717" spans="1:18" x14ac:dyDescent="0.25">
      <c r="A3717" s="81">
        <v>3686</v>
      </c>
      <c r="B3717" s="93">
        <f t="shared" si="801"/>
        <v>2.9588828876512679E-31</v>
      </c>
      <c r="C3717" s="178">
        <f t="shared" si="802"/>
        <v>2.9522081574451165E-31</v>
      </c>
      <c r="D3717" s="165">
        <f t="shared" si="803"/>
        <v>2.2558277767625785E-3</v>
      </c>
      <c r="E3717" s="166">
        <f t="shared" si="813"/>
        <v>24.291375447755232</v>
      </c>
      <c r="F3717" s="167">
        <f t="shared" si="814"/>
        <v>8.3172370129236555</v>
      </c>
      <c r="G3717" s="167">
        <f t="shared" si="804"/>
        <v>289040.81355988525</v>
      </c>
      <c r="H3717" s="167">
        <f t="shared" si="805"/>
        <v>271299.98899881309</v>
      </c>
      <c r="I3717" s="168">
        <f t="shared" si="806"/>
        <v>560340.80255869834</v>
      </c>
      <c r="J3717" s="168">
        <f t="shared" si="808"/>
        <v>539094.70124904788</v>
      </c>
      <c r="K3717" s="94"/>
      <c r="L3717" s="265">
        <f t="shared" si="807"/>
        <v>213530.11234847771</v>
      </c>
      <c r="M3717" s="265">
        <f>$G3717*NonHospFrac+theModel!$H3717*NonHospFrac</f>
        <v>346810.69021022064</v>
      </c>
      <c r="N3717" s="266">
        <f t="shared" si="809"/>
        <v>560340.80255869834</v>
      </c>
      <c r="O3717" s="158"/>
      <c r="P3717" s="265">
        <f t="shared" si="810"/>
        <v>205433.82098632658</v>
      </c>
      <c r="Q3717" s="265">
        <f t="shared" si="811"/>
        <v>346809.12995960162</v>
      </c>
      <c r="R3717" s="266">
        <f t="shared" si="812"/>
        <v>552242.95094592823</v>
      </c>
    </row>
    <row r="3718" spans="1:18" x14ac:dyDescent="0.25">
      <c r="A3718" s="81">
        <v>3687</v>
      </c>
      <c r="B3718" s="93">
        <f t="shared" si="801"/>
        <v>2.9036095964004767E-31</v>
      </c>
      <c r="C3718" s="178">
        <f t="shared" si="802"/>
        <v>2.8970595532200419E-31</v>
      </c>
      <c r="D3718" s="165">
        <f t="shared" si="803"/>
        <v>2.2558277767625785E-3</v>
      </c>
      <c r="E3718" s="166">
        <f t="shared" si="813"/>
        <v>24.291375447755232</v>
      </c>
      <c r="F3718" s="167">
        <f t="shared" si="814"/>
        <v>8.3194928407004181</v>
      </c>
      <c r="G3718" s="167">
        <f t="shared" si="804"/>
        <v>289119.20813909872</v>
      </c>
      <c r="H3718" s="167">
        <f t="shared" si="805"/>
        <v>271299.98899881309</v>
      </c>
      <c r="I3718" s="168">
        <f t="shared" si="806"/>
        <v>560419.1971379118</v>
      </c>
      <c r="J3718" s="168">
        <f t="shared" si="808"/>
        <v>539162.15635912586</v>
      </c>
      <c r="K3718" s="94"/>
      <c r="L3718" s="265">
        <f t="shared" si="807"/>
        <v>213559.98631666013</v>
      </c>
      <c r="M3718" s="265">
        <f>$G3718*NonHospFrac+theModel!$H3718*NonHospFrac</f>
        <v>346859.21082125162</v>
      </c>
      <c r="N3718" s="266">
        <f t="shared" si="809"/>
        <v>560419.1971379118</v>
      </c>
      <c r="O3718" s="158"/>
      <c r="P3718" s="265">
        <f t="shared" si="810"/>
        <v>205459.52623064871</v>
      </c>
      <c r="Q3718" s="265">
        <f t="shared" si="811"/>
        <v>346857.6505706326</v>
      </c>
      <c r="R3718" s="266">
        <f t="shared" si="812"/>
        <v>552317.17680128128</v>
      </c>
    </row>
    <row r="3719" spans="1:18" x14ac:dyDescent="0.25">
      <c r="A3719" s="81">
        <v>3688</v>
      </c>
      <c r="B3719" s="93">
        <f t="shared" si="801"/>
        <v>2.8493688356153039E-31</v>
      </c>
      <c r="C3719" s="178">
        <f t="shared" si="802"/>
        <v>2.8429411502496811E-31</v>
      </c>
      <c r="D3719" s="165">
        <f t="shared" si="803"/>
        <v>2.2558277767625785E-3</v>
      </c>
      <c r="E3719" s="166">
        <f t="shared" si="813"/>
        <v>24.291375447755232</v>
      </c>
      <c r="F3719" s="167">
        <f t="shared" si="814"/>
        <v>8.3217486684771806</v>
      </c>
      <c r="G3719" s="167">
        <f t="shared" si="804"/>
        <v>289197.60271831212</v>
      </c>
      <c r="H3719" s="167">
        <f t="shared" si="805"/>
        <v>271299.98899881309</v>
      </c>
      <c r="I3719" s="168">
        <f t="shared" si="806"/>
        <v>560497.59171712515</v>
      </c>
      <c r="J3719" s="168">
        <f t="shared" si="808"/>
        <v>539229.60871960071</v>
      </c>
      <c r="K3719" s="94"/>
      <c r="L3719" s="265">
        <f t="shared" si="807"/>
        <v>213589.86028484255</v>
      </c>
      <c r="M3719" s="265">
        <f>$G3719*NonHospFrac+theModel!$H3719*NonHospFrac</f>
        <v>346907.7314322826</v>
      </c>
      <c r="N3719" s="266">
        <f t="shared" si="809"/>
        <v>560497.59171712515</v>
      </c>
      <c r="O3719" s="158"/>
      <c r="P3719" s="265">
        <f t="shared" si="810"/>
        <v>205485.23042717448</v>
      </c>
      <c r="Q3719" s="265">
        <f t="shared" si="811"/>
        <v>346906.17118166358</v>
      </c>
      <c r="R3719" s="266">
        <f t="shared" si="812"/>
        <v>552391.401608838</v>
      </c>
    </row>
    <row r="3720" spans="1:18" x14ac:dyDescent="0.25">
      <c r="A3720" s="81">
        <v>3689</v>
      </c>
      <c r="B3720" s="93">
        <f t="shared" si="801"/>
        <v>2.7961413171524462E-31</v>
      </c>
      <c r="C3720" s="178">
        <f t="shared" si="802"/>
        <v>2.7898337039014603E-31</v>
      </c>
      <c r="D3720" s="165">
        <f t="shared" si="803"/>
        <v>2.2558277767625785E-3</v>
      </c>
      <c r="E3720" s="166">
        <f t="shared" si="813"/>
        <v>24.291375447755232</v>
      </c>
      <c r="F3720" s="167">
        <f t="shared" si="814"/>
        <v>8.3240044962539432</v>
      </c>
      <c r="G3720" s="167">
        <f t="shared" si="804"/>
        <v>289275.99729752552</v>
      </c>
      <c r="H3720" s="167">
        <f t="shared" si="805"/>
        <v>271299.98899881309</v>
      </c>
      <c r="I3720" s="168">
        <f t="shared" si="806"/>
        <v>560575.98629633861</v>
      </c>
      <c r="J3720" s="168">
        <f t="shared" si="808"/>
        <v>539297.05833058467</v>
      </c>
      <c r="K3720" s="94"/>
      <c r="L3720" s="265">
        <f t="shared" si="807"/>
        <v>213619.73425302497</v>
      </c>
      <c r="M3720" s="265">
        <f>$G3720*NonHospFrac+theModel!$H3720*NonHospFrac</f>
        <v>346956.25204331358</v>
      </c>
      <c r="N3720" s="266">
        <f t="shared" si="809"/>
        <v>560575.98629633849</v>
      </c>
      <c r="O3720" s="158"/>
      <c r="P3720" s="265">
        <f t="shared" si="810"/>
        <v>205510.93357594658</v>
      </c>
      <c r="Q3720" s="265">
        <f t="shared" si="811"/>
        <v>346954.69179269456</v>
      </c>
      <c r="R3720" s="266">
        <f t="shared" si="812"/>
        <v>552465.62536864111</v>
      </c>
    </row>
    <row r="3721" spans="1:18" x14ac:dyDescent="0.25">
      <c r="A3721" s="81">
        <v>3690</v>
      </c>
      <c r="B3721" s="93">
        <f t="shared" si="801"/>
        <v>2.7439081131799772E-31</v>
      </c>
      <c r="C3721" s="178">
        <f t="shared" si="802"/>
        <v>2.7377183290413814E-31</v>
      </c>
      <c r="D3721" s="165">
        <f t="shared" si="803"/>
        <v>2.2558277767625785E-3</v>
      </c>
      <c r="E3721" s="166">
        <f t="shared" si="813"/>
        <v>24.291375447755232</v>
      </c>
      <c r="F3721" s="167">
        <f t="shared" si="814"/>
        <v>8.3262603240307058</v>
      </c>
      <c r="G3721" s="167">
        <f t="shared" si="804"/>
        <v>289354.39187673893</v>
      </c>
      <c r="H3721" s="167">
        <f t="shared" si="805"/>
        <v>271299.98899881309</v>
      </c>
      <c r="I3721" s="168">
        <f t="shared" si="806"/>
        <v>560654.38087555207</v>
      </c>
      <c r="J3721" s="168">
        <f t="shared" si="808"/>
        <v>539364.50519218971</v>
      </c>
      <c r="K3721" s="94"/>
      <c r="L3721" s="265">
        <f t="shared" si="807"/>
        <v>213649.6082212074</v>
      </c>
      <c r="M3721" s="265">
        <f>$G3721*NonHospFrac+theModel!$H3721*NonHospFrac</f>
        <v>347004.77265434456</v>
      </c>
      <c r="N3721" s="266">
        <f t="shared" si="809"/>
        <v>560654.38087555196</v>
      </c>
      <c r="O3721" s="158"/>
      <c r="P3721" s="265">
        <f t="shared" si="810"/>
        <v>205536.63567700773</v>
      </c>
      <c r="Q3721" s="265">
        <f t="shared" si="811"/>
        <v>347003.21240372554</v>
      </c>
      <c r="R3721" s="266">
        <f t="shared" si="812"/>
        <v>552539.84808073333</v>
      </c>
    </row>
    <row r="3722" spans="1:18" x14ac:dyDescent="0.25">
      <c r="A3722" s="81">
        <v>3691</v>
      </c>
      <c r="B3722" s="93">
        <f t="shared" si="801"/>
        <v>2.6926506494465624E-31</v>
      </c>
      <c r="C3722" s="178">
        <f t="shared" si="802"/>
        <v>2.6865764933184232E-31</v>
      </c>
      <c r="D3722" s="165">
        <f t="shared" si="803"/>
        <v>2.2558277767625785E-3</v>
      </c>
      <c r="E3722" s="166">
        <f t="shared" si="813"/>
        <v>24.291375447755232</v>
      </c>
      <c r="F3722" s="167">
        <f t="shared" si="814"/>
        <v>8.3285161518074684</v>
      </c>
      <c r="G3722" s="167">
        <f t="shared" si="804"/>
        <v>289432.78645595239</v>
      </c>
      <c r="H3722" s="167">
        <f t="shared" si="805"/>
        <v>271299.98899881309</v>
      </c>
      <c r="I3722" s="168">
        <f t="shared" si="806"/>
        <v>560732.77545476542</v>
      </c>
      <c r="J3722" s="168">
        <f t="shared" si="808"/>
        <v>539431.94930452772</v>
      </c>
      <c r="K3722" s="94"/>
      <c r="L3722" s="265">
        <f t="shared" si="807"/>
        <v>213679.48218938982</v>
      </c>
      <c r="M3722" s="265">
        <f>$G3722*NonHospFrac+theModel!$H3722*NonHospFrac</f>
        <v>347053.29326537566</v>
      </c>
      <c r="N3722" s="266">
        <f t="shared" si="809"/>
        <v>560732.77545476542</v>
      </c>
      <c r="O3722" s="158"/>
      <c r="P3722" s="265">
        <f t="shared" si="810"/>
        <v>205562.33673040065</v>
      </c>
      <c r="Q3722" s="265">
        <f t="shared" si="811"/>
        <v>347051.73301475664</v>
      </c>
      <c r="R3722" s="266">
        <f t="shared" si="812"/>
        <v>552614.06974515726</v>
      </c>
    </row>
    <row r="3723" spans="1:18" x14ac:dyDescent="0.25">
      <c r="A3723" s="81">
        <v>3692</v>
      </c>
      <c r="B3723" s="93">
        <f t="shared" si="801"/>
        <v>2.642350698676415E-31</v>
      </c>
      <c r="C3723" s="178">
        <f t="shared" si="802"/>
        <v>2.6363900105743927E-31</v>
      </c>
      <c r="D3723" s="165">
        <f t="shared" si="803"/>
        <v>2.2558277767625785E-3</v>
      </c>
      <c r="E3723" s="166">
        <f t="shared" si="813"/>
        <v>24.291375447755232</v>
      </c>
      <c r="F3723" s="167">
        <f t="shared" si="814"/>
        <v>8.330771979584231</v>
      </c>
      <c r="G3723" s="167">
        <f t="shared" si="804"/>
        <v>289511.18103516585</v>
      </c>
      <c r="H3723" s="167">
        <f t="shared" si="805"/>
        <v>271299.98899881309</v>
      </c>
      <c r="I3723" s="168">
        <f t="shared" si="806"/>
        <v>560811.170033979</v>
      </c>
      <c r="J3723" s="168">
        <f t="shared" si="808"/>
        <v>539499.39066771115</v>
      </c>
      <c r="K3723" s="94"/>
      <c r="L3723" s="265">
        <f t="shared" si="807"/>
        <v>213709.3561575723</v>
      </c>
      <c r="M3723" s="265">
        <f>$G3723*NonHospFrac+theModel!$H3723*NonHospFrac</f>
        <v>347101.81387640664</v>
      </c>
      <c r="N3723" s="266">
        <f t="shared" si="809"/>
        <v>560811.170033979</v>
      </c>
      <c r="O3723" s="158"/>
      <c r="P3723" s="265">
        <f t="shared" si="810"/>
        <v>205588.03673616808</v>
      </c>
      <c r="Q3723" s="265">
        <f t="shared" si="811"/>
        <v>347100.25362578762</v>
      </c>
      <c r="R3723" s="266">
        <f t="shared" si="812"/>
        <v>552688.29036195576</v>
      </c>
    </row>
    <row r="3724" spans="1:18" x14ac:dyDescent="0.25">
      <c r="A3724" s="81">
        <v>3693</v>
      </c>
      <c r="B3724" s="93">
        <f t="shared" si="801"/>
        <v>2.5929903740876655E-31</v>
      </c>
      <c r="C3724" s="178">
        <f t="shared" si="802"/>
        <v>2.5871410343769203E-31</v>
      </c>
      <c r="D3724" s="165">
        <f t="shared" si="803"/>
        <v>2.2558277767625785E-3</v>
      </c>
      <c r="E3724" s="166">
        <f t="shared" si="813"/>
        <v>24.291375447755232</v>
      </c>
      <c r="F3724" s="167">
        <f t="shared" si="814"/>
        <v>8.3330278073609936</v>
      </c>
      <c r="G3724" s="167">
        <f t="shared" si="804"/>
        <v>289589.5756143792</v>
      </c>
      <c r="H3724" s="167">
        <f t="shared" si="805"/>
        <v>271299.98899881309</v>
      </c>
      <c r="I3724" s="168">
        <f t="shared" si="806"/>
        <v>560889.56461319234</v>
      </c>
      <c r="J3724" s="168">
        <f t="shared" si="808"/>
        <v>539566.82928185165</v>
      </c>
      <c r="K3724" s="94"/>
      <c r="L3724" s="265">
        <f t="shared" si="807"/>
        <v>213739.23012575466</v>
      </c>
      <c r="M3724" s="265">
        <f>$G3724*NonHospFrac+theModel!$H3724*NonHospFrac</f>
        <v>347150.33448743762</v>
      </c>
      <c r="N3724" s="266">
        <f t="shared" si="809"/>
        <v>560889.56461319234</v>
      </c>
      <c r="O3724" s="158"/>
      <c r="P3724" s="265">
        <f t="shared" si="810"/>
        <v>205613.7356943526</v>
      </c>
      <c r="Q3724" s="265">
        <f t="shared" si="811"/>
        <v>347148.7742368186</v>
      </c>
      <c r="R3724" s="266">
        <f t="shared" si="812"/>
        <v>552762.5099311712</v>
      </c>
    </row>
    <row r="3725" spans="1:18" x14ac:dyDescent="0.25">
      <c r="A3725" s="81">
        <v>3694</v>
      </c>
      <c r="B3725" s="93">
        <f t="shared" si="801"/>
        <v>2.5445521230316352E-31</v>
      </c>
      <c r="C3725" s="178">
        <f t="shared" si="802"/>
        <v>2.5388120516730804E-31</v>
      </c>
      <c r="D3725" s="165">
        <f t="shared" si="803"/>
        <v>2.2558277767625785E-3</v>
      </c>
      <c r="E3725" s="166">
        <f t="shared" si="813"/>
        <v>24.291375447755232</v>
      </c>
      <c r="F3725" s="167">
        <f t="shared" si="814"/>
        <v>8.3352836351377562</v>
      </c>
      <c r="G3725" s="167">
        <f t="shared" si="804"/>
        <v>289667.97019359266</v>
      </c>
      <c r="H3725" s="167">
        <f t="shared" si="805"/>
        <v>271299.98899881309</v>
      </c>
      <c r="I3725" s="168">
        <f t="shared" si="806"/>
        <v>560967.95919240569</v>
      </c>
      <c r="J3725" s="168">
        <f t="shared" si="808"/>
        <v>539634.26514706144</v>
      </c>
      <c r="K3725" s="94"/>
      <c r="L3725" s="265">
        <f t="shared" si="807"/>
        <v>213769.10409393712</v>
      </c>
      <c r="M3725" s="265">
        <f>$G3725*NonHospFrac+theModel!$H3725*NonHospFrac</f>
        <v>347198.8550984686</v>
      </c>
      <c r="N3725" s="266">
        <f t="shared" si="809"/>
        <v>560967.95919240569</v>
      </c>
      <c r="O3725" s="158"/>
      <c r="P3725" s="265">
        <f t="shared" si="810"/>
        <v>205639.43360499706</v>
      </c>
      <c r="Q3725" s="265">
        <f t="shared" si="811"/>
        <v>347197.29484784958</v>
      </c>
      <c r="R3725" s="266">
        <f t="shared" si="812"/>
        <v>552836.72845284664</v>
      </c>
    </row>
    <row r="3726" spans="1:18" x14ac:dyDescent="0.25">
      <c r="A3726" s="81">
        <v>3695</v>
      </c>
      <c r="B3726" s="93">
        <f t="shared" si="801"/>
        <v>2.4970187207512931E-31</v>
      </c>
      <c r="C3726" s="178">
        <f t="shared" si="802"/>
        <v>2.4913858765619261E-31</v>
      </c>
      <c r="D3726" s="165">
        <f t="shared" si="803"/>
        <v>2.2558277767625785E-3</v>
      </c>
      <c r="E3726" s="166">
        <f t="shared" si="813"/>
        <v>24.291375447755232</v>
      </c>
      <c r="F3726" s="167">
        <f t="shared" si="814"/>
        <v>8.3375394629145188</v>
      </c>
      <c r="G3726" s="167">
        <f t="shared" si="804"/>
        <v>289746.36477280606</v>
      </c>
      <c r="H3726" s="167">
        <f t="shared" si="805"/>
        <v>271299.98899881309</v>
      </c>
      <c r="I3726" s="168">
        <f t="shared" si="806"/>
        <v>561046.35377161915</v>
      </c>
      <c r="J3726" s="168">
        <f t="shared" si="808"/>
        <v>539701.69826345274</v>
      </c>
      <c r="K3726" s="94"/>
      <c r="L3726" s="265">
        <f t="shared" si="807"/>
        <v>213798.97806211954</v>
      </c>
      <c r="M3726" s="265">
        <f>$G3726*NonHospFrac+theModel!$H3726*NonHospFrac</f>
        <v>347247.37570949958</v>
      </c>
      <c r="N3726" s="266">
        <f t="shared" si="809"/>
        <v>561046.35377161915</v>
      </c>
      <c r="O3726" s="158"/>
      <c r="P3726" s="265">
        <f t="shared" si="810"/>
        <v>205665.13046814405</v>
      </c>
      <c r="Q3726" s="265">
        <f t="shared" si="811"/>
        <v>347245.81545888056</v>
      </c>
      <c r="R3726" s="266">
        <f t="shared" si="812"/>
        <v>552910.94592702459</v>
      </c>
    </row>
    <row r="3727" spans="1:18" x14ac:dyDescent="0.25">
      <c r="A3727" s="81">
        <v>3696</v>
      </c>
      <c r="B3727" s="93">
        <f t="shared" si="801"/>
        <v>2.4503732642559463E-31</v>
      </c>
      <c r="C3727" s="178">
        <f t="shared" si="802"/>
        <v>2.4448456441830015E-31</v>
      </c>
      <c r="D3727" s="165">
        <f t="shared" si="803"/>
        <v>2.2558277767625785E-3</v>
      </c>
      <c r="E3727" s="166">
        <f t="shared" si="813"/>
        <v>24.291375447755232</v>
      </c>
      <c r="F3727" s="167">
        <f t="shared" si="814"/>
        <v>8.3397952906912813</v>
      </c>
      <c r="G3727" s="167">
        <f t="shared" si="804"/>
        <v>289824.75935201952</v>
      </c>
      <c r="H3727" s="167">
        <f t="shared" si="805"/>
        <v>271299.98899881309</v>
      </c>
      <c r="I3727" s="168">
        <f t="shared" si="806"/>
        <v>561124.74835083261</v>
      </c>
      <c r="J3727" s="168">
        <f t="shared" si="808"/>
        <v>539769.12863113743</v>
      </c>
      <c r="K3727" s="94"/>
      <c r="L3727" s="265">
        <f t="shared" si="807"/>
        <v>213828.85203030199</v>
      </c>
      <c r="M3727" s="265">
        <f>$G3727*NonHospFrac+theModel!$H3727*NonHospFrac</f>
        <v>347295.89632053062</v>
      </c>
      <c r="N3727" s="266">
        <f t="shared" si="809"/>
        <v>561124.74835083261</v>
      </c>
      <c r="O3727" s="158"/>
      <c r="P3727" s="265">
        <f t="shared" si="810"/>
        <v>205690.82628383636</v>
      </c>
      <c r="Q3727" s="265">
        <f t="shared" si="811"/>
        <v>347294.3360699116</v>
      </c>
      <c r="R3727" s="266">
        <f t="shared" si="812"/>
        <v>552985.16235374799</v>
      </c>
    </row>
    <row r="3728" spans="1:18" x14ac:dyDescent="0.25">
      <c r="A3728" s="81">
        <v>3697</v>
      </c>
      <c r="B3728" s="93">
        <f t="shared" si="801"/>
        <v>2.4045991663105288E-31</v>
      </c>
      <c r="C3728" s="178">
        <f t="shared" si="802"/>
        <v>2.3991748047191855E-31</v>
      </c>
      <c r="D3728" s="165">
        <f t="shared" si="803"/>
        <v>2.2558277767625785E-3</v>
      </c>
      <c r="E3728" s="166">
        <f t="shared" si="813"/>
        <v>24.291375447755232</v>
      </c>
      <c r="F3728" s="167">
        <f t="shared" si="814"/>
        <v>8.3420511184680439</v>
      </c>
      <c r="G3728" s="167">
        <f t="shared" si="804"/>
        <v>289903.15393123293</v>
      </c>
      <c r="H3728" s="167">
        <f t="shared" si="805"/>
        <v>271299.98899881309</v>
      </c>
      <c r="I3728" s="168">
        <f t="shared" si="806"/>
        <v>561203.14293004596</v>
      </c>
      <c r="J3728" s="168">
        <f t="shared" si="808"/>
        <v>539836.5562502275</v>
      </c>
      <c r="K3728" s="94"/>
      <c r="L3728" s="265">
        <f t="shared" si="807"/>
        <v>213858.72599848441</v>
      </c>
      <c r="M3728" s="265">
        <f>$G3728*NonHospFrac+theModel!$H3728*NonHospFrac</f>
        <v>347344.4169315616</v>
      </c>
      <c r="N3728" s="266">
        <f t="shared" si="809"/>
        <v>561203.14293004596</v>
      </c>
      <c r="O3728" s="158"/>
      <c r="P3728" s="265">
        <f t="shared" si="810"/>
        <v>205716.52105211662</v>
      </c>
      <c r="Q3728" s="265">
        <f t="shared" si="811"/>
        <v>347342.85668094258</v>
      </c>
      <c r="R3728" s="266">
        <f t="shared" si="812"/>
        <v>553059.37773305923</v>
      </c>
    </row>
    <row r="3729" spans="1:18" x14ac:dyDescent="0.25">
      <c r="A3729" s="81">
        <v>3698</v>
      </c>
      <c r="B3729" s="93">
        <f t="shared" si="801"/>
        <v>2.3596801495371431E-31</v>
      </c>
      <c r="C3729" s="178">
        <f t="shared" si="802"/>
        <v>2.3543571175115418E-31</v>
      </c>
      <c r="D3729" s="165">
        <f t="shared" si="803"/>
        <v>2.2558277767625785E-3</v>
      </c>
      <c r="E3729" s="166">
        <f t="shared" si="813"/>
        <v>24.291375447755232</v>
      </c>
      <c r="F3729" s="167">
        <f t="shared" si="814"/>
        <v>8.3443069462448065</v>
      </c>
      <c r="G3729" s="167">
        <f t="shared" si="804"/>
        <v>289981.54851044639</v>
      </c>
      <c r="H3729" s="167">
        <f t="shared" si="805"/>
        <v>271299.98899881309</v>
      </c>
      <c r="I3729" s="168">
        <f t="shared" si="806"/>
        <v>561281.53750925953</v>
      </c>
      <c r="J3729" s="168">
        <f t="shared" si="808"/>
        <v>539903.98112083529</v>
      </c>
      <c r="K3729" s="94"/>
      <c r="L3729" s="265">
        <f t="shared" si="807"/>
        <v>213888.59996666684</v>
      </c>
      <c r="M3729" s="265">
        <f>$G3729*NonHospFrac+theModel!$H3729*NonHospFrac</f>
        <v>347392.93754259264</v>
      </c>
      <c r="N3729" s="266">
        <f t="shared" si="809"/>
        <v>561281.53750925953</v>
      </c>
      <c r="O3729" s="158"/>
      <c r="P3729" s="265">
        <f t="shared" si="810"/>
        <v>205742.21477302752</v>
      </c>
      <c r="Q3729" s="265">
        <f t="shared" si="811"/>
        <v>347391.37729197362</v>
      </c>
      <c r="R3729" s="266">
        <f t="shared" si="812"/>
        <v>553133.59206500114</v>
      </c>
    </row>
    <row r="3730" spans="1:18" x14ac:dyDescent="0.25">
      <c r="A3730" s="81">
        <v>3699</v>
      </c>
      <c r="B3730" s="93">
        <f t="shared" si="801"/>
        <v>2.3156002406267881E-31</v>
      </c>
      <c r="C3730" s="178">
        <f t="shared" si="802"/>
        <v>2.3103766452841038E-31</v>
      </c>
      <c r="D3730" s="165">
        <f t="shared" si="803"/>
        <v>2.2558277767625785E-3</v>
      </c>
      <c r="E3730" s="166">
        <f t="shared" si="813"/>
        <v>24.291375447755232</v>
      </c>
      <c r="F3730" s="167">
        <f t="shared" si="814"/>
        <v>8.3465627740215691</v>
      </c>
      <c r="G3730" s="167">
        <f t="shared" si="804"/>
        <v>290059.94308965973</v>
      </c>
      <c r="H3730" s="167">
        <f t="shared" si="805"/>
        <v>271299.98899881309</v>
      </c>
      <c r="I3730" s="168">
        <f t="shared" si="806"/>
        <v>561359.93208847288</v>
      </c>
      <c r="J3730" s="168">
        <f t="shared" si="808"/>
        <v>539971.40324307245</v>
      </c>
      <c r="K3730" s="94"/>
      <c r="L3730" s="265">
        <f t="shared" si="807"/>
        <v>213918.47393484926</v>
      </c>
      <c r="M3730" s="265">
        <f>$G3730*NonHospFrac+theModel!$H3730*NonHospFrac</f>
        <v>347441.45815362356</v>
      </c>
      <c r="N3730" s="266">
        <f t="shared" si="809"/>
        <v>561359.93208847288</v>
      </c>
      <c r="O3730" s="158"/>
      <c r="P3730" s="265">
        <f t="shared" si="810"/>
        <v>205767.90744661179</v>
      </c>
      <c r="Q3730" s="265">
        <f t="shared" si="811"/>
        <v>347439.89790300454</v>
      </c>
      <c r="R3730" s="266">
        <f t="shared" si="812"/>
        <v>553207.80534961633</v>
      </c>
    </row>
    <row r="3731" spans="1:18" x14ac:dyDescent="0.25">
      <c r="A3731" s="81">
        <v>3700</v>
      </c>
      <c r="B3731" s="93">
        <f t="shared" si="801"/>
        <v>2.2723437646592098E-31</v>
      </c>
      <c r="C3731" s="178">
        <f t="shared" si="802"/>
        <v>2.2672177484765383E-31</v>
      </c>
      <c r="D3731" s="165">
        <f t="shared" si="803"/>
        <v>2.2558277767625785E-3</v>
      </c>
      <c r="E3731" s="166">
        <f t="shared" si="813"/>
        <v>24.291375447755232</v>
      </c>
      <c r="F3731" s="167">
        <f t="shared" si="814"/>
        <v>8.3488186017983317</v>
      </c>
      <c r="G3731" s="167">
        <f t="shared" si="804"/>
        <v>290138.3376688732</v>
      </c>
      <c r="H3731" s="167">
        <f t="shared" si="805"/>
        <v>271299.98899881309</v>
      </c>
      <c r="I3731" s="168">
        <f t="shared" si="806"/>
        <v>561438.32666768623</v>
      </c>
      <c r="J3731" s="168">
        <f t="shared" si="808"/>
        <v>540038.82261705119</v>
      </c>
      <c r="K3731" s="94"/>
      <c r="L3731" s="265">
        <f t="shared" si="807"/>
        <v>213948.34790303168</v>
      </c>
      <c r="M3731" s="265">
        <f>$G3731*NonHospFrac+theModel!$H3731*NonHospFrac</f>
        <v>347489.9787646546</v>
      </c>
      <c r="N3731" s="266">
        <f t="shared" si="809"/>
        <v>561438.32666768623</v>
      </c>
      <c r="O3731" s="158"/>
      <c r="P3731" s="265">
        <f t="shared" si="810"/>
        <v>205793.5990729121</v>
      </c>
      <c r="Q3731" s="265">
        <f t="shared" si="811"/>
        <v>347488.41851403558</v>
      </c>
      <c r="R3731" s="266">
        <f t="shared" si="812"/>
        <v>553282.01758694765</v>
      </c>
    </row>
    <row r="3732" spans="1:18" x14ac:dyDescent="0.25">
      <c r="A3732" s="81">
        <v>3701</v>
      </c>
      <c r="B3732" s="93">
        <f t="shared" si="801"/>
        <v>2.2298953395288637E-31</v>
      </c>
      <c r="C3732" s="178">
        <f t="shared" si="802"/>
        <v>2.2248650796826811E-31</v>
      </c>
      <c r="D3732" s="165">
        <f t="shared" si="803"/>
        <v>2.2558277767625785E-3</v>
      </c>
      <c r="E3732" s="166">
        <f t="shared" si="813"/>
        <v>24.291375447755232</v>
      </c>
      <c r="F3732" s="167">
        <f t="shared" si="814"/>
        <v>8.3510744295750943</v>
      </c>
      <c r="G3732" s="167">
        <f t="shared" si="804"/>
        <v>290216.7322480866</v>
      </c>
      <c r="H3732" s="167">
        <f t="shared" si="805"/>
        <v>271299.98899881309</v>
      </c>
      <c r="I3732" s="168">
        <f t="shared" si="806"/>
        <v>561516.72124689969</v>
      </c>
      <c r="J3732" s="168">
        <f t="shared" si="808"/>
        <v>540106.23924288363</v>
      </c>
      <c r="K3732" s="94"/>
      <c r="L3732" s="265">
        <f t="shared" si="807"/>
        <v>213978.2218712141</v>
      </c>
      <c r="M3732" s="265">
        <f>$G3732*NonHospFrac+theModel!$H3732*NonHospFrac</f>
        <v>347538.49937568558</v>
      </c>
      <c r="N3732" s="266">
        <f t="shared" si="809"/>
        <v>561516.72124689969</v>
      </c>
      <c r="O3732" s="158"/>
      <c r="P3732" s="265">
        <f t="shared" si="810"/>
        <v>205819.28965197114</v>
      </c>
      <c r="Q3732" s="265">
        <f t="shared" si="811"/>
        <v>347536.93912506656</v>
      </c>
      <c r="R3732" s="266">
        <f t="shared" si="812"/>
        <v>553356.2287770377</v>
      </c>
    </row>
    <row r="3733" spans="1:18" x14ac:dyDescent="0.25">
      <c r="A3733" s="81">
        <v>3702</v>
      </c>
      <c r="B3733" s="93">
        <f t="shared" si="801"/>
        <v>2.1882398704750015E-31</v>
      </c>
      <c r="C3733" s="178">
        <f t="shared" si="802"/>
        <v>2.1833035781929646E-31</v>
      </c>
      <c r="D3733" s="165">
        <f t="shared" si="803"/>
        <v>2.2558277767625785E-3</v>
      </c>
      <c r="E3733" s="166">
        <f t="shared" si="813"/>
        <v>24.291375447755232</v>
      </c>
      <c r="F3733" s="167">
        <f t="shared" si="814"/>
        <v>8.3533302573518569</v>
      </c>
      <c r="G3733" s="167">
        <f t="shared" si="804"/>
        <v>290295.12682730006</v>
      </c>
      <c r="H3733" s="167">
        <f t="shared" si="805"/>
        <v>271299.98899881309</v>
      </c>
      <c r="I3733" s="168">
        <f t="shared" si="806"/>
        <v>561595.11582611315</v>
      </c>
      <c r="J3733" s="168">
        <f t="shared" si="808"/>
        <v>540173.65312068164</v>
      </c>
      <c r="K3733" s="94"/>
      <c r="L3733" s="265">
        <f t="shared" si="807"/>
        <v>214008.09583939653</v>
      </c>
      <c r="M3733" s="265">
        <f>$G3733*NonHospFrac+theModel!$H3733*NonHospFrac</f>
        <v>347587.01998671656</v>
      </c>
      <c r="N3733" s="266">
        <f t="shared" si="809"/>
        <v>561595.11582611315</v>
      </c>
      <c r="O3733" s="158"/>
      <c r="P3733" s="265">
        <f t="shared" si="810"/>
        <v>205844.9791838316</v>
      </c>
      <c r="Q3733" s="265">
        <f t="shared" si="811"/>
        <v>347585.45973609755</v>
      </c>
      <c r="R3733" s="266">
        <f t="shared" si="812"/>
        <v>553430.43891992909</v>
      </c>
    </row>
    <row r="3734" spans="1:18" x14ac:dyDescent="0.25">
      <c r="A3734" s="81">
        <v>3703</v>
      </c>
      <c r="B3734" s="93">
        <f t="shared" si="801"/>
        <v>2.1473625447139377E-31</v>
      </c>
      <c r="C3734" s="178">
        <f t="shared" si="802"/>
        <v>2.1425184646387926E-31</v>
      </c>
      <c r="D3734" s="165">
        <f t="shared" si="803"/>
        <v>2.2558277767625785E-3</v>
      </c>
      <c r="E3734" s="166">
        <f t="shared" si="813"/>
        <v>24.291375447755232</v>
      </c>
      <c r="F3734" s="167">
        <f t="shared" si="814"/>
        <v>8.3555860851286194</v>
      </c>
      <c r="G3734" s="167">
        <f t="shared" si="804"/>
        <v>290373.52140651341</v>
      </c>
      <c r="H3734" s="167">
        <f t="shared" si="805"/>
        <v>271299.98899881309</v>
      </c>
      <c r="I3734" s="168">
        <f t="shared" si="806"/>
        <v>561673.51040532649</v>
      </c>
      <c r="J3734" s="168">
        <f t="shared" si="808"/>
        <v>540241.06425055722</v>
      </c>
      <c r="K3734" s="94"/>
      <c r="L3734" s="265">
        <f t="shared" si="807"/>
        <v>214037.96980757895</v>
      </c>
      <c r="M3734" s="265">
        <f>$G3734*NonHospFrac+theModel!$H3734*NonHospFrac</f>
        <v>347635.54059774755</v>
      </c>
      <c r="N3734" s="266">
        <f t="shared" si="809"/>
        <v>561673.51040532649</v>
      </c>
      <c r="O3734" s="158"/>
      <c r="P3734" s="265">
        <f t="shared" si="810"/>
        <v>205870.66766853616</v>
      </c>
      <c r="Q3734" s="265">
        <f t="shared" si="811"/>
        <v>347633.98034712853</v>
      </c>
      <c r="R3734" s="266">
        <f t="shared" si="812"/>
        <v>553504.64801566466</v>
      </c>
    </row>
    <row r="3735" spans="1:18" x14ac:dyDescent="0.25">
      <c r="A3735" s="81">
        <v>3704</v>
      </c>
      <c r="B3735" s="93">
        <f t="shared" si="801"/>
        <v>2.1072488261715897E-31</v>
      </c>
      <c r="C3735" s="178">
        <f t="shared" si="802"/>
        <v>2.1024952357369613E-31</v>
      </c>
      <c r="D3735" s="165">
        <f t="shared" si="803"/>
        <v>2.2558277767625785E-3</v>
      </c>
      <c r="E3735" s="166">
        <f t="shared" si="813"/>
        <v>24.291375447755232</v>
      </c>
      <c r="F3735" s="167">
        <f t="shared" si="814"/>
        <v>8.357841912905382</v>
      </c>
      <c r="G3735" s="167">
        <f t="shared" si="804"/>
        <v>290451.91598572687</v>
      </c>
      <c r="H3735" s="167">
        <f t="shared" si="805"/>
        <v>271299.98899881309</v>
      </c>
      <c r="I3735" s="168">
        <f t="shared" si="806"/>
        <v>561751.90498453996</v>
      </c>
      <c r="J3735" s="168">
        <f t="shared" si="808"/>
        <v>540308.47263262246</v>
      </c>
      <c r="K3735" s="94"/>
      <c r="L3735" s="265">
        <f t="shared" si="807"/>
        <v>214067.84377576137</v>
      </c>
      <c r="M3735" s="265">
        <f>$G3735*NonHospFrac+theModel!$H3735*NonHospFrac</f>
        <v>347684.06120877853</v>
      </c>
      <c r="N3735" s="266">
        <f t="shared" si="809"/>
        <v>561751.90498453984</v>
      </c>
      <c r="O3735" s="158"/>
      <c r="P3735" s="265">
        <f t="shared" si="810"/>
        <v>205896.35510612751</v>
      </c>
      <c r="Q3735" s="265">
        <f t="shared" si="811"/>
        <v>347682.50095815951</v>
      </c>
      <c r="R3735" s="266">
        <f t="shared" si="812"/>
        <v>553578.85606428701</v>
      </c>
    </row>
    <row r="3736" spans="1:18" x14ac:dyDescent="0.25">
      <c r="A3736" s="81">
        <v>3705</v>
      </c>
      <c r="B3736" s="93">
        <f t="shared" si="801"/>
        <v>2.0678844503144139E-31</v>
      </c>
      <c r="C3736" s="178">
        <f t="shared" si="802"/>
        <v>2.063219659132259E-31</v>
      </c>
      <c r="D3736" s="165">
        <f t="shared" si="803"/>
        <v>2.2558277767625785E-3</v>
      </c>
      <c r="E3736" s="166">
        <f t="shared" si="813"/>
        <v>24.291375447755232</v>
      </c>
      <c r="F3736" s="167">
        <f t="shared" si="814"/>
        <v>8.3600977406821446</v>
      </c>
      <c r="G3736" s="167">
        <f t="shared" si="804"/>
        <v>290530.31056494027</v>
      </c>
      <c r="H3736" s="167">
        <f t="shared" si="805"/>
        <v>271299.98899881309</v>
      </c>
      <c r="I3736" s="168">
        <f t="shared" si="806"/>
        <v>561830.29956375342</v>
      </c>
      <c r="J3736" s="168">
        <f t="shared" si="808"/>
        <v>540375.87826698937</v>
      </c>
      <c r="K3736" s="94"/>
      <c r="L3736" s="265">
        <f t="shared" si="807"/>
        <v>214097.71774394379</v>
      </c>
      <c r="M3736" s="265">
        <f>$G3736*NonHospFrac+theModel!$H3736*NonHospFrac</f>
        <v>347732.58181980951</v>
      </c>
      <c r="N3736" s="266">
        <f t="shared" si="809"/>
        <v>561830.2995637533</v>
      </c>
      <c r="O3736" s="158"/>
      <c r="P3736" s="265">
        <f t="shared" si="810"/>
        <v>205922.04149664834</v>
      </c>
      <c r="Q3736" s="265">
        <f t="shared" si="811"/>
        <v>347731.02156919049</v>
      </c>
      <c r="R3736" s="266">
        <f t="shared" si="812"/>
        <v>553653.06306583877</v>
      </c>
    </row>
    <row r="3737" spans="1:18" x14ac:dyDescent="0.25">
      <c r="A3737" s="81">
        <v>3706</v>
      </c>
      <c r="B3737" s="93">
        <f t="shared" si="801"/>
        <v>2.0292554190769053E-31</v>
      </c>
      <c r="C3737" s="178">
        <f t="shared" si="802"/>
        <v>2.0246777683364056E-31</v>
      </c>
      <c r="D3737" s="165">
        <f t="shared" si="803"/>
        <v>2.2558277767625785E-3</v>
      </c>
      <c r="E3737" s="166">
        <f t="shared" si="813"/>
        <v>24.291375447755232</v>
      </c>
      <c r="F3737" s="167">
        <f t="shared" si="814"/>
        <v>8.3623535684589072</v>
      </c>
      <c r="G3737" s="167">
        <f t="shared" si="804"/>
        <v>290608.70514415373</v>
      </c>
      <c r="H3737" s="167">
        <f t="shared" si="805"/>
        <v>271299.98899881309</v>
      </c>
      <c r="I3737" s="168">
        <f t="shared" si="806"/>
        <v>561908.69414296676</v>
      </c>
      <c r="J3737" s="168">
        <f t="shared" si="808"/>
        <v>540443.28115376981</v>
      </c>
      <c r="K3737" s="94"/>
      <c r="L3737" s="265">
        <f t="shared" si="807"/>
        <v>214127.59171212622</v>
      </c>
      <c r="M3737" s="265">
        <f>$G3737*NonHospFrac+theModel!$H3737*NonHospFrac</f>
        <v>347781.1024308406</v>
      </c>
      <c r="N3737" s="266">
        <f t="shared" si="809"/>
        <v>561908.69414296676</v>
      </c>
      <c r="O3737" s="158"/>
      <c r="P3737" s="265">
        <f t="shared" si="810"/>
        <v>205947.72684014132</v>
      </c>
      <c r="Q3737" s="265">
        <f t="shared" si="811"/>
        <v>347779.54218022159</v>
      </c>
      <c r="R3737" s="266">
        <f t="shared" si="812"/>
        <v>553727.26902036287</v>
      </c>
    </row>
    <row r="3738" spans="1:18" x14ac:dyDescent="0.25">
      <c r="A3738" s="81">
        <v>3707</v>
      </c>
      <c r="B3738" s="93">
        <f t="shared" si="801"/>
        <v>1.9913479958838511E-31</v>
      </c>
      <c r="C3738" s="178">
        <f t="shared" si="802"/>
        <v>1.9868558577615356E-31</v>
      </c>
      <c r="D3738" s="165">
        <f t="shared" si="803"/>
        <v>2.2558277767625785E-3</v>
      </c>
      <c r="E3738" s="166">
        <f t="shared" si="813"/>
        <v>24.291375447755232</v>
      </c>
      <c r="F3738" s="167">
        <f t="shared" si="814"/>
        <v>8.3646093962356698</v>
      </c>
      <c r="G3738" s="167">
        <f t="shared" si="804"/>
        <v>290687.09972336714</v>
      </c>
      <c r="H3738" s="167">
        <f t="shared" si="805"/>
        <v>271299.98899881309</v>
      </c>
      <c r="I3738" s="168">
        <f t="shared" si="806"/>
        <v>561987.08872218023</v>
      </c>
      <c r="J3738" s="168">
        <f t="shared" si="808"/>
        <v>540510.68129307602</v>
      </c>
      <c r="K3738" s="94"/>
      <c r="L3738" s="265">
        <f t="shared" si="807"/>
        <v>214157.46568030864</v>
      </c>
      <c r="M3738" s="265">
        <f>$G3738*NonHospFrac+theModel!$H3738*NonHospFrac</f>
        <v>347829.62304187159</v>
      </c>
      <c r="N3738" s="266">
        <f t="shared" si="809"/>
        <v>561987.08872218023</v>
      </c>
      <c r="O3738" s="158"/>
      <c r="P3738" s="265">
        <f t="shared" si="810"/>
        <v>205973.41113664914</v>
      </c>
      <c r="Q3738" s="265">
        <f t="shared" si="811"/>
        <v>347828.06279125257</v>
      </c>
      <c r="R3738" s="266">
        <f t="shared" si="812"/>
        <v>553801.47392790171</v>
      </c>
    </row>
    <row r="3739" spans="1:18" x14ac:dyDescent="0.25">
      <c r="A3739" s="81">
        <v>3708</v>
      </c>
      <c r="B3739" s="93">
        <f t="shared" si="801"/>
        <v>1.9541487007655714E-31</v>
      </c>
      <c r="C3739" s="178">
        <f t="shared" si="802"/>
        <v>1.9497404778464599E-31</v>
      </c>
      <c r="D3739" s="165">
        <f t="shared" si="803"/>
        <v>2.2558277767625785E-3</v>
      </c>
      <c r="E3739" s="166">
        <f t="shared" si="813"/>
        <v>24.291375447755232</v>
      </c>
      <c r="F3739" s="167">
        <f t="shared" si="814"/>
        <v>8.3668652240124324</v>
      </c>
      <c r="G3739" s="167">
        <f t="shared" si="804"/>
        <v>290765.49430258054</v>
      </c>
      <c r="H3739" s="167">
        <f t="shared" si="805"/>
        <v>271299.98899881309</v>
      </c>
      <c r="I3739" s="168">
        <f t="shared" si="806"/>
        <v>562065.48330139369</v>
      </c>
      <c r="J3739" s="168">
        <f t="shared" si="808"/>
        <v>540578.07868501986</v>
      </c>
      <c r="K3739" s="94"/>
      <c r="L3739" s="265">
        <f t="shared" si="807"/>
        <v>214187.33964849106</v>
      </c>
      <c r="M3739" s="265">
        <f>$G3739*NonHospFrac+theModel!$H3739*NonHospFrac</f>
        <v>347878.14365290257</v>
      </c>
      <c r="N3739" s="266">
        <f t="shared" si="809"/>
        <v>562065.48330139369</v>
      </c>
      <c r="O3739" s="158"/>
      <c r="P3739" s="265">
        <f t="shared" si="810"/>
        <v>205999.09438621448</v>
      </c>
      <c r="Q3739" s="265">
        <f t="shared" si="811"/>
        <v>347876.58340228355</v>
      </c>
      <c r="R3739" s="266">
        <f t="shared" si="812"/>
        <v>553875.677788498</v>
      </c>
    </row>
    <row r="3740" spans="1:18" x14ac:dyDescent="0.25">
      <c r="A3740" s="81">
        <v>3709</v>
      </c>
      <c r="B3740" s="93">
        <f t="shared" si="801"/>
        <v>1.917644305564412E-31</v>
      </c>
      <c r="C3740" s="178">
        <f t="shared" si="802"/>
        <v>1.9133184302739692E-31</v>
      </c>
      <c r="D3740" s="165">
        <f t="shared" si="803"/>
        <v>2.2558277767625785E-3</v>
      </c>
      <c r="E3740" s="166">
        <f t="shared" si="813"/>
        <v>24.291375447755232</v>
      </c>
      <c r="F3740" s="167">
        <f t="shared" si="814"/>
        <v>8.369121051789195</v>
      </c>
      <c r="G3740" s="167">
        <f t="shared" si="804"/>
        <v>290843.888881794</v>
      </c>
      <c r="H3740" s="167">
        <f t="shared" si="805"/>
        <v>271299.98899881309</v>
      </c>
      <c r="I3740" s="168">
        <f t="shared" si="806"/>
        <v>562143.87788060703</v>
      </c>
      <c r="J3740" s="168">
        <f t="shared" si="808"/>
        <v>540645.47332971322</v>
      </c>
      <c r="K3740" s="94"/>
      <c r="L3740" s="265">
        <f t="shared" si="807"/>
        <v>214217.21361667351</v>
      </c>
      <c r="M3740" s="265">
        <f>$G3740*NonHospFrac+theModel!$H3740*NonHospFrac</f>
        <v>347926.66426393355</v>
      </c>
      <c r="N3740" s="266">
        <f t="shared" si="809"/>
        <v>562143.87788060703</v>
      </c>
      <c r="O3740" s="158"/>
      <c r="P3740" s="265">
        <f t="shared" si="810"/>
        <v>206024.77658888002</v>
      </c>
      <c r="Q3740" s="265">
        <f t="shared" si="811"/>
        <v>347925.10401331453</v>
      </c>
      <c r="R3740" s="266">
        <f t="shared" si="812"/>
        <v>553949.88060219458</v>
      </c>
    </row>
    <row r="3741" spans="1:18" x14ac:dyDescent="0.25">
      <c r="A3741" s="81">
        <v>3710</v>
      </c>
      <c r="B3741" s="93">
        <f t="shared" si="801"/>
        <v>1.8818218292307779E-31</v>
      </c>
      <c r="C3741" s="178">
        <f t="shared" si="802"/>
        <v>1.8775767632774808E-31</v>
      </c>
      <c r="D3741" s="165">
        <f t="shared" si="803"/>
        <v>2.2558277767625785E-3</v>
      </c>
      <c r="E3741" s="166">
        <f t="shared" si="813"/>
        <v>24.291375447755232</v>
      </c>
      <c r="F3741" s="167">
        <f t="shared" si="814"/>
        <v>8.3713768795659576</v>
      </c>
      <c r="G3741" s="167">
        <f t="shared" si="804"/>
        <v>290922.28346100735</v>
      </c>
      <c r="H3741" s="167">
        <f t="shared" si="805"/>
        <v>271299.98899881309</v>
      </c>
      <c r="I3741" s="168">
        <f t="shared" si="806"/>
        <v>562222.27245982038</v>
      </c>
      <c r="J3741" s="168">
        <f t="shared" si="808"/>
        <v>540712.86522726819</v>
      </c>
      <c r="K3741" s="94"/>
      <c r="L3741" s="265">
        <f t="shared" si="807"/>
        <v>214247.08758485591</v>
      </c>
      <c r="M3741" s="265">
        <f>$G3741*NonHospFrac+theModel!$H3741*NonHospFrac</f>
        <v>347975.18487496453</v>
      </c>
      <c r="N3741" s="266">
        <f t="shared" si="809"/>
        <v>562222.27245982038</v>
      </c>
      <c r="O3741" s="158"/>
      <c r="P3741" s="265">
        <f t="shared" si="810"/>
        <v>206050.45774468838</v>
      </c>
      <c r="Q3741" s="265">
        <f t="shared" si="811"/>
        <v>347973.62462434551</v>
      </c>
      <c r="R3741" s="266">
        <f t="shared" si="812"/>
        <v>554024.08236903395</v>
      </c>
    </row>
    <row r="3742" spans="1:18" x14ac:dyDescent="0.25">
      <c r="A3742" s="81">
        <v>3711</v>
      </c>
      <c r="B3742" s="93">
        <f t="shared" si="801"/>
        <v>1.8466685332070429E-31</v>
      </c>
      <c r="C3742" s="178">
        <f t="shared" si="802"/>
        <v>1.8425027670353609E-31</v>
      </c>
      <c r="D3742" s="165">
        <f t="shared" si="803"/>
        <v>2.2558277767625785E-3</v>
      </c>
      <c r="E3742" s="166">
        <f t="shared" si="813"/>
        <v>24.291375447755232</v>
      </c>
      <c r="F3742" s="167">
        <f t="shared" si="814"/>
        <v>8.3736327073427201</v>
      </c>
      <c r="G3742" s="167">
        <f t="shared" si="804"/>
        <v>291000.67804022081</v>
      </c>
      <c r="H3742" s="167">
        <f t="shared" si="805"/>
        <v>271299.98899881309</v>
      </c>
      <c r="I3742" s="168">
        <f t="shared" si="806"/>
        <v>562300.66703903396</v>
      </c>
      <c r="J3742" s="168">
        <f t="shared" si="808"/>
        <v>540780.2543777969</v>
      </c>
      <c r="K3742" s="94"/>
      <c r="L3742" s="265">
        <f t="shared" si="807"/>
        <v>214276.96155303836</v>
      </c>
      <c r="M3742" s="265">
        <f>$G3742*NonHospFrac+theModel!$H3742*NonHospFrac</f>
        <v>348023.70548599551</v>
      </c>
      <c r="N3742" s="266">
        <f t="shared" si="809"/>
        <v>562300.66703903384</v>
      </c>
      <c r="O3742" s="158"/>
      <c r="P3742" s="265">
        <f t="shared" si="810"/>
        <v>206076.1378536823</v>
      </c>
      <c r="Q3742" s="265">
        <f t="shared" si="811"/>
        <v>348022.14523537649</v>
      </c>
      <c r="R3742" s="266">
        <f t="shared" si="812"/>
        <v>554098.28308905882</v>
      </c>
    </row>
    <row r="3743" spans="1:18" x14ac:dyDescent="0.25">
      <c r="A3743" s="81">
        <v>3712</v>
      </c>
      <c r="B3743" s="93">
        <f t="shared" ref="B3743:B3806" si="815">Constant*EXP(PowerTerm*(A3743)/7)</f>
        <v>1.8121719168976875E-31</v>
      </c>
      <c r="C3743" s="178">
        <f t="shared" ref="C3743:C3806" si="816">(1-theFloor)*B3743</f>
        <v>1.8080839691512805E-31</v>
      </c>
      <c r="D3743" s="165">
        <f t="shared" ref="D3743:D3806" si="817">theFloor</f>
        <v>2.2558277767625785E-3</v>
      </c>
      <c r="E3743" s="166">
        <f t="shared" si="813"/>
        <v>24.291375447755232</v>
      </c>
      <c r="F3743" s="167">
        <f t="shared" si="814"/>
        <v>8.3758885351194827</v>
      </c>
      <c r="G3743" s="167">
        <f t="shared" ref="G3743:G3806" si="818">$B$22*F3743*totInfected/365.25</f>
        <v>291079.07261943421</v>
      </c>
      <c r="H3743" s="167">
        <f t="shared" ref="H3743:H3806" si="819">lostQALYs_Injured*E3743*totInfected/365.25</f>
        <v>271299.98899881309</v>
      </c>
      <c r="I3743" s="168">
        <f t="shared" ref="I3743:I3806" si="820">H3743+G3743</f>
        <v>562379.0616182473</v>
      </c>
      <c r="J3743" s="168">
        <f t="shared" si="808"/>
        <v>540847.64078141097</v>
      </c>
      <c r="K3743" s="94"/>
      <c r="L3743" s="265">
        <f t="shared" ref="L3743:L3806" si="821">$G3743*HospFrac+$H3743*HospFrac</f>
        <v>214306.83552122075</v>
      </c>
      <c r="M3743" s="265">
        <f>$G3743*NonHospFrac+theModel!$H3743*NonHospFrac</f>
        <v>348072.22609702649</v>
      </c>
      <c r="N3743" s="266">
        <f t="shared" si="809"/>
        <v>562379.0616182473</v>
      </c>
      <c r="O3743" s="158"/>
      <c r="P3743" s="265">
        <f t="shared" si="810"/>
        <v>206101.8169159044</v>
      </c>
      <c r="Q3743" s="265">
        <f t="shared" si="811"/>
        <v>348070.66584640747</v>
      </c>
      <c r="R3743" s="266">
        <f t="shared" si="812"/>
        <v>554172.48276231182</v>
      </c>
    </row>
    <row r="3744" spans="1:18" x14ac:dyDescent="0.25">
      <c r="A3744" s="81">
        <v>3713</v>
      </c>
      <c r="B3744" s="93">
        <f t="shared" si="815"/>
        <v>1.7783197132240571E-31</v>
      </c>
      <c r="C3744" s="178">
        <f t="shared" si="816"/>
        <v>1.7743081302190017E-31</v>
      </c>
      <c r="D3744" s="165">
        <f t="shared" si="817"/>
        <v>2.2558277767625785E-3</v>
      </c>
      <c r="E3744" s="166">
        <f t="shared" si="813"/>
        <v>24.291375447755232</v>
      </c>
      <c r="F3744" s="167">
        <f t="shared" si="814"/>
        <v>8.3781443628962453</v>
      </c>
      <c r="G3744" s="167">
        <f t="shared" si="818"/>
        <v>291157.46719864768</v>
      </c>
      <c r="H3744" s="167">
        <f t="shared" si="819"/>
        <v>271299.98899881309</v>
      </c>
      <c r="I3744" s="168">
        <f t="shared" si="820"/>
        <v>562457.45619746076</v>
      </c>
      <c r="J3744" s="168">
        <f t="shared" ref="J3744:J3807" si="822">J3743+(I3744-I3743)/(1+discountDaily)^A3744</f>
        <v>540915.02443822275</v>
      </c>
      <c r="K3744" s="94"/>
      <c r="L3744" s="265">
        <f t="shared" si="821"/>
        <v>214336.70948940323</v>
      </c>
      <c r="M3744" s="265">
        <f>$G3744*NonHospFrac+theModel!$H3744*NonHospFrac</f>
        <v>348120.74670805753</v>
      </c>
      <c r="N3744" s="266">
        <f t="shared" ref="N3744:N3807" si="823">L3744+M3744</f>
        <v>562457.45619746076</v>
      </c>
      <c r="O3744" s="158"/>
      <c r="P3744" s="265">
        <f t="shared" ref="P3744:P3807" si="824">P3743+(L3744-L3743)/(1+discountDaily)^A3744</f>
        <v>206127.49493139744</v>
      </c>
      <c r="Q3744" s="265">
        <f t="shared" ref="Q3744:Q3807" si="825">Q3743+(M3744-M3743)/(1+discountDaily)^B3744</f>
        <v>348119.18645743851</v>
      </c>
      <c r="R3744" s="266">
        <f t="shared" ref="R3744:R3807" si="826">P3744+Q3744</f>
        <v>554246.68138883589</v>
      </c>
    </row>
    <row r="3745" spans="1:18" x14ac:dyDescent="0.25">
      <c r="A3745" s="81">
        <v>3714</v>
      </c>
      <c r="B3745" s="93">
        <f t="shared" si="815"/>
        <v>1.7450998842621612E-31</v>
      </c>
      <c r="C3745" s="178">
        <f t="shared" si="816"/>
        <v>1.7411632394700175E-31</v>
      </c>
      <c r="D3745" s="165">
        <f t="shared" si="817"/>
        <v>2.2558277767625785E-3</v>
      </c>
      <c r="E3745" s="166">
        <f t="shared" ref="E3745:E3808" si="827">C3745+E3744</f>
        <v>24.291375447755232</v>
      </c>
      <c r="F3745" s="167">
        <f t="shared" ref="F3745:F3808" si="828">D3745+F3744</f>
        <v>8.3804001906730079</v>
      </c>
      <c r="G3745" s="167">
        <f t="shared" si="818"/>
        <v>291235.86177786108</v>
      </c>
      <c r="H3745" s="167">
        <f t="shared" si="819"/>
        <v>271299.98899881309</v>
      </c>
      <c r="I3745" s="168">
        <f t="shared" si="820"/>
        <v>562535.85077667423</v>
      </c>
      <c r="J3745" s="168">
        <f t="shared" si="822"/>
        <v>540982.40534834401</v>
      </c>
      <c r="K3745" s="94"/>
      <c r="L3745" s="265">
        <f t="shared" si="821"/>
        <v>214366.58345758563</v>
      </c>
      <c r="M3745" s="265">
        <f>$G3745*NonHospFrac+theModel!$H3745*NonHospFrac</f>
        <v>348169.26731908851</v>
      </c>
      <c r="N3745" s="266">
        <f t="shared" si="823"/>
        <v>562535.85077667411</v>
      </c>
      <c r="O3745" s="158"/>
      <c r="P3745" s="265">
        <f t="shared" si="824"/>
        <v>206153.17190020395</v>
      </c>
      <c r="Q3745" s="265">
        <f t="shared" si="825"/>
        <v>348167.70706846949</v>
      </c>
      <c r="R3745" s="266">
        <f t="shared" si="826"/>
        <v>554320.87896867341</v>
      </c>
    </row>
    <row r="3746" spans="1:18" x14ac:dyDescent="0.25">
      <c r="A3746" s="81">
        <v>3715</v>
      </c>
      <c r="B3746" s="93">
        <f t="shared" si="815"/>
        <v>1.7125006169619813E-31</v>
      </c>
      <c r="C3746" s="178">
        <f t="shared" si="816"/>
        <v>1.7086375105025153E-31</v>
      </c>
      <c r="D3746" s="165">
        <f t="shared" si="817"/>
        <v>2.2558277767625785E-3</v>
      </c>
      <c r="E3746" s="166">
        <f t="shared" si="827"/>
        <v>24.291375447755232</v>
      </c>
      <c r="F3746" s="167">
        <f t="shared" si="828"/>
        <v>8.3826560184497705</v>
      </c>
      <c r="G3746" s="167">
        <f t="shared" si="818"/>
        <v>291314.25635707454</v>
      </c>
      <c r="H3746" s="167">
        <f t="shared" si="819"/>
        <v>271299.98899881309</v>
      </c>
      <c r="I3746" s="168">
        <f t="shared" si="820"/>
        <v>562614.24535588757</v>
      </c>
      <c r="J3746" s="168">
        <f t="shared" si="822"/>
        <v>541049.78351188661</v>
      </c>
      <c r="K3746" s="94"/>
      <c r="L3746" s="265">
        <f t="shared" si="821"/>
        <v>214396.45742576808</v>
      </c>
      <c r="M3746" s="265">
        <f>$G3746*NonHospFrac+theModel!$H3746*NonHospFrac</f>
        <v>348217.78793011955</v>
      </c>
      <c r="N3746" s="266">
        <f t="shared" si="823"/>
        <v>562614.24535588757</v>
      </c>
      <c r="O3746" s="158"/>
      <c r="P3746" s="265">
        <f t="shared" si="824"/>
        <v>206178.84782236669</v>
      </c>
      <c r="Q3746" s="265">
        <f t="shared" si="825"/>
        <v>348216.22767950053</v>
      </c>
      <c r="R3746" s="266">
        <f t="shared" si="826"/>
        <v>554395.07550186722</v>
      </c>
    </row>
    <row r="3747" spans="1:18" x14ac:dyDescent="0.25">
      <c r="A3747" s="81">
        <v>3716</v>
      </c>
      <c r="B3747" s="93">
        <f t="shared" si="815"/>
        <v>1.680510318946626E-31</v>
      </c>
      <c r="C3747" s="178">
        <f t="shared" si="816"/>
        <v>1.6767193770900101E-31</v>
      </c>
      <c r="D3747" s="165">
        <f t="shared" si="817"/>
        <v>2.2558277767625785E-3</v>
      </c>
      <c r="E3747" s="166">
        <f t="shared" si="827"/>
        <v>24.291375447755232</v>
      </c>
      <c r="F3747" s="167">
        <f t="shared" si="828"/>
        <v>8.3849118462265331</v>
      </c>
      <c r="G3747" s="167">
        <f t="shared" si="818"/>
        <v>291392.65093628789</v>
      </c>
      <c r="H3747" s="167">
        <f t="shared" si="819"/>
        <v>271299.98899881309</v>
      </c>
      <c r="I3747" s="168">
        <f t="shared" si="820"/>
        <v>562692.63993510092</v>
      </c>
      <c r="J3747" s="168">
        <f t="shared" si="822"/>
        <v>541117.15892896266</v>
      </c>
      <c r="K3747" s="94"/>
      <c r="L3747" s="265">
        <f t="shared" si="821"/>
        <v>214426.33139395047</v>
      </c>
      <c r="M3747" s="265">
        <f>$G3747*NonHospFrac+theModel!$H3747*NonHospFrac</f>
        <v>348266.30854115047</v>
      </c>
      <c r="N3747" s="266">
        <f t="shared" si="823"/>
        <v>562692.63993510092</v>
      </c>
      <c r="O3747" s="158"/>
      <c r="P3747" s="265">
        <f t="shared" si="824"/>
        <v>206204.52269792825</v>
      </c>
      <c r="Q3747" s="265">
        <f t="shared" si="825"/>
        <v>348264.74829053145</v>
      </c>
      <c r="R3747" s="266">
        <f t="shared" si="826"/>
        <v>554469.2709884597</v>
      </c>
    </row>
    <row r="3748" spans="1:18" x14ac:dyDescent="0.25">
      <c r="A3748" s="81">
        <v>3717</v>
      </c>
      <c r="B3748" s="93">
        <f t="shared" si="815"/>
        <v>1.6491176143902017E-31</v>
      </c>
      <c r="C3748" s="178">
        <f t="shared" si="816"/>
        <v>1.6453974890685119E-31</v>
      </c>
      <c r="D3748" s="165">
        <f t="shared" si="817"/>
        <v>2.2558277767625785E-3</v>
      </c>
      <c r="E3748" s="166">
        <f t="shared" si="827"/>
        <v>24.291375447755232</v>
      </c>
      <c r="F3748" s="167">
        <f t="shared" si="828"/>
        <v>8.3871676740032957</v>
      </c>
      <c r="G3748" s="167">
        <f t="shared" si="818"/>
        <v>291471.04551550135</v>
      </c>
      <c r="H3748" s="167">
        <f t="shared" si="819"/>
        <v>271299.98899881309</v>
      </c>
      <c r="I3748" s="168">
        <f t="shared" si="820"/>
        <v>562771.0345143145</v>
      </c>
      <c r="J3748" s="168">
        <f t="shared" si="822"/>
        <v>541184.53159968427</v>
      </c>
      <c r="K3748" s="94"/>
      <c r="L3748" s="265">
        <f t="shared" si="821"/>
        <v>214456.20536213293</v>
      </c>
      <c r="M3748" s="265">
        <f>$G3748*NonHospFrac+theModel!$H3748*NonHospFrac</f>
        <v>348314.82915218151</v>
      </c>
      <c r="N3748" s="266">
        <f t="shared" si="823"/>
        <v>562771.0345143145</v>
      </c>
      <c r="O3748" s="158"/>
      <c r="P3748" s="265">
        <f t="shared" si="824"/>
        <v>206230.1965269314</v>
      </c>
      <c r="Q3748" s="265">
        <f t="shared" si="825"/>
        <v>348313.26890156249</v>
      </c>
      <c r="R3748" s="266">
        <f t="shared" si="826"/>
        <v>554543.46542849392</v>
      </c>
    </row>
    <row r="3749" spans="1:18" x14ac:dyDescent="0.25">
      <c r="A3749" s="81">
        <v>3718</v>
      </c>
      <c r="B3749" s="93">
        <f t="shared" si="815"/>
        <v>1.6183113399724416E-31</v>
      </c>
      <c r="C3749" s="178">
        <f t="shared" si="816"/>
        <v>1.6146607083002818E-31</v>
      </c>
      <c r="D3749" s="165">
        <f t="shared" si="817"/>
        <v>2.2558277767625785E-3</v>
      </c>
      <c r="E3749" s="166">
        <f t="shared" si="827"/>
        <v>24.291375447755232</v>
      </c>
      <c r="F3749" s="167">
        <f t="shared" si="828"/>
        <v>8.3894235017800582</v>
      </c>
      <c r="G3749" s="167">
        <f t="shared" si="818"/>
        <v>291549.44009471475</v>
      </c>
      <c r="H3749" s="167">
        <f t="shared" si="819"/>
        <v>271299.98899881309</v>
      </c>
      <c r="I3749" s="168">
        <f t="shared" si="820"/>
        <v>562849.42909352784</v>
      </c>
      <c r="J3749" s="168">
        <f t="shared" si="822"/>
        <v>541251.90152416297</v>
      </c>
      <c r="K3749" s="94"/>
      <c r="L3749" s="265">
        <f t="shared" si="821"/>
        <v>214486.07933031535</v>
      </c>
      <c r="M3749" s="265">
        <f>$G3749*NonHospFrac+theModel!$H3749*NonHospFrac</f>
        <v>348363.34976321249</v>
      </c>
      <c r="N3749" s="266">
        <f t="shared" si="823"/>
        <v>562849.42909352784</v>
      </c>
      <c r="O3749" s="158"/>
      <c r="P3749" s="265">
        <f t="shared" si="824"/>
        <v>206255.86930941869</v>
      </c>
      <c r="Q3749" s="265">
        <f t="shared" si="825"/>
        <v>348361.78951259347</v>
      </c>
      <c r="R3749" s="266">
        <f t="shared" si="826"/>
        <v>554617.65882201213</v>
      </c>
    </row>
    <row r="3750" spans="1:18" x14ac:dyDescent="0.25">
      <c r="A3750" s="81">
        <v>3719</v>
      </c>
      <c r="B3750" s="93">
        <f t="shared" si="815"/>
        <v>1.5880805409090294E-31</v>
      </c>
      <c r="C3750" s="178">
        <f t="shared" si="816"/>
        <v>1.5844981047131108E-31</v>
      </c>
      <c r="D3750" s="165">
        <f t="shared" si="817"/>
        <v>2.2558277767625785E-3</v>
      </c>
      <c r="E3750" s="166">
        <f t="shared" si="827"/>
        <v>24.291375447755232</v>
      </c>
      <c r="F3750" s="167">
        <f t="shared" si="828"/>
        <v>8.3916793295568208</v>
      </c>
      <c r="G3750" s="167">
        <f t="shared" si="818"/>
        <v>291627.83467392821</v>
      </c>
      <c r="H3750" s="167">
        <f t="shared" si="819"/>
        <v>271299.98899881309</v>
      </c>
      <c r="I3750" s="168">
        <f t="shared" si="820"/>
        <v>562927.8236727413</v>
      </c>
      <c r="J3750" s="168">
        <f t="shared" si="822"/>
        <v>541319.26870251098</v>
      </c>
      <c r="K3750" s="94"/>
      <c r="L3750" s="265">
        <f t="shared" si="821"/>
        <v>214515.95329849777</v>
      </c>
      <c r="M3750" s="265">
        <f>$G3750*NonHospFrac+theModel!$H3750*NonHospFrac</f>
        <v>348411.87037424347</v>
      </c>
      <c r="N3750" s="266">
        <f t="shared" si="823"/>
        <v>562927.82367274119</v>
      </c>
      <c r="O3750" s="158"/>
      <c r="P3750" s="265">
        <f t="shared" si="824"/>
        <v>206281.54104543285</v>
      </c>
      <c r="Q3750" s="265">
        <f t="shared" si="825"/>
        <v>348410.31012362445</v>
      </c>
      <c r="R3750" s="266">
        <f t="shared" si="826"/>
        <v>554691.85116905731</v>
      </c>
    </row>
    <row r="3751" spans="1:18" x14ac:dyDescent="0.25">
      <c r="A3751" s="81">
        <v>3720</v>
      </c>
      <c r="B3751" s="93">
        <f t="shared" si="815"/>
        <v>1.5584144670560503E-31</v>
      </c>
      <c r="C3751" s="178">
        <f t="shared" si="816"/>
        <v>1.5548989524135566E-31</v>
      </c>
      <c r="D3751" s="165">
        <f t="shared" si="817"/>
        <v>2.2558277767625785E-3</v>
      </c>
      <c r="E3751" s="166">
        <f t="shared" si="827"/>
        <v>24.291375447755232</v>
      </c>
      <c r="F3751" s="167">
        <f t="shared" si="828"/>
        <v>8.3939351573335834</v>
      </c>
      <c r="G3751" s="167">
        <f t="shared" si="818"/>
        <v>291706.22925314156</v>
      </c>
      <c r="H3751" s="167">
        <f t="shared" si="819"/>
        <v>271299.98899881309</v>
      </c>
      <c r="I3751" s="168">
        <f t="shared" si="820"/>
        <v>563006.21825195465</v>
      </c>
      <c r="J3751" s="168">
        <f t="shared" si="822"/>
        <v>541386.63313484006</v>
      </c>
      <c r="K3751" s="94"/>
      <c r="L3751" s="265">
        <f t="shared" si="821"/>
        <v>214545.82726668016</v>
      </c>
      <c r="M3751" s="265">
        <f>$G3751*NonHospFrac+theModel!$H3751*NonHospFrac</f>
        <v>348460.39098527445</v>
      </c>
      <c r="N3751" s="266">
        <f t="shared" si="823"/>
        <v>563006.21825195465</v>
      </c>
      <c r="O3751" s="158"/>
      <c r="P3751" s="265">
        <f t="shared" si="824"/>
        <v>206307.21173501649</v>
      </c>
      <c r="Q3751" s="265">
        <f t="shared" si="825"/>
        <v>348458.83073465544</v>
      </c>
      <c r="R3751" s="266">
        <f t="shared" si="826"/>
        <v>554766.04246967193</v>
      </c>
    </row>
    <row r="3752" spans="1:18" x14ac:dyDescent="0.25">
      <c r="A3752" s="81">
        <v>3721</v>
      </c>
      <c r="B3752" s="93">
        <f t="shared" si="815"/>
        <v>1.5293025690872156E-31</v>
      </c>
      <c r="C3752" s="178">
        <f t="shared" si="816"/>
        <v>1.5258527258727944E-31</v>
      </c>
      <c r="D3752" s="165">
        <f t="shared" si="817"/>
        <v>2.2558277767625785E-3</v>
      </c>
      <c r="E3752" s="166">
        <f t="shared" si="827"/>
        <v>24.291375447755232</v>
      </c>
      <c r="F3752" s="167">
        <f t="shared" si="828"/>
        <v>8.396190985110346</v>
      </c>
      <c r="G3752" s="167">
        <f t="shared" si="818"/>
        <v>291784.62383235502</v>
      </c>
      <c r="H3752" s="167">
        <f t="shared" si="819"/>
        <v>271299.98899881309</v>
      </c>
      <c r="I3752" s="168">
        <f t="shared" si="820"/>
        <v>563084.61283116811</v>
      </c>
      <c r="J3752" s="168">
        <f t="shared" si="822"/>
        <v>541453.99482126243</v>
      </c>
      <c r="K3752" s="94"/>
      <c r="L3752" s="265">
        <f t="shared" si="821"/>
        <v>214575.70123486262</v>
      </c>
      <c r="M3752" s="265">
        <f>$G3752*NonHospFrac+theModel!$H3752*NonHospFrac</f>
        <v>348508.91159630549</v>
      </c>
      <c r="N3752" s="266">
        <f t="shared" si="823"/>
        <v>563084.61283116811</v>
      </c>
      <c r="O3752" s="158"/>
      <c r="P3752" s="265">
        <f t="shared" si="824"/>
        <v>206332.88137821233</v>
      </c>
      <c r="Q3752" s="265">
        <f t="shared" si="825"/>
        <v>348507.35134568647</v>
      </c>
      <c r="R3752" s="266">
        <f t="shared" si="826"/>
        <v>554840.23272389884</v>
      </c>
    </row>
    <row r="3753" spans="1:18" x14ac:dyDescent="0.25">
      <c r="A3753" s="81">
        <v>3722</v>
      </c>
      <c r="B3753" s="93">
        <f t="shared" si="815"/>
        <v>1.5007344947424958E-31</v>
      </c>
      <c r="C3753" s="178">
        <f t="shared" si="816"/>
        <v>1.4973490961837099E-31</v>
      </c>
      <c r="D3753" s="165">
        <f t="shared" si="817"/>
        <v>2.2558277767625785E-3</v>
      </c>
      <c r="E3753" s="166">
        <f t="shared" si="827"/>
        <v>24.291375447755232</v>
      </c>
      <c r="F3753" s="167">
        <f t="shared" si="828"/>
        <v>8.3984468128871086</v>
      </c>
      <c r="G3753" s="167">
        <f t="shared" si="818"/>
        <v>291863.01841156842</v>
      </c>
      <c r="H3753" s="167">
        <f t="shared" si="819"/>
        <v>271299.98899881309</v>
      </c>
      <c r="I3753" s="168">
        <f t="shared" si="820"/>
        <v>563163.00741038145</v>
      </c>
      <c r="J3753" s="168">
        <f t="shared" si="822"/>
        <v>541521.35376188974</v>
      </c>
      <c r="K3753" s="94"/>
      <c r="L3753" s="265">
        <f t="shared" si="821"/>
        <v>214605.57520304504</v>
      </c>
      <c r="M3753" s="265">
        <f>$G3753*NonHospFrac+theModel!$H3753*NonHospFrac</f>
        <v>348557.43220733647</v>
      </c>
      <c r="N3753" s="266">
        <f t="shared" si="823"/>
        <v>563163.00741038145</v>
      </c>
      <c r="O3753" s="158"/>
      <c r="P3753" s="265">
        <f t="shared" si="824"/>
        <v>206358.54997506295</v>
      </c>
      <c r="Q3753" s="265">
        <f t="shared" si="825"/>
        <v>348555.87195671746</v>
      </c>
      <c r="R3753" s="266">
        <f t="shared" si="826"/>
        <v>554914.42193178041</v>
      </c>
    </row>
    <row r="3754" spans="1:18" x14ac:dyDescent="0.25">
      <c r="A3754" s="81">
        <v>3723</v>
      </c>
      <c r="B3754" s="93">
        <f t="shared" si="815"/>
        <v>1.4727000851468339E-31</v>
      </c>
      <c r="C3754" s="178">
        <f t="shared" si="816"/>
        <v>1.469377927387919E-31</v>
      </c>
      <c r="D3754" s="165">
        <f t="shared" si="817"/>
        <v>2.2558277767625785E-3</v>
      </c>
      <c r="E3754" s="166">
        <f t="shared" si="827"/>
        <v>24.291375447755232</v>
      </c>
      <c r="F3754" s="167">
        <f t="shared" si="828"/>
        <v>8.4007026406638712</v>
      </c>
      <c r="G3754" s="167">
        <f t="shared" si="818"/>
        <v>291941.41299078189</v>
      </c>
      <c r="H3754" s="167">
        <f t="shared" si="819"/>
        <v>271299.98899881309</v>
      </c>
      <c r="I3754" s="168">
        <f t="shared" si="820"/>
        <v>563241.40198959503</v>
      </c>
      <c r="J3754" s="168">
        <f t="shared" si="822"/>
        <v>541588.70995683421</v>
      </c>
      <c r="K3754" s="94"/>
      <c r="L3754" s="265">
        <f t="shared" si="821"/>
        <v>214635.44917122746</v>
      </c>
      <c r="M3754" s="265">
        <f>$G3754*NonHospFrac+theModel!$H3754*NonHospFrac</f>
        <v>348605.95281836751</v>
      </c>
      <c r="N3754" s="266">
        <f t="shared" si="823"/>
        <v>563241.40198959503</v>
      </c>
      <c r="O3754" s="158"/>
      <c r="P3754" s="265">
        <f t="shared" si="824"/>
        <v>206384.21752561102</v>
      </c>
      <c r="Q3754" s="265">
        <f t="shared" si="825"/>
        <v>348604.39256774849</v>
      </c>
      <c r="R3754" s="266">
        <f t="shared" si="826"/>
        <v>554988.61009335949</v>
      </c>
    </row>
    <row r="3755" spans="1:18" x14ac:dyDescent="0.25">
      <c r="A3755" s="81">
        <v>3724</v>
      </c>
      <c r="B3755" s="93">
        <f t="shared" si="815"/>
        <v>1.4451893711976243E-31</v>
      </c>
      <c r="C3755" s="178">
        <f t="shared" si="816"/>
        <v>1.4419292728713946E-31</v>
      </c>
      <c r="D3755" s="165">
        <f t="shared" si="817"/>
        <v>2.2558277767625785E-3</v>
      </c>
      <c r="E3755" s="166">
        <f t="shared" si="827"/>
        <v>24.291375447755232</v>
      </c>
      <c r="F3755" s="167">
        <f t="shared" si="828"/>
        <v>8.4029584684406338</v>
      </c>
      <c r="G3755" s="167">
        <f t="shared" si="818"/>
        <v>292019.80756999529</v>
      </c>
      <c r="H3755" s="167">
        <f t="shared" si="819"/>
        <v>271299.98899881309</v>
      </c>
      <c r="I3755" s="168">
        <f t="shared" si="820"/>
        <v>563319.79656880838</v>
      </c>
      <c r="J3755" s="168">
        <f t="shared" si="822"/>
        <v>541656.06340620737</v>
      </c>
      <c r="K3755" s="94"/>
      <c r="L3755" s="265">
        <f t="shared" si="821"/>
        <v>214665.32313940988</v>
      </c>
      <c r="M3755" s="265">
        <f>$G3755*NonHospFrac+theModel!$H3755*NonHospFrac</f>
        <v>348654.47342939849</v>
      </c>
      <c r="N3755" s="266">
        <f t="shared" si="823"/>
        <v>563319.79656880838</v>
      </c>
      <c r="O3755" s="158"/>
      <c r="P3755" s="265">
        <f t="shared" si="824"/>
        <v>206409.8840298992</v>
      </c>
      <c r="Q3755" s="265">
        <f t="shared" si="825"/>
        <v>348652.91317877948</v>
      </c>
      <c r="R3755" s="266">
        <f t="shared" si="826"/>
        <v>555062.79720867868</v>
      </c>
    </row>
    <row r="3756" spans="1:18" x14ac:dyDescent="0.25">
      <c r="A3756" s="81">
        <v>3725</v>
      </c>
      <c r="B3756" s="93">
        <f t="shared" si="815"/>
        <v>1.4181925700196763E-31</v>
      </c>
      <c r="C3756" s="178">
        <f t="shared" si="816"/>
        <v>1.4149933718274277E-31</v>
      </c>
      <c r="D3756" s="165">
        <f t="shared" si="817"/>
        <v>2.2558277767625785E-3</v>
      </c>
      <c r="E3756" s="166">
        <f t="shared" si="827"/>
        <v>24.291375447755232</v>
      </c>
      <c r="F3756" s="167">
        <f t="shared" si="828"/>
        <v>8.4052142962173964</v>
      </c>
      <c r="G3756" s="167">
        <f t="shared" si="818"/>
        <v>292098.20214920875</v>
      </c>
      <c r="H3756" s="167">
        <f t="shared" si="819"/>
        <v>271299.98899881309</v>
      </c>
      <c r="I3756" s="168">
        <f t="shared" si="820"/>
        <v>563398.19114802184</v>
      </c>
      <c r="J3756" s="168">
        <f t="shared" si="822"/>
        <v>541723.41411012143</v>
      </c>
      <c r="K3756" s="94"/>
      <c r="L3756" s="265">
        <f t="shared" si="821"/>
        <v>214695.19710759234</v>
      </c>
      <c r="M3756" s="265">
        <f>$G3756*NonHospFrac+theModel!$H3756*NonHospFrac</f>
        <v>348702.99404042948</v>
      </c>
      <c r="N3756" s="266">
        <f t="shared" si="823"/>
        <v>563398.19114802184</v>
      </c>
      <c r="O3756" s="158"/>
      <c r="P3756" s="265">
        <f t="shared" si="824"/>
        <v>206435.54948797016</v>
      </c>
      <c r="Q3756" s="265">
        <f t="shared" si="825"/>
        <v>348701.43378981046</v>
      </c>
      <c r="R3756" s="266">
        <f t="shared" si="826"/>
        <v>555136.98327778059</v>
      </c>
    </row>
    <row r="3757" spans="1:18" x14ac:dyDescent="0.25">
      <c r="A3757" s="81">
        <v>3726</v>
      </c>
      <c r="B3757" s="93">
        <f t="shared" si="815"/>
        <v>1.3917000814864012E-31</v>
      </c>
      <c r="C3757" s="178">
        <f t="shared" si="816"/>
        <v>1.3885606457856614E-31</v>
      </c>
      <c r="D3757" s="165">
        <f t="shared" si="817"/>
        <v>2.2558277767625785E-3</v>
      </c>
      <c r="E3757" s="166">
        <f t="shared" si="827"/>
        <v>24.291375447755232</v>
      </c>
      <c r="F3757" s="167">
        <f t="shared" si="828"/>
        <v>8.4074701239941589</v>
      </c>
      <c r="G3757" s="167">
        <f t="shared" si="818"/>
        <v>292176.59672842216</v>
      </c>
      <c r="H3757" s="167">
        <f t="shared" si="819"/>
        <v>271299.98899881309</v>
      </c>
      <c r="I3757" s="168">
        <f t="shared" si="820"/>
        <v>563476.5857272353</v>
      </c>
      <c r="J3757" s="168">
        <f t="shared" si="822"/>
        <v>541790.76206868817</v>
      </c>
      <c r="K3757" s="94"/>
      <c r="L3757" s="265">
        <f t="shared" si="821"/>
        <v>214725.07107577476</v>
      </c>
      <c r="M3757" s="265">
        <f>$G3757*NonHospFrac+theModel!$H3757*NonHospFrac</f>
        <v>348751.51465146046</v>
      </c>
      <c r="N3757" s="266">
        <f t="shared" si="823"/>
        <v>563476.58572723519</v>
      </c>
      <c r="O3757" s="158"/>
      <c r="P3757" s="265">
        <f t="shared" si="824"/>
        <v>206461.2138998665</v>
      </c>
      <c r="Q3757" s="265">
        <f t="shared" si="825"/>
        <v>348749.95440084144</v>
      </c>
      <c r="R3757" s="266">
        <f t="shared" si="826"/>
        <v>555211.16830070794</v>
      </c>
    </row>
    <row r="3758" spans="1:18" x14ac:dyDescent="0.25">
      <c r="A3758" s="81">
        <v>3727</v>
      </c>
      <c r="B3758" s="93">
        <f t="shared" si="815"/>
        <v>1.3657024848059835E-31</v>
      </c>
      <c r="C3758" s="178">
        <f t="shared" si="816"/>
        <v>1.3626216952059645E-31</v>
      </c>
      <c r="D3758" s="165">
        <f t="shared" si="817"/>
        <v>2.2558277767625785E-3</v>
      </c>
      <c r="E3758" s="166">
        <f t="shared" si="827"/>
        <v>24.291375447755232</v>
      </c>
      <c r="F3758" s="167">
        <f t="shared" si="828"/>
        <v>8.4097259517709215</v>
      </c>
      <c r="G3758" s="167">
        <f t="shared" si="818"/>
        <v>292254.99130763556</v>
      </c>
      <c r="H3758" s="167">
        <f t="shared" si="819"/>
        <v>271299.98899881309</v>
      </c>
      <c r="I3758" s="168">
        <f t="shared" si="820"/>
        <v>563554.98030644865</v>
      </c>
      <c r="J3758" s="168">
        <f t="shared" si="822"/>
        <v>541858.10728201945</v>
      </c>
      <c r="K3758" s="94"/>
      <c r="L3758" s="265">
        <f t="shared" si="821"/>
        <v>214754.94504395715</v>
      </c>
      <c r="M3758" s="265">
        <f>$G3758*NonHospFrac+theModel!$H3758*NonHospFrac</f>
        <v>348800.03526249144</v>
      </c>
      <c r="N3758" s="266">
        <f t="shared" si="823"/>
        <v>563554.98030644865</v>
      </c>
      <c r="O3758" s="158"/>
      <c r="P3758" s="265">
        <f t="shared" si="824"/>
        <v>206486.87726563087</v>
      </c>
      <c r="Q3758" s="265">
        <f t="shared" si="825"/>
        <v>348798.47501187242</v>
      </c>
      <c r="R3758" s="266">
        <f t="shared" si="826"/>
        <v>555285.35227750335</v>
      </c>
    </row>
    <row r="3759" spans="1:18" x14ac:dyDescent="0.25">
      <c r="A3759" s="81">
        <v>3728</v>
      </c>
      <c r="B3759" s="93">
        <f t="shared" si="815"/>
        <v>1.3401905351713258E-31</v>
      </c>
      <c r="C3759" s="178">
        <f t="shared" si="816"/>
        <v>1.337167296135932E-31</v>
      </c>
      <c r="D3759" s="165">
        <f t="shared" si="817"/>
        <v>2.2558277767625785E-3</v>
      </c>
      <c r="E3759" s="166">
        <f t="shared" si="827"/>
        <v>24.291375447755232</v>
      </c>
      <c r="F3759" s="167">
        <f t="shared" si="828"/>
        <v>8.4119817795476841</v>
      </c>
      <c r="G3759" s="167">
        <f t="shared" si="818"/>
        <v>292333.38588684902</v>
      </c>
      <c r="H3759" s="167">
        <f t="shared" si="819"/>
        <v>271299.98899881309</v>
      </c>
      <c r="I3759" s="168">
        <f t="shared" si="820"/>
        <v>563633.37488566211</v>
      </c>
      <c r="J3759" s="168">
        <f t="shared" si="822"/>
        <v>541925.44975022739</v>
      </c>
      <c r="K3759" s="94"/>
      <c r="L3759" s="265">
        <f t="shared" si="821"/>
        <v>214784.81901213963</v>
      </c>
      <c r="M3759" s="265">
        <f>$G3759*NonHospFrac+theModel!$H3759*NonHospFrac</f>
        <v>348848.55587352248</v>
      </c>
      <c r="N3759" s="266">
        <f t="shared" si="823"/>
        <v>563633.37488566211</v>
      </c>
      <c r="O3759" s="158"/>
      <c r="P3759" s="265">
        <f t="shared" si="824"/>
        <v>206512.53958530602</v>
      </c>
      <c r="Q3759" s="265">
        <f t="shared" si="825"/>
        <v>348846.99562290346</v>
      </c>
      <c r="R3759" s="266">
        <f t="shared" si="826"/>
        <v>555359.53520820942</v>
      </c>
    </row>
    <row r="3760" spans="1:18" x14ac:dyDescent="0.25">
      <c r="A3760" s="81">
        <v>3729</v>
      </c>
      <c r="B3760" s="93">
        <f t="shared" si="815"/>
        <v>1.3151551604725728E-31</v>
      </c>
      <c r="C3760" s="178">
        <f t="shared" si="816"/>
        <v>1.3121883969308261E-31</v>
      </c>
      <c r="D3760" s="165">
        <f t="shared" si="817"/>
        <v>2.2558277767625785E-3</v>
      </c>
      <c r="E3760" s="166">
        <f t="shared" si="827"/>
        <v>24.291375447755232</v>
      </c>
      <c r="F3760" s="167">
        <f t="shared" si="828"/>
        <v>8.4142376073244467</v>
      </c>
      <c r="G3760" s="167">
        <f t="shared" si="818"/>
        <v>292411.78046606242</v>
      </c>
      <c r="H3760" s="167">
        <f t="shared" si="819"/>
        <v>271299.98899881309</v>
      </c>
      <c r="I3760" s="168">
        <f t="shared" si="820"/>
        <v>563711.76946487557</v>
      </c>
      <c r="J3760" s="168">
        <f t="shared" si="822"/>
        <v>541992.78947342373</v>
      </c>
      <c r="K3760" s="94"/>
      <c r="L3760" s="265">
        <f t="shared" si="821"/>
        <v>214814.69298032203</v>
      </c>
      <c r="M3760" s="265">
        <f>$G3760*NonHospFrac+theModel!$H3760*NonHospFrac</f>
        <v>348897.07648455346</v>
      </c>
      <c r="N3760" s="266">
        <f t="shared" si="823"/>
        <v>563711.76946487546</v>
      </c>
      <c r="O3760" s="158"/>
      <c r="P3760" s="265">
        <f t="shared" si="824"/>
        <v>206538.2008589344</v>
      </c>
      <c r="Q3760" s="265">
        <f t="shared" si="825"/>
        <v>348895.51623393444</v>
      </c>
      <c r="R3760" s="266">
        <f t="shared" si="826"/>
        <v>555433.71709286887</v>
      </c>
    </row>
    <row r="3761" spans="1:18" x14ac:dyDescent="0.25">
      <c r="A3761" s="81">
        <v>3730</v>
      </c>
      <c r="B3761" s="93">
        <f t="shared" si="815"/>
        <v>1.2905874580710477E-31</v>
      </c>
      <c r="C3761" s="178">
        <f t="shared" si="816"/>
        <v>1.2876761150347895E-31</v>
      </c>
      <c r="D3761" s="165">
        <f t="shared" si="817"/>
        <v>2.2558277767625785E-3</v>
      </c>
      <c r="E3761" s="166">
        <f t="shared" si="827"/>
        <v>24.291375447755232</v>
      </c>
      <c r="F3761" s="167">
        <f t="shared" si="828"/>
        <v>8.4164934351012093</v>
      </c>
      <c r="G3761" s="167">
        <f t="shared" si="818"/>
        <v>292490.17504527583</v>
      </c>
      <c r="H3761" s="167">
        <f t="shared" si="819"/>
        <v>271299.98899881309</v>
      </c>
      <c r="I3761" s="168">
        <f t="shared" si="820"/>
        <v>563790.16404408892</v>
      </c>
      <c r="J3761" s="168">
        <f t="shared" si="822"/>
        <v>542060.12645172025</v>
      </c>
      <c r="K3761" s="94"/>
      <c r="L3761" s="265">
        <f t="shared" si="821"/>
        <v>214844.56694850445</v>
      </c>
      <c r="M3761" s="265">
        <f>$G3761*NonHospFrac+theModel!$H3761*NonHospFrac</f>
        <v>348945.59709558444</v>
      </c>
      <c r="N3761" s="266">
        <f t="shared" si="823"/>
        <v>563790.16404408892</v>
      </c>
      <c r="O3761" s="158"/>
      <c r="P3761" s="265">
        <f t="shared" si="824"/>
        <v>206563.86108655878</v>
      </c>
      <c r="Q3761" s="265">
        <f t="shared" si="825"/>
        <v>348944.03684496542</v>
      </c>
      <c r="R3761" s="266">
        <f t="shared" si="826"/>
        <v>555507.8979315242</v>
      </c>
    </row>
    <row r="3762" spans="1:18" x14ac:dyDescent="0.25">
      <c r="A3762" s="81">
        <v>3731</v>
      </c>
      <c r="B3762" s="93">
        <f t="shared" si="815"/>
        <v>1.2664786916334535E-31</v>
      </c>
      <c r="C3762" s="178">
        <f t="shared" si="816"/>
        <v>1.2636217338221887E-31</v>
      </c>
      <c r="D3762" s="165">
        <f t="shared" si="817"/>
        <v>2.2558277767625785E-3</v>
      </c>
      <c r="E3762" s="166">
        <f t="shared" si="827"/>
        <v>24.291375447755232</v>
      </c>
      <c r="F3762" s="167">
        <f t="shared" si="828"/>
        <v>8.4187492628779719</v>
      </c>
      <c r="G3762" s="167">
        <f t="shared" si="818"/>
        <v>292568.56962448923</v>
      </c>
      <c r="H3762" s="167">
        <f t="shared" si="819"/>
        <v>271299.98899881309</v>
      </c>
      <c r="I3762" s="168">
        <f t="shared" si="820"/>
        <v>563868.55862330226</v>
      </c>
      <c r="J3762" s="168">
        <f t="shared" si="822"/>
        <v>542127.46068522905</v>
      </c>
      <c r="K3762" s="94"/>
      <c r="L3762" s="265">
        <f t="shared" si="821"/>
        <v>214874.44091668687</v>
      </c>
      <c r="M3762" s="265">
        <f>$G3762*NonHospFrac+theModel!$H3762*NonHospFrac</f>
        <v>348994.11770661548</v>
      </c>
      <c r="N3762" s="266">
        <f t="shared" si="823"/>
        <v>563868.55862330238</v>
      </c>
      <c r="O3762" s="158"/>
      <c r="P3762" s="265">
        <f t="shared" si="824"/>
        <v>206589.52026822176</v>
      </c>
      <c r="Q3762" s="265">
        <f t="shared" si="825"/>
        <v>348992.55745599646</v>
      </c>
      <c r="R3762" s="266">
        <f t="shared" si="826"/>
        <v>555582.07772421825</v>
      </c>
    </row>
    <row r="3763" spans="1:18" x14ac:dyDescent="0.25">
      <c r="A3763" s="81">
        <v>3732</v>
      </c>
      <c r="B3763" s="93">
        <f t="shared" si="815"/>
        <v>1.2428202880252109E-31</v>
      </c>
      <c r="C3763" s="178">
        <f t="shared" si="816"/>
        <v>1.2400166994979596E-31</v>
      </c>
      <c r="D3763" s="165">
        <f t="shared" si="817"/>
        <v>2.2558277767625785E-3</v>
      </c>
      <c r="E3763" s="166">
        <f t="shared" si="827"/>
        <v>24.291375447755232</v>
      </c>
      <c r="F3763" s="167">
        <f t="shared" si="828"/>
        <v>8.4210050906547345</v>
      </c>
      <c r="G3763" s="167">
        <f t="shared" si="818"/>
        <v>292646.96420370269</v>
      </c>
      <c r="H3763" s="167">
        <f t="shared" si="819"/>
        <v>271299.98899881309</v>
      </c>
      <c r="I3763" s="168">
        <f t="shared" si="820"/>
        <v>563946.95320251584</v>
      </c>
      <c r="J3763" s="168">
        <f t="shared" si="822"/>
        <v>542194.79217406211</v>
      </c>
      <c r="K3763" s="94"/>
      <c r="L3763" s="265">
        <f t="shared" si="821"/>
        <v>214904.31488486932</v>
      </c>
      <c r="M3763" s="265">
        <f>$G3763*NonHospFrac+theModel!$H3763*NonHospFrac</f>
        <v>349042.63831764646</v>
      </c>
      <c r="N3763" s="266">
        <f t="shared" si="823"/>
        <v>563946.95320251584</v>
      </c>
      <c r="O3763" s="158"/>
      <c r="P3763" s="265">
        <f t="shared" si="824"/>
        <v>206615.17840396601</v>
      </c>
      <c r="Q3763" s="265">
        <f t="shared" si="825"/>
        <v>349041.07806702744</v>
      </c>
      <c r="R3763" s="266">
        <f t="shared" si="826"/>
        <v>555656.25647099339</v>
      </c>
    </row>
    <row r="3764" spans="1:18" x14ac:dyDescent="0.25">
      <c r="A3764" s="81">
        <v>3733</v>
      </c>
      <c r="B3764" s="93">
        <f t="shared" si="815"/>
        <v>1.2196038342618317E-31</v>
      </c>
      <c r="C3764" s="178">
        <f t="shared" si="816"/>
        <v>1.2168526180558578E-31</v>
      </c>
      <c r="D3764" s="165">
        <f t="shared" si="817"/>
        <v>2.2558277767625785E-3</v>
      </c>
      <c r="E3764" s="166">
        <f t="shared" si="827"/>
        <v>24.291375447755232</v>
      </c>
      <c r="F3764" s="167">
        <f t="shared" si="828"/>
        <v>8.423260918431497</v>
      </c>
      <c r="G3764" s="167">
        <f t="shared" si="818"/>
        <v>292725.35878291604</v>
      </c>
      <c r="H3764" s="167">
        <f t="shared" si="819"/>
        <v>271299.98899881309</v>
      </c>
      <c r="I3764" s="168">
        <f t="shared" si="820"/>
        <v>564025.34778172919</v>
      </c>
      <c r="J3764" s="168">
        <f t="shared" si="822"/>
        <v>542262.12091833097</v>
      </c>
      <c r="K3764" s="94"/>
      <c r="L3764" s="265">
        <f t="shared" si="821"/>
        <v>214934.18885305169</v>
      </c>
      <c r="M3764" s="265">
        <f>$G3764*NonHospFrac+theModel!$H3764*NonHospFrac</f>
        <v>349091.15892867744</v>
      </c>
      <c r="N3764" s="266">
        <f t="shared" si="823"/>
        <v>564025.34778172919</v>
      </c>
      <c r="O3764" s="158"/>
      <c r="P3764" s="265">
        <f t="shared" si="824"/>
        <v>206640.83549383408</v>
      </c>
      <c r="Q3764" s="265">
        <f t="shared" si="825"/>
        <v>349089.59867805842</v>
      </c>
      <c r="R3764" s="266">
        <f t="shared" si="826"/>
        <v>555730.43417189247</v>
      </c>
    </row>
    <row r="3765" spans="1:18" x14ac:dyDescent="0.25">
      <c r="A3765" s="81">
        <v>3734</v>
      </c>
      <c r="B3765" s="93">
        <f t="shared" si="815"/>
        <v>1.1968210745172424E-31</v>
      </c>
      <c r="C3765" s="178">
        <f t="shared" si="816"/>
        <v>1.1941212522935316E-31</v>
      </c>
      <c r="D3765" s="165">
        <f t="shared" si="817"/>
        <v>2.2558277767625785E-3</v>
      </c>
      <c r="E3765" s="166">
        <f t="shared" si="827"/>
        <v>24.291375447755232</v>
      </c>
      <c r="F3765" s="167">
        <f t="shared" si="828"/>
        <v>8.4255167462082596</v>
      </c>
      <c r="G3765" s="167">
        <f t="shared" si="818"/>
        <v>292803.7533621295</v>
      </c>
      <c r="H3765" s="167">
        <f t="shared" si="819"/>
        <v>271299.98899881309</v>
      </c>
      <c r="I3765" s="168">
        <f t="shared" si="820"/>
        <v>564103.74236094253</v>
      </c>
      <c r="J3765" s="168">
        <f t="shared" si="822"/>
        <v>542329.44691814762</v>
      </c>
      <c r="K3765" s="94"/>
      <c r="L3765" s="265">
        <f t="shared" si="821"/>
        <v>214964.06282123417</v>
      </c>
      <c r="M3765" s="265">
        <f>$G3765*NonHospFrac+theModel!$H3765*NonHospFrac</f>
        <v>349139.67953970842</v>
      </c>
      <c r="N3765" s="266">
        <f t="shared" si="823"/>
        <v>564103.74236094253</v>
      </c>
      <c r="O3765" s="158"/>
      <c r="P3765" s="265">
        <f t="shared" si="824"/>
        <v>206666.49153786874</v>
      </c>
      <c r="Q3765" s="265">
        <f t="shared" si="825"/>
        <v>349138.1192890894</v>
      </c>
      <c r="R3765" s="266">
        <f t="shared" si="826"/>
        <v>555804.6108269582</v>
      </c>
    </row>
    <row r="3766" spans="1:18" x14ac:dyDescent="0.25">
      <c r="A3766" s="81">
        <v>3735</v>
      </c>
      <c r="B3766" s="93">
        <f t="shared" si="815"/>
        <v>1.1744639071879917E-31</v>
      </c>
      <c r="C3766" s="178">
        <f t="shared" si="816"/>
        <v>1.1718145188833519E-31</v>
      </c>
      <c r="D3766" s="165">
        <f t="shared" si="817"/>
        <v>2.2558277767625785E-3</v>
      </c>
      <c r="E3766" s="166">
        <f t="shared" si="827"/>
        <v>24.291375447755232</v>
      </c>
      <c r="F3766" s="167">
        <f t="shared" si="828"/>
        <v>8.4277725739850222</v>
      </c>
      <c r="G3766" s="167">
        <f t="shared" si="818"/>
        <v>292882.1479413429</v>
      </c>
      <c r="H3766" s="167">
        <f t="shared" si="819"/>
        <v>271299.98899881309</v>
      </c>
      <c r="I3766" s="168">
        <f t="shared" si="820"/>
        <v>564182.13694015599</v>
      </c>
      <c r="J3766" s="168">
        <f t="shared" si="822"/>
        <v>542396.77017362404</v>
      </c>
      <c r="K3766" s="94"/>
      <c r="L3766" s="265">
        <f t="shared" si="821"/>
        <v>214993.93678941656</v>
      </c>
      <c r="M3766" s="265">
        <f>$G3766*NonHospFrac+theModel!$H3766*NonHospFrac</f>
        <v>349188.2001507394</v>
      </c>
      <c r="N3766" s="266">
        <f t="shared" si="823"/>
        <v>564182.13694015599</v>
      </c>
      <c r="O3766" s="158"/>
      <c r="P3766" s="265">
        <f t="shared" si="824"/>
        <v>206692.14653611247</v>
      </c>
      <c r="Q3766" s="265">
        <f t="shared" si="825"/>
        <v>349186.63990012038</v>
      </c>
      <c r="R3766" s="266">
        <f t="shared" si="826"/>
        <v>555878.78643623285</v>
      </c>
    </row>
    <row r="3767" spans="1:18" x14ac:dyDescent="0.25">
      <c r="A3767" s="81">
        <v>3736</v>
      </c>
      <c r="B3767" s="93">
        <f t="shared" si="815"/>
        <v>1.1525243820123016E-31</v>
      </c>
      <c r="C3767" s="178">
        <f t="shared" si="816"/>
        <v>1.1499244854979621E-31</v>
      </c>
      <c r="D3767" s="165">
        <f t="shared" si="817"/>
        <v>2.2558277767625785E-3</v>
      </c>
      <c r="E3767" s="166">
        <f t="shared" si="827"/>
        <v>24.291375447755232</v>
      </c>
      <c r="F3767" s="167">
        <f t="shared" si="828"/>
        <v>8.4300284017617848</v>
      </c>
      <c r="G3767" s="167">
        <f t="shared" si="818"/>
        <v>292960.54252055637</v>
      </c>
      <c r="H3767" s="167">
        <f t="shared" si="819"/>
        <v>271299.98899881309</v>
      </c>
      <c r="I3767" s="168">
        <f t="shared" si="820"/>
        <v>564260.53151936946</v>
      </c>
      <c r="J3767" s="168">
        <f t="shared" si="822"/>
        <v>542464.09068487212</v>
      </c>
      <c r="K3767" s="94"/>
      <c r="L3767" s="265">
        <f t="shared" si="821"/>
        <v>215023.81075759901</v>
      </c>
      <c r="M3767" s="265">
        <f>$G3767*NonHospFrac+theModel!$H3767*NonHospFrac</f>
        <v>349236.72076177044</v>
      </c>
      <c r="N3767" s="266">
        <f t="shared" si="823"/>
        <v>564260.53151936946</v>
      </c>
      <c r="O3767" s="158"/>
      <c r="P3767" s="265">
        <f t="shared" si="824"/>
        <v>206717.80048860802</v>
      </c>
      <c r="Q3767" s="265">
        <f t="shared" si="825"/>
        <v>349235.16051115142</v>
      </c>
      <c r="R3767" s="266">
        <f t="shared" si="826"/>
        <v>555952.96099975938</v>
      </c>
    </row>
    <row r="3768" spans="1:18" x14ac:dyDescent="0.25">
      <c r="A3768" s="81">
        <v>3737</v>
      </c>
      <c r="B3768" s="93">
        <f t="shared" si="815"/>
        <v>1.1309946972429353E-31</v>
      </c>
      <c r="C3768" s="178">
        <f t="shared" si="816"/>
        <v>1.1284433679895234E-31</v>
      </c>
      <c r="D3768" s="165">
        <f t="shared" si="817"/>
        <v>2.2558277767625785E-3</v>
      </c>
      <c r="E3768" s="166">
        <f t="shared" si="827"/>
        <v>24.291375447755232</v>
      </c>
      <c r="F3768" s="167">
        <f t="shared" si="828"/>
        <v>8.4322842295385474</v>
      </c>
      <c r="G3768" s="167">
        <f t="shared" si="818"/>
        <v>293038.93709976977</v>
      </c>
      <c r="H3768" s="167">
        <f t="shared" si="819"/>
        <v>271299.98899881309</v>
      </c>
      <c r="I3768" s="168">
        <f t="shared" si="820"/>
        <v>564338.9260985828</v>
      </c>
      <c r="J3768" s="168">
        <f t="shared" si="822"/>
        <v>542531.4084520035</v>
      </c>
      <c r="K3768" s="94"/>
      <c r="L3768" s="265">
        <f t="shared" si="821"/>
        <v>215053.68472578144</v>
      </c>
      <c r="M3768" s="265">
        <f>$G3768*NonHospFrac+theModel!$H3768*NonHospFrac</f>
        <v>349285.24137280142</v>
      </c>
      <c r="N3768" s="266">
        <f t="shared" si="823"/>
        <v>564338.9260985828</v>
      </c>
      <c r="O3768" s="158"/>
      <c r="P3768" s="265">
        <f t="shared" si="824"/>
        <v>206743.45339539793</v>
      </c>
      <c r="Q3768" s="265">
        <f t="shared" si="825"/>
        <v>349283.6811221824</v>
      </c>
      <c r="R3768" s="266">
        <f t="shared" si="826"/>
        <v>556027.13451758027</v>
      </c>
    </row>
    <row r="3769" spans="1:18" x14ac:dyDescent="0.25">
      <c r="A3769" s="81">
        <v>3738</v>
      </c>
      <c r="B3769" s="93">
        <f t="shared" si="815"/>
        <v>1.1098671968728936E-31</v>
      </c>
      <c r="C3769" s="178">
        <f t="shared" si="816"/>
        <v>1.1073635276216702E-31</v>
      </c>
      <c r="D3769" s="165">
        <f t="shared" si="817"/>
        <v>2.2558277767625785E-3</v>
      </c>
      <c r="E3769" s="166">
        <f t="shared" si="827"/>
        <v>24.291375447755232</v>
      </c>
      <c r="F3769" s="167">
        <f t="shared" si="828"/>
        <v>8.43454005731531</v>
      </c>
      <c r="G3769" s="167">
        <f t="shared" si="818"/>
        <v>293117.33167898323</v>
      </c>
      <c r="H3769" s="167">
        <f t="shared" si="819"/>
        <v>271299.98899881309</v>
      </c>
      <c r="I3769" s="168">
        <f t="shared" si="820"/>
        <v>564417.32067779638</v>
      </c>
      <c r="J3769" s="168">
        <f t="shared" si="822"/>
        <v>542598.72347513039</v>
      </c>
      <c r="K3769" s="94"/>
      <c r="L3769" s="265">
        <f t="shared" si="821"/>
        <v>215083.55869396386</v>
      </c>
      <c r="M3769" s="265">
        <f>$G3769*NonHospFrac+theModel!$H3769*NonHospFrac</f>
        <v>349333.76198383246</v>
      </c>
      <c r="N3769" s="266">
        <f t="shared" si="823"/>
        <v>564417.32067779638</v>
      </c>
      <c r="O3769" s="158"/>
      <c r="P3769" s="265">
        <f t="shared" si="824"/>
        <v>206769.10525652487</v>
      </c>
      <c r="Q3769" s="265">
        <f t="shared" si="825"/>
        <v>349332.20173321344</v>
      </c>
      <c r="R3769" s="266">
        <f t="shared" si="826"/>
        <v>556101.30698973825</v>
      </c>
    </row>
    <row r="3770" spans="1:18" x14ac:dyDescent="0.25">
      <c r="A3770" s="81">
        <v>3739</v>
      </c>
      <c r="B3770" s="93">
        <f t="shared" si="815"/>
        <v>1.0891343679128565E-31</v>
      </c>
      <c r="C3770" s="178">
        <f t="shared" si="816"/>
        <v>1.0866774683530918E-31</v>
      </c>
      <c r="D3770" s="165">
        <f t="shared" si="817"/>
        <v>2.2558277767625785E-3</v>
      </c>
      <c r="E3770" s="166">
        <f t="shared" si="827"/>
        <v>24.291375447755232</v>
      </c>
      <c r="F3770" s="167">
        <f t="shared" si="828"/>
        <v>8.4367958850920726</v>
      </c>
      <c r="G3770" s="167">
        <f t="shared" si="818"/>
        <v>293195.72625819658</v>
      </c>
      <c r="H3770" s="167">
        <f t="shared" si="819"/>
        <v>271299.98899881309</v>
      </c>
      <c r="I3770" s="168">
        <f t="shared" si="820"/>
        <v>564495.71525700972</v>
      </c>
      <c r="J3770" s="168">
        <f t="shared" si="822"/>
        <v>542666.03575436422</v>
      </c>
      <c r="K3770" s="94"/>
      <c r="L3770" s="265">
        <f t="shared" si="821"/>
        <v>215113.43266214628</v>
      </c>
      <c r="M3770" s="265">
        <f>$G3770*NonHospFrac+theModel!$H3770*NonHospFrac</f>
        <v>349382.28259486338</v>
      </c>
      <c r="N3770" s="266">
        <f t="shared" si="823"/>
        <v>564495.71525700972</v>
      </c>
      <c r="O3770" s="158"/>
      <c r="P3770" s="265">
        <f t="shared" si="824"/>
        <v>206794.75607203145</v>
      </c>
      <c r="Q3770" s="265">
        <f t="shared" si="825"/>
        <v>349380.72234424436</v>
      </c>
      <c r="R3770" s="266">
        <f t="shared" si="826"/>
        <v>556175.47841627582</v>
      </c>
    </row>
    <row r="3771" spans="1:18" x14ac:dyDescent="0.25">
      <c r="A3771" s="81">
        <v>3740</v>
      </c>
      <c r="B3771" s="93">
        <f t="shared" si="815"/>
        <v>1.0687888377196425E-31</v>
      </c>
      <c r="C3771" s="178">
        <f t="shared" si="816"/>
        <v>1.0663778341720207E-31</v>
      </c>
      <c r="D3771" s="165">
        <f t="shared" si="817"/>
        <v>2.2558277767625785E-3</v>
      </c>
      <c r="E3771" s="166">
        <f t="shared" si="827"/>
        <v>24.291375447755232</v>
      </c>
      <c r="F3771" s="167">
        <f t="shared" si="828"/>
        <v>8.4390517128688352</v>
      </c>
      <c r="G3771" s="167">
        <f t="shared" si="818"/>
        <v>293274.12083741004</v>
      </c>
      <c r="H3771" s="167">
        <f t="shared" si="819"/>
        <v>271299.98899881309</v>
      </c>
      <c r="I3771" s="168">
        <f t="shared" si="820"/>
        <v>564574.10983622307</v>
      </c>
      <c r="J3771" s="168">
        <f t="shared" si="822"/>
        <v>542733.34528981696</v>
      </c>
      <c r="K3771" s="94"/>
      <c r="L3771" s="265">
        <f t="shared" si="821"/>
        <v>215143.30663032871</v>
      </c>
      <c r="M3771" s="265">
        <f>$G3771*NonHospFrac+theModel!$H3771*NonHospFrac</f>
        <v>349430.80320589442</v>
      </c>
      <c r="N3771" s="266">
        <f t="shared" si="823"/>
        <v>564574.10983622307</v>
      </c>
      <c r="O3771" s="158"/>
      <c r="P3771" s="265">
        <f t="shared" si="824"/>
        <v>206820.40584196028</v>
      </c>
      <c r="Q3771" s="265">
        <f t="shared" si="825"/>
        <v>349429.2429552754</v>
      </c>
      <c r="R3771" s="266">
        <f t="shared" si="826"/>
        <v>556249.64879723568</v>
      </c>
    </row>
    <row r="3772" spans="1:18" x14ac:dyDescent="0.25">
      <c r="A3772" s="81">
        <v>3741</v>
      </c>
      <c r="B3772" s="93">
        <f t="shared" si="815"/>
        <v>1.0488233713744146E-31</v>
      </c>
      <c r="C3772" s="178">
        <f t="shared" si="816"/>
        <v>1.0464574064803503E-31</v>
      </c>
      <c r="D3772" s="165">
        <f t="shared" si="817"/>
        <v>2.2558277767625785E-3</v>
      </c>
      <c r="E3772" s="166">
        <f t="shared" si="827"/>
        <v>24.291375447755232</v>
      </c>
      <c r="F3772" s="167">
        <f t="shared" si="828"/>
        <v>8.4413075406455977</v>
      </c>
      <c r="G3772" s="167">
        <f t="shared" si="818"/>
        <v>293352.51541662344</v>
      </c>
      <c r="H3772" s="167">
        <f t="shared" si="819"/>
        <v>271299.98899881309</v>
      </c>
      <c r="I3772" s="168">
        <f t="shared" si="820"/>
        <v>564652.50441543653</v>
      </c>
      <c r="J3772" s="168">
        <f t="shared" si="822"/>
        <v>542800.65208160062</v>
      </c>
      <c r="K3772" s="94"/>
      <c r="L3772" s="265">
        <f t="shared" si="821"/>
        <v>215173.18059851113</v>
      </c>
      <c r="M3772" s="265">
        <f>$G3772*NonHospFrac+theModel!$H3772*NonHospFrac</f>
        <v>349479.3238169254</v>
      </c>
      <c r="N3772" s="266">
        <f t="shared" si="823"/>
        <v>564652.50441543653</v>
      </c>
      <c r="O3772" s="158"/>
      <c r="P3772" s="265">
        <f t="shared" si="824"/>
        <v>206846.054566354</v>
      </c>
      <c r="Q3772" s="265">
        <f t="shared" si="825"/>
        <v>349477.76356630638</v>
      </c>
      <c r="R3772" s="266">
        <f t="shared" si="826"/>
        <v>556323.81813266035</v>
      </c>
    </row>
    <row r="3773" spans="1:18" x14ac:dyDescent="0.25">
      <c r="A3773" s="81">
        <v>3742</v>
      </c>
      <c r="B3773" s="93">
        <f t="shared" si="815"/>
        <v>1.0292308691099428E-31</v>
      </c>
      <c r="C3773" s="178">
        <f t="shared" si="816"/>
        <v>1.026909101526703E-31</v>
      </c>
      <c r="D3773" s="165">
        <f t="shared" si="817"/>
        <v>2.2558277767625785E-3</v>
      </c>
      <c r="E3773" s="166">
        <f t="shared" si="827"/>
        <v>24.291375447755232</v>
      </c>
      <c r="F3773" s="167">
        <f t="shared" si="828"/>
        <v>8.4435633684223603</v>
      </c>
      <c r="G3773" s="167">
        <f t="shared" si="818"/>
        <v>293430.9099958369</v>
      </c>
      <c r="H3773" s="167">
        <f t="shared" si="819"/>
        <v>271299.98899881309</v>
      </c>
      <c r="I3773" s="168">
        <f t="shared" si="820"/>
        <v>564730.89899464999</v>
      </c>
      <c r="J3773" s="168">
        <f t="shared" si="822"/>
        <v>542867.95612982695</v>
      </c>
      <c r="K3773" s="94"/>
      <c r="L3773" s="265">
        <f t="shared" si="821"/>
        <v>215203.05456669355</v>
      </c>
      <c r="M3773" s="265">
        <f>$G3773*NonHospFrac+theModel!$H3773*NonHospFrac</f>
        <v>349527.84442795638</v>
      </c>
      <c r="N3773" s="266">
        <f t="shared" si="823"/>
        <v>564730.89899464999</v>
      </c>
      <c r="O3773" s="158"/>
      <c r="P3773" s="265">
        <f t="shared" si="824"/>
        <v>206871.7022452552</v>
      </c>
      <c r="Q3773" s="265">
        <f t="shared" si="825"/>
        <v>349526.28417733737</v>
      </c>
      <c r="R3773" s="266">
        <f t="shared" si="826"/>
        <v>556397.98642259254</v>
      </c>
    </row>
    <row r="3774" spans="1:18" x14ac:dyDescent="0.25">
      <c r="A3774" s="81">
        <v>3743</v>
      </c>
      <c r="B3774" s="93">
        <f t="shared" si="815"/>
        <v>1.0100043637859093E-31</v>
      </c>
      <c r="C3774" s="178">
        <f t="shared" si="816"/>
        <v>1.0077259678874296E-31</v>
      </c>
      <c r="D3774" s="165">
        <f t="shared" si="817"/>
        <v>2.2558277767625785E-3</v>
      </c>
      <c r="E3774" s="166">
        <f t="shared" si="827"/>
        <v>24.291375447755232</v>
      </c>
      <c r="F3774" s="167">
        <f t="shared" si="828"/>
        <v>8.4458191961991229</v>
      </c>
      <c r="G3774" s="167">
        <f t="shared" si="818"/>
        <v>293509.30457505025</v>
      </c>
      <c r="H3774" s="167">
        <f t="shared" si="819"/>
        <v>271299.98899881309</v>
      </c>
      <c r="I3774" s="168">
        <f t="shared" si="820"/>
        <v>564809.29357386334</v>
      </c>
      <c r="J3774" s="168">
        <f t="shared" si="822"/>
        <v>542935.25743460772</v>
      </c>
      <c r="K3774" s="94"/>
      <c r="L3774" s="265">
        <f t="shared" si="821"/>
        <v>215232.92853487597</v>
      </c>
      <c r="M3774" s="265">
        <f>$G3774*NonHospFrac+theModel!$H3774*NonHospFrac</f>
        <v>349576.36503898737</v>
      </c>
      <c r="N3774" s="266">
        <f t="shared" si="823"/>
        <v>564809.29357386334</v>
      </c>
      <c r="O3774" s="158"/>
      <c r="P3774" s="265">
        <f t="shared" si="824"/>
        <v>206897.34887870654</v>
      </c>
      <c r="Q3774" s="265">
        <f t="shared" si="825"/>
        <v>349574.80478836835</v>
      </c>
      <c r="R3774" s="266">
        <f t="shared" si="826"/>
        <v>556472.15366707486</v>
      </c>
    </row>
    <row r="3775" spans="1:18" x14ac:dyDescent="0.25">
      <c r="A3775" s="81">
        <v>3744</v>
      </c>
      <c r="B3775" s="93">
        <f t="shared" si="815"/>
        <v>9.9113701841137758E-32</v>
      </c>
      <c r="C3775" s="178">
        <f t="shared" si="816"/>
        <v>9.8890118399466761E-32</v>
      </c>
      <c r="D3775" s="165">
        <f t="shared" si="817"/>
        <v>2.2558277767625785E-3</v>
      </c>
      <c r="E3775" s="166">
        <f t="shared" si="827"/>
        <v>24.291375447755232</v>
      </c>
      <c r="F3775" s="167">
        <f t="shared" si="828"/>
        <v>8.4480750239758855</v>
      </c>
      <c r="G3775" s="167">
        <f t="shared" si="818"/>
        <v>293587.69915426371</v>
      </c>
      <c r="H3775" s="167">
        <f t="shared" si="819"/>
        <v>271299.98899881309</v>
      </c>
      <c r="I3775" s="168">
        <f t="shared" si="820"/>
        <v>564887.6881530768</v>
      </c>
      <c r="J3775" s="168">
        <f t="shared" si="822"/>
        <v>543002.5559960549</v>
      </c>
      <c r="K3775" s="94"/>
      <c r="L3775" s="265">
        <f t="shared" si="821"/>
        <v>215262.8025030584</v>
      </c>
      <c r="M3775" s="265">
        <f>$G3775*NonHospFrac+theModel!$H3775*NonHospFrac</f>
        <v>349624.88565001835</v>
      </c>
      <c r="N3775" s="266">
        <f t="shared" si="823"/>
        <v>564887.68815307668</v>
      </c>
      <c r="O3775" s="158"/>
      <c r="P3775" s="265">
        <f t="shared" si="824"/>
        <v>206922.99446675062</v>
      </c>
      <c r="Q3775" s="265">
        <f t="shared" si="825"/>
        <v>349623.32539939933</v>
      </c>
      <c r="R3775" s="266">
        <f t="shared" si="826"/>
        <v>556546.31986614992</v>
      </c>
    </row>
    <row r="3776" spans="1:18" x14ac:dyDescent="0.25">
      <c r="A3776" s="81">
        <v>3745</v>
      </c>
      <c r="B3776" s="93">
        <f t="shared" si="815"/>
        <v>9.7262212371354142E-32</v>
      </c>
      <c r="C3776" s="178">
        <f t="shared" si="816"/>
        <v>9.7042805571057459E-32</v>
      </c>
      <c r="D3776" s="165">
        <f t="shared" si="817"/>
        <v>2.2558277767625785E-3</v>
      </c>
      <c r="E3776" s="166">
        <f t="shared" si="827"/>
        <v>24.291375447755232</v>
      </c>
      <c r="F3776" s="167">
        <f t="shared" si="828"/>
        <v>8.4503308517526481</v>
      </c>
      <c r="G3776" s="167">
        <f t="shared" si="818"/>
        <v>293666.09373347717</v>
      </c>
      <c r="H3776" s="167">
        <f t="shared" si="819"/>
        <v>271299.98899881309</v>
      </c>
      <c r="I3776" s="168">
        <f t="shared" si="820"/>
        <v>564966.08273229026</v>
      </c>
      <c r="J3776" s="168">
        <f t="shared" si="822"/>
        <v>543069.85181428026</v>
      </c>
      <c r="K3776" s="94"/>
      <c r="L3776" s="265">
        <f t="shared" si="821"/>
        <v>215292.67647124085</v>
      </c>
      <c r="M3776" s="265">
        <f>$G3776*NonHospFrac+theModel!$H3776*NonHospFrac</f>
        <v>349673.40626104939</v>
      </c>
      <c r="N3776" s="266">
        <f t="shared" si="823"/>
        <v>564966.08273229026</v>
      </c>
      <c r="O3776" s="158"/>
      <c r="P3776" s="265">
        <f t="shared" si="824"/>
        <v>206948.63900943004</v>
      </c>
      <c r="Q3776" s="265">
        <f t="shared" si="825"/>
        <v>349671.84601043037</v>
      </c>
      <c r="R3776" s="266">
        <f t="shared" si="826"/>
        <v>556620.48501986044</v>
      </c>
    </row>
    <row r="3777" spans="1:18" x14ac:dyDescent="0.25">
      <c r="A3777" s="81">
        <v>3746</v>
      </c>
      <c r="B3777" s="93">
        <f t="shared" si="815"/>
        <v>9.544530957518921E-32</v>
      </c>
      <c r="C3777" s="178">
        <f t="shared" si="816"/>
        <v>9.5230001394687797E-32</v>
      </c>
      <c r="D3777" s="165">
        <f t="shared" si="817"/>
        <v>2.2558277767625785E-3</v>
      </c>
      <c r="E3777" s="166">
        <f t="shared" si="827"/>
        <v>24.291375447755232</v>
      </c>
      <c r="F3777" s="167">
        <f t="shared" si="828"/>
        <v>8.4525866795294107</v>
      </c>
      <c r="G3777" s="167">
        <f t="shared" si="818"/>
        <v>293744.48831269058</v>
      </c>
      <c r="H3777" s="167">
        <f t="shared" si="819"/>
        <v>271299.98899881309</v>
      </c>
      <c r="I3777" s="168">
        <f t="shared" si="820"/>
        <v>565044.47731150361</v>
      </c>
      <c r="J3777" s="168">
        <f t="shared" si="822"/>
        <v>543137.14488939545</v>
      </c>
      <c r="K3777" s="94"/>
      <c r="L3777" s="265">
        <f t="shared" si="821"/>
        <v>215322.55043942327</v>
      </c>
      <c r="M3777" s="265">
        <f>$G3777*NonHospFrac+theModel!$H3777*NonHospFrac</f>
        <v>349721.92687208042</v>
      </c>
      <c r="N3777" s="266">
        <f t="shared" si="823"/>
        <v>565044.47731150372</v>
      </c>
      <c r="O3777" s="158"/>
      <c r="P3777" s="265">
        <f t="shared" si="824"/>
        <v>206974.28250678739</v>
      </c>
      <c r="Q3777" s="265">
        <f t="shared" si="825"/>
        <v>349720.36662146141</v>
      </c>
      <c r="R3777" s="266">
        <f t="shared" si="826"/>
        <v>556694.6491282488</v>
      </c>
    </row>
    <row r="3778" spans="1:18" x14ac:dyDescent="0.25">
      <c r="A3778" s="81">
        <v>3747</v>
      </c>
      <c r="B3778" s="93">
        <f t="shared" si="815"/>
        <v>9.366234735769537E-32</v>
      </c>
      <c r="C3778" s="178">
        <f t="shared" si="816"/>
        <v>9.345106123288909E-32</v>
      </c>
      <c r="D3778" s="165">
        <f t="shared" si="817"/>
        <v>2.2558277767625785E-3</v>
      </c>
      <c r="E3778" s="166">
        <f t="shared" si="827"/>
        <v>24.291375447755232</v>
      </c>
      <c r="F3778" s="167">
        <f t="shared" si="828"/>
        <v>8.4548425073061733</v>
      </c>
      <c r="G3778" s="167">
        <f t="shared" si="818"/>
        <v>293822.88289190398</v>
      </c>
      <c r="H3778" s="167">
        <f t="shared" si="819"/>
        <v>271299.98899881309</v>
      </c>
      <c r="I3778" s="168">
        <f t="shared" si="820"/>
        <v>565122.87189071707</v>
      </c>
      <c r="J3778" s="168">
        <f t="shared" si="822"/>
        <v>543204.43522151257</v>
      </c>
      <c r="K3778" s="94"/>
      <c r="L3778" s="265">
        <f t="shared" si="821"/>
        <v>215352.42440760566</v>
      </c>
      <c r="M3778" s="265">
        <f>$G3778*NonHospFrac+theModel!$H3778*NonHospFrac</f>
        <v>349770.44748311141</v>
      </c>
      <c r="N3778" s="266">
        <f t="shared" si="823"/>
        <v>565122.87189071707</v>
      </c>
      <c r="O3778" s="158"/>
      <c r="P3778" s="265">
        <f t="shared" si="824"/>
        <v>206999.9249588653</v>
      </c>
      <c r="Q3778" s="265">
        <f t="shared" si="825"/>
        <v>349768.88723249239</v>
      </c>
      <c r="R3778" s="266">
        <f t="shared" si="826"/>
        <v>556768.81219135772</v>
      </c>
    </row>
    <row r="3779" spans="1:18" x14ac:dyDescent="0.25">
      <c r="A3779" s="81">
        <v>3748</v>
      </c>
      <c r="B3779" s="93">
        <f t="shared" si="815"/>
        <v>9.1912691693275293E-32</v>
      </c>
      <c r="C3779" s="178">
        <f t="shared" si="816"/>
        <v>9.1705352490316582E-32</v>
      </c>
      <c r="D3779" s="165">
        <f t="shared" si="817"/>
        <v>2.2558277767625785E-3</v>
      </c>
      <c r="E3779" s="166">
        <f t="shared" si="827"/>
        <v>24.291375447755232</v>
      </c>
      <c r="F3779" s="167">
        <f t="shared" si="828"/>
        <v>8.4570983350829358</v>
      </c>
      <c r="G3779" s="167">
        <f t="shared" si="818"/>
        <v>293901.27747111744</v>
      </c>
      <c r="H3779" s="167">
        <f t="shared" si="819"/>
        <v>271299.98899881309</v>
      </c>
      <c r="I3779" s="168">
        <f t="shared" si="820"/>
        <v>565201.26646993053</v>
      </c>
      <c r="J3779" s="168">
        <f t="shared" si="822"/>
        <v>543271.72281074326</v>
      </c>
      <c r="K3779" s="94"/>
      <c r="L3779" s="265">
        <f t="shared" si="821"/>
        <v>215382.29837578814</v>
      </c>
      <c r="M3779" s="265">
        <f>$G3779*NonHospFrac+theModel!$H3779*NonHospFrac</f>
        <v>349818.96809414239</v>
      </c>
      <c r="N3779" s="266">
        <f t="shared" si="823"/>
        <v>565201.26646993053</v>
      </c>
      <c r="O3779" s="158"/>
      <c r="P3779" s="265">
        <f t="shared" si="824"/>
        <v>207025.56636570644</v>
      </c>
      <c r="Q3779" s="265">
        <f t="shared" si="825"/>
        <v>349817.40784352337</v>
      </c>
      <c r="R3779" s="266">
        <f t="shared" si="826"/>
        <v>556842.97420922981</v>
      </c>
    </row>
    <row r="3780" spans="1:18" x14ac:dyDescent="0.25">
      <c r="A3780" s="81">
        <v>3749</v>
      </c>
      <c r="B3780" s="93">
        <f t="shared" si="815"/>
        <v>9.0195720400222378E-32</v>
      </c>
      <c r="C3780" s="178">
        <f t="shared" si="816"/>
        <v>8.9992254388798447E-32</v>
      </c>
      <c r="D3780" s="165">
        <f t="shared" si="817"/>
        <v>2.2558277767625785E-3</v>
      </c>
      <c r="E3780" s="166">
        <f t="shared" si="827"/>
        <v>24.291375447755232</v>
      </c>
      <c r="F3780" s="167">
        <f t="shared" si="828"/>
        <v>8.4593541628596984</v>
      </c>
      <c r="G3780" s="167">
        <f t="shared" si="818"/>
        <v>293979.67205033085</v>
      </c>
      <c r="H3780" s="167">
        <f t="shared" si="819"/>
        <v>271299.98899881309</v>
      </c>
      <c r="I3780" s="168">
        <f t="shared" si="820"/>
        <v>565279.66104914388</v>
      </c>
      <c r="J3780" s="168">
        <f t="shared" si="822"/>
        <v>543339.00765719928</v>
      </c>
      <c r="K3780" s="94"/>
      <c r="L3780" s="265">
        <f t="shared" si="821"/>
        <v>215412.17234397054</v>
      </c>
      <c r="M3780" s="265">
        <f>$G3780*NonHospFrac+theModel!$H3780*NonHospFrac</f>
        <v>349867.48870517337</v>
      </c>
      <c r="N3780" s="266">
        <f t="shared" si="823"/>
        <v>565279.66104914388</v>
      </c>
      <c r="O3780" s="158"/>
      <c r="P3780" s="265">
        <f t="shared" si="824"/>
        <v>207051.2067273533</v>
      </c>
      <c r="Q3780" s="265">
        <f t="shared" si="825"/>
        <v>349865.92845455435</v>
      </c>
      <c r="R3780" s="266">
        <f t="shared" si="826"/>
        <v>556917.13518190768</v>
      </c>
    </row>
    <row r="3781" spans="1:18" x14ac:dyDescent="0.25">
      <c r="A3781" s="81">
        <v>3750</v>
      </c>
      <c r="B3781" s="93">
        <f t="shared" si="815"/>
        <v>8.8510822919466132E-32</v>
      </c>
      <c r="C3781" s="178">
        <f t="shared" si="816"/>
        <v>8.8311157746580284E-32</v>
      </c>
      <c r="D3781" s="165">
        <f t="shared" si="817"/>
        <v>2.2558277767625785E-3</v>
      </c>
      <c r="E3781" s="166">
        <f t="shared" si="827"/>
        <v>24.291375447755232</v>
      </c>
      <c r="F3781" s="167">
        <f t="shared" si="828"/>
        <v>8.461609990636461</v>
      </c>
      <c r="G3781" s="167">
        <f t="shared" si="818"/>
        <v>294058.06662954425</v>
      </c>
      <c r="H3781" s="167">
        <f t="shared" si="819"/>
        <v>271299.98899881309</v>
      </c>
      <c r="I3781" s="168">
        <f t="shared" si="820"/>
        <v>565358.05562835734</v>
      </c>
      <c r="J3781" s="168">
        <f t="shared" si="822"/>
        <v>543406.28976099251</v>
      </c>
      <c r="K3781" s="94"/>
      <c r="L3781" s="265">
        <f t="shared" si="821"/>
        <v>215442.04631215296</v>
      </c>
      <c r="M3781" s="265">
        <f>$G3781*NonHospFrac+theModel!$H3781*NonHospFrac</f>
        <v>349916.00931620435</v>
      </c>
      <c r="N3781" s="266">
        <f t="shared" si="823"/>
        <v>565358.05562835734</v>
      </c>
      <c r="O3781" s="158"/>
      <c r="P3781" s="265">
        <f t="shared" si="824"/>
        <v>207076.84604384858</v>
      </c>
      <c r="Q3781" s="265">
        <f t="shared" si="825"/>
        <v>349914.44906558533</v>
      </c>
      <c r="R3781" s="266">
        <f t="shared" si="826"/>
        <v>556991.29510943394</v>
      </c>
    </row>
    <row r="3782" spans="1:18" x14ac:dyDescent="0.25">
      <c r="A3782" s="81">
        <v>3751</v>
      </c>
      <c r="B3782" s="93">
        <f t="shared" si="815"/>
        <v>8.6857400097463779E-32</v>
      </c>
      <c r="C3782" s="178">
        <f t="shared" si="816"/>
        <v>8.6661464761706535E-32</v>
      </c>
      <c r="D3782" s="165">
        <f t="shared" si="817"/>
        <v>2.2558277767625785E-3</v>
      </c>
      <c r="E3782" s="166">
        <f t="shared" si="827"/>
        <v>24.291375447755232</v>
      </c>
      <c r="F3782" s="167">
        <f t="shared" si="828"/>
        <v>8.4638658184132236</v>
      </c>
      <c r="G3782" s="167">
        <f t="shared" si="818"/>
        <v>294136.46120875765</v>
      </c>
      <c r="H3782" s="167">
        <f t="shared" si="819"/>
        <v>271299.98899881309</v>
      </c>
      <c r="I3782" s="168">
        <f t="shared" si="820"/>
        <v>565436.4502075708</v>
      </c>
      <c r="J3782" s="168">
        <f t="shared" si="822"/>
        <v>543473.56912223483</v>
      </c>
      <c r="K3782" s="94"/>
      <c r="L3782" s="265">
        <f t="shared" si="821"/>
        <v>215471.92028033538</v>
      </c>
      <c r="M3782" s="265">
        <f>$G3782*NonHospFrac+theModel!$H3782*NonHospFrac</f>
        <v>349964.52992723533</v>
      </c>
      <c r="N3782" s="266">
        <f t="shared" si="823"/>
        <v>565436.45020757068</v>
      </c>
      <c r="O3782" s="158"/>
      <c r="P3782" s="265">
        <f t="shared" si="824"/>
        <v>207102.48431523482</v>
      </c>
      <c r="Q3782" s="265">
        <f t="shared" si="825"/>
        <v>349962.96967661631</v>
      </c>
      <c r="R3782" s="266">
        <f t="shared" si="826"/>
        <v>557065.45399185107</v>
      </c>
    </row>
    <row r="3783" spans="1:18" x14ac:dyDescent="0.25">
      <c r="A3783" s="81">
        <v>3752</v>
      </c>
      <c r="B3783" s="93">
        <f t="shared" si="815"/>
        <v>8.5234863973134612E-32</v>
      </c>
      <c r="C3783" s="178">
        <f t="shared" si="816"/>
        <v>8.5042588799435428E-32</v>
      </c>
      <c r="D3783" s="165">
        <f t="shared" si="817"/>
        <v>2.2558277767625785E-3</v>
      </c>
      <c r="E3783" s="166">
        <f t="shared" si="827"/>
        <v>24.291375447755232</v>
      </c>
      <c r="F3783" s="167">
        <f t="shared" si="828"/>
        <v>8.4661216461899862</v>
      </c>
      <c r="G3783" s="167">
        <f t="shared" si="818"/>
        <v>294214.85578797112</v>
      </c>
      <c r="H3783" s="167">
        <f t="shared" si="819"/>
        <v>271299.98899881309</v>
      </c>
      <c r="I3783" s="168">
        <f t="shared" si="820"/>
        <v>565514.84478678415</v>
      </c>
      <c r="J3783" s="168">
        <f t="shared" si="822"/>
        <v>543540.84574103775</v>
      </c>
      <c r="K3783" s="94"/>
      <c r="L3783" s="265">
        <f t="shared" si="821"/>
        <v>215501.79424851784</v>
      </c>
      <c r="M3783" s="265">
        <f>$G3783*NonHospFrac+theModel!$H3783*NonHospFrac</f>
        <v>350013.05053826637</v>
      </c>
      <c r="N3783" s="266">
        <f t="shared" si="823"/>
        <v>565514.84478678415</v>
      </c>
      <c r="O3783" s="158"/>
      <c r="P3783" s="265">
        <f t="shared" si="824"/>
        <v>207128.12154155466</v>
      </c>
      <c r="Q3783" s="265">
        <f t="shared" si="825"/>
        <v>350011.49028764735</v>
      </c>
      <c r="R3783" s="266">
        <f t="shared" si="826"/>
        <v>557139.61182920204</v>
      </c>
    </row>
    <row r="3784" spans="1:18" x14ac:dyDescent="0.25">
      <c r="A3784" s="81">
        <v>3753</v>
      </c>
      <c r="B3784" s="93">
        <f t="shared" si="815"/>
        <v>8.3642637568780931E-32</v>
      </c>
      <c r="C3784" s="178">
        <f t="shared" si="816"/>
        <v>8.3453954183631592E-32</v>
      </c>
      <c r="D3784" s="165">
        <f t="shared" si="817"/>
        <v>2.2558277767625785E-3</v>
      </c>
      <c r="E3784" s="166">
        <f t="shared" si="827"/>
        <v>24.291375447755232</v>
      </c>
      <c r="F3784" s="167">
        <f t="shared" si="828"/>
        <v>8.4683774739667488</v>
      </c>
      <c r="G3784" s="167">
        <f t="shared" si="818"/>
        <v>294293.25036718452</v>
      </c>
      <c r="H3784" s="167">
        <f t="shared" si="819"/>
        <v>271299.98899881309</v>
      </c>
      <c r="I3784" s="168">
        <f t="shared" si="820"/>
        <v>565593.23936599761</v>
      </c>
      <c r="J3784" s="168">
        <f t="shared" si="822"/>
        <v>543608.11961751338</v>
      </c>
      <c r="K3784" s="94"/>
      <c r="L3784" s="265">
        <f t="shared" si="821"/>
        <v>215531.66821670026</v>
      </c>
      <c r="M3784" s="265">
        <f>$G3784*NonHospFrac+theModel!$H3784*NonHospFrac</f>
        <v>350061.57114929735</v>
      </c>
      <c r="N3784" s="266">
        <f t="shared" si="823"/>
        <v>565593.23936599761</v>
      </c>
      <c r="O3784" s="158"/>
      <c r="P3784" s="265">
        <f t="shared" si="824"/>
        <v>207153.75772285069</v>
      </c>
      <c r="Q3784" s="265">
        <f t="shared" si="825"/>
        <v>350060.01089867833</v>
      </c>
      <c r="R3784" s="266">
        <f t="shared" si="826"/>
        <v>557213.76862152899</v>
      </c>
    </row>
    <row r="3785" spans="1:18" x14ac:dyDescent="0.25">
      <c r="A3785" s="81">
        <v>3754</v>
      </c>
      <c r="B3785" s="93">
        <f t="shared" si="815"/>
        <v>8.2080154684913425E-32</v>
      </c>
      <c r="C3785" s="178">
        <f t="shared" si="816"/>
        <v>8.1894995992054232E-32</v>
      </c>
      <c r="D3785" s="165">
        <f t="shared" si="817"/>
        <v>2.2558277767625785E-3</v>
      </c>
      <c r="E3785" s="166">
        <f t="shared" si="827"/>
        <v>24.291375447755232</v>
      </c>
      <c r="F3785" s="167">
        <f t="shared" si="828"/>
        <v>8.4706333017435114</v>
      </c>
      <c r="G3785" s="167">
        <f t="shared" si="818"/>
        <v>294371.64494639792</v>
      </c>
      <c r="H3785" s="167">
        <f t="shared" si="819"/>
        <v>271299.98899881309</v>
      </c>
      <c r="I3785" s="168">
        <f t="shared" si="820"/>
        <v>565671.63394521107</v>
      </c>
      <c r="J3785" s="168">
        <f t="shared" si="822"/>
        <v>543675.39075177338</v>
      </c>
      <c r="K3785" s="94"/>
      <c r="L3785" s="265">
        <f t="shared" si="821"/>
        <v>215561.54218488268</v>
      </c>
      <c r="M3785" s="265">
        <f>$G3785*NonHospFrac+theModel!$H3785*NonHospFrac</f>
        <v>350110.09176032833</v>
      </c>
      <c r="N3785" s="266">
        <f t="shared" si="823"/>
        <v>565671.63394521107</v>
      </c>
      <c r="O3785" s="158"/>
      <c r="P3785" s="265">
        <f t="shared" si="824"/>
        <v>207179.39285916547</v>
      </c>
      <c r="Q3785" s="265">
        <f t="shared" si="825"/>
        <v>350108.53150970931</v>
      </c>
      <c r="R3785" s="266">
        <f t="shared" si="826"/>
        <v>557287.92436887475</v>
      </c>
    </row>
    <row r="3786" spans="1:18" x14ac:dyDescent="0.25">
      <c r="A3786" s="81">
        <v>3755</v>
      </c>
      <c r="B3786" s="93">
        <f t="shared" si="815"/>
        <v>8.054685969890927E-32</v>
      </c>
      <c r="C3786" s="178">
        <f t="shared" si="816"/>
        <v>8.0365159855469473E-32</v>
      </c>
      <c r="D3786" s="165">
        <f t="shared" si="817"/>
        <v>2.2558277767625785E-3</v>
      </c>
      <c r="E3786" s="166">
        <f t="shared" si="827"/>
        <v>24.291375447755232</v>
      </c>
      <c r="F3786" s="167">
        <f t="shared" si="828"/>
        <v>8.472889129520274</v>
      </c>
      <c r="G3786" s="167">
        <f t="shared" si="818"/>
        <v>294450.03952561138</v>
      </c>
      <c r="H3786" s="167">
        <f t="shared" si="819"/>
        <v>271299.98899881309</v>
      </c>
      <c r="I3786" s="168">
        <f t="shared" si="820"/>
        <v>565750.02852442442</v>
      </c>
      <c r="J3786" s="168">
        <f t="shared" si="822"/>
        <v>543742.65914392937</v>
      </c>
      <c r="K3786" s="94"/>
      <c r="L3786" s="265">
        <f t="shared" si="821"/>
        <v>215591.4161530651</v>
      </c>
      <c r="M3786" s="265">
        <f>$G3786*NonHospFrac+theModel!$H3786*NonHospFrac</f>
        <v>350158.61237135937</v>
      </c>
      <c r="N3786" s="266">
        <f t="shared" si="823"/>
        <v>565750.02852442442</v>
      </c>
      <c r="O3786" s="158"/>
      <c r="P3786" s="265">
        <f t="shared" si="824"/>
        <v>207205.02695054165</v>
      </c>
      <c r="Q3786" s="265">
        <f t="shared" si="825"/>
        <v>350157.05212074035</v>
      </c>
      <c r="R3786" s="266">
        <f t="shared" si="826"/>
        <v>557362.07907128194</v>
      </c>
    </row>
    <row r="3787" spans="1:18" x14ac:dyDescent="0.25">
      <c r="A3787" s="81">
        <v>3756</v>
      </c>
      <c r="B3787" s="93">
        <f t="shared" si="815"/>
        <v>7.9042207367431419E-32</v>
      </c>
      <c r="C3787" s="178">
        <f t="shared" si="816"/>
        <v>7.8863901760515335E-32</v>
      </c>
      <c r="D3787" s="165">
        <f t="shared" si="817"/>
        <v>2.2558277767625785E-3</v>
      </c>
      <c r="E3787" s="166">
        <f t="shared" si="827"/>
        <v>24.291375447755232</v>
      </c>
      <c r="F3787" s="167">
        <f t="shared" si="828"/>
        <v>8.4751449572970365</v>
      </c>
      <c r="G3787" s="167">
        <f t="shared" si="818"/>
        <v>294528.43410482479</v>
      </c>
      <c r="H3787" s="167">
        <f t="shared" si="819"/>
        <v>271299.98899881309</v>
      </c>
      <c r="I3787" s="168">
        <f t="shared" si="820"/>
        <v>565828.42310363788</v>
      </c>
      <c r="J3787" s="168">
        <f t="shared" si="822"/>
        <v>543809.92479409336</v>
      </c>
      <c r="K3787" s="94"/>
      <c r="L3787" s="265">
        <f t="shared" si="821"/>
        <v>215621.29012124753</v>
      </c>
      <c r="M3787" s="265">
        <f>$G3787*NonHospFrac+theModel!$H3787*NonHospFrac</f>
        <v>350207.13298239035</v>
      </c>
      <c r="N3787" s="266">
        <f t="shared" si="823"/>
        <v>565828.42310363788</v>
      </c>
      <c r="O3787" s="158"/>
      <c r="P3787" s="265">
        <f t="shared" si="824"/>
        <v>207230.65999702181</v>
      </c>
      <c r="Q3787" s="265">
        <f t="shared" si="825"/>
        <v>350205.57273177133</v>
      </c>
      <c r="R3787" s="266">
        <f t="shared" si="826"/>
        <v>557436.23272879317</v>
      </c>
    </row>
    <row r="3788" spans="1:18" x14ac:dyDescent="0.25">
      <c r="A3788" s="81">
        <v>3757</v>
      </c>
      <c r="B3788" s="93">
        <f t="shared" si="815"/>
        <v>7.7565662632538766E-32</v>
      </c>
      <c r="C3788" s="178">
        <f t="shared" si="816"/>
        <v>7.7390687856249294E-32</v>
      </c>
      <c r="D3788" s="165">
        <f t="shared" si="817"/>
        <v>2.2558277767625785E-3</v>
      </c>
      <c r="E3788" s="166">
        <f t="shared" si="827"/>
        <v>24.291375447755232</v>
      </c>
      <c r="F3788" s="167">
        <f t="shared" si="828"/>
        <v>8.4774007850737991</v>
      </c>
      <c r="G3788" s="167">
        <f t="shared" si="818"/>
        <v>294606.82868403819</v>
      </c>
      <c r="H3788" s="167">
        <f t="shared" si="819"/>
        <v>271299.98899881309</v>
      </c>
      <c r="I3788" s="168">
        <f t="shared" si="820"/>
        <v>565906.81768285134</v>
      </c>
      <c r="J3788" s="168">
        <f t="shared" si="822"/>
        <v>543877.18770237709</v>
      </c>
      <c r="K3788" s="94"/>
      <c r="L3788" s="265">
        <f t="shared" si="821"/>
        <v>215651.16408942995</v>
      </c>
      <c r="M3788" s="265">
        <f>$G3788*NonHospFrac+theModel!$H3788*NonHospFrac</f>
        <v>350255.65359342133</v>
      </c>
      <c r="N3788" s="266">
        <f t="shared" si="823"/>
        <v>565906.81768285134</v>
      </c>
      <c r="O3788" s="158"/>
      <c r="P3788" s="265">
        <f t="shared" si="824"/>
        <v>207256.29199864852</v>
      </c>
      <c r="Q3788" s="265">
        <f t="shared" si="825"/>
        <v>350254.09334280231</v>
      </c>
      <c r="R3788" s="266">
        <f t="shared" si="826"/>
        <v>557510.3853414508</v>
      </c>
    </row>
    <row r="3789" spans="1:18" x14ac:dyDescent="0.25">
      <c r="A3789" s="81">
        <v>3758</v>
      </c>
      <c r="B3789" s="93">
        <f t="shared" si="815"/>
        <v>7.6116700431418282E-32</v>
      </c>
      <c r="C3789" s="178">
        <f t="shared" si="816"/>
        <v>7.5944994264309568E-32</v>
      </c>
      <c r="D3789" s="165">
        <f t="shared" si="817"/>
        <v>2.2558277767625785E-3</v>
      </c>
      <c r="E3789" s="166">
        <f t="shared" si="827"/>
        <v>24.291375447755232</v>
      </c>
      <c r="F3789" s="167">
        <f t="shared" si="828"/>
        <v>8.4796566128505617</v>
      </c>
      <c r="G3789" s="167">
        <f t="shared" si="818"/>
        <v>294685.2232632516</v>
      </c>
      <c r="H3789" s="167">
        <f t="shared" si="819"/>
        <v>271299.98899881309</v>
      </c>
      <c r="I3789" s="168">
        <f t="shared" si="820"/>
        <v>565985.21226206468</v>
      </c>
      <c r="J3789" s="168">
        <f t="shared" si="822"/>
        <v>543944.44786889211</v>
      </c>
      <c r="K3789" s="94"/>
      <c r="L3789" s="265">
        <f t="shared" si="821"/>
        <v>215681.03805761237</v>
      </c>
      <c r="M3789" s="265">
        <f>$G3789*NonHospFrac+theModel!$H3789*NonHospFrac</f>
        <v>350304.17420445231</v>
      </c>
      <c r="N3789" s="266">
        <f t="shared" si="823"/>
        <v>565985.21226206468</v>
      </c>
      <c r="O3789" s="158"/>
      <c r="P3789" s="265">
        <f t="shared" si="824"/>
        <v>207281.9229554644</v>
      </c>
      <c r="Q3789" s="265">
        <f t="shared" si="825"/>
        <v>350302.61395383329</v>
      </c>
      <c r="R3789" s="266">
        <f t="shared" si="826"/>
        <v>557584.53690929769</v>
      </c>
    </row>
    <row r="3790" spans="1:18" x14ac:dyDescent="0.25">
      <c r="A3790" s="81">
        <v>3759</v>
      </c>
      <c r="B3790" s="93">
        <f t="shared" si="815"/>
        <v>7.4694805509671441E-32</v>
      </c>
      <c r="C3790" s="178">
        <f t="shared" si="816"/>
        <v>7.4526306892622848E-32</v>
      </c>
      <c r="D3790" s="165">
        <f t="shared" si="817"/>
        <v>2.2558277767625785E-3</v>
      </c>
      <c r="E3790" s="166">
        <f t="shared" si="827"/>
        <v>24.291375447755232</v>
      </c>
      <c r="F3790" s="167">
        <f t="shared" si="828"/>
        <v>8.4819124406273243</v>
      </c>
      <c r="G3790" s="167">
        <f t="shared" si="818"/>
        <v>294763.61784246506</v>
      </c>
      <c r="H3790" s="167">
        <f t="shared" si="819"/>
        <v>271299.98899881309</v>
      </c>
      <c r="I3790" s="168">
        <f t="shared" si="820"/>
        <v>566063.60684127815</v>
      </c>
      <c r="J3790" s="168">
        <f t="shared" si="822"/>
        <v>544011.70529375051</v>
      </c>
      <c r="K3790" s="94"/>
      <c r="L3790" s="265">
        <f t="shared" si="821"/>
        <v>215710.91202579479</v>
      </c>
      <c r="M3790" s="265">
        <f>$G3790*NonHospFrac+theModel!$H3790*NonHospFrac</f>
        <v>350352.69481548329</v>
      </c>
      <c r="N3790" s="266">
        <f t="shared" si="823"/>
        <v>566063.60684127803</v>
      </c>
      <c r="O3790" s="158"/>
      <c r="P3790" s="265">
        <f t="shared" si="824"/>
        <v>207307.55286751201</v>
      </c>
      <c r="Q3790" s="265">
        <f t="shared" si="825"/>
        <v>350351.13456486427</v>
      </c>
      <c r="R3790" s="266">
        <f t="shared" si="826"/>
        <v>557658.68743237632</v>
      </c>
    </row>
    <row r="3791" spans="1:18" x14ac:dyDescent="0.25">
      <c r="A3791" s="81">
        <v>3760</v>
      </c>
      <c r="B3791" s="93">
        <f t="shared" si="815"/>
        <v>7.3299472238088491E-32</v>
      </c>
      <c r="C3791" s="178">
        <f t="shared" si="816"/>
        <v>7.3134121252591775E-32</v>
      </c>
      <c r="D3791" s="165">
        <f t="shared" si="817"/>
        <v>2.2558277767625785E-3</v>
      </c>
      <c r="E3791" s="166">
        <f t="shared" si="827"/>
        <v>24.291375447755232</v>
      </c>
      <c r="F3791" s="167">
        <f t="shared" si="828"/>
        <v>8.4841682684040869</v>
      </c>
      <c r="G3791" s="167">
        <f t="shared" si="818"/>
        <v>294842.0124216784</v>
      </c>
      <c r="H3791" s="167">
        <f t="shared" si="819"/>
        <v>271299.98899881309</v>
      </c>
      <c r="I3791" s="168">
        <f t="shared" si="820"/>
        <v>566142.00142049149</v>
      </c>
      <c r="J3791" s="168">
        <f t="shared" si="822"/>
        <v>544078.9599770637</v>
      </c>
      <c r="K3791" s="94"/>
      <c r="L3791" s="265">
        <f t="shared" si="821"/>
        <v>215740.78599397722</v>
      </c>
      <c r="M3791" s="265">
        <f>$G3791*NonHospFrac+theModel!$H3791*NonHospFrac</f>
        <v>350401.21542651427</v>
      </c>
      <c r="N3791" s="266">
        <f t="shared" si="823"/>
        <v>566142.00142049149</v>
      </c>
      <c r="O3791" s="158"/>
      <c r="P3791" s="265">
        <f t="shared" si="824"/>
        <v>207333.18173483395</v>
      </c>
      <c r="Q3791" s="265">
        <f t="shared" si="825"/>
        <v>350399.65517589526</v>
      </c>
      <c r="R3791" s="266">
        <f t="shared" si="826"/>
        <v>557732.83691072918</v>
      </c>
    </row>
    <row r="3792" spans="1:18" x14ac:dyDescent="0.25">
      <c r="A3792" s="81">
        <v>3761</v>
      </c>
      <c r="B3792" s="93">
        <f t="shared" si="815"/>
        <v>7.1930204432845557E-32</v>
      </c>
      <c r="C3792" s="178">
        <f t="shared" si="816"/>
        <v>7.1767942279697732E-32</v>
      </c>
      <c r="D3792" s="165">
        <f t="shared" si="817"/>
        <v>2.2558277767625785E-3</v>
      </c>
      <c r="E3792" s="166">
        <f t="shared" si="827"/>
        <v>24.291375447755232</v>
      </c>
      <c r="F3792" s="167">
        <f t="shared" si="828"/>
        <v>8.4864240961808495</v>
      </c>
      <c r="G3792" s="167">
        <f t="shared" si="818"/>
        <v>294920.40700089186</v>
      </c>
      <c r="H3792" s="167">
        <f t="shared" si="819"/>
        <v>271299.98899881309</v>
      </c>
      <c r="I3792" s="168">
        <f t="shared" si="820"/>
        <v>566220.39599970495</v>
      </c>
      <c r="J3792" s="168">
        <f t="shared" si="822"/>
        <v>544146.21191894368</v>
      </c>
      <c r="K3792" s="94"/>
      <c r="L3792" s="265">
        <f t="shared" si="821"/>
        <v>215770.65996215964</v>
      </c>
      <c r="M3792" s="265">
        <f>$G3792*NonHospFrac+theModel!$H3792*NonHospFrac</f>
        <v>350449.73603754526</v>
      </c>
      <c r="N3792" s="266">
        <f t="shared" si="823"/>
        <v>566220.39599970495</v>
      </c>
      <c r="O3792" s="158"/>
      <c r="P3792" s="265">
        <f t="shared" si="824"/>
        <v>207358.80955747279</v>
      </c>
      <c r="Q3792" s="265">
        <f t="shared" si="825"/>
        <v>350448.17578692624</v>
      </c>
      <c r="R3792" s="266">
        <f t="shared" si="826"/>
        <v>557806.985344399</v>
      </c>
    </row>
    <row r="3793" spans="1:18" x14ac:dyDescent="0.25">
      <c r="A3793" s="81">
        <v>3762</v>
      </c>
      <c r="B3793" s="93">
        <f t="shared" si="815"/>
        <v>7.0586515179060467E-32</v>
      </c>
      <c r="C3793" s="178">
        <f t="shared" si="816"/>
        <v>7.0427284157454665E-32</v>
      </c>
      <c r="D3793" s="165">
        <f t="shared" si="817"/>
        <v>2.2558277767625785E-3</v>
      </c>
      <c r="E3793" s="166">
        <f t="shared" si="827"/>
        <v>24.291375447755232</v>
      </c>
      <c r="F3793" s="167">
        <f t="shared" si="828"/>
        <v>8.4886799239576121</v>
      </c>
      <c r="G3793" s="167">
        <f t="shared" si="818"/>
        <v>294998.80158010533</v>
      </c>
      <c r="H3793" s="167">
        <f t="shared" si="819"/>
        <v>271299.98899881309</v>
      </c>
      <c r="I3793" s="168">
        <f t="shared" si="820"/>
        <v>566298.79057891842</v>
      </c>
      <c r="J3793" s="168">
        <f t="shared" si="822"/>
        <v>544213.4611195022</v>
      </c>
      <c r="K3793" s="94"/>
      <c r="L3793" s="265">
        <f t="shared" si="821"/>
        <v>215800.53393034206</v>
      </c>
      <c r="M3793" s="265">
        <f>$G3793*NonHospFrac+theModel!$H3793*NonHospFrac</f>
        <v>350498.25664857635</v>
      </c>
      <c r="N3793" s="266">
        <f t="shared" si="823"/>
        <v>566298.79057891842</v>
      </c>
      <c r="O3793" s="158"/>
      <c r="P3793" s="265">
        <f t="shared" si="824"/>
        <v>207384.43633547114</v>
      </c>
      <c r="Q3793" s="265">
        <f t="shared" si="825"/>
        <v>350496.69639795733</v>
      </c>
      <c r="R3793" s="266">
        <f t="shared" si="826"/>
        <v>557881.1327334285</v>
      </c>
    </row>
    <row r="3794" spans="1:18" x14ac:dyDescent="0.25">
      <c r="A3794" s="81">
        <v>3763</v>
      </c>
      <c r="B3794" s="93">
        <f t="shared" si="815"/>
        <v>6.9267926657644676E-32</v>
      </c>
      <c r="C3794" s="178">
        <f t="shared" si="816"/>
        <v>6.9111670144651604E-32</v>
      </c>
      <c r="D3794" s="165">
        <f t="shared" si="817"/>
        <v>2.2558277767625785E-3</v>
      </c>
      <c r="E3794" s="166">
        <f t="shared" si="827"/>
        <v>24.291375447755232</v>
      </c>
      <c r="F3794" s="167">
        <f t="shared" si="828"/>
        <v>8.4909357517343746</v>
      </c>
      <c r="G3794" s="167">
        <f t="shared" si="818"/>
        <v>295077.19615931873</v>
      </c>
      <c r="H3794" s="167">
        <f t="shared" si="819"/>
        <v>271299.98899881309</v>
      </c>
      <c r="I3794" s="168">
        <f t="shared" si="820"/>
        <v>566377.18515813188</v>
      </c>
      <c r="J3794" s="168">
        <f t="shared" si="822"/>
        <v>544280.70757885091</v>
      </c>
      <c r="K3794" s="94"/>
      <c r="L3794" s="265">
        <f t="shared" si="821"/>
        <v>215830.40789852449</v>
      </c>
      <c r="M3794" s="265">
        <f>$G3794*NonHospFrac+theModel!$H3794*NonHospFrac</f>
        <v>350546.77725960733</v>
      </c>
      <c r="N3794" s="266">
        <f t="shared" si="823"/>
        <v>566377.18515813188</v>
      </c>
      <c r="O3794" s="158"/>
      <c r="P3794" s="265">
        <f t="shared" si="824"/>
        <v>207410.06206887157</v>
      </c>
      <c r="Q3794" s="265">
        <f t="shared" si="825"/>
        <v>350545.21700898831</v>
      </c>
      <c r="R3794" s="266">
        <f t="shared" si="826"/>
        <v>557955.27907785983</v>
      </c>
    </row>
    <row r="3795" spans="1:18" x14ac:dyDescent="0.25">
      <c r="A3795" s="81">
        <v>3764</v>
      </c>
      <c r="B3795" s="93">
        <f t="shared" si="815"/>
        <v>6.7973969975389633E-32</v>
      </c>
      <c r="C3795" s="178">
        <f t="shared" si="816"/>
        <v>6.7820632405822327E-32</v>
      </c>
      <c r="D3795" s="165">
        <f t="shared" si="817"/>
        <v>2.2558277767625785E-3</v>
      </c>
      <c r="E3795" s="166">
        <f t="shared" si="827"/>
        <v>24.291375447755232</v>
      </c>
      <c r="F3795" s="167">
        <f t="shared" si="828"/>
        <v>8.4931915795111372</v>
      </c>
      <c r="G3795" s="167">
        <f t="shared" si="818"/>
        <v>295155.59073853219</v>
      </c>
      <c r="H3795" s="167">
        <f t="shared" si="819"/>
        <v>271299.98899881309</v>
      </c>
      <c r="I3795" s="168">
        <f t="shared" si="820"/>
        <v>566455.57973734522</v>
      </c>
      <c r="J3795" s="168">
        <f t="shared" si="822"/>
        <v>544347.95129710145</v>
      </c>
      <c r="K3795" s="94"/>
      <c r="L3795" s="265">
        <f t="shared" si="821"/>
        <v>215860.28186670694</v>
      </c>
      <c r="M3795" s="265">
        <f>$G3795*NonHospFrac+theModel!$H3795*NonHospFrac</f>
        <v>350595.29787063831</v>
      </c>
      <c r="N3795" s="266">
        <f t="shared" si="823"/>
        <v>566455.57973734522</v>
      </c>
      <c r="O3795" s="158"/>
      <c r="P3795" s="265">
        <f t="shared" si="824"/>
        <v>207435.68675771667</v>
      </c>
      <c r="Q3795" s="265">
        <f t="shared" si="825"/>
        <v>350593.7376200193</v>
      </c>
      <c r="R3795" s="266">
        <f t="shared" si="826"/>
        <v>558029.42437773594</v>
      </c>
    </row>
    <row r="3796" spans="1:18" x14ac:dyDescent="0.25">
      <c r="A3796" s="81">
        <v>3765</v>
      </c>
      <c r="B3796" s="93">
        <f t="shared" si="815"/>
        <v>6.6704184998227326E-32</v>
      </c>
      <c r="C3796" s="178">
        <f t="shared" si="816"/>
        <v>6.6553711844882017E-32</v>
      </c>
      <c r="D3796" s="165">
        <f t="shared" si="817"/>
        <v>2.2558277767625785E-3</v>
      </c>
      <c r="E3796" s="166">
        <f t="shared" si="827"/>
        <v>24.291375447755232</v>
      </c>
      <c r="F3796" s="167">
        <f t="shared" si="828"/>
        <v>8.4954474072878998</v>
      </c>
      <c r="G3796" s="167">
        <f t="shared" si="818"/>
        <v>295233.9853177456</v>
      </c>
      <c r="H3796" s="167">
        <f t="shared" si="819"/>
        <v>271299.98899881309</v>
      </c>
      <c r="I3796" s="168">
        <f t="shared" si="820"/>
        <v>566533.97431655868</v>
      </c>
      <c r="J3796" s="168">
        <f t="shared" si="822"/>
        <v>544415.19227436569</v>
      </c>
      <c r="K3796" s="94"/>
      <c r="L3796" s="265">
        <f t="shared" si="821"/>
        <v>215890.15583488936</v>
      </c>
      <c r="M3796" s="265">
        <f>$G3796*NonHospFrac+theModel!$H3796*NonHospFrac</f>
        <v>350643.8184816693</v>
      </c>
      <c r="N3796" s="266">
        <f t="shared" si="823"/>
        <v>566533.97431655868</v>
      </c>
      <c r="O3796" s="158"/>
      <c r="P3796" s="265">
        <f t="shared" si="824"/>
        <v>207461.31040204898</v>
      </c>
      <c r="Q3796" s="265">
        <f t="shared" si="825"/>
        <v>350642.25823105028</v>
      </c>
      <c r="R3796" s="266">
        <f t="shared" si="826"/>
        <v>558103.56863309932</v>
      </c>
    </row>
    <row r="3797" spans="1:18" x14ac:dyDescent="0.25">
      <c r="A3797" s="81">
        <v>3766</v>
      </c>
      <c r="B3797" s="93">
        <f t="shared" si="815"/>
        <v>6.5458120187605388E-32</v>
      </c>
      <c r="C3797" s="178">
        <f t="shared" si="816"/>
        <v>6.5310457941871524E-32</v>
      </c>
      <c r="D3797" s="165">
        <f t="shared" si="817"/>
        <v>2.2558277767625785E-3</v>
      </c>
      <c r="E3797" s="166">
        <f t="shared" si="827"/>
        <v>24.291375447755232</v>
      </c>
      <c r="F3797" s="167">
        <f t="shared" si="828"/>
        <v>8.4977032350646624</v>
      </c>
      <c r="G3797" s="167">
        <f t="shared" si="818"/>
        <v>295312.379896959</v>
      </c>
      <c r="H3797" s="167">
        <f t="shared" si="819"/>
        <v>271299.98899881309</v>
      </c>
      <c r="I3797" s="168">
        <f t="shared" si="820"/>
        <v>566612.36889577215</v>
      </c>
      <c r="J3797" s="168">
        <f t="shared" si="822"/>
        <v>544482.4305107554</v>
      </c>
      <c r="K3797" s="94"/>
      <c r="L3797" s="265">
        <f t="shared" si="821"/>
        <v>215920.02980307178</v>
      </c>
      <c r="M3797" s="265">
        <f>$G3797*NonHospFrac+theModel!$H3797*NonHospFrac</f>
        <v>350692.33909270028</v>
      </c>
      <c r="N3797" s="266">
        <f t="shared" si="823"/>
        <v>566612.36889577203</v>
      </c>
      <c r="O3797" s="158"/>
      <c r="P3797" s="265">
        <f t="shared" si="824"/>
        <v>207486.93300191112</v>
      </c>
      <c r="Q3797" s="265">
        <f t="shared" si="825"/>
        <v>350690.77884208126</v>
      </c>
      <c r="R3797" s="266">
        <f t="shared" si="826"/>
        <v>558177.71184399235</v>
      </c>
    </row>
    <row r="3798" spans="1:18" x14ac:dyDescent="0.25">
      <c r="A3798" s="81">
        <v>3767</v>
      </c>
      <c r="B3798" s="93">
        <f t="shared" si="815"/>
        <v>6.4235332439919043E-32</v>
      </c>
      <c r="C3798" s="178">
        <f t="shared" si="816"/>
        <v>6.4090428592751499E-32</v>
      </c>
      <c r="D3798" s="165">
        <f t="shared" si="817"/>
        <v>2.2558277767625785E-3</v>
      </c>
      <c r="E3798" s="166">
        <f t="shared" si="827"/>
        <v>24.291375447755232</v>
      </c>
      <c r="F3798" s="167">
        <f t="shared" si="828"/>
        <v>8.499959062841425</v>
      </c>
      <c r="G3798" s="167">
        <f t="shared" si="818"/>
        <v>295390.7744761724</v>
      </c>
      <c r="H3798" s="167">
        <f t="shared" si="819"/>
        <v>271299.98899881309</v>
      </c>
      <c r="I3798" s="168">
        <f t="shared" si="820"/>
        <v>566690.76347498549</v>
      </c>
      <c r="J3798" s="168">
        <f t="shared" si="822"/>
        <v>544549.66600638209</v>
      </c>
      <c r="K3798" s="94"/>
      <c r="L3798" s="265">
        <f t="shared" si="821"/>
        <v>215949.9037712542</v>
      </c>
      <c r="M3798" s="265">
        <f>$G3798*NonHospFrac+theModel!$H3798*NonHospFrac</f>
        <v>350740.85970373126</v>
      </c>
      <c r="N3798" s="266">
        <f t="shared" si="823"/>
        <v>566690.76347498549</v>
      </c>
      <c r="O3798" s="158"/>
      <c r="P3798" s="265">
        <f t="shared" si="824"/>
        <v>207512.55455734563</v>
      </c>
      <c r="Q3798" s="265">
        <f t="shared" si="825"/>
        <v>350739.29945311224</v>
      </c>
      <c r="R3798" s="266">
        <f t="shared" si="826"/>
        <v>558251.85401045787</v>
      </c>
    </row>
    <row r="3799" spans="1:18" x14ac:dyDescent="0.25">
      <c r="A3799" s="81">
        <v>3768</v>
      </c>
      <c r="B3799" s="93">
        <f t="shared" si="815"/>
        <v>6.3035386928942306E-32</v>
      </c>
      <c r="C3799" s="178">
        <f t="shared" si="816"/>
        <v>6.289318995218902E-32</v>
      </c>
      <c r="D3799" s="165">
        <f t="shared" si="817"/>
        <v>2.2558277767625785E-3</v>
      </c>
      <c r="E3799" s="166">
        <f t="shared" si="827"/>
        <v>24.291375447755232</v>
      </c>
      <c r="F3799" s="167">
        <f t="shared" si="828"/>
        <v>8.5022148906181876</v>
      </c>
      <c r="G3799" s="167">
        <f t="shared" si="818"/>
        <v>295469.16905538586</v>
      </c>
      <c r="H3799" s="167">
        <f t="shared" si="819"/>
        <v>271299.98899881309</v>
      </c>
      <c r="I3799" s="168">
        <f t="shared" si="820"/>
        <v>566769.15805419895</v>
      </c>
      <c r="J3799" s="168">
        <f t="shared" si="822"/>
        <v>544616.89876135765</v>
      </c>
      <c r="K3799" s="94"/>
      <c r="L3799" s="265">
        <f t="shared" si="821"/>
        <v>215979.77773943666</v>
      </c>
      <c r="M3799" s="265">
        <f>$G3799*NonHospFrac+theModel!$H3799*NonHospFrac</f>
        <v>350789.3803147623</v>
      </c>
      <c r="N3799" s="266">
        <f t="shared" si="823"/>
        <v>566769.15805419895</v>
      </c>
      <c r="O3799" s="158"/>
      <c r="P3799" s="265">
        <f t="shared" si="824"/>
        <v>207538.17506839512</v>
      </c>
      <c r="Q3799" s="265">
        <f t="shared" si="825"/>
        <v>350787.82006414328</v>
      </c>
      <c r="R3799" s="266">
        <f t="shared" si="826"/>
        <v>558325.99513253837</v>
      </c>
    </row>
    <row r="3800" spans="1:18" x14ac:dyDescent="0.25">
      <c r="A3800" s="81">
        <v>3769</v>
      </c>
      <c r="B3800" s="93">
        <f t="shared" si="815"/>
        <v>6.1857856951202831E-32</v>
      </c>
      <c r="C3800" s="178">
        <f t="shared" si="816"/>
        <v>6.1718316279281303E-32</v>
      </c>
      <c r="D3800" s="165">
        <f t="shared" si="817"/>
        <v>2.2558277767625785E-3</v>
      </c>
      <c r="E3800" s="166">
        <f t="shared" si="827"/>
        <v>24.291375447755232</v>
      </c>
      <c r="F3800" s="167">
        <f t="shared" si="828"/>
        <v>8.5044707183949502</v>
      </c>
      <c r="G3800" s="167">
        <f t="shared" si="818"/>
        <v>295547.56363459927</v>
      </c>
      <c r="H3800" s="167">
        <f t="shared" si="819"/>
        <v>271299.98899881309</v>
      </c>
      <c r="I3800" s="168">
        <f t="shared" si="820"/>
        <v>566847.55263341242</v>
      </c>
      <c r="J3800" s="168">
        <f t="shared" si="822"/>
        <v>544684.12877579383</v>
      </c>
      <c r="K3800" s="94"/>
      <c r="L3800" s="265">
        <f t="shared" si="821"/>
        <v>216009.65170761908</v>
      </c>
      <c r="M3800" s="265">
        <f>$G3800*NonHospFrac+theModel!$H3800*NonHospFrac</f>
        <v>350837.90092579328</v>
      </c>
      <c r="N3800" s="266">
        <f t="shared" si="823"/>
        <v>566847.55263341242</v>
      </c>
      <c r="O3800" s="158"/>
      <c r="P3800" s="265">
        <f t="shared" si="824"/>
        <v>207563.79453510215</v>
      </c>
      <c r="Q3800" s="265">
        <f t="shared" si="825"/>
        <v>350836.34067517426</v>
      </c>
      <c r="R3800" s="266">
        <f t="shared" si="826"/>
        <v>558400.13521027635</v>
      </c>
    </row>
    <row r="3801" spans="1:18" x14ac:dyDescent="0.25">
      <c r="A3801" s="81">
        <v>3770</v>
      </c>
      <c r="B3801" s="93">
        <f t="shared" si="815"/>
        <v>6.0702323774245078E-32</v>
      </c>
      <c r="C3801" s="178">
        <f t="shared" si="816"/>
        <v>6.0565389786161095E-32</v>
      </c>
      <c r="D3801" s="165">
        <f t="shared" si="817"/>
        <v>2.2558277767625785E-3</v>
      </c>
      <c r="E3801" s="166">
        <f t="shared" si="827"/>
        <v>24.291375447755232</v>
      </c>
      <c r="F3801" s="167">
        <f t="shared" si="828"/>
        <v>8.5067265461717128</v>
      </c>
      <c r="G3801" s="167">
        <f t="shared" si="818"/>
        <v>295625.95821381267</v>
      </c>
      <c r="H3801" s="167">
        <f t="shared" si="819"/>
        <v>271299.98899881309</v>
      </c>
      <c r="I3801" s="168">
        <f t="shared" si="820"/>
        <v>566925.94721262576</v>
      </c>
      <c r="J3801" s="168">
        <f t="shared" si="822"/>
        <v>544751.35604980215</v>
      </c>
      <c r="K3801" s="94"/>
      <c r="L3801" s="265">
        <f t="shared" si="821"/>
        <v>216039.52567580147</v>
      </c>
      <c r="M3801" s="265">
        <f>$G3801*NonHospFrac+theModel!$H3801*NonHospFrac</f>
        <v>350886.42153682426</v>
      </c>
      <c r="N3801" s="266">
        <f t="shared" si="823"/>
        <v>566925.94721262576</v>
      </c>
      <c r="O3801" s="158"/>
      <c r="P3801" s="265">
        <f t="shared" si="824"/>
        <v>207589.41295750925</v>
      </c>
      <c r="Q3801" s="265">
        <f t="shared" si="825"/>
        <v>350884.86128620524</v>
      </c>
      <c r="R3801" s="266">
        <f t="shared" si="826"/>
        <v>558474.27424371452</v>
      </c>
    </row>
    <row r="3802" spans="1:18" x14ac:dyDescent="0.25">
      <c r="A3802" s="81">
        <v>3771</v>
      </c>
      <c r="B3802" s="93">
        <f t="shared" si="815"/>
        <v>5.9568376487728107E-32</v>
      </c>
      <c r="C3802" s="178">
        <f t="shared" si="816"/>
        <v>5.9434000489430439E-32</v>
      </c>
      <c r="D3802" s="165">
        <f t="shared" si="817"/>
        <v>2.2558277767625785E-3</v>
      </c>
      <c r="E3802" s="166">
        <f t="shared" si="827"/>
        <v>24.291375447755232</v>
      </c>
      <c r="F3802" s="167">
        <f t="shared" si="828"/>
        <v>8.5089823739484753</v>
      </c>
      <c r="G3802" s="167">
        <f t="shared" si="818"/>
        <v>295704.35279302608</v>
      </c>
      <c r="H3802" s="167">
        <f t="shared" si="819"/>
        <v>271299.98899881309</v>
      </c>
      <c r="I3802" s="168">
        <f t="shared" si="820"/>
        <v>567004.34179183911</v>
      </c>
      <c r="J3802" s="168">
        <f t="shared" si="822"/>
        <v>544818.58058349439</v>
      </c>
      <c r="K3802" s="94"/>
      <c r="L3802" s="265">
        <f t="shared" si="821"/>
        <v>216069.3996439839</v>
      </c>
      <c r="M3802" s="265">
        <f>$G3802*NonHospFrac+theModel!$H3802*NonHospFrac</f>
        <v>350934.94214785524</v>
      </c>
      <c r="N3802" s="266">
        <f t="shared" si="823"/>
        <v>567004.34179183911</v>
      </c>
      <c r="O3802" s="158"/>
      <c r="P3802" s="265">
        <f t="shared" si="824"/>
        <v>207615.03033565904</v>
      </c>
      <c r="Q3802" s="265">
        <f t="shared" si="825"/>
        <v>350933.38189723622</v>
      </c>
      <c r="R3802" s="266">
        <f t="shared" si="826"/>
        <v>558548.41223289527</v>
      </c>
    </row>
    <row r="3803" spans="1:18" x14ac:dyDescent="0.25">
      <c r="A3803" s="81">
        <v>3772</v>
      </c>
      <c r="B3803" s="93">
        <f t="shared" si="815"/>
        <v>5.8455611857305684E-32</v>
      </c>
      <c r="C3803" s="178">
        <f t="shared" si="816"/>
        <v>5.8323746064370317E-32</v>
      </c>
      <c r="D3803" s="165">
        <f t="shared" si="817"/>
        <v>2.2558277767625785E-3</v>
      </c>
      <c r="E3803" s="166">
        <f t="shared" si="827"/>
        <v>24.291375447755232</v>
      </c>
      <c r="F3803" s="167">
        <f t="shared" si="828"/>
        <v>8.5112382017252379</v>
      </c>
      <c r="G3803" s="167">
        <f t="shared" si="818"/>
        <v>295782.74737223954</v>
      </c>
      <c r="H3803" s="167">
        <f t="shared" si="819"/>
        <v>271299.98899881309</v>
      </c>
      <c r="I3803" s="168">
        <f t="shared" si="820"/>
        <v>567082.73637105268</v>
      </c>
      <c r="J3803" s="168">
        <f t="shared" si="822"/>
        <v>544885.80237698252</v>
      </c>
      <c r="K3803" s="94"/>
      <c r="L3803" s="265">
        <f t="shared" si="821"/>
        <v>216099.27361216635</v>
      </c>
      <c r="M3803" s="265">
        <f>$G3803*NonHospFrac+theModel!$H3803*NonHospFrac</f>
        <v>350983.46275888628</v>
      </c>
      <c r="N3803" s="266">
        <f t="shared" si="823"/>
        <v>567082.73637105268</v>
      </c>
      <c r="O3803" s="158"/>
      <c r="P3803" s="265">
        <f t="shared" si="824"/>
        <v>207640.64666959408</v>
      </c>
      <c r="Q3803" s="265">
        <f t="shared" si="825"/>
        <v>350981.90250826726</v>
      </c>
      <c r="R3803" s="266">
        <f t="shared" si="826"/>
        <v>558622.54917786131</v>
      </c>
    </row>
    <row r="3804" spans="1:18" x14ac:dyDescent="0.25">
      <c r="A3804" s="81">
        <v>3773</v>
      </c>
      <c r="B3804" s="93">
        <f t="shared" si="815"/>
        <v>5.7363634181231849E-32</v>
      </c>
      <c r="C3804" s="178">
        <f t="shared" si="816"/>
        <v>5.7234231701869773E-32</v>
      </c>
      <c r="D3804" s="165">
        <f t="shared" si="817"/>
        <v>2.2558277767625785E-3</v>
      </c>
      <c r="E3804" s="166">
        <f t="shared" si="827"/>
        <v>24.291375447755232</v>
      </c>
      <c r="F3804" s="167">
        <f t="shared" si="828"/>
        <v>8.5134940295020005</v>
      </c>
      <c r="G3804" s="167">
        <f t="shared" si="818"/>
        <v>295861.14195145294</v>
      </c>
      <c r="H3804" s="167">
        <f t="shared" si="819"/>
        <v>271299.98899881309</v>
      </c>
      <c r="I3804" s="168">
        <f t="shared" si="820"/>
        <v>567161.13095026603</v>
      </c>
      <c r="J3804" s="168">
        <f t="shared" si="822"/>
        <v>544953.02143037785</v>
      </c>
      <c r="K3804" s="94"/>
      <c r="L3804" s="265">
        <f t="shared" si="821"/>
        <v>216129.14758034877</v>
      </c>
      <c r="M3804" s="265">
        <f>$G3804*NonHospFrac+theModel!$H3804*NonHospFrac</f>
        <v>351031.98336991726</v>
      </c>
      <c r="N3804" s="266">
        <f t="shared" si="823"/>
        <v>567161.13095026603</v>
      </c>
      <c r="O3804" s="158"/>
      <c r="P3804" s="265">
        <f t="shared" si="824"/>
        <v>207666.2619593569</v>
      </c>
      <c r="Q3804" s="265">
        <f t="shared" si="825"/>
        <v>351030.42311929824</v>
      </c>
      <c r="R3804" s="266">
        <f t="shared" si="826"/>
        <v>558696.68507865514</v>
      </c>
    </row>
    <row r="3805" spans="1:18" x14ac:dyDescent="0.25">
      <c r="A3805" s="81">
        <v>3774</v>
      </c>
      <c r="B3805" s="93">
        <f t="shared" si="815"/>
        <v>5.6292055149653525E-32</v>
      </c>
      <c r="C3805" s="178">
        <f t="shared" si="816"/>
        <v>5.6165069968035884E-32</v>
      </c>
      <c r="D3805" s="165">
        <f t="shared" si="817"/>
        <v>2.2558277767625785E-3</v>
      </c>
      <c r="E3805" s="166">
        <f t="shared" si="827"/>
        <v>24.291375447755232</v>
      </c>
      <c r="F3805" s="167">
        <f t="shared" si="828"/>
        <v>8.5157498572787631</v>
      </c>
      <c r="G3805" s="167">
        <f t="shared" si="818"/>
        <v>295939.53653066634</v>
      </c>
      <c r="H3805" s="167">
        <f t="shared" si="819"/>
        <v>271299.98899881309</v>
      </c>
      <c r="I3805" s="168">
        <f t="shared" si="820"/>
        <v>567239.52552947938</v>
      </c>
      <c r="J3805" s="168">
        <f t="shared" si="822"/>
        <v>545020.23774379224</v>
      </c>
      <c r="K3805" s="94"/>
      <c r="L3805" s="265">
        <f t="shared" si="821"/>
        <v>216159.02154853119</v>
      </c>
      <c r="M3805" s="265">
        <f>$G3805*NonHospFrac+theModel!$H3805*NonHospFrac</f>
        <v>351080.50398094824</v>
      </c>
      <c r="N3805" s="266">
        <f t="shared" si="823"/>
        <v>567239.52552947938</v>
      </c>
      <c r="O3805" s="158"/>
      <c r="P3805" s="265">
        <f t="shared" si="824"/>
        <v>207691.87620499008</v>
      </c>
      <c r="Q3805" s="265">
        <f t="shared" si="825"/>
        <v>351078.94373032922</v>
      </c>
      <c r="R3805" s="266">
        <f t="shared" si="826"/>
        <v>558770.81993531925</v>
      </c>
    </row>
    <row r="3806" spans="1:18" x14ac:dyDescent="0.25">
      <c r="A3806" s="81">
        <v>3775</v>
      </c>
      <c r="B3806" s="93">
        <f t="shared" si="815"/>
        <v>5.524049370652313E-32</v>
      </c>
      <c r="C3806" s="178">
        <f t="shared" si="816"/>
        <v>5.5115880666417877E-32</v>
      </c>
      <c r="D3806" s="165">
        <f t="shared" si="817"/>
        <v>2.2558277767625785E-3</v>
      </c>
      <c r="E3806" s="166">
        <f t="shared" si="827"/>
        <v>24.291375447755232</v>
      </c>
      <c r="F3806" s="167">
        <f t="shared" si="828"/>
        <v>8.5180056850555257</v>
      </c>
      <c r="G3806" s="167">
        <f t="shared" si="818"/>
        <v>296017.93110987981</v>
      </c>
      <c r="H3806" s="167">
        <f t="shared" si="819"/>
        <v>271299.98899881309</v>
      </c>
      <c r="I3806" s="168">
        <f t="shared" si="820"/>
        <v>567317.92010869295</v>
      </c>
      <c r="J3806" s="168">
        <f t="shared" si="822"/>
        <v>545087.45131733757</v>
      </c>
      <c r="K3806" s="94"/>
      <c r="L3806" s="265">
        <f t="shared" si="821"/>
        <v>216188.89551671362</v>
      </c>
      <c r="M3806" s="265">
        <f>$G3806*NonHospFrac+theModel!$H3806*NonHospFrac</f>
        <v>351129.02459197922</v>
      </c>
      <c r="N3806" s="266">
        <f t="shared" si="823"/>
        <v>567317.92010869284</v>
      </c>
      <c r="O3806" s="158"/>
      <c r="P3806" s="265">
        <f t="shared" si="824"/>
        <v>207717.48940653619</v>
      </c>
      <c r="Q3806" s="265">
        <f t="shared" si="825"/>
        <v>351127.4643413602</v>
      </c>
      <c r="R3806" s="266">
        <f t="shared" si="826"/>
        <v>558844.95374789636</v>
      </c>
    </row>
    <row r="3807" spans="1:18" x14ac:dyDescent="0.25">
      <c r="A3807" s="81">
        <v>3776</v>
      </c>
      <c r="B3807" s="93">
        <f t="shared" ref="B3807:B3870" si="829">Constant*EXP(PowerTerm*(A3807)/7)</f>
        <v>5.4208575914095116E-32</v>
      </c>
      <c r="C3807" s="178">
        <f t="shared" ref="C3807:C3870" si="830">(1-theFloor)*B3807</f>
        <v>5.408629070280936E-32</v>
      </c>
      <c r="D3807" s="165">
        <f t="shared" ref="D3807:D3870" si="831">theFloor</f>
        <v>2.2558277767625785E-3</v>
      </c>
      <c r="E3807" s="166">
        <f t="shared" si="827"/>
        <v>24.291375447755232</v>
      </c>
      <c r="F3807" s="167">
        <f t="shared" si="828"/>
        <v>8.5202615128322883</v>
      </c>
      <c r="G3807" s="167">
        <f t="shared" ref="G3807:G3870" si="832">$B$22*F3807*totInfected/365.25</f>
        <v>296096.32568909321</v>
      </c>
      <c r="H3807" s="167">
        <f t="shared" ref="H3807:H3870" si="833">lostQALYs_Injured*E3807*totInfected/365.25</f>
        <v>271299.98899881309</v>
      </c>
      <c r="I3807" s="168">
        <f t="shared" ref="I3807:I3870" si="834">H3807+G3807</f>
        <v>567396.3146879063</v>
      </c>
      <c r="J3807" s="168">
        <f t="shared" si="822"/>
        <v>545154.66215112514</v>
      </c>
      <c r="K3807" s="94"/>
      <c r="L3807" s="265">
        <f t="shared" ref="L3807:L3870" si="835">$G3807*HospFrac+$H3807*HospFrac</f>
        <v>216218.76948489604</v>
      </c>
      <c r="M3807" s="265">
        <f>$G3807*NonHospFrac+theModel!$H3807*NonHospFrac</f>
        <v>351177.5452030102</v>
      </c>
      <c r="N3807" s="266">
        <f t="shared" si="823"/>
        <v>567396.3146879063</v>
      </c>
      <c r="O3807" s="158"/>
      <c r="P3807" s="265">
        <f t="shared" si="824"/>
        <v>207743.10156403776</v>
      </c>
      <c r="Q3807" s="265">
        <f t="shared" si="825"/>
        <v>351175.98495239118</v>
      </c>
      <c r="R3807" s="266">
        <f t="shared" si="826"/>
        <v>558919.08651642897</v>
      </c>
    </row>
    <row r="3808" spans="1:18" x14ac:dyDescent="0.25">
      <c r="A3808" s="81">
        <v>3777</v>
      </c>
      <c r="B3808" s="93">
        <f t="shared" si="829"/>
        <v>5.3195934819952713E-32</v>
      </c>
      <c r="C3808" s="178">
        <f t="shared" si="830"/>
        <v>5.3075933952575016E-32</v>
      </c>
      <c r="D3808" s="165">
        <f t="shared" si="831"/>
        <v>2.2558277767625785E-3</v>
      </c>
      <c r="E3808" s="166">
        <f t="shared" si="827"/>
        <v>24.291375447755232</v>
      </c>
      <c r="F3808" s="167">
        <f t="shared" si="828"/>
        <v>8.5225173406090509</v>
      </c>
      <c r="G3808" s="167">
        <f t="shared" si="832"/>
        <v>296174.72026830661</v>
      </c>
      <c r="H3808" s="167">
        <f t="shared" si="833"/>
        <v>271299.98899881309</v>
      </c>
      <c r="I3808" s="168">
        <f t="shared" si="834"/>
        <v>567474.70926711964</v>
      </c>
      <c r="J3808" s="168">
        <f t="shared" ref="J3808:J3871" si="836">J3807+(I3808-I3807)/(1+discountDaily)^A3808</f>
        <v>545221.87024526682</v>
      </c>
      <c r="K3808" s="94"/>
      <c r="L3808" s="265">
        <f t="shared" si="835"/>
        <v>216248.64345307846</v>
      </c>
      <c r="M3808" s="265">
        <f>$G3808*NonHospFrac+theModel!$H3808*NonHospFrac</f>
        <v>351226.06581404124</v>
      </c>
      <c r="N3808" s="266">
        <f t="shared" ref="N3808:N3871" si="837">L3808+M3808</f>
        <v>567474.70926711964</v>
      </c>
      <c r="O3808" s="158"/>
      <c r="P3808" s="265">
        <f t="shared" ref="P3808:P3871" si="838">P3807+(L3808-L3807)/(1+discountDaily)^A3808</f>
        <v>207768.71267753738</v>
      </c>
      <c r="Q3808" s="265">
        <f t="shared" ref="Q3808:Q3871" si="839">Q3807+(M3808-M3807)/(1+discountDaily)^B3808</f>
        <v>351224.50556342222</v>
      </c>
      <c r="R3808" s="266">
        <f t="shared" ref="R3808:R3871" si="840">P3808+Q3808</f>
        <v>558993.21824095957</v>
      </c>
    </row>
    <row r="3809" spans="1:18" x14ac:dyDescent="0.25">
      <c r="A3809" s="81">
        <v>3778</v>
      </c>
      <c r="B3809" s="93">
        <f t="shared" si="829"/>
        <v>5.2202210326518864E-32</v>
      </c>
      <c r="C3809" s="178">
        <f t="shared" si="830"/>
        <v>5.2084451130455895E-32</v>
      </c>
      <c r="D3809" s="165">
        <f t="shared" si="831"/>
        <v>2.2558277767625785E-3</v>
      </c>
      <c r="E3809" s="166">
        <f t="shared" ref="E3809:E3872" si="841">C3809+E3808</f>
        <v>24.291375447755232</v>
      </c>
      <c r="F3809" s="167">
        <f t="shared" ref="F3809:F3872" si="842">D3809+F3808</f>
        <v>8.5247731683858134</v>
      </c>
      <c r="G3809" s="167">
        <f t="shared" si="832"/>
        <v>296253.11484752008</v>
      </c>
      <c r="H3809" s="167">
        <f t="shared" si="833"/>
        <v>271299.98899881309</v>
      </c>
      <c r="I3809" s="168">
        <f t="shared" si="834"/>
        <v>567553.10384633322</v>
      </c>
      <c r="J3809" s="168">
        <f t="shared" si="836"/>
        <v>545289.07559987437</v>
      </c>
      <c r="K3809" s="94"/>
      <c r="L3809" s="265">
        <f t="shared" si="835"/>
        <v>216278.51742126088</v>
      </c>
      <c r="M3809" s="265">
        <f>$G3809*NonHospFrac+theModel!$H3809*NonHospFrac</f>
        <v>351274.58642507228</v>
      </c>
      <c r="N3809" s="266">
        <f t="shared" si="837"/>
        <v>567553.10384633322</v>
      </c>
      <c r="O3809" s="158"/>
      <c r="P3809" s="265">
        <f t="shared" si="838"/>
        <v>207794.32274707759</v>
      </c>
      <c r="Q3809" s="265">
        <f t="shared" si="839"/>
        <v>351273.02617445326</v>
      </c>
      <c r="R3809" s="266">
        <f t="shared" si="840"/>
        <v>559067.34892153088</v>
      </c>
    </row>
    <row r="3810" spans="1:18" x14ac:dyDescent="0.25">
      <c r="A3810" s="81">
        <v>3779</v>
      </c>
      <c r="B3810" s="93">
        <f t="shared" si="829"/>
        <v>5.1227049063004617E-32</v>
      </c>
      <c r="C3810" s="178">
        <f t="shared" si="830"/>
        <v>5.1111489662806706E-32</v>
      </c>
      <c r="D3810" s="165">
        <f t="shared" si="831"/>
        <v>2.2558277767625785E-3</v>
      </c>
      <c r="E3810" s="166">
        <f t="shared" si="841"/>
        <v>24.291375447755232</v>
      </c>
      <c r="F3810" s="167">
        <f t="shared" si="842"/>
        <v>8.527028996162576</v>
      </c>
      <c r="G3810" s="167">
        <f t="shared" si="832"/>
        <v>296331.50942673354</v>
      </c>
      <c r="H3810" s="167">
        <f t="shared" si="833"/>
        <v>271299.98899881309</v>
      </c>
      <c r="I3810" s="168">
        <f t="shared" si="834"/>
        <v>567631.49842554657</v>
      </c>
      <c r="J3810" s="168">
        <f t="shared" si="836"/>
        <v>545356.2782150592</v>
      </c>
      <c r="K3810" s="94"/>
      <c r="L3810" s="265">
        <f t="shared" si="835"/>
        <v>216308.39138944334</v>
      </c>
      <c r="M3810" s="265">
        <f>$G3810*NonHospFrac+theModel!$H3810*NonHospFrac</f>
        <v>351323.10703610326</v>
      </c>
      <c r="N3810" s="266">
        <f t="shared" si="837"/>
        <v>567631.49842554657</v>
      </c>
      <c r="O3810" s="158"/>
      <c r="P3810" s="265">
        <f t="shared" si="838"/>
        <v>207819.93177270098</v>
      </c>
      <c r="Q3810" s="265">
        <f t="shared" si="839"/>
        <v>351321.54678548424</v>
      </c>
      <c r="R3810" s="266">
        <f t="shared" si="840"/>
        <v>559141.47855818528</v>
      </c>
    </row>
    <row r="3811" spans="1:18" x14ac:dyDescent="0.25">
      <c r="A3811" s="81">
        <v>3780</v>
      </c>
      <c r="B3811" s="93">
        <f t="shared" si="829"/>
        <v>5.0270104259749618E-32</v>
      </c>
      <c r="C3811" s="178">
        <f t="shared" si="830"/>
        <v>5.0156703562219728E-32</v>
      </c>
      <c r="D3811" s="165">
        <f t="shared" si="831"/>
        <v>2.2558277767625785E-3</v>
      </c>
      <c r="E3811" s="166">
        <f t="shared" si="841"/>
        <v>24.291375447755232</v>
      </c>
      <c r="F3811" s="167">
        <f t="shared" si="842"/>
        <v>8.5292848239393386</v>
      </c>
      <c r="G3811" s="167">
        <f t="shared" si="832"/>
        <v>296409.90400594688</v>
      </c>
      <c r="H3811" s="167">
        <f t="shared" si="833"/>
        <v>271299.98899881309</v>
      </c>
      <c r="I3811" s="168">
        <f t="shared" si="834"/>
        <v>567709.89300475991</v>
      </c>
      <c r="J3811" s="168">
        <f t="shared" si="836"/>
        <v>545423.47809093317</v>
      </c>
      <c r="K3811" s="94"/>
      <c r="L3811" s="265">
        <f t="shared" si="835"/>
        <v>216338.26535762573</v>
      </c>
      <c r="M3811" s="265">
        <f>$G3811*NonHospFrac+theModel!$H3811*NonHospFrac</f>
        <v>351371.62764713424</v>
      </c>
      <c r="N3811" s="266">
        <f t="shared" si="837"/>
        <v>567709.89300475991</v>
      </c>
      <c r="O3811" s="158"/>
      <c r="P3811" s="265">
        <f t="shared" si="838"/>
        <v>207845.53975445003</v>
      </c>
      <c r="Q3811" s="265">
        <f t="shared" si="839"/>
        <v>351370.06739651522</v>
      </c>
      <c r="R3811" s="266">
        <f t="shared" si="840"/>
        <v>559215.60715096525</v>
      </c>
    </row>
    <row r="3812" spans="1:18" x14ac:dyDescent="0.25">
      <c r="A3812" s="81">
        <v>3781</v>
      </c>
      <c r="B3812" s="93">
        <f t="shared" si="829"/>
        <v>4.933103562491008E-32</v>
      </c>
      <c r="C3812" s="178">
        <f t="shared" si="830"/>
        <v>4.9219753304490943E-32</v>
      </c>
      <c r="D3812" s="165">
        <f t="shared" si="831"/>
        <v>2.2558277767625785E-3</v>
      </c>
      <c r="E3812" s="166">
        <f t="shared" si="841"/>
        <v>24.291375447755232</v>
      </c>
      <c r="F3812" s="167">
        <f t="shared" si="842"/>
        <v>8.5315406517161012</v>
      </c>
      <c r="G3812" s="167">
        <f t="shared" si="832"/>
        <v>296488.29858516034</v>
      </c>
      <c r="H3812" s="167">
        <f t="shared" si="833"/>
        <v>271299.98899881309</v>
      </c>
      <c r="I3812" s="168">
        <f t="shared" si="834"/>
        <v>567788.28758397349</v>
      </c>
      <c r="J3812" s="168">
        <f t="shared" si="836"/>
        <v>545490.67522760807</v>
      </c>
      <c r="K3812" s="94"/>
      <c r="L3812" s="265">
        <f t="shared" si="835"/>
        <v>216368.13932580818</v>
      </c>
      <c r="M3812" s="265">
        <f>$G3812*NonHospFrac+theModel!$H3812*NonHospFrac</f>
        <v>351420.14825816522</v>
      </c>
      <c r="N3812" s="266">
        <f t="shared" si="837"/>
        <v>567788.28758397338</v>
      </c>
      <c r="O3812" s="158"/>
      <c r="P3812" s="265">
        <f t="shared" si="838"/>
        <v>207871.14669236739</v>
      </c>
      <c r="Q3812" s="265">
        <f t="shared" si="839"/>
        <v>351418.5880075462</v>
      </c>
      <c r="R3812" s="266">
        <f t="shared" si="840"/>
        <v>559289.73469991353</v>
      </c>
    </row>
    <row r="3813" spans="1:18" x14ac:dyDescent="0.25">
      <c r="A3813" s="81">
        <v>3782</v>
      </c>
      <c r="B3813" s="93">
        <f t="shared" si="829"/>
        <v>4.8409509223450089E-32</v>
      </c>
      <c r="C3813" s="178">
        <f t="shared" si="830"/>
        <v>4.8300305707884385E-32</v>
      </c>
      <c r="D3813" s="165">
        <f t="shared" si="831"/>
        <v>2.2558277767625785E-3</v>
      </c>
      <c r="E3813" s="166">
        <f t="shared" si="841"/>
        <v>24.291375447755232</v>
      </c>
      <c r="F3813" s="167">
        <f t="shared" si="842"/>
        <v>8.5337964794928638</v>
      </c>
      <c r="G3813" s="167">
        <f t="shared" si="832"/>
        <v>296566.69316437375</v>
      </c>
      <c r="H3813" s="167">
        <f t="shared" si="833"/>
        <v>271299.98899881309</v>
      </c>
      <c r="I3813" s="168">
        <f t="shared" si="834"/>
        <v>567866.68216318684</v>
      </c>
      <c r="J3813" s="168">
        <f t="shared" si="836"/>
        <v>545557.86962519516</v>
      </c>
      <c r="K3813" s="94"/>
      <c r="L3813" s="265">
        <f t="shared" si="835"/>
        <v>216398.01329399057</v>
      </c>
      <c r="M3813" s="265">
        <f>$G3813*NonHospFrac+theModel!$H3813*NonHospFrac</f>
        <v>351468.6688691962</v>
      </c>
      <c r="N3813" s="266">
        <f t="shared" si="837"/>
        <v>567866.68216318684</v>
      </c>
      <c r="O3813" s="158"/>
      <c r="P3813" s="265">
        <f t="shared" si="838"/>
        <v>207896.75258649548</v>
      </c>
      <c r="Q3813" s="265">
        <f t="shared" si="839"/>
        <v>351467.10861857719</v>
      </c>
      <c r="R3813" s="266">
        <f t="shared" si="840"/>
        <v>559363.86120507261</v>
      </c>
    </row>
    <row r="3814" spans="1:18" x14ac:dyDescent="0.25">
      <c r="A3814" s="81">
        <v>3783</v>
      </c>
      <c r="B3814" s="93">
        <f t="shared" si="829"/>
        <v>4.7505197358393626E-32</v>
      </c>
      <c r="C3814" s="178">
        <f t="shared" si="830"/>
        <v>4.7398033814651972E-32</v>
      </c>
      <c r="D3814" s="165">
        <f t="shared" si="831"/>
        <v>2.2558277767625785E-3</v>
      </c>
      <c r="E3814" s="166">
        <f t="shared" si="841"/>
        <v>24.291375447755232</v>
      </c>
      <c r="F3814" s="167">
        <f t="shared" si="842"/>
        <v>8.5360523072696264</v>
      </c>
      <c r="G3814" s="167">
        <f t="shared" si="832"/>
        <v>296645.08774358721</v>
      </c>
      <c r="H3814" s="167">
        <f t="shared" si="833"/>
        <v>271299.98899881309</v>
      </c>
      <c r="I3814" s="168">
        <f t="shared" si="834"/>
        <v>567945.0767424003</v>
      </c>
      <c r="J3814" s="168">
        <f t="shared" si="836"/>
        <v>545625.06128380646</v>
      </c>
      <c r="K3814" s="94"/>
      <c r="L3814" s="265">
        <f t="shared" si="835"/>
        <v>216427.88726217306</v>
      </c>
      <c r="M3814" s="265">
        <f>$G3814*NonHospFrac+theModel!$H3814*NonHospFrac</f>
        <v>351517.18948022724</v>
      </c>
      <c r="N3814" s="266">
        <f t="shared" si="837"/>
        <v>567945.0767424003</v>
      </c>
      <c r="O3814" s="158"/>
      <c r="P3814" s="265">
        <f t="shared" si="838"/>
        <v>207922.35743687701</v>
      </c>
      <c r="Q3814" s="265">
        <f t="shared" si="839"/>
        <v>351515.62922960822</v>
      </c>
      <c r="R3814" s="266">
        <f t="shared" si="840"/>
        <v>559437.9866664852</v>
      </c>
    </row>
    <row r="3815" spans="1:18" x14ac:dyDescent="0.25">
      <c r="A3815" s="81">
        <v>3784</v>
      </c>
      <c r="B3815" s="93">
        <f t="shared" si="829"/>
        <v>4.6617778454294612E-32</v>
      </c>
      <c r="C3815" s="178">
        <f t="shared" si="830"/>
        <v>4.6512616774766448E-32</v>
      </c>
      <c r="D3815" s="165">
        <f t="shared" si="831"/>
        <v>2.2558277767625785E-3</v>
      </c>
      <c r="E3815" s="166">
        <f t="shared" si="841"/>
        <v>24.291375447755232</v>
      </c>
      <c r="F3815" s="167">
        <f t="shared" si="842"/>
        <v>8.538308135046389</v>
      </c>
      <c r="G3815" s="167">
        <f t="shared" si="832"/>
        <v>296723.48232280056</v>
      </c>
      <c r="H3815" s="167">
        <f t="shared" si="833"/>
        <v>271299.98899881309</v>
      </c>
      <c r="I3815" s="168">
        <f t="shared" si="834"/>
        <v>568023.47132161364</v>
      </c>
      <c r="J3815" s="168">
        <f t="shared" si="836"/>
        <v>545692.25020355335</v>
      </c>
      <c r="K3815" s="94"/>
      <c r="L3815" s="265">
        <f t="shared" si="835"/>
        <v>216457.76123035542</v>
      </c>
      <c r="M3815" s="265">
        <f>$G3815*NonHospFrac+theModel!$H3815*NonHospFrac</f>
        <v>351565.71009125817</v>
      </c>
      <c r="N3815" s="266">
        <f t="shared" si="837"/>
        <v>568023.47132161353</v>
      </c>
      <c r="O3815" s="158"/>
      <c r="P3815" s="265">
        <f t="shared" si="838"/>
        <v>207947.96124355431</v>
      </c>
      <c r="Q3815" s="265">
        <f t="shared" si="839"/>
        <v>351564.14984063915</v>
      </c>
      <c r="R3815" s="266">
        <f t="shared" si="840"/>
        <v>559512.11108419346</v>
      </c>
    </row>
    <row r="3816" spans="1:18" x14ac:dyDescent="0.25">
      <c r="A3816" s="81">
        <v>3785</v>
      </c>
      <c r="B3816" s="93">
        <f t="shared" si="829"/>
        <v>4.5746936942884054E-32</v>
      </c>
      <c r="C3816" s="178">
        <f t="shared" si="830"/>
        <v>4.5643739731826488E-32</v>
      </c>
      <c r="D3816" s="165">
        <f t="shared" si="831"/>
        <v>2.2558277767625785E-3</v>
      </c>
      <c r="E3816" s="166">
        <f t="shared" si="841"/>
        <v>24.291375447755232</v>
      </c>
      <c r="F3816" s="167">
        <f t="shared" si="842"/>
        <v>8.5405639628231516</v>
      </c>
      <c r="G3816" s="167">
        <f t="shared" si="832"/>
        <v>296801.87690201402</v>
      </c>
      <c r="H3816" s="167">
        <f t="shared" si="833"/>
        <v>271299.98899881309</v>
      </c>
      <c r="I3816" s="168">
        <f t="shared" si="834"/>
        <v>568101.86590082711</v>
      </c>
      <c r="J3816" s="168">
        <f t="shared" si="836"/>
        <v>545759.43638454773</v>
      </c>
      <c r="K3816" s="94"/>
      <c r="L3816" s="265">
        <f t="shared" si="835"/>
        <v>216487.63519853787</v>
      </c>
      <c r="M3816" s="265">
        <f>$G3816*NonHospFrac+theModel!$H3816*NonHospFrac</f>
        <v>351614.23070228921</v>
      </c>
      <c r="N3816" s="266">
        <f t="shared" si="837"/>
        <v>568101.86590082711</v>
      </c>
      <c r="O3816" s="158"/>
      <c r="P3816" s="265">
        <f t="shared" si="838"/>
        <v>207973.56400657012</v>
      </c>
      <c r="Q3816" s="265">
        <f t="shared" si="839"/>
        <v>351612.67045167019</v>
      </c>
      <c r="R3816" s="266">
        <f t="shared" si="840"/>
        <v>559586.23445824033</v>
      </c>
    </row>
    <row r="3817" spans="1:18" x14ac:dyDescent="0.25">
      <c r="A3817" s="81">
        <v>3786</v>
      </c>
      <c r="B3817" s="93">
        <f t="shared" si="829"/>
        <v>4.4892363150853115E-32</v>
      </c>
      <c r="C3817" s="178">
        <f t="shared" si="830"/>
        <v>4.4791093711092907E-32</v>
      </c>
      <c r="D3817" s="165">
        <f t="shared" si="831"/>
        <v>2.2558277767625785E-3</v>
      </c>
      <c r="E3817" s="166">
        <f t="shared" si="841"/>
        <v>24.291375447755232</v>
      </c>
      <c r="F3817" s="167">
        <f t="shared" si="842"/>
        <v>8.5428197905999141</v>
      </c>
      <c r="G3817" s="167">
        <f t="shared" si="832"/>
        <v>296880.27148122742</v>
      </c>
      <c r="H3817" s="167">
        <f t="shared" si="833"/>
        <v>271299.98899881309</v>
      </c>
      <c r="I3817" s="168">
        <f t="shared" si="834"/>
        <v>568180.26048004045</v>
      </c>
      <c r="J3817" s="168">
        <f t="shared" si="836"/>
        <v>545826.61982690101</v>
      </c>
      <c r="K3817" s="94"/>
      <c r="L3817" s="265">
        <f t="shared" si="835"/>
        <v>216517.50916672029</v>
      </c>
      <c r="M3817" s="265">
        <f>$G3817*NonHospFrac+theModel!$H3817*NonHospFrac</f>
        <v>351662.75131332019</v>
      </c>
      <c r="N3817" s="266">
        <f t="shared" si="837"/>
        <v>568180.26048004045</v>
      </c>
      <c r="O3817" s="158"/>
      <c r="P3817" s="265">
        <f t="shared" si="838"/>
        <v>207999.16572596689</v>
      </c>
      <c r="Q3817" s="265">
        <f t="shared" si="839"/>
        <v>351661.19106270117</v>
      </c>
      <c r="R3817" s="266">
        <f t="shared" si="840"/>
        <v>559660.35678866808</v>
      </c>
    </row>
    <row r="3818" spans="1:18" x14ac:dyDescent="0.25">
      <c r="A3818" s="81">
        <v>3787</v>
      </c>
      <c r="B3818" s="93">
        <f t="shared" si="829"/>
        <v>4.4053753189732604E-32</v>
      </c>
      <c r="C3818" s="178">
        <f t="shared" si="830"/>
        <v>4.3954375509616561E-32</v>
      </c>
      <c r="D3818" s="165">
        <f t="shared" si="831"/>
        <v>2.2558277767625785E-3</v>
      </c>
      <c r="E3818" s="166">
        <f t="shared" si="841"/>
        <v>24.291375447755232</v>
      </c>
      <c r="F3818" s="167">
        <f t="shared" si="842"/>
        <v>8.5450756183766767</v>
      </c>
      <c r="G3818" s="167">
        <f t="shared" si="832"/>
        <v>296958.66606044088</v>
      </c>
      <c r="H3818" s="167">
        <f t="shared" si="833"/>
        <v>271299.98899881309</v>
      </c>
      <c r="I3818" s="168">
        <f t="shared" si="834"/>
        <v>568258.65505925403</v>
      </c>
      <c r="J3818" s="168">
        <f t="shared" si="836"/>
        <v>545893.80053072516</v>
      </c>
      <c r="K3818" s="94"/>
      <c r="L3818" s="265">
        <f t="shared" si="835"/>
        <v>216547.38313490275</v>
      </c>
      <c r="M3818" s="265">
        <f>$G3818*NonHospFrac+theModel!$H3818*NonHospFrac</f>
        <v>351711.27192435123</v>
      </c>
      <c r="N3818" s="266">
        <f t="shared" si="837"/>
        <v>568258.65505925403</v>
      </c>
      <c r="O3818" s="158"/>
      <c r="P3818" s="265">
        <f t="shared" si="838"/>
        <v>208024.7664017872</v>
      </c>
      <c r="Q3818" s="265">
        <f t="shared" si="839"/>
        <v>351709.71167373221</v>
      </c>
      <c r="R3818" s="266">
        <f t="shared" si="840"/>
        <v>559734.47807551944</v>
      </c>
    </row>
    <row r="3819" spans="1:18" x14ac:dyDescent="0.25">
      <c r="A3819" s="81">
        <v>3788</v>
      </c>
      <c r="B3819" s="93">
        <f t="shared" si="829"/>
        <v>4.3230808847829493E-32</v>
      </c>
      <c r="C3819" s="178">
        <f t="shared" si="830"/>
        <v>4.3133287588418643E-32</v>
      </c>
      <c r="D3819" s="165">
        <f t="shared" si="831"/>
        <v>2.2558277767625785E-3</v>
      </c>
      <c r="E3819" s="166">
        <f t="shared" si="841"/>
        <v>24.291375447755232</v>
      </c>
      <c r="F3819" s="167">
        <f t="shared" si="842"/>
        <v>8.5473314461534393</v>
      </c>
      <c r="G3819" s="167">
        <f t="shared" si="832"/>
        <v>297037.06063965429</v>
      </c>
      <c r="H3819" s="167">
        <f t="shared" si="833"/>
        <v>271299.98899881309</v>
      </c>
      <c r="I3819" s="168">
        <f t="shared" si="834"/>
        <v>568337.04963846738</v>
      </c>
      <c r="J3819" s="168">
        <f t="shared" si="836"/>
        <v>545960.97849613137</v>
      </c>
      <c r="K3819" s="94"/>
      <c r="L3819" s="265">
        <f t="shared" si="835"/>
        <v>216577.25710308517</v>
      </c>
      <c r="M3819" s="265">
        <f>$G3819*NonHospFrac+theModel!$H3819*NonHospFrac</f>
        <v>351759.79253538221</v>
      </c>
      <c r="N3819" s="266">
        <f t="shared" si="837"/>
        <v>568337.04963846738</v>
      </c>
      <c r="O3819" s="158"/>
      <c r="P3819" s="265">
        <f t="shared" si="838"/>
        <v>208050.36603407355</v>
      </c>
      <c r="Q3819" s="265">
        <f t="shared" si="839"/>
        <v>351758.23228476319</v>
      </c>
      <c r="R3819" s="266">
        <f t="shared" si="840"/>
        <v>559808.59831883677</v>
      </c>
    </row>
    <row r="3820" spans="1:18" x14ac:dyDescent="0.25">
      <c r="A3820" s="81">
        <v>3789</v>
      </c>
      <c r="B3820" s="93">
        <f t="shared" si="829"/>
        <v>4.2423237484182143E-32</v>
      </c>
      <c r="C3820" s="178">
        <f t="shared" si="830"/>
        <v>4.2327537966685128E-32</v>
      </c>
      <c r="D3820" s="165">
        <f t="shared" si="831"/>
        <v>2.2558277767625785E-3</v>
      </c>
      <c r="E3820" s="166">
        <f t="shared" si="841"/>
        <v>24.291375447755232</v>
      </c>
      <c r="F3820" s="167">
        <f t="shared" si="842"/>
        <v>8.5495872739302019</v>
      </c>
      <c r="G3820" s="167">
        <f t="shared" si="832"/>
        <v>297115.45521886775</v>
      </c>
      <c r="H3820" s="167">
        <f t="shared" si="833"/>
        <v>271299.98899881309</v>
      </c>
      <c r="I3820" s="168">
        <f t="shared" si="834"/>
        <v>568415.44421768084</v>
      </c>
      <c r="J3820" s="168">
        <f t="shared" si="836"/>
        <v>546028.15372323152</v>
      </c>
      <c r="K3820" s="94"/>
      <c r="L3820" s="265">
        <f t="shared" si="835"/>
        <v>216607.13107126759</v>
      </c>
      <c r="M3820" s="265">
        <f>$G3820*NonHospFrac+theModel!$H3820*NonHospFrac</f>
        <v>351808.31314641319</v>
      </c>
      <c r="N3820" s="266">
        <f t="shared" si="837"/>
        <v>568415.44421768072</v>
      </c>
      <c r="O3820" s="158"/>
      <c r="P3820" s="265">
        <f t="shared" si="838"/>
        <v>208075.96462286849</v>
      </c>
      <c r="Q3820" s="265">
        <f t="shared" si="839"/>
        <v>351806.75289579417</v>
      </c>
      <c r="R3820" s="266">
        <f t="shared" si="840"/>
        <v>559882.71751866268</v>
      </c>
    </row>
    <row r="3821" spans="1:18" x14ac:dyDescent="0.25">
      <c r="A3821" s="81">
        <v>3790</v>
      </c>
      <c r="B3821" s="93">
        <f t="shared" si="829"/>
        <v>4.1630751924496472E-32</v>
      </c>
      <c r="C3821" s="178">
        <f t="shared" si="830"/>
        <v>4.1536840117937681E-32</v>
      </c>
      <c r="D3821" s="165">
        <f t="shared" si="831"/>
        <v>2.2558277767625785E-3</v>
      </c>
      <c r="E3821" s="166">
        <f t="shared" si="841"/>
        <v>24.291375447755232</v>
      </c>
      <c r="F3821" s="167">
        <f t="shared" si="842"/>
        <v>8.5518431017069645</v>
      </c>
      <c r="G3821" s="167">
        <f t="shared" si="832"/>
        <v>297193.84979808109</v>
      </c>
      <c r="H3821" s="167">
        <f t="shared" si="833"/>
        <v>271299.98899881309</v>
      </c>
      <c r="I3821" s="168">
        <f t="shared" si="834"/>
        <v>568493.83879689418</v>
      </c>
      <c r="J3821" s="168">
        <f t="shared" si="836"/>
        <v>546095.32621213712</v>
      </c>
      <c r="K3821" s="94"/>
      <c r="L3821" s="265">
        <f t="shared" si="835"/>
        <v>216637.00503944998</v>
      </c>
      <c r="M3821" s="265">
        <f>$G3821*NonHospFrac+theModel!$H3821*NonHospFrac</f>
        <v>351856.83375744417</v>
      </c>
      <c r="N3821" s="266">
        <f t="shared" si="837"/>
        <v>568493.83879689418</v>
      </c>
      <c r="O3821" s="158"/>
      <c r="P3821" s="265">
        <f t="shared" si="838"/>
        <v>208101.56216821453</v>
      </c>
      <c r="Q3821" s="265">
        <f t="shared" si="839"/>
        <v>351855.27350682515</v>
      </c>
      <c r="R3821" s="266">
        <f t="shared" si="840"/>
        <v>559956.83567503968</v>
      </c>
    </row>
    <row r="3822" spans="1:18" x14ac:dyDescent="0.25">
      <c r="A3822" s="81">
        <v>3791</v>
      </c>
      <c r="B3822" s="93">
        <f t="shared" si="829"/>
        <v>4.0853070359026106E-32</v>
      </c>
      <c r="C3822" s="178">
        <f t="shared" si="830"/>
        <v>4.0760912868144176E-32</v>
      </c>
      <c r="D3822" s="165">
        <f t="shared" si="831"/>
        <v>2.2558277767625785E-3</v>
      </c>
      <c r="E3822" s="166">
        <f t="shared" si="841"/>
        <v>24.291375447755232</v>
      </c>
      <c r="F3822" s="167">
        <f t="shared" si="842"/>
        <v>8.5540989294837271</v>
      </c>
      <c r="G3822" s="167">
        <f t="shared" si="832"/>
        <v>297272.2443772945</v>
      </c>
      <c r="H3822" s="167">
        <f t="shared" si="833"/>
        <v>271299.98899881309</v>
      </c>
      <c r="I3822" s="168">
        <f t="shared" si="834"/>
        <v>568572.23337610764</v>
      </c>
      <c r="J3822" s="168">
        <f t="shared" si="836"/>
        <v>546162.49596295995</v>
      </c>
      <c r="K3822" s="94"/>
      <c r="L3822" s="265">
        <f t="shared" si="835"/>
        <v>216666.87900763241</v>
      </c>
      <c r="M3822" s="265">
        <f>$G3822*NonHospFrac+theModel!$H3822*NonHospFrac</f>
        <v>351905.35436847515</v>
      </c>
      <c r="N3822" s="266">
        <f t="shared" si="837"/>
        <v>568572.23337610753</v>
      </c>
      <c r="O3822" s="158"/>
      <c r="P3822" s="265">
        <f t="shared" si="838"/>
        <v>208127.15867015425</v>
      </c>
      <c r="Q3822" s="265">
        <f t="shared" si="839"/>
        <v>351903.79411785613</v>
      </c>
      <c r="R3822" s="266">
        <f t="shared" si="840"/>
        <v>560030.95278801036</v>
      </c>
    </row>
    <row r="3823" spans="1:18" x14ac:dyDescent="0.25">
      <c r="A3823" s="81">
        <v>3792</v>
      </c>
      <c r="B3823" s="93">
        <f t="shared" si="829"/>
        <v>4.0089916242360157E-32</v>
      </c>
      <c r="C3823" s="178">
        <f t="shared" si="830"/>
        <v>3.9999480295732556E-32</v>
      </c>
      <c r="D3823" s="165">
        <f t="shared" si="831"/>
        <v>2.2558277767625785E-3</v>
      </c>
      <c r="E3823" s="166">
        <f t="shared" si="841"/>
        <v>24.291375447755232</v>
      </c>
      <c r="F3823" s="167">
        <f t="shared" si="842"/>
        <v>8.5563547572604897</v>
      </c>
      <c r="G3823" s="167">
        <f t="shared" si="832"/>
        <v>297350.63895650796</v>
      </c>
      <c r="H3823" s="167">
        <f t="shared" si="833"/>
        <v>271299.98899881309</v>
      </c>
      <c r="I3823" s="168">
        <f t="shared" si="834"/>
        <v>568650.62795532099</v>
      </c>
      <c r="J3823" s="168">
        <f t="shared" si="836"/>
        <v>546229.66297581128</v>
      </c>
      <c r="K3823" s="94"/>
      <c r="L3823" s="265">
        <f t="shared" si="835"/>
        <v>216696.75297581486</v>
      </c>
      <c r="M3823" s="265">
        <f>$G3823*NonHospFrac+theModel!$H3823*NonHospFrac</f>
        <v>351953.87497950619</v>
      </c>
      <c r="N3823" s="266">
        <f t="shared" si="837"/>
        <v>568650.62795532099</v>
      </c>
      <c r="O3823" s="158"/>
      <c r="P3823" s="265">
        <f t="shared" si="838"/>
        <v>208152.75412873019</v>
      </c>
      <c r="Q3823" s="265">
        <f t="shared" si="839"/>
        <v>351952.31472888717</v>
      </c>
      <c r="R3823" s="266">
        <f t="shared" si="840"/>
        <v>560105.06885761733</v>
      </c>
    </row>
    <row r="3824" spans="1:18" x14ac:dyDescent="0.25">
      <c r="A3824" s="81">
        <v>3793</v>
      </c>
      <c r="B3824" s="93">
        <f t="shared" si="829"/>
        <v>3.9341018195083017E-32</v>
      </c>
      <c r="C3824" s="178">
        <f t="shared" si="830"/>
        <v>3.9252271633472425E-32</v>
      </c>
      <c r="D3824" s="165">
        <f t="shared" si="831"/>
        <v>2.2558277767625785E-3</v>
      </c>
      <c r="E3824" s="166">
        <f t="shared" si="841"/>
        <v>24.291375447755232</v>
      </c>
      <c r="F3824" s="167">
        <f t="shared" si="842"/>
        <v>8.5586105850372522</v>
      </c>
      <c r="G3824" s="167">
        <f t="shared" si="832"/>
        <v>297429.03353572136</v>
      </c>
      <c r="H3824" s="167">
        <f t="shared" si="833"/>
        <v>271299.98899881309</v>
      </c>
      <c r="I3824" s="168">
        <f t="shared" si="834"/>
        <v>568729.02253453445</v>
      </c>
      <c r="J3824" s="168">
        <f t="shared" si="836"/>
        <v>546296.82725080312</v>
      </c>
      <c r="K3824" s="94"/>
      <c r="L3824" s="265">
        <f t="shared" si="835"/>
        <v>216726.62694399728</v>
      </c>
      <c r="M3824" s="265">
        <f>$G3824*NonHospFrac+theModel!$H3824*NonHospFrac</f>
        <v>352002.39559053717</v>
      </c>
      <c r="N3824" s="266">
        <f t="shared" si="837"/>
        <v>568729.02253453445</v>
      </c>
      <c r="O3824" s="158"/>
      <c r="P3824" s="265">
        <f t="shared" si="838"/>
        <v>208178.34854398482</v>
      </c>
      <c r="Q3824" s="265">
        <f t="shared" si="839"/>
        <v>352000.83533991815</v>
      </c>
      <c r="R3824" s="266">
        <f t="shared" si="840"/>
        <v>560179.18388390297</v>
      </c>
    </row>
    <row r="3825" spans="1:18" x14ac:dyDescent="0.25">
      <c r="A3825" s="81">
        <v>3794</v>
      </c>
      <c r="B3825" s="93">
        <f t="shared" si="829"/>
        <v>3.8606109907271192E-32</v>
      </c>
      <c r="C3825" s="178">
        <f t="shared" si="830"/>
        <v>3.8519021172189622E-32</v>
      </c>
      <c r="D3825" s="165">
        <f t="shared" si="831"/>
        <v>2.2558277767625785E-3</v>
      </c>
      <c r="E3825" s="166">
        <f t="shared" si="841"/>
        <v>24.291375447755232</v>
      </c>
      <c r="F3825" s="167">
        <f t="shared" si="842"/>
        <v>8.5608664128140148</v>
      </c>
      <c r="G3825" s="167">
        <f t="shared" si="832"/>
        <v>297507.42811493477</v>
      </c>
      <c r="H3825" s="167">
        <f t="shared" si="833"/>
        <v>271299.98899881309</v>
      </c>
      <c r="I3825" s="168">
        <f t="shared" si="834"/>
        <v>568807.41711374791</v>
      </c>
      <c r="J3825" s="168">
        <f t="shared" si="836"/>
        <v>546363.98878804687</v>
      </c>
      <c r="K3825" s="94"/>
      <c r="L3825" s="265">
        <f t="shared" si="835"/>
        <v>216756.5009121797</v>
      </c>
      <c r="M3825" s="265">
        <f>$G3825*NonHospFrac+theModel!$H3825*NonHospFrac</f>
        <v>352050.91620156815</v>
      </c>
      <c r="N3825" s="266">
        <f t="shared" si="837"/>
        <v>568807.41711374791</v>
      </c>
      <c r="O3825" s="158"/>
      <c r="P3825" s="265">
        <f t="shared" si="838"/>
        <v>208203.94191596069</v>
      </c>
      <c r="Q3825" s="265">
        <f t="shared" si="839"/>
        <v>352049.35595094913</v>
      </c>
      <c r="R3825" s="266">
        <f t="shared" si="840"/>
        <v>560253.29786690976</v>
      </c>
    </row>
    <row r="3826" spans="1:18" x14ac:dyDescent="0.25">
      <c r="A3826" s="81">
        <v>3795</v>
      </c>
      <c r="B3826" s="93">
        <f t="shared" si="829"/>
        <v>3.7884930043793421E-32</v>
      </c>
      <c r="C3826" s="178">
        <f t="shared" si="830"/>
        <v>3.7799468166279922E-32</v>
      </c>
      <c r="D3826" s="165">
        <f t="shared" si="831"/>
        <v>2.2558277767625785E-3</v>
      </c>
      <c r="E3826" s="166">
        <f t="shared" si="841"/>
        <v>24.291375447755232</v>
      </c>
      <c r="F3826" s="167">
        <f t="shared" si="842"/>
        <v>8.5631222405907774</v>
      </c>
      <c r="G3826" s="167">
        <f t="shared" si="832"/>
        <v>297585.82269414823</v>
      </c>
      <c r="H3826" s="167">
        <f t="shared" si="833"/>
        <v>271299.98899881309</v>
      </c>
      <c r="I3826" s="168">
        <f t="shared" si="834"/>
        <v>568885.81169296126</v>
      </c>
      <c r="J3826" s="168">
        <f t="shared" si="836"/>
        <v>546431.14758765406</v>
      </c>
      <c r="K3826" s="94"/>
      <c r="L3826" s="265">
        <f t="shared" si="835"/>
        <v>216786.37488036213</v>
      </c>
      <c r="M3826" s="265">
        <f>$G3826*NonHospFrac+theModel!$H3826*NonHospFrac</f>
        <v>352099.43681259919</v>
      </c>
      <c r="N3826" s="266">
        <f t="shared" si="837"/>
        <v>568885.81169296126</v>
      </c>
      <c r="O3826" s="158"/>
      <c r="P3826" s="265">
        <f t="shared" si="838"/>
        <v>208229.53424470033</v>
      </c>
      <c r="Q3826" s="265">
        <f t="shared" si="839"/>
        <v>352097.87656198017</v>
      </c>
      <c r="R3826" s="266">
        <f t="shared" si="840"/>
        <v>560327.41080668056</v>
      </c>
    </row>
    <row r="3827" spans="1:18" x14ac:dyDescent="0.25">
      <c r="A3827" s="81">
        <v>3796</v>
      </c>
      <c r="B3827" s="93">
        <f t="shared" si="829"/>
        <v>3.7177222151377094E-32</v>
      </c>
      <c r="C3827" s="178">
        <f t="shared" si="830"/>
        <v>3.7093356740985143E-32</v>
      </c>
      <c r="D3827" s="165">
        <f t="shared" si="831"/>
        <v>2.2558277767625785E-3</v>
      </c>
      <c r="E3827" s="166">
        <f t="shared" si="841"/>
        <v>24.291375447755232</v>
      </c>
      <c r="F3827" s="167">
        <f t="shared" si="842"/>
        <v>8.56537806836754</v>
      </c>
      <c r="G3827" s="167">
        <f t="shared" si="832"/>
        <v>297664.21727336169</v>
      </c>
      <c r="H3827" s="167">
        <f t="shared" si="833"/>
        <v>271299.98899881309</v>
      </c>
      <c r="I3827" s="168">
        <f t="shared" si="834"/>
        <v>568964.20627217484</v>
      </c>
      <c r="J3827" s="168">
        <f t="shared" si="836"/>
        <v>546498.30364973657</v>
      </c>
      <c r="K3827" s="94"/>
      <c r="L3827" s="265">
        <f t="shared" si="835"/>
        <v>216816.24884854458</v>
      </c>
      <c r="M3827" s="265">
        <f>$G3827*NonHospFrac+theModel!$H3827*NonHospFrac</f>
        <v>352147.95742363017</v>
      </c>
      <c r="N3827" s="266">
        <f t="shared" si="837"/>
        <v>568964.20627217472</v>
      </c>
      <c r="O3827" s="158"/>
      <c r="P3827" s="265">
        <f t="shared" si="838"/>
        <v>208255.1255302463</v>
      </c>
      <c r="Q3827" s="265">
        <f t="shared" si="839"/>
        <v>352146.39717301115</v>
      </c>
      <c r="R3827" s="266">
        <f t="shared" si="840"/>
        <v>560401.52270325739</v>
      </c>
    </row>
    <row r="3828" spans="1:18" x14ac:dyDescent="0.25">
      <c r="A3828" s="81">
        <v>3797</v>
      </c>
      <c r="B3828" s="93">
        <f t="shared" si="829"/>
        <v>3.6482734567416105E-32</v>
      </c>
      <c r="C3828" s="178">
        <f t="shared" si="830"/>
        <v>3.6400435801406669E-32</v>
      </c>
      <c r="D3828" s="165">
        <f t="shared" si="831"/>
        <v>2.2558277767625785E-3</v>
      </c>
      <c r="E3828" s="166">
        <f t="shared" si="841"/>
        <v>24.291375447755232</v>
      </c>
      <c r="F3828" s="167">
        <f t="shared" si="842"/>
        <v>8.5676338961443026</v>
      </c>
      <c r="G3828" s="167">
        <f t="shared" si="832"/>
        <v>297742.61185257504</v>
      </c>
      <c r="H3828" s="167">
        <f t="shared" si="833"/>
        <v>271299.98899881309</v>
      </c>
      <c r="I3828" s="168">
        <f t="shared" si="834"/>
        <v>569042.60085138818</v>
      </c>
      <c r="J3828" s="168">
        <f t="shared" si="836"/>
        <v>546565.45697440556</v>
      </c>
      <c r="K3828" s="94"/>
      <c r="L3828" s="265">
        <f t="shared" si="835"/>
        <v>216846.12281672697</v>
      </c>
      <c r="M3828" s="265">
        <f>$G3828*NonHospFrac+theModel!$H3828*NonHospFrac</f>
        <v>352196.47803466115</v>
      </c>
      <c r="N3828" s="266">
        <f t="shared" si="837"/>
        <v>569042.60085138818</v>
      </c>
      <c r="O3828" s="158"/>
      <c r="P3828" s="265">
        <f t="shared" si="838"/>
        <v>208280.71577264104</v>
      </c>
      <c r="Q3828" s="265">
        <f t="shared" si="839"/>
        <v>352194.91778404213</v>
      </c>
      <c r="R3828" s="266">
        <f t="shared" si="840"/>
        <v>560475.6335566832</v>
      </c>
    </row>
    <row r="3829" spans="1:18" x14ac:dyDescent="0.25">
      <c r="A3829" s="81">
        <v>3798</v>
      </c>
      <c r="B3829" s="93">
        <f t="shared" si="829"/>
        <v>3.5801220330476917E-32</v>
      </c>
      <c r="C3829" s="178">
        <f t="shared" si="830"/>
        <v>3.5720458943213429E-32</v>
      </c>
      <c r="D3829" s="165">
        <f t="shared" si="831"/>
        <v>2.2558277767625785E-3</v>
      </c>
      <c r="E3829" s="166">
        <f t="shared" si="841"/>
        <v>24.291375447755232</v>
      </c>
      <c r="F3829" s="167">
        <f t="shared" si="842"/>
        <v>8.5698897239210652</v>
      </c>
      <c r="G3829" s="167">
        <f t="shared" si="832"/>
        <v>297821.0064317885</v>
      </c>
      <c r="H3829" s="167">
        <f t="shared" si="833"/>
        <v>271299.98899881309</v>
      </c>
      <c r="I3829" s="168">
        <f t="shared" si="834"/>
        <v>569120.99543060153</v>
      </c>
      <c r="J3829" s="168">
        <f t="shared" si="836"/>
        <v>546632.60756177281</v>
      </c>
      <c r="K3829" s="94"/>
      <c r="L3829" s="265">
        <f t="shared" si="835"/>
        <v>216875.9967849094</v>
      </c>
      <c r="M3829" s="265">
        <f>$G3829*NonHospFrac+theModel!$H3829*NonHospFrac</f>
        <v>352244.99864569213</v>
      </c>
      <c r="N3829" s="266">
        <f t="shared" si="837"/>
        <v>569120.99543060153</v>
      </c>
      <c r="O3829" s="158"/>
      <c r="P3829" s="265">
        <f t="shared" si="838"/>
        <v>208306.30497192714</v>
      </c>
      <c r="Q3829" s="265">
        <f t="shared" si="839"/>
        <v>352243.43839507311</v>
      </c>
      <c r="R3829" s="266">
        <f t="shared" si="840"/>
        <v>560549.74336700025</v>
      </c>
    </row>
    <row r="3830" spans="1:18" x14ac:dyDescent="0.25">
      <c r="A3830" s="81">
        <v>3799</v>
      </c>
      <c r="B3830" s="93">
        <f t="shared" si="829"/>
        <v>3.5132437092478947E-32</v>
      </c>
      <c r="C3830" s="178">
        <f t="shared" si="830"/>
        <v>3.5053184365020372E-32</v>
      </c>
      <c r="D3830" s="165">
        <f t="shared" si="831"/>
        <v>2.2558277767625785E-3</v>
      </c>
      <c r="E3830" s="166">
        <f t="shared" si="841"/>
        <v>24.291375447755232</v>
      </c>
      <c r="F3830" s="167">
        <f t="shared" si="842"/>
        <v>8.5721455516978278</v>
      </c>
      <c r="G3830" s="167">
        <f t="shared" si="832"/>
        <v>297899.4010110019</v>
      </c>
      <c r="H3830" s="167">
        <f t="shared" si="833"/>
        <v>271299.98899881309</v>
      </c>
      <c r="I3830" s="168">
        <f t="shared" si="834"/>
        <v>569199.39000981499</v>
      </c>
      <c r="J3830" s="168">
        <f t="shared" si="836"/>
        <v>546699.75541195006</v>
      </c>
      <c r="K3830" s="94"/>
      <c r="L3830" s="265">
        <f t="shared" si="835"/>
        <v>216905.87075309182</v>
      </c>
      <c r="M3830" s="265">
        <f>$G3830*NonHospFrac+theModel!$H3830*NonHospFrac</f>
        <v>352293.51925672311</v>
      </c>
      <c r="N3830" s="266">
        <f t="shared" si="837"/>
        <v>569199.39000981487</v>
      </c>
      <c r="O3830" s="158"/>
      <c r="P3830" s="265">
        <f t="shared" si="838"/>
        <v>208331.89312814712</v>
      </c>
      <c r="Q3830" s="265">
        <f t="shared" si="839"/>
        <v>352291.95900610409</v>
      </c>
      <c r="R3830" s="266">
        <f t="shared" si="840"/>
        <v>560623.85213425127</v>
      </c>
    </row>
    <row r="3831" spans="1:18" x14ac:dyDescent="0.25">
      <c r="A3831" s="81">
        <v>3800</v>
      </c>
      <c r="B3831" s="93">
        <f t="shared" si="829"/>
        <v>3.4476147032515094E-32</v>
      </c>
      <c r="C3831" s="178">
        <f t="shared" si="830"/>
        <v>3.4398374782403398E-32</v>
      </c>
      <c r="D3831" s="165">
        <f t="shared" si="831"/>
        <v>2.2558277767625785E-3</v>
      </c>
      <c r="E3831" s="166">
        <f t="shared" si="841"/>
        <v>24.291375447755232</v>
      </c>
      <c r="F3831" s="167">
        <f t="shared" si="842"/>
        <v>8.5744013794745904</v>
      </c>
      <c r="G3831" s="167">
        <f t="shared" si="832"/>
        <v>297977.79559021536</v>
      </c>
      <c r="H3831" s="167">
        <f t="shared" si="833"/>
        <v>271299.98899881309</v>
      </c>
      <c r="I3831" s="168">
        <f t="shared" si="834"/>
        <v>569277.78458902845</v>
      </c>
      <c r="J3831" s="168">
        <f t="shared" si="836"/>
        <v>546766.90052504872</v>
      </c>
      <c r="K3831" s="94"/>
      <c r="L3831" s="265">
        <f t="shared" si="835"/>
        <v>216935.74472127427</v>
      </c>
      <c r="M3831" s="265">
        <f>$G3831*NonHospFrac+theModel!$H3831*NonHospFrac</f>
        <v>352342.03986775415</v>
      </c>
      <c r="N3831" s="266">
        <f t="shared" si="837"/>
        <v>569277.78458902845</v>
      </c>
      <c r="O3831" s="158"/>
      <c r="P3831" s="265">
        <f t="shared" si="838"/>
        <v>208357.4802413435</v>
      </c>
      <c r="Q3831" s="265">
        <f t="shared" si="839"/>
        <v>352340.47961713513</v>
      </c>
      <c r="R3831" s="266">
        <f t="shared" si="840"/>
        <v>560697.95985847863</v>
      </c>
    </row>
    <row r="3832" spans="1:18" x14ac:dyDescent="0.25">
      <c r="A3832" s="81">
        <v>3801</v>
      </c>
      <c r="B3832" s="93">
        <f t="shared" si="829"/>
        <v>3.3832116772282002E-32</v>
      </c>
      <c r="C3832" s="178">
        <f t="shared" si="830"/>
        <v>3.3755797343520411E-32</v>
      </c>
      <c r="D3832" s="165">
        <f t="shared" si="831"/>
        <v>2.2558277767625785E-3</v>
      </c>
      <c r="E3832" s="166">
        <f t="shared" si="841"/>
        <v>24.291375447755232</v>
      </c>
      <c r="F3832" s="167">
        <f t="shared" si="842"/>
        <v>8.5766572072513529</v>
      </c>
      <c r="G3832" s="167">
        <f t="shared" si="832"/>
        <v>298056.19016942871</v>
      </c>
      <c r="H3832" s="167">
        <f t="shared" si="833"/>
        <v>271299.98899881309</v>
      </c>
      <c r="I3832" s="168">
        <f t="shared" si="834"/>
        <v>569356.1791682418</v>
      </c>
      <c r="J3832" s="168">
        <f t="shared" si="836"/>
        <v>546834.04290118034</v>
      </c>
      <c r="K3832" s="94"/>
      <c r="L3832" s="265">
        <f t="shared" si="835"/>
        <v>216965.61868945666</v>
      </c>
      <c r="M3832" s="265">
        <f>$G3832*NonHospFrac+theModel!$H3832*NonHospFrac</f>
        <v>352390.56047878508</v>
      </c>
      <c r="N3832" s="266">
        <f t="shared" si="837"/>
        <v>569356.1791682418</v>
      </c>
      <c r="O3832" s="158"/>
      <c r="P3832" s="265">
        <f t="shared" si="838"/>
        <v>208383.06631155871</v>
      </c>
      <c r="Q3832" s="265">
        <f t="shared" si="839"/>
        <v>352389.00022816606</v>
      </c>
      <c r="R3832" s="266">
        <f t="shared" si="840"/>
        <v>560772.06653972482</v>
      </c>
    </row>
    <row r="3833" spans="1:18" x14ac:dyDescent="0.25">
      <c r="A3833" s="81">
        <v>3802</v>
      </c>
      <c r="B3833" s="93">
        <f t="shared" si="829"/>
        <v>3.3200117293090206E-32</v>
      </c>
      <c r="C3833" s="178">
        <f t="shared" si="830"/>
        <v>3.3125223546308678E-32</v>
      </c>
      <c r="D3833" s="165">
        <f t="shared" si="831"/>
        <v>2.2558277767625785E-3</v>
      </c>
      <c r="E3833" s="166">
        <f t="shared" si="841"/>
        <v>24.291375447755232</v>
      </c>
      <c r="F3833" s="167">
        <f t="shared" si="842"/>
        <v>8.5789130350281155</v>
      </c>
      <c r="G3833" s="167">
        <f t="shared" si="832"/>
        <v>298134.58474864217</v>
      </c>
      <c r="H3833" s="167">
        <f t="shared" si="833"/>
        <v>271299.98899881309</v>
      </c>
      <c r="I3833" s="168">
        <f t="shared" si="834"/>
        <v>569434.57374745526</v>
      </c>
      <c r="J3833" s="168">
        <f t="shared" si="836"/>
        <v>546901.18254045653</v>
      </c>
      <c r="K3833" s="94"/>
      <c r="L3833" s="265">
        <f t="shared" si="835"/>
        <v>216995.49265763912</v>
      </c>
      <c r="M3833" s="265">
        <f>$G3833*NonHospFrac+theModel!$H3833*NonHospFrac</f>
        <v>352439.08108981617</v>
      </c>
      <c r="N3833" s="266">
        <f t="shared" si="837"/>
        <v>569434.57374745526</v>
      </c>
      <c r="O3833" s="158"/>
      <c r="P3833" s="265">
        <f t="shared" si="838"/>
        <v>208408.65133883539</v>
      </c>
      <c r="Q3833" s="265">
        <f t="shared" si="839"/>
        <v>352437.52083919715</v>
      </c>
      <c r="R3833" s="266">
        <f t="shared" si="840"/>
        <v>560846.17217803258</v>
      </c>
    </row>
    <row r="3834" spans="1:18" x14ac:dyDescent="0.25">
      <c r="A3834" s="81">
        <v>3803</v>
      </c>
      <c r="B3834" s="93">
        <f t="shared" si="829"/>
        <v>3.2579923854424557E-32</v>
      </c>
      <c r="C3834" s="178">
        <f t="shared" si="830"/>
        <v>3.2506429157228938E-32</v>
      </c>
      <c r="D3834" s="165">
        <f t="shared" si="831"/>
        <v>2.2558277767625785E-3</v>
      </c>
      <c r="E3834" s="166">
        <f t="shared" si="841"/>
        <v>24.291375447755232</v>
      </c>
      <c r="F3834" s="167">
        <f t="shared" si="842"/>
        <v>8.5811688628048781</v>
      </c>
      <c r="G3834" s="167">
        <f t="shared" si="832"/>
        <v>298212.97932785557</v>
      </c>
      <c r="H3834" s="167">
        <f t="shared" si="833"/>
        <v>271299.98899881309</v>
      </c>
      <c r="I3834" s="168">
        <f t="shared" si="834"/>
        <v>569512.96832666872</v>
      </c>
      <c r="J3834" s="168">
        <f t="shared" si="836"/>
        <v>546968.31944298896</v>
      </c>
      <c r="K3834" s="94"/>
      <c r="L3834" s="265">
        <f t="shared" si="835"/>
        <v>217025.36662582151</v>
      </c>
      <c r="M3834" s="265">
        <f>$G3834*NonHospFrac+theModel!$H3834*NonHospFrac</f>
        <v>352487.60170084715</v>
      </c>
      <c r="N3834" s="266">
        <f t="shared" si="837"/>
        <v>569512.96832666872</v>
      </c>
      <c r="O3834" s="158"/>
      <c r="P3834" s="265">
        <f t="shared" si="838"/>
        <v>208434.23532321595</v>
      </c>
      <c r="Q3834" s="265">
        <f t="shared" si="839"/>
        <v>352486.04145022813</v>
      </c>
      <c r="R3834" s="266">
        <f t="shared" si="840"/>
        <v>560920.27677344414</v>
      </c>
    </row>
    <row r="3835" spans="1:18" x14ac:dyDescent="0.25">
      <c r="A3835" s="81">
        <v>3804</v>
      </c>
      <c r="B3835" s="93">
        <f t="shared" si="829"/>
        <v>3.1971315914025923E-32</v>
      </c>
      <c r="C3835" s="178">
        <f t="shared" si="830"/>
        <v>3.189919413152741E-32</v>
      </c>
      <c r="D3835" s="165">
        <f t="shared" si="831"/>
        <v>2.2558277767625785E-3</v>
      </c>
      <c r="E3835" s="166">
        <f t="shared" si="841"/>
        <v>24.291375447755232</v>
      </c>
      <c r="F3835" s="167">
        <f t="shared" si="842"/>
        <v>8.5834246905816407</v>
      </c>
      <c r="G3835" s="167">
        <f t="shared" si="832"/>
        <v>298291.37390706904</v>
      </c>
      <c r="H3835" s="167">
        <f t="shared" si="833"/>
        <v>271299.98899881309</v>
      </c>
      <c r="I3835" s="168">
        <f t="shared" si="834"/>
        <v>569591.36290588207</v>
      </c>
      <c r="J3835" s="168">
        <f t="shared" si="836"/>
        <v>547035.4536088889</v>
      </c>
      <c r="K3835" s="94"/>
      <c r="L3835" s="265">
        <f t="shared" si="835"/>
        <v>217055.24059400399</v>
      </c>
      <c r="M3835" s="265">
        <f>$G3835*NonHospFrac+theModel!$H3835*NonHospFrac</f>
        <v>352536.12231187813</v>
      </c>
      <c r="N3835" s="266">
        <f t="shared" si="837"/>
        <v>569591.36290588207</v>
      </c>
      <c r="O3835" s="158"/>
      <c r="P3835" s="265">
        <f t="shared" si="838"/>
        <v>208459.81826474299</v>
      </c>
      <c r="Q3835" s="265">
        <f t="shared" si="839"/>
        <v>352534.56206125912</v>
      </c>
      <c r="R3835" s="266">
        <f t="shared" si="840"/>
        <v>560994.38032600214</v>
      </c>
    </row>
    <row r="3836" spans="1:18" x14ac:dyDescent="0.25">
      <c r="A3836" s="81">
        <v>3805</v>
      </c>
      <c r="B3836" s="93">
        <f t="shared" si="829"/>
        <v>3.1374077049465875E-32</v>
      </c>
      <c r="C3836" s="178">
        <f t="shared" si="830"/>
        <v>3.1303302534987399E-32</v>
      </c>
      <c r="D3836" s="165">
        <f t="shared" si="831"/>
        <v>2.2558277767625785E-3</v>
      </c>
      <c r="E3836" s="166">
        <f t="shared" si="841"/>
        <v>24.291375447755232</v>
      </c>
      <c r="F3836" s="167">
        <f t="shared" si="842"/>
        <v>8.5856805183584033</v>
      </c>
      <c r="G3836" s="167">
        <f t="shared" si="832"/>
        <v>298369.76848628244</v>
      </c>
      <c r="H3836" s="167">
        <f t="shared" si="833"/>
        <v>271299.98899881309</v>
      </c>
      <c r="I3836" s="168">
        <f t="shared" si="834"/>
        <v>569669.75748509553</v>
      </c>
      <c r="J3836" s="168">
        <f t="shared" si="836"/>
        <v>547102.58503826824</v>
      </c>
      <c r="K3836" s="94"/>
      <c r="L3836" s="265">
        <f t="shared" si="835"/>
        <v>217085.11456218638</v>
      </c>
      <c r="M3836" s="265">
        <f>$G3836*NonHospFrac+theModel!$H3836*NonHospFrac</f>
        <v>352584.64292290912</v>
      </c>
      <c r="N3836" s="266">
        <f t="shared" si="837"/>
        <v>569669.75748509553</v>
      </c>
      <c r="O3836" s="158"/>
      <c r="P3836" s="265">
        <f t="shared" si="838"/>
        <v>208485.40016345892</v>
      </c>
      <c r="Q3836" s="265">
        <f t="shared" si="839"/>
        <v>352583.0826722901</v>
      </c>
      <c r="R3836" s="266">
        <f t="shared" si="840"/>
        <v>561068.48283574905</v>
      </c>
    </row>
    <row r="3837" spans="1:18" x14ac:dyDescent="0.25">
      <c r="A3837" s="81">
        <v>3806</v>
      </c>
      <c r="B3837" s="93">
        <f t="shared" si="829"/>
        <v>3.0787994881186336E-32</v>
      </c>
      <c r="C3837" s="178">
        <f t="shared" si="830"/>
        <v>3.0718542467142529E-32</v>
      </c>
      <c r="D3837" s="165">
        <f t="shared" si="831"/>
        <v>2.2558277767625785E-3</v>
      </c>
      <c r="E3837" s="166">
        <f t="shared" si="841"/>
        <v>24.291375447755232</v>
      </c>
      <c r="F3837" s="167">
        <f t="shared" si="842"/>
        <v>8.5879363461351659</v>
      </c>
      <c r="G3837" s="167">
        <f t="shared" si="832"/>
        <v>298448.1630654959</v>
      </c>
      <c r="H3837" s="167">
        <f t="shared" si="833"/>
        <v>271299.98899881309</v>
      </c>
      <c r="I3837" s="168">
        <f t="shared" si="834"/>
        <v>569748.15206430899</v>
      </c>
      <c r="J3837" s="168">
        <f t="shared" si="836"/>
        <v>547169.71373123827</v>
      </c>
      <c r="K3837" s="94"/>
      <c r="L3837" s="265">
        <f t="shared" si="835"/>
        <v>217114.98853036884</v>
      </c>
      <c r="M3837" s="265">
        <f>$G3837*NonHospFrac+theModel!$H3837*NonHospFrac</f>
        <v>352633.16353394015</v>
      </c>
      <c r="N3837" s="266">
        <f t="shared" si="837"/>
        <v>569748.15206430899</v>
      </c>
      <c r="O3837" s="158"/>
      <c r="P3837" s="265">
        <f t="shared" si="838"/>
        <v>208510.98101940635</v>
      </c>
      <c r="Q3837" s="265">
        <f t="shared" si="839"/>
        <v>352631.60328332114</v>
      </c>
      <c r="R3837" s="266">
        <f t="shared" si="840"/>
        <v>561142.58430272748</v>
      </c>
    </row>
    <row r="3838" spans="1:18" x14ac:dyDescent="0.25">
      <c r="A3838" s="81">
        <v>3807</v>
      </c>
      <c r="B3838" s="93">
        <f t="shared" si="829"/>
        <v>3.0212860996976914E-32</v>
      </c>
      <c r="C3838" s="178">
        <f t="shared" si="830"/>
        <v>3.0144705985924468E-32</v>
      </c>
      <c r="D3838" s="165">
        <f t="shared" si="831"/>
        <v>2.2558277767625785E-3</v>
      </c>
      <c r="E3838" s="166">
        <f t="shared" si="841"/>
        <v>24.291375447755232</v>
      </c>
      <c r="F3838" s="167">
        <f t="shared" si="842"/>
        <v>8.5901921739119285</v>
      </c>
      <c r="G3838" s="167">
        <f t="shared" si="832"/>
        <v>298526.55764470925</v>
      </c>
      <c r="H3838" s="167">
        <f t="shared" si="833"/>
        <v>271299.98899881309</v>
      </c>
      <c r="I3838" s="168">
        <f t="shared" si="834"/>
        <v>569826.54664352234</v>
      </c>
      <c r="J3838" s="168">
        <f t="shared" si="836"/>
        <v>547236.83968791063</v>
      </c>
      <c r="K3838" s="94"/>
      <c r="L3838" s="265">
        <f t="shared" si="835"/>
        <v>217144.86249855123</v>
      </c>
      <c r="M3838" s="265">
        <f>$G3838*NonHospFrac+theModel!$H3838*NonHospFrac</f>
        <v>352681.68414497108</v>
      </c>
      <c r="N3838" s="266">
        <f t="shared" si="837"/>
        <v>569826.54664352234</v>
      </c>
      <c r="O3838" s="158"/>
      <c r="P3838" s="265">
        <f t="shared" si="838"/>
        <v>208536.56083262767</v>
      </c>
      <c r="Q3838" s="265">
        <f t="shared" si="839"/>
        <v>352680.12389435206</v>
      </c>
      <c r="R3838" s="266">
        <f t="shared" si="840"/>
        <v>561216.6847269797</v>
      </c>
    </row>
    <row r="3839" spans="1:18" x14ac:dyDescent="0.25">
      <c r="A3839" s="81">
        <v>3808</v>
      </c>
      <c r="B3839" s="93">
        <f t="shared" si="829"/>
        <v>2.9648470877863017E-32</v>
      </c>
      <c r="C3839" s="178">
        <f t="shared" si="830"/>
        <v>2.9581589033718195E-32</v>
      </c>
      <c r="D3839" s="165">
        <f t="shared" si="831"/>
        <v>2.2558277767625785E-3</v>
      </c>
      <c r="E3839" s="166">
        <f t="shared" si="841"/>
        <v>24.291375447755232</v>
      </c>
      <c r="F3839" s="167">
        <f t="shared" si="842"/>
        <v>8.5924480016886911</v>
      </c>
      <c r="G3839" s="167">
        <f t="shared" si="832"/>
        <v>298604.95222392271</v>
      </c>
      <c r="H3839" s="167">
        <f t="shared" si="833"/>
        <v>271299.98899881309</v>
      </c>
      <c r="I3839" s="168">
        <f t="shared" si="834"/>
        <v>569904.9412227358</v>
      </c>
      <c r="J3839" s="168">
        <f t="shared" si="836"/>
        <v>547303.96290839685</v>
      </c>
      <c r="K3839" s="94"/>
      <c r="L3839" s="265">
        <f t="shared" si="835"/>
        <v>217174.73646673368</v>
      </c>
      <c r="M3839" s="265">
        <f>$G3839*NonHospFrac+theModel!$H3839*NonHospFrac</f>
        <v>352730.20475600212</v>
      </c>
      <c r="N3839" s="266">
        <f t="shared" si="837"/>
        <v>569904.9412227358</v>
      </c>
      <c r="O3839" s="158"/>
      <c r="P3839" s="265">
        <f t="shared" si="838"/>
        <v>208562.1396031655</v>
      </c>
      <c r="Q3839" s="265">
        <f t="shared" si="839"/>
        <v>352728.6445053831</v>
      </c>
      <c r="R3839" s="266">
        <f t="shared" si="840"/>
        <v>561290.78410854866</v>
      </c>
    </row>
    <row r="3840" spans="1:18" x14ac:dyDescent="0.25">
      <c r="A3840" s="81">
        <v>3809</v>
      </c>
      <c r="B3840" s="93">
        <f t="shared" si="829"/>
        <v>2.909462382537844E-32</v>
      </c>
      <c r="C3840" s="178">
        <f t="shared" si="830"/>
        <v>2.902899136479869E-32</v>
      </c>
      <c r="D3840" s="165">
        <f t="shared" si="831"/>
        <v>2.2558277767625785E-3</v>
      </c>
      <c r="E3840" s="166">
        <f t="shared" si="841"/>
        <v>24.291375447755232</v>
      </c>
      <c r="F3840" s="167">
        <f t="shared" si="842"/>
        <v>8.5947038294654536</v>
      </c>
      <c r="G3840" s="167">
        <f t="shared" si="832"/>
        <v>298683.34680313611</v>
      </c>
      <c r="H3840" s="167">
        <f t="shared" si="833"/>
        <v>271299.98899881309</v>
      </c>
      <c r="I3840" s="168">
        <f t="shared" si="834"/>
        <v>569983.33580194926</v>
      </c>
      <c r="J3840" s="168">
        <f t="shared" si="836"/>
        <v>547371.08339280845</v>
      </c>
      <c r="K3840" s="94"/>
      <c r="L3840" s="265">
        <f t="shared" si="835"/>
        <v>217204.6104349161</v>
      </c>
      <c r="M3840" s="265">
        <f>$G3840*NonHospFrac+theModel!$H3840*NonHospFrac</f>
        <v>352778.7253670331</v>
      </c>
      <c r="N3840" s="266">
        <f t="shared" si="837"/>
        <v>569983.33580194926</v>
      </c>
      <c r="O3840" s="158"/>
      <c r="P3840" s="265">
        <f t="shared" si="838"/>
        <v>208587.71733106225</v>
      </c>
      <c r="Q3840" s="265">
        <f t="shared" si="839"/>
        <v>352777.16511641408</v>
      </c>
      <c r="R3840" s="266">
        <f t="shared" si="840"/>
        <v>561364.88244747627</v>
      </c>
    </row>
    <row r="3841" spans="1:18" x14ac:dyDescent="0.25">
      <c r="A3841" s="81">
        <v>3810</v>
      </c>
      <c r="B3841" s="93">
        <f t="shared" si="829"/>
        <v>2.8551122890196485E-32</v>
      </c>
      <c r="C3841" s="178">
        <f t="shared" si="830"/>
        <v>2.848671647412302E-32</v>
      </c>
      <c r="D3841" s="165">
        <f t="shared" si="831"/>
        <v>2.2558277767625785E-3</v>
      </c>
      <c r="E3841" s="166">
        <f t="shared" si="841"/>
        <v>24.291375447755232</v>
      </c>
      <c r="F3841" s="167">
        <f t="shared" si="842"/>
        <v>8.5969596572422162</v>
      </c>
      <c r="G3841" s="167">
        <f t="shared" si="832"/>
        <v>298761.74138234957</v>
      </c>
      <c r="H3841" s="167">
        <f t="shared" si="833"/>
        <v>271299.98899881309</v>
      </c>
      <c r="I3841" s="168">
        <f t="shared" si="834"/>
        <v>570061.7303811626</v>
      </c>
      <c r="J3841" s="168">
        <f t="shared" si="836"/>
        <v>547438.20114125696</v>
      </c>
      <c r="K3841" s="94"/>
      <c r="L3841" s="265">
        <f t="shared" si="835"/>
        <v>217234.48440309853</v>
      </c>
      <c r="M3841" s="265">
        <f>$G3841*NonHospFrac+theModel!$H3841*NonHospFrac</f>
        <v>352827.24597806414</v>
      </c>
      <c r="N3841" s="266">
        <f t="shared" si="837"/>
        <v>570061.7303811626</v>
      </c>
      <c r="O3841" s="158"/>
      <c r="P3841" s="265">
        <f t="shared" si="838"/>
        <v>208613.29401636045</v>
      </c>
      <c r="Q3841" s="265">
        <f t="shared" si="839"/>
        <v>352825.68572744512</v>
      </c>
      <c r="R3841" s="266">
        <f t="shared" si="840"/>
        <v>561438.9797438056</v>
      </c>
    </row>
    <row r="3842" spans="1:18" x14ac:dyDescent="0.25">
      <c r="A3842" s="81">
        <v>3811</v>
      </c>
      <c r="B3842" s="93">
        <f t="shared" si="829"/>
        <v>2.8017774802094345E-32</v>
      </c>
      <c r="C3842" s="178">
        <f t="shared" si="830"/>
        <v>2.7954571527452699E-32</v>
      </c>
      <c r="D3842" s="165">
        <f t="shared" si="831"/>
        <v>2.2558277767625785E-3</v>
      </c>
      <c r="E3842" s="166">
        <f t="shared" si="841"/>
        <v>24.291375447755232</v>
      </c>
      <c r="F3842" s="167">
        <f t="shared" si="842"/>
        <v>8.5992154850189788</v>
      </c>
      <c r="G3842" s="167">
        <f t="shared" si="832"/>
        <v>298840.13596156292</v>
      </c>
      <c r="H3842" s="167">
        <f t="shared" si="833"/>
        <v>271299.98899881309</v>
      </c>
      <c r="I3842" s="168">
        <f t="shared" si="834"/>
        <v>570140.12496037595</v>
      </c>
      <c r="J3842" s="168">
        <f t="shared" si="836"/>
        <v>547505.3161538539</v>
      </c>
      <c r="K3842" s="94"/>
      <c r="L3842" s="265">
        <f t="shared" si="835"/>
        <v>217264.35837128092</v>
      </c>
      <c r="M3842" s="265">
        <f>$G3842*NonHospFrac+theModel!$H3842*NonHospFrac</f>
        <v>352875.76658909506</v>
      </c>
      <c r="N3842" s="266">
        <f t="shared" si="837"/>
        <v>570140.12496037595</v>
      </c>
      <c r="O3842" s="158"/>
      <c r="P3842" s="265">
        <f t="shared" si="838"/>
        <v>208638.86965910258</v>
      </c>
      <c r="Q3842" s="265">
        <f t="shared" si="839"/>
        <v>352874.20633847604</v>
      </c>
      <c r="R3842" s="266">
        <f t="shared" si="840"/>
        <v>561513.07599757868</v>
      </c>
    </row>
    <row r="3843" spans="1:18" x14ac:dyDescent="0.25">
      <c r="A3843" s="81">
        <v>3812</v>
      </c>
      <c r="B3843" s="93">
        <f t="shared" si="829"/>
        <v>2.7494389901225715E-32</v>
      </c>
      <c r="C3843" s="178">
        <f t="shared" si="830"/>
        <v>2.7432367292781391E-32</v>
      </c>
      <c r="D3843" s="165">
        <f t="shared" si="831"/>
        <v>2.2558277767625785E-3</v>
      </c>
      <c r="E3843" s="166">
        <f t="shared" si="841"/>
        <v>24.291375447755232</v>
      </c>
      <c r="F3843" s="167">
        <f t="shared" si="842"/>
        <v>8.6014713127957414</v>
      </c>
      <c r="G3843" s="167">
        <f t="shared" si="832"/>
        <v>298918.53054077638</v>
      </c>
      <c r="H3843" s="167">
        <f t="shared" si="833"/>
        <v>271299.98899881309</v>
      </c>
      <c r="I3843" s="168">
        <f t="shared" si="834"/>
        <v>570218.51953958953</v>
      </c>
      <c r="J3843" s="168">
        <f t="shared" si="836"/>
        <v>547572.42843071092</v>
      </c>
      <c r="K3843" s="94"/>
      <c r="L3843" s="265">
        <f t="shared" si="835"/>
        <v>217294.23233946337</v>
      </c>
      <c r="M3843" s="265">
        <f>$G3843*NonHospFrac+theModel!$H3843*NonHospFrac</f>
        <v>352924.2872001261</v>
      </c>
      <c r="N3843" s="266">
        <f t="shared" si="837"/>
        <v>570218.51953958953</v>
      </c>
      <c r="O3843" s="158"/>
      <c r="P3843" s="265">
        <f t="shared" si="838"/>
        <v>208664.44425933121</v>
      </c>
      <c r="Q3843" s="265">
        <f t="shared" si="839"/>
        <v>352922.72694950708</v>
      </c>
      <c r="R3843" s="266">
        <f t="shared" si="840"/>
        <v>561587.17120883823</v>
      </c>
    </row>
    <row r="3844" spans="1:18" x14ac:dyDescent="0.25">
      <c r="A3844" s="81">
        <v>3813</v>
      </c>
      <c r="B3844" s="93">
        <f t="shared" si="829"/>
        <v>2.698078207067735E-32</v>
      </c>
      <c r="C3844" s="178">
        <f t="shared" si="830"/>
        <v>2.6919918073043538E-32</v>
      </c>
      <c r="D3844" s="165">
        <f t="shared" si="831"/>
        <v>2.2558277767625785E-3</v>
      </c>
      <c r="E3844" s="166">
        <f t="shared" si="841"/>
        <v>24.291375447755232</v>
      </c>
      <c r="F3844" s="167">
        <f t="shared" si="842"/>
        <v>8.603727140572504</v>
      </c>
      <c r="G3844" s="167">
        <f t="shared" si="832"/>
        <v>298996.92511998984</v>
      </c>
      <c r="H3844" s="167">
        <f t="shared" si="833"/>
        <v>271299.98899881309</v>
      </c>
      <c r="I3844" s="168">
        <f t="shared" si="834"/>
        <v>570296.91411880287</v>
      </c>
      <c r="J3844" s="168">
        <f t="shared" si="836"/>
        <v>547639.53797193931</v>
      </c>
      <c r="K3844" s="94"/>
      <c r="L3844" s="265">
        <f t="shared" si="835"/>
        <v>217324.10630764579</v>
      </c>
      <c r="M3844" s="265">
        <f>$G3844*NonHospFrac+theModel!$H3844*NonHospFrac</f>
        <v>352972.80781115708</v>
      </c>
      <c r="N3844" s="266">
        <f t="shared" si="837"/>
        <v>570296.91411880287</v>
      </c>
      <c r="O3844" s="158"/>
      <c r="P3844" s="265">
        <f t="shared" si="838"/>
        <v>208690.01781708878</v>
      </c>
      <c r="Q3844" s="265">
        <f t="shared" si="839"/>
        <v>352971.24756053806</v>
      </c>
      <c r="R3844" s="266">
        <f t="shared" si="840"/>
        <v>561661.26537762687</v>
      </c>
    </row>
    <row r="3845" spans="1:18" x14ac:dyDescent="0.25">
      <c r="A3845" s="81">
        <v>3814</v>
      </c>
      <c r="B3845" s="93">
        <f t="shared" si="829"/>
        <v>2.6476768670285399E-32</v>
      </c>
      <c r="C3845" s="178">
        <f t="shared" si="830"/>
        <v>2.6417041640080054E-32</v>
      </c>
      <c r="D3845" s="165">
        <f t="shared" si="831"/>
        <v>2.2558277767625785E-3</v>
      </c>
      <c r="E3845" s="166">
        <f t="shared" si="841"/>
        <v>24.291375447755232</v>
      </c>
      <c r="F3845" s="167">
        <f t="shared" si="842"/>
        <v>8.6059829683492666</v>
      </c>
      <c r="G3845" s="167">
        <f t="shared" si="832"/>
        <v>299075.31969920325</v>
      </c>
      <c r="H3845" s="167">
        <f t="shared" si="833"/>
        <v>271299.98899881309</v>
      </c>
      <c r="I3845" s="168">
        <f t="shared" si="834"/>
        <v>570375.30869801634</v>
      </c>
      <c r="J3845" s="168">
        <f t="shared" si="836"/>
        <v>547706.64477765071</v>
      </c>
      <c r="K3845" s="94"/>
      <c r="L3845" s="265">
        <f t="shared" si="835"/>
        <v>217353.98027582822</v>
      </c>
      <c r="M3845" s="265">
        <f>$G3845*NonHospFrac+theModel!$H3845*NonHospFrac</f>
        <v>353021.32842218806</v>
      </c>
      <c r="N3845" s="266">
        <f t="shared" si="837"/>
        <v>570375.30869801622</v>
      </c>
      <c r="O3845" s="158"/>
      <c r="P3845" s="265">
        <f t="shared" si="838"/>
        <v>208715.59033241778</v>
      </c>
      <c r="Q3845" s="265">
        <f t="shared" si="839"/>
        <v>353019.76817156904</v>
      </c>
      <c r="R3845" s="266">
        <f t="shared" si="840"/>
        <v>561735.35850398685</v>
      </c>
    </row>
    <row r="3846" spans="1:18" x14ac:dyDescent="0.25">
      <c r="A3846" s="81">
        <v>3815</v>
      </c>
      <c r="B3846" s="93">
        <f t="shared" si="829"/>
        <v>2.5982170471688163E-32</v>
      </c>
      <c r="C3846" s="178">
        <f t="shared" si="830"/>
        <v>2.5923559169837549E-32</v>
      </c>
      <c r="D3846" s="165">
        <f t="shared" si="831"/>
        <v>2.2558277767625785E-3</v>
      </c>
      <c r="E3846" s="166">
        <f t="shared" si="841"/>
        <v>24.291375447755232</v>
      </c>
      <c r="F3846" s="167">
        <f t="shared" si="842"/>
        <v>8.6082387961260292</v>
      </c>
      <c r="G3846" s="167">
        <f t="shared" si="832"/>
        <v>299153.71427841665</v>
      </c>
      <c r="H3846" s="167">
        <f t="shared" si="833"/>
        <v>271299.98899881309</v>
      </c>
      <c r="I3846" s="168">
        <f t="shared" si="834"/>
        <v>570453.7032772298</v>
      </c>
      <c r="J3846" s="168">
        <f t="shared" si="836"/>
        <v>547773.74884795665</v>
      </c>
      <c r="K3846" s="94"/>
      <c r="L3846" s="265">
        <f t="shared" si="835"/>
        <v>217383.85424401064</v>
      </c>
      <c r="M3846" s="265">
        <f>$G3846*NonHospFrac+theModel!$H3846*NonHospFrac</f>
        <v>353069.84903321904</v>
      </c>
      <c r="N3846" s="266">
        <f t="shared" si="837"/>
        <v>570453.70327722968</v>
      </c>
      <c r="O3846" s="158"/>
      <c r="P3846" s="265">
        <f t="shared" si="838"/>
        <v>208741.16180536072</v>
      </c>
      <c r="Q3846" s="265">
        <f t="shared" si="839"/>
        <v>353068.28878260002</v>
      </c>
      <c r="R3846" s="266">
        <f t="shared" si="840"/>
        <v>561809.45058796078</v>
      </c>
    </row>
    <row r="3847" spans="1:18" x14ac:dyDescent="0.25">
      <c r="A3847" s="81">
        <v>3816</v>
      </c>
      <c r="B3847" s="93">
        <f t="shared" si="829"/>
        <v>2.5496811594592056E-32</v>
      </c>
      <c r="C3847" s="178">
        <f t="shared" si="830"/>
        <v>2.5439295178778093E-32</v>
      </c>
      <c r="D3847" s="165">
        <f t="shared" si="831"/>
        <v>2.2558277767625785E-3</v>
      </c>
      <c r="E3847" s="166">
        <f t="shared" si="841"/>
        <v>24.291375447755232</v>
      </c>
      <c r="F3847" s="167">
        <f t="shared" si="842"/>
        <v>8.6104946239027917</v>
      </c>
      <c r="G3847" s="167">
        <f t="shared" si="832"/>
        <v>299232.10885763005</v>
      </c>
      <c r="H3847" s="167">
        <f t="shared" si="833"/>
        <v>271299.98899881309</v>
      </c>
      <c r="I3847" s="168">
        <f t="shared" si="834"/>
        <v>570532.09785644314</v>
      </c>
      <c r="J3847" s="168">
        <f t="shared" si="836"/>
        <v>547840.85018296842</v>
      </c>
      <c r="K3847" s="94"/>
      <c r="L3847" s="265">
        <f t="shared" si="835"/>
        <v>217413.72821219306</v>
      </c>
      <c r="M3847" s="265">
        <f>$G3847*NonHospFrac+theModel!$H3847*NonHospFrac</f>
        <v>353118.36964425002</v>
      </c>
      <c r="N3847" s="266">
        <f t="shared" si="837"/>
        <v>570532.09785644314</v>
      </c>
      <c r="O3847" s="158"/>
      <c r="P3847" s="265">
        <f t="shared" si="838"/>
        <v>208766.73223596008</v>
      </c>
      <c r="Q3847" s="265">
        <f t="shared" si="839"/>
        <v>353116.809393631</v>
      </c>
      <c r="R3847" s="266">
        <f t="shared" si="840"/>
        <v>561883.54162959103</v>
      </c>
    </row>
    <row r="3848" spans="1:18" x14ac:dyDescent="0.25">
      <c r="A3848" s="81">
        <v>3817</v>
      </c>
      <c r="B3848" s="93">
        <f t="shared" si="829"/>
        <v>2.5020519444228135E-32</v>
      </c>
      <c r="C3848" s="178">
        <f t="shared" si="830"/>
        <v>2.4964077461476815E-32</v>
      </c>
      <c r="D3848" s="165">
        <f t="shared" si="831"/>
        <v>2.2558277767625785E-3</v>
      </c>
      <c r="E3848" s="166">
        <f t="shared" si="841"/>
        <v>24.291375447755232</v>
      </c>
      <c r="F3848" s="167">
        <f t="shared" si="842"/>
        <v>8.6127504516795543</v>
      </c>
      <c r="G3848" s="167">
        <f t="shared" si="832"/>
        <v>299310.50343684352</v>
      </c>
      <c r="H3848" s="167">
        <f t="shared" si="833"/>
        <v>271299.98899881309</v>
      </c>
      <c r="I3848" s="168">
        <f t="shared" si="834"/>
        <v>570610.4924356566</v>
      </c>
      <c r="J3848" s="168">
        <f t="shared" si="836"/>
        <v>547907.94878279779</v>
      </c>
      <c r="K3848" s="94"/>
      <c r="L3848" s="265">
        <f t="shared" si="835"/>
        <v>217443.60218037548</v>
      </c>
      <c r="M3848" s="265">
        <f>$G3848*NonHospFrac+theModel!$H3848*NonHospFrac</f>
        <v>353166.89025528112</v>
      </c>
      <c r="N3848" s="266">
        <f t="shared" si="837"/>
        <v>570610.4924356566</v>
      </c>
      <c r="O3848" s="158"/>
      <c r="P3848" s="265">
        <f t="shared" si="838"/>
        <v>208792.30162425834</v>
      </c>
      <c r="Q3848" s="265">
        <f t="shared" si="839"/>
        <v>353165.3300046621</v>
      </c>
      <c r="R3848" s="266">
        <f t="shared" si="840"/>
        <v>561957.63162892044</v>
      </c>
    </row>
    <row r="3849" spans="1:18" x14ac:dyDescent="0.25">
      <c r="A3849" s="81">
        <v>3818</v>
      </c>
      <c r="B3849" s="93">
        <f t="shared" si="829"/>
        <v>2.4553124649977371E-32</v>
      </c>
      <c r="C3849" s="178">
        <f t="shared" si="830"/>
        <v>2.4497737029385638E-32</v>
      </c>
      <c r="D3849" s="165">
        <f t="shared" si="831"/>
        <v>2.2558277767625785E-3</v>
      </c>
      <c r="E3849" s="166">
        <f t="shared" si="841"/>
        <v>24.291375447755232</v>
      </c>
      <c r="F3849" s="167">
        <f t="shared" si="842"/>
        <v>8.6150062794563169</v>
      </c>
      <c r="G3849" s="167">
        <f t="shared" si="832"/>
        <v>299388.89801605692</v>
      </c>
      <c r="H3849" s="167">
        <f t="shared" si="833"/>
        <v>271299.98899881309</v>
      </c>
      <c r="I3849" s="168">
        <f t="shared" si="834"/>
        <v>570688.88701487007</v>
      </c>
      <c r="J3849" s="168">
        <f t="shared" si="836"/>
        <v>547975.04464755615</v>
      </c>
      <c r="K3849" s="94"/>
      <c r="L3849" s="265">
        <f t="shared" si="835"/>
        <v>217473.47614855791</v>
      </c>
      <c r="M3849" s="265">
        <f>$G3849*NonHospFrac+theModel!$H3849*NonHospFrac</f>
        <v>353215.4108663121</v>
      </c>
      <c r="N3849" s="266">
        <f t="shared" si="837"/>
        <v>570688.88701487007</v>
      </c>
      <c r="O3849" s="158"/>
      <c r="P3849" s="265">
        <f t="shared" si="838"/>
        <v>208817.86997029799</v>
      </c>
      <c r="Q3849" s="265">
        <f t="shared" si="839"/>
        <v>353213.85061569308</v>
      </c>
      <c r="R3849" s="266">
        <f t="shared" si="840"/>
        <v>562031.72058599105</v>
      </c>
    </row>
    <row r="3850" spans="1:18" x14ac:dyDescent="0.25">
      <c r="A3850" s="81">
        <v>3819</v>
      </c>
      <c r="B3850" s="93">
        <f t="shared" si="829"/>
        <v>2.4094461005140636E-32</v>
      </c>
      <c r="C3850" s="178">
        <f t="shared" si="830"/>
        <v>2.4040108050739117E-32</v>
      </c>
      <c r="D3850" s="165">
        <f t="shared" si="831"/>
        <v>2.2558277767625785E-3</v>
      </c>
      <c r="E3850" s="166">
        <f t="shared" si="841"/>
        <v>24.291375447755232</v>
      </c>
      <c r="F3850" s="167">
        <f t="shared" si="842"/>
        <v>8.6172621072330795</v>
      </c>
      <c r="G3850" s="167">
        <f t="shared" si="832"/>
        <v>299467.29259527038</v>
      </c>
      <c r="H3850" s="167">
        <f t="shared" si="833"/>
        <v>271299.98899881309</v>
      </c>
      <c r="I3850" s="168">
        <f t="shared" si="834"/>
        <v>570767.28159408341</v>
      </c>
      <c r="J3850" s="168">
        <f t="shared" si="836"/>
        <v>548042.13777735492</v>
      </c>
      <c r="K3850" s="94"/>
      <c r="L3850" s="265">
        <f t="shared" si="835"/>
        <v>217503.35011674036</v>
      </c>
      <c r="M3850" s="265">
        <f>$G3850*NonHospFrac+theModel!$H3850*NonHospFrac</f>
        <v>353263.93147734308</v>
      </c>
      <c r="N3850" s="266">
        <f t="shared" si="837"/>
        <v>570767.28159408341</v>
      </c>
      <c r="O3850" s="158"/>
      <c r="P3850" s="265">
        <f t="shared" si="838"/>
        <v>208843.43727412156</v>
      </c>
      <c r="Q3850" s="265">
        <f t="shared" si="839"/>
        <v>353262.37122672406</v>
      </c>
      <c r="R3850" s="266">
        <f t="shared" si="840"/>
        <v>562105.80850084568</v>
      </c>
    </row>
    <row r="3851" spans="1:18" x14ac:dyDescent="0.25">
      <c r="A3851" s="81">
        <v>3820</v>
      </c>
      <c r="B3851" s="93">
        <f t="shared" si="829"/>
        <v>2.3644365407837322E-32</v>
      </c>
      <c r="C3851" s="178">
        <f t="shared" si="830"/>
        <v>2.3591027791586398E-32</v>
      </c>
      <c r="D3851" s="165">
        <f t="shared" si="831"/>
        <v>2.2558277767625785E-3</v>
      </c>
      <c r="E3851" s="166">
        <f t="shared" si="841"/>
        <v>24.291375447755232</v>
      </c>
      <c r="F3851" s="167">
        <f t="shared" si="842"/>
        <v>8.6195179350098421</v>
      </c>
      <c r="G3851" s="167">
        <f t="shared" si="832"/>
        <v>299545.68717448373</v>
      </c>
      <c r="H3851" s="167">
        <f t="shared" si="833"/>
        <v>271299.98899881309</v>
      </c>
      <c r="I3851" s="168">
        <f t="shared" si="834"/>
        <v>570845.67617329676</v>
      </c>
      <c r="J3851" s="168">
        <f t="shared" si="836"/>
        <v>548109.22817230562</v>
      </c>
      <c r="K3851" s="94"/>
      <c r="L3851" s="265">
        <f t="shared" si="835"/>
        <v>217533.22408492275</v>
      </c>
      <c r="M3851" s="265">
        <f>$G3851*NonHospFrac+theModel!$H3851*NonHospFrac</f>
        <v>353312.45208837406</v>
      </c>
      <c r="N3851" s="266">
        <f t="shared" si="837"/>
        <v>570845.67617329676</v>
      </c>
      <c r="O3851" s="158"/>
      <c r="P3851" s="265">
        <f t="shared" si="838"/>
        <v>208869.00353577145</v>
      </c>
      <c r="Q3851" s="265">
        <f t="shared" si="839"/>
        <v>353310.89183775504</v>
      </c>
      <c r="R3851" s="266">
        <f t="shared" si="840"/>
        <v>562179.89537352649</v>
      </c>
    </row>
    <row r="3852" spans="1:18" x14ac:dyDescent="0.25">
      <c r="A3852" s="81">
        <v>3821</v>
      </c>
      <c r="B3852" s="93">
        <f t="shared" si="829"/>
        <v>2.3202677803004499E-32</v>
      </c>
      <c r="C3852" s="178">
        <f t="shared" si="830"/>
        <v>2.3150336557921207E-32</v>
      </c>
      <c r="D3852" s="165">
        <f t="shared" si="831"/>
        <v>2.2558277767625785E-3</v>
      </c>
      <c r="E3852" s="166">
        <f t="shared" si="841"/>
        <v>24.291375447755232</v>
      </c>
      <c r="F3852" s="167">
        <f t="shared" si="842"/>
        <v>8.6217737627866047</v>
      </c>
      <c r="G3852" s="167">
        <f t="shared" si="832"/>
        <v>299624.08175369719</v>
      </c>
      <c r="H3852" s="167">
        <f t="shared" si="833"/>
        <v>271299.98899881309</v>
      </c>
      <c r="I3852" s="168">
        <f t="shared" si="834"/>
        <v>570924.07075251034</v>
      </c>
      <c r="J3852" s="168">
        <f t="shared" si="836"/>
        <v>548176.3158325199</v>
      </c>
      <c r="K3852" s="94"/>
      <c r="L3852" s="265">
        <f t="shared" si="835"/>
        <v>217563.0980531052</v>
      </c>
      <c r="M3852" s="265">
        <f>$G3852*NonHospFrac+theModel!$H3852*NonHospFrac</f>
        <v>353360.97269940504</v>
      </c>
      <c r="N3852" s="266">
        <f t="shared" si="837"/>
        <v>570924.07075251022</v>
      </c>
      <c r="O3852" s="158"/>
      <c r="P3852" s="265">
        <f t="shared" si="838"/>
        <v>208894.56875529024</v>
      </c>
      <c r="Q3852" s="265">
        <f t="shared" si="839"/>
        <v>353359.41244878602</v>
      </c>
      <c r="R3852" s="266">
        <f t="shared" si="840"/>
        <v>562253.9812040762</v>
      </c>
    </row>
    <row r="3853" spans="1:18" x14ac:dyDescent="0.25">
      <c r="A3853" s="81">
        <v>3822</v>
      </c>
      <c r="B3853" s="93">
        <f t="shared" si="829"/>
        <v>2.2769241125481328E-32</v>
      </c>
      <c r="C3853" s="178">
        <f t="shared" si="830"/>
        <v>2.2717877638894662E-32</v>
      </c>
      <c r="D3853" s="165">
        <f t="shared" si="831"/>
        <v>2.2558277767625785E-3</v>
      </c>
      <c r="E3853" s="166">
        <f t="shared" si="841"/>
        <v>24.291375447755232</v>
      </c>
      <c r="F3853" s="167">
        <f t="shared" si="842"/>
        <v>8.6240295905633673</v>
      </c>
      <c r="G3853" s="167">
        <f t="shared" si="832"/>
        <v>299702.47633291059</v>
      </c>
      <c r="H3853" s="167">
        <f t="shared" si="833"/>
        <v>271299.98899881309</v>
      </c>
      <c r="I3853" s="168">
        <f t="shared" si="834"/>
        <v>571002.46533172368</v>
      </c>
      <c r="J3853" s="168">
        <f t="shared" si="836"/>
        <v>548243.40075810894</v>
      </c>
      <c r="K3853" s="94"/>
      <c r="L3853" s="265">
        <f t="shared" si="835"/>
        <v>217592.97202128763</v>
      </c>
      <c r="M3853" s="265">
        <f>$G3853*NonHospFrac+theModel!$H3853*NonHospFrac</f>
        <v>353409.49331043602</v>
      </c>
      <c r="N3853" s="266">
        <f t="shared" si="837"/>
        <v>571002.46533172368</v>
      </c>
      <c r="O3853" s="158"/>
      <c r="P3853" s="265">
        <f t="shared" si="838"/>
        <v>208920.13293272033</v>
      </c>
      <c r="Q3853" s="265">
        <f t="shared" si="839"/>
        <v>353407.93305981701</v>
      </c>
      <c r="R3853" s="266">
        <f t="shared" si="840"/>
        <v>562328.0659925373</v>
      </c>
    </row>
    <row r="3854" spans="1:18" x14ac:dyDescent="0.25">
      <c r="A3854" s="81">
        <v>3823</v>
      </c>
      <c r="B3854" s="93">
        <f t="shared" si="829"/>
        <v>2.2343901244156309E-32</v>
      </c>
      <c r="C3854" s="178">
        <f t="shared" si="830"/>
        <v>2.2293497251088501E-32</v>
      </c>
      <c r="D3854" s="165">
        <f t="shared" si="831"/>
        <v>2.2558277767625785E-3</v>
      </c>
      <c r="E3854" s="166">
        <f t="shared" si="841"/>
        <v>24.291375447755232</v>
      </c>
      <c r="F3854" s="167">
        <f t="shared" si="842"/>
        <v>8.6262854183401299</v>
      </c>
      <c r="G3854" s="167">
        <f t="shared" si="832"/>
        <v>299780.87091212405</v>
      </c>
      <c r="H3854" s="167">
        <f t="shared" si="833"/>
        <v>271299.98899881309</v>
      </c>
      <c r="I3854" s="168">
        <f t="shared" si="834"/>
        <v>571080.85991093714</v>
      </c>
      <c r="J3854" s="168">
        <f t="shared" si="836"/>
        <v>548310.48294918437</v>
      </c>
      <c r="K3854" s="94"/>
      <c r="L3854" s="265">
        <f t="shared" si="835"/>
        <v>217622.84598947008</v>
      </c>
      <c r="M3854" s="265">
        <f>$G3854*NonHospFrac+theModel!$H3854*NonHospFrac</f>
        <v>353458.01392146706</v>
      </c>
      <c r="N3854" s="266">
        <f t="shared" si="837"/>
        <v>571080.85991093714</v>
      </c>
      <c r="O3854" s="158"/>
      <c r="P3854" s="265">
        <f t="shared" si="838"/>
        <v>208945.69606810424</v>
      </c>
      <c r="Q3854" s="265">
        <f t="shared" si="839"/>
        <v>353456.45367084804</v>
      </c>
      <c r="R3854" s="266">
        <f t="shared" si="840"/>
        <v>562402.14973895228</v>
      </c>
    </row>
    <row r="3855" spans="1:18" x14ac:dyDescent="0.25">
      <c r="A3855" s="81">
        <v>3824</v>
      </c>
      <c r="B3855" s="93">
        <f t="shared" si="829"/>
        <v>2.1926506907157892E-32</v>
      </c>
      <c r="C3855" s="178">
        <f t="shared" si="830"/>
        <v>2.1877044483829349E-32</v>
      </c>
      <c r="D3855" s="165">
        <f t="shared" si="831"/>
        <v>2.2558277767625785E-3</v>
      </c>
      <c r="E3855" s="166">
        <f t="shared" si="841"/>
        <v>24.291375447755232</v>
      </c>
      <c r="F3855" s="167">
        <f t="shared" si="842"/>
        <v>8.6285412461168924</v>
      </c>
      <c r="G3855" s="167">
        <f t="shared" si="832"/>
        <v>299859.2654913374</v>
      </c>
      <c r="H3855" s="167">
        <f t="shared" si="833"/>
        <v>271299.98899881309</v>
      </c>
      <c r="I3855" s="168">
        <f t="shared" si="834"/>
        <v>571159.25449015049</v>
      </c>
      <c r="J3855" s="168">
        <f t="shared" si="836"/>
        <v>548377.56240585761</v>
      </c>
      <c r="K3855" s="94"/>
      <c r="L3855" s="265">
        <f t="shared" si="835"/>
        <v>217652.71995765244</v>
      </c>
      <c r="M3855" s="265">
        <f>$G3855*NonHospFrac+theModel!$H3855*NonHospFrac</f>
        <v>353506.53453249799</v>
      </c>
      <c r="N3855" s="266">
        <f t="shared" si="837"/>
        <v>571159.25449015037</v>
      </c>
      <c r="O3855" s="158"/>
      <c r="P3855" s="265">
        <f t="shared" si="838"/>
        <v>208971.25816148435</v>
      </c>
      <c r="Q3855" s="265">
        <f t="shared" si="839"/>
        <v>353504.97428187897</v>
      </c>
      <c r="R3855" s="266">
        <f t="shared" si="840"/>
        <v>562476.23244336329</v>
      </c>
    </row>
    <row r="3856" spans="1:18" x14ac:dyDescent="0.25">
      <c r="A3856" s="81">
        <v>3825</v>
      </c>
      <c r="B3856" s="93">
        <f t="shared" si="829"/>
        <v>2.1516909688068951E-32</v>
      </c>
      <c r="C3856" s="178">
        <f t="shared" si="830"/>
        <v>2.1468371245524513E-32</v>
      </c>
      <c r="D3856" s="165">
        <f t="shared" si="831"/>
        <v>2.2558277767625785E-3</v>
      </c>
      <c r="E3856" s="166">
        <f t="shared" si="841"/>
        <v>24.291375447755232</v>
      </c>
      <c r="F3856" s="167">
        <f t="shared" si="842"/>
        <v>8.630797073893655</v>
      </c>
      <c r="G3856" s="167">
        <f t="shared" si="832"/>
        <v>299937.66007055086</v>
      </c>
      <c r="H3856" s="167">
        <f t="shared" si="833"/>
        <v>271299.98899881309</v>
      </c>
      <c r="I3856" s="168">
        <f t="shared" si="834"/>
        <v>571237.64906936395</v>
      </c>
      <c r="J3856" s="168">
        <f t="shared" si="836"/>
        <v>548444.63912824017</v>
      </c>
      <c r="K3856" s="94"/>
      <c r="L3856" s="265">
        <f t="shared" si="835"/>
        <v>217682.59392583492</v>
      </c>
      <c r="M3856" s="265">
        <f>$G3856*NonHospFrac+theModel!$H3856*NonHospFrac</f>
        <v>353555.05514352903</v>
      </c>
      <c r="N3856" s="266">
        <f t="shared" si="837"/>
        <v>571237.64906936395</v>
      </c>
      <c r="O3856" s="158"/>
      <c r="P3856" s="265">
        <f t="shared" si="838"/>
        <v>208996.8192129033</v>
      </c>
      <c r="Q3856" s="265">
        <f t="shared" si="839"/>
        <v>353553.49489291001</v>
      </c>
      <c r="R3856" s="266">
        <f t="shared" si="840"/>
        <v>562550.31410581328</v>
      </c>
    </row>
    <row r="3857" spans="1:18" x14ac:dyDescent="0.25">
      <c r="A3857" s="81">
        <v>3826</v>
      </c>
      <c r="B3857" s="93">
        <f t="shared" si="829"/>
        <v>2.1114963933145997E-32</v>
      </c>
      <c r="C3857" s="178">
        <f t="shared" si="830"/>
        <v>2.1067332211000266E-32</v>
      </c>
      <c r="D3857" s="165">
        <f t="shared" si="831"/>
        <v>2.2558277767625785E-3</v>
      </c>
      <c r="E3857" s="166">
        <f t="shared" si="841"/>
        <v>24.291375447755232</v>
      </c>
      <c r="F3857" s="167">
        <f t="shared" si="842"/>
        <v>8.6330529016704176</v>
      </c>
      <c r="G3857" s="167">
        <f t="shared" si="832"/>
        <v>300016.05464976426</v>
      </c>
      <c r="H3857" s="167">
        <f t="shared" si="833"/>
        <v>271299.98899881309</v>
      </c>
      <c r="I3857" s="168">
        <f t="shared" si="834"/>
        <v>571316.0436485773</v>
      </c>
      <c r="J3857" s="168">
        <f t="shared" si="836"/>
        <v>548511.71311644337</v>
      </c>
      <c r="K3857" s="94"/>
      <c r="L3857" s="265">
        <f t="shared" si="835"/>
        <v>217712.46789401732</v>
      </c>
      <c r="M3857" s="265">
        <f>$G3857*NonHospFrac+theModel!$H3857*NonHospFrac</f>
        <v>353603.57575456001</v>
      </c>
      <c r="N3857" s="266">
        <f t="shared" si="837"/>
        <v>571316.0436485773</v>
      </c>
      <c r="O3857" s="158"/>
      <c r="P3857" s="265">
        <f t="shared" si="838"/>
        <v>209022.3792224034</v>
      </c>
      <c r="Q3857" s="265">
        <f t="shared" si="839"/>
        <v>353602.01550394099</v>
      </c>
      <c r="R3857" s="266">
        <f t="shared" si="840"/>
        <v>562624.39472634438</v>
      </c>
    </row>
    <row r="3858" spans="1:18" x14ac:dyDescent="0.25">
      <c r="A3858" s="81">
        <v>3827</v>
      </c>
      <c r="B3858" s="93">
        <f t="shared" si="829"/>
        <v>2.0720526709524367E-32</v>
      </c>
      <c r="C3858" s="178">
        <f t="shared" si="830"/>
        <v>2.0673784769823871E-32</v>
      </c>
      <c r="D3858" s="165">
        <f t="shared" si="831"/>
        <v>2.2558277767625785E-3</v>
      </c>
      <c r="E3858" s="166">
        <f t="shared" si="841"/>
        <v>24.291375447755232</v>
      </c>
      <c r="F3858" s="167">
        <f t="shared" si="842"/>
        <v>8.6353087294471802</v>
      </c>
      <c r="G3858" s="167">
        <f t="shared" si="832"/>
        <v>300094.44922897773</v>
      </c>
      <c r="H3858" s="167">
        <f t="shared" si="833"/>
        <v>271299.98899881309</v>
      </c>
      <c r="I3858" s="168">
        <f t="shared" si="834"/>
        <v>571394.43822779087</v>
      </c>
      <c r="J3858" s="168">
        <f t="shared" si="836"/>
        <v>548578.78437057906</v>
      </c>
      <c r="K3858" s="94"/>
      <c r="L3858" s="265">
        <f t="shared" si="835"/>
        <v>217742.34186219977</v>
      </c>
      <c r="M3858" s="265">
        <f>$G3858*NonHospFrac+theModel!$H3858*NonHospFrac</f>
        <v>353652.09636559105</v>
      </c>
      <c r="N3858" s="266">
        <f t="shared" si="837"/>
        <v>571394.43822779087</v>
      </c>
      <c r="O3858" s="158"/>
      <c r="P3858" s="265">
        <f t="shared" si="838"/>
        <v>209047.93819002726</v>
      </c>
      <c r="Q3858" s="265">
        <f t="shared" si="839"/>
        <v>353650.53611497203</v>
      </c>
      <c r="R3858" s="266">
        <f t="shared" si="840"/>
        <v>562698.47430499922</v>
      </c>
    </row>
    <row r="3859" spans="1:18" x14ac:dyDescent="0.25">
      <c r="A3859" s="81">
        <v>3828</v>
      </c>
      <c r="B3859" s="93">
        <f t="shared" si="829"/>
        <v>2.0333457754390946E-32</v>
      </c>
      <c r="C3859" s="178">
        <f t="shared" si="830"/>
        <v>2.0287588975590963E-32</v>
      </c>
      <c r="D3859" s="165">
        <f t="shared" si="831"/>
        <v>2.2558277767625785E-3</v>
      </c>
      <c r="E3859" s="166">
        <f t="shared" si="841"/>
        <v>24.291375447755232</v>
      </c>
      <c r="F3859" s="167">
        <f t="shared" si="842"/>
        <v>8.6375645572239428</v>
      </c>
      <c r="G3859" s="167">
        <f t="shared" si="832"/>
        <v>300172.84380819113</v>
      </c>
      <c r="H3859" s="167">
        <f t="shared" si="833"/>
        <v>271299.98899881309</v>
      </c>
      <c r="I3859" s="168">
        <f t="shared" si="834"/>
        <v>571472.83280700422</v>
      </c>
      <c r="J3859" s="168">
        <f t="shared" si="836"/>
        <v>548645.85289075819</v>
      </c>
      <c r="K3859" s="94"/>
      <c r="L3859" s="265">
        <f t="shared" si="835"/>
        <v>217772.21583038219</v>
      </c>
      <c r="M3859" s="265">
        <f>$G3859*NonHospFrac+theModel!$H3859*NonHospFrac</f>
        <v>353700.61697662203</v>
      </c>
      <c r="N3859" s="266">
        <f t="shared" si="837"/>
        <v>571472.83280700422</v>
      </c>
      <c r="O3859" s="158"/>
      <c r="P3859" s="265">
        <f t="shared" si="838"/>
        <v>209073.49611581725</v>
      </c>
      <c r="Q3859" s="265">
        <f t="shared" si="839"/>
        <v>353699.05672600301</v>
      </c>
      <c r="R3859" s="266">
        <f t="shared" si="840"/>
        <v>562772.55284182029</v>
      </c>
    </row>
    <row r="3860" spans="1:18" x14ac:dyDescent="0.25">
      <c r="A3860" s="81">
        <v>3829</v>
      </c>
      <c r="B3860" s="93">
        <f t="shared" si="829"/>
        <v>1.9953619425106678E-32</v>
      </c>
      <c r="C3860" s="178">
        <f t="shared" si="830"/>
        <v>1.9908607496160572E-32</v>
      </c>
      <c r="D3860" s="165">
        <f t="shared" si="831"/>
        <v>2.2558277767625785E-3</v>
      </c>
      <c r="E3860" s="166">
        <f t="shared" si="841"/>
        <v>24.291375447755232</v>
      </c>
      <c r="F3860" s="167">
        <f t="shared" si="842"/>
        <v>8.6398203850007054</v>
      </c>
      <c r="G3860" s="167">
        <f t="shared" si="832"/>
        <v>300251.23838740459</v>
      </c>
      <c r="H3860" s="167">
        <f t="shared" si="833"/>
        <v>271299.98899881309</v>
      </c>
      <c r="I3860" s="168">
        <f t="shared" si="834"/>
        <v>571551.22738621768</v>
      </c>
      <c r="J3860" s="168">
        <f t="shared" si="836"/>
        <v>548712.91867709241</v>
      </c>
      <c r="K3860" s="94"/>
      <c r="L3860" s="265">
        <f t="shared" si="835"/>
        <v>217802.08979856462</v>
      </c>
      <c r="M3860" s="265">
        <f>$G3860*NonHospFrac+theModel!$H3860*NonHospFrac</f>
        <v>353749.13758765301</v>
      </c>
      <c r="N3860" s="266">
        <f t="shared" si="837"/>
        <v>571551.22738621756</v>
      </c>
      <c r="O3860" s="158"/>
      <c r="P3860" s="265">
        <f t="shared" si="838"/>
        <v>209099.05299981587</v>
      </c>
      <c r="Q3860" s="265">
        <f t="shared" si="839"/>
        <v>353747.57733703399</v>
      </c>
      <c r="R3860" s="266">
        <f t="shared" si="840"/>
        <v>562846.63033684983</v>
      </c>
    </row>
    <row r="3861" spans="1:18" x14ac:dyDescent="0.25">
      <c r="A3861" s="81">
        <v>3830</v>
      </c>
      <c r="B3861" s="93">
        <f t="shared" si="829"/>
        <v>1.9580876650259365E-32</v>
      </c>
      <c r="C3861" s="178">
        <f t="shared" si="830"/>
        <v>1.9536705564818349E-32</v>
      </c>
      <c r="D3861" s="165">
        <f t="shared" si="831"/>
        <v>2.2558277767625785E-3</v>
      </c>
      <c r="E3861" s="166">
        <f t="shared" si="841"/>
        <v>24.291375447755232</v>
      </c>
      <c r="F3861" s="167">
        <f t="shared" si="842"/>
        <v>8.642076212777468</v>
      </c>
      <c r="G3861" s="167">
        <f t="shared" si="832"/>
        <v>300329.632966618</v>
      </c>
      <c r="H3861" s="167">
        <f t="shared" si="833"/>
        <v>271299.98899881309</v>
      </c>
      <c r="I3861" s="168">
        <f t="shared" si="834"/>
        <v>571629.62196543114</v>
      </c>
      <c r="J3861" s="168">
        <f t="shared" si="836"/>
        <v>548779.98172969325</v>
      </c>
      <c r="K3861" s="94"/>
      <c r="L3861" s="265">
        <f t="shared" si="835"/>
        <v>217831.96376674704</v>
      </c>
      <c r="M3861" s="265">
        <f>$G3861*NonHospFrac+theModel!$H3861*NonHospFrac</f>
        <v>353797.65819868399</v>
      </c>
      <c r="N3861" s="266">
        <f t="shared" si="837"/>
        <v>571629.62196543103</v>
      </c>
      <c r="O3861" s="158"/>
      <c r="P3861" s="265">
        <f t="shared" si="838"/>
        <v>209124.60884206559</v>
      </c>
      <c r="Q3861" s="265">
        <f t="shared" si="839"/>
        <v>353796.09794806497</v>
      </c>
      <c r="R3861" s="266">
        <f t="shared" si="840"/>
        <v>562920.70679013059</v>
      </c>
    </row>
    <row r="3862" spans="1:18" x14ac:dyDescent="0.25">
      <c r="A3862" s="81">
        <v>3831</v>
      </c>
      <c r="B3862" s="93">
        <f t="shared" si="829"/>
        <v>1.9215096881633676E-32</v>
      </c>
      <c r="C3862" s="178">
        <f t="shared" si="830"/>
        <v>1.9171750932354903E-32</v>
      </c>
      <c r="D3862" s="165">
        <f t="shared" si="831"/>
        <v>2.2558277767625785E-3</v>
      </c>
      <c r="E3862" s="166">
        <f t="shared" si="841"/>
        <v>24.291375447755232</v>
      </c>
      <c r="F3862" s="167">
        <f t="shared" si="842"/>
        <v>8.6443320405542305</v>
      </c>
      <c r="G3862" s="167">
        <f t="shared" si="832"/>
        <v>300408.0275458314</v>
      </c>
      <c r="H3862" s="167">
        <f t="shared" si="833"/>
        <v>271299.98899881309</v>
      </c>
      <c r="I3862" s="168">
        <f t="shared" si="834"/>
        <v>571708.01654464449</v>
      </c>
      <c r="J3862" s="168">
        <f t="shared" si="836"/>
        <v>548847.04204867186</v>
      </c>
      <c r="K3862" s="94"/>
      <c r="L3862" s="265">
        <f t="shared" si="835"/>
        <v>217861.83773492946</v>
      </c>
      <c r="M3862" s="265">
        <f>$G3862*NonHospFrac+theModel!$H3862*NonHospFrac</f>
        <v>353846.17880971497</v>
      </c>
      <c r="N3862" s="266">
        <f t="shared" si="837"/>
        <v>571708.01654464449</v>
      </c>
      <c r="O3862" s="158"/>
      <c r="P3862" s="265">
        <f t="shared" si="838"/>
        <v>209150.16364260885</v>
      </c>
      <c r="Q3862" s="265">
        <f t="shared" si="839"/>
        <v>353844.61855909595</v>
      </c>
      <c r="R3862" s="266">
        <f t="shared" si="840"/>
        <v>562994.7822017048</v>
      </c>
    </row>
    <row r="3863" spans="1:18" x14ac:dyDescent="0.25">
      <c r="A3863" s="81">
        <v>3832</v>
      </c>
      <c r="B3863" s="93">
        <f t="shared" si="829"/>
        <v>1.8856150047075524E-32</v>
      </c>
      <c r="C3863" s="178">
        <f t="shared" si="830"/>
        <v>1.8813613820036527E-32</v>
      </c>
      <c r="D3863" s="165">
        <f t="shared" si="831"/>
        <v>2.2558277767625785E-3</v>
      </c>
      <c r="E3863" s="166">
        <f t="shared" si="841"/>
        <v>24.291375447755232</v>
      </c>
      <c r="F3863" s="167">
        <f t="shared" si="842"/>
        <v>8.6465878683309931</v>
      </c>
      <c r="G3863" s="167">
        <f t="shared" si="832"/>
        <v>300486.4221250448</v>
      </c>
      <c r="H3863" s="167">
        <f t="shared" si="833"/>
        <v>271299.98899881309</v>
      </c>
      <c r="I3863" s="168">
        <f t="shared" si="834"/>
        <v>571786.41112385783</v>
      </c>
      <c r="J3863" s="168">
        <f t="shared" si="836"/>
        <v>548914.09963413991</v>
      </c>
      <c r="K3863" s="94"/>
      <c r="L3863" s="265">
        <f t="shared" si="835"/>
        <v>217891.71170311188</v>
      </c>
      <c r="M3863" s="265">
        <f>$G3863*NonHospFrac+theModel!$H3863*NonHospFrac</f>
        <v>353894.69942074601</v>
      </c>
      <c r="N3863" s="266">
        <f t="shared" si="837"/>
        <v>571786.41112385783</v>
      </c>
      <c r="O3863" s="158"/>
      <c r="P3863" s="265">
        <f t="shared" si="838"/>
        <v>209175.71740148816</v>
      </c>
      <c r="Q3863" s="265">
        <f t="shared" si="839"/>
        <v>353893.13917012699</v>
      </c>
      <c r="R3863" s="266">
        <f t="shared" si="840"/>
        <v>563068.85657161521</v>
      </c>
    </row>
    <row r="3864" spans="1:18" x14ac:dyDescent="0.25">
      <c r="A3864" s="81">
        <v>3833</v>
      </c>
      <c r="B3864" s="93">
        <f t="shared" si="829"/>
        <v>1.8503908504238411E-32</v>
      </c>
      <c r="C3864" s="178">
        <f t="shared" si="830"/>
        <v>1.8462166873455876E-32</v>
      </c>
      <c r="D3864" s="165">
        <f t="shared" si="831"/>
        <v>2.2558277767625785E-3</v>
      </c>
      <c r="E3864" s="166">
        <f t="shared" si="841"/>
        <v>24.291375447755232</v>
      </c>
      <c r="F3864" s="167">
        <f t="shared" si="842"/>
        <v>8.6488436961077557</v>
      </c>
      <c r="G3864" s="167">
        <f t="shared" si="832"/>
        <v>300564.81670425826</v>
      </c>
      <c r="H3864" s="167">
        <f t="shared" si="833"/>
        <v>271299.98899881309</v>
      </c>
      <c r="I3864" s="168">
        <f t="shared" si="834"/>
        <v>571864.80570307141</v>
      </c>
      <c r="J3864" s="168">
        <f t="shared" si="836"/>
        <v>548981.15448620892</v>
      </c>
      <c r="K3864" s="94"/>
      <c r="L3864" s="265">
        <f t="shared" si="835"/>
        <v>217921.58567129431</v>
      </c>
      <c r="M3864" s="265">
        <f>$G3864*NonHospFrac+theModel!$H3864*NonHospFrac</f>
        <v>353943.22003177705</v>
      </c>
      <c r="N3864" s="266">
        <f t="shared" si="837"/>
        <v>571864.80570307141</v>
      </c>
      <c r="O3864" s="158"/>
      <c r="P3864" s="265">
        <f t="shared" si="838"/>
        <v>209201.27011874595</v>
      </c>
      <c r="Q3864" s="265">
        <f t="shared" si="839"/>
        <v>353941.65978115803</v>
      </c>
      <c r="R3864" s="266">
        <f t="shared" si="840"/>
        <v>563142.92989990395</v>
      </c>
    </row>
    <row r="3865" spans="1:18" x14ac:dyDescent="0.25">
      <c r="A3865" s="81">
        <v>3834</v>
      </c>
      <c r="B3865" s="93">
        <f t="shared" si="829"/>
        <v>1.8158246995193481E-32</v>
      </c>
      <c r="C3865" s="178">
        <f t="shared" si="830"/>
        <v>1.8117285117244407E-32</v>
      </c>
      <c r="D3865" s="165">
        <f t="shared" si="831"/>
        <v>2.2558277767625785E-3</v>
      </c>
      <c r="E3865" s="166">
        <f t="shared" si="841"/>
        <v>24.291375447755232</v>
      </c>
      <c r="F3865" s="167">
        <f t="shared" si="842"/>
        <v>8.6510995238845183</v>
      </c>
      <c r="G3865" s="167">
        <f t="shared" si="832"/>
        <v>300643.21128347167</v>
      </c>
      <c r="H3865" s="167">
        <f t="shared" si="833"/>
        <v>271299.98899881309</v>
      </c>
      <c r="I3865" s="168">
        <f t="shared" si="834"/>
        <v>571943.20028228476</v>
      </c>
      <c r="J3865" s="168">
        <f t="shared" si="836"/>
        <v>549048.20660498994</v>
      </c>
      <c r="K3865" s="94"/>
      <c r="L3865" s="265">
        <f t="shared" si="835"/>
        <v>217951.45963947673</v>
      </c>
      <c r="M3865" s="265">
        <f>$G3865*NonHospFrac+theModel!$H3865*NonHospFrac</f>
        <v>353991.74064280803</v>
      </c>
      <c r="N3865" s="266">
        <f t="shared" si="837"/>
        <v>571943.20028228476</v>
      </c>
      <c r="O3865" s="158"/>
      <c r="P3865" s="265">
        <f t="shared" si="838"/>
        <v>209226.82179442467</v>
      </c>
      <c r="Q3865" s="265">
        <f t="shared" si="839"/>
        <v>353990.18039218901</v>
      </c>
      <c r="R3865" s="266">
        <f t="shared" si="840"/>
        <v>563217.00218661362</v>
      </c>
    </row>
    <row r="3866" spans="1:18" x14ac:dyDescent="0.25">
      <c r="A3866" s="81">
        <v>3835</v>
      </c>
      <c r="B3866" s="93">
        <f t="shared" si="829"/>
        <v>1.7819042601887526E-32</v>
      </c>
      <c r="C3866" s="178">
        <f t="shared" si="830"/>
        <v>1.7778845910630873E-32</v>
      </c>
      <c r="D3866" s="165">
        <f t="shared" si="831"/>
        <v>2.2558277767625785E-3</v>
      </c>
      <c r="E3866" s="166">
        <f t="shared" si="841"/>
        <v>24.291375447755232</v>
      </c>
      <c r="F3866" s="167">
        <f t="shared" si="842"/>
        <v>8.6533553516612809</v>
      </c>
      <c r="G3866" s="167">
        <f t="shared" si="832"/>
        <v>300721.60586268507</v>
      </c>
      <c r="H3866" s="167">
        <f t="shared" si="833"/>
        <v>271299.98899881309</v>
      </c>
      <c r="I3866" s="168">
        <f t="shared" si="834"/>
        <v>572021.5948614981</v>
      </c>
      <c r="J3866" s="168">
        <f t="shared" si="836"/>
        <v>549115.25599059463</v>
      </c>
      <c r="K3866" s="94"/>
      <c r="L3866" s="265">
        <f t="shared" si="835"/>
        <v>217981.33360765915</v>
      </c>
      <c r="M3866" s="265">
        <f>$G3866*NonHospFrac+theModel!$H3866*NonHospFrac</f>
        <v>354040.26125383901</v>
      </c>
      <c r="N3866" s="266">
        <f t="shared" si="837"/>
        <v>572021.5948614981</v>
      </c>
      <c r="O3866" s="158"/>
      <c r="P3866" s="265">
        <f t="shared" si="838"/>
        <v>209252.3724285668</v>
      </c>
      <c r="Q3866" s="265">
        <f t="shared" si="839"/>
        <v>354038.70100321999</v>
      </c>
      <c r="R3866" s="266">
        <f t="shared" si="840"/>
        <v>563291.07343178685</v>
      </c>
    </row>
    <row r="3867" spans="1:18" x14ac:dyDescent="0.25">
      <c r="A3867" s="81">
        <v>3836</v>
      </c>
      <c r="B3867" s="93">
        <f t="shared" si="829"/>
        <v>1.7486174702433014E-32</v>
      </c>
      <c r="C3867" s="178">
        <f t="shared" si="830"/>
        <v>1.7446728903829941E-32</v>
      </c>
      <c r="D3867" s="165">
        <f t="shared" si="831"/>
        <v>2.2558277767625785E-3</v>
      </c>
      <c r="E3867" s="166">
        <f t="shared" si="841"/>
        <v>24.291375447755232</v>
      </c>
      <c r="F3867" s="167">
        <f t="shared" si="842"/>
        <v>8.6556111794380435</v>
      </c>
      <c r="G3867" s="167">
        <f t="shared" si="832"/>
        <v>300800.00044189853</v>
      </c>
      <c r="H3867" s="167">
        <f t="shared" si="833"/>
        <v>271299.98899881309</v>
      </c>
      <c r="I3867" s="168">
        <f t="shared" si="834"/>
        <v>572099.98944071168</v>
      </c>
      <c r="J3867" s="168">
        <f t="shared" si="836"/>
        <v>549182.30264313461</v>
      </c>
      <c r="K3867" s="94"/>
      <c r="L3867" s="265">
        <f t="shared" si="835"/>
        <v>218011.2075758416</v>
      </c>
      <c r="M3867" s="265">
        <f>$G3867*NonHospFrac+theModel!$H3867*NonHospFrac</f>
        <v>354088.78186486999</v>
      </c>
      <c r="N3867" s="266">
        <f t="shared" si="837"/>
        <v>572099.98944071156</v>
      </c>
      <c r="O3867" s="158"/>
      <c r="P3867" s="265">
        <f t="shared" si="838"/>
        <v>209277.92202121479</v>
      </c>
      <c r="Q3867" s="265">
        <f t="shared" si="839"/>
        <v>354087.22161425097</v>
      </c>
      <c r="R3867" s="266">
        <f t="shared" si="840"/>
        <v>563365.14363546576</v>
      </c>
    </row>
    <row r="3868" spans="1:18" x14ac:dyDescent="0.25">
      <c r="A3868" s="81">
        <v>3837</v>
      </c>
      <c r="B3868" s="93">
        <f t="shared" si="829"/>
        <v>1.7159524928214675E-32</v>
      </c>
      <c r="C3868" s="178">
        <f t="shared" si="830"/>
        <v>1.7120815995245559E-32</v>
      </c>
      <c r="D3868" s="165">
        <f t="shared" si="831"/>
        <v>2.2558277767625785E-3</v>
      </c>
      <c r="E3868" s="166">
        <f t="shared" si="841"/>
        <v>24.291375447755232</v>
      </c>
      <c r="F3868" s="167">
        <f t="shared" si="842"/>
        <v>8.6578670072148061</v>
      </c>
      <c r="G3868" s="167">
        <f t="shared" si="832"/>
        <v>300878.39502111194</v>
      </c>
      <c r="H3868" s="167">
        <f t="shared" si="833"/>
        <v>271299.98899881309</v>
      </c>
      <c r="I3868" s="168">
        <f t="shared" si="834"/>
        <v>572178.38401992503</v>
      </c>
      <c r="J3868" s="168">
        <f t="shared" si="836"/>
        <v>549249.34656272084</v>
      </c>
      <c r="K3868" s="94"/>
      <c r="L3868" s="265">
        <f t="shared" si="835"/>
        <v>218041.08154402403</v>
      </c>
      <c r="M3868" s="265">
        <f>$G3868*NonHospFrac+theModel!$H3868*NonHospFrac</f>
        <v>354137.30247590097</v>
      </c>
      <c r="N3868" s="266">
        <f t="shared" si="837"/>
        <v>572178.38401992503</v>
      </c>
      <c r="O3868" s="158"/>
      <c r="P3868" s="265">
        <f t="shared" si="838"/>
        <v>209303.47057241105</v>
      </c>
      <c r="Q3868" s="265">
        <f t="shared" si="839"/>
        <v>354135.74222528195</v>
      </c>
      <c r="R3868" s="266">
        <f t="shared" si="840"/>
        <v>563439.21279769298</v>
      </c>
    </row>
    <row r="3869" spans="1:18" x14ac:dyDescent="0.25">
      <c r="A3869" s="81">
        <v>3838</v>
      </c>
      <c r="B3869" s="93">
        <f t="shared" si="829"/>
        <v>1.6838977121797335E-32</v>
      </c>
      <c r="C3869" s="178">
        <f t="shared" si="830"/>
        <v>1.6800991289473715E-32</v>
      </c>
      <c r="D3869" s="165">
        <f t="shared" si="831"/>
        <v>2.2558277767625785E-3</v>
      </c>
      <c r="E3869" s="166">
        <f t="shared" si="841"/>
        <v>24.291375447755232</v>
      </c>
      <c r="F3869" s="167">
        <f t="shared" si="842"/>
        <v>8.6601228349915687</v>
      </c>
      <c r="G3869" s="167">
        <f t="shared" si="832"/>
        <v>300956.78960032534</v>
      </c>
      <c r="H3869" s="167">
        <f t="shared" si="833"/>
        <v>271299.98899881309</v>
      </c>
      <c r="I3869" s="168">
        <f t="shared" si="834"/>
        <v>572256.77859913837</v>
      </c>
      <c r="J3869" s="168">
        <f t="shared" si="836"/>
        <v>549316.38774946483</v>
      </c>
      <c r="K3869" s="94"/>
      <c r="L3869" s="265">
        <f t="shared" si="835"/>
        <v>218070.95551220642</v>
      </c>
      <c r="M3869" s="265">
        <f>$G3869*NonHospFrac+theModel!$H3869*NonHospFrac</f>
        <v>354185.82308693195</v>
      </c>
      <c r="N3869" s="266">
        <f t="shared" si="837"/>
        <v>572256.77859913837</v>
      </c>
      <c r="O3869" s="158"/>
      <c r="P3869" s="265">
        <f t="shared" si="838"/>
        <v>209329.01808219805</v>
      </c>
      <c r="Q3869" s="265">
        <f t="shared" si="839"/>
        <v>354184.26283631293</v>
      </c>
      <c r="R3869" s="266">
        <f t="shared" si="840"/>
        <v>563513.28091851098</v>
      </c>
    </row>
    <row r="3870" spans="1:18" x14ac:dyDescent="0.25">
      <c r="A3870" s="81">
        <v>3839</v>
      </c>
      <c r="B3870" s="93">
        <f t="shared" si="829"/>
        <v>1.6524417295620057E-32</v>
      </c>
      <c r="C3870" s="178">
        <f t="shared" si="830"/>
        <v>1.6487141056089782E-32</v>
      </c>
      <c r="D3870" s="165">
        <f t="shared" si="831"/>
        <v>2.2558277767625785E-3</v>
      </c>
      <c r="E3870" s="166">
        <f t="shared" si="841"/>
        <v>24.291375447755232</v>
      </c>
      <c r="F3870" s="167">
        <f t="shared" si="842"/>
        <v>8.6623786627683312</v>
      </c>
      <c r="G3870" s="167">
        <f t="shared" si="832"/>
        <v>301035.1841795388</v>
      </c>
      <c r="H3870" s="167">
        <f t="shared" si="833"/>
        <v>271299.98899881309</v>
      </c>
      <c r="I3870" s="168">
        <f t="shared" si="834"/>
        <v>572335.17317835195</v>
      </c>
      <c r="J3870" s="168">
        <f t="shared" si="836"/>
        <v>549383.42620347836</v>
      </c>
      <c r="K3870" s="94"/>
      <c r="L3870" s="265">
        <f t="shared" si="835"/>
        <v>218100.8294803889</v>
      </c>
      <c r="M3870" s="265">
        <f>$G3870*NonHospFrac+theModel!$H3870*NonHospFrac</f>
        <v>354234.34369796299</v>
      </c>
      <c r="N3870" s="266">
        <f t="shared" si="837"/>
        <v>572335.17317835195</v>
      </c>
      <c r="O3870" s="158"/>
      <c r="P3870" s="265">
        <f t="shared" si="838"/>
        <v>209354.56455061832</v>
      </c>
      <c r="Q3870" s="265">
        <f t="shared" si="839"/>
        <v>354232.78344734397</v>
      </c>
      <c r="R3870" s="266">
        <f t="shared" si="840"/>
        <v>563587.34799796226</v>
      </c>
    </row>
    <row r="3871" spans="1:18" x14ac:dyDescent="0.25">
      <c r="A3871" s="81">
        <v>3840</v>
      </c>
      <c r="B3871" s="93">
        <f t="shared" ref="B3871:B3934" si="843">Constant*EXP(PowerTerm*(A3871)/7)</f>
        <v>1.6215733591461885E-32</v>
      </c>
      <c r="C3871" s="178">
        <f t="shared" ref="C3871:C3934" si="844">(1-theFloor)*B3871</f>
        <v>1.6179153689205683E-32</v>
      </c>
      <c r="D3871" s="165">
        <f t="shared" ref="D3871:D3934" si="845">theFloor</f>
        <v>2.2558277767625785E-3</v>
      </c>
      <c r="E3871" s="166">
        <f t="shared" si="841"/>
        <v>24.291375447755232</v>
      </c>
      <c r="F3871" s="167">
        <f t="shared" si="842"/>
        <v>8.6646344905450938</v>
      </c>
      <c r="G3871" s="167">
        <f t="shared" ref="G3871:G3934" si="846">$B$22*F3871*totInfected/365.25</f>
        <v>301113.57875875221</v>
      </c>
      <c r="H3871" s="167">
        <f t="shared" ref="H3871:H3934" si="847">lostQALYs_Injured*E3871*totInfected/365.25</f>
        <v>271299.98899881309</v>
      </c>
      <c r="I3871" s="168">
        <f t="shared" ref="I3871:I3934" si="848">H3871+G3871</f>
        <v>572413.5677575653</v>
      </c>
      <c r="J3871" s="168">
        <f t="shared" si="836"/>
        <v>549450.46192487224</v>
      </c>
      <c r="K3871" s="94"/>
      <c r="L3871" s="265">
        <f t="shared" ref="L3871:L3934" si="849">$G3871*HospFrac+$H3871*HospFrac</f>
        <v>218130.70344857129</v>
      </c>
      <c r="M3871" s="265">
        <f>$G3871*NonHospFrac+theModel!$H3871*NonHospFrac</f>
        <v>354282.86430899397</v>
      </c>
      <c r="N3871" s="266">
        <f t="shared" si="837"/>
        <v>572413.5677575653</v>
      </c>
      <c r="O3871" s="158"/>
      <c r="P3871" s="265">
        <f t="shared" si="838"/>
        <v>209380.10997771419</v>
      </c>
      <c r="Q3871" s="265">
        <f t="shared" si="839"/>
        <v>354281.30405837495</v>
      </c>
      <c r="R3871" s="266">
        <f t="shared" si="840"/>
        <v>563661.41403608909</v>
      </c>
    </row>
    <row r="3872" spans="1:18" x14ac:dyDescent="0.25">
      <c r="A3872" s="81">
        <v>3841</v>
      </c>
      <c r="B3872" s="93">
        <f t="shared" si="843"/>
        <v>1.5912816240664819E-32</v>
      </c>
      <c r="C3872" s="178">
        <f t="shared" si="844"/>
        <v>1.5876919667782607E-32</v>
      </c>
      <c r="D3872" s="165">
        <f t="shared" si="845"/>
        <v>2.2558277767625785E-3</v>
      </c>
      <c r="E3872" s="166">
        <f t="shared" si="841"/>
        <v>24.291375447755232</v>
      </c>
      <c r="F3872" s="167">
        <f t="shared" si="842"/>
        <v>8.6668903183218564</v>
      </c>
      <c r="G3872" s="167">
        <f t="shared" si="846"/>
        <v>301191.97333796555</v>
      </c>
      <c r="H3872" s="167">
        <f t="shared" si="847"/>
        <v>271299.98899881309</v>
      </c>
      <c r="I3872" s="168">
        <f t="shared" si="848"/>
        <v>572491.96233677864</v>
      </c>
      <c r="J3872" s="168">
        <f t="shared" ref="J3872:J3935" si="850">J3871+(I3872-I3871)/(1+discountDaily)^A3872</f>
        <v>549517.49491375824</v>
      </c>
      <c r="K3872" s="94"/>
      <c r="L3872" s="265">
        <f t="shared" si="849"/>
        <v>218160.57741675369</v>
      </c>
      <c r="M3872" s="265">
        <f>$G3872*NonHospFrac+theModel!$H3872*NonHospFrac</f>
        <v>354331.3849200249</v>
      </c>
      <c r="N3872" s="266">
        <f t="shared" ref="N3872:N3935" si="851">L3872+M3872</f>
        <v>572491.96233677864</v>
      </c>
      <c r="O3872" s="158"/>
      <c r="P3872" s="265">
        <f t="shared" ref="P3872:P3935" si="852">P3871+(L3872-L3871)/(1+discountDaily)^A3872</f>
        <v>209405.65436352816</v>
      </c>
      <c r="Q3872" s="265">
        <f t="shared" ref="Q3872:Q3935" si="853">Q3871+(M3872-M3871)/(1+discountDaily)^B3872</f>
        <v>354329.82466940588</v>
      </c>
      <c r="R3872" s="266">
        <f t="shared" ref="R3872:R3935" si="854">P3872+Q3872</f>
        <v>563735.47903293406</v>
      </c>
    </row>
    <row r="3873" spans="1:18" x14ac:dyDescent="0.25">
      <c r="A3873" s="81">
        <v>3842</v>
      </c>
      <c r="B3873" s="93">
        <f t="shared" si="843"/>
        <v>1.5615557525099778E-32</v>
      </c>
      <c r="C3873" s="178">
        <f t="shared" si="844"/>
        <v>1.5580331516685024E-32</v>
      </c>
      <c r="D3873" s="165">
        <f t="shared" si="845"/>
        <v>2.2558277767625785E-3</v>
      </c>
      <c r="E3873" s="166">
        <f t="shared" ref="E3873:E3936" si="855">C3873+E3872</f>
        <v>24.291375447755232</v>
      </c>
      <c r="F3873" s="167">
        <f t="shared" ref="F3873:F3936" si="856">D3873+F3872</f>
        <v>8.669146146098619</v>
      </c>
      <c r="G3873" s="167">
        <f t="shared" si="846"/>
        <v>301270.36791717901</v>
      </c>
      <c r="H3873" s="167">
        <f t="shared" si="847"/>
        <v>271299.98899881309</v>
      </c>
      <c r="I3873" s="168">
        <f t="shared" si="848"/>
        <v>572570.3569159921</v>
      </c>
      <c r="J3873" s="168">
        <f t="shared" si="850"/>
        <v>549584.52517024765</v>
      </c>
      <c r="K3873" s="94"/>
      <c r="L3873" s="265">
        <f t="shared" si="849"/>
        <v>218190.45138493614</v>
      </c>
      <c r="M3873" s="265">
        <f>$G3873*NonHospFrac+theModel!$H3873*NonHospFrac</f>
        <v>354379.90553105593</v>
      </c>
      <c r="N3873" s="266">
        <f t="shared" si="851"/>
        <v>572570.3569159921</v>
      </c>
      <c r="O3873" s="158"/>
      <c r="P3873" s="265">
        <f t="shared" si="852"/>
        <v>209431.19770810273</v>
      </c>
      <c r="Q3873" s="265">
        <f t="shared" si="853"/>
        <v>354378.34528043692</v>
      </c>
      <c r="R3873" s="266">
        <f t="shared" si="854"/>
        <v>563809.54298853967</v>
      </c>
    </row>
    <row r="3874" spans="1:18" x14ac:dyDescent="0.25">
      <c r="A3874" s="81">
        <v>3843</v>
      </c>
      <c r="B3874" s="93">
        <f t="shared" si="843"/>
        <v>1.5323851738861833E-32</v>
      </c>
      <c r="C3874" s="178">
        <f t="shared" si="844"/>
        <v>1.5289283768462316E-32</v>
      </c>
      <c r="D3874" s="165">
        <f t="shared" si="845"/>
        <v>2.2558277767625785E-3</v>
      </c>
      <c r="E3874" s="166">
        <f t="shared" si="855"/>
        <v>24.291375447755232</v>
      </c>
      <c r="F3874" s="167">
        <f t="shared" si="856"/>
        <v>8.6714019738753816</v>
      </c>
      <c r="G3874" s="167">
        <f t="shared" si="846"/>
        <v>301348.76249639242</v>
      </c>
      <c r="H3874" s="167">
        <f t="shared" si="847"/>
        <v>271299.98899881309</v>
      </c>
      <c r="I3874" s="168">
        <f t="shared" si="848"/>
        <v>572648.75149520556</v>
      </c>
      <c r="J3874" s="168">
        <f t="shared" si="850"/>
        <v>549651.55269445188</v>
      </c>
      <c r="K3874" s="94"/>
      <c r="L3874" s="265">
        <f t="shared" si="849"/>
        <v>218220.32535311856</v>
      </c>
      <c r="M3874" s="265">
        <f>$G3874*NonHospFrac+theModel!$H3874*NonHospFrac</f>
        <v>354428.42614208697</v>
      </c>
      <c r="N3874" s="266">
        <f t="shared" si="851"/>
        <v>572648.75149520556</v>
      </c>
      <c r="O3874" s="158"/>
      <c r="P3874" s="265">
        <f t="shared" si="852"/>
        <v>209456.74001148026</v>
      </c>
      <c r="Q3874" s="265">
        <f t="shared" si="853"/>
        <v>354426.86589146795</v>
      </c>
      <c r="R3874" s="266">
        <f t="shared" si="854"/>
        <v>563883.60590294818</v>
      </c>
    </row>
    <row r="3875" spans="1:18" x14ac:dyDescent="0.25">
      <c r="A3875" s="81">
        <v>3844</v>
      </c>
      <c r="B3875" s="93">
        <f t="shared" si="843"/>
        <v>1.5037595150680883E-32</v>
      </c>
      <c r="C3875" s="178">
        <f t="shared" si="844"/>
        <v>1.5003672925844268E-32</v>
      </c>
      <c r="D3875" s="165">
        <f t="shared" si="845"/>
        <v>2.2558277767625785E-3</v>
      </c>
      <c r="E3875" s="166">
        <f t="shared" si="855"/>
        <v>24.291375447755232</v>
      </c>
      <c r="F3875" s="167">
        <f t="shared" si="856"/>
        <v>8.6736578016521442</v>
      </c>
      <c r="G3875" s="167">
        <f t="shared" si="846"/>
        <v>301427.15707560588</v>
      </c>
      <c r="H3875" s="167">
        <f t="shared" si="847"/>
        <v>271299.98899881309</v>
      </c>
      <c r="I3875" s="168">
        <f t="shared" si="848"/>
        <v>572727.14607441891</v>
      </c>
      <c r="J3875" s="168">
        <f t="shared" si="850"/>
        <v>549718.57748648222</v>
      </c>
      <c r="K3875" s="94"/>
      <c r="L3875" s="265">
        <f t="shared" si="849"/>
        <v>218250.19932130101</v>
      </c>
      <c r="M3875" s="265">
        <f>$G3875*NonHospFrac+theModel!$H3875*NonHospFrac</f>
        <v>354476.94675311795</v>
      </c>
      <c r="N3875" s="266">
        <f t="shared" si="851"/>
        <v>572727.14607441891</v>
      </c>
      <c r="O3875" s="158"/>
      <c r="P3875" s="265">
        <f t="shared" si="852"/>
        <v>209482.28127370324</v>
      </c>
      <c r="Q3875" s="265">
        <f t="shared" si="853"/>
        <v>354475.38650249894</v>
      </c>
      <c r="R3875" s="266">
        <f t="shared" si="854"/>
        <v>563957.6677762022</v>
      </c>
    </row>
    <row r="3876" spans="1:18" x14ac:dyDescent="0.25">
      <c r="A3876" s="81">
        <v>3845</v>
      </c>
      <c r="B3876" s="93">
        <f t="shared" si="843"/>
        <v>1.4756685967034604E-32</v>
      </c>
      <c r="C3876" s="178">
        <f t="shared" si="844"/>
        <v>1.4723397424937204E-32</v>
      </c>
      <c r="D3876" s="165">
        <f t="shared" si="845"/>
        <v>2.2558277767625785E-3</v>
      </c>
      <c r="E3876" s="166">
        <f t="shared" si="855"/>
        <v>24.291375447755232</v>
      </c>
      <c r="F3876" s="167">
        <f t="shared" si="856"/>
        <v>8.6759136294289068</v>
      </c>
      <c r="G3876" s="167">
        <f t="shared" si="846"/>
        <v>301505.55165481928</v>
      </c>
      <c r="H3876" s="167">
        <f t="shared" si="847"/>
        <v>271299.98899881309</v>
      </c>
      <c r="I3876" s="168">
        <f t="shared" si="848"/>
        <v>572805.54065363237</v>
      </c>
      <c r="J3876" s="168">
        <f t="shared" si="850"/>
        <v>549785.59954645019</v>
      </c>
      <c r="K3876" s="94"/>
      <c r="L3876" s="265">
        <f t="shared" si="849"/>
        <v>218280.07328948344</v>
      </c>
      <c r="M3876" s="265">
        <f>$G3876*NonHospFrac+theModel!$H3876*NonHospFrac</f>
        <v>354525.46736414894</v>
      </c>
      <c r="N3876" s="266">
        <f t="shared" si="851"/>
        <v>572805.54065363237</v>
      </c>
      <c r="O3876" s="158"/>
      <c r="P3876" s="265">
        <f t="shared" si="852"/>
        <v>209507.82149481407</v>
      </c>
      <c r="Q3876" s="265">
        <f t="shared" si="853"/>
        <v>354523.90711352992</v>
      </c>
      <c r="R3876" s="266">
        <f t="shared" si="854"/>
        <v>564031.72860834398</v>
      </c>
    </row>
    <row r="3877" spans="1:18" x14ac:dyDescent="0.25">
      <c r="A3877" s="81">
        <v>3846</v>
      </c>
      <c r="B3877" s="93">
        <f t="shared" si="843"/>
        <v>1.4481024295950414E-32</v>
      </c>
      <c r="C3877" s="178">
        <f t="shared" si="844"/>
        <v>1.4448357599107636E-32</v>
      </c>
      <c r="D3877" s="165">
        <f t="shared" si="845"/>
        <v>2.2558277767625785E-3</v>
      </c>
      <c r="E3877" s="166">
        <f t="shared" si="855"/>
        <v>24.291375447755232</v>
      </c>
      <c r="F3877" s="167">
        <f t="shared" si="856"/>
        <v>8.6781694572056693</v>
      </c>
      <c r="G3877" s="167">
        <f t="shared" si="846"/>
        <v>301583.94623403274</v>
      </c>
      <c r="H3877" s="167">
        <f t="shared" si="847"/>
        <v>271299.98899881309</v>
      </c>
      <c r="I3877" s="168">
        <f t="shared" si="848"/>
        <v>572883.93523284583</v>
      </c>
      <c r="J3877" s="168">
        <f t="shared" si="850"/>
        <v>549852.61887446698</v>
      </c>
      <c r="K3877" s="94"/>
      <c r="L3877" s="265">
        <f t="shared" si="849"/>
        <v>218309.94725766586</v>
      </c>
      <c r="M3877" s="265">
        <f>$G3877*NonHospFrac+theModel!$H3877*NonHospFrac</f>
        <v>354573.98797517992</v>
      </c>
      <c r="N3877" s="266">
        <f t="shared" si="851"/>
        <v>572883.93523284583</v>
      </c>
      <c r="O3877" s="158"/>
      <c r="P3877" s="265">
        <f t="shared" si="852"/>
        <v>209533.36067485521</v>
      </c>
      <c r="Q3877" s="265">
        <f t="shared" si="853"/>
        <v>354572.4277245609</v>
      </c>
      <c r="R3877" s="266">
        <f t="shared" si="854"/>
        <v>564105.78839941614</v>
      </c>
    </row>
    <row r="3878" spans="1:18" x14ac:dyDescent="0.25">
      <c r="A3878" s="81">
        <v>3847</v>
      </c>
      <c r="B3878" s="93">
        <f t="shared" si="843"/>
        <v>1.4210512111483658E-32</v>
      </c>
      <c r="C3878" s="178">
        <f t="shared" si="844"/>
        <v>1.4178455643540551E-32</v>
      </c>
      <c r="D3878" s="165">
        <f t="shared" si="845"/>
        <v>2.2558277767625785E-3</v>
      </c>
      <c r="E3878" s="166">
        <f t="shared" si="855"/>
        <v>24.291375447755232</v>
      </c>
      <c r="F3878" s="167">
        <f t="shared" si="856"/>
        <v>8.6804252849824319</v>
      </c>
      <c r="G3878" s="167">
        <f t="shared" si="846"/>
        <v>301662.34081324621</v>
      </c>
      <c r="H3878" s="167">
        <f t="shared" si="847"/>
        <v>271299.98899881309</v>
      </c>
      <c r="I3878" s="168">
        <f t="shared" si="848"/>
        <v>572962.3298120593</v>
      </c>
      <c r="J3878" s="168">
        <f t="shared" si="850"/>
        <v>549919.63547064411</v>
      </c>
      <c r="K3878" s="94"/>
      <c r="L3878" s="265">
        <f t="shared" si="849"/>
        <v>218339.82122584828</v>
      </c>
      <c r="M3878" s="265">
        <f>$G3878*NonHospFrac+theModel!$H3878*NonHospFrac</f>
        <v>354622.50858621101</v>
      </c>
      <c r="N3878" s="266">
        <f t="shared" si="851"/>
        <v>572962.3298120593</v>
      </c>
      <c r="O3878" s="158"/>
      <c r="P3878" s="265">
        <f t="shared" si="852"/>
        <v>209558.89881386911</v>
      </c>
      <c r="Q3878" s="265">
        <f t="shared" si="853"/>
        <v>354620.94833559199</v>
      </c>
      <c r="R3878" s="266">
        <f t="shared" si="854"/>
        <v>564179.84714946104</v>
      </c>
    </row>
    <row r="3879" spans="1:18" x14ac:dyDescent="0.25">
      <c r="A3879" s="81">
        <v>3848</v>
      </c>
      <c r="B3879" s="93">
        <f t="shared" si="843"/>
        <v>1.3945053218859349E-32</v>
      </c>
      <c r="C3879" s="178">
        <f t="shared" si="844"/>
        <v>1.3913595580459813E-32</v>
      </c>
      <c r="D3879" s="165">
        <f t="shared" si="845"/>
        <v>2.2558277767625785E-3</v>
      </c>
      <c r="E3879" s="166">
        <f t="shared" si="855"/>
        <v>24.291375447755232</v>
      </c>
      <c r="F3879" s="167">
        <f t="shared" si="856"/>
        <v>8.6826811127591945</v>
      </c>
      <c r="G3879" s="167">
        <f t="shared" si="846"/>
        <v>301740.73539245955</v>
      </c>
      <c r="H3879" s="167">
        <f t="shared" si="847"/>
        <v>271299.98899881309</v>
      </c>
      <c r="I3879" s="168">
        <f t="shared" si="848"/>
        <v>573040.72439127264</v>
      </c>
      <c r="J3879" s="168">
        <f t="shared" si="850"/>
        <v>549986.64933509275</v>
      </c>
      <c r="K3879" s="94"/>
      <c r="L3879" s="265">
        <f t="shared" si="849"/>
        <v>218369.6951940307</v>
      </c>
      <c r="M3879" s="265">
        <f>$G3879*NonHospFrac+theModel!$H3879*NonHospFrac</f>
        <v>354671.02919724194</v>
      </c>
      <c r="N3879" s="266">
        <f t="shared" si="851"/>
        <v>573040.72439127264</v>
      </c>
      <c r="O3879" s="158"/>
      <c r="P3879" s="265">
        <f t="shared" si="852"/>
        <v>209584.43591189818</v>
      </c>
      <c r="Q3879" s="265">
        <f t="shared" si="853"/>
        <v>354669.46894662292</v>
      </c>
      <c r="R3879" s="266">
        <f t="shared" si="854"/>
        <v>564253.90485852107</v>
      </c>
    </row>
    <row r="3880" spans="1:18" x14ac:dyDescent="0.25">
      <c r="A3880" s="81">
        <v>3849</v>
      </c>
      <c r="B3880" s="93">
        <f t="shared" si="843"/>
        <v>1.3684553220265067E-32</v>
      </c>
      <c r="C3880" s="178">
        <f t="shared" si="844"/>
        <v>1.3653683224998208E-32</v>
      </c>
      <c r="D3880" s="165">
        <f t="shared" si="845"/>
        <v>2.2558277767625785E-3</v>
      </c>
      <c r="E3880" s="166">
        <f t="shared" si="855"/>
        <v>24.291375447755232</v>
      </c>
      <c r="F3880" s="167">
        <f t="shared" si="856"/>
        <v>8.6849369405359571</v>
      </c>
      <c r="G3880" s="167">
        <f t="shared" si="846"/>
        <v>301819.12997167301</v>
      </c>
      <c r="H3880" s="167">
        <f t="shared" si="847"/>
        <v>271299.98899881309</v>
      </c>
      <c r="I3880" s="168">
        <f t="shared" si="848"/>
        <v>573119.1189704861</v>
      </c>
      <c r="J3880" s="168">
        <f t="shared" si="850"/>
        <v>550053.66046792443</v>
      </c>
      <c r="K3880" s="94"/>
      <c r="L3880" s="265">
        <f t="shared" si="849"/>
        <v>218399.56916221313</v>
      </c>
      <c r="M3880" s="265">
        <f>$G3880*NonHospFrac+theModel!$H3880*NonHospFrac</f>
        <v>354719.54980827298</v>
      </c>
      <c r="N3880" s="266">
        <f t="shared" si="851"/>
        <v>573119.1189704861</v>
      </c>
      <c r="O3880" s="158"/>
      <c r="P3880" s="265">
        <f t="shared" si="852"/>
        <v>209609.97196898484</v>
      </c>
      <c r="Q3880" s="265">
        <f t="shared" si="853"/>
        <v>354717.98955765396</v>
      </c>
      <c r="R3880" s="266">
        <f t="shared" si="854"/>
        <v>564327.96152663883</v>
      </c>
    </row>
    <row r="3881" spans="1:18" x14ac:dyDescent="0.25">
      <c r="A3881" s="81">
        <v>3850</v>
      </c>
      <c r="B3881" s="93">
        <f t="shared" si="843"/>
        <v>1.3428919481282896E-32</v>
      </c>
      <c r="C3881" s="178">
        <f t="shared" si="844"/>
        <v>1.3398626151705109E-32</v>
      </c>
      <c r="D3881" s="165">
        <f t="shared" si="845"/>
        <v>2.2558277767625785E-3</v>
      </c>
      <c r="E3881" s="166">
        <f t="shared" si="855"/>
        <v>24.291375447755232</v>
      </c>
      <c r="F3881" s="167">
        <f t="shared" si="856"/>
        <v>8.6871927683127197</v>
      </c>
      <c r="G3881" s="167">
        <f t="shared" si="846"/>
        <v>301897.52455088642</v>
      </c>
      <c r="H3881" s="167">
        <f t="shared" si="847"/>
        <v>271299.98899881309</v>
      </c>
      <c r="I3881" s="168">
        <f t="shared" si="848"/>
        <v>573197.51354969945</v>
      </c>
      <c r="J3881" s="168">
        <f t="shared" si="850"/>
        <v>550120.66886925034</v>
      </c>
      <c r="K3881" s="94"/>
      <c r="L3881" s="265">
        <f t="shared" si="849"/>
        <v>218429.44313039555</v>
      </c>
      <c r="M3881" s="265">
        <f>$G3881*NonHospFrac+theModel!$H3881*NonHospFrac</f>
        <v>354768.07041930396</v>
      </c>
      <c r="N3881" s="266">
        <f t="shared" si="851"/>
        <v>573197.51354969945</v>
      </c>
      <c r="O3881" s="158"/>
      <c r="P3881" s="265">
        <f t="shared" si="852"/>
        <v>209635.50698517155</v>
      </c>
      <c r="Q3881" s="265">
        <f t="shared" si="853"/>
        <v>354766.51016868494</v>
      </c>
      <c r="R3881" s="266">
        <f t="shared" si="854"/>
        <v>564402.01715385646</v>
      </c>
    </row>
    <row r="3882" spans="1:18" x14ac:dyDescent="0.25">
      <c r="A3882" s="81">
        <v>3851</v>
      </c>
      <c r="B3882" s="93">
        <f t="shared" si="843"/>
        <v>1.3178061097948379E-32</v>
      </c>
      <c r="C3882" s="178">
        <f t="shared" si="844"/>
        <v>1.3148333661679752E-32</v>
      </c>
      <c r="D3882" s="165">
        <f t="shared" si="845"/>
        <v>2.2558277767625785E-3</v>
      </c>
      <c r="E3882" s="166">
        <f t="shared" si="855"/>
        <v>24.291375447755232</v>
      </c>
      <c r="F3882" s="167">
        <f t="shared" si="856"/>
        <v>8.6894485960894823</v>
      </c>
      <c r="G3882" s="167">
        <f t="shared" si="846"/>
        <v>301975.91913009982</v>
      </c>
      <c r="H3882" s="167">
        <f t="shared" si="847"/>
        <v>271299.98899881309</v>
      </c>
      <c r="I3882" s="168">
        <f t="shared" si="848"/>
        <v>573275.90812891291</v>
      </c>
      <c r="J3882" s="168">
        <f t="shared" si="850"/>
        <v>550187.67453918199</v>
      </c>
      <c r="K3882" s="94"/>
      <c r="L3882" s="265">
        <f t="shared" si="849"/>
        <v>218459.31709857797</v>
      </c>
      <c r="M3882" s="265">
        <f>$G3882*NonHospFrac+theModel!$H3882*NonHospFrac</f>
        <v>354816.59103033494</v>
      </c>
      <c r="N3882" s="266">
        <f t="shared" si="851"/>
        <v>573275.90812891291</v>
      </c>
      <c r="O3882" s="158"/>
      <c r="P3882" s="265">
        <f t="shared" si="852"/>
        <v>209661.04096050074</v>
      </c>
      <c r="Q3882" s="265">
        <f t="shared" si="853"/>
        <v>354815.03077971592</v>
      </c>
      <c r="R3882" s="266">
        <f t="shared" si="854"/>
        <v>564476.07174021669</v>
      </c>
    </row>
    <row r="3883" spans="1:18" x14ac:dyDescent="0.25">
      <c r="A3883" s="81">
        <v>3852</v>
      </c>
      <c r="B3883" s="93">
        <f t="shared" si="843"/>
        <v>1.2931888864425049E-32</v>
      </c>
      <c r="C3883" s="178">
        <f t="shared" si="844"/>
        <v>1.2902716750318673E-32</v>
      </c>
      <c r="D3883" s="165">
        <f t="shared" si="845"/>
        <v>2.2558277767625785E-3</v>
      </c>
      <c r="E3883" s="166">
        <f t="shared" si="855"/>
        <v>24.291375447755232</v>
      </c>
      <c r="F3883" s="167">
        <f t="shared" si="856"/>
        <v>8.6917044238662449</v>
      </c>
      <c r="G3883" s="167">
        <f t="shared" si="846"/>
        <v>302054.31370931322</v>
      </c>
      <c r="H3883" s="167">
        <f t="shared" si="847"/>
        <v>271299.98899881309</v>
      </c>
      <c r="I3883" s="168">
        <f t="shared" si="848"/>
        <v>573354.30270812637</v>
      </c>
      <c r="J3883" s="168">
        <f t="shared" si="850"/>
        <v>550254.67747783056</v>
      </c>
      <c r="K3883" s="94"/>
      <c r="L3883" s="265">
        <f t="shared" si="849"/>
        <v>218489.1910667604</v>
      </c>
      <c r="M3883" s="265">
        <f>$G3883*NonHospFrac+theModel!$H3883*NonHospFrac</f>
        <v>354865.11164136592</v>
      </c>
      <c r="N3883" s="266">
        <f t="shared" si="851"/>
        <v>573354.30270812637</v>
      </c>
      <c r="O3883" s="158"/>
      <c r="P3883" s="265">
        <f t="shared" si="852"/>
        <v>209686.57389501482</v>
      </c>
      <c r="Q3883" s="265">
        <f t="shared" si="853"/>
        <v>354863.5513907469</v>
      </c>
      <c r="R3883" s="266">
        <f t="shared" si="854"/>
        <v>564550.12528576166</v>
      </c>
    </row>
    <row r="3884" spans="1:18" x14ac:dyDescent="0.25">
      <c r="A3884" s="81">
        <v>3853</v>
      </c>
      <c r="B3884" s="93">
        <f t="shared" si="843"/>
        <v>1.2690315241281883E-32</v>
      </c>
      <c r="C3884" s="178">
        <f t="shared" si="844"/>
        <v>1.2661688075664724E-32</v>
      </c>
      <c r="D3884" s="165">
        <f t="shared" si="845"/>
        <v>2.2558277767625785E-3</v>
      </c>
      <c r="E3884" s="166">
        <f t="shared" si="855"/>
        <v>24.291375447755232</v>
      </c>
      <c r="F3884" s="167">
        <f t="shared" si="856"/>
        <v>8.6939602516430075</v>
      </c>
      <c r="G3884" s="167">
        <f t="shared" si="846"/>
        <v>302132.70828852669</v>
      </c>
      <c r="H3884" s="167">
        <f t="shared" si="847"/>
        <v>271299.98899881309</v>
      </c>
      <c r="I3884" s="168">
        <f t="shared" si="848"/>
        <v>573432.69728733972</v>
      </c>
      <c r="J3884" s="168">
        <f t="shared" si="850"/>
        <v>550321.67768530734</v>
      </c>
      <c r="K3884" s="94"/>
      <c r="L3884" s="265">
        <f t="shared" si="849"/>
        <v>218519.06503494282</v>
      </c>
      <c r="M3884" s="265">
        <f>$G3884*NonHospFrac+theModel!$H3884*NonHospFrac</f>
        <v>354913.6322523969</v>
      </c>
      <c r="N3884" s="266">
        <f t="shared" si="851"/>
        <v>573432.69728733972</v>
      </c>
      <c r="O3884" s="158"/>
      <c r="P3884" s="265">
        <f t="shared" si="852"/>
        <v>209712.10578875622</v>
      </c>
      <c r="Q3884" s="265">
        <f t="shared" si="853"/>
        <v>354912.07200177788</v>
      </c>
      <c r="R3884" s="266">
        <f t="shared" si="854"/>
        <v>564624.1777905341</v>
      </c>
    </row>
    <row r="3885" spans="1:18" x14ac:dyDescent="0.25">
      <c r="A3885" s="81">
        <v>3854</v>
      </c>
      <c r="B3885" s="93">
        <f t="shared" si="843"/>
        <v>1.245325432436519E-32</v>
      </c>
      <c r="C3885" s="178">
        <f t="shared" si="844"/>
        <v>1.2425161927349199E-32</v>
      </c>
      <c r="D3885" s="165">
        <f t="shared" si="845"/>
        <v>2.2558277767625785E-3</v>
      </c>
      <c r="E3885" s="166">
        <f t="shared" si="855"/>
        <v>24.291375447755232</v>
      </c>
      <c r="F3885" s="167">
        <f t="shared" si="856"/>
        <v>8.69621607941977</v>
      </c>
      <c r="G3885" s="167">
        <f t="shared" si="846"/>
        <v>302211.10286774009</v>
      </c>
      <c r="H3885" s="167">
        <f t="shared" si="847"/>
        <v>271299.98899881309</v>
      </c>
      <c r="I3885" s="168">
        <f t="shared" si="848"/>
        <v>573511.09186655318</v>
      </c>
      <c r="J3885" s="168">
        <f t="shared" si="850"/>
        <v>550388.67516172386</v>
      </c>
      <c r="K3885" s="94"/>
      <c r="L3885" s="265">
        <f t="shared" si="849"/>
        <v>218548.93900312524</v>
      </c>
      <c r="M3885" s="265">
        <f>$G3885*NonHospFrac+theModel!$H3885*NonHospFrac</f>
        <v>354962.15286342788</v>
      </c>
      <c r="N3885" s="266">
        <f t="shared" si="851"/>
        <v>573511.09186655306</v>
      </c>
      <c r="O3885" s="158"/>
      <c r="P3885" s="265">
        <f t="shared" si="852"/>
        <v>209737.63664176737</v>
      </c>
      <c r="Q3885" s="265">
        <f t="shared" si="853"/>
        <v>354960.59261280886</v>
      </c>
      <c r="R3885" s="266">
        <f t="shared" si="854"/>
        <v>564698.22925457626</v>
      </c>
    </row>
    <row r="3886" spans="1:18" x14ac:dyDescent="0.25">
      <c r="A3886" s="81">
        <v>3855</v>
      </c>
      <c r="B3886" s="93">
        <f t="shared" si="843"/>
        <v>1.2220621814250133E-32</v>
      </c>
      <c r="C3886" s="178">
        <f t="shared" si="844"/>
        <v>1.2193054196112237E-32</v>
      </c>
      <c r="D3886" s="165">
        <f t="shared" si="845"/>
        <v>2.2558277767625785E-3</v>
      </c>
      <c r="E3886" s="166">
        <f t="shared" si="855"/>
        <v>24.291375447755232</v>
      </c>
      <c r="F3886" s="167">
        <f t="shared" si="856"/>
        <v>8.6984719071965326</v>
      </c>
      <c r="G3886" s="167">
        <f t="shared" si="846"/>
        <v>302289.49744695349</v>
      </c>
      <c r="H3886" s="167">
        <f t="shared" si="847"/>
        <v>271299.98899881309</v>
      </c>
      <c r="I3886" s="168">
        <f t="shared" si="848"/>
        <v>573589.48644576664</v>
      </c>
      <c r="J3886" s="168">
        <f t="shared" si="850"/>
        <v>550455.66990719142</v>
      </c>
      <c r="K3886" s="94"/>
      <c r="L3886" s="265">
        <f t="shared" si="849"/>
        <v>218578.81297130766</v>
      </c>
      <c r="M3886" s="265">
        <f>$G3886*NonHospFrac+theModel!$H3886*NonHospFrac</f>
        <v>355010.67347445886</v>
      </c>
      <c r="N3886" s="266">
        <f t="shared" si="851"/>
        <v>573589.48644576652</v>
      </c>
      <c r="O3886" s="158"/>
      <c r="P3886" s="265">
        <f t="shared" si="852"/>
        <v>209763.16645409071</v>
      </c>
      <c r="Q3886" s="265">
        <f t="shared" si="853"/>
        <v>355009.11322383984</v>
      </c>
      <c r="R3886" s="266">
        <f t="shared" si="854"/>
        <v>564772.27967793052</v>
      </c>
    </row>
    <row r="3887" spans="1:18" x14ac:dyDescent="0.25">
      <c r="A3887" s="81">
        <v>3856</v>
      </c>
      <c r="B3887" s="93">
        <f t="shared" si="843"/>
        <v>1.1992334986263843E-32</v>
      </c>
      <c r="C3887" s="178">
        <f t="shared" si="844"/>
        <v>1.1965282343893588E-32</v>
      </c>
      <c r="D3887" s="165">
        <f t="shared" si="845"/>
        <v>2.2558277767625785E-3</v>
      </c>
      <c r="E3887" s="166">
        <f t="shared" si="855"/>
        <v>24.291375447755232</v>
      </c>
      <c r="F3887" s="167">
        <f t="shared" si="856"/>
        <v>8.7007277349732952</v>
      </c>
      <c r="G3887" s="167">
        <f t="shared" si="846"/>
        <v>302367.89202616696</v>
      </c>
      <c r="H3887" s="167">
        <f t="shared" si="847"/>
        <v>271299.98899881309</v>
      </c>
      <c r="I3887" s="168">
        <f t="shared" si="848"/>
        <v>573667.88102497999</v>
      </c>
      <c r="J3887" s="168">
        <f t="shared" si="850"/>
        <v>550522.66192182107</v>
      </c>
      <c r="K3887" s="94"/>
      <c r="L3887" s="265">
        <f t="shared" si="849"/>
        <v>218608.68693949012</v>
      </c>
      <c r="M3887" s="265">
        <f>$G3887*NonHospFrac+theModel!$H3887*NonHospFrac</f>
        <v>355059.1940854899</v>
      </c>
      <c r="N3887" s="266">
        <f t="shared" si="851"/>
        <v>573667.88102497999</v>
      </c>
      <c r="O3887" s="158"/>
      <c r="P3887" s="265">
        <f t="shared" si="852"/>
        <v>209788.69522576864</v>
      </c>
      <c r="Q3887" s="265">
        <f t="shared" si="853"/>
        <v>355057.63383487088</v>
      </c>
      <c r="R3887" s="266">
        <f t="shared" si="854"/>
        <v>564846.32906063949</v>
      </c>
    </row>
    <row r="3888" spans="1:18" x14ac:dyDescent="0.25">
      <c r="A3888" s="81">
        <v>3857</v>
      </c>
      <c r="B3888" s="93">
        <f t="shared" si="843"/>
        <v>1.1768312661068343E-32</v>
      </c>
      <c r="C3888" s="178">
        <f t="shared" si="844"/>
        <v>1.1741765374481877E-32</v>
      </c>
      <c r="D3888" s="165">
        <f t="shared" si="845"/>
        <v>2.2558277767625785E-3</v>
      </c>
      <c r="E3888" s="166">
        <f t="shared" si="855"/>
        <v>24.291375447755232</v>
      </c>
      <c r="F3888" s="167">
        <f t="shared" si="856"/>
        <v>8.7029835627500578</v>
      </c>
      <c r="G3888" s="167">
        <f t="shared" si="846"/>
        <v>302446.28660538036</v>
      </c>
      <c r="H3888" s="167">
        <f t="shared" si="847"/>
        <v>271299.98899881309</v>
      </c>
      <c r="I3888" s="168">
        <f t="shared" si="848"/>
        <v>573746.27560419345</v>
      </c>
      <c r="J3888" s="168">
        <f t="shared" si="850"/>
        <v>550589.65120572445</v>
      </c>
      <c r="K3888" s="94"/>
      <c r="L3888" s="265">
        <f t="shared" si="849"/>
        <v>218638.56090767254</v>
      </c>
      <c r="M3888" s="265">
        <f>$G3888*NonHospFrac+theModel!$H3888*NonHospFrac</f>
        <v>355107.71469652094</v>
      </c>
      <c r="N3888" s="266">
        <f t="shared" si="851"/>
        <v>573746.27560419345</v>
      </c>
      <c r="O3888" s="158"/>
      <c r="P3888" s="265">
        <f t="shared" si="852"/>
        <v>209814.22295684356</v>
      </c>
      <c r="Q3888" s="265">
        <f t="shared" si="853"/>
        <v>355106.15444590192</v>
      </c>
      <c r="R3888" s="266">
        <f t="shared" si="854"/>
        <v>564920.37740274542</v>
      </c>
    </row>
    <row r="3889" spans="1:18" x14ac:dyDescent="0.25">
      <c r="A3889" s="81">
        <v>3858</v>
      </c>
      <c r="B3889" s="93">
        <f t="shared" si="843"/>
        <v>1.1548475175792967E-32</v>
      </c>
      <c r="C3889" s="178">
        <f t="shared" si="844"/>
        <v>1.152242380471216E-32</v>
      </c>
      <c r="D3889" s="165">
        <f t="shared" si="845"/>
        <v>2.2558277767625785E-3</v>
      </c>
      <c r="E3889" s="166">
        <f t="shared" si="855"/>
        <v>24.291375447755232</v>
      </c>
      <c r="F3889" s="167">
        <f t="shared" si="856"/>
        <v>8.7052393905268204</v>
      </c>
      <c r="G3889" s="167">
        <f t="shared" si="846"/>
        <v>302524.68118459376</v>
      </c>
      <c r="H3889" s="167">
        <f t="shared" si="847"/>
        <v>271299.98899881309</v>
      </c>
      <c r="I3889" s="168">
        <f t="shared" si="848"/>
        <v>573824.67018340691</v>
      </c>
      <c r="J3889" s="168">
        <f t="shared" si="850"/>
        <v>550656.63775901275</v>
      </c>
      <c r="K3889" s="94"/>
      <c r="L3889" s="265">
        <f t="shared" si="849"/>
        <v>218668.43487585496</v>
      </c>
      <c r="M3889" s="265">
        <f>$G3889*NonHospFrac+theModel!$H3889*NonHospFrac</f>
        <v>355156.23530755192</v>
      </c>
      <c r="N3889" s="266">
        <f t="shared" si="851"/>
        <v>573824.67018340691</v>
      </c>
      <c r="O3889" s="158"/>
      <c r="P3889" s="265">
        <f t="shared" si="852"/>
        <v>209839.74964735791</v>
      </c>
      <c r="Q3889" s="265">
        <f t="shared" si="853"/>
        <v>355154.6750569329</v>
      </c>
      <c r="R3889" s="266">
        <f t="shared" si="854"/>
        <v>564994.42470429081</v>
      </c>
    </row>
    <row r="3890" spans="1:18" x14ac:dyDescent="0.25">
      <c r="A3890" s="81">
        <v>3859</v>
      </c>
      <c r="B3890" s="93">
        <f t="shared" si="843"/>
        <v>1.1332744355706058E-32</v>
      </c>
      <c r="C3890" s="178">
        <f t="shared" si="844"/>
        <v>1.1307179636201507E-32</v>
      </c>
      <c r="D3890" s="165">
        <f t="shared" si="845"/>
        <v>2.2558277767625785E-3</v>
      </c>
      <c r="E3890" s="166">
        <f t="shared" si="855"/>
        <v>24.291375447755232</v>
      </c>
      <c r="F3890" s="167">
        <f t="shared" si="856"/>
        <v>8.707495218303583</v>
      </c>
      <c r="G3890" s="167">
        <f t="shared" si="846"/>
        <v>302603.07576380722</v>
      </c>
      <c r="H3890" s="167">
        <f t="shared" si="847"/>
        <v>271299.98899881309</v>
      </c>
      <c r="I3890" s="168">
        <f t="shared" si="848"/>
        <v>573903.06476262026</v>
      </c>
      <c r="J3890" s="168">
        <f t="shared" si="850"/>
        <v>550723.62158179714</v>
      </c>
      <c r="K3890" s="94"/>
      <c r="L3890" s="265">
        <f t="shared" si="849"/>
        <v>218698.30884403741</v>
      </c>
      <c r="M3890" s="265">
        <f>$G3890*NonHospFrac+theModel!$H3890*NonHospFrac</f>
        <v>355204.7559185829</v>
      </c>
      <c r="N3890" s="266">
        <f t="shared" si="851"/>
        <v>573903.06476262026</v>
      </c>
      <c r="O3890" s="158"/>
      <c r="P3890" s="265">
        <f t="shared" si="852"/>
        <v>209865.27529735412</v>
      </c>
      <c r="Q3890" s="265">
        <f t="shared" si="853"/>
        <v>355203.19566796388</v>
      </c>
      <c r="R3890" s="266">
        <f t="shared" si="854"/>
        <v>565068.47096531803</v>
      </c>
    </row>
    <row r="3891" spans="1:18" x14ac:dyDescent="0.25">
      <c r="A3891" s="81">
        <v>3860</v>
      </c>
      <c r="B3891" s="93">
        <f t="shared" si="843"/>
        <v>1.1121043486415847E-32</v>
      </c>
      <c r="C3891" s="178">
        <f t="shared" si="844"/>
        <v>1.1095956327612606E-32</v>
      </c>
      <c r="D3891" s="165">
        <f t="shared" si="845"/>
        <v>2.2558277767625785E-3</v>
      </c>
      <c r="E3891" s="166">
        <f t="shared" si="855"/>
        <v>24.291375447755232</v>
      </c>
      <c r="F3891" s="167">
        <f t="shared" si="856"/>
        <v>8.7097510460803456</v>
      </c>
      <c r="G3891" s="167">
        <f t="shared" si="846"/>
        <v>302681.47034302063</v>
      </c>
      <c r="H3891" s="167">
        <f t="shared" si="847"/>
        <v>271299.98899881309</v>
      </c>
      <c r="I3891" s="168">
        <f t="shared" si="848"/>
        <v>573981.45934183372</v>
      </c>
      <c r="J3891" s="168">
        <f t="shared" si="850"/>
        <v>550790.60267418914</v>
      </c>
      <c r="K3891" s="94"/>
      <c r="L3891" s="265">
        <f t="shared" si="849"/>
        <v>218728.18281221983</v>
      </c>
      <c r="M3891" s="265">
        <f>$G3891*NonHospFrac+theModel!$H3891*NonHospFrac</f>
        <v>355253.27652961388</v>
      </c>
      <c r="N3891" s="266">
        <f t="shared" si="851"/>
        <v>573981.45934183372</v>
      </c>
      <c r="O3891" s="158"/>
      <c r="P3891" s="265">
        <f t="shared" si="852"/>
        <v>209890.79990687457</v>
      </c>
      <c r="Q3891" s="265">
        <f t="shared" si="853"/>
        <v>355251.71627899486</v>
      </c>
      <c r="R3891" s="266">
        <f t="shared" si="854"/>
        <v>565142.51618586946</v>
      </c>
    </row>
    <row r="3892" spans="1:18" x14ac:dyDescent="0.25">
      <c r="A3892" s="81">
        <v>3861</v>
      </c>
      <c r="B3892" s="93">
        <f t="shared" si="843"/>
        <v>1.0913297286590644E-32</v>
      </c>
      <c r="C3892" s="178">
        <f t="shared" si="844"/>
        <v>1.0888678767435486E-32</v>
      </c>
      <c r="D3892" s="165">
        <f t="shared" si="845"/>
        <v>2.2558277767625785E-3</v>
      </c>
      <c r="E3892" s="166">
        <f t="shared" si="855"/>
        <v>24.291375447755232</v>
      </c>
      <c r="F3892" s="167">
        <f t="shared" si="856"/>
        <v>8.7120068738571081</v>
      </c>
      <c r="G3892" s="167">
        <f t="shared" si="846"/>
        <v>302759.86492223403</v>
      </c>
      <c r="H3892" s="167">
        <f t="shared" si="847"/>
        <v>271299.98899881309</v>
      </c>
      <c r="I3892" s="168">
        <f t="shared" si="848"/>
        <v>574059.85392104718</v>
      </c>
      <c r="J3892" s="168">
        <f t="shared" si="850"/>
        <v>550857.58103629993</v>
      </c>
      <c r="K3892" s="94"/>
      <c r="L3892" s="265">
        <f t="shared" si="849"/>
        <v>218758.05678040223</v>
      </c>
      <c r="M3892" s="265">
        <f>$G3892*NonHospFrac+theModel!$H3892*NonHospFrac</f>
        <v>355301.79714064486</v>
      </c>
      <c r="N3892" s="266">
        <f t="shared" si="851"/>
        <v>574059.85392104706</v>
      </c>
      <c r="O3892" s="158"/>
      <c r="P3892" s="265">
        <f t="shared" si="852"/>
        <v>209916.32347596166</v>
      </c>
      <c r="Q3892" s="265">
        <f t="shared" si="853"/>
        <v>355300.23689002584</v>
      </c>
      <c r="R3892" s="266">
        <f t="shared" si="854"/>
        <v>565216.56036598748</v>
      </c>
    </row>
    <row r="3893" spans="1:18" x14ac:dyDescent="0.25">
      <c r="A3893" s="81">
        <v>3862</v>
      </c>
      <c r="B3893" s="93">
        <f t="shared" si="843"/>
        <v>1.0709431881188602E-32</v>
      </c>
      <c r="C3893" s="178">
        <f t="shared" si="844"/>
        <v>1.068527324727767E-32</v>
      </c>
      <c r="D3893" s="165">
        <f t="shared" si="845"/>
        <v>2.2558277767625785E-3</v>
      </c>
      <c r="E3893" s="166">
        <f t="shared" si="855"/>
        <v>24.291375447755232</v>
      </c>
      <c r="F3893" s="167">
        <f t="shared" si="856"/>
        <v>8.7142627016338707</v>
      </c>
      <c r="G3893" s="167">
        <f t="shared" si="846"/>
        <v>302838.25950144744</v>
      </c>
      <c r="H3893" s="167">
        <f t="shared" si="847"/>
        <v>271299.98899881309</v>
      </c>
      <c r="I3893" s="168">
        <f t="shared" si="848"/>
        <v>574138.24850026052</v>
      </c>
      <c r="J3893" s="168">
        <f t="shared" si="850"/>
        <v>550924.55666824081</v>
      </c>
      <c r="K3893" s="94"/>
      <c r="L3893" s="265">
        <f t="shared" si="849"/>
        <v>218787.93074858465</v>
      </c>
      <c r="M3893" s="265">
        <f>$G3893*NonHospFrac+theModel!$H3893*NonHospFrac</f>
        <v>355350.31775167584</v>
      </c>
      <c r="N3893" s="266">
        <f t="shared" si="851"/>
        <v>574138.24850026052</v>
      </c>
      <c r="O3893" s="158"/>
      <c r="P3893" s="265">
        <f t="shared" si="852"/>
        <v>209941.84600465785</v>
      </c>
      <c r="Q3893" s="265">
        <f t="shared" si="853"/>
        <v>355348.75750105683</v>
      </c>
      <c r="R3893" s="266">
        <f t="shared" si="854"/>
        <v>565290.60350571468</v>
      </c>
    </row>
    <row r="3894" spans="1:18" x14ac:dyDescent="0.25">
      <c r="A3894" s="81">
        <v>3863</v>
      </c>
      <c r="B3894" s="93">
        <f t="shared" si="843"/>
        <v>1.0509374775187586E-32</v>
      </c>
      <c r="C3894" s="178">
        <f t="shared" si="844"/>
        <v>1.048566743565331E-32</v>
      </c>
      <c r="D3894" s="165">
        <f t="shared" si="845"/>
        <v>2.2558277767625785E-3</v>
      </c>
      <c r="E3894" s="166">
        <f t="shared" si="855"/>
        <v>24.291375447755232</v>
      </c>
      <c r="F3894" s="167">
        <f t="shared" si="856"/>
        <v>8.7165185294106333</v>
      </c>
      <c r="G3894" s="167">
        <f t="shared" si="846"/>
        <v>302916.6540806609</v>
      </c>
      <c r="H3894" s="167">
        <f t="shared" si="847"/>
        <v>271299.98899881309</v>
      </c>
      <c r="I3894" s="168">
        <f t="shared" si="848"/>
        <v>574216.64307947399</v>
      </c>
      <c r="J3894" s="168">
        <f t="shared" si="850"/>
        <v>550991.52957012318</v>
      </c>
      <c r="K3894" s="94"/>
      <c r="L3894" s="265">
        <f t="shared" si="849"/>
        <v>218817.8047167671</v>
      </c>
      <c r="M3894" s="265">
        <f>$G3894*NonHospFrac+theModel!$H3894*NonHospFrac</f>
        <v>355398.83836270688</v>
      </c>
      <c r="N3894" s="266">
        <f t="shared" si="851"/>
        <v>574216.64307947399</v>
      </c>
      <c r="O3894" s="158"/>
      <c r="P3894" s="265">
        <f t="shared" si="852"/>
        <v>209967.36749300556</v>
      </c>
      <c r="Q3894" s="265">
        <f t="shared" si="853"/>
        <v>355397.27811208786</v>
      </c>
      <c r="R3894" s="266">
        <f t="shared" si="854"/>
        <v>565364.64560509345</v>
      </c>
    </row>
    <row r="3895" spans="1:18" x14ac:dyDescent="0.25">
      <c r="A3895" s="81">
        <v>3864</v>
      </c>
      <c r="B3895" s="93">
        <f t="shared" si="843"/>
        <v>1.0313054827805769E-32</v>
      </c>
      <c r="C3895" s="178">
        <f t="shared" si="844"/>
        <v>1.0289790352261929E-32</v>
      </c>
      <c r="D3895" s="165">
        <f t="shared" si="845"/>
        <v>2.2558277767625785E-3</v>
      </c>
      <c r="E3895" s="166">
        <f t="shared" si="855"/>
        <v>24.291375447755232</v>
      </c>
      <c r="F3895" s="167">
        <f t="shared" si="856"/>
        <v>8.7187743571873959</v>
      </c>
      <c r="G3895" s="167">
        <f t="shared" si="846"/>
        <v>302995.04865987436</v>
      </c>
      <c r="H3895" s="167">
        <f t="shared" si="847"/>
        <v>271299.98899881309</v>
      </c>
      <c r="I3895" s="168">
        <f t="shared" si="848"/>
        <v>574295.03765868745</v>
      </c>
      <c r="J3895" s="168">
        <f t="shared" si="850"/>
        <v>551058.49974205822</v>
      </c>
      <c r="K3895" s="94"/>
      <c r="L3895" s="265">
        <f t="shared" si="849"/>
        <v>218847.67868494953</v>
      </c>
      <c r="M3895" s="265">
        <f>$G3895*NonHospFrac+theModel!$H3895*NonHospFrac</f>
        <v>355447.35897373792</v>
      </c>
      <c r="N3895" s="266">
        <f t="shared" si="851"/>
        <v>574295.03765868745</v>
      </c>
      <c r="O3895" s="158"/>
      <c r="P3895" s="265">
        <f t="shared" si="852"/>
        <v>209992.88794104714</v>
      </c>
      <c r="Q3895" s="265">
        <f t="shared" si="853"/>
        <v>355445.7987231189</v>
      </c>
      <c r="R3895" s="266">
        <f t="shared" si="854"/>
        <v>565438.68666416605</v>
      </c>
    </row>
    <row r="3896" spans="1:18" x14ac:dyDescent="0.25">
      <c r="A3896" s="81">
        <v>3865</v>
      </c>
      <c r="B3896" s="93">
        <f t="shared" si="843"/>
        <v>1.0120402227203798E-32</v>
      </c>
      <c r="C3896" s="178">
        <f t="shared" si="844"/>
        <v>1.0097572342747663E-32</v>
      </c>
      <c r="D3896" s="165">
        <f t="shared" si="845"/>
        <v>2.2558277767625785E-3</v>
      </c>
      <c r="E3896" s="166">
        <f t="shared" si="855"/>
        <v>24.291375447755232</v>
      </c>
      <c r="F3896" s="167">
        <f t="shared" si="856"/>
        <v>8.7210301849641585</v>
      </c>
      <c r="G3896" s="167">
        <f t="shared" si="846"/>
        <v>303073.4432390877</v>
      </c>
      <c r="H3896" s="167">
        <f t="shared" si="847"/>
        <v>271299.98899881309</v>
      </c>
      <c r="I3896" s="168">
        <f t="shared" si="848"/>
        <v>574373.43223790079</v>
      </c>
      <c r="J3896" s="168">
        <f t="shared" si="850"/>
        <v>551125.46718415711</v>
      </c>
      <c r="K3896" s="94"/>
      <c r="L3896" s="265">
        <f t="shared" si="849"/>
        <v>218877.55265313195</v>
      </c>
      <c r="M3896" s="265">
        <f>$G3896*NonHospFrac+theModel!$H3896*NonHospFrac</f>
        <v>355495.87958476885</v>
      </c>
      <c r="N3896" s="266">
        <f t="shared" si="851"/>
        <v>574373.43223790079</v>
      </c>
      <c r="O3896" s="158"/>
      <c r="P3896" s="265">
        <f t="shared" si="852"/>
        <v>210018.40734882501</v>
      </c>
      <c r="Q3896" s="265">
        <f t="shared" si="853"/>
        <v>355494.31933414983</v>
      </c>
      <c r="R3896" s="266">
        <f t="shared" si="854"/>
        <v>565512.72668297484</v>
      </c>
    </row>
    <row r="3897" spans="1:18" x14ac:dyDescent="0.25">
      <c r="A3897" s="81">
        <v>3866</v>
      </c>
      <c r="B3897" s="93">
        <f t="shared" si="843"/>
        <v>9.9313484656595467E-33</v>
      </c>
      <c r="C3897" s="178">
        <f t="shared" si="844"/>
        <v>9.9089450539300033E-33</v>
      </c>
      <c r="D3897" s="165">
        <f t="shared" si="845"/>
        <v>2.2558277767625785E-3</v>
      </c>
      <c r="E3897" s="166">
        <f t="shared" si="855"/>
        <v>24.291375447755232</v>
      </c>
      <c r="F3897" s="167">
        <f t="shared" si="856"/>
        <v>8.7232860127409211</v>
      </c>
      <c r="G3897" s="167">
        <f t="shared" si="846"/>
        <v>303151.83781830117</v>
      </c>
      <c r="H3897" s="167">
        <f t="shared" si="847"/>
        <v>271299.98899881309</v>
      </c>
      <c r="I3897" s="168">
        <f t="shared" si="848"/>
        <v>574451.82681711426</v>
      </c>
      <c r="J3897" s="168">
        <f t="shared" si="850"/>
        <v>551192.43189653126</v>
      </c>
      <c r="K3897" s="94"/>
      <c r="L3897" s="265">
        <f t="shared" si="849"/>
        <v>218907.42662131437</v>
      </c>
      <c r="M3897" s="265">
        <f>$G3897*NonHospFrac+theModel!$H3897*NonHospFrac</f>
        <v>355544.40019579988</v>
      </c>
      <c r="N3897" s="266">
        <f t="shared" si="851"/>
        <v>574451.82681711426</v>
      </c>
      <c r="O3897" s="158"/>
      <c r="P3897" s="265">
        <f t="shared" si="852"/>
        <v>210043.92571638158</v>
      </c>
      <c r="Q3897" s="265">
        <f t="shared" si="853"/>
        <v>355542.83994518087</v>
      </c>
      <c r="R3897" s="266">
        <f t="shared" si="854"/>
        <v>565586.76566156244</v>
      </c>
    </row>
    <row r="3898" spans="1:18" x14ac:dyDescent="0.25">
      <c r="A3898" s="81">
        <v>3867</v>
      </c>
      <c r="B3898" s="93">
        <f t="shared" si="843"/>
        <v>9.7458263152065985E-33</v>
      </c>
      <c r="C3898" s="178">
        <f t="shared" si="844"/>
        <v>9.7238414094972516E-33</v>
      </c>
      <c r="D3898" s="165">
        <f t="shared" si="845"/>
        <v>2.2558277767625785E-3</v>
      </c>
      <c r="E3898" s="166">
        <f t="shared" si="855"/>
        <v>24.291375447755232</v>
      </c>
      <c r="F3898" s="167">
        <f t="shared" si="856"/>
        <v>8.7255418405176837</v>
      </c>
      <c r="G3898" s="167">
        <f t="shared" si="846"/>
        <v>303230.23239751457</v>
      </c>
      <c r="H3898" s="167">
        <f t="shared" si="847"/>
        <v>271299.98899881309</v>
      </c>
      <c r="I3898" s="168">
        <f t="shared" si="848"/>
        <v>574530.22139632772</v>
      </c>
      <c r="J3898" s="168">
        <f t="shared" si="850"/>
        <v>551259.39387929195</v>
      </c>
      <c r="K3898" s="94"/>
      <c r="L3898" s="265">
        <f t="shared" si="849"/>
        <v>218937.30058949679</v>
      </c>
      <c r="M3898" s="265">
        <f>$G3898*NonHospFrac+theModel!$H3898*NonHospFrac</f>
        <v>355592.92080683087</v>
      </c>
      <c r="N3898" s="266">
        <f t="shared" si="851"/>
        <v>574530.22139632772</v>
      </c>
      <c r="O3898" s="158"/>
      <c r="P3898" s="265">
        <f t="shared" si="852"/>
        <v>210069.44304375924</v>
      </c>
      <c r="Q3898" s="265">
        <f t="shared" si="853"/>
        <v>355591.36055621185</v>
      </c>
      <c r="R3898" s="266">
        <f t="shared" si="854"/>
        <v>565660.80359997111</v>
      </c>
    </row>
    <row r="3899" spans="1:18" x14ac:dyDescent="0.25">
      <c r="A3899" s="81">
        <v>3868</v>
      </c>
      <c r="B3899" s="93">
        <f t="shared" si="843"/>
        <v>9.5637698037278221E-33</v>
      </c>
      <c r="C3899" s="178">
        <f t="shared" si="844"/>
        <v>9.5421955861540096E-33</v>
      </c>
      <c r="D3899" s="165">
        <f t="shared" si="845"/>
        <v>2.2558277767625785E-3</v>
      </c>
      <c r="E3899" s="166">
        <f t="shared" si="855"/>
        <v>24.291375447755232</v>
      </c>
      <c r="F3899" s="167">
        <f t="shared" si="856"/>
        <v>8.7277976682944463</v>
      </c>
      <c r="G3899" s="167">
        <f t="shared" si="846"/>
        <v>303308.62697672803</v>
      </c>
      <c r="H3899" s="167">
        <f t="shared" si="847"/>
        <v>271299.98899881309</v>
      </c>
      <c r="I3899" s="168">
        <f t="shared" si="848"/>
        <v>574608.61597554106</v>
      </c>
      <c r="J3899" s="168">
        <f t="shared" si="850"/>
        <v>551326.35313255026</v>
      </c>
      <c r="K3899" s="94"/>
      <c r="L3899" s="265">
        <f t="shared" si="849"/>
        <v>218967.17455767922</v>
      </c>
      <c r="M3899" s="265">
        <f>$G3899*NonHospFrac+theModel!$H3899*NonHospFrac</f>
        <v>355641.44141786185</v>
      </c>
      <c r="N3899" s="266">
        <f t="shared" si="851"/>
        <v>574608.61597554106</v>
      </c>
      <c r="O3899" s="158"/>
      <c r="P3899" s="265">
        <f t="shared" si="852"/>
        <v>210094.9593310004</v>
      </c>
      <c r="Q3899" s="265">
        <f t="shared" si="853"/>
        <v>355639.88116724283</v>
      </c>
      <c r="R3899" s="266">
        <f t="shared" si="854"/>
        <v>565734.84049824323</v>
      </c>
    </row>
    <row r="3900" spans="1:18" x14ac:dyDescent="0.25">
      <c r="A3900" s="81">
        <v>3869</v>
      </c>
      <c r="B3900" s="93">
        <f t="shared" si="843"/>
        <v>9.385114191495538E-33</v>
      </c>
      <c r="C3900" s="178">
        <f t="shared" si="844"/>
        <v>9.3639429902142737E-33</v>
      </c>
      <c r="D3900" s="165">
        <f t="shared" si="845"/>
        <v>2.2558277767625785E-3</v>
      </c>
      <c r="E3900" s="166">
        <f t="shared" si="855"/>
        <v>24.291375447755232</v>
      </c>
      <c r="F3900" s="167">
        <f t="shared" si="856"/>
        <v>8.7300534960712088</v>
      </c>
      <c r="G3900" s="167">
        <f t="shared" si="846"/>
        <v>303387.02155594144</v>
      </c>
      <c r="H3900" s="167">
        <f t="shared" si="847"/>
        <v>271299.98899881309</v>
      </c>
      <c r="I3900" s="168">
        <f t="shared" si="848"/>
        <v>574687.01055475452</v>
      </c>
      <c r="J3900" s="168">
        <f t="shared" si="850"/>
        <v>551393.3096564177</v>
      </c>
      <c r="K3900" s="94"/>
      <c r="L3900" s="265">
        <f t="shared" si="849"/>
        <v>218997.04852586164</v>
      </c>
      <c r="M3900" s="265">
        <f>$G3900*NonHospFrac+theModel!$H3900*NonHospFrac</f>
        <v>355689.96202889283</v>
      </c>
      <c r="N3900" s="266">
        <f t="shared" si="851"/>
        <v>574687.01055475441</v>
      </c>
      <c r="O3900" s="158"/>
      <c r="P3900" s="265">
        <f t="shared" si="852"/>
        <v>210120.47457814746</v>
      </c>
      <c r="Q3900" s="265">
        <f t="shared" si="853"/>
        <v>355688.40177827381</v>
      </c>
      <c r="R3900" s="266">
        <f t="shared" si="854"/>
        <v>565808.87635642127</v>
      </c>
    </row>
    <row r="3901" spans="1:18" x14ac:dyDescent="0.25">
      <c r="A3901" s="81">
        <v>3870</v>
      </c>
      <c r="B3901" s="93">
        <f t="shared" si="843"/>
        <v>9.209795948149908E-33</v>
      </c>
      <c r="C3901" s="178">
        <f t="shared" si="844"/>
        <v>9.1890202346317552E-33</v>
      </c>
      <c r="D3901" s="165">
        <f t="shared" si="845"/>
        <v>2.2558277767625785E-3</v>
      </c>
      <c r="E3901" s="166">
        <f t="shared" si="855"/>
        <v>24.291375447755232</v>
      </c>
      <c r="F3901" s="167">
        <f t="shared" si="856"/>
        <v>8.7323093238479714</v>
      </c>
      <c r="G3901" s="167">
        <f t="shared" si="846"/>
        <v>303465.4161351549</v>
      </c>
      <c r="H3901" s="167">
        <f t="shared" si="847"/>
        <v>271299.98899881309</v>
      </c>
      <c r="I3901" s="168">
        <f t="shared" si="848"/>
        <v>574765.40513396799</v>
      </c>
      <c r="J3901" s="168">
        <f t="shared" si="850"/>
        <v>551460.26345100545</v>
      </c>
      <c r="K3901" s="94"/>
      <c r="L3901" s="265">
        <f t="shared" si="849"/>
        <v>219026.92249404409</v>
      </c>
      <c r="M3901" s="265">
        <f>$G3901*NonHospFrac+theModel!$H3901*NonHospFrac</f>
        <v>355738.48263992387</v>
      </c>
      <c r="N3901" s="266">
        <f t="shared" si="851"/>
        <v>574765.40513396799</v>
      </c>
      <c r="O3901" s="158"/>
      <c r="P3901" s="265">
        <f t="shared" si="852"/>
        <v>210145.98878524287</v>
      </c>
      <c r="Q3901" s="265">
        <f t="shared" si="853"/>
        <v>355736.92238930485</v>
      </c>
      <c r="R3901" s="266">
        <f t="shared" si="854"/>
        <v>565882.91117454774</v>
      </c>
    </row>
    <row r="3902" spans="1:18" x14ac:dyDescent="0.25">
      <c r="A3902" s="81">
        <v>3871</v>
      </c>
      <c r="B3902" s="93">
        <f t="shared" si="843"/>
        <v>9.0377527301073966E-33</v>
      </c>
      <c r="C3902" s="178">
        <f t="shared" si="844"/>
        <v>9.0173651164593089E-33</v>
      </c>
      <c r="D3902" s="165">
        <f t="shared" si="845"/>
        <v>2.2558277767625785E-3</v>
      </c>
      <c r="E3902" s="166">
        <f t="shared" si="855"/>
        <v>24.291375447755232</v>
      </c>
      <c r="F3902" s="167">
        <f t="shared" si="856"/>
        <v>8.734565151624734</v>
      </c>
      <c r="G3902" s="167">
        <f t="shared" si="846"/>
        <v>303543.81071436824</v>
      </c>
      <c r="H3902" s="167">
        <f t="shared" si="847"/>
        <v>271299.98899881309</v>
      </c>
      <c r="I3902" s="168">
        <f t="shared" si="848"/>
        <v>574843.79971318133</v>
      </c>
      <c r="J3902" s="168">
        <f t="shared" si="850"/>
        <v>551527.21451642457</v>
      </c>
      <c r="K3902" s="94"/>
      <c r="L3902" s="265">
        <f t="shared" si="849"/>
        <v>219056.79646222648</v>
      </c>
      <c r="M3902" s="265">
        <f>$G3902*NonHospFrac+theModel!$H3902*NonHospFrac</f>
        <v>355787.00325095479</v>
      </c>
      <c r="N3902" s="266">
        <f t="shared" si="851"/>
        <v>574843.79971318133</v>
      </c>
      <c r="O3902" s="158"/>
      <c r="P3902" s="265">
        <f t="shared" si="852"/>
        <v>210171.50195232889</v>
      </c>
      <c r="Q3902" s="265">
        <f t="shared" si="853"/>
        <v>355785.44300033577</v>
      </c>
      <c r="R3902" s="266">
        <f t="shared" si="854"/>
        <v>565956.94495266466</v>
      </c>
    </row>
    <row r="3903" spans="1:18" x14ac:dyDescent="0.25">
      <c r="A3903" s="81">
        <v>3872</v>
      </c>
      <c r="B3903" s="93">
        <f t="shared" si="843"/>
        <v>8.8689233583912376E-33</v>
      </c>
      <c r="C3903" s="178">
        <f t="shared" si="844"/>
        <v>8.8489165947294E-33</v>
      </c>
      <c r="D3903" s="165">
        <f t="shared" si="845"/>
        <v>2.2558277767625785E-3</v>
      </c>
      <c r="E3903" s="166">
        <f t="shared" si="855"/>
        <v>24.291375447755232</v>
      </c>
      <c r="F3903" s="167">
        <f t="shared" si="856"/>
        <v>8.7368209794014966</v>
      </c>
      <c r="G3903" s="167">
        <f t="shared" si="846"/>
        <v>303622.2052935817</v>
      </c>
      <c r="H3903" s="167">
        <f t="shared" si="847"/>
        <v>271299.98899881309</v>
      </c>
      <c r="I3903" s="168">
        <f t="shared" si="848"/>
        <v>574922.19429239479</v>
      </c>
      <c r="J3903" s="168">
        <f t="shared" si="850"/>
        <v>551594.1628527866</v>
      </c>
      <c r="K3903" s="94"/>
      <c r="L3903" s="265">
        <f t="shared" si="849"/>
        <v>219086.67043040894</v>
      </c>
      <c r="M3903" s="265">
        <f>$G3903*NonHospFrac+theModel!$H3903*NonHospFrac</f>
        <v>355835.52386198589</v>
      </c>
      <c r="N3903" s="266">
        <f t="shared" si="851"/>
        <v>574922.19429239479</v>
      </c>
      <c r="O3903" s="158"/>
      <c r="P3903" s="265">
        <f t="shared" si="852"/>
        <v>210197.01407944807</v>
      </c>
      <c r="Q3903" s="265">
        <f t="shared" si="853"/>
        <v>355833.96361136687</v>
      </c>
      <c r="R3903" s="266">
        <f t="shared" si="854"/>
        <v>566030.97769081499</v>
      </c>
    </row>
    <row r="3904" spans="1:18" x14ac:dyDescent="0.25">
      <c r="A3904" s="81">
        <v>3873</v>
      </c>
      <c r="B3904" s="93">
        <f t="shared" si="843"/>
        <v>8.7032477968760509E-33</v>
      </c>
      <c r="C3904" s="178">
        <f t="shared" si="844"/>
        <v>8.6836147687478098E-33</v>
      </c>
      <c r="D3904" s="165">
        <f t="shared" si="845"/>
        <v>2.2558277767625785E-3</v>
      </c>
      <c r="E3904" s="166">
        <f t="shared" si="855"/>
        <v>24.291375447755232</v>
      </c>
      <c r="F3904" s="167">
        <f t="shared" si="856"/>
        <v>8.7390768071782592</v>
      </c>
      <c r="G3904" s="167">
        <f t="shared" si="846"/>
        <v>303700.59987279511</v>
      </c>
      <c r="H3904" s="167">
        <f t="shared" si="847"/>
        <v>271299.98899881309</v>
      </c>
      <c r="I3904" s="168">
        <f t="shared" si="848"/>
        <v>575000.58887160826</v>
      </c>
      <c r="J3904" s="168">
        <f t="shared" si="850"/>
        <v>551661.1084602027</v>
      </c>
      <c r="K3904" s="94"/>
      <c r="L3904" s="265">
        <f t="shared" si="849"/>
        <v>219116.54439859133</v>
      </c>
      <c r="M3904" s="265">
        <f>$G3904*NonHospFrac+theModel!$H3904*NonHospFrac</f>
        <v>355884.04447301687</v>
      </c>
      <c r="N3904" s="266">
        <f t="shared" si="851"/>
        <v>575000.58887160826</v>
      </c>
      <c r="O3904" s="158"/>
      <c r="P3904" s="265">
        <f t="shared" si="852"/>
        <v>210222.52516664265</v>
      </c>
      <c r="Q3904" s="265">
        <f t="shared" si="853"/>
        <v>355882.48422239785</v>
      </c>
      <c r="R3904" s="266">
        <f t="shared" si="854"/>
        <v>566105.00938904053</v>
      </c>
    </row>
    <row r="3905" spans="1:18" x14ac:dyDescent="0.25">
      <c r="A3905" s="81">
        <v>3874</v>
      </c>
      <c r="B3905" s="93">
        <f t="shared" si="843"/>
        <v>8.5406671309388498E-33</v>
      </c>
      <c r="C3905" s="178">
        <f t="shared" si="844"/>
        <v>8.5214008567927944E-33</v>
      </c>
      <c r="D3905" s="165">
        <f t="shared" si="845"/>
        <v>2.2558277767625785E-3</v>
      </c>
      <c r="E3905" s="166">
        <f t="shared" si="855"/>
        <v>24.291375447755232</v>
      </c>
      <c r="F3905" s="167">
        <f t="shared" si="856"/>
        <v>8.7413326349550218</v>
      </c>
      <c r="G3905" s="167">
        <f t="shared" si="846"/>
        <v>303778.99445200851</v>
      </c>
      <c r="H3905" s="167">
        <f t="shared" si="847"/>
        <v>271299.98899881309</v>
      </c>
      <c r="I3905" s="168">
        <f t="shared" si="848"/>
        <v>575078.9834508216</v>
      </c>
      <c r="J3905" s="168">
        <f t="shared" si="850"/>
        <v>551728.05133878393</v>
      </c>
      <c r="K3905" s="94"/>
      <c r="L3905" s="265">
        <f t="shared" si="849"/>
        <v>219146.41836677375</v>
      </c>
      <c r="M3905" s="265">
        <f>$G3905*NonHospFrac+theModel!$H3905*NonHospFrac</f>
        <v>355932.56508404785</v>
      </c>
      <c r="N3905" s="266">
        <f t="shared" si="851"/>
        <v>575078.9834508216</v>
      </c>
      <c r="O3905" s="158"/>
      <c r="P3905" s="265">
        <f t="shared" si="852"/>
        <v>210248.03521395513</v>
      </c>
      <c r="Q3905" s="265">
        <f t="shared" si="853"/>
        <v>355931.00483342883</v>
      </c>
      <c r="R3905" s="266">
        <f t="shared" si="854"/>
        <v>566179.04004738398</v>
      </c>
    </row>
    <row r="3906" spans="1:18" x14ac:dyDescent="0.25">
      <c r="A3906" s="81">
        <v>3875</v>
      </c>
      <c r="B3906" s="93">
        <f t="shared" si="843"/>
        <v>8.3811235465089799E-33</v>
      </c>
      <c r="C3906" s="178">
        <f t="shared" si="844"/>
        <v>8.3622171752122861E-33</v>
      </c>
      <c r="D3906" s="165">
        <f t="shared" si="845"/>
        <v>2.2558277767625785E-3</v>
      </c>
      <c r="E3906" s="166">
        <f t="shared" si="855"/>
        <v>24.291375447755232</v>
      </c>
      <c r="F3906" s="167">
        <f t="shared" si="856"/>
        <v>8.7435884627317844</v>
      </c>
      <c r="G3906" s="167">
        <f t="shared" si="846"/>
        <v>303857.38903122192</v>
      </c>
      <c r="H3906" s="167">
        <f t="shared" si="847"/>
        <v>271299.98899881309</v>
      </c>
      <c r="I3906" s="168">
        <f t="shared" si="848"/>
        <v>575157.37803003495</v>
      </c>
      <c r="J3906" s="168">
        <f t="shared" si="850"/>
        <v>551794.99148864159</v>
      </c>
      <c r="K3906" s="94"/>
      <c r="L3906" s="265">
        <f t="shared" si="849"/>
        <v>219176.29233495618</v>
      </c>
      <c r="M3906" s="265">
        <f>$G3906*NonHospFrac+theModel!$H3906*NonHospFrac</f>
        <v>355981.08569507883</v>
      </c>
      <c r="N3906" s="266">
        <f t="shared" si="851"/>
        <v>575157.37803003495</v>
      </c>
      <c r="O3906" s="158"/>
      <c r="P3906" s="265">
        <f t="shared" si="852"/>
        <v>210273.54422142784</v>
      </c>
      <c r="Q3906" s="265">
        <f t="shared" si="853"/>
        <v>355979.52544445981</v>
      </c>
      <c r="R3906" s="266">
        <f t="shared" si="854"/>
        <v>566253.06966588763</v>
      </c>
    </row>
    <row r="3907" spans="1:18" x14ac:dyDescent="0.25">
      <c r="A3907" s="81">
        <v>3876</v>
      </c>
      <c r="B3907" s="93">
        <f t="shared" si="843"/>
        <v>8.2245603095088227E-33</v>
      </c>
      <c r="C3907" s="178">
        <f t="shared" si="844"/>
        <v>8.2060071179109738E-33</v>
      </c>
      <c r="D3907" s="165">
        <f t="shared" si="845"/>
        <v>2.2558277767625785E-3</v>
      </c>
      <c r="E3907" s="166">
        <f t="shared" si="855"/>
        <v>24.291375447755232</v>
      </c>
      <c r="F3907" s="167">
        <f t="shared" si="856"/>
        <v>8.7458442905085469</v>
      </c>
      <c r="G3907" s="167">
        <f t="shared" si="846"/>
        <v>303935.78361043538</v>
      </c>
      <c r="H3907" s="167">
        <f t="shared" si="847"/>
        <v>271299.98899881309</v>
      </c>
      <c r="I3907" s="168">
        <f t="shared" si="848"/>
        <v>575235.77260924852</v>
      </c>
      <c r="J3907" s="168">
        <f t="shared" si="850"/>
        <v>551861.92890988721</v>
      </c>
      <c r="K3907" s="94"/>
      <c r="L3907" s="265">
        <f t="shared" si="849"/>
        <v>219206.16630313863</v>
      </c>
      <c r="M3907" s="265">
        <f>$G3907*NonHospFrac+theModel!$H3907*NonHospFrac</f>
        <v>356029.60630610981</v>
      </c>
      <c r="N3907" s="266">
        <f t="shared" si="851"/>
        <v>575235.77260924841</v>
      </c>
      <c r="O3907" s="158"/>
      <c r="P3907" s="265">
        <f t="shared" si="852"/>
        <v>210299.05218910324</v>
      </c>
      <c r="Q3907" s="265">
        <f t="shared" si="853"/>
        <v>356028.04605549079</v>
      </c>
      <c r="R3907" s="266">
        <f t="shared" si="854"/>
        <v>566327.09824459406</v>
      </c>
    </row>
    <row r="3908" spans="1:18" x14ac:dyDescent="0.25">
      <c r="A3908" s="81">
        <v>3877</v>
      </c>
      <c r="B3908" s="93">
        <f t="shared" si="843"/>
        <v>8.0709217456797446E-33</v>
      </c>
      <c r="C3908" s="178">
        <f t="shared" si="844"/>
        <v>8.0527151362217633E-33</v>
      </c>
      <c r="D3908" s="165">
        <f t="shared" si="845"/>
        <v>2.2558277767625785E-3</v>
      </c>
      <c r="E3908" s="166">
        <f t="shared" si="855"/>
        <v>24.291375447755232</v>
      </c>
      <c r="F3908" s="167">
        <f t="shared" si="856"/>
        <v>8.7481001182853095</v>
      </c>
      <c r="G3908" s="167">
        <f t="shared" si="846"/>
        <v>304014.17818964878</v>
      </c>
      <c r="H3908" s="167">
        <f t="shared" si="847"/>
        <v>271299.98899881309</v>
      </c>
      <c r="I3908" s="168">
        <f t="shared" si="848"/>
        <v>575314.16718846187</v>
      </c>
      <c r="J3908" s="168">
        <f t="shared" si="850"/>
        <v>551928.86360263149</v>
      </c>
      <c r="K3908" s="94"/>
      <c r="L3908" s="265">
        <f t="shared" si="849"/>
        <v>219236.04027132105</v>
      </c>
      <c r="M3908" s="265">
        <f>$G3908*NonHospFrac+theModel!$H3908*NonHospFrac</f>
        <v>356078.12691714079</v>
      </c>
      <c r="N3908" s="266">
        <f t="shared" si="851"/>
        <v>575314.16718846187</v>
      </c>
      <c r="O3908" s="158"/>
      <c r="P3908" s="265">
        <f t="shared" si="852"/>
        <v>210324.55911702363</v>
      </c>
      <c r="Q3908" s="265">
        <f t="shared" si="853"/>
        <v>356076.56666652177</v>
      </c>
      <c r="R3908" s="266">
        <f t="shared" si="854"/>
        <v>566401.12578354543</v>
      </c>
    </row>
    <row r="3909" spans="1:18" x14ac:dyDescent="0.25">
      <c r="A3909" s="81">
        <v>3878</v>
      </c>
      <c r="B3909" s="93">
        <f t="shared" si="843"/>
        <v>7.9201532207837111E-33</v>
      </c>
      <c r="C3909" s="178">
        <f t="shared" si="844"/>
        <v>7.9022867191520513E-33</v>
      </c>
      <c r="D3909" s="165">
        <f t="shared" si="845"/>
        <v>2.2558277767625785E-3</v>
      </c>
      <c r="E3909" s="166">
        <f t="shared" si="855"/>
        <v>24.291375447755232</v>
      </c>
      <c r="F3909" s="167">
        <f t="shared" si="856"/>
        <v>8.7503559460620721</v>
      </c>
      <c r="G3909" s="167">
        <f t="shared" si="846"/>
        <v>304092.57276886218</v>
      </c>
      <c r="H3909" s="167">
        <f t="shared" si="847"/>
        <v>271299.98899881309</v>
      </c>
      <c r="I3909" s="168">
        <f t="shared" si="848"/>
        <v>575392.56176767522</v>
      </c>
      <c r="J3909" s="168">
        <f t="shared" si="850"/>
        <v>551995.79556698597</v>
      </c>
      <c r="K3909" s="94"/>
      <c r="L3909" s="265">
        <f t="shared" si="849"/>
        <v>219265.91423950347</v>
      </c>
      <c r="M3909" s="265">
        <f>$G3909*NonHospFrac+theModel!$H3909*NonHospFrac</f>
        <v>356126.64752817177</v>
      </c>
      <c r="N3909" s="266">
        <f t="shared" si="851"/>
        <v>575392.56176767522</v>
      </c>
      <c r="O3909" s="158"/>
      <c r="P3909" s="265">
        <f t="shared" si="852"/>
        <v>210350.06500523142</v>
      </c>
      <c r="Q3909" s="265">
        <f t="shared" si="853"/>
        <v>356125.08727755275</v>
      </c>
      <c r="R3909" s="266">
        <f t="shared" si="854"/>
        <v>566475.15228278423</v>
      </c>
    </row>
    <row r="3910" spans="1:18" x14ac:dyDescent="0.25">
      <c r="A3910" s="81">
        <v>3879</v>
      </c>
      <c r="B3910" s="93">
        <f t="shared" si="843"/>
        <v>7.7722011211753463E-33</v>
      </c>
      <c r="C3910" s="178">
        <f t="shared" si="844"/>
        <v>7.7546683739996137E-33</v>
      </c>
      <c r="D3910" s="165">
        <f t="shared" si="845"/>
        <v>2.2558277767625785E-3</v>
      </c>
      <c r="E3910" s="166">
        <f t="shared" si="855"/>
        <v>24.291375447755232</v>
      </c>
      <c r="F3910" s="167">
        <f t="shared" si="856"/>
        <v>8.7526117738388347</v>
      </c>
      <c r="G3910" s="167">
        <f t="shared" si="846"/>
        <v>304170.96734807565</v>
      </c>
      <c r="H3910" s="167">
        <f t="shared" si="847"/>
        <v>271299.98899881309</v>
      </c>
      <c r="I3910" s="168">
        <f t="shared" si="848"/>
        <v>575470.95634688879</v>
      </c>
      <c r="J3910" s="168">
        <f t="shared" si="850"/>
        <v>552062.72480306204</v>
      </c>
      <c r="K3910" s="94"/>
      <c r="L3910" s="265">
        <f t="shared" si="849"/>
        <v>219295.78820768592</v>
      </c>
      <c r="M3910" s="265">
        <f>$G3910*NonHospFrac+theModel!$H3910*NonHospFrac</f>
        <v>356175.16813920281</v>
      </c>
      <c r="N3910" s="266">
        <f t="shared" si="851"/>
        <v>575470.95634688879</v>
      </c>
      <c r="O3910" s="158"/>
      <c r="P3910" s="265">
        <f t="shared" si="852"/>
        <v>210375.56985376903</v>
      </c>
      <c r="Q3910" s="265">
        <f t="shared" si="853"/>
        <v>356173.60788858379</v>
      </c>
      <c r="R3910" s="266">
        <f t="shared" si="854"/>
        <v>566549.17774235283</v>
      </c>
    </row>
    <row r="3911" spans="1:18" x14ac:dyDescent="0.25">
      <c r="A3911" s="81">
        <v>3880</v>
      </c>
      <c r="B3911" s="93">
        <f t="shared" si="843"/>
        <v>7.6270128347367928E-33</v>
      </c>
      <c r="C3911" s="178">
        <f t="shared" si="844"/>
        <v>7.6098076073304682E-33</v>
      </c>
      <c r="D3911" s="165">
        <f t="shared" si="845"/>
        <v>2.2558277767625785E-3</v>
      </c>
      <c r="E3911" s="166">
        <f t="shared" si="855"/>
        <v>24.291375447755232</v>
      </c>
      <c r="F3911" s="167">
        <f t="shared" si="856"/>
        <v>8.7548676016155973</v>
      </c>
      <c r="G3911" s="167">
        <f t="shared" si="846"/>
        <v>304249.36192728905</v>
      </c>
      <c r="H3911" s="167">
        <f t="shared" si="847"/>
        <v>271299.98899881309</v>
      </c>
      <c r="I3911" s="168">
        <f t="shared" si="848"/>
        <v>575549.35092610214</v>
      </c>
      <c r="J3911" s="168">
        <f t="shared" si="850"/>
        <v>552129.65131097042</v>
      </c>
      <c r="K3911" s="94"/>
      <c r="L3911" s="265">
        <f t="shared" si="849"/>
        <v>219325.66217586835</v>
      </c>
      <c r="M3911" s="265">
        <f>$G3911*NonHospFrac+theModel!$H3911*NonHospFrac</f>
        <v>356223.68875023379</v>
      </c>
      <c r="N3911" s="266">
        <f t="shared" si="851"/>
        <v>575549.35092610214</v>
      </c>
      <c r="O3911" s="158"/>
      <c r="P3911" s="265">
        <f t="shared" si="852"/>
        <v>210401.07366267877</v>
      </c>
      <c r="Q3911" s="265">
        <f t="shared" si="853"/>
        <v>356222.12849961477</v>
      </c>
      <c r="R3911" s="266">
        <f t="shared" si="854"/>
        <v>566623.20216229348</v>
      </c>
    </row>
    <row r="3912" spans="1:18" x14ac:dyDescent="0.25">
      <c r="A3912" s="81">
        <v>3881</v>
      </c>
      <c r="B3912" s="93">
        <f t="shared" si="843"/>
        <v>7.484536732168716E-33</v>
      </c>
      <c r="C3912" s="178">
        <f t="shared" si="844"/>
        <v>7.4676529063120905E-33</v>
      </c>
      <c r="D3912" s="165">
        <f t="shared" si="845"/>
        <v>2.2558277767625785E-3</v>
      </c>
      <c r="E3912" s="166">
        <f t="shared" si="855"/>
        <v>24.291375447755232</v>
      </c>
      <c r="F3912" s="167">
        <f t="shared" si="856"/>
        <v>8.7571234293923599</v>
      </c>
      <c r="G3912" s="167">
        <f t="shared" si="846"/>
        <v>304327.75650650251</v>
      </c>
      <c r="H3912" s="167">
        <f t="shared" si="847"/>
        <v>271299.98899881309</v>
      </c>
      <c r="I3912" s="168">
        <f t="shared" si="848"/>
        <v>575627.7455053156</v>
      </c>
      <c r="J3912" s="168">
        <f t="shared" si="850"/>
        <v>552196.57509082276</v>
      </c>
      <c r="K3912" s="94"/>
      <c r="L3912" s="265">
        <f t="shared" si="849"/>
        <v>219355.53614405077</v>
      </c>
      <c r="M3912" s="265">
        <f>$G3912*NonHospFrac+theModel!$H3912*NonHospFrac</f>
        <v>356272.20936126483</v>
      </c>
      <c r="N3912" s="266">
        <f t="shared" si="851"/>
        <v>575627.7455053156</v>
      </c>
      <c r="O3912" s="158"/>
      <c r="P3912" s="265">
        <f t="shared" si="852"/>
        <v>210426.57643200306</v>
      </c>
      <c r="Q3912" s="265">
        <f t="shared" si="853"/>
        <v>356270.64911064581</v>
      </c>
      <c r="R3912" s="266">
        <f t="shared" si="854"/>
        <v>566697.22554264893</v>
      </c>
    </row>
    <row r="3913" spans="1:18" x14ac:dyDescent="0.25">
      <c r="A3913" s="81">
        <v>3882</v>
      </c>
      <c r="B3913" s="93">
        <f t="shared" si="843"/>
        <v>7.3447221486308086E-33</v>
      </c>
      <c r="C3913" s="178">
        <f t="shared" si="844"/>
        <v>7.3281537203953242E-33</v>
      </c>
      <c r="D3913" s="165">
        <f t="shared" si="845"/>
        <v>2.2558277767625785E-3</v>
      </c>
      <c r="E3913" s="166">
        <f t="shared" si="855"/>
        <v>24.291375447755232</v>
      </c>
      <c r="F3913" s="167">
        <f t="shared" si="856"/>
        <v>8.7593792571691225</v>
      </c>
      <c r="G3913" s="167">
        <f t="shared" si="846"/>
        <v>304406.15108571586</v>
      </c>
      <c r="H3913" s="167">
        <f t="shared" si="847"/>
        <v>271299.98899881309</v>
      </c>
      <c r="I3913" s="168">
        <f t="shared" si="848"/>
        <v>575706.14008452895</v>
      </c>
      <c r="J3913" s="168">
        <f t="shared" si="850"/>
        <v>552263.49614273</v>
      </c>
      <c r="K3913" s="94"/>
      <c r="L3913" s="265">
        <f t="shared" si="849"/>
        <v>219385.41011223316</v>
      </c>
      <c r="M3913" s="265">
        <f>$G3913*NonHospFrac+theModel!$H3913*NonHospFrac</f>
        <v>356320.72997229575</v>
      </c>
      <c r="N3913" s="266">
        <f t="shared" si="851"/>
        <v>575706.14008452895</v>
      </c>
      <c r="O3913" s="158"/>
      <c r="P3913" s="265">
        <f t="shared" si="852"/>
        <v>210452.07816178424</v>
      </c>
      <c r="Q3913" s="265">
        <f t="shared" si="853"/>
        <v>356319.16972167674</v>
      </c>
      <c r="R3913" s="266">
        <f t="shared" si="854"/>
        <v>566771.24788346095</v>
      </c>
    </row>
    <row r="3914" spans="1:18" x14ac:dyDescent="0.25">
      <c r="A3914" s="81">
        <v>3883</v>
      </c>
      <c r="B3914" s="93">
        <f t="shared" si="843"/>
        <v>7.2075193657252447E-33</v>
      </c>
      <c r="C3914" s="178">
        <f t="shared" si="844"/>
        <v>7.1912604433384873E-33</v>
      </c>
      <c r="D3914" s="165">
        <f t="shared" si="845"/>
        <v>2.2558277767625785E-3</v>
      </c>
      <c r="E3914" s="166">
        <f t="shared" si="855"/>
        <v>24.291375447755232</v>
      </c>
      <c r="F3914" s="167">
        <f t="shared" si="856"/>
        <v>8.7616350849458851</v>
      </c>
      <c r="G3914" s="167">
        <f t="shared" si="846"/>
        <v>304484.54566492932</v>
      </c>
      <c r="H3914" s="167">
        <f t="shared" si="847"/>
        <v>271299.98899881309</v>
      </c>
      <c r="I3914" s="168">
        <f t="shared" si="848"/>
        <v>575784.53466374241</v>
      </c>
      <c r="J3914" s="168">
        <f t="shared" si="850"/>
        <v>552330.41446680343</v>
      </c>
      <c r="K3914" s="94"/>
      <c r="L3914" s="265">
        <f t="shared" si="849"/>
        <v>219415.28408041561</v>
      </c>
      <c r="M3914" s="265">
        <f>$G3914*NonHospFrac+theModel!$H3914*NonHospFrac</f>
        <v>356369.25058332679</v>
      </c>
      <c r="N3914" s="266">
        <f t="shared" si="851"/>
        <v>575784.53466374241</v>
      </c>
      <c r="O3914" s="158"/>
      <c r="P3914" s="265">
        <f t="shared" si="852"/>
        <v>210477.57885206476</v>
      </c>
      <c r="Q3914" s="265">
        <f t="shared" si="853"/>
        <v>356367.69033270777</v>
      </c>
      <c r="R3914" s="266">
        <f t="shared" si="854"/>
        <v>566845.26918477251</v>
      </c>
    </row>
    <row r="3915" spans="1:18" x14ac:dyDescent="0.25">
      <c r="A3915" s="81">
        <v>3884</v>
      </c>
      <c r="B3915" s="93">
        <f t="shared" si="843"/>
        <v>7.072879593816705E-33</v>
      </c>
      <c r="C3915" s="178">
        <f t="shared" si="844"/>
        <v>7.0569243955672758E-33</v>
      </c>
      <c r="D3915" s="165">
        <f t="shared" si="845"/>
        <v>2.2558277767625785E-3</v>
      </c>
      <c r="E3915" s="166">
        <f t="shared" si="855"/>
        <v>24.291375447755232</v>
      </c>
      <c r="F3915" s="167">
        <f t="shared" si="856"/>
        <v>8.7638909127226476</v>
      </c>
      <c r="G3915" s="167">
        <f t="shared" si="846"/>
        <v>304562.94024414272</v>
      </c>
      <c r="H3915" s="167">
        <f t="shared" si="847"/>
        <v>271299.98899881309</v>
      </c>
      <c r="I3915" s="168">
        <f t="shared" si="848"/>
        <v>575862.92924295575</v>
      </c>
      <c r="J3915" s="168">
        <f t="shared" si="850"/>
        <v>552397.33006315422</v>
      </c>
      <c r="K3915" s="94"/>
      <c r="L3915" s="265">
        <f t="shared" si="849"/>
        <v>219445.15804859804</v>
      </c>
      <c r="M3915" s="265">
        <f>$G3915*NonHospFrac+theModel!$H3915*NonHospFrac</f>
        <v>356417.77119435777</v>
      </c>
      <c r="N3915" s="266">
        <f t="shared" si="851"/>
        <v>575862.92924295575</v>
      </c>
      <c r="O3915" s="158"/>
      <c r="P3915" s="265">
        <f t="shared" si="852"/>
        <v>210503.07850288693</v>
      </c>
      <c r="Q3915" s="265">
        <f t="shared" si="853"/>
        <v>356416.21094373876</v>
      </c>
      <c r="R3915" s="266">
        <f t="shared" si="854"/>
        <v>566919.28944662563</v>
      </c>
    </row>
    <row r="3916" spans="1:18" x14ac:dyDescent="0.25">
      <c r="A3916" s="81">
        <v>3885</v>
      </c>
      <c r="B3916" s="93">
        <f t="shared" si="843"/>
        <v>6.9407549546826665E-33</v>
      </c>
      <c r="C3916" s="178">
        <f t="shared" si="844"/>
        <v>6.925097806864191E-33</v>
      </c>
      <c r="D3916" s="165">
        <f t="shared" si="845"/>
        <v>2.2558277767625785E-3</v>
      </c>
      <c r="E3916" s="166">
        <f t="shared" si="855"/>
        <v>24.291375447755232</v>
      </c>
      <c r="F3916" s="167">
        <f t="shared" si="856"/>
        <v>8.7661467404994102</v>
      </c>
      <c r="G3916" s="167">
        <f t="shared" si="846"/>
        <v>304641.33482335618</v>
      </c>
      <c r="H3916" s="167">
        <f t="shared" si="847"/>
        <v>271299.98899881309</v>
      </c>
      <c r="I3916" s="168">
        <f t="shared" si="848"/>
        <v>575941.32382216933</v>
      </c>
      <c r="J3916" s="168">
        <f t="shared" si="850"/>
        <v>552464.24293189368</v>
      </c>
      <c r="K3916" s="94"/>
      <c r="L3916" s="265">
        <f t="shared" si="849"/>
        <v>219475.03201678046</v>
      </c>
      <c r="M3916" s="265">
        <f>$G3916*NonHospFrac+theModel!$H3916*NonHospFrac</f>
        <v>356466.29180538876</v>
      </c>
      <c r="N3916" s="266">
        <f t="shared" si="851"/>
        <v>575941.32382216922</v>
      </c>
      <c r="O3916" s="158"/>
      <c r="P3916" s="265">
        <f t="shared" si="852"/>
        <v>210528.57711429312</v>
      </c>
      <c r="Q3916" s="265">
        <f t="shared" si="853"/>
        <v>356464.73155476974</v>
      </c>
      <c r="R3916" s="266">
        <f t="shared" si="854"/>
        <v>566993.3086690628</v>
      </c>
    </row>
    <row r="3917" spans="1:18" x14ac:dyDescent="0.25">
      <c r="A3917" s="81">
        <v>3886</v>
      </c>
      <c r="B3917" s="93">
        <f t="shared" si="843"/>
        <v>6.8110984644877888E-33</v>
      </c>
      <c r="C3917" s="178">
        <f t="shared" si="844"/>
        <v>6.7957337993813317E-33</v>
      </c>
      <c r="D3917" s="165">
        <f t="shared" si="845"/>
        <v>2.2558277767625785E-3</v>
      </c>
      <c r="E3917" s="166">
        <f t="shared" si="855"/>
        <v>24.291375447755232</v>
      </c>
      <c r="F3917" s="167">
        <f t="shared" si="856"/>
        <v>8.7684025682761728</v>
      </c>
      <c r="G3917" s="167">
        <f t="shared" si="846"/>
        <v>304719.72940256959</v>
      </c>
      <c r="H3917" s="167">
        <f t="shared" si="847"/>
        <v>271299.98899881309</v>
      </c>
      <c r="I3917" s="168">
        <f t="shared" si="848"/>
        <v>576019.71840138268</v>
      </c>
      <c r="J3917" s="168">
        <f t="shared" si="850"/>
        <v>552531.15307313274</v>
      </c>
      <c r="K3917" s="94"/>
      <c r="L3917" s="265">
        <f t="shared" si="849"/>
        <v>219504.90598496288</v>
      </c>
      <c r="M3917" s="265">
        <f>$G3917*NonHospFrac+theModel!$H3917*NonHospFrac</f>
        <v>356514.81241641974</v>
      </c>
      <c r="N3917" s="266">
        <f t="shared" si="851"/>
        <v>576019.71840138268</v>
      </c>
      <c r="O3917" s="158"/>
      <c r="P3917" s="265">
        <f t="shared" si="852"/>
        <v>210554.07468632571</v>
      </c>
      <c r="Q3917" s="265">
        <f t="shared" si="853"/>
        <v>356513.25216580072</v>
      </c>
      <c r="R3917" s="266">
        <f t="shared" si="854"/>
        <v>567067.3268521264</v>
      </c>
    </row>
    <row r="3918" spans="1:18" x14ac:dyDescent="0.25">
      <c r="A3918" s="81">
        <v>3887</v>
      </c>
      <c r="B3918" s="93">
        <f t="shared" si="843"/>
        <v>6.6838640170763585E-33</v>
      </c>
      <c r="C3918" s="178">
        <f t="shared" si="844"/>
        <v>6.6687863709705343E-33</v>
      </c>
      <c r="D3918" s="165">
        <f t="shared" si="845"/>
        <v>2.2558277767625785E-3</v>
      </c>
      <c r="E3918" s="166">
        <f t="shared" si="855"/>
        <v>24.291375447755232</v>
      </c>
      <c r="F3918" s="167">
        <f t="shared" si="856"/>
        <v>8.7706583960529354</v>
      </c>
      <c r="G3918" s="167">
        <f t="shared" si="846"/>
        <v>304798.12398178305</v>
      </c>
      <c r="H3918" s="167">
        <f t="shared" si="847"/>
        <v>271299.98899881309</v>
      </c>
      <c r="I3918" s="168">
        <f t="shared" si="848"/>
        <v>576098.11298059614</v>
      </c>
      <c r="J3918" s="168">
        <f t="shared" si="850"/>
        <v>552598.06048698281</v>
      </c>
      <c r="K3918" s="94"/>
      <c r="L3918" s="265">
        <f t="shared" si="849"/>
        <v>219534.77995314533</v>
      </c>
      <c r="M3918" s="265">
        <f>$G3918*NonHospFrac+theModel!$H3918*NonHospFrac</f>
        <v>356563.33302745083</v>
      </c>
      <c r="N3918" s="266">
        <f t="shared" si="851"/>
        <v>576098.11298059614</v>
      </c>
      <c r="O3918" s="158"/>
      <c r="P3918" s="265">
        <f t="shared" si="852"/>
        <v>210579.5712190271</v>
      </c>
      <c r="Q3918" s="265">
        <f t="shared" si="853"/>
        <v>356561.77277683181</v>
      </c>
      <c r="R3918" s="266">
        <f t="shared" si="854"/>
        <v>567141.34399585892</v>
      </c>
    </row>
    <row r="3919" spans="1:18" x14ac:dyDescent="0.25">
      <c r="A3919" s="81">
        <v>3888</v>
      </c>
      <c r="B3919" s="93">
        <f t="shared" si="843"/>
        <v>6.559006367576821E-33</v>
      </c>
      <c r="C3919" s="178">
        <f t="shared" si="844"/>
        <v>6.5442103788248782E-33</v>
      </c>
      <c r="D3919" s="165">
        <f t="shared" si="845"/>
        <v>2.2558277767625785E-3</v>
      </c>
      <c r="E3919" s="166">
        <f t="shared" si="855"/>
        <v>24.291375447755232</v>
      </c>
      <c r="F3919" s="167">
        <f t="shared" si="856"/>
        <v>8.772914223829698</v>
      </c>
      <c r="G3919" s="167">
        <f t="shared" si="846"/>
        <v>304876.5185609964</v>
      </c>
      <c r="H3919" s="167">
        <f t="shared" si="847"/>
        <v>271299.98899881309</v>
      </c>
      <c r="I3919" s="168">
        <f t="shared" si="848"/>
        <v>576176.50755980948</v>
      </c>
      <c r="J3919" s="168">
        <f t="shared" si="850"/>
        <v>552664.96517355484</v>
      </c>
      <c r="K3919" s="94"/>
      <c r="L3919" s="265">
        <f t="shared" si="849"/>
        <v>219564.65392132773</v>
      </c>
      <c r="M3919" s="265">
        <f>$G3919*NonHospFrac+theModel!$H3919*NonHospFrac</f>
        <v>356611.85363848176</v>
      </c>
      <c r="N3919" s="266">
        <f t="shared" si="851"/>
        <v>576176.50755980948</v>
      </c>
      <c r="O3919" s="158"/>
      <c r="P3919" s="265">
        <f t="shared" si="852"/>
        <v>210605.06671243955</v>
      </c>
      <c r="Q3919" s="265">
        <f t="shared" si="853"/>
        <v>356610.29338786274</v>
      </c>
      <c r="R3919" s="266">
        <f t="shared" si="854"/>
        <v>567215.36010030226</v>
      </c>
    </row>
    <row r="3920" spans="1:18" x14ac:dyDescent="0.25">
      <c r="A3920" s="81">
        <v>3889</v>
      </c>
      <c r="B3920" s="93">
        <f t="shared" si="843"/>
        <v>6.4364811163126036E-33</v>
      </c>
      <c r="C3920" s="178">
        <f t="shared" si="844"/>
        <v>6.4219615234258175E-33</v>
      </c>
      <c r="D3920" s="165">
        <f t="shared" si="845"/>
        <v>2.2558277767625785E-3</v>
      </c>
      <c r="E3920" s="166">
        <f t="shared" si="855"/>
        <v>24.291375447755232</v>
      </c>
      <c r="F3920" s="167">
        <f t="shared" si="856"/>
        <v>8.7751700516064606</v>
      </c>
      <c r="G3920" s="167">
        <f t="shared" si="846"/>
        <v>304954.91314020986</v>
      </c>
      <c r="H3920" s="167">
        <f t="shared" si="847"/>
        <v>271299.98899881309</v>
      </c>
      <c r="I3920" s="168">
        <f t="shared" si="848"/>
        <v>576254.90213902295</v>
      </c>
      <c r="J3920" s="168">
        <f t="shared" si="850"/>
        <v>552731.86713296024</v>
      </c>
      <c r="K3920" s="94"/>
      <c r="L3920" s="265">
        <f t="shared" si="849"/>
        <v>219594.52788951015</v>
      </c>
      <c r="M3920" s="265">
        <f>$G3920*NonHospFrac+theModel!$H3920*NonHospFrac</f>
        <v>356660.3742495128</v>
      </c>
      <c r="N3920" s="266">
        <f t="shared" si="851"/>
        <v>576254.90213902295</v>
      </c>
      <c r="O3920" s="158"/>
      <c r="P3920" s="265">
        <f t="shared" si="852"/>
        <v>210630.56116660553</v>
      </c>
      <c r="Q3920" s="265">
        <f t="shared" si="853"/>
        <v>356658.81399889378</v>
      </c>
      <c r="R3920" s="266">
        <f t="shared" si="854"/>
        <v>567289.37516549928</v>
      </c>
    </row>
    <row r="3921" spans="1:18" x14ac:dyDescent="0.25">
      <c r="A3921" s="81">
        <v>3890</v>
      </c>
      <c r="B3921" s="93">
        <f t="shared" si="843"/>
        <v>6.3162446930134819E-33</v>
      </c>
      <c r="C3921" s="178">
        <f t="shared" si="844"/>
        <v>6.3019963327901528E-33</v>
      </c>
      <c r="D3921" s="165">
        <f t="shared" si="845"/>
        <v>2.2558277767625785E-3</v>
      </c>
      <c r="E3921" s="166">
        <f t="shared" si="855"/>
        <v>24.291375447755232</v>
      </c>
      <c r="F3921" s="167">
        <f t="shared" si="856"/>
        <v>8.7774258793832232</v>
      </c>
      <c r="G3921" s="167">
        <f t="shared" si="846"/>
        <v>305033.30771942326</v>
      </c>
      <c r="H3921" s="167">
        <f t="shared" si="847"/>
        <v>271299.98899881309</v>
      </c>
      <c r="I3921" s="168">
        <f t="shared" si="848"/>
        <v>576333.29671823629</v>
      </c>
      <c r="J3921" s="168">
        <f t="shared" si="850"/>
        <v>552798.76636530994</v>
      </c>
      <c r="K3921" s="94"/>
      <c r="L3921" s="265">
        <f t="shared" si="849"/>
        <v>219624.40185769257</v>
      </c>
      <c r="M3921" s="265">
        <f>$G3921*NonHospFrac+theModel!$H3921*NonHospFrac</f>
        <v>356708.89486054378</v>
      </c>
      <c r="N3921" s="266">
        <f t="shared" si="851"/>
        <v>576333.29671823629</v>
      </c>
      <c r="O3921" s="158"/>
      <c r="P3921" s="265">
        <f t="shared" si="852"/>
        <v>210656.05458156738</v>
      </c>
      <c r="Q3921" s="265">
        <f t="shared" si="853"/>
        <v>356707.33460992476</v>
      </c>
      <c r="R3921" s="266">
        <f t="shared" si="854"/>
        <v>567363.38919149211</v>
      </c>
    </row>
    <row r="3922" spans="1:18" x14ac:dyDescent="0.25">
      <c r="A3922" s="81">
        <v>3891</v>
      </c>
      <c r="B3922" s="93">
        <f t="shared" si="843"/>
        <v>6.1982543413218945E-33</v>
      </c>
      <c r="C3922" s="178">
        <f t="shared" si="844"/>
        <v>6.1842721470113018E-33</v>
      </c>
      <c r="D3922" s="165">
        <f t="shared" si="845"/>
        <v>2.2558277767625785E-3</v>
      </c>
      <c r="E3922" s="166">
        <f t="shared" si="855"/>
        <v>24.291375447755232</v>
      </c>
      <c r="F3922" s="167">
        <f t="shared" si="856"/>
        <v>8.7796817071599857</v>
      </c>
      <c r="G3922" s="167">
        <f t="shared" si="846"/>
        <v>305111.70229863672</v>
      </c>
      <c r="H3922" s="167">
        <f t="shared" si="847"/>
        <v>271299.98899881309</v>
      </c>
      <c r="I3922" s="168">
        <f t="shared" si="848"/>
        <v>576411.69129744987</v>
      </c>
      <c r="J3922" s="168">
        <f t="shared" si="850"/>
        <v>552865.66287071549</v>
      </c>
      <c r="K3922" s="94"/>
      <c r="L3922" s="265">
        <f t="shared" si="849"/>
        <v>219654.27582587503</v>
      </c>
      <c r="M3922" s="265">
        <f>$G3922*NonHospFrac+theModel!$H3922*NonHospFrac</f>
        <v>356757.41547157476</v>
      </c>
      <c r="N3922" s="266">
        <f t="shared" si="851"/>
        <v>576411.69129744975</v>
      </c>
      <c r="O3922" s="158"/>
      <c r="P3922" s="265">
        <f t="shared" si="852"/>
        <v>210681.54695736748</v>
      </c>
      <c r="Q3922" s="265">
        <f t="shared" si="853"/>
        <v>356755.85522095574</v>
      </c>
      <c r="R3922" s="266">
        <f t="shared" si="854"/>
        <v>567437.40217832325</v>
      </c>
    </row>
    <row r="3923" spans="1:18" x14ac:dyDescent="0.25">
      <c r="A3923" s="81">
        <v>3892</v>
      </c>
      <c r="B3923" s="93">
        <f t="shared" si="843"/>
        <v>6.0824681035886685E-33</v>
      </c>
      <c r="C3923" s="178">
        <f t="shared" si="844"/>
        <v>6.0687471030893206E-33</v>
      </c>
      <c r="D3923" s="165">
        <f t="shared" si="845"/>
        <v>2.2558277767625785E-3</v>
      </c>
      <c r="E3923" s="166">
        <f t="shared" si="855"/>
        <v>24.291375447755232</v>
      </c>
      <c r="F3923" s="167">
        <f t="shared" si="856"/>
        <v>8.7819375349367483</v>
      </c>
      <c r="G3923" s="167">
        <f t="shared" si="846"/>
        <v>305190.09687785013</v>
      </c>
      <c r="H3923" s="167">
        <f t="shared" si="847"/>
        <v>271299.98899881309</v>
      </c>
      <c r="I3923" s="168">
        <f t="shared" si="848"/>
        <v>576490.08587666322</v>
      </c>
      <c r="J3923" s="168">
        <f t="shared" si="850"/>
        <v>552932.55664928758</v>
      </c>
      <c r="K3923" s="94"/>
      <c r="L3923" s="265">
        <f t="shared" si="849"/>
        <v>219684.14979405745</v>
      </c>
      <c r="M3923" s="265">
        <f>$G3923*NonHospFrac+theModel!$H3923*NonHospFrac</f>
        <v>356805.93608260574</v>
      </c>
      <c r="N3923" s="266">
        <f t="shared" si="851"/>
        <v>576490.08587666322</v>
      </c>
      <c r="O3923" s="158"/>
      <c r="P3923" s="265">
        <f t="shared" si="852"/>
        <v>210707.03829404811</v>
      </c>
      <c r="Q3923" s="265">
        <f t="shared" si="853"/>
        <v>356804.37583198672</v>
      </c>
      <c r="R3923" s="266">
        <f t="shared" si="854"/>
        <v>567511.41412603483</v>
      </c>
    </row>
    <row r="3924" spans="1:18" x14ac:dyDescent="0.25">
      <c r="A3924" s="81">
        <v>3893</v>
      </c>
      <c r="B3924" s="93">
        <f t="shared" si="843"/>
        <v>5.9688448059528761E-33</v>
      </c>
      <c r="C3924" s="178">
        <f t="shared" si="844"/>
        <v>5.9553801200444227E-33</v>
      </c>
      <c r="D3924" s="165">
        <f t="shared" si="845"/>
        <v>2.2558277767625785E-3</v>
      </c>
      <c r="E3924" s="166">
        <f t="shared" si="855"/>
        <v>24.291375447755232</v>
      </c>
      <c r="F3924" s="167">
        <f t="shared" si="856"/>
        <v>8.7841933627135109</v>
      </c>
      <c r="G3924" s="167">
        <f t="shared" si="846"/>
        <v>305268.49145706359</v>
      </c>
      <c r="H3924" s="167">
        <f t="shared" si="847"/>
        <v>271299.98899881309</v>
      </c>
      <c r="I3924" s="168">
        <f t="shared" si="848"/>
        <v>576568.48045587668</v>
      </c>
      <c r="J3924" s="168">
        <f t="shared" si="850"/>
        <v>552999.44770113763</v>
      </c>
      <c r="K3924" s="94"/>
      <c r="L3924" s="265">
        <f t="shared" si="849"/>
        <v>219714.0237622399</v>
      </c>
      <c r="M3924" s="265">
        <f>$G3924*NonHospFrac+theModel!$H3924*NonHospFrac</f>
        <v>356854.45669363678</v>
      </c>
      <c r="N3924" s="266">
        <f t="shared" si="851"/>
        <v>576568.48045587668</v>
      </c>
      <c r="O3924" s="158"/>
      <c r="P3924" s="265">
        <f t="shared" si="852"/>
        <v>210732.5285916517</v>
      </c>
      <c r="Q3924" s="265">
        <f t="shared" si="853"/>
        <v>356852.89644301776</v>
      </c>
      <c r="R3924" s="266">
        <f t="shared" si="854"/>
        <v>567585.42503466946</v>
      </c>
    </row>
    <row r="3925" spans="1:18" x14ac:dyDescent="0.25">
      <c r="A3925" s="81">
        <v>3894</v>
      </c>
      <c r="B3925" s="93">
        <f t="shared" si="843"/>
        <v>5.8573440436998838E-33</v>
      </c>
      <c r="C3925" s="178">
        <f t="shared" si="844"/>
        <v>5.8441308843080509E-33</v>
      </c>
      <c r="D3925" s="165">
        <f t="shared" si="845"/>
        <v>2.2558277767625785E-3</v>
      </c>
      <c r="E3925" s="166">
        <f t="shared" si="855"/>
        <v>24.291375447755232</v>
      </c>
      <c r="F3925" s="167">
        <f t="shared" si="856"/>
        <v>8.7864491904902735</v>
      </c>
      <c r="G3925" s="167">
        <f t="shared" si="846"/>
        <v>305346.88603627693</v>
      </c>
      <c r="H3925" s="167">
        <f t="shared" si="847"/>
        <v>271299.98899881309</v>
      </c>
      <c r="I3925" s="168">
        <f t="shared" si="848"/>
        <v>576646.87503509002</v>
      </c>
      <c r="J3925" s="168">
        <f t="shared" si="850"/>
        <v>553066.3360263767</v>
      </c>
      <c r="K3925" s="94"/>
      <c r="L3925" s="265">
        <f t="shared" si="849"/>
        <v>219743.89773042226</v>
      </c>
      <c r="M3925" s="265">
        <f>$G3925*NonHospFrac+theModel!$H3925*NonHospFrac</f>
        <v>356902.9773046677</v>
      </c>
      <c r="N3925" s="266">
        <f t="shared" si="851"/>
        <v>576646.87503508991</v>
      </c>
      <c r="O3925" s="158"/>
      <c r="P3925" s="265">
        <f t="shared" si="852"/>
        <v>210758.01785022052</v>
      </c>
      <c r="Q3925" s="265">
        <f t="shared" si="853"/>
        <v>356901.41705404868</v>
      </c>
      <c r="R3925" s="266">
        <f t="shared" si="854"/>
        <v>567659.43490426918</v>
      </c>
    </row>
    <row r="3926" spans="1:18" x14ac:dyDescent="0.25">
      <c r="A3926" s="81">
        <v>3895</v>
      </c>
      <c r="B3926" s="93">
        <f t="shared" si="843"/>
        <v>5.7479261668942698E-33</v>
      </c>
      <c r="C3926" s="178">
        <f t="shared" si="844"/>
        <v>5.734959835388209E-33</v>
      </c>
      <c r="D3926" s="165">
        <f t="shared" si="845"/>
        <v>2.2558277767625785E-3</v>
      </c>
      <c r="E3926" s="166">
        <f t="shared" si="855"/>
        <v>24.291375447755232</v>
      </c>
      <c r="F3926" s="167">
        <f t="shared" si="856"/>
        <v>8.7887050182670361</v>
      </c>
      <c r="G3926" s="167">
        <f t="shared" si="846"/>
        <v>305425.2806154904</v>
      </c>
      <c r="H3926" s="167">
        <f t="shared" si="847"/>
        <v>271299.98899881309</v>
      </c>
      <c r="I3926" s="168">
        <f t="shared" si="848"/>
        <v>576725.26961430348</v>
      </c>
      <c r="J3926" s="168">
        <f t="shared" si="850"/>
        <v>553133.22162511596</v>
      </c>
      <c r="K3926" s="94"/>
      <c r="L3926" s="265">
        <f t="shared" si="849"/>
        <v>219773.77169860475</v>
      </c>
      <c r="M3926" s="265">
        <f>$G3926*NonHospFrac+theModel!$H3926*NonHospFrac</f>
        <v>356951.49791569874</v>
      </c>
      <c r="N3926" s="266">
        <f t="shared" si="851"/>
        <v>576725.26961430348</v>
      </c>
      <c r="O3926" s="158"/>
      <c r="P3926" s="265">
        <f t="shared" si="852"/>
        <v>210783.50606979706</v>
      </c>
      <c r="Q3926" s="265">
        <f t="shared" si="853"/>
        <v>356949.93766507972</v>
      </c>
      <c r="R3926" s="266">
        <f t="shared" si="854"/>
        <v>567733.44373487681</v>
      </c>
    </row>
    <row r="3927" spans="1:18" x14ac:dyDescent="0.25">
      <c r="A3927" s="81">
        <v>3896</v>
      </c>
      <c r="B3927" s="93">
        <f t="shared" si="843"/>
        <v>5.6405522662789537E-33</v>
      </c>
      <c r="C3927" s="178">
        <f t="shared" si="844"/>
        <v>5.6278281518004008E-33</v>
      </c>
      <c r="D3927" s="165">
        <f t="shared" si="845"/>
        <v>2.2558277767625785E-3</v>
      </c>
      <c r="E3927" s="166">
        <f t="shared" si="855"/>
        <v>24.291375447755232</v>
      </c>
      <c r="F3927" s="167">
        <f t="shared" si="856"/>
        <v>8.7909608460437987</v>
      </c>
      <c r="G3927" s="167">
        <f t="shared" si="846"/>
        <v>305503.6751947038</v>
      </c>
      <c r="H3927" s="167">
        <f t="shared" si="847"/>
        <v>271299.98899881309</v>
      </c>
      <c r="I3927" s="168">
        <f t="shared" si="848"/>
        <v>576803.66419351683</v>
      </c>
      <c r="J3927" s="168">
        <f t="shared" si="850"/>
        <v>553200.10449746647</v>
      </c>
      <c r="K3927" s="94"/>
      <c r="L3927" s="265">
        <f t="shared" si="849"/>
        <v>219803.64566678714</v>
      </c>
      <c r="M3927" s="265">
        <f>$G3927*NonHospFrac+theModel!$H3927*NonHospFrac</f>
        <v>357000.01852672972</v>
      </c>
      <c r="N3927" s="266">
        <f t="shared" si="851"/>
        <v>576803.66419351683</v>
      </c>
      <c r="O3927" s="158"/>
      <c r="P3927" s="265">
        <f t="shared" si="852"/>
        <v>210808.99325042355</v>
      </c>
      <c r="Q3927" s="265">
        <f t="shared" si="853"/>
        <v>356998.4582761107</v>
      </c>
      <c r="R3927" s="266">
        <f t="shared" si="854"/>
        <v>567807.45152653428</v>
      </c>
    </row>
    <row r="3928" spans="1:18" x14ac:dyDescent="0.25">
      <c r="A3928" s="81">
        <v>3897</v>
      </c>
      <c r="B3928" s="93">
        <f t="shared" si="843"/>
        <v>5.5351841594402972E-33</v>
      </c>
      <c r="C3928" s="178">
        <f t="shared" si="844"/>
        <v>5.5226977372639352E-33</v>
      </c>
      <c r="D3928" s="165">
        <f t="shared" si="845"/>
        <v>2.2558277767625785E-3</v>
      </c>
      <c r="E3928" s="166">
        <f t="shared" si="855"/>
        <v>24.291375447755232</v>
      </c>
      <c r="F3928" s="167">
        <f t="shared" si="856"/>
        <v>8.7932166738205613</v>
      </c>
      <c r="G3928" s="167">
        <f t="shared" si="846"/>
        <v>305582.06977391726</v>
      </c>
      <c r="H3928" s="167">
        <f t="shared" si="847"/>
        <v>271299.98899881309</v>
      </c>
      <c r="I3928" s="168">
        <f t="shared" si="848"/>
        <v>576882.05877273041</v>
      </c>
      <c r="J3928" s="168">
        <f t="shared" si="850"/>
        <v>553266.98464353965</v>
      </c>
      <c r="K3928" s="94"/>
      <c r="L3928" s="265">
        <f t="shared" si="849"/>
        <v>219833.51963496959</v>
      </c>
      <c r="M3928" s="265">
        <f>$G3928*NonHospFrac+theModel!$H3928*NonHospFrac</f>
        <v>357048.53913776076</v>
      </c>
      <c r="N3928" s="266">
        <f t="shared" si="851"/>
        <v>576882.05877273041</v>
      </c>
      <c r="O3928" s="158"/>
      <c r="P3928" s="265">
        <f t="shared" si="852"/>
        <v>210834.47939214241</v>
      </c>
      <c r="Q3928" s="265">
        <f t="shared" si="853"/>
        <v>357046.97888714174</v>
      </c>
      <c r="R3928" s="266">
        <f t="shared" si="854"/>
        <v>567881.45827928418</v>
      </c>
    </row>
    <row r="3929" spans="1:18" x14ac:dyDescent="0.25">
      <c r="A3929" s="81">
        <v>3898</v>
      </c>
      <c r="B3929" s="93">
        <f t="shared" si="843"/>
        <v>5.431784377229047E-33</v>
      </c>
      <c r="C3929" s="178">
        <f t="shared" si="844"/>
        <v>5.4195312071535089E-33</v>
      </c>
      <c r="D3929" s="165">
        <f t="shared" si="845"/>
        <v>2.2558277767625785E-3</v>
      </c>
      <c r="E3929" s="166">
        <f t="shared" si="855"/>
        <v>24.291375447755232</v>
      </c>
      <c r="F3929" s="167">
        <f t="shared" si="856"/>
        <v>8.7954725015973239</v>
      </c>
      <c r="G3929" s="167">
        <f t="shared" si="846"/>
        <v>305660.46435313066</v>
      </c>
      <c r="H3929" s="167">
        <f t="shared" si="847"/>
        <v>271299.98899881309</v>
      </c>
      <c r="I3929" s="168">
        <f t="shared" si="848"/>
        <v>576960.45335194375</v>
      </c>
      <c r="J3929" s="168">
        <f t="shared" si="850"/>
        <v>553333.8620634462</v>
      </c>
      <c r="K3929" s="94"/>
      <c r="L3929" s="265">
        <f t="shared" si="849"/>
        <v>219863.39360315201</v>
      </c>
      <c r="M3929" s="265">
        <f>$G3929*NonHospFrac+theModel!$H3929*NonHospFrac</f>
        <v>357097.05974879174</v>
      </c>
      <c r="N3929" s="266">
        <f t="shared" si="851"/>
        <v>576960.45335194375</v>
      </c>
      <c r="O3929" s="158"/>
      <c r="P3929" s="265">
        <f t="shared" si="852"/>
        <v>210859.96449499595</v>
      </c>
      <c r="Q3929" s="265">
        <f t="shared" si="853"/>
        <v>357095.49949817272</v>
      </c>
      <c r="R3929" s="266">
        <f t="shared" si="854"/>
        <v>567955.46399316867</v>
      </c>
    </row>
    <row r="3930" spans="1:18" x14ac:dyDescent="0.25">
      <c r="A3930" s="81">
        <v>3899</v>
      </c>
      <c r="B3930" s="93">
        <f t="shared" si="843"/>
        <v>5.3303161504374913E-33</v>
      </c>
      <c r="C3930" s="178">
        <f t="shared" si="844"/>
        <v>5.3182918752064085E-33</v>
      </c>
      <c r="D3930" s="165">
        <f t="shared" si="845"/>
        <v>2.2558277767625785E-3</v>
      </c>
      <c r="E3930" s="166">
        <f t="shared" si="855"/>
        <v>24.291375447755232</v>
      </c>
      <c r="F3930" s="167">
        <f t="shared" si="856"/>
        <v>8.7977283293740864</v>
      </c>
      <c r="G3930" s="167">
        <f t="shared" si="846"/>
        <v>305738.85893234407</v>
      </c>
      <c r="H3930" s="167">
        <f t="shared" si="847"/>
        <v>271299.98899881309</v>
      </c>
      <c r="I3930" s="168">
        <f t="shared" si="848"/>
        <v>577038.8479311571</v>
      </c>
      <c r="J3930" s="168">
        <f t="shared" si="850"/>
        <v>553400.73675729742</v>
      </c>
      <c r="K3930" s="94"/>
      <c r="L3930" s="265">
        <f t="shared" si="849"/>
        <v>219893.26757133444</v>
      </c>
      <c r="M3930" s="265">
        <f>$G3930*NonHospFrac+theModel!$H3930*NonHospFrac</f>
        <v>357145.58035982272</v>
      </c>
      <c r="N3930" s="266">
        <f t="shared" si="851"/>
        <v>577038.8479311571</v>
      </c>
      <c r="O3930" s="158"/>
      <c r="P3930" s="265">
        <f t="shared" si="852"/>
        <v>210885.44855902652</v>
      </c>
      <c r="Q3930" s="265">
        <f t="shared" si="853"/>
        <v>357144.0201092037</v>
      </c>
      <c r="R3930" s="266">
        <f t="shared" si="854"/>
        <v>568029.46866823023</v>
      </c>
    </row>
    <row r="3931" spans="1:18" x14ac:dyDescent="0.25">
      <c r="A3931" s="81">
        <v>3900</v>
      </c>
      <c r="B3931" s="93">
        <f t="shared" si="843"/>
        <v>5.2307433967229917E-33</v>
      </c>
      <c r="C3931" s="178">
        <f t="shared" si="844"/>
        <v>5.2189437404755464E-33</v>
      </c>
      <c r="D3931" s="165">
        <f t="shared" si="845"/>
        <v>2.2558277767625785E-3</v>
      </c>
      <c r="E3931" s="166">
        <f t="shared" si="855"/>
        <v>24.291375447755232</v>
      </c>
      <c r="F3931" s="167">
        <f t="shared" si="856"/>
        <v>8.799984157150849</v>
      </c>
      <c r="G3931" s="167">
        <f t="shared" si="846"/>
        <v>305817.25351155753</v>
      </c>
      <c r="H3931" s="167">
        <f t="shared" si="847"/>
        <v>271299.98899881309</v>
      </c>
      <c r="I3931" s="168">
        <f t="shared" si="848"/>
        <v>577117.24251037068</v>
      </c>
      <c r="J3931" s="168">
        <f t="shared" si="850"/>
        <v>553467.60872520471</v>
      </c>
      <c r="K3931" s="94"/>
      <c r="L3931" s="265">
        <f t="shared" si="849"/>
        <v>219923.14153951686</v>
      </c>
      <c r="M3931" s="265">
        <f>$G3931*NonHospFrac+theModel!$H3931*NonHospFrac</f>
        <v>357194.1009708537</v>
      </c>
      <c r="N3931" s="266">
        <f t="shared" si="851"/>
        <v>577117.24251037056</v>
      </c>
      <c r="O3931" s="158"/>
      <c r="P3931" s="265">
        <f t="shared" si="852"/>
        <v>210910.93158427646</v>
      </c>
      <c r="Q3931" s="265">
        <f t="shared" si="853"/>
        <v>357192.54072023468</v>
      </c>
      <c r="R3931" s="266">
        <f t="shared" si="854"/>
        <v>568103.47230451112</v>
      </c>
    </row>
    <row r="3932" spans="1:18" x14ac:dyDescent="0.25">
      <c r="A3932" s="81">
        <v>3901</v>
      </c>
      <c r="B3932" s="93">
        <f t="shared" si="843"/>
        <v>5.1330307077782439E-33</v>
      </c>
      <c r="C3932" s="178">
        <f t="shared" si="844"/>
        <v>5.1214514745286623E-33</v>
      </c>
      <c r="D3932" s="165">
        <f t="shared" si="845"/>
        <v>2.2558277767625785E-3</v>
      </c>
      <c r="E3932" s="166">
        <f t="shared" si="855"/>
        <v>24.291375447755232</v>
      </c>
      <c r="F3932" s="167">
        <f t="shared" si="856"/>
        <v>8.8022399849276116</v>
      </c>
      <c r="G3932" s="167">
        <f t="shared" si="846"/>
        <v>305895.64809077088</v>
      </c>
      <c r="H3932" s="167">
        <f t="shared" si="847"/>
        <v>271299.98899881309</v>
      </c>
      <c r="I3932" s="168">
        <f t="shared" si="848"/>
        <v>577195.63708958402</v>
      </c>
      <c r="J3932" s="168">
        <f t="shared" si="850"/>
        <v>553534.4779672788</v>
      </c>
      <c r="K3932" s="94"/>
      <c r="L3932" s="265">
        <f t="shared" si="849"/>
        <v>219953.01550769928</v>
      </c>
      <c r="M3932" s="265">
        <f>$G3932*NonHospFrac+theModel!$H3932*NonHospFrac</f>
        <v>357242.62158188468</v>
      </c>
      <c r="N3932" s="266">
        <f t="shared" si="851"/>
        <v>577195.63708958402</v>
      </c>
      <c r="O3932" s="158"/>
      <c r="P3932" s="265">
        <f t="shared" si="852"/>
        <v>210936.41357078814</v>
      </c>
      <c r="Q3932" s="265">
        <f t="shared" si="853"/>
        <v>357241.06133126566</v>
      </c>
      <c r="R3932" s="266">
        <f t="shared" si="854"/>
        <v>568177.47490205383</v>
      </c>
    </row>
    <row r="3933" spans="1:18" x14ac:dyDescent="0.25">
      <c r="A3933" s="81">
        <v>3902</v>
      </c>
      <c r="B3933" s="93">
        <f t="shared" si="843"/>
        <v>5.037143336738796E-33</v>
      </c>
      <c r="C3933" s="178">
        <f t="shared" si="844"/>
        <v>5.0257804088842458E-33</v>
      </c>
      <c r="D3933" s="165">
        <f t="shared" si="845"/>
        <v>2.2558277767625785E-3</v>
      </c>
      <c r="E3933" s="166">
        <f t="shared" si="855"/>
        <v>24.291375447755232</v>
      </c>
      <c r="F3933" s="167">
        <f t="shared" si="856"/>
        <v>8.8044958127043742</v>
      </c>
      <c r="G3933" s="167">
        <f t="shared" si="846"/>
        <v>305974.04266998434</v>
      </c>
      <c r="H3933" s="167">
        <f t="shared" si="847"/>
        <v>271299.98899881309</v>
      </c>
      <c r="I3933" s="168">
        <f t="shared" si="848"/>
        <v>577274.03166879737</v>
      </c>
      <c r="J3933" s="168">
        <f t="shared" si="850"/>
        <v>553601.34448363085</v>
      </c>
      <c r="K3933" s="94"/>
      <c r="L3933" s="265">
        <f t="shared" si="849"/>
        <v>219982.8894758817</v>
      </c>
      <c r="M3933" s="265">
        <f>$G3933*NonHospFrac+theModel!$H3933*NonHospFrac</f>
        <v>357291.14219291566</v>
      </c>
      <c r="N3933" s="266">
        <f t="shared" si="851"/>
        <v>577274.03166879737</v>
      </c>
      <c r="O3933" s="158"/>
      <c r="P3933" s="265">
        <f t="shared" si="852"/>
        <v>210961.89451860386</v>
      </c>
      <c r="Q3933" s="265">
        <f t="shared" si="853"/>
        <v>357289.58194229665</v>
      </c>
      <c r="R3933" s="266">
        <f t="shared" si="854"/>
        <v>568251.47646090051</v>
      </c>
    </row>
    <row r="3934" spans="1:18" x14ac:dyDescent="0.25">
      <c r="A3934" s="81">
        <v>3903</v>
      </c>
      <c r="B3934" s="93">
        <f t="shared" si="843"/>
        <v>4.9430471858281581E-33</v>
      </c>
      <c r="C3934" s="178">
        <f t="shared" si="844"/>
        <v>4.9318965226845189E-33</v>
      </c>
      <c r="D3934" s="165">
        <f t="shared" si="845"/>
        <v>2.2558277767625785E-3</v>
      </c>
      <c r="E3934" s="166">
        <f t="shared" si="855"/>
        <v>24.291375447755232</v>
      </c>
      <c r="F3934" s="167">
        <f t="shared" si="856"/>
        <v>8.8067516404811368</v>
      </c>
      <c r="G3934" s="167">
        <f t="shared" si="846"/>
        <v>306052.43724919774</v>
      </c>
      <c r="H3934" s="167">
        <f t="shared" si="847"/>
        <v>271299.98899881309</v>
      </c>
      <c r="I3934" s="168">
        <f t="shared" si="848"/>
        <v>577352.42624801083</v>
      </c>
      <c r="J3934" s="168">
        <f t="shared" si="850"/>
        <v>553668.20827437215</v>
      </c>
      <c r="K3934" s="94"/>
      <c r="L3934" s="265">
        <f t="shared" si="849"/>
        <v>220012.76344406413</v>
      </c>
      <c r="M3934" s="265">
        <f>$G3934*NonHospFrac+theModel!$H3934*NonHospFrac</f>
        <v>357339.6628039467</v>
      </c>
      <c r="N3934" s="266">
        <f t="shared" si="851"/>
        <v>577352.42624801083</v>
      </c>
      <c r="O3934" s="158"/>
      <c r="P3934" s="265">
        <f t="shared" si="852"/>
        <v>210987.37442776602</v>
      </c>
      <c r="Q3934" s="265">
        <f t="shared" si="853"/>
        <v>357338.10255332768</v>
      </c>
      <c r="R3934" s="266">
        <f t="shared" si="854"/>
        <v>568325.47698109364</v>
      </c>
    </row>
    <row r="3935" spans="1:18" x14ac:dyDescent="0.25">
      <c r="A3935" s="81">
        <v>3904</v>
      </c>
      <c r="B3935" s="93">
        <f t="shared" ref="B3935:B3998" si="857">Constant*EXP(PowerTerm*(A3935)/7)</f>
        <v>4.8507087942315389E-33</v>
      </c>
      <c r="C3935" s="178">
        <f t="shared" ref="C3935:C3998" si="858">(1-theFloor)*B3935</f>
        <v>4.839766430596525E-33</v>
      </c>
      <c r="D3935" s="165">
        <f t="shared" ref="D3935:D3998" si="859">theFloor</f>
        <v>2.2558277767625785E-3</v>
      </c>
      <c r="E3935" s="166">
        <f t="shared" si="855"/>
        <v>24.291375447755232</v>
      </c>
      <c r="F3935" s="167">
        <f t="shared" si="856"/>
        <v>8.8090074682578994</v>
      </c>
      <c r="G3935" s="167">
        <f t="shared" ref="G3935:G3998" si="860">$B$22*F3935*totInfected/365.25</f>
        <v>306130.8318284112</v>
      </c>
      <c r="H3935" s="167">
        <f t="shared" ref="H3935:H3998" si="861">lostQALYs_Injured*E3935*totInfected/365.25</f>
        <v>271299.98899881309</v>
      </c>
      <c r="I3935" s="168">
        <f t="shared" ref="I3935:I3998" si="862">H3935+G3935</f>
        <v>577430.82082722429</v>
      </c>
      <c r="J3935" s="168">
        <f t="shared" si="850"/>
        <v>553735.06933961378</v>
      </c>
      <c r="K3935" s="94"/>
      <c r="L3935" s="265">
        <f t="shared" ref="L3935:L3998" si="863">$G3935*HospFrac+$H3935*HospFrac</f>
        <v>220042.63741224655</v>
      </c>
      <c r="M3935" s="265">
        <f>$G3935*NonHospFrac+theModel!$H3935*NonHospFrac</f>
        <v>357388.18341497774</v>
      </c>
      <c r="N3935" s="266">
        <f t="shared" si="851"/>
        <v>577430.82082722429</v>
      </c>
      <c r="O3935" s="158"/>
      <c r="P3935" s="265">
        <f t="shared" si="852"/>
        <v>211012.85329831688</v>
      </c>
      <c r="Q3935" s="265">
        <f t="shared" si="853"/>
        <v>357386.62316435872</v>
      </c>
      <c r="R3935" s="266">
        <f t="shared" si="854"/>
        <v>568399.47646267561</v>
      </c>
    </row>
    <row r="3936" spans="1:18" x14ac:dyDescent="0.25">
      <c r="A3936" s="81">
        <v>3905</v>
      </c>
      <c r="B3936" s="93">
        <f t="shared" si="857"/>
        <v>4.7600953261975406E-33</v>
      </c>
      <c r="C3936" s="178">
        <f t="shared" si="858"/>
        <v>4.7493573709406661E-33</v>
      </c>
      <c r="D3936" s="165">
        <f t="shared" si="859"/>
        <v>2.2558277767625785E-3</v>
      </c>
      <c r="E3936" s="166">
        <f t="shared" si="855"/>
        <v>24.291375447755232</v>
      </c>
      <c r="F3936" s="167">
        <f t="shared" si="856"/>
        <v>8.811263296034662</v>
      </c>
      <c r="G3936" s="167">
        <f t="shared" si="860"/>
        <v>306209.22640762455</v>
      </c>
      <c r="H3936" s="167">
        <f t="shared" si="861"/>
        <v>271299.98899881309</v>
      </c>
      <c r="I3936" s="168">
        <f t="shared" si="862"/>
        <v>577509.21540643764</v>
      </c>
      <c r="J3936" s="168">
        <f t="shared" ref="J3936:J3999" si="864">J3935+(I3936-I3935)/(1+discountDaily)^A3936</f>
        <v>553801.92767946667</v>
      </c>
      <c r="K3936" s="94"/>
      <c r="L3936" s="265">
        <f t="shared" si="863"/>
        <v>220072.51138042897</v>
      </c>
      <c r="M3936" s="265">
        <f>$G3936*NonHospFrac+theModel!$H3936*NonHospFrac</f>
        <v>357436.70402600867</v>
      </c>
      <c r="N3936" s="266">
        <f t="shared" ref="N3936:N3999" si="865">L3936+M3936</f>
        <v>577509.21540643764</v>
      </c>
      <c r="O3936" s="158"/>
      <c r="P3936" s="265">
        <f t="shared" ref="P3936:P3999" si="866">P3935+(L3936-L3935)/(1+discountDaily)^A3936</f>
        <v>211038.33113029884</v>
      </c>
      <c r="Q3936" s="265">
        <f t="shared" ref="Q3936:Q3999" si="867">Q3935+(M3936-M3935)/(1+discountDaily)^B3936</f>
        <v>357435.14377538965</v>
      </c>
      <c r="R3936" s="266">
        <f t="shared" ref="R3936:R3999" si="868">P3936+Q3936</f>
        <v>568473.47490568855</v>
      </c>
    </row>
    <row r="3937" spans="1:18" x14ac:dyDescent="0.25">
      <c r="A3937" s="81">
        <v>3906</v>
      </c>
      <c r="B3937" s="93">
        <f t="shared" si="857"/>
        <v>4.6711745593620883E-33</v>
      </c>
      <c r="C3937" s="178">
        <f t="shared" si="858"/>
        <v>4.6606371940409722E-33</v>
      </c>
      <c r="D3937" s="165">
        <f t="shared" si="859"/>
        <v>2.2558277767625785E-3</v>
      </c>
      <c r="E3937" s="166">
        <f t="shared" ref="E3937:E4000" si="869">C3937+E3936</f>
        <v>24.291375447755232</v>
      </c>
      <c r="F3937" s="167">
        <f t="shared" ref="F3937:F4000" si="870">D3937+F3936</f>
        <v>8.8135191238114245</v>
      </c>
      <c r="G3937" s="167">
        <f t="shared" si="860"/>
        <v>306287.62098683801</v>
      </c>
      <c r="H3937" s="167">
        <f t="shared" si="861"/>
        <v>271299.98899881309</v>
      </c>
      <c r="I3937" s="168">
        <f t="shared" si="862"/>
        <v>577587.6099856511</v>
      </c>
      <c r="J3937" s="168">
        <f t="shared" si="864"/>
        <v>553868.78329404211</v>
      </c>
      <c r="K3937" s="94"/>
      <c r="L3937" s="265">
        <f t="shared" si="863"/>
        <v>220102.38534861139</v>
      </c>
      <c r="M3937" s="265">
        <f>$G3937*NonHospFrac+theModel!$H3937*NonHospFrac</f>
        <v>357485.2246370397</v>
      </c>
      <c r="N3937" s="266">
        <f t="shared" si="865"/>
        <v>577587.6099856511</v>
      </c>
      <c r="O3937" s="158"/>
      <c r="P3937" s="265">
        <f t="shared" si="866"/>
        <v>211063.80792375421</v>
      </c>
      <c r="Q3937" s="265">
        <f t="shared" si="867"/>
        <v>357483.66438642069</v>
      </c>
      <c r="R3937" s="266">
        <f t="shared" si="868"/>
        <v>568547.47231017496</v>
      </c>
    </row>
    <row r="3938" spans="1:18" x14ac:dyDescent="0.25">
      <c r="A3938" s="81">
        <v>3907</v>
      </c>
      <c r="B3938" s="93">
        <f t="shared" si="857"/>
        <v>4.5839148732891301E-33</v>
      </c>
      <c r="C3938" s="178">
        <f t="shared" si="858"/>
        <v>4.5735743507916494E-33</v>
      </c>
      <c r="D3938" s="165">
        <f t="shared" si="859"/>
        <v>2.2558277767625785E-3</v>
      </c>
      <c r="E3938" s="166">
        <f t="shared" si="869"/>
        <v>24.291375447755232</v>
      </c>
      <c r="F3938" s="167">
        <f t="shared" si="870"/>
        <v>8.8157749515881871</v>
      </c>
      <c r="G3938" s="167">
        <f t="shared" si="860"/>
        <v>306366.01556605141</v>
      </c>
      <c r="H3938" s="167">
        <f t="shared" si="861"/>
        <v>271299.98899881309</v>
      </c>
      <c r="I3938" s="168">
        <f t="shared" si="862"/>
        <v>577666.00456486456</v>
      </c>
      <c r="J3938" s="168">
        <f t="shared" si="864"/>
        <v>553935.63618345105</v>
      </c>
      <c r="K3938" s="94"/>
      <c r="L3938" s="265">
        <f t="shared" si="863"/>
        <v>220132.25931679382</v>
      </c>
      <c r="M3938" s="265">
        <f>$G3938*NonHospFrac+theModel!$H3938*NonHospFrac</f>
        <v>357533.74524807069</v>
      </c>
      <c r="N3938" s="266">
        <f t="shared" si="865"/>
        <v>577666.00456486456</v>
      </c>
      <c r="O3938" s="158"/>
      <c r="P3938" s="265">
        <f t="shared" si="866"/>
        <v>211089.28367872533</v>
      </c>
      <c r="Q3938" s="265">
        <f t="shared" si="867"/>
        <v>357532.18499745167</v>
      </c>
      <c r="R3938" s="266">
        <f t="shared" si="868"/>
        <v>568621.46867617697</v>
      </c>
    </row>
    <row r="3939" spans="1:18" x14ac:dyDescent="0.25">
      <c r="A3939" s="81">
        <v>3908</v>
      </c>
      <c r="B3939" s="93">
        <f t="shared" si="857"/>
        <v>4.4982852382274077E-33</v>
      </c>
      <c r="C3939" s="178">
        <f t="shared" si="858"/>
        <v>4.4881378814392132E-33</v>
      </c>
      <c r="D3939" s="165">
        <f t="shared" si="859"/>
        <v>2.2558277767625785E-3</v>
      </c>
      <c r="E3939" s="166">
        <f t="shared" si="869"/>
        <v>24.291375447755232</v>
      </c>
      <c r="F3939" s="167">
        <f t="shared" si="870"/>
        <v>8.8180307793649497</v>
      </c>
      <c r="G3939" s="167">
        <f t="shared" si="860"/>
        <v>306444.41014526488</v>
      </c>
      <c r="H3939" s="167">
        <f t="shared" si="861"/>
        <v>271299.98899881309</v>
      </c>
      <c r="I3939" s="168">
        <f t="shared" si="862"/>
        <v>577744.39914407791</v>
      </c>
      <c r="J3939" s="168">
        <f t="shared" si="864"/>
        <v>554002.48634780454</v>
      </c>
      <c r="K3939" s="94"/>
      <c r="L3939" s="265">
        <f t="shared" si="863"/>
        <v>220162.13328497624</v>
      </c>
      <c r="M3939" s="265">
        <f>$G3939*NonHospFrac+theModel!$H3939*NonHospFrac</f>
        <v>357582.26585910167</v>
      </c>
      <c r="N3939" s="266">
        <f t="shared" si="865"/>
        <v>577744.39914407791</v>
      </c>
      <c r="O3939" s="158"/>
      <c r="P3939" s="265">
        <f t="shared" si="866"/>
        <v>211114.75839525452</v>
      </c>
      <c r="Q3939" s="265">
        <f t="shared" si="867"/>
        <v>357580.70560848265</v>
      </c>
      <c r="R3939" s="266">
        <f t="shared" si="868"/>
        <v>568695.4640037372</v>
      </c>
    </row>
    <row r="3940" spans="1:18" x14ac:dyDescent="0.25">
      <c r="A3940" s="81">
        <v>3909</v>
      </c>
      <c r="B3940" s="93">
        <f t="shared" si="857"/>
        <v>4.4142552040751516E-33</v>
      </c>
      <c r="C3940" s="178">
        <f t="shared" si="858"/>
        <v>4.40429740457208E-33</v>
      </c>
      <c r="D3940" s="165">
        <f t="shared" si="859"/>
        <v>2.2558277767625785E-3</v>
      </c>
      <c r="E3940" s="166">
        <f t="shared" si="869"/>
        <v>24.291375447755232</v>
      </c>
      <c r="F3940" s="167">
        <f t="shared" si="870"/>
        <v>8.8202866071417123</v>
      </c>
      <c r="G3940" s="167">
        <f t="shared" si="860"/>
        <v>306522.80472447828</v>
      </c>
      <c r="H3940" s="167">
        <f t="shared" si="861"/>
        <v>271299.98899881309</v>
      </c>
      <c r="I3940" s="168">
        <f t="shared" si="862"/>
        <v>577822.79372329137</v>
      </c>
      <c r="J3940" s="168">
        <f t="shared" si="864"/>
        <v>554069.33378721378</v>
      </c>
      <c r="K3940" s="94"/>
      <c r="L3940" s="265">
        <f t="shared" si="863"/>
        <v>220192.00725315866</v>
      </c>
      <c r="M3940" s="265">
        <f>$G3940*NonHospFrac+theModel!$H3940*NonHospFrac</f>
        <v>357630.78647013265</v>
      </c>
      <c r="N3940" s="266">
        <f t="shared" si="865"/>
        <v>577822.79372329125</v>
      </c>
      <c r="O3940" s="158"/>
      <c r="P3940" s="265">
        <f t="shared" si="866"/>
        <v>211140.2320733841</v>
      </c>
      <c r="Q3940" s="265">
        <f t="shared" si="867"/>
        <v>357629.22621951363</v>
      </c>
      <c r="R3940" s="266">
        <f t="shared" si="868"/>
        <v>568769.45829289779</v>
      </c>
    </row>
    <row r="3941" spans="1:18" x14ac:dyDescent="0.25">
      <c r="A3941" s="81">
        <v>3910</v>
      </c>
      <c r="B3941" s="93">
        <f t="shared" si="857"/>
        <v>4.3317948895529841E-33</v>
      </c>
      <c r="C3941" s="178">
        <f t="shared" si="858"/>
        <v>4.3220231063178925E-33</v>
      </c>
      <c r="D3941" s="165">
        <f t="shared" si="859"/>
        <v>2.2558277767625785E-3</v>
      </c>
      <c r="E3941" s="166">
        <f t="shared" si="869"/>
        <v>24.291375447755232</v>
      </c>
      <c r="F3941" s="167">
        <f t="shared" si="870"/>
        <v>8.8225424349184749</v>
      </c>
      <c r="G3941" s="167">
        <f t="shared" si="860"/>
        <v>306601.19930369174</v>
      </c>
      <c r="H3941" s="167">
        <f t="shared" si="861"/>
        <v>271299.98899881309</v>
      </c>
      <c r="I3941" s="168">
        <f t="shared" si="862"/>
        <v>577901.18830250483</v>
      </c>
      <c r="J3941" s="168">
        <f t="shared" si="864"/>
        <v>554136.17850178981</v>
      </c>
      <c r="K3941" s="94"/>
      <c r="L3941" s="265">
        <f t="shared" si="863"/>
        <v>220221.88122134111</v>
      </c>
      <c r="M3941" s="265">
        <f>$G3941*NonHospFrac+theModel!$H3941*NonHospFrac</f>
        <v>357679.30708116369</v>
      </c>
      <c r="N3941" s="266">
        <f t="shared" si="865"/>
        <v>577901.18830250483</v>
      </c>
      <c r="O3941" s="158"/>
      <c r="P3941" s="265">
        <f t="shared" si="866"/>
        <v>211165.70471315645</v>
      </c>
      <c r="Q3941" s="265">
        <f t="shared" si="867"/>
        <v>357677.74683054467</v>
      </c>
      <c r="R3941" s="266">
        <f t="shared" si="868"/>
        <v>568843.45154370111</v>
      </c>
    </row>
    <row r="3942" spans="1:18" x14ac:dyDescent="0.25">
      <c r="A3942" s="81">
        <v>3911</v>
      </c>
      <c r="B3942" s="93">
        <f t="shared" si="857"/>
        <v>4.2508749715770521E-33</v>
      </c>
      <c r="C3942" s="178">
        <f t="shared" si="858"/>
        <v>4.2412857297406237E-33</v>
      </c>
      <c r="D3942" s="165">
        <f t="shared" si="859"/>
        <v>2.2558277767625785E-3</v>
      </c>
      <c r="E3942" s="166">
        <f t="shared" si="869"/>
        <v>24.291375447755232</v>
      </c>
      <c r="F3942" s="167">
        <f t="shared" si="870"/>
        <v>8.8247982626952375</v>
      </c>
      <c r="G3942" s="167">
        <f t="shared" si="860"/>
        <v>306679.59388290509</v>
      </c>
      <c r="H3942" s="167">
        <f t="shared" si="861"/>
        <v>271299.98899881309</v>
      </c>
      <c r="I3942" s="168">
        <f t="shared" si="862"/>
        <v>577979.58288171818</v>
      </c>
      <c r="J3942" s="168">
        <f t="shared" si="864"/>
        <v>554203.02049164358</v>
      </c>
      <c r="K3942" s="94"/>
      <c r="L3942" s="265">
        <f t="shared" si="863"/>
        <v>220251.75518952351</v>
      </c>
      <c r="M3942" s="265">
        <f>$G3942*NonHospFrac+theModel!$H3942*NonHospFrac</f>
        <v>357727.82769219461</v>
      </c>
      <c r="N3942" s="266">
        <f t="shared" si="865"/>
        <v>577979.58288171818</v>
      </c>
      <c r="O3942" s="158"/>
      <c r="P3942" s="265">
        <f t="shared" si="866"/>
        <v>211191.17631461381</v>
      </c>
      <c r="Q3942" s="265">
        <f t="shared" si="867"/>
        <v>357726.26744157559</v>
      </c>
      <c r="R3942" s="266">
        <f t="shared" si="868"/>
        <v>568917.44375618943</v>
      </c>
    </row>
    <row r="3943" spans="1:18" x14ac:dyDescent="0.25">
      <c r="A3943" s="81">
        <v>3912</v>
      </c>
      <c r="B3943" s="93">
        <f t="shared" si="857"/>
        <v>4.1714666748326649E-33</v>
      </c>
      <c r="C3943" s="178">
        <f t="shared" si="858"/>
        <v>4.1620565644377382E-33</v>
      </c>
      <c r="D3943" s="165">
        <f t="shared" si="859"/>
        <v>2.2558277767625785E-3</v>
      </c>
      <c r="E3943" s="166">
        <f t="shared" si="869"/>
        <v>24.291375447755232</v>
      </c>
      <c r="F3943" s="167">
        <f t="shared" si="870"/>
        <v>8.8270540904720001</v>
      </c>
      <c r="G3943" s="167">
        <f t="shared" si="860"/>
        <v>306757.98846211855</v>
      </c>
      <c r="H3943" s="167">
        <f t="shared" si="861"/>
        <v>271299.98899881309</v>
      </c>
      <c r="I3943" s="168">
        <f t="shared" si="862"/>
        <v>578057.97746093164</v>
      </c>
      <c r="J3943" s="168">
        <f t="shared" si="864"/>
        <v>554269.85975688638</v>
      </c>
      <c r="K3943" s="94"/>
      <c r="L3943" s="265">
        <f t="shared" si="863"/>
        <v>220281.62915770596</v>
      </c>
      <c r="M3943" s="265">
        <f>$G3943*NonHospFrac+theModel!$H3943*NonHospFrac</f>
        <v>357776.34830322565</v>
      </c>
      <c r="N3943" s="266">
        <f t="shared" si="865"/>
        <v>578057.97746093164</v>
      </c>
      <c r="O3943" s="158"/>
      <c r="P3943" s="265">
        <f t="shared" si="866"/>
        <v>211216.6468777986</v>
      </c>
      <c r="Q3943" s="265">
        <f t="shared" si="867"/>
        <v>357774.78805260663</v>
      </c>
      <c r="R3943" s="266">
        <f t="shared" si="868"/>
        <v>568991.43493040523</v>
      </c>
    </row>
    <row r="3944" spans="1:18" x14ac:dyDescent="0.25">
      <c r="A3944" s="81">
        <v>3913</v>
      </c>
      <c r="B3944" s="93">
        <f t="shared" si="857"/>
        <v>4.0935417615407468E-33</v>
      </c>
      <c r="C3944" s="178">
        <f t="shared" si="858"/>
        <v>4.0843074363297253E-33</v>
      </c>
      <c r="D3944" s="165">
        <f t="shared" si="859"/>
        <v>2.2558277767625785E-3</v>
      </c>
      <c r="E3944" s="166">
        <f t="shared" si="869"/>
        <v>24.291375447755232</v>
      </c>
      <c r="F3944" s="167">
        <f t="shared" si="870"/>
        <v>8.8293099182487627</v>
      </c>
      <c r="G3944" s="167">
        <f t="shared" si="860"/>
        <v>306836.38304133195</v>
      </c>
      <c r="H3944" s="167">
        <f t="shared" si="861"/>
        <v>271299.98899881309</v>
      </c>
      <c r="I3944" s="168">
        <f t="shared" si="862"/>
        <v>578136.3720401451</v>
      </c>
      <c r="J3944" s="168">
        <f t="shared" si="864"/>
        <v>554336.69629762915</v>
      </c>
      <c r="K3944" s="94"/>
      <c r="L3944" s="265">
        <f t="shared" si="863"/>
        <v>220311.50312588838</v>
      </c>
      <c r="M3944" s="265">
        <f>$G3944*NonHospFrac+theModel!$H3944*NonHospFrac</f>
        <v>357824.86891425669</v>
      </c>
      <c r="N3944" s="266">
        <f t="shared" si="865"/>
        <v>578136.3720401451</v>
      </c>
      <c r="O3944" s="158"/>
      <c r="P3944" s="265">
        <f t="shared" si="866"/>
        <v>211242.11640275308</v>
      </c>
      <c r="Q3944" s="265">
        <f t="shared" si="867"/>
        <v>357823.30866363767</v>
      </c>
      <c r="R3944" s="266">
        <f t="shared" si="868"/>
        <v>569065.42506639077</v>
      </c>
    </row>
    <row r="3945" spans="1:18" x14ac:dyDescent="0.25">
      <c r="A3945" s="81">
        <v>3914</v>
      </c>
      <c r="B3945" s="93">
        <f t="shared" si="857"/>
        <v>4.0170725214173722E-33</v>
      </c>
      <c r="C3945" s="178">
        <f t="shared" si="858"/>
        <v>4.0080106976422891E-33</v>
      </c>
      <c r="D3945" s="165">
        <f t="shared" si="859"/>
        <v>2.2558277767625785E-3</v>
      </c>
      <c r="E3945" s="166">
        <f t="shared" si="869"/>
        <v>24.291375447755232</v>
      </c>
      <c r="F3945" s="167">
        <f t="shared" si="870"/>
        <v>8.8315657460255252</v>
      </c>
      <c r="G3945" s="167">
        <f t="shared" si="860"/>
        <v>306914.77762054541</v>
      </c>
      <c r="H3945" s="167">
        <f t="shared" si="861"/>
        <v>271299.98899881309</v>
      </c>
      <c r="I3945" s="168">
        <f t="shared" si="862"/>
        <v>578214.76661935844</v>
      </c>
      <c r="J3945" s="168">
        <f t="shared" si="864"/>
        <v>554403.53011398285</v>
      </c>
      <c r="K3945" s="94"/>
      <c r="L3945" s="265">
        <f t="shared" si="863"/>
        <v>220341.37709407083</v>
      </c>
      <c r="M3945" s="265">
        <f>$G3945*NonHospFrac+theModel!$H3945*NonHospFrac</f>
        <v>357873.38952528767</v>
      </c>
      <c r="N3945" s="266">
        <f t="shared" si="865"/>
        <v>578214.76661935844</v>
      </c>
      <c r="O3945" s="158"/>
      <c r="P3945" s="265">
        <f t="shared" si="866"/>
        <v>211267.58488951958</v>
      </c>
      <c r="Q3945" s="265">
        <f t="shared" si="867"/>
        <v>357871.82927466865</v>
      </c>
      <c r="R3945" s="266">
        <f t="shared" si="868"/>
        <v>569139.4141641882</v>
      </c>
    </row>
    <row r="3946" spans="1:18" x14ac:dyDescent="0.25">
      <c r="A3946" s="81">
        <v>3915</v>
      </c>
      <c r="B3946" s="93">
        <f t="shared" si="857"/>
        <v>3.9420317618190428E-33</v>
      </c>
      <c r="C3946" s="178">
        <f t="shared" si="858"/>
        <v>3.9331392170738511E-33</v>
      </c>
      <c r="D3946" s="165">
        <f t="shared" si="859"/>
        <v>2.2558277767625785E-3</v>
      </c>
      <c r="E3946" s="166">
        <f t="shared" si="869"/>
        <v>24.291375447755232</v>
      </c>
      <c r="F3946" s="167">
        <f t="shared" si="870"/>
        <v>8.8338215738022878</v>
      </c>
      <c r="G3946" s="167">
        <f t="shared" si="860"/>
        <v>306993.17219975882</v>
      </c>
      <c r="H3946" s="167">
        <f t="shared" si="861"/>
        <v>271299.98899881309</v>
      </c>
      <c r="I3946" s="168">
        <f t="shared" si="862"/>
        <v>578293.16119857191</v>
      </c>
      <c r="J3946" s="168">
        <f t="shared" si="864"/>
        <v>554470.36120605865</v>
      </c>
      <c r="K3946" s="94"/>
      <c r="L3946" s="265">
        <f t="shared" si="863"/>
        <v>220371.25106225326</v>
      </c>
      <c r="M3946" s="265">
        <f>$G3946*NonHospFrac+theModel!$H3946*NonHospFrac</f>
        <v>357921.91013631865</v>
      </c>
      <c r="N3946" s="266">
        <f t="shared" si="865"/>
        <v>578293.16119857191</v>
      </c>
      <c r="O3946" s="158"/>
      <c r="P3946" s="265">
        <f t="shared" si="866"/>
        <v>211293.05233814041</v>
      </c>
      <c r="Q3946" s="265">
        <f t="shared" si="867"/>
        <v>357920.34988569963</v>
      </c>
      <c r="R3946" s="266">
        <f t="shared" si="868"/>
        <v>569213.40222384001</v>
      </c>
    </row>
    <row r="3947" spans="1:18" x14ac:dyDescent="0.25">
      <c r="A3947" s="81">
        <v>3916</v>
      </c>
      <c r="B3947" s="93">
        <f t="shared" si="857"/>
        <v>3.868392798073556E-33</v>
      </c>
      <c r="C3947" s="178">
        <f t="shared" si="858"/>
        <v>3.8596663701482335E-33</v>
      </c>
      <c r="D3947" s="165">
        <f t="shared" si="859"/>
        <v>2.2558277767625785E-3</v>
      </c>
      <c r="E3947" s="166">
        <f t="shared" si="869"/>
        <v>24.291375447755232</v>
      </c>
      <c r="F3947" s="167">
        <f t="shared" si="870"/>
        <v>8.8360774015790504</v>
      </c>
      <c r="G3947" s="167">
        <f t="shared" si="860"/>
        <v>307071.56677897222</v>
      </c>
      <c r="H3947" s="167">
        <f t="shared" si="861"/>
        <v>271299.98899881309</v>
      </c>
      <c r="I3947" s="168">
        <f t="shared" si="862"/>
        <v>578371.55577778537</v>
      </c>
      <c r="J3947" s="168">
        <f t="shared" si="864"/>
        <v>554537.1895739676</v>
      </c>
      <c r="K3947" s="94"/>
      <c r="L3947" s="265">
        <f t="shared" si="863"/>
        <v>220401.12503043565</v>
      </c>
      <c r="M3947" s="265">
        <f>$G3947*NonHospFrac+theModel!$H3947*NonHospFrac</f>
        <v>357970.43074734963</v>
      </c>
      <c r="N3947" s="266">
        <f t="shared" si="865"/>
        <v>578371.55577778525</v>
      </c>
      <c r="O3947" s="158"/>
      <c r="P3947" s="265">
        <f t="shared" si="866"/>
        <v>211318.51874865787</v>
      </c>
      <c r="Q3947" s="265">
        <f t="shared" si="867"/>
        <v>357968.87049673061</v>
      </c>
      <c r="R3947" s="266">
        <f t="shared" si="868"/>
        <v>569287.38924538845</v>
      </c>
    </row>
    <row r="3948" spans="1:18" x14ac:dyDescent="0.25">
      <c r="A3948" s="81">
        <v>3917</v>
      </c>
      <c r="B3948" s="93">
        <f t="shared" si="857"/>
        <v>3.796129443990587E-33</v>
      </c>
      <c r="C3948" s="178">
        <f t="shared" si="858"/>
        <v>3.787566029746647E-33</v>
      </c>
      <c r="D3948" s="165">
        <f t="shared" si="859"/>
        <v>2.2558277767625785E-3</v>
      </c>
      <c r="E3948" s="166">
        <f t="shared" si="869"/>
        <v>24.291375447755232</v>
      </c>
      <c r="F3948" s="167">
        <f t="shared" si="870"/>
        <v>8.838333229355813</v>
      </c>
      <c r="G3948" s="167">
        <f t="shared" si="860"/>
        <v>307149.96135818568</v>
      </c>
      <c r="H3948" s="167">
        <f t="shared" si="861"/>
        <v>271299.98899881309</v>
      </c>
      <c r="I3948" s="168">
        <f t="shared" si="862"/>
        <v>578449.95035699871</v>
      </c>
      <c r="J3948" s="168">
        <f t="shared" si="864"/>
        <v>554604.01521782065</v>
      </c>
      <c r="K3948" s="94"/>
      <c r="L3948" s="265">
        <f t="shared" si="863"/>
        <v>220430.9989986181</v>
      </c>
      <c r="M3948" s="265">
        <f>$G3948*NonHospFrac+theModel!$H3948*NonHospFrac</f>
        <v>358018.95135838067</v>
      </c>
      <c r="N3948" s="266">
        <f t="shared" si="865"/>
        <v>578449.95035699871</v>
      </c>
      <c r="O3948" s="158"/>
      <c r="P3948" s="265">
        <f t="shared" si="866"/>
        <v>211343.98412111434</v>
      </c>
      <c r="Q3948" s="265">
        <f t="shared" si="867"/>
        <v>358017.39110776165</v>
      </c>
      <c r="R3948" s="266">
        <f t="shared" si="868"/>
        <v>569361.37522887602</v>
      </c>
    </row>
    <row r="3949" spans="1:18" x14ac:dyDescent="0.25">
      <c r="A3949" s="81">
        <v>3918</v>
      </c>
      <c r="B3949" s="93">
        <f t="shared" si="857"/>
        <v>3.7252160025498714E-33</v>
      </c>
      <c r="C3949" s="178">
        <f t="shared" si="858"/>
        <v>3.7168125568168788E-33</v>
      </c>
      <c r="D3949" s="165">
        <f t="shared" si="859"/>
        <v>2.2558277767625785E-3</v>
      </c>
      <c r="E3949" s="166">
        <f t="shared" si="869"/>
        <v>24.291375447755232</v>
      </c>
      <c r="F3949" s="167">
        <f t="shared" si="870"/>
        <v>8.8405890571325756</v>
      </c>
      <c r="G3949" s="167">
        <f t="shared" si="860"/>
        <v>307228.35593739909</v>
      </c>
      <c r="H3949" s="167">
        <f t="shared" si="861"/>
        <v>271299.98899881309</v>
      </c>
      <c r="I3949" s="168">
        <f t="shared" si="862"/>
        <v>578528.34493621218</v>
      </c>
      <c r="J3949" s="168">
        <f t="shared" si="864"/>
        <v>554670.83813772898</v>
      </c>
      <c r="K3949" s="94"/>
      <c r="L3949" s="265">
        <f t="shared" si="863"/>
        <v>220460.87296680053</v>
      </c>
      <c r="M3949" s="265">
        <f>$G3949*NonHospFrac+theModel!$H3949*NonHospFrac</f>
        <v>358067.47196941165</v>
      </c>
      <c r="N3949" s="266">
        <f t="shared" si="865"/>
        <v>578528.34493621218</v>
      </c>
      <c r="O3949" s="158"/>
      <c r="P3949" s="265">
        <f t="shared" si="866"/>
        <v>211369.44845555208</v>
      </c>
      <c r="Q3949" s="265">
        <f t="shared" si="867"/>
        <v>358065.91171879263</v>
      </c>
      <c r="R3949" s="266">
        <f t="shared" si="868"/>
        <v>569435.36017434474</v>
      </c>
    </row>
    <row r="3950" spans="1:18" x14ac:dyDescent="0.25">
      <c r="A3950" s="81">
        <v>3919</v>
      </c>
      <c r="B3950" s="93">
        <f t="shared" si="857"/>
        <v>3.6556272567632843E-33</v>
      </c>
      <c r="C3950" s="178">
        <f t="shared" si="858"/>
        <v>3.6473807912559875E-33</v>
      </c>
      <c r="D3950" s="165">
        <f t="shared" si="859"/>
        <v>2.2558277767625785E-3</v>
      </c>
      <c r="E3950" s="166">
        <f t="shared" si="869"/>
        <v>24.291375447755232</v>
      </c>
      <c r="F3950" s="167">
        <f t="shared" si="870"/>
        <v>8.8428448849093382</v>
      </c>
      <c r="G3950" s="167">
        <f t="shared" si="860"/>
        <v>307306.75051661249</v>
      </c>
      <c r="H3950" s="167">
        <f t="shared" si="861"/>
        <v>271299.98899881309</v>
      </c>
      <c r="I3950" s="168">
        <f t="shared" si="862"/>
        <v>578606.73951542564</v>
      </c>
      <c r="J3950" s="168">
        <f t="shared" si="864"/>
        <v>554737.65833380353</v>
      </c>
      <c r="K3950" s="94"/>
      <c r="L3950" s="265">
        <f t="shared" si="863"/>
        <v>220490.74693498295</v>
      </c>
      <c r="M3950" s="265">
        <f>$G3950*NonHospFrac+theModel!$H3950*NonHospFrac</f>
        <v>358115.99258044263</v>
      </c>
      <c r="N3950" s="266">
        <f t="shared" si="865"/>
        <v>578606.73951542564</v>
      </c>
      <c r="O3950" s="158"/>
      <c r="P3950" s="265">
        <f t="shared" si="866"/>
        <v>211394.9117520134</v>
      </c>
      <c r="Q3950" s="265">
        <f t="shared" si="867"/>
        <v>358114.43232982361</v>
      </c>
      <c r="R3950" s="266">
        <f t="shared" si="868"/>
        <v>569509.34408183699</v>
      </c>
    </row>
    <row r="3951" spans="1:18" x14ac:dyDescent="0.25">
      <c r="A3951" s="81">
        <v>3920</v>
      </c>
      <c r="B3951" s="93">
        <f t="shared" si="857"/>
        <v>3.5873384607076223E-33</v>
      </c>
      <c r="C3951" s="178">
        <f t="shared" si="858"/>
        <v>3.5792460429633094E-33</v>
      </c>
      <c r="D3951" s="165">
        <f t="shared" si="859"/>
        <v>2.2558277767625785E-3</v>
      </c>
      <c r="E3951" s="166">
        <f t="shared" si="869"/>
        <v>24.291375447755232</v>
      </c>
      <c r="F3951" s="167">
        <f t="shared" si="870"/>
        <v>8.8451007126861008</v>
      </c>
      <c r="G3951" s="167">
        <f t="shared" si="860"/>
        <v>307385.14509582595</v>
      </c>
      <c r="H3951" s="167">
        <f t="shared" si="861"/>
        <v>271299.98899881309</v>
      </c>
      <c r="I3951" s="168">
        <f t="shared" si="862"/>
        <v>578685.13409463898</v>
      </c>
      <c r="J3951" s="168">
        <f t="shared" si="864"/>
        <v>554804.47580615524</v>
      </c>
      <c r="K3951" s="94"/>
      <c r="L3951" s="265">
        <f t="shared" si="863"/>
        <v>220520.62090316537</v>
      </c>
      <c r="M3951" s="265">
        <f>$G3951*NonHospFrac+theModel!$H3951*NonHospFrac</f>
        <v>358164.51319147367</v>
      </c>
      <c r="N3951" s="266">
        <f t="shared" si="865"/>
        <v>578685.13409463898</v>
      </c>
      <c r="O3951" s="158"/>
      <c r="P3951" s="265">
        <f t="shared" si="866"/>
        <v>211420.37401054066</v>
      </c>
      <c r="Q3951" s="265">
        <f t="shared" si="867"/>
        <v>358162.95294085465</v>
      </c>
      <c r="R3951" s="266">
        <f t="shared" si="868"/>
        <v>569583.32695139525</v>
      </c>
    </row>
    <row r="3952" spans="1:18" x14ac:dyDescent="0.25">
      <c r="A3952" s="81">
        <v>3921</v>
      </c>
      <c r="B3952" s="93">
        <f t="shared" si="857"/>
        <v>3.5203253307248893E-33</v>
      </c>
      <c r="C3952" s="178">
        <f t="shared" si="858"/>
        <v>3.5123840830605993E-33</v>
      </c>
      <c r="D3952" s="165">
        <f t="shared" si="859"/>
        <v>2.2558277767625785E-3</v>
      </c>
      <c r="E3952" s="166">
        <f t="shared" si="869"/>
        <v>24.291375447755232</v>
      </c>
      <c r="F3952" s="167">
        <f t="shared" si="870"/>
        <v>8.8473565404628634</v>
      </c>
      <c r="G3952" s="167">
        <f t="shared" si="860"/>
        <v>307463.53967503936</v>
      </c>
      <c r="H3952" s="167">
        <f t="shared" si="861"/>
        <v>271299.98899881309</v>
      </c>
      <c r="I3952" s="168">
        <f t="shared" si="862"/>
        <v>578763.52867385244</v>
      </c>
      <c r="J3952" s="168">
        <f t="shared" si="864"/>
        <v>554871.2905548953</v>
      </c>
      <c r="K3952" s="94"/>
      <c r="L3952" s="265">
        <f t="shared" si="863"/>
        <v>220550.49487134779</v>
      </c>
      <c r="M3952" s="265">
        <f>$G3952*NonHospFrac+theModel!$H3952*NonHospFrac</f>
        <v>358213.03380250465</v>
      </c>
      <c r="N3952" s="266">
        <f t="shared" si="865"/>
        <v>578763.52867385244</v>
      </c>
      <c r="O3952" s="158"/>
      <c r="P3952" s="265">
        <f t="shared" si="866"/>
        <v>211445.83523117614</v>
      </c>
      <c r="Q3952" s="265">
        <f t="shared" si="867"/>
        <v>358211.47355188563</v>
      </c>
      <c r="R3952" s="266">
        <f t="shared" si="868"/>
        <v>569657.3087830618</v>
      </c>
    </row>
    <row r="3953" spans="1:18" x14ac:dyDescent="0.25">
      <c r="A3953" s="81">
        <v>3922</v>
      </c>
      <c r="B3953" s="93">
        <f t="shared" si="857"/>
        <v>3.4545640367869774E-33</v>
      </c>
      <c r="C3953" s="178">
        <f t="shared" si="858"/>
        <v>3.4467711352761881E-33</v>
      </c>
      <c r="D3953" s="165">
        <f t="shared" si="859"/>
        <v>2.2558277767625785E-3</v>
      </c>
      <c r="E3953" s="166">
        <f t="shared" si="869"/>
        <v>24.291375447755232</v>
      </c>
      <c r="F3953" s="167">
        <f t="shared" si="870"/>
        <v>8.8496123682396259</v>
      </c>
      <c r="G3953" s="167">
        <f t="shared" si="860"/>
        <v>307541.93425425276</v>
      </c>
      <c r="H3953" s="167">
        <f t="shared" si="861"/>
        <v>271299.98899881309</v>
      </c>
      <c r="I3953" s="168">
        <f t="shared" si="862"/>
        <v>578841.92325306591</v>
      </c>
      <c r="J3953" s="168">
        <f t="shared" si="864"/>
        <v>554938.10258013476</v>
      </c>
      <c r="K3953" s="94"/>
      <c r="L3953" s="265">
        <f t="shared" si="863"/>
        <v>220580.36883953022</v>
      </c>
      <c r="M3953" s="265">
        <f>$G3953*NonHospFrac+theModel!$H3953*NonHospFrac</f>
        <v>358261.55441353563</v>
      </c>
      <c r="N3953" s="266">
        <f t="shared" si="865"/>
        <v>578841.92325306591</v>
      </c>
      <c r="O3953" s="158"/>
      <c r="P3953" s="265">
        <f t="shared" si="866"/>
        <v>211471.29541396213</v>
      </c>
      <c r="Q3953" s="265">
        <f t="shared" si="867"/>
        <v>358259.99416291661</v>
      </c>
      <c r="R3953" s="266">
        <f t="shared" si="868"/>
        <v>569731.28957687877</v>
      </c>
    </row>
    <row r="3954" spans="1:18" x14ac:dyDescent="0.25">
      <c r="A3954" s="81">
        <v>3923</v>
      </c>
      <c r="B3954" s="93">
        <f t="shared" si="857"/>
        <v>3.3900311940216443E-33</v>
      </c>
      <c r="C3954" s="178">
        <f t="shared" si="858"/>
        <v>3.3823838674900788E-33</v>
      </c>
      <c r="D3954" s="165">
        <f t="shared" si="859"/>
        <v>2.2558277767625785E-3</v>
      </c>
      <c r="E3954" s="166">
        <f t="shared" si="869"/>
        <v>24.291375447755232</v>
      </c>
      <c r="F3954" s="167">
        <f t="shared" si="870"/>
        <v>8.8518681960163885</v>
      </c>
      <c r="G3954" s="167">
        <f t="shared" si="860"/>
        <v>307620.32883346622</v>
      </c>
      <c r="H3954" s="167">
        <f t="shared" si="861"/>
        <v>271299.98899881309</v>
      </c>
      <c r="I3954" s="168">
        <f t="shared" si="862"/>
        <v>578920.31783227925</v>
      </c>
      <c r="J3954" s="168">
        <f t="shared" si="864"/>
        <v>555004.91188198444</v>
      </c>
      <c r="K3954" s="94"/>
      <c r="L3954" s="265">
        <f t="shared" si="863"/>
        <v>220610.24280771264</v>
      </c>
      <c r="M3954" s="265">
        <f>$G3954*NonHospFrac+theModel!$H3954*NonHospFrac</f>
        <v>358310.07502456661</v>
      </c>
      <c r="N3954" s="266">
        <f t="shared" si="865"/>
        <v>578920.31783227925</v>
      </c>
      <c r="O3954" s="158"/>
      <c r="P3954" s="265">
        <f t="shared" si="866"/>
        <v>211496.75455894094</v>
      </c>
      <c r="Q3954" s="265">
        <f t="shared" si="867"/>
        <v>358308.51477394759</v>
      </c>
      <c r="R3954" s="266">
        <f t="shared" si="868"/>
        <v>569805.26933288854</v>
      </c>
    </row>
    <row r="3955" spans="1:18" x14ac:dyDescent="0.25">
      <c r="A3955" s="81">
        <v>3924</v>
      </c>
      <c r="B3955" s="93">
        <f t="shared" si="857"/>
        <v>3.3267038543968021E-33</v>
      </c>
      <c r="C3955" s="178">
        <f t="shared" si="858"/>
        <v>3.3191993834369905E-33</v>
      </c>
      <c r="D3955" s="165">
        <f t="shared" si="859"/>
        <v>2.2558277767625785E-3</v>
      </c>
      <c r="E3955" s="166">
        <f t="shared" si="869"/>
        <v>24.291375447755232</v>
      </c>
      <c r="F3955" s="167">
        <f t="shared" si="870"/>
        <v>8.8541240237931511</v>
      </c>
      <c r="G3955" s="167">
        <f t="shared" si="860"/>
        <v>307698.72341267957</v>
      </c>
      <c r="H3955" s="167">
        <f t="shared" si="861"/>
        <v>271299.98899881309</v>
      </c>
      <c r="I3955" s="168">
        <f t="shared" si="862"/>
        <v>578998.7124114926</v>
      </c>
      <c r="J3955" s="168">
        <f t="shared" si="864"/>
        <v>555071.71846055542</v>
      </c>
      <c r="K3955" s="94"/>
      <c r="L3955" s="265">
        <f t="shared" si="863"/>
        <v>220640.11677589506</v>
      </c>
      <c r="M3955" s="265">
        <f>$G3955*NonHospFrac+theModel!$H3955*NonHospFrac</f>
        <v>358358.59563559759</v>
      </c>
      <c r="N3955" s="266">
        <f t="shared" si="865"/>
        <v>578998.7124114926</v>
      </c>
      <c r="O3955" s="158"/>
      <c r="P3955" s="265">
        <f t="shared" si="866"/>
        <v>211522.2126661549</v>
      </c>
      <c r="Q3955" s="265">
        <f t="shared" si="867"/>
        <v>358357.03538497858</v>
      </c>
      <c r="R3955" s="266">
        <f t="shared" si="868"/>
        <v>569879.24805113347</v>
      </c>
    </row>
    <row r="3956" spans="1:18" x14ac:dyDescent="0.25">
      <c r="A3956" s="81">
        <v>3925</v>
      </c>
      <c r="B3956" s="93">
        <f t="shared" si="857"/>
        <v>3.2645594985601427E-33</v>
      </c>
      <c r="C3956" s="178">
        <f t="shared" si="858"/>
        <v>3.2571952145643964E-33</v>
      </c>
      <c r="D3956" s="165">
        <f t="shared" si="859"/>
        <v>2.2558277767625785E-3</v>
      </c>
      <c r="E3956" s="166">
        <f t="shared" si="869"/>
        <v>24.291375447755232</v>
      </c>
      <c r="F3956" s="167">
        <f t="shared" si="870"/>
        <v>8.8563798515699137</v>
      </c>
      <c r="G3956" s="167">
        <f t="shared" si="860"/>
        <v>307777.11799189303</v>
      </c>
      <c r="H3956" s="167">
        <f t="shared" si="861"/>
        <v>271299.98899881309</v>
      </c>
      <c r="I3956" s="168">
        <f t="shared" si="862"/>
        <v>579077.10699070618</v>
      </c>
      <c r="J3956" s="168">
        <f t="shared" si="864"/>
        <v>555138.52231595898</v>
      </c>
      <c r="K3956" s="94"/>
      <c r="L3956" s="265">
        <f t="shared" si="863"/>
        <v>220669.99074407748</v>
      </c>
      <c r="M3956" s="265">
        <f>$G3956*NonHospFrac+theModel!$H3956*NonHospFrac</f>
        <v>358407.11624662858</v>
      </c>
      <c r="N3956" s="266">
        <f t="shared" si="865"/>
        <v>579077.10699070606</v>
      </c>
      <c r="O3956" s="158"/>
      <c r="P3956" s="265">
        <f t="shared" si="866"/>
        <v>211547.66973564628</v>
      </c>
      <c r="Q3956" s="265">
        <f t="shared" si="867"/>
        <v>358405.55599600956</v>
      </c>
      <c r="R3956" s="266">
        <f t="shared" si="868"/>
        <v>569953.22573165584</v>
      </c>
    </row>
    <row r="3957" spans="1:18" x14ac:dyDescent="0.25">
      <c r="A3957" s="81">
        <v>3926</v>
      </c>
      <c r="B3957" s="93">
        <f t="shared" si="857"/>
        <v>3.2035760278312458E-33</v>
      </c>
      <c r="C3957" s="178">
        <f t="shared" si="858"/>
        <v>3.196349312042693E-33</v>
      </c>
      <c r="D3957" s="165">
        <f t="shared" si="859"/>
        <v>2.2558277767625785E-3</v>
      </c>
      <c r="E3957" s="166">
        <f t="shared" si="869"/>
        <v>24.291375447755232</v>
      </c>
      <c r="F3957" s="167">
        <f t="shared" si="870"/>
        <v>8.8586356793466763</v>
      </c>
      <c r="G3957" s="167">
        <f t="shared" si="860"/>
        <v>307855.51257110643</v>
      </c>
      <c r="H3957" s="167">
        <f t="shared" si="861"/>
        <v>271299.98899881309</v>
      </c>
      <c r="I3957" s="168">
        <f t="shared" si="862"/>
        <v>579155.50156991952</v>
      </c>
      <c r="J3957" s="168">
        <f t="shared" si="864"/>
        <v>555205.3234483056</v>
      </c>
      <c r="K3957" s="94"/>
      <c r="L3957" s="265">
        <f t="shared" si="863"/>
        <v>220699.86471225991</v>
      </c>
      <c r="M3957" s="265">
        <f>$G3957*NonHospFrac+theModel!$H3957*NonHospFrac</f>
        <v>358455.63685765956</v>
      </c>
      <c r="N3957" s="266">
        <f t="shared" si="865"/>
        <v>579155.50156991952</v>
      </c>
      <c r="O3957" s="158"/>
      <c r="P3957" s="265">
        <f t="shared" si="866"/>
        <v>211573.12576745739</v>
      </c>
      <c r="Q3957" s="265">
        <f t="shared" si="867"/>
        <v>358454.07660704054</v>
      </c>
      <c r="R3957" s="266">
        <f t="shared" si="868"/>
        <v>570027.20237449789</v>
      </c>
    </row>
    <row r="3958" spans="1:18" x14ac:dyDescent="0.25">
      <c r="A3958" s="81">
        <v>3927</v>
      </c>
      <c r="B3958" s="93">
        <f t="shared" si="857"/>
        <v>3.1437317563430091E-33</v>
      </c>
      <c r="C3958" s="178">
        <f t="shared" si="858"/>
        <v>3.1366400389243599E-33</v>
      </c>
      <c r="D3958" s="165">
        <f t="shared" si="859"/>
        <v>2.2558277767625785E-3</v>
      </c>
      <c r="E3958" s="166">
        <f t="shared" si="869"/>
        <v>24.291375447755232</v>
      </c>
      <c r="F3958" s="167">
        <f t="shared" si="870"/>
        <v>8.8608915071234389</v>
      </c>
      <c r="G3958" s="167">
        <f t="shared" si="860"/>
        <v>307933.90715031989</v>
      </c>
      <c r="H3958" s="167">
        <f t="shared" si="861"/>
        <v>271299.98899881309</v>
      </c>
      <c r="I3958" s="168">
        <f t="shared" si="862"/>
        <v>579233.89614913298</v>
      </c>
      <c r="J3958" s="168">
        <f t="shared" si="864"/>
        <v>555272.12185770669</v>
      </c>
      <c r="K3958" s="94"/>
      <c r="L3958" s="265">
        <f t="shared" si="863"/>
        <v>220729.73868044236</v>
      </c>
      <c r="M3958" s="265">
        <f>$G3958*NonHospFrac+theModel!$H3958*NonHospFrac</f>
        <v>358504.1574686906</v>
      </c>
      <c r="N3958" s="266">
        <f t="shared" si="865"/>
        <v>579233.89614913298</v>
      </c>
      <c r="O3958" s="158"/>
      <c r="P3958" s="265">
        <f t="shared" si="866"/>
        <v>211598.58076163055</v>
      </c>
      <c r="Q3958" s="265">
        <f t="shared" si="867"/>
        <v>358502.59721807158</v>
      </c>
      <c r="R3958" s="266">
        <f t="shared" si="868"/>
        <v>570101.17797970213</v>
      </c>
    </row>
    <row r="3959" spans="1:18" x14ac:dyDescent="0.25">
      <c r="A3959" s="81">
        <v>3928</v>
      </c>
      <c r="B3959" s="93">
        <f t="shared" si="857"/>
        <v>3.0850054033306024E-33</v>
      </c>
      <c r="C3959" s="178">
        <f t="shared" si="858"/>
        <v>3.0780461624503066E-33</v>
      </c>
      <c r="D3959" s="165">
        <f t="shared" si="859"/>
        <v>2.2558277767625785E-3</v>
      </c>
      <c r="E3959" s="166">
        <f t="shared" si="869"/>
        <v>24.291375447755232</v>
      </c>
      <c r="F3959" s="167">
        <f t="shared" si="870"/>
        <v>8.8631473349002015</v>
      </c>
      <c r="G3959" s="167">
        <f t="shared" si="860"/>
        <v>308012.30172953324</v>
      </c>
      <c r="H3959" s="167">
        <f t="shared" si="861"/>
        <v>271299.98899881309</v>
      </c>
      <c r="I3959" s="168">
        <f t="shared" si="862"/>
        <v>579312.29072834633</v>
      </c>
      <c r="J3959" s="168">
        <f t="shared" si="864"/>
        <v>555338.91754427296</v>
      </c>
      <c r="K3959" s="94"/>
      <c r="L3959" s="265">
        <f t="shared" si="863"/>
        <v>220759.61264862475</v>
      </c>
      <c r="M3959" s="265">
        <f>$G3959*NonHospFrac+theModel!$H3959*NonHospFrac</f>
        <v>358552.67807972152</v>
      </c>
      <c r="N3959" s="266">
        <f t="shared" si="865"/>
        <v>579312.29072834621</v>
      </c>
      <c r="O3959" s="158"/>
      <c r="P3959" s="265">
        <f t="shared" si="866"/>
        <v>211624.03471820799</v>
      </c>
      <c r="Q3959" s="265">
        <f t="shared" si="867"/>
        <v>358551.1178291025</v>
      </c>
      <c r="R3959" s="266">
        <f t="shared" si="868"/>
        <v>570175.15254731046</v>
      </c>
    </row>
    <row r="3960" spans="1:18" x14ac:dyDescent="0.25">
      <c r="A3960" s="81">
        <v>3929</v>
      </c>
      <c r="B3960" s="93">
        <f t="shared" si="857"/>
        <v>3.0273760855633013E-33</v>
      </c>
      <c r="C3960" s="178">
        <f t="shared" si="858"/>
        <v>3.0205468464987807E-33</v>
      </c>
      <c r="D3960" s="165">
        <f t="shared" si="859"/>
        <v>2.2558277767625785E-3</v>
      </c>
      <c r="E3960" s="166">
        <f t="shared" si="869"/>
        <v>24.291375447755232</v>
      </c>
      <c r="F3960" s="167">
        <f t="shared" si="870"/>
        <v>8.865403162676964</v>
      </c>
      <c r="G3960" s="167">
        <f t="shared" si="860"/>
        <v>308090.6963087467</v>
      </c>
      <c r="H3960" s="167">
        <f t="shared" si="861"/>
        <v>271299.98899881309</v>
      </c>
      <c r="I3960" s="168">
        <f t="shared" si="862"/>
        <v>579390.68530755979</v>
      </c>
      <c r="J3960" s="168">
        <f t="shared" si="864"/>
        <v>555405.71050811571</v>
      </c>
      <c r="K3960" s="94"/>
      <c r="L3960" s="265">
        <f t="shared" si="863"/>
        <v>220789.48661680717</v>
      </c>
      <c r="M3960" s="265">
        <f>$G3960*NonHospFrac+theModel!$H3960*NonHospFrac</f>
        <v>358601.19869075262</v>
      </c>
      <c r="N3960" s="266">
        <f t="shared" si="865"/>
        <v>579390.68530755979</v>
      </c>
      <c r="O3960" s="158"/>
      <c r="P3960" s="265">
        <f t="shared" si="866"/>
        <v>211649.48763723206</v>
      </c>
      <c r="Q3960" s="265">
        <f t="shared" si="867"/>
        <v>358599.6384401336</v>
      </c>
      <c r="R3960" s="266">
        <f t="shared" si="868"/>
        <v>570249.1260773656</v>
      </c>
    </row>
    <row r="3961" spans="1:18" x14ac:dyDescent="0.25">
      <c r="A3961" s="81">
        <v>3930</v>
      </c>
      <c r="B3961" s="93">
        <f t="shared" si="857"/>
        <v>2.9708233099190712E-33</v>
      </c>
      <c r="C3961" s="178">
        <f t="shared" si="858"/>
        <v>2.964121644176702E-33</v>
      </c>
      <c r="D3961" s="165">
        <f t="shared" si="859"/>
        <v>2.2558277767625785E-3</v>
      </c>
      <c r="E3961" s="166">
        <f t="shared" si="869"/>
        <v>24.291375447755232</v>
      </c>
      <c r="F3961" s="167">
        <f t="shared" si="870"/>
        <v>8.8676589904537266</v>
      </c>
      <c r="G3961" s="167">
        <f t="shared" si="860"/>
        <v>308169.0908879601</v>
      </c>
      <c r="H3961" s="167">
        <f t="shared" si="861"/>
        <v>271299.98899881309</v>
      </c>
      <c r="I3961" s="168">
        <f t="shared" si="862"/>
        <v>579469.07988677314</v>
      </c>
      <c r="J3961" s="168">
        <f t="shared" si="864"/>
        <v>555472.50074934564</v>
      </c>
      <c r="K3961" s="94"/>
      <c r="L3961" s="265">
        <f t="shared" si="863"/>
        <v>220819.3605849896</v>
      </c>
      <c r="M3961" s="265">
        <f>$G3961*NonHospFrac+theModel!$H3961*NonHospFrac</f>
        <v>358649.7193017836</v>
      </c>
      <c r="N3961" s="266">
        <f t="shared" si="865"/>
        <v>579469.07988677314</v>
      </c>
      <c r="O3961" s="158"/>
      <c r="P3961" s="265">
        <f t="shared" si="866"/>
        <v>211674.93951874506</v>
      </c>
      <c r="Q3961" s="265">
        <f t="shared" si="867"/>
        <v>358648.15905116458</v>
      </c>
      <c r="R3961" s="266">
        <f t="shared" si="868"/>
        <v>570323.09856990958</v>
      </c>
    </row>
    <row r="3962" spans="1:18" x14ac:dyDescent="0.25">
      <c r="A3962" s="81">
        <v>3931</v>
      </c>
      <c r="B3962" s="93">
        <f t="shared" si="857"/>
        <v>2.9153269660964658E-33</v>
      </c>
      <c r="C3962" s="178">
        <f t="shared" si="858"/>
        <v>2.9087504905480003E-33</v>
      </c>
      <c r="D3962" s="165">
        <f t="shared" si="859"/>
        <v>2.2558277767625785E-3</v>
      </c>
      <c r="E3962" s="166">
        <f t="shared" si="869"/>
        <v>24.291375447755232</v>
      </c>
      <c r="F3962" s="167">
        <f t="shared" si="870"/>
        <v>8.8699148182304892</v>
      </c>
      <c r="G3962" s="167">
        <f t="shared" si="860"/>
        <v>308247.48546717357</v>
      </c>
      <c r="H3962" s="167">
        <f t="shared" si="861"/>
        <v>271299.98899881309</v>
      </c>
      <c r="I3962" s="168">
        <f t="shared" si="862"/>
        <v>579547.47446598671</v>
      </c>
      <c r="J3962" s="168">
        <f t="shared" si="864"/>
        <v>555539.28826807404</v>
      </c>
      <c r="K3962" s="94"/>
      <c r="L3962" s="265">
        <f t="shared" si="863"/>
        <v>220849.23455317205</v>
      </c>
      <c r="M3962" s="265">
        <f>$G3962*NonHospFrac+theModel!$H3962*NonHospFrac</f>
        <v>358698.23991281458</v>
      </c>
      <c r="N3962" s="266">
        <f t="shared" si="865"/>
        <v>579547.4744659866</v>
      </c>
      <c r="O3962" s="158"/>
      <c r="P3962" s="265">
        <f t="shared" si="866"/>
        <v>211700.39036278927</v>
      </c>
      <c r="Q3962" s="265">
        <f t="shared" si="867"/>
        <v>358696.67966219556</v>
      </c>
      <c r="R3962" s="266">
        <f t="shared" si="868"/>
        <v>570397.07002498489</v>
      </c>
    </row>
    <row r="3963" spans="1:18" x14ac:dyDescent="0.25">
      <c r="A3963" s="81">
        <v>3932</v>
      </c>
      <c r="B3963" s="93">
        <f t="shared" si="857"/>
        <v>2.8608673194640422E-33</v>
      </c>
      <c r="C3963" s="178">
        <f t="shared" si="858"/>
        <v>2.8544136954991629E-33</v>
      </c>
      <c r="D3963" s="165">
        <f t="shared" si="859"/>
        <v>2.2558277767625785E-3</v>
      </c>
      <c r="E3963" s="166">
        <f t="shared" si="869"/>
        <v>24.291375447755232</v>
      </c>
      <c r="F3963" s="167">
        <f t="shared" si="870"/>
        <v>8.8721706460072518</v>
      </c>
      <c r="G3963" s="167">
        <f t="shared" si="860"/>
        <v>308325.88004638697</v>
      </c>
      <c r="H3963" s="167">
        <f t="shared" si="861"/>
        <v>271299.98899881309</v>
      </c>
      <c r="I3963" s="168">
        <f t="shared" si="862"/>
        <v>579625.86904520006</v>
      </c>
      <c r="J3963" s="168">
        <f t="shared" si="864"/>
        <v>555606.07306441152</v>
      </c>
      <c r="K3963" s="94"/>
      <c r="L3963" s="265">
        <f t="shared" si="863"/>
        <v>220879.10852135447</v>
      </c>
      <c r="M3963" s="265">
        <f>$G3963*NonHospFrac+theModel!$H3963*NonHospFrac</f>
        <v>358746.76052384556</v>
      </c>
      <c r="N3963" s="266">
        <f t="shared" si="865"/>
        <v>579625.86904520006</v>
      </c>
      <c r="O3963" s="158"/>
      <c r="P3963" s="265">
        <f t="shared" si="866"/>
        <v>211725.84016940696</v>
      </c>
      <c r="Q3963" s="265">
        <f t="shared" si="867"/>
        <v>358745.20027322654</v>
      </c>
      <c r="R3963" s="266">
        <f t="shared" si="868"/>
        <v>570471.04044263344</v>
      </c>
    </row>
    <row r="3964" spans="1:18" x14ac:dyDescent="0.25">
      <c r="A3964" s="81">
        <v>3933</v>
      </c>
      <c r="B3964" s="93">
        <f t="shared" si="857"/>
        <v>2.807425004042006E-33</v>
      </c>
      <c r="C3964" s="178">
        <f t="shared" si="858"/>
        <v>2.8010919367367103E-33</v>
      </c>
      <c r="D3964" s="165">
        <f t="shared" si="859"/>
        <v>2.2558277767625785E-3</v>
      </c>
      <c r="E3964" s="166">
        <f t="shared" si="869"/>
        <v>24.291375447755232</v>
      </c>
      <c r="F3964" s="167">
        <f t="shared" si="870"/>
        <v>8.8744264737840144</v>
      </c>
      <c r="G3964" s="167">
        <f t="shared" si="860"/>
        <v>308404.27462560043</v>
      </c>
      <c r="H3964" s="167">
        <f t="shared" si="861"/>
        <v>271299.98899881309</v>
      </c>
      <c r="I3964" s="168">
        <f t="shared" si="862"/>
        <v>579704.26362441352</v>
      </c>
      <c r="J3964" s="168">
        <f t="shared" si="864"/>
        <v>555672.85513846937</v>
      </c>
      <c r="K3964" s="94"/>
      <c r="L3964" s="265">
        <f t="shared" si="863"/>
        <v>220908.98248953692</v>
      </c>
      <c r="M3964" s="265">
        <f>$G3964*NonHospFrac+theModel!$H3964*NonHospFrac</f>
        <v>358795.2811348766</v>
      </c>
      <c r="N3964" s="266">
        <f t="shared" si="865"/>
        <v>579704.26362441352</v>
      </c>
      <c r="O3964" s="158"/>
      <c r="P3964" s="265">
        <f t="shared" si="866"/>
        <v>211751.28893864047</v>
      </c>
      <c r="Q3964" s="265">
        <f t="shared" si="867"/>
        <v>358793.72088425758</v>
      </c>
      <c r="R3964" s="266">
        <f t="shared" si="868"/>
        <v>570545.00982289808</v>
      </c>
    </row>
    <row r="3965" spans="1:18" x14ac:dyDescent="0.25">
      <c r="A3965" s="81">
        <v>3934</v>
      </c>
      <c r="B3965" s="93">
        <f t="shared" si="857"/>
        <v>2.7549810156162834E-33</v>
      </c>
      <c r="C3965" s="178">
        <f t="shared" si="858"/>
        <v>2.7487662529168027E-33</v>
      </c>
      <c r="D3965" s="165">
        <f t="shared" si="859"/>
        <v>2.2558277767625785E-3</v>
      </c>
      <c r="E3965" s="166">
        <f t="shared" si="869"/>
        <v>24.291375447755232</v>
      </c>
      <c r="F3965" s="167">
        <f t="shared" si="870"/>
        <v>8.876682301560777</v>
      </c>
      <c r="G3965" s="167">
        <f t="shared" si="860"/>
        <v>308482.66920481384</v>
      </c>
      <c r="H3965" s="167">
        <f t="shared" si="861"/>
        <v>271299.98899881309</v>
      </c>
      <c r="I3965" s="168">
        <f t="shared" si="862"/>
        <v>579782.65820362698</v>
      </c>
      <c r="J3965" s="168">
        <f t="shared" si="864"/>
        <v>555739.63449035841</v>
      </c>
      <c r="K3965" s="94"/>
      <c r="L3965" s="265">
        <f t="shared" si="863"/>
        <v>220938.85645771935</v>
      </c>
      <c r="M3965" s="265">
        <f>$G3965*NonHospFrac+theModel!$H3965*NonHospFrac</f>
        <v>358843.80174590758</v>
      </c>
      <c r="N3965" s="266">
        <f t="shared" si="865"/>
        <v>579782.65820362698</v>
      </c>
      <c r="O3965" s="158"/>
      <c r="P3965" s="265">
        <f t="shared" si="866"/>
        <v>211776.736670532</v>
      </c>
      <c r="Q3965" s="265">
        <f t="shared" si="867"/>
        <v>358842.24149528856</v>
      </c>
      <c r="R3965" s="266">
        <f t="shared" si="868"/>
        <v>570618.97816582059</v>
      </c>
    </row>
    <row r="3966" spans="1:18" x14ac:dyDescent="0.25">
      <c r="A3966" s="81">
        <v>3935</v>
      </c>
      <c r="B3966" s="93">
        <f t="shared" si="857"/>
        <v>2.7035167049799315E-33</v>
      </c>
      <c r="C3966" s="178">
        <f t="shared" si="858"/>
        <v>2.6974180369018961E-33</v>
      </c>
      <c r="D3966" s="165">
        <f t="shared" si="859"/>
        <v>2.2558277767625785E-3</v>
      </c>
      <c r="E3966" s="166">
        <f t="shared" si="869"/>
        <v>24.291375447755232</v>
      </c>
      <c r="F3966" s="167">
        <f t="shared" si="870"/>
        <v>8.8789381293375396</v>
      </c>
      <c r="G3966" s="167">
        <f t="shared" si="860"/>
        <v>308561.06378402724</v>
      </c>
      <c r="H3966" s="167">
        <f t="shared" si="861"/>
        <v>271299.98899881309</v>
      </c>
      <c r="I3966" s="168">
        <f t="shared" si="862"/>
        <v>579861.05278284033</v>
      </c>
      <c r="J3966" s="168">
        <f t="shared" si="864"/>
        <v>555806.41112018947</v>
      </c>
      <c r="K3966" s="94"/>
      <c r="L3966" s="265">
        <f t="shared" si="863"/>
        <v>220968.73042590177</v>
      </c>
      <c r="M3966" s="265">
        <f>$G3966*NonHospFrac+theModel!$H3966*NonHospFrac</f>
        <v>358892.32235693856</v>
      </c>
      <c r="N3966" s="266">
        <f t="shared" si="865"/>
        <v>579861.05278284033</v>
      </c>
      <c r="O3966" s="158"/>
      <c r="P3966" s="265">
        <f t="shared" si="866"/>
        <v>211802.1833651239</v>
      </c>
      <c r="Q3966" s="265">
        <f t="shared" si="867"/>
        <v>358890.76210631954</v>
      </c>
      <c r="R3966" s="266">
        <f t="shared" si="868"/>
        <v>570692.94547144347</v>
      </c>
    </row>
    <row r="3967" spans="1:18" x14ac:dyDescent="0.25">
      <c r="A3967" s="81">
        <v>3936</v>
      </c>
      <c r="B3967" s="93">
        <f t="shared" si="857"/>
        <v>2.6530137713020659E-33</v>
      </c>
      <c r="C3967" s="178">
        <f t="shared" si="858"/>
        <v>2.6470290291446289E-33</v>
      </c>
      <c r="D3967" s="165">
        <f t="shared" si="859"/>
        <v>2.2558277767625785E-3</v>
      </c>
      <c r="E3967" s="166">
        <f t="shared" si="869"/>
        <v>24.291375447755232</v>
      </c>
      <c r="F3967" s="167">
        <f t="shared" si="870"/>
        <v>8.8811939571143022</v>
      </c>
      <c r="G3967" s="167">
        <f t="shared" si="860"/>
        <v>308639.45836324064</v>
      </c>
      <c r="H3967" s="167">
        <f t="shared" si="861"/>
        <v>271299.98899881309</v>
      </c>
      <c r="I3967" s="168">
        <f t="shared" si="862"/>
        <v>579939.44736205367</v>
      </c>
      <c r="J3967" s="168">
        <f t="shared" si="864"/>
        <v>555873.18502807361</v>
      </c>
      <c r="K3967" s="94"/>
      <c r="L3967" s="265">
        <f t="shared" si="863"/>
        <v>220998.60439408419</v>
      </c>
      <c r="M3967" s="265">
        <f>$G3967*NonHospFrac+theModel!$H3967*NonHospFrac</f>
        <v>358940.84296796954</v>
      </c>
      <c r="N3967" s="266">
        <f t="shared" si="865"/>
        <v>579939.44736205367</v>
      </c>
      <c r="O3967" s="158"/>
      <c r="P3967" s="265">
        <f t="shared" si="866"/>
        <v>211827.62902245842</v>
      </c>
      <c r="Q3967" s="265">
        <f t="shared" si="867"/>
        <v>358939.28271735052</v>
      </c>
      <c r="R3967" s="266">
        <f t="shared" si="868"/>
        <v>570766.91173980897</v>
      </c>
    </row>
    <row r="3968" spans="1:18" x14ac:dyDescent="0.25">
      <c r="A3968" s="81">
        <v>3937</v>
      </c>
      <c r="B3968" s="93">
        <f t="shared" si="857"/>
        <v>2.6034542556194632E-33</v>
      </c>
      <c r="C3968" s="178">
        <f t="shared" si="858"/>
        <v>2.5975813111941059E-33</v>
      </c>
      <c r="D3968" s="165">
        <f t="shared" si="859"/>
        <v>2.2558277767625785E-3</v>
      </c>
      <c r="E3968" s="166">
        <f t="shared" si="869"/>
        <v>24.291375447755232</v>
      </c>
      <c r="F3968" s="167">
        <f t="shared" si="870"/>
        <v>8.8834497848910647</v>
      </c>
      <c r="G3968" s="167">
        <f t="shared" si="860"/>
        <v>308717.8529424541</v>
      </c>
      <c r="H3968" s="167">
        <f t="shared" si="861"/>
        <v>271299.98899881309</v>
      </c>
      <c r="I3968" s="168">
        <f t="shared" si="862"/>
        <v>580017.84194126725</v>
      </c>
      <c r="J3968" s="168">
        <f t="shared" si="864"/>
        <v>555939.95621412201</v>
      </c>
      <c r="K3968" s="94"/>
      <c r="L3968" s="265">
        <f t="shared" si="863"/>
        <v>221028.47836226661</v>
      </c>
      <c r="M3968" s="265">
        <f>$G3968*NonHospFrac+theModel!$H3968*NonHospFrac</f>
        <v>358989.36357900058</v>
      </c>
      <c r="N3968" s="266">
        <f t="shared" si="865"/>
        <v>580017.84194126725</v>
      </c>
      <c r="O3968" s="158"/>
      <c r="P3968" s="265">
        <f t="shared" si="866"/>
        <v>211853.07364257786</v>
      </c>
      <c r="Q3968" s="265">
        <f t="shared" si="867"/>
        <v>358987.80332838156</v>
      </c>
      <c r="R3968" s="266">
        <f t="shared" si="868"/>
        <v>570840.87697095936</v>
      </c>
    </row>
    <row r="3969" spans="1:18" x14ac:dyDescent="0.25">
      <c r="A3969" s="81">
        <v>3938</v>
      </c>
      <c r="B3969" s="93">
        <f t="shared" si="857"/>
        <v>2.5548205344507308E-33</v>
      </c>
      <c r="C3969" s="178">
        <f t="shared" si="858"/>
        <v>2.5490572993244735E-33</v>
      </c>
      <c r="D3969" s="165">
        <f t="shared" si="859"/>
        <v>2.2558277767625785E-3</v>
      </c>
      <c r="E3969" s="166">
        <f t="shared" si="869"/>
        <v>24.291375447755232</v>
      </c>
      <c r="F3969" s="167">
        <f t="shared" si="870"/>
        <v>8.8857056126678273</v>
      </c>
      <c r="G3969" s="167">
        <f t="shared" si="860"/>
        <v>308796.24752166751</v>
      </c>
      <c r="H3969" s="167">
        <f t="shared" si="861"/>
        <v>271299.98899881309</v>
      </c>
      <c r="I3969" s="168">
        <f t="shared" si="862"/>
        <v>580096.2365204806</v>
      </c>
      <c r="J3969" s="168">
        <f t="shared" si="864"/>
        <v>556006.72467844526</v>
      </c>
      <c r="K3969" s="94"/>
      <c r="L3969" s="265">
        <f t="shared" si="863"/>
        <v>221058.35233044904</v>
      </c>
      <c r="M3969" s="265">
        <f>$G3969*NonHospFrac+theModel!$H3969*NonHospFrac</f>
        <v>359037.88419003156</v>
      </c>
      <c r="N3969" s="266">
        <f t="shared" si="865"/>
        <v>580096.2365204806</v>
      </c>
      <c r="O3969" s="158"/>
      <c r="P3969" s="265">
        <f t="shared" si="866"/>
        <v>211878.5172255245</v>
      </c>
      <c r="Q3969" s="265">
        <f t="shared" si="867"/>
        <v>359036.32393941254</v>
      </c>
      <c r="R3969" s="266">
        <f t="shared" si="868"/>
        <v>570914.84116493701</v>
      </c>
    </row>
    <row r="3970" spans="1:18" x14ac:dyDescent="0.25">
      <c r="A3970" s="81">
        <v>3939</v>
      </c>
      <c r="B3970" s="93">
        <f t="shared" si="857"/>
        <v>2.507095313529165E-33</v>
      </c>
      <c r="C3970" s="178">
        <f t="shared" si="858"/>
        <v>2.5014397382819146E-33</v>
      </c>
      <c r="D3970" s="165">
        <f t="shared" si="859"/>
        <v>2.2558277767625785E-3</v>
      </c>
      <c r="E3970" s="166">
        <f t="shared" si="869"/>
        <v>24.291375447755232</v>
      </c>
      <c r="F3970" s="167">
        <f t="shared" si="870"/>
        <v>8.8879614404445899</v>
      </c>
      <c r="G3970" s="167">
        <f t="shared" si="860"/>
        <v>308874.64210088091</v>
      </c>
      <c r="H3970" s="167">
        <f t="shared" si="861"/>
        <v>271299.98899881309</v>
      </c>
      <c r="I3970" s="168">
        <f t="shared" si="862"/>
        <v>580174.63109969394</v>
      </c>
      <c r="J3970" s="168">
        <f t="shared" si="864"/>
        <v>556073.49042115442</v>
      </c>
      <c r="K3970" s="94"/>
      <c r="L3970" s="265">
        <f t="shared" si="863"/>
        <v>221088.22629863146</v>
      </c>
      <c r="M3970" s="265">
        <f>$G3970*NonHospFrac+theModel!$H3970*NonHospFrac</f>
        <v>359086.40480106254</v>
      </c>
      <c r="N3970" s="266">
        <f t="shared" si="865"/>
        <v>580174.63109969394</v>
      </c>
      <c r="O3970" s="158"/>
      <c r="P3970" s="265">
        <f t="shared" si="866"/>
        <v>211903.9597713406</v>
      </c>
      <c r="Q3970" s="265">
        <f t="shared" si="867"/>
        <v>359084.84455044352</v>
      </c>
      <c r="R3970" s="266">
        <f t="shared" si="868"/>
        <v>570988.80432178406</v>
      </c>
    </row>
    <row r="3971" spans="1:18" x14ac:dyDescent="0.25">
      <c r="A3971" s="81">
        <v>3940</v>
      </c>
      <c r="B3971" s="93">
        <f t="shared" si="857"/>
        <v>2.4602616216529077E-33</v>
      </c>
      <c r="C3971" s="178">
        <f t="shared" si="858"/>
        <v>2.45471169514868E-33</v>
      </c>
      <c r="D3971" s="165">
        <f t="shared" si="859"/>
        <v>2.2558277767625785E-3</v>
      </c>
      <c r="E3971" s="166">
        <f t="shared" si="869"/>
        <v>24.291375447755232</v>
      </c>
      <c r="F3971" s="167">
        <f t="shared" si="870"/>
        <v>8.8902172682213525</v>
      </c>
      <c r="G3971" s="167">
        <f t="shared" si="860"/>
        <v>308953.03668009437</v>
      </c>
      <c r="H3971" s="167">
        <f t="shared" si="861"/>
        <v>271299.98899881309</v>
      </c>
      <c r="I3971" s="168">
        <f t="shared" si="862"/>
        <v>580253.02567890752</v>
      </c>
      <c r="J3971" s="168">
        <f t="shared" si="864"/>
        <v>556140.25344236067</v>
      </c>
      <c r="K3971" s="94"/>
      <c r="L3971" s="265">
        <f t="shared" si="863"/>
        <v>221118.10026681388</v>
      </c>
      <c r="M3971" s="265">
        <f>$G3971*NonHospFrac+theModel!$H3971*NonHospFrac</f>
        <v>359134.92541209352</v>
      </c>
      <c r="N3971" s="266">
        <f t="shared" si="865"/>
        <v>580253.0256789074</v>
      </c>
      <c r="O3971" s="158"/>
      <c r="P3971" s="265">
        <f t="shared" si="866"/>
        <v>211929.40128006844</v>
      </c>
      <c r="Q3971" s="265">
        <f t="shared" si="867"/>
        <v>359133.3651614745</v>
      </c>
      <c r="R3971" s="266">
        <f t="shared" si="868"/>
        <v>571062.76644154289</v>
      </c>
    </row>
    <row r="3972" spans="1:18" x14ac:dyDescent="0.25">
      <c r="A3972" s="81">
        <v>3941</v>
      </c>
      <c r="B3972" s="93">
        <f t="shared" si="857"/>
        <v>2.4143028046499445E-33</v>
      </c>
      <c r="C3972" s="178">
        <f t="shared" si="858"/>
        <v>2.4088565533216993E-33</v>
      </c>
      <c r="D3972" s="165">
        <f t="shared" si="859"/>
        <v>2.2558277767625785E-3</v>
      </c>
      <c r="E3972" s="166">
        <f t="shared" si="869"/>
        <v>24.291375447755232</v>
      </c>
      <c r="F3972" s="167">
        <f t="shared" si="870"/>
        <v>8.8924730959981151</v>
      </c>
      <c r="G3972" s="167">
        <f t="shared" si="860"/>
        <v>309031.43125930778</v>
      </c>
      <c r="H3972" s="167">
        <f t="shared" si="861"/>
        <v>271299.98899881309</v>
      </c>
      <c r="I3972" s="168">
        <f t="shared" si="862"/>
        <v>580331.42025812087</v>
      </c>
      <c r="J3972" s="168">
        <f t="shared" si="864"/>
        <v>556207.0137421746</v>
      </c>
      <c r="K3972" s="94"/>
      <c r="L3972" s="265">
        <f t="shared" si="863"/>
        <v>221147.97423499631</v>
      </c>
      <c r="M3972" s="265">
        <f>$G3972*NonHospFrac+theModel!$H3972*NonHospFrac</f>
        <v>359183.4460231245</v>
      </c>
      <c r="N3972" s="266">
        <f t="shared" si="865"/>
        <v>580331.42025812087</v>
      </c>
      <c r="O3972" s="158"/>
      <c r="P3972" s="265">
        <f t="shared" si="866"/>
        <v>211954.8417517503</v>
      </c>
      <c r="Q3972" s="265">
        <f t="shared" si="867"/>
        <v>359181.88577250548</v>
      </c>
      <c r="R3972" s="266">
        <f t="shared" si="868"/>
        <v>571136.72752425575</v>
      </c>
    </row>
    <row r="3973" spans="1:18" x14ac:dyDescent="0.25">
      <c r="A3973" s="81">
        <v>3942</v>
      </c>
      <c r="B3973" s="93">
        <f t="shared" si="857"/>
        <v>2.3692025194558434E-33</v>
      </c>
      <c r="C3973" s="178">
        <f t="shared" si="858"/>
        <v>2.3638580066036789E-33</v>
      </c>
      <c r="D3973" s="165">
        <f t="shared" si="859"/>
        <v>2.2558277767625785E-3</v>
      </c>
      <c r="E3973" s="166">
        <f t="shared" si="869"/>
        <v>24.291375447755232</v>
      </c>
      <c r="F3973" s="167">
        <f t="shared" si="870"/>
        <v>8.8947289237748777</v>
      </c>
      <c r="G3973" s="167">
        <f t="shared" si="860"/>
        <v>309109.82583852118</v>
      </c>
      <c r="H3973" s="167">
        <f t="shared" si="861"/>
        <v>271299.98899881309</v>
      </c>
      <c r="I3973" s="168">
        <f t="shared" si="862"/>
        <v>580409.81483733421</v>
      </c>
      <c r="J3973" s="168">
        <f t="shared" si="864"/>
        <v>556273.77132070728</v>
      </c>
      <c r="K3973" s="94"/>
      <c r="L3973" s="265">
        <f t="shared" si="863"/>
        <v>221177.84820317873</v>
      </c>
      <c r="M3973" s="265">
        <f>$G3973*NonHospFrac+theModel!$H3973*NonHospFrac</f>
        <v>359231.96663415548</v>
      </c>
      <c r="N3973" s="266">
        <f t="shared" si="865"/>
        <v>580409.81483733421</v>
      </c>
      <c r="O3973" s="158"/>
      <c r="P3973" s="265">
        <f t="shared" si="866"/>
        <v>211980.28118642844</v>
      </c>
      <c r="Q3973" s="265">
        <f t="shared" si="867"/>
        <v>359230.40638353647</v>
      </c>
      <c r="R3973" s="266">
        <f t="shared" si="868"/>
        <v>571210.68756996491</v>
      </c>
    </row>
    <row r="3974" spans="1:18" x14ac:dyDescent="0.25">
      <c r="A3974" s="81">
        <v>3943</v>
      </c>
      <c r="B3974" s="93">
        <f t="shared" si="857"/>
        <v>2.324944728302122E-33</v>
      </c>
      <c r="C3974" s="178">
        <f t="shared" si="858"/>
        <v>2.3197000534045803E-33</v>
      </c>
      <c r="D3974" s="165">
        <f t="shared" si="859"/>
        <v>2.2558277767625785E-3</v>
      </c>
      <c r="E3974" s="166">
        <f t="shared" si="869"/>
        <v>24.291375447755232</v>
      </c>
      <c r="F3974" s="167">
        <f t="shared" si="870"/>
        <v>8.8969847515516403</v>
      </c>
      <c r="G3974" s="167">
        <f t="shared" si="860"/>
        <v>309188.22041773464</v>
      </c>
      <c r="H3974" s="167">
        <f t="shared" si="861"/>
        <v>271299.98899881309</v>
      </c>
      <c r="I3974" s="168">
        <f t="shared" si="862"/>
        <v>580488.20941654779</v>
      </c>
      <c r="J3974" s="168">
        <f t="shared" si="864"/>
        <v>556340.52617806976</v>
      </c>
      <c r="K3974" s="94"/>
      <c r="L3974" s="265">
        <f t="shared" si="863"/>
        <v>221207.72217136115</v>
      </c>
      <c r="M3974" s="265">
        <f>$G3974*NonHospFrac+theModel!$H3974*NonHospFrac</f>
        <v>359280.48724518658</v>
      </c>
      <c r="N3974" s="266">
        <f t="shared" si="865"/>
        <v>580488.20941654779</v>
      </c>
      <c r="O3974" s="158"/>
      <c r="P3974" s="265">
        <f t="shared" si="866"/>
        <v>212005.71958414518</v>
      </c>
      <c r="Q3974" s="265">
        <f t="shared" si="867"/>
        <v>359278.92699456756</v>
      </c>
      <c r="R3974" s="266">
        <f t="shared" si="868"/>
        <v>571284.64657871274</v>
      </c>
    </row>
    <row r="3975" spans="1:18" x14ac:dyDescent="0.25">
      <c r="A3975" s="81">
        <v>3944</v>
      </c>
      <c r="B3975" s="93">
        <f t="shared" si="857"/>
        <v>2.2815136930131779E-33</v>
      </c>
      <c r="C3975" s="178">
        <f t="shared" si="858"/>
        <v>2.2763669910514144E-33</v>
      </c>
      <c r="D3975" s="165">
        <f t="shared" si="859"/>
        <v>2.2558277767625785E-3</v>
      </c>
      <c r="E3975" s="166">
        <f t="shared" si="869"/>
        <v>24.291375447755232</v>
      </c>
      <c r="F3975" s="167">
        <f t="shared" si="870"/>
        <v>8.8992405793284028</v>
      </c>
      <c r="G3975" s="167">
        <f t="shared" si="860"/>
        <v>309266.61499694805</v>
      </c>
      <c r="H3975" s="167">
        <f t="shared" si="861"/>
        <v>271299.98899881309</v>
      </c>
      <c r="I3975" s="168">
        <f t="shared" si="862"/>
        <v>580566.60399576114</v>
      </c>
      <c r="J3975" s="168">
        <f t="shared" si="864"/>
        <v>556407.27831437264</v>
      </c>
      <c r="K3975" s="94"/>
      <c r="L3975" s="265">
        <f t="shared" si="863"/>
        <v>221237.59613954357</v>
      </c>
      <c r="M3975" s="265">
        <f>$G3975*NonHospFrac+theModel!$H3975*NonHospFrac</f>
        <v>359329.00785621756</v>
      </c>
      <c r="N3975" s="266">
        <f t="shared" si="865"/>
        <v>580566.60399576114</v>
      </c>
      <c r="O3975" s="158"/>
      <c r="P3975" s="265">
        <f t="shared" si="866"/>
        <v>212031.15694494272</v>
      </c>
      <c r="Q3975" s="265">
        <f t="shared" si="867"/>
        <v>359327.44760559854</v>
      </c>
      <c r="R3975" s="266">
        <f t="shared" si="868"/>
        <v>571358.60455054126</v>
      </c>
    </row>
    <row r="3976" spans="1:18" x14ac:dyDescent="0.25">
      <c r="A3976" s="81">
        <v>3945</v>
      </c>
      <c r="B3976" s="93">
        <f t="shared" si="857"/>
        <v>2.2388939694097585E-33</v>
      </c>
      <c r="C3976" s="178">
        <f t="shared" si="858"/>
        <v>2.2338434102043378E-33</v>
      </c>
      <c r="D3976" s="165">
        <f t="shared" si="859"/>
        <v>2.2558277767625785E-3</v>
      </c>
      <c r="E3976" s="166">
        <f t="shared" si="869"/>
        <v>24.291375447755232</v>
      </c>
      <c r="F3976" s="167">
        <f t="shared" si="870"/>
        <v>8.9014964071051654</v>
      </c>
      <c r="G3976" s="167">
        <f t="shared" si="860"/>
        <v>309345.00957616145</v>
      </c>
      <c r="H3976" s="167">
        <f t="shared" si="861"/>
        <v>271299.98899881309</v>
      </c>
      <c r="I3976" s="168">
        <f t="shared" si="862"/>
        <v>580644.99857497448</v>
      </c>
      <c r="J3976" s="168">
        <f t="shared" si="864"/>
        <v>556474.02772972709</v>
      </c>
      <c r="K3976" s="94"/>
      <c r="L3976" s="265">
        <f t="shared" si="863"/>
        <v>221267.470107726</v>
      </c>
      <c r="M3976" s="265">
        <f>$G3976*NonHospFrac+theModel!$H3976*NonHospFrac</f>
        <v>359377.52846724854</v>
      </c>
      <c r="N3976" s="266">
        <f t="shared" si="865"/>
        <v>580644.99857497448</v>
      </c>
      <c r="O3976" s="158"/>
      <c r="P3976" s="265">
        <f t="shared" si="866"/>
        <v>212056.59326886336</v>
      </c>
      <c r="Q3976" s="265">
        <f t="shared" si="867"/>
        <v>359375.96821662952</v>
      </c>
      <c r="R3976" s="266">
        <f t="shared" si="868"/>
        <v>571432.56148549286</v>
      </c>
    </row>
    <row r="3977" spans="1:18" x14ac:dyDescent="0.25">
      <c r="A3977" s="81">
        <v>3946</v>
      </c>
      <c r="B3977" s="93">
        <f t="shared" si="857"/>
        <v>2.1970704018169711E-33</v>
      </c>
      <c r="C3977" s="178">
        <f t="shared" si="858"/>
        <v>2.1921141893770493E-33</v>
      </c>
      <c r="D3977" s="165">
        <f t="shared" si="859"/>
        <v>2.2558277767625785E-3</v>
      </c>
      <c r="E3977" s="166">
        <f t="shared" si="869"/>
        <v>24.291375447755232</v>
      </c>
      <c r="F3977" s="167">
        <f t="shared" si="870"/>
        <v>8.903752234881928</v>
      </c>
      <c r="G3977" s="167">
        <f t="shared" si="860"/>
        <v>309423.40415537485</v>
      </c>
      <c r="H3977" s="167">
        <f t="shared" si="861"/>
        <v>271299.98899881309</v>
      </c>
      <c r="I3977" s="168">
        <f t="shared" si="862"/>
        <v>580723.39315418794</v>
      </c>
      <c r="J3977" s="168">
        <f t="shared" si="864"/>
        <v>556540.77442424407</v>
      </c>
      <c r="K3977" s="94"/>
      <c r="L3977" s="265">
        <f t="shared" si="863"/>
        <v>221297.34407590842</v>
      </c>
      <c r="M3977" s="265">
        <f>$G3977*NonHospFrac+theModel!$H3977*NonHospFrac</f>
        <v>359426.04907827952</v>
      </c>
      <c r="N3977" s="266">
        <f t="shared" si="865"/>
        <v>580723.39315418794</v>
      </c>
      <c r="O3977" s="158"/>
      <c r="P3977" s="265">
        <f t="shared" si="866"/>
        <v>212082.02855594936</v>
      </c>
      <c r="Q3977" s="265">
        <f t="shared" si="867"/>
        <v>359424.48882766051</v>
      </c>
      <c r="R3977" s="266">
        <f t="shared" si="868"/>
        <v>571506.5173836099</v>
      </c>
    </row>
    <row r="3978" spans="1:18" x14ac:dyDescent="0.25">
      <c r="A3978" s="81">
        <v>3947</v>
      </c>
      <c r="B3978" s="93">
        <f t="shared" si="857"/>
        <v>2.1560281176748911E-33</v>
      </c>
      <c r="C3978" s="178">
        <f t="shared" si="858"/>
        <v>2.151164489559559E-33</v>
      </c>
      <c r="D3978" s="165">
        <f t="shared" si="859"/>
        <v>2.2558277767625785E-3</v>
      </c>
      <c r="E3978" s="166">
        <f t="shared" si="869"/>
        <v>24.291375447755232</v>
      </c>
      <c r="F3978" s="167">
        <f t="shared" si="870"/>
        <v>8.9060080626586906</v>
      </c>
      <c r="G3978" s="167">
        <f t="shared" si="860"/>
        <v>309501.79873458832</v>
      </c>
      <c r="H3978" s="167">
        <f t="shared" si="861"/>
        <v>271299.98899881309</v>
      </c>
      <c r="I3978" s="168">
        <f t="shared" si="862"/>
        <v>580801.7877334014</v>
      </c>
      <c r="J3978" s="168">
        <f t="shared" si="864"/>
        <v>556607.51839803439</v>
      </c>
      <c r="K3978" s="94"/>
      <c r="L3978" s="265">
        <f t="shared" si="863"/>
        <v>221327.21804409087</v>
      </c>
      <c r="M3978" s="265">
        <f>$G3978*NonHospFrac+theModel!$H3978*NonHospFrac</f>
        <v>359474.56968931051</v>
      </c>
      <c r="N3978" s="266">
        <f t="shared" si="865"/>
        <v>580801.7877334014</v>
      </c>
      <c r="O3978" s="158"/>
      <c r="P3978" s="265">
        <f t="shared" si="866"/>
        <v>212107.46280624301</v>
      </c>
      <c r="Q3978" s="265">
        <f t="shared" si="867"/>
        <v>359473.00943869149</v>
      </c>
      <c r="R3978" s="266">
        <f t="shared" si="868"/>
        <v>571580.47224493453</v>
      </c>
    </row>
    <row r="3979" spans="1:18" x14ac:dyDescent="0.25">
      <c r="A3979" s="81">
        <v>3948</v>
      </c>
      <c r="B3979" s="93">
        <f t="shared" si="857"/>
        <v>2.1157525222498436E-33</v>
      </c>
      <c r="C3979" s="178">
        <f t="shared" si="858"/>
        <v>2.1109797489413969E-33</v>
      </c>
      <c r="D3979" s="165">
        <f t="shared" si="859"/>
        <v>2.2558277767625785E-3</v>
      </c>
      <c r="E3979" s="166">
        <f t="shared" si="869"/>
        <v>24.291375447755232</v>
      </c>
      <c r="F3979" s="167">
        <f t="shared" si="870"/>
        <v>8.9082638904354532</v>
      </c>
      <c r="G3979" s="167">
        <f t="shared" si="860"/>
        <v>309580.19331380172</v>
      </c>
      <c r="H3979" s="167">
        <f t="shared" si="861"/>
        <v>271299.98899881309</v>
      </c>
      <c r="I3979" s="168">
        <f t="shared" si="862"/>
        <v>580880.18231261475</v>
      </c>
      <c r="J3979" s="168">
        <f t="shared" si="864"/>
        <v>556674.25965120876</v>
      </c>
      <c r="K3979" s="94"/>
      <c r="L3979" s="265">
        <f t="shared" si="863"/>
        <v>221357.09201227329</v>
      </c>
      <c r="M3979" s="265">
        <f>$G3979*NonHospFrac+theModel!$H3979*NonHospFrac</f>
        <v>359523.09030034149</v>
      </c>
      <c r="N3979" s="266">
        <f t="shared" si="865"/>
        <v>580880.18231261475</v>
      </c>
      <c r="O3979" s="158"/>
      <c r="P3979" s="265">
        <f t="shared" si="866"/>
        <v>212132.89601978654</v>
      </c>
      <c r="Q3979" s="265">
        <f t="shared" si="867"/>
        <v>359521.53004972247</v>
      </c>
      <c r="R3979" s="266">
        <f t="shared" si="868"/>
        <v>571654.42606950901</v>
      </c>
    </row>
    <row r="3980" spans="1:18" x14ac:dyDescent="0.25">
      <c r="A3980" s="81">
        <v>3949</v>
      </c>
      <c r="B3980" s="93">
        <f t="shared" si="857"/>
        <v>2.0762292934444816E-33</v>
      </c>
      <c r="C3980" s="178">
        <f t="shared" si="858"/>
        <v>2.0715456777334013E-33</v>
      </c>
      <c r="D3980" s="165">
        <f t="shared" si="859"/>
        <v>2.2558277767625785E-3</v>
      </c>
      <c r="E3980" s="166">
        <f t="shared" si="869"/>
        <v>24.291375447755232</v>
      </c>
      <c r="F3980" s="167">
        <f t="shared" si="870"/>
        <v>8.9105197182122158</v>
      </c>
      <c r="G3980" s="167">
        <f t="shared" si="860"/>
        <v>309658.58789301518</v>
      </c>
      <c r="H3980" s="167">
        <f t="shared" si="861"/>
        <v>271299.98899881309</v>
      </c>
      <c r="I3980" s="168">
        <f t="shared" si="862"/>
        <v>580958.57689182833</v>
      </c>
      <c r="J3980" s="168">
        <f t="shared" si="864"/>
        <v>556740.99818387849</v>
      </c>
      <c r="K3980" s="94"/>
      <c r="L3980" s="265">
        <f t="shared" si="863"/>
        <v>221386.96598045575</v>
      </c>
      <c r="M3980" s="265">
        <f>$G3980*NonHospFrac+theModel!$H3980*NonHospFrac</f>
        <v>359571.61091137253</v>
      </c>
      <c r="N3980" s="266">
        <f t="shared" si="865"/>
        <v>580958.57689182833</v>
      </c>
      <c r="O3980" s="158"/>
      <c r="P3980" s="265">
        <f t="shared" si="866"/>
        <v>212158.32819662223</v>
      </c>
      <c r="Q3980" s="265">
        <f t="shared" si="867"/>
        <v>359570.05066075351</v>
      </c>
      <c r="R3980" s="266">
        <f t="shared" si="868"/>
        <v>571728.3788573757</v>
      </c>
    </row>
    <row r="3981" spans="1:18" x14ac:dyDescent="0.25">
      <c r="A3981" s="81">
        <v>3950</v>
      </c>
      <c r="B3981" s="93">
        <f t="shared" si="857"/>
        <v>2.0374443767048433E-33</v>
      </c>
      <c r="C3981" s="178">
        <f t="shared" si="858"/>
        <v>2.032848253086264E-33</v>
      </c>
      <c r="D3981" s="165">
        <f t="shared" si="859"/>
        <v>2.2558277767625785E-3</v>
      </c>
      <c r="E3981" s="166">
        <f t="shared" si="869"/>
        <v>24.291375447755232</v>
      </c>
      <c r="F3981" s="167">
        <f t="shared" si="870"/>
        <v>8.9127755459889784</v>
      </c>
      <c r="G3981" s="167">
        <f t="shared" si="860"/>
        <v>309736.98247222858</v>
      </c>
      <c r="H3981" s="167">
        <f t="shared" si="861"/>
        <v>271299.98899881309</v>
      </c>
      <c r="I3981" s="168">
        <f t="shared" si="862"/>
        <v>581036.97147104167</v>
      </c>
      <c r="J3981" s="168">
        <f t="shared" si="864"/>
        <v>556807.73399615404</v>
      </c>
      <c r="K3981" s="94"/>
      <c r="L3981" s="265">
        <f t="shared" si="863"/>
        <v>221416.83994863817</v>
      </c>
      <c r="M3981" s="265">
        <f>$G3981*NonHospFrac+theModel!$H3981*NonHospFrac</f>
        <v>359620.13152240351</v>
      </c>
      <c r="N3981" s="266">
        <f t="shared" si="865"/>
        <v>581036.97147104167</v>
      </c>
      <c r="O3981" s="158"/>
      <c r="P3981" s="265">
        <f t="shared" si="866"/>
        <v>212183.75933679231</v>
      </c>
      <c r="Q3981" s="265">
        <f t="shared" si="867"/>
        <v>359618.57127178449</v>
      </c>
      <c r="R3981" s="266">
        <f t="shared" si="868"/>
        <v>571802.33060857677</v>
      </c>
    </row>
    <row r="3982" spans="1:18" x14ac:dyDescent="0.25">
      <c r="A3982" s="81">
        <v>3951</v>
      </c>
      <c r="B3982" s="93">
        <f t="shared" si="857"/>
        <v>1.9993839800223741E-33</v>
      </c>
      <c r="C3982" s="178">
        <f t="shared" si="858"/>
        <v>1.9948737141038255E-33</v>
      </c>
      <c r="D3982" s="165">
        <f t="shared" si="859"/>
        <v>2.2558277767625785E-3</v>
      </c>
      <c r="E3982" s="166">
        <f t="shared" si="869"/>
        <v>24.291375447755232</v>
      </c>
      <c r="F3982" s="167">
        <f t="shared" si="870"/>
        <v>8.915031373765741</v>
      </c>
      <c r="G3982" s="167">
        <f t="shared" si="860"/>
        <v>309815.37705144205</v>
      </c>
      <c r="H3982" s="167">
        <f t="shared" si="861"/>
        <v>271299.98899881309</v>
      </c>
      <c r="I3982" s="168">
        <f t="shared" si="862"/>
        <v>581115.36605025514</v>
      </c>
      <c r="J3982" s="168">
        <f t="shared" si="864"/>
        <v>556874.4670881466</v>
      </c>
      <c r="K3982" s="94"/>
      <c r="L3982" s="265">
        <f t="shared" si="863"/>
        <v>221446.71391682059</v>
      </c>
      <c r="M3982" s="265">
        <f>$G3982*NonHospFrac+theModel!$H3982*NonHospFrac</f>
        <v>359668.65213343455</v>
      </c>
      <c r="N3982" s="266">
        <f t="shared" si="865"/>
        <v>581115.36605025514</v>
      </c>
      <c r="O3982" s="158"/>
      <c r="P3982" s="265">
        <f t="shared" si="866"/>
        <v>212209.18944033905</v>
      </c>
      <c r="Q3982" s="265">
        <f t="shared" si="867"/>
        <v>359667.09188281553</v>
      </c>
      <c r="R3982" s="266">
        <f t="shared" si="868"/>
        <v>571876.28132315457</v>
      </c>
    </row>
    <row r="3983" spans="1:18" x14ac:dyDescent="0.25">
      <c r="A3983" s="81">
        <v>3952</v>
      </c>
      <c r="B3983" s="93">
        <f t="shared" si="857"/>
        <v>1.9620345690297739E-33</v>
      </c>
      <c r="C3983" s="178">
        <f t="shared" si="858"/>
        <v>1.9576085569499879E-33</v>
      </c>
      <c r="D3983" s="165">
        <f t="shared" si="859"/>
        <v>2.2558277767625785E-3</v>
      </c>
      <c r="E3983" s="166">
        <f t="shared" si="869"/>
        <v>24.291375447755232</v>
      </c>
      <c r="F3983" s="167">
        <f t="shared" si="870"/>
        <v>8.9172872015425035</v>
      </c>
      <c r="G3983" s="167">
        <f t="shared" si="860"/>
        <v>309893.77163065539</v>
      </c>
      <c r="H3983" s="167">
        <f t="shared" si="861"/>
        <v>271299.98899881309</v>
      </c>
      <c r="I3983" s="168">
        <f t="shared" si="862"/>
        <v>581193.76062946848</v>
      </c>
      <c r="J3983" s="168">
        <f t="shared" si="864"/>
        <v>556941.19745996688</v>
      </c>
      <c r="K3983" s="94"/>
      <c r="L3983" s="265">
        <f t="shared" si="863"/>
        <v>221476.58788500298</v>
      </c>
      <c r="M3983" s="265">
        <f>$G3983*NonHospFrac+theModel!$H3983*NonHospFrac</f>
        <v>359717.17274446547</v>
      </c>
      <c r="N3983" s="266">
        <f t="shared" si="865"/>
        <v>581193.76062946848</v>
      </c>
      <c r="O3983" s="158"/>
      <c r="P3983" s="265">
        <f t="shared" si="866"/>
        <v>212234.61850730467</v>
      </c>
      <c r="Q3983" s="265">
        <f t="shared" si="867"/>
        <v>359715.61249384645</v>
      </c>
      <c r="R3983" s="266">
        <f t="shared" si="868"/>
        <v>571950.23100115114</v>
      </c>
    </row>
    <row r="3984" spans="1:18" x14ac:dyDescent="0.25">
      <c r="A3984" s="81">
        <v>3953</v>
      </c>
      <c r="B3984" s="93">
        <f t="shared" si="857"/>
        <v>1.9253828621877132E-33</v>
      </c>
      <c r="C3984" s="178">
        <f t="shared" si="858"/>
        <v>1.9210395300462875E-33</v>
      </c>
      <c r="D3984" s="165">
        <f t="shared" si="859"/>
        <v>2.2558277767625785E-3</v>
      </c>
      <c r="E3984" s="166">
        <f t="shared" si="869"/>
        <v>24.291375447755232</v>
      </c>
      <c r="F3984" s="167">
        <f t="shared" si="870"/>
        <v>8.9195430293192661</v>
      </c>
      <c r="G3984" s="167">
        <f t="shared" si="860"/>
        <v>309972.16620986885</v>
      </c>
      <c r="H3984" s="167">
        <f t="shared" si="861"/>
        <v>271299.98899881309</v>
      </c>
      <c r="I3984" s="168">
        <f t="shared" si="862"/>
        <v>581272.15520868194</v>
      </c>
      <c r="J3984" s="168">
        <f t="shared" si="864"/>
        <v>557007.92511172593</v>
      </c>
      <c r="K3984" s="94"/>
      <c r="L3984" s="265">
        <f t="shared" si="863"/>
        <v>221506.46185318544</v>
      </c>
      <c r="M3984" s="265">
        <f>$G3984*NonHospFrac+theModel!$H3984*NonHospFrac</f>
        <v>359765.69335549651</v>
      </c>
      <c r="N3984" s="266">
        <f t="shared" si="865"/>
        <v>581272.15520868194</v>
      </c>
      <c r="O3984" s="158"/>
      <c r="P3984" s="265">
        <f t="shared" si="866"/>
        <v>212260.04653773151</v>
      </c>
      <c r="Q3984" s="265">
        <f t="shared" si="867"/>
        <v>359764.13310487749</v>
      </c>
      <c r="R3984" s="266">
        <f t="shared" si="868"/>
        <v>572024.17964260897</v>
      </c>
    </row>
    <row r="3985" spans="1:18" x14ac:dyDescent="0.25">
      <c r="A3985" s="81">
        <v>3954</v>
      </c>
      <c r="B3985" s="93">
        <f t="shared" si="857"/>
        <v>1.8894158260623397E-33</v>
      </c>
      <c r="C3985" s="178">
        <f t="shared" si="858"/>
        <v>1.8851536293600536E-33</v>
      </c>
      <c r="D3985" s="165">
        <f t="shared" si="859"/>
        <v>2.2558277767625785E-3</v>
      </c>
      <c r="E3985" s="166">
        <f t="shared" si="869"/>
        <v>24.291375447755232</v>
      </c>
      <c r="F3985" s="167">
        <f t="shared" si="870"/>
        <v>8.9217988570960287</v>
      </c>
      <c r="G3985" s="167">
        <f t="shared" si="860"/>
        <v>310050.56078908226</v>
      </c>
      <c r="H3985" s="167">
        <f t="shared" si="861"/>
        <v>271299.98899881309</v>
      </c>
      <c r="I3985" s="168">
        <f t="shared" si="862"/>
        <v>581350.54978789529</v>
      </c>
      <c r="J3985" s="168">
        <f t="shared" si="864"/>
        <v>557074.65004353446</v>
      </c>
      <c r="K3985" s="94"/>
      <c r="L3985" s="265">
        <f t="shared" si="863"/>
        <v>221536.33582136786</v>
      </c>
      <c r="M3985" s="265">
        <f>$G3985*NonHospFrac+theModel!$H3985*NonHospFrac</f>
        <v>359814.21396652749</v>
      </c>
      <c r="N3985" s="266">
        <f t="shared" si="865"/>
        <v>581350.54978789529</v>
      </c>
      <c r="O3985" s="158"/>
      <c r="P3985" s="265">
        <f t="shared" si="866"/>
        <v>212285.47353166176</v>
      </c>
      <c r="Q3985" s="265">
        <f t="shared" si="867"/>
        <v>359812.65371590847</v>
      </c>
      <c r="R3985" s="266">
        <f t="shared" si="868"/>
        <v>572098.1272475702</v>
      </c>
    </row>
    <row r="3986" spans="1:18" x14ac:dyDescent="0.25">
      <c r="A3986" s="81">
        <v>3955</v>
      </c>
      <c r="B3986" s="93">
        <f t="shared" si="857"/>
        <v>1.8541206706901127E-33</v>
      </c>
      <c r="C3986" s="178">
        <f t="shared" si="858"/>
        <v>1.8499380937797004E-33</v>
      </c>
      <c r="D3986" s="165">
        <f t="shared" si="859"/>
        <v>2.2558277767625785E-3</v>
      </c>
      <c r="E3986" s="166">
        <f t="shared" si="869"/>
        <v>24.291375447755232</v>
      </c>
      <c r="F3986" s="167">
        <f t="shared" si="870"/>
        <v>8.9240546848727913</v>
      </c>
      <c r="G3986" s="167">
        <f t="shared" si="860"/>
        <v>310128.95536829572</v>
      </c>
      <c r="H3986" s="167">
        <f t="shared" si="861"/>
        <v>271299.98899881309</v>
      </c>
      <c r="I3986" s="168">
        <f t="shared" si="862"/>
        <v>581428.94436710887</v>
      </c>
      <c r="J3986" s="168">
        <f t="shared" si="864"/>
        <v>557141.37225550355</v>
      </c>
      <c r="K3986" s="94"/>
      <c r="L3986" s="265">
        <f t="shared" si="863"/>
        <v>221566.20978955028</v>
      </c>
      <c r="M3986" s="265">
        <f>$G3986*NonHospFrac+theModel!$H3986*NonHospFrac</f>
        <v>359862.73457755847</v>
      </c>
      <c r="N3986" s="266">
        <f t="shared" si="865"/>
        <v>581428.94436710875</v>
      </c>
      <c r="O3986" s="158"/>
      <c r="P3986" s="265">
        <f t="shared" si="866"/>
        <v>212310.89948913766</v>
      </c>
      <c r="Q3986" s="265">
        <f t="shared" si="867"/>
        <v>359861.17432693945</v>
      </c>
      <c r="R3986" s="266">
        <f t="shared" si="868"/>
        <v>572172.07381607709</v>
      </c>
    </row>
    <row r="3987" spans="1:18" x14ac:dyDescent="0.25">
      <c r="A3987" s="81">
        <v>3956</v>
      </c>
      <c r="B3987" s="93">
        <f t="shared" si="857"/>
        <v>1.8194848450300977E-33</v>
      </c>
      <c r="C3987" s="178">
        <f t="shared" si="858"/>
        <v>1.8153804005772802E-33</v>
      </c>
      <c r="D3987" s="165">
        <f t="shared" si="859"/>
        <v>2.2558277767625785E-3</v>
      </c>
      <c r="E3987" s="166">
        <f t="shared" si="869"/>
        <v>24.291375447755232</v>
      </c>
      <c r="F3987" s="167">
        <f t="shared" si="870"/>
        <v>8.9263105126495539</v>
      </c>
      <c r="G3987" s="167">
        <f t="shared" si="860"/>
        <v>310207.34994750906</v>
      </c>
      <c r="H3987" s="167">
        <f t="shared" si="861"/>
        <v>271299.98899881309</v>
      </c>
      <c r="I3987" s="168">
        <f t="shared" si="862"/>
        <v>581507.33894632221</v>
      </c>
      <c r="J3987" s="168">
        <f t="shared" si="864"/>
        <v>557208.09174774378</v>
      </c>
      <c r="K3987" s="94"/>
      <c r="L3987" s="265">
        <f t="shared" si="863"/>
        <v>221596.0837577327</v>
      </c>
      <c r="M3987" s="265">
        <f>$G3987*NonHospFrac+theModel!$H3987*NonHospFrac</f>
        <v>359911.25518858945</v>
      </c>
      <c r="N3987" s="266">
        <f t="shared" si="865"/>
        <v>581507.33894632221</v>
      </c>
      <c r="O3987" s="158"/>
      <c r="P3987" s="265">
        <f t="shared" si="866"/>
        <v>212336.32441020149</v>
      </c>
      <c r="Q3987" s="265">
        <f t="shared" si="867"/>
        <v>359909.69493797043</v>
      </c>
      <c r="R3987" s="266">
        <f t="shared" si="868"/>
        <v>572246.01934817189</v>
      </c>
    </row>
    <row r="3988" spans="1:18" x14ac:dyDescent="0.25">
      <c r="A3988" s="81">
        <v>3957</v>
      </c>
      <c r="B3988" s="93">
        <f t="shared" si="857"/>
        <v>1.7854960325003616E-33</v>
      </c>
      <c r="C3988" s="178">
        <f t="shared" si="858"/>
        <v>1.7814682609549478E-33</v>
      </c>
      <c r="D3988" s="165">
        <f t="shared" si="859"/>
        <v>2.2558277767625785E-3</v>
      </c>
      <c r="E3988" s="166">
        <f t="shared" si="869"/>
        <v>24.291375447755232</v>
      </c>
      <c r="F3988" s="167">
        <f t="shared" si="870"/>
        <v>8.9285663404263165</v>
      </c>
      <c r="G3988" s="167">
        <f t="shared" si="860"/>
        <v>310285.74452672253</v>
      </c>
      <c r="H3988" s="167">
        <f t="shared" si="861"/>
        <v>271299.98899881309</v>
      </c>
      <c r="I3988" s="168">
        <f t="shared" si="862"/>
        <v>581585.73352553556</v>
      </c>
      <c r="J3988" s="168">
        <f t="shared" si="864"/>
        <v>557274.80852036609</v>
      </c>
      <c r="K3988" s="94"/>
      <c r="L3988" s="265">
        <f t="shared" si="863"/>
        <v>221625.95772591513</v>
      </c>
      <c r="M3988" s="265">
        <f>$G3988*NonHospFrac+theModel!$H3988*NonHospFrac</f>
        <v>359959.77579962043</v>
      </c>
      <c r="N3988" s="266">
        <f t="shared" si="865"/>
        <v>581585.73352553556</v>
      </c>
      <c r="O3988" s="158"/>
      <c r="P3988" s="265">
        <f t="shared" si="866"/>
        <v>212361.74829489549</v>
      </c>
      <c r="Q3988" s="265">
        <f t="shared" si="867"/>
        <v>359958.21554900141</v>
      </c>
      <c r="R3988" s="266">
        <f t="shared" si="868"/>
        <v>572319.96384389687</v>
      </c>
    </row>
    <row r="3989" spans="1:18" x14ac:dyDescent="0.25">
      <c r="A3989" s="81">
        <v>3958</v>
      </c>
      <c r="B3989" s="93">
        <f t="shared" si="857"/>
        <v>1.7521421465985813E-33</v>
      </c>
      <c r="C3989" s="178">
        <f t="shared" si="858"/>
        <v>1.7481896156754479E-33</v>
      </c>
      <c r="D3989" s="165">
        <f t="shared" si="859"/>
        <v>2.2558277767625785E-3</v>
      </c>
      <c r="E3989" s="166">
        <f t="shared" si="869"/>
        <v>24.291375447755232</v>
      </c>
      <c r="F3989" s="167">
        <f t="shared" si="870"/>
        <v>8.9308221682030791</v>
      </c>
      <c r="G3989" s="167">
        <f t="shared" si="860"/>
        <v>310364.13910593593</v>
      </c>
      <c r="H3989" s="167">
        <f t="shared" si="861"/>
        <v>271299.98899881309</v>
      </c>
      <c r="I3989" s="168">
        <f t="shared" si="862"/>
        <v>581664.12810474902</v>
      </c>
      <c r="J3989" s="168">
        <f t="shared" si="864"/>
        <v>557341.52257348155</v>
      </c>
      <c r="K3989" s="94"/>
      <c r="L3989" s="265">
        <f t="shared" si="863"/>
        <v>221655.83169409755</v>
      </c>
      <c r="M3989" s="265">
        <f>$G3989*NonHospFrac+theModel!$H3989*NonHospFrac</f>
        <v>360008.29641065141</v>
      </c>
      <c r="N3989" s="266">
        <f t="shared" si="865"/>
        <v>581664.1281047489</v>
      </c>
      <c r="O3989" s="158"/>
      <c r="P3989" s="265">
        <f t="shared" si="866"/>
        <v>212387.17114326189</v>
      </c>
      <c r="Q3989" s="265">
        <f t="shared" si="867"/>
        <v>360006.73616003239</v>
      </c>
      <c r="R3989" s="266">
        <f t="shared" si="868"/>
        <v>572393.90730329428</v>
      </c>
    </row>
    <row r="3990" spans="1:18" x14ac:dyDescent="0.25">
      <c r="A3990" s="81">
        <v>3959</v>
      </c>
      <c r="B3990" s="93">
        <f t="shared" si="857"/>
        <v>1.719411326603648E-33</v>
      </c>
      <c r="C3990" s="178">
        <f t="shared" si="858"/>
        <v>1.7155326307734154E-33</v>
      </c>
      <c r="D3990" s="165">
        <f t="shared" si="859"/>
        <v>2.2558277767625785E-3</v>
      </c>
      <c r="E3990" s="166">
        <f t="shared" si="869"/>
        <v>24.291375447755232</v>
      </c>
      <c r="F3990" s="167">
        <f t="shared" si="870"/>
        <v>8.9330779959798416</v>
      </c>
      <c r="G3990" s="167">
        <f t="shared" si="860"/>
        <v>310442.53368514933</v>
      </c>
      <c r="H3990" s="167">
        <f t="shared" si="861"/>
        <v>271299.98899881309</v>
      </c>
      <c r="I3990" s="168">
        <f t="shared" si="862"/>
        <v>581742.52268396248</v>
      </c>
      <c r="J3990" s="168">
        <f t="shared" si="864"/>
        <v>557408.23390720086</v>
      </c>
      <c r="K3990" s="94"/>
      <c r="L3990" s="265">
        <f t="shared" si="863"/>
        <v>221685.70566227997</v>
      </c>
      <c r="M3990" s="265">
        <f>$G3990*NonHospFrac+theModel!$H3990*NonHospFrac</f>
        <v>360056.81702168245</v>
      </c>
      <c r="N3990" s="266">
        <f t="shared" si="865"/>
        <v>581742.52268396248</v>
      </c>
      <c r="O3990" s="158"/>
      <c r="P3990" s="265">
        <f t="shared" si="866"/>
        <v>212412.59295534296</v>
      </c>
      <c r="Q3990" s="265">
        <f t="shared" si="867"/>
        <v>360055.25677106343</v>
      </c>
      <c r="R3990" s="266">
        <f t="shared" si="868"/>
        <v>572467.84972640639</v>
      </c>
    </row>
    <row r="3991" spans="1:18" x14ac:dyDescent="0.25">
      <c r="A3991" s="81">
        <v>3960</v>
      </c>
      <c r="B3991" s="93">
        <f t="shared" si="857"/>
        <v>1.6872919333583683E-33</v>
      </c>
      <c r="C3991" s="178">
        <f t="shared" si="858"/>
        <v>1.6834856933475909E-33</v>
      </c>
      <c r="D3991" s="165">
        <f t="shared" si="859"/>
        <v>2.2558277767625785E-3</v>
      </c>
      <c r="E3991" s="166">
        <f t="shared" si="869"/>
        <v>24.291375447755232</v>
      </c>
      <c r="F3991" s="167">
        <f t="shared" si="870"/>
        <v>8.9353338237566042</v>
      </c>
      <c r="G3991" s="167">
        <f t="shared" si="860"/>
        <v>310520.9282643628</v>
      </c>
      <c r="H3991" s="167">
        <f t="shared" si="861"/>
        <v>271299.98899881309</v>
      </c>
      <c r="I3991" s="168">
        <f t="shared" si="862"/>
        <v>581820.91726317583</v>
      </c>
      <c r="J3991" s="168">
        <f t="shared" si="864"/>
        <v>557474.94252163474</v>
      </c>
      <c r="K3991" s="94"/>
      <c r="L3991" s="265">
        <f t="shared" si="863"/>
        <v>221715.57963046239</v>
      </c>
      <c r="M3991" s="265">
        <f>$G3991*NonHospFrac+theModel!$H3991*NonHospFrac</f>
        <v>360105.33763271349</v>
      </c>
      <c r="N3991" s="266">
        <f t="shared" si="865"/>
        <v>581820.91726317583</v>
      </c>
      <c r="O3991" s="158"/>
      <c r="P3991" s="265">
        <f t="shared" si="866"/>
        <v>212438.01373118092</v>
      </c>
      <c r="Q3991" s="265">
        <f t="shared" si="867"/>
        <v>360103.77738209447</v>
      </c>
      <c r="R3991" s="266">
        <f t="shared" si="868"/>
        <v>572541.79111327534</v>
      </c>
    </row>
    <row r="3992" spans="1:18" x14ac:dyDescent="0.25">
      <c r="A3992" s="81">
        <v>3961</v>
      </c>
      <c r="B3992" s="93">
        <f t="shared" si="857"/>
        <v>1.6557725451301783E-33</v>
      </c>
      <c r="C3992" s="178">
        <f t="shared" si="858"/>
        <v>1.6520374074308728E-33</v>
      </c>
      <c r="D3992" s="165">
        <f t="shared" si="859"/>
        <v>2.2558277767625785E-3</v>
      </c>
      <c r="E3992" s="166">
        <f t="shared" si="869"/>
        <v>24.291375447755232</v>
      </c>
      <c r="F3992" s="167">
        <f t="shared" si="870"/>
        <v>8.9375896515333668</v>
      </c>
      <c r="G3992" s="167">
        <f t="shared" si="860"/>
        <v>310599.3228435762</v>
      </c>
      <c r="H3992" s="167">
        <f t="shared" si="861"/>
        <v>271299.98899881309</v>
      </c>
      <c r="I3992" s="168">
        <f t="shared" si="862"/>
        <v>581899.31184238929</v>
      </c>
      <c r="J3992" s="168">
        <f t="shared" si="864"/>
        <v>557541.64841689437</v>
      </c>
      <c r="K3992" s="94"/>
      <c r="L3992" s="265">
        <f t="shared" si="863"/>
        <v>221745.45359864482</v>
      </c>
      <c r="M3992" s="265">
        <f>$G3992*NonHospFrac+theModel!$H3992*NonHospFrac</f>
        <v>360153.85824374447</v>
      </c>
      <c r="N3992" s="266">
        <f t="shared" si="865"/>
        <v>581899.31184238929</v>
      </c>
      <c r="O3992" s="158"/>
      <c r="P3992" s="265">
        <f t="shared" si="866"/>
        <v>212463.43347081801</v>
      </c>
      <c r="Q3992" s="265">
        <f t="shared" si="867"/>
        <v>360152.29799312545</v>
      </c>
      <c r="R3992" s="266">
        <f t="shared" si="868"/>
        <v>572615.73146394349</v>
      </c>
    </row>
    <row r="3993" spans="1:18" x14ac:dyDescent="0.25">
      <c r="A3993" s="81">
        <v>3962</v>
      </c>
      <c r="B3993" s="93">
        <f t="shared" si="857"/>
        <v>1.6248419535498232E-33</v>
      </c>
      <c r="C3993" s="178">
        <f t="shared" si="858"/>
        <v>1.6211765899381561E-33</v>
      </c>
      <c r="D3993" s="165">
        <f t="shared" si="859"/>
        <v>2.2558277767625785E-3</v>
      </c>
      <c r="E3993" s="166">
        <f t="shared" si="869"/>
        <v>24.291375447755232</v>
      </c>
      <c r="F3993" s="167">
        <f t="shared" si="870"/>
        <v>8.9398454793101294</v>
      </c>
      <c r="G3993" s="167">
        <f t="shared" si="860"/>
        <v>310677.7174227896</v>
      </c>
      <c r="H3993" s="167">
        <f t="shared" si="861"/>
        <v>271299.98899881309</v>
      </c>
      <c r="I3993" s="168">
        <f t="shared" si="862"/>
        <v>581977.70642160275</v>
      </c>
      <c r="J3993" s="168">
        <f t="shared" si="864"/>
        <v>557608.35159309034</v>
      </c>
      <c r="K3993" s="94"/>
      <c r="L3993" s="265">
        <f t="shared" si="863"/>
        <v>221775.32756682724</v>
      </c>
      <c r="M3993" s="265">
        <f>$G3993*NonHospFrac+theModel!$H3993*NonHospFrac</f>
        <v>360202.37885477545</v>
      </c>
      <c r="N3993" s="266">
        <f t="shared" si="865"/>
        <v>581977.70642160275</v>
      </c>
      <c r="O3993" s="158"/>
      <c r="P3993" s="265">
        <f t="shared" si="866"/>
        <v>212488.85217429645</v>
      </c>
      <c r="Q3993" s="265">
        <f t="shared" si="867"/>
        <v>360200.81860415643</v>
      </c>
      <c r="R3993" s="266">
        <f t="shared" si="868"/>
        <v>572689.67077845288</v>
      </c>
    </row>
    <row r="3994" spans="1:18" x14ac:dyDescent="0.25">
      <c r="A3994" s="81">
        <v>3963</v>
      </c>
      <c r="B3994" s="93">
        <f t="shared" si="857"/>
        <v>1.5944891596255074E-33</v>
      </c>
      <c r="C3994" s="178">
        <f t="shared" si="858"/>
        <v>1.5908922666894773E-33</v>
      </c>
      <c r="D3994" s="165">
        <f t="shared" si="859"/>
        <v>2.2558277767625785E-3</v>
      </c>
      <c r="E3994" s="166">
        <f t="shared" si="869"/>
        <v>24.291375447755232</v>
      </c>
      <c r="F3994" s="167">
        <f t="shared" si="870"/>
        <v>8.942101307086892</v>
      </c>
      <c r="G3994" s="167">
        <f t="shared" si="860"/>
        <v>310756.11200200306</v>
      </c>
      <c r="H3994" s="167">
        <f t="shared" si="861"/>
        <v>271299.98899881309</v>
      </c>
      <c r="I3994" s="168">
        <f t="shared" si="862"/>
        <v>582056.1010008161</v>
      </c>
      <c r="J3994" s="168">
        <f t="shared" si="864"/>
        <v>557675.05205033347</v>
      </c>
      <c r="K3994" s="94"/>
      <c r="L3994" s="265">
        <f t="shared" si="863"/>
        <v>221805.20153500969</v>
      </c>
      <c r="M3994" s="265">
        <f>$G3994*NonHospFrac+theModel!$H3994*NonHospFrac</f>
        <v>360250.89946580643</v>
      </c>
      <c r="N3994" s="266">
        <f t="shared" si="865"/>
        <v>582056.1010008161</v>
      </c>
      <c r="O3994" s="158"/>
      <c r="P3994" s="265">
        <f t="shared" si="866"/>
        <v>212514.26984165853</v>
      </c>
      <c r="Q3994" s="265">
        <f t="shared" si="867"/>
        <v>360249.33921518741</v>
      </c>
      <c r="R3994" s="266">
        <f t="shared" si="868"/>
        <v>572763.60905684601</v>
      </c>
    </row>
    <row r="3995" spans="1:18" x14ac:dyDescent="0.25">
      <c r="A3995" s="81">
        <v>3964</v>
      </c>
      <c r="B3995" s="93">
        <f t="shared" si="857"/>
        <v>1.5647033698316542E-33</v>
      </c>
      <c r="C3995" s="178">
        <f t="shared" si="858"/>
        <v>1.5611736685075941E-33</v>
      </c>
      <c r="D3995" s="165">
        <f t="shared" si="859"/>
        <v>2.2558277767625785E-3</v>
      </c>
      <c r="E3995" s="166">
        <f t="shared" si="869"/>
        <v>24.291375447755232</v>
      </c>
      <c r="F3995" s="167">
        <f t="shared" si="870"/>
        <v>8.9443571348636546</v>
      </c>
      <c r="G3995" s="167">
        <f t="shared" si="860"/>
        <v>310834.50658121647</v>
      </c>
      <c r="H3995" s="167">
        <f t="shared" si="861"/>
        <v>271299.98899881309</v>
      </c>
      <c r="I3995" s="168">
        <f t="shared" si="862"/>
        <v>582134.49558002956</v>
      </c>
      <c r="J3995" s="168">
        <f t="shared" si="864"/>
        <v>557741.74978873471</v>
      </c>
      <c r="K3995" s="94"/>
      <c r="L3995" s="265">
        <f t="shared" si="863"/>
        <v>221835.07550319209</v>
      </c>
      <c r="M3995" s="265">
        <f>$G3995*NonHospFrac+theModel!$H3995*NonHospFrac</f>
        <v>360299.42007683741</v>
      </c>
      <c r="N3995" s="266">
        <f t="shared" si="865"/>
        <v>582134.49558002944</v>
      </c>
      <c r="O3995" s="158"/>
      <c r="P3995" s="265">
        <f t="shared" si="866"/>
        <v>212539.6864729464</v>
      </c>
      <c r="Q3995" s="265">
        <f t="shared" si="867"/>
        <v>360297.8598262184</v>
      </c>
      <c r="R3995" s="266">
        <f t="shared" si="868"/>
        <v>572837.54629916477</v>
      </c>
    </row>
    <row r="3996" spans="1:18" x14ac:dyDescent="0.25">
      <c r="A3996" s="81">
        <v>3965</v>
      </c>
      <c r="B3996" s="93">
        <f t="shared" si="857"/>
        <v>1.5354739922707024E-33</v>
      </c>
      <c r="C3996" s="178">
        <f t="shared" si="858"/>
        <v>1.5320102273884416E-33</v>
      </c>
      <c r="D3996" s="165">
        <f t="shared" si="859"/>
        <v>2.2558277767625785E-3</v>
      </c>
      <c r="E3996" s="166">
        <f t="shared" si="869"/>
        <v>24.291375447755232</v>
      </c>
      <c r="F3996" s="167">
        <f t="shared" si="870"/>
        <v>8.9466129626404172</v>
      </c>
      <c r="G3996" s="167">
        <f t="shared" si="860"/>
        <v>310912.90116042987</v>
      </c>
      <c r="H3996" s="167">
        <f t="shared" si="861"/>
        <v>271299.98899881309</v>
      </c>
      <c r="I3996" s="168">
        <f t="shared" si="862"/>
        <v>582212.89015924302</v>
      </c>
      <c r="J3996" s="168">
        <f t="shared" si="864"/>
        <v>557808.44480840489</v>
      </c>
      <c r="K3996" s="94"/>
      <c r="L3996" s="265">
        <f t="shared" si="863"/>
        <v>221864.94947137451</v>
      </c>
      <c r="M3996" s="265">
        <f>$G3996*NonHospFrac+theModel!$H3996*NonHospFrac</f>
        <v>360347.94068786839</v>
      </c>
      <c r="N3996" s="266">
        <f t="shared" si="865"/>
        <v>582212.8901592429</v>
      </c>
      <c r="O3996" s="158"/>
      <c r="P3996" s="265">
        <f t="shared" si="866"/>
        <v>212565.10206820237</v>
      </c>
      <c r="Q3996" s="265">
        <f t="shared" si="867"/>
        <v>360346.38043724938</v>
      </c>
      <c r="R3996" s="266">
        <f t="shared" si="868"/>
        <v>572911.48250545177</v>
      </c>
    </row>
    <row r="3997" spans="1:18" x14ac:dyDescent="0.25">
      <c r="A3997" s="81">
        <v>3966</v>
      </c>
      <c r="B3997" s="93">
        <f t="shared" si="857"/>
        <v>1.5067906329066002E-33</v>
      </c>
      <c r="C3997" s="178">
        <f t="shared" si="858"/>
        <v>1.5033915727431239E-33</v>
      </c>
      <c r="D3997" s="165">
        <f t="shared" si="859"/>
        <v>2.2558277767625785E-3</v>
      </c>
      <c r="E3997" s="166">
        <f t="shared" si="869"/>
        <v>24.291375447755232</v>
      </c>
      <c r="F3997" s="167">
        <f t="shared" si="870"/>
        <v>8.9488687904171798</v>
      </c>
      <c r="G3997" s="167">
        <f t="shared" si="860"/>
        <v>310991.29573964333</v>
      </c>
      <c r="H3997" s="167">
        <f t="shared" si="861"/>
        <v>271299.98899881309</v>
      </c>
      <c r="I3997" s="168">
        <f t="shared" si="862"/>
        <v>582291.28473845636</v>
      </c>
      <c r="J3997" s="168">
        <f t="shared" si="864"/>
        <v>557875.1371094546</v>
      </c>
      <c r="K3997" s="94"/>
      <c r="L3997" s="265">
        <f t="shared" si="863"/>
        <v>221894.82343955696</v>
      </c>
      <c r="M3997" s="265">
        <f>$G3997*NonHospFrac+theModel!$H3997*NonHospFrac</f>
        <v>360396.46129889943</v>
      </c>
      <c r="N3997" s="266">
        <f t="shared" si="865"/>
        <v>582291.28473845636</v>
      </c>
      <c r="O3997" s="158"/>
      <c r="P3997" s="265">
        <f t="shared" si="866"/>
        <v>212590.51662746866</v>
      </c>
      <c r="Q3997" s="265">
        <f t="shared" si="867"/>
        <v>360394.90104828042</v>
      </c>
      <c r="R3997" s="266">
        <f t="shared" si="868"/>
        <v>572985.41767574905</v>
      </c>
    </row>
    <row r="3998" spans="1:18" x14ac:dyDescent="0.25">
      <c r="A3998" s="81">
        <v>3967</v>
      </c>
      <c r="B3998" s="93">
        <f t="shared" si="857"/>
        <v>1.4786430918686644E-33</v>
      </c>
      <c r="C3998" s="178">
        <f t="shared" si="858"/>
        <v>1.475307527710109E-33</v>
      </c>
      <c r="D3998" s="165">
        <f t="shared" si="859"/>
        <v>2.2558277767625785E-3</v>
      </c>
      <c r="E3998" s="166">
        <f t="shared" si="869"/>
        <v>24.291375447755232</v>
      </c>
      <c r="F3998" s="167">
        <f t="shared" si="870"/>
        <v>8.9511246181939423</v>
      </c>
      <c r="G3998" s="167">
        <f t="shared" si="860"/>
        <v>311069.69031885674</v>
      </c>
      <c r="H3998" s="167">
        <f t="shared" si="861"/>
        <v>271299.98899881309</v>
      </c>
      <c r="I3998" s="168">
        <f t="shared" si="862"/>
        <v>582369.67931766983</v>
      </c>
      <c r="J3998" s="168">
        <f t="shared" si="864"/>
        <v>557941.82669199491</v>
      </c>
      <c r="K3998" s="94"/>
      <c r="L3998" s="265">
        <f t="shared" si="863"/>
        <v>221924.69740773938</v>
      </c>
      <c r="M3998" s="265">
        <f>$G3998*NonHospFrac+theModel!$H3998*NonHospFrac</f>
        <v>360444.98190993041</v>
      </c>
      <c r="N3998" s="266">
        <f t="shared" si="865"/>
        <v>582369.67931766983</v>
      </c>
      <c r="O3998" s="158"/>
      <c r="P3998" s="265">
        <f t="shared" si="866"/>
        <v>212615.93015078746</v>
      </c>
      <c r="Q3998" s="265">
        <f t="shared" si="867"/>
        <v>360443.4216593114</v>
      </c>
      <c r="R3998" s="266">
        <f t="shared" si="868"/>
        <v>573059.35181009886</v>
      </c>
    </row>
    <row r="3999" spans="1:18" x14ac:dyDescent="0.25">
      <c r="A3999" s="81">
        <v>3968</v>
      </c>
      <c r="B3999" s="93">
        <f t="shared" ref="B3999:B4062" si="871">Constant*EXP(PowerTerm*(A3999)/7)</f>
        <v>1.4510213598244798E-33</v>
      </c>
      <c r="C3999" s="178">
        <f t="shared" ref="C3999:C4062" si="872">(1-theFloor)*B3999</f>
        <v>1.4477481055363119E-33</v>
      </c>
      <c r="D3999" s="165">
        <f t="shared" ref="D3999:D4062" si="873">theFloor</f>
        <v>2.2558277767625785E-3</v>
      </c>
      <c r="E3999" s="166">
        <f t="shared" si="869"/>
        <v>24.291375447755232</v>
      </c>
      <c r="F3999" s="167">
        <f t="shared" si="870"/>
        <v>8.9533804459707049</v>
      </c>
      <c r="G3999" s="167">
        <f t="shared" ref="G3999:G4062" si="874">$B$22*F3999*totInfected/365.25</f>
        <v>311148.0848980702</v>
      </c>
      <c r="H3999" s="167">
        <f t="shared" ref="H3999:H4062" si="875">lostQALYs_Injured*E3999*totInfected/365.25</f>
        <v>271299.98899881309</v>
      </c>
      <c r="I3999" s="168">
        <f t="shared" ref="I3999:I4062" si="876">H3999+G3999</f>
        <v>582448.07389688329</v>
      </c>
      <c r="J3999" s="168">
        <f t="shared" si="864"/>
        <v>558008.51355613663</v>
      </c>
      <c r="K3999" s="94"/>
      <c r="L3999" s="265">
        <f t="shared" ref="L3999:L4062" si="877">$G3999*HospFrac+$H3999*HospFrac</f>
        <v>221954.57137592183</v>
      </c>
      <c r="M3999" s="265">
        <f>$G3999*NonHospFrac+theModel!$H3999*NonHospFrac</f>
        <v>360493.50252096145</v>
      </c>
      <c r="N3999" s="266">
        <f t="shared" si="865"/>
        <v>582448.07389688329</v>
      </c>
      <c r="O3999" s="158"/>
      <c r="P3999" s="265">
        <f t="shared" si="866"/>
        <v>212641.34263820105</v>
      </c>
      <c r="Q3999" s="265">
        <f t="shared" si="867"/>
        <v>360491.94227034244</v>
      </c>
      <c r="R3999" s="266">
        <f t="shared" si="868"/>
        <v>573133.28490854346</v>
      </c>
    </row>
    <row r="4000" spans="1:18" x14ac:dyDescent="0.25">
      <c r="A4000" s="81">
        <v>3969</v>
      </c>
      <c r="B4000" s="93">
        <f t="shared" si="871"/>
        <v>1.4239156144205577E-33</v>
      </c>
      <c r="C4000" s="178">
        <f t="shared" si="872"/>
        <v>1.4207035060257819E-33</v>
      </c>
      <c r="D4000" s="165">
        <f t="shared" si="873"/>
        <v>2.2558277767625785E-3</v>
      </c>
      <c r="E4000" s="166">
        <f t="shared" si="869"/>
        <v>24.291375447755232</v>
      </c>
      <c r="F4000" s="167">
        <f t="shared" si="870"/>
        <v>8.9556362737474675</v>
      </c>
      <c r="G4000" s="167">
        <f t="shared" si="874"/>
        <v>311226.47947728354</v>
      </c>
      <c r="H4000" s="167">
        <f t="shared" si="875"/>
        <v>271299.98899881309</v>
      </c>
      <c r="I4000" s="168">
        <f t="shared" si="876"/>
        <v>582526.46847609663</v>
      </c>
      <c r="J4000" s="168">
        <f t="shared" ref="J4000:J4063" si="878">J3999+(I4000-I3999)/(1+discountDaily)^A4000</f>
        <v>558075.19770199037</v>
      </c>
      <c r="K4000" s="94"/>
      <c r="L4000" s="265">
        <f t="shared" si="877"/>
        <v>221984.44534410423</v>
      </c>
      <c r="M4000" s="265">
        <f>$G4000*NonHospFrac+theModel!$H4000*NonHospFrac</f>
        <v>360542.02313199244</v>
      </c>
      <c r="N4000" s="266">
        <f t="shared" ref="N4000:N4063" si="879">L4000+M4000</f>
        <v>582526.46847609663</v>
      </c>
      <c r="O4000" s="158"/>
      <c r="P4000" s="265">
        <f t="shared" ref="P4000:P4063" si="880">P3999+(L4000-L3999)/(1+discountDaily)^A4000</f>
        <v>212666.75408975157</v>
      </c>
      <c r="Q4000" s="265">
        <f t="shared" ref="Q4000:Q4063" si="881">Q3999+(M4000-M3999)/(1+discountDaily)^B4000</f>
        <v>360540.46288137342</v>
      </c>
      <c r="R4000" s="266">
        <f t="shared" ref="R4000:R4063" si="882">P4000+Q4000</f>
        <v>573207.21697112499</v>
      </c>
    </row>
    <row r="4001" spans="1:18" x14ac:dyDescent="0.25">
      <c r="A4001" s="81">
        <v>3970</v>
      </c>
      <c r="B4001" s="93">
        <f t="shared" si="871"/>
        <v>1.3973162167894838E-33</v>
      </c>
      <c r="C4001" s="178">
        <f t="shared" si="872"/>
        <v>1.3941641120547293E-33</v>
      </c>
      <c r="D4001" s="165">
        <f t="shared" si="873"/>
        <v>2.2558277767625785E-3</v>
      </c>
      <c r="E4001" s="166">
        <f t="shared" ref="E4001:E4064" si="883">C4001+E4000</f>
        <v>24.291375447755232</v>
      </c>
      <c r="F4001" s="167">
        <f t="shared" ref="F4001:F4064" si="884">D4001+F4000</f>
        <v>8.9578921015242301</v>
      </c>
      <c r="G4001" s="167">
        <f t="shared" si="874"/>
        <v>311304.87405649701</v>
      </c>
      <c r="H4001" s="167">
        <f t="shared" si="875"/>
        <v>271299.98899881309</v>
      </c>
      <c r="I4001" s="168">
        <f t="shared" si="876"/>
        <v>582604.8630553101</v>
      </c>
      <c r="J4001" s="168">
        <f t="shared" si="878"/>
        <v>558141.87912966707</v>
      </c>
      <c r="K4001" s="94"/>
      <c r="L4001" s="265">
        <f t="shared" si="877"/>
        <v>222014.31931228668</v>
      </c>
      <c r="M4001" s="265">
        <f>$G4001*NonHospFrac+theModel!$H4001*NonHospFrac</f>
        <v>360590.54374302342</v>
      </c>
      <c r="N4001" s="266">
        <f t="shared" si="879"/>
        <v>582604.8630553101</v>
      </c>
      <c r="O4001" s="158"/>
      <c r="P4001" s="265">
        <f t="shared" si="880"/>
        <v>212692.16450548134</v>
      </c>
      <c r="Q4001" s="265">
        <f t="shared" si="881"/>
        <v>360588.9834924044</v>
      </c>
      <c r="R4001" s="266">
        <f t="shared" si="882"/>
        <v>573281.14799788571</v>
      </c>
    </row>
    <row r="4002" spans="1:18" x14ac:dyDescent="0.25">
      <c r="A4002" s="81">
        <v>3971</v>
      </c>
      <c r="B4002" s="93">
        <f t="shared" si="871"/>
        <v>1.3712137081223137E-33</v>
      </c>
      <c r="C4002" s="178">
        <f t="shared" si="872"/>
        <v>1.3681204861516537E-33</v>
      </c>
      <c r="D4002" s="165">
        <f t="shared" si="873"/>
        <v>2.2558277767625785E-3</v>
      </c>
      <c r="E4002" s="166">
        <f t="shared" si="883"/>
        <v>24.291375447755232</v>
      </c>
      <c r="F4002" s="167">
        <f t="shared" si="884"/>
        <v>8.9601479293009927</v>
      </c>
      <c r="G4002" s="167">
        <f t="shared" si="874"/>
        <v>311383.26863571041</v>
      </c>
      <c r="H4002" s="167">
        <f t="shared" si="875"/>
        <v>271299.98899881309</v>
      </c>
      <c r="I4002" s="168">
        <f t="shared" si="876"/>
        <v>582683.25763452356</v>
      </c>
      <c r="J4002" s="168">
        <f t="shared" si="878"/>
        <v>558208.55783927755</v>
      </c>
      <c r="K4002" s="94"/>
      <c r="L4002" s="265">
        <f t="shared" si="877"/>
        <v>222044.1932804691</v>
      </c>
      <c r="M4002" s="265">
        <f>$G4002*NonHospFrac+theModel!$H4002*NonHospFrac</f>
        <v>360639.0643540544</v>
      </c>
      <c r="N4002" s="266">
        <f t="shared" si="879"/>
        <v>582683.25763452356</v>
      </c>
      <c r="O4002" s="158"/>
      <c r="P4002" s="265">
        <f t="shared" si="880"/>
        <v>212717.57388543253</v>
      </c>
      <c r="Q4002" s="265">
        <f t="shared" si="881"/>
        <v>360637.50410343538</v>
      </c>
      <c r="R4002" s="266">
        <f t="shared" si="882"/>
        <v>573355.07798886788</v>
      </c>
    </row>
    <row r="4003" spans="1:18" x14ac:dyDescent="0.25">
      <c r="A4003" s="81">
        <v>3972</v>
      </c>
      <c r="B4003" s="93">
        <f t="shared" si="871"/>
        <v>1.3455988063050176E-33</v>
      </c>
      <c r="C4003" s="178">
        <f t="shared" si="872"/>
        <v>1.3425633671413762E-33</v>
      </c>
      <c r="D4003" s="165">
        <f t="shared" si="873"/>
        <v>2.2558277767625785E-3</v>
      </c>
      <c r="E4003" s="166">
        <f t="shared" si="883"/>
        <v>24.291375447755232</v>
      </c>
      <c r="F4003" s="167">
        <f t="shared" si="884"/>
        <v>8.9624037570777553</v>
      </c>
      <c r="G4003" s="167">
        <f t="shared" si="874"/>
        <v>311461.66321492387</v>
      </c>
      <c r="H4003" s="167">
        <f t="shared" si="875"/>
        <v>271299.98899881309</v>
      </c>
      <c r="I4003" s="168">
        <f t="shared" si="876"/>
        <v>582761.6522137369</v>
      </c>
      <c r="J4003" s="168">
        <f t="shared" si="878"/>
        <v>558275.23383093241</v>
      </c>
      <c r="K4003" s="94"/>
      <c r="L4003" s="265">
        <f t="shared" si="877"/>
        <v>222074.06724865153</v>
      </c>
      <c r="M4003" s="265">
        <f>$G4003*NonHospFrac+theModel!$H4003*NonHospFrac</f>
        <v>360687.58496508538</v>
      </c>
      <c r="N4003" s="266">
        <f t="shared" si="879"/>
        <v>582761.6522137369</v>
      </c>
      <c r="O4003" s="158"/>
      <c r="P4003" s="265">
        <f t="shared" si="880"/>
        <v>212742.98222964737</v>
      </c>
      <c r="Q4003" s="265">
        <f t="shared" si="881"/>
        <v>360686.02471446636</v>
      </c>
      <c r="R4003" s="266">
        <f t="shared" si="882"/>
        <v>573429.00694411376</v>
      </c>
    </row>
    <row r="4004" spans="1:18" x14ac:dyDescent="0.25">
      <c r="A4004" s="81">
        <v>3973</v>
      </c>
      <c r="B4004" s="93">
        <f t="shared" si="871"/>
        <v>1.3204624026176422E-33</v>
      </c>
      <c r="C4004" s="178">
        <f t="shared" si="872"/>
        <v>1.3174836668516467E-33</v>
      </c>
      <c r="D4004" s="165">
        <f t="shared" si="873"/>
        <v>2.2558277767625785E-3</v>
      </c>
      <c r="E4004" s="166">
        <f t="shared" si="883"/>
        <v>24.291375447755232</v>
      </c>
      <c r="F4004" s="167">
        <f t="shared" si="884"/>
        <v>8.9646595848545179</v>
      </c>
      <c r="G4004" s="167">
        <f t="shared" si="874"/>
        <v>311540.05779413728</v>
      </c>
      <c r="H4004" s="167">
        <f t="shared" si="875"/>
        <v>271299.98899881309</v>
      </c>
      <c r="I4004" s="168">
        <f t="shared" si="876"/>
        <v>582840.04679295036</v>
      </c>
      <c r="J4004" s="168">
        <f t="shared" si="878"/>
        <v>558341.90710474271</v>
      </c>
      <c r="K4004" s="94"/>
      <c r="L4004" s="265">
        <f t="shared" si="877"/>
        <v>222103.94121683395</v>
      </c>
      <c r="M4004" s="265">
        <f>$G4004*NonHospFrac+theModel!$H4004*NonHospFrac</f>
        <v>360736.10557611642</v>
      </c>
      <c r="N4004" s="266">
        <f t="shared" si="879"/>
        <v>582840.04679295036</v>
      </c>
      <c r="O4004" s="158"/>
      <c r="P4004" s="265">
        <f t="shared" si="880"/>
        <v>212768.38953816809</v>
      </c>
      <c r="Q4004" s="265">
        <f t="shared" si="881"/>
        <v>360734.5453254974</v>
      </c>
      <c r="R4004" s="266">
        <f t="shared" si="882"/>
        <v>573502.93486366549</v>
      </c>
    </row>
    <row r="4005" spans="1:18" x14ac:dyDescent="0.25">
      <c r="A4005" s="81">
        <v>3974</v>
      </c>
      <c r="B4005" s="93">
        <f t="shared" si="871"/>
        <v>1.2957955584954386E-33</v>
      </c>
      <c r="C4005" s="178">
        <f t="shared" si="872"/>
        <v>1.292872466881579E-33</v>
      </c>
      <c r="D4005" s="165">
        <f t="shared" si="873"/>
        <v>2.2558277767625785E-3</v>
      </c>
      <c r="E4005" s="166">
        <f t="shared" si="883"/>
        <v>24.291375447755232</v>
      </c>
      <c r="F4005" s="167">
        <f t="shared" si="884"/>
        <v>8.9669154126312804</v>
      </c>
      <c r="G4005" s="167">
        <f t="shared" si="874"/>
        <v>311618.45237335074</v>
      </c>
      <c r="H4005" s="167">
        <f t="shared" si="875"/>
        <v>271299.98899881309</v>
      </c>
      <c r="I4005" s="168">
        <f t="shared" si="876"/>
        <v>582918.44137216383</v>
      </c>
      <c r="J4005" s="168">
        <f t="shared" si="878"/>
        <v>558408.57766081917</v>
      </c>
      <c r="K4005" s="94"/>
      <c r="L4005" s="265">
        <f t="shared" si="877"/>
        <v>222133.81518501637</v>
      </c>
      <c r="M4005" s="265">
        <f>$G4005*NonHospFrac+theModel!$H4005*NonHospFrac</f>
        <v>360784.62618714746</v>
      </c>
      <c r="N4005" s="266">
        <f t="shared" si="879"/>
        <v>582918.44137216383</v>
      </c>
      <c r="O4005" s="158"/>
      <c r="P4005" s="265">
        <f t="shared" si="880"/>
        <v>212793.79581103689</v>
      </c>
      <c r="Q4005" s="265">
        <f t="shared" si="881"/>
        <v>360783.06593652844</v>
      </c>
      <c r="R4005" s="266">
        <f t="shared" si="882"/>
        <v>573576.86174756533</v>
      </c>
    </row>
    <row r="4006" spans="1:18" x14ac:dyDescent="0.25">
      <c r="A4006" s="81">
        <v>3975</v>
      </c>
      <c r="B4006" s="93">
        <f t="shared" si="871"/>
        <v>1.2715895023500036E-33</v>
      </c>
      <c r="C4006" s="178">
        <f t="shared" si="872"/>
        <v>1.2687210154299627E-33</v>
      </c>
      <c r="D4006" s="165">
        <f t="shared" si="873"/>
        <v>2.2558277767625785E-3</v>
      </c>
      <c r="E4006" s="166">
        <f t="shared" si="883"/>
        <v>24.291375447755232</v>
      </c>
      <c r="F4006" s="167">
        <f t="shared" si="884"/>
        <v>8.969171240408043</v>
      </c>
      <c r="G4006" s="167">
        <f t="shared" si="874"/>
        <v>311696.84695256408</v>
      </c>
      <c r="H4006" s="167">
        <f t="shared" si="875"/>
        <v>271299.98899881309</v>
      </c>
      <c r="I4006" s="168">
        <f t="shared" si="876"/>
        <v>582996.83595137717</v>
      </c>
      <c r="J4006" s="168">
        <f t="shared" si="878"/>
        <v>558475.24549927237</v>
      </c>
      <c r="K4006" s="94"/>
      <c r="L4006" s="265">
        <f t="shared" si="877"/>
        <v>222163.68915319879</v>
      </c>
      <c r="M4006" s="265">
        <f>$G4006*NonHospFrac+theModel!$H4006*NonHospFrac</f>
        <v>360833.14679817838</v>
      </c>
      <c r="N4006" s="266">
        <f t="shared" si="879"/>
        <v>582996.83595137717</v>
      </c>
      <c r="O4006" s="158"/>
      <c r="P4006" s="265">
        <f t="shared" si="880"/>
        <v>212819.201048296</v>
      </c>
      <c r="Q4006" s="265">
        <f t="shared" si="881"/>
        <v>360831.58654755936</v>
      </c>
      <c r="R4006" s="266">
        <f t="shared" si="882"/>
        <v>573650.7875958553</v>
      </c>
    </row>
    <row r="4007" spans="1:18" x14ac:dyDescent="0.25">
      <c r="A4007" s="81">
        <v>3976</v>
      </c>
      <c r="B4007" s="93">
        <f t="shared" si="871"/>
        <v>1.2478356264503803E-33</v>
      </c>
      <c r="C4007" s="178">
        <f t="shared" si="872"/>
        <v>1.2450207241833996E-33</v>
      </c>
      <c r="D4007" s="165">
        <f t="shared" si="873"/>
        <v>2.2558277767625785E-3</v>
      </c>
      <c r="E4007" s="166">
        <f t="shared" si="883"/>
        <v>24.291375447755232</v>
      </c>
      <c r="F4007" s="167">
        <f t="shared" si="884"/>
        <v>8.9714270681848056</v>
      </c>
      <c r="G4007" s="167">
        <f t="shared" si="874"/>
        <v>311775.24153177754</v>
      </c>
      <c r="H4007" s="167">
        <f t="shared" si="875"/>
        <v>271299.98899881309</v>
      </c>
      <c r="I4007" s="168">
        <f t="shared" si="876"/>
        <v>583075.23053059063</v>
      </c>
      <c r="J4007" s="168">
        <f t="shared" si="878"/>
        <v>558541.91062021337</v>
      </c>
      <c r="K4007" s="94"/>
      <c r="L4007" s="265">
        <f t="shared" si="877"/>
        <v>222193.56312138122</v>
      </c>
      <c r="M4007" s="265">
        <f>$G4007*NonHospFrac+theModel!$H4007*NonHospFrac</f>
        <v>360881.66740920942</v>
      </c>
      <c r="N4007" s="266">
        <f t="shared" si="879"/>
        <v>583075.23053059063</v>
      </c>
      <c r="O4007" s="158"/>
      <c r="P4007" s="265">
        <f t="shared" si="880"/>
        <v>212844.60524998762</v>
      </c>
      <c r="Q4007" s="265">
        <f t="shared" si="881"/>
        <v>360880.1071585904</v>
      </c>
      <c r="R4007" s="266">
        <f t="shared" si="882"/>
        <v>573724.71240857802</v>
      </c>
    </row>
    <row r="4008" spans="1:18" x14ac:dyDescent="0.25">
      <c r="A4008" s="81">
        <v>3977</v>
      </c>
      <c r="B4008" s="93">
        <f t="shared" si="871"/>
        <v>1.2245254838618355E-33</v>
      </c>
      <c r="C4008" s="178">
        <f t="shared" si="872"/>
        <v>1.2217631652619863E-33</v>
      </c>
      <c r="D4008" s="165">
        <f t="shared" si="873"/>
        <v>2.2558277767625785E-3</v>
      </c>
      <c r="E4008" s="166">
        <f t="shared" si="883"/>
        <v>24.291375447755232</v>
      </c>
      <c r="F4008" s="167">
        <f t="shared" si="884"/>
        <v>8.9736828959615682</v>
      </c>
      <c r="G4008" s="167">
        <f t="shared" si="874"/>
        <v>311853.63611099095</v>
      </c>
      <c r="H4008" s="167">
        <f t="shared" si="875"/>
        <v>271299.98899881309</v>
      </c>
      <c r="I4008" s="168">
        <f t="shared" si="876"/>
        <v>583153.6251098041</v>
      </c>
      <c r="J4008" s="168">
        <f t="shared" si="878"/>
        <v>558608.57302375278</v>
      </c>
      <c r="K4008" s="94"/>
      <c r="L4008" s="265">
        <f t="shared" si="877"/>
        <v>222223.43708956364</v>
      </c>
      <c r="M4008" s="265">
        <f>$G4008*NonHospFrac+theModel!$H4008*NonHospFrac</f>
        <v>360930.1880202404</v>
      </c>
      <c r="N4008" s="266">
        <f t="shared" si="879"/>
        <v>583153.6251098041</v>
      </c>
      <c r="O4008" s="158"/>
      <c r="P4008" s="265">
        <f t="shared" si="880"/>
        <v>212870.00841615396</v>
      </c>
      <c r="Q4008" s="265">
        <f t="shared" si="881"/>
        <v>360928.62776962138</v>
      </c>
      <c r="R4008" s="266">
        <f t="shared" si="882"/>
        <v>573798.63618577528</v>
      </c>
    </row>
    <row r="4009" spans="1:18" x14ac:dyDescent="0.25">
      <c r="A4009" s="81">
        <v>3978</v>
      </c>
      <c r="B4009" s="93">
        <f t="shared" si="871"/>
        <v>1.2016507854423967E-33</v>
      </c>
      <c r="C4009" s="178">
        <f t="shared" si="872"/>
        <v>1.1989400682226271E-33</v>
      </c>
      <c r="D4009" s="165">
        <f t="shared" si="873"/>
        <v>2.2558277767625785E-3</v>
      </c>
      <c r="E4009" s="166">
        <f t="shared" si="883"/>
        <v>24.291375447755232</v>
      </c>
      <c r="F4009" s="167">
        <f t="shared" si="884"/>
        <v>8.9759387237383308</v>
      </c>
      <c r="G4009" s="167">
        <f t="shared" si="874"/>
        <v>311932.03069020441</v>
      </c>
      <c r="H4009" s="167">
        <f t="shared" si="875"/>
        <v>271299.98899881309</v>
      </c>
      <c r="I4009" s="168">
        <f t="shared" si="876"/>
        <v>583232.01968901744</v>
      </c>
      <c r="J4009" s="168">
        <f t="shared" si="878"/>
        <v>558675.23271000129</v>
      </c>
      <c r="K4009" s="94"/>
      <c r="L4009" s="265">
        <f t="shared" si="877"/>
        <v>222253.31105774606</v>
      </c>
      <c r="M4009" s="265">
        <f>$G4009*NonHospFrac+theModel!$H4009*NonHospFrac</f>
        <v>360978.70863127138</v>
      </c>
      <c r="N4009" s="266">
        <f t="shared" si="879"/>
        <v>583232.01968901744</v>
      </c>
      <c r="O4009" s="158"/>
      <c r="P4009" s="265">
        <f t="shared" si="880"/>
        <v>212895.41054683723</v>
      </c>
      <c r="Q4009" s="265">
        <f t="shared" si="881"/>
        <v>360977.14838065236</v>
      </c>
      <c r="R4009" s="266">
        <f t="shared" si="882"/>
        <v>573872.55892748956</v>
      </c>
    </row>
    <row r="4010" spans="1:18" x14ac:dyDescent="0.25">
      <c r="A4010" s="81">
        <v>3979</v>
      </c>
      <c r="B4010" s="93">
        <f t="shared" si="871"/>
        <v>1.1792033968949332E-33</v>
      </c>
      <c r="C4010" s="178">
        <f t="shared" si="872"/>
        <v>1.1765433171177648E-33</v>
      </c>
      <c r="D4010" s="165">
        <f t="shared" si="873"/>
        <v>2.2558277767625785E-3</v>
      </c>
      <c r="E4010" s="166">
        <f t="shared" si="883"/>
        <v>24.291375447755232</v>
      </c>
      <c r="F4010" s="167">
        <f t="shared" si="884"/>
        <v>8.9781945515150934</v>
      </c>
      <c r="G4010" s="167">
        <f t="shared" si="874"/>
        <v>312010.42526941776</v>
      </c>
      <c r="H4010" s="167">
        <f t="shared" si="875"/>
        <v>271299.98899881309</v>
      </c>
      <c r="I4010" s="168">
        <f t="shared" si="876"/>
        <v>583310.41426823079</v>
      </c>
      <c r="J4010" s="168">
        <f t="shared" si="878"/>
        <v>558741.88967906975</v>
      </c>
      <c r="K4010" s="94"/>
      <c r="L4010" s="265">
        <f t="shared" si="877"/>
        <v>222283.18502592848</v>
      </c>
      <c r="M4010" s="265">
        <f>$G4010*NonHospFrac+theModel!$H4010*NonHospFrac</f>
        <v>361027.22924230236</v>
      </c>
      <c r="N4010" s="266">
        <f t="shared" si="879"/>
        <v>583310.41426823079</v>
      </c>
      <c r="O4010" s="158"/>
      <c r="P4010" s="265">
        <f t="shared" si="880"/>
        <v>212920.81164207964</v>
      </c>
      <c r="Q4010" s="265">
        <f t="shared" si="881"/>
        <v>361025.66899168334</v>
      </c>
      <c r="R4010" s="266">
        <f t="shared" si="882"/>
        <v>573946.48063376301</v>
      </c>
    </row>
    <row r="4011" spans="1:18" x14ac:dyDescent="0.25">
      <c r="A4011" s="81">
        <v>3980</v>
      </c>
      <c r="B4011" s="93">
        <f t="shared" si="871"/>
        <v>1.1571753358748553E-33</v>
      </c>
      <c r="C4011" s="178">
        <f t="shared" si="872"/>
        <v>1.1545649476096042E-33</v>
      </c>
      <c r="D4011" s="165">
        <f t="shared" si="873"/>
        <v>2.2558277767625785E-3</v>
      </c>
      <c r="E4011" s="166">
        <f t="shared" si="883"/>
        <v>24.291375447755232</v>
      </c>
      <c r="F4011" s="167">
        <f t="shared" si="884"/>
        <v>8.980450379291856</v>
      </c>
      <c r="G4011" s="167">
        <f t="shared" si="874"/>
        <v>312088.81984863122</v>
      </c>
      <c r="H4011" s="167">
        <f t="shared" si="875"/>
        <v>271299.98899881309</v>
      </c>
      <c r="I4011" s="168">
        <f t="shared" si="876"/>
        <v>583388.80884744436</v>
      </c>
      <c r="J4011" s="168">
        <f t="shared" si="878"/>
        <v>558808.54393106909</v>
      </c>
      <c r="K4011" s="94"/>
      <c r="L4011" s="265">
        <f t="shared" si="877"/>
        <v>222313.05899411091</v>
      </c>
      <c r="M4011" s="265">
        <f>$G4011*NonHospFrac+theModel!$H4011*NonHospFrac</f>
        <v>361075.74985333334</v>
      </c>
      <c r="N4011" s="266">
        <f t="shared" si="879"/>
        <v>583388.80884744425</v>
      </c>
      <c r="O4011" s="158"/>
      <c r="P4011" s="265">
        <f t="shared" si="880"/>
        <v>212946.21170192343</v>
      </c>
      <c r="Q4011" s="265">
        <f t="shared" si="881"/>
        <v>361074.18960271432</v>
      </c>
      <c r="R4011" s="266">
        <f t="shared" si="882"/>
        <v>574020.40130463778</v>
      </c>
    </row>
    <row r="4012" spans="1:18" x14ac:dyDescent="0.25">
      <c r="A4012" s="81">
        <v>3981</v>
      </c>
      <c r="B4012" s="93">
        <f t="shared" si="871"/>
        <v>1.1355587691513031E-33</v>
      </c>
      <c r="C4012" s="178">
        <f t="shared" si="872"/>
        <v>1.1329971441377053E-33</v>
      </c>
      <c r="D4012" s="165">
        <f t="shared" si="873"/>
        <v>2.2558277767625785E-3</v>
      </c>
      <c r="E4012" s="166">
        <f t="shared" si="883"/>
        <v>24.291375447755232</v>
      </c>
      <c r="F4012" s="167">
        <f t="shared" si="884"/>
        <v>8.9827062070686186</v>
      </c>
      <c r="G4012" s="167">
        <f t="shared" si="874"/>
        <v>312167.21442784462</v>
      </c>
      <c r="H4012" s="167">
        <f t="shared" si="875"/>
        <v>271299.98899881309</v>
      </c>
      <c r="I4012" s="168">
        <f t="shared" si="876"/>
        <v>583467.20342665771</v>
      </c>
      <c r="J4012" s="168">
        <f t="shared" si="878"/>
        <v>558875.19546610978</v>
      </c>
      <c r="K4012" s="94"/>
      <c r="L4012" s="265">
        <f t="shared" si="877"/>
        <v>222342.93296229333</v>
      </c>
      <c r="M4012" s="265">
        <f>$G4012*NonHospFrac+theModel!$H4012*NonHospFrac</f>
        <v>361124.27046436432</v>
      </c>
      <c r="N4012" s="266">
        <f t="shared" si="879"/>
        <v>583467.20342665771</v>
      </c>
      <c r="O4012" s="158"/>
      <c r="P4012" s="265">
        <f t="shared" si="880"/>
        <v>212971.61072641076</v>
      </c>
      <c r="Q4012" s="265">
        <f t="shared" si="881"/>
        <v>361122.7102137453</v>
      </c>
      <c r="R4012" s="266">
        <f t="shared" si="882"/>
        <v>574094.320940156</v>
      </c>
    </row>
    <row r="4013" spans="1:18" x14ac:dyDescent="0.25">
      <c r="A4013" s="81">
        <v>3982</v>
      </c>
      <c r="B4013" s="93">
        <f t="shared" si="871"/>
        <v>1.1143460098218974E-33</v>
      </c>
      <c r="C4013" s="178">
        <f t="shared" si="872"/>
        <v>1.1118322371400166E-33</v>
      </c>
      <c r="D4013" s="165">
        <f t="shared" si="873"/>
        <v>2.2558277767625785E-3</v>
      </c>
      <c r="E4013" s="166">
        <f t="shared" si="883"/>
        <v>24.291375447755232</v>
      </c>
      <c r="F4013" s="167">
        <f t="shared" si="884"/>
        <v>8.9849620348453811</v>
      </c>
      <c r="G4013" s="167">
        <f t="shared" si="874"/>
        <v>312245.60900705802</v>
      </c>
      <c r="H4013" s="167">
        <f t="shared" si="875"/>
        <v>271299.98899881309</v>
      </c>
      <c r="I4013" s="168">
        <f t="shared" si="876"/>
        <v>583545.59800587106</v>
      </c>
      <c r="J4013" s="168">
        <f t="shared" si="878"/>
        <v>558941.84428430267</v>
      </c>
      <c r="K4013" s="94"/>
      <c r="L4013" s="265">
        <f t="shared" si="877"/>
        <v>222372.80693047575</v>
      </c>
      <c r="M4013" s="265">
        <f>$G4013*NonHospFrac+theModel!$H4013*NonHospFrac</f>
        <v>361172.7910753953</v>
      </c>
      <c r="N4013" s="266">
        <f t="shared" si="879"/>
        <v>583545.59800587106</v>
      </c>
      <c r="O4013" s="158"/>
      <c r="P4013" s="265">
        <f t="shared" si="880"/>
        <v>212997.00871558386</v>
      </c>
      <c r="Q4013" s="265">
        <f t="shared" si="881"/>
        <v>361171.23082477628</v>
      </c>
      <c r="R4013" s="266">
        <f t="shared" si="882"/>
        <v>574168.23954036017</v>
      </c>
    </row>
    <row r="4014" spans="1:18" x14ac:dyDescent="0.25">
      <c r="A4014" s="81">
        <v>3983</v>
      </c>
      <c r="B4014" s="93">
        <f t="shared" si="871"/>
        <v>1.0935295145790296E-33</v>
      </c>
      <c r="C4014" s="178">
        <f t="shared" si="872"/>
        <v>1.0910627003253325E-33</v>
      </c>
      <c r="D4014" s="165">
        <f t="shared" si="873"/>
        <v>2.2558277767625785E-3</v>
      </c>
      <c r="E4014" s="166">
        <f t="shared" si="883"/>
        <v>24.291375447755232</v>
      </c>
      <c r="F4014" s="167">
        <f t="shared" si="884"/>
        <v>8.9872178626221437</v>
      </c>
      <c r="G4014" s="167">
        <f t="shared" si="874"/>
        <v>312324.00358627149</v>
      </c>
      <c r="H4014" s="167">
        <f t="shared" si="875"/>
        <v>271299.98899881309</v>
      </c>
      <c r="I4014" s="168">
        <f t="shared" si="876"/>
        <v>583623.99258508463</v>
      </c>
      <c r="J4014" s="168">
        <f t="shared" si="878"/>
        <v>559008.49038575869</v>
      </c>
      <c r="K4014" s="94"/>
      <c r="L4014" s="265">
        <f t="shared" si="877"/>
        <v>222402.6808986582</v>
      </c>
      <c r="M4014" s="265">
        <f>$G4014*NonHospFrac+theModel!$H4014*NonHospFrac</f>
        <v>361221.3116864264</v>
      </c>
      <c r="N4014" s="266">
        <f t="shared" si="879"/>
        <v>583623.99258508463</v>
      </c>
      <c r="O4014" s="158"/>
      <c r="P4014" s="265">
        <f t="shared" si="880"/>
        <v>213022.40566948493</v>
      </c>
      <c r="Q4014" s="265">
        <f t="shared" si="881"/>
        <v>361219.75143580738</v>
      </c>
      <c r="R4014" s="266">
        <f t="shared" si="882"/>
        <v>574242.15710529231</v>
      </c>
    </row>
    <row r="4015" spans="1:18" x14ac:dyDescent="0.25">
      <c r="A4015" s="81">
        <v>3984</v>
      </c>
      <c r="B4015" s="93">
        <f t="shared" si="871"/>
        <v>1.0731018810275419E-33</v>
      </c>
      <c r="C4015" s="178">
        <f t="shared" si="872"/>
        <v>1.0706811479970238E-33</v>
      </c>
      <c r="D4015" s="165">
        <f t="shared" si="873"/>
        <v>2.2558277767625785E-3</v>
      </c>
      <c r="E4015" s="166">
        <f t="shared" si="883"/>
        <v>24.291375447755232</v>
      </c>
      <c r="F4015" s="167">
        <f t="shared" si="884"/>
        <v>8.9894736903989063</v>
      </c>
      <c r="G4015" s="167">
        <f t="shared" si="874"/>
        <v>312402.39816548489</v>
      </c>
      <c r="H4015" s="167">
        <f t="shared" si="875"/>
        <v>271299.98899881309</v>
      </c>
      <c r="I4015" s="168">
        <f t="shared" si="876"/>
        <v>583702.38716429798</v>
      </c>
      <c r="J4015" s="168">
        <f t="shared" si="878"/>
        <v>559075.1337705882</v>
      </c>
      <c r="K4015" s="94"/>
      <c r="L4015" s="265">
        <f t="shared" si="877"/>
        <v>222432.55486684063</v>
      </c>
      <c r="M4015" s="265">
        <f>$G4015*NonHospFrac+theModel!$H4015*NonHospFrac</f>
        <v>361269.83229745738</v>
      </c>
      <c r="N4015" s="266">
        <f t="shared" si="879"/>
        <v>583702.38716429798</v>
      </c>
      <c r="O4015" s="158"/>
      <c r="P4015" s="265">
        <f t="shared" si="880"/>
        <v>213047.80158815614</v>
      </c>
      <c r="Q4015" s="265">
        <f t="shared" si="881"/>
        <v>361268.27204683836</v>
      </c>
      <c r="R4015" s="266">
        <f t="shared" si="882"/>
        <v>574316.07363499445</v>
      </c>
    </row>
    <row r="4016" spans="1:18" x14ac:dyDescent="0.25">
      <c r="A4016" s="81">
        <v>3985</v>
      </c>
      <c r="B4016" s="93">
        <f t="shared" si="871"/>
        <v>1.0530558450525102E-33</v>
      </c>
      <c r="C4016" s="178">
        <f t="shared" si="872"/>
        <v>1.0506803324267586E-33</v>
      </c>
      <c r="D4016" s="165">
        <f t="shared" si="873"/>
        <v>2.2558277767625785E-3</v>
      </c>
      <c r="E4016" s="166">
        <f t="shared" si="883"/>
        <v>24.291375447755232</v>
      </c>
      <c r="F4016" s="167">
        <f t="shared" si="884"/>
        <v>8.9917295181756689</v>
      </c>
      <c r="G4016" s="167">
        <f t="shared" si="874"/>
        <v>312480.79274469835</v>
      </c>
      <c r="H4016" s="167">
        <f t="shared" si="875"/>
        <v>271299.98899881309</v>
      </c>
      <c r="I4016" s="168">
        <f t="shared" si="876"/>
        <v>583780.78174351144</v>
      </c>
      <c r="J4016" s="168">
        <f t="shared" si="878"/>
        <v>559141.77443890227</v>
      </c>
      <c r="K4016" s="94"/>
      <c r="L4016" s="265">
        <f t="shared" si="877"/>
        <v>222462.42883502308</v>
      </c>
      <c r="M4016" s="265">
        <f>$G4016*NonHospFrac+theModel!$H4016*NonHospFrac</f>
        <v>361318.35290848836</v>
      </c>
      <c r="N4016" s="266">
        <f t="shared" si="879"/>
        <v>583780.78174351144</v>
      </c>
      <c r="O4016" s="158"/>
      <c r="P4016" s="265">
        <f t="shared" si="880"/>
        <v>213073.19647163973</v>
      </c>
      <c r="Q4016" s="265">
        <f t="shared" si="881"/>
        <v>361316.79265786934</v>
      </c>
      <c r="R4016" s="266">
        <f t="shared" si="882"/>
        <v>574389.98912950908</v>
      </c>
    </row>
    <row r="4017" spans="1:18" x14ac:dyDescent="0.25">
      <c r="A4017" s="81">
        <v>3986</v>
      </c>
      <c r="B4017" s="93">
        <f t="shared" si="871"/>
        <v>1.0333842782358927E-33</v>
      </c>
      <c r="C4017" s="178">
        <f t="shared" si="872"/>
        <v>1.0310531412769784E-33</v>
      </c>
      <c r="D4017" s="165">
        <f t="shared" si="873"/>
        <v>2.2558277767625785E-3</v>
      </c>
      <c r="E4017" s="166">
        <f t="shared" si="883"/>
        <v>24.291375447755232</v>
      </c>
      <c r="F4017" s="167">
        <f t="shared" si="884"/>
        <v>8.9939853459524315</v>
      </c>
      <c r="G4017" s="167">
        <f t="shared" si="874"/>
        <v>312559.1873239117</v>
      </c>
      <c r="H4017" s="167">
        <f t="shared" si="875"/>
        <v>271299.98899881309</v>
      </c>
      <c r="I4017" s="168">
        <f t="shared" si="876"/>
        <v>583859.17632272479</v>
      </c>
      <c r="J4017" s="168">
        <f t="shared" si="878"/>
        <v>559208.41239081137</v>
      </c>
      <c r="K4017" s="94"/>
      <c r="L4017" s="265">
        <f t="shared" si="877"/>
        <v>222492.30280320544</v>
      </c>
      <c r="M4017" s="265">
        <f>$G4017*NonHospFrac+theModel!$H4017*NonHospFrac</f>
        <v>361366.87351951934</v>
      </c>
      <c r="N4017" s="266">
        <f t="shared" si="879"/>
        <v>583859.17632272479</v>
      </c>
      <c r="O4017" s="158"/>
      <c r="P4017" s="265">
        <f t="shared" si="880"/>
        <v>213098.59031997781</v>
      </c>
      <c r="Q4017" s="265">
        <f t="shared" si="881"/>
        <v>361365.31326890033</v>
      </c>
      <c r="R4017" s="266">
        <f t="shared" si="882"/>
        <v>574463.90358887811</v>
      </c>
    </row>
    <row r="4018" spans="1:18" x14ac:dyDescent="0.25">
      <c r="A4018" s="81">
        <v>3987</v>
      </c>
      <c r="B4018" s="93">
        <f t="shared" si="871"/>
        <v>1.014080185321888E-33</v>
      </c>
      <c r="C4018" s="178">
        <f t="shared" si="872"/>
        <v>1.0117925950719743E-33</v>
      </c>
      <c r="D4018" s="165">
        <f t="shared" si="873"/>
        <v>2.2558277767625785E-3</v>
      </c>
      <c r="E4018" s="166">
        <f t="shared" si="883"/>
        <v>24.291375447755232</v>
      </c>
      <c r="F4018" s="167">
        <f t="shared" si="884"/>
        <v>8.9962411737291941</v>
      </c>
      <c r="G4018" s="167">
        <f t="shared" si="874"/>
        <v>312637.58190312516</v>
      </c>
      <c r="H4018" s="167">
        <f t="shared" si="875"/>
        <v>271299.98899881309</v>
      </c>
      <c r="I4018" s="168">
        <f t="shared" si="876"/>
        <v>583937.57090193825</v>
      </c>
      <c r="J4018" s="168">
        <f t="shared" si="878"/>
        <v>559275.04762642644</v>
      </c>
      <c r="K4018" s="94"/>
      <c r="L4018" s="265">
        <f t="shared" si="877"/>
        <v>222522.17677138789</v>
      </c>
      <c r="M4018" s="265">
        <f>$G4018*NonHospFrac+theModel!$H4018*NonHospFrac</f>
        <v>361415.39413055032</v>
      </c>
      <c r="N4018" s="266">
        <f t="shared" si="879"/>
        <v>583937.57090193825</v>
      </c>
      <c r="O4018" s="158"/>
      <c r="P4018" s="265">
        <f t="shared" si="880"/>
        <v>213123.98313321272</v>
      </c>
      <c r="Q4018" s="265">
        <f t="shared" si="881"/>
        <v>361413.83387993131</v>
      </c>
      <c r="R4018" s="266">
        <f t="shared" si="882"/>
        <v>574537.81701314403</v>
      </c>
    </row>
    <row r="4019" spans="1:18" x14ac:dyDescent="0.25">
      <c r="A4019" s="81">
        <v>3988</v>
      </c>
      <c r="B4019" s="93">
        <f t="shared" si="871"/>
        <v>9.9513670172917046E-34</v>
      </c>
      <c r="C4019" s="178">
        <f t="shared" si="872"/>
        <v>9.9289184471573393E-34</v>
      </c>
      <c r="D4019" s="165">
        <f t="shared" si="873"/>
        <v>2.2558277767625785E-3</v>
      </c>
      <c r="E4019" s="166">
        <f t="shared" si="883"/>
        <v>24.291375447755232</v>
      </c>
      <c r="F4019" s="167">
        <f t="shared" si="884"/>
        <v>8.9984970015059567</v>
      </c>
      <c r="G4019" s="167">
        <f t="shared" si="874"/>
        <v>312715.97648233856</v>
      </c>
      <c r="H4019" s="167">
        <f t="shared" si="875"/>
        <v>271299.98899881309</v>
      </c>
      <c r="I4019" s="168">
        <f t="shared" si="876"/>
        <v>584015.96548115159</v>
      </c>
      <c r="J4019" s="168">
        <f t="shared" si="878"/>
        <v>559341.68014585809</v>
      </c>
      <c r="K4019" s="94"/>
      <c r="L4019" s="265">
        <f t="shared" si="877"/>
        <v>222552.05073957032</v>
      </c>
      <c r="M4019" s="265">
        <f>$G4019*NonHospFrac+theModel!$H4019*NonHospFrac</f>
        <v>361463.91474158131</v>
      </c>
      <c r="N4019" s="266">
        <f t="shared" si="879"/>
        <v>584015.96548115159</v>
      </c>
      <c r="O4019" s="158"/>
      <c r="P4019" s="265">
        <f t="shared" si="880"/>
        <v>213149.37491138655</v>
      </c>
      <c r="Q4019" s="265">
        <f t="shared" si="881"/>
        <v>361462.35449096229</v>
      </c>
      <c r="R4019" s="266">
        <f t="shared" si="882"/>
        <v>574611.72940234886</v>
      </c>
    </row>
    <row r="4020" spans="1:18" x14ac:dyDescent="0.25">
      <c r="A4020" s="81">
        <v>3989</v>
      </c>
      <c r="B4020" s="93">
        <f t="shared" si="871"/>
        <v>9.7654709111005975E-34</v>
      </c>
      <c r="C4020" s="178">
        <f t="shared" si="872"/>
        <v>9.7434416905661695E-34</v>
      </c>
      <c r="D4020" s="165">
        <f t="shared" si="873"/>
        <v>2.2558277767625785E-3</v>
      </c>
      <c r="E4020" s="166">
        <f t="shared" si="883"/>
        <v>24.291375447755232</v>
      </c>
      <c r="F4020" s="167">
        <f t="shared" si="884"/>
        <v>9.0007528292827192</v>
      </c>
      <c r="G4020" s="167">
        <f t="shared" si="874"/>
        <v>312794.37106155202</v>
      </c>
      <c r="H4020" s="167">
        <f t="shared" si="875"/>
        <v>271299.98899881309</v>
      </c>
      <c r="I4020" s="168">
        <f t="shared" si="876"/>
        <v>584094.36006036517</v>
      </c>
      <c r="J4020" s="168">
        <f t="shared" si="878"/>
        <v>559408.30994921725</v>
      </c>
      <c r="K4020" s="94"/>
      <c r="L4020" s="265">
        <f t="shared" si="877"/>
        <v>222581.92470775277</v>
      </c>
      <c r="M4020" s="265">
        <f>$G4020*NonHospFrac+theModel!$H4020*NonHospFrac</f>
        <v>361512.43535261235</v>
      </c>
      <c r="N4020" s="266">
        <f t="shared" si="879"/>
        <v>584094.36006036517</v>
      </c>
      <c r="O4020" s="158"/>
      <c r="P4020" s="265">
        <f t="shared" si="880"/>
        <v>213174.76565454152</v>
      </c>
      <c r="Q4020" s="265">
        <f t="shared" si="881"/>
        <v>361510.87510199333</v>
      </c>
      <c r="R4020" s="266">
        <f t="shared" si="882"/>
        <v>574685.64075653488</v>
      </c>
    </row>
    <row r="4021" spans="1:18" x14ac:dyDescent="0.25">
      <c r="A4021" s="81">
        <v>3990</v>
      </c>
      <c r="B4021" s="93">
        <f t="shared" si="871"/>
        <v>9.5830474295483233E-34</v>
      </c>
      <c r="C4021" s="178">
        <f t="shared" si="872"/>
        <v>9.5614297249707152E-34</v>
      </c>
      <c r="D4021" s="165">
        <f t="shared" si="873"/>
        <v>2.2558277767625785E-3</v>
      </c>
      <c r="E4021" s="166">
        <f t="shared" si="883"/>
        <v>24.291375447755232</v>
      </c>
      <c r="F4021" s="167">
        <f t="shared" si="884"/>
        <v>9.0030086570594818</v>
      </c>
      <c r="G4021" s="167">
        <f t="shared" si="874"/>
        <v>312872.76564076543</v>
      </c>
      <c r="H4021" s="167">
        <f t="shared" si="875"/>
        <v>271299.98899881309</v>
      </c>
      <c r="I4021" s="168">
        <f t="shared" si="876"/>
        <v>584172.75463957852</v>
      </c>
      <c r="J4021" s="168">
        <f t="shared" si="878"/>
        <v>559474.93703661428</v>
      </c>
      <c r="K4021" s="94"/>
      <c r="L4021" s="265">
        <f t="shared" si="877"/>
        <v>222611.79867593519</v>
      </c>
      <c r="M4021" s="265">
        <f>$G4021*NonHospFrac+theModel!$H4021*NonHospFrac</f>
        <v>361560.95596364333</v>
      </c>
      <c r="N4021" s="266">
        <f t="shared" si="879"/>
        <v>584172.75463957852</v>
      </c>
      <c r="O4021" s="158"/>
      <c r="P4021" s="265">
        <f t="shared" si="880"/>
        <v>213200.15536271982</v>
      </c>
      <c r="Q4021" s="265">
        <f t="shared" si="881"/>
        <v>361559.39571302431</v>
      </c>
      <c r="R4021" s="266">
        <f t="shared" si="882"/>
        <v>574759.55107574409</v>
      </c>
    </row>
    <row r="4022" spans="1:18" x14ac:dyDescent="0.25">
      <c r="A4022" s="81">
        <v>3991</v>
      </c>
      <c r="B4022" s="93">
        <f t="shared" si="871"/>
        <v>9.4040317024123189E-34</v>
      </c>
      <c r="C4022" s="178">
        <f t="shared" si="872"/>
        <v>9.382817826484462E-34</v>
      </c>
      <c r="D4022" s="165">
        <f t="shared" si="873"/>
        <v>2.2558277767625785E-3</v>
      </c>
      <c r="E4022" s="166">
        <f t="shared" si="883"/>
        <v>24.291375447755232</v>
      </c>
      <c r="F4022" s="167">
        <f t="shared" si="884"/>
        <v>9.0052644848362444</v>
      </c>
      <c r="G4022" s="167">
        <f t="shared" si="874"/>
        <v>312951.16021997889</v>
      </c>
      <c r="H4022" s="167">
        <f t="shared" si="875"/>
        <v>271299.98899881309</v>
      </c>
      <c r="I4022" s="168">
        <f t="shared" si="876"/>
        <v>584251.14921879198</v>
      </c>
      <c r="J4022" s="168">
        <f t="shared" si="878"/>
        <v>559541.56140816014</v>
      </c>
      <c r="K4022" s="94"/>
      <c r="L4022" s="265">
        <f t="shared" si="877"/>
        <v>222641.67264411761</v>
      </c>
      <c r="M4022" s="265">
        <f>$G4022*NonHospFrac+theModel!$H4022*NonHospFrac</f>
        <v>361609.47657467437</v>
      </c>
      <c r="N4022" s="266">
        <f t="shared" si="879"/>
        <v>584251.14921879198</v>
      </c>
      <c r="O4022" s="158"/>
      <c r="P4022" s="265">
        <f t="shared" si="880"/>
        <v>213225.5440359636</v>
      </c>
      <c r="Q4022" s="265">
        <f t="shared" si="881"/>
        <v>361607.91632405535</v>
      </c>
      <c r="R4022" s="266">
        <f t="shared" si="882"/>
        <v>574833.460360019</v>
      </c>
    </row>
    <row r="4023" spans="1:18" x14ac:dyDescent="0.25">
      <c r="A4023" s="81">
        <v>3992</v>
      </c>
      <c r="B4023" s="93">
        <f t="shared" si="871"/>
        <v>9.2283600712744951E-34</v>
      </c>
      <c r="C4023" s="178">
        <f t="shared" si="872"/>
        <v>9.2075424802917479E-34</v>
      </c>
      <c r="D4023" s="165">
        <f t="shared" si="873"/>
        <v>2.2558277767625785E-3</v>
      </c>
      <c r="E4023" s="166">
        <f t="shared" si="883"/>
        <v>24.291375447755232</v>
      </c>
      <c r="F4023" s="167">
        <f t="shared" si="884"/>
        <v>9.007520312613007</v>
      </c>
      <c r="G4023" s="167">
        <f t="shared" si="874"/>
        <v>313029.55479919224</v>
      </c>
      <c r="H4023" s="167">
        <f t="shared" si="875"/>
        <v>271299.98899881309</v>
      </c>
      <c r="I4023" s="168">
        <f t="shared" si="876"/>
        <v>584329.54379800532</v>
      </c>
      <c r="J4023" s="168">
        <f t="shared" si="878"/>
        <v>559608.18306396541</v>
      </c>
      <c r="K4023" s="94"/>
      <c r="L4023" s="265">
        <f t="shared" si="877"/>
        <v>222671.54661230004</v>
      </c>
      <c r="M4023" s="265">
        <f>$G4023*NonHospFrac+theModel!$H4023*NonHospFrac</f>
        <v>361657.99718570529</v>
      </c>
      <c r="N4023" s="266">
        <f t="shared" si="879"/>
        <v>584329.54379800532</v>
      </c>
      <c r="O4023" s="158"/>
      <c r="P4023" s="265">
        <f t="shared" si="880"/>
        <v>213250.9316743151</v>
      </c>
      <c r="Q4023" s="265">
        <f t="shared" si="881"/>
        <v>361656.43693508627</v>
      </c>
      <c r="R4023" s="266">
        <f t="shared" si="882"/>
        <v>574907.3686094014</v>
      </c>
    </row>
    <row r="4024" spans="1:18" x14ac:dyDescent="0.25">
      <c r="A4024" s="81">
        <v>3993</v>
      </c>
      <c r="B4024" s="93">
        <f t="shared" si="871"/>
        <v>9.0559700668863042E-34</v>
      </c>
      <c r="C4024" s="178">
        <f t="shared" si="872"/>
        <v>9.0355413580638914E-34</v>
      </c>
      <c r="D4024" s="165">
        <f t="shared" si="873"/>
        <v>2.2558277767625785E-3</v>
      </c>
      <c r="E4024" s="166">
        <f t="shared" si="883"/>
        <v>24.291375447755232</v>
      </c>
      <c r="F4024" s="167">
        <f t="shared" si="884"/>
        <v>9.0097761403897696</v>
      </c>
      <c r="G4024" s="167">
        <f t="shared" si="874"/>
        <v>313107.9493784057</v>
      </c>
      <c r="H4024" s="167">
        <f t="shared" si="875"/>
        <v>271299.98899881309</v>
      </c>
      <c r="I4024" s="168">
        <f t="shared" si="876"/>
        <v>584407.93837721879</v>
      </c>
      <c r="J4024" s="168">
        <f t="shared" si="878"/>
        <v>559674.80200414092</v>
      </c>
      <c r="K4024" s="94"/>
      <c r="L4024" s="265">
        <f t="shared" si="877"/>
        <v>222701.42058048246</v>
      </c>
      <c r="M4024" s="265">
        <f>$G4024*NonHospFrac+theModel!$H4024*NonHospFrac</f>
        <v>361706.51779673633</v>
      </c>
      <c r="N4024" s="266">
        <f t="shared" si="879"/>
        <v>584407.93837721879</v>
      </c>
      <c r="O4024" s="158"/>
      <c r="P4024" s="265">
        <f t="shared" si="880"/>
        <v>213276.31827781646</v>
      </c>
      <c r="Q4024" s="265">
        <f t="shared" si="881"/>
        <v>361704.95754611731</v>
      </c>
      <c r="R4024" s="266">
        <f t="shared" si="882"/>
        <v>574981.27582393377</v>
      </c>
    </row>
    <row r="4025" spans="1:18" x14ac:dyDescent="0.25">
      <c r="A4025" s="81">
        <v>3994</v>
      </c>
      <c r="B4025" s="93">
        <f t="shared" si="871"/>
        <v>8.8868003869525425E-34</v>
      </c>
      <c r="C4025" s="178">
        <f t="shared" si="872"/>
        <v>8.86675329579311E-34</v>
      </c>
      <c r="D4025" s="165">
        <f t="shared" si="873"/>
        <v>2.2558277767625785E-3</v>
      </c>
      <c r="E4025" s="166">
        <f t="shared" si="883"/>
        <v>24.291375447755232</v>
      </c>
      <c r="F4025" s="167">
        <f t="shared" si="884"/>
        <v>9.0120319681665322</v>
      </c>
      <c r="G4025" s="167">
        <f t="shared" si="874"/>
        <v>313186.3439576191</v>
      </c>
      <c r="H4025" s="167">
        <f t="shared" si="875"/>
        <v>271299.98899881309</v>
      </c>
      <c r="I4025" s="168">
        <f t="shared" si="876"/>
        <v>584486.33295643213</v>
      </c>
      <c r="J4025" s="168">
        <f t="shared" si="878"/>
        <v>559741.41822879715</v>
      </c>
      <c r="K4025" s="94"/>
      <c r="L4025" s="265">
        <f t="shared" si="877"/>
        <v>222731.29454866488</v>
      </c>
      <c r="M4025" s="265">
        <f>$G4025*NonHospFrac+theModel!$H4025*NonHospFrac</f>
        <v>361755.03840776731</v>
      </c>
      <c r="N4025" s="266">
        <f t="shared" si="879"/>
        <v>584486.33295643213</v>
      </c>
      <c r="O4025" s="158"/>
      <c r="P4025" s="265">
        <f t="shared" si="880"/>
        <v>213301.70384650989</v>
      </c>
      <c r="Q4025" s="265">
        <f t="shared" si="881"/>
        <v>361753.47815714829</v>
      </c>
      <c r="R4025" s="266">
        <f t="shared" si="882"/>
        <v>575055.18200365815</v>
      </c>
    </row>
    <row r="4026" spans="1:18" x14ac:dyDescent="0.25">
      <c r="A4026" s="81">
        <v>3995</v>
      </c>
      <c r="B4026" s="93">
        <f t="shared" si="871"/>
        <v>8.7207908743335467E-34</v>
      </c>
      <c r="C4026" s="178">
        <f t="shared" si="872"/>
        <v>8.7011182720438869E-34</v>
      </c>
      <c r="D4026" s="165">
        <f t="shared" si="873"/>
        <v>2.2558277767625785E-3</v>
      </c>
      <c r="E4026" s="166">
        <f t="shared" si="883"/>
        <v>24.291375447755232</v>
      </c>
      <c r="F4026" s="167">
        <f t="shared" si="884"/>
        <v>9.0142877959432948</v>
      </c>
      <c r="G4026" s="167">
        <f t="shared" si="874"/>
        <v>313264.73853683256</v>
      </c>
      <c r="H4026" s="167">
        <f t="shared" si="875"/>
        <v>271299.98899881309</v>
      </c>
      <c r="I4026" s="168">
        <f t="shared" si="876"/>
        <v>584564.72753564571</v>
      </c>
      <c r="J4026" s="168">
        <f t="shared" si="878"/>
        <v>559808.03173804516</v>
      </c>
      <c r="K4026" s="94"/>
      <c r="L4026" s="265">
        <f t="shared" si="877"/>
        <v>222761.1685168473</v>
      </c>
      <c r="M4026" s="265">
        <f>$G4026*NonHospFrac+theModel!$H4026*NonHospFrac</f>
        <v>361803.55901879829</v>
      </c>
      <c r="N4026" s="266">
        <f t="shared" si="879"/>
        <v>584564.72753564559</v>
      </c>
      <c r="O4026" s="158"/>
      <c r="P4026" s="265">
        <f t="shared" si="880"/>
        <v>213327.08838043758</v>
      </c>
      <c r="Q4026" s="265">
        <f t="shared" si="881"/>
        <v>361801.99876817927</v>
      </c>
      <c r="R4026" s="266">
        <f t="shared" si="882"/>
        <v>575129.08714861679</v>
      </c>
    </row>
    <row r="4027" spans="1:18" x14ac:dyDescent="0.25">
      <c r="A4027" s="81">
        <v>3996</v>
      </c>
      <c r="B4027" s="93">
        <f t="shared" si="871"/>
        <v>8.5578824956525291E-34</v>
      </c>
      <c r="C4027" s="178">
        <f t="shared" si="872"/>
        <v>8.5385773866085651E-34</v>
      </c>
      <c r="D4027" s="165">
        <f t="shared" si="873"/>
        <v>2.2558277767625785E-3</v>
      </c>
      <c r="E4027" s="166">
        <f t="shared" si="883"/>
        <v>24.291375447755232</v>
      </c>
      <c r="F4027" s="167">
        <f t="shared" si="884"/>
        <v>9.0165436237200574</v>
      </c>
      <c r="G4027" s="167">
        <f t="shared" si="874"/>
        <v>313343.13311604591</v>
      </c>
      <c r="H4027" s="167">
        <f t="shared" si="875"/>
        <v>271299.98899881309</v>
      </c>
      <c r="I4027" s="168">
        <f t="shared" si="876"/>
        <v>584643.12211485906</v>
      </c>
      <c r="J4027" s="168">
        <f t="shared" si="878"/>
        <v>559874.6425319952</v>
      </c>
      <c r="K4027" s="94"/>
      <c r="L4027" s="265">
        <f t="shared" si="877"/>
        <v>222791.04248502973</v>
      </c>
      <c r="M4027" s="265">
        <f>$G4027*NonHospFrac+theModel!$H4027*NonHospFrac</f>
        <v>361852.07962982927</v>
      </c>
      <c r="N4027" s="266">
        <f t="shared" si="879"/>
        <v>584643.12211485906</v>
      </c>
      <c r="O4027" s="158"/>
      <c r="P4027" s="265">
        <f t="shared" si="880"/>
        <v>213352.47187964167</v>
      </c>
      <c r="Q4027" s="265">
        <f t="shared" si="881"/>
        <v>361850.51937921025</v>
      </c>
      <c r="R4027" s="266">
        <f t="shared" si="882"/>
        <v>575202.99125885195</v>
      </c>
    </row>
    <row r="4028" spans="1:18" x14ac:dyDescent="0.25">
      <c r="A4028" s="81">
        <v>3997</v>
      </c>
      <c r="B4028" s="93">
        <f t="shared" si="871"/>
        <v>8.3980173203032848E-34</v>
      </c>
      <c r="C4028" s="178">
        <f t="shared" si="872"/>
        <v>8.3790728395624116E-34</v>
      </c>
      <c r="D4028" s="165">
        <f t="shared" si="873"/>
        <v>2.2558277767625785E-3</v>
      </c>
      <c r="E4028" s="166">
        <f t="shared" si="883"/>
        <v>24.291375447755232</v>
      </c>
      <c r="F4028" s="167">
        <f t="shared" si="884"/>
        <v>9.0187994514968199</v>
      </c>
      <c r="G4028" s="167">
        <f t="shared" si="874"/>
        <v>313421.52769525937</v>
      </c>
      <c r="H4028" s="167">
        <f t="shared" si="875"/>
        <v>271299.98899881309</v>
      </c>
      <c r="I4028" s="168">
        <f t="shared" si="876"/>
        <v>584721.5166940724</v>
      </c>
      <c r="J4028" s="168">
        <f t="shared" si="878"/>
        <v>559941.25061075808</v>
      </c>
      <c r="K4028" s="94"/>
      <c r="L4028" s="265">
        <f t="shared" si="877"/>
        <v>222820.91645321215</v>
      </c>
      <c r="M4028" s="265">
        <f>$G4028*NonHospFrac+theModel!$H4028*NonHospFrac</f>
        <v>361900.60024086025</v>
      </c>
      <c r="N4028" s="266">
        <f t="shared" si="879"/>
        <v>584721.5166940724</v>
      </c>
      <c r="O4028" s="158"/>
      <c r="P4028" s="265">
        <f t="shared" si="880"/>
        <v>213377.85434416437</v>
      </c>
      <c r="Q4028" s="265">
        <f t="shared" si="881"/>
        <v>361899.03999024123</v>
      </c>
      <c r="R4028" s="266">
        <f t="shared" si="882"/>
        <v>575276.89433440566</v>
      </c>
    </row>
    <row r="4029" spans="1:18" x14ac:dyDescent="0.25">
      <c r="A4029" s="81">
        <v>3998</v>
      </c>
      <c r="B4029" s="93">
        <f t="shared" si="871"/>
        <v>8.2411384998499428E-34</v>
      </c>
      <c r="C4029" s="178">
        <f t="shared" si="872"/>
        <v>8.2225479107098341E-34</v>
      </c>
      <c r="D4029" s="165">
        <f t="shared" si="873"/>
        <v>2.2558277767625785E-3</v>
      </c>
      <c r="E4029" s="166">
        <f t="shared" si="883"/>
        <v>24.291375447755232</v>
      </c>
      <c r="F4029" s="167">
        <f t="shared" si="884"/>
        <v>9.0210552792735825</v>
      </c>
      <c r="G4029" s="167">
        <f t="shared" si="874"/>
        <v>313499.92227447277</v>
      </c>
      <c r="H4029" s="167">
        <f t="shared" si="875"/>
        <v>271299.98899881309</v>
      </c>
      <c r="I4029" s="168">
        <f t="shared" si="876"/>
        <v>584799.91127328586</v>
      </c>
      <c r="J4029" s="168">
        <f t="shared" si="878"/>
        <v>560007.85597444465</v>
      </c>
      <c r="K4029" s="94"/>
      <c r="L4029" s="265">
        <f t="shared" si="877"/>
        <v>222850.79042139457</v>
      </c>
      <c r="M4029" s="265">
        <f>$G4029*NonHospFrac+theModel!$H4029*NonHospFrac</f>
        <v>361949.12085189123</v>
      </c>
      <c r="N4029" s="266">
        <f t="shared" si="879"/>
        <v>584799.91127328575</v>
      </c>
      <c r="O4029" s="158"/>
      <c r="P4029" s="265">
        <f t="shared" si="880"/>
        <v>213403.23577404785</v>
      </c>
      <c r="Q4029" s="265">
        <f t="shared" si="881"/>
        <v>361947.56060127221</v>
      </c>
      <c r="R4029" s="266">
        <f t="shared" si="882"/>
        <v>575350.79637532006</v>
      </c>
    </row>
    <row r="4030" spans="1:18" x14ac:dyDescent="0.25">
      <c r="A4030" s="81">
        <v>3999</v>
      </c>
      <c r="B4030" s="93">
        <f t="shared" si="871"/>
        <v>8.0871902478115203E-34</v>
      </c>
      <c r="C4030" s="178">
        <f t="shared" si="872"/>
        <v>8.068946939414543E-34</v>
      </c>
      <c r="D4030" s="165">
        <f t="shared" si="873"/>
        <v>2.2558277767625785E-3</v>
      </c>
      <c r="E4030" s="166">
        <f t="shared" si="883"/>
        <v>24.291375447755232</v>
      </c>
      <c r="F4030" s="167">
        <f t="shared" si="884"/>
        <v>9.0233111070503451</v>
      </c>
      <c r="G4030" s="167">
        <f t="shared" si="874"/>
        <v>313578.31685368624</v>
      </c>
      <c r="H4030" s="167">
        <f t="shared" si="875"/>
        <v>271299.98899881309</v>
      </c>
      <c r="I4030" s="168">
        <f t="shared" si="876"/>
        <v>584878.30585249932</v>
      </c>
      <c r="J4030" s="168">
        <f t="shared" si="878"/>
        <v>560074.4586231655</v>
      </c>
      <c r="K4030" s="94"/>
      <c r="L4030" s="265">
        <f t="shared" si="877"/>
        <v>222880.664389577</v>
      </c>
      <c r="M4030" s="265">
        <f>$G4030*NonHospFrac+theModel!$H4030*NonHospFrac</f>
        <v>361997.64146292233</v>
      </c>
      <c r="N4030" s="266">
        <f t="shared" si="879"/>
        <v>584878.30585249932</v>
      </c>
      <c r="O4030" s="158"/>
      <c r="P4030" s="265">
        <f t="shared" si="880"/>
        <v>213428.61616933427</v>
      </c>
      <c r="Q4030" s="265">
        <f t="shared" si="881"/>
        <v>361996.08121230331</v>
      </c>
      <c r="R4030" s="266">
        <f t="shared" si="882"/>
        <v>575424.69738163752</v>
      </c>
    </row>
    <row r="4031" spans="1:18" x14ac:dyDescent="0.25">
      <c r="A4031" s="81">
        <v>4000</v>
      </c>
      <c r="B4031" s="93">
        <f t="shared" si="871"/>
        <v>7.9361178198241221E-34</v>
      </c>
      <c r="C4031" s="178">
        <f t="shared" si="872"/>
        <v>7.9182153048065022E-34</v>
      </c>
      <c r="D4031" s="165">
        <f t="shared" si="873"/>
        <v>2.2558277767625785E-3</v>
      </c>
      <c r="E4031" s="166">
        <f t="shared" si="883"/>
        <v>24.291375447755232</v>
      </c>
      <c r="F4031" s="167">
        <f t="shared" si="884"/>
        <v>9.0255669348271077</v>
      </c>
      <c r="G4031" s="167">
        <f t="shared" si="874"/>
        <v>313656.71143289964</v>
      </c>
      <c r="H4031" s="167">
        <f t="shared" si="875"/>
        <v>271299.98899881309</v>
      </c>
      <c r="I4031" s="168">
        <f t="shared" si="876"/>
        <v>584956.70043171267</v>
      </c>
      <c r="J4031" s="168">
        <f t="shared" si="878"/>
        <v>560141.05855703121</v>
      </c>
      <c r="K4031" s="94"/>
      <c r="L4031" s="265">
        <f t="shared" si="877"/>
        <v>222910.53835775942</v>
      </c>
      <c r="M4031" s="265">
        <f>$G4031*NonHospFrac+theModel!$H4031*NonHospFrac</f>
        <v>362046.16207395331</v>
      </c>
      <c r="N4031" s="266">
        <f t="shared" si="879"/>
        <v>584956.70043171267</v>
      </c>
      <c r="O4031" s="158"/>
      <c r="P4031" s="265">
        <f t="shared" si="880"/>
        <v>213453.99553006582</v>
      </c>
      <c r="Q4031" s="265">
        <f t="shared" si="881"/>
        <v>362044.60182333429</v>
      </c>
      <c r="R4031" s="266">
        <f t="shared" si="882"/>
        <v>575498.59735340008</v>
      </c>
    </row>
    <row r="4032" spans="1:18" x14ac:dyDescent="0.25">
      <c r="A4032" s="81">
        <v>4001</v>
      </c>
      <c r="B4032" s="93">
        <f t="shared" si="871"/>
        <v>7.7878674941737112E-34</v>
      </c>
      <c r="C4032" s="178">
        <f t="shared" si="872"/>
        <v>7.7702994063586073E-34</v>
      </c>
      <c r="D4032" s="165">
        <f t="shared" si="873"/>
        <v>2.2558277767625785E-3</v>
      </c>
      <c r="E4032" s="166">
        <f t="shared" si="883"/>
        <v>24.291375447755232</v>
      </c>
      <c r="F4032" s="167">
        <f t="shared" si="884"/>
        <v>9.0278227626038703</v>
      </c>
      <c r="G4032" s="167">
        <f t="shared" si="874"/>
        <v>313735.1060121131</v>
      </c>
      <c r="H4032" s="167">
        <f t="shared" si="875"/>
        <v>271299.98899881309</v>
      </c>
      <c r="I4032" s="168">
        <f t="shared" si="876"/>
        <v>585035.09501092625</v>
      </c>
      <c r="J4032" s="168">
        <f t="shared" si="878"/>
        <v>560207.65577615262</v>
      </c>
      <c r="K4032" s="94"/>
      <c r="L4032" s="265">
        <f t="shared" si="877"/>
        <v>222940.41232594187</v>
      </c>
      <c r="M4032" s="265">
        <f>$G4032*NonHospFrac+theModel!$H4032*NonHospFrac</f>
        <v>362094.68268498429</v>
      </c>
      <c r="N4032" s="266">
        <f t="shared" si="879"/>
        <v>585035.09501092613</v>
      </c>
      <c r="O4032" s="158"/>
      <c r="P4032" s="265">
        <f t="shared" si="880"/>
        <v>213479.37385628468</v>
      </c>
      <c r="Q4032" s="265">
        <f t="shared" si="881"/>
        <v>362093.12243436527</v>
      </c>
      <c r="R4032" s="266">
        <f t="shared" si="882"/>
        <v>575572.49629064999</v>
      </c>
    </row>
    <row r="4033" spans="1:18" x14ac:dyDescent="0.25">
      <c r="A4033" s="81">
        <v>4002</v>
      </c>
      <c r="B4033" s="93">
        <f t="shared" si="871"/>
        <v>7.6423865526925412E-34</v>
      </c>
      <c r="C4033" s="178">
        <f t="shared" si="872"/>
        <v>7.6251466448262208E-34</v>
      </c>
      <c r="D4033" s="165">
        <f t="shared" si="873"/>
        <v>2.2558277767625785E-3</v>
      </c>
      <c r="E4033" s="166">
        <f t="shared" si="883"/>
        <v>24.291375447755232</v>
      </c>
      <c r="F4033" s="167">
        <f t="shared" si="884"/>
        <v>9.0300785903806329</v>
      </c>
      <c r="G4033" s="167">
        <f t="shared" si="874"/>
        <v>313813.5005913265</v>
      </c>
      <c r="H4033" s="167">
        <f t="shared" si="875"/>
        <v>271299.98899881309</v>
      </c>
      <c r="I4033" s="168">
        <f t="shared" si="876"/>
        <v>585113.48959013959</v>
      </c>
      <c r="J4033" s="168">
        <f t="shared" si="878"/>
        <v>560274.25028064009</v>
      </c>
      <c r="K4033" s="94"/>
      <c r="L4033" s="265">
        <f t="shared" si="877"/>
        <v>222970.28629412429</v>
      </c>
      <c r="M4033" s="265">
        <f>$G4033*NonHospFrac+theModel!$H4033*NonHospFrac</f>
        <v>362143.20329601527</v>
      </c>
      <c r="N4033" s="266">
        <f t="shared" si="879"/>
        <v>585113.48959013959</v>
      </c>
      <c r="O4033" s="158"/>
      <c r="P4033" s="265">
        <f t="shared" si="880"/>
        <v>213504.75114803301</v>
      </c>
      <c r="Q4033" s="265">
        <f t="shared" si="881"/>
        <v>362141.64304539625</v>
      </c>
      <c r="R4033" s="266">
        <f t="shared" si="882"/>
        <v>575646.39419342927</v>
      </c>
    </row>
    <row r="4034" spans="1:18" x14ac:dyDescent="0.25">
      <c r="A4034" s="81">
        <v>4003</v>
      </c>
      <c r="B4034" s="93">
        <f t="shared" si="871"/>
        <v>7.4996232620124498E-34</v>
      </c>
      <c r="C4034" s="178">
        <f t="shared" si="872"/>
        <v>7.4827054035427474E-34</v>
      </c>
      <c r="D4034" s="165">
        <f t="shared" si="873"/>
        <v>2.2558277767625785E-3</v>
      </c>
      <c r="E4034" s="166">
        <f t="shared" si="883"/>
        <v>24.291375447755232</v>
      </c>
      <c r="F4034" s="167">
        <f t="shared" si="884"/>
        <v>9.0323344181573955</v>
      </c>
      <c r="G4034" s="167">
        <f t="shared" si="874"/>
        <v>313891.89517053991</v>
      </c>
      <c r="H4034" s="167">
        <f t="shared" si="875"/>
        <v>271299.98899881309</v>
      </c>
      <c r="I4034" s="168">
        <f t="shared" si="876"/>
        <v>585191.88416935294</v>
      </c>
      <c r="J4034" s="168">
        <f t="shared" si="878"/>
        <v>560340.84207060444</v>
      </c>
      <c r="K4034" s="94"/>
      <c r="L4034" s="265">
        <f t="shared" si="877"/>
        <v>223000.16026230672</v>
      </c>
      <c r="M4034" s="265">
        <f>$G4034*NonHospFrac+theModel!$H4034*NonHospFrac</f>
        <v>362191.72390704625</v>
      </c>
      <c r="N4034" s="266">
        <f t="shared" si="879"/>
        <v>585191.88416935294</v>
      </c>
      <c r="O4034" s="158"/>
      <c r="P4034" s="265">
        <f t="shared" si="880"/>
        <v>213530.12740535295</v>
      </c>
      <c r="Q4034" s="265">
        <f t="shared" si="881"/>
        <v>362190.16365642723</v>
      </c>
      <c r="R4034" s="266">
        <f t="shared" si="882"/>
        <v>575720.29106178018</v>
      </c>
    </row>
    <row r="4035" spans="1:18" x14ac:dyDescent="0.25">
      <c r="A4035" s="81">
        <v>4004</v>
      </c>
      <c r="B4035" s="93">
        <f t="shared" si="871"/>
        <v>7.3595268551683556E-34</v>
      </c>
      <c r="C4035" s="178">
        <f t="shared" si="872"/>
        <v>7.3429250300646368E-34</v>
      </c>
      <c r="D4035" s="165">
        <f t="shared" si="873"/>
        <v>2.2558277767625785E-3</v>
      </c>
      <c r="E4035" s="166">
        <f t="shared" si="883"/>
        <v>24.291375447755232</v>
      </c>
      <c r="F4035" s="167">
        <f t="shared" si="884"/>
        <v>9.034590245934158</v>
      </c>
      <c r="G4035" s="167">
        <f t="shared" si="874"/>
        <v>313970.28974975337</v>
      </c>
      <c r="H4035" s="167">
        <f t="shared" si="875"/>
        <v>271299.98899881309</v>
      </c>
      <c r="I4035" s="168">
        <f t="shared" si="876"/>
        <v>585270.27874856652</v>
      </c>
      <c r="J4035" s="168">
        <f t="shared" si="878"/>
        <v>560407.43114615662</v>
      </c>
      <c r="K4035" s="94"/>
      <c r="L4035" s="265">
        <f t="shared" si="877"/>
        <v>223030.03423048917</v>
      </c>
      <c r="M4035" s="265">
        <f>$G4035*NonHospFrac+theModel!$H4035*NonHospFrac</f>
        <v>362240.24451807729</v>
      </c>
      <c r="N4035" s="266">
        <f t="shared" si="879"/>
        <v>585270.27874856652</v>
      </c>
      <c r="O4035" s="158"/>
      <c r="P4035" s="265">
        <f t="shared" si="880"/>
        <v>213555.50262828672</v>
      </c>
      <c r="Q4035" s="265">
        <f t="shared" si="881"/>
        <v>362238.68426745827</v>
      </c>
      <c r="R4035" s="266">
        <f t="shared" si="882"/>
        <v>575794.18689574499</v>
      </c>
    </row>
    <row r="4036" spans="1:18" x14ac:dyDescent="0.25">
      <c r="A4036" s="81">
        <v>4005</v>
      </c>
      <c r="B4036" s="93">
        <f t="shared" si="871"/>
        <v>7.2220475135454995E-34</v>
      </c>
      <c r="C4036" s="178">
        <f t="shared" si="872"/>
        <v>7.205755818159344E-34</v>
      </c>
      <c r="D4036" s="165">
        <f t="shared" si="873"/>
        <v>2.2558277767625785E-3</v>
      </c>
      <c r="E4036" s="166">
        <f t="shared" si="883"/>
        <v>24.291375447755232</v>
      </c>
      <c r="F4036" s="167">
        <f t="shared" si="884"/>
        <v>9.0368460737109206</v>
      </c>
      <c r="G4036" s="167">
        <f t="shared" si="874"/>
        <v>314048.68432896677</v>
      </c>
      <c r="H4036" s="167">
        <f t="shared" si="875"/>
        <v>271299.98899881309</v>
      </c>
      <c r="I4036" s="168">
        <f t="shared" si="876"/>
        <v>585348.67332777986</v>
      </c>
      <c r="J4036" s="168">
        <f t="shared" si="878"/>
        <v>560474.01750740677</v>
      </c>
      <c r="K4036" s="94"/>
      <c r="L4036" s="265">
        <f t="shared" si="877"/>
        <v>223059.90819867159</v>
      </c>
      <c r="M4036" s="265">
        <f>$G4036*NonHospFrac+theModel!$H4036*NonHospFrac</f>
        <v>362288.76512910827</v>
      </c>
      <c r="N4036" s="266">
        <f t="shared" si="879"/>
        <v>585348.67332777986</v>
      </c>
      <c r="O4036" s="158"/>
      <c r="P4036" s="265">
        <f t="shared" si="880"/>
        <v>213580.87681687641</v>
      </c>
      <c r="Q4036" s="265">
        <f t="shared" si="881"/>
        <v>362287.20487848925</v>
      </c>
      <c r="R4036" s="266">
        <f t="shared" si="882"/>
        <v>575868.08169536572</v>
      </c>
    </row>
    <row r="4037" spans="1:18" x14ac:dyDescent="0.25">
      <c r="A4037" s="81">
        <v>4006</v>
      </c>
      <c r="B4037" s="93">
        <f t="shared" si="871"/>
        <v>7.0871363491633167E-34</v>
      </c>
      <c r="C4037" s="178">
        <f t="shared" si="872"/>
        <v>7.0711489901291699E-34</v>
      </c>
      <c r="D4037" s="165">
        <f t="shared" si="873"/>
        <v>2.2558277767625785E-3</v>
      </c>
      <c r="E4037" s="166">
        <f t="shared" si="883"/>
        <v>24.291375447755232</v>
      </c>
      <c r="F4037" s="167">
        <f t="shared" si="884"/>
        <v>9.0391019014876832</v>
      </c>
      <c r="G4037" s="167">
        <f t="shared" si="874"/>
        <v>314127.07890818018</v>
      </c>
      <c r="H4037" s="167">
        <f t="shared" si="875"/>
        <v>271299.98899881309</v>
      </c>
      <c r="I4037" s="168">
        <f t="shared" si="876"/>
        <v>585427.06790699321</v>
      </c>
      <c r="J4037" s="168">
        <f t="shared" si="878"/>
        <v>560540.60115446569</v>
      </c>
      <c r="K4037" s="94"/>
      <c r="L4037" s="265">
        <f t="shared" si="877"/>
        <v>223089.78216685401</v>
      </c>
      <c r="M4037" s="265">
        <f>$G4037*NonHospFrac+theModel!$H4037*NonHospFrac</f>
        <v>362337.28574013925</v>
      </c>
      <c r="N4037" s="266">
        <f t="shared" si="879"/>
        <v>585427.06790699321</v>
      </c>
      <c r="O4037" s="158"/>
      <c r="P4037" s="265">
        <f t="shared" si="880"/>
        <v>213606.24997116422</v>
      </c>
      <c r="Q4037" s="265">
        <f t="shared" si="881"/>
        <v>362335.72548952023</v>
      </c>
      <c r="R4037" s="266">
        <f t="shared" si="882"/>
        <v>575941.97546068439</v>
      </c>
    </row>
    <row r="4038" spans="1:18" x14ac:dyDescent="0.25">
      <c r="A4038" s="81">
        <v>4007</v>
      </c>
      <c r="B4038" s="93">
        <f t="shared" si="871"/>
        <v>6.9547453872918819E-34</v>
      </c>
      <c r="C4038" s="178">
        <f t="shared" si="872"/>
        <v>6.9390566794669178E-34</v>
      </c>
      <c r="D4038" s="165">
        <f t="shared" si="873"/>
        <v>2.2558277767625785E-3</v>
      </c>
      <c r="E4038" s="166">
        <f t="shared" si="883"/>
        <v>24.291375447755232</v>
      </c>
      <c r="F4038" s="167">
        <f t="shared" si="884"/>
        <v>9.0413577292644458</v>
      </c>
      <c r="G4038" s="167">
        <f t="shared" si="874"/>
        <v>314205.47348739358</v>
      </c>
      <c r="H4038" s="167">
        <f t="shared" si="875"/>
        <v>271299.98899881309</v>
      </c>
      <c r="I4038" s="168">
        <f t="shared" si="876"/>
        <v>585505.46248620667</v>
      </c>
      <c r="J4038" s="168">
        <f t="shared" si="878"/>
        <v>560607.18208744423</v>
      </c>
      <c r="K4038" s="94"/>
      <c r="L4038" s="265">
        <f t="shared" si="877"/>
        <v>223119.65613503641</v>
      </c>
      <c r="M4038" s="265">
        <f>$G4038*NonHospFrac+theModel!$H4038*NonHospFrac</f>
        <v>362385.80635117023</v>
      </c>
      <c r="N4038" s="266">
        <f t="shared" si="879"/>
        <v>585505.46248620667</v>
      </c>
      <c r="O4038" s="158"/>
      <c r="P4038" s="265">
        <f t="shared" si="880"/>
        <v>213631.62209119229</v>
      </c>
      <c r="Q4038" s="265">
        <f t="shared" si="881"/>
        <v>362384.24610055122</v>
      </c>
      <c r="R4038" s="266">
        <f t="shared" si="882"/>
        <v>576015.8681917435</v>
      </c>
    </row>
    <row r="4039" spans="1:18" x14ac:dyDescent="0.25">
      <c r="A4039" s="81">
        <v>4008</v>
      </c>
      <c r="B4039" s="93">
        <f t="shared" si="871"/>
        <v>6.8248275493904619E-34</v>
      </c>
      <c r="C4039" s="178">
        <f t="shared" si="872"/>
        <v>6.8094319138329327E-34</v>
      </c>
      <c r="D4039" s="165">
        <f t="shared" si="873"/>
        <v>2.2558277767625785E-3</v>
      </c>
      <c r="E4039" s="166">
        <f t="shared" si="883"/>
        <v>24.291375447755232</v>
      </c>
      <c r="F4039" s="167">
        <f t="shared" si="884"/>
        <v>9.0436135570412084</v>
      </c>
      <c r="G4039" s="167">
        <f t="shared" si="874"/>
        <v>314283.86806660704</v>
      </c>
      <c r="H4039" s="167">
        <f t="shared" si="875"/>
        <v>271299.98899881309</v>
      </c>
      <c r="I4039" s="168">
        <f t="shared" si="876"/>
        <v>585583.85706542013</v>
      </c>
      <c r="J4039" s="168">
        <f t="shared" si="878"/>
        <v>560673.76030645287</v>
      </c>
      <c r="K4039" s="94"/>
      <c r="L4039" s="265">
        <f t="shared" si="877"/>
        <v>223149.53010321886</v>
      </c>
      <c r="M4039" s="265">
        <f>$G4039*NonHospFrac+theModel!$H4039*NonHospFrac</f>
        <v>362434.32696220127</v>
      </c>
      <c r="N4039" s="266">
        <f t="shared" si="879"/>
        <v>585583.85706542013</v>
      </c>
      <c r="O4039" s="158"/>
      <c r="P4039" s="265">
        <f t="shared" si="880"/>
        <v>213656.99317700285</v>
      </c>
      <c r="Q4039" s="265">
        <f t="shared" si="881"/>
        <v>362432.76671158226</v>
      </c>
      <c r="R4039" s="266">
        <f t="shared" si="882"/>
        <v>576089.75988858507</v>
      </c>
    </row>
    <row r="4040" spans="1:18" x14ac:dyDescent="0.25">
      <c r="A4040" s="81">
        <v>4009</v>
      </c>
      <c r="B4040" s="93">
        <f t="shared" si="871"/>
        <v>6.6973366363678647E-34</v>
      </c>
      <c r="C4040" s="178">
        <f t="shared" si="872"/>
        <v>6.6822285983532163E-34</v>
      </c>
      <c r="D4040" s="165">
        <f t="shared" si="873"/>
        <v>2.2558277767625785E-3</v>
      </c>
      <c r="E4040" s="166">
        <f t="shared" si="883"/>
        <v>24.291375447755232</v>
      </c>
      <c r="F4040" s="167">
        <f t="shared" si="884"/>
        <v>9.045869384817971</v>
      </c>
      <c r="G4040" s="167">
        <f t="shared" si="874"/>
        <v>314362.26264582039</v>
      </c>
      <c r="H4040" s="167">
        <f t="shared" si="875"/>
        <v>271299.98899881309</v>
      </c>
      <c r="I4040" s="168">
        <f t="shared" si="876"/>
        <v>585662.25164463348</v>
      </c>
      <c r="J4040" s="168">
        <f t="shared" si="878"/>
        <v>560740.33581160207</v>
      </c>
      <c r="K4040" s="94"/>
      <c r="L4040" s="265">
        <f t="shared" si="877"/>
        <v>223179.40407140125</v>
      </c>
      <c r="M4040" s="265">
        <f>$G4040*NonHospFrac+theModel!$H4040*NonHospFrac</f>
        <v>362482.8475732322</v>
      </c>
      <c r="N4040" s="266">
        <f t="shared" si="879"/>
        <v>585662.25164463348</v>
      </c>
      <c r="O4040" s="158"/>
      <c r="P4040" s="265">
        <f t="shared" si="880"/>
        <v>213682.36322863796</v>
      </c>
      <c r="Q4040" s="265">
        <f t="shared" si="881"/>
        <v>362481.28732261318</v>
      </c>
      <c r="R4040" s="266">
        <f t="shared" si="882"/>
        <v>576163.65055125114</v>
      </c>
    </row>
    <row r="4041" spans="1:18" x14ac:dyDescent="0.25">
      <c r="A4041" s="81">
        <v>4010</v>
      </c>
      <c r="B4041" s="93">
        <f t="shared" si="871"/>
        <v>6.572227312152374E-34</v>
      </c>
      <c r="C4041" s="178">
        <f t="shared" si="872"/>
        <v>6.5574014992264232E-34</v>
      </c>
      <c r="D4041" s="165">
        <f t="shared" si="873"/>
        <v>2.2558277767625785E-3</v>
      </c>
      <c r="E4041" s="166">
        <f t="shared" si="883"/>
        <v>24.291375447755232</v>
      </c>
      <c r="F4041" s="167">
        <f t="shared" si="884"/>
        <v>9.0481252125947336</v>
      </c>
      <c r="G4041" s="167">
        <f t="shared" si="874"/>
        <v>314440.65722503385</v>
      </c>
      <c r="H4041" s="167">
        <f t="shared" si="875"/>
        <v>271299.98899881309</v>
      </c>
      <c r="I4041" s="168">
        <f t="shared" si="876"/>
        <v>585740.64622384694</v>
      </c>
      <c r="J4041" s="168">
        <f t="shared" si="878"/>
        <v>560806.90860300278</v>
      </c>
      <c r="K4041" s="94"/>
      <c r="L4041" s="265">
        <f t="shared" si="877"/>
        <v>223209.2780395837</v>
      </c>
      <c r="M4041" s="265">
        <f>$G4041*NonHospFrac+theModel!$H4041*NonHospFrac</f>
        <v>362531.36818426324</v>
      </c>
      <c r="N4041" s="266">
        <f t="shared" si="879"/>
        <v>585740.64622384694</v>
      </c>
      <c r="O4041" s="158"/>
      <c r="P4041" s="265">
        <f t="shared" si="880"/>
        <v>213707.73224613987</v>
      </c>
      <c r="Q4041" s="265">
        <f t="shared" si="881"/>
        <v>362529.80793364422</v>
      </c>
      <c r="R4041" s="266">
        <f t="shared" si="882"/>
        <v>576237.54017978406</v>
      </c>
    </row>
    <row r="4042" spans="1:18" x14ac:dyDescent="0.25">
      <c r="A4042" s="81">
        <v>4011</v>
      </c>
      <c r="B4042" s="93">
        <f t="shared" si="871"/>
        <v>6.4494550875716682E-34</v>
      </c>
      <c r="C4042" s="178">
        <f t="shared" si="872"/>
        <v>6.434906227640141E-34</v>
      </c>
      <c r="D4042" s="165">
        <f t="shared" si="873"/>
        <v>2.2558277767625785E-3</v>
      </c>
      <c r="E4042" s="166">
        <f t="shared" si="883"/>
        <v>24.291375447755232</v>
      </c>
      <c r="F4042" s="167">
        <f t="shared" si="884"/>
        <v>9.0503810403714962</v>
      </c>
      <c r="G4042" s="167">
        <f t="shared" si="874"/>
        <v>314519.05180424725</v>
      </c>
      <c r="H4042" s="167">
        <f t="shared" si="875"/>
        <v>271299.98899881309</v>
      </c>
      <c r="I4042" s="168">
        <f t="shared" si="876"/>
        <v>585819.0408030604</v>
      </c>
      <c r="J4042" s="168">
        <f t="shared" si="878"/>
        <v>560873.47868076549</v>
      </c>
      <c r="K4042" s="94"/>
      <c r="L4042" s="265">
        <f t="shared" si="877"/>
        <v>223239.15200776613</v>
      </c>
      <c r="M4042" s="265">
        <f>$G4042*NonHospFrac+theModel!$H4042*NonHospFrac</f>
        <v>362579.88879529422</v>
      </c>
      <c r="N4042" s="266">
        <f t="shared" si="879"/>
        <v>585819.0408030604</v>
      </c>
      <c r="O4042" s="158"/>
      <c r="P4042" s="265">
        <f t="shared" si="880"/>
        <v>213733.10022955065</v>
      </c>
      <c r="Q4042" s="265">
        <f t="shared" si="881"/>
        <v>362578.3285446752</v>
      </c>
      <c r="R4042" s="266">
        <f t="shared" si="882"/>
        <v>576311.42877422587</v>
      </c>
    </row>
    <row r="4043" spans="1:18" x14ac:dyDescent="0.25">
      <c r="A4043" s="81">
        <v>4012</v>
      </c>
      <c r="B4043" s="93">
        <f t="shared" si="871"/>
        <v>6.3289763045308555E-34</v>
      </c>
      <c r="C4043" s="178">
        <f t="shared" si="872"/>
        <v>6.3146992239846223E-34</v>
      </c>
      <c r="D4043" s="165">
        <f t="shared" si="873"/>
        <v>2.2558277767625785E-3</v>
      </c>
      <c r="E4043" s="166">
        <f t="shared" si="883"/>
        <v>24.291375447755232</v>
      </c>
      <c r="F4043" s="167">
        <f t="shared" si="884"/>
        <v>9.0526368681482587</v>
      </c>
      <c r="G4043" s="167">
        <f t="shared" si="874"/>
        <v>314597.44638346072</v>
      </c>
      <c r="H4043" s="167">
        <f t="shared" si="875"/>
        <v>271299.98899881309</v>
      </c>
      <c r="I4043" s="168">
        <f t="shared" si="876"/>
        <v>585897.43538227375</v>
      </c>
      <c r="J4043" s="168">
        <f t="shared" si="878"/>
        <v>560940.04604500066</v>
      </c>
      <c r="K4043" s="94"/>
      <c r="L4043" s="265">
        <f t="shared" si="877"/>
        <v>223269.02597594855</v>
      </c>
      <c r="M4043" s="265">
        <f>$G4043*NonHospFrac+theModel!$H4043*NonHospFrac</f>
        <v>362628.4094063252</v>
      </c>
      <c r="N4043" s="266">
        <f t="shared" si="879"/>
        <v>585897.43538227375</v>
      </c>
      <c r="O4043" s="158"/>
      <c r="P4043" s="265">
        <f t="shared" si="880"/>
        <v>213758.46717891248</v>
      </c>
      <c r="Q4043" s="265">
        <f t="shared" si="881"/>
        <v>362626.84915570618</v>
      </c>
      <c r="R4043" s="266">
        <f t="shared" si="882"/>
        <v>576385.31633461872</v>
      </c>
    </row>
    <row r="4044" spans="1:18" x14ac:dyDescent="0.25">
      <c r="A4044" s="81">
        <v>4013</v>
      </c>
      <c r="B4044" s="93">
        <f t="shared" si="871"/>
        <v>6.210748120489035E-34</v>
      </c>
      <c r="C4044" s="178">
        <f t="shared" si="872"/>
        <v>6.19673774236436E-34</v>
      </c>
      <c r="D4044" s="165">
        <f t="shared" si="873"/>
        <v>2.2558277767625785E-3</v>
      </c>
      <c r="E4044" s="166">
        <f t="shared" si="883"/>
        <v>24.291375447755232</v>
      </c>
      <c r="F4044" s="167">
        <f t="shared" si="884"/>
        <v>9.0548926959250213</v>
      </c>
      <c r="G4044" s="167">
        <f t="shared" si="874"/>
        <v>314675.84096267412</v>
      </c>
      <c r="H4044" s="167">
        <f t="shared" si="875"/>
        <v>271299.98899881309</v>
      </c>
      <c r="I4044" s="168">
        <f t="shared" si="876"/>
        <v>585975.82996148721</v>
      </c>
      <c r="J4044" s="168">
        <f t="shared" si="878"/>
        <v>561006.61069581914</v>
      </c>
      <c r="K4044" s="94"/>
      <c r="L4044" s="265">
        <f t="shared" si="877"/>
        <v>223298.89994413097</v>
      </c>
      <c r="M4044" s="265">
        <f>$G4044*NonHospFrac+theModel!$H4044*NonHospFrac</f>
        <v>362676.93001735618</v>
      </c>
      <c r="N4044" s="266">
        <f t="shared" si="879"/>
        <v>585975.82996148709</v>
      </c>
      <c r="O4044" s="158"/>
      <c r="P4044" s="265">
        <f t="shared" si="880"/>
        <v>213783.83309426752</v>
      </c>
      <c r="Q4044" s="265">
        <f t="shared" si="881"/>
        <v>362675.36976673716</v>
      </c>
      <c r="R4044" s="266">
        <f t="shared" si="882"/>
        <v>576459.20286100474</v>
      </c>
    </row>
    <row r="4045" spans="1:18" x14ac:dyDescent="0.25">
      <c r="A4045" s="81">
        <v>4014</v>
      </c>
      <c r="B4045" s="93">
        <f t="shared" si="871"/>
        <v>6.0947284932229324E-34</v>
      </c>
      <c r="C4045" s="178">
        <f t="shared" si="872"/>
        <v>6.0809798353960934E-34</v>
      </c>
      <c r="D4045" s="165">
        <f t="shared" si="873"/>
        <v>2.2558277767625785E-3</v>
      </c>
      <c r="E4045" s="166">
        <f t="shared" si="883"/>
        <v>24.291375447755232</v>
      </c>
      <c r="F4045" s="167">
        <f t="shared" si="884"/>
        <v>9.0571485237017839</v>
      </c>
      <c r="G4045" s="167">
        <f t="shared" si="874"/>
        <v>314754.23554188758</v>
      </c>
      <c r="H4045" s="167">
        <f t="shared" si="875"/>
        <v>271299.98899881309</v>
      </c>
      <c r="I4045" s="168">
        <f t="shared" si="876"/>
        <v>586054.22454070067</v>
      </c>
      <c r="J4045" s="168">
        <f t="shared" si="878"/>
        <v>561073.17263333139</v>
      </c>
      <c r="K4045" s="94"/>
      <c r="L4045" s="265">
        <f t="shared" si="877"/>
        <v>223328.77391231339</v>
      </c>
      <c r="M4045" s="265">
        <f>$G4045*NonHospFrac+theModel!$H4045*NonHospFrac</f>
        <v>362725.45062838728</v>
      </c>
      <c r="N4045" s="266">
        <f t="shared" si="879"/>
        <v>586054.22454070067</v>
      </c>
      <c r="O4045" s="158"/>
      <c r="P4045" s="265">
        <f t="shared" si="880"/>
        <v>213809.19797565794</v>
      </c>
      <c r="Q4045" s="265">
        <f t="shared" si="881"/>
        <v>362723.89037776826</v>
      </c>
      <c r="R4045" s="266">
        <f t="shared" si="882"/>
        <v>576533.0883534262</v>
      </c>
    </row>
    <row r="4046" spans="1:18" x14ac:dyDescent="0.25">
      <c r="A4046" s="81">
        <v>4015</v>
      </c>
      <c r="B4046" s="93">
        <f t="shared" si="871"/>
        <v>5.980876165878012E-34</v>
      </c>
      <c r="C4046" s="178">
        <f t="shared" si="872"/>
        <v>5.9673843392936472E-34</v>
      </c>
      <c r="D4046" s="165">
        <f t="shared" si="873"/>
        <v>2.2558277767625785E-3</v>
      </c>
      <c r="E4046" s="166">
        <f t="shared" si="883"/>
        <v>24.291375447755232</v>
      </c>
      <c r="F4046" s="167">
        <f t="shared" si="884"/>
        <v>9.0594043514785465</v>
      </c>
      <c r="G4046" s="167">
        <f t="shared" si="874"/>
        <v>314832.63012110093</v>
      </c>
      <c r="H4046" s="167">
        <f t="shared" si="875"/>
        <v>271299.98899881309</v>
      </c>
      <c r="I4046" s="168">
        <f t="shared" si="876"/>
        <v>586132.61911991402</v>
      </c>
      <c r="J4046" s="168">
        <f t="shared" si="878"/>
        <v>561139.73185764789</v>
      </c>
      <c r="K4046" s="94"/>
      <c r="L4046" s="265">
        <f t="shared" si="877"/>
        <v>223358.64788049582</v>
      </c>
      <c r="M4046" s="265">
        <f>$G4046*NonHospFrac+theModel!$H4046*NonHospFrac</f>
        <v>362773.9712394182</v>
      </c>
      <c r="N4046" s="266">
        <f t="shared" si="879"/>
        <v>586132.61911991402</v>
      </c>
      <c r="O4046" s="158"/>
      <c r="P4046" s="265">
        <f t="shared" si="880"/>
        <v>213834.56182312584</v>
      </c>
      <c r="Q4046" s="265">
        <f t="shared" si="881"/>
        <v>362772.41098879918</v>
      </c>
      <c r="R4046" s="266">
        <f t="shared" si="882"/>
        <v>576606.97281192499</v>
      </c>
    </row>
    <row r="4047" spans="1:18" x14ac:dyDescent="0.25">
      <c r="A4047" s="81">
        <v>4016</v>
      </c>
      <c r="B4047" s="93">
        <f t="shared" si="871"/>
        <v>5.8691506522960447E-34</v>
      </c>
      <c r="C4047" s="178">
        <f t="shared" si="872"/>
        <v>5.8559108592285908E-34</v>
      </c>
      <c r="D4047" s="165">
        <f t="shared" si="873"/>
        <v>2.2558277767625785E-3</v>
      </c>
      <c r="E4047" s="166">
        <f t="shared" si="883"/>
        <v>24.291375447755232</v>
      </c>
      <c r="F4047" s="167">
        <f t="shared" si="884"/>
        <v>9.0616601792553091</v>
      </c>
      <c r="G4047" s="167">
        <f t="shared" si="874"/>
        <v>314911.02470031439</v>
      </c>
      <c r="H4047" s="167">
        <f t="shared" si="875"/>
        <v>271299.98899881309</v>
      </c>
      <c r="I4047" s="168">
        <f t="shared" si="876"/>
        <v>586211.01369912748</v>
      </c>
      <c r="J4047" s="168">
        <f t="shared" si="878"/>
        <v>561206.28836887947</v>
      </c>
      <c r="K4047" s="94"/>
      <c r="L4047" s="265">
        <f t="shared" si="877"/>
        <v>223388.52184867824</v>
      </c>
      <c r="M4047" s="265">
        <f>$G4047*NonHospFrac+theModel!$H4047*NonHospFrac</f>
        <v>362822.49185044924</v>
      </c>
      <c r="N4047" s="266">
        <f t="shared" si="879"/>
        <v>586211.01369912748</v>
      </c>
      <c r="O4047" s="158"/>
      <c r="P4047" s="265">
        <f t="shared" si="880"/>
        <v>213859.9246367134</v>
      </c>
      <c r="Q4047" s="265">
        <f t="shared" si="881"/>
        <v>362820.93159983022</v>
      </c>
      <c r="R4047" s="266">
        <f t="shared" si="882"/>
        <v>576680.85623654362</v>
      </c>
    </row>
    <row r="4048" spans="1:18" x14ac:dyDescent="0.25">
      <c r="A4048" s="81">
        <v>4017</v>
      </c>
      <c r="B4048" s="93">
        <f t="shared" si="871"/>
        <v>5.7595122226194994E-34</v>
      </c>
      <c r="C4048" s="178">
        <f t="shared" si="872"/>
        <v>5.7465197549671106E-34</v>
      </c>
      <c r="D4048" s="165">
        <f t="shared" si="873"/>
        <v>2.2558277767625785E-3</v>
      </c>
      <c r="E4048" s="166">
        <f t="shared" si="883"/>
        <v>24.291375447755232</v>
      </c>
      <c r="F4048" s="167">
        <f t="shared" si="884"/>
        <v>9.0639160070320717</v>
      </c>
      <c r="G4048" s="167">
        <f t="shared" si="874"/>
        <v>314989.41927952779</v>
      </c>
      <c r="H4048" s="167">
        <f t="shared" si="875"/>
        <v>271299.98899881309</v>
      </c>
      <c r="I4048" s="168">
        <f t="shared" si="876"/>
        <v>586289.40827834094</v>
      </c>
      <c r="J4048" s="168">
        <f t="shared" si="878"/>
        <v>561272.84216713661</v>
      </c>
      <c r="K4048" s="94"/>
      <c r="L4048" s="265">
        <f t="shared" si="877"/>
        <v>223418.39581686066</v>
      </c>
      <c r="M4048" s="265">
        <f>$G4048*NonHospFrac+theModel!$H4048*NonHospFrac</f>
        <v>362871.01246148022</v>
      </c>
      <c r="N4048" s="266">
        <f t="shared" si="879"/>
        <v>586289.40827834094</v>
      </c>
      <c r="O4048" s="158"/>
      <c r="P4048" s="265">
        <f t="shared" si="880"/>
        <v>213885.28641646274</v>
      </c>
      <c r="Q4048" s="265">
        <f t="shared" si="881"/>
        <v>362869.4522108612</v>
      </c>
      <c r="R4048" s="266">
        <f t="shared" si="882"/>
        <v>576754.73862732388</v>
      </c>
    </row>
    <row r="4049" spans="1:18" x14ac:dyDescent="0.25">
      <c r="A4049" s="81">
        <v>4018</v>
      </c>
      <c r="B4049" s="93">
        <f t="shared" si="871"/>
        <v>5.6519218891622537E-34</v>
      </c>
      <c r="C4049" s="178">
        <f t="shared" si="872"/>
        <v>5.6391721267725889E-34</v>
      </c>
      <c r="D4049" s="165">
        <f t="shared" si="873"/>
        <v>2.2558277767625785E-3</v>
      </c>
      <c r="E4049" s="166">
        <f t="shared" si="883"/>
        <v>24.291375447755232</v>
      </c>
      <c r="F4049" s="167">
        <f t="shared" si="884"/>
        <v>9.0661718348088343</v>
      </c>
      <c r="G4049" s="167">
        <f t="shared" si="874"/>
        <v>315067.81385874125</v>
      </c>
      <c r="H4049" s="167">
        <f t="shared" si="875"/>
        <v>271299.98899881309</v>
      </c>
      <c r="I4049" s="168">
        <f t="shared" si="876"/>
        <v>586367.80285755428</v>
      </c>
      <c r="J4049" s="168">
        <f t="shared" si="878"/>
        <v>561339.39325252979</v>
      </c>
      <c r="K4049" s="94"/>
      <c r="L4049" s="265">
        <f t="shared" si="877"/>
        <v>223448.26978504311</v>
      </c>
      <c r="M4049" s="265">
        <f>$G4049*NonHospFrac+theModel!$H4049*NonHospFrac</f>
        <v>362919.5330725112</v>
      </c>
      <c r="N4049" s="266">
        <f t="shared" si="879"/>
        <v>586367.80285755428</v>
      </c>
      <c r="O4049" s="158"/>
      <c r="P4049" s="265">
        <f t="shared" si="880"/>
        <v>213910.64716241602</v>
      </c>
      <c r="Q4049" s="265">
        <f t="shared" si="881"/>
        <v>362917.97282189218</v>
      </c>
      <c r="R4049" s="266">
        <f t="shared" si="882"/>
        <v>576828.61998430826</v>
      </c>
    </row>
    <row r="4050" spans="1:18" x14ac:dyDescent="0.25">
      <c r="A4050" s="81">
        <v>4019</v>
      </c>
      <c r="B4050" s="93">
        <f t="shared" si="871"/>
        <v>5.5463413925463957E-34</v>
      </c>
      <c r="C4050" s="178">
        <f t="shared" si="872"/>
        <v>5.5338298015736816E-34</v>
      </c>
      <c r="D4050" s="165">
        <f t="shared" si="873"/>
        <v>2.2558277767625785E-3</v>
      </c>
      <c r="E4050" s="166">
        <f t="shared" si="883"/>
        <v>24.291375447755232</v>
      </c>
      <c r="F4050" s="167">
        <f t="shared" si="884"/>
        <v>9.0684276625855968</v>
      </c>
      <c r="G4050" s="167">
        <f t="shared" si="874"/>
        <v>315146.20843795466</v>
      </c>
      <c r="H4050" s="167">
        <f t="shared" si="875"/>
        <v>271299.98899881309</v>
      </c>
      <c r="I4050" s="168">
        <f t="shared" si="876"/>
        <v>586446.19743676775</v>
      </c>
      <c r="J4050" s="168">
        <f t="shared" si="878"/>
        <v>561405.94162516983</v>
      </c>
      <c r="K4050" s="94"/>
      <c r="L4050" s="265">
        <f t="shared" si="877"/>
        <v>223478.14375322554</v>
      </c>
      <c r="M4050" s="265">
        <f>$G4050*NonHospFrac+theModel!$H4050*NonHospFrac</f>
        <v>362968.05368354218</v>
      </c>
      <c r="N4050" s="266">
        <f t="shared" si="879"/>
        <v>586446.19743676775</v>
      </c>
      <c r="O4050" s="158"/>
      <c r="P4050" s="265">
        <f t="shared" si="880"/>
        <v>213936.00687461536</v>
      </c>
      <c r="Q4050" s="265">
        <f t="shared" si="881"/>
        <v>362966.49343292316</v>
      </c>
      <c r="R4050" s="266">
        <f t="shared" si="882"/>
        <v>576902.50030753855</v>
      </c>
    </row>
    <row r="4051" spans="1:18" x14ac:dyDescent="0.25">
      <c r="A4051" s="81">
        <v>4020</v>
      </c>
      <c r="B4051" s="93">
        <f t="shared" si="871"/>
        <v>5.4427331880966813E-34</v>
      </c>
      <c r="C4051" s="178">
        <f t="shared" si="872"/>
        <v>5.4304553193894654E-34</v>
      </c>
      <c r="D4051" s="165">
        <f t="shared" si="873"/>
        <v>2.2558277767625785E-3</v>
      </c>
      <c r="E4051" s="166">
        <f t="shared" si="883"/>
        <v>24.291375447755232</v>
      </c>
      <c r="F4051" s="167">
        <f t="shared" si="884"/>
        <v>9.0706834903623594</v>
      </c>
      <c r="G4051" s="167">
        <f t="shared" si="874"/>
        <v>315224.60301716806</v>
      </c>
      <c r="H4051" s="167">
        <f t="shared" si="875"/>
        <v>271299.98899881309</v>
      </c>
      <c r="I4051" s="168">
        <f t="shared" si="876"/>
        <v>586524.59201598121</v>
      </c>
      <c r="J4051" s="168">
        <f t="shared" si="878"/>
        <v>561472.48728516721</v>
      </c>
      <c r="K4051" s="94"/>
      <c r="L4051" s="265">
        <f t="shared" si="877"/>
        <v>223508.01772140793</v>
      </c>
      <c r="M4051" s="265">
        <f>$G4051*NonHospFrac+theModel!$H4051*NonHospFrac</f>
        <v>363016.57429457316</v>
      </c>
      <c r="N4051" s="266">
        <f t="shared" si="879"/>
        <v>586524.59201598109</v>
      </c>
      <c r="O4051" s="158"/>
      <c r="P4051" s="265">
        <f t="shared" si="880"/>
        <v>213961.36555310286</v>
      </c>
      <c r="Q4051" s="265">
        <f t="shared" si="881"/>
        <v>363015.01404395414</v>
      </c>
      <c r="R4051" s="266">
        <f t="shared" si="882"/>
        <v>576976.37959705701</v>
      </c>
    </row>
    <row r="4052" spans="1:18" x14ac:dyDescent="0.25">
      <c r="A4052" s="81">
        <v>4021</v>
      </c>
      <c r="B4052" s="93">
        <f t="shared" si="871"/>
        <v>5.341060432489643E-34</v>
      </c>
      <c r="C4052" s="178">
        <f t="shared" si="872"/>
        <v>5.329011920008665E-34</v>
      </c>
      <c r="D4052" s="165">
        <f t="shared" si="873"/>
        <v>2.2558277767625785E-3</v>
      </c>
      <c r="E4052" s="166">
        <f t="shared" si="883"/>
        <v>24.291375447755232</v>
      </c>
      <c r="F4052" s="167">
        <f t="shared" si="884"/>
        <v>9.072939318139122</v>
      </c>
      <c r="G4052" s="167">
        <f t="shared" si="874"/>
        <v>315302.99759638152</v>
      </c>
      <c r="H4052" s="167">
        <f t="shared" si="875"/>
        <v>271299.98899881309</v>
      </c>
      <c r="I4052" s="168">
        <f t="shared" si="876"/>
        <v>586602.98659519455</v>
      </c>
      <c r="J4052" s="168">
        <f t="shared" si="878"/>
        <v>561539.03023263242</v>
      </c>
      <c r="K4052" s="94"/>
      <c r="L4052" s="265">
        <f t="shared" si="877"/>
        <v>223537.89168959041</v>
      </c>
      <c r="M4052" s="265">
        <f>$G4052*NonHospFrac+theModel!$H4052*NonHospFrac</f>
        <v>363065.0949056042</v>
      </c>
      <c r="N4052" s="266">
        <f t="shared" si="879"/>
        <v>586602.98659519455</v>
      </c>
      <c r="O4052" s="158"/>
      <c r="P4052" s="265">
        <f t="shared" si="880"/>
        <v>213986.7231979208</v>
      </c>
      <c r="Q4052" s="265">
        <f t="shared" si="881"/>
        <v>363063.53465498518</v>
      </c>
      <c r="R4052" s="266">
        <f t="shared" si="882"/>
        <v>577050.25785290601</v>
      </c>
    </row>
    <row r="4053" spans="1:18" x14ac:dyDescent="0.25">
      <c r="A4053" s="81">
        <v>4022</v>
      </c>
      <c r="B4053" s="93">
        <f t="shared" si="871"/>
        <v>5.2412869706520181E-34</v>
      </c>
      <c r="C4053" s="178">
        <f t="shared" si="872"/>
        <v>5.2294635299176372E-34</v>
      </c>
      <c r="D4053" s="165">
        <f t="shared" si="873"/>
        <v>2.2558277767625785E-3</v>
      </c>
      <c r="E4053" s="166">
        <f t="shared" si="883"/>
        <v>24.291375447755232</v>
      </c>
      <c r="F4053" s="167">
        <f t="shared" si="884"/>
        <v>9.0751951459158846</v>
      </c>
      <c r="G4053" s="167">
        <f t="shared" si="874"/>
        <v>315381.39217559493</v>
      </c>
      <c r="H4053" s="167">
        <f t="shared" si="875"/>
        <v>271299.98899881309</v>
      </c>
      <c r="I4053" s="168">
        <f t="shared" si="876"/>
        <v>586681.38117440802</v>
      </c>
      <c r="J4053" s="168">
        <f t="shared" si="878"/>
        <v>561605.57046767615</v>
      </c>
      <c r="K4053" s="94"/>
      <c r="L4053" s="265">
        <f t="shared" si="877"/>
        <v>223567.7656577728</v>
      </c>
      <c r="M4053" s="265">
        <f>$G4053*NonHospFrac+theModel!$H4053*NonHospFrac</f>
        <v>363113.61551663518</v>
      </c>
      <c r="N4053" s="266">
        <f t="shared" si="879"/>
        <v>586681.38117440802</v>
      </c>
      <c r="O4053" s="158"/>
      <c r="P4053" s="265">
        <f t="shared" si="880"/>
        <v>214012.07980911114</v>
      </c>
      <c r="Q4053" s="265">
        <f t="shared" si="881"/>
        <v>363112.05526601616</v>
      </c>
      <c r="R4053" s="266">
        <f t="shared" si="882"/>
        <v>577124.13507512724</v>
      </c>
    </row>
    <row r="4054" spans="1:18" x14ac:dyDescent="0.25">
      <c r="A4054" s="81">
        <v>4023</v>
      </c>
      <c r="B4054" s="93">
        <f t="shared" si="871"/>
        <v>5.1433773229039156E-34</v>
      </c>
      <c r="C4054" s="178">
        <f t="shared" si="872"/>
        <v>5.1317747494725382E-34</v>
      </c>
      <c r="D4054" s="165">
        <f t="shared" si="873"/>
        <v>2.2558277767625785E-3</v>
      </c>
      <c r="E4054" s="166">
        <f t="shared" si="883"/>
        <v>24.291375447755232</v>
      </c>
      <c r="F4054" s="167">
        <f t="shared" si="884"/>
        <v>9.0774509736926472</v>
      </c>
      <c r="G4054" s="167">
        <f t="shared" si="874"/>
        <v>315459.78675480833</v>
      </c>
      <c r="H4054" s="167">
        <f t="shared" si="875"/>
        <v>271299.98899881309</v>
      </c>
      <c r="I4054" s="168">
        <f t="shared" si="876"/>
        <v>586759.77575362148</v>
      </c>
      <c r="J4054" s="168">
        <f t="shared" si="878"/>
        <v>561672.1079904089</v>
      </c>
      <c r="K4054" s="94"/>
      <c r="L4054" s="265">
        <f t="shared" si="877"/>
        <v>223597.63962595523</v>
      </c>
      <c r="M4054" s="265">
        <f>$G4054*NonHospFrac+theModel!$H4054*NonHospFrac</f>
        <v>363162.13612766616</v>
      </c>
      <c r="N4054" s="266">
        <f t="shared" si="879"/>
        <v>586759.77575362136</v>
      </c>
      <c r="O4054" s="158"/>
      <c r="P4054" s="265">
        <f t="shared" si="880"/>
        <v>214037.4353867161</v>
      </c>
      <c r="Q4054" s="265">
        <f t="shared" si="881"/>
        <v>363160.57587704714</v>
      </c>
      <c r="R4054" s="266">
        <f t="shared" si="882"/>
        <v>577198.0112637633</v>
      </c>
    </row>
    <row r="4055" spans="1:18" x14ac:dyDescent="0.25">
      <c r="A4055" s="81">
        <v>4024</v>
      </c>
      <c r="B4055" s="93">
        <f t="shared" si="871"/>
        <v>5.0472966723421594E-34</v>
      </c>
      <c r="C4055" s="178">
        <f t="shared" si="872"/>
        <v>5.0359108403111285E-34</v>
      </c>
      <c r="D4055" s="165">
        <f t="shared" si="873"/>
        <v>2.2558277767625785E-3</v>
      </c>
      <c r="E4055" s="166">
        <f t="shared" si="883"/>
        <v>24.291375447755232</v>
      </c>
      <c r="F4055" s="167">
        <f t="shared" si="884"/>
        <v>9.0797068014694098</v>
      </c>
      <c r="G4055" s="167">
        <f t="shared" si="874"/>
        <v>315538.18133402179</v>
      </c>
      <c r="H4055" s="167">
        <f t="shared" si="875"/>
        <v>271299.98899881309</v>
      </c>
      <c r="I4055" s="168">
        <f t="shared" si="876"/>
        <v>586838.17033283482</v>
      </c>
      <c r="J4055" s="168">
        <f t="shared" si="878"/>
        <v>561738.64280094113</v>
      </c>
      <c r="K4055" s="94"/>
      <c r="L4055" s="265">
        <f t="shared" si="877"/>
        <v>223627.51359413768</v>
      </c>
      <c r="M4055" s="265">
        <f>$G4055*NonHospFrac+theModel!$H4055*NonHospFrac</f>
        <v>363210.6567386972</v>
      </c>
      <c r="N4055" s="266">
        <f t="shared" si="879"/>
        <v>586838.17033283482</v>
      </c>
      <c r="O4055" s="158"/>
      <c r="P4055" s="265">
        <f t="shared" si="880"/>
        <v>214062.78993077783</v>
      </c>
      <c r="Q4055" s="265">
        <f t="shared" si="881"/>
        <v>363209.09648807818</v>
      </c>
      <c r="R4055" s="266">
        <f t="shared" si="882"/>
        <v>577271.88641885598</v>
      </c>
    </row>
    <row r="4056" spans="1:18" x14ac:dyDescent="0.25">
      <c r="A4056" s="81">
        <v>4025</v>
      </c>
      <c r="B4056" s="93">
        <f t="shared" si="871"/>
        <v>4.9530108524593158E-34</v>
      </c>
      <c r="C4056" s="178">
        <f t="shared" si="872"/>
        <v>4.9418377129997316E-34</v>
      </c>
      <c r="D4056" s="165">
        <f t="shared" si="873"/>
        <v>2.2558277767625785E-3</v>
      </c>
      <c r="E4056" s="166">
        <f t="shared" si="883"/>
        <v>24.291375447755232</v>
      </c>
      <c r="F4056" s="167">
        <f t="shared" si="884"/>
        <v>9.0819626292461724</v>
      </c>
      <c r="G4056" s="167">
        <f t="shared" si="874"/>
        <v>315616.5759132352</v>
      </c>
      <c r="H4056" s="167">
        <f t="shared" si="875"/>
        <v>271299.98899881309</v>
      </c>
      <c r="I4056" s="168">
        <f t="shared" si="876"/>
        <v>586916.56491204828</v>
      </c>
      <c r="J4056" s="168">
        <f t="shared" si="878"/>
        <v>561805.17489938368</v>
      </c>
      <c r="K4056" s="94"/>
      <c r="L4056" s="265">
        <f t="shared" si="877"/>
        <v>223657.3875623201</v>
      </c>
      <c r="M4056" s="265">
        <f>$G4056*NonHospFrac+theModel!$H4056*NonHospFrac</f>
        <v>363259.17734972818</v>
      </c>
      <c r="N4056" s="266">
        <f t="shared" si="879"/>
        <v>586916.56491204828</v>
      </c>
      <c r="O4056" s="158"/>
      <c r="P4056" s="265">
        <f t="shared" si="880"/>
        <v>214088.14344133841</v>
      </c>
      <c r="Q4056" s="265">
        <f t="shared" si="881"/>
        <v>363257.61709910916</v>
      </c>
      <c r="R4056" s="266">
        <f t="shared" si="882"/>
        <v>577345.76054044755</v>
      </c>
    </row>
    <row r="4057" spans="1:18" x14ac:dyDescent="0.25">
      <c r="A4057" s="81">
        <v>4026</v>
      </c>
      <c r="B4057" s="93">
        <f t="shared" si="871"/>
        <v>4.8604863349940005E-34</v>
      </c>
      <c r="C4057" s="178">
        <f t="shared" si="872"/>
        <v>4.8495219149109463E-34</v>
      </c>
      <c r="D4057" s="165">
        <f t="shared" si="873"/>
        <v>2.2558277767625785E-3</v>
      </c>
      <c r="E4057" s="166">
        <f t="shared" si="883"/>
        <v>24.291375447755232</v>
      </c>
      <c r="F4057" s="167">
        <f t="shared" si="884"/>
        <v>9.084218457022935</v>
      </c>
      <c r="G4057" s="167">
        <f t="shared" si="874"/>
        <v>315694.9704924486</v>
      </c>
      <c r="H4057" s="167">
        <f t="shared" si="875"/>
        <v>271299.98899881309</v>
      </c>
      <c r="I4057" s="168">
        <f t="shared" si="876"/>
        <v>586994.95949126175</v>
      </c>
      <c r="J4057" s="168">
        <f t="shared" si="878"/>
        <v>561871.70428584691</v>
      </c>
      <c r="K4057" s="94"/>
      <c r="L4057" s="265">
        <f t="shared" si="877"/>
        <v>223687.26153050252</v>
      </c>
      <c r="M4057" s="265">
        <f>$G4057*NonHospFrac+theModel!$H4057*NonHospFrac</f>
        <v>363307.69796075916</v>
      </c>
      <c r="N4057" s="266">
        <f t="shared" si="879"/>
        <v>586994.95949126175</v>
      </c>
      <c r="O4057" s="158"/>
      <c r="P4057" s="265">
        <f t="shared" si="880"/>
        <v>214113.49591843999</v>
      </c>
      <c r="Q4057" s="265">
        <f t="shared" si="881"/>
        <v>363306.13771014014</v>
      </c>
      <c r="R4057" s="266">
        <f t="shared" si="882"/>
        <v>577419.63362858014</v>
      </c>
    </row>
    <row r="4058" spans="1:18" x14ac:dyDescent="0.25">
      <c r="A4058" s="81">
        <v>4027</v>
      </c>
      <c r="B4058" s="93">
        <f t="shared" si="871"/>
        <v>4.7696902180081508E-34</v>
      </c>
      <c r="C4058" s="178">
        <f t="shared" si="872"/>
        <v>4.7589306183278156E-34</v>
      </c>
      <c r="D4058" s="165">
        <f t="shared" si="873"/>
        <v>2.2558277767625785E-3</v>
      </c>
      <c r="E4058" s="166">
        <f t="shared" si="883"/>
        <v>24.291375447755232</v>
      </c>
      <c r="F4058" s="167">
        <f t="shared" si="884"/>
        <v>9.0864742847996975</v>
      </c>
      <c r="G4058" s="167">
        <f t="shared" si="874"/>
        <v>315773.365071662</v>
      </c>
      <c r="H4058" s="167">
        <f t="shared" si="875"/>
        <v>271299.98899881309</v>
      </c>
      <c r="I4058" s="168">
        <f t="shared" si="876"/>
        <v>587073.35407047509</v>
      </c>
      <c r="J4058" s="168">
        <f t="shared" si="878"/>
        <v>561938.23096044117</v>
      </c>
      <c r="K4058" s="94"/>
      <c r="L4058" s="265">
        <f t="shared" si="877"/>
        <v>223717.13549868495</v>
      </c>
      <c r="M4058" s="265">
        <f>$G4058*NonHospFrac+theModel!$H4058*NonHospFrac</f>
        <v>363356.21857179014</v>
      </c>
      <c r="N4058" s="266">
        <f t="shared" si="879"/>
        <v>587073.35407047509</v>
      </c>
      <c r="O4058" s="158"/>
      <c r="P4058" s="265">
        <f t="shared" si="880"/>
        <v>214138.84736212468</v>
      </c>
      <c r="Q4058" s="265">
        <f t="shared" si="881"/>
        <v>363354.65832117113</v>
      </c>
      <c r="R4058" s="266">
        <f t="shared" si="882"/>
        <v>577493.50568329578</v>
      </c>
    </row>
    <row r="4059" spans="1:18" x14ac:dyDescent="0.25">
      <c r="A4059" s="81">
        <v>4028</v>
      </c>
      <c r="B4059" s="93">
        <f t="shared" si="871"/>
        <v>4.6805902141870182E-34</v>
      </c>
      <c r="C4059" s="178">
        <f t="shared" si="872"/>
        <v>4.6700316087702117E-34</v>
      </c>
      <c r="D4059" s="165">
        <f t="shared" si="873"/>
        <v>2.2558277767625785E-3</v>
      </c>
      <c r="E4059" s="166">
        <f t="shared" si="883"/>
        <v>24.291375447755232</v>
      </c>
      <c r="F4059" s="167">
        <f t="shared" si="884"/>
        <v>9.0887301125764601</v>
      </c>
      <c r="G4059" s="167">
        <f t="shared" si="874"/>
        <v>315851.75965087547</v>
      </c>
      <c r="H4059" s="167">
        <f t="shared" si="875"/>
        <v>271299.98899881309</v>
      </c>
      <c r="I4059" s="168">
        <f t="shared" si="876"/>
        <v>587151.74864968855</v>
      </c>
      <c r="J4059" s="168">
        <f t="shared" si="878"/>
        <v>562004.75492327742</v>
      </c>
      <c r="K4059" s="94"/>
      <c r="L4059" s="265">
        <f t="shared" si="877"/>
        <v>223747.00946686737</v>
      </c>
      <c r="M4059" s="265">
        <f>$G4059*NonHospFrac+theModel!$H4059*NonHospFrac</f>
        <v>363404.73918282113</v>
      </c>
      <c r="N4059" s="266">
        <f t="shared" si="879"/>
        <v>587151.74864968844</v>
      </c>
      <c r="O4059" s="158"/>
      <c r="P4059" s="265">
        <f t="shared" si="880"/>
        <v>214164.19777243462</v>
      </c>
      <c r="Q4059" s="265">
        <f t="shared" si="881"/>
        <v>363403.17893220211</v>
      </c>
      <c r="R4059" s="266">
        <f t="shared" si="882"/>
        <v>577567.37670463673</v>
      </c>
    </row>
    <row r="4060" spans="1:18" x14ac:dyDescent="0.25">
      <c r="A4060" s="81">
        <v>4029</v>
      </c>
      <c r="B4060" s="93">
        <f t="shared" si="871"/>
        <v>4.5931546393577862E-34</v>
      </c>
      <c r="C4060" s="178">
        <f t="shared" si="872"/>
        <v>4.582793273539357E-34</v>
      </c>
      <c r="D4060" s="165">
        <f t="shared" si="873"/>
        <v>2.2558277767625785E-3</v>
      </c>
      <c r="E4060" s="166">
        <f t="shared" si="883"/>
        <v>24.291375447755232</v>
      </c>
      <c r="F4060" s="167">
        <f t="shared" si="884"/>
        <v>9.0909859403532227</v>
      </c>
      <c r="G4060" s="167">
        <f t="shared" si="874"/>
        <v>315930.15423008887</v>
      </c>
      <c r="H4060" s="167">
        <f t="shared" si="875"/>
        <v>271299.98899881309</v>
      </c>
      <c r="I4060" s="168">
        <f t="shared" si="876"/>
        <v>587230.14322890202</v>
      </c>
      <c r="J4060" s="168">
        <f t="shared" si="878"/>
        <v>562071.27617446589</v>
      </c>
      <c r="K4060" s="94"/>
      <c r="L4060" s="265">
        <f t="shared" si="877"/>
        <v>223776.88343504979</v>
      </c>
      <c r="M4060" s="265">
        <f>$G4060*NonHospFrac+theModel!$H4060*NonHospFrac</f>
        <v>363453.25979385216</v>
      </c>
      <c r="N4060" s="266">
        <f t="shared" si="879"/>
        <v>587230.14322890202</v>
      </c>
      <c r="O4060" s="158"/>
      <c r="P4060" s="265">
        <f t="shared" si="880"/>
        <v>214189.54714941193</v>
      </c>
      <c r="Q4060" s="265">
        <f t="shared" si="881"/>
        <v>363451.69954323315</v>
      </c>
      <c r="R4060" s="266">
        <f t="shared" si="882"/>
        <v>577641.24669264513</v>
      </c>
    </row>
    <row r="4061" spans="1:18" x14ac:dyDescent="0.25">
      <c r="A4061" s="81">
        <v>4030</v>
      </c>
      <c r="B4061" s="93">
        <f t="shared" si="871"/>
        <v>4.5073524012222781E-34</v>
      </c>
      <c r="C4061" s="178">
        <f t="shared" si="872"/>
        <v>4.4971845904759435E-34</v>
      </c>
      <c r="D4061" s="165">
        <f t="shared" si="873"/>
        <v>2.2558277767625785E-3</v>
      </c>
      <c r="E4061" s="166">
        <f t="shared" si="883"/>
        <v>24.291375447755232</v>
      </c>
      <c r="F4061" s="167">
        <f t="shared" si="884"/>
        <v>9.0932417681299853</v>
      </c>
      <c r="G4061" s="167">
        <f t="shared" si="874"/>
        <v>316008.54880930227</v>
      </c>
      <c r="H4061" s="167">
        <f t="shared" si="875"/>
        <v>271299.98899881309</v>
      </c>
      <c r="I4061" s="168">
        <f t="shared" si="876"/>
        <v>587308.53780811536</v>
      </c>
      <c r="J4061" s="168">
        <f t="shared" si="878"/>
        <v>562137.79471411719</v>
      </c>
      <c r="K4061" s="94"/>
      <c r="L4061" s="265">
        <f t="shared" si="877"/>
        <v>223806.75740323222</v>
      </c>
      <c r="M4061" s="265">
        <f>$G4061*NonHospFrac+theModel!$H4061*NonHospFrac</f>
        <v>363501.78040488315</v>
      </c>
      <c r="N4061" s="266">
        <f t="shared" si="879"/>
        <v>587308.53780811536</v>
      </c>
      <c r="O4061" s="158"/>
      <c r="P4061" s="265">
        <f t="shared" si="880"/>
        <v>214214.89549309874</v>
      </c>
      <c r="Q4061" s="265">
        <f t="shared" si="881"/>
        <v>363500.22015426413</v>
      </c>
      <c r="R4061" s="266">
        <f t="shared" si="882"/>
        <v>577715.11564736289</v>
      </c>
    </row>
    <row r="4062" spans="1:18" x14ac:dyDescent="0.25">
      <c r="A4062" s="81">
        <v>4031</v>
      </c>
      <c r="B4062" s="93">
        <f t="shared" si="871"/>
        <v>4.4231529883011778E-34</v>
      </c>
      <c r="C4062" s="178">
        <f t="shared" si="872"/>
        <v>4.4131751169292977E-34</v>
      </c>
      <c r="D4062" s="165">
        <f t="shared" si="873"/>
        <v>2.2558277767625785E-3</v>
      </c>
      <c r="E4062" s="166">
        <f t="shared" si="883"/>
        <v>24.291375447755232</v>
      </c>
      <c r="F4062" s="167">
        <f t="shared" si="884"/>
        <v>9.0954975959067479</v>
      </c>
      <c r="G4062" s="167">
        <f t="shared" si="874"/>
        <v>316086.94338851573</v>
      </c>
      <c r="H4062" s="167">
        <f t="shared" si="875"/>
        <v>271299.98899881309</v>
      </c>
      <c r="I4062" s="168">
        <f t="shared" si="876"/>
        <v>587386.93238732882</v>
      </c>
      <c r="J4062" s="168">
        <f t="shared" si="878"/>
        <v>562204.3105423419</v>
      </c>
      <c r="K4062" s="94"/>
      <c r="L4062" s="265">
        <f t="shared" si="877"/>
        <v>223836.63137141464</v>
      </c>
      <c r="M4062" s="265">
        <f>$G4062*NonHospFrac+theModel!$H4062*NonHospFrac</f>
        <v>363550.30101591418</v>
      </c>
      <c r="N4062" s="266">
        <f t="shared" si="879"/>
        <v>587386.93238732882</v>
      </c>
      <c r="O4062" s="158"/>
      <c r="P4062" s="265">
        <f t="shared" si="880"/>
        <v>214240.24280353717</v>
      </c>
      <c r="Q4062" s="265">
        <f t="shared" si="881"/>
        <v>363548.74076529517</v>
      </c>
      <c r="R4062" s="266">
        <f t="shared" si="882"/>
        <v>577788.98356883228</v>
      </c>
    </row>
    <row r="4063" spans="1:18" x14ac:dyDescent="0.25">
      <c r="A4063" s="81">
        <v>4032</v>
      </c>
      <c r="B4063" s="93">
        <f t="shared" ref="B4063:B4126" si="885">Constant*EXP(PowerTerm*(A4063)/7)</f>
        <v>4.3405264590831097E-34</v>
      </c>
      <c r="C4063" s="178">
        <f t="shared" ref="C4063:C4126" si="886">(1-theFloor)*B4063</f>
        <v>4.3307349789309368E-34</v>
      </c>
      <c r="D4063" s="165">
        <f t="shared" ref="D4063:D4126" si="887">theFloor</f>
        <v>2.2558277767625785E-3</v>
      </c>
      <c r="E4063" s="166">
        <f t="shared" si="883"/>
        <v>24.291375447755232</v>
      </c>
      <c r="F4063" s="167">
        <f t="shared" si="884"/>
        <v>9.0977534236835105</v>
      </c>
      <c r="G4063" s="167">
        <f t="shared" ref="G4063:G4126" si="888">$B$22*F4063*totInfected/365.25</f>
        <v>316165.33796772908</v>
      </c>
      <c r="H4063" s="167">
        <f t="shared" ref="H4063:H4126" si="889">lostQALYs_Injured*E4063*totInfected/365.25</f>
        <v>271299.98899881309</v>
      </c>
      <c r="I4063" s="168">
        <f t="shared" ref="I4063:I4126" si="890">H4063+G4063</f>
        <v>587465.32696654217</v>
      </c>
      <c r="J4063" s="168">
        <f t="shared" si="878"/>
        <v>562270.8236592504</v>
      </c>
      <c r="K4063" s="94"/>
      <c r="L4063" s="265">
        <f t="shared" ref="L4063:L4126" si="891">$G4063*HospFrac+$H4063*HospFrac</f>
        <v>223866.50533959706</v>
      </c>
      <c r="M4063" s="265">
        <f>$G4063*NonHospFrac+theModel!$H4063*NonHospFrac</f>
        <v>363598.82162694511</v>
      </c>
      <c r="N4063" s="266">
        <f t="shared" si="879"/>
        <v>587465.32696654217</v>
      </c>
      <c r="O4063" s="158"/>
      <c r="P4063" s="265">
        <f t="shared" si="880"/>
        <v>214265.58908076931</v>
      </c>
      <c r="Q4063" s="265">
        <f t="shared" si="881"/>
        <v>363597.26137632609</v>
      </c>
      <c r="R4063" s="266">
        <f t="shared" si="882"/>
        <v>577862.85045709542</v>
      </c>
    </row>
    <row r="4064" spans="1:18" x14ac:dyDescent="0.25">
      <c r="A4064" s="81">
        <v>4033</v>
      </c>
      <c r="B4064" s="93">
        <f t="shared" si="885"/>
        <v>4.2594434313783779E-34</v>
      </c>
      <c r="C4064" s="178">
        <f t="shared" si="886"/>
        <v>4.2498348605723259E-34</v>
      </c>
      <c r="D4064" s="165">
        <f t="shared" si="887"/>
        <v>2.2558277767625785E-3</v>
      </c>
      <c r="E4064" s="166">
        <f t="shared" si="883"/>
        <v>24.291375447755232</v>
      </c>
      <c r="F4064" s="167">
        <f t="shared" si="884"/>
        <v>9.1000092514602731</v>
      </c>
      <c r="G4064" s="167">
        <f t="shared" si="888"/>
        <v>316243.73254694254</v>
      </c>
      <c r="H4064" s="167">
        <f t="shared" si="889"/>
        <v>271299.98899881309</v>
      </c>
      <c r="I4064" s="168">
        <f t="shared" si="890"/>
        <v>587543.72154575563</v>
      </c>
      <c r="J4064" s="168">
        <f t="shared" ref="J4064:J4127" si="892">J4063+(I4064-I4063)/(1+discountDaily)^A4064</f>
        <v>562337.33406495338</v>
      </c>
      <c r="K4064" s="94"/>
      <c r="L4064" s="265">
        <f t="shared" si="891"/>
        <v>223896.37930777948</v>
      </c>
      <c r="M4064" s="265">
        <f>$G4064*NonHospFrac+theModel!$H4064*NonHospFrac</f>
        <v>363647.34223797615</v>
      </c>
      <c r="N4064" s="266">
        <f t="shared" ref="N4064:N4127" si="893">L4064+M4064</f>
        <v>587543.72154575563</v>
      </c>
      <c r="O4064" s="158"/>
      <c r="P4064" s="265">
        <f t="shared" ref="P4064:P4127" si="894">P4063+(L4064-L4063)/(1+discountDaily)^A4064</f>
        <v>214290.93432483729</v>
      </c>
      <c r="Q4064" s="265">
        <f t="shared" ref="Q4064:Q4127" si="895">Q4063+(M4064-M4063)/(1+discountDaily)^B4064</f>
        <v>363645.78198735713</v>
      </c>
      <c r="R4064" s="266">
        <f t="shared" ref="R4064:R4127" si="896">P4064+Q4064</f>
        <v>577936.71631219448</v>
      </c>
    </row>
    <row r="4065" spans="1:18" x14ac:dyDescent="0.25">
      <c r="A4065" s="81">
        <v>4034</v>
      </c>
      <c r="B4065" s="93">
        <f t="shared" si="885"/>
        <v>4.1798750718695951E-34</v>
      </c>
      <c r="C4065" s="178">
        <f t="shared" si="886"/>
        <v>4.1704459935790742E-34</v>
      </c>
      <c r="D4065" s="165">
        <f t="shared" si="887"/>
        <v>2.2558277767625785E-3</v>
      </c>
      <c r="E4065" s="166">
        <f t="shared" ref="E4065:E4128" si="897">C4065+E4064</f>
        <v>24.291375447755232</v>
      </c>
      <c r="F4065" s="167">
        <f t="shared" ref="F4065:F4128" si="898">D4065+F4064</f>
        <v>9.1022650792370356</v>
      </c>
      <c r="G4065" s="167">
        <f t="shared" si="888"/>
        <v>316322.127126156</v>
      </c>
      <c r="H4065" s="167">
        <f t="shared" si="889"/>
        <v>271299.98899881309</v>
      </c>
      <c r="I4065" s="168">
        <f t="shared" si="890"/>
        <v>587622.11612496909</v>
      </c>
      <c r="J4065" s="168">
        <f t="shared" si="892"/>
        <v>562403.84175956133</v>
      </c>
      <c r="K4065" s="94"/>
      <c r="L4065" s="265">
        <f t="shared" si="891"/>
        <v>223926.25327596191</v>
      </c>
      <c r="M4065" s="265">
        <f>$G4065*NonHospFrac+theModel!$H4065*NonHospFrac</f>
        <v>363695.86284900713</v>
      </c>
      <c r="N4065" s="266">
        <f t="shared" si="893"/>
        <v>587622.11612496898</v>
      </c>
      <c r="O4065" s="158"/>
      <c r="P4065" s="265">
        <f t="shared" si="894"/>
        <v>214316.27853578323</v>
      </c>
      <c r="Q4065" s="265">
        <f t="shared" si="895"/>
        <v>363694.30259838811</v>
      </c>
      <c r="R4065" s="266">
        <f t="shared" si="896"/>
        <v>578010.58113417134</v>
      </c>
    </row>
    <row r="4066" spans="1:18" x14ac:dyDescent="0.25">
      <c r="A4066" s="81">
        <v>4035</v>
      </c>
      <c r="B4066" s="93">
        <f t="shared" si="885"/>
        <v>4.1017930858594667E-34</v>
      </c>
      <c r="C4066" s="178">
        <f t="shared" si="886"/>
        <v>4.0925401470818522E-34</v>
      </c>
      <c r="D4066" s="165">
        <f t="shared" si="887"/>
        <v>2.2558277767625785E-3</v>
      </c>
      <c r="E4066" s="166">
        <f t="shared" si="897"/>
        <v>24.291375447755232</v>
      </c>
      <c r="F4066" s="167">
        <f t="shared" si="898"/>
        <v>9.1045209070137982</v>
      </c>
      <c r="G4066" s="167">
        <f t="shared" si="888"/>
        <v>316400.52170536941</v>
      </c>
      <c r="H4066" s="167">
        <f t="shared" si="889"/>
        <v>271299.98899881309</v>
      </c>
      <c r="I4066" s="168">
        <f t="shared" si="890"/>
        <v>587700.51070418255</v>
      </c>
      <c r="J4066" s="168">
        <f t="shared" si="892"/>
        <v>562470.34674318472</v>
      </c>
      <c r="K4066" s="94"/>
      <c r="L4066" s="265">
        <f t="shared" si="891"/>
        <v>223956.12724414433</v>
      </c>
      <c r="M4066" s="265">
        <f>$G4066*NonHospFrac+theModel!$H4066*NonHospFrac</f>
        <v>363744.38346003811</v>
      </c>
      <c r="N4066" s="266">
        <f t="shared" si="893"/>
        <v>587700.51070418244</v>
      </c>
      <c r="O4066" s="158"/>
      <c r="P4066" s="265">
        <f t="shared" si="894"/>
        <v>214341.62171364925</v>
      </c>
      <c r="Q4066" s="265">
        <f t="shared" si="895"/>
        <v>363742.82320941909</v>
      </c>
      <c r="R4066" s="266">
        <f t="shared" si="896"/>
        <v>578084.4449230684</v>
      </c>
    </row>
    <row r="4067" spans="1:18" x14ac:dyDescent="0.25">
      <c r="A4067" s="81">
        <v>4036</v>
      </c>
      <c r="B4067" s="93">
        <f t="shared" si="885"/>
        <v>4.0251697072081647E-34</v>
      </c>
      <c r="C4067" s="178">
        <f t="shared" si="886"/>
        <v>4.016089617576461E-34</v>
      </c>
      <c r="D4067" s="165">
        <f t="shared" si="887"/>
        <v>2.2558277767625785E-3</v>
      </c>
      <c r="E4067" s="166">
        <f t="shared" si="897"/>
        <v>24.291375447755232</v>
      </c>
      <c r="F4067" s="167">
        <f t="shared" si="898"/>
        <v>9.1067767347905608</v>
      </c>
      <c r="G4067" s="167">
        <f t="shared" si="888"/>
        <v>316478.91628458287</v>
      </c>
      <c r="H4067" s="167">
        <f t="shared" si="889"/>
        <v>271299.98899881309</v>
      </c>
      <c r="I4067" s="168">
        <f t="shared" si="890"/>
        <v>587778.9052833959</v>
      </c>
      <c r="J4067" s="168">
        <f t="shared" si="892"/>
        <v>562536.84901593393</v>
      </c>
      <c r="K4067" s="94"/>
      <c r="L4067" s="265">
        <f t="shared" si="891"/>
        <v>223986.00121232678</v>
      </c>
      <c r="M4067" s="265">
        <f>$G4067*NonHospFrac+theModel!$H4067*NonHospFrac</f>
        <v>363792.90407106915</v>
      </c>
      <c r="N4067" s="266">
        <f t="shared" si="893"/>
        <v>587778.9052833959</v>
      </c>
      <c r="O4067" s="158"/>
      <c r="P4067" s="265">
        <f t="shared" si="894"/>
        <v>214366.96385847745</v>
      </c>
      <c r="Q4067" s="265">
        <f t="shared" si="895"/>
        <v>363791.34382045013</v>
      </c>
      <c r="R4067" s="266">
        <f t="shared" si="896"/>
        <v>578158.30767892755</v>
      </c>
    </row>
    <row r="4068" spans="1:18" x14ac:dyDescent="0.25">
      <c r="A4068" s="81">
        <v>4037</v>
      </c>
      <c r="B4068" s="93">
        <f t="shared" si="885"/>
        <v>3.9499776884605704E-34</v>
      </c>
      <c r="C4068" s="178">
        <f t="shared" si="886"/>
        <v>3.9410672190733488E-34</v>
      </c>
      <c r="D4068" s="165">
        <f t="shared" si="887"/>
        <v>2.2558277767625785E-3</v>
      </c>
      <c r="E4068" s="166">
        <f t="shared" si="897"/>
        <v>24.291375447755232</v>
      </c>
      <c r="F4068" s="167">
        <f t="shared" si="898"/>
        <v>9.1090325625673234</v>
      </c>
      <c r="G4068" s="167">
        <f t="shared" si="888"/>
        <v>316557.31086379621</v>
      </c>
      <c r="H4068" s="167">
        <f t="shared" si="889"/>
        <v>271299.98899881309</v>
      </c>
      <c r="I4068" s="168">
        <f t="shared" si="890"/>
        <v>587857.29986260924</v>
      </c>
      <c r="J4068" s="168">
        <f t="shared" si="892"/>
        <v>562603.34857791965</v>
      </c>
      <c r="K4068" s="94"/>
      <c r="L4068" s="265">
        <f t="shared" si="891"/>
        <v>224015.87518050917</v>
      </c>
      <c r="M4068" s="265">
        <f>$G4068*NonHospFrac+theModel!$H4068*NonHospFrac</f>
        <v>363841.42468210007</v>
      </c>
      <c r="N4068" s="266">
        <f t="shared" si="893"/>
        <v>587857.29986260924</v>
      </c>
      <c r="O4068" s="158"/>
      <c r="P4068" s="265">
        <f t="shared" si="894"/>
        <v>214392.30497030989</v>
      </c>
      <c r="Q4068" s="265">
        <f t="shared" si="895"/>
        <v>363839.86443148105</v>
      </c>
      <c r="R4068" s="266">
        <f t="shared" si="896"/>
        <v>578232.16940179095</v>
      </c>
    </row>
    <row r="4069" spans="1:18" x14ac:dyDescent="0.25">
      <c r="A4069" s="81">
        <v>4038</v>
      </c>
      <c r="B4069" s="93">
        <f t="shared" si="885"/>
        <v>3.8761902911560833E-34</v>
      </c>
      <c r="C4069" s="178">
        <f t="shared" si="886"/>
        <v>3.8674462734292755E-34</v>
      </c>
      <c r="D4069" s="165">
        <f t="shared" si="887"/>
        <v>2.2558277767625785E-3</v>
      </c>
      <c r="E4069" s="166">
        <f t="shared" si="897"/>
        <v>24.291375447755232</v>
      </c>
      <c r="F4069" s="167">
        <f t="shared" si="898"/>
        <v>9.111288390344086</v>
      </c>
      <c r="G4069" s="167">
        <f t="shared" si="888"/>
        <v>316635.70544300968</v>
      </c>
      <c r="H4069" s="167">
        <f t="shared" si="889"/>
        <v>271299.98899881309</v>
      </c>
      <c r="I4069" s="168">
        <f t="shared" si="890"/>
        <v>587935.69444182282</v>
      </c>
      <c r="J4069" s="168">
        <f t="shared" si="892"/>
        <v>562669.84542925248</v>
      </c>
      <c r="K4069" s="94"/>
      <c r="L4069" s="265">
        <f t="shared" si="891"/>
        <v>224045.74914869163</v>
      </c>
      <c r="M4069" s="265">
        <f>$G4069*NonHospFrac+theModel!$H4069*NonHospFrac</f>
        <v>363889.94529313111</v>
      </c>
      <c r="N4069" s="266">
        <f t="shared" si="893"/>
        <v>587935.69444182271</v>
      </c>
      <c r="O4069" s="158"/>
      <c r="P4069" s="265">
        <f t="shared" si="894"/>
        <v>214417.64504918878</v>
      </c>
      <c r="Q4069" s="265">
        <f t="shared" si="895"/>
        <v>363888.38504251209</v>
      </c>
      <c r="R4069" s="266">
        <f t="shared" si="896"/>
        <v>578306.03009170084</v>
      </c>
    </row>
    <row r="4070" spans="1:18" x14ac:dyDescent="0.25">
      <c r="A4070" s="81">
        <v>4039</v>
      </c>
      <c r="B4070" s="93">
        <f t="shared" si="885"/>
        <v>3.8037812763212767E-34</v>
      </c>
      <c r="C4070" s="178">
        <f t="shared" si="886"/>
        <v>3.7952006008614217E-34</v>
      </c>
      <c r="D4070" s="165">
        <f t="shared" si="887"/>
        <v>2.2558277767625785E-3</v>
      </c>
      <c r="E4070" s="166">
        <f t="shared" si="897"/>
        <v>24.291375447755232</v>
      </c>
      <c r="F4070" s="167">
        <f t="shared" si="898"/>
        <v>9.1135442181208486</v>
      </c>
      <c r="G4070" s="167">
        <f t="shared" si="888"/>
        <v>316714.10002222308</v>
      </c>
      <c r="H4070" s="167">
        <f t="shared" si="889"/>
        <v>271299.98899881309</v>
      </c>
      <c r="I4070" s="168">
        <f t="shared" si="890"/>
        <v>588014.08902103617</v>
      </c>
      <c r="J4070" s="168">
        <f t="shared" si="892"/>
        <v>562736.33957004256</v>
      </c>
      <c r="K4070" s="94"/>
      <c r="L4070" s="265">
        <f t="shared" si="891"/>
        <v>224075.62311687405</v>
      </c>
      <c r="M4070" s="265">
        <f>$G4070*NonHospFrac+theModel!$H4070*NonHospFrac</f>
        <v>363938.46590416215</v>
      </c>
      <c r="N4070" s="266">
        <f t="shared" si="893"/>
        <v>588014.08902103617</v>
      </c>
      <c r="O4070" s="158"/>
      <c r="P4070" s="265">
        <f t="shared" si="894"/>
        <v>214442.98409515616</v>
      </c>
      <c r="Q4070" s="265">
        <f t="shared" si="895"/>
        <v>363936.90565354313</v>
      </c>
      <c r="R4070" s="266">
        <f t="shared" si="896"/>
        <v>578379.88974869926</v>
      </c>
    </row>
    <row r="4071" spans="1:18" x14ac:dyDescent="0.25">
      <c r="A4071" s="81">
        <v>4040</v>
      </c>
      <c r="B4071" s="93">
        <f t="shared" si="885"/>
        <v>3.7327248951384093E-34</v>
      </c>
      <c r="C4071" s="178">
        <f t="shared" si="886"/>
        <v>3.724304510636943E-34</v>
      </c>
      <c r="D4071" s="165">
        <f t="shared" si="887"/>
        <v>2.2558277767625785E-3</v>
      </c>
      <c r="E4071" s="166">
        <f t="shared" si="897"/>
        <v>24.291375447755232</v>
      </c>
      <c r="F4071" s="167">
        <f t="shared" si="898"/>
        <v>9.1158000458976112</v>
      </c>
      <c r="G4071" s="167">
        <f t="shared" si="888"/>
        <v>316792.49460143648</v>
      </c>
      <c r="H4071" s="167">
        <f t="shared" si="889"/>
        <v>271299.98899881309</v>
      </c>
      <c r="I4071" s="168">
        <f t="shared" si="890"/>
        <v>588092.48360024951</v>
      </c>
      <c r="J4071" s="168">
        <f t="shared" si="892"/>
        <v>562802.83100040059</v>
      </c>
      <c r="K4071" s="94"/>
      <c r="L4071" s="265">
        <f t="shared" si="891"/>
        <v>224105.49708505644</v>
      </c>
      <c r="M4071" s="265">
        <f>$G4071*NonHospFrac+theModel!$H4071*NonHospFrac</f>
        <v>363986.98651519313</v>
      </c>
      <c r="N4071" s="266">
        <f t="shared" si="893"/>
        <v>588092.48360024951</v>
      </c>
      <c r="O4071" s="158"/>
      <c r="P4071" s="265">
        <f t="shared" si="894"/>
        <v>214468.3221082541</v>
      </c>
      <c r="Q4071" s="265">
        <f t="shared" si="895"/>
        <v>363985.42626457411</v>
      </c>
      <c r="R4071" s="266">
        <f t="shared" si="896"/>
        <v>578453.74837282824</v>
      </c>
    </row>
    <row r="4072" spans="1:18" x14ac:dyDescent="0.25">
      <c r="A4072" s="81">
        <v>4041</v>
      </c>
      <c r="B4072" s="93">
        <f t="shared" si="885"/>
        <v>3.6629958797897015E-34</v>
      </c>
      <c r="C4072" s="178">
        <f t="shared" si="886"/>
        <v>3.6547327919379048E-34</v>
      </c>
      <c r="D4072" s="165">
        <f t="shared" si="887"/>
        <v>2.2558277767625785E-3</v>
      </c>
      <c r="E4072" s="166">
        <f t="shared" si="897"/>
        <v>24.291375447755232</v>
      </c>
      <c r="F4072" s="167">
        <f t="shared" si="898"/>
        <v>9.1180558736743738</v>
      </c>
      <c r="G4072" s="167">
        <f t="shared" si="888"/>
        <v>316870.88918064995</v>
      </c>
      <c r="H4072" s="167">
        <f t="shared" si="889"/>
        <v>271299.98899881309</v>
      </c>
      <c r="I4072" s="168">
        <f t="shared" si="890"/>
        <v>588170.87817946309</v>
      </c>
      <c r="J4072" s="168">
        <f t="shared" si="892"/>
        <v>562869.31972043717</v>
      </c>
      <c r="K4072" s="94"/>
      <c r="L4072" s="265">
        <f t="shared" si="891"/>
        <v>224135.37105323892</v>
      </c>
      <c r="M4072" s="265">
        <f>$G4072*NonHospFrac+theModel!$H4072*NonHospFrac</f>
        <v>364035.50712622411</v>
      </c>
      <c r="N4072" s="266">
        <f t="shared" si="893"/>
        <v>588170.87817946309</v>
      </c>
      <c r="O4072" s="158"/>
      <c r="P4072" s="265">
        <f t="shared" si="894"/>
        <v>214493.65908852482</v>
      </c>
      <c r="Q4072" s="265">
        <f t="shared" si="895"/>
        <v>364033.94687560509</v>
      </c>
      <c r="R4072" s="266">
        <f t="shared" si="896"/>
        <v>578527.60596412991</v>
      </c>
    </row>
    <row r="4073" spans="1:18" x14ac:dyDescent="0.25">
      <c r="A4073" s="81">
        <v>4042</v>
      </c>
      <c r="B4073" s="93">
        <f t="shared" si="885"/>
        <v>3.59456943447176E-34</v>
      </c>
      <c r="C4073" s="178">
        <f t="shared" si="886"/>
        <v>3.5864607048959768E-34</v>
      </c>
      <c r="D4073" s="165">
        <f t="shared" si="887"/>
        <v>2.2558277767625785E-3</v>
      </c>
      <c r="E4073" s="166">
        <f t="shared" si="897"/>
        <v>24.291375447755232</v>
      </c>
      <c r="F4073" s="167">
        <f t="shared" si="898"/>
        <v>9.1203117014511363</v>
      </c>
      <c r="G4073" s="167">
        <f t="shared" si="888"/>
        <v>316949.28375986335</v>
      </c>
      <c r="H4073" s="167">
        <f t="shared" si="889"/>
        <v>271299.98899881309</v>
      </c>
      <c r="I4073" s="168">
        <f t="shared" si="890"/>
        <v>588249.27275867644</v>
      </c>
      <c r="J4073" s="168">
        <f t="shared" si="892"/>
        <v>562935.80573026242</v>
      </c>
      <c r="K4073" s="94"/>
      <c r="L4073" s="265">
        <f t="shared" si="891"/>
        <v>224165.24502142132</v>
      </c>
      <c r="M4073" s="265">
        <f>$G4073*NonHospFrac+theModel!$H4073*NonHospFrac</f>
        <v>364084.02773725509</v>
      </c>
      <c r="N4073" s="266">
        <f t="shared" si="893"/>
        <v>588249.27275867644</v>
      </c>
      <c r="O4073" s="158"/>
      <c r="P4073" s="265">
        <f t="shared" si="894"/>
        <v>214518.99503601028</v>
      </c>
      <c r="Q4073" s="265">
        <f t="shared" si="895"/>
        <v>364082.46748663607</v>
      </c>
      <c r="R4073" s="266">
        <f t="shared" si="896"/>
        <v>578601.46252264641</v>
      </c>
    </row>
    <row r="4074" spans="1:18" x14ac:dyDescent="0.25">
      <c r="A4074" s="81">
        <v>4043</v>
      </c>
      <c r="B4074" s="93">
        <f t="shared" si="885"/>
        <v>3.5274212265781855E-34</v>
      </c>
      <c r="C4074" s="178">
        <f t="shared" si="886"/>
        <v>3.5194639717949284E-34</v>
      </c>
      <c r="D4074" s="165">
        <f t="shared" si="887"/>
        <v>2.2558277767625785E-3</v>
      </c>
      <c r="E4074" s="166">
        <f t="shared" si="897"/>
        <v>24.291375447755232</v>
      </c>
      <c r="F4074" s="167">
        <f t="shared" si="898"/>
        <v>9.1225675292278989</v>
      </c>
      <c r="G4074" s="167">
        <f t="shared" si="888"/>
        <v>317027.67833907675</v>
      </c>
      <c r="H4074" s="167">
        <f t="shared" si="889"/>
        <v>271299.98899881309</v>
      </c>
      <c r="I4074" s="168">
        <f t="shared" si="890"/>
        <v>588327.66733788978</v>
      </c>
      <c r="J4074" s="168">
        <f t="shared" si="892"/>
        <v>563002.28902998706</v>
      </c>
      <c r="K4074" s="94"/>
      <c r="L4074" s="265">
        <f t="shared" si="891"/>
        <v>224195.11898960374</v>
      </c>
      <c r="M4074" s="265">
        <f>$G4074*NonHospFrac+theModel!$H4074*NonHospFrac</f>
        <v>364132.54834828607</v>
      </c>
      <c r="N4074" s="266">
        <f t="shared" si="893"/>
        <v>588327.66733788978</v>
      </c>
      <c r="O4074" s="158"/>
      <c r="P4074" s="265">
        <f t="shared" si="894"/>
        <v>214544.32995075267</v>
      </c>
      <c r="Q4074" s="265">
        <f t="shared" si="895"/>
        <v>364130.98809766705</v>
      </c>
      <c r="R4074" s="266">
        <f t="shared" si="896"/>
        <v>578675.31804841966</v>
      </c>
    </row>
    <row r="4075" spans="1:18" x14ac:dyDescent="0.25">
      <c r="A4075" s="81">
        <v>4044</v>
      </c>
      <c r="B4075" s="93">
        <f t="shared" si="885"/>
        <v>3.4615273780468411E-34</v>
      </c>
      <c r="C4075" s="178">
        <f t="shared" si="886"/>
        <v>3.4537187684374191E-34</v>
      </c>
      <c r="D4075" s="165">
        <f t="shared" si="887"/>
        <v>2.2558277767625785E-3</v>
      </c>
      <c r="E4075" s="166">
        <f t="shared" si="897"/>
        <v>24.291375447755232</v>
      </c>
      <c r="F4075" s="167">
        <f t="shared" si="898"/>
        <v>9.1248233570046615</v>
      </c>
      <c r="G4075" s="167">
        <f t="shared" si="888"/>
        <v>317106.07291829021</v>
      </c>
      <c r="H4075" s="167">
        <f t="shared" si="889"/>
        <v>271299.98899881309</v>
      </c>
      <c r="I4075" s="168">
        <f t="shared" si="890"/>
        <v>588406.06191710336</v>
      </c>
      <c r="J4075" s="168">
        <f t="shared" si="892"/>
        <v>563068.76961972169</v>
      </c>
      <c r="K4075" s="94"/>
      <c r="L4075" s="265">
        <f t="shared" si="891"/>
        <v>224224.99295778619</v>
      </c>
      <c r="M4075" s="265">
        <f>$G4075*NonHospFrac+theModel!$H4075*NonHospFrac</f>
        <v>364181.06895931711</v>
      </c>
      <c r="N4075" s="266">
        <f t="shared" si="893"/>
        <v>588406.06191710336</v>
      </c>
      <c r="O4075" s="158"/>
      <c r="P4075" s="265">
        <f t="shared" si="894"/>
        <v>214569.66383279409</v>
      </c>
      <c r="Q4075" s="265">
        <f t="shared" si="895"/>
        <v>364179.50870869809</v>
      </c>
      <c r="R4075" s="266">
        <f t="shared" si="896"/>
        <v>578749.17254149215</v>
      </c>
    </row>
    <row r="4076" spans="1:18" x14ac:dyDescent="0.25">
      <c r="A4076" s="81">
        <v>4045</v>
      </c>
      <c r="B4076" s="93">
        <f t="shared" si="885"/>
        <v>3.3968644568687593E-34</v>
      </c>
      <c r="C4076" s="178">
        <f t="shared" si="886"/>
        <v>3.389201715673057E-34</v>
      </c>
      <c r="D4076" s="165">
        <f t="shared" si="887"/>
        <v>2.2558277767625785E-3</v>
      </c>
      <c r="E4076" s="166">
        <f t="shared" si="897"/>
        <v>24.291375447755232</v>
      </c>
      <c r="F4076" s="167">
        <f t="shared" si="898"/>
        <v>9.1270791847814241</v>
      </c>
      <c r="G4076" s="167">
        <f t="shared" si="888"/>
        <v>317184.46749750362</v>
      </c>
      <c r="H4076" s="167">
        <f t="shared" si="889"/>
        <v>271299.98899881309</v>
      </c>
      <c r="I4076" s="168">
        <f t="shared" si="890"/>
        <v>588484.45649631671</v>
      </c>
      <c r="J4076" s="168">
        <f t="shared" si="892"/>
        <v>563135.24749957642</v>
      </c>
      <c r="K4076" s="94"/>
      <c r="L4076" s="265">
        <f t="shared" si="891"/>
        <v>224254.86692596861</v>
      </c>
      <c r="M4076" s="265">
        <f>$G4076*NonHospFrac+theModel!$H4076*NonHospFrac</f>
        <v>364229.58957034809</v>
      </c>
      <c r="N4076" s="266">
        <f t="shared" si="893"/>
        <v>588484.45649631671</v>
      </c>
      <c r="O4076" s="158"/>
      <c r="P4076" s="265">
        <f t="shared" si="894"/>
        <v>214594.99668217657</v>
      </c>
      <c r="Q4076" s="265">
        <f t="shared" si="895"/>
        <v>364228.02931972907</v>
      </c>
      <c r="R4076" s="266">
        <f t="shared" si="896"/>
        <v>578823.02600190567</v>
      </c>
    </row>
    <row r="4077" spans="1:18" x14ac:dyDescent="0.25">
      <c r="A4077" s="81">
        <v>4046</v>
      </c>
      <c r="B4077" s="93">
        <f t="shared" si="885"/>
        <v>3.3334094687556597E-34</v>
      </c>
      <c r="C4077" s="178">
        <f t="shared" si="886"/>
        <v>3.3258898710847173E-34</v>
      </c>
      <c r="D4077" s="165">
        <f t="shared" si="887"/>
        <v>2.2558277767625785E-3</v>
      </c>
      <c r="E4077" s="166">
        <f t="shared" si="897"/>
        <v>24.291375447755232</v>
      </c>
      <c r="F4077" s="167">
        <f t="shared" si="898"/>
        <v>9.1293350125581867</v>
      </c>
      <c r="G4077" s="167">
        <f t="shared" si="888"/>
        <v>317262.86207671702</v>
      </c>
      <c r="H4077" s="167">
        <f t="shared" si="889"/>
        <v>271299.98899881309</v>
      </c>
      <c r="I4077" s="168">
        <f t="shared" si="890"/>
        <v>588562.85107553005</v>
      </c>
      <c r="J4077" s="168">
        <f t="shared" si="892"/>
        <v>563201.72266966186</v>
      </c>
      <c r="K4077" s="94"/>
      <c r="L4077" s="265">
        <f t="shared" si="891"/>
        <v>224284.74089415104</v>
      </c>
      <c r="M4077" s="265">
        <f>$G4077*NonHospFrac+theModel!$H4077*NonHospFrac</f>
        <v>364278.11018137907</v>
      </c>
      <c r="N4077" s="266">
        <f t="shared" si="893"/>
        <v>588562.85107553005</v>
      </c>
      <c r="O4077" s="158"/>
      <c r="P4077" s="265">
        <f t="shared" si="894"/>
        <v>214620.32849894222</v>
      </c>
      <c r="Q4077" s="265">
        <f t="shared" si="895"/>
        <v>364276.54993076005</v>
      </c>
      <c r="R4077" s="266">
        <f t="shared" si="896"/>
        <v>578896.87842970225</v>
      </c>
    </row>
    <row r="4078" spans="1:18" x14ac:dyDescent="0.25">
      <c r="A4078" s="81">
        <v>4047</v>
      </c>
      <c r="B4078" s="93">
        <f t="shared" si="885"/>
        <v>3.2711398489631269E-34</v>
      </c>
      <c r="C4078" s="178">
        <f t="shared" si="886"/>
        <v>3.2637607208301609E-34</v>
      </c>
      <c r="D4078" s="165">
        <f t="shared" si="887"/>
        <v>2.2558277767625785E-3</v>
      </c>
      <c r="E4078" s="166">
        <f t="shared" si="897"/>
        <v>24.291375447755232</v>
      </c>
      <c r="F4078" s="167">
        <f t="shared" si="898"/>
        <v>9.1315908403349493</v>
      </c>
      <c r="G4078" s="167">
        <f t="shared" si="888"/>
        <v>317341.25665593043</v>
      </c>
      <c r="H4078" s="167">
        <f t="shared" si="889"/>
        <v>271299.98899881309</v>
      </c>
      <c r="I4078" s="168">
        <f t="shared" si="890"/>
        <v>588641.24565474351</v>
      </c>
      <c r="J4078" s="168">
        <f t="shared" si="892"/>
        <v>563268.1951300886</v>
      </c>
      <c r="K4078" s="94"/>
      <c r="L4078" s="265">
        <f t="shared" si="891"/>
        <v>224314.61486233346</v>
      </c>
      <c r="M4078" s="265">
        <f>$G4078*NonHospFrac+theModel!$H4078*NonHospFrac</f>
        <v>364326.63079241005</v>
      </c>
      <c r="N4078" s="266">
        <f t="shared" si="893"/>
        <v>588641.24565474351</v>
      </c>
      <c r="O4078" s="158"/>
      <c r="P4078" s="265">
        <f t="shared" si="894"/>
        <v>214645.65928313317</v>
      </c>
      <c r="Q4078" s="265">
        <f t="shared" si="895"/>
        <v>364325.07054179104</v>
      </c>
      <c r="R4078" s="266">
        <f t="shared" si="896"/>
        <v>578970.72982492414</v>
      </c>
    </row>
    <row r="4079" spans="1:18" x14ac:dyDescent="0.25">
      <c r="A4079" s="81">
        <v>4048</v>
      </c>
      <c r="B4079" s="93">
        <f t="shared" si="885"/>
        <v>3.2100334542665359E-34</v>
      </c>
      <c r="C4079" s="178">
        <f t="shared" si="886"/>
        <v>3.2027921716360643E-34</v>
      </c>
      <c r="D4079" s="165">
        <f t="shared" si="887"/>
        <v>2.2558277767625785E-3</v>
      </c>
      <c r="E4079" s="166">
        <f t="shared" si="897"/>
        <v>24.291375447755232</v>
      </c>
      <c r="F4079" s="167">
        <f t="shared" si="898"/>
        <v>9.1338466681117119</v>
      </c>
      <c r="G4079" s="167">
        <f t="shared" si="888"/>
        <v>317419.65123514389</v>
      </c>
      <c r="H4079" s="167">
        <f t="shared" si="889"/>
        <v>271299.98899881309</v>
      </c>
      <c r="I4079" s="168">
        <f t="shared" si="890"/>
        <v>588719.64023395698</v>
      </c>
      <c r="J4079" s="168">
        <f t="shared" si="892"/>
        <v>563334.664880967</v>
      </c>
      <c r="K4079" s="94"/>
      <c r="L4079" s="265">
        <f t="shared" si="891"/>
        <v>224344.48883051588</v>
      </c>
      <c r="M4079" s="265">
        <f>$G4079*NonHospFrac+theModel!$H4079*NonHospFrac</f>
        <v>364375.15140344109</v>
      </c>
      <c r="N4079" s="266">
        <f t="shared" si="893"/>
        <v>588719.64023395698</v>
      </c>
      <c r="O4079" s="158"/>
      <c r="P4079" s="265">
        <f t="shared" si="894"/>
        <v>214670.98903479148</v>
      </c>
      <c r="Q4079" s="265">
        <f t="shared" si="895"/>
        <v>364373.59115282207</v>
      </c>
      <c r="R4079" s="266">
        <f t="shared" si="896"/>
        <v>579044.58018761361</v>
      </c>
    </row>
    <row r="4080" spans="1:18" x14ac:dyDescent="0.25">
      <c r="A4080" s="81">
        <v>4049</v>
      </c>
      <c r="B4080" s="93">
        <f t="shared" si="885"/>
        <v>3.1500685550868665E-34</v>
      </c>
      <c r="C4080" s="178">
        <f t="shared" si="886"/>
        <v>3.142962542941595E-34</v>
      </c>
      <c r="D4080" s="165">
        <f t="shared" si="887"/>
        <v>2.2558277767625785E-3</v>
      </c>
      <c r="E4080" s="166">
        <f t="shared" si="897"/>
        <v>24.291375447755232</v>
      </c>
      <c r="F4080" s="167">
        <f t="shared" si="898"/>
        <v>9.1361024958884745</v>
      </c>
      <c r="G4080" s="167">
        <f t="shared" si="888"/>
        <v>317498.04581435729</v>
      </c>
      <c r="H4080" s="167">
        <f t="shared" si="889"/>
        <v>271299.98899881309</v>
      </c>
      <c r="I4080" s="168">
        <f t="shared" si="890"/>
        <v>588798.03481317032</v>
      </c>
      <c r="J4080" s="168">
        <f t="shared" si="892"/>
        <v>563401.13192240743</v>
      </c>
      <c r="K4080" s="94"/>
      <c r="L4080" s="265">
        <f t="shared" si="891"/>
        <v>224374.3627986983</v>
      </c>
      <c r="M4080" s="265">
        <f>$G4080*NonHospFrac+theModel!$H4080*NonHospFrac</f>
        <v>364423.67201447207</v>
      </c>
      <c r="N4080" s="266">
        <f t="shared" si="893"/>
        <v>588798.03481317032</v>
      </c>
      <c r="O4080" s="158"/>
      <c r="P4080" s="265">
        <f t="shared" si="894"/>
        <v>214696.31775395924</v>
      </c>
      <c r="Q4080" s="265">
        <f t="shared" si="895"/>
        <v>364422.11176385306</v>
      </c>
      <c r="R4080" s="266">
        <f t="shared" si="896"/>
        <v>579118.42951781233</v>
      </c>
    </row>
    <row r="4081" spans="1:18" x14ac:dyDescent="0.25">
      <c r="A4081" s="81">
        <v>4050</v>
      </c>
      <c r="B4081" s="93">
        <f t="shared" si="885"/>
        <v>3.091223827763615E-34</v>
      </c>
      <c r="C4081" s="178">
        <f t="shared" si="886"/>
        <v>3.0842505591887553E-34</v>
      </c>
      <c r="D4081" s="165">
        <f t="shared" si="887"/>
        <v>2.2558277767625785E-3</v>
      </c>
      <c r="E4081" s="166">
        <f t="shared" si="897"/>
        <v>24.291375447755232</v>
      </c>
      <c r="F4081" s="167">
        <f t="shared" si="898"/>
        <v>9.138358323665237</v>
      </c>
      <c r="G4081" s="167">
        <f t="shared" si="888"/>
        <v>317576.44039357069</v>
      </c>
      <c r="H4081" s="167">
        <f t="shared" si="889"/>
        <v>271299.98899881309</v>
      </c>
      <c r="I4081" s="168">
        <f t="shared" si="890"/>
        <v>588876.42939238378</v>
      </c>
      <c r="J4081" s="168">
        <f t="shared" si="892"/>
        <v>563467.59625452047</v>
      </c>
      <c r="K4081" s="94"/>
      <c r="L4081" s="265">
        <f t="shared" si="891"/>
        <v>224404.23676688073</v>
      </c>
      <c r="M4081" s="265">
        <f>$G4081*NonHospFrac+theModel!$H4081*NonHospFrac</f>
        <v>364472.19262550306</v>
      </c>
      <c r="N4081" s="266">
        <f t="shared" si="893"/>
        <v>588876.42939238378</v>
      </c>
      <c r="O4081" s="158"/>
      <c r="P4081" s="265">
        <f t="shared" si="894"/>
        <v>214721.64544067855</v>
      </c>
      <c r="Q4081" s="265">
        <f t="shared" si="895"/>
        <v>364470.63237488404</v>
      </c>
      <c r="R4081" s="266">
        <f t="shared" si="896"/>
        <v>579192.27781556256</v>
      </c>
    </row>
    <row r="4082" spans="1:18" x14ac:dyDescent="0.25">
      <c r="A4082" s="81">
        <v>4051</v>
      </c>
      <c r="B4082" s="93">
        <f t="shared" si="885"/>
        <v>3.033478346972091E-34</v>
      </c>
      <c r="C4082" s="178">
        <f t="shared" si="886"/>
        <v>3.0266353422567835E-34</v>
      </c>
      <c r="D4082" s="165">
        <f t="shared" si="887"/>
        <v>2.2558277767625785E-3</v>
      </c>
      <c r="E4082" s="166">
        <f t="shared" si="897"/>
        <v>24.291375447755232</v>
      </c>
      <c r="F4082" s="167">
        <f t="shared" si="898"/>
        <v>9.1406141514419996</v>
      </c>
      <c r="G4082" s="167">
        <f t="shared" si="888"/>
        <v>317654.83497278416</v>
      </c>
      <c r="H4082" s="167">
        <f t="shared" si="889"/>
        <v>271299.98899881309</v>
      </c>
      <c r="I4082" s="168">
        <f t="shared" si="890"/>
        <v>588954.82397159724</v>
      </c>
      <c r="J4082" s="168">
        <f t="shared" si="892"/>
        <v>563534.05787741649</v>
      </c>
      <c r="K4082" s="94"/>
      <c r="L4082" s="265">
        <f t="shared" si="891"/>
        <v>224434.11073506315</v>
      </c>
      <c r="M4082" s="265">
        <f>$G4082*NonHospFrac+theModel!$H4082*NonHospFrac</f>
        <v>364520.71323653404</v>
      </c>
      <c r="N4082" s="266">
        <f t="shared" si="893"/>
        <v>588954.82397159724</v>
      </c>
      <c r="O4082" s="158"/>
      <c r="P4082" s="265">
        <f t="shared" si="894"/>
        <v>214746.97209499151</v>
      </c>
      <c r="Q4082" s="265">
        <f t="shared" si="895"/>
        <v>364519.15298591502</v>
      </c>
      <c r="R4082" s="266">
        <f t="shared" si="896"/>
        <v>579266.12508090655</v>
      </c>
    </row>
    <row r="4083" spans="1:18" x14ac:dyDescent="0.25">
      <c r="A4083" s="81">
        <v>4052</v>
      </c>
      <c r="B4083" s="93">
        <f t="shared" si="885"/>
        <v>2.9768115782821083E-34</v>
      </c>
      <c r="C4083" s="178">
        <f t="shared" si="886"/>
        <v>2.9700964040376312E-34</v>
      </c>
      <c r="D4083" s="165">
        <f t="shared" si="887"/>
        <v>2.2558277767625785E-3</v>
      </c>
      <c r="E4083" s="166">
        <f t="shared" si="897"/>
        <v>24.291375447755232</v>
      </c>
      <c r="F4083" s="167">
        <f t="shared" si="898"/>
        <v>9.1428699792187622</v>
      </c>
      <c r="G4083" s="167">
        <f t="shared" si="888"/>
        <v>317733.22955199756</v>
      </c>
      <c r="H4083" s="167">
        <f t="shared" si="889"/>
        <v>271299.98899881309</v>
      </c>
      <c r="I4083" s="168">
        <f t="shared" si="890"/>
        <v>589033.21855081059</v>
      </c>
      <c r="J4083" s="168">
        <f t="shared" si="892"/>
        <v>563600.51679120585</v>
      </c>
      <c r="K4083" s="94"/>
      <c r="L4083" s="265">
        <f t="shared" si="891"/>
        <v>224463.98470324557</v>
      </c>
      <c r="M4083" s="265">
        <f>$G4083*NonHospFrac+theModel!$H4083*NonHospFrac</f>
        <v>364569.23384756502</v>
      </c>
      <c r="N4083" s="266">
        <f t="shared" si="893"/>
        <v>589033.21855081059</v>
      </c>
      <c r="O4083" s="158"/>
      <c r="P4083" s="265">
        <f t="shared" si="894"/>
        <v>214772.29771694017</v>
      </c>
      <c r="Q4083" s="265">
        <f t="shared" si="895"/>
        <v>364567.673596946</v>
      </c>
      <c r="R4083" s="266">
        <f t="shared" si="896"/>
        <v>579339.97131388611</v>
      </c>
    </row>
    <row r="4084" spans="1:18" x14ac:dyDescent="0.25">
      <c r="A4084" s="81">
        <v>4053</v>
      </c>
      <c r="B4084" s="93">
        <f t="shared" si="885"/>
        <v>2.9212033708563665E-34</v>
      </c>
      <c r="C4084" s="178">
        <f t="shared" si="886"/>
        <v>2.9146136391508162E-34</v>
      </c>
      <c r="D4084" s="165">
        <f t="shared" si="887"/>
        <v>2.2558277767625785E-3</v>
      </c>
      <c r="E4084" s="166">
        <f t="shared" si="897"/>
        <v>24.291375447755232</v>
      </c>
      <c r="F4084" s="167">
        <f t="shared" si="898"/>
        <v>9.1451258069955248</v>
      </c>
      <c r="G4084" s="167">
        <f t="shared" si="888"/>
        <v>317811.62413121102</v>
      </c>
      <c r="H4084" s="167">
        <f t="shared" si="889"/>
        <v>271299.98899881309</v>
      </c>
      <c r="I4084" s="168">
        <f t="shared" si="890"/>
        <v>589111.61313002417</v>
      </c>
      <c r="J4084" s="168">
        <f t="shared" si="892"/>
        <v>563666.97299599927</v>
      </c>
      <c r="K4084" s="94"/>
      <c r="L4084" s="265">
        <f t="shared" si="891"/>
        <v>224493.85867142802</v>
      </c>
      <c r="M4084" s="265">
        <f>$G4084*NonHospFrac+theModel!$H4084*NonHospFrac</f>
        <v>364617.75445859606</v>
      </c>
      <c r="N4084" s="266">
        <f t="shared" si="893"/>
        <v>589111.61313002405</v>
      </c>
      <c r="O4084" s="158"/>
      <c r="P4084" s="265">
        <f t="shared" si="894"/>
        <v>214797.62230656666</v>
      </c>
      <c r="Q4084" s="265">
        <f t="shared" si="895"/>
        <v>364616.19420797704</v>
      </c>
      <c r="R4084" s="266">
        <f t="shared" si="896"/>
        <v>579413.81651454372</v>
      </c>
    </row>
    <row r="4085" spans="1:18" x14ac:dyDescent="0.25">
      <c r="A4085" s="81">
        <v>4054</v>
      </c>
      <c r="B4085" s="93">
        <f t="shared" si="885"/>
        <v>2.8666339502841231E-34</v>
      </c>
      <c r="C4085" s="178">
        <f t="shared" si="886"/>
        <v>2.8601673177932616E-34</v>
      </c>
      <c r="D4085" s="165">
        <f t="shared" si="887"/>
        <v>2.2558277767625785E-3</v>
      </c>
      <c r="E4085" s="166">
        <f t="shared" si="897"/>
        <v>24.291375447755232</v>
      </c>
      <c r="F4085" s="167">
        <f t="shared" si="898"/>
        <v>9.1473816347722874</v>
      </c>
      <c r="G4085" s="167">
        <f t="shared" si="888"/>
        <v>317890.01871042443</v>
      </c>
      <c r="H4085" s="167">
        <f t="shared" si="889"/>
        <v>271299.98899881309</v>
      </c>
      <c r="I4085" s="168">
        <f t="shared" si="890"/>
        <v>589190.00770923751</v>
      </c>
      <c r="J4085" s="168">
        <f t="shared" si="892"/>
        <v>563733.42649190675</v>
      </c>
      <c r="K4085" s="94"/>
      <c r="L4085" s="265">
        <f t="shared" si="891"/>
        <v>224523.73263961045</v>
      </c>
      <c r="M4085" s="265">
        <f>$G4085*NonHospFrac+theModel!$H4085*NonHospFrac</f>
        <v>364666.2750696271</v>
      </c>
      <c r="N4085" s="266">
        <f t="shared" si="893"/>
        <v>589190.00770923751</v>
      </c>
      <c r="O4085" s="158"/>
      <c r="P4085" s="265">
        <f t="shared" si="894"/>
        <v>214822.94586391299</v>
      </c>
      <c r="Q4085" s="265">
        <f t="shared" si="895"/>
        <v>364664.71481900808</v>
      </c>
      <c r="R4085" s="266">
        <f t="shared" si="896"/>
        <v>579487.66068292107</v>
      </c>
    </row>
    <row r="4086" spans="1:18" x14ac:dyDescent="0.25">
      <c r="A4086" s="81">
        <v>4055</v>
      </c>
      <c r="B4086" s="93">
        <f t="shared" si="885"/>
        <v>2.81308391155004E-34</v>
      </c>
      <c r="C4086" s="178">
        <f t="shared" si="886"/>
        <v>2.8067380787240013E-34</v>
      </c>
      <c r="D4086" s="165">
        <f t="shared" si="887"/>
        <v>2.2558277767625785E-3</v>
      </c>
      <c r="E4086" s="166">
        <f t="shared" si="897"/>
        <v>24.291375447755232</v>
      </c>
      <c r="F4086" s="167">
        <f t="shared" si="898"/>
        <v>9.14963746254905</v>
      </c>
      <c r="G4086" s="167">
        <f t="shared" si="888"/>
        <v>317968.41328963789</v>
      </c>
      <c r="H4086" s="167">
        <f t="shared" si="889"/>
        <v>271299.98899881309</v>
      </c>
      <c r="I4086" s="168">
        <f t="shared" si="890"/>
        <v>589268.40228845098</v>
      </c>
      <c r="J4086" s="168">
        <f t="shared" si="892"/>
        <v>563799.87727903901</v>
      </c>
      <c r="K4086" s="94"/>
      <c r="L4086" s="265">
        <f t="shared" si="891"/>
        <v>224553.6066077929</v>
      </c>
      <c r="M4086" s="265">
        <f>$G4086*NonHospFrac+theModel!$H4086*NonHospFrac</f>
        <v>364714.79568065808</v>
      </c>
      <c r="N4086" s="266">
        <f t="shared" si="893"/>
        <v>589268.40228845098</v>
      </c>
      <c r="O4086" s="158"/>
      <c r="P4086" s="265">
        <f t="shared" si="894"/>
        <v>214848.26838902128</v>
      </c>
      <c r="Q4086" s="265">
        <f t="shared" si="895"/>
        <v>364713.23543003906</v>
      </c>
      <c r="R4086" s="266">
        <f t="shared" si="896"/>
        <v>579561.50381906028</v>
      </c>
    </row>
    <row r="4087" spans="1:18" x14ac:dyDescent="0.25">
      <c r="A4087" s="81">
        <v>4056</v>
      </c>
      <c r="B4087" s="93">
        <f t="shared" si="885"/>
        <v>2.7605342121330544E-34</v>
      </c>
      <c r="C4087" s="178">
        <f t="shared" si="886"/>
        <v>2.7543069223786212E-34</v>
      </c>
      <c r="D4087" s="165">
        <f t="shared" si="887"/>
        <v>2.2558277767625785E-3</v>
      </c>
      <c r="E4087" s="166">
        <f t="shared" si="897"/>
        <v>24.291375447755232</v>
      </c>
      <c r="F4087" s="167">
        <f t="shared" si="898"/>
        <v>9.1518932903258126</v>
      </c>
      <c r="G4087" s="167">
        <f t="shared" si="888"/>
        <v>318046.80786885123</v>
      </c>
      <c r="H4087" s="167">
        <f t="shared" si="889"/>
        <v>271299.98899881309</v>
      </c>
      <c r="I4087" s="168">
        <f t="shared" si="890"/>
        <v>589346.79686766432</v>
      </c>
      <c r="J4087" s="168">
        <f t="shared" si="892"/>
        <v>563866.32535750628</v>
      </c>
      <c r="K4087" s="94"/>
      <c r="L4087" s="265">
        <f t="shared" si="891"/>
        <v>224583.48057597526</v>
      </c>
      <c r="M4087" s="265">
        <f>$G4087*NonHospFrac+theModel!$H4087*NonHospFrac</f>
        <v>364763.31629168906</v>
      </c>
      <c r="N4087" s="266">
        <f t="shared" si="893"/>
        <v>589346.79686766432</v>
      </c>
      <c r="O4087" s="158"/>
      <c r="P4087" s="265">
        <f t="shared" si="894"/>
        <v>214873.58988193353</v>
      </c>
      <c r="Q4087" s="265">
        <f t="shared" si="895"/>
        <v>364761.75604107004</v>
      </c>
      <c r="R4087" s="266">
        <f t="shared" si="896"/>
        <v>579635.34592300351</v>
      </c>
    </row>
    <row r="4088" spans="1:18" x14ac:dyDescent="0.25">
      <c r="A4088" s="81">
        <v>4057</v>
      </c>
      <c r="B4088" s="93">
        <f t="shared" si="885"/>
        <v>2.7089661652354607E-34</v>
      </c>
      <c r="C4088" s="178">
        <f t="shared" si="886"/>
        <v>2.7028552041136123E-34</v>
      </c>
      <c r="D4088" s="165">
        <f t="shared" si="887"/>
        <v>2.2558277767625785E-3</v>
      </c>
      <c r="E4088" s="166">
        <f t="shared" si="897"/>
        <v>24.291375447755232</v>
      </c>
      <c r="F4088" s="167">
        <f t="shared" si="898"/>
        <v>9.1541491181025751</v>
      </c>
      <c r="G4088" s="167">
        <f t="shared" si="888"/>
        <v>318125.20244806469</v>
      </c>
      <c r="H4088" s="167">
        <f t="shared" si="889"/>
        <v>271299.98899881309</v>
      </c>
      <c r="I4088" s="168">
        <f t="shared" si="890"/>
        <v>589425.19144687778</v>
      </c>
      <c r="J4088" s="168">
        <f t="shared" si="892"/>
        <v>563932.77072741918</v>
      </c>
      <c r="K4088" s="94"/>
      <c r="L4088" s="265">
        <f t="shared" si="891"/>
        <v>224613.35454415772</v>
      </c>
      <c r="M4088" s="265">
        <f>$G4088*NonHospFrac+theModel!$H4088*NonHospFrac</f>
        <v>364811.83690272004</v>
      </c>
      <c r="N4088" s="266">
        <f t="shared" si="893"/>
        <v>589425.19144687778</v>
      </c>
      <c r="O4088" s="158"/>
      <c r="P4088" s="265">
        <f t="shared" si="894"/>
        <v>214898.91034269196</v>
      </c>
      <c r="Q4088" s="265">
        <f t="shared" si="895"/>
        <v>364810.27665210102</v>
      </c>
      <c r="R4088" s="266">
        <f t="shared" si="896"/>
        <v>579709.18699479301</v>
      </c>
    </row>
    <row r="4089" spans="1:18" x14ac:dyDescent="0.25">
      <c r="A4089" s="81">
        <v>4058</v>
      </c>
      <c r="B4089" s="93">
        <f t="shared" si="885"/>
        <v>2.6583614331372037E-34</v>
      </c>
      <c r="C4089" s="178">
        <f t="shared" si="886"/>
        <v>2.6523646275756582E-34</v>
      </c>
      <c r="D4089" s="165">
        <f t="shared" si="887"/>
        <v>2.2558277767625785E-3</v>
      </c>
      <c r="E4089" s="166">
        <f t="shared" si="897"/>
        <v>24.291375447755232</v>
      </c>
      <c r="F4089" s="167">
        <f t="shared" si="898"/>
        <v>9.1564049458793377</v>
      </c>
      <c r="G4089" s="167">
        <f t="shared" si="888"/>
        <v>318203.5970272781</v>
      </c>
      <c r="H4089" s="167">
        <f t="shared" si="889"/>
        <v>271299.98899881309</v>
      </c>
      <c r="I4089" s="168">
        <f t="shared" si="890"/>
        <v>589503.58602609113</v>
      </c>
      <c r="J4089" s="168">
        <f t="shared" si="892"/>
        <v>563999.21338888782</v>
      </c>
      <c r="K4089" s="94"/>
      <c r="L4089" s="265">
        <f t="shared" si="891"/>
        <v>224643.22851234014</v>
      </c>
      <c r="M4089" s="265">
        <f>$G4089*NonHospFrac+theModel!$H4089*NonHospFrac</f>
        <v>364860.35751375102</v>
      </c>
      <c r="N4089" s="266">
        <f t="shared" si="893"/>
        <v>589503.58602609113</v>
      </c>
      <c r="O4089" s="158"/>
      <c r="P4089" s="265">
        <f t="shared" si="894"/>
        <v>214924.22977133852</v>
      </c>
      <c r="Q4089" s="265">
        <f t="shared" si="895"/>
        <v>364858.797263132</v>
      </c>
      <c r="R4089" s="266">
        <f t="shared" si="896"/>
        <v>579783.02703447058</v>
      </c>
    </row>
    <row r="4090" spans="1:18" x14ac:dyDescent="0.25">
      <c r="A4090" s="81">
        <v>4059</v>
      </c>
      <c r="B4090" s="93">
        <f t="shared" si="885"/>
        <v>2.6087020206755667E-34</v>
      </c>
      <c r="C4090" s="178">
        <f t="shared" si="886"/>
        <v>2.6028172381960302E-34</v>
      </c>
      <c r="D4090" s="165">
        <f t="shared" si="887"/>
        <v>2.2558277767625785E-3</v>
      </c>
      <c r="E4090" s="166">
        <f t="shared" si="897"/>
        <v>24.291375447755232</v>
      </c>
      <c r="F4090" s="167">
        <f t="shared" si="898"/>
        <v>9.1586607736561003</v>
      </c>
      <c r="G4090" s="167">
        <f t="shared" si="888"/>
        <v>318281.99160649156</v>
      </c>
      <c r="H4090" s="167">
        <f t="shared" si="889"/>
        <v>271299.98899881309</v>
      </c>
      <c r="I4090" s="168">
        <f t="shared" si="890"/>
        <v>589581.98060530471</v>
      </c>
      <c r="J4090" s="168">
        <f t="shared" si="892"/>
        <v>564065.65334202303</v>
      </c>
      <c r="K4090" s="94"/>
      <c r="L4090" s="265">
        <f t="shared" si="891"/>
        <v>224673.10248052259</v>
      </c>
      <c r="M4090" s="265">
        <f>$G4090*NonHospFrac+theModel!$H4090*NonHospFrac</f>
        <v>364908.87812478206</v>
      </c>
      <c r="N4090" s="266">
        <f t="shared" si="893"/>
        <v>589581.98060530471</v>
      </c>
      <c r="O4090" s="158"/>
      <c r="P4090" s="265">
        <f t="shared" si="894"/>
        <v>214949.54816791535</v>
      </c>
      <c r="Q4090" s="265">
        <f t="shared" si="895"/>
        <v>364907.31787416304</v>
      </c>
      <c r="R4090" s="266">
        <f t="shared" si="896"/>
        <v>579856.86604207836</v>
      </c>
    </row>
    <row r="4091" spans="1:18" x14ac:dyDescent="0.25">
      <c r="A4091" s="81">
        <v>4060</v>
      </c>
      <c r="B4091" s="93">
        <f t="shared" si="885"/>
        <v>2.5599702688454384E-34</v>
      </c>
      <c r="C4091" s="178">
        <f t="shared" si="886"/>
        <v>2.5541954168052904E-34</v>
      </c>
      <c r="D4091" s="165">
        <f t="shared" si="887"/>
        <v>2.2558277767625785E-3</v>
      </c>
      <c r="E4091" s="166">
        <f t="shared" si="897"/>
        <v>24.291375447755232</v>
      </c>
      <c r="F4091" s="167">
        <f t="shared" si="898"/>
        <v>9.1609166014328629</v>
      </c>
      <c r="G4091" s="167">
        <f t="shared" si="888"/>
        <v>318360.38618570491</v>
      </c>
      <c r="H4091" s="167">
        <f t="shared" si="889"/>
        <v>271299.98899881309</v>
      </c>
      <c r="I4091" s="168">
        <f t="shared" si="890"/>
        <v>589660.37518451805</v>
      </c>
      <c r="J4091" s="168">
        <f t="shared" si="892"/>
        <v>564132.0905869347</v>
      </c>
      <c r="K4091" s="94"/>
      <c r="L4091" s="265">
        <f t="shared" si="891"/>
        <v>224702.97644870498</v>
      </c>
      <c r="M4091" s="265">
        <f>$G4091*NonHospFrac+theModel!$H4091*NonHospFrac</f>
        <v>364957.39873581298</v>
      </c>
      <c r="N4091" s="266">
        <f t="shared" si="893"/>
        <v>589660.37518451794</v>
      </c>
      <c r="O4091" s="158"/>
      <c r="P4091" s="265">
        <f t="shared" si="894"/>
        <v>214974.86553246444</v>
      </c>
      <c r="Q4091" s="265">
        <f t="shared" si="895"/>
        <v>364955.83848519396</v>
      </c>
      <c r="R4091" s="266">
        <f t="shared" si="896"/>
        <v>579930.70401765837</v>
      </c>
    </row>
    <row r="4092" spans="1:18" x14ac:dyDescent="0.25">
      <c r="A4092" s="81">
        <v>4061</v>
      </c>
      <c r="B4092" s="93">
        <f t="shared" si="885"/>
        <v>2.5121488485203264E-34</v>
      </c>
      <c r="C4092" s="178">
        <f t="shared" si="886"/>
        <v>2.5064818733684719E-34</v>
      </c>
      <c r="D4092" s="165">
        <f t="shared" si="887"/>
        <v>2.2558277767625785E-3</v>
      </c>
      <c r="E4092" s="166">
        <f t="shared" si="897"/>
        <v>24.291375447755232</v>
      </c>
      <c r="F4092" s="167">
        <f t="shared" si="898"/>
        <v>9.1631724292096255</v>
      </c>
      <c r="G4092" s="167">
        <f t="shared" si="888"/>
        <v>318438.78076491837</v>
      </c>
      <c r="H4092" s="167">
        <f t="shared" si="889"/>
        <v>271299.98899881309</v>
      </c>
      <c r="I4092" s="168">
        <f t="shared" si="890"/>
        <v>589738.7697637314</v>
      </c>
      <c r="J4092" s="168">
        <f t="shared" si="892"/>
        <v>564198.52512373345</v>
      </c>
      <c r="K4092" s="94"/>
      <c r="L4092" s="265">
        <f t="shared" si="891"/>
        <v>224732.85041688744</v>
      </c>
      <c r="M4092" s="265">
        <f>$G4092*NonHospFrac+theModel!$H4092*NonHospFrac</f>
        <v>365005.91934684402</v>
      </c>
      <c r="N4092" s="266">
        <f t="shared" si="893"/>
        <v>589738.7697637314</v>
      </c>
      <c r="O4092" s="158"/>
      <c r="P4092" s="265">
        <f t="shared" si="894"/>
        <v>215000.18186502796</v>
      </c>
      <c r="Q4092" s="265">
        <f t="shared" si="895"/>
        <v>365004.359096225</v>
      </c>
      <c r="R4092" s="266">
        <f t="shared" si="896"/>
        <v>580004.54096125299</v>
      </c>
    </row>
    <row r="4093" spans="1:18" x14ac:dyDescent="0.25">
      <c r="A4093" s="81">
        <v>4062</v>
      </c>
      <c r="B4093" s="93">
        <f t="shared" si="885"/>
        <v>2.4652207542895605E-34</v>
      </c>
      <c r="C4093" s="178">
        <f t="shared" si="886"/>
        <v>2.4596596408361824E-34</v>
      </c>
      <c r="D4093" s="165">
        <f t="shared" si="887"/>
        <v>2.2558277767625785E-3</v>
      </c>
      <c r="E4093" s="166">
        <f t="shared" si="897"/>
        <v>24.291375447755232</v>
      </c>
      <c r="F4093" s="167">
        <f t="shared" si="898"/>
        <v>9.1654282569863881</v>
      </c>
      <c r="G4093" s="167">
        <f t="shared" si="888"/>
        <v>318517.17534413177</v>
      </c>
      <c r="H4093" s="167">
        <f t="shared" si="889"/>
        <v>271299.98899881309</v>
      </c>
      <c r="I4093" s="168">
        <f t="shared" si="890"/>
        <v>589817.16434294486</v>
      </c>
      <c r="J4093" s="168">
        <f t="shared" si="892"/>
        <v>564264.95695252984</v>
      </c>
      <c r="K4093" s="94"/>
      <c r="L4093" s="265">
        <f t="shared" si="891"/>
        <v>224762.72438506986</v>
      </c>
      <c r="M4093" s="265">
        <f>$G4093*NonHospFrac+theModel!$H4093*NonHospFrac</f>
        <v>365054.439957875</v>
      </c>
      <c r="N4093" s="266">
        <f t="shared" si="893"/>
        <v>589817.16434294486</v>
      </c>
      <c r="O4093" s="158"/>
      <c r="P4093" s="265">
        <f t="shared" si="894"/>
        <v>215025.49716564792</v>
      </c>
      <c r="Q4093" s="265">
        <f t="shared" si="895"/>
        <v>365052.87970725598</v>
      </c>
      <c r="R4093" s="266">
        <f t="shared" si="896"/>
        <v>580078.3768729039</v>
      </c>
    </row>
    <row r="4094" spans="1:18" x14ac:dyDescent="0.25">
      <c r="A4094" s="81">
        <v>4063</v>
      </c>
      <c r="B4094" s="93">
        <f t="shared" si="885"/>
        <v>2.419169298411357E-34</v>
      </c>
      <c r="C4094" s="178">
        <f t="shared" si="886"/>
        <v>2.4137120691113093E-34</v>
      </c>
      <c r="D4094" s="165">
        <f t="shared" si="887"/>
        <v>2.2558277767625785E-3</v>
      </c>
      <c r="E4094" s="166">
        <f t="shared" si="897"/>
        <v>24.291375447755232</v>
      </c>
      <c r="F4094" s="167">
        <f t="shared" si="898"/>
        <v>9.1676840847631507</v>
      </c>
      <c r="G4094" s="167">
        <f t="shared" si="888"/>
        <v>318595.56992334523</v>
      </c>
      <c r="H4094" s="167">
        <f t="shared" si="889"/>
        <v>271299.98899881309</v>
      </c>
      <c r="I4094" s="168">
        <f t="shared" si="890"/>
        <v>589895.55892215832</v>
      </c>
      <c r="J4094" s="168">
        <f t="shared" si="892"/>
        <v>564331.38607343414</v>
      </c>
      <c r="K4094" s="94"/>
      <c r="L4094" s="265">
        <f t="shared" si="891"/>
        <v>224792.59835325228</v>
      </c>
      <c r="M4094" s="265">
        <f>$G4094*NonHospFrac+theModel!$H4094*NonHospFrac</f>
        <v>365102.96056890604</v>
      </c>
      <c r="N4094" s="266">
        <f t="shared" si="893"/>
        <v>589895.55892215832</v>
      </c>
      <c r="O4094" s="158"/>
      <c r="P4094" s="265">
        <f t="shared" si="894"/>
        <v>215050.81143436639</v>
      </c>
      <c r="Q4094" s="265">
        <f t="shared" si="895"/>
        <v>365101.40031828702</v>
      </c>
      <c r="R4094" s="266">
        <f t="shared" si="896"/>
        <v>580152.21175265335</v>
      </c>
    </row>
    <row r="4095" spans="1:18" x14ac:dyDescent="0.25">
      <c r="A4095" s="81">
        <v>4064</v>
      </c>
      <c r="B4095" s="93">
        <f t="shared" si="885"/>
        <v>2.3739781048788196E-34</v>
      </c>
      <c r="C4095" s="178">
        <f t="shared" si="886"/>
        <v>2.3686228191284076E-34</v>
      </c>
      <c r="D4095" s="165">
        <f t="shared" si="887"/>
        <v>2.2558277767625785E-3</v>
      </c>
      <c r="E4095" s="166">
        <f t="shared" si="897"/>
        <v>24.291375447755232</v>
      </c>
      <c r="F4095" s="167">
        <f t="shared" si="898"/>
        <v>9.1699399125399133</v>
      </c>
      <c r="G4095" s="167">
        <f t="shared" si="888"/>
        <v>318673.96450255864</v>
      </c>
      <c r="H4095" s="167">
        <f t="shared" si="889"/>
        <v>271299.98899881309</v>
      </c>
      <c r="I4095" s="168">
        <f t="shared" si="890"/>
        <v>589973.95350137167</v>
      </c>
      <c r="J4095" s="168">
        <f t="shared" si="892"/>
        <v>564397.81248655659</v>
      </c>
      <c r="K4095" s="94"/>
      <c r="L4095" s="265">
        <f t="shared" si="891"/>
        <v>224822.4723214347</v>
      </c>
      <c r="M4095" s="265">
        <f>$G4095*NonHospFrac+theModel!$H4095*NonHospFrac</f>
        <v>365151.48117993702</v>
      </c>
      <c r="N4095" s="266">
        <f t="shared" si="893"/>
        <v>589973.95350137167</v>
      </c>
      <c r="O4095" s="158"/>
      <c r="P4095" s="265">
        <f t="shared" si="894"/>
        <v>215076.12467122544</v>
      </c>
      <c r="Q4095" s="265">
        <f t="shared" si="895"/>
        <v>365149.920929318</v>
      </c>
      <c r="R4095" s="266">
        <f t="shared" si="896"/>
        <v>580226.0456005435</v>
      </c>
    </row>
    <row r="4096" spans="1:18" x14ac:dyDescent="0.25">
      <c r="A4096" s="81">
        <v>4065</v>
      </c>
      <c r="B4096" s="93">
        <f t="shared" si="885"/>
        <v>2.3296311035961075E-34</v>
      </c>
      <c r="C4096" s="178">
        <f t="shared" si="886"/>
        <v>2.3243758570430054E-34</v>
      </c>
      <c r="D4096" s="165">
        <f t="shared" si="887"/>
        <v>2.2558277767625785E-3</v>
      </c>
      <c r="E4096" s="166">
        <f t="shared" si="897"/>
        <v>24.291375447755232</v>
      </c>
      <c r="F4096" s="167">
        <f t="shared" si="898"/>
        <v>9.1721957403166758</v>
      </c>
      <c r="G4096" s="167">
        <f t="shared" si="888"/>
        <v>318752.35908177204</v>
      </c>
      <c r="H4096" s="167">
        <f t="shared" si="889"/>
        <v>271299.98899881309</v>
      </c>
      <c r="I4096" s="168">
        <f t="shared" si="890"/>
        <v>590052.34808058513</v>
      </c>
      <c r="J4096" s="168">
        <f t="shared" si="892"/>
        <v>564464.23619200778</v>
      </c>
      <c r="K4096" s="94"/>
      <c r="L4096" s="265">
        <f t="shared" si="891"/>
        <v>224852.34628961713</v>
      </c>
      <c r="M4096" s="265">
        <f>$G4096*NonHospFrac+theModel!$H4096*NonHospFrac</f>
        <v>365200.001790968</v>
      </c>
      <c r="N4096" s="266">
        <f t="shared" si="893"/>
        <v>590052.34808058513</v>
      </c>
      <c r="O4096" s="158"/>
      <c r="P4096" s="265">
        <f t="shared" si="894"/>
        <v>215101.43687626711</v>
      </c>
      <c r="Q4096" s="265">
        <f t="shared" si="895"/>
        <v>365198.44154034898</v>
      </c>
      <c r="R4096" s="266">
        <f t="shared" si="896"/>
        <v>580299.87841661612</v>
      </c>
    </row>
    <row r="4097" spans="1:18" x14ac:dyDescent="0.25">
      <c r="A4097" s="81">
        <v>4066</v>
      </c>
      <c r="B4097" s="93">
        <f t="shared" si="885"/>
        <v>2.2861125246644194E-34</v>
      </c>
      <c r="C4097" s="178">
        <f t="shared" si="886"/>
        <v>2.2809554485304766E-34</v>
      </c>
      <c r="D4097" s="165">
        <f t="shared" si="887"/>
        <v>2.2558277767625785E-3</v>
      </c>
      <c r="E4097" s="166">
        <f t="shared" si="897"/>
        <v>24.291375447755232</v>
      </c>
      <c r="F4097" s="167">
        <f t="shared" si="898"/>
        <v>9.1744515680934384</v>
      </c>
      <c r="G4097" s="167">
        <f t="shared" si="888"/>
        <v>318830.75366098544</v>
      </c>
      <c r="H4097" s="167">
        <f t="shared" si="889"/>
        <v>271299.98899881309</v>
      </c>
      <c r="I4097" s="168">
        <f t="shared" si="890"/>
        <v>590130.74265979859</v>
      </c>
      <c r="J4097" s="168">
        <f t="shared" si="892"/>
        <v>564530.65718989796</v>
      </c>
      <c r="K4097" s="94"/>
      <c r="L4097" s="265">
        <f t="shared" si="891"/>
        <v>224882.22025779955</v>
      </c>
      <c r="M4097" s="265">
        <f>$G4097*NonHospFrac+theModel!$H4097*NonHospFrac</f>
        <v>365248.52240199898</v>
      </c>
      <c r="N4097" s="266">
        <f t="shared" si="893"/>
        <v>590130.74265979859</v>
      </c>
      <c r="O4097" s="158"/>
      <c r="P4097" s="265">
        <f t="shared" si="894"/>
        <v>215126.74804953346</v>
      </c>
      <c r="Q4097" s="265">
        <f t="shared" si="895"/>
        <v>365246.96215137996</v>
      </c>
      <c r="R4097" s="266">
        <f t="shared" si="896"/>
        <v>580373.71020091348</v>
      </c>
    </row>
    <row r="4098" spans="1:18" x14ac:dyDescent="0.25">
      <c r="A4098" s="81">
        <v>4067</v>
      </c>
      <c r="B4098" s="93">
        <f t="shared" si="885"/>
        <v>2.2434068927736429E-34</v>
      </c>
      <c r="C4098" s="178">
        <f t="shared" si="886"/>
        <v>2.2383461531903435E-34</v>
      </c>
      <c r="D4098" s="165">
        <f t="shared" si="887"/>
        <v>2.2558277767625785E-3</v>
      </c>
      <c r="E4098" s="166">
        <f t="shared" si="897"/>
        <v>24.291375447755232</v>
      </c>
      <c r="F4098" s="167">
        <f t="shared" si="898"/>
        <v>9.176707395870201</v>
      </c>
      <c r="G4098" s="167">
        <f t="shared" si="888"/>
        <v>318909.14824019885</v>
      </c>
      <c r="H4098" s="167">
        <f t="shared" si="889"/>
        <v>271299.98899881309</v>
      </c>
      <c r="I4098" s="168">
        <f t="shared" si="890"/>
        <v>590209.13723901194</v>
      </c>
      <c r="J4098" s="168">
        <f t="shared" si="892"/>
        <v>564597.07548033737</v>
      </c>
      <c r="K4098" s="94"/>
      <c r="L4098" s="265">
        <f t="shared" si="891"/>
        <v>224912.09422598197</v>
      </c>
      <c r="M4098" s="265">
        <f>$G4098*NonHospFrac+theModel!$H4098*NonHospFrac</f>
        <v>365297.04301302996</v>
      </c>
      <c r="N4098" s="266">
        <f t="shared" si="893"/>
        <v>590209.13723901194</v>
      </c>
      <c r="O4098" s="158"/>
      <c r="P4098" s="265">
        <f t="shared" si="894"/>
        <v>215152.05819106658</v>
      </c>
      <c r="Q4098" s="265">
        <f t="shared" si="895"/>
        <v>365295.48276241095</v>
      </c>
      <c r="R4098" s="266">
        <f t="shared" si="896"/>
        <v>580447.5409534775</v>
      </c>
    </row>
    <row r="4099" spans="1:18" x14ac:dyDescent="0.25">
      <c r="A4099" s="81">
        <v>4068</v>
      </c>
      <c r="B4099" s="93">
        <f t="shared" si="885"/>
        <v>2.2014990216998249E-34</v>
      </c>
      <c r="C4099" s="178">
        <f t="shared" si="886"/>
        <v>2.1965328190561588E-34</v>
      </c>
      <c r="D4099" s="165">
        <f t="shared" si="887"/>
        <v>2.2558277767625785E-3</v>
      </c>
      <c r="E4099" s="166">
        <f t="shared" si="897"/>
        <v>24.291375447755232</v>
      </c>
      <c r="F4099" s="167">
        <f t="shared" si="898"/>
        <v>9.1789632236469636</v>
      </c>
      <c r="G4099" s="167">
        <f t="shared" si="888"/>
        <v>318987.54281941231</v>
      </c>
      <c r="H4099" s="167">
        <f t="shared" si="889"/>
        <v>271299.98899881309</v>
      </c>
      <c r="I4099" s="168">
        <f t="shared" si="890"/>
        <v>590287.5318182254</v>
      </c>
      <c r="J4099" s="168">
        <f t="shared" si="892"/>
        <v>564663.49106343661</v>
      </c>
      <c r="K4099" s="94"/>
      <c r="L4099" s="265">
        <f t="shared" si="891"/>
        <v>224941.96819416439</v>
      </c>
      <c r="M4099" s="265">
        <f>$G4099*NonHospFrac+theModel!$H4099*NonHospFrac</f>
        <v>365345.56362406095</v>
      </c>
      <c r="N4099" s="266">
        <f t="shared" si="893"/>
        <v>590287.53181822528</v>
      </c>
      <c r="O4099" s="158"/>
      <c r="P4099" s="265">
        <f t="shared" si="894"/>
        <v>215177.36730090849</v>
      </c>
      <c r="Q4099" s="265">
        <f t="shared" si="895"/>
        <v>365344.00337344193</v>
      </c>
      <c r="R4099" s="266">
        <f t="shared" si="896"/>
        <v>580521.37067435042</v>
      </c>
    </row>
    <row r="4100" spans="1:18" x14ac:dyDescent="0.25">
      <c r="A4100" s="81">
        <v>4069</v>
      </c>
      <c r="B4100" s="93">
        <f t="shared" si="885"/>
        <v>2.160374008904395E-34</v>
      </c>
      <c r="C4100" s="178">
        <f t="shared" si="886"/>
        <v>2.1555005772069124E-34</v>
      </c>
      <c r="D4100" s="165">
        <f t="shared" si="887"/>
        <v>2.2558277767625785E-3</v>
      </c>
      <c r="E4100" s="166">
        <f t="shared" si="897"/>
        <v>24.291375447755232</v>
      </c>
      <c r="F4100" s="167">
        <f t="shared" si="898"/>
        <v>9.1812190514237262</v>
      </c>
      <c r="G4100" s="167">
        <f t="shared" si="888"/>
        <v>319065.93739862571</v>
      </c>
      <c r="H4100" s="167">
        <f t="shared" si="889"/>
        <v>271299.98899881309</v>
      </c>
      <c r="I4100" s="168">
        <f t="shared" si="890"/>
        <v>590365.92639743886</v>
      </c>
      <c r="J4100" s="168">
        <f t="shared" si="892"/>
        <v>564729.90393930592</v>
      </c>
      <c r="K4100" s="94"/>
      <c r="L4100" s="265">
        <f t="shared" si="891"/>
        <v>224971.84216234682</v>
      </c>
      <c r="M4100" s="265">
        <f>$G4100*NonHospFrac+theModel!$H4100*NonHospFrac</f>
        <v>365394.08423509193</v>
      </c>
      <c r="N4100" s="266">
        <f t="shared" si="893"/>
        <v>590365.92639743874</v>
      </c>
      <c r="O4100" s="158"/>
      <c r="P4100" s="265">
        <f t="shared" si="894"/>
        <v>215202.67537910125</v>
      </c>
      <c r="Q4100" s="265">
        <f t="shared" si="895"/>
        <v>365392.52398447291</v>
      </c>
      <c r="R4100" s="266">
        <f t="shared" si="896"/>
        <v>580595.19936357415</v>
      </c>
    </row>
    <row r="4101" spans="1:18" x14ac:dyDescent="0.25">
      <c r="A4101" s="81">
        <v>4070</v>
      </c>
      <c r="B4101" s="93">
        <f t="shared" si="885"/>
        <v>2.1200172302352975E-34</v>
      </c>
      <c r="C4101" s="178">
        <f t="shared" si="886"/>
        <v>2.1152348364801174E-34</v>
      </c>
      <c r="D4101" s="165">
        <f t="shared" si="887"/>
        <v>2.2558277767625785E-3</v>
      </c>
      <c r="E4101" s="166">
        <f t="shared" si="897"/>
        <v>24.291375447755232</v>
      </c>
      <c r="F4101" s="167">
        <f t="shared" si="898"/>
        <v>9.1834748792004888</v>
      </c>
      <c r="G4101" s="167">
        <f t="shared" si="888"/>
        <v>319144.33197783917</v>
      </c>
      <c r="H4101" s="167">
        <f t="shared" si="889"/>
        <v>271299.98899881309</v>
      </c>
      <c r="I4101" s="168">
        <f t="shared" si="890"/>
        <v>590444.3209766522</v>
      </c>
      <c r="J4101" s="168">
        <f t="shared" si="892"/>
        <v>564796.31410805555</v>
      </c>
      <c r="K4101" s="94"/>
      <c r="L4101" s="265">
        <f t="shared" si="891"/>
        <v>225001.71613052924</v>
      </c>
      <c r="M4101" s="265">
        <f>$G4101*NonHospFrac+theModel!$H4101*NonHospFrac</f>
        <v>365442.60484612302</v>
      </c>
      <c r="N4101" s="266">
        <f t="shared" si="893"/>
        <v>590444.3209766522</v>
      </c>
      <c r="O4101" s="158"/>
      <c r="P4101" s="265">
        <f t="shared" si="894"/>
        <v>215227.98242568693</v>
      </c>
      <c r="Q4101" s="265">
        <f t="shared" si="895"/>
        <v>365441.044595504</v>
      </c>
      <c r="R4101" s="266">
        <f t="shared" si="896"/>
        <v>580669.02702119097</v>
      </c>
    </row>
    <row r="4102" spans="1:18" x14ac:dyDescent="0.25">
      <c r="A4102" s="81">
        <v>4071</v>
      </c>
      <c r="B4102" s="93">
        <f t="shared" si="885"/>
        <v>2.0804143347261094E-34</v>
      </c>
      <c r="C4102" s="178">
        <f t="shared" si="886"/>
        <v>2.0757212782826592E-34</v>
      </c>
      <c r="D4102" s="165">
        <f t="shared" si="887"/>
        <v>2.2558277767625785E-3</v>
      </c>
      <c r="E4102" s="166">
        <f t="shared" si="897"/>
        <v>24.291375447755232</v>
      </c>
      <c r="F4102" s="167">
        <f t="shared" si="898"/>
        <v>9.1857307069772514</v>
      </c>
      <c r="G4102" s="167">
        <f t="shared" si="888"/>
        <v>319222.72655705258</v>
      </c>
      <c r="H4102" s="167">
        <f t="shared" si="889"/>
        <v>271299.98899881309</v>
      </c>
      <c r="I4102" s="168">
        <f t="shared" si="890"/>
        <v>590522.71555586567</v>
      </c>
      <c r="J4102" s="168">
        <f t="shared" si="892"/>
        <v>564862.72156979609</v>
      </c>
      <c r="K4102" s="94"/>
      <c r="L4102" s="265">
        <f t="shared" si="891"/>
        <v>225031.59009871166</v>
      </c>
      <c r="M4102" s="265">
        <f>$G4102*NonHospFrac+theModel!$H4102*NonHospFrac</f>
        <v>365491.125457154</v>
      </c>
      <c r="N4102" s="266">
        <f t="shared" si="893"/>
        <v>590522.71555586567</v>
      </c>
      <c r="O4102" s="158"/>
      <c r="P4102" s="265">
        <f t="shared" si="894"/>
        <v>215253.28844070758</v>
      </c>
      <c r="Q4102" s="265">
        <f t="shared" si="895"/>
        <v>365489.56520653499</v>
      </c>
      <c r="R4102" s="266">
        <f t="shared" si="896"/>
        <v>580742.85364724253</v>
      </c>
    </row>
    <row r="4103" spans="1:18" x14ac:dyDescent="0.25">
      <c r="A4103" s="81">
        <v>4072</v>
      </c>
      <c r="B4103" s="93">
        <f t="shared" si="885"/>
        <v>2.0415512394932899E-34</v>
      </c>
      <c r="C4103" s="178">
        <f t="shared" si="886"/>
        <v>2.0369458514995568E-34</v>
      </c>
      <c r="D4103" s="165">
        <f t="shared" si="887"/>
        <v>2.2558277767625785E-3</v>
      </c>
      <c r="E4103" s="166">
        <f t="shared" si="897"/>
        <v>24.291375447755232</v>
      </c>
      <c r="F4103" s="167">
        <f t="shared" si="898"/>
        <v>9.1879865347540139</v>
      </c>
      <c r="G4103" s="167">
        <f t="shared" si="888"/>
        <v>319301.12113626604</v>
      </c>
      <c r="H4103" s="167">
        <f t="shared" si="889"/>
        <v>271299.98899881309</v>
      </c>
      <c r="I4103" s="168">
        <f t="shared" si="890"/>
        <v>590601.11013507913</v>
      </c>
      <c r="J4103" s="168">
        <f t="shared" si="892"/>
        <v>564929.12632463779</v>
      </c>
      <c r="K4103" s="94"/>
      <c r="L4103" s="265">
        <f t="shared" si="891"/>
        <v>225061.46406689411</v>
      </c>
      <c r="M4103" s="265">
        <f>$G4103*NonHospFrac+theModel!$H4103*NonHospFrac</f>
        <v>365539.64606818499</v>
      </c>
      <c r="N4103" s="266">
        <f t="shared" si="893"/>
        <v>590601.11013507913</v>
      </c>
      <c r="O4103" s="158"/>
      <c r="P4103" s="265">
        <f t="shared" si="894"/>
        <v>215278.59342420526</v>
      </c>
      <c r="Q4103" s="265">
        <f t="shared" si="895"/>
        <v>365538.08581756597</v>
      </c>
      <c r="R4103" s="266">
        <f t="shared" si="896"/>
        <v>580816.67924177123</v>
      </c>
    </row>
    <row r="4104" spans="1:18" x14ac:dyDescent="0.25">
      <c r="A4104" s="81">
        <v>4073</v>
      </c>
      <c r="B4104" s="93">
        <f t="shared" si="885"/>
        <v>2.0034141247277966E-34</v>
      </c>
      <c r="C4104" s="178">
        <f t="shared" si="886"/>
        <v>1.9988947674968773E-34</v>
      </c>
      <c r="D4104" s="165">
        <f t="shared" si="887"/>
        <v>2.2558277767625785E-3</v>
      </c>
      <c r="E4104" s="166">
        <f t="shared" si="897"/>
        <v>24.291375447755232</v>
      </c>
      <c r="F4104" s="167">
        <f t="shared" si="898"/>
        <v>9.1902423625307765</v>
      </c>
      <c r="G4104" s="167">
        <f t="shared" si="888"/>
        <v>319379.51571547939</v>
      </c>
      <c r="H4104" s="167">
        <f t="shared" si="889"/>
        <v>271299.98899881309</v>
      </c>
      <c r="I4104" s="168">
        <f t="shared" si="890"/>
        <v>590679.50471429247</v>
      </c>
      <c r="J4104" s="168">
        <f t="shared" si="892"/>
        <v>564995.52837269078</v>
      </c>
      <c r="K4104" s="94"/>
      <c r="L4104" s="265">
        <f t="shared" si="891"/>
        <v>225091.33803507651</v>
      </c>
      <c r="M4104" s="265">
        <f>$G4104*NonHospFrac+theModel!$H4104*NonHospFrac</f>
        <v>365588.16667921597</v>
      </c>
      <c r="N4104" s="266">
        <f t="shared" si="893"/>
        <v>590679.50471429247</v>
      </c>
      <c r="O4104" s="158"/>
      <c r="P4104" s="265">
        <f t="shared" si="894"/>
        <v>215303.89737622195</v>
      </c>
      <c r="Q4104" s="265">
        <f t="shared" si="895"/>
        <v>365586.60642859695</v>
      </c>
      <c r="R4104" s="266">
        <f t="shared" si="896"/>
        <v>580890.50380481896</v>
      </c>
    </row>
    <row r="4105" spans="1:18" x14ac:dyDescent="0.25">
      <c r="A4105" s="81">
        <v>4074</v>
      </c>
      <c r="B4105" s="93">
        <f t="shared" si="885"/>
        <v>1.9659894287811972E-34</v>
      </c>
      <c r="C4105" s="178">
        <f t="shared" si="886"/>
        <v>1.9615544952189311E-34</v>
      </c>
      <c r="D4105" s="165">
        <f t="shared" si="887"/>
        <v>2.2558277767625785E-3</v>
      </c>
      <c r="E4105" s="166">
        <f t="shared" si="897"/>
        <v>24.291375447755232</v>
      </c>
      <c r="F4105" s="167">
        <f t="shared" si="898"/>
        <v>9.1924981903075391</v>
      </c>
      <c r="G4105" s="167">
        <f t="shared" si="888"/>
        <v>319457.91029469285</v>
      </c>
      <c r="H4105" s="167">
        <f t="shared" si="889"/>
        <v>271299.98899881309</v>
      </c>
      <c r="I4105" s="168">
        <f t="shared" si="890"/>
        <v>590757.89929350594</v>
      </c>
      <c r="J4105" s="168">
        <f t="shared" si="892"/>
        <v>565061.92771406577</v>
      </c>
      <c r="K4105" s="94"/>
      <c r="L4105" s="265">
        <f t="shared" si="891"/>
        <v>225121.21200325896</v>
      </c>
      <c r="M4105" s="265">
        <f>$G4105*NonHospFrac+theModel!$H4105*NonHospFrac</f>
        <v>365636.68729024695</v>
      </c>
      <c r="N4105" s="266">
        <f t="shared" si="893"/>
        <v>590757.89929350594</v>
      </c>
      <c r="O4105" s="158"/>
      <c r="P4105" s="265">
        <f t="shared" si="894"/>
        <v>215329.2002967998</v>
      </c>
      <c r="Q4105" s="265">
        <f t="shared" si="895"/>
        <v>365635.12703962793</v>
      </c>
      <c r="R4105" s="266">
        <f t="shared" si="896"/>
        <v>580964.32733642776</v>
      </c>
    </row>
    <row r="4106" spans="1:18" x14ac:dyDescent="0.25">
      <c r="A4106" s="81">
        <v>4075</v>
      </c>
      <c r="B4106" s="93">
        <f t="shared" si="885"/>
        <v>1.9292638433426813E-34</v>
      </c>
      <c r="C4106" s="178">
        <f t="shared" si="886"/>
        <v>1.9249117563761651E-34</v>
      </c>
      <c r="D4106" s="165">
        <f t="shared" si="887"/>
        <v>2.2558277767625785E-3</v>
      </c>
      <c r="E4106" s="166">
        <f t="shared" si="897"/>
        <v>24.291375447755232</v>
      </c>
      <c r="F4106" s="167">
        <f t="shared" si="898"/>
        <v>9.1947540180843017</v>
      </c>
      <c r="G4106" s="167">
        <f t="shared" si="888"/>
        <v>319536.30487390625</v>
      </c>
      <c r="H4106" s="167">
        <f t="shared" si="889"/>
        <v>271299.98899881309</v>
      </c>
      <c r="I4106" s="168">
        <f t="shared" si="890"/>
        <v>590836.2938727194</v>
      </c>
      <c r="J4106" s="168">
        <f t="shared" si="892"/>
        <v>565128.32434887288</v>
      </c>
      <c r="K4106" s="94"/>
      <c r="L4106" s="265">
        <f t="shared" si="891"/>
        <v>225151.08597144135</v>
      </c>
      <c r="M4106" s="265">
        <f>$G4106*NonHospFrac+theModel!$H4106*NonHospFrac</f>
        <v>365685.20790127793</v>
      </c>
      <c r="N4106" s="266">
        <f t="shared" si="893"/>
        <v>590836.29387271928</v>
      </c>
      <c r="O4106" s="158"/>
      <c r="P4106" s="265">
        <f t="shared" si="894"/>
        <v>215354.50218598073</v>
      </c>
      <c r="Q4106" s="265">
        <f t="shared" si="895"/>
        <v>365683.64765065891</v>
      </c>
      <c r="R4106" s="266">
        <f t="shared" si="896"/>
        <v>581038.14983663964</v>
      </c>
    </row>
    <row r="4107" spans="1:18" x14ac:dyDescent="0.25">
      <c r="A4107" s="81">
        <v>4076</v>
      </c>
      <c r="B4107" s="93">
        <f t="shared" si="885"/>
        <v>1.8932243087069099E-34</v>
      </c>
      <c r="C4107" s="178">
        <f t="shared" si="886"/>
        <v>1.8889535207236868E-34</v>
      </c>
      <c r="D4107" s="165">
        <f t="shared" si="887"/>
        <v>2.2558277767625785E-3</v>
      </c>
      <c r="E4107" s="166">
        <f t="shared" si="897"/>
        <v>24.291375447755232</v>
      </c>
      <c r="F4107" s="167">
        <f t="shared" si="898"/>
        <v>9.1970098458610643</v>
      </c>
      <c r="G4107" s="167">
        <f t="shared" si="888"/>
        <v>319614.69945311971</v>
      </c>
      <c r="H4107" s="167">
        <f t="shared" si="889"/>
        <v>271299.98899881309</v>
      </c>
      <c r="I4107" s="168">
        <f t="shared" si="890"/>
        <v>590914.68845193274</v>
      </c>
      <c r="J4107" s="168">
        <f t="shared" si="892"/>
        <v>565194.71827722224</v>
      </c>
      <c r="K4107" s="94"/>
      <c r="L4107" s="265">
        <f t="shared" si="891"/>
        <v>225180.95993962383</v>
      </c>
      <c r="M4107" s="265">
        <f>$G4107*NonHospFrac+theModel!$H4107*NonHospFrac</f>
        <v>365733.72851230897</v>
      </c>
      <c r="N4107" s="266">
        <f t="shared" si="893"/>
        <v>590914.68845193274</v>
      </c>
      <c r="O4107" s="158"/>
      <c r="P4107" s="265">
        <f t="shared" si="894"/>
        <v>215379.80304380693</v>
      </c>
      <c r="Q4107" s="265">
        <f t="shared" si="895"/>
        <v>365732.16826168995</v>
      </c>
      <c r="R4107" s="266">
        <f t="shared" si="896"/>
        <v>581111.97130549687</v>
      </c>
    </row>
    <row r="4108" spans="1:18" x14ac:dyDescent="0.25">
      <c r="A4108" s="81">
        <v>4077</v>
      </c>
      <c r="B4108" s="93">
        <f t="shared" si="885"/>
        <v>1.857858009129808E-34</v>
      </c>
      <c r="C4108" s="178">
        <f t="shared" si="886"/>
        <v>1.8536670014275322E-34</v>
      </c>
      <c r="D4108" s="165">
        <f t="shared" si="887"/>
        <v>2.2558277767625785E-3</v>
      </c>
      <c r="E4108" s="166">
        <f t="shared" si="897"/>
        <v>24.291375447755232</v>
      </c>
      <c r="F4108" s="167">
        <f t="shared" si="898"/>
        <v>9.1992656736378269</v>
      </c>
      <c r="G4108" s="167">
        <f t="shared" si="888"/>
        <v>319693.09403233306</v>
      </c>
      <c r="H4108" s="167">
        <f t="shared" si="889"/>
        <v>271299.98899881309</v>
      </c>
      <c r="I4108" s="168">
        <f t="shared" si="890"/>
        <v>590993.08303114609</v>
      </c>
      <c r="J4108" s="168">
        <f t="shared" si="892"/>
        <v>565261.10949922446</v>
      </c>
      <c r="K4108" s="94"/>
      <c r="L4108" s="265">
        <f t="shared" si="891"/>
        <v>225210.8339078062</v>
      </c>
      <c r="M4108" s="265">
        <f>$G4108*NonHospFrac+theModel!$H4108*NonHospFrac</f>
        <v>365782.24912333989</v>
      </c>
      <c r="N4108" s="266">
        <f t="shared" si="893"/>
        <v>590993.08303114609</v>
      </c>
      <c r="O4108" s="158"/>
      <c r="P4108" s="265">
        <f t="shared" si="894"/>
        <v>215405.10287032023</v>
      </c>
      <c r="Q4108" s="265">
        <f t="shared" si="895"/>
        <v>365780.68887272087</v>
      </c>
      <c r="R4108" s="266">
        <f t="shared" si="896"/>
        <v>581185.79174304113</v>
      </c>
    </row>
    <row r="4109" spans="1:18" x14ac:dyDescent="0.25">
      <c r="A4109" s="81">
        <v>4078</v>
      </c>
      <c r="B4109" s="93">
        <f t="shared" si="885"/>
        <v>1.8231523682712879E-34</v>
      </c>
      <c r="C4109" s="178">
        <f t="shared" si="886"/>
        <v>1.8190396505176711E-34</v>
      </c>
      <c r="D4109" s="165">
        <f t="shared" si="887"/>
        <v>2.2558277767625785E-3</v>
      </c>
      <c r="E4109" s="166">
        <f t="shared" si="897"/>
        <v>24.291375447755232</v>
      </c>
      <c r="F4109" s="167">
        <f t="shared" si="898"/>
        <v>9.2015215014145895</v>
      </c>
      <c r="G4109" s="167">
        <f t="shared" si="888"/>
        <v>319771.48861154652</v>
      </c>
      <c r="H4109" s="167">
        <f t="shared" si="889"/>
        <v>271299.98899881309</v>
      </c>
      <c r="I4109" s="168">
        <f t="shared" si="890"/>
        <v>591071.47761035967</v>
      </c>
      <c r="J4109" s="168">
        <f t="shared" si="892"/>
        <v>565327.49801498989</v>
      </c>
      <c r="K4109" s="94"/>
      <c r="L4109" s="265">
        <f t="shared" si="891"/>
        <v>225240.70787598865</v>
      </c>
      <c r="M4109" s="265">
        <f>$G4109*NonHospFrac+theModel!$H4109*NonHospFrac</f>
        <v>365830.76973437093</v>
      </c>
      <c r="N4109" s="266">
        <f t="shared" si="893"/>
        <v>591071.47761035955</v>
      </c>
      <c r="O4109" s="158"/>
      <c r="P4109" s="265">
        <f t="shared" si="894"/>
        <v>215430.40166556288</v>
      </c>
      <c r="Q4109" s="265">
        <f t="shared" si="895"/>
        <v>365829.20948375191</v>
      </c>
      <c r="R4109" s="266">
        <f t="shared" si="896"/>
        <v>581259.61114931479</v>
      </c>
    </row>
    <row r="4110" spans="1:18" x14ac:dyDescent="0.25">
      <c r="A4110" s="81">
        <v>4079</v>
      </c>
      <c r="B4110" s="93">
        <f t="shared" si="885"/>
        <v>1.789095044723069E-34</v>
      </c>
      <c r="C4110" s="178">
        <f t="shared" si="886"/>
        <v>1.7850591544259144E-34</v>
      </c>
      <c r="D4110" s="165">
        <f t="shared" si="887"/>
        <v>2.2558277767625785E-3</v>
      </c>
      <c r="E4110" s="166">
        <f t="shared" si="897"/>
        <v>24.291375447755232</v>
      </c>
      <c r="F4110" s="167">
        <f t="shared" si="898"/>
        <v>9.2037773291913521</v>
      </c>
      <c r="G4110" s="167">
        <f t="shared" si="888"/>
        <v>319849.88319075992</v>
      </c>
      <c r="H4110" s="167">
        <f t="shared" si="889"/>
        <v>271299.98899881309</v>
      </c>
      <c r="I4110" s="168">
        <f t="shared" si="890"/>
        <v>591149.87218957301</v>
      </c>
      <c r="J4110" s="168">
        <f t="shared" si="892"/>
        <v>565393.88382462854</v>
      </c>
      <c r="K4110" s="94"/>
      <c r="L4110" s="265">
        <f t="shared" si="891"/>
        <v>225270.58184417107</v>
      </c>
      <c r="M4110" s="265">
        <f>$G4110*NonHospFrac+theModel!$H4110*NonHospFrac</f>
        <v>365879.29034540191</v>
      </c>
      <c r="N4110" s="266">
        <f t="shared" si="893"/>
        <v>591149.87218957301</v>
      </c>
      <c r="O4110" s="158"/>
      <c r="P4110" s="265">
        <f t="shared" si="894"/>
        <v>215455.69942957681</v>
      </c>
      <c r="Q4110" s="265">
        <f t="shared" si="895"/>
        <v>365877.73009478289</v>
      </c>
      <c r="R4110" s="266">
        <f t="shared" si="896"/>
        <v>581333.42952435976</v>
      </c>
    </row>
    <row r="4111" spans="1:18" x14ac:dyDescent="0.25">
      <c r="A4111" s="81">
        <v>4080</v>
      </c>
      <c r="B4111" s="93">
        <f t="shared" si="885"/>
        <v>1.7556739276200456E-34</v>
      </c>
      <c r="C4111" s="178">
        <f t="shared" si="886"/>
        <v>1.7517134296071824E-34</v>
      </c>
      <c r="D4111" s="165">
        <f t="shared" si="887"/>
        <v>2.2558277767625785E-3</v>
      </c>
      <c r="E4111" s="166">
        <f t="shared" si="897"/>
        <v>24.291375447755232</v>
      </c>
      <c r="F4111" s="167">
        <f t="shared" si="898"/>
        <v>9.2060331569681146</v>
      </c>
      <c r="G4111" s="167">
        <f t="shared" si="888"/>
        <v>319928.27776997339</v>
      </c>
      <c r="H4111" s="167">
        <f t="shared" si="889"/>
        <v>271299.98899881309</v>
      </c>
      <c r="I4111" s="168">
        <f t="shared" si="890"/>
        <v>591228.26676878647</v>
      </c>
      <c r="J4111" s="168">
        <f t="shared" si="892"/>
        <v>565460.26692825102</v>
      </c>
      <c r="K4111" s="94"/>
      <c r="L4111" s="265">
        <f t="shared" si="891"/>
        <v>225300.45581235352</v>
      </c>
      <c r="M4111" s="265">
        <f>$G4111*NonHospFrac+theModel!$H4111*NonHospFrac</f>
        <v>365927.81095643295</v>
      </c>
      <c r="N4111" s="266">
        <f t="shared" si="893"/>
        <v>591228.26676878647</v>
      </c>
      <c r="O4111" s="158"/>
      <c r="P4111" s="265">
        <f t="shared" si="894"/>
        <v>215480.9961624041</v>
      </c>
      <c r="Q4111" s="265">
        <f t="shared" si="895"/>
        <v>365926.25070581393</v>
      </c>
      <c r="R4111" s="266">
        <f t="shared" si="896"/>
        <v>581407.24686821806</v>
      </c>
    </row>
    <row r="4112" spans="1:18" x14ac:dyDescent="0.25">
      <c r="A4112" s="81">
        <v>4081</v>
      </c>
      <c r="B4112" s="93">
        <f t="shared" si="885"/>
        <v>1.7228771323336347E-34</v>
      </c>
      <c r="C4112" s="178">
        <f t="shared" si="886"/>
        <v>1.7189906182425675E-34</v>
      </c>
      <c r="D4112" s="165">
        <f t="shared" si="887"/>
        <v>2.2558277767625785E-3</v>
      </c>
      <c r="E4112" s="166">
        <f t="shared" si="897"/>
        <v>24.291375447755232</v>
      </c>
      <c r="F4112" s="167">
        <f t="shared" si="898"/>
        <v>9.2082889847448772</v>
      </c>
      <c r="G4112" s="167">
        <f t="shared" si="888"/>
        <v>320006.67234918679</v>
      </c>
      <c r="H4112" s="167">
        <f t="shared" si="889"/>
        <v>271299.98899881309</v>
      </c>
      <c r="I4112" s="168">
        <f t="shared" si="890"/>
        <v>591306.66134799994</v>
      </c>
      <c r="J4112" s="168">
        <f t="shared" si="892"/>
        <v>565526.64732596755</v>
      </c>
      <c r="K4112" s="94"/>
      <c r="L4112" s="265">
        <f t="shared" si="891"/>
        <v>225330.32978053595</v>
      </c>
      <c r="M4112" s="265">
        <f>$G4112*NonHospFrac+theModel!$H4112*NonHospFrac</f>
        <v>365976.33156746393</v>
      </c>
      <c r="N4112" s="266">
        <f t="shared" si="893"/>
        <v>591306.66134799994</v>
      </c>
      <c r="O4112" s="158"/>
      <c r="P4112" s="265">
        <f t="shared" si="894"/>
        <v>215506.29186408673</v>
      </c>
      <c r="Q4112" s="265">
        <f t="shared" si="895"/>
        <v>365974.77131684491</v>
      </c>
      <c r="R4112" s="266">
        <f t="shared" si="896"/>
        <v>581481.06318093161</v>
      </c>
    </row>
    <row r="4113" spans="1:18" x14ac:dyDescent="0.25">
      <c r="A4113" s="81">
        <v>4082</v>
      </c>
      <c r="B4113" s="93">
        <f t="shared" si="885"/>
        <v>1.6906929962455734E-34</v>
      </c>
      <c r="C4113" s="178">
        <f t="shared" si="886"/>
        <v>1.6868790840226646E-34</v>
      </c>
      <c r="D4113" s="165">
        <f t="shared" si="887"/>
        <v>2.2558277767625785E-3</v>
      </c>
      <c r="E4113" s="166">
        <f t="shared" si="897"/>
        <v>24.291375447755232</v>
      </c>
      <c r="F4113" s="167">
        <f t="shared" si="898"/>
        <v>9.2105448125216398</v>
      </c>
      <c r="G4113" s="167">
        <f t="shared" si="888"/>
        <v>320085.06692840025</v>
      </c>
      <c r="H4113" s="167">
        <f t="shared" si="889"/>
        <v>271299.98899881309</v>
      </c>
      <c r="I4113" s="168">
        <f t="shared" si="890"/>
        <v>591385.05592721328</v>
      </c>
      <c r="J4113" s="168">
        <f t="shared" si="892"/>
        <v>565593.02501788829</v>
      </c>
      <c r="K4113" s="94"/>
      <c r="L4113" s="265">
        <f t="shared" si="891"/>
        <v>225360.20374871837</v>
      </c>
      <c r="M4113" s="265">
        <f>$G4113*NonHospFrac+theModel!$H4113*NonHospFrac</f>
        <v>366024.85217849491</v>
      </c>
      <c r="N4113" s="266">
        <f t="shared" si="893"/>
        <v>591385.05592721328</v>
      </c>
      <c r="O4113" s="158"/>
      <c r="P4113" s="265">
        <f t="shared" si="894"/>
        <v>215531.58653466677</v>
      </c>
      <c r="Q4113" s="265">
        <f t="shared" si="895"/>
        <v>366023.29192787589</v>
      </c>
      <c r="R4113" s="266">
        <f t="shared" si="896"/>
        <v>581554.87846254266</v>
      </c>
    </row>
    <row r="4114" spans="1:18" x14ac:dyDescent="0.25">
      <c r="A4114" s="81">
        <v>4083</v>
      </c>
      <c r="B4114" s="93">
        <f t="shared" si="885"/>
        <v>1.6591100746006635E-34</v>
      </c>
      <c r="C4114" s="178">
        <f t="shared" si="886"/>
        <v>1.6553674080096726E-34</v>
      </c>
      <c r="D4114" s="165">
        <f t="shared" si="887"/>
        <v>2.2558277767625785E-3</v>
      </c>
      <c r="E4114" s="166">
        <f t="shared" si="897"/>
        <v>24.291375447755232</v>
      </c>
      <c r="F4114" s="167">
        <f t="shared" si="898"/>
        <v>9.2128006402984024</v>
      </c>
      <c r="G4114" s="167">
        <f t="shared" si="888"/>
        <v>320163.4615076136</v>
      </c>
      <c r="H4114" s="167">
        <f t="shared" si="889"/>
        <v>271299.98899881309</v>
      </c>
      <c r="I4114" s="168">
        <f t="shared" si="890"/>
        <v>591463.45050642663</v>
      </c>
      <c r="J4114" s="168">
        <f t="shared" si="892"/>
        <v>565659.40000412357</v>
      </c>
      <c r="K4114" s="94"/>
      <c r="L4114" s="265">
        <f t="shared" si="891"/>
        <v>225390.07771690079</v>
      </c>
      <c r="M4114" s="265">
        <f>$G4114*NonHospFrac+theModel!$H4114*NonHospFrac</f>
        <v>366073.37278952589</v>
      </c>
      <c r="N4114" s="266">
        <f t="shared" si="893"/>
        <v>591463.45050642663</v>
      </c>
      <c r="O4114" s="158"/>
      <c r="P4114" s="265">
        <f t="shared" si="894"/>
        <v>215556.88017418623</v>
      </c>
      <c r="Q4114" s="265">
        <f t="shared" si="895"/>
        <v>366071.81253890687</v>
      </c>
      <c r="R4114" s="266">
        <f t="shared" si="896"/>
        <v>581628.69271309313</v>
      </c>
    </row>
    <row r="4115" spans="1:18" x14ac:dyDescent="0.25">
      <c r="A4115" s="81">
        <v>4084</v>
      </c>
      <c r="B4115" s="93">
        <f t="shared" si="885"/>
        <v>1.6281171364369912E-34</v>
      </c>
      <c r="C4115" s="178">
        <f t="shared" si="886"/>
        <v>1.6244443845767935E-34</v>
      </c>
      <c r="D4115" s="165">
        <f t="shared" si="887"/>
        <v>2.2558277767625785E-3</v>
      </c>
      <c r="E4115" s="166">
        <f t="shared" si="897"/>
        <v>24.291375447755232</v>
      </c>
      <c r="F4115" s="167">
        <f t="shared" si="898"/>
        <v>9.215056468075165</v>
      </c>
      <c r="G4115" s="167">
        <f t="shared" si="888"/>
        <v>320241.85608682706</v>
      </c>
      <c r="H4115" s="167">
        <f t="shared" si="889"/>
        <v>271299.98899881309</v>
      </c>
      <c r="I4115" s="168">
        <f t="shared" si="890"/>
        <v>591541.84508564021</v>
      </c>
      <c r="J4115" s="168">
        <f t="shared" si="892"/>
        <v>565725.77228478401</v>
      </c>
      <c r="K4115" s="94"/>
      <c r="L4115" s="265">
        <f t="shared" si="891"/>
        <v>225419.95168508322</v>
      </c>
      <c r="M4115" s="265">
        <f>$G4115*NonHospFrac+theModel!$H4115*NonHospFrac</f>
        <v>366121.89340055687</v>
      </c>
      <c r="N4115" s="266">
        <f t="shared" si="893"/>
        <v>591541.84508564009</v>
      </c>
      <c r="O4115" s="158"/>
      <c r="P4115" s="265">
        <f t="shared" si="894"/>
        <v>215582.17278268715</v>
      </c>
      <c r="Q4115" s="265">
        <f t="shared" si="895"/>
        <v>366120.33314993785</v>
      </c>
      <c r="R4115" s="266">
        <f t="shared" si="896"/>
        <v>581702.50593262503</v>
      </c>
    </row>
    <row r="4116" spans="1:18" x14ac:dyDescent="0.25">
      <c r="A4116" s="81">
        <v>4085</v>
      </c>
      <c r="B4116" s="93">
        <f t="shared" si="885"/>
        <v>1.5977031605921685E-34</v>
      </c>
      <c r="C4116" s="178">
        <f t="shared" si="886"/>
        <v>1.5940990174234833E-34</v>
      </c>
      <c r="D4116" s="165">
        <f t="shared" si="887"/>
        <v>2.2558277767625785E-3</v>
      </c>
      <c r="E4116" s="166">
        <f t="shared" si="897"/>
        <v>24.291375447755232</v>
      </c>
      <c r="F4116" s="167">
        <f t="shared" si="898"/>
        <v>9.2173122958519276</v>
      </c>
      <c r="G4116" s="167">
        <f t="shared" si="888"/>
        <v>320320.25066604052</v>
      </c>
      <c r="H4116" s="167">
        <f t="shared" si="889"/>
        <v>271299.98899881309</v>
      </c>
      <c r="I4116" s="168">
        <f t="shared" si="890"/>
        <v>591620.23966485355</v>
      </c>
      <c r="J4116" s="168">
        <f t="shared" si="892"/>
        <v>565792.14185997937</v>
      </c>
      <c r="K4116" s="94"/>
      <c r="L4116" s="265">
        <f t="shared" si="891"/>
        <v>225449.82565326564</v>
      </c>
      <c r="M4116" s="265">
        <f>$G4116*NonHospFrac+theModel!$H4116*NonHospFrac</f>
        <v>366170.41401158797</v>
      </c>
      <c r="N4116" s="266">
        <f t="shared" si="893"/>
        <v>591620.23966485355</v>
      </c>
      <c r="O4116" s="158"/>
      <c r="P4116" s="265">
        <f t="shared" si="894"/>
        <v>215607.46436021157</v>
      </c>
      <c r="Q4116" s="265">
        <f t="shared" si="895"/>
        <v>366168.85376096895</v>
      </c>
      <c r="R4116" s="266">
        <f t="shared" si="896"/>
        <v>581776.31812118052</v>
      </c>
    </row>
    <row r="4117" spans="1:18" x14ac:dyDescent="0.25">
      <c r="A4117" s="81">
        <v>4086</v>
      </c>
      <c r="B4117" s="93">
        <f t="shared" si="885"/>
        <v>1.5678573317842043E-34</v>
      </c>
      <c r="C4117" s="178">
        <f t="shared" si="886"/>
        <v>1.5643205156651647E-34</v>
      </c>
      <c r="D4117" s="165">
        <f t="shared" si="887"/>
        <v>2.2558277767625785E-3</v>
      </c>
      <c r="E4117" s="166">
        <f t="shared" si="897"/>
        <v>24.291375447755232</v>
      </c>
      <c r="F4117" s="167">
        <f t="shared" si="898"/>
        <v>9.2195681236286902</v>
      </c>
      <c r="G4117" s="167">
        <f t="shared" si="888"/>
        <v>320398.64524525392</v>
      </c>
      <c r="H4117" s="167">
        <f t="shared" si="889"/>
        <v>271299.98899881309</v>
      </c>
      <c r="I4117" s="168">
        <f t="shared" si="890"/>
        <v>591698.63424406701</v>
      </c>
      <c r="J4117" s="168">
        <f t="shared" si="892"/>
        <v>565858.50872982037</v>
      </c>
      <c r="K4117" s="94"/>
      <c r="L4117" s="265">
        <f t="shared" si="891"/>
        <v>225479.69962144806</v>
      </c>
      <c r="M4117" s="265">
        <f>$G4117*NonHospFrac+theModel!$H4117*NonHospFrac</f>
        <v>366218.93462261895</v>
      </c>
      <c r="N4117" s="266">
        <f t="shared" si="893"/>
        <v>591698.63424406701</v>
      </c>
      <c r="O4117" s="158"/>
      <c r="P4117" s="265">
        <f t="shared" si="894"/>
        <v>215632.75490680148</v>
      </c>
      <c r="Q4117" s="265">
        <f t="shared" si="895"/>
        <v>366217.37437199993</v>
      </c>
      <c r="R4117" s="266">
        <f t="shared" si="896"/>
        <v>581850.12927880138</v>
      </c>
    </row>
    <row r="4118" spans="1:18" x14ac:dyDescent="0.25">
      <c r="A4118" s="81">
        <v>4087</v>
      </c>
      <c r="B4118" s="93">
        <f t="shared" si="885"/>
        <v>1.5385690367654545E-34</v>
      </c>
      <c r="C4118" s="178">
        <f t="shared" si="886"/>
        <v>1.5350982899958522E-34</v>
      </c>
      <c r="D4118" s="165">
        <f t="shared" si="887"/>
        <v>2.2558277767625785E-3</v>
      </c>
      <c r="E4118" s="166">
        <f t="shared" si="897"/>
        <v>24.291375447755232</v>
      </c>
      <c r="F4118" s="167">
        <f t="shared" si="898"/>
        <v>9.2218239514054527</v>
      </c>
      <c r="G4118" s="167">
        <f t="shared" si="888"/>
        <v>320477.03982446733</v>
      </c>
      <c r="H4118" s="167">
        <f t="shared" si="889"/>
        <v>271299.98899881309</v>
      </c>
      <c r="I4118" s="168">
        <f t="shared" si="890"/>
        <v>591777.02882328047</v>
      </c>
      <c r="J4118" s="168">
        <f t="shared" si="892"/>
        <v>565924.87289441703</v>
      </c>
      <c r="K4118" s="94"/>
      <c r="L4118" s="265">
        <f t="shared" si="891"/>
        <v>225509.57358963048</v>
      </c>
      <c r="M4118" s="265">
        <f>$G4118*NonHospFrac+theModel!$H4118*NonHospFrac</f>
        <v>366267.45523364993</v>
      </c>
      <c r="N4118" s="266">
        <f t="shared" si="893"/>
        <v>591777.02882328047</v>
      </c>
      <c r="O4118" s="158"/>
      <c r="P4118" s="265">
        <f t="shared" si="894"/>
        <v>215658.04442249893</v>
      </c>
      <c r="Q4118" s="265">
        <f t="shared" si="895"/>
        <v>366265.89498303091</v>
      </c>
      <c r="R4118" s="266">
        <f t="shared" si="896"/>
        <v>581923.93940552988</v>
      </c>
    </row>
    <row r="4119" spans="1:18" x14ac:dyDescent="0.25">
      <c r="A4119" s="81">
        <v>4088</v>
      </c>
      <c r="B4119" s="93">
        <f t="shared" si="885"/>
        <v>1.5098278605487683E-34</v>
      </c>
      <c r="C4119" s="178">
        <f t="shared" si="886"/>
        <v>1.5064219489228123E-34</v>
      </c>
      <c r="D4119" s="165">
        <f t="shared" si="887"/>
        <v>2.2558277767625785E-3</v>
      </c>
      <c r="E4119" s="166">
        <f t="shared" si="897"/>
        <v>24.291375447755232</v>
      </c>
      <c r="F4119" s="167">
        <f t="shared" si="898"/>
        <v>9.2240797791822153</v>
      </c>
      <c r="G4119" s="167">
        <f t="shared" si="888"/>
        <v>320555.43440368073</v>
      </c>
      <c r="H4119" s="167">
        <f t="shared" si="889"/>
        <v>271299.98899881309</v>
      </c>
      <c r="I4119" s="168">
        <f t="shared" si="890"/>
        <v>591855.42340249382</v>
      </c>
      <c r="J4119" s="168">
        <f t="shared" si="892"/>
        <v>565991.23435387958</v>
      </c>
      <c r="K4119" s="94"/>
      <c r="L4119" s="265">
        <f t="shared" si="891"/>
        <v>225539.44755781291</v>
      </c>
      <c r="M4119" s="265">
        <f>$G4119*NonHospFrac+theModel!$H4119*NonHospFrac</f>
        <v>366315.97584468091</v>
      </c>
      <c r="N4119" s="266">
        <f t="shared" si="893"/>
        <v>591855.42340249382</v>
      </c>
      <c r="O4119" s="158"/>
      <c r="P4119" s="265">
        <f t="shared" si="894"/>
        <v>215683.33290734593</v>
      </c>
      <c r="Q4119" s="265">
        <f t="shared" si="895"/>
        <v>366314.41559406189</v>
      </c>
      <c r="R4119" s="266">
        <f t="shared" si="896"/>
        <v>581997.7485014078</v>
      </c>
    </row>
    <row r="4120" spans="1:18" x14ac:dyDescent="0.25">
      <c r="A4120" s="81">
        <v>4089</v>
      </c>
      <c r="B4120" s="93">
        <f t="shared" si="885"/>
        <v>1.4816235827035655E-34</v>
      </c>
      <c r="C4120" s="178">
        <f t="shared" si="886"/>
        <v>1.4782812950709963E-34</v>
      </c>
      <c r="D4120" s="165">
        <f t="shared" si="887"/>
        <v>2.2558277767625785E-3</v>
      </c>
      <c r="E4120" s="166">
        <f t="shared" si="897"/>
        <v>24.291375447755232</v>
      </c>
      <c r="F4120" s="167">
        <f t="shared" si="898"/>
        <v>9.2263356069589779</v>
      </c>
      <c r="G4120" s="167">
        <f t="shared" si="888"/>
        <v>320633.82898289419</v>
      </c>
      <c r="H4120" s="167">
        <f t="shared" si="889"/>
        <v>271299.98899881309</v>
      </c>
      <c r="I4120" s="168">
        <f t="shared" si="890"/>
        <v>591933.81798170728</v>
      </c>
      <c r="J4120" s="168">
        <f t="shared" si="892"/>
        <v>566057.59310831851</v>
      </c>
      <c r="K4120" s="94"/>
      <c r="L4120" s="265">
        <f t="shared" si="891"/>
        <v>225569.32152599536</v>
      </c>
      <c r="M4120" s="265">
        <f>$G4120*NonHospFrac+theModel!$H4120*NonHospFrac</f>
        <v>366364.49645571189</v>
      </c>
      <c r="N4120" s="266">
        <f t="shared" si="893"/>
        <v>591933.81798170728</v>
      </c>
      <c r="O4120" s="158"/>
      <c r="P4120" s="265">
        <f t="shared" si="894"/>
        <v>215708.62036138453</v>
      </c>
      <c r="Q4120" s="265">
        <f t="shared" si="895"/>
        <v>366362.93620509288</v>
      </c>
      <c r="R4120" s="266">
        <f t="shared" si="896"/>
        <v>582071.5565664774</v>
      </c>
    </row>
    <row r="4121" spans="1:18" x14ac:dyDescent="0.25">
      <c r="A4121" s="81">
        <v>4090</v>
      </c>
      <c r="B4121" s="93">
        <f t="shared" si="885"/>
        <v>1.4539461737217723E-34</v>
      </c>
      <c r="C4121" s="178">
        <f t="shared" si="886"/>
        <v>1.4506663215571731E-34</v>
      </c>
      <c r="D4121" s="165">
        <f t="shared" si="887"/>
        <v>2.2558277767625785E-3</v>
      </c>
      <c r="E4121" s="166">
        <f t="shared" si="897"/>
        <v>24.291375447755232</v>
      </c>
      <c r="F4121" s="167">
        <f t="shared" si="898"/>
        <v>9.2285914347357405</v>
      </c>
      <c r="G4121" s="167">
        <f t="shared" si="888"/>
        <v>320712.22356210754</v>
      </c>
      <c r="H4121" s="167">
        <f t="shared" si="889"/>
        <v>271299.98899881309</v>
      </c>
      <c r="I4121" s="168">
        <f t="shared" si="890"/>
        <v>592012.21256092063</v>
      </c>
      <c r="J4121" s="168">
        <f t="shared" si="892"/>
        <v>566123.94915784395</v>
      </c>
      <c r="K4121" s="94"/>
      <c r="L4121" s="265">
        <f t="shared" si="891"/>
        <v>225599.19549417775</v>
      </c>
      <c r="M4121" s="265">
        <f>$G4121*NonHospFrac+theModel!$H4121*NonHospFrac</f>
        <v>366413.01706674288</v>
      </c>
      <c r="N4121" s="266">
        <f t="shared" si="893"/>
        <v>592012.21256092063</v>
      </c>
      <c r="O4121" s="158"/>
      <c r="P4121" s="265">
        <f t="shared" si="894"/>
        <v>215733.90678465669</v>
      </c>
      <c r="Q4121" s="265">
        <f t="shared" si="895"/>
        <v>366411.45681612386</v>
      </c>
      <c r="R4121" s="266">
        <f t="shared" si="896"/>
        <v>582145.36360078049</v>
      </c>
    </row>
    <row r="4122" spans="1:18" x14ac:dyDescent="0.25">
      <c r="A4122" s="81">
        <v>4091</v>
      </c>
      <c r="B4122" s="93">
        <f t="shared" si="885"/>
        <v>1.4267857914509656E-34</v>
      </c>
      <c r="C4122" s="178">
        <f t="shared" si="886"/>
        <v>1.4235672084311203E-34</v>
      </c>
      <c r="D4122" s="165">
        <f t="shared" si="887"/>
        <v>2.2558277767625785E-3</v>
      </c>
      <c r="E4122" s="166">
        <f t="shared" si="897"/>
        <v>24.291375447755232</v>
      </c>
      <c r="F4122" s="167">
        <f t="shared" si="898"/>
        <v>9.2308472625125031</v>
      </c>
      <c r="G4122" s="167">
        <f t="shared" si="888"/>
        <v>320790.618141321</v>
      </c>
      <c r="H4122" s="167">
        <f t="shared" si="889"/>
        <v>271299.98899881309</v>
      </c>
      <c r="I4122" s="168">
        <f t="shared" si="890"/>
        <v>592090.60714013409</v>
      </c>
      <c r="J4122" s="168">
        <f t="shared" si="892"/>
        <v>566190.30250256625</v>
      </c>
      <c r="K4122" s="94"/>
      <c r="L4122" s="265">
        <f t="shared" si="891"/>
        <v>225629.06946236017</v>
      </c>
      <c r="M4122" s="265">
        <f>$G4122*NonHospFrac+theModel!$H4122*NonHospFrac</f>
        <v>366461.53767777386</v>
      </c>
      <c r="N4122" s="266">
        <f t="shared" si="893"/>
        <v>592090.60714013409</v>
      </c>
      <c r="O4122" s="158"/>
      <c r="P4122" s="265">
        <f t="shared" si="894"/>
        <v>215759.19217720447</v>
      </c>
      <c r="Q4122" s="265">
        <f t="shared" si="895"/>
        <v>366459.97742715484</v>
      </c>
      <c r="R4122" s="266">
        <f t="shared" si="896"/>
        <v>582219.16960435931</v>
      </c>
    </row>
    <row r="4123" spans="1:18" x14ac:dyDescent="0.25">
      <c r="A4123" s="81">
        <v>4092</v>
      </c>
      <c r="B4123" s="93">
        <f t="shared" si="885"/>
        <v>1.4001327775948136E-34</v>
      </c>
      <c r="C4123" s="178">
        <f t="shared" si="886"/>
        <v>1.3969743191839594E-34</v>
      </c>
      <c r="D4123" s="165">
        <f t="shared" si="887"/>
        <v>2.2558277767625785E-3</v>
      </c>
      <c r="E4123" s="166">
        <f t="shared" si="897"/>
        <v>24.291375447755232</v>
      </c>
      <c r="F4123" s="167">
        <f t="shared" si="898"/>
        <v>9.2331030902892657</v>
      </c>
      <c r="G4123" s="167">
        <f t="shared" si="888"/>
        <v>320869.0127205344</v>
      </c>
      <c r="H4123" s="167">
        <f t="shared" si="889"/>
        <v>271299.98899881309</v>
      </c>
      <c r="I4123" s="168">
        <f t="shared" si="890"/>
        <v>592169.00171934743</v>
      </c>
      <c r="J4123" s="168">
        <f t="shared" si="892"/>
        <v>566256.65314259543</v>
      </c>
      <c r="K4123" s="94"/>
      <c r="L4123" s="265">
        <f t="shared" si="891"/>
        <v>225658.9434305426</v>
      </c>
      <c r="M4123" s="265">
        <f>$G4123*NonHospFrac+theModel!$H4123*NonHospFrac</f>
        <v>366510.05828880484</v>
      </c>
      <c r="N4123" s="266">
        <f t="shared" si="893"/>
        <v>592169.00171934743</v>
      </c>
      <c r="O4123" s="158"/>
      <c r="P4123" s="265">
        <f t="shared" si="894"/>
        <v>215784.47653906987</v>
      </c>
      <c r="Q4123" s="265">
        <f t="shared" si="895"/>
        <v>366508.49803818582</v>
      </c>
      <c r="R4123" s="266">
        <f t="shared" si="896"/>
        <v>582292.97457725566</v>
      </c>
    </row>
    <row r="4124" spans="1:18" x14ac:dyDescent="0.25">
      <c r="A4124" s="81">
        <v>4093</v>
      </c>
      <c r="B4124" s="93">
        <f t="shared" si="885"/>
        <v>1.3739776542782344E-34</v>
      </c>
      <c r="C4124" s="178">
        <f t="shared" si="886"/>
        <v>1.3708781973210624E-34</v>
      </c>
      <c r="D4124" s="165">
        <f t="shared" si="887"/>
        <v>2.2558277767625785E-3</v>
      </c>
      <c r="E4124" s="166">
        <f t="shared" si="897"/>
        <v>24.291375447755232</v>
      </c>
      <c r="F4124" s="167">
        <f t="shared" si="898"/>
        <v>9.2353589180660283</v>
      </c>
      <c r="G4124" s="167">
        <f t="shared" si="888"/>
        <v>320947.40729974787</v>
      </c>
      <c r="H4124" s="167">
        <f t="shared" si="889"/>
        <v>271299.98899881309</v>
      </c>
      <c r="I4124" s="168">
        <f t="shared" si="890"/>
        <v>592247.39629856101</v>
      </c>
      <c r="J4124" s="168">
        <f t="shared" si="892"/>
        <v>566323.00107804209</v>
      </c>
      <c r="K4124" s="94"/>
      <c r="L4124" s="265">
        <f t="shared" si="891"/>
        <v>225688.81739872505</v>
      </c>
      <c r="M4124" s="265">
        <f>$G4124*NonHospFrac+theModel!$H4124*NonHospFrac</f>
        <v>366558.57889983588</v>
      </c>
      <c r="N4124" s="266">
        <f t="shared" si="893"/>
        <v>592247.3962985609</v>
      </c>
      <c r="O4124" s="158"/>
      <c r="P4124" s="265">
        <f t="shared" si="894"/>
        <v>215809.75987029495</v>
      </c>
      <c r="Q4124" s="265">
        <f t="shared" si="895"/>
        <v>366557.01864921686</v>
      </c>
      <c r="R4124" s="266">
        <f t="shared" si="896"/>
        <v>582366.7785195118</v>
      </c>
    </row>
    <row r="4125" spans="1:18" x14ac:dyDescent="0.25">
      <c r="A4125" s="81">
        <v>4094</v>
      </c>
      <c r="B4125" s="93">
        <f t="shared" si="885"/>
        <v>1.3483111206773638E-34</v>
      </c>
      <c r="C4125" s="178">
        <f t="shared" si="886"/>
        <v>1.3452695629996219E-34</v>
      </c>
      <c r="D4125" s="165">
        <f t="shared" si="887"/>
        <v>2.2558277767625785E-3</v>
      </c>
      <c r="E4125" s="166">
        <f t="shared" si="897"/>
        <v>24.291375447755232</v>
      </c>
      <c r="F4125" s="167">
        <f t="shared" si="898"/>
        <v>9.2376147458427909</v>
      </c>
      <c r="G4125" s="167">
        <f t="shared" si="888"/>
        <v>321025.80187896127</v>
      </c>
      <c r="H4125" s="167">
        <f t="shared" si="889"/>
        <v>271299.98899881309</v>
      </c>
      <c r="I4125" s="168">
        <f t="shared" si="890"/>
        <v>592325.79087777436</v>
      </c>
      <c r="J4125" s="168">
        <f t="shared" si="892"/>
        <v>566389.34630901611</v>
      </c>
      <c r="K4125" s="94"/>
      <c r="L4125" s="265">
        <f t="shared" si="891"/>
        <v>225718.69136690747</v>
      </c>
      <c r="M4125" s="265">
        <f>$G4125*NonHospFrac+theModel!$H4125*NonHospFrac</f>
        <v>366607.09951086686</v>
      </c>
      <c r="N4125" s="266">
        <f t="shared" si="893"/>
        <v>592325.79087777436</v>
      </c>
      <c r="O4125" s="158"/>
      <c r="P4125" s="265">
        <f t="shared" si="894"/>
        <v>215835.04217092163</v>
      </c>
      <c r="Q4125" s="265">
        <f t="shared" si="895"/>
        <v>366605.53926024784</v>
      </c>
      <c r="R4125" s="266">
        <f t="shared" si="896"/>
        <v>582440.58143116953</v>
      </c>
    </row>
    <row r="4126" spans="1:18" x14ac:dyDescent="0.25">
      <c r="A4126" s="81">
        <v>4095</v>
      </c>
      <c r="B4126" s="93">
        <f t="shared" si="885"/>
        <v>1.3231240497118436E-34</v>
      </c>
      <c r="C4126" s="178">
        <f t="shared" si="886"/>
        <v>1.3201393097284009E-34</v>
      </c>
      <c r="D4126" s="165">
        <f t="shared" si="887"/>
        <v>2.2558277767625785E-3</v>
      </c>
      <c r="E4126" s="166">
        <f t="shared" si="897"/>
        <v>24.291375447755232</v>
      </c>
      <c r="F4126" s="167">
        <f t="shared" si="898"/>
        <v>9.2398705736195534</v>
      </c>
      <c r="G4126" s="167">
        <f t="shared" si="888"/>
        <v>321104.19645817473</v>
      </c>
      <c r="H4126" s="167">
        <f t="shared" si="889"/>
        <v>271299.98899881309</v>
      </c>
      <c r="I4126" s="168">
        <f t="shared" si="890"/>
        <v>592404.18545698782</v>
      </c>
      <c r="J4126" s="168">
        <f t="shared" si="892"/>
        <v>566455.68883562798</v>
      </c>
      <c r="K4126" s="94"/>
      <c r="L4126" s="265">
        <f t="shared" si="891"/>
        <v>225748.56533508992</v>
      </c>
      <c r="M4126" s="265">
        <f>$G4126*NonHospFrac+theModel!$H4126*NonHospFrac</f>
        <v>366655.6201218979</v>
      </c>
      <c r="N4126" s="266">
        <f t="shared" si="893"/>
        <v>592404.18545698782</v>
      </c>
      <c r="O4126" s="158"/>
      <c r="P4126" s="265">
        <f t="shared" si="894"/>
        <v>215860.32344099198</v>
      </c>
      <c r="Q4126" s="265">
        <f t="shared" si="895"/>
        <v>366654.05987127888</v>
      </c>
      <c r="R4126" s="266">
        <f t="shared" si="896"/>
        <v>582514.38331227086</v>
      </c>
    </row>
    <row r="4127" spans="1:18" x14ac:dyDescent="0.25">
      <c r="A4127" s="81">
        <v>4096</v>
      </c>
      <c r="B4127" s="93">
        <f t="shared" ref="B4127:B4190" si="899">Constant*EXP(PowerTerm*(A4127)/7)</f>
        <v>1.2984074847995206E-34</v>
      </c>
      <c r="C4127" s="178">
        <f t="shared" ref="C4127:C4190" si="900">(1-theFloor)*B4127</f>
        <v>1.2954785011297533E-34</v>
      </c>
      <c r="D4127" s="165">
        <f t="shared" ref="D4127:D4190" si="901">theFloor</f>
        <v>2.2558277767625785E-3</v>
      </c>
      <c r="E4127" s="166">
        <f t="shared" si="897"/>
        <v>24.291375447755232</v>
      </c>
      <c r="F4127" s="167">
        <f t="shared" si="898"/>
        <v>9.242126401396316</v>
      </c>
      <c r="G4127" s="167">
        <f t="shared" ref="G4127:G4190" si="902">$B$22*F4127*totInfected/365.25</f>
        <v>321182.59103738808</v>
      </c>
      <c r="H4127" s="167">
        <f t="shared" ref="H4127:H4190" si="903">lostQALYs_Injured*E4127*totInfected/365.25</f>
        <v>271299.98899881309</v>
      </c>
      <c r="I4127" s="168">
        <f t="shared" ref="I4127:I4190" si="904">H4127+G4127</f>
        <v>592482.58003620117</v>
      </c>
      <c r="J4127" s="168">
        <f t="shared" si="892"/>
        <v>566522.02865798783</v>
      </c>
      <c r="K4127" s="94"/>
      <c r="L4127" s="265">
        <f t="shared" ref="L4127:L4190" si="905">$G4127*HospFrac+$H4127*HospFrac</f>
        <v>225778.43930327229</v>
      </c>
      <c r="M4127" s="265">
        <f>$G4127*NonHospFrac+theModel!$H4127*NonHospFrac</f>
        <v>366704.14073292888</v>
      </c>
      <c r="N4127" s="266">
        <f t="shared" si="893"/>
        <v>592482.58003620117</v>
      </c>
      <c r="O4127" s="158"/>
      <c r="P4127" s="265">
        <f t="shared" si="894"/>
        <v>215885.60368054794</v>
      </c>
      <c r="Q4127" s="265">
        <f t="shared" si="895"/>
        <v>366702.58048230986</v>
      </c>
      <c r="R4127" s="266">
        <f t="shared" si="896"/>
        <v>582588.18416285783</v>
      </c>
    </row>
    <row r="4128" spans="1:18" x14ac:dyDescent="0.25">
      <c r="A4128" s="81">
        <v>4097</v>
      </c>
      <c r="B4128" s="93">
        <f t="shared" si="899"/>
        <v>1.2741526366711789E-34</v>
      </c>
      <c r="C4128" s="178">
        <f t="shared" si="900"/>
        <v>1.2712783677615408E-34</v>
      </c>
      <c r="D4128" s="165">
        <f t="shared" si="901"/>
        <v>2.2558277767625785E-3</v>
      </c>
      <c r="E4128" s="166">
        <f t="shared" si="897"/>
        <v>24.291375447755232</v>
      </c>
      <c r="F4128" s="167">
        <f t="shared" si="898"/>
        <v>9.2443822291730786</v>
      </c>
      <c r="G4128" s="167">
        <f t="shared" si="902"/>
        <v>321260.98561660154</v>
      </c>
      <c r="H4128" s="167">
        <f t="shared" si="903"/>
        <v>271299.98899881309</v>
      </c>
      <c r="I4128" s="168">
        <f t="shared" si="904"/>
        <v>592560.97461541463</v>
      </c>
      <c r="J4128" s="168">
        <f t="shared" ref="J4128:J4191" si="906">J4127+(I4128-I4127)/(1+discountDaily)^A4128</f>
        <v>566588.36577620602</v>
      </c>
      <c r="K4128" s="94"/>
      <c r="L4128" s="265">
        <f t="shared" si="905"/>
        <v>225808.31327145477</v>
      </c>
      <c r="M4128" s="265">
        <f>$G4128*NonHospFrac+theModel!$H4128*NonHospFrac</f>
        <v>366752.66134395986</v>
      </c>
      <c r="N4128" s="266">
        <f t="shared" ref="N4128:N4191" si="907">L4128+M4128</f>
        <v>592560.97461541463</v>
      </c>
      <c r="O4128" s="158"/>
      <c r="P4128" s="265">
        <f t="shared" ref="P4128:P4191" si="908">P4127+(L4128-L4127)/(1+discountDaily)^A4128</f>
        <v>215910.88288963167</v>
      </c>
      <c r="Q4128" s="265">
        <f t="shared" ref="Q4128:Q4191" si="909">Q4127+(M4128-M4127)/(1+discountDaily)^B4128</f>
        <v>366751.10109334084</v>
      </c>
      <c r="R4128" s="266">
        <f t="shared" ref="R4128:R4191" si="910">P4128+Q4128</f>
        <v>582661.98398297257</v>
      </c>
    </row>
    <row r="4129" spans="1:18" x14ac:dyDescent="0.25">
      <c r="A4129" s="81">
        <v>4098</v>
      </c>
      <c r="B4129" s="93">
        <f t="shared" si="899"/>
        <v>1.2503508802452619E-34</v>
      </c>
      <c r="C4129" s="178">
        <f t="shared" si="900"/>
        <v>1.247530303998905E-34</v>
      </c>
      <c r="D4129" s="165">
        <f t="shared" si="901"/>
        <v>2.2558277767625785E-3</v>
      </c>
      <c r="E4129" s="166">
        <f t="shared" ref="E4129:E4192" si="911">C4129+E4128</f>
        <v>24.291375447755232</v>
      </c>
      <c r="F4129" s="167">
        <f t="shared" ref="F4129:F4192" si="912">D4129+F4128</f>
        <v>9.2466380569498412</v>
      </c>
      <c r="G4129" s="167">
        <f t="shared" si="902"/>
        <v>321339.38019581494</v>
      </c>
      <c r="H4129" s="167">
        <f t="shared" si="903"/>
        <v>271299.98899881309</v>
      </c>
      <c r="I4129" s="168">
        <f t="shared" si="904"/>
        <v>592639.36919462797</v>
      </c>
      <c r="J4129" s="168">
        <f t="shared" si="906"/>
        <v>566654.70019039256</v>
      </c>
      <c r="K4129" s="94"/>
      <c r="L4129" s="265">
        <f t="shared" si="905"/>
        <v>225838.18723963716</v>
      </c>
      <c r="M4129" s="265">
        <f>$G4129*NonHospFrac+theModel!$H4129*NonHospFrac</f>
        <v>366801.18195499084</v>
      </c>
      <c r="N4129" s="266">
        <f t="shared" si="907"/>
        <v>592639.36919462797</v>
      </c>
      <c r="O4129" s="158"/>
      <c r="P4129" s="265">
        <f t="shared" si="908"/>
        <v>215936.161068285</v>
      </c>
      <c r="Q4129" s="265">
        <f t="shared" si="909"/>
        <v>366799.62170437182</v>
      </c>
      <c r="R4129" s="266">
        <f t="shared" si="910"/>
        <v>582735.78277265676</v>
      </c>
    </row>
    <row r="4130" spans="1:18" x14ac:dyDescent="0.25">
      <c r="A4130" s="81">
        <v>4099</v>
      </c>
      <c r="B4130" s="93">
        <f t="shared" si="899"/>
        <v>1.2269937515606796E-34</v>
      </c>
      <c r="C4130" s="178">
        <f t="shared" si="900"/>
        <v>1.2242258649739949E-34</v>
      </c>
      <c r="D4130" s="165">
        <f t="shared" si="901"/>
        <v>2.2558277767625785E-3</v>
      </c>
      <c r="E4130" s="166">
        <f t="shared" si="911"/>
        <v>24.291375447755232</v>
      </c>
      <c r="F4130" s="167">
        <f t="shared" si="912"/>
        <v>9.2488938847266038</v>
      </c>
      <c r="G4130" s="167">
        <f t="shared" si="902"/>
        <v>321417.7747750284</v>
      </c>
      <c r="H4130" s="167">
        <f t="shared" si="903"/>
        <v>271299.98899881309</v>
      </c>
      <c r="I4130" s="168">
        <f t="shared" si="904"/>
        <v>592717.76377384155</v>
      </c>
      <c r="J4130" s="168">
        <f t="shared" si="906"/>
        <v>566721.03190065804</v>
      </c>
      <c r="K4130" s="94"/>
      <c r="L4130" s="265">
        <f t="shared" si="905"/>
        <v>225868.06120781961</v>
      </c>
      <c r="M4130" s="265">
        <f>$G4130*NonHospFrac+theModel!$H4130*NonHospFrac</f>
        <v>366849.70256602188</v>
      </c>
      <c r="N4130" s="266">
        <f t="shared" si="907"/>
        <v>592717.76377384155</v>
      </c>
      <c r="O4130" s="158"/>
      <c r="P4130" s="265">
        <f t="shared" si="908"/>
        <v>215961.43821655004</v>
      </c>
      <c r="Q4130" s="265">
        <f t="shared" si="909"/>
        <v>366848.14231540286</v>
      </c>
      <c r="R4130" s="266">
        <f t="shared" si="910"/>
        <v>582809.5805319529</v>
      </c>
    </row>
    <row r="4131" spans="1:18" x14ac:dyDescent="0.25">
      <c r="A4131" s="81">
        <v>4100</v>
      </c>
      <c r="B4131" s="93">
        <f t="shared" si="899"/>
        <v>1.2040729447670221E-34</v>
      </c>
      <c r="C4131" s="178">
        <f t="shared" si="900"/>
        <v>1.2013567635729684E-34</v>
      </c>
      <c r="D4131" s="165">
        <f t="shared" si="901"/>
        <v>2.2558277767625785E-3</v>
      </c>
      <c r="E4131" s="166">
        <f t="shared" si="911"/>
        <v>24.291375447755232</v>
      </c>
      <c r="F4131" s="167">
        <f t="shared" si="912"/>
        <v>9.2511497125033664</v>
      </c>
      <c r="G4131" s="167">
        <f t="shared" si="902"/>
        <v>321496.16935424175</v>
      </c>
      <c r="H4131" s="167">
        <f t="shared" si="903"/>
        <v>271299.98899881309</v>
      </c>
      <c r="I4131" s="168">
        <f t="shared" si="904"/>
        <v>592796.1583530549</v>
      </c>
      <c r="J4131" s="168">
        <f t="shared" si="906"/>
        <v>566787.36090711213</v>
      </c>
      <c r="K4131" s="94"/>
      <c r="L4131" s="265">
        <f t="shared" si="905"/>
        <v>225897.93517600201</v>
      </c>
      <c r="M4131" s="265">
        <f>$G4131*NonHospFrac+theModel!$H4131*NonHospFrac</f>
        <v>366898.2231770528</v>
      </c>
      <c r="N4131" s="266">
        <f t="shared" si="907"/>
        <v>592796.15835305478</v>
      </c>
      <c r="O4131" s="158"/>
      <c r="P4131" s="265">
        <f t="shared" si="908"/>
        <v>215986.71433446871</v>
      </c>
      <c r="Q4131" s="265">
        <f t="shared" si="909"/>
        <v>366896.66292643378</v>
      </c>
      <c r="R4131" s="266">
        <f t="shared" si="910"/>
        <v>582883.37726090243</v>
      </c>
    </row>
    <row r="4132" spans="1:18" x14ac:dyDescent="0.25">
      <c r="A4132" s="81">
        <v>4101</v>
      </c>
      <c r="B4132" s="93">
        <f t="shared" si="899"/>
        <v>1.1815803091709801E-34</v>
      </c>
      <c r="C4132" s="178">
        <f t="shared" si="900"/>
        <v>1.1789148674890765E-34</v>
      </c>
      <c r="D4132" s="165">
        <f t="shared" si="901"/>
        <v>2.2558277767625785E-3</v>
      </c>
      <c r="E4132" s="166">
        <f t="shared" si="911"/>
        <v>24.291375447755232</v>
      </c>
      <c r="F4132" s="167">
        <f t="shared" si="912"/>
        <v>9.253405540280129</v>
      </c>
      <c r="G4132" s="167">
        <f t="shared" si="902"/>
        <v>321574.56393345521</v>
      </c>
      <c r="H4132" s="167">
        <f t="shared" si="903"/>
        <v>271299.98899881309</v>
      </c>
      <c r="I4132" s="168">
        <f t="shared" si="904"/>
        <v>592874.55293226824</v>
      </c>
      <c r="J4132" s="168">
        <f t="shared" si="906"/>
        <v>566853.68720986543</v>
      </c>
      <c r="K4132" s="94"/>
      <c r="L4132" s="265">
        <f t="shared" si="905"/>
        <v>225927.80914418446</v>
      </c>
      <c r="M4132" s="265">
        <f>$G4132*NonHospFrac+theModel!$H4132*NonHospFrac</f>
        <v>366946.74378808384</v>
      </c>
      <c r="N4132" s="266">
        <f t="shared" si="907"/>
        <v>592874.55293226824</v>
      </c>
      <c r="O4132" s="158"/>
      <c r="P4132" s="265">
        <f t="shared" si="908"/>
        <v>216011.9894220831</v>
      </c>
      <c r="Q4132" s="265">
        <f t="shared" si="909"/>
        <v>366945.18353746482</v>
      </c>
      <c r="R4132" s="266">
        <f t="shared" si="910"/>
        <v>582957.17295954796</v>
      </c>
    </row>
    <row r="4133" spans="1:18" x14ac:dyDescent="0.25">
      <c r="A4133" s="81">
        <v>4102</v>
      </c>
      <c r="B4133" s="93">
        <f t="shared" si="899"/>
        <v>1.1595078463379377E-34</v>
      </c>
      <c r="C4133" s="178">
        <f t="shared" si="900"/>
        <v>1.1568921963307945E-34</v>
      </c>
      <c r="D4133" s="165">
        <f t="shared" si="901"/>
        <v>2.2558277767625785E-3</v>
      </c>
      <c r="E4133" s="166">
        <f t="shared" si="911"/>
        <v>24.291375447755232</v>
      </c>
      <c r="F4133" s="167">
        <f t="shared" si="912"/>
        <v>9.2556613680568915</v>
      </c>
      <c r="G4133" s="167">
        <f t="shared" si="902"/>
        <v>321652.95851266867</v>
      </c>
      <c r="H4133" s="167">
        <f t="shared" si="903"/>
        <v>271299.98899881309</v>
      </c>
      <c r="I4133" s="168">
        <f t="shared" si="904"/>
        <v>592952.94751148182</v>
      </c>
      <c r="J4133" s="168">
        <f t="shared" si="906"/>
        <v>566920.01080902817</v>
      </c>
      <c r="K4133" s="94"/>
      <c r="L4133" s="265">
        <f t="shared" si="905"/>
        <v>225957.68311236688</v>
      </c>
      <c r="M4133" s="265">
        <f>$G4133*NonHospFrac+theModel!$H4133*NonHospFrac</f>
        <v>366995.26439911488</v>
      </c>
      <c r="N4133" s="266">
        <f t="shared" si="907"/>
        <v>592952.94751148182</v>
      </c>
      <c r="O4133" s="158"/>
      <c r="P4133" s="265">
        <f t="shared" si="908"/>
        <v>216037.26347943515</v>
      </c>
      <c r="Q4133" s="265">
        <f t="shared" si="909"/>
        <v>366993.70414849586</v>
      </c>
      <c r="R4133" s="266">
        <f t="shared" si="910"/>
        <v>583030.96762793104</v>
      </c>
    </row>
    <row r="4134" spans="1:18" x14ac:dyDescent="0.25">
      <c r="A4134" s="81">
        <v>4103</v>
      </c>
      <c r="B4134" s="93">
        <f t="shared" si="899"/>
        <v>1.1378477072477124E-34</v>
      </c>
      <c r="C4134" s="178">
        <f t="shared" si="900"/>
        <v>1.1352809187839773E-34</v>
      </c>
      <c r="D4134" s="165">
        <f t="shared" si="901"/>
        <v>2.2558277767625785E-3</v>
      </c>
      <c r="E4134" s="166">
        <f t="shared" si="911"/>
        <v>24.291375447755232</v>
      </c>
      <c r="F4134" s="167">
        <f t="shared" si="912"/>
        <v>9.2579171958336541</v>
      </c>
      <c r="G4134" s="167">
        <f t="shared" si="902"/>
        <v>321731.35309188208</v>
      </c>
      <c r="H4134" s="167">
        <f t="shared" si="903"/>
        <v>271299.98899881309</v>
      </c>
      <c r="I4134" s="168">
        <f t="shared" si="904"/>
        <v>593031.34209069517</v>
      </c>
      <c r="J4134" s="168">
        <f t="shared" si="906"/>
        <v>566986.33170471026</v>
      </c>
      <c r="K4134" s="94"/>
      <c r="L4134" s="265">
        <f t="shared" si="905"/>
        <v>225987.5570805493</v>
      </c>
      <c r="M4134" s="265">
        <f>$G4134*NonHospFrac+theModel!$H4134*NonHospFrac</f>
        <v>367043.78501014586</v>
      </c>
      <c r="N4134" s="266">
        <f t="shared" si="907"/>
        <v>593031.34209069517</v>
      </c>
      <c r="O4134" s="158"/>
      <c r="P4134" s="265">
        <f t="shared" si="908"/>
        <v>216062.53650656686</v>
      </c>
      <c r="Q4134" s="265">
        <f t="shared" si="909"/>
        <v>367042.22475952684</v>
      </c>
      <c r="R4134" s="266">
        <f t="shared" si="910"/>
        <v>583104.7612660937</v>
      </c>
    </row>
    <row r="4135" spans="1:18" x14ac:dyDescent="0.25">
      <c r="A4135" s="81">
        <v>4104</v>
      </c>
      <c r="B4135" s="93">
        <f t="shared" si="899"/>
        <v>1.1165921895034224E-34</v>
      </c>
      <c r="C4135" s="178">
        <f t="shared" si="900"/>
        <v>1.1140733498270244E-34</v>
      </c>
      <c r="D4135" s="165">
        <f t="shared" si="901"/>
        <v>2.2558277767625785E-3</v>
      </c>
      <c r="E4135" s="166">
        <f t="shared" si="911"/>
        <v>24.291375447755232</v>
      </c>
      <c r="F4135" s="167">
        <f t="shared" si="912"/>
        <v>9.2601730236104167</v>
      </c>
      <c r="G4135" s="167">
        <f t="shared" si="902"/>
        <v>321809.74767109548</v>
      </c>
      <c r="H4135" s="167">
        <f t="shared" si="903"/>
        <v>271299.98899881309</v>
      </c>
      <c r="I4135" s="168">
        <f t="shared" si="904"/>
        <v>593109.73666990851</v>
      </c>
      <c r="J4135" s="168">
        <f t="shared" si="906"/>
        <v>567052.64989702206</v>
      </c>
      <c r="K4135" s="94"/>
      <c r="L4135" s="265">
        <f t="shared" si="905"/>
        <v>226017.43104873173</v>
      </c>
      <c r="M4135" s="265">
        <f>$G4135*NonHospFrac+theModel!$H4135*NonHospFrac</f>
        <v>367092.30562117684</v>
      </c>
      <c r="N4135" s="266">
        <f t="shared" si="907"/>
        <v>593109.73666990851</v>
      </c>
      <c r="O4135" s="158"/>
      <c r="P4135" s="265">
        <f t="shared" si="908"/>
        <v>216087.80850352021</v>
      </c>
      <c r="Q4135" s="265">
        <f t="shared" si="909"/>
        <v>367090.74537055782</v>
      </c>
      <c r="R4135" s="266">
        <f t="shared" si="910"/>
        <v>583178.55387407797</v>
      </c>
    </row>
    <row r="4136" spans="1:18" x14ac:dyDescent="0.25">
      <c r="A4136" s="81">
        <v>4105</v>
      </c>
      <c r="B4136" s="93">
        <f t="shared" si="899"/>
        <v>1.0957337345924976E-34</v>
      </c>
      <c r="C4136" s="178">
        <f t="shared" si="900"/>
        <v>1.0932619479980682E-34</v>
      </c>
      <c r="D4136" s="165">
        <f t="shared" si="901"/>
        <v>2.2558277767625785E-3</v>
      </c>
      <c r="E4136" s="166">
        <f t="shared" si="911"/>
        <v>24.291375447755232</v>
      </c>
      <c r="F4136" s="167">
        <f t="shared" si="912"/>
        <v>9.2624288513871793</v>
      </c>
      <c r="G4136" s="167">
        <f t="shared" si="902"/>
        <v>321888.14225030894</v>
      </c>
      <c r="H4136" s="167">
        <f t="shared" si="903"/>
        <v>271299.98899881309</v>
      </c>
      <c r="I4136" s="168">
        <f t="shared" si="904"/>
        <v>593188.13124912209</v>
      </c>
      <c r="J4136" s="168">
        <f t="shared" si="906"/>
        <v>567118.96538607404</v>
      </c>
      <c r="K4136" s="94"/>
      <c r="L4136" s="265">
        <f t="shared" si="905"/>
        <v>226047.30501691415</v>
      </c>
      <c r="M4136" s="265">
        <f>$G4136*NonHospFrac+theModel!$H4136*NonHospFrac</f>
        <v>367140.82623220782</v>
      </c>
      <c r="N4136" s="266">
        <f t="shared" si="907"/>
        <v>593188.13124912197</v>
      </c>
      <c r="O4136" s="158"/>
      <c r="P4136" s="265">
        <f t="shared" si="908"/>
        <v>216113.07947033722</v>
      </c>
      <c r="Q4136" s="265">
        <f t="shared" si="909"/>
        <v>367139.2659815888</v>
      </c>
      <c r="R4136" s="266">
        <f t="shared" si="910"/>
        <v>583252.345451926</v>
      </c>
    </row>
    <row r="4137" spans="1:18" x14ac:dyDescent="0.25">
      <c r="A4137" s="81">
        <v>4106</v>
      </c>
      <c r="B4137" s="93">
        <f t="shared" si="899"/>
        <v>1.075264925198854E-34</v>
      </c>
      <c r="C4137" s="178">
        <f t="shared" si="900"/>
        <v>1.0728393127132118E-34</v>
      </c>
      <c r="D4137" s="165">
        <f t="shared" si="901"/>
        <v>2.2558277767625785E-3</v>
      </c>
      <c r="E4137" s="166">
        <f t="shared" si="911"/>
        <v>24.291375447755232</v>
      </c>
      <c r="F4137" s="167">
        <f t="shared" si="912"/>
        <v>9.2646846791639419</v>
      </c>
      <c r="G4137" s="167">
        <f t="shared" si="902"/>
        <v>321966.53682952235</v>
      </c>
      <c r="H4137" s="167">
        <f t="shared" si="903"/>
        <v>271299.98899881309</v>
      </c>
      <c r="I4137" s="168">
        <f t="shared" si="904"/>
        <v>593266.52582833543</v>
      </c>
      <c r="J4137" s="168">
        <f t="shared" si="906"/>
        <v>567185.27817197586</v>
      </c>
      <c r="K4137" s="94"/>
      <c r="L4137" s="265">
        <f t="shared" si="905"/>
        <v>226077.17898509657</v>
      </c>
      <c r="M4137" s="265">
        <f>$G4137*NonHospFrac+theModel!$H4137*NonHospFrac</f>
        <v>367189.3468432388</v>
      </c>
      <c r="N4137" s="266">
        <f t="shared" si="907"/>
        <v>593266.52582833543</v>
      </c>
      <c r="O4137" s="158"/>
      <c r="P4137" s="265">
        <f t="shared" si="908"/>
        <v>216138.34940705987</v>
      </c>
      <c r="Q4137" s="265">
        <f t="shared" si="909"/>
        <v>367187.78659261978</v>
      </c>
      <c r="R4137" s="266">
        <f t="shared" si="910"/>
        <v>583326.13599967968</v>
      </c>
    </row>
    <row r="4138" spans="1:18" x14ac:dyDescent="0.25">
      <c r="A4138" s="81">
        <v>4107</v>
      </c>
      <c r="B4138" s="93">
        <f t="shared" si="899"/>
        <v>1.0551784825652783E-34</v>
      </c>
      <c r="C4138" s="178">
        <f t="shared" si="900"/>
        <v>1.0527981816348654E-34</v>
      </c>
      <c r="D4138" s="165">
        <f t="shared" si="901"/>
        <v>2.2558277767625785E-3</v>
      </c>
      <c r="E4138" s="166">
        <f t="shared" si="911"/>
        <v>24.291375447755232</v>
      </c>
      <c r="F4138" s="167">
        <f t="shared" si="912"/>
        <v>9.2669405069407045</v>
      </c>
      <c r="G4138" s="167">
        <f t="shared" si="902"/>
        <v>322044.93140873575</v>
      </c>
      <c r="H4138" s="167">
        <f t="shared" si="903"/>
        <v>271299.98899881309</v>
      </c>
      <c r="I4138" s="168">
        <f t="shared" si="904"/>
        <v>593344.92040754878</v>
      </c>
      <c r="J4138" s="168">
        <f t="shared" si="906"/>
        <v>567251.58825483802</v>
      </c>
      <c r="K4138" s="94"/>
      <c r="L4138" s="265">
        <f t="shared" si="905"/>
        <v>226107.052953279</v>
      </c>
      <c r="M4138" s="265">
        <f>$G4138*NonHospFrac+theModel!$H4138*NonHospFrac</f>
        <v>367237.86745426978</v>
      </c>
      <c r="N4138" s="266">
        <f t="shared" si="907"/>
        <v>593344.92040754878</v>
      </c>
      <c r="O4138" s="158"/>
      <c r="P4138" s="265">
        <f t="shared" si="908"/>
        <v>216163.61831373017</v>
      </c>
      <c r="Q4138" s="265">
        <f t="shared" si="909"/>
        <v>367236.30720365077</v>
      </c>
      <c r="R4138" s="266">
        <f t="shared" si="910"/>
        <v>583399.92551738094</v>
      </c>
    </row>
    <row r="4139" spans="1:18" x14ac:dyDescent="0.25">
      <c r="A4139" s="81">
        <v>4108</v>
      </c>
      <c r="B4139" s="93">
        <f t="shared" si="899"/>
        <v>1.0354672639050998E-34</v>
      </c>
      <c r="C4139" s="178">
        <f t="shared" si="900"/>
        <v>1.0331314280892542E-34</v>
      </c>
      <c r="D4139" s="165">
        <f t="shared" si="901"/>
        <v>2.2558277767625785E-3</v>
      </c>
      <c r="E4139" s="166">
        <f t="shared" si="911"/>
        <v>24.291375447755232</v>
      </c>
      <c r="F4139" s="167">
        <f t="shared" si="912"/>
        <v>9.2691963347174671</v>
      </c>
      <c r="G4139" s="167">
        <f t="shared" si="902"/>
        <v>322123.32598794921</v>
      </c>
      <c r="H4139" s="167">
        <f t="shared" si="903"/>
        <v>271299.98899881309</v>
      </c>
      <c r="I4139" s="168">
        <f t="shared" si="904"/>
        <v>593423.31498676236</v>
      </c>
      <c r="J4139" s="168">
        <f t="shared" si="906"/>
        <v>567317.89563477086</v>
      </c>
      <c r="K4139" s="94"/>
      <c r="L4139" s="265">
        <f t="shared" si="905"/>
        <v>226136.92692146145</v>
      </c>
      <c r="M4139" s="265">
        <f>$G4139*NonHospFrac+theModel!$H4139*NonHospFrac</f>
        <v>367286.38806530082</v>
      </c>
      <c r="N4139" s="266">
        <f t="shared" si="907"/>
        <v>593423.31498676224</v>
      </c>
      <c r="O4139" s="158"/>
      <c r="P4139" s="265">
        <f t="shared" si="908"/>
        <v>216188.8861903901</v>
      </c>
      <c r="Q4139" s="265">
        <f t="shared" si="909"/>
        <v>367284.8278146818</v>
      </c>
      <c r="R4139" s="266">
        <f t="shared" si="910"/>
        <v>583473.7140050719</v>
      </c>
    </row>
    <row r="4140" spans="1:18" x14ac:dyDescent="0.25">
      <c r="A4140" s="81">
        <v>4109</v>
      </c>
      <c r="B4140" s="93">
        <f t="shared" si="899"/>
        <v>1.0161242598621245E-34</v>
      </c>
      <c r="C4140" s="178">
        <f t="shared" si="900"/>
        <v>1.0138320585320853E-34</v>
      </c>
      <c r="D4140" s="165">
        <f t="shared" si="901"/>
        <v>2.2558277767625785E-3</v>
      </c>
      <c r="E4140" s="166">
        <f t="shared" si="911"/>
        <v>24.291375447755232</v>
      </c>
      <c r="F4140" s="167">
        <f t="shared" si="912"/>
        <v>9.2714521624942297</v>
      </c>
      <c r="G4140" s="167">
        <f t="shared" si="902"/>
        <v>322201.72056716261</v>
      </c>
      <c r="H4140" s="167">
        <f t="shared" si="903"/>
        <v>271299.98899881309</v>
      </c>
      <c r="I4140" s="168">
        <f t="shared" si="904"/>
        <v>593501.7095659757</v>
      </c>
      <c r="J4140" s="168">
        <f t="shared" si="906"/>
        <v>567384.20031188417</v>
      </c>
      <c r="K4140" s="94"/>
      <c r="L4140" s="265">
        <f t="shared" si="905"/>
        <v>226166.80088964387</v>
      </c>
      <c r="M4140" s="265">
        <f>$G4140*NonHospFrac+theModel!$H4140*NonHospFrac</f>
        <v>367334.90867633186</v>
      </c>
      <c r="N4140" s="266">
        <f t="shared" si="907"/>
        <v>593501.7095659757</v>
      </c>
      <c r="O4140" s="158"/>
      <c r="P4140" s="265">
        <f t="shared" si="908"/>
        <v>216214.15303708162</v>
      </c>
      <c r="Q4140" s="265">
        <f t="shared" si="909"/>
        <v>367333.34842571284</v>
      </c>
      <c r="R4140" s="266">
        <f t="shared" si="910"/>
        <v>583547.50146279449</v>
      </c>
    </row>
    <row r="4141" spans="1:18" x14ac:dyDescent="0.25">
      <c r="A4141" s="81">
        <v>4110</v>
      </c>
      <c r="B4141" s="93">
        <f t="shared" si="899"/>
        <v>9.9714259201825293E-35</v>
      </c>
      <c r="C4141" s="178">
        <f t="shared" si="900"/>
        <v>9.9489321006178511E-35</v>
      </c>
      <c r="D4141" s="165">
        <f t="shared" si="901"/>
        <v>2.2558277767625785E-3</v>
      </c>
      <c r="E4141" s="166">
        <f t="shared" si="911"/>
        <v>24.291375447755232</v>
      </c>
      <c r="F4141" s="167">
        <f t="shared" si="912"/>
        <v>9.2737079902709922</v>
      </c>
      <c r="G4141" s="167">
        <f t="shared" si="902"/>
        <v>322280.11514637602</v>
      </c>
      <c r="H4141" s="167">
        <f t="shared" si="903"/>
        <v>271299.98899881309</v>
      </c>
      <c r="I4141" s="168">
        <f t="shared" si="904"/>
        <v>593580.10414518905</v>
      </c>
      <c r="J4141" s="168">
        <f t="shared" si="906"/>
        <v>567450.50228628831</v>
      </c>
      <c r="K4141" s="94"/>
      <c r="L4141" s="265">
        <f t="shared" si="905"/>
        <v>226196.67485782629</v>
      </c>
      <c r="M4141" s="265">
        <f>$G4141*NonHospFrac+theModel!$H4141*NonHospFrac</f>
        <v>367383.42928736284</v>
      </c>
      <c r="N4141" s="266">
        <f t="shared" si="907"/>
        <v>593580.10414518917</v>
      </c>
      <c r="O4141" s="158"/>
      <c r="P4141" s="265">
        <f t="shared" si="908"/>
        <v>216239.41885384673</v>
      </c>
      <c r="Q4141" s="265">
        <f t="shared" si="909"/>
        <v>367381.86903674382</v>
      </c>
      <c r="R4141" s="266">
        <f t="shared" si="910"/>
        <v>583621.28789059049</v>
      </c>
    </row>
    <row r="4142" spans="1:18" x14ac:dyDescent="0.25">
      <c r="A4142" s="81">
        <v>4111</v>
      </c>
      <c r="B4142" s="93">
        <f t="shared" si="899"/>
        <v>9.785155104472805E-35</v>
      </c>
      <c r="C4142" s="178">
        <f t="shared" si="900"/>
        <v>9.7630814797882042E-35</v>
      </c>
      <c r="D4142" s="165">
        <f t="shared" si="901"/>
        <v>2.2558277767625785E-3</v>
      </c>
      <c r="E4142" s="166">
        <f t="shared" si="911"/>
        <v>24.291375447755232</v>
      </c>
      <c r="F4142" s="167">
        <f t="shared" si="912"/>
        <v>9.2759638180477548</v>
      </c>
      <c r="G4142" s="167">
        <f t="shared" si="902"/>
        <v>322358.50972558942</v>
      </c>
      <c r="H4142" s="167">
        <f t="shared" si="903"/>
        <v>271299.98899881309</v>
      </c>
      <c r="I4142" s="168">
        <f t="shared" si="904"/>
        <v>593658.49872440251</v>
      </c>
      <c r="J4142" s="168">
        <f t="shared" si="906"/>
        <v>567516.80155809352</v>
      </c>
      <c r="K4142" s="94"/>
      <c r="L4142" s="265">
        <f t="shared" si="905"/>
        <v>226226.54882600869</v>
      </c>
      <c r="M4142" s="265">
        <f>$G4142*NonHospFrac+theModel!$H4142*NonHospFrac</f>
        <v>367431.94989839382</v>
      </c>
      <c r="N4142" s="266">
        <f t="shared" si="907"/>
        <v>593658.49872440251</v>
      </c>
      <c r="O4142" s="158"/>
      <c r="P4142" s="265">
        <f t="shared" si="908"/>
        <v>216264.68364072737</v>
      </c>
      <c r="Q4142" s="265">
        <f t="shared" si="909"/>
        <v>367430.38964777481</v>
      </c>
      <c r="R4142" s="266">
        <f t="shared" si="910"/>
        <v>583695.07328850217</v>
      </c>
    </row>
    <row r="4143" spans="1:18" x14ac:dyDescent="0.25">
      <c r="A4143" s="81">
        <v>4112</v>
      </c>
      <c r="B4143" s="93">
        <f t="shared" si="899"/>
        <v>9.6023639131483625E-35</v>
      </c>
      <c r="C4143" s="178">
        <f t="shared" si="900"/>
        <v>9.5807026339104994E-35</v>
      </c>
      <c r="D4143" s="165">
        <f t="shared" si="901"/>
        <v>2.2558277767625785E-3</v>
      </c>
      <c r="E4143" s="166">
        <f t="shared" si="911"/>
        <v>24.291375447755232</v>
      </c>
      <c r="F4143" s="167">
        <f t="shared" si="912"/>
        <v>9.2782196458245174</v>
      </c>
      <c r="G4143" s="167">
        <f t="shared" si="902"/>
        <v>322436.90430480288</v>
      </c>
      <c r="H4143" s="167">
        <f t="shared" si="903"/>
        <v>271299.98899881309</v>
      </c>
      <c r="I4143" s="168">
        <f t="shared" si="904"/>
        <v>593736.89330361597</v>
      </c>
      <c r="J4143" s="168">
        <f t="shared" si="906"/>
        <v>567583.09812740993</v>
      </c>
      <c r="K4143" s="94"/>
      <c r="L4143" s="265">
        <f t="shared" si="905"/>
        <v>226256.42279419117</v>
      </c>
      <c r="M4143" s="265">
        <f>$G4143*NonHospFrac+theModel!$H4143*NonHospFrac</f>
        <v>367480.47050942481</v>
      </c>
      <c r="N4143" s="266">
        <f t="shared" si="907"/>
        <v>593736.89330361597</v>
      </c>
      <c r="O4143" s="158"/>
      <c r="P4143" s="265">
        <f t="shared" si="908"/>
        <v>216289.94739776565</v>
      </c>
      <c r="Q4143" s="265">
        <f t="shared" si="909"/>
        <v>367478.91025880579</v>
      </c>
      <c r="R4143" s="266">
        <f t="shared" si="910"/>
        <v>583768.85765657143</v>
      </c>
    </row>
    <row r="4144" spans="1:18" x14ac:dyDescent="0.25">
      <c r="A4144" s="81">
        <v>4113</v>
      </c>
      <c r="B4144" s="93">
        <f t="shared" si="899"/>
        <v>9.4229873452270687E-35</v>
      </c>
      <c r="C4144" s="178">
        <f t="shared" si="900"/>
        <v>9.4017307086336231E-35</v>
      </c>
      <c r="D4144" s="165">
        <f t="shared" si="901"/>
        <v>2.2558277767625785E-3</v>
      </c>
      <c r="E4144" s="166">
        <f t="shared" si="911"/>
        <v>24.291375447755232</v>
      </c>
      <c r="F4144" s="167">
        <f t="shared" si="912"/>
        <v>9.28047547360128</v>
      </c>
      <c r="G4144" s="167">
        <f t="shared" si="902"/>
        <v>322515.29888401629</v>
      </c>
      <c r="H4144" s="167">
        <f t="shared" si="903"/>
        <v>271299.98899881309</v>
      </c>
      <c r="I4144" s="168">
        <f t="shared" si="904"/>
        <v>593815.28788282932</v>
      </c>
      <c r="J4144" s="168">
        <f t="shared" si="906"/>
        <v>567649.39199434756</v>
      </c>
      <c r="K4144" s="94"/>
      <c r="L4144" s="265">
        <f t="shared" si="905"/>
        <v>226286.29676237356</v>
      </c>
      <c r="M4144" s="265">
        <f>$G4144*NonHospFrac+theModel!$H4144*NonHospFrac</f>
        <v>367528.99112045579</v>
      </c>
      <c r="N4144" s="266">
        <f t="shared" si="907"/>
        <v>593815.28788282932</v>
      </c>
      <c r="O4144" s="158"/>
      <c r="P4144" s="265">
        <f t="shared" si="908"/>
        <v>216315.21012500336</v>
      </c>
      <c r="Q4144" s="265">
        <f t="shared" si="909"/>
        <v>367527.43086983677</v>
      </c>
      <c r="R4144" s="266">
        <f t="shared" si="910"/>
        <v>583842.64099484007</v>
      </c>
    </row>
    <row r="4145" spans="1:18" x14ac:dyDescent="0.25">
      <c r="A4145" s="81">
        <v>4114</v>
      </c>
      <c r="B4145" s="93">
        <f t="shared" si="899"/>
        <v>9.246961613976076E-35</v>
      </c>
      <c r="C4145" s="178">
        <f t="shared" si="900"/>
        <v>9.2261020611166111E-35</v>
      </c>
      <c r="D4145" s="165">
        <f t="shared" si="901"/>
        <v>2.2558277767625785E-3</v>
      </c>
      <c r="E4145" s="166">
        <f t="shared" si="911"/>
        <v>24.291375447755232</v>
      </c>
      <c r="F4145" s="167">
        <f t="shared" si="912"/>
        <v>9.2827313013780426</v>
      </c>
      <c r="G4145" s="167">
        <f t="shared" si="902"/>
        <v>322593.69346322969</v>
      </c>
      <c r="H4145" s="167">
        <f t="shared" si="903"/>
        <v>271299.98899881309</v>
      </c>
      <c r="I4145" s="168">
        <f t="shared" si="904"/>
        <v>593893.68246204278</v>
      </c>
      <c r="J4145" s="168">
        <f t="shared" si="906"/>
        <v>567715.68315901677</v>
      </c>
      <c r="K4145" s="94"/>
      <c r="L4145" s="265">
        <f t="shared" si="905"/>
        <v>226316.17073055598</v>
      </c>
      <c r="M4145" s="265">
        <f>$G4145*NonHospFrac+theModel!$H4145*NonHospFrac</f>
        <v>367577.51173148677</v>
      </c>
      <c r="N4145" s="266">
        <f t="shared" si="907"/>
        <v>593893.68246204278</v>
      </c>
      <c r="O4145" s="158"/>
      <c r="P4145" s="265">
        <f t="shared" si="908"/>
        <v>216340.47182248262</v>
      </c>
      <c r="Q4145" s="265">
        <f t="shared" si="909"/>
        <v>367575.95148086775</v>
      </c>
      <c r="R4145" s="266">
        <f t="shared" si="910"/>
        <v>583916.42330335034</v>
      </c>
    </row>
    <row r="4146" spans="1:18" x14ac:dyDescent="0.25">
      <c r="A4146" s="81">
        <v>4115</v>
      </c>
      <c r="B4146" s="93">
        <f t="shared" si="899"/>
        <v>9.0742241242269358E-35</v>
      </c>
      <c r="C4146" s="178">
        <f t="shared" si="900"/>
        <v>9.0537542373949354E-35</v>
      </c>
      <c r="D4146" s="165">
        <f t="shared" si="901"/>
        <v>2.2558277767625785E-3</v>
      </c>
      <c r="E4146" s="166">
        <f t="shared" si="911"/>
        <v>24.291375447755232</v>
      </c>
      <c r="F4146" s="167">
        <f t="shared" si="912"/>
        <v>9.2849871291548052</v>
      </c>
      <c r="G4146" s="167">
        <f t="shared" si="902"/>
        <v>322672.08804244309</v>
      </c>
      <c r="H4146" s="167">
        <f t="shared" si="903"/>
        <v>271299.98899881309</v>
      </c>
      <c r="I4146" s="168">
        <f t="shared" si="904"/>
        <v>593972.07704125624</v>
      </c>
      <c r="J4146" s="168">
        <f t="shared" si="906"/>
        <v>567781.97162152757</v>
      </c>
      <c r="K4146" s="94"/>
      <c r="L4146" s="265">
        <f t="shared" si="905"/>
        <v>226346.04469873841</v>
      </c>
      <c r="M4146" s="265">
        <f>$G4146*NonHospFrac+theModel!$H4146*NonHospFrac</f>
        <v>367626.03234251775</v>
      </c>
      <c r="N4146" s="266">
        <f t="shared" si="907"/>
        <v>593972.07704125613</v>
      </c>
      <c r="O4146" s="158"/>
      <c r="P4146" s="265">
        <f t="shared" si="908"/>
        <v>216365.73249024534</v>
      </c>
      <c r="Q4146" s="265">
        <f t="shared" si="909"/>
        <v>367624.47209189873</v>
      </c>
      <c r="R4146" s="266">
        <f t="shared" si="910"/>
        <v>583990.20458214404</v>
      </c>
    </row>
    <row r="4147" spans="1:18" x14ac:dyDescent="0.25">
      <c r="A4147" s="81">
        <v>4116</v>
      </c>
      <c r="B4147" s="93">
        <f t="shared" si="899"/>
        <v>8.9047134501187408E-35</v>
      </c>
      <c r="C4147" s="178">
        <f t="shared" si="900"/>
        <v>8.8846259501738511E-35</v>
      </c>
      <c r="D4147" s="165">
        <f t="shared" si="901"/>
        <v>2.2558277767625785E-3</v>
      </c>
      <c r="E4147" s="166">
        <f t="shared" si="911"/>
        <v>24.291375447755232</v>
      </c>
      <c r="F4147" s="167">
        <f t="shared" si="912"/>
        <v>9.2872429569315678</v>
      </c>
      <c r="G4147" s="167">
        <f t="shared" si="902"/>
        <v>322750.48262165656</v>
      </c>
      <c r="H4147" s="167">
        <f t="shared" si="903"/>
        <v>271299.98899881309</v>
      </c>
      <c r="I4147" s="168">
        <f t="shared" si="904"/>
        <v>594050.47162046959</v>
      </c>
      <c r="J4147" s="168">
        <f t="shared" si="906"/>
        <v>567848.25738199009</v>
      </c>
      <c r="K4147" s="94"/>
      <c r="L4147" s="265">
        <f t="shared" si="905"/>
        <v>226375.91866692086</v>
      </c>
      <c r="M4147" s="265">
        <f>$G4147*NonHospFrac+theModel!$H4147*NonHospFrac</f>
        <v>367674.55295354879</v>
      </c>
      <c r="N4147" s="266">
        <f t="shared" si="907"/>
        <v>594050.47162046959</v>
      </c>
      <c r="O4147" s="158"/>
      <c r="P4147" s="265">
        <f t="shared" si="908"/>
        <v>216390.99212833354</v>
      </c>
      <c r="Q4147" s="265">
        <f t="shared" si="909"/>
        <v>367672.99270292977</v>
      </c>
      <c r="R4147" s="266">
        <f t="shared" si="910"/>
        <v>584063.98483126331</v>
      </c>
    </row>
    <row r="4148" spans="1:18" x14ac:dyDescent="0.25">
      <c r="A4148" s="81">
        <v>4117</v>
      </c>
      <c r="B4148" s="93">
        <f t="shared" si="899"/>
        <v>8.7383693132528456E-35</v>
      </c>
      <c r="C4148" s="178">
        <f t="shared" si="900"/>
        <v>8.7186570570324002E-35</v>
      </c>
      <c r="D4148" s="165">
        <f t="shared" si="901"/>
        <v>2.2558277767625785E-3</v>
      </c>
      <c r="E4148" s="166">
        <f t="shared" si="911"/>
        <v>24.291375447755232</v>
      </c>
      <c r="F4148" s="167">
        <f t="shared" si="912"/>
        <v>9.2894987847083303</v>
      </c>
      <c r="G4148" s="167">
        <f t="shared" si="902"/>
        <v>322828.87720086996</v>
      </c>
      <c r="H4148" s="167">
        <f t="shared" si="903"/>
        <v>271299.98899881309</v>
      </c>
      <c r="I4148" s="168">
        <f t="shared" si="904"/>
        <v>594128.86619968305</v>
      </c>
      <c r="J4148" s="168">
        <f t="shared" si="906"/>
        <v>567914.54044051457</v>
      </c>
      <c r="K4148" s="94"/>
      <c r="L4148" s="265">
        <f t="shared" si="905"/>
        <v>226405.79263510328</v>
      </c>
      <c r="M4148" s="265">
        <f>$G4148*NonHospFrac+theModel!$H4148*NonHospFrac</f>
        <v>367723.07356457977</v>
      </c>
      <c r="N4148" s="266">
        <f t="shared" si="907"/>
        <v>594128.86619968305</v>
      </c>
      <c r="O4148" s="158"/>
      <c r="P4148" s="265">
        <f t="shared" si="908"/>
        <v>216416.25073678914</v>
      </c>
      <c r="Q4148" s="265">
        <f t="shared" si="909"/>
        <v>367721.51331396075</v>
      </c>
      <c r="R4148" s="266">
        <f t="shared" si="910"/>
        <v>584137.76405074983</v>
      </c>
    </row>
    <row r="4149" spans="1:18" x14ac:dyDescent="0.25">
      <c r="A4149" s="81">
        <v>4118</v>
      </c>
      <c r="B4149" s="93">
        <f t="shared" si="899"/>
        <v>8.5751325612597865E-35</v>
      </c>
      <c r="C4149" s="178">
        <f t="shared" si="900"/>
        <v>8.5557885390386758E-35</v>
      </c>
      <c r="D4149" s="165">
        <f t="shared" si="901"/>
        <v>2.2558277767625785E-3</v>
      </c>
      <c r="E4149" s="166">
        <f t="shared" si="911"/>
        <v>24.291375447755232</v>
      </c>
      <c r="F4149" s="167">
        <f t="shared" si="912"/>
        <v>9.2917546124850929</v>
      </c>
      <c r="G4149" s="167">
        <f t="shared" si="902"/>
        <v>322907.27178008342</v>
      </c>
      <c r="H4149" s="167">
        <f t="shared" si="903"/>
        <v>271299.98899881309</v>
      </c>
      <c r="I4149" s="168">
        <f t="shared" si="904"/>
        <v>594207.26077889651</v>
      </c>
      <c r="J4149" s="168">
        <f t="shared" si="906"/>
        <v>567980.82079721114</v>
      </c>
      <c r="K4149" s="94"/>
      <c r="L4149" s="265">
        <f t="shared" si="905"/>
        <v>226435.6666032857</v>
      </c>
      <c r="M4149" s="265">
        <f>$G4149*NonHospFrac+theModel!$H4149*NonHospFrac</f>
        <v>367771.59417561081</v>
      </c>
      <c r="N4149" s="266">
        <f t="shared" si="907"/>
        <v>594207.26077889651</v>
      </c>
      <c r="O4149" s="158"/>
      <c r="P4149" s="265">
        <f t="shared" si="908"/>
        <v>216441.50831565415</v>
      </c>
      <c r="Q4149" s="265">
        <f t="shared" si="909"/>
        <v>367770.03392499179</v>
      </c>
      <c r="R4149" s="266">
        <f t="shared" si="910"/>
        <v>584211.54224064597</v>
      </c>
    </row>
    <row r="4150" spans="1:18" x14ac:dyDescent="0.25">
      <c r="A4150" s="81">
        <v>4119</v>
      </c>
      <c r="B4150" s="93">
        <f t="shared" si="899"/>
        <v>8.4149451467626588E-35</v>
      </c>
      <c r="C4150" s="178">
        <f t="shared" si="900"/>
        <v>8.3959624797606581E-35</v>
      </c>
      <c r="D4150" s="165">
        <f t="shared" si="901"/>
        <v>2.2558277767625785E-3</v>
      </c>
      <c r="E4150" s="166">
        <f t="shared" si="911"/>
        <v>24.291375447755232</v>
      </c>
      <c r="F4150" s="167">
        <f t="shared" si="912"/>
        <v>9.2940104402618555</v>
      </c>
      <c r="G4150" s="167">
        <f t="shared" si="902"/>
        <v>322985.66635929688</v>
      </c>
      <c r="H4150" s="167">
        <f t="shared" si="903"/>
        <v>271299.98899881309</v>
      </c>
      <c r="I4150" s="168">
        <f t="shared" si="904"/>
        <v>594285.65535810997</v>
      </c>
      <c r="J4150" s="168">
        <f t="shared" si="906"/>
        <v>568047.09845218994</v>
      </c>
      <c r="K4150" s="94"/>
      <c r="L4150" s="265">
        <f t="shared" si="905"/>
        <v>226465.54057146813</v>
      </c>
      <c r="M4150" s="265">
        <f>$G4150*NonHospFrac+theModel!$H4150*NonHospFrac</f>
        <v>367820.11478664179</v>
      </c>
      <c r="N4150" s="266">
        <f t="shared" si="907"/>
        <v>594285.65535810986</v>
      </c>
      <c r="O4150" s="158"/>
      <c r="P4150" s="265">
        <f t="shared" si="908"/>
        <v>216466.76486497052</v>
      </c>
      <c r="Q4150" s="265">
        <f t="shared" si="909"/>
        <v>367818.55453602277</v>
      </c>
      <c r="R4150" s="266">
        <f t="shared" si="910"/>
        <v>584285.31940099329</v>
      </c>
    </row>
    <row r="4151" spans="1:18" x14ac:dyDescent="0.25">
      <c r="A4151" s="81">
        <v>4120</v>
      </c>
      <c r="B4151" s="93">
        <f t="shared" si="899"/>
        <v>8.2577501067367072E-35</v>
      </c>
      <c r="C4151" s="178">
        <f t="shared" si="900"/>
        <v>8.2391220446723663E-35</v>
      </c>
      <c r="D4151" s="165">
        <f t="shared" si="901"/>
        <v>2.2558277767625785E-3</v>
      </c>
      <c r="E4151" s="166">
        <f t="shared" si="911"/>
        <v>24.291375447755232</v>
      </c>
      <c r="F4151" s="167">
        <f t="shared" si="912"/>
        <v>9.2962662680386181</v>
      </c>
      <c r="G4151" s="167">
        <f t="shared" si="902"/>
        <v>323064.06093851023</v>
      </c>
      <c r="H4151" s="167">
        <f t="shared" si="903"/>
        <v>271299.98899881309</v>
      </c>
      <c r="I4151" s="168">
        <f t="shared" si="904"/>
        <v>594364.04993732332</v>
      </c>
      <c r="J4151" s="168">
        <f t="shared" si="906"/>
        <v>568113.37340556085</v>
      </c>
      <c r="K4151" s="94"/>
      <c r="L4151" s="265">
        <f t="shared" si="905"/>
        <v>226495.41453965055</v>
      </c>
      <c r="M4151" s="265">
        <f>$G4151*NonHospFrac+theModel!$H4151*NonHospFrac</f>
        <v>367868.63539767277</v>
      </c>
      <c r="N4151" s="266">
        <f t="shared" si="907"/>
        <v>594364.04993732332</v>
      </c>
      <c r="O4151" s="158"/>
      <c r="P4151" s="265">
        <f t="shared" si="908"/>
        <v>216492.02038478022</v>
      </c>
      <c r="Q4151" s="265">
        <f t="shared" si="909"/>
        <v>367867.07514705375</v>
      </c>
      <c r="R4151" s="266">
        <f t="shared" si="910"/>
        <v>584359.09553183394</v>
      </c>
    </row>
    <row r="4152" spans="1:18" x14ac:dyDescent="0.25">
      <c r="A4152" s="81">
        <v>4121</v>
      </c>
      <c r="B4152" s="93">
        <f t="shared" si="899"/>
        <v>8.1034915422525219E-35</v>
      </c>
      <c r="C4152" s="178">
        <f t="shared" si="900"/>
        <v>8.085211460942748E-35</v>
      </c>
      <c r="D4152" s="165">
        <f t="shared" si="901"/>
        <v>2.2558277767625785E-3</v>
      </c>
      <c r="E4152" s="166">
        <f t="shared" si="911"/>
        <v>24.291375447755232</v>
      </c>
      <c r="F4152" s="167">
        <f t="shared" si="912"/>
        <v>9.2985220958153807</v>
      </c>
      <c r="G4152" s="167">
        <f t="shared" si="902"/>
        <v>323142.45551772369</v>
      </c>
      <c r="H4152" s="167">
        <f t="shared" si="903"/>
        <v>271299.98899881309</v>
      </c>
      <c r="I4152" s="168">
        <f t="shared" si="904"/>
        <v>594442.44451653678</v>
      </c>
      <c r="J4152" s="168">
        <f t="shared" si="906"/>
        <v>568179.64565743436</v>
      </c>
      <c r="K4152" s="94"/>
      <c r="L4152" s="265">
        <f t="shared" si="905"/>
        <v>226525.28850783297</v>
      </c>
      <c r="M4152" s="265">
        <f>$G4152*NonHospFrac+theModel!$H4152*NonHospFrac</f>
        <v>367917.15600870375</v>
      </c>
      <c r="N4152" s="266">
        <f t="shared" si="907"/>
        <v>594442.44451653678</v>
      </c>
      <c r="O4152" s="158"/>
      <c r="P4152" s="265">
        <f t="shared" si="908"/>
        <v>216517.27487512521</v>
      </c>
      <c r="Q4152" s="265">
        <f t="shared" si="909"/>
        <v>367915.59575808473</v>
      </c>
      <c r="R4152" s="266">
        <f t="shared" si="910"/>
        <v>584432.87063320994</v>
      </c>
    </row>
    <row r="4153" spans="1:18" x14ac:dyDescent="0.25">
      <c r="A4153" s="81">
        <v>4122</v>
      </c>
      <c r="B4153" s="93">
        <f t="shared" si="899"/>
        <v>7.9521145985983616E-35</v>
      </c>
      <c r="C4153" s="178">
        <f t="shared" si="900"/>
        <v>7.9341759976028438E-35</v>
      </c>
      <c r="D4153" s="165">
        <f t="shared" si="901"/>
        <v>2.2558277767625785E-3</v>
      </c>
      <c r="E4153" s="166">
        <f t="shared" si="911"/>
        <v>24.291375447755232</v>
      </c>
      <c r="F4153" s="167">
        <f t="shared" si="912"/>
        <v>9.3007779235921433</v>
      </c>
      <c r="G4153" s="167">
        <f t="shared" si="902"/>
        <v>323220.85009693709</v>
      </c>
      <c r="H4153" s="167">
        <f t="shared" si="903"/>
        <v>271299.98899881309</v>
      </c>
      <c r="I4153" s="168">
        <f t="shared" si="904"/>
        <v>594520.83909575013</v>
      </c>
      <c r="J4153" s="168">
        <f t="shared" si="906"/>
        <v>568245.91520792025</v>
      </c>
      <c r="K4153" s="94"/>
      <c r="L4153" s="265">
        <f t="shared" si="905"/>
        <v>226555.16247601539</v>
      </c>
      <c r="M4153" s="265">
        <f>$G4153*NonHospFrac+theModel!$H4153*NonHospFrac</f>
        <v>367965.67661973473</v>
      </c>
      <c r="N4153" s="266">
        <f t="shared" si="907"/>
        <v>594520.83909575013</v>
      </c>
      <c r="O4153" s="158"/>
      <c r="P4153" s="265">
        <f t="shared" si="908"/>
        <v>216542.52833604746</v>
      </c>
      <c r="Q4153" s="265">
        <f t="shared" si="909"/>
        <v>367964.11636911571</v>
      </c>
      <c r="R4153" s="266">
        <f t="shared" si="910"/>
        <v>584506.6447051632</v>
      </c>
    </row>
    <row r="4154" spans="1:18" x14ac:dyDescent="0.25">
      <c r="A4154" s="81">
        <v>4123</v>
      </c>
      <c r="B4154" s="93">
        <f t="shared" si="899"/>
        <v>7.8035654457736971E-35</v>
      </c>
      <c r="C4154" s="178">
        <f t="shared" si="900"/>
        <v>7.7859619460833357E-35</v>
      </c>
      <c r="D4154" s="165">
        <f t="shared" si="901"/>
        <v>2.2558277767625785E-3</v>
      </c>
      <c r="E4154" s="166">
        <f t="shared" si="911"/>
        <v>24.291375447755232</v>
      </c>
      <c r="F4154" s="167">
        <f t="shared" si="912"/>
        <v>9.3030337513689059</v>
      </c>
      <c r="G4154" s="167">
        <f t="shared" si="902"/>
        <v>323299.2446761505</v>
      </c>
      <c r="H4154" s="167">
        <f t="shared" si="903"/>
        <v>271299.98899881309</v>
      </c>
      <c r="I4154" s="168">
        <f t="shared" si="904"/>
        <v>594599.23367496359</v>
      </c>
      <c r="J4154" s="168">
        <f t="shared" si="906"/>
        <v>568312.18205712899</v>
      </c>
      <c r="K4154" s="94"/>
      <c r="L4154" s="265">
        <f t="shared" si="905"/>
        <v>226585.03644419782</v>
      </c>
      <c r="M4154" s="265">
        <f>$G4154*NonHospFrac+theModel!$H4154*NonHospFrac</f>
        <v>368014.19723076571</v>
      </c>
      <c r="N4154" s="266">
        <f t="shared" si="907"/>
        <v>594599.23367496347</v>
      </c>
      <c r="O4154" s="158"/>
      <c r="P4154" s="265">
        <f t="shared" si="908"/>
        <v>216567.78076758891</v>
      </c>
      <c r="Q4154" s="265">
        <f t="shared" si="909"/>
        <v>368012.63698014669</v>
      </c>
      <c r="R4154" s="266">
        <f t="shared" si="910"/>
        <v>584580.41774773563</v>
      </c>
    </row>
    <row r="4155" spans="1:18" x14ac:dyDescent="0.25">
      <c r="A4155" s="81">
        <v>4124</v>
      </c>
      <c r="B4155" s="93">
        <f t="shared" si="899"/>
        <v>7.6577912593471291E-35</v>
      </c>
      <c r="C4155" s="178">
        <f t="shared" si="900"/>
        <v>7.6405166011156443E-35</v>
      </c>
      <c r="D4155" s="165">
        <f t="shared" si="901"/>
        <v>2.2558277767625785E-3</v>
      </c>
      <c r="E4155" s="166">
        <f t="shared" si="911"/>
        <v>24.291375447755232</v>
      </c>
      <c r="F4155" s="167">
        <f t="shared" si="912"/>
        <v>9.3052895791456685</v>
      </c>
      <c r="G4155" s="167">
        <f t="shared" si="902"/>
        <v>323377.6392553639</v>
      </c>
      <c r="H4155" s="167">
        <f t="shared" si="903"/>
        <v>271299.98899881309</v>
      </c>
      <c r="I4155" s="168">
        <f t="shared" si="904"/>
        <v>594677.62825417705</v>
      </c>
      <c r="J4155" s="168">
        <f t="shared" si="906"/>
        <v>568378.44620517048</v>
      </c>
      <c r="K4155" s="94"/>
      <c r="L4155" s="265">
        <f t="shared" si="905"/>
        <v>226614.91041238024</v>
      </c>
      <c r="M4155" s="265">
        <f>$G4155*NonHospFrac+theModel!$H4155*NonHospFrac</f>
        <v>368062.71784179669</v>
      </c>
      <c r="N4155" s="266">
        <f t="shared" si="907"/>
        <v>594677.62825417693</v>
      </c>
      <c r="O4155" s="158"/>
      <c r="P4155" s="265">
        <f t="shared" si="908"/>
        <v>216593.03216979155</v>
      </c>
      <c r="Q4155" s="265">
        <f t="shared" si="909"/>
        <v>368061.15759117767</v>
      </c>
      <c r="R4155" s="266">
        <f t="shared" si="910"/>
        <v>584654.18976096925</v>
      </c>
    </row>
    <row r="4156" spans="1:18" x14ac:dyDescent="0.25">
      <c r="A4156" s="81">
        <v>4125</v>
      </c>
      <c r="B4156" s="93">
        <f t="shared" si="899"/>
        <v>7.5147402016718984E-35</v>
      </c>
      <c r="C4156" s="178">
        <f t="shared" si="900"/>
        <v>7.4977882419898125E-35</v>
      </c>
      <c r="D4156" s="165">
        <f t="shared" si="901"/>
        <v>2.2558277767625785E-3</v>
      </c>
      <c r="E4156" s="166">
        <f t="shared" si="911"/>
        <v>24.291375447755232</v>
      </c>
      <c r="F4156" s="167">
        <f t="shared" si="912"/>
        <v>9.307545406922431</v>
      </c>
      <c r="G4156" s="167">
        <f t="shared" si="902"/>
        <v>323456.03383457736</v>
      </c>
      <c r="H4156" s="167">
        <f t="shared" si="903"/>
        <v>271299.98899881309</v>
      </c>
      <c r="I4156" s="168">
        <f t="shared" si="904"/>
        <v>594756.02283339039</v>
      </c>
      <c r="J4156" s="168">
        <f t="shared" si="906"/>
        <v>568444.70765215473</v>
      </c>
      <c r="K4156" s="94"/>
      <c r="L4156" s="265">
        <f t="shared" si="905"/>
        <v>226644.78438056266</v>
      </c>
      <c r="M4156" s="265">
        <f>$G4156*NonHospFrac+theModel!$H4156*NonHospFrac</f>
        <v>368111.23845282779</v>
      </c>
      <c r="N4156" s="266">
        <f t="shared" si="907"/>
        <v>594756.02283339039</v>
      </c>
      <c r="O4156" s="158"/>
      <c r="P4156" s="265">
        <f t="shared" si="908"/>
        <v>216618.28254269733</v>
      </c>
      <c r="Q4156" s="265">
        <f t="shared" si="909"/>
        <v>368109.67820220877</v>
      </c>
      <c r="R4156" s="266">
        <f t="shared" si="910"/>
        <v>584727.9607449061</v>
      </c>
    </row>
    <row r="4157" spans="1:18" x14ac:dyDescent="0.25">
      <c r="A4157" s="81">
        <v>4126</v>
      </c>
      <c r="B4157" s="93">
        <f t="shared" si="899"/>
        <v>7.3743614034522946E-35</v>
      </c>
      <c r="C4157" s="178">
        <f t="shared" si="900"/>
        <v>7.3577261141625012E-35</v>
      </c>
      <c r="D4157" s="165">
        <f t="shared" si="901"/>
        <v>2.2558277767625785E-3</v>
      </c>
      <c r="E4157" s="166">
        <f t="shared" si="911"/>
        <v>24.291375447755232</v>
      </c>
      <c r="F4157" s="167">
        <f t="shared" si="912"/>
        <v>9.3098012346991936</v>
      </c>
      <c r="G4157" s="167">
        <f t="shared" si="902"/>
        <v>323534.42841379077</v>
      </c>
      <c r="H4157" s="167">
        <f t="shared" si="903"/>
        <v>271299.98899881309</v>
      </c>
      <c r="I4157" s="168">
        <f t="shared" si="904"/>
        <v>594834.41741260386</v>
      </c>
      <c r="J4157" s="168">
        <f t="shared" si="906"/>
        <v>568510.96639819199</v>
      </c>
      <c r="K4157" s="94"/>
      <c r="L4157" s="265">
        <f t="shared" si="905"/>
        <v>226674.65834874508</v>
      </c>
      <c r="M4157" s="265">
        <f>$G4157*NonHospFrac+theModel!$H4157*NonHospFrac</f>
        <v>368159.75906385877</v>
      </c>
      <c r="N4157" s="266">
        <f t="shared" si="907"/>
        <v>594834.41741260386</v>
      </c>
      <c r="O4157" s="158"/>
      <c r="P4157" s="265">
        <f t="shared" si="908"/>
        <v>216643.53188634818</v>
      </c>
      <c r="Q4157" s="265">
        <f t="shared" si="909"/>
        <v>368158.19881323975</v>
      </c>
      <c r="R4157" s="266">
        <f t="shared" si="910"/>
        <v>584801.73069958796</v>
      </c>
    </row>
    <row r="4158" spans="1:18" x14ac:dyDescent="0.25">
      <c r="A4158" s="81">
        <v>4127</v>
      </c>
      <c r="B4158" s="93">
        <f t="shared" si="899"/>
        <v>7.2366049456544109E-35</v>
      </c>
      <c r="C4158" s="178">
        <f t="shared" si="900"/>
        <v>7.2202804112085467E-35</v>
      </c>
      <c r="D4158" s="165">
        <f t="shared" si="901"/>
        <v>2.2558277767625785E-3</v>
      </c>
      <c r="E4158" s="166">
        <f t="shared" si="911"/>
        <v>24.291375447755232</v>
      </c>
      <c r="F4158" s="167">
        <f t="shared" si="912"/>
        <v>9.3120570624759562</v>
      </c>
      <c r="G4158" s="167">
        <f t="shared" si="902"/>
        <v>323612.82299300417</v>
      </c>
      <c r="H4158" s="167">
        <f t="shared" si="903"/>
        <v>271299.98899881309</v>
      </c>
      <c r="I4158" s="168">
        <f t="shared" si="904"/>
        <v>594912.81199181732</v>
      </c>
      <c r="J4158" s="168">
        <f t="shared" si="906"/>
        <v>568577.22244339238</v>
      </c>
      <c r="K4158" s="94"/>
      <c r="L4158" s="265">
        <f t="shared" si="905"/>
        <v>226704.53231692751</v>
      </c>
      <c r="M4158" s="265">
        <f>$G4158*NonHospFrac+theModel!$H4158*NonHospFrac</f>
        <v>368208.27967488975</v>
      </c>
      <c r="N4158" s="266">
        <f t="shared" si="907"/>
        <v>594912.81199181732</v>
      </c>
      <c r="O4158" s="158"/>
      <c r="P4158" s="265">
        <f t="shared" si="908"/>
        <v>216668.7802007861</v>
      </c>
      <c r="Q4158" s="265">
        <f t="shared" si="909"/>
        <v>368206.71942427073</v>
      </c>
      <c r="R4158" s="266">
        <f t="shared" si="910"/>
        <v>584875.49962505687</v>
      </c>
    </row>
    <row r="4159" spans="1:18" x14ac:dyDescent="0.25">
      <c r="A4159" s="81">
        <v>4128</v>
      </c>
      <c r="B4159" s="93">
        <f t="shared" si="899"/>
        <v>7.1014218417548247E-35</v>
      </c>
      <c r="C4159" s="178">
        <f t="shared" si="900"/>
        <v>7.085402257109686E-35</v>
      </c>
      <c r="D4159" s="165">
        <f t="shared" si="901"/>
        <v>2.2558277767625785E-3</v>
      </c>
      <c r="E4159" s="166">
        <f t="shared" si="911"/>
        <v>24.291375447755232</v>
      </c>
      <c r="F4159" s="167">
        <f t="shared" si="912"/>
        <v>9.3143128902527188</v>
      </c>
      <c r="G4159" s="167">
        <f t="shared" si="902"/>
        <v>323691.21757221763</v>
      </c>
      <c r="H4159" s="167">
        <f t="shared" si="903"/>
        <v>271299.98899881309</v>
      </c>
      <c r="I4159" s="168">
        <f t="shared" si="904"/>
        <v>594991.20657103066</v>
      </c>
      <c r="J4159" s="168">
        <f t="shared" si="906"/>
        <v>568643.47578786581</v>
      </c>
      <c r="K4159" s="94"/>
      <c r="L4159" s="265">
        <f t="shared" si="905"/>
        <v>226734.40628510996</v>
      </c>
      <c r="M4159" s="265">
        <f>$G4159*NonHospFrac+theModel!$H4159*NonHospFrac</f>
        <v>368256.80028592073</v>
      </c>
      <c r="N4159" s="266">
        <f t="shared" si="907"/>
        <v>594991.20657103066</v>
      </c>
      <c r="O4159" s="158"/>
      <c r="P4159" s="265">
        <f t="shared" si="908"/>
        <v>216694.02748605303</v>
      </c>
      <c r="Q4159" s="265">
        <f t="shared" si="909"/>
        <v>368255.24003530171</v>
      </c>
      <c r="R4159" s="266">
        <f t="shared" si="910"/>
        <v>584949.26752135472</v>
      </c>
    </row>
    <row r="4160" spans="1:18" x14ac:dyDescent="0.25">
      <c r="A4160" s="81">
        <v>4129</v>
      </c>
      <c r="B4160" s="93">
        <f t="shared" si="899"/>
        <v>6.9687640203208649E-35</v>
      </c>
      <c r="C4160" s="178">
        <f t="shared" si="900"/>
        <v>6.9530436888741215E-35</v>
      </c>
      <c r="D4160" s="165">
        <f t="shared" si="901"/>
        <v>2.2558277767625785E-3</v>
      </c>
      <c r="E4160" s="166">
        <f t="shared" si="911"/>
        <v>24.291375447755232</v>
      </c>
      <c r="F4160" s="167">
        <f t="shared" si="912"/>
        <v>9.3165687180294814</v>
      </c>
      <c r="G4160" s="167">
        <f t="shared" si="902"/>
        <v>323769.61215143104</v>
      </c>
      <c r="H4160" s="167">
        <f t="shared" si="903"/>
        <v>271299.98899881309</v>
      </c>
      <c r="I4160" s="168">
        <f t="shared" si="904"/>
        <v>595069.60115024413</v>
      </c>
      <c r="J4160" s="168">
        <f t="shared" si="906"/>
        <v>568709.72643172264</v>
      </c>
      <c r="K4160" s="94"/>
      <c r="L4160" s="265">
        <f t="shared" si="905"/>
        <v>226764.28025329238</v>
      </c>
      <c r="M4160" s="265">
        <f>$G4160*NonHospFrac+theModel!$H4160*NonHospFrac</f>
        <v>368305.32089695171</v>
      </c>
      <c r="N4160" s="266">
        <f t="shared" si="907"/>
        <v>595069.60115024413</v>
      </c>
      <c r="O4160" s="158"/>
      <c r="P4160" s="265">
        <f t="shared" si="908"/>
        <v>216719.27374219088</v>
      </c>
      <c r="Q4160" s="265">
        <f t="shared" si="909"/>
        <v>368303.7606463327</v>
      </c>
      <c r="R4160" s="266">
        <f t="shared" si="910"/>
        <v>585023.03438852355</v>
      </c>
    </row>
    <row r="4161" spans="1:18" x14ac:dyDescent="0.25">
      <c r="A4161" s="81">
        <v>4130</v>
      </c>
      <c r="B4161" s="93">
        <f t="shared" si="899"/>
        <v>6.8385843079163012E-35</v>
      </c>
      <c r="C4161" s="178">
        <f t="shared" si="900"/>
        <v>6.8231576394807705E-35</v>
      </c>
      <c r="D4161" s="165">
        <f t="shared" si="901"/>
        <v>2.2558277767625785E-3</v>
      </c>
      <c r="E4161" s="166">
        <f t="shared" si="911"/>
        <v>24.291375447755232</v>
      </c>
      <c r="F4161" s="167">
        <f t="shared" si="912"/>
        <v>9.318824545806244</v>
      </c>
      <c r="G4161" s="167">
        <f t="shared" si="902"/>
        <v>323848.00673064444</v>
      </c>
      <c r="H4161" s="167">
        <f t="shared" si="903"/>
        <v>271299.98899881309</v>
      </c>
      <c r="I4161" s="168">
        <f t="shared" si="904"/>
        <v>595147.99572945759</v>
      </c>
      <c r="J4161" s="168">
        <f t="shared" si="906"/>
        <v>568775.97437507275</v>
      </c>
      <c r="K4161" s="94"/>
      <c r="L4161" s="265">
        <f t="shared" si="905"/>
        <v>226794.1542214748</v>
      </c>
      <c r="M4161" s="265">
        <f>$G4161*NonHospFrac+theModel!$H4161*NonHospFrac</f>
        <v>368353.8415079827</v>
      </c>
      <c r="N4161" s="266">
        <f t="shared" si="907"/>
        <v>595147.99572945747</v>
      </c>
      <c r="O4161" s="158"/>
      <c r="P4161" s="265">
        <f t="shared" si="908"/>
        <v>216744.51896924165</v>
      </c>
      <c r="Q4161" s="265">
        <f t="shared" si="909"/>
        <v>368352.28125736368</v>
      </c>
      <c r="R4161" s="266">
        <f t="shared" si="910"/>
        <v>585096.80022660526</v>
      </c>
    </row>
    <row r="4162" spans="1:18" x14ac:dyDescent="0.25">
      <c r="A4162" s="81">
        <v>4131</v>
      </c>
      <c r="B4162" s="93">
        <f t="shared" si="899"/>
        <v>6.7108364123263566E-35</v>
      </c>
      <c r="C4162" s="178">
        <f t="shared" si="900"/>
        <v>6.6956979211421211E-35</v>
      </c>
      <c r="D4162" s="165">
        <f t="shared" si="901"/>
        <v>2.2558277767625785E-3</v>
      </c>
      <c r="E4162" s="166">
        <f t="shared" si="911"/>
        <v>24.291375447755232</v>
      </c>
      <c r="F4162" s="167">
        <f t="shared" si="912"/>
        <v>9.3210803735830066</v>
      </c>
      <c r="G4162" s="167">
        <f t="shared" si="902"/>
        <v>323926.40130985784</v>
      </c>
      <c r="H4162" s="167">
        <f t="shared" si="903"/>
        <v>271299.98899881309</v>
      </c>
      <c r="I4162" s="168">
        <f t="shared" si="904"/>
        <v>595226.39030867093</v>
      </c>
      <c r="J4162" s="168">
        <f t="shared" si="906"/>
        <v>568842.21961802617</v>
      </c>
      <c r="K4162" s="94"/>
      <c r="L4162" s="265">
        <f t="shared" si="905"/>
        <v>226824.0281896572</v>
      </c>
      <c r="M4162" s="265">
        <f>$G4162*NonHospFrac+theModel!$H4162*NonHospFrac</f>
        <v>368402.36211901368</v>
      </c>
      <c r="N4162" s="266">
        <f t="shared" si="907"/>
        <v>595226.39030867093</v>
      </c>
      <c r="O4162" s="158"/>
      <c r="P4162" s="265">
        <f t="shared" si="908"/>
        <v>216769.76316724723</v>
      </c>
      <c r="Q4162" s="265">
        <f t="shared" si="909"/>
        <v>368400.80186839466</v>
      </c>
      <c r="R4162" s="266">
        <f t="shared" si="910"/>
        <v>585170.56503564189</v>
      </c>
    </row>
    <row r="4163" spans="1:18" x14ac:dyDescent="0.25">
      <c r="A4163" s="81">
        <v>4132</v>
      </c>
      <c r="B4163" s="93">
        <f t="shared" si="899"/>
        <v>6.5854749060961828E-35</v>
      </c>
      <c r="C4163" s="178">
        <f t="shared" si="900"/>
        <v>6.5706192088798383E-35</v>
      </c>
      <c r="D4163" s="165">
        <f t="shared" si="901"/>
        <v>2.2558277767625785E-3</v>
      </c>
      <c r="E4163" s="166">
        <f t="shared" si="911"/>
        <v>24.291375447755232</v>
      </c>
      <c r="F4163" s="167">
        <f t="shared" si="912"/>
        <v>9.3233362013597691</v>
      </c>
      <c r="G4163" s="167">
        <f t="shared" si="902"/>
        <v>324004.79588907131</v>
      </c>
      <c r="H4163" s="167">
        <f t="shared" si="903"/>
        <v>271299.98899881309</v>
      </c>
      <c r="I4163" s="168">
        <f t="shared" si="904"/>
        <v>595304.78488788439</v>
      </c>
      <c r="J4163" s="168">
        <f t="shared" si="906"/>
        <v>568908.46216069313</v>
      </c>
      <c r="K4163" s="94"/>
      <c r="L4163" s="265">
        <f t="shared" si="905"/>
        <v>226853.90215783968</v>
      </c>
      <c r="M4163" s="265">
        <f>$G4163*NonHospFrac+theModel!$H4163*NonHospFrac</f>
        <v>368450.88273004472</v>
      </c>
      <c r="N4163" s="266">
        <f t="shared" si="907"/>
        <v>595304.78488788439</v>
      </c>
      <c r="O4163" s="158"/>
      <c r="P4163" s="265">
        <f t="shared" si="908"/>
        <v>216795.00633624967</v>
      </c>
      <c r="Q4163" s="265">
        <f t="shared" si="909"/>
        <v>368449.3224794257</v>
      </c>
      <c r="R4163" s="266">
        <f t="shared" si="910"/>
        <v>585244.32881567534</v>
      </c>
    </row>
    <row r="4164" spans="1:18" x14ac:dyDescent="0.25">
      <c r="A4164" s="81">
        <v>4133</v>
      </c>
      <c r="B4164" s="93">
        <f t="shared" si="899"/>
        <v>6.4624552103762746E-35</v>
      </c>
      <c r="C4164" s="178">
        <f t="shared" si="900"/>
        <v>6.4478770244066236E-35</v>
      </c>
      <c r="D4164" s="165">
        <f t="shared" si="901"/>
        <v>2.2558277767625785E-3</v>
      </c>
      <c r="E4164" s="166">
        <f t="shared" si="911"/>
        <v>24.291375447755232</v>
      </c>
      <c r="F4164" s="167">
        <f t="shared" si="912"/>
        <v>9.3255920291365317</v>
      </c>
      <c r="G4164" s="167">
        <f t="shared" si="902"/>
        <v>324083.19046828471</v>
      </c>
      <c r="H4164" s="167">
        <f t="shared" si="903"/>
        <v>271299.98899881309</v>
      </c>
      <c r="I4164" s="168">
        <f t="shared" si="904"/>
        <v>595383.17946709786</v>
      </c>
      <c r="J4164" s="168">
        <f t="shared" si="906"/>
        <v>568974.70200318366</v>
      </c>
      <c r="K4164" s="94"/>
      <c r="L4164" s="265">
        <f t="shared" si="905"/>
        <v>226883.77612602207</v>
      </c>
      <c r="M4164" s="265">
        <f>$G4164*NonHospFrac+theModel!$H4164*NonHospFrac</f>
        <v>368499.4033410757</v>
      </c>
      <c r="N4164" s="266">
        <f t="shared" si="907"/>
        <v>595383.17946709774</v>
      </c>
      <c r="O4164" s="158"/>
      <c r="P4164" s="265">
        <f t="shared" si="908"/>
        <v>216820.24847629078</v>
      </c>
      <c r="Q4164" s="265">
        <f t="shared" si="909"/>
        <v>368497.84309045668</v>
      </c>
      <c r="R4164" s="266">
        <f t="shared" si="910"/>
        <v>585318.09156674752</v>
      </c>
    </row>
    <row r="4165" spans="1:18" x14ac:dyDescent="0.25">
      <c r="A4165" s="81">
        <v>4134</v>
      </c>
      <c r="B4165" s="93">
        <f t="shared" si="899"/>
        <v>6.3417335790711598E-35</v>
      </c>
      <c r="C4165" s="178">
        <f t="shared" si="900"/>
        <v>6.3274277203106631E-35</v>
      </c>
      <c r="D4165" s="165">
        <f t="shared" si="901"/>
        <v>2.2558277767625785E-3</v>
      </c>
      <c r="E4165" s="166">
        <f t="shared" si="911"/>
        <v>24.291375447755232</v>
      </c>
      <c r="F4165" s="167">
        <f t="shared" si="912"/>
        <v>9.3278478569132943</v>
      </c>
      <c r="G4165" s="167">
        <f t="shared" si="902"/>
        <v>324161.58504749811</v>
      </c>
      <c r="H4165" s="167">
        <f t="shared" si="903"/>
        <v>271299.98899881309</v>
      </c>
      <c r="I4165" s="168">
        <f t="shared" si="904"/>
        <v>595461.5740463112</v>
      </c>
      <c r="J4165" s="168">
        <f t="shared" si="906"/>
        <v>569040.93914560776</v>
      </c>
      <c r="K4165" s="94"/>
      <c r="L4165" s="265">
        <f t="shared" si="905"/>
        <v>226913.65009420449</v>
      </c>
      <c r="M4165" s="265">
        <f>$G4165*NonHospFrac+theModel!$H4165*NonHospFrac</f>
        <v>368547.92395210668</v>
      </c>
      <c r="N4165" s="266">
        <f t="shared" si="907"/>
        <v>595461.5740463112</v>
      </c>
      <c r="O4165" s="158"/>
      <c r="P4165" s="265">
        <f t="shared" si="908"/>
        <v>216845.48958741259</v>
      </c>
      <c r="Q4165" s="265">
        <f t="shared" si="909"/>
        <v>368546.36370148766</v>
      </c>
      <c r="R4165" s="266">
        <f t="shared" si="910"/>
        <v>585391.85328890022</v>
      </c>
    </row>
    <row r="4166" spans="1:18" x14ac:dyDescent="0.25">
      <c r="A4166" s="81">
        <v>4135</v>
      </c>
      <c r="B4166" s="93">
        <f t="shared" si="899"/>
        <v>6.2232670832817877E-35</v>
      </c>
      <c r="C4166" s="178">
        <f t="shared" si="900"/>
        <v>6.2092284645331082E-35</v>
      </c>
      <c r="D4166" s="165">
        <f t="shared" si="901"/>
        <v>2.2558277767625785E-3</v>
      </c>
      <c r="E4166" s="166">
        <f t="shared" si="911"/>
        <v>24.291375447755232</v>
      </c>
      <c r="F4166" s="167">
        <f t="shared" si="912"/>
        <v>9.3301036846900569</v>
      </c>
      <c r="G4166" s="167">
        <f t="shared" si="902"/>
        <v>324239.97962671157</v>
      </c>
      <c r="H4166" s="167">
        <f t="shared" si="903"/>
        <v>271299.98899881309</v>
      </c>
      <c r="I4166" s="168">
        <f t="shared" si="904"/>
        <v>595539.96862552466</v>
      </c>
      <c r="J4166" s="168">
        <f t="shared" si="906"/>
        <v>569107.17358807568</v>
      </c>
      <c r="K4166" s="94"/>
      <c r="L4166" s="265">
        <f t="shared" si="905"/>
        <v>226943.52406238695</v>
      </c>
      <c r="M4166" s="265">
        <f>$G4166*NonHospFrac+theModel!$H4166*NonHospFrac</f>
        <v>368596.44456313772</v>
      </c>
      <c r="N4166" s="266">
        <f t="shared" si="907"/>
        <v>595539.96862552466</v>
      </c>
      <c r="O4166" s="158"/>
      <c r="P4166" s="265">
        <f t="shared" si="908"/>
        <v>216870.72966965704</v>
      </c>
      <c r="Q4166" s="265">
        <f t="shared" si="909"/>
        <v>368594.8843125187</v>
      </c>
      <c r="R4166" s="266">
        <f t="shared" si="910"/>
        <v>585465.61398217571</v>
      </c>
    </row>
    <row r="4167" spans="1:18" x14ac:dyDescent="0.25">
      <c r="A4167" s="81">
        <v>4136</v>
      </c>
      <c r="B4167" s="93">
        <f t="shared" si="899"/>
        <v>6.107013596041377E-35</v>
      </c>
      <c r="C4167" s="178">
        <f t="shared" si="900"/>
        <v>6.0932372251383598E-35</v>
      </c>
      <c r="D4167" s="165">
        <f t="shared" si="901"/>
        <v>2.2558277767625785E-3</v>
      </c>
      <c r="E4167" s="166">
        <f t="shared" si="911"/>
        <v>24.291375447755232</v>
      </c>
      <c r="F4167" s="167">
        <f t="shared" si="912"/>
        <v>9.3323595124668195</v>
      </c>
      <c r="G4167" s="167">
        <f t="shared" si="902"/>
        <v>324318.37420592504</v>
      </c>
      <c r="H4167" s="167">
        <f t="shared" si="903"/>
        <v>271299.98899881309</v>
      </c>
      <c r="I4167" s="168">
        <f t="shared" si="904"/>
        <v>595618.36320473813</v>
      </c>
      <c r="J4167" s="168">
        <f t="shared" si="906"/>
        <v>569173.40533069731</v>
      </c>
      <c r="K4167" s="94"/>
      <c r="L4167" s="265">
        <f t="shared" si="905"/>
        <v>226973.39803056937</v>
      </c>
      <c r="M4167" s="265">
        <f>$G4167*NonHospFrac+theModel!$H4167*NonHospFrac</f>
        <v>368644.9651741687</v>
      </c>
      <c r="N4167" s="266">
        <f t="shared" si="907"/>
        <v>595618.36320473813</v>
      </c>
      <c r="O4167" s="158"/>
      <c r="P4167" s="265">
        <f t="shared" si="908"/>
        <v>216895.96872306603</v>
      </c>
      <c r="Q4167" s="265">
        <f t="shared" si="909"/>
        <v>368643.40492354968</v>
      </c>
      <c r="R4167" s="266">
        <f t="shared" si="910"/>
        <v>585539.37364661577</v>
      </c>
    </row>
    <row r="4168" spans="1:18" x14ac:dyDescent="0.25">
      <c r="A4168" s="81">
        <v>4137</v>
      </c>
      <c r="B4168" s="93">
        <f t="shared" si="899"/>
        <v>5.9929317773335285E-35</v>
      </c>
      <c r="C4168" s="178">
        <f t="shared" si="900"/>
        <v>5.9794127553659759E-35</v>
      </c>
      <c r="D4168" s="165">
        <f t="shared" si="901"/>
        <v>2.2558277767625785E-3</v>
      </c>
      <c r="E4168" s="166">
        <f t="shared" si="911"/>
        <v>24.291375447755232</v>
      </c>
      <c r="F4168" s="167">
        <f t="shared" si="912"/>
        <v>9.3346153402435821</v>
      </c>
      <c r="G4168" s="167">
        <f t="shared" si="902"/>
        <v>324396.76878513838</v>
      </c>
      <c r="H4168" s="167">
        <f t="shared" si="903"/>
        <v>271299.98899881309</v>
      </c>
      <c r="I4168" s="168">
        <f t="shared" si="904"/>
        <v>595696.75778395147</v>
      </c>
      <c r="J4168" s="168">
        <f t="shared" si="906"/>
        <v>569239.63437358255</v>
      </c>
      <c r="K4168" s="94"/>
      <c r="L4168" s="265">
        <f t="shared" si="905"/>
        <v>227003.27199875179</v>
      </c>
      <c r="M4168" s="265">
        <f>$G4168*NonHospFrac+theModel!$H4168*NonHospFrac</f>
        <v>368693.48578519968</v>
      </c>
      <c r="N4168" s="266">
        <f t="shared" si="907"/>
        <v>595696.75778395147</v>
      </c>
      <c r="O4168" s="158"/>
      <c r="P4168" s="265">
        <f t="shared" si="908"/>
        <v>216921.20674768151</v>
      </c>
      <c r="Q4168" s="265">
        <f t="shared" si="909"/>
        <v>368691.92553458066</v>
      </c>
      <c r="R4168" s="266">
        <f t="shared" si="910"/>
        <v>585613.1322822622</v>
      </c>
    </row>
    <row r="4169" spans="1:18" x14ac:dyDescent="0.25">
      <c r="A4169" s="81">
        <v>4138</v>
      </c>
      <c r="B4169" s="93">
        <f t="shared" si="899"/>
        <v>5.8809810593930252E-35</v>
      </c>
      <c r="C4169" s="178">
        <f t="shared" si="900"/>
        <v>5.8677145789646316E-35</v>
      </c>
      <c r="D4169" s="165">
        <f t="shared" si="901"/>
        <v>2.2558277767625785E-3</v>
      </c>
      <c r="E4169" s="166">
        <f t="shared" si="911"/>
        <v>24.291375447755232</v>
      </c>
      <c r="F4169" s="167">
        <f t="shared" si="912"/>
        <v>9.3368711680203447</v>
      </c>
      <c r="G4169" s="167">
        <f t="shared" si="902"/>
        <v>324475.16336435184</v>
      </c>
      <c r="H4169" s="167">
        <f t="shared" si="903"/>
        <v>271299.98899881309</v>
      </c>
      <c r="I4169" s="168">
        <f t="shared" si="904"/>
        <v>595775.15236316493</v>
      </c>
      <c r="J4169" s="168">
        <f t="shared" si="906"/>
        <v>569305.86071684177</v>
      </c>
      <c r="K4169" s="94"/>
      <c r="L4169" s="265">
        <f t="shared" si="905"/>
        <v>227033.14596693421</v>
      </c>
      <c r="M4169" s="265">
        <f>$G4169*NonHospFrac+theModel!$H4169*NonHospFrac</f>
        <v>368742.00639623066</v>
      </c>
      <c r="N4169" s="266">
        <f t="shared" si="907"/>
        <v>595775.15236316482</v>
      </c>
      <c r="O4169" s="158"/>
      <c r="P4169" s="265">
        <f t="shared" si="908"/>
        <v>216946.44374354545</v>
      </c>
      <c r="Q4169" s="265">
        <f t="shared" si="909"/>
        <v>368740.44614561164</v>
      </c>
      <c r="R4169" s="266">
        <f t="shared" si="910"/>
        <v>585686.88988915714</v>
      </c>
    </row>
    <row r="4170" spans="1:18" x14ac:dyDescent="0.25">
      <c r="A4170" s="81">
        <v>4139</v>
      </c>
      <c r="B4170" s="93">
        <f t="shared" si="899"/>
        <v>5.7711216322784601E-35</v>
      </c>
      <c r="C4170" s="178">
        <f t="shared" si="900"/>
        <v>5.7581029757972915E-35</v>
      </c>
      <c r="D4170" s="165">
        <f t="shared" si="901"/>
        <v>2.2558277767625785E-3</v>
      </c>
      <c r="E4170" s="166">
        <f t="shared" si="911"/>
        <v>24.291375447755232</v>
      </c>
      <c r="F4170" s="167">
        <f t="shared" si="912"/>
        <v>9.3391269957971073</v>
      </c>
      <c r="G4170" s="167">
        <f t="shared" si="902"/>
        <v>324553.55794356525</v>
      </c>
      <c r="H4170" s="167">
        <f t="shared" si="903"/>
        <v>271299.98899881309</v>
      </c>
      <c r="I4170" s="168">
        <f t="shared" si="904"/>
        <v>595853.54694237839</v>
      </c>
      <c r="J4170" s="168">
        <f t="shared" si="906"/>
        <v>569372.08436058485</v>
      </c>
      <c r="K4170" s="94"/>
      <c r="L4170" s="265">
        <f t="shared" si="905"/>
        <v>227063.01993511664</v>
      </c>
      <c r="M4170" s="265">
        <f>$G4170*NonHospFrac+theModel!$H4170*NonHospFrac</f>
        <v>368790.52700726164</v>
      </c>
      <c r="N4170" s="266">
        <f t="shared" si="907"/>
        <v>595853.54694237828</v>
      </c>
      <c r="O4170" s="158"/>
      <c r="P4170" s="265">
        <f t="shared" si="908"/>
        <v>216971.67971069974</v>
      </c>
      <c r="Q4170" s="265">
        <f t="shared" si="909"/>
        <v>368788.96675664262</v>
      </c>
      <c r="R4170" s="266">
        <f t="shared" si="910"/>
        <v>585760.64646734239</v>
      </c>
    </row>
    <row r="4171" spans="1:18" x14ac:dyDescent="0.25">
      <c r="A4171" s="81">
        <v>4140</v>
      </c>
      <c r="B4171" s="93">
        <f t="shared" si="899"/>
        <v>5.6633144297170775E-35</v>
      </c>
      <c r="C4171" s="178">
        <f t="shared" si="900"/>
        <v>5.6505389677179815E-35</v>
      </c>
      <c r="D4171" s="165">
        <f t="shared" si="901"/>
        <v>2.2558277767625785E-3</v>
      </c>
      <c r="E4171" s="166">
        <f t="shared" si="911"/>
        <v>24.291375447755232</v>
      </c>
      <c r="F4171" s="167">
        <f t="shared" si="912"/>
        <v>9.3413828235738698</v>
      </c>
      <c r="G4171" s="167">
        <f t="shared" si="902"/>
        <v>324631.95252277871</v>
      </c>
      <c r="H4171" s="167">
        <f t="shared" si="903"/>
        <v>271299.98899881309</v>
      </c>
      <c r="I4171" s="168">
        <f t="shared" si="904"/>
        <v>595931.94152159174</v>
      </c>
      <c r="J4171" s="168">
        <f t="shared" si="906"/>
        <v>569438.3053049217</v>
      </c>
      <c r="K4171" s="94"/>
      <c r="L4171" s="265">
        <f t="shared" si="905"/>
        <v>227092.89390329906</v>
      </c>
      <c r="M4171" s="265">
        <f>$G4171*NonHospFrac+theModel!$H4171*NonHospFrac</f>
        <v>368839.04761829274</v>
      </c>
      <c r="N4171" s="266">
        <f t="shared" si="907"/>
        <v>595931.94152159174</v>
      </c>
      <c r="O4171" s="158"/>
      <c r="P4171" s="265">
        <f t="shared" si="908"/>
        <v>216996.91464918634</v>
      </c>
      <c r="Q4171" s="265">
        <f t="shared" si="909"/>
        <v>368837.48736767372</v>
      </c>
      <c r="R4171" s="266">
        <f t="shared" si="910"/>
        <v>585834.40201686008</v>
      </c>
    </row>
    <row r="4172" spans="1:18" x14ac:dyDescent="0.25">
      <c r="A4172" s="81">
        <v>4141</v>
      </c>
      <c r="B4172" s="93">
        <f t="shared" si="899"/>
        <v>5.5575211152113892E-35</v>
      </c>
      <c r="C4172" s="178">
        <f t="shared" si="900"/>
        <v>5.544984304709751E-35</v>
      </c>
      <c r="D4172" s="165">
        <f t="shared" si="901"/>
        <v>2.2558277767625785E-3</v>
      </c>
      <c r="E4172" s="166">
        <f t="shared" si="911"/>
        <v>24.291375447755232</v>
      </c>
      <c r="F4172" s="167">
        <f t="shared" si="912"/>
        <v>9.3436386513506324</v>
      </c>
      <c r="G4172" s="167">
        <f t="shared" si="902"/>
        <v>324710.34710199205</v>
      </c>
      <c r="H4172" s="167">
        <f t="shared" si="903"/>
        <v>271299.98899881309</v>
      </c>
      <c r="I4172" s="168">
        <f t="shared" si="904"/>
        <v>596010.33610080509</v>
      </c>
      <c r="J4172" s="168">
        <f t="shared" si="906"/>
        <v>569504.52354996256</v>
      </c>
      <c r="K4172" s="94"/>
      <c r="L4172" s="265">
        <f t="shared" si="905"/>
        <v>227122.76787148148</v>
      </c>
      <c r="M4172" s="265">
        <f>$G4172*NonHospFrac+theModel!$H4172*NonHospFrac</f>
        <v>368887.56822932366</v>
      </c>
      <c r="N4172" s="266">
        <f t="shared" si="907"/>
        <v>596010.33610080509</v>
      </c>
      <c r="O4172" s="158"/>
      <c r="P4172" s="265">
        <f t="shared" si="908"/>
        <v>217022.14855904714</v>
      </c>
      <c r="Q4172" s="265">
        <f t="shared" si="909"/>
        <v>368886.00797870464</v>
      </c>
      <c r="R4172" s="266">
        <f t="shared" si="910"/>
        <v>585908.15653775178</v>
      </c>
    </row>
    <row r="4173" spans="1:18" x14ac:dyDescent="0.25">
      <c r="A4173" s="81">
        <v>4142</v>
      </c>
      <c r="B4173" s="93">
        <f t="shared" si="899"/>
        <v>5.4537040684079208E-35</v>
      </c>
      <c r="C4173" s="178">
        <f t="shared" si="900"/>
        <v>5.4414014512841634E-35</v>
      </c>
      <c r="D4173" s="165">
        <f t="shared" si="901"/>
        <v>2.2558277767625785E-3</v>
      </c>
      <c r="E4173" s="166">
        <f t="shared" si="911"/>
        <v>24.291375447755232</v>
      </c>
      <c r="F4173" s="167">
        <f t="shared" si="912"/>
        <v>9.345894479127395</v>
      </c>
      <c r="G4173" s="167">
        <f t="shared" si="902"/>
        <v>324788.74168120552</v>
      </c>
      <c r="H4173" s="167">
        <f t="shared" si="903"/>
        <v>271299.98899881309</v>
      </c>
      <c r="I4173" s="168">
        <f t="shared" si="904"/>
        <v>596088.73068001866</v>
      </c>
      <c r="J4173" s="168">
        <f t="shared" si="906"/>
        <v>569570.73909581755</v>
      </c>
      <c r="K4173" s="94"/>
      <c r="L4173" s="265">
        <f t="shared" si="905"/>
        <v>227152.64183966391</v>
      </c>
      <c r="M4173" s="265">
        <f>$G4173*NonHospFrac+theModel!$H4173*NonHospFrac</f>
        <v>368936.0888403547</v>
      </c>
      <c r="N4173" s="266">
        <f t="shared" si="907"/>
        <v>596088.73068001866</v>
      </c>
      <c r="O4173" s="158"/>
      <c r="P4173" s="265">
        <f t="shared" si="908"/>
        <v>217047.3814403241</v>
      </c>
      <c r="Q4173" s="265">
        <f t="shared" si="909"/>
        <v>368934.52858973568</v>
      </c>
      <c r="R4173" s="266">
        <f t="shared" si="910"/>
        <v>585981.91003005975</v>
      </c>
    </row>
    <row r="4174" spans="1:18" x14ac:dyDescent="0.25">
      <c r="A4174" s="81">
        <v>4143</v>
      </c>
      <c r="B4174" s="93">
        <f t="shared" si="899"/>
        <v>5.3518263717182117E-35</v>
      </c>
      <c r="C4174" s="178">
        <f t="shared" si="900"/>
        <v>5.3397535731324793E-35</v>
      </c>
      <c r="D4174" s="165">
        <f t="shared" si="901"/>
        <v>2.2558277767625785E-3</v>
      </c>
      <c r="E4174" s="166">
        <f t="shared" si="911"/>
        <v>24.291375447755232</v>
      </c>
      <c r="F4174" s="167">
        <f t="shared" si="912"/>
        <v>9.3481503069041576</v>
      </c>
      <c r="G4174" s="167">
        <f t="shared" si="902"/>
        <v>324867.13626041892</v>
      </c>
      <c r="H4174" s="167">
        <f t="shared" si="903"/>
        <v>271299.98899881309</v>
      </c>
      <c r="I4174" s="168">
        <f t="shared" si="904"/>
        <v>596167.12525923201</v>
      </c>
      <c r="J4174" s="168">
        <f t="shared" si="906"/>
        <v>569636.95194259635</v>
      </c>
      <c r="K4174" s="94"/>
      <c r="L4174" s="265">
        <f t="shared" si="905"/>
        <v>227182.51580784633</v>
      </c>
      <c r="M4174" s="265">
        <f>$G4174*NonHospFrac+theModel!$H4174*NonHospFrac</f>
        <v>368984.60945138568</v>
      </c>
      <c r="N4174" s="266">
        <f t="shared" si="907"/>
        <v>596167.12525923201</v>
      </c>
      <c r="O4174" s="158"/>
      <c r="P4174" s="265">
        <f t="shared" si="908"/>
        <v>217072.61329305914</v>
      </c>
      <c r="Q4174" s="265">
        <f t="shared" si="909"/>
        <v>368983.04920076666</v>
      </c>
      <c r="R4174" s="266">
        <f t="shared" si="910"/>
        <v>586055.66249382577</v>
      </c>
    </row>
    <row r="4175" spans="1:18" x14ac:dyDescent="0.25">
      <c r="A4175" s="81">
        <v>4144</v>
      </c>
      <c r="B4175" s="93">
        <f t="shared" si="899"/>
        <v>5.2518517971913094E-35</v>
      </c>
      <c r="C4175" s="178">
        <f t="shared" si="900"/>
        <v>5.240004524027765E-35</v>
      </c>
      <c r="D4175" s="165">
        <f t="shared" si="901"/>
        <v>2.2558277767625785E-3</v>
      </c>
      <c r="E4175" s="166">
        <f t="shared" si="911"/>
        <v>24.291375447755232</v>
      </c>
      <c r="F4175" s="167">
        <f t="shared" si="912"/>
        <v>9.3504061346809202</v>
      </c>
      <c r="G4175" s="167">
        <f t="shared" si="902"/>
        <v>324945.53083963238</v>
      </c>
      <c r="H4175" s="167">
        <f t="shared" si="903"/>
        <v>271299.98899881309</v>
      </c>
      <c r="I4175" s="168">
        <f t="shared" si="904"/>
        <v>596245.51983844547</v>
      </c>
      <c r="J4175" s="168">
        <f t="shared" si="906"/>
        <v>569703.16209040931</v>
      </c>
      <c r="K4175" s="94"/>
      <c r="L4175" s="265">
        <f t="shared" si="905"/>
        <v>227212.38977602878</v>
      </c>
      <c r="M4175" s="265">
        <f>$G4175*NonHospFrac+theModel!$H4175*NonHospFrac</f>
        <v>369033.13006241666</v>
      </c>
      <c r="N4175" s="266">
        <f t="shared" si="907"/>
        <v>596245.51983844547</v>
      </c>
      <c r="O4175" s="158"/>
      <c r="P4175" s="265">
        <f t="shared" si="908"/>
        <v>217097.84411729424</v>
      </c>
      <c r="Q4175" s="265">
        <f t="shared" si="909"/>
        <v>369031.56981179764</v>
      </c>
      <c r="R4175" s="266">
        <f t="shared" si="910"/>
        <v>586129.41392909188</v>
      </c>
    </row>
    <row r="4176" spans="1:18" x14ac:dyDescent="0.25">
      <c r="A4176" s="81">
        <v>4145</v>
      </c>
      <c r="B4176" s="93">
        <f t="shared" si="899"/>
        <v>5.1537447936314772E-35</v>
      </c>
      <c r="C4176" s="178">
        <f t="shared" si="900"/>
        <v>5.1421188329716581E-35</v>
      </c>
      <c r="D4176" s="165">
        <f t="shared" si="901"/>
        <v>2.2558277767625785E-3</v>
      </c>
      <c r="E4176" s="166">
        <f t="shared" si="911"/>
        <v>24.291375447755232</v>
      </c>
      <c r="F4176" s="167">
        <f t="shared" si="912"/>
        <v>9.3526619624576828</v>
      </c>
      <c r="G4176" s="167">
        <f t="shared" si="902"/>
        <v>325023.92541884579</v>
      </c>
      <c r="H4176" s="167">
        <f t="shared" si="903"/>
        <v>271299.98899881309</v>
      </c>
      <c r="I4176" s="168">
        <f t="shared" si="904"/>
        <v>596323.91441765893</v>
      </c>
      <c r="J4176" s="168">
        <f t="shared" si="906"/>
        <v>569769.36953936622</v>
      </c>
      <c r="K4176" s="94"/>
      <c r="L4176" s="265">
        <f t="shared" si="905"/>
        <v>227242.2637442112</v>
      </c>
      <c r="M4176" s="265">
        <f>$G4176*NonHospFrac+theModel!$H4176*NonHospFrac</f>
        <v>369081.65067344764</v>
      </c>
      <c r="N4176" s="266">
        <f t="shared" si="907"/>
        <v>596323.91441765882</v>
      </c>
      <c r="O4176" s="158"/>
      <c r="P4176" s="265">
        <f t="shared" si="908"/>
        <v>217123.07391307125</v>
      </c>
      <c r="Q4176" s="265">
        <f t="shared" si="909"/>
        <v>369080.09042282862</v>
      </c>
      <c r="R4176" s="266">
        <f t="shared" si="910"/>
        <v>586203.16433589987</v>
      </c>
    </row>
    <row r="4177" spans="1:18" x14ac:dyDescent="0.25">
      <c r="A4177" s="81">
        <v>4146</v>
      </c>
      <c r="B4177" s="93">
        <f t="shared" si="899"/>
        <v>5.0574704739550489E-35</v>
      </c>
      <c r="C4177" s="178">
        <f t="shared" si="900"/>
        <v>5.0460616915797445E-35</v>
      </c>
      <c r="D4177" s="165">
        <f t="shared" si="901"/>
        <v>2.2558277767625785E-3</v>
      </c>
      <c r="E4177" s="166">
        <f t="shared" si="911"/>
        <v>24.291375447755232</v>
      </c>
      <c r="F4177" s="167">
        <f t="shared" si="912"/>
        <v>9.3549177902344454</v>
      </c>
      <c r="G4177" s="167">
        <f t="shared" si="902"/>
        <v>325102.31999805925</v>
      </c>
      <c r="H4177" s="167">
        <f t="shared" si="903"/>
        <v>271299.98899881309</v>
      </c>
      <c r="I4177" s="168">
        <f t="shared" si="904"/>
        <v>596402.30899687228</v>
      </c>
      <c r="J4177" s="168">
        <f t="shared" si="906"/>
        <v>569835.57428957708</v>
      </c>
      <c r="K4177" s="94"/>
      <c r="L4177" s="265">
        <f t="shared" si="905"/>
        <v>227272.13771239365</v>
      </c>
      <c r="M4177" s="265">
        <f>$G4177*NonHospFrac+theModel!$H4177*NonHospFrac</f>
        <v>369130.17128447868</v>
      </c>
      <c r="N4177" s="266">
        <f t="shared" si="907"/>
        <v>596402.30899687228</v>
      </c>
      <c r="O4177" s="158"/>
      <c r="P4177" s="265">
        <f t="shared" si="908"/>
        <v>217148.30268043213</v>
      </c>
      <c r="Q4177" s="265">
        <f t="shared" si="909"/>
        <v>369128.61103385966</v>
      </c>
      <c r="R4177" s="266">
        <f t="shared" si="910"/>
        <v>586276.91371429176</v>
      </c>
    </row>
    <row r="4178" spans="1:18" x14ac:dyDescent="0.25">
      <c r="A4178" s="81">
        <v>4147</v>
      </c>
      <c r="B4178" s="93">
        <f t="shared" si="899"/>
        <v>4.9629946027856837E-35</v>
      </c>
      <c r="C4178" s="178">
        <f t="shared" si="900"/>
        <v>4.9517989417047974E-35</v>
      </c>
      <c r="D4178" s="165">
        <f t="shared" si="901"/>
        <v>2.2558277767625785E-3</v>
      </c>
      <c r="E4178" s="166">
        <f t="shared" si="911"/>
        <v>24.291375447755232</v>
      </c>
      <c r="F4178" s="167">
        <f t="shared" si="912"/>
        <v>9.3571736180112079</v>
      </c>
      <c r="G4178" s="167">
        <f t="shared" si="902"/>
        <v>325180.71457727259</v>
      </c>
      <c r="H4178" s="167">
        <f t="shared" si="903"/>
        <v>271299.98899881309</v>
      </c>
      <c r="I4178" s="168">
        <f t="shared" si="904"/>
        <v>596480.70357608562</v>
      </c>
      <c r="J4178" s="168">
        <f t="shared" si="906"/>
        <v>569901.77634115203</v>
      </c>
      <c r="K4178" s="94"/>
      <c r="L4178" s="265">
        <f t="shared" si="905"/>
        <v>227302.01168057602</v>
      </c>
      <c r="M4178" s="265">
        <f>$G4178*NonHospFrac+theModel!$H4178*NonHospFrac</f>
        <v>369178.6918955096</v>
      </c>
      <c r="N4178" s="266">
        <f t="shared" si="907"/>
        <v>596480.70357608562</v>
      </c>
      <c r="O4178" s="158"/>
      <c r="P4178" s="265">
        <f t="shared" si="908"/>
        <v>217173.5304194187</v>
      </c>
      <c r="Q4178" s="265">
        <f t="shared" si="909"/>
        <v>369177.13164489059</v>
      </c>
      <c r="R4178" s="266">
        <f t="shared" si="910"/>
        <v>586350.66206430923</v>
      </c>
    </row>
    <row r="4179" spans="1:18" x14ac:dyDescent="0.25">
      <c r="A4179" s="81">
        <v>4148</v>
      </c>
      <c r="B4179" s="93">
        <f t="shared" si="899"/>
        <v>4.8702835842790211E-35</v>
      </c>
      <c r="C4179" s="178">
        <f t="shared" si="900"/>
        <v>4.8592970632888932E-35</v>
      </c>
      <c r="D4179" s="165">
        <f t="shared" si="901"/>
        <v>2.2558277767625785E-3</v>
      </c>
      <c r="E4179" s="166">
        <f t="shared" si="911"/>
        <v>24.291375447755232</v>
      </c>
      <c r="F4179" s="167">
        <f t="shared" si="912"/>
        <v>9.3594294457879705</v>
      </c>
      <c r="G4179" s="167">
        <f t="shared" si="902"/>
        <v>325259.10915648605</v>
      </c>
      <c r="H4179" s="167">
        <f t="shared" si="903"/>
        <v>271299.98899881309</v>
      </c>
      <c r="I4179" s="168">
        <f t="shared" si="904"/>
        <v>596559.0981552992</v>
      </c>
      <c r="J4179" s="168">
        <f t="shared" si="906"/>
        <v>569967.97569420119</v>
      </c>
      <c r="K4179" s="94"/>
      <c r="L4179" s="265">
        <f t="shared" si="905"/>
        <v>227331.88564875847</v>
      </c>
      <c r="M4179" s="265">
        <f>$G4179*NonHospFrac+theModel!$H4179*NonHospFrac</f>
        <v>369227.21250654064</v>
      </c>
      <c r="N4179" s="266">
        <f t="shared" si="907"/>
        <v>596559.09815529909</v>
      </c>
      <c r="O4179" s="158"/>
      <c r="P4179" s="265">
        <f t="shared" si="908"/>
        <v>217198.75713007306</v>
      </c>
      <c r="Q4179" s="265">
        <f t="shared" si="909"/>
        <v>369225.65225592162</v>
      </c>
      <c r="R4179" s="266">
        <f t="shared" si="910"/>
        <v>586424.40938599466</v>
      </c>
    </row>
    <row r="4180" spans="1:18" x14ac:dyDescent="0.25">
      <c r="A4180" s="81">
        <v>4149</v>
      </c>
      <c r="B4180" s="93">
        <f t="shared" si="899"/>
        <v>4.7793044501770679E-35</v>
      </c>
      <c r="C4180" s="178">
        <f t="shared" si="900"/>
        <v>4.7685231624447534E-35</v>
      </c>
      <c r="D4180" s="165">
        <f t="shared" si="901"/>
        <v>2.2558277767625785E-3</v>
      </c>
      <c r="E4180" s="166">
        <f t="shared" si="911"/>
        <v>24.291375447755232</v>
      </c>
      <c r="F4180" s="167">
        <f t="shared" si="912"/>
        <v>9.3616852735647331</v>
      </c>
      <c r="G4180" s="167">
        <f t="shared" si="902"/>
        <v>325337.50373569946</v>
      </c>
      <c r="H4180" s="167">
        <f t="shared" si="903"/>
        <v>271299.98899881309</v>
      </c>
      <c r="I4180" s="168">
        <f t="shared" si="904"/>
        <v>596637.49273451255</v>
      </c>
      <c r="J4180" s="168">
        <f t="shared" si="906"/>
        <v>570034.17234883422</v>
      </c>
      <c r="K4180" s="94"/>
      <c r="L4180" s="265">
        <f t="shared" si="905"/>
        <v>227361.75961694089</v>
      </c>
      <c r="M4180" s="265">
        <f>$G4180*NonHospFrac+theModel!$H4180*NonHospFrac</f>
        <v>369275.73311757162</v>
      </c>
      <c r="N4180" s="266">
        <f t="shared" si="907"/>
        <v>596637.49273451255</v>
      </c>
      <c r="O4180" s="158"/>
      <c r="P4180" s="265">
        <f t="shared" si="908"/>
        <v>217223.982812437</v>
      </c>
      <c r="Q4180" s="265">
        <f t="shared" si="909"/>
        <v>369274.17286695261</v>
      </c>
      <c r="R4180" s="266">
        <f t="shared" si="910"/>
        <v>586498.1556793896</v>
      </c>
    </row>
    <row r="4181" spans="1:18" x14ac:dyDescent="0.25">
      <c r="A4181" s="81">
        <v>4150</v>
      </c>
      <c r="B4181" s="93">
        <f t="shared" si="899"/>
        <v>4.6900248480834793E-35</v>
      </c>
      <c r="C4181" s="178">
        <f t="shared" si="900"/>
        <v>4.6794449597574658E-35</v>
      </c>
      <c r="D4181" s="165">
        <f t="shared" si="901"/>
        <v>2.2558277767625785E-3</v>
      </c>
      <c r="E4181" s="166">
        <f t="shared" si="911"/>
        <v>24.291375447755232</v>
      </c>
      <c r="F4181" s="167">
        <f t="shared" si="912"/>
        <v>9.3639411013414957</v>
      </c>
      <c r="G4181" s="167">
        <f t="shared" si="902"/>
        <v>325415.89831491286</v>
      </c>
      <c r="H4181" s="167">
        <f t="shared" si="903"/>
        <v>271299.98899881309</v>
      </c>
      <c r="I4181" s="168">
        <f t="shared" si="904"/>
        <v>596715.88731372589</v>
      </c>
      <c r="J4181" s="168">
        <f t="shared" si="906"/>
        <v>570100.36630516127</v>
      </c>
      <c r="K4181" s="94"/>
      <c r="L4181" s="265">
        <f t="shared" si="905"/>
        <v>227391.63358512332</v>
      </c>
      <c r="M4181" s="265">
        <f>$G4181*NonHospFrac+theModel!$H4181*NonHospFrac</f>
        <v>369324.25372860261</v>
      </c>
      <c r="N4181" s="266">
        <f t="shared" si="907"/>
        <v>596715.88731372589</v>
      </c>
      <c r="O4181" s="158"/>
      <c r="P4181" s="265">
        <f t="shared" si="908"/>
        <v>217249.20746655247</v>
      </c>
      <c r="Q4181" s="265">
        <f t="shared" si="909"/>
        <v>369322.69347798359</v>
      </c>
      <c r="R4181" s="266">
        <f t="shared" si="910"/>
        <v>586571.90094453609</v>
      </c>
    </row>
    <row r="4182" spans="1:18" x14ac:dyDescent="0.25">
      <c r="A4182" s="81">
        <v>4151</v>
      </c>
      <c r="B4182" s="93">
        <f t="shared" si="899"/>
        <v>4.6024130299600694E-35</v>
      </c>
      <c r="C4182" s="178">
        <f t="shared" si="900"/>
        <v>4.5920307788069515E-35</v>
      </c>
      <c r="D4182" s="165">
        <f t="shared" si="901"/>
        <v>2.2558277767625785E-3</v>
      </c>
      <c r="E4182" s="166">
        <f t="shared" si="911"/>
        <v>24.291375447755232</v>
      </c>
      <c r="F4182" s="167">
        <f t="shared" si="912"/>
        <v>9.3661969291182583</v>
      </c>
      <c r="G4182" s="167">
        <f t="shared" si="902"/>
        <v>325494.29289412627</v>
      </c>
      <c r="H4182" s="167">
        <f t="shared" si="903"/>
        <v>271299.98899881309</v>
      </c>
      <c r="I4182" s="168">
        <f t="shared" si="904"/>
        <v>596794.28189293935</v>
      </c>
      <c r="J4182" s="168">
        <f t="shared" si="906"/>
        <v>570166.55756329244</v>
      </c>
      <c r="K4182" s="94"/>
      <c r="L4182" s="265">
        <f t="shared" si="905"/>
        <v>227421.50755330574</v>
      </c>
      <c r="M4182" s="265">
        <f>$G4182*NonHospFrac+theModel!$H4182*NonHospFrac</f>
        <v>369372.77433963364</v>
      </c>
      <c r="N4182" s="266">
        <f t="shared" si="907"/>
        <v>596794.28189293935</v>
      </c>
      <c r="O4182" s="158"/>
      <c r="P4182" s="265">
        <f t="shared" si="908"/>
        <v>217274.43109246137</v>
      </c>
      <c r="Q4182" s="265">
        <f t="shared" si="909"/>
        <v>369371.21408901463</v>
      </c>
      <c r="R4182" s="266">
        <f t="shared" si="910"/>
        <v>586645.64518147602</v>
      </c>
    </row>
    <row r="4183" spans="1:18" x14ac:dyDescent="0.25">
      <c r="A4183" s="81">
        <v>4152</v>
      </c>
      <c r="B4183" s="93">
        <f t="shared" si="899"/>
        <v>4.5164378408360619E-35</v>
      </c>
      <c r="C4183" s="178">
        <f t="shared" si="900"/>
        <v>4.5062495349026822E-35</v>
      </c>
      <c r="D4183" s="165">
        <f t="shared" si="901"/>
        <v>2.2558277767625785E-3</v>
      </c>
      <c r="E4183" s="166">
        <f t="shared" si="911"/>
        <v>24.291375447755232</v>
      </c>
      <c r="F4183" s="167">
        <f t="shared" si="912"/>
        <v>9.3684527568950209</v>
      </c>
      <c r="G4183" s="167">
        <f t="shared" si="902"/>
        <v>325572.68747333973</v>
      </c>
      <c r="H4183" s="167">
        <f t="shared" si="903"/>
        <v>271299.98899881309</v>
      </c>
      <c r="I4183" s="168">
        <f t="shared" si="904"/>
        <v>596872.67647215282</v>
      </c>
      <c r="J4183" s="168">
        <f t="shared" si="906"/>
        <v>570232.74612333765</v>
      </c>
      <c r="K4183" s="94"/>
      <c r="L4183" s="265">
        <f t="shared" si="905"/>
        <v>227451.38152148819</v>
      </c>
      <c r="M4183" s="265">
        <f>$G4183*NonHospFrac+theModel!$H4183*NonHospFrac</f>
        <v>369421.29495066463</v>
      </c>
      <c r="N4183" s="266">
        <f t="shared" si="907"/>
        <v>596872.67647215282</v>
      </c>
      <c r="O4183" s="158"/>
      <c r="P4183" s="265">
        <f t="shared" si="908"/>
        <v>217299.65369020565</v>
      </c>
      <c r="Q4183" s="265">
        <f t="shared" si="909"/>
        <v>369419.73470004561</v>
      </c>
      <c r="R4183" s="266">
        <f t="shared" si="910"/>
        <v>586719.3883902512</v>
      </c>
    </row>
    <row r="4184" spans="1:18" x14ac:dyDescent="0.25">
      <c r="A4184" s="81">
        <v>4153</v>
      </c>
      <c r="B4184" s="93">
        <f t="shared" si="899"/>
        <v>4.4320687077303586E-35</v>
      </c>
      <c r="C4184" s="178">
        <f t="shared" si="900"/>
        <v>4.4220707240309401E-35</v>
      </c>
      <c r="D4184" s="165">
        <f t="shared" si="901"/>
        <v>2.2558277767625785E-3</v>
      </c>
      <c r="E4184" s="166">
        <f t="shared" si="911"/>
        <v>24.291375447755232</v>
      </c>
      <c r="F4184" s="167">
        <f t="shared" si="912"/>
        <v>9.3707085846717835</v>
      </c>
      <c r="G4184" s="167">
        <f t="shared" si="902"/>
        <v>325651.08205255319</v>
      </c>
      <c r="H4184" s="167">
        <f t="shared" si="903"/>
        <v>271299.98899881309</v>
      </c>
      <c r="I4184" s="168">
        <f t="shared" si="904"/>
        <v>596951.07105136628</v>
      </c>
      <c r="J4184" s="168">
        <f t="shared" si="906"/>
        <v>570298.9319854069</v>
      </c>
      <c r="K4184" s="94"/>
      <c r="L4184" s="265">
        <f t="shared" si="905"/>
        <v>227481.25548967061</v>
      </c>
      <c r="M4184" s="265">
        <f>$G4184*NonHospFrac+theModel!$H4184*NonHospFrac</f>
        <v>369469.81556169561</v>
      </c>
      <c r="N4184" s="266">
        <f t="shared" si="907"/>
        <v>596951.07105136616</v>
      </c>
      <c r="O4184" s="158"/>
      <c r="P4184" s="265">
        <f t="shared" si="908"/>
        <v>217324.87525982718</v>
      </c>
      <c r="Q4184" s="265">
        <f t="shared" si="909"/>
        <v>369468.25531107659</v>
      </c>
      <c r="R4184" s="266">
        <f t="shared" si="910"/>
        <v>586793.13057090377</v>
      </c>
    </row>
    <row r="4185" spans="1:18" x14ac:dyDescent="0.25">
      <c r="A4185" s="81">
        <v>4154</v>
      </c>
      <c r="B4185" s="93">
        <f t="shared" si="899"/>
        <v>4.3492756287787429E-35</v>
      </c>
      <c r="C4185" s="178">
        <f t="shared" si="900"/>
        <v>4.339464412006547E-35</v>
      </c>
      <c r="D4185" s="165">
        <f t="shared" si="901"/>
        <v>2.2558277767625785E-3</v>
      </c>
      <c r="E4185" s="166">
        <f t="shared" si="911"/>
        <v>24.291375447755232</v>
      </c>
      <c r="F4185" s="167">
        <f t="shared" si="912"/>
        <v>9.3729644124485461</v>
      </c>
      <c r="G4185" s="167">
        <f t="shared" si="902"/>
        <v>325729.47663176653</v>
      </c>
      <c r="H4185" s="167">
        <f t="shared" si="903"/>
        <v>271299.98899881309</v>
      </c>
      <c r="I4185" s="168">
        <f t="shared" si="904"/>
        <v>597029.46563057962</v>
      </c>
      <c r="J4185" s="168">
        <f t="shared" si="906"/>
        <v>570365.11514960998</v>
      </c>
      <c r="K4185" s="94"/>
      <c r="L4185" s="265">
        <f t="shared" si="905"/>
        <v>227511.12945785301</v>
      </c>
      <c r="M4185" s="265">
        <f>$G4185*NonHospFrac+theModel!$H4185*NonHospFrac</f>
        <v>369518.33617272659</v>
      </c>
      <c r="N4185" s="266">
        <f t="shared" si="907"/>
        <v>597029.46563057962</v>
      </c>
      <c r="O4185" s="158"/>
      <c r="P4185" s="265">
        <f t="shared" si="908"/>
        <v>217350.09580136783</v>
      </c>
      <c r="Q4185" s="265">
        <f t="shared" si="909"/>
        <v>369516.77592210757</v>
      </c>
      <c r="R4185" s="266">
        <f t="shared" si="910"/>
        <v>586866.8717234754</v>
      </c>
    </row>
    <row r="4186" spans="1:18" x14ac:dyDescent="0.25">
      <c r="A4186" s="81">
        <v>4155</v>
      </c>
      <c r="B4186" s="93">
        <f t="shared" si="899"/>
        <v>4.2680291625658536E-35</v>
      </c>
      <c r="C4186" s="178">
        <f t="shared" si="900"/>
        <v>4.2584012238289046E-35</v>
      </c>
      <c r="D4186" s="165">
        <f t="shared" si="901"/>
        <v>2.2558277767625785E-3</v>
      </c>
      <c r="E4186" s="166">
        <f t="shared" si="911"/>
        <v>24.291375447755232</v>
      </c>
      <c r="F4186" s="167">
        <f t="shared" si="912"/>
        <v>9.3752202402253086</v>
      </c>
      <c r="G4186" s="167">
        <f t="shared" si="902"/>
        <v>325807.87121098</v>
      </c>
      <c r="H4186" s="167">
        <f t="shared" si="903"/>
        <v>271299.98899881309</v>
      </c>
      <c r="I4186" s="168">
        <f t="shared" si="904"/>
        <v>597107.86020979309</v>
      </c>
      <c r="J4186" s="168">
        <f t="shared" si="906"/>
        <v>570431.29561605712</v>
      </c>
      <c r="K4186" s="94"/>
      <c r="L4186" s="265">
        <f t="shared" si="905"/>
        <v>227541.00342603546</v>
      </c>
      <c r="M4186" s="265">
        <f>$G4186*NonHospFrac+theModel!$H4186*NonHospFrac</f>
        <v>369566.85678375763</v>
      </c>
      <c r="N4186" s="266">
        <f t="shared" si="907"/>
        <v>597107.86020979309</v>
      </c>
      <c r="O4186" s="158"/>
      <c r="P4186" s="265">
        <f t="shared" si="908"/>
        <v>217375.31531486963</v>
      </c>
      <c r="Q4186" s="265">
        <f t="shared" si="909"/>
        <v>369565.29653313861</v>
      </c>
      <c r="R4186" s="266">
        <f t="shared" si="910"/>
        <v>586940.61184800824</v>
      </c>
    </row>
    <row r="4187" spans="1:18" x14ac:dyDescent="0.25">
      <c r="A4187" s="81">
        <v>4156</v>
      </c>
      <c r="B4187" s="93">
        <f t="shared" si="899"/>
        <v>4.188300417655428E-35</v>
      </c>
      <c r="C4187" s="178">
        <f t="shared" si="900"/>
        <v>4.1788523332358547E-35</v>
      </c>
      <c r="D4187" s="165">
        <f t="shared" si="901"/>
        <v>2.2558277767625785E-3</v>
      </c>
      <c r="E4187" s="166">
        <f t="shared" si="911"/>
        <v>24.291375447755232</v>
      </c>
      <c r="F4187" s="167">
        <f t="shared" si="912"/>
        <v>9.3774760680020712</v>
      </c>
      <c r="G4187" s="167">
        <f t="shared" si="902"/>
        <v>325886.2657901934</v>
      </c>
      <c r="H4187" s="167">
        <f t="shared" si="903"/>
        <v>271299.98899881309</v>
      </c>
      <c r="I4187" s="168">
        <f t="shared" si="904"/>
        <v>597186.25478900643</v>
      </c>
      <c r="J4187" s="168">
        <f t="shared" si="906"/>
        <v>570497.47338485799</v>
      </c>
      <c r="K4187" s="94"/>
      <c r="L4187" s="265">
        <f t="shared" si="905"/>
        <v>227570.87739421788</v>
      </c>
      <c r="M4187" s="265">
        <f>$G4187*NonHospFrac+theModel!$H4187*NonHospFrac</f>
        <v>369615.37739478861</v>
      </c>
      <c r="N4187" s="266">
        <f t="shared" si="907"/>
        <v>597186.25478900643</v>
      </c>
      <c r="O4187" s="158"/>
      <c r="P4187" s="265">
        <f t="shared" si="908"/>
        <v>217400.53380037437</v>
      </c>
      <c r="Q4187" s="265">
        <f t="shared" si="909"/>
        <v>369613.81714416959</v>
      </c>
      <c r="R4187" s="266">
        <f t="shared" si="910"/>
        <v>587014.35094454396</v>
      </c>
    </row>
    <row r="4188" spans="1:18" x14ac:dyDescent="0.25">
      <c r="A4188" s="81">
        <v>4157</v>
      </c>
      <c r="B4188" s="93">
        <f t="shared" si="899"/>
        <v>4.1100610423165003E-35</v>
      </c>
      <c r="C4188" s="178">
        <f t="shared" si="900"/>
        <v>4.1007894524530528E-35</v>
      </c>
      <c r="D4188" s="165">
        <f t="shared" si="901"/>
        <v>2.2558277767625785E-3</v>
      </c>
      <c r="E4188" s="166">
        <f t="shared" si="911"/>
        <v>24.291375447755232</v>
      </c>
      <c r="F4188" s="167">
        <f t="shared" si="912"/>
        <v>9.3797318957788338</v>
      </c>
      <c r="G4188" s="167">
        <f t="shared" si="902"/>
        <v>325964.66036940686</v>
      </c>
      <c r="H4188" s="167">
        <f t="shared" si="903"/>
        <v>271299.98899881309</v>
      </c>
      <c r="I4188" s="168">
        <f t="shared" si="904"/>
        <v>597264.64936822001</v>
      </c>
      <c r="J4188" s="168">
        <f t="shared" si="906"/>
        <v>570563.64845612296</v>
      </c>
      <c r="K4188" s="94"/>
      <c r="L4188" s="265">
        <f t="shared" si="905"/>
        <v>227600.7513624003</v>
      </c>
      <c r="M4188" s="265">
        <f>$G4188*NonHospFrac+theModel!$H4188*NonHospFrac</f>
        <v>369663.89800581965</v>
      </c>
      <c r="N4188" s="266">
        <f t="shared" si="907"/>
        <v>597264.64936822001</v>
      </c>
      <c r="O4188" s="158"/>
      <c r="P4188" s="265">
        <f t="shared" si="908"/>
        <v>217425.75125792398</v>
      </c>
      <c r="Q4188" s="265">
        <f t="shared" si="909"/>
        <v>369662.33775520063</v>
      </c>
      <c r="R4188" s="266">
        <f t="shared" si="910"/>
        <v>587088.08901312458</v>
      </c>
    </row>
    <row r="4189" spans="1:18" x14ac:dyDescent="0.25">
      <c r="A4189" s="81">
        <v>4158</v>
      </c>
      <c r="B4189" s="93">
        <f t="shared" si="899"/>
        <v>4.0332832144414608E-35</v>
      </c>
      <c r="C4189" s="178">
        <f t="shared" si="900"/>
        <v>4.0241848221347735E-35</v>
      </c>
      <c r="D4189" s="165">
        <f t="shared" si="901"/>
        <v>2.2558277767625785E-3</v>
      </c>
      <c r="E4189" s="166">
        <f t="shared" si="911"/>
        <v>24.291375447755232</v>
      </c>
      <c r="F4189" s="167">
        <f t="shared" si="912"/>
        <v>9.3819877235555964</v>
      </c>
      <c r="G4189" s="167">
        <f t="shared" si="902"/>
        <v>326043.05494862027</v>
      </c>
      <c r="H4189" s="167">
        <f t="shared" si="903"/>
        <v>271299.98899881309</v>
      </c>
      <c r="I4189" s="168">
        <f t="shared" si="904"/>
        <v>597343.04394743335</v>
      </c>
      <c r="J4189" s="168">
        <f t="shared" si="906"/>
        <v>570629.82082996157</v>
      </c>
      <c r="K4189" s="94"/>
      <c r="L4189" s="265">
        <f t="shared" si="905"/>
        <v>227630.62533058273</v>
      </c>
      <c r="M4189" s="265">
        <f>$G4189*NonHospFrac+theModel!$H4189*NonHospFrac</f>
        <v>369712.41861685063</v>
      </c>
      <c r="N4189" s="266">
        <f t="shared" si="907"/>
        <v>597343.04394743335</v>
      </c>
      <c r="O4189" s="158"/>
      <c r="P4189" s="265">
        <f t="shared" si="908"/>
        <v>217450.96768756039</v>
      </c>
      <c r="Q4189" s="265">
        <f t="shared" si="909"/>
        <v>369710.85836623161</v>
      </c>
      <c r="R4189" s="266">
        <f t="shared" si="910"/>
        <v>587161.82605379203</v>
      </c>
    </row>
    <row r="4190" spans="1:18" x14ac:dyDescent="0.25">
      <c r="A4190" s="81">
        <v>4159</v>
      </c>
      <c r="B4190" s="93">
        <f t="shared" si="899"/>
        <v>3.9579396316524474E-35</v>
      </c>
      <c r="C4190" s="178">
        <f t="shared" si="900"/>
        <v>3.9490112014926165E-35</v>
      </c>
      <c r="D4190" s="165">
        <f t="shared" si="901"/>
        <v>2.2558277767625785E-3</v>
      </c>
      <c r="E4190" s="166">
        <f t="shared" si="911"/>
        <v>24.291375447755232</v>
      </c>
      <c r="F4190" s="167">
        <f t="shared" si="912"/>
        <v>9.384243551332359</v>
      </c>
      <c r="G4190" s="167">
        <f t="shared" si="902"/>
        <v>326121.44952783373</v>
      </c>
      <c r="H4190" s="167">
        <f t="shared" si="903"/>
        <v>271299.98899881309</v>
      </c>
      <c r="I4190" s="168">
        <f t="shared" si="904"/>
        <v>597421.43852664682</v>
      </c>
      <c r="J4190" s="168">
        <f t="shared" si="906"/>
        <v>570695.99050648406</v>
      </c>
      <c r="K4190" s="94"/>
      <c r="L4190" s="265">
        <f t="shared" si="905"/>
        <v>227660.49929876518</v>
      </c>
      <c r="M4190" s="265">
        <f>$G4190*NonHospFrac+theModel!$H4190*NonHospFrac</f>
        <v>369760.93922788161</v>
      </c>
      <c r="N4190" s="266">
        <f t="shared" si="907"/>
        <v>597421.43852664682</v>
      </c>
      <c r="O4190" s="158"/>
      <c r="P4190" s="265">
        <f t="shared" si="908"/>
        <v>217476.18308932552</v>
      </c>
      <c r="Q4190" s="265">
        <f t="shared" si="909"/>
        <v>369759.37897726259</v>
      </c>
      <c r="R4190" s="266">
        <f t="shared" si="910"/>
        <v>587235.56206658809</v>
      </c>
    </row>
    <row r="4191" spans="1:18" x14ac:dyDescent="0.25">
      <c r="A4191" s="81">
        <v>4160</v>
      </c>
      <c r="B4191" s="93">
        <f t="shared" ref="B4191:B4254" si="913">Constant*EXP(PowerTerm*(A4191)/7)</f>
        <v>3.8840035015925547E-35</v>
      </c>
      <c r="C4191" s="178">
        <f t="shared" ref="C4191:C4254" si="914">(1-theFloor)*B4191</f>
        <v>3.8752418586086193E-35</v>
      </c>
      <c r="D4191" s="165">
        <f t="shared" ref="D4191:D4254" si="915">theFloor</f>
        <v>2.2558277767625785E-3</v>
      </c>
      <c r="E4191" s="166">
        <f t="shared" si="911"/>
        <v>24.291375447755232</v>
      </c>
      <c r="F4191" s="167">
        <f t="shared" si="912"/>
        <v>9.3864993791091216</v>
      </c>
      <c r="G4191" s="167">
        <f t="shared" ref="G4191:G4254" si="916">$B$22*F4191*totInfected/365.25</f>
        <v>326199.84410704707</v>
      </c>
      <c r="H4191" s="167">
        <f t="shared" ref="H4191:H4254" si="917">lostQALYs_Injured*E4191*totInfected/365.25</f>
        <v>271299.98899881309</v>
      </c>
      <c r="I4191" s="168">
        <f t="shared" ref="I4191:I4254" si="918">H4191+G4191</f>
        <v>597499.83310586016</v>
      </c>
      <c r="J4191" s="168">
        <f t="shared" si="906"/>
        <v>570762.1574858001</v>
      </c>
      <c r="K4191" s="94"/>
      <c r="L4191" s="265">
        <f t="shared" ref="L4191:L4254" si="919">$G4191*HospFrac+$H4191*HospFrac</f>
        <v>227690.37326694757</v>
      </c>
      <c r="M4191" s="265">
        <f>$G4191*NonHospFrac+theModel!$H4191*NonHospFrac</f>
        <v>369809.45983891259</v>
      </c>
      <c r="N4191" s="266">
        <f t="shared" si="907"/>
        <v>597499.83310586016</v>
      </c>
      <c r="O4191" s="158"/>
      <c r="P4191" s="265">
        <f t="shared" si="908"/>
        <v>217501.39746326118</v>
      </c>
      <c r="Q4191" s="265">
        <f t="shared" si="909"/>
        <v>369807.89958829357</v>
      </c>
      <c r="R4191" s="266">
        <f t="shared" si="910"/>
        <v>587309.29705155478</v>
      </c>
    </row>
    <row r="4192" spans="1:18" x14ac:dyDescent="0.25">
      <c r="A4192" s="81">
        <v>4161</v>
      </c>
      <c r="B4192" s="93">
        <f t="shared" si="913"/>
        <v>3.8114485323984115E-35</v>
      </c>
      <c r="C4192" s="178">
        <f t="shared" si="914"/>
        <v>3.8028505609293259E-35</v>
      </c>
      <c r="D4192" s="165">
        <f t="shared" si="915"/>
        <v>2.2558277767625785E-3</v>
      </c>
      <c r="E4192" s="166">
        <f t="shared" si="911"/>
        <v>24.291375447755232</v>
      </c>
      <c r="F4192" s="167">
        <f t="shared" si="912"/>
        <v>9.3887552068858842</v>
      </c>
      <c r="G4192" s="167">
        <f t="shared" si="916"/>
        <v>326278.23868626053</v>
      </c>
      <c r="H4192" s="167">
        <f t="shared" si="917"/>
        <v>271299.98899881309</v>
      </c>
      <c r="I4192" s="168">
        <f t="shared" si="918"/>
        <v>597578.22768507362</v>
      </c>
      <c r="J4192" s="168">
        <f t="shared" ref="J4192:J4255" si="920">J4191+(I4192-I4191)/(1+discountDaily)^A4192</f>
        <v>570828.32176801993</v>
      </c>
      <c r="K4192" s="94"/>
      <c r="L4192" s="265">
        <f t="shared" si="919"/>
        <v>227720.24723512999</v>
      </c>
      <c r="M4192" s="265">
        <f>$G4192*NonHospFrac+theModel!$H4192*NonHospFrac</f>
        <v>369857.98044994357</v>
      </c>
      <c r="N4192" s="266">
        <f t="shared" ref="N4192:N4255" si="921">L4192+M4192</f>
        <v>597578.22768507362</v>
      </c>
      <c r="O4192" s="158"/>
      <c r="P4192" s="265">
        <f t="shared" ref="P4192:P4255" si="922">P4191+(L4192-L4191)/(1+discountDaily)^A4192</f>
        <v>217526.61080940935</v>
      </c>
      <c r="Q4192" s="265">
        <f t="shared" ref="Q4192:Q4255" si="923">Q4191+(M4192-M4191)/(1+discountDaily)^B4192</f>
        <v>369856.42019932455</v>
      </c>
      <c r="R4192" s="266">
        <f t="shared" ref="R4192:R4255" si="924">P4192+Q4192</f>
        <v>587383.0310087339</v>
      </c>
    </row>
    <row r="4193" spans="1:18" x14ac:dyDescent="0.25">
      <c r="A4193" s="81">
        <v>4162</v>
      </c>
      <c r="B4193" s="93">
        <f t="shared" si="913"/>
        <v>3.740248923350726E-35</v>
      </c>
      <c r="C4193" s="178">
        <f t="shared" si="914"/>
        <v>3.7318115659374252E-35</v>
      </c>
      <c r="D4193" s="165">
        <f t="shared" si="915"/>
        <v>2.2558277767625785E-3</v>
      </c>
      <c r="E4193" s="166">
        <f t="shared" ref="E4193:E4256" si="925">C4193+E4192</f>
        <v>24.291375447755232</v>
      </c>
      <c r="F4193" s="167">
        <f t="shared" ref="F4193:F4256" si="926">D4193+F4192</f>
        <v>9.3910110346626468</v>
      </c>
      <c r="G4193" s="167">
        <f t="shared" si="916"/>
        <v>326356.63326547394</v>
      </c>
      <c r="H4193" s="167">
        <f t="shared" si="917"/>
        <v>271299.98899881309</v>
      </c>
      <c r="I4193" s="168">
        <f t="shared" si="918"/>
        <v>597656.62226428697</v>
      </c>
      <c r="J4193" s="168">
        <f t="shared" si="920"/>
        <v>570894.48335325334</v>
      </c>
      <c r="K4193" s="94"/>
      <c r="L4193" s="265">
        <f t="shared" si="919"/>
        <v>227750.12120331242</v>
      </c>
      <c r="M4193" s="265">
        <f>$G4193*NonHospFrac+theModel!$H4193*NonHospFrac</f>
        <v>369906.50106097455</v>
      </c>
      <c r="N4193" s="266">
        <f t="shared" si="921"/>
        <v>597656.62226428697</v>
      </c>
      <c r="O4193" s="158"/>
      <c r="P4193" s="265">
        <f t="shared" si="922"/>
        <v>217551.82312781189</v>
      </c>
      <c r="Q4193" s="265">
        <f t="shared" si="923"/>
        <v>369904.94081035553</v>
      </c>
      <c r="R4193" s="266">
        <f t="shared" si="924"/>
        <v>587456.76393816737</v>
      </c>
    </row>
    <row r="4194" spans="1:18" x14ac:dyDescent="0.25">
      <c r="A4194" s="81">
        <v>4163</v>
      </c>
      <c r="B4194" s="93">
        <f t="shared" si="913"/>
        <v>3.6703793556994943E-35</v>
      </c>
      <c r="C4194" s="178">
        <f t="shared" si="914"/>
        <v>3.6620996119976516E-35</v>
      </c>
      <c r="D4194" s="165">
        <f t="shared" si="915"/>
        <v>2.2558277767625785E-3</v>
      </c>
      <c r="E4194" s="166">
        <f t="shared" si="925"/>
        <v>24.291375447755232</v>
      </c>
      <c r="F4194" s="167">
        <f t="shared" si="926"/>
        <v>9.3932668624394093</v>
      </c>
      <c r="G4194" s="167">
        <f t="shared" si="916"/>
        <v>326435.0278446874</v>
      </c>
      <c r="H4194" s="167">
        <f t="shared" si="917"/>
        <v>271299.98899881309</v>
      </c>
      <c r="I4194" s="168">
        <f t="shared" si="918"/>
        <v>597735.01684350055</v>
      </c>
      <c r="J4194" s="168">
        <f t="shared" si="920"/>
        <v>570960.64224161045</v>
      </c>
      <c r="K4194" s="94"/>
      <c r="L4194" s="265">
        <f t="shared" si="919"/>
        <v>227779.99517149487</v>
      </c>
      <c r="M4194" s="265">
        <f>$G4194*NonHospFrac+theModel!$H4194*NonHospFrac</f>
        <v>369955.02167200559</v>
      </c>
      <c r="N4194" s="266">
        <f t="shared" si="921"/>
        <v>597735.01684350043</v>
      </c>
      <c r="O4194" s="158"/>
      <c r="P4194" s="265">
        <f t="shared" si="922"/>
        <v>217577.03441851071</v>
      </c>
      <c r="Q4194" s="265">
        <f t="shared" si="923"/>
        <v>369953.46142138657</v>
      </c>
      <c r="R4194" s="266">
        <f t="shared" si="924"/>
        <v>587530.49583989731</v>
      </c>
    </row>
    <row r="4195" spans="1:18" x14ac:dyDescent="0.25">
      <c r="A4195" s="81">
        <v>4164</v>
      </c>
      <c r="B4195" s="93">
        <f t="shared" si="913"/>
        <v>3.6018149836605903E-35</v>
      </c>
      <c r="C4195" s="178">
        <f t="shared" si="914"/>
        <v>3.593689909373689E-35</v>
      </c>
      <c r="D4195" s="165">
        <f t="shared" si="915"/>
        <v>2.2558277767625785E-3</v>
      </c>
      <c r="E4195" s="166">
        <f t="shared" si="925"/>
        <v>24.291375447755232</v>
      </c>
      <c r="F4195" s="167">
        <f t="shared" si="926"/>
        <v>9.3955226902161719</v>
      </c>
      <c r="G4195" s="167">
        <f t="shared" si="916"/>
        <v>326513.42242390075</v>
      </c>
      <c r="H4195" s="167">
        <f t="shared" si="917"/>
        <v>271299.98899881309</v>
      </c>
      <c r="I4195" s="168">
        <f t="shared" si="918"/>
        <v>597813.41142271389</v>
      </c>
      <c r="J4195" s="168">
        <f t="shared" si="920"/>
        <v>571026.79843320081</v>
      </c>
      <c r="K4195" s="94"/>
      <c r="L4195" s="265">
        <f t="shared" si="919"/>
        <v>227809.86913967726</v>
      </c>
      <c r="M4195" s="265">
        <f>$G4195*NonHospFrac+theModel!$H4195*NonHospFrac</f>
        <v>370003.54228303651</v>
      </c>
      <c r="N4195" s="266">
        <f t="shared" si="921"/>
        <v>597813.41142271378</v>
      </c>
      <c r="O4195" s="158"/>
      <c r="P4195" s="265">
        <f t="shared" si="922"/>
        <v>217602.24468154766</v>
      </c>
      <c r="Q4195" s="265">
        <f t="shared" si="923"/>
        <v>370001.98203241749</v>
      </c>
      <c r="R4195" s="266">
        <f t="shared" si="924"/>
        <v>587604.22671396518</v>
      </c>
    </row>
    <row r="4196" spans="1:18" x14ac:dyDescent="0.25">
      <c r="A4196" s="81">
        <v>4165</v>
      </c>
      <c r="B4196" s="93">
        <f t="shared" si="913"/>
        <v>3.5345314255805957E-35</v>
      </c>
      <c r="C4196" s="178">
        <f t="shared" si="914"/>
        <v>3.5265581314129308E-35</v>
      </c>
      <c r="D4196" s="165">
        <f t="shared" si="915"/>
        <v>2.2558277767625785E-3</v>
      </c>
      <c r="E4196" s="166">
        <f t="shared" si="925"/>
        <v>24.291375447755232</v>
      </c>
      <c r="F4196" s="167">
        <f t="shared" si="926"/>
        <v>9.3977785179929345</v>
      </c>
      <c r="G4196" s="167">
        <f t="shared" si="916"/>
        <v>326591.81700311421</v>
      </c>
      <c r="H4196" s="167">
        <f t="shared" si="917"/>
        <v>271299.98899881309</v>
      </c>
      <c r="I4196" s="168">
        <f t="shared" si="918"/>
        <v>597891.80600192724</v>
      </c>
      <c r="J4196" s="168">
        <f t="shared" si="920"/>
        <v>571092.95192813454</v>
      </c>
      <c r="K4196" s="94"/>
      <c r="L4196" s="265">
        <f t="shared" si="919"/>
        <v>227839.74310785971</v>
      </c>
      <c r="M4196" s="265">
        <f>$G4196*NonHospFrac+theModel!$H4196*NonHospFrac</f>
        <v>370052.06289406761</v>
      </c>
      <c r="N4196" s="266">
        <f t="shared" si="921"/>
        <v>597891.80600192735</v>
      </c>
      <c r="O4196" s="158"/>
      <c r="P4196" s="265">
        <f t="shared" si="922"/>
        <v>217627.4539169647</v>
      </c>
      <c r="Q4196" s="265">
        <f t="shared" si="923"/>
        <v>370050.50264344859</v>
      </c>
      <c r="R4196" s="266">
        <f t="shared" si="924"/>
        <v>587677.95656041335</v>
      </c>
    </row>
    <row r="4197" spans="1:18" x14ac:dyDescent="0.25">
      <c r="A4197" s="81">
        <v>4166</v>
      </c>
      <c r="B4197" s="93">
        <f t="shared" si="913"/>
        <v>3.4685047552663765E-35</v>
      </c>
      <c r="C4197" s="178">
        <f t="shared" si="914"/>
        <v>3.4606804058956133E-35</v>
      </c>
      <c r="D4197" s="165">
        <f t="shared" si="915"/>
        <v>2.2558277767625785E-3</v>
      </c>
      <c r="E4197" s="166">
        <f t="shared" si="925"/>
        <v>24.291375447755232</v>
      </c>
      <c r="F4197" s="167">
        <f t="shared" si="926"/>
        <v>9.4000343457696971</v>
      </c>
      <c r="G4197" s="167">
        <f t="shared" si="916"/>
        <v>326670.21158232761</v>
      </c>
      <c r="H4197" s="167">
        <f t="shared" si="917"/>
        <v>271299.98899881309</v>
      </c>
      <c r="I4197" s="168">
        <f t="shared" si="918"/>
        <v>597970.2005811407</v>
      </c>
      <c r="J4197" s="168">
        <f t="shared" si="920"/>
        <v>571159.10272652167</v>
      </c>
      <c r="K4197" s="94"/>
      <c r="L4197" s="265">
        <f t="shared" si="919"/>
        <v>227869.61707604211</v>
      </c>
      <c r="M4197" s="265">
        <f>$G4197*NonHospFrac+theModel!$H4197*NonHospFrac</f>
        <v>370100.58350509859</v>
      </c>
      <c r="N4197" s="266">
        <f t="shared" si="921"/>
        <v>597970.2005811407</v>
      </c>
      <c r="O4197" s="158"/>
      <c r="P4197" s="265">
        <f t="shared" si="922"/>
        <v>217652.66212480364</v>
      </c>
      <c r="Q4197" s="265">
        <f t="shared" si="923"/>
        <v>370099.02325447957</v>
      </c>
      <c r="R4197" s="266">
        <f t="shared" si="924"/>
        <v>587751.68537928327</v>
      </c>
    </row>
    <row r="4198" spans="1:18" x14ac:dyDescent="0.25">
      <c r="A4198" s="81">
        <v>4167</v>
      </c>
      <c r="B4198" s="93">
        <f t="shared" si="913"/>
        <v>3.4037114934774213E-35</v>
      </c>
      <c r="C4198" s="178">
        <f t="shared" si="914"/>
        <v>3.3960333065463487E-35</v>
      </c>
      <c r="D4198" s="165">
        <f t="shared" si="915"/>
        <v>2.2558277767625785E-3</v>
      </c>
      <c r="E4198" s="166">
        <f t="shared" si="925"/>
        <v>24.291375447755232</v>
      </c>
      <c r="F4198" s="167">
        <f t="shared" si="926"/>
        <v>9.4022901735464597</v>
      </c>
      <c r="G4198" s="167">
        <f t="shared" si="916"/>
        <v>326748.60616154107</v>
      </c>
      <c r="H4198" s="167">
        <f t="shared" si="917"/>
        <v>271299.98899881309</v>
      </c>
      <c r="I4198" s="168">
        <f t="shared" si="918"/>
        <v>598048.59516035416</v>
      </c>
      <c r="J4198" s="168">
        <f t="shared" si="920"/>
        <v>571225.25082847208</v>
      </c>
      <c r="K4198" s="94"/>
      <c r="L4198" s="265">
        <f t="shared" si="919"/>
        <v>227899.49104422459</v>
      </c>
      <c r="M4198" s="265">
        <f>$G4198*NonHospFrac+theModel!$H4198*NonHospFrac</f>
        <v>370149.10411612957</v>
      </c>
      <c r="N4198" s="266">
        <f t="shared" si="921"/>
        <v>598048.59516035416</v>
      </c>
      <c r="O4198" s="158"/>
      <c r="P4198" s="265">
        <f t="shared" si="922"/>
        <v>217677.86930510646</v>
      </c>
      <c r="Q4198" s="265">
        <f t="shared" si="923"/>
        <v>370147.54386551055</v>
      </c>
      <c r="R4198" s="266">
        <f t="shared" si="924"/>
        <v>587825.41317061707</v>
      </c>
    </row>
    <row r="4199" spans="1:18" x14ac:dyDescent="0.25">
      <c r="A4199" s="81">
        <v>4168</v>
      </c>
      <c r="B4199" s="93">
        <f t="shared" si="913"/>
        <v>3.3401285995758237E-35</v>
      </c>
      <c r="C4199" s="178">
        <f t="shared" si="914"/>
        <v>3.3325938447029413E-35</v>
      </c>
      <c r="D4199" s="165">
        <f t="shared" si="915"/>
        <v>2.2558277767625785E-3</v>
      </c>
      <c r="E4199" s="166">
        <f t="shared" si="925"/>
        <v>24.291375447755232</v>
      </c>
      <c r="F4199" s="167">
        <f t="shared" si="926"/>
        <v>9.4045460013232223</v>
      </c>
      <c r="G4199" s="167">
        <f t="shared" si="916"/>
        <v>326827.00074075448</v>
      </c>
      <c r="H4199" s="167">
        <f t="shared" si="917"/>
        <v>271299.98899881309</v>
      </c>
      <c r="I4199" s="168">
        <f t="shared" si="918"/>
        <v>598126.98973956751</v>
      </c>
      <c r="J4199" s="168">
        <f t="shared" si="920"/>
        <v>571291.39623409556</v>
      </c>
      <c r="K4199" s="94"/>
      <c r="L4199" s="265">
        <f t="shared" si="919"/>
        <v>227929.36501240698</v>
      </c>
      <c r="M4199" s="265">
        <f>$G4199*NonHospFrac+theModel!$H4199*NonHospFrac</f>
        <v>370197.62472716055</v>
      </c>
      <c r="N4199" s="266">
        <f t="shared" si="921"/>
        <v>598126.98973956751</v>
      </c>
      <c r="O4199" s="158"/>
      <c r="P4199" s="265">
        <f t="shared" si="922"/>
        <v>217703.07545791491</v>
      </c>
      <c r="Q4199" s="265">
        <f t="shared" si="923"/>
        <v>370196.06447654153</v>
      </c>
      <c r="R4199" s="266">
        <f t="shared" si="924"/>
        <v>587899.13993445644</v>
      </c>
    </row>
    <row r="4200" spans="1:18" x14ac:dyDescent="0.25">
      <c r="A4200" s="81">
        <v>4169</v>
      </c>
      <c r="B4200" s="93">
        <f t="shared" si="913"/>
        <v>3.27773346333376E-35</v>
      </c>
      <c r="C4200" s="178">
        <f t="shared" si="914"/>
        <v>3.2703394611423477E-35</v>
      </c>
      <c r="D4200" s="165">
        <f t="shared" si="915"/>
        <v>2.2558277767625785E-3</v>
      </c>
      <c r="E4200" s="166">
        <f t="shared" si="925"/>
        <v>24.291375447755232</v>
      </c>
      <c r="F4200" s="167">
        <f t="shared" si="926"/>
        <v>9.4068018290999849</v>
      </c>
      <c r="G4200" s="167">
        <f t="shared" si="916"/>
        <v>326905.39531996794</v>
      </c>
      <c r="H4200" s="167">
        <f t="shared" si="917"/>
        <v>271299.98899881309</v>
      </c>
      <c r="I4200" s="168">
        <f t="shared" si="918"/>
        <v>598205.38431878109</v>
      </c>
      <c r="J4200" s="168">
        <f t="shared" si="920"/>
        <v>571357.53894350224</v>
      </c>
      <c r="K4200" s="94"/>
      <c r="L4200" s="265">
        <f t="shared" si="919"/>
        <v>227959.23898058943</v>
      </c>
      <c r="M4200" s="265">
        <f>$G4200*NonHospFrac+theModel!$H4200*NonHospFrac</f>
        <v>370246.14533819159</v>
      </c>
      <c r="N4200" s="266">
        <f t="shared" si="921"/>
        <v>598205.38431878109</v>
      </c>
      <c r="O4200" s="158"/>
      <c r="P4200" s="265">
        <f t="shared" si="922"/>
        <v>217728.280583271</v>
      </c>
      <c r="Q4200" s="265">
        <f t="shared" si="923"/>
        <v>370244.58508757257</v>
      </c>
      <c r="R4200" s="266">
        <f t="shared" si="924"/>
        <v>587972.86567084352</v>
      </c>
    </row>
    <row r="4201" spans="1:18" x14ac:dyDescent="0.25">
      <c r="A4201" s="81">
        <v>4170</v>
      </c>
      <c r="B4201" s="93">
        <f t="shared" si="913"/>
        <v>3.2165038968924676E-35</v>
      </c>
      <c r="C4201" s="178">
        <f t="shared" si="914"/>
        <v>3.2092480180577924E-35</v>
      </c>
      <c r="D4201" s="165">
        <f t="shared" si="915"/>
        <v>2.2558277767625785E-3</v>
      </c>
      <c r="E4201" s="166">
        <f t="shared" si="925"/>
        <v>24.291375447755232</v>
      </c>
      <c r="F4201" s="167">
        <f t="shared" si="926"/>
        <v>9.4090576568767474</v>
      </c>
      <c r="G4201" s="167">
        <f t="shared" si="916"/>
        <v>326983.78989918134</v>
      </c>
      <c r="H4201" s="167">
        <f t="shared" si="917"/>
        <v>271299.98899881309</v>
      </c>
      <c r="I4201" s="168">
        <f t="shared" si="918"/>
        <v>598283.77889799443</v>
      </c>
      <c r="J4201" s="168">
        <f t="shared" si="920"/>
        <v>571423.67895680165</v>
      </c>
      <c r="K4201" s="94"/>
      <c r="L4201" s="265">
        <f t="shared" si="919"/>
        <v>227989.11294877186</v>
      </c>
      <c r="M4201" s="265">
        <f>$G4201*NonHospFrac+theModel!$H4201*NonHospFrac</f>
        <v>370294.66594922257</v>
      </c>
      <c r="N4201" s="266">
        <f t="shared" si="921"/>
        <v>598283.77889799443</v>
      </c>
      <c r="O4201" s="158"/>
      <c r="P4201" s="265">
        <f t="shared" si="922"/>
        <v>217753.48468121653</v>
      </c>
      <c r="Q4201" s="265">
        <f t="shared" si="923"/>
        <v>370293.10569860355</v>
      </c>
      <c r="R4201" s="266">
        <f t="shared" si="924"/>
        <v>588046.59037982009</v>
      </c>
    </row>
    <row r="4202" spans="1:18" x14ac:dyDescent="0.25">
      <c r="A4202" s="81">
        <v>4171</v>
      </c>
      <c r="B4202" s="93">
        <f t="shared" si="913"/>
        <v>3.1564181268729477E-35</v>
      </c>
      <c r="C4202" s="178">
        <f t="shared" si="914"/>
        <v>3.1492977911872707E-35</v>
      </c>
      <c r="D4202" s="165">
        <f t="shared" si="915"/>
        <v>2.2558277767625785E-3</v>
      </c>
      <c r="E4202" s="166">
        <f t="shared" si="925"/>
        <v>24.291375447755232</v>
      </c>
      <c r="F4202" s="167">
        <f t="shared" si="926"/>
        <v>9.41131348465351</v>
      </c>
      <c r="G4202" s="167">
        <f t="shared" si="916"/>
        <v>327062.18447839475</v>
      </c>
      <c r="H4202" s="167">
        <f t="shared" si="917"/>
        <v>271299.98899881309</v>
      </c>
      <c r="I4202" s="168">
        <f t="shared" si="918"/>
        <v>598362.17347720778</v>
      </c>
      <c r="J4202" s="168">
        <f t="shared" si="920"/>
        <v>571489.81627410394</v>
      </c>
      <c r="K4202" s="94"/>
      <c r="L4202" s="265">
        <f t="shared" si="919"/>
        <v>228018.98691695428</v>
      </c>
      <c r="M4202" s="265">
        <f>$G4202*NonHospFrac+theModel!$H4202*NonHospFrac</f>
        <v>370343.18656025355</v>
      </c>
      <c r="N4202" s="266">
        <f t="shared" si="921"/>
        <v>598362.17347720778</v>
      </c>
      <c r="O4202" s="158"/>
      <c r="P4202" s="265">
        <f t="shared" si="922"/>
        <v>217778.68775179342</v>
      </c>
      <c r="Q4202" s="265">
        <f t="shared" si="923"/>
        <v>370341.62630963454</v>
      </c>
      <c r="R4202" s="266">
        <f t="shared" si="924"/>
        <v>588120.31406142795</v>
      </c>
    </row>
    <row r="4203" spans="1:18" x14ac:dyDescent="0.25">
      <c r="A4203" s="81">
        <v>4172</v>
      </c>
      <c r="B4203" s="93">
        <f t="shared" si="913"/>
        <v>3.0974547866325557E-35</v>
      </c>
      <c r="C4203" s="178">
        <f t="shared" si="914"/>
        <v>3.0904674620876039E-35</v>
      </c>
      <c r="D4203" s="165">
        <f t="shared" si="915"/>
        <v>2.2558277767625785E-3</v>
      </c>
      <c r="E4203" s="166">
        <f t="shared" si="925"/>
        <v>24.291375447755232</v>
      </c>
      <c r="F4203" s="167">
        <f t="shared" si="926"/>
        <v>9.4135693124302726</v>
      </c>
      <c r="G4203" s="167">
        <f t="shared" si="916"/>
        <v>327140.57905760815</v>
      </c>
      <c r="H4203" s="167">
        <f t="shared" si="917"/>
        <v>271299.98899881309</v>
      </c>
      <c r="I4203" s="168">
        <f t="shared" si="918"/>
        <v>598440.56805642124</v>
      </c>
      <c r="J4203" s="168">
        <f t="shared" si="920"/>
        <v>571555.95089551911</v>
      </c>
      <c r="K4203" s="94"/>
      <c r="L4203" s="265">
        <f t="shared" si="919"/>
        <v>228048.8608851367</v>
      </c>
      <c r="M4203" s="265">
        <f>$G4203*NonHospFrac+theModel!$H4203*NonHospFrac</f>
        <v>370391.70717128454</v>
      </c>
      <c r="N4203" s="266">
        <f t="shared" si="921"/>
        <v>598440.56805642124</v>
      </c>
      <c r="O4203" s="158"/>
      <c r="P4203" s="265">
        <f t="shared" si="922"/>
        <v>217803.88979504353</v>
      </c>
      <c r="Q4203" s="265">
        <f t="shared" si="923"/>
        <v>370390.14692066552</v>
      </c>
      <c r="R4203" s="266">
        <f t="shared" si="924"/>
        <v>588194.03671570902</v>
      </c>
    </row>
    <row r="4204" spans="1:18" x14ac:dyDescent="0.25">
      <c r="A4204" s="81">
        <v>4173</v>
      </c>
      <c r="B4204" s="93">
        <f t="shared" si="913"/>
        <v>3.0395929086677027E-35</v>
      </c>
      <c r="C4204" s="178">
        <f t="shared" si="914"/>
        <v>3.0327361105542794E-35</v>
      </c>
      <c r="D4204" s="165">
        <f t="shared" si="915"/>
        <v>2.2558277767625785E-3</v>
      </c>
      <c r="E4204" s="166">
        <f t="shared" si="925"/>
        <v>24.291375447755232</v>
      </c>
      <c r="F4204" s="167">
        <f t="shared" si="926"/>
        <v>9.4158251402070352</v>
      </c>
      <c r="G4204" s="167">
        <f t="shared" si="916"/>
        <v>327218.97363682155</v>
      </c>
      <c r="H4204" s="167">
        <f t="shared" si="917"/>
        <v>271299.98899881309</v>
      </c>
      <c r="I4204" s="168">
        <f t="shared" si="918"/>
        <v>598518.9626356347</v>
      </c>
      <c r="J4204" s="168">
        <f t="shared" si="920"/>
        <v>571622.08282115683</v>
      </c>
      <c r="K4204" s="94"/>
      <c r="L4204" s="265">
        <f t="shared" si="919"/>
        <v>228078.73485331913</v>
      </c>
      <c r="M4204" s="265">
        <f>$G4204*NonHospFrac+theModel!$H4204*NonHospFrac</f>
        <v>370440.22778231552</v>
      </c>
      <c r="N4204" s="266">
        <f t="shared" si="921"/>
        <v>598518.9626356347</v>
      </c>
      <c r="O4204" s="158"/>
      <c r="P4204" s="265">
        <f t="shared" si="922"/>
        <v>217829.09081100876</v>
      </c>
      <c r="Q4204" s="265">
        <f t="shared" si="923"/>
        <v>370438.6675316965</v>
      </c>
      <c r="R4204" s="266">
        <f t="shared" si="924"/>
        <v>588267.7583427052</v>
      </c>
    </row>
    <row r="4205" spans="1:18" x14ac:dyDescent="0.25">
      <c r="A4205" s="81">
        <v>4174</v>
      </c>
      <c r="B4205" s="93">
        <f t="shared" si="913"/>
        <v>2.9828119171570455E-35</v>
      </c>
      <c r="C4205" s="178">
        <f t="shared" si="914"/>
        <v>2.9760832071814643E-35</v>
      </c>
      <c r="D4205" s="165">
        <f t="shared" si="915"/>
        <v>2.2558277767625785E-3</v>
      </c>
      <c r="E4205" s="166">
        <f t="shared" si="925"/>
        <v>24.291375447755232</v>
      </c>
      <c r="F4205" s="167">
        <f t="shared" si="926"/>
        <v>9.4180809679837978</v>
      </c>
      <c r="G4205" s="167">
        <f t="shared" si="916"/>
        <v>327297.36821603501</v>
      </c>
      <c r="H4205" s="167">
        <f t="shared" si="917"/>
        <v>271299.98899881309</v>
      </c>
      <c r="I4205" s="168">
        <f t="shared" si="918"/>
        <v>598597.35721484805</v>
      </c>
      <c r="J4205" s="168">
        <f t="shared" si="920"/>
        <v>571688.21205112699</v>
      </c>
      <c r="K4205" s="94"/>
      <c r="L4205" s="265">
        <f t="shared" si="919"/>
        <v>228108.60882150155</v>
      </c>
      <c r="M4205" s="265">
        <f>$G4205*NonHospFrac+theModel!$H4205*NonHospFrac</f>
        <v>370488.74839334656</v>
      </c>
      <c r="N4205" s="266">
        <f t="shared" si="921"/>
        <v>598597.35721484805</v>
      </c>
      <c r="O4205" s="158"/>
      <c r="P4205" s="265">
        <f t="shared" si="922"/>
        <v>217854.29079973095</v>
      </c>
      <c r="Q4205" s="265">
        <f t="shared" si="923"/>
        <v>370487.18814272754</v>
      </c>
      <c r="R4205" s="266">
        <f t="shared" si="924"/>
        <v>588341.47894245852</v>
      </c>
    </row>
    <row r="4206" spans="1:18" x14ac:dyDescent="0.25">
      <c r="A4206" s="81">
        <v>4175</v>
      </c>
      <c r="B4206" s="93">
        <f t="shared" si="913"/>
        <v>2.9270916206453784E-35</v>
      </c>
      <c r="C4206" s="178">
        <f t="shared" si="914"/>
        <v>2.9204886060623977E-35</v>
      </c>
      <c r="D4206" s="165">
        <f t="shared" si="915"/>
        <v>2.2558277767625785E-3</v>
      </c>
      <c r="E4206" s="166">
        <f t="shared" si="925"/>
        <v>24.291375447755232</v>
      </c>
      <c r="F4206" s="167">
        <f t="shared" si="926"/>
        <v>9.4203367957605604</v>
      </c>
      <c r="G4206" s="167">
        <f t="shared" si="916"/>
        <v>327375.76279524842</v>
      </c>
      <c r="H4206" s="167">
        <f t="shared" si="917"/>
        <v>271299.98899881309</v>
      </c>
      <c r="I4206" s="168">
        <f t="shared" si="918"/>
        <v>598675.75179406151</v>
      </c>
      <c r="J4206" s="168">
        <f t="shared" si="920"/>
        <v>571754.33858553972</v>
      </c>
      <c r="K4206" s="94"/>
      <c r="L4206" s="265">
        <f t="shared" si="919"/>
        <v>228138.48278968397</v>
      </c>
      <c r="M4206" s="265">
        <f>$G4206*NonHospFrac+theModel!$H4206*NonHospFrac</f>
        <v>370537.26900437754</v>
      </c>
      <c r="N4206" s="266">
        <f t="shared" si="921"/>
        <v>598675.75179406151</v>
      </c>
      <c r="O4206" s="158"/>
      <c r="P4206" s="265">
        <f t="shared" si="922"/>
        <v>217879.48976125201</v>
      </c>
      <c r="Q4206" s="265">
        <f t="shared" si="923"/>
        <v>370535.70875375852</v>
      </c>
      <c r="R4206" s="266">
        <f t="shared" si="924"/>
        <v>588415.19851501053</v>
      </c>
    </row>
    <row r="4207" spans="1:18" x14ac:dyDescent="0.25">
      <c r="A4207" s="81">
        <v>4176</v>
      </c>
      <c r="B4207" s="93">
        <f t="shared" si="913"/>
        <v>2.8724122048628532E-35</v>
      </c>
      <c r="C4207" s="178">
        <f t="shared" si="914"/>
        <v>2.8659325376248117E-35</v>
      </c>
      <c r="D4207" s="165">
        <f t="shared" si="915"/>
        <v>2.2558277767625785E-3</v>
      </c>
      <c r="E4207" s="166">
        <f t="shared" si="925"/>
        <v>24.291375447755232</v>
      </c>
      <c r="F4207" s="167">
        <f t="shared" si="926"/>
        <v>9.422592623537323</v>
      </c>
      <c r="G4207" s="167">
        <f t="shared" si="916"/>
        <v>327454.15737446188</v>
      </c>
      <c r="H4207" s="167">
        <f t="shared" si="917"/>
        <v>271299.98899881309</v>
      </c>
      <c r="I4207" s="168">
        <f t="shared" si="918"/>
        <v>598754.14637327497</v>
      </c>
      <c r="J4207" s="168">
        <f t="shared" si="920"/>
        <v>571820.46242450469</v>
      </c>
      <c r="K4207" s="94"/>
      <c r="L4207" s="265">
        <f t="shared" si="919"/>
        <v>228168.35675786639</v>
      </c>
      <c r="M4207" s="265">
        <f>$G4207*NonHospFrac+theModel!$H4207*NonHospFrac</f>
        <v>370585.78961540852</v>
      </c>
      <c r="N4207" s="266">
        <f t="shared" si="921"/>
        <v>598754.14637327497</v>
      </c>
      <c r="O4207" s="158"/>
      <c r="P4207" s="265">
        <f t="shared" si="922"/>
        <v>217904.68769561377</v>
      </c>
      <c r="Q4207" s="265">
        <f t="shared" si="923"/>
        <v>370584.2293647895</v>
      </c>
      <c r="R4207" s="266">
        <f t="shared" si="924"/>
        <v>588488.91706040327</v>
      </c>
    </row>
    <row r="4208" spans="1:18" x14ac:dyDescent="0.25">
      <c r="A4208" s="81">
        <v>4177</v>
      </c>
      <c r="B4208" s="93">
        <f t="shared" si="913"/>
        <v>2.8187542256794535E-35</v>
      </c>
      <c r="C4208" s="178">
        <f t="shared" si="914"/>
        <v>2.8123956016012989E-35</v>
      </c>
      <c r="D4208" s="165">
        <f t="shared" si="915"/>
        <v>2.2558277767625785E-3</v>
      </c>
      <c r="E4208" s="166">
        <f t="shared" si="925"/>
        <v>24.291375447755232</v>
      </c>
      <c r="F4208" s="167">
        <f t="shared" si="926"/>
        <v>9.4248484513140856</v>
      </c>
      <c r="G4208" s="167">
        <f t="shared" si="916"/>
        <v>327532.55195367523</v>
      </c>
      <c r="H4208" s="167">
        <f t="shared" si="917"/>
        <v>271299.98899881309</v>
      </c>
      <c r="I4208" s="168">
        <f t="shared" si="918"/>
        <v>598832.54095248831</v>
      </c>
      <c r="J4208" s="168">
        <f t="shared" si="920"/>
        <v>571886.58356813167</v>
      </c>
      <c r="K4208" s="94"/>
      <c r="L4208" s="265">
        <f t="shared" si="919"/>
        <v>228198.23072604882</v>
      </c>
      <c r="M4208" s="265">
        <f>$G4208*NonHospFrac+theModel!$H4208*NonHospFrac</f>
        <v>370634.3102264395</v>
      </c>
      <c r="N4208" s="266">
        <f t="shared" si="921"/>
        <v>598832.54095248831</v>
      </c>
      <c r="O4208" s="158"/>
      <c r="P4208" s="265">
        <f t="shared" si="922"/>
        <v>217929.88460285813</v>
      </c>
      <c r="Q4208" s="265">
        <f t="shared" si="923"/>
        <v>370632.74997582048</v>
      </c>
      <c r="R4208" s="266">
        <f t="shared" si="924"/>
        <v>588562.63457867864</v>
      </c>
    </row>
    <row r="4209" spans="1:18" x14ac:dyDescent="0.25">
      <c r="A4209" s="81">
        <v>4178</v>
      </c>
      <c r="B4209" s="93">
        <f t="shared" si="913"/>
        <v>2.7660986021903962E-35</v>
      </c>
      <c r="C4209" s="178">
        <f t="shared" si="914"/>
        <v>2.759858760130311E-35</v>
      </c>
      <c r="D4209" s="165">
        <f t="shared" si="915"/>
        <v>2.2558277767625785E-3</v>
      </c>
      <c r="E4209" s="166">
        <f t="shared" si="925"/>
        <v>24.291375447755232</v>
      </c>
      <c r="F4209" s="167">
        <f t="shared" si="926"/>
        <v>9.4271042790908481</v>
      </c>
      <c r="G4209" s="167">
        <f t="shared" si="916"/>
        <v>327610.94653288869</v>
      </c>
      <c r="H4209" s="167">
        <f t="shared" si="917"/>
        <v>271299.98899881309</v>
      </c>
      <c r="I4209" s="168">
        <f t="shared" si="918"/>
        <v>598910.93553170178</v>
      </c>
      <c r="J4209" s="168">
        <f t="shared" si="920"/>
        <v>571952.70201653079</v>
      </c>
      <c r="K4209" s="94"/>
      <c r="L4209" s="265">
        <f t="shared" si="919"/>
        <v>228228.10469423124</v>
      </c>
      <c r="M4209" s="265">
        <f>$G4209*NonHospFrac+theModel!$H4209*NonHospFrac</f>
        <v>370682.83083747048</v>
      </c>
      <c r="N4209" s="266">
        <f t="shared" si="921"/>
        <v>598910.93553170166</v>
      </c>
      <c r="O4209" s="158"/>
      <c r="P4209" s="265">
        <f t="shared" si="922"/>
        <v>217955.08048302695</v>
      </c>
      <c r="Q4209" s="265">
        <f t="shared" si="923"/>
        <v>370681.27058685146</v>
      </c>
      <c r="R4209" s="266">
        <f t="shared" si="924"/>
        <v>588636.35106987844</v>
      </c>
    </row>
    <row r="4210" spans="1:18" x14ac:dyDescent="0.25">
      <c r="A4210" s="81">
        <v>4179</v>
      </c>
      <c r="B4210" s="93">
        <f t="shared" si="913"/>
        <v>2.7144266099309665E-35</v>
      </c>
      <c r="C4210" s="178">
        <f t="shared" si="914"/>
        <v>2.708303330986301E-35</v>
      </c>
      <c r="D4210" s="165">
        <f t="shared" si="915"/>
        <v>2.2558277767625785E-3</v>
      </c>
      <c r="E4210" s="166">
        <f t="shared" si="925"/>
        <v>24.291375447755232</v>
      </c>
      <c r="F4210" s="167">
        <f t="shared" si="926"/>
        <v>9.4293601068676107</v>
      </c>
      <c r="G4210" s="167">
        <f t="shared" si="916"/>
        <v>327689.34111210209</v>
      </c>
      <c r="H4210" s="167">
        <f t="shared" si="917"/>
        <v>271299.98899881309</v>
      </c>
      <c r="I4210" s="168">
        <f t="shared" si="918"/>
        <v>598989.33011091524</v>
      </c>
      <c r="J4210" s="168">
        <f t="shared" si="920"/>
        <v>572018.81776981184</v>
      </c>
      <c r="K4210" s="94"/>
      <c r="L4210" s="265">
        <f t="shared" si="919"/>
        <v>228257.97866241366</v>
      </c>
      <c r="M4210" s="265">
        <f>$G4210*NonHospFrac+theModel!$H4210*NonHospFrac</f>
        <v>370731.35144850146</v>
      </c>
      <c r="N4210" s="266">
        <f t="shared" si="921"/>
        <v>598989.33011091512</v>
      </c>
      <c r="O4210" s="158"/>
      <c r="P4210" s="265">
        <f t="shared" si="922"/>
        <v>217980.2753361621</v>
      </c>
      <c r="Q4210" s="265">
        <f t="shared" si="923"/>
        <v>370729.79119788244</v>
      </c>
      <c r="R4210" s="266">
        <f t="shared" si="924"/>
        <v>588710.06653404457</v>
      </c>
    </row>
    <row r="4211" spans="1:18" x14ac:dyDescent="0.25">
      <c r="A4211" s="81">
        <v>4180</v>
      </c>
      <c r="B4211" s="93">
        <f t="shared" si="913"/>
        <v>2.6637198742180473E-35</v>
      </c>
      <c r="C4211" s="178">
        <f t="shared" si="914"/>
        <v>2.6577109809362717E-35</v>
      </c>
      <c r="D4211" s="165">
        <f t="shared" si="915"/>
        <v>2.2558277767625785E-3</v>
      </c>
      <c r="E4211" s="166">
        <f t="shared" si="925"/>
        <v>24.291375447755232</v>
      </c>
      <c r="F4211" s="167">
        <f t="shared" si="926"/>
        <v>9.4316159346443733</v>
      </c>
      <c r="G4211" s="167">
        <f t="shared" si="916"/>
        <v>327767.73569131555</v>
      </c>
      <c r="H4211" s="167">
        <f t="shared" si="917"/>
        <v>271299.98899881309</v>
      </c>
      <c r="I4211" s="168">
        <f t="shared" si="918"/>
        <v>599067.72469012858</v>
      </c>
      <c r="J4211" s="168">
        <f t="shared" si="920"/>
        <v>572084.93082808447</v>
      </c>
      <c r="K4211" s="94"/>
      <c r="L4211" s="265">
        <f t="shared" si="919"/>
        <v>228287.85263059611</v>
      </c>
      <c r="M4211" s="265">
        <f>$G4211*NonHospFrac+theModel!$H4211*NonHospFrac</f>
        <v>370779.87205953256</v>
      </c>
      <c r="N4211" s="266">
        <f t="shared" si="921"/>
        <v>599067.7246901287</v>
      </c>
      <c r="O4211" s="158"/>
      <c r="P4211" s="265">
        <f t="shared" si="922"/>
        <v>218005.46916230544</v>
      </c>
      <c r="Q4211" s="265">
        <f t="shared" si="923"/>
        <v>370778.31180891354</v>
      </c>
      <c r="R4211" s="266">
        <f t="shared" si="924"/>
        <v>588783.78097121895</v>
      </c>
    </row>
    <row r="4212" spans="1:18" x14ac:dyDescent="0.25">
      <c r="A4212" s="81">
        <v>4181</v>
      </c>
      <c r="B4212" s="93">
        <f t="shared" si="913"/>
        <v>2.6139603636160428E-35</v>
      </c>
      <c r="C4212" s="178">
        <f t="shared" si="914"/>
        <v>2.6080637192204413E-35</v>
      </c>
      <c r="D4212" s="165">
        <f t="shared" si="915"/>
        <v>2.2558277767625785E-3</v>
      </c>
      <c r="E4212" s="166">
        <f t="shared" si="925"/>
        <v>24.291375447755232</v>
      </c>
      <c r="F4212" s="167">
        <f t="shared" si="926"/>
        <v>9.4338717624211359</v>
      </c>
      <c r="G4212" s="167">
        <f t="shared" si="916"/>
        <v>327846.1302705289</v>
      </c>
      <c r="H4212" s="167">
        <f t="shared" si="917"/>
        <v>271299.98899881309</v>
      </c>
      <c r="I4212" s="168">
        <f t="shared" si="918"/>
        <v>599146.11926934193</v>
      </c>
      <c r="J4212" s="168">
        <f t="shared" si="920"/>
        <v>572151.0411914587</v>
      </c>
      <c r="K4212" s="94"/>
      <c r="L4212" s="265">
        <f t="shared" si="919"/>
        <v>228317.72659877851</v>
      </c>
      <c r="M4212" s="265">
        <f>$G4212*NonHospFrac+theModel!$H4212*NonHospFrac</f>
        <v>370828.39267056342</v>
      </c>
      <c r="N4212" s="266">
        <f t="shared" si="921"/>
        <v>599146.11926934193</v>
      </c>
      <c r="O4212" s="158"/>
      <c r="P4212" s="265">
        <f t="shared" si="922"/>
        <v>218030.66196149879</v>
      </c>
      <c r="Q4212" s="265">
        <f t="shared" si="923"/>
        <v>370826.8324199444</v>
      </c>
      <c r="R4212" s="266">
        <f t="shared" si="924"/>
        <v>588857.49438144313</v>
      </c>
    </row>
    <row r="4213" spans="1:18" x14ac:dyDescent="0.25">
      <c r="A4213" s="81">
        <v>4182</v>
      </c>
      <c r="B4213" s="93">
        <f t="shared" si="913"/>
        <v>2.5651303835248535E-35</v>
      </c>
      <c r="C4213" s="178">
        <f t="shared" si="914"/>
        <v>2.5593438911546803E-35</v>
      </c>
      <c r="D4213" s="165">
        <f t="shared" si="915"/>
        <v>2.2558277767625785E-3</v>
      </c>
      <c r="E4213" s="166">
        <f t="shared" si="925"/>
        <v>24.291375447755232</v>
      </c>
      <c r="F4213" s="167">
        <f t="shared" si="926"/>
        <v>9.4361275901978985</v>
      </c>
      <c r="G4213" s="167">
        <f t="shared" si="916"/>
        <v>327924.52484974236</v>
      </c>
      <c r="H4213" s="167">
        <f t="shared" si="917"/>
        <v>271299.98899881309</v>
      </c>
      <c r="I4213" s="168">
        <f t="shared" si="918"/>
        <v>599224.51384855551</v>
      </c>
      <c r="J4213" s="168">
        <f t="shared" si="920"/>
        <v>572217.14886004454</v>
      </c>
      <c r="K4213" s="94"/>
      <c r="L4213" s="265">
        <f t="shared" si="919"/>
        <v>228347.60056696093</v>
      </c>
      <c r="M4213" s="265">
        <f>$G4213*NonHospFrac+theModel!$H4213*NonHospFrac</f>
        <v>370876.91328159452</v>
      </c>
      <c r="N4213" s="266">
        <f t="shared" si="921"/>
        <v>599224.51384855551</v>
      </c>
      <c r="O4213" s="158"/>
      <c r="P4213" s="265">
        <f t="shared" si="922"/>
        <v>218055.85373378408</v>
      </c>
      <c r="Q4213" s="265">
        <f t="shared" si="923"/>
        <v>370875.3530309755</v>
      </c>
      <c r="R4213" s="266">
        <f t="shared" si="924"/>
        <v>588931.20676475961</v>
      </c>
    </row>
    <row r="4214" spans="1:18" x14ac:dyDescent="0.25">
      <c r="A4214" s="81">
        <v>4183</v>
      </c>
      <c r="B4214" s="93">
        <f t="shared" si="913"/>
        <v>2.5172125698876367E-35</v>
      </c>
      <c r="C4214" s="178">
        <f t="shared" si="914"/>
        <v>2.511534171852468E-35</v>
      </c>
      <c r="D4214" s="165">
        <f t="shared" si="915"/>
        <v>2.2558277767625785E-3</v>
      </c>
      <c r="E4214" s="166">
        <f t="shared" si="925"/>
        <v>24.291375447755232</v>
      </c>
      <c r="F4214" s="167">
        <f t="shared" si="926"/>
        <v>9.4383834179746611</v>
      </c>
      <c r="G4214" s="167">
        <f t="shared" si="916"/>
        <v>328002.91942895576</v>
      </c>
      <c r="H4214" s="167">
        <f t="shared" si="917"/>
        <v>271299.98899881309</v>
      </c>
      <c r="I4214" s="168">
        <f t="shared" si="918"/>
        <v>599302.90842776885</v>
      </c>
      <c r="J4214" s="168">
        <f t="shared" si="920"/>
        <v>572283.25383395154</v>
      </c>
      <c r="K4214" s="94"/>
      <c r="L4214" s="265">
        <f t="shared" si="919"/>
        <v>228377.47453514335</v>
      </c>
      <c r="M4214" s="265">
        <f>$G4214*NonHospFrac+theModel!$H4214*NonHospFrac</f>
        <v>370925.4338926255</v>
      </c>
      <c r="N4214" s="266">
        <f t="shared" si="921"/>
        <v>599302.90842776885</v>
      </c>
      <c r="O4214" s="158"/>
      <c r="P4214" s="265">
        <f t="shared" si="922"/>
        <v>218081.04447920312</v>
      </c>
      <c r="Q4214" s="265">
        <f t="shared" si="923"/>
        <v>370923.87364200648</v>
      </c>
      <c r="R4214" s="266">
        <f t="shared" si="924"/>
        <v>589004.9181212096</v>
      </c>
    </row>
    <row r="4215" spans="1:18" x14ac:dyDescent="0.25">
      <c r="A4215" s="81">
        <v>4184</v>
      </c>
      <c r="B4215" s="93">
        <f t="shared" si="913"/>
        <v>2.4701898830161075E-35</v>
      </c>
      <c r="C4215" s="178">
        <f t="shared" si="914"/>
        <v>2.4646175600641221E-35</v>
      </c>
      <c r="D4215" s="165">
        <f t="shared" si="915"/>
        <v>2.2558277767625785E-3</v>
      </c>
      <c r="E4215" s="166">
        <f t="shared" si="925"/>
        <v>24.291375447755232</v>
      </c>
      <c r="F4215" s="167">
        <f t="shared" si="926"/>
        <v>9.4406392457514237</v>
      </c>
      <c r="G4215" s="167">
        <f t="shared" si="916"/>
        <v>328081.31400816923</v>
      </c>
      <c r="H4215" s="167">
        <f t="shared" si="917"/>
        <v>271299.98899881309</v>
      </c>
      <c r="I4215" s="168">
        <f t="shared" si="918"/>
        <v>599381.30300698231</v>
      </c>
      <c r="J4215" s="168">
        <f t="shared" si="920"/>
        <v>572349.35611328972</v>
      </c>
      <c r="K4215" s="94"/>
      <c r="L4215" s="265">
        <f t="shared" si="919"/>
        <v>228407.3485033258</v>
      </c>
      <c r="M4215" s="265">
        <f>$G4215*NonHospFrac+theModel!$H4215*NonHospFrac</f>
        <v>370973.95450365648</v>
      </c>
      <c r="N4215" s="266">
        <f t="shared" si="921"/>
        <v>599381.30300698231</v>
      </c>
      <c r="O4215" s="158"/>
      <c r="P4215" s="265">
        <f t="shared" si="922"/>
        <v>218106.23419779781</v>
      </c>
      <c r="Q4215" s="265">
        <f t="shared" si="923"/>
        <v>370972.39425303746</v>
      </c>
      <c r="R4215" s="266">
        <f t="shared" si="924"/>
        <v>589078.62845083524</v>
      </c>
    </row>
    <row r="4216" spans="1:18" x14ac:dyDescent="0.25">
      <c r="A4216" s="81">
        <v>4185</v>
      </c>
      <c r="B4216" s="93">
        <f t="shared" si="913"/>
        <v>2.4240456015311832E-35</v>
      </c>
      <c r="C4216" s="178">
        <f t="shared" si="914"/>
        <v>2.4185773721311101E-35</v>
      </c>
      <c r="D4216" s="165">
        <f t="shared" si="915"/>
        <v>2.2558277767625785E-3</v>
      </c>
      <c r="E4216" s="166">
        <f t="shared" si="925"/>
        <v>24.291375447755232</v>
      </c>
      <c r="F4216" s="167">
        <f t="shared" si="926"/>
        <v>9.4428950735281862</v>
      </c>
      <c r="G4216" s="167">
        <f t="shared" si="916"/>
        <v>328159.70858738263</v>
      </c>
      <c r="H4216" s="167">
        <f t="shared" si="917"/>
        <v>271299.98899881309</v>
      </c>
      <c r="I4216" s="168">
        <f t="shared" si="918"/>
        <v>599459.69758619578</v>
      </c>
      <c r="J4216" s="168">
        <f t="shared" si="920"/>
        <v>572415.45569816884</v>
      </c>
      <c r="K4216" s="94"/>
      <c r="L4216" s="265">
        <f t="shared" si="919"/>
        <v>228437.22247150823</v>
      </c>
      <c r="M4216" s="265">
        <f>$G4216*NonHospFrac+theModel!$H4216*NonHospFrac</f>
        <v>371022.47511468746</v>
      </c>
      <c r="N4216" s="266">
        <f t="shared" si="921"/>
        <v>599459.69758619566</v>
      </c>
      <c r="O4216" s="158"/>
      <c r="P4216" s="265">
        <f t="shared" si="922"/>
        <v>218131.42288960997</v>
      </c>
      <c r="Q4216" s="265">
        <f t="shared" si="923"/>
        <v>371020.91486406844</v>
      </c>
      <c r="R4216" s="266">
        <f t="shared" si="924"/>
        <v>589152.33775367844</v>
      </c>
    </row>
    <row r="4217" spans="1:18" x14ac:dyDescent="0.25">
      <c r="A4217" s="81">
        <v>4186</v>
      </c>
      <c r="B4217" s="93">
        <f t="shared" si="913"/>
        <v>2.3787633164168216E-35</v>
      </c>
      <c r="C4217" s="178">
        <f t="shared" si="914"/>
        <v>2.3733972360533046E-35</v>
      </c>
      <c r="D4217" s="165">
        <f t="shared" si="915"/>
        <v>2.2558277767625785E-3</v>
      </c>
      <c r="E4217" s="166">
        <f t="shared" si="925"/>
        <v>24.291375447755232</v>
      </c>
      <c r="F4217" s="167">
        <f t="shared" si="926"/>
        <v>9.4451509013049488</v>
      </c>
      <c r="G4217" s="167">
        <f t="shared" si="916"/>
        <v>328238.10316659609</v>
      </c>
      <c r="H4217" s="167">
        <f t="shared" si="917"/>
        <v>271299.98899881309</v>
      </c>
      <c r="I4217" s="168">
        <f t="shared" si="918"/>
        <v>599538.09216540912</v>
      </c>
      <c r="J4217" s="168">
        <f t="shared" si="920"/>
        <v>572481.55258869869</v>
      </c>
      <c r="K4217" s="94"/>
      <c r="L4217" s="265">
        <f t="shared" si="919"/>
        <v>228467.09643969068</v>
      </c>
      <c r="M4217" s="265">
        <f>$G4217*NonHospFrac+theModel!$H4217*NonHospFrac</f>
        <v>371070.9957257185</v>
      </c>
      <c r="N4217" s="266">
        <f t="shared" si="921"/>
        <v>599538.09216540912</v>
      </c>
      <c r="O4217" s="158"/>
      <c r="P4217" s="265">
        <f t="shared" si="922"/>
        <v>218156.61055468148</v>
      </c>
      <c r="Q4217" s="265">
        <f t="shared" si="923"/>
        <v>371069.43547509948</v>
      </c>
      <c r="R4217" s="266">
        <f t="shared" si="924"/>
        <v>589226.04602978099</v>
      </c>
    </row>
    <row r="4218" spans="1:18" x14ac:dyDescent="0.25">
      <c r="A4218" s="81">
        <v>4187</v>
      </c>
      <c r="B4218" s="93">
        <f t="shared" si="913"/>
        <v>2.3343269251849352E-35</v>
      </c>
      <c r="C4218" s="178">
        <f t="shared" si="914"/>
        <v>2.3290610856670583E-35</v>
      </c>
      <c r="D4218" s="165">
        <f t="shared" si="915"/>
        <v>2.2558277767625785E-3</v>
      </c>
      <c r="E4218" s="166">
        <f t="shared" si="925"/>
        <v>24.291375447755232</v>
      </c>
      <c r="F4218" s="167">
        <f t="shared" si="926"/>
        <v>9.4474067290817114</v>
      </c>
      <c r="G4218" s="167">
        <f t="shared" si="916"/>
        <v>328316.49774580949</v>
      </c>
      <c r="H4218" s="167">
        <f t="shared" si="917"/>
        <v>271299.98899881309</v>
      </c>
      <c r="I4218" s="168">
        <f t="shared" si="918"/>
        <v>599616.48674462258</v>
      </c>
      <c r="J4218" s="168">
        <f t="shared" si="920"/>
        <v>572547.64678498928</v>
      </c>
      <c r="K4218" s="94"/>
      <c r="L4218" s="265">
        <f t="shared" si="919"/>
        <v>228496.9704078731</v>
      </c>
      <c r="M4218" s="265">
        <f>$G4218*NonHospFrac+theModel!$H4218*NonHospFrac</f>
        <v>371119.51633674948</v>
      </c>
      <c r="N4218" s="266">
        <f t="shared" si="921"/>
        <v>599616.48674462258</v>
      </c>
      <c r="O4218" s="158"/>
      <c r="P4218" s="265">
        <f t="shared" si="922"/>
        <v>218181.79719305417</v>
      </c>
      <c r="Q4218" s="265">
        <f t="shared" si="923"/>
        <v>371117.95608613046</v>
      </c>
      <c r="R4218" s="266">
        <f t="shared" si="924"/>
        <v>589299.75327918469</v>
      </c>
    </row>
    <row r="4219" spans="1:18" x14ac:dyDescent="0.25">
      <c r="A4219" s="81">
        <v>4188</v>
      </c>
      <c r="B4219" s="93">
        <f t="shared" si="913"/>
        <v>2.290720626149312E-35</v>
      </c>
      <c r="C4219" s="178">
        <f t="shared" si="914"/>
        <v>2.2855531549320415E-35</v>
      </c>
      <c r="D4219" s="165">
        <f t="shared" si="915"/>
        <v>2.2558277767625785E-3</v>
      </c>
      <c r="E4219" s="166">
        <f t="shared" si="925"/>
        <v>24.291375447755232</v>
      </c>
      <c r="F4219" s="167">
        <f t="shared" si="926"/>
        <v>9.449662556858474</v>
      </c>
      <c r="G4219" s="167">
        <f t="shared" si="916"/>
        <v>328394.8923250229</v>
      </c>
      <c r="H4219" s="167">
        <f t="shared" si="917"/>
        <v>271299.98899881309</v>
      </c>
      <c r="I4219" s="168">
        <f t="shared" si="918"/>
        <v>599694.88132383605</v>
      </c>
      <c r="J4219" s="168">
        <f t="shared" si="920"/>
        <v>572613.73828715028</v>
      </c>
      <c r="K4219" s="94"/>
      <c r="L4219" s="265">
        <f t="shared" si="919"/>
        <v>228526.84437605552</v>
      </c>
      <c r="M4219" s="265">
        <f>$G4219*NonHospFrac+theModel!$H4219*NonHospFrac</f>
        <v>371168.03694778046</v>
      </c>
      <c r="N4219" s="266">
        <f t="shared" si="921"/>
        <v>599694.88132383605</v>
      </c>
      <c r="O4219" s="158"/>
      <c r="P4219" s="265">
        <f t="shared" si="922"/>
        <v>218206.98280476988</v>
      </c>
      <c r="Q4219" s="265">
        <f t="shared" si="923"/>
        <v>371166.47669716144</v>
      </c>
      <c r="R4219" s="266">
        <f t="shared" si="924"/>
        <v>589373.45950193133</v>
      </c>
    </row>
    <row r="4220" spans="1:18" x14ac:dyDescent="0.25">
      <c r="A4220" s="81">
        <v>4189</v>
      </c>
      <c r="B4220" s="93">
        <f t="shared" si="913"/>
        <v>2.2479289128065253E-35</v>
      </c>
      <c r="C4220" s="178">
        <f t="shared" si="914"/>
        <v>2.2428579723248285E-35</v>
      </c>
      <c r="D4220" s="165">
        <f t="shared" si="915"/>
        <v>2.2558277767625785E-3</v>
      </c>
      <c r="E4220" s="166">
        <f t="shared" si="925"/>
        <v>24.291375447755232</v>
      </c>
      <c r="F4220" s="167">
        <f t="shared" si="926"/>
        <v>9.4519183846352366</v>
      </c>
      <c r="G4220" s="167">
        <f t="shared" si="916"/>
        <v>328473.28690423636</v>
      </c>
      <c r="H4220" s="167">
        <f t="shared" si="917"/>
        <v>271299.98899881309</v>
      </c>
      <c r="I4220" s="168">
        <f t="shared" si="918"/>
        <v>599773.27590304939</v>
      </c>
      <c r="J4220" s="168">
        <f t="shared" si="920"/>
        <v>572679.82709529146</v>
      </c>
      <c r="K4220" s="94"/>
      <c r="L4220" s="265">
        <f t="shared" si="919"/>
        <v>228556.71834423795</v>
      </c>
      <c r="M4220" s="265">
        <f>$G4220*NonHospFrac+theModel!$H4220*NonHospFrac</f>
        <v>371216.5575588115</v>
      </c>
      <c r="N4220" s="266">
        <f t="shared" si="921"/>
        <v>599773.27590304939</v>
      </c>
      <c r="O4220" s="158"/>
      <c r="P4220" s="265">
        <f t="shared" si="922"/>
        <v>218232.16738987048</v>
      </c>
      <c r="Q4220" s="265">
        <f t="shared" si="923"/>
        <v>371214.99730819248</v>
      </c>
      <c r="R4220" s="266">
        <f t="shared" si="924"/>
        <v>589447.16469806293</v>
      </c>
    </row>
    <row r="4221" spans="1:18" x14ac:dyDescent="0.25">
      <c r="A4221" s="81">
        <v>4190</v>
      </c>
      <c r="B4221" s="93">
        <f t="shared" si="913"/>
        <v>2.2059365683216273E-35</v>
      </c>
      <c r="C4221" s="178">
        <f t="shared" si="914"/>
        <v>2.2009603553370309E-35</v>
      </c>
      <c r="D4221" s="165">
        <f t="shared" si="915"/>
        <v>2.2558277767625785E-3</v>
      </c>
      <c r="E4221" s="166">
        <f t="shared" si="925"/>
        <v>24.291375447755232</v>
      </c>
      <c r="F4221" s="167">
        <f t="shared" si="926"/>
        <v>9.4541742124119992</v>
      </c>
      <c r="G4221" s="167">
        <f t="shared" si="916"/>
        <v>328551.68148344976</v>
      </c>
      <c r="H4221" s="167">
        <f t="shared" si="917"/>
        <v>271299.98899881309</v>
      </c>
      <c r="I4221" s="168">
        <f t="shared" si="918"/>
        <v>599851.67048226285</v>
      </c>
      <c r="J4221" s="168">
        <f t="shared" si="920"/>
        <v>572745.91320952284</v>
      </c>
      <c r="K4221" s="94"/>
      <c r="L4221" s="265">
        <f t="shared" si="919"/>
        <v>228586.59231242037</v>
      </c>
      <c r="M4221" s="265">
        <f>$G4221*NonHospFrac+theModel!$H4221*NonHospFrac</f>
        <v>371265.07816984248</v>
      </c>
      <c r="N4221" s="266">
        <f t="shared" si="921"/>
        <v>599851.67048226285</v>
      </c>
      <c r="O4221" s="158"/>
      <c r="P4221" s="265">
        <f t="shared" si="922"/>
        <v>218257.3509483978</v>
      </c>
      <c r="Q4221" s="265">
        <f t="shared" si="923"/>
        <v>371263.51791922346</v>
      </c>
      <c r="R4221" s="266">
        <f t="shared" si="924"/>
        <v>589520.86886762129</v>
      </c>
    </row>
    <row r="4222" spans="1:18" x14ac:dyDescent="0.25">
      <c r="A4222" s="81">
        <v>4191</v>
      </c>
      <c r="B4222" s="93">
        <f t="shared" si="913"/>
        <v>2.1647286601173564E-35</v>
      </c>
      <c r="C4222" s="178">
        <f t="shared" si="914"/>
        <v>2.1598454050767096E-35</v>
      </c>
      <c r="D4222" s="165">
        <f t="shared" si="915"/>
        <v>2.2558277767625785E-3</v>
      </c>
      <c r="E4222" s="166">
        <f t="shared" si="925"/>
        <v>24.291375447755232</v>
      </c>
      <c r="F4222" s="167">
        <f t="shared" si="926"/>
        <v>9.4564300401887618</v>
      </c>
      <c r="G4222" s="167">
        <f t="shared" si="916"/>
        <v>328630.07606266317</v>
      </c>
      <c r="H4222" s="167">
        <f t="shared" si="917"/>
        <v>271299.98899881309</v>
      </c>
      <c r="I4222" s="168">
        <f t="shared" si="918"/>
        <v>599930.06506147631</v>
      </c>
      <c r="J4222" s="168">
        <f t="shared" si="920"/>
        <v>572811.99662995408</v>
      </c>
      <c r="K4222" s="94"/>
      <c r="L4222" s="265">
        <f t="shared" si="919"/>
        <v>228616.46628060279</v>
      </c>
      <c r="M4222" s="265">
        <f>$G4222*NonHospFrac+theModel!$H4222*NonHospFrac</f>
        <v>371313.59878087346</v>
      </c>
      <c r="N4222" s="266">
        <f t="shared" si="921"/>
        <v>599930.06506147631</v>
      </c>
      <c r="O4222" s="158"/>
      <c r="P4222" s="265">
        <f t="shared" si="922"/>
        <v>218282.5334803937</v>
      </c>
      <c r="Q4222" s="265">
        <f t="shared" si="923"/>
        <v>371312.03853025445</v>
      </c>
      <c r="R4222" s="266">
        <f t="shared" si="924"/>
        <v>589594.5720106482</v>
      </c>
    </row>
    <row r="4223" spans="1:18" x14ac:dyDescent="0.25">
      <c r="A4223" s="81">
        <v>4192</v>
      </c>
      <c r="B4223" s="93">
        <f t="shared" si="913"/>
        <v>2.1242905345636047E-35</v>
      </c>
      <c r="C4223" s="178">
        <f t="shared" si="914"/>
        <v>2.1194985009698222E-35</v>
      </c>
      <c r="D4223" s="165">
        <f t="shared" si="915"/>
        <v>2.2558277767625785E-3</v>
      </c>
      <c r="E4223" s="166">
        <f t="shared" si="925"/>
        <v>24.291375447755232</v>
      </c>
      <c r="F4223" s="167">
        <f t="shared" si="926"/>
        <v>9.4586858679655244</v>
      </c>
      <c r="G4223" s="167">
        <f t="shared" si="916"/>
        <v>328708.47064187657</v>
      </c>
      <c r="H4223" s="167">
        <f t="shared" si="917"/>
        <v>271299.98899881309</v>
      </c>
      <c r="I4223" s="168">
        <f t="shared" si="918"/>
        <v>600008.45964068966</v>
      </c>
      <c r="J4223" s="168">
        <f t="shared" si="920"/>
        <v>572878.07735669496</v>
      </c>
      <c r="K4223" s="94"/>
      <c r="L4223" s="265">
        <f t="shared" si="919"/>
        <v>228646.34024878521</v>
      </c>
      <c r="M4223" s="265">
        <f>$G4223*NonHospFrac+theModel!$H4223*NonHospFrac</f>
        <v>371362.11939190445</v>
      </c>
      <c r="N4223" s="266">
        <f t="shared" si="921"/>
        <v>600008.45964068966</v>
      </c>
      <c r="O4223" s="158"/>
      <c r="P4223" s="265">
        <f t="shared" si="922"/>
        <v>218307.71498590003</v>
      </c>
      <c r="Q4223" s="265">
        <f t="shared" si="923"/>
        <v>371360.55914128543</v>
      </c>
      <c r="R4223" s="266">
        <f t="shared" si="924"/>
        <v>589668.27412718546</v>
      </c>
    </row>
    <row r="4224" spans="1:18" x14ac:dyDescent="0.25">
      <c r="A4224" s="81">
        <v>4193</v>
      </c>
      <c r="B4224" s="93">
        <f t="shared" si="913"/>
        <v>2.0846078117670466E-35</v>
      </c>
      <c r="C4224" s="178">
        <f t="shared" si="914"/>
        <v>2.0799052955616063E-35</v>
      </c>
      <c r="D4224" s="165">
        <f t="shared" si="915"/>
        <v>2.2558277767625785E-3</v>
      </c>
      <c r="E4224" s="166">
        <f t="shared" si="925"/>
        <v>24.291375447755232</v>
      </c>
      <c r="F4224" s="167">
        <f t="shared" si="926"/>
        <v>9.4609416957422869</v>
      </c>
      <c r="G4224" s="167">
        <f t="shared" si="916"/>
        <v>328786.86522109003</v>
      </c>
      <c r="H4224" s="167">
        <f t="shared" si="917"/>
        <v>271299.98899881309</v>
      </c>
      <c r="I4224" s="168">
        <f t="shared" si="918"/>
        <v>600086.85421990312</v>
      </c>
      <c r="J4224" s="168">
        <f t="shared" si="920"/>
        <v>572944.15538985538</v>
      </c>
      <c r="K4224" s="94"/>
      <c r="L4224" s="265">
        <f t="shared" si="919"/>
        <v>228676.21421696764</v>
      </c>
      <c r="M4224" s="265">
        <f>$G4224*NonHospFrac+theModel!$H4224*NonHospFrac</f>
        <v>371410.64000293543</v>
      </c>
      <c r="N4224" s="266">
        <f t="shared" si="921"/>
        <v>600086.85421990301</v>
      </c>
      <c r="O4224" s="158"/>
      <c r="P4224" s="265">
        <f t="shared" si="922"/>
        <v>218332.89546495862</v>
      </c>
      <c r="Q4224" s="265">
        <f t="shared" si="923"/>
        <v>371409.07975231641</v>
      </c>
      <c r="R4224" s="266">
        <f t="shared" si="924"/>
        <v>589741.97521727509</v>
      </c>
    </row>
    <row r="4225" spans="1:18" x14ac:dyDescent="0.25">
      <c r="A4225" s="81">
        <v>4194</v>
      </c>
      <c r="B4225" s="93">
        <f t="shared" si="913"/>
        <v>2.0456663804571298E-35</v>
      </c>
      <c r="C4225" s="178">
        <f t="shared" si="914"/>
        <v>2.0410517094141053E-35</v>
      </c>
      <c r="D4225" s="165">
        <f t="shared" si="915"/>
        <v>2.2558277767625785E-3</v>
      </c>
      <c r="E4225" s="166">
        <f t="shared" si="925"/>
        <v>24.291375447755232</v>
      </c>
      <c r="F4225" s="167">
        <f t="shared" si="926"/>
        <v>9.4631975235190495</v>
      </c>
      <c r="G4225" s="167">
        <f t="shared" si="916"/>
        <v>328865.25980030344</v>
      </c>
      <c r="H4225" s="167">
        <f t="shared" si="917"/>
        <v>271299.98899881309</v>
      </c>
      <c r="I4225" s="168">
        <f t="shared" si="918"/>
        <v>600165.24879911658</v>
      </c>
      <c r="J4225" s="168">
        <f t="shared" si="920"/>
        <v>573010.23072954512</v>
      </c>
      <c r="K4225" s="94"/>
      <c r="L4225" s="265">
        <f t="shared" si="919"/>
        <v>228706.08818515006</v>
      </c>
      <c r="M4225" s="265">
        <f>$G4225*NonHospFrac+theModel!$H4225*NonHospFrac</f>
        <v>371459.16061396641</v>
      </c>
      <c r="N4225" s="266">
        <f t="shared" si="921"/>
        <v>600165.24879911647</v>
      </c>
      <c r="O4225" s="158"/>
      <c r="P4225" s="265">
        <f t="shared" si="922"/>
        <v>218358.07491761132</v>
      </c>
      <c r="Q4225" s="265">
        <f t="shared" si="923"/>
        <v>371457.60036334739</v>
      </c>
      <c r="R4225" s="266">
        <f t="shared" si="924"/>
        <v>589815.67528095865</v>
      </c>
    </row>
    <row r="4226" spans="1:18" x14ac:dyDescent="0.25">
      <c r="A4226" s="81">
        <v>4195</v>
      </c>
      <c r="B4226" s="93">
        <f t="shared" si="913"/>
        <v>2.0074523929685516E-35</v>
      </c>
      <c r="C4226" s="178">
        <f t="shared" si="914"/>
        <v>2.0029239260999646E-35</v>
      </c>
      <c r="D4226" s="165">
        <f t="shared" si="915"/>
        <v>2.2558277767625785E-3</v>
      </c>
      <c r="E4226" s="166">
        <f t="shared" si="925"/>
        <v>24.291375447755232</v>
      </c>
      <c r="F4226" s="167">
        <f t="shared" si="926"/>
        <v>9.4654533512958121</v>
      </c>
      <c r="G4226" s="167">
        <f t="shared" si="916"/>
        <v>328943.65437951684</v>
      </c>
      <c r="H4226" s="167">
        <f t="shared" si="917"/>
        <v>271299.98899881309</v>
      </c>
      <c r="I4226" s="168">
        <f t="shared" si="918"/>
        <v>600243.64337832993</v>
      </c>
      <c r="J4226" s="168">
        <f t="shared" si="920"/>
        <v>573076.30337587383</v>
      </c>
      <c r="K4226" s="94"/>
      <c r="L4226" s="265">
        <f t="shared" si="919"/>
        <v>228735.96215333248</v>
      </c>
      <c r="M4226" s="265">
        <f>$G4226*NonHospFrac+theModel!$H4226*NonHospFrac</f>
        <v>371507.68122499739</v>
      </c>
      <c r="N4226" s="266">
        <f t="shared" si="921"/>
        <v>600243.64337832993</v>
      </c>
      <c r="O4226" s="158"/>
      <c r="P4226" s="265">
        <f t="shared" si="922"/>
        <v>218383.25334389994</v>
      </c>
      <c r="Q4226" s="265">
        <f t="shared" si="923"/>
        <v>371506.12097437837</v>
      </c>
      <c r="R4226" s="266">
        <f t="shared" si="924"/>
        <v>589889.37431827828</v>
      </c>
    </row>
    <row r="4227" spans="1:18" x14ac:dyDescent="0.25">
      <c r="A4227" s="81">
        <v>4196</v>
      </c>
      <c r="B4227" s="93">
        <f t="shared" si="913"/>
        <v>1.9699522603165261E-35</v>
      </c>
      <c r="C4227" s="178">
        <f t="shared" si="914"/>
        <v>1.9655083872888079E-35</v>
      </c>
      <c r="D4227" s="165">
        <f t="shared" si="915"/>
        <v>2.2558277767625785E-3</v>
      </c>
      <c r="E4227" s="166">
        <f t="shared" si="925"/>
        <v>24.291375447755232</v>
      </c>
      <c r="F4227" s="167">
        <f t="shared" si="926"/>
        <v>9.4677091790725747</v>
      </c>
      <c r="G4227" s="167">
        <f t="shared" si="916"/>
        <v>329022.0489587303</v>
      </c>
      <c r="H4227" s="167">
        <f t="shared" si="917"/>
        <v>271299.98899881309</v>
      </c>
      <c r="I4227" s="168">
        <f t="shared" si="918"/>
        <v>600322.03795754339</v>
      </c>
      <c r="J4227" s="168">
        <f t="shared" si="920"/>
        <v>573142.37332895142</v>
      </c>
      <c r="K4227" s="94"/>
      <c r="L4227" s="265">
        <f t="shared" si="919"/>
        <v>228765.83612151491</v>
      </c>
      <c r="M4227" s="265">
        <f>$G4227*NonHospFrac+theModel!$H4227*NonHospFrac</f>
        <v>371556.20183602849</v>
      </c>
      <c r="N4227" s="266">
        <f t="shared" si="921"/>
        <v>600322.03795754339</v>
      </c>
      <c r="O4227" s="158"/>
      <c r="P4227" s="265">
        <f t="shared" si="922"/>
        <v>218408.43074386634</v>
      </c>
      <c r="Q4227" s="265">
        <f t="shared" si="923"/>
        <v>371554.64158540947</v>
      </c>
      <c r="R4227" s="266">
        <f t="shared" si="924"/>
        <v>589963.07232927578</v>
      </c>
    </row>
    <row r="4228" spans="1:18" x14ac:dyDescent="0.25">
      <c r="A4228" s="81">
        <v>4197</v>
      </c>
      <c r="B4228" s="93">
        <f t="shared" si="913"/>
        <v>1.9331526473649707E-35</v>
      </c>
      <c r="C4228" s="178">
        <f t="shared" si="914"/>
        <v>1.9287917879263227E-35</v>
      </c>
      <c r="D4228" s="165">
        <f t="shared" si="915"/>
        <v>2.2558277767625785E-3</v>
      </c>
      <c r="E4228" s="166">
        <f t="shared" si="925"/>
        <v>24.291375447755232</v>
      </c>
      <c r="F4228" s="167">
        <f t="shared" si="926"/>
        <v>9.4699650068493373</v>
      </c>
      <c r="G4228" s="167">
        <f t="shared" si="916"/>
        <v>329100.44353794371</v>
      </c>
      <c r="H4228" s="167">
        <f t="shared" si="917"/>
        <v>271299.98899881309</v>
      </c>
      <c r="I4228" s="168">
        <f t="shared" si="918"/>
        <v>600400.43253675685</v>
      </c>
      <c r="J4228" s="168">
        <f t="shared" si="920"/>
        <v>573208.44058888766</v>
      </c>
      <c r="K4228" s="94"/>
      <c r="L4228" s="265">
        <f t="shared" si="919"/>
        <v>228795.71008969733</v>
      </c>
      <c r="M4228" s="265">
        <f>$G4228*NonHospFrac+theModel!$H4228*NonHospFrac</f>
        <v>371604.72244705947</v>
      </c>
      <c r="N4228" s="266">
        <f t="shared" si="921"/>
        <v>600400.43253675685</v>
      </c>
      <c r="O4228" s="158"/>
      <c r="P4228" s="265">
        <f t="shared" si="922"/>
        <v>218433.60711755237</v>
      </c>
      <c r="Q4228" s="265">
        <f t="shared" si="923"/>
        <v>371603.16219644045</v>
      </c>
      <c r="R4228" s="266">
        <f t="shared" si="924"/>
        <v>590036.76931399282</v>
      </c>
    </row>
    <row r="4229" spans="1:18" x14ac:dyDescent="0.25">
      <c r="A4229" s="81">
        <v>4198</v>
      </c>
      <c r="B4229" s="93">
        <f t="shared" si="913"/>
        <v>1.8970404680840462E-35</v>
      </c>
      <c r="C4229" s="178">
        <f t="shared" si="914"/>
        <v>1.8927610715024995E-35</v>
      </c>
      <c r="D4229" s="165">
        <f t="shared" si="915"/>
        <v>2.2558277767625785E-3</v>
      </c>
      <c r="E4229" s="166">
        <f t="shared" si="925"/>
        <v>24.291375447755232</v>
      </c>
      <c r="F4229" s="167">
        <f t="shared" si="926"/>
        <v>9.4722208346260999</v>
      </c>
      <c r="G4229" s="167">
        <f t="shared" si="916"/>
        <v>329178.83811715711</v>
      </c>
      <c r="H4229" s="167">
        <f t="shared" si="917"/>
        <v>271299.98899881309</v>
      </c>
      <c r="I4229" s="168">
        <f t="shared" si="918"/>
        <v>600478.8271159702</v>
      </c>
      <c r="J4229" s="168">
        <f t="shared" si="920"/>
        <v>573274.50515579223</v>
      </c>
      <c r="K4229" s="94"/>
      <c r="L4229" s="265">
        <f t="shared" si="919"/>
        <v>228825.58405787975</v>
      </c>
      <c r="M4229" s="265">
        <f>$G4229*NonHospFrac+theModel!$H4229*NonHospFrac</f>
        <v>371653.24305809045</v>
      </c>
      <c r="N4229" s="266">
        <f t="shared" si="921"/>
        <v>600478.8271159702</v>
      </c>
      <c r="O4229" s="158"/>
      <c r="P4229" s="265">
        <f t="shared" si="922"/>
        <v>218458.78246499982</v>
      </c>
      <c r="Q4229" s="265">
        <f t="shared" si="923"/>
        <v>371651.68280747143</v>
      </c>
      <c r="R4229" s="266">
        <f t="shared" si="924"/>
        <v>590110.46527247131</v>
      </c>
    </row>
    <row r="4230" spans="1:18" x14ac:dyDescent="0.25">
      <c r="A4230" s="81">
        <v>4199</v>
      </c>
      <c r="B4230" s="93">
        <f t="shared" si="913"/>
        <v>1.8616028808971802E-35</v>
      </c>
      <c r="C4230" s="178">
        <f t="shared" si="914"/>
        <v>1.8574034254091511E-35</v>
      </c>
      <c r="D4230" s="165">
        <f t="shared" si="915"/>
        <v>2.2558277767625785E-3</v>
      </c>
      <c r="E4230" s="166">
        <f t="shared" si="925"/>
        <v>24.291375447755232</v>
      </c>
      <c r="F4230" s="167">
        <f t="shared" si="926"/>
        <v>9.4744766624028625</v>
      </c>
      <c r="G4230" s="167">
        <f t="shared" si="916"/>
        <v>329257.23269637057</v>
      </c>
      <c r="H4230" s="167">
        <f t="shared" si="917"/>
        <v>271299.98899881309</v>
      </c>
      <c r="I4230" s="168">
        <f t="shared" si="918"/>
        <v>600557.22169518366</v>
      </c>
      <c r="J4230" s="168">
        <f t="shared" si="920"/>
        <v>573340.56702977512</v>
      </c>
      <c r="K4230" s="94"/>
      <c r="L4230" s="265">
        <f t="shared" si="919"/>
        <v>228855.4580260622</v>
      </c>
      <c r="M4230" s="265">
        <f>$G4230*NonHospFrac+theModel!$H4230*NonHospFrac</f>
        <v>371701.76366912143</v>
      </c>
      <c r="N4230" s="266">
        <f t="shared" si="921"/>
        <v>600557.22169518366</v>
      </c>
      <c r="O4230" s="158"/>
      <c r="P4230" s="265">
        <f t="shared" si="922"/>
        <v>218483.95678625058</v>
      </c>
      <c r="Q4230" s="265">
        <f t="shared" si="923"/>
        <v>371700.20341850241</v>
      </c>
      <c r="R4230" s="266">
        <f t="shared" si="924"/>
        <v>590184.16020475305</v>
      </c>
    </row>
    <row r="4231" spans="1:18" x14ac:dyDescent="0.25">
      <c r="A4231" s="81">
        <v>4200</v>
      </c>
      <c r="B4231" s="93">
        <f t="shared" si="913"/>
        <v>1.8268272841141591E-35</v>
      </c>
      <c r="C4231" s="178">
        <f t="shared" si="914"/>
        <v>1.8227062763833067E-35</v>
      </c>
      <c r="D4231" s="165">
        <f t="shared" si="915"/>
        <v>2.2558277767625785E-3</v>
      </c>
      <c r="E4231" s="166">
        <f t="shared" si="925"/>
        <v>24.291375447755232</v>
      </c>
      <c r="F4231" s="167">
        <f t="shared" si="926"/>
        <v>9.476732490179625</v>
      </c>
      <c r="G4231" s="167">
        <f t="shared" si="916"/>
        <v>329335.62727558392</v>
      </c>
      <c r="H4231" s="167">
        <f t="shared" si="917"/>
        <v>271299.98899881309</v>
      </c>
      <c r="I4231" s="168">
        <f t="shared" si="918"/>
        <v>600635.61627439701</v>
      </c>
      <c r="J4231" s="168">
        <f t="shared" si="920"/>
        <v>573406.62621094589</v>
      </c>
      <c r="K4231" s="94"/>
      <c r="L4231" s="265">
        <f t="shared" si="919"/>
        <v>228885.3319942446</v>
      </c>
      <c r="M4231" s="265">
        <f>$G4231*NonHospFrac+theModel!$H4231*NonHospFrac</f>
        <v>371750.28428015241</v>
      </c>
      <c r="N4231" s="266">
        <f t="shared" si="921"/>
        <v>600635.61627439701</v>
      </c>
      <c r="O4231" s="158"/>
      <c r="P4231" s="265">
        <f t="shared" si="922"/>
        <v>218509.1300813464</v>
      </c>
      <c r="Q4231" s="265">
        <f t="shared" si="923"/>
        <v>371748.72402953339</v>
      </c>
      <c r="R4231" s="266">
        <f t="shared" si="924"/>
        <v>590257.85411087982</v>
      </c>
    </row>
    <row r="4232" spans="1:18" x14ac:dyDescent="0.25">
      <c r="A4232" s="81">
        <v>4201</v>
      </c>
      <c r="B4232" s="93">
        <f t="shared" si="913"/>
        <v>1.7927013114502374E-35</v>
      </c>
      <c r="C4232" s="178">
        <f t="shared" si="914"/>
        <v>1.7886572860364293E-35</v>
      </c>
      <c r="D4232" s="165">
        <f t="shared" si="915"/>
        <v>2.2558277767625785E-3</v>
      </c>
      <c r="E4232" s="166">
        <f t="shared" si="925"/>
        <v>24.291375447755232</v>
      </c>
      <c r="F4232" s="167">
        <f t="shared" si="926"/>
        <v>9.4789883179563876</v>
      </c>
      <c r="G4232" s="167">
        <f t="shared" si="916"/>
        <v>329414.02185479738</v>
      </c>
      <c r="H4232" s="167">
        <f t="shared" si="917"/>
        <v>271299.98899881309</v>
      </c>
      <c r="I4232" s="168">
        <f t="shared" si="918"/>
        <v>600714.01085361047</v>
      </c>
      <c r="J4232" s="168">
        <f t="shared" si="920"/>
        <v>573472.68269941444</v>
      </c>
      <c r="K4232" s="94"/>
      <c r="L4232" s="265">
        <f t="shared" si="919"/>
        <v>228915.20596242702</v>
      </c>
      <c r="M4232" s="265">
        <f>$G4232*NonHospFrac+theModel!$H4232*NonHospFrac</f>
        <v>371798.80489118339</v>
      </c>
      <c r="N4232" s="266">
        <f t="shared" si="921"/>
        <v>600714.01085361047</v>
      </c>
      <c r="O4232" s="158"/>
      <c r="P4232" s="265">
        <f t="shared" si="922"/>
        <v>218534.30235032918</v>
      </c>
      <c r="Q4232" s="265">
        <f t="shared" si="923"/>
        <v>371797.24464056437</v>
      </c>
      <c r="R4232" s="266">
        <f t="shared" si="924"/>
        <v>590331.54699089355</v>
      </c>
    </row>
    <row r="4233" spans="1:18" x14ac:dyDescent="0.25">
      <c r="A4233" s="81">
        <v>4202</v>
      </c>
      <c r="B4233" s="93">
        <f t="shared" si="913"/>
        <v>1.759212827628521E-35</v>
      </c>
      <c r="C4233" s="178">
        <f t="shared" si="914"/>
        <v>1.7552443464667194E-35</v>
      </c>
      <c r="D4233" s="165">
        <f t="shared" si="915"/>
        <v>2.2558277767625785E-3</v>
      </c>
      <c r="E4233" s="166">
        <f t="shared" si="925"/>
        <v>24.291375447755232</v>
      </c>
      <c r="F4233" s="167">
        <f t="shared" si="926"/>
        <v>9.4812441457331502</v>
      </c>
      <c r="G4233" s="167">
        <f t="shared" si="916"/>
        <v>329492.41643401078</v>
      </c>
      <c r="H4233" s="167">
        <f t="shared" si="917"/>
        <v>271299.98899881309</v>
      </c>
      <c r="I4233" s="168">
        <f t="shared" si="918"/>
        <v>600792.40543282381</v>
      </c>
      <c r="J4233" s="168">
        <f t="shared" si="920"/>
        <v>573538.73649529042</v>
      </c>
      <c r="K4233" s="94"/>
      <c r="L4233" s="265">
        <f t="shared" si="919"/>
        <v>228945.07993060944</v>
      </c>
      <c r="M4233" s="265">
        <f>$G4233*NonHospFrac+theModel!$H4233*NonHospFrac</f>
        <v>371847.32550221437</v>
      </c>
      <c r="N4233" s="266">
        <f t="shared" si="921"/>
        <v>600792.40543282381</v>
      </c>
      <c r="O4233" s="158"/>
      <c r="P4233" s="265">
        <f t="shared" si="922"/>
        <v>218559.47359324072</v>
      </c>
      <c r="Q4233" s="265">
        <f t="shared" si="923"/>
        <v>371845.76525159535</v>
      </c>
      <c r="R4233" s="266">
        <f t="shared" si="924"/>
        <v>590405.23884483613</v>
      </c>
    </row>
    <row r="4234" spans="1:18" x14ac:dyDescent="0.25">
      <c r="A4234" s="81">
        <v>4203</v>
      </c>
      <c r="B4234" s="93">
        <f t="shared" si="913"/>
        <v>1.726349924064661E-35</v>
      </c>
      <c r="C4234" s="178">
        <f t="shared" si="914"/>
        <v>1.7224555759535441E-35</v>
      </c>
      <c r="D4234" s="165">
        <f t="shared" si="915"/>
        <v>2.2558277767625785E-3</v>
      </c>
      <c r="E4234" s="166">
        <f t="shared" si="925"/>
        <v>24.291375447755232</v>
      </c>
      <c r="F4234" s="167">
        <f t="shared" si="926"/>
        <v>9.4834999735099128</v>
      </c>
      <c r="G4234" s="167">
        <f t="shared" si="916"/>
        <v>329570.81101322424</v>
      </c>
      <c r="H4234" s="167">
        <f t="shared" si="917"/>
        <v>271299.98899881309</v>
      </c>
      <c r="I4234" s="168">
        <f t="shared" si="918"/>
        <v>600870.80001203739</v>
      </c>
      <c r="J4234" s="168">
        <f t="shared" si="920"/>
        <v>573604.78759868385</v>
      </c>
      <c r="K4234" s="94"/>
      <c r="L4234" s="265">
        <f t="shared" si="919"/>
        <v>228974.95389879192</v>
      </c>
      <c r="M4234" s="265">
        <f>$G4234*NonHospFrac+theModel!$H4234*NonHospFrac</f>
        <v>371895.84611324541</v>
      </c>
      <c r="N4234" s="266">
        <f t="shared" si="921"/>
        <v>600870.80001203739</v>
      </c>
      <c r="O4234" s="158"/>
      <c r="P4234" s="265">
        <f t="shared" si="922"/>
        <v>218584.64381012291</v>
      </c>
      <c r="Q4234" s="265">
        <f t="shared" si="923"/>
        <v>371894.28586262639</v>
      </c>
      <c r="R4234" s="266">
        <f t="shared" si="924"/>
        <v>590478.92967274925</v>
      </c>
    </row>
    <row r="4235" spans="1:18" x14ac:dyDescent="0.25">
      <c r="A4235" s="81">
        <v>4204</v>
      </c>
      <c r="B4235" s="93">
        <f t="shared" si="913"/>
        <v>1.6941009146321346E-35</v>
      </c>
      <c r="C4235" s="178">
        <f t="shared" si="914"/>
        <v>1.6902793147322686E-35</v>
      </c>
      <c r="D4235" s="165">
        <f t="shared" si="915"/>
        <v>2.2558277767625785E-3</v>
      </c>
      <c r="E4235" s="166">
        <f t="shared" si="925"/>
        <v>24.291375447755232</v>
      </c>
      <c r="F4235" s="167">
        <f t="shared" si="926"/>
        <v>9.4857558012866754</v>
      </c>
      <c r="G4235" s="167">
        <f t="shared" si="916"/>
        <v>329649.20559243771</v>
      </c>
      <c r="H4235" s="167">
        <f t="shared" si="917"/>
        <v>271299.98899881309</v>
      </c>
      <c r="I4235" s="168">
        <f t="shared" si="918"/>
        <v>600949.19459125074</v>
      </c>
      <c r="J4235" s="168">
        <f t="shared" si="920"/>
        <v>573670.83600970404</v>
      </c>
      <c r="K4235" s="94"/>
      <c r="L4235" s="265">
        <f t="shared" si="919"/>
        <v>229004.82786697434</v>
      </c>
      <c r="M4235" s="265">
        <f>$G4235*NonHospFrac+theModel!$H4235*NonHospFrac</f>
        <v>371944.36672427645</v>
      </c>
      <c r="N4235" s="266">
        <f t="shared" si="921"/>
        <v>600949.19459125074</v>
      </c>
      <c r="O4235" s="158"/>
      <c r="P4235" s="265">
        <f t="shared" si="922"/>
        <v>218609.81300101746</v>
      </c>
      <c r="Q4235" s="265">
        <f t="shared" si="923"/>
        <v>371942.80647365743</v>
      </c>
      <c r="R4235" s="266">
        <f t="shared" si="924"/>
        <v>590552.61947467492</v>
      </c>
    </row>
    <row r="4236" spans="1:18" x14ac:dyDescent="0.25">
      <c r="A4236" s="81">
        <v>4205</v>
      </c>
      <c r="B4236" s="93">
        <f t="shared" si="913"/>
        <v>1.6624543315066284E-35</v>
      </c>
      <c r="C4236" s="178">
        <f t="shared" si="914"/>
        <v>1.6587041208480164E-35</v>
      </c>
      <c r="D4236" s="165">
        <f t="shared" si="915"/>
        <v>2.2558277767625785E-3</v>
      </c>
      <c r="E4236" s="166">
        <f t="shared" si="925"/>
        <v>24.291375447755232</v>
      </c>
      <c r="F4236" s="167">
        <f t="shared" si="926"/>
        <v>9.488011629063438</v>
      </c>
      <c r="G4236" s="167">
        <f t="shared" si="916"/>
        <v>329727.60017165105</v>
      </c>
      <c r="H4236" s="167">
        <f t="shared" si="917"/>
        <v>271299.98899881309</v>
      </c>
      <c r="I4236" s="168">
        <f t="shared" si="918"/>
        <v>601027.58917046408</v>
      </c>
      <c r="J4236" s="168">
        <f t="shared" si="920"/>
        <v>573736.88172846101</v>
      </c>
      <c r="K4236" s="94"/>
      <c r="L4236" s="265">
        <f t="shared" si="919"/>
        <v>229034.70183515674</v>
      </c>
      <c r="M4236" s="265">
        <f>$G4236*NonHospFrac+theModel!$H4236*NonHospFrac</f>
        <v>371992.88733530737</v>
      </c>
      <c r="N4236" s="266">
        <f t="shared" si="921"/>
        <v>601027.58917046408</v>
      </c>
      <c r="O4236" s="158"/>
      <c r="P4236" s="265">
        <f t="shared" si="922"/>
        <v>218634.98116596622</v>
      </c>
      <c r="Q4236" s="265">
        <f t="shared" si="923"/>
        <v>371991.32708468835</v>
      </c>
      <c r="R4236" s="266">
        <f t="shared" si="924"/>
        <v>590626.30825065461</v>
      </c>
    </row>
    <row r="4237" spans="1:18" x14ac:dyDescent="0.25">
      <c r="A4237" s="81">
        <v>4206</v>
      </c>
      <c r="B4237" s="93">
        <f t="shared" si="913"/>
        <v>1.6313989210880548E-35</v>
      </c>
      <c r="C4237" s="178">
        <f t="shared" si="914"/>
        <v>1.6277187660868838E-35</v>
      </c>
      <c r="D4237" s="165">
        <f t="shared" si="915"/>
        <v>2.2558277767625785E-3</v>
      </c>
      <c r="E4237" s="166">
        <f t="shared" si="925"/>
        <v>24.291375447755232</v>
      </c>
      <c r="F4237" s="167">
        <f t="shared" si="926"/>
        <v>9.4902674568402006</v>
      </c>
      <c r="G4237" s="167">
        <f t="shared" si="916"/>
        <v>329805.99475086451</v>
      </c>
      <c r="H4237" s="167">
        <f t="shared" si="917"/>
        <v>271299.98899881309</v>
      </c>
      <c r="I4237" s="168">
        <f t="shared" si="918"/>
        <v>601105.98374967766</v>
      </c>
      <c r="J4237" s="168">
        <f t="shared" si="920"/>
        <v>573802.92475506465</v>
      </c>
      <c r="K4237" s="94"/>
      <c r="L4237" s="265">
        <f t="shared" si="919"/>
        <v>229064.57580333919</v>
      </c>
      <c r="M4237" s="265">
        <f>$G4237*NonHospFrac+theModel!$H4237*NonHospFrac</f>
        <v>372041.40794633841</v>
      </c>
      <c r="N4237" s="266">
        <f t="shared" si="921"/>
        <v>601105.98374967766</v>
      </c>
      <c r="O4237" s="158"/>
      <c r="P4237" s="265">
        <f t="shared" si="922"/>
        <v>218660.14830501107</v>
      </c>
      <c r="Q4237" s="265">
        <f t="shared" si="923"/>
        <v>372039.84769571939</v>
      </c>
      <c r="R4237" s="266">
        <f t="shared" si="924"/>
        <v>590699.99600073043</v>
      </c>
    </row>
    <row r="4238" spans="1:18" x14ac:dyDescent="0.25">
      <c r="A4238" s="81">
        <v>4207</v>
      </c>
      <c r="B4238" s="93">
        <f t="shared" si="913"/>
        <v>1.6009236399987434E-35</v>
      </c>
      <c r="C4238" s="178">
        <f t="shared" si="914"/>
        <v>1.5973122319831583E-35</v>
      </c>
      <c r="D4238" s="165">
        <f t="shared" si="915"/>
        <v>2.2558277767625785E-3</v>
      </c>
      <c r="E4238" s="166">
        <f t="shared" si="925"/>
        <v>24.291375447755232</v>
      </c>
      <c r="F4238" s="167">
        <f t="shared" si="926"/>
        <v>9.4925232846169632</v>
      </c>
      <c r="G4238" s="167">
        <f t="shared" si="916"/>
        <v>329884.38933007792</v>
      </c>
      <c r="H4238" s="167">
        <f t="shared" si="917"/>
        <v>271299.98899881309</v>
      </c>
      <c r="I4238" s="168">
        <f t="shared" si="918"/>
        <v>601184.37832889101</v>
      </c>
      <c r="J4238" s="168">
        <f t="shared" si="920"/>
        <v>573868.96508962428</v>
      </c>
      <c r="K4238" s="94"/>
      <c r="L4238" s="265">
        <f t="shared" si="919"/>
        <v>229094.44977152161</v>
      </c>
      <c r="M4238" s="265">
        <f>$G4238*NonHospFrac+theModel!$H4238*NonHospFrac</f>
        <v>372089.92855736939</v>
      </c>
      <c r="N4238" s="266">
        <f t="shared" si="921"/>
        <v>601184.37832889101</v>
      </c>
      <c r="O4238" s="158"/>
      <c r="P4238" s="265">
        <f t="shared" si="922"/>
        <v>218685.31441819377</v>
      </c>
      <c r="Q4238" s="265">
        <f t="shared" si="923"/>
        <v>372088.36830675037</v>
      </c>
      <c r="R4238" s="266">
        <f t="shared" si="924"/>
        <v>590773.68272494408</v>
      </c>
    </row>
    <row r="4239" spans="1:18" x14ac:dyDescent="0.25">
      <c r="A4239" s="81">
        <v>4208</v>
      </c>
      <c r="B4239" s="93">
        <f t="shared" si="913"/>
        <v>1.5710176511563908E-35</v>
      </c>
      <c r="C4239" s="178">
        <f t="shared" si="914"/>
        <v>1.567473705901128E-35</v>
      </c>
      <c r="D4239" s="165">
        <f t="shared" si="915"/>
        <v>2.2558277767625785E-3</v>
      </c>
      <c r="E4239" s="166">
        <f t="shared" si="925"/>
        <v>24.291375447755232</v>
      </c>
      <c r="F4239" s="167">
        <f t="shared" si="926"/>
        <v>9.4947791123937257</v>
      </c>
      <c r="G4239" s="167">
        <f t="shared" si="916"/>
        <v>329962.78390929132</v>
      </c>
      <c r="H4239" s="167">
        <f t="shared" si="917"/>
        <v>271299.98899881309</v>
      </c>
      <c r="I4239" s="168">
        <f t="shared" si="918"/>
        <v>601262.77290810435</v>
      </c>
      <c r="J4239" s="168">
        <f t="shared" si="920"/>
        <v>573935.00273224991</v>
      </c>
      <c r="K4239" s="94"/>
      <c r="L4239" s="265">
        <f t="shared" si="919"/>
        <v>229124.32373970404</v>
      </c>
      <c r="M4239" s="265">
        <f>$G4239*NonHospFrac+theModel!$H4239*NonHospFrac</f>
        <v>372138.44916840037</v>
      </c>
      <c r="N4239" s="266">
        <f t="shared" si="921"/>
        <v>601262.77290810435</v>
      </c>
      <c r="O4239" s="158"/>
      <c r="P4239" s="265">
        <f t="shared" si="922"/>
        <v>218710.47950555614</v>
      </c>
      <c r="Q4239" s="265">
        <f t="shared" si="923"/>
        <v>372136.88891778135</v>
      </c>
      <c r="R4239" s="266">
        <f t="shared" si="924"/>
        <v>590847.36842333747</v>
      </c>
    </row>
    <row r="4240" spans="1:18" x14ac:dyDescent="0.25">
      <c r="A4240" s="81">
        <v>4209</v>
      </c>
      <c r="B4240" s="93">
        <f t="shared" si="913"/>
        <v>1.5416703199203682E-35</v>
      </c>
      <c r="C4240" s="178">
        <f t="shared" si="914"/>
        <v>1.5381925771900815E-35</v>
      </c>
      <c r="D4240" s="165">
        <f t="shared" si="915"/>
        <v>2.2558277767625785E-3</v>
      </c>
      <c r="E4240" s="166">
        <f t="shared" si="925"/>
        <v>24.291375447755232</v>
      </c>
      <c r="F4240" s="167">
        <f t="shared" si="926"/>
        <v>9.4970349401704883</v>
      </c>
      <c r="G4240" s="167">
        <f t="shared" si="916"/>
        <v>330041.17848850478</v>
      </c>
      <c r="H4240" s="167">
        <f t="shared" si="917"/>
        <v>271299.98899881309</v>
      </c>
      <c r="I4240" s="168">
        <f t="shared" si="918"/>
        <v>601341.16748731793</v>
      </c>
      <c r="J4240" s="168">
        <f t="shared" si="920"/>
        <v>574001.03768305143</v>
      </c>
      <c r="K4240" s="94"/>
      <c r="L4240" s="265">
        <f t="shared" si="919"/>
        <v>229154.19770788646</v>
      </c>
      <c r="M4240" s="265">
        <f>$G4240*NonHospFrac+theModel!$H4240*NonHospFrac</f>
        <v>372186.96977943135</v>
      </c>
      <c r="N4240" s="266">
        <f t="shared" si="921"/>
        <v>601341.16748731781</v>
      </c>
      <c r="O4240" s="158"/>
      <c r="P4240" s="265">
        <f t="shared" si="922"/>
        <v>218735.64356714001</v>
      </c>
      <c r="Q4240" s="265">
        <f t="shared" si="923"/>
        <v>372185.40952881234</v>
      </c>
      <c r="R4240" s="266">
        <f t="shared" si="924"/>
        <v>590921.05309595237</v>
      </c>
    </row>
    <row r="4241" spans="1:18" x14ac:dyDescent="0.25">
      <c r="A4241" s="81">
        <v>4210</v>
      </c>
      <c r="B4241" s="93">
        <f t="shared" si="913"/>
        <v>1.5128712103100181E-35</v>
      </c>
      <c r="C4241" s="178">
        <f t="shared" si="914"/>
        <v>1.5094584334111362E-35</v>
      </c>
      <c r="D4241" s="165">
        <f t="shared" si="915"/>
        <v>2.2558277767625785E-3</v>
      </c>
      <c r="E4241" s="166">
        <f t="shared" si="925"/>
        <v>24.291375447755232</v>
      </c>
      <c r="F4241" s="167">
        <f t="shared" si="926"/>
        <v>9.4992907679472509</v>
      </c>
      <c r="G4241" s="167">
        <f t="shared" si="916"/>
        <v>330119.57306771819</v>
      </c>
      <c r="H4241" s="167">
        <f t="shared" si="917"/>
        <v>271299.98899881309</v>
      </c>
      <c r="I4241" s="168">
        <f t="shared" si="918"/>
        <v>601419.56206653127</v>
      </c>
      <c r="J4241" s="168">
        <f t="shared" si="920"/>
        <v>574067.06994213816</v>
      </c>
      <c r="K4241" s="94"/>
      <c r="L4241" s="265">
        <f t="shared" si="919"/>
        <v>229184.07167606888</v>
      </c>
      <c r="M4241" s="265">
        <f>$G4241*NonHospFrac+theModel!$H4241*NonHospFrac</f>
        <v>372235.49039046234</v>
      </c>
      <c r="N4241" s="266">
        <f t="shared" si="921"/>
        <v>601419.56206653127</v>
      </c>
      <c r="O4241" s="158"/>
      <c r="P4241" s="265">
        <f t="shared" si="922"/>
        <v>218760.8066029872</v>
      </c>
      <c r="Q4241" s="265">
        <f t="shared" si="923"/>
        <v>372233.93013984332</v>
      </c>
      <c r="R4241" s="266">
        <f t="shared" si="924"/>
        <v>590994.73674283049</v>
      </c>
    </row>
    <row r="4242" spans="1:18" x14ac:dyDescent="0.25">
      <c r="A4242" s="81">
        <v>4211</v>
      </c>
      <c r="B4242" s="93">
        <f t="shared" si="913"/>
        <v>1.484610081293615E-35</v>
      </c>
      <c r="C4242" s="178">
        <f t="shared" si="914"/>
        <v>1.481261056634571E-35</v>
      </c>
      <c r="D4242" s="165">
        <f t="shared" si="915"/>
        <v>2.2558277767625785E-3</v>
      </c>
      <c r="E4242" s="166">
        <f t="shared" si="925"/>
        <v>24.291375447755232</v>
      </c>
      <c r="F4242" s="167">
        <f t="shared" si="926"/>
        <v>9.5015465957240135</v>
      </c>
      <c r="G4242" s="167">
        <f t="shared" si="916"/>
        <v>330197.96764693159</v>
      </c>
      <c r="H4242" s="167">
        <f t="shared" si="917"/>
        <v>271299.98899881309</v>
      </c>
      <c r="I4242" s="168">
        <f t="shared" si="918"/>
        <v>601497.95664574462</v>
      </c>
      <c r="J4242" s="168">
        <f t="shared" si="920"/>
        <v>574133.09950961999</v>
      </c>
      <c r="K4242" s="94"/>
      <c r="L4242" s="265">
        <f t="shared" si="919"/>
        <v>229213.9456442513</v>
      </c>
      <c r="M4242" s="265">
        <f>$G4242*NonHospFrac+theModel!$H4242*NonHospFrac</f>
        <v>372284.01100149337</v>
      </c>
      <c r="N4242" s="266">
        <f t="shared" si="921"/>
        <v>601497.95664574462</v>
      </c>
      <c r="O4242" s="158"/>
      <c r="P4242" s="265">
        <f t="shared" si="922"/>
        <v>218785.9686131395</v>
      </c>
      <c r="Q4242" s="265">
        <f t="shared" si="923"/>
        <v>372282.45075087436</v>
      </c>
      <c r="R4242" s="266">
        <f t="shared" si="924"/>
        <v>591068.41936401383</v>
      </c>
    </row>
    <row r="4243" spans="1:18" x14ac:dyDescent="0.25">
      <c r="A4243" s="81">
        <v>4212</v>
      </c>
      <c r="B4243" s="93">
        <f t="shared" si="913"/>
        <v>1.456876883146526E-35</v>
      </c>
      <c r="C4243" s="178">
        <f t="shared" si="914"/>
        <v>1.4535904198062008E-35</v>
      </c>
      <c r="D4243" s="165">
        <f t="shared" si="915"/>
        <v>2.2558277767625785E-3</v>
      </c>
      <c r="E4243" s="166">
        <f t="shared" si="925"/>
        <v>24.291375447755232</v>
      </c>
      <c r="F4243" s="167">
        <f t="shared" si="926"/>
        <v>9.5038024235007761</v>
      </c>
      <c r="G4243" s="167">
        <f t="shared" si="916"/>
        <v>330276.36222614499</v>
      </c>
      <c r="H4243" s="167">
        <f t="shared" si="917"/>
        <v>271299.98899881309</v>
      </c>
      <c r="I4243" s="168">
        <f t="shared" si="918"/>
        <v>601576.35122495808</v>
      </c>
      <c r="J4243" s="168">
        <f t="shared" si="920"/>
        <v>574199.12638560683</v>
      </c>
      <c r="K4243" s="94"/>
      <c r="L4243" s="265">
        <f t="shared" si="919"/>
        <v>229243.81961243373</v>
      </c>
      <c r="M4243" s="265">
        <f>$G4243*NonHospFrac+theModel!$H4243*NonHospFrac</f>
        <v>372332.53161252436</v>
      </c>
      <c r="N4243" s="266">
        <f t="shared" si="921"/>
        <v>601576.35122495808</v>
      </c>
      <c r="O4243" s="158"/>
      <c r="P4243" s="265">
        <f t="shared" si="922"/>
        <v>218811.12959763873</v>
      </c>
      <c r="Q4243" s="265">
        <f t="shared" si="923"/>
        <v>372330.97136190534</v>
      </c>
      <c r="R4243" s="266">
        <f t="shared" si="924"/>
        <v>591142.10095954407</v>
      </c>
    </row>
    <row r="4244" spans="1:18" x14ac:dyDescent="0.25">
      <c r="A4244" s="81">
        <v>4213</v>
      </c>
      <c r="B4244" s="93">
        <f t="shared" si="913"/>
        <v>1.429661753877735E-35</v>
      </c>
      <c r="C4244" s="178">
        <f t="shared" si="914"/>
        <v>1.4264366831819626E-35</v>
      </c>
      <c r="D4244" s="165">
        <f t="shared" si="915"/>
        <v>2.2558277767625785E-3</v>
      </c>
      <c r="E4244" s="166">
        <f t="shared" si="925"/>
        <v>24.291375447755232</v>
      </c>
      <c r="F4244" s="167">
        <f t="shared" si="926"/>
        <v>9.5060582512775387</v>
      </c>
      <c r="G4244" s="167">
        <f t="shared" si="916"/>
        <v>330354.75680535845</v>
      </c>
      <c r="H4244" s="167">
        <f t="shared" si="917"/>
        <v>271299.98899881309</v>
      </c>
      <c r="I4244" s="168">
        <f t="shared" si="918"/>
        <v>601654.74580417154</v>
      </c>
      <c r="J4244" s="168">
        <f t="shared" si="920"/>
        <v>574265.15057020821</v>
      </c>
      <c r="K4244" s="94"/>
      <c r="L4244" s="265">
        <f t="shared" si="919"/>
        <v>229273.69358061615</v>
      </c>
      <c r="M4244" s="265">
        <f>$G4244*NonHospFrac+theModel!$H4244*NonHospFrac</f>
        <v>372381.05222355539</v>
      </c>
      <c r="N4244" s="266">
        <f t="shared" si="921"/>
        <v>601654.74580417154</v>
      </c>
      <c r="O4244" s="158"/>
      <c r="P4244" s="265">
        <f t="shared" si="922"/>
        <v>218836.2895565267</v>
      </c>
      <c r="Q4244" s="265">
        <f t="shared" si="923"/>
        <v>372379.49197293638</v>
      </c>
      <c r="R4244" s="266">
        <f t="shared" si="924"/>
        <v>591215.78152946313</v>
      </c>
    </row>
    <row r="4245" spans="1:18" x14ac:dyDescent="0.25">
      <c r="A4245" s="81">
        <v>4214</v>
      </c>
      <c r="B4245" s="93">
        <f t="shared" si="913"/>
        <v>1.4029550157225841E-35</v>
      </c>
      <c r="C4245" s="178">
        <f t="shared" si="914"/>
        <v>1.3997901908285687E-35</v>
      </c>
      <c r="D4245" s="165">
        <f t="shared" si="915"/>
        <v>2.2558277767625785E-3</v>
      </c>
      <c r="E4245" s="166">
        <f t="shared" si="925"/>
        <v>24.291375447755232</v>
      </c>
      <c r="F4245" s="167">
        <f t="shared" si="926"/>
        <v>9.5083140790543013</v>
      </c>
      <c r="G4245" s="167">
        <f t="shared" si="916"/>
        <v>330433.15138457186</v>
      </c>
      <c r="H4245" s="167">
        <f t="shared" si="917"/>
        <v>271299.98899881309</v>
      </c>
      <c r="I4245" s="168">
        <f t="shared" si="918"/>
        <v>601733.14038338489</v>
      </c>
      <c r="J4245" s="168">
        <f t="shared" si="920"/>
        <v>574331.17206353368</v>
      </c>
      <c r="K4245" s="94"/>
      <c r="L4245" s="265">
        <f t="shared" si="919"/>
        <v>229303.56754879857</v>
      </c>
      <c r="M4245" s="265">
        <f>$G4245*NonHospFrac+theModel!$H4245*NonHospFrac</f>
        <v>372429.57283458638</v>
      </c>
      <c r="N4245" s="266">
        <f t="shared" si="921"/>
        <v>601733.14038338489</v>
      </c>
      <c r="O4245" s="158"/>
      <c r="P4245" s="265">
        <f t="shared" si="922"/>
        <v>218861.44848984521</v>
      </c>
      <c r="Q4245" s="265">
        <f t="shared" si="923"/>
        <v>372428.01258396736</v>
      </c>
      <c r="R4245" s="266">
        <f t="shared" si="924"/>
        <v>591289.46107381256</v>
      </c>
    </row>
    <row r="4246" spans="1:18" x14ac:dyDescent="0.25">
      <c r="A4246" s="81">
        <v>4215</v>
      </c>
      <c r="B4246" s="93">
        <f t="shared" si="913"/>
        <v>1.3767471717016639E-35</v>
      </c>
      <c r="C4246" s="178">
        <f t="shared" si="914"/>
        <v>1.37364146719016E-35</v>
      </c>
      <c r="D4246" s="165">
        <f t="shared" si="915"/>
        <v>2.2558277767625785E-3</v>
      </c>
      <c r="E4246" s="166">
        <f t="shared" si="925"/>
        <v>24.291375447755232</v>
      </c>
      <c r="F4246" s="167">
        <f t="shared" si="926"/>
        <v>9.5105699068310638</v>
      </c>
      <c r="G4246" s="167">
        <f t="shared" si="916"/>
        <v>330511.54596378526</v>
      </c>
      <c r="H4246" s="167">
        <f t="shared" si="917"/>
        <v>271299.98899881309</v>
      </c>
      <c r="I4246" s="168">
        <f t="shared" si="918"/>
        <v>601811.53496259835</v>
      </c>
      <c r="J4246" s="168">
        <f t="shared" si="920"/>
        <v>574397.19086569326</v>
      </c>
      <c r="K4246" s="94"/>
      <c r="L4246" s="265">
        <f t="shared" si="919"/>
        <v>229333.44151698099</v>
      </c>
      <c r="M4246" s="265">
        <f>$G4246*NonHospFrac+theModel!$H4246*NonHospFrac</f>
        <v>372478.09344561736</v>
      </c>
      <c r="N4246" s="266">
        <f t="shared" si="921"/>
        <v>601811.53496259835</v>
      </c>
      <c r="O4246" s="158"/>
      <c r="P4246" s="265">
        <f t="shared" si="922"/>
        <v>218886.60639763606</v>
      </c>
      <c r="Q4246" s="265">
        <f t="shared" si="923"/>
        <v>372476.53319499834</v>
      </c>
      <c r="R4246" s="266">
        <f t="shared" si="924"/>
        <v>591363.1395926344</v>
      </c>
    </row>
    <row r="4247" spans="1:18" x14ac:dyDescent="0.25">
      <c r="A4247" s="81">
        <v>4216</v>
      </c>
      <c r="B4247" s="93">
        <f t="shared" si="913"/>
        <v>1.3510289022433445E-35</v>
      </c>
      <c r="C4247" s="178">
        <f t="shared" si="914"/>
        <v>1.3479812137184548E-35</v>
      </c>
      <c r="D4247" s="165">
        <f t="shared" si="915"/>
        <v>2.2558277767625785E-3</v>
      </c>
      <c r="E4247" s="166">
        <f t="shared" si="925"/>
        <v>24.291375447755232</v>
      </c>
      <c r="F4247" s="167">
        <f t="shared" si="926"/>
        <v>9.5128257346078264</v>
      </c>
      <c r="G4247" s="167">
        <f t="shared" si="916"/>
        <v>330589.94054299872</v>
      </c>
      <c r="H4247" s="167">
        <f t="shared" si="917"/>
        <v>271299.98899881309</v>
      </c>
      <c r="I4247" s="168">
        <f t="shared" si="918"/>
        <v>601889.92954181181</v>
      </c>
      <c r="J4247" s="168">
        <f t="shared" si="920"/>
        <v>574463.2069767965</v>
      </c>
      <c r="K4247" s="94"/>
      <c r="L4247" s="265">
        <f t="shared" si="919"/>
        <v>229363.31548516342</v>
      </c>
      <c r="M4247" s="265">
        <f>$G4247*NonHospFrac+theModel!$H4247*NonHospFrac</f>
        <v>372526.61405664834</v>
      </c>
      <c r="N4247" s="266">
        <f t="shared" si="921"/>
        <v>601889.92954181181</v>
      </c>
      <c r="O4247" s="158"/>
      <c r="P4247" s="265">
        <f t="shared" si="922"/>
        <v>218911.76327994108</v>
      </c>
      <c r="Q4247" s="265">
        <f t="shared" si="923"/>
        <v>372525.05380602932</v>
      </c>
      <c r="R4247" s="266">
        <f t="shared" si="924"/>
        <v>591436.81708597043</v>
      </c>
    </row>
    <row r="4248" spans="1:18" x14ac:dyDescent="0.25">
      <c r="A4248" s="81">
        <v>4217</v>
      </c>
      <c r="B4248" s="93">
        <f t="shared" si="913"/>
        <v>1.325791061870029E-35</v>
      </c>
      <c r="C4248" s="178">
        <f t="shared" si="914"/>
        <v>1.322800305566479E-35</v>
      </c>
      <c r="D4248" s="165">
        <f t="shared" si="915"/>
        <v>2.2558277767625785E-3</v>
      </c>
      <c r="E4248" s="166">
        <f t="shared" si="925"/>
        <v>24.291375447755232</v>
      </c>
      <c r="F4248" s="167">
        <f t="shared" si="926"/>
        <v>9.515081562384589</v>
      </c>
      <c r="G4248" s="167">
        <f t="shared" si="916"/>
        <v>330668.33512221213</v>
      </c>
      <c r="H4248" s="167">
        <f t="shared" si="917"/>
        <v>271299.98899881309</v>
      </c>
      <c r="I4248" s="168">
        <f t="shared" si="918"/>
        <v>601968.32412102516</v>
      </c>
      <c r="J4248" s="168">
        <f t="shared" si="920"/>
        <v>574529.22039695294</v>
      </c>
      <c r="K4248" s="94"/>
      <c r="L4248" s="265">
        <f t="shared" si="919"/>
        <v>229393.18945334584</v>
      </c>
      <c r="M4248" s="265">
        <f>$G4248*NonHospFrac+theModel!$H4248*NonHospFrac</f>
        <v>372575.13466767932</v>
      </c>
      <c r="N4248" s="266">
        <f t="shared" si="921"/>
        <v>601968.32412102516</v>
      </c>
      <c r="O4248" s="158"/>
      <c r="P4248" s="265">
        <f t="shared" si="922"/>
        <v>218936.91913680205</v>
      </c>
      <c r="Q4248" s="265">
        <f t="shared" si="923"/>
        <v>372573.5744170603</v>
      </c>
      <c r="R4248" s="266">
        <f t="shared" si="924"/>
        <v>591510.49355386232</v>
      </c>
    </row>
    <row r="4249" spans="1:18" x14ac:dyDescent="0.25">
      <c r="A4249" s="81">
        <v>4218</v>
      </c>
      <c r="B4249" s="93">
        <f t="shared" si="913"/>
        <v>1.3010246759456907E-35</v>
      </c>
      <c r="C4249" s="178">
        <f t="shared" si="914"/>
        <v>1.298089788343439E-35</v>
      </c>
      <c r="D4249" s="165">
        <f t="shared" si="915"/>
        <v>2.2558277767625785E-3</v>
      </c>
      <c r="E4249" s="166">
        <f t="shared" si="925"/>
        <v>24.291375447755232</v>
      </c>
      <c r="F4249" s="167">
        <f t="shared" si="926"/>
        <v>9.5173373901613516</v>
      </c>
      <c r="G4249" s="167">
        <f t="shared" si="916"/>
        <v>330746.72970142553</v>
      </c>
      <c r="H4249" s="167">
        <f t="shared" si="917"/>
        <v>271299.98899881309</v>
      </c>
      <c r="I4249" s="168">
        <f t="shared" si="918"/>
        <v>602046.71870023862</v>
      </c>
      <c r="J4249" s="168">
        <f t="shared" si="920"/>
        <v>574595.23112627247</v>
      </c>
      <c r="K4249" s="94"/>
      <c r="L4249" s="265">
        <f t="shared" si="919"/>
        <v>229423.06342152826</v>
      </c>
      <c r="M4249" s="265">
        <f>$G4249*NonHospFrac+theModel!$H4249*NonHospFrac</f>
        <v>372623.6552787103</v>
      </c>
      <c r="N4249" s="266">
        <f t="shared" si="921"/>
        <v>602046.7187002385</v>
      </c>
      <c r="O4249" s="158"/>
      <c r="P4249" s="265">
        <f t="shared" si="922"/>
        <v>218962.07396826078</v>
      </c>
      <c r="Q4249" s="265">
        <f t="shared" si="923"/>
        <v>372622.09502809128</v>
      </c>
      <c r="R4249" s="266">
        <f t="shared" si="924"/>
        <v>591584.168996352</v>
      </c>
    </row>
    <row r="4250" spans="1:18" x14ac:dyDescent="0.25">
      <c r="A4250" s="81">
        <v>4219</v>
      </c>
      <c r="B4250" s="93">
        <f t="shared" si="913"/>
        <v>1.2767209374847743E-35</v>
      </c>
      <c r="C4250" s="178">
        <f t="shared" si="914"/>
        <v>1.2738408749308217E-35</v>
      </c>
      <c r="D4250" s="165">
        <f t="shared" si="915"/>
        <v>2.2558277767625785E-3</v>
      </c>
      <c r="E4250" s="166">
        <f t="shared" si="925"/>
        <v>24.291375447755232</v>
      </c>
      <c r="F4250" s="167">
        <f t="shared" si="926"/>
        <v>9.5195932179381142</v>
      </c>
      <c r="G4250" s="167">
        <f t="shared" si="916"/>
        <v>330825.12428063899</v>
      </c>
      <c r="H4250" s="167">
        <f t="shared" si="917"/>
        <v>271299.98899881309</v>
      </c>
      <c r="I4250" s="168">
        <f t="shared" si="918"/>
        <v>602125.11327945208</v>
      </c>
      <c r="J4250" s="168">
        <f t="shared" si="920"/>
        <v>574661.23916486476</v>
      </c>
      <c r="K4250" s="94"/>
      <c r="L4250" s="265">
        <f t="shared" si="919"/>
        <v>229452.93738971071</v>
      </c>
      <c r="M4250" s="265">
        <f>$G4250*NonHospFrac+theModel!$H4250*NonHospFrac</f>
        <v>372672.17588974134</v>
      </c>
      <c r="N4250" s="266">
        <f t="shared" si="921"/>
        <v>602125.11327945208</v>
      </c>
      <c r="O4250" s="158"/>
      <c r="P4250" s="265">
        <f t="shared" si="922"/>
        <v>218987.22777435908</v>
      </c>
      <c r="Q4250" s="265">
        <f t="shared" si="923"/>
        <v>372670.61563912232</v>
      </c>
      <c r="R4250" s="266">
        <f t="shared" si="924"/>
        <v>591657.84341348137</v>
      </c>
    </row>
    <row r="4251" spans="1:18" x14ac:dyDescent="0.25">
      <c r="A4251" s="81">
        <v>4220</v>
      </c>
      <c r="B4251" s="93">
        <f t="shared" si="913"/>
        <v>1.2528712040201124E-35</v>
      </c>
      <c r="C4251" s="178">
        <f t="shared" si="914"/>
        <v>1.2500449423573778E-35</v>
      </c>
      <c r="D4251" s="165">
        <f t="shared" si="915"/>
        <v>2.2558277767625785E-3</v>
      </c>
      <c r="E4251" s="166">
        <f t="shared" si="925"/>
        <v>24.291375447755232</v>
      </c>
      <c r="F4251" s="167">
        <f t="shared" si="926"/>
        <v>9.5218490457148768</v>
      </c>
      <c r="G4251" s="167">
        <f t="shared" si="916"/>
        <v>330903.5188598524</v>
      </c>
      <c r="H4251" s="167">
        <f t="shared" si="917"/>
        <v>271299.98899881309</v>
      </c>
      <c r="I4251" s="168">
        <f t="shared" si="918"/>
        <v>602203.50785866543</v>
      </c>
      <c r="J4251" s="168">
        <f t="shared" si="920"/>
        <v>574727.24451283936</v>
      </c>
      <c r="K4251" s="94"/>
      <c r="L4251" s="265">
        <f t="shared" si="919"/>
        <v>229482.81135789314</v>
      </c>
      <c r="M4251" s="265">
        <f>$G4251*NonHospFrac+theModel!$H4251*NonHospFrac</f>
        <v>372720.69650077232</v>
      </c>
      <c r="N4251" s="266">
        <f t="shared" si="921"/>
        <v>602203.50785866543</v>
      </c>
      <c r="O4251" s="158"/>
      <c r="P4251" s="265">
        <f t="shared" si="922"/>
        <v>219012.38055513869</v>
      </c>
      <c r="Q4251" s="265">
        <f t="shared" si="923"/>
        <v>372719.1362501533</v>
      </c>
      <c r="R4251" s="266">
        <f t="shared" si="924"/>
        <v>591731.51680529199</v>
      </c>
    </row>
    <row r="4252" spans="1:18" x14ac:dyDescent="0.25">
      <c r="A4252" s="81">
        <v>4221</v>
      </c>
      <c r="B4252" s="93">
        <f t="shared" si="913"/>
        <v>1.2294669945299385E-35</v>
      </c>
      <c r="C4252" s="178">
        <f t="shared" si="914"/>
        <v>1.2266935287330651E-35</v>
      </c>
      <c r="D4252" s="165">
        <f t="shared" si="915"/>
        <v>2.2558277767625785E-3</v>
      </c>
      <c r="E4252" s="166">
        <f t="shared" si="925"/>
        <v>24.291375447755232</v>
      </c>
      <c r="F4252" s="167">
        <f t="shared" si="926"/>
        <v>9.5241048734916394</v>
      </c>
      <c r="G4252" s="167">
        <f t="shared" si="916"/>
        <v>330981.91343906586</v>
      </c>
      <c r="H4252" s="167">
        <f t="shared" si="917"/>
        <v>271299.98899881309</v>
      </c>
      <c r="I4252" s="168">
        <f t="shared" si="918"/>
        <v>602281.90243787901</v>
      </c>
      <c r="J4252" s="168">
        <f t="shared" si="920"/>
        <v>574793.24717030628</v>
      </c>
      <c r="K4252" s="94"/>
      <c r="L4252" s="265">
        <f t="shared" si="919"/>
        <v>229512.68532607559</v>
      </c>
      <c r="M4252" s="265">
        <f>$G4252*NonHospFrac+theModel!$H4252*NonHospFrac</f>
        <v>372769.21711180336</v>
      </c>
      <c r="N4252" s="266">
        <f t="shared" si="921"/>
        <v>602281.90243787901</v>
      </c>
      <c r="O4252" s="158"/>
      <c r="P4252" s="265">
        <f t="shared" si="922"/>
        <v>219037.53231064146</v>
      </c>
      <c r="Q4252" s="265">
        <f t="shared" si="923"/>
        <v>372767.65686118434</v>
      </c>
      <c r="R4252" s="266">
        <f t="shared" si="924"/>
        <v>591805.18917182577</v>
      </c>
    </row>
    <row r="4253" spans="1:18" x14ac:dyDescent="0.25">
      <c r="A4253" s="81">
        <v>4222</v>
      </c>
      <c r="B4253" s="93">
        <f t="shared" si="913"/>
        <v>1.2064999864217601E-35</v>
      </c>
      <c r="C4253" s="178">
        <f t="shared" si="914"/>
        <v>1.2037783302397263E-35</v>
      </c>
      <c r="D4253" s="165">
        <f t="shared" si="915"/>
        <v>2.2558277767625785E-3</v>
      </c>
      <c r="E4253" s="166">
        <f t="shared" si="925"/>
        <v>24.291375447755232</v>
      </c>
      <c r="F4253" s="167">
        <f t="shared" si="926"/>
        <v>9.526360701268402</v>
      </c>
      <c r="G4253" s="167">
        <f t="shared" si="916"/>
        <v>331060.3080182792</v>
      </c>
      <c r="H4253" s="167">
        <f t="shared" si="917"/>
        <v>271299.98899881309</v>
      </c>
      <c r="I4253" s="168">
        <f t="shared" si="918"/>
        <v>602360.29701709235</v>
      </c>
      <c r="J4253" s="168">
        <f t="shared" si="920"/>
        <v>574859.24713737471</v>
      </c>
      <c r="K4253" s="94"/>
      <c r="L4253" s="265">
        <f t="shared" si="919"/>
        <v>229542.55929425795</v>
      </c>
      <c r="M4253" s="265">
        <f>$G4253*NonHospFrac+theModel!$H4253*NonHospFrac</f>
        <v>372817.73772283434</v>
      </c>
      <c r="N4253" s="266">
        <f t="shared" si="921"/>
        <v>602360.29701709235</v>
      </c>
      <c r="O4253" s="158"/>
      <c r="P4253" s="265">
        <f t="shared" si="922"/>
        <v>219062.68304090909</v>
      </c>
      <c r="Q4253" s="265">
        <f t="shared" si="923"/>
        <v>372816.17747221532</v>
      </c>
      <c r="R4253" s="266">
        <f t="shared" si="924"/>
        <v>591878.86051312438</v>
      </c>
    </row>
    <row r="4254" spans="1:18" x14ac:dyDescent="0.25">
      <c r="A4254" s="81">
        <v>4223</v>
      </c>
      <c r="B4254" s="93">
        <f t="shared" si="913"/>
        <v>1.1839620125729367E-35</v>
      </c>
      <c r="C4254" s="178">
        <f t="shared" si="914"/>
        <v>1.181291198178343E-35</v>
      </c>
      <c r="D4254" s="165">
        <f t="shared" si="915"/>
        <v>2.2558277767625785E-3</v>
      </c>
      <c r="E4254" s="166">
        <f t="shared" si="925"/>
        <v>24.291375447755232</v>
      </c>
      <c r="F4254" s="167">
        <f t="shared" si="926"/>
        <v>9.5286165290451645</v>
      </c>
      <c r="G4254" s="167">
        <f t="shared" si="916"/>
        <v>331138.70259749267</v>
      </c>
      <c r="H4254" s="167">
        <f t="shared" si="917"/>
        <v>271299.98899881309</v>
      </c>
      <c r="I4254" s="168">
        <f t="shared" si="918"/>
        <v>602438.6915963057</v>
      </c>
      <c r="J4254" s="168">
        <f t="shared" si="920"/>
        <v>574925.24441415456</v>
      </c>
      <c r="K4254" s="94"/>
      <c r="L4254" s="265">
        <f t="shared" si="919"/>
        <v>229572.43326244043</v>
      </c>
      <c r="M4254" s="265">
        <f>$G4254*NonHospFrac+theModel!$H4254*NonHospFrac</f>
        <v>372866.25833386532</v>
      </c>
      <c r="N4254" s="266">
        <f t="shared" si="921"/>
        <v>602438.6915963057</v>
      </c>
      <c r="O4254" s="158"/>
      <c r="P4254" s="265">
        <f t="shared" si="922"/>
        <v>219087.83274598356</v>
      </c>
      <c r="Q4254" s="265">
        <f t="shared" si="923"/>
        <v>372864.6980832463</v>
      </c>
      <c r="R4254" s="266">
        <f t="shared" si="924"/>
        <v>591952.53082922986</v>
      </c>
    </row>
    <row r="4255" spans="1:18" x14ac:dyDescent="0.25">
      <c r="A4255" s="81">
        <v>4224</v>
      </c>
      <c r="B4255" s="93">
        <f t="shared" ref="B4255:B4318" si="927">Constant*EXP(PowerTerm*(A4255)/7)</f>
        <v>1.1618450584265311E-35</v>
      </c>
      <c r="C4255" s="178">
        <f t="shared" ref="C4255:C4318" si="928">(1-theFloor)*B4255</f>
        <v>1.1592241360714381E-35</v>
      </c>
      <c r="D4255" s="165">
        <f t="shared" ref="D4255:D4318" si="929">theFloor</f>
        <v>2.2558277767625785E-3</v>
      </c>
      <c r="E4255" s="166">
        <f t="shared" si="925"/>
        <v>24.291375447755232</v>
      </c>
      <c r="F4255" s="167">
        <f t="shared" si="926"/>
        <v>9.5308723568219271</v>
      </c>
      <c r="G4255" s="167">
        <f t="shared" ref="G4255:G4318" si="930">$B$22*F4255*totInfected/365.25</f>
        <v>331217.09717670607</v>
      </c>
      <c r="H4255" s="167">
        <f t="shared" ref="H4255:H4318" si="931">lostQALYs_Injured*E4255*totInfected/365.25</f>
        <v>271299.98899881309</v>
      </c>
      <c r="I4255" s="168">
        <f t="shared" ref="I4255:I4318" si="932">H4255+G4255</f>
        <v>602517.08617551916</v>
      </c>
      <c r="J4255" s="168">
        <f t="shared" si="920"/>
        <v>574991.2390007556</v>
      </c>
      <c r="K4255" s="94"/>
      <c r="L4255" s="265">
        <f t="shared" ref="L4255:L4318" si="933">$G4255*HospFrac+$H4255*HospFrac</f>
        <v>229602.30723062283</v>
      </c>
      <c r="M4255" s="265">
        <f>$G4255*NonHospFrac+theModel!$H4255*NonHospFrac</f>
        <v>372914.7789448963</v>
      </c>
      <c r="N4255" s="266">
        <f t="shared" si="921"/>
        <v>602517.08617551916</v>
      </c>
      <c r="O4255" s="158"/>
      <c r="P4255" s="265">
        <f t="shared" si="922"/>
        <v>219112.98142590644</v>
      </c>
      <c r="Q4255" s="265">
        <f t="shared" si="923"/>
        <v>372913.21869427728</v>
      </c>
      <c r="R4255" s="266">
        <f t="shared" si="924"/>
        <v>592026.20012018376</v>
      </c>
    </row>
    <row r="4256" spans="1:18" x14ac:dyDescent="0.25">
      <c r="A4256" s="81">
        <v>4225</v>
      </c>
      <c r="B4256" s="93">
        <f t="shared" si="927"/>
        <v>1.1401412591410764E-35</v>
      </c>
      <c r="C4256" s="178">
        <f t="shared" si="928"/>
        <v>1.1375692968192729E-35</v>
      </c>
      <c r="D4256" s="165">
        <f t="shared" si="929"/>
        <v>2.2558277767625785E-3</v>
      </c>
      <c r="E4256" s="166">
        <f t="shared" si="925"/>
        <v>24.291375447755232</v>
      </c>
      <c r="F4256" s="167">
        <f t="shared" si="926"/>
        <v>9.5331281845986897</v>
      </c>
      <c r="G4256" s="167">
        <f t="shared" si="930"/>
        <v>331295.49175591953</v>
      </c>
      <c r="H4256" s="167">
        <f t="shared" si="931"/>
        <v>271299.98899881309</v>
      </c>
      <c r="I4256" s="168">
        <f t="shared" si="932"/>
        <v>602595.48075473262</v>
      </c>
      <c r="J4256" s="168">
        <f t="shared" ref="J4256:J4319" si="934">J4255+(I4256-I4255)/(1+discountDaily)^A4256</f>
        <v>575057.23089728737</v>
      </c>
      <c r="K4256" s="94"/>
      <c r="L4256" s="265">
        <f t="shared" si="933"/>
        <v>229632.18119880528</v>
      </c>
      <c r="M4256" s="265">
        <f>$G4256*NonHospFrac+theModel!$H4256*NonHospFrac</f>
        <v>372963.29955592734</v>
      </c>
      <c r="N4256" s="266">
        <f t="shared" ref="N4256:N4319" si="935">L4256+M4256</f>
        <v>602595.48075473262</v>
      </c>
      <c r="O4256" s="158"/>
      <c r="P4256" s="265">
        <f t="shared" ref="P4256:P4319" si="936">P4255+(L4256-L4255)/(1+discountDaily)^A4256</f>
        <v>219138.12908071969</v>
      </c>
      <c r="Q4256" s="265">
        <f t="shared" ref="Q4256:Q4319" si="937">Q4255+(M4256-M4255)/(1+discountDaily)^B4256</f>
        <v>372961.73930530832</v>
      </c>
      <c r="R4256" s="266">
        <f t="shared" ref="R4256:R4319" si="938">P4256+Q4256</f>
        <v>592099.86838602799</v>
      </c>
    </row>
    <row r="4257" spans="1:18" x14ac:dyDescent="0.25">
      <c r="A4257" s="81">
        <v>4226</v>
      </c>
      <c r="B4257" s="93">
        <f t="shared" si="927"/>
        <v>1.1188428967940875E-35</v>
      </c>
      <c r="C4257" s="178">
        <f t="shared" si="928"/>
        <v>1.1163189799096659E-35</v>
      </c>
      <c r="D4257" s="165">
        <f t="shared" si="929"/>
        <v>2.2558277767625785E-3</v>
      </c>
      <c r="E4257" s="166">
        <f t="shared" ref="E4257:E4320" si="939">C4257+E4256</f>
        <v>24.291375447755232</v>
      </c>
      <c r="F4257" s="167">
        <f t="shared" ref="F4257:F4320" si="940">D4257+F4256</f>
        <v>9.5353840123754523</v>
      </c>
      <c r="G4257" s="167">
        <f t="shared" si="930"/>
        <v>331373.88633513293</v>
      </c>
      <c r="H4257" s="167">
        <f t="shared" si="931"/>
        <v>271299.98899881309</v>
      </c>
      <c r="I4257" s="168">
        <f t="shared" si="932"/>
        <v>602673.87533394597</v>
      </c>
      <c r="J4257" s="168">
        <f t="shared" si="934"/>
        <v>575123.22010385944</v>
      </c>
      <c r="K4257" s="94"/>
      <c r="L4257" s="265">
        <f t="shared" si="933"/>
        <v>229662.0551669877</v>
      </c>
      <c r="M4257" s="265">
        <f>$G4257*NonHospFrac+theModel!$H4257*NonHospFrac</f>
        <v>373011.82016695832</v>
      </c>
      <c r="N4257" s="266">
        <f t="shared" si="935"/>
        <v>602673.87533394597</v>
      </c>
      <c r="O4257" s="158"/>
      <c r="P4257" s="265">
        <f t="shared" si="936"/>
        <v>219163.27571046498</v>
      </c>
      <c r="Q4257" s="265">
        <f t="shared" si="937"/>
        <v>373010.2599163393</v>
      </c>
      <c r="R4257" s="266">
        <f t="shared" si="938"/>
        <v>592173.53562680422</v>
      </c>
    </row>
    <row r="4258" spans="1:18" x14ac:dyDescent="0.25">
      <c r="A4258" s="81">
        <v>4227</v>
      </c>
      <c r="B4258" s="93">
        <f t="shared" si="927"/>
        <v>1.097942397637288E-35</v>
      </c>
      <c r="C4258" s="178">
        <f t="shared" si="928"/>
        <v>1.0954656286794125E-35</v>
      </c>
      <c r="D4258" s="165">
        <f t="shared" si="929"/>
        <v>2.2558277767625785E-3</v>
      </c>
      <c r="E4258" s="166">
        <f t="shared" si="939"/>
        <v>24.291375447755232</v>
      </c>
      <c r="F4258" s="167">
        <f t="shared" si="940"/>
        <v>9.5376398401522149</v>
      </c>
      <c r="G4258" s="167">
        <f t="shared" si="930"/>
        <v>331452.2809143464</v>
      </c>
      <c r="H4258" s="167">
        <f t="shared" si="931"/>
        <v>271299.98899881309</v>
      </c>
      <c r="I4258" s="168">
        <f t="shared" si="932"/>
        <v>602752.26991315954</v>
      </c>
      <c r="J4258" s="168">
        <f t="shared" si="934"/>
        <v>575189.20662058168</v>
      </c>
      <c r="K4258" s="94"/>
      <c r="L4258" s="265">
        <f t="shared" si="933"/>
        <v>229691.92913517012</v>
      </c>
      <c r="M4258" s="265">
        <f>$G4258*NonHospFrac+theModel!$H4258*NonHospFrac</f>
        <v>373060.34077798936</v>
      </c>
      <c r="N4258" s="266">
        <f t="shared" si="935"/>
        <v>602752.26991315954</v>
      </c>
      <c r="O4258" s="158"/>
      <c r="P4258" s="265">
        <f t="shared" si="936"/>
        <v>219188.42131518415</v>
      </c>
      <c r="Q4258" s="265">
        <f t="shared" si="937"/>
        <v>373058.78052737034</v>
      </c>
      <c r="R4258" s="266">
        <f t="shared" si="938"/>
        <v>592247.2018425545</v>
      </c>
    </row>
    <row r="4259" spans="1:18" x14ac:dyDescent="0.25">
      <c r="A4259" s="81">
        <v>4228</v>
      </c>
      <c r="B4259" s="93">
        <f t="shared" si="927"/>
        <v>1.0774323294036226E-35</v>
      </c>
      <c r="C4259" s="178">
        <f t="shared" si="928"/>
        <v>1.0750018276273718E-35</v>
      </c>
      <c r="D4259" s="165">
        <f t="shared" si="929"/>
        <v>2.2558277767625785E-3</v>
      </c>
      <c r="E4259" s="166">
        <f t="shared" si="939"/>
        <v>24.291375447755232</v>
      </c>
      <c r="F4259" s="167">
        <f t="shared" si="940"/>
        <v>9.5398956679289775</v>
      </c>
      <c r="G4259" s="167">
        <f t="shared" si="930"/>
        <v>331530.67549355974</v>
      </c>
      <c r="H4259" s="167">
        <f t="shared" si="931"/>
        <v>271299.98899881309</v>
      </c>
      <c r="I4259" s="168">
        <f t="shared" si="932"/>
        <v>602830.66449237289</v>
      </c>
      <c r="J4259" s="168">
        <f t="shared" si="934"/>
        <v>575255.19044756342</v>
      </c>
      <c r="K4259" s="94"/>
      <c r="L4259" s="265">
        <f t="shared" si="933"/>
        <v>229721.80310335255</v>
      </c>
      <c r="M4259" s="265">
        <f>$G4259*NonHospFrac+theModel!$H4259*NonHospFrac</f>
        <v>373108.86138902028</v>
      </c>
      <c r="N4259" s="266">
        <f t="shared" si="935"/>
        <v>602830.66449237289</v>
      </c>
      <c r="O4259" s="158"/>
      <c r="P4259" s="265">
        <f t="shared" si="936"/>
        <v>219213.56589491895</v>
      </c>
      <c r="Q4259" s="265">
        <f t="shared" si="937"/>
        <v>373107.30113840126</v>
      </c>
      <c r="R4259" s="266">
        <f t="shared" si="938"/>
        <v>592320.86703332025</v>
      </c>
    </row>
    <row r="4260" spans="1:18" x14ac:dyDescent="0.25">
      <c r="A4260" s="81">
        <v>4229</v>
      </c>
      <c r="B4260" s="93">
        <f t="shared" si="927"/>
        <v>1.0573053986640752E-35</v>
      </c>
      <c r="C4260" s="178">
        <f t="shared" si="928"/>
        <v>1.0549202997772477E-35</v>
      </c>
      <c r="D4260" s="165">
        <f t="shared" si="929"/>
        <v>2.2558277767625785E-3</v>
      </c>
      <c r="E4260" s="166">
        <f t="shared" si="939"/>
        <v>24.291375447755232</v>
      </c>
      <c r="F4260" s="167">
        <f t="shared" si="940"/>
        <v>9.5421514957057401</v>
      </c>
      <c r="G4260" s="167">
        <f t="shared" si="930"/>
        <v>331609.0700727732</v>
      </c>
      <c r="H4260" s="167">
        <f t="shared" si="931"/>
        <v>271299.98899881309</v>
      </c>
      <c r="I4260" s="168">
        <f t="shared" si="932"/>
        <v>602909.05907158623</v>
      </c>
      <c r="J4260" s="168">
        <f t="shared" si="934"/>
        <v>575321.17158491444</v>
      </c>
      <c r="K4260" s="94"/>
      <c r="L4260" s="265">
        <f t="shared" si="933"/>
        <v>229751.67707153497</v>
      </c>
      <c r="M4260" s="265">
        <f>$G4260*NonHospFrac+theModel!$H4260*NonHospFrac</f>
        <v>373157.38200005132</v>
      </c>
      <c r="N4260" s="266">
        <f t="shared" si="935"/>
        <v>602909.05907158623</v>
      </c>
      <c r="O4260" s="158"/>
      <c r="P4260" s="265">
        <f t="shared" si="936"/>
        <v>219238.7094497112</v>
      </c>
      <c r="Q4260" s="265">
        <f t="shared" si="937"/>
        <v>373155.8217494323</v>
      </c>
      <c r="R4260" s="266">
        <f t="shared" si="938"/>
        <v>592394.5311991435</v>
      </c>
    </row>
    <row r="4261" spans="1:18" x14ac:dyDescent="0.25">
      <c r="A4261" s="81">
        <v>4230</v>
      </c>
      <c r="B4261" s="93">
        <f t="shared" si="927"/>
        <v>1.0375544482343544E-35</v>
      </c>
      <c r="C4261" s="178">
        <f t="shared" si="928"/>
        <v>1.0352139040901238E-35</v>
      </c>
      <c r="D4261" s="165">
        <f t="shared" si="929"/>
        <v>2.2558277767625785E-3</v>
      </c>
      <c r="E4261" s="166">
        <f t="shared" si="939"/>
        <v>24.291375447755232</v>
      </c>
      <c r="F4261" s="167">
        <f t="shared" si="940"/>
        <v>9.5444073234825026</v>
      </c>
      <c r="G4261" s="167">
        <f t="shared" si="930"/>
        <v>331687.46465198661</v>
      </c>
      <c r="H4261" s="167">
        <f t="shared" si="931"/>
        <v>271299.98899881309</v>
      </c>
      <c r="I4261" s="168">
        <f t="shared" si="932"/>
        <v>602987.4536507997</v>
      </c>
      <c r="J4261" s="168">
        <f t="shared" si="934"/>
        <v>575387.15003274451</v>
      </c>
      <c r="K4261" s="94"/>
      <c r="L4261" s="265">
        <f t="shared" si="933"/>
        <v>229781.55103971739</v>
      </c>
      <c r="M4261" s="265">
        <f>$G4261*NonHospFrac+theModel!$H4261*NonHospFrac</f>
        <v>373205.9026110823</v>
      </c>
      <c r="N4261" s="266">
        <f t="shared" si="935"/>
        <v>602987.4536507997</v>
      </c>
      <c r="O4261" s="158"/>
      <c r="P4261" s="265">
        <f t="shared" si="936"/>
        <v>219263.85197960265</v>
      </c>
      <c r="Q4261" s="265">
        <f t="shared" si="937"/>
        <v>373204.34236046328</v>
      </c>
      <c r="R4261" s="266">
        <f t="shared" si="938"/>
        <v>592468.19434006594</v>
      </c>
    </row>
    <row r="4262" spans="1:18" x14ac:dyDescent="0.25">
      <c r="A4262" s="81">
        <v>4231</v>
      </c>
      <c r="B4262" s="93">
        <f t="shared" si="927"/>
        <v>1.0181724546295393E-35</v>
      </c>
      <c r="C4262" s="178">
        <f t="shared" si="928"/>
        <v>1.0158756329248514E-35</v>
      </c>
      <c r="D4262" s="165">
        <f t="shared" si="929"/>
        <v>2.2558277767625785E-3</v>
      </c>
      <c r="E4262" s="166">
        <f t="shared" si="939"/>
        <v>24.291375447755232</v>
      </c>
      <c r="F4262" s="167">
        <f t="shared" si="940"/>
        <v>9.5466631512592652</v>
      </c>
      <c r="G4262" s="167">
        <f t="shared" si="930"/>
        <v>331765.85923120001</v>
      </c>
      <c r="H4262" s="167">
        <f t="shared" si="931"/>
        <v>271299.98899881309</v>
      </c>
      <c r="I4262" s="168">
        <f t="shared" si="932"/>
        <v>603065.84823001316</v>
      </c>
      <c r="J4262" s="168">
        <f t="shared" si="934"/>
        <v>575453.12579116318</v>
      </c>
      <c r="K4262" s="94"/>
      <c r="L4262" s="265">
        <f t="shared" si="933"/>
        <v>229811.42500789982</v>
      </c>
      <c r="M4262" s="265">
        <f>$G4262*NonHospFrac+theModel!$H4262*NonHospFrac</f>
        <v>373254.42322211328</v>
      </c>
      <c r="N4262" s="266">
        <f t="shared" si="935"/>
        <v>603065.84823001316</v>
      </c>
      <c r="O4262" s="158"/>
      <c r="P4262" s="265">
        <f t="shared" si="936"/>
        <v>219288.99348463508</v>
      </c>
      <c r="Q4262" s="265">
        <f t="shared" si="937"/>
        <v>373252.86297149427</v>
      </c>
      <c r="R4262" s="266">
        <f t="shared" si="938"/>
        <v>592541.85645612935</v>
      </c>
    </row>
    <row r="4263" spans="1:18" x14ac:dyDescent="0.25">
      <c r="A4263" s="81">
        <v>4232</v>
      </c>
      <c r="B4263" s="93">
        <f t="shared" si="927"/>
        <v>9.991525255667497E-36</v>
      </c>
      <c r="C4263" s="178">
        <f t="shared" si="928"/>
        <v>9.9689860954635374E-36</v>
      </c>
      <c r="D4263" s="165">
        <f t="shared" si="929"/>
        <v>2.2558277767625785E-3</v>
      </c>
      <c r="E4263" s="166">
        <f t="shared" si="939"/>
        <v>24.291375447755232</v>
      </c>
      <c r="F4263" s="167">
        <f t="shared" si="940"/>
        <v>9.5489189790360278</v>
      </c>
      <c r="G4263" s="167">
        <f t="shared" si="930"/>
        <v>331844.25381041341</v>
      </c>
      <c r="H4263" s="167">
        <f t="shared" si="931"/>
        <v>271299.98899881309</v>
      </c>
      <c r="I4263" s="168">
        <f t="shared" si="932"/>
        <v>603144.2428092265</v>
      </c>
      <c r="J4263" s="168">
        <f t="shared" si="934"/>
        <v>575519.09886028001</v>
      </c>
      <c r="K4263" s="94"/>
      <c r="L4263" s="265">
        <f t="shared" si="933"/>
        <v>229841.29897608224</v>
      </c>
      <c r="M4263" s="265">
        <f>$G4263*NonHospFrac+theModel!$H4263*NonHospFrac</f>
        <v>373302.94383314427</v>
      </c>
      <c r="N4263" s="266">
        <f t="shared" si="935"/>
        <v>603144.2428092265</v>
      </c>
      <c r="O4263" s="158"/>
      <c r="P4263" s="265">
        <f t="shared" si="936"/>
        <v>219314.13396485028</v>
      </c>
      <c r="Q4263" s="265">
        <f t="shared" si="937"/>
        <v>373301.38358252525</v>
      </c>
      <c r="R4263" s="266">
        <f t="shared" si="938"/>
        <v>592615.51754737552</v>
      </c>
    </row>
    <row r="4264" spans="1:18" x14ac:dyDescent="0.25">
      <c r="A4264" s="81">
        <v>4233</v>
      </c>
      <c r="B4264" s="93">
        <f t="shared" si="927"/>
        <v>9.8048789751401441E-36</v>
      </c>
      <c r="C4264" s="178">
        <f t="shared" si="928"/>
        <v>9.7827608568002275E-36</v>
      </c>
      <c r="D4264" s="165">
        <f t="shared" si="929"/>
        <v>2.2558277767625785E-3</v>
      </c>
      <c r="E4264" s="166">
        <f t="shared" si="939"/>
        <v>24.291375447755232</v>
      </c>
      <c r="F4264" s="167">
        <f t="shared" si="940"/>
        <v>9.5511748068127904</v>
      </c>
      <c r="G4264" s="167">
        <f t="shared" si="930"/>
        <v>331922.64838962688</v>
      </c>
      <c r="H4264" s="167">
        <f t="shared" si="931"/>
        <v>271299.98899881309</v>
      </c>
      <c r="I4264" s="168">
        <f t="shared" si="932"/>
        <v>603222.63738843997</v>
      </c>
      <c r="J4264" s="168">
        <f t="shared" si="934"/>
        <v>575585.06924020476</v>
      </c>
      <c r="K4264" s="94"/>
      <c r="L4264" s="265">
        <f t="shared" si="933"/>
        <v>229871.17294426466</v>
      </c>
      <c r="M4264" s="265">
        <f>$G4264*NonHospFrac+theModel!$H4264*NonHospFrac</f>
        <v>373351.46444417525</v>
      </c>
      <c r="N4264" s="266">
        <f t="shared" si="935"/>
        <v>603222.63738843985</v>
      </c>
      <c r="O4264" s="158"/>
      <c r="P4264" s="265">
        <f t="shared" si="936"/>
        <v>219339.27342029</v>
      </c>
      <c r="Q4264" s="265">
        <f t="shared" si="937"/>
        <v>373349.90419355623</v>
      </c>
      <c r="R4264" s="266">
        <f t="shared" si="938"/>
        <v>592689.17761384626</v>
      </c>
    </row>
    <row r="4265" spans="1:18" x14ac:dyDescent="0.25">
      <c r="A4265" s="81">
        <v>4234</v>
      </c>
      <c r="B4265" s="93">
        <f t="shared" si="927"/>
        <v>9.6217193328530268E-36</v>
      </c>
      <c r="C4265" s="178">
        <f t="shared" si="928"/>
        <v>9.6000143911217629E-36</v>
      </c>
      <c r="D4265" s="165">
        <f t="shared" si="929"/>
        <v>2.2558277767625785E-3</v>
      </c>
      <c r="E4265" s="166">
        <f t="shared" si="939"/>
        <v>24.291375447755232</v>
      </c>
      <c r="F4265" s="167">
        <f t="shared" si="940"/>
        <v>9.553430634589553</v>
      </c>
      <c r="G4265" s="167">
        <f t="shared" si="930"/>
        <v>332001.04296884028</v>
      </c>
      <c r="H4265" s="167">
        <f t="shared" si="931"/>
        <v>271299.98899881309</v>
      </c>
      <c r="I4265" s="168">
        <f t="shared" si="932"/>
        <v>603301.03196765343</v>
      </c>
      <c r="J4265" s="168">
        <f t="shared" si="934"/>
        <v>575651.03693104687</v>
      </c>
      <c r="K4265" s="94"/>
      <c r="L4265" s="265">
        <f t="shared" si="933"/>
        <v>229901.04691244708</v>
      </c>
      <c r="M4265" s="265">
        <f>$G4265*NonHospFrac+theModel!$H4265*NonHospFrac</f>
        <v>373399.98505520623</v>
      </c>
      <c r="N4265" s="266">
        <f t="shared" si="935"/>
        <v>603301.03196765331</v>
      </c>
      <c r="O4265" s="158"/>
      <c r="P4265" s="265">
        <f t="shared" si="936"/>
        <v>219364.41185099602</v>
      </c>
      <c r="Q4265" s="265">
        <f t="shared" si="937"/>
        <v>373398.42480458721</v>
      </c>
      <c r="R4265" s="266">
        <f t="shared" si="938"/>
        <v>592762.83665558323</v>
      </c>
    </row>
    <row r="4266" spans="1:18" x14ac:dyDescent="0.25">
      <c r="A4266" s="81">
        <v>4235</v>
      </c>
      <c r="B4266" s="93">
        <f t="shared" si="927"/>
        <v>9.4419811968025301E-36</v>
      </c>
      <c r="C4266" s="178">
        <f t="shared" si="928"/>
        <v>9.4206817133511129E-36</v>
      </c>
      <c r="D4266" s="165">
        <f t="shared" si="929"/>
        <v>2.2558277767625785E-3</v>
      </c>
      <c r="E4266" s="166">
        <f t="shared" si="939"/>
        <v>24.291375447755232</v>
      </c>
      <c r="F4266" s="167">
        <f t="shared" si="940"/>
        <v>9.5556864623663156</v>
      </c>
      <c r="G4266" s="167">
        <f t="shared" si="930"/>
        <v>332079.43754805368</v>
      </c>
      <c r="H4266" s="167">
        <f t="shared" si="931"/>
        <v>271299.98899881309</v>
      </c>
      <c r="I4266" s="168">
        <f t="shared" si="932"/>
        <v>603379.42654686677</v>
      </c>
      <c r="J4266" s="168">
        <f t="shared" si="934"/>
        <v>575717.001932916</v>
      </c>
      <c r="K4266" s="94"/>
      <c r="L4266" s="265">
        <f t="shared" si="933"/>
        <v>229930.92088062951</v>
      </c>
      <c r="M4266" s="265">
        <f>$G4266*NonHospFrac+theModel!$H4266*NonHospFrac</f>
        <v>373448.50566623721</v>
      </c>
      <c r="N4266" s="266">
        <f t="shared" si="935"/>
        <v>603379.42654686677</v>
      </c>
      <c r="O4266" s="158"/>
      <c r="P4266" s="265">
        <f t="shared" si="936"/>
        <v>219389.54925701013</v>
      </c>
      <c r="Q4266" s="265">
        <f t="shared" si="937"/>
        <v>373446.94541561819</v>
      </c>
      <c r="R4266" s="266">
        <f t="shared" si="938"/>
        <v>592836.49467262835</v>
      </c>
    </row>
    <row r="4267" spans="1:18" x14ac:dyDescent="0.25">
      <c r="A4267" s="81">
        <v>4236</v>
      </c>
      <c r="B4267" s="93">
        <f t="shared" si="927"/>
        <v>9.2656006516807768E-36</v>
      </c>
      <c r="C4267" s="178">
        <f t="shared" si="928"/>
        <v>9.2446990523623262E-36</v>
      </c>
      <c r="D4267" s="165">
        <f t="shared" si="929"/>
        <v>2.2558277767625785E-3</v>
      </c>
      <c r="E4267" s="166">
        <f t="shared" si="939"/>
        <v>24.291375447755232</v>
      </c>
      <c r="F4267" s="167">
        <f t="shared" si="940"/>
        <v>9.5579422901430782</v>
      </c>
      <c r="G4267" s="167">
        <f t="shared" si="930"/>
        <v>332157.83212726715</v>
      </c>
      <c r="H4267" s="167">
        <f t="shared" si="931"/>
        <v>271299.98899881309</v>
      </c>
      <c r="I4267" s="168">
        <f t="shared" si="932"/>
        <v>603457.82112608023</v>
      </c>
      <c r="J4267" s="168">
        <f t="shared" si="934"/>
        <v>575782.96424592182</v>
      </c>
      <c r="K4267" s="94"/>
      <c r="L4267" s="265">
        <f t="shared" si="933"/>
        <v>229960.79484881196</v>
      </c>
      <c r="M4267" s="265">
        <f>$G4267*NonHospFrac+theModel!$H4267*NonHospFrac</f>
        <v>373497.02627726831</v>
      </c>
      <c r="N4267" s="266">
        <f t="shared" si="935"/>
        <v>603457.82112608023</v>
      </c>
      <c r="O4267" s="158"/>
      <c r="P4267" s="265">
        <f t="shared" si="936"/>
        <v>219414.68563837413</v>
      </c>
      <c r="Q4267" s="265">
        <f t="shared" si="937"/>
        <v>373495.46602664929</v>
      </c>
      <c r="R4267" s="266">
        <f t="shared" si="938"/>
        <v>592910.15166502341</v>
      </c>
    </row>
    <row r="4268" spans="1:18" x14ac:dyDescent="0.25">
      <c r="A4268" s="81">
        <v>4237</v>
      </c>
      <c r="B4268" s="93">
        <f t="shared" si="927"/>
        <v>9.0925149761471975E-36</v>
      </c>
      <c r="C4268" s="178">
        <f t="shared" si="928"/>
        <v>9.0720038283033747E-36</v>
      </c>
      <c r="D4268" s="165">
        <f t="shared" si="929"/>
        <v>2.2558277767625785E-3</v>
      </c>
      <c r="E4268" s="166">
        <f t="shared" si="939"/>
        <v>24.291375447755232</v>
      </c>
      <c r="F4268" s="167">
        <f t="shared" si="940"/>
        <v>9.5601981179198408</v>
      </c>
      <c r="G4268" s="167">
        <f t="shared" si="930"/>
        <v>332236.22670648055</v>
      </c>
      <c r="H4268" s="167">
        <f t="shared" si="931"/>
        <v>271299.98899881309</v>
      </c>
      <c r="I4268" s="168">
        <f t="shared" si="932"/>
        <v>603536.2157052937</v>
      </c>
      <c r="J4268" s="168">
        <f t="shared" si="934"/>
        <v>575848.92387017398</v>
      </c>
      <c r="K4268" s="94"/>
      <c r="L4268" s="265">
        <f t="shared" si="933"/>
        <v>229990.66881699435</v>
      </c>
      <c r="M4268" s="265">
        <f>$G4268*NonHospFrac+theModel!$H4268*NonHospFrac</f>
        <v>373545.54688829929</v>
      </c>
      <c r="N4268" s="266">
        <f t="shared" si="935"/>
        <v>603536.2157052937</v>
      </c>
      <c r="O4268" s="158"/>
      <c r="P4268" s="265">
        <f t="shared" si="936"/>
        <v>219439.82099512967</v>
      </c>
      <c r="Q4268" s="265">
        <f t="shared" si="937"/>
        <v>373543.98663768027</v>
      </c>
      <c r="R4268" s="266">
        <f t="shared" si="938"/>
        <v>592983.80763280997</v>
      </c>
    </row>
    <row r="4269" spans="1:18" x14ac:dyDescent="0.25">
      <c r="A4269" s="81">
        <v>4238</v>
      </c>
      <c r="B4269" s="93">
        <f t="shared" si="927"/>
        <v>8.9226626205246678E-36</v>
      </c>
      <c r="C4269" s="178">
        <f t="shared" si="928"/>
        <v>8.9025346303426073E-36</v>
      </c>
      <c r="D4269" s="165">
        <f t="shared" si="929"/>
        <v>2.2558277767625785E-3</v>
      </c>
      <c r="E4269" s="166">
        <f t="shared" si="939"/>
        <v>24.291375447755232</v>
      </c>
      <c r="F4269" s="167">
        <f t="shared" si="940"/>
        <v>9.5624539456966033</v>
      </c>
      <c r="G4269" s="167">
        <f t="shared" si="930"/>
        <v>332314.62128569401</v>
      </c>
      <c r="H4269" s="167">
        <f t="shared" si="931"/>
        <v>271299.98899881309</v>
      </c>
      <c r="I4269" s="168">
        <f t="shared" si="932"/>
        <v>603614.61028450704</v>
      </c>
      <c r="J4269" s="168">
        <f t="shared" si="934"/>
        <v>575914.88080578193</v>
      </c>
      <c r="K4269" s="94"/>
      <c r="L4269" s="265">
        <f t="shared" si="933"/>
        <v>230020.54278517683</v>
      </c>
      <c r="M4269" s="265">
        <f>$G4269*NonHospFrac+theModel!$H4269*NonHospFrac</f>
        <v>373594.06749933027</v>
      </c>
      <c r="N4269" s="266">
        <f t="shared" si="935"/>
        <v>603614.61028450704</v>
      </c>
      <c r="O4269" s="158"/>
      <c r="P4269" s="265">
        <f t="shared" si="936"/>
        <v>219464.95532731866</v>
      </c>
      <c r="Q4269" s="265">
        <f t="shared" si="937"/>
        <v>373592.50724871125</v>
      </c>
      <c r="R4269" s="266">
        <f t="shared" si="938"/>
        <v>593057.46257602994</v>
      </c>
    </row>
    <row r="4270" spans="1:18" x14ac:dyDescent="0.25">
      <c r="A4270" s="81">
        <v>4239</v>
      </c>
      <c r="B4270" s="93">
        <f t="shared" si="927"/>
        <v>8.7559831849123008E-36</v>
      </c>
      <c r="C4270" s="178">
        <f t="shared" si="928"/>
        <v>8.7362311948309088E-36</v>
      </c>
      <c r="D4270" s="165">
        <f t="shared" si="929"/>
        <v>2.2558277767625785E-3</v>
      </c>
      <c r="E4270" s="166">
        <f t="shared" si="939"/>
        <v>24.291375447755232</v>
      </c>
      <c r="F4270" s="167">
        <f t="shared" si="940"/>
        <v>9.5647097734733659</v>
      </c>
      <c r="G4270" s="167">
        <f t="shared" si="930"/>
        <v>332393.01586490741</v>
      </c>
      <c r="H4270" s="167">
        <f t="shared" si="931"/>
        <v>271299.98899881309</v>
      </c>
      <c r="I4270" s="168">
        <f t="shared" si="932"/>
        <v>603693.0048637205</v>
      </c>
      <c r="J4270" s="168">
        <f t="shared" si="934"/>
        <v>575980.83505285543</v>
      </c>
      <c r="K4270" s="94"/>
      <c r="L4270" s="265">
        <f t="shared" si="933"/>
        <v>230050.41675335923</v>
      </c>
      <c r="M4270" s="265">
        <f>$G4270*NonHospFrac+theModel!$H4270*NonHospFrac</f>
        <v>373642.58811036125</v>
      </c>
      <c r="N4270" s="266">
        <f t="shared" si="935"/>
        <v>603693.0048637205</v>
      </c>
      <c r="O4270" s="158"/>
      <c r="P4270" s="265">
        <f t="shared" si="936"/>
        <v>219490.08863498271</v>
      </c>
      <c r="Q4270" s="265">
        <f t="shared" si="937"/>
        <v>373641.02785974223</v>
      </c>
      <c r="R4270" s="266">
        <f t="shared" si="938"/>
        <v>593131.11649472499</v>
      </c>
    </row>
    <row r="4271" spans="1:18" x14ac:dyDescent="0.25">
      <c r="A4271" s="81">
        <v>4240</v>
      </c>
      <c r="B4271" s="93">
        <f t="shared" si="927"/>
        <v>8.5924173977070961E-36</v>
      </c>
      <c r="C4271" s="178">
        <f t="shared" si="928"/>
        <v>8.5730343838718103E-36</v>
      </c>
      <c r="D4271" s="165">
        <f t="shared" si="929"/>
        <v>2.2558277767625785E-3</v>
      </c>
      <c r="E4271" s="166">
        <f t="shared" si="939"/>
        <v>24.291375447755232</v>
      </c>
      <c r="F4271" s="167">
        <f t="shared" si="940"/>
        <v>9.5669656012501285</v>
      </c>
      <c r="G4271" s="167">
        <f t="shared" si="930"/>
        <v>332471.41044412088</v>
      </c>
      <c r="H4271" s="167">
        <f t="shared" si="931"/>
        <v>271299.98899881309</v>
      </c>
      <c r="I4271" s="168">
        <f t="shared" si="932"/>
        <v>603771.39944293397</v>
      </c>
      <c r="J4271" s="168">
        <f t="shared" si="934"/>
        <v>576046.78661150392</v>
      </c>
      <c r="K4271" s="94"/>
      <c r="L4271" s="265">
        <f t="shared" si="933"/>
        <v>230080.29072154168</v>
      </c>
      <c r="M4271" s="265">
        <f>$G4271*NonHospFrac+theModel!$H4271*NonHospFrac</f>
        <v>373691.10872139229</v>
      </c>
      <c r="N4271" s="266">
        <f t="shared" si="935"/>
        <v>603771.39944293397</v>
      </c>
      <c r="O4271" s="158"/>
      <c r="P4271" s="265">
        <f t="shared" si="936"/>
        <v>219515.22091816372</v>
      </c>
      <c r="Q4271" s="265">
        <f t="shared" si="937"/>
        <v>373689.54847077327</v>
      </c>
      <c r="R4271" s="266">
        <f t="shared" si="938"/>
        <v>593204.76938893693</v>
      </c>
    </row>
    <row r="4272" spans="1:18" x14ac:dyDescent="0.25">
      <c r="A4272" s="81">
        <v>4241</v>
      </c>
      <c r="B4272" s="93">
        <f t="shared" si="927"/>
        <v>8.4319070945268241E-36</v>
      </c>
      <c r="C4272" s="178">
        <f t="shared" si="928"/>
        <v>8.4128861642919093E-36</v>
      </c>
      <c r="D4272" s="165">
        <f t="shared" si="929"/>
        <v>2.2558277767625785E-3</v>
      </c>
      <c r="E4272" s="166">
        <f t="shared" si="939"/>
        <v>24.291375447755232</v>
      </c>
      <c r="F4272" s="167">
        <f t="shared" si="940"/>
        <v>9.5692214290268911</v>
      </c>
      <c r="G4272" s="167">
        <f t="shared" si="930"/>
        <v>332549.80502333422</v>
      </c>
      <c r="H4272" s="167">
        <f t="shared" si="931"/>
        <v>271299.98899881309</v>
      </c>
      <c r="I4272" s="168">
        <f t="shared" si="932"/>
        <v>603849.79402214731</v>
      </c>
      <c r="J4272" s="168">
        <f t="shared" si="934"/>
        <v>576112.73548183695</v>
      </c>
      <c r="K4272" s="94"/>
      <c r="L4272" s="265">
        <f t="shared" si="933"/>
        <v>230110.16468972407</v>
      </c>
      <c r="M4272" s="265">
        <f>$G4272*NonHospFrac+theModel!$H4272*NonHospFrac</f>
        <v>373739.62933242321</v>
      </c>
      <c r="N4272" s="266">
        <f t="shared" si="935"/>
        <v>603849.79402214731</v>
      </c>
      <c r="O4272" s="158"/>
      <c r="P4272" s="265">
        <f t="shared" si="936"/>
        <v>219540.35217690334</v>
      </c>
      <c r="Q4272" s="265">
        <f t="shared" si="937"/>
        <v>373738.06908180419</v>
      </c>
      <c r="R4272" s="266">
        <f t="shared" si="938"/>
        <v>593278.42125870753</v>
      </c>
    </row>
    <row r="4273" spans="1:18" x14ac:dyDescent="0.25">
      <c r="A4273" s="81">
        <v>4242</v>
      </c>
      <c r="B4273" s="93">
        <f t="shared" si="927"/>
        <v>8.2743951975266202E-36</v>
      </c>
      <c r="C4273" s="178">
        <f t="shared" si="928"/>
        <v>8.2557295870041286E-36</v>
      </c>
      <c r="D4273" s="165">
        <f t="shared" si="929"/>
        <v>2.2558277767625785E-3</v>
      </c>
      <c r="E4273" s="166">
        <f t="shared" si="939"/>
        <v>24.291375447755232</v>
      </c>
      <c r="F4273" s="167">
        <f t="shared" si="940"/>
        <v>9.5714772568036537</v>
      </c>
      <c r="G4273" s="167">
        <f t="shared" si="930"/>
        <v>332628.19960254768</v>
      </c>
      <c r="H4273" s="167">
        <f t="shared" si="931"/>
        <v>271299.98899881309</v>
      </c>
      <c r="I4273" s="168">
        <f t="shared" si="932"/>
        <v>603928.18860136077</v>
      </c>
      <c r="J4273" s="168">
        <f t="shared" si="934"/>
        <v>576178.68166396429</v>
      </c>
      <c r="K4273" s="94"/>
      <c r="L4273" s="265">
        <f t="shared" si="933"/>
        <v>230140.03865790652</v>
      </c>
      <c r="M4273" s="265">
        <f>$G4273*NonHospFrac+theModel!$H4273*NonHospFrac</f>
        <v>373788.14994345425</v>
      </c>
      <c r="N4273" s="266">
        <f t="shared" si="935"/>
        <v>603928.18860136077</v>
      </c>
      <c r="O4273" s="158"/>
      <c r="P4273" s="265">
        <f t="shared" si="936"/>
        <v>219565.48241124343</v>
      </c>
      <c r="Q4273" s="265">
        <f t="shared" si="937"/>
        <v>373786.58969283523</v>
      </c>
      <c r="R4273" s="266">
        <f t="shared" si="938"/>
        <v>593352.07210407872</v>
      </c>
    </row>
    <row r="4274" spans="1:18" x14ac:dyDescent="0.25">
      <c r="A4274" s="81">
        <v>4243</v>
      </c>
      <c r="B4274" s="93">
        <f t="shared" si="927"/>
        <v>8.1198256951019809E-36</v>
      </c>
      <c r="C4274" s="178">
        <f t="shared" si="928"/>
        <v>8.1015087667564988E-36</v>
      </c>
      <c r="D4274" s="165">
        <f t="shared" si="929"/>
        <v>2.2558277767625785E-3</v>
      </c>
      <c r="E4274" s="166">
        <f t="shared" si="939"/>
        <v>24.291375447755232</v>
      </c>
      <c r="F4274" s="167">
        <f t="shared" si="940"/>
        <v>9.5737330845804163</v>
      </c>
      <c r="G4274" s="167">
        <f t="shared" si="930"/>
        <v>332706.59418176109</v>
      </c>
      <c r="H4274" s="167">
        <f t="shared" si="931"/>
        <v>271299.98899881309</v>
      </c>
      <c r="I4274" s="168">
        <f t="shared" si="932"/>
        <v>604006.58318057423</v>
      </c>
      <c r="J4274" s="168">
        <f t="shared" si="934"/>
        <v>576244.62515799538</v>
      </c>
      <c r="K4274" s="94"/>
      <c r="L4274" s="265">
        <f t="shared" si="933"/>
        <v>230169.91262608895</v>
      </c>
      <c r="M4274" s="265">
        <f>$G4274*NonHospFrac+theModel!$H4274*NonHospFrac</f>
        <v>373836.67055448523</v>
      </c>
      <c r="N4274" s="266">
        <f t="shared" si="935"/>
        <v>604006.58318057423</v>
      </c>
      <c r="O4274" s="158"/>
      <c r="P4274" s="265">
        <f t="shared" si="936"/>
        <v>219590.61162122566</v>
      </c>
      <c r="Q4274" s="265">
        <f t="shared" si="937"/>
        <v>373835.11030386621</v>
      </c>
      <c r="R4274" s="266">
        <f t="shared" si="938"/>
        <v>593425.72192509193</v>
      </c>
    </row>
    <row r="4275" spans="1:18" x14ac:dyDescent="0.25">
      <c r="A4275" s="81">
        <v>4244</v>
      </c>
      <c r="B4275" s="93">
        <f t="shared" si="927"/>
        <v>7.9681436219710124E-36</v>
      </c>
      <c r="C4275" s="178">
        <f t="shared" si="928"/>
        <v>7.9501688622593363E-36</v>
      </c>
      <c r="D4275" s="165">
        <f t="shared" si="929"/>
        <v>2.2558277767625785E-3</v>
      </c>
      <c r="E4275" s="166">
        <f t="shared" si="939"/>
        <v>24.291375447755232</v>
      </c>
      <c r="F4275" s="167">
        <f t="shared" si="940"/>
        <v>9.5759889123571789</v>
      </c>
      <c r="G4275" s="167">
        <f t="shared" si="930"/>
        <v>332784.98876097455</v>
      </c>
      <c r="H4275" s="167">
        <f t="shared" si="931"/>
        <v>271299.98899881309</v>
      </c>
      <c r="I4275" s="168">
        <f t="shared" si="932"/>
        <v>604084.97775978758</v>
      </c>
      <c r="J4275" s="168">
        <f t="shared" si="934"/>
        <v>576310.56596403976</v>
      </c>
      <c r="K4275" s="94"/>
      <c r="L4275" s="265">
        <f t="shared" si="933"/>
        <v>230199.78659427137</v>
      </c>
      <c r="M4275" s="265">
        <f>$G4275*NonHospFrac+theModel!$H4275*NonHospFrac</f>
        <v>373885.19116551627</v>
      </c>
      <c r="N4275" s="266">
        <f t="shared" si="935"/>
        <v>604084.97775978758</v>
      </c>
      <c r="O4275" s="158"/>
      <c r="P4275" s="265">
        <f t="shared" si="936"/>
        <v>219615.73980689183</v>
      </c>
      <c r="Q4275" s="265">
        <f t="shared" si="937"/>
        <v>373883.63091489725</v>
      </c>
      <c r="R4275" s="266">
        <f t="shared" si="938"/>
        <v>593499.37072178908</v>
      </c>
    </row>
    <row r="4276" spans="1:18" x14ac:dyDescent="0.25">
      <c r="A4276" s="81">
        <v>4245</v>
      </c>
      <c r="B4276" s="93">
        <f t="shared" si="927"/>
        <v>7.8192950396280769E-36</v>
      </c>
      <c r="C4276" s="178">
        <f t="shared" si="928"/>
        <v>7.8016560566829824E-36</v>
      </c>
      <c r="D4276" s="165">
        <f t="shared" si="929"/>
        <v>2.2558277767625785E-3</v>
      </c>
      <c r="E4276" s="166">
        <f t="shared" si="939"/>
        <v>24.291375447755232</v>
      </c>
      <c r="F4276" s="167">
        <f t="shared" si="940"/>
        <v>9.5782447401339414</v>
      </c>
      <c r="G4276" s="167">
        <f t="shared" si="930"/>
        <v>332863.38334018789</v>
      </c>
      <c r="H4276" s="167">
        <f t="shared" si="931"/>
        <v>271299.98899881309</v>
      </c>
      <c r="I4276" s="168">
        <f t="shared" si="932"/>
        <v>604163.37233900093</v>
      </c>
      <c r="J4276" s="168">
        <f t="shared" si="934"/>
        <v>576376.5040822071</v>
      </c>
      <c r="K4276" s="94"/>
      <c r="L4276" s="265">
        <f t="shared" si="933"/>
        <v>230229.66056245376</v>
      </c>
      <c r="M4276" s="265">
        <f>$G4276*NonHospFrac+theModel!$H4276*NonHospFrac</f>
        <v>373933.71177654719</v>
      </c>
      <c r="N4276" s="266">
        <f t="shared" si="935"/>
        <v>604163.37233900093</v>
      </c>
      <c r="O4276" s="158"/>
      <c r="P4276" s="265">
        <f t="shared" si="936"/>
        <v>219640.86696828366</v>
      </c>
      <c r="Q4276" s="265">
        <f t="shared" si="937"/>
        <v>373932.15152592817</v>
      </c>
      <c r="R4276" s="266">
        <f t="shared" si="938"/>
        <v>593573.01849421184</v>
      </c>
    </row>
    <row r="4277" spans="1:18" x14ac:dyDescent="0.25">
      <c r="A4277" s="81">
        <v>4246</v>
      </c>
      <c r="B4277" s="93">
        <f t="shared" si="927"/>
        <v>7.6732270171643755E-36</v>
      </c>
      <c r="C4277" s="178">
        <f t="shared" si="928"/>
        <v>7.6559175385216514E-36</v>
      </c>
      <c r="D4277" s="165">
        <f t="shared" si="929"/>
        <v>2.2558277767625785E-3</v>
      </c>
      <c r="E4277" s="166">
        <f t="shared" si="939"/>
        <v>24.291375447755232</v>
      </c>
      <c r="F4277" s="167">
        <f t="shared" si="940"/>
        <v>9.580500567910704</v>
      </c>
      <c r="G4277" s="167">
        <f t="shared" si="930"/>
        <v>332941.77791940136</v>
      </c>
      <c r="H4277" s="167">
        <f t="shared" si="931"/>
        <v>271299.98899881309</v>
      </c>
      <c r="I4277" s="168">
        <f t="shared" si="932"/>
        <v>604241.7669182145</v>
      </c>
      <c r="J4277" s="168">
        <f t="shared" si="934"/>
        <v>576442.43951260718</v>
      </c>
      <c r="K4277" s="94"/>
      <c r="L4277" s="265">
        <f t="shared" si="933"/>
        <v>230259.53453063621</v>
      </c>
      <c r="M4277" s="265">
        <f>$G4277*NonHospFrac+theModel!$H4277*NonHospFrac</f>
        <v>373982.23238757823</v>
      </c>
      <c r="N4277" s="266">
        <f t="shared" si="935"/>
        <v>604241.7669182145</v>
      </c>
      <c r="O4277" s="158"/>
      <c r="P4277" s="265">
        <f t="shared" si="936"/>
        <v>219665.99310544296</v>
      </c>
      <c r="Q4277" s="265">
        <f t="shared" si="937"/>
        <v>373980.67213695921</v>
      </c>
      <c r="R4277" s="266">
        <f t="shared" si="938"/>
        <v>593646.66524240212</v>
      </c>
    </row>
    <row r="4278" spans="1:18" x14ac:dyDescent="0.25">
      <c r="A4278" s="81">
        <v>4247</v>
      </c>
      <c r="B4278" s="93">
        <f t="shared" si="927"/>
        <v>7.5298876124439188E-36</v>
      </c>
      <c r="C4278" s="178">
        <f t="shared" si="928"/>
        <v>7.5129014828118673E-36</v>
      </c>
      <c r="D4278" s="165">
        <f t="shared" si="929"/>
        <v>2.2558277767625785E-3</v>
      </c>
      <c r="E4278" s="166">
        <f t="shared" si="939"/>
        <v>24.291375447755232</v>
      </c>
      <c r="F4278" s="167">
        <f t="shared" si="940"/>
        <v>9.5827563956874666</v>
      </c>
      <c r="G4278" s="167">
        <f t="shared" si="930"/>
        <v>333020.17249861476</v>
      </c>
      <c r="H4278" s="167">
        <f t="shared" si="931"/>
        <v>271299.98899881309</v>
      </c>
      <c r="I4278" s="168">
        <f t="shared" si="932"/>
        <v>604320.16149742785</v>
      </c>
      <c r="J4278" s="168">
        <f t="shared" si="934"/>
        <v>576508.37225534907</v>
      </c>
      <c r="K4278" s="94"/>
      <c r="L4278" s="265">
        <f t="shared" si="933"/>
        <v>230289.40849881864</v>
      </c>
      <c r="M4278" s="265">
        <f>$G4278*NonHospFrac+theModel!$H4278*NonHospFrac</f>
        <v>374030.75299860921</v>
      </c>
      <c r="N4278" s="266">
        <f t="shared" si="935"/>
        <v>604320.16149742785</v>
      </c>
      <c r="O4278" s="158"/>
      <c r="P4278" s="265">
        <f t="shared" si="936"/>
        <v>219691.11821841143</v>
      </c>
      <c r="Q4278" s="265">
        <f t="shared" si="937"/>
        <v>374029.19274799019</v>
      </c>
      <c r="R4278" s="266">
        <f t="shared" si="938"/>
        <v>593720.31096640159</v>
      </c>
    </row>
    <row r="4279" spans="1:18" x14ac:dyDescent="0.25">
      <c r="A4279" s="81">
        <v>4248</v>
      </c>
      <c r="B4279" s="93">
        <f t="shared" si="927"/>
        <v>7.3892258536345318E-36</v>
      </c>
      <c r="C4279" s="178">
        <f t="shared" si="928"/>
        <v>7.3725570327051307E-36</v>
      </c>
      <c r="D4279" s="165">
        <f t="shared" si="929"/>
        <v>2.2558277767625785E-3</v>
      </c>
      <c r="E4279" s="166">
        <f t="shared" si="939"/>
        <v>24.291375447755232</v>
      </c>
      <c r="F4279" s="167">
        <f t="shared" si="940"/>
        <v>9.5850122234642292</v>
      </c>
      <c r="G4279" s="167">
        <f t="shared" si="930"/>
        <v>333098.56707782822</v>
      </c>
      <c r="H4279" s="167">
        <f t="shared" si="931"/>
        <v>271299.98899881309</v>
      </c>
      <c r="I4279" s="168">
        <f t="shared" si="932"/>
        <v>604398.55607664131</v>
      </c>
      <c r="J4279" s="168">
        <f t="shared" si="934"/>
        <v>576574.30231054267</v>
      </c>
      <c r="K4279" s="94"/>
      <c r="L4279" s="265">
        <f t="shared" si="933"/>
        <v>230319.28246700106</v>
      </c>
      <c r="M4279" s="265">
        <f>$G4279*NonHospFrac+theModel!$H4279*NonHospFrac</f>
        <v>374079.27360964019</v>
      </c>
      <c r="N4279" s="266">
        <f t="shared" si="935"/>
        <v>604398.55607664119</v>
      </c>
      <c r="O4279" s="158"/>
      <c r="P4279" s="265">
        <f t="shared" si="936"/>
        <v>219716.24230723083</v>
      </c>
      <c r="Q4279" s="265">
        <f t="shared" si="937"/>
        <v>374077.71335902117</v>
      </c>
      <c r="R4279" s="266">
        <f t="shared" si="938"/>
        <v>593793.95566625195</v>
      </c>
    </row>
    <row r="4280" spans="1:18" x14ac:dyDescent="0.25">
      <c r="A4280" s="81">
        <v>4249</v>
      </c>
      <c r="B4280" s="93">
        <f t="shared" si="927"/>
        <v>7.2511917210804297E-36</v>
      </c>
      <c r="C4280" s="178">
        <f t="shared" si="928"/>
        <v>7.234834281381385E-36</v>
      </c>
      <c r="D4280" s="165">
        <f t="shared" si="929"/>
        <v>2.2558277767625785E-3</v>
      </c>
      <c r="E4280" s="166">
        <f t="shared" si="939"/>
        <v>24.291375447755232</v>
      </c>
      <c r="F4280" s="167">
        <f t="shared" si="940"/>
        <v>9.5872680512409918</v>
      </c>
      <c r="G4280" s="167">
        <f t="shared" si="930"/>
        <v>333176.96165704163</v>
      </c>
      <c r="H4280" s="167">
        <f t="shared" si="931"/>
        <v>271299.98899881309</v>
      </c>
      <c r="I4280" s="168">
        <f t="shared" si="932"/>
        <v>604476.95065585477</v>
      </c>
      <c r="J4280" s="168">
        <f t="shared" si="934"/>
        <v>576640.22967829742</v>
      </c>
      <c r="K4280" s="94"/>
      <c r="L4280" s="265">
        <f t="shared" si="933"/>
        <v>230349.15643518348</v>
      </c>
      <c r="M4280" s="265">
        <f>$G4280*NonHospFrac+theModel!$H4280*NonHospFrac</f>
        <v>374127.79422067117</v>
      </c>
      <c r="N4280" s="266">
        <f t="shared" si="935"/>
        <v>604476.95065585466</v>
      </c>
      <c r="O4280" s="158"/>
      <c r="P4280" s="265">
        <f t="shared" si="936"/>
        <v>219741.36537194293</v>
      </c>
      <c r="Q4280" s="265">
        <f t="shared" si="937"/>
        <v>374126.23397005216</v>
      </c>
      <c r="R4280" s="266">
        <f t="shared" si="938"/>
        <v>593867.59934199508</v>
      </c>
    </row>
    <row r="4281" spans="1:18" x14ac:dyDescent="0.25">
      <c r="A4281" s="81">
        <v>4250</v>
      </c>
      <c r="B4281" s="93">
        <f t="shared" si="927"/>
        <v>7.1157361295167998E-36</v>
      </c>
      <c r="C4281" s="178">
        <f t="shared" si="928"/>
        <v>7.0996842543037234E-36</v>
      </c>
      <c r="D4281" s="165">
        <f t="shared" si="929"/>
        <v>2.2558277767625785E-3</v>
      </c>
      <c r="E4281" s="166">
        <f t="shared" si="939"/>
        <v>24.291375447755232</v>
      </c>
      <c r="F4281" s="167">
        <f t="shared" si="940"/>
        <v>9.5895238790177544</v>
      </c>
      <c r="G4281" s="167">
        <f t="shared" si="930"/>
        <v>333255.35623625509</v>
      </c>
      <c r="H4281" s="167">
        <f t="shared" si="931"/>
        <v>271299.98899881309</v>
      </c>
      <c r="I4281" s="168">
        <f t="shared" si="932"/>
        <v>604555.34523506812</v>
      </c>
      <c r="J4281" s="168">
        <f t="shared" si="934"/>
        <v>576706.15435872274</v>
      </c>
      <c r="K4281" s="94"/>
      <c r="L4281" s="265">
        <f t="shared" si="933"/>
        <v>230379.03040336593</v>
      </c>
      <c r="M4281" s="265">
        <f>$G4281*NonHospFrac+theModel!$H4281*NonHospFrac</f>
        <v>374176.31483170227</v>
      </c>
      <c r="N4281" s="266">
        <f t="shared" si="935"/>
        <v>604555.34523506823</v>
      </c>
      <c r="O4281" s="158"/>
      <c r="P4281" s="265">
        <f t="shared" si="936"/>
        <v>219766.48741258946</v>
      </c>
      <c r="Q4281" s="265">
        <f t="shared" si="937"/>
        <v>374174.75458108325</v>
      </c>
      <c r="R4281" s="266">
        <f t="shared" si="938"/>
        <v>593941.24199367268</v>
      </c>
    </row>
    <row r="4282" spans="1:18" x14ac:dyDescent="0.25">
      <c r="A4282" s="81">
        <v>4251</v>
      </c>
      <c r="B4282" s="93">
        <f t="shared" si="927"/>
        <v>6.9828109106133044E-36</v>
      </c>
      <c r="C4282" s="178">
        <f t="shared" si="928"/>
        <v>6.9670588918012625E-36</v>
      </c>
      <c r="D4282" s="165">
        <f t="shared" si="929"/>
        <v>2.2558277767625785E-3</v>
      </c>
      <c r="E4282" s="166">
        <f t="shared" si="939"/>
        <v>24.291375447755232</v>
      </c>
      <c r="F4282" s="167">
        <f t="shared" si="940"/>
        <v>9.591779706794517</v>
      </c>
      <c r="G4282" s="167">
        <f t="shared" si="930"/>
        <v>333333.75081546843</v>
      </c>
      <c r="H4282" s="167">
        <f t="shared" si="931"/>
        <v>271299.98899881309</v>
      </c>
      <c r="I4282" s="168">
        <f t="shared" si="932"/>
        <v>604633.73981428146</v>
      </c>
      <c r="J4282" s="168">
        <f t="shared" si="934"/>
        <v>576772.07635192829</v>
      </c>
      <c r="K4282" s="94"/>
      <c r="L4282" s="265">
        <f t="shared" si="933"/>
        <v>230408.90437154833</v>
      </c>
      <c r="M4282" s="265">
        <f>$G4282*NonHospFrac+theModel!$H4282*NonHospFrac</f>
        <v>374224.83544273314</v>
      </c>
      <c r="N4282" s="266">
        <f t="shared" si="935"/>
        <v>604633.73981428146</v>
      </c>
      <c r="O4282" s="158"/>
      <c r="P4282" s="265">
        <f t="shared" si="936"/>
        <v>219791.60842921209</v>
      </c>
      <c r="Q4282" s="265">
        <f t="shared" si="937"/>
        <v>374223.27519211412</v>
      </c>
      <c r="R4282" s="266">
        <f t="shared" si="938"/>
        <v>594014.88362132618</v>
      </c>
    </row>
    <row r="4283" spans="1:18" x14ac:dyDescent="0.25">
      <c r="A4283" s="81">
        <v>4252</v>
      </c>
      <c r="B4283" s="93">
        <f t="shared" si="927"/>
        <v>6.8523687958469385E-36</v>
      </c>
      <c r="C4283" s="178">
        <f t="shared" si="928"/>
        <v>6.8369110319806463E-36</v>
      </c>
      <c r="D4283" s="165">
        <f t="shared" si="929"/>
        <v>2.2558277767625785E-3</v>
      </c>
      <c r="E4283" s="166">
        <f t="shared" si="939"/>
        <v>24.291375447755232</v>
      </c>
      <c r="F4283" s="167">
        <f t="shared" si="940"/>
        <v>9.5940355345712796</v>
      </c>
      <c r="G4283" s="167">
        <f t="shared" si="930"/>
        <v>333412.14539468189</v>
      </c>
      <c r="H4283" s="167">
        <f t="shared" si="931"/>
        <v>271299.98899881309</v>
      </c>
      <c r="I4283" s="168">
        <f t="shared" si="932"/>
        <v>604712.13439349504</v>
      </c>
      <c r="J4283" s="168">
        <f t="shared" si="934"/>
        <v>576837.99565802386</v>
      </c>
      <c r="K4283" s="94"/>
      <c r="L4283" s="265">
        <f t="shared" si="933"/>
        <v>230438.77833973075</v>
      </c>
      <c r="M4283" s="265">
        <f>$G4283*NonHospFrac+theModel!$H4283*NonHospFrac</f>
        <v>374273.35605376423</v>
      </c>
      <c r="N4283" s="266">
        <f t="shared" si="935"/>
        <v>604712.13439349504</v>
      </c>
      <c r="O4283" s="158"/>
      <c r="P4283" s="265">
        <f t="shared" si="936"/>
        <v>219816.72842185269</v>
      </c>
      <c r="Q4283" s="265">
        <f t="shared" si="937"/>
        <v>374271.79580314521</v>
      </c>
      <c r="R4283" s="266">
        <f t="shared" si="938"/>
        <v>594088.52422499796</v>
      </c>
    </row>
    <row r="4284" spans="1:18" x14ac:dyDescent="0.25">
      <c r="A4284" s="81">
        <v>4253</v>
      </c>
      <c r="B4284" s="93">
        <f t="shared" si="927"/>
        <v>6.7243633996916303E-36</v>
      </c>
      <c r="C4284" s="178">
        <f t="shared" si="928"/>
        <v>6.7091943939535604E-36</v>
      </c>
      <c r="D4284" s="165">
        <f t="shared" si="929"/>
        <v>2.2558277767625785E-3</v>
      </c>
      <c r="E4284" s="166">
        <f t="shared" si="939"/>
        <v>24.291375447755232</v>
      </c>
      <c r="F4284" s="167">
        <f t="shared" si="940"/>
        <v>9.5962913623480421</v>
      </c>
      <c r="G4284" s="167">
        <f t="shared" si="930"/>
        <v>333490.5399738953</v>
      </c>
      <c r="H4284" s="167">
        <f t="shared" si="931"/>
        <v>271299.98899881309</v>
      </c>
      <c r="I4284" s="168">
        <f t="shared" si="932"/>
        <v>604790.52897270839</v>
      </c>
      <c r="J4284" s="168">
        <f t="shared" si="934"/>
        <v>576903.91227711854</v>
      </c>
      <c r="K4284" s="94"/>
      <c r="L4284" s="265">
        <f t="shared" si="933"/>
        <v>230468.65230791317</v>
      </c>
      <c r="M4284" s="265">
        <f>$G4284*NonHospFrac+theModel!$H4284*NonHospFrac</f>
        <v>374321.87666479521</v>
      </c>
      <c r="N4284" s="266">
        <f t="shared" si="935"/>
        <v>604790.52897270839</v>
      </c>
      <c r="O4284" s="158"/>
      <c r="P4284" s="265">
        <f t="shared" si="936"/>
        <v>219841.84739055292</v>
      </c>
      <c r="Q4284" s="265">
        <f t="shared" si="937"/>
        <v>374320.3164141762</v>
      </c>
      <c r="R4284" s="266">
        <f t="shared" si="938"/>
        <v>594162.16380472912</v>
      </c>
    </row>
    <row r="4285" spans="1:18" x14ac:dyDescent="0.25">
      <c r="A4285" s="81">
        <v>4254</v>
      </c>
      <c r="B4285" s="93">
        <f t="shared" si="927"/>
        <v>6.5987492031250116E-36</v>
      </c>
      <c r="C4285" s="178">
        <f t="shared" si="928"/>
        <v>6.5838635613807116E-36</v>
      </c>
      <c r="D4285" s="165">
        <f t="shared" si="929"/>
        <v>2.2558277767625785E-3</v>
      </c>
      <c r="E4285" s="166">
        <f t="shared" si="939"/>
        <v>24.291375447755232</v>
      </c>
      <c r="F4285" s="167">
        <f t="shared" si="940"/>
        <v>9.5985471901248047</v>
      </c>
      <c r="G4285" s="167">
        <f t="shared" si="930"/>
        <v>333568.93455310876</v>
      </c>
      <c r="H4285" s="167">
        <f t="shared" si="931"/>
        <v>271299.98899881309</v>
      </c>
      <c r="I4285" s="168">
        <f t="shared" si="932"/>
        <v>604868.92355192185</v>
      </c>
      <c r="J4285" s="168">
        <f t="shared" si="934"/>
        <v>576969.8262093222</v>
      </c>
      <c r="K4285" s="94"/>
      <c r="L4285" s="265">
        <f t="shared" si="933"/>
        <v>230498.52627609562</v>
      </c>
      <c r="M4285" s="265">
        <f>$G4285*NonHospFrac+theModel!$H4285*NonHospFrac</f>
        <v>374370.3972758262</v>
      </c>
      <c r="N4285" s="266">
        <f t="shared" si="935"/>
        <v>604868.92355192185</v>
      </c>
      <c r="O4285" s="158"/>
      <c r="P4285" s="265">
        <f t="shared" si="936"/>
        <v>219866.96533535456</v>
      </c>
      <c r="Q4285" s="265">
        <f t="shared" si="937"/>
        <v>374368.83702520718</v>
      </c>
      <c r="R4285" s="266">
        <f t="shared" si="938"/>
        <v>594235.80236056168</v>
      </c>
    </row>
    <row r="4286" spans="1:18" x14ac:dyDescent="0.25">
      <c r="A4286" s="81">
        <v>4255</v>
      </c>
      <c r="B4286" s="93">
        <f t="shared" si="927"/>
        <v>6.4754815374401933E-36</v>
      </c>
      <c r="C4286" s="178">
        <f t="shared" si="928"/>
        <v>6.4608739663201218E-36</v>
      </c>
      <c r="D4286" s="165">
        <f t="shared" si="929"/>
        <v>2.2558277767625785E-3</v>
      </c>
      <c r="E4286" s="166">
        <f t="shared" si="939"/>
        <v>24.291375447755232</v>
      </c>
      <c r="F4286" s="167">
        <f t="shared" si="940"/>
        <v>9.6008030179015673</v>
      </c>
      <c r="G4286" s="167">
        <f t="shared" si="930"/>
        <v>333647.32913232216</v>
      </c>
      <c r="H4286" s="167">
        <f t="shared" si="931"/>
        <v>271299.98899881309</v>
      </c>
      <c r="I4286" s="168">
        <f t="shared" si="932"/>
        <v>604947.31813113531</v>
      </c>
      <c r="J4286" s="168">
        <f t="shared" si="934"/>
        <v>577035.73745474417</v>
      </c>
      <c r="K4286" s="94"/>
      <c r="L4286" s="265">
        <f t="shared" si="933"/>
        <v>230528.40024427805</v>
      </c>
      <c r="M4286" s="265">
        <f>$G4286*NonHospFrac+theModel!$H4286*NonHospFrac</f>
        <v>374418.91788685718</v>
      </c>
      <c r="N4286" s="266">
        <f t="shared" si="935"/>
        <v>604947.31813113519</v>
      </c>
      <c r="O4286" s="158"/>
      <c r="P4286" s="265">
        <f t="shared" si="936"/>
        <v>219892.0822562993</v>
      </c>
      <c r="Q4286" s="265">
        <f t="shared" si="937"/>
        <v>374417.35763623816</v>
      </c>
      <c r="R4286" s="266">
        <f t="shared" si="938"/>
        <v>594309.43989253743</v>
      </c>
    </row>
    <row r="4287" spans="1:18" x14ac:dyDescent="0.25">
      <c r="A4287" s="81">
        <v>4256</v>
      </c>
      <c r="B4287" s="93">
        <f t="shared" si="927"/>
        <v>6.354516568362996E-36</v>
      </c>
      <c r="C4287" s="178">
        <f t="shared" si="928"/>
        <v>6.3401818733801848E-36</v>
      </c>
      <c r="D4287" s="165">
        <f t="shared" si="929"/>
        <v>2.2558277767625785E-3</v>
      </c>
      <c r="E4287" s="166">
        <f t="shared" si="939"/>
        <v>24.291375447755232</v>
      </c>
      <c r="F4287" s="167">
        <f t="shared" si="940"/>
        <v>9.6030588456783299</v>
      </c>
      <c r="G4287" s="167">
        <f t="shared" si="930"/>
        <v>333725.72371153557</v>
      </c>
      <c r="H4287" s="167">
        <f t="shared" si="931"/>
        <v>271299.98899881309</v>
      </c>
      <c r="I4287" s="168">
        <f t="shared" si="932"/>
        <v>605025.71271034866</v>
      </c>
      <c r="J4287" s="168">
        <f t="shared" si="934"/>
        <v>577101.646013494</v>
      </c>
      <c r="K4287" s="94"/>
      <c r="L4287" s="265">
        <f t="shared" si="933"/>
        <v>230558.27421246047</v>
      </c>
      <c r="M4287" s="265">
        <f>$G4287*NonHospFrac+theModel!$H4287*NonHospFrac</f>
        <v>374467.43849788816</v>
      </c>
      <c r="N4287" s="266">
        <f t="shared" si="935"/>
        <v>605025.71271034866</v>
      </c>
      <c r="O4287" s="158"/>
      <c r="P4287" s="265">
        <f t="shared" si="936"/>
        <v>219917.19815342888</v>
      </c>
      <c r="Q4287" s="265">
        <f t="shared" si="937"/>
        <v>374465.87824726914</v>
      </c>
      <c r="R4287" s="266">
        <f t="shared" si="938"/>
        <v>594383.07640069805</v>
      </c>
    </row>
    <row r="4288" spans="1:18" x14ac:dyDescent="0.25">
      <c r="A4288" s="81">
        <v>4257</v>
      </c>
      <c r="B4288" s="93">
        <f t="shared" si="927"/>
        <v>6.2358112804629697E-36</v>
      </c>
      <c r="C4288" s="178">
        <f t="shared" si="928"/>
        <v>6.2217443641658525E-36</v>
      </c>
      <c r="D4288" s="165">
        <f t="shared" si="929"/>
        <v>2.2558277767625785E-3</v>
      </c>
      <c r="E4288" s="166">
        <f t="shared" si="939"/>
        <v>24.291375447755232</v>
      </c>
      <c r="F4288" s="167">
        <f t="shared" si="940"/>
        <v>9.6053146734550925</v>
      </c>
      <c r="G4288" s="167">
        <f t="shared" si="930"/>
        <v>333804.11829074903</v>
      </c>
      <c r="H4288" s="167">
        <f t="shared" si="931"/>
        <v>271299.98899881309</v>
      </c>
      <c r="I4288" s="168">
        <f t="shared" si="932"/>
        <v>605104.10728956212</v>
      </c>
      <c r="J4288" s="168">
        <f t="shared" si="934"/>
        <v>577167.55188568123</v>
      </c>
      <c r="K4288" s="94"/>
      <c r="L4288" s="265">
        <f t="shared" si="933"/>
        <v>230588.14818064292</v>
      </c>
      <c r="M4288" s="265">
        <f>$G4288*NonHospFrac+theModel!$H4288*NonHospFrac</f>
        <v>374515.9591089192</v>
      </c>
      <c r="N4288" s="266">
        <f t="shared" si="935"/>
        <v>605104.10728956212</v>
      </c>
      <c r="O4288" s="158"/>
      <c r="P4288" s="265">
        <f t="shared" si="936"/>
        <v>219942.31302678509</v>
      </c>
      <c r="Q4288" s="265">
        <f t="shared" si="937"/>
        <v>374514.39885830018</v>
      </c>
      <c r="R4288" s="266">
        <f t="shared" si="938"/>
        <v>594456.71188508533</v>
      </c>
    </row>
    <row r="4289" spans="1:18" x14ac:dyDescent="0.25">
      <c r="A4289" s="81">
        <v>4258</v>
      </c>
      <c r="B4289" s="93">
        <f t="shared" si="927"/>
        <v>6.1193234618580247E-36</v>
      </c>
      <c r="C4289" s="178">
        <f t="shared" si="928"/>
        <v>6.1055193220177703E-36</v>
      </c>
      <c r="D4289" s="165">
        <f t="shared" si="929"/>
        <v>2.2558277767625785E-3</v>
      </c>
      <c r="E4289" s="166">
        <f t="shared" si="939"/>
        <v>24.291375447755232</v>
      </c>
      <c r="F4289" s="167">
        <f t="shared" si="940"/>
        <v>9.6075705012318551</v>
      </c>
      <c r="G4289" s="167">
        <f t="shared" si="930"/>
        <v>333882.51286996237</v>
      </c>
      <c r="H4289" s="167">
        <f t="shared" si="931"/>
        <v>271299.98899881309</v>
      </c>
      <c r="I4289" s="168">
        <f t="shared" si="932"/>
        <v>605182.50186877546</v>
      </c>
      <c r="J4289" s="168">
        <f t="shared" si="934"/>
        <v>577233.45507141529</v>
      </c>
      <c r="K4289" s="94"/>
      <c r="L4289" s="265">
        <f t="shared" si="933"/>
        <v>230618.02214882529</v>
      </c>
      <c r="M4289" s="265">
        <f>$G4289*NonHospFrac+theModel!$H4289*NonHospFrac</f>
        <v>374564.47971995012</v>
      </c>
      <c r="N4289" s="266">
        <f t="shared" si="935"/>
        <v>605182.50186877535</v>
      </c>
      <c r="O4289" s="158"/>
      <c r="P4289" s="265">
        <f t="shared" si="936"/>
        <v>219967.42687640953</v>
      </c>
      <c r="Q4289" s="265">
        <f t="shared" si="937"/>
        <v>374562.9194693311</v>
      </c>
      <c r="R4289" s="266">
        <f t="shared" si="938"/>
        <v>594530.3463457406</v>
      </c>
    </row>
    <row r="4290" spans="1:18" x14ac:dyDescent="0.25">
      <c r="A4290" s="81">
        <v>4259</v>
      </c>
      <c r="B4290" s="93">
        <f t="shared" si="927"/>
        <v>6.0050116892033233E-36</v>
      </c>
      <c r="C4290" s="178">
        <f t="shared" si="928"/>
        <v>5.9914654170350342E-36</v>
      </c>
      <c r="D4290" s="165">
        <f t="shared" si="929"/>
        <v>2.2558277767625785E-3</v>
      </c>
      <c r="E4290" s="166">
        <f t="shared" si="939"/>
        <v>24.291375447755232</v>
      </c>
      <c r="F4290" s="167">
        <f t="shared" si="940"/>
        <v>9.6098263290086177</v>
      </c>
      <c r="G4290" s="167">
        <f t="shared" si="930"/>
        <v>333960.90744917584</v>
      </c>
      <c r="H4290" s="167">
        <f t="shared" si="931"/>
        <v>271299.98899881309</v>
      </c>
      <c r="I4290" s="168">
        <f t="shared" si="932"/>
        <v>605260.89644798893</v>
      </c>
      <c r="J4290" s="168">
        <f t="shared" si="934"/>
        <v>577299.35557080584</v>
      </c>
      <c r="K4290" s="94"/>
      <c r="L4290" s="265">
        <f t="shared" si="933"/>
        <v>230647.89611700774</v>
      </c>
      <c r="M4290" s="265">
        <f>$G4290*NonHospFrac+theModel!$H4290*NonHospFrac</f>
        <v>374613.00033098116</v>
      </c>
      <c r="N4290" s="266">
        <f t="shared" si="935"/>
        <v>605260.89644798893</v>
      </c>
      <c r="O4290" s="158"/>
      <c r="P4290" s="265">
        <f t="shared" si="936"/>
        <v>219992.5397023441</v>
      </c>
      <c r="Q4290" s="265">
        <f t="shared" si="937"/>
        <v>374611.44008036214</v>
      </c>
      <c r="R4290" s="266">
        <f t="shared" si="938"/>
        <v>594603.97978270624</v>
      </c>
    </row>
    <row r="4291" spans="1:18" x14ac:dyDescent="0.25">
      <c r="A4291" s="81">
        <v>4260</v>
      </c>
      <c r="B4291" s="93">
        <f t="shared" si="927"/>
        <v>5.8928353129611357E-36</v>
      </c>
      <c r="C4291" s="178">
        <f t="shared" si="928"/>
        <v>5.8795420913782706E-36</v>
      </c>
      <c r="D4291" s="165">
        <f t="shared" si="929"/>
        <v>2.2558277767625785E-3</v>
      </c>
      <c r="E4291" s="166">
        <f t="shared" si="939"/>
        <v>24.291375447755232</v>
      </c>
      <c r="F4291" s="167">
        <f t="shared" si="940"/>
        <v>9.6120821567853802</v>
      </c>
      <c r="G4291" s="167">
        <f t="shared" si="930"/>
        <v>334039.30202838924</v>
      </c>
      <c r="H4291" s="167">
        <f t="shared" si="931"/>
        <v>271299.98899881309</v>
      </c>
      <c r="I4291" s="168">
        <f t="shared" si="932"/>
        <v>605339.29102720227</v>
      </c>
      <c r="J4291" s="168">
        <f t="shared" si="934"/>
        <v>577365.2533839622</v>
      </c>
      <c r="K4291" s="94"/>
      <c r="L4291" s="265">
        <f t="shared" si="933"/>
        <v>230677.77008519016</v>
      </c>
      <c r="M4291" s="265">
        <f>$G4291*NonHospFrac+theModel!$H4291*NonHospFrac</f>
        <v>374661.52094201214</v>
      </c>
      <c r="N4291" s="266">
        <f t="shared" si="935"/>
        <v>605339.29102720227</v>
      </c>
      <c r="O4291" s="158"/>
      <c r="P4291" s="265">
        <f t="shared" si="936"/>
        <v>220017.65150463043</v>
      </c>
      <c r="Q4291" s="265">
        <f t="shared" si="937"/>
        <v>374659.96069139312</v>
      </c>
      <c r="R4291" s="266">
        <f t="shared" si="938"/>
        <v>594677.61219602358</v>
      </c>
    </row>
    <row r="4292" spans="1:18" x14ac:dyDescent="0.25">
      <c r="A4292" s="81">
        <v>4261</v>
      </c>
      <c r="B4292" s="93">
        <f t="shared" si="927"/>
        <v>5.7827544429457651E-36</v>
      </c>
      <c r="C4292" s="178">
        <f t="shared" si="928"/>
        <v>5.7697095448471709E-36</v>
      </c>
      <c r="D4292" s="165">
        <f t="shared" si="929"/>
        <v>2.2558277767625785E-3</v>
      </c>
      <c r="E4292" s="166">
        <f t="shared" si="939"/>
        <v>24.291375447755232</v>
      </c>
      <c r="F4292" s="167">
        <f t="shared" si="940"/>
        <v>9.6143379845621428</v>
      </c>
      <c r="G4292" s="167">
        <f t="shared" si="930"/>
        <v>334117.6966076027</v>
      </c>
      <c r="H4292" s="167">
        <f t="shared" si="931"/>
        <v>271299.98899881309</v>
      </c>
      <c r="I4292" s="168">
        <f t="shared" si="932"/>
        <v>605417.68560641585</v>
      </c>
      <c r="J4292" s="168">
        <f t="shared" si="934"/>
        <v>577431.14851099416</v>
      </c>
      <c r="K4292" s="94"/>
      <c r="L4292" s="265">
        <f t="shared" si="933"/>
        <v>230707.64405337261</v>
      </c>
      <c r="M4292" s="265">
        <f>$G4292*NonHospFrac+theModel!$H4292*NonHospFrac</f>
        <v>374710.04155304318</v>
      </c>
      <c r="N4292" s="266">
        <f t="shared" si="935"/>
        <v>605417.68560641585</v>
      </c>
      <c r="O4292" s="158"/>
      <c r="P4292" s="265">
        <f t="shared" si="936"/>
        <v>220042.76228331029</v>
      </c>
      <c r="Q4292" s="265">
        <f t="shared" si="937"/>
        <v>374708.48130242416</v>
      </c>
      <c r="R4292" s="266">
        <f t="shared" si="938"/>
        <v>594751.2435857344</v>
      </c>
    </row>
    <row r="4293" spans="1:18" x14ac:dyDescent="0.25">
      <c r="A4293" s="81">
        <v>4262</v>
      </c>
      <c r="B4293" s="93">
        <f t="shared" si="927"/>
        <v>5.6747299341385006E-36</v>
      </c>
      <c r="C4293" s="178">
        <f t="shared" si="928"/>
        <v>5.661928720727445E-36</v>
      </c>
      <c r="D4293" s="165">
        <f t="shared" si="929"/>
        <v>2.2558277767625785E-3</v>
      </c>
      <c r="E4293" s="166">
        <f t="shared" si="939"/>
        <v>24.291375447755232</v>
      </c>
      <c r="F4293" s="167">
        <f t="shared" si="940"/>
        <v>9.6165938123389054</v>
      </c>
      <c r="G4293" s="167">
        <f t="shared" si="930"/>
        <v>334196.09118681605</v>
      </c>
      <c r="H4293" s="167">
        <f t="shared" si="931"/>
        <v>271299.98899881309</v>
      </c>
      <c r="I4293" s="168">
        <f t="shared" si="932"/>
        <v>605496.08018562919</v>
      </c>
      <c r="J4293" s="168">
        <f t="shared" si="934"/>
        <v>577497.0409520109</v>
      </c>
      <c r="K4293" s="94"/>
      <c r="L4293" s="265">
        <f t="shared" si="933"/>
        <v>230737.51802155501</v>
      </c>
      <c r="M4293" s="265">
        <f>$G4293*NonHospFrac+theModel!$H4293*NonHospFrac</f>
        <v>374758.56216407416</v>
      </c>
      <c r="N4293" s="266">
        <f t="shared" si="935"/>
        <v>605496.08018562919</v>
      </c>
      <c r="O4293" s="158"/>
      <c r="P4293" s="265">
        <f t="shared" si="936"/>
        <v>220067.87203842532</v>
      </c>
      <c r="Q4293" s="265">
        <f t="shared" si="937"/>
        <v>374757.00191345514</v>
      </c>
      <c r="R4293" s="266">
        <f t="shared" si="938"/>
        <v>594824.87395188049</v>
      </c>
    </row>
    <row r="4294" spans="1:18" x14ac:dyDescent="0.25">
      <c r="A4294" s="81">
        <v>4263</v>
      </c>
      <c r="B4294" s="93">
        <f t="shared" si="927"/>
        <v>5.5687233727675648E-36</v>
      </c>
      <c r="C4294" s="178">
        <f t="shared" si="928"/>
        <v>5.5561612919021688E-36</v>
      </c>
      <c r="D4294" s="165">
        <f t="shared" si="929"/>
        <v>2.2558277767625785E-3</v>
      </c>
      <c r="E4294" s="166">
        <f t="shared" si="939"/>
        <v>24.291375447755232</v>
      </c>
      <c r="F4294" s="167">
        <f t="shared" si="940"/>
        <v>9.618849640115668</v>
      </c>
      <c r="G4294" s="167">
        <f t="shared" si="930"/>
        <v>334274.48576602951</v>
      </c>
      <c r="H4294" s="167">
        <f t="shared" si="931"/>
        <v>271299.98899881309</v>
      </c>
      <c r="I4294" s="168">
        <f t="shared" si="932"/>
        <v>605574.47476484254</v>
      </c>
      <c r="J4294" s="168">
        <f t="shared" si="934"/>
        <v>577562.93070712197</v>
      </c>
      <c r="K4294" s="94"/>
      <c r="L4294" s="265">
        <f t="shared" si="933"/>
        <v>230767.39198973746</v>
      </c>
      <c r="M4294" s="265">
        <f>$G4294*NonHospFrac+theModel!$H4294*NonHospFrac</f>
        <v>374807.08277510514</v>
      </c>
      <c r="N4294" s="266">
        <f t="shared" si="935"/>
        <v>605574.47476484254</v>
      </c>
      <c r="O4294" s="158"/>
      <c r="P4294" s="265">
        <f t="shared" si="936"/>
        <v>220092.98077001737</v>
      </c>
      <c r="Q4294" s="265">
        <f t="shared" si="937"/>
        <v>374805.52252448612</v>
      </c>
      <c r="R4294" s="266">
        <f t="shared" si="938"/>
        <v>594898.50329450355</v>
      </c>
    </row>
    <row r="4295" spans="1:18" x14ac:dyDescent="0.25">
      <c r="A4295" s="81">
        <v>4264</v>
      </c>
      <c r="B4295" s="93">
        <f t="shared" si="927"/>
        <v>5.4646970626480721E-36</v>
      </c>
      <c r="C4295" s="178">
        <f t="shared" si="928"/>
        <v>5.4523696472225579E-36</v>
      </c>
      <c r="D4295" s="165">
        <f t="shared" si="929"/>
        <v>2.2558277767625785E-3</v>
      </c>
      <c r="E4295" s="166">
        <f t="shared" si="939"/>
        <v>24.291375447755232</v>
      </c>
      <c r="F4295" s="167">
        <f t="shared" si="940"/>
        <v>9.6211054678924306</v>
      </c>
      <c r="G4295" s="167">
        <f t="shared" si="930"/>
        <v>334352.88034524291</v>
      </c>
      <c r="H4295" s="167">
        <f t="shared" si="931"/>
        <v>271299.98899881309</v>
      </c>
      <c r="I4295" s="168">
        <f t="shared" si="932"/>
        <v>605652.869344056</v>
      </c>
      <c r="J4295" s="168">
        <f t="shared" si="934"/>
        <v>577628.81777643703</v>
      </c>
      <c r="K4295" s="94"/>
      <c r="L4295" s="265">
        <f t="shared" si="933"/>
        <v>230797.26595791988</v>
      </c>
      <c r="M4295" s="265">
        <f>$G4295*NonHospFrac+theModel!$H4295*NonHospFrac</f>
        <v>374855.60338613612</v>
      </c>
      <c r="N4295" s="266">
        <f t="shared" si="935"/>
        <v>605652.869344056</v>
      </c>
      <c r="O4295" s="158"/>
      <c r="P4295" s="265">
        <f t="shared" si="936"/>
        <v>220118.08847812805</v>
      </c>
      <c r="Q4295" s="265">
        <f t="shared" si="937"/>
        <v>374854.0431355171</v>
      </c>
      <c r="R4295" s="266">
        <f t="shared" si="938"/>
        <v>594972.13161364512</v>
      </c>
    </row>
    <row r="4296" spans="1:18" x14ac:dyDescent="0.25">
      <c r="A4296" s="81">
        <v>4265</v>
      </c>
      <c r="B4296" s="93">
        <f t="shared" si="927"/>
        <v>5.3626140117771899E-36</v>
      </c>
      <c r="C4296" s="178">
        <f t="shared" si="928"/>
        <v>5.3505168781333669E-36</v>
      </c>
      <c r="D4296" s="165">
        <f t="shared" si="929"/>
        <v>2.2558277767625785E-3</v>
      </c>
      <c r="E4296" s="166">
        <f t="shared" si="939"/>
        <v>24.291375447755232</v>
      </c>
      <c r="F4296" s="167">
        <f t="shared" si="940"/>
        <v>9.6233612956691932</v>
      </c>
      <c r="G4296" s="167">
        <f t="shared" si="930"/>
        <v>334431.27492445637</v>
      </c>
      <c r="H4296" s="167">
        <f t="shared" si="931"/>
        <v>271299.98899881309</v>
      </c>
      <c r="I4296" s="168">
        <f t="shared" si="932"/>
        <v>605731.26392326946</v>
      </c>
      <c r="J4296" s="168">
        <f t="shared" si="934"/>
        <v>577694.70216006541</v>
      </c>
      <c r="K4296" s="94"/>
      <c r="L4296" s="265">
        <f t="shared" si="933"/>
        <v>230827.1399261023</v>
      </c>
      <c r="M4296" s="265">
        <f>$G4296*NonHospFrac+theModel!$H4296*NonHospFrac</f>
        <v>374904.1239971671</v>
      </c>
      <c r="N4296" s="266">
        <f t="shared" si="935"/>
        <v>605731.26392326946</v>
      </c>
      <c r="O4296" s="158"/>
      <c r="P4296" s="265">
        <f t="shared" si="936"/>
        <v>220143.19516279912</v>
      </c>
      <c r="Q4296" s="265">
        <f t="shared" si="937"/>
        <v>374902.56374654808</v>
      </c>
      <c r="R4296" s="266">
        <f t="shared" si="938"/>
        <v>595045.75890934723</v>
      </c>
    </row>
    <row r="4297" spans="1:18" x14ac:dyDescent="0.25">
      <c r="A4297" s="81">
        <v>4266</v>
      </c>
      <c r="B4297" s="93">
        <f t="shared" si="927"/>
        <v>5.2624379191796833E-36</v>
      </c>
      <c r="C4297" s="178">
        <f t="shared" si="928"/>
        <v>5.2505667655481089E-36</v>
      </c>
      <c r="D4297" s="165">
        <f t="shared" si="929"/>
        <v>2.2558277767625785E-3</v>
      </c>
      <c r="E4297" s="166">
        <f t="shared" si="939"/>
        <v>24.291375447755232</v>
      </c>
      <c r="F4297" s="167">
        <f t="shared" si="940"/>
        <v>9.6256171234459558</v>
      </c>
      <c r="G4297" s="167">
        <f t="shared" si="930"/>
        <v>334509.66950366978</v>
      </c>
      <c r="H4297" s="167">
        <f t="shared" si="931"/>
        <v>271299.98899881309</v>
      </c>
      <c r="I4297" s="168">
        <f t="shared" si="932"/>
        <v>605809.65850248281</v>
      </c>
      <c r="J4297" s="168">
        <f t="shared" si="934"/>
        <v>577760.58385811653</v>
      </c>
      <c r="K4297" s="94"/>
      <c r="L4297" s="265">
        <f t="shared" si="933"/>
        <v>230857.01389428473</v>
      </c>
      <c r="M4297" s="265">
        <f>$G4297*NonHospFrac+theModel!$H4297*NonHospFrac</f>
        <v>374952.64460819808</v>
      </c>
      <c r="N4297" s="266">
        <f t="shared" si="935"/>
        <v>605809.65850248281</v>
      </c>
      <c r="O4297" s="158"/>
      <c r="P4297" s="265">
        <f t="shared" si="936"/>
        <v>220168.3008240723</v>
      </c>
      <c r="Q4297" s="265">
        <f t="shared" si="937"/>
        <v>374951.08435757906</v>
      </c>
      <c r="R4297" s="266">
        <f t="shared" si="938"/>
        <v>595119.38518165133</v>
      </c>
    </row>
    <row r="4298" spans="1:18" x14ac:dyDescent="0.25">
      <c r="A4298" s="81">
        <v>4267</v>
      </c>
      <c r="B4298" s="93">
        <f t="shared" si="927"/>
        <v>5.1641331619992066E-36</v>
      </c>
      <c r="C4298" s="178">
        <f t="shared" si="928"/>
        <v>5.1524837669694676E-36</v>
      </c>
      <c r="D4298" s="165">
        <f t="shared" si="929"/>
        <v>2.2558277767625785E-3</v>
      </c>
      <c r="E4298" s="166">
        <f t="shared" si="939"/>
        <v>24.291375447755232</v>
      </c>
      <c r="F4298" s="167">
        <f t="shared" si="940"/>
        <v>9.6278729512227184</v>
      </c>
      <c r="G4298" s="167">
        <f t="shared" si="930"/>
        <v>334588.06408288324</v>
      </c>
      <c r="H4298" s="167">
        <f t="shared" si="931"/>
        <v>271299.98899881309</v>
      </c>
      <c r="I4298" s="168">
        <f t="shared" si="932"/>
        <v>605888.05308169639</v>
      </c>
      <c r="J4298" s="168">
        <f t="shared" si="934"/>
        <v>577826.46287070017</v>
      </c>
      <c r="K4298" s="94"/>
      <c r="L4298" s="265">
        <f t="shared" si="933"/>
        <v>230886.88786246715</v>
      </c>
      <c r="M4298" s="265">
        <f>$G4298*NonHospFrac+theModel!$H4298*NonHospFrac</f>
        <v>375001.16521922918</v>
      </c>
      <c r="N4298" s="266">
        <f t="shared" si="935"/>
        <v>605888.05308169639</v>
      </c>
      <c r="O4298" s="158"/>
      <c r="P4298" s="265">
        <f t="shared" si="936"/>
        <v>220193.40546198928</v>
      </c>
      <c r="Q4298" s="265">
        <f t="shared" si="937"/>
        <v>374999.60496861016</v>
      </c>
      <c r="R4298" s="266">
        <f t="shared" si="938"/>
        <v>595193.01043059945</v>
      </c>
    </row>
    <row r="4299" spans="1:18" x14ac:dyDescent="0.25">
      <c r="A4299" s="81">
        <v>4268</v>
      </c>
      <c r="B4299" s="93">
        <f t="shared" si="927"/>
        <v>5.0676647828308056E-36</v>
      </c>
      <c r="C4299" s="178">
        <f t="shared" si="928"/>
        <v>5.0562330038503746E-36</v>
      </c>
      <c r="D4299" s="165">
        <f t="shared" si="929"/>
        <v>2.2558277767625785E-3</v>
      </c>
      <c r="E4299" s="166">
        <f t="shared" si="939"/>
        <v>24.291375447755232</v>
      </c>
      <c r="F4299" s="167">
        <f t="shared" si="940"/>
        <v>9.6301287789994809</v>
      </c>
      <c r="G4299" s="167">
        <f t="shared" si="930"/>
        <v>334666.45866209659</v>
      </c>
      <c r="H4299" s="167">
        <f t="shared" si="931"/>
        <v>271299.98899881309</v>
      </c>
      <c r="I4299" s="168">
        <f t="shared" si="932"/>
        <v>605966.44766090973</v>
      </c>
      <c r="J4299" s="168">
        <f t="shared" si="934"/>
        <v>577892.33919792529</v>
      </c>
      <c r="K4299" s="94"/>
      <c r="L4299" s="265">
        <f t="shared" si="933"/>
        <v>230916.76183064957</v>
      </c>
      <c r="M4299" s="265">
        <f>$G4299*NonHospFrac+theModel!$H4299*NonHospFrac</f>
        <v>375049.6858302601</v>
      </c>
      <c r="N4299" s="266">
        <f t="shared" si="935"/>
        <v>605966.44766090973</v>
      </c>
      <c r="O4299" s="158"/>
      <c r="P4299" s="265">
        <f t="shared" si="936"/>
        <v>220218.50907659181</v>
      </c>
      <c r="Q4299" s="265">
        <f t="shared" si="937"/>
        <v>375048.12557964108</v>
      </c>
      <c r="R4299" s="266">
        <f t="shared" si="938"/>
        <v>595266.6346562329</v>
      </c>
    </row>
    <row r="4300" spans="1:18" x14ac:dyDescent="0.25">
      <c r="A4300" s="81">
        <v>4269</v>
      </c>
      <c r="B4300" s="93">
        <f t="shared" si="927"/>
        <v>4.9729984772896157E-36</v>
      </c>
      <c r="C4300" s="178">
        <f t="shared" si="928"/>
        <v>4.9617802491907476E-36</v>
      </c>
      <c r="D4300" s="165">
        <f t="shared" si="929"/>
        <v>2.2558277767625785E-3</v>
      </c>
      <c r="E4300" s="166">
        <f t="shared" si="939"/>
        <v>24.291375447755232</v>
      </c>
      <c r="F4300" s="167">
        <f t="shared" si="940"/>
        <v>9.6323846067762435</v>
      </c>
      <c r="G4300" s="167">
        <f t="shared" si="930"/>
        <v>334744.85324131005</v>
      </c>
      <c r="H4300" s="167">
        <f t="shared" si="931"/>
        <v>271299.98899881309</v>
      </c>
      <c r="I4300" s="168">
        <f t="shared" si="932"/>
        <v>606044.84224012308</v>
      </c>
      <c r="J4300" s="168">
        <f t="shared" si="934"/>
        <v>577958.21283990168</v>
      </c>
      <c r="K4300" s="94"/>
      <c r="L4300" s="265">
        <f t="shared" si="933"/>
        <v>230946.63579883199</v>
      </c>
      <c r="M4300" s="265">
        <f>$G4300*NonHospFrac+theModel!$H4300*NonHospFrac</f>
        <v>375098.20644129114</v>
      </c>
      <c r="N4300" s="266">
        <f t="shared" si="935"/>
        <v>606044.84224012308</v>
      </c>
      <c r="O4300" s="158"/>
      <c r="P4300" s="265">
        <f t="shared" si="936"/>
        <v>220243.61166792159</v>
      </c>
      <c r="Q4300" s="265">
        <f t="shared" si="937"/>
        <v>375096.64619067212</v>
      </c>
      <c r="R4300" s="266">
        <f t="shared" si="938"/>
        <v>595340.25785859372</v>
      </c>
    </row>
    <row r="4301" spans="1:18" x14ac:dyDescent="0.25">
      <c r="A4301" s="81">
        <v>4270</v>
      </c>
      <c r="B4301" s="93">
        <f t="shared" si="927"/>
        <v>4.8801005818129358E-36</v>
      </c>
      <c r="C4301" s="178">
        <f t="shared" si="928"/>
        <v>4.8690919153670872E-36</v>
      </c>
      <c r="D4301" s="165">
        <f t="shared" si="929"/>
        <v>2.2558277767625785E-3</v>
      </c>
      <c r="E4301" s="166">
        <f t="shared" si="939"/>
        <v>24.291375447755232</v>
      </c>
      <c r="F4301" s="167">
        <f t="shared" si="940"/>
        <v>9.6346404345530061</v>
      </c>
      <c r="G4301" s="167">
        <f t="shared" si="930"/>
        <v>334823.24782052345</v>
      </c>
      <c r="H4301" s="167">
        <f t="shared" si="931"/>
        <v>271299.98899881309</v>
      </c>
      <c r="I4301" s="168">
        <f t="shared" si="932"/>
        <v>606123.23681933654</v>
      </c>
      <c r="J4301" s="168">
        <f t="shared" si="934"/>
        <v>578024.08379673888</v>
      </c>
      <c r="K4301" s="94"/>
      <c r="L4301" s="265">
        <f t="shared" si="933"/>
        <v>230976.50976701442</v>
      </c>
      <c r="M4301" s="265">
        <f>$G4301*NonHospFrac+theModel!$H4301*NonHospFrac</f>
        <v>375146.72705232212</v>
      </c>
      <c r="N4301" s="266">
        <f t="shared" si="935"/>
        <v>606123.23681933654</v>
      </c>
      <c r="O4301" s="158"/>
      <c r="P4301" s="265">
        <f t="shared" si="936"/>
        <v>220268.71323602032</v>
      </c>
      <c r="Q4301" s="265">
        <f t="shared" si="937"/>
        <v>375145.1668017031</v>
      </c>
      <c r="R4301" s="266">
        <f t="shared" si="938"/>
        <v>595413.88003772346</v>
      </c>
    </row>
    <row r="4302" spans="1:18" x14ac:dyDescent="0.25">
      <c r="A4302" s="81">
        <v>4271</v>
      </c>
      <c r="B4302" s="93">
        <f t="shared" si="927"/>
        <v>4.7889380616883163E-36</v>
      </c>
      <c r="C4302" s="178">
        <f t="shared" si="928"/>
        <v>4.7781350421875643E-36</v>
      </c>
      <c r="D4302" s="165">
        <f t="shared" si="929"/>
        <v>2.2558277767625785E-3</v>
      </c>
      <c r="E4302" s="166">
        <f t="shared" si="939"/>
        <v>24.291375447755232</v>
      </c>
      <c r="F4302" s="167">
        <f t="shared" si="940"/>
        <v>9.6368962623297687</v>
      </c>
      <c r="G4302" s="167">
        <f t="shared" si="930"/>
        <v>334901.64239973691</v>
      </c>
      <c r="H4302" s="167">
        <f t="shared" si="931"/>
        <v>271299.98899881309</v>
      </c>
      <c r="I4302" s="168">
        <f t="shared" si="932"/>
        <v>606201.63139855</v>
      </c>
      <c r="J4302" s="168">
        <f t="shared" si="934"/>
        <v>578089.9520685462</v>
      </c>
      <c r="K4302" s="94"/>
      <c r="L4302" s="265">
        <f t="shared" si="933"/>
        <v>231006.38373519687</v>
      </c>
      <c r="M4302" s="265">
        <f>$G4302*NonHospFrac+theModel!$H4302*NonHospFrac</f>
        <v>375195.2476633531</v>
      </c>
      <c r="N4302" s="266">
        <f t="shared" si="935"/>
        <v>606201.63139855</v>
      </c>
      <c r="O4302" s="158"/>
      <c r="P4302" s="265">
        <f t="shared" si="936"/>
        <v>220293.81378092975</v>
      </c>
      <c r="Q4302" s="265">
        <f t="shared" si="937"/>
        <v>375193.68741273409</v>
      </c>
      <c r="R4302" s="266">
        <f t="shared" si="938"/>
        <v>595487.5011936638</v>
      </c>
    </row>
    <row r="4303" spans="1:18" x14ac:dyDescent="0.25">
      <c r="A4303" s="81">
        <v>4272</v>
      </c>
      <c r="B4303" s="93">
        <f t="shared" si="927"/>
        <v>4.6994784993074562E-36</v>
      </c>
      <c r="C4303" s="178">
        <f t="shared" si="928"/>
        <v>4.68887728517242E-36</v>
      </c>
      <c r="D4303" s="165">
        <f t="shared" si="929"/>
        <v>2.2558277767625785E-3</v>
      </c>
      <c r="E4303" s="166">
        <f t="shared" si="939"/>
        <v>24.291375447755232</v>
      </c>
      <c r="F4303" s="167">
        <f t="shared" si="940"/>
        <v>9.6391520901065313</v>
      </c>
      <c r="G4303" s="167">
        <f t="shared" si="930"/>
        <v>334980.03697895032</v>
      </c>
      <c r="H4303" s="167">
        <f t="shared" si="931"/>
        <v>271299.98899881309</v>
      </c>
      <c r="I4303" s="168">
        <f t="shared" si="932"/>
        <v>606280.02597776335</v>
      </c>
      <c r="J4303" s="168">
        <f t="shared" si="934"/>
        <v>578155.81765543297</v>
      </c>
      <c r="K4303" s="94"/>
      <c r="L4303" s="265">
        <f t="shared" si="933"/>
        <v>231036.25770337926</v>
      </c>
      <c r="M4303" s="265">
        <f>$G4303*NonHospFrac+theModel!$H4303*NonHospFrac</f>
        <v>375243.76827438409</v>
      </c>
      <c r="N4303" s="266">
        <f t="shared" si="935"/>
        <v>606280.02597776335</v>
      </c>
      <c r="O4303" s="158"/>
      <c r="P4303" s="265">
        <f t="shared" si="936"/>
        <v>220318.91330269151</v>
      </c>
      <c r="Q4303" s="265">
        <f t="shared" si="937"/>
        <v>375242.20802376507</v>
      </c>
      <c r="R4303" s="266">
        <f t="shared" si="938"/>
        <v>595561.12132645654</v>
      </c>
    </row>
    <row r="4304" spans="1:18" x14ac:dyDescent="0.25">
      <c r="A4304" s="81">
        <v>4273</v>
      </c>
      <c r="B4304" s="93">
        <f t="shared" si="927"/>
        <v>4.6116900826373265E-36</v>
      </c>
      <c r="C4304" s="178">
        <f t="shared" si="928"/>
        <v>4.6012869040510926E-36</v>
      </c>
      <c r="D4304" s="165">
        <f t="shared" si="929"/>
        <v>2.2558277767625785E-3</v>
      </c>
      <c r="E4304" s="166">
        <f t="shared" si="939"/>
        <v>24.291375447755232</v>
      </c>
      <c r="F4304" s="167">
        <f t="shared" si="940"/>
        <v>9.6414079178832939</v>
      </c>
      <c r="G4304" s="167">
        <f t="shared" si="930"/>
        <v>335058.43155816372</v>
      </c>
      <c r="H4304" s="167">
        <f t="shared" si="931"/>
        <v>271299.98899881309</v>
      </c>
      <c r="I4304" s="168">
        <f t="shared" si="932"/>
        <v>606358.42055697681</v>
      </c>
      <c r="J4304" s="168">
        <f t="shared" si="934"/>
        <v>578221.68055750884</v>
      </c>
      <c r="K4304" s="94"/>
      <c r="L4304" s="265">
        <f t="shared" si="933"/>
        <v>231066.13167156168</v>
      </c>
      <c r="M4304" s="265">
        <f>$G4304*NonHospFrac+theModel!$H4304*NonHospFrac</f>
        <v>375292.28888541507</v>
      </c>
      <c r="N4304" s="266">
        <f t="shared" si="935"/>
        <v>606358.42055697669</v>
      </c>
      <c r="O4304" s="158"/>
      <c r="P4304" s="265">
        <f t="shared" si="936"/>
        <v>220344.01180134737</v>
      </c>
      <c r="Q4304" s="265">
        <f t="shared" si="937"/>
        <v>375290.72863479605</v>
      </c>
      <c r="R4304" s="266">
        <f t="shared" si="938"/>
        <v>595634.74043614347</v>
      </c>
    </row>
    <row r="4305" spans="1:18" x14ac:dyDescent="0.25">
      <c r="A4305" s="81">
        <v>4274</v>
      </c>
      <c r="B4305" s="93">
        <f t="shared" si="927"/>
        <v>4.5255415939088168E-36</v>
      </c>
      <c r="C4305" s="178">
        <f t="shared" si="928"/>
        <v>4.5153327514763825E-36</v>
      </c>
      <c r="D4305" s="165">
        <f t="shared" si="929"/>
        <v>2.2558277767625785E-3</v>
      </c>
      <c r="E4305" s="166">
        <f t="shared" si="939"/>
        <v>24.291375447755232</v>
      </c>
      <c r="F4305" s="167">
        <f t="shared" si="940"/>
        <v>9.6436637456600565</v>
      </c>
      <c r="G4305" s="167">
        <f t="shared" si="930"/>
        <v>335136.82613737718</v>
      </c>
      <c r="H4305" s="167">
        <f t="shared" si="931"/>
        <v>271299.98899881309</v>
      </c>
      <c r="I4305" s="168">
        <f t="shared" si="932"/>
        <v>606436.81513619027</v>
      </c>
      <c r="J4305" s="168">
        <f t="shared" si="934"/>
        <v>578287.54077488312</v>
      </c>
      <c r="K4305" s="94"/>
      <c r="L4305" s="265">
        <f t="shared" si="933"/>
        <v>231096.00563974414</v>
      </c>
      <c r="M4305" s="265">
        <f>$G4305*NonHospFrac+theModel!$H4305*NonHospFrac</f>
        <v>375340.80949644611</v>
      </c>
      <c r="N4305" s="266">
        <f t="shared" si="935"/>
        <v>606436.81513619027</v>
      </c>
      <c r="O4305" s="158"/>
      <c r="P4305" s="265">
        <f t="shared" si="936"/>
        <v>220369.10927693904</v>
      </c>
      <c r="Q4305" s="265">
        <f t="shared" si="937"/>
        <v>375339.24924582709</v>
      </c>
      <c r="R4305" s="266">
        <f t="shared" si="938"/>
        <v>595708.35852276615</v>
      </c>
    </row>
    <row r="4306" spans="1:18" x14ac:dyDescent="0.25">
      <c r="A4306" s="81">
        <v>4275</v>
      </c>
      <c r="B4306" s="93">
        <f t="shared" si="927"/>
        <v>4.4410023985145584E-36</v>
      </c>
      <c r="C4306" s="178">
        <f t="shared" si="928"/>
        <v>4.4309842619473201E-36</v>
      </c>
      <c r="D4306" s="165">
        <f t="shared" si="929"/>
        <v>2.2558277767625785E-3</v>
      </c>
      <c r="E4306" s="166">
        <f t="shared" si="939"/>
        <v>24.291375447755232</v>
      </c>
      <c r="F4306" s="167">
        <f t="shared" si="940"/>
        <v>9.6459195734368191</v>
      </c>
      <c r="G4306" s="167">
        <f t="shared" si="930"/>
        <v>335215.22071659059</v>
      </c>
      <c r="H4306" s="167">
        <f t="shared" si="931"/>
        <v>271299.98899881309</v>
      </c>
      <c r="I4306" s="168">
        <f t="shared" si="932"/>
        <v>606515.20971540362</v>
      </c>
      <c r="J4306" s="168">
        <f t="shared" si="934"/>
        <v>578353.39830766525</v>
      </c>
      <c r="K4306" s="94"/>
      <c r="L4306" s="265">
        <f t="shared" si="933"/>
        <v>231125.87960792656</v>
      </c>
      <c r="M4306" s="265">
        <f>$G4306*NonHospFrac+theModel!$H4306*NonHospFrac</f>
        <v>375389.33010747709</v>
      </c>
      <c r="N4306" s="266">
        <f t="shared" si="935"/>
        <v>606515.20971540362</v>
      </c>
      <c r="O4306" s="158"/>
      <c r="P4306" s="265">
        <f t="shared" si="936"/>
        <v>220394.20572950816</v>
      </c>
      <c r="Q4306" s="265">
        <f t="shared" si="937"/>
        <v>375387.76985685807</v>
      </c>
      <c r="R4306" s="266">
        <f t="shared" si="938"/>
        <v>595781.97558636626</v>
      </c>
    </row>
    <row r="4307" spans="1:18" x14ac:dyDescent="0.25">
      <c r="A4307" s="81">
        <v>4276</v>
      </c>
      <c r="B4307" s="93">
        <f t="shared" si="927"/>
        <v>4.3580424341162294E-36</v>
      </c>
      <c r="C4307" s="178">
        <f t="shared" si="928"/>
        <v>4.3482114409410402E-36</v>
      </c>
      <c r="D4307" s="165">
        <f t="shared" si="929"/>
        <v>2.2558277767625785E-3</v>
      </c>
      <c r="E4307" s="166">
        <f t="shared" si="939"/>
        <v>24.291375447755232</v>
      </c>
      <c r="F4307" s="167">
        <f t="shared" si="940"/>
        <v>9.6481754012135816</v>
      </c>
      <c r="G4307" s="167">
        <f t="shared" si="930"/>
        <v>335293.61529580399</v>
      </c>
      <c r="H4307" s="167">
        <f t="shared" si="931"/>
        <v>271299.98899881309</v>
      </c>
      <c r="I4307" s="168">
        <f t="shared" si="932"/>
        <v>606593.60429461708</v>
      </c>
      <c r="J4307" s="168">
        <f t="shared" si="934"/>
        <v>578419.25315596478</v>
      </c>
      <c r="K4307" s="94"/>
      <c r="L4307" s="265">
        <f t="shared" si="933"/>
        <v>231155.75357610898</v>
      </c>
      <c r="M4307" s="265">
        <f>$G4307*NonHospFrac+theModel!$H4307*NonHospFrac</f>
        <v>375437.85071850807</v>
      </c>
      <c r="N4307" s="266">
        <f t="shared" si="935"/>
        <v>606593.60429461708</v>
      </c>
      <c r="O4307" s="158"/>
      <c r="P4307" s="265">
        <f t="shared" si="936"/>
        <v>220419.30115909647</v>
      </c>
      <c r="Q4307" s="265">
        <f t="shared" si="937"/>
        <v>375436.29046788905</v>
      </c>
      <c r="R4307" s="266">
        <f t="shared" si="938"/>
        <v>595855.59162698546</v>
      </c>
    </row>
    <row r="4308" spans="1:18" x14ac:dyDescent="0.25">
      <c r="A4308" s="81">
        <v>4277</v>
      </c>
      <c r="B4308" s="93">
        <f t="shared" si="927"/>
        <v>4.2766321999532941E-36</v>
      </c>
      <c r="C4308" s="178">
        <f t="shared" si="928"/>
        <v>4.266984854245642E-36</v>
      </c>
      <c r="D4308" s="165">
        <f t="shared" si="929"/>
        <v>2.2558277767625785E-3</v>
      </c>
      <c r="E4308" s="166">
        <f t="shared" si="939"/>
        <v>24.291375447755232</v>
      </c>
      <c r="F4308" s="167">
        <f t="shared" si="940"/>
        <v>9.6504312289903442</v>
      </c>
      <c r="G4308" s="167">
        <f t="shared" si="930"/>
        <v>335372.00987501745</v>
      </c>
      <c r="H4308" s="167">
        <f t="shared" si="931"/>
        <v>271299.98899881309</v>
      </c>
      <c r="I4308" s="168">
        <f t="shared" si="932"/>
        <v>606671.99887383054</v>
      </c>
      <c r="J4308" s="168">
        <f t="shared" si="934"/>
        <v>578485.10531989101</v>
      </c>
      <c r="K4308" s="94"/>
      <c r="L4308" s="265">
        <f t="shared" si="933"/>
        <v>231185.62754429143</v>
      </c>
      <c r="M4308" s="265">
        <f>$G4308*NonHospFrac+theModel!$H4308*NonHospFrac</f>
        <v>375486.37132953911</v>
      </c>
      <c r="N4308" s="266">
        <f t="shared" si="935"/>
        <v>606671.99887383054</v>
      </c>
      <c r="O4308" s="158"/>
      <c r="P4308" s="265">
        <f t="shared" si="936"/>
        <v>220444.39556574571</v>
      </c>
      <c r="Q4308" s="265">
        <f t="shared" si="937"/>
        <v>375484.81107892009</v>
      </c>
      <c r="R4308" s="266">
        <f t="shared" si="938"/>
        <v>595929.2066446658</v>
      </c>
    </row>
    <row r="4309" spans="1:18" x14ac:dyDescent="0.25">
      <c r="A4309" s="81">
        <v>4278</v>
      </c>
      <c r="B4309" s="93">
        <f t="shared" si="927"/>
        <v>4.1967427463534633E-36</v>
      </c>
      <c r="C4309" s="178">
        <f t="shared" si="928"/>
        <v>4.1872756174943124E-36</v>
      </c>
      <c r="D4309" s="165">
        <f t="shared" si="929"/>
        <v>2.2558277767625785E-3</v>
      </c>
      <c r="E4309" s="166">
        <f t="shared" si="939"/>
        <v>24.291375447755232</v>
      </c>
      <c r="F4309" s="167">
        <f t="shared" si="940"/>
        <v>9.6526870567671068</v>
      </c>
      <c r="G4309" s="167">
        <f t="shared" si="930"/>
        <v>335450.40445423085</v>
      </c>
      <c r="H4309" s="167">
        <f t="shared" si="931"/>
        <v>271299.98899881309</v>
      </c>
      <c r="I4309" s="168">
        <f t="shared" si="932"/>
        <v>606750.39345304389</v>
      </c>
      <c r="J4309" s="168">
        <f t="shared" si="934"/>
        <v>578550.95479955326</v>
      </c>
      <c r="K4309" s="94"/>
      <c r="L4309" s="265">
        <f t="shared" si="933"/>
        <v>231215.50151247386</v>
      </c>
      <c r="M4309" s="265">
        <f>$G4309*NonHospFrac+theModel!$H4309*NonHospFrac</f>
        <v>375534.89194057009</v>
      </c>
      <c r="N4309" s="266">
        <f t="shared" si="935"/>
        <v>606750.39345304389</v>
      </c>
      <c r="O4309" s="158"/>
      <c r="P4309" s="265">
        <f t="shared" si="936"/>
        <v>220469.48894949749</v>
      </c>
      <c r="Q4309" s="265">
        <f t="shared" si="937"/>
        <v>375533.33168995107</v>
      </c>
      <c r="R4309" s="266">
        <f t="shared" si="938"/>
        <v>596002.82063944859</v>
      </c>
    </row>
    <row r="4310" spans="1:18" x14ac:dyDescent="0.25">
      <c r="A4310" s="81">
        <v>4279</v>
      </c>
      <c r="B4310" s="93">
        <f t="shared" si="927"/>
        <v>4.1183456644371951E-36</v>
      </c>
      <c r="C4310" s="178">
        <f t="shared" si="928"/>
        <v>4.1090553858930479E-36</v>
      </c>
      <c r="D4310" s="165">
        <f t="shared" si="929"/>
        <v>2.2558277767625785E-3</v>
      </c>
      <c r="E4310" s="166">
        <f t="shared" si="939"/>
        <v>24.291375447755232</v>
      </c>
      <c r="F4310" s="167">
        <f t="shared" si="940"/>
        <v>9.6549428845438694</v>
      </c>
      <c r="G4310" s="167">
        <f t="shared" si="930"/>
        <v>335528.79903344426</v>
      </c>
      <c r="H4310" s="167">
        <f t="shared" si="931"/>
        <v>271299.98899881309</v>
      </c>
      <c r="I4310" s="168">
        <f t="shared" si="932"/>
        <v>606828.78803225735</v>
      </c>
      <c r="J4310" s="168">
        <f t="shared" si="934"/>
        <v>578616.8015950612</v>
      </c>
      <c r="K4310" s="94"/>
      <c r="L4310" s="265">
        <f t="shared" si="933"/>
        <v>231245.37548065628</v>
      </c>
      <c r="M4310" s="265">
        <f>$G4310*NonHospFrac+theModel!$H4310*NonHospFrac</f>
        <v>375583.41255160107</v>
      </c>
      <c r="N4310" s="266">
        <f t="shared" si="935"/>
        <v>606828.78803225735</v>
      </c>
      <c r="O4310" s="158"/>
      <c r="P4310" s="265">
        <f t="shared" si="936"/>
        <v>220494.58131039355</v>
      </c>
      <c r="Q4310" s="265">
        <f t="shared" si="937"/>
        <v>375581.85230098205</v>
      </c>
      <c r="R4310" s="266">
        <f t="shared" si="938"/>
        <v>596076.43361137563</v>
      </c>
    </row>
    <row r="4311" spans="1:18" x14ac:dyDescent="0.25">
      <c r="A4311" s="81">
        <v>4280</v>
      </c>
      <c r="B4311" s="93">
        <f t="shared" si="927"/>
        <v>4.0414130760161092E-36</v>
      </c>
      <c r="C4311" s="178">
        <f t="shared" si="928"/>
        <v>4.0322963441418605E-36</v>
      </c>
      <c r="D4311" s="165">
        <f t="shared" si="929"/>
        <v>2.2558277767625785E-3</v>
      </c>
      <c r="E4311" s="166">
        <f t="shared" si="939"/>
        <v>24.291375447755232</v>
      </c>
      <c r="F4311" s="167">
        <f t="shared" si="940"/>
        <v>9.657198712320632</v>
      </c>
      <c r="G4311" s="167">
        <f t="shared" si="930"/>
        <v>335607.19361265772</v>
      </c>
      <c r="H4311" s="167">
        <f t="shared" si="931"/>
        <v>271299.98899881309</v>
      </c>
      <c r="I4311" s="168">
        <f t="shared" si="932"/>
        <v>606907.18261147081</v>
      </c>
      <c r="J4311" s="168">
        <f t="shared" si="934"/>
        <v>578682.64570652414</v>
      </c>
      <c r="K4311" s="94"/>
      <c r="L4311" s="265">
        <f t="shared" si="933"/>
        <v>231275.2494488387</v>
      </c>
      <c r="M4311" s="265">
        <f>$G4311*NonHospFrac+theModel!$H4311*NonHospFrac</f>
        <v>375631.93316263205</v>
      </c>
      <c r="N4311" s="266">
        <f t="shared" si="935"/>
        <v>606907.18261147081</v>
      </c>
      <c r="O4311" s="158"/>
      <c r="P4311" s="265">
        <f t="shared" si="936"/>
        <v>220519.67264847559</v>
      </c>
      <c r="Q4311" s="265">
        <f t="shared" si="937"/>
        <v>375630.37291201303</v>
      </c>
      <c r="R4311" s="266">
        <f t="shared" si="938"/>
        <v>596150.04556048859</v>
      </c>
    </row>
    <row r="4312" spans="1:18" x14ac:dyDescent="0.25">
      <c r="A4312" s="81">
        <v>4281</v>
      </c>
      <c r="B4312" s="93">
        <f t="shared" si="927"/>
        <v>3.9659176236791254E-36</v>
      </c>
      <c r="C4312" s="178">
        <f t="shared" si="928"/>
        <v>3.9569711965432779E-36</v>
      </c>
      <c r="D4312" s="165">
        <f t="shared" si="929"/>
        <v>2.2558277767625785E-3</v>
      </c>
      <c r="E4312" s="166">
        <f t="shared" si="939"/>
        <v>24.291375447755232</v>
      </c>
      <c r="F4312" s="167">
        <f t="shared" si="940"/>
        <v>9.6594545400973946</v>
      </c>
      <c r="G4312" s="167">
        <f t="shared" si="930"/>
        <v>335685.58819187107</v>
      </c>
      <c r="H4312" s="167">
        <f t="shared" si="931"/>
        <v>271299.98899881309</v>
      </c>
      <c r="I4312" s="168">
        <f t="shared" si="932"/>
        <v>606985.57719068415</v>
      </c>
      <c r="J4312" s="168">
        <f t="shared" si="934"/>
        <v>578748.48713405139</v>
      </c>
      <c r="K4312" s="94"/>
      <c r="L4312" s="265">
        <f t="shared" si="933"/>
        <v>231305.1234170211</v>
      </c>
      <c r="M4312" s="265">
        <f>$G4312*NonHospFrac+theModel!$H4312*NonHospFrac</f>
        <v>375680.45377366303</v>
      </c>
      <c r="N4312" s="266">
        <f t="shared" si="935"/>
        <v>606985.57719068415</v>
      </c>
      <c r="O4312" s="158"/>
      <c r="P4312" s="265">
        <f t="shared" si="936"/>
        <v>220544.76296378527</v>
      </c>
      <c r="Q4312" s="265">
        <f t="shared" si="937"/>
        <v>375678.89352304401</v>
      </c>
      <c r="R4312" s="266">
        <f t="shared" si="938"/>
        <v>596223.65648682928</v>
      </c>
    </row>
    <row r="4313" spans="1:18" x14ac:dyDescent="0.25">
      <c r="A4313" s="81">
        <v>4282</v>
      </c>
      <c r="B4313" s="93">
        <f t="shared" si="927"/>
        <v>3.8918324610641679E-36</v>
      </c>
      <c r="C4313" s="178">
        <f t="shared" si="928"/>
        <v>3.8830531572959933E-36</v>
      </c>
      <c r="D4313" s="165">
        <f t="shared" si="929"/>
        <v>2.2558277767625785E-3</v>
      </c>
      <c r="E4313" s="166">
        <f t="shared" si="939"/>
        <v>24.291375447755232</v>
      </c>
      <c r="F4313" s="167">
        <f t="shared" si="940"/>
        <v>9.6617103678741572</v>
      </c>
      <c r="G4313" s="167">
        <f t="shared" si="930"/>
        <v>335763.98277108453</v>
      </c>
      <c r="H4313" s="167">
        <f t="shared" si="931"/>
        <v>271299.98899881309</v>
      </c>
      <c r="I4313" s="168">
        <f t="shared" si="932"/>
        <v>607063.97176989762</v>
      </c>
      <c r="J4313" s="168">
        <f t="shared" si="934"/>
        <v>578814.3258777525</v>
      </c>
      <c r="K4313" s="94"/>
      <c r="L4313" s="265">
        <f t="shared" si="933"/>
        <v>231334.99738520355</v>
      </c>
      <c r="M4313" s="265">
        <f>$G4313*NonHospFrac+theModel!$H4313*NonHospFrac</f>
        <v>375728.97438469407</v>
      </c>
      <c r="N4313" s="266">
        <f t="shared" si="935"/>
        <v>607063.97176989762</v>
      </c>
      <c r="O4313" s="158"/>
      <c r="P4313" s="265">
        <f t="shared" si="936"/>
        <v>220569.85225636436</v>
      </c>
      <c r="Q4313" s="265">
        <f t="shared" si="937"/>
        <v>375727.41413407505</v>
      </c>
      <c r="R4313" s="266">
        <f t="shared" si="938"/>
        <v>596297.26639043936</v>
      </c>
    </row>
    <row r="4314" spans="1:18" x14ac:dyDescent="0.25">
      <c r="A4314" s="81">
        <v>4283</v>
      </c>
      <c r="B4314" s="93">
        <f t="shared" si="927"/>
        <v>3.8191312433115321E-36</v>
      </c>
      <c r="C4314" s="178">
        <f t="shared" si="928"/>
        <v>3.8105159409697681E-36</v>
      </c>
      <c r="D4314" s="165">
        <f t="shared" si="929"/>
        <v>2.2558277767625785E-3</v>
      </c>
      <c r="E4314" s="166">
        <f t="shared" si="939"/>
        <v>24.291375447755232</v>
      </c>
      <c r="F4314" s="167">
        <f t="shared" si="940"/>
        <v>9.6639661956509197</v>
      </c>
      <c r="G4314" s="167">
        <f t="shared" si="930"/>
        <v>335842.37735029793</v>
      </c>
      <c r="H4314" s="167">
        <f t="shared" si="931"/>
        <v>271299.98899881309</v>
      </c>
      <c r="I4314" s="168">
        <f t="shared" si="932"/>
        <v>607142.36634911108</v>
      </c>
      <c r="J4314" s="168">
        <f t="shared" si="934"/>
        <v>578880.16193773691</v>
      </c>
      <c r="K4314" s="94"/>
      <c r="L4314" s="265">
        <f t="shared" si="933"/>
        <v>231364.87135338597</v>
      </c>
      <c r="M4314" s="265">
        <f>$G4314*NonHospFrac+theModel!$H4314*NonHospFrac</f>
        <v>375777.49499572505</v>
      </c>
      <c r="N4314" s="266">
        <f t="shared" si="935"/>
        <v>607142.36634911108</v>
      </c>
      <c r="O4314" s="158"/>
      <c r="P4314" s="265">
        <f t="shared" si="936"/>
        <v>220594.94052625448</v>
      </c>
      <c r="Q4314" s="265">
        <f t="shared" si="937"/>
        <v>375775.93474510603</v>
      </c>
      <c r="R4314" s="266">
        <f t="shared" si="938"/>
        <v>596370.87527136051</v>
      </c>
    </row>
    <row r="4315" spans="1:18" x14ac:dyDescent="0.25">
      <c r="A4315" s="81">
        <v>4284</v>
      </c>
      <c r="B4315" s="93">
        <f t="shared" si="927"/>
        <v>3.7477881176955945E-36</v>
      </c>
      <c r="C4315" s="178">
        <f t="shared" si="928"/>
        <v>3.7393337531582763E-36</v>
      </c>
      <c r="D4315" s="165">
        <f t="shared" si="929"/>
        <v>2.2558277767625785E-3</v>
      </c>
      <c r="E4315" s="166">
        <f t="shared" si="939"/>
        <v>24.291375447755232</v>
      </c>
      <c r="F4315" s="167">
        <f t="shared" si="940"/>
        <v>9.6662220234276823</v>
      </c>
      <c r="G4315" s="167">
        <f t="shared" si="930"/>
        <v>335920.77192951139</v>
      </c>
      <c r="H4315" s="167">
        <f t="shared" si="931"/>
        <v>271299.98899881309</v>
      </c>
      <c r="I4315" s="168">
        <f t="shared" si="932"/>
        <v>607220.76092832442</v>
      </c>
      <c r="J4315" s="168">
        <f t="shared" si="934"/>
        <v>578945.9953141138</v>
      </c>
      <c r="K4315" s="94"/>
      <c r="L4315" s="265">
        <f t="shared" si="933"/>
        <v>231394.74532156839</v>
      </c>
      <c r="M4315" s="265">
        <f>$G4315*NonHospFrac+theModel!$H4315*NonHospFrac</f>
        <v>375826.01560675609</v>
      </c>
      <c r="N4315" s="266">
        <f t="shared" si="935"/>
        <v>607220.76092832442</v>
      </c>
      <c r="O4315" s="158"/>
      <c r="P4315" s="265">
        <f t="shared" si="936"/>
        <v>220620.02777349731</v>
      </c>
      <c r="Q4315" s="265">
        <f t="shared" si="937"/>
        <v>375824.45535613707</v>
      </c>
      <c r="R4315" s="266">
        <f t="shared" si="938"/>
        <v>596444.48312963441</v>
      </c>
    </row>
    <row r="4316" spans="1:18" x14ac:dyDescent="0.25">
      <c r="A4316" s="81">
        <v>4285</v>
      </c>
      <c r="B4316" s="93">
        <f t="shared" si="927"/>
        <v>3.6777777144315167E-36</v>
      </c>
      <c r="C4316" s="178">
        <f t="shared" si="928"/>
        <v>3.6694812813065438E-36</v>
      </c>
      <c r="D4316" s="165">
        <f t="shared" si="929"/>
        <v>2.2558277767625785E-3</v>
      </c>
      <c r="E4316" s="166">
        <f t="shared" si="939"/>
        <v>24.291375447755232</v>
      </c>
      <c r="F4316" s="167">
        <f t="shared" si="940"/>
        <v>9.6684778512044449</v>
      </c>
      <c r="G4316" s="167">
        <f t="shared" si="930"/>
        <v>335999.16650872474</v>
      </c>
      <c r="H4316" s="167">
        <f t="shared" si="931"/>
        <v>271299.98899881309</v>
      </c>
      <c r="I4316" s="168">
        <f t="shared" si="932"/>
        <v>607299.15550753777</v>
      </c>
      <c r="J4316" s="168">
        <f t="shared" si="934"/>
        <v>579011.8260069926</v>
      </c>
      <c r="K4316" s="94"/>
      <c r="L4316" s="265">
        <f t="shared" si="933"/>
        <v>231424.61928975082</v>
      </c>
      <c r="M4316" s="265">
        <f>$G4316*NonHospFrac+theModel!$H4316*NonHospFrac</f>
        <v>375874.53621778701</v>
      </c>
      <c r="N4316" s="266">
        <f t="shared" si="935"/>
        <v>607299.15550753777</v>
      </c>
      <c r="O4316" s="158"/>
      <c r="P4316" s="265">
        <f t="shared" si="936"/>
        <v>220645.11399813456</v>
      </c>
      <c r="Q4316" s="265">
        <f t="shared" si="937"/>
        <v>375872.97596716799</v>
      </c>
      <c r="R4316" s="266">
        <f t="shared" si="938"/>
        <v>596518.0899653025</v>
      </c>
    </row>
    <row r="4317" spans="1:18" x14ac:dyDescent="0.25">
      <c r="A4317" s="81">
        <v>4286</v>
      </c>
      <c r="B4317" s="93">
        <f t="shared" si="927"/>
        <v>3.6090751376536962E-36</v>
      </c>
      <c r="C4317" s="178">
        <f t="shared" si="928"/>
        <v>3.6009336857097534E-36</v>
      </c>
      <c r="D4317" s="165">
        <f t="shared" si="929"/>
        <v>2.2558277767625785E-3</v>
      </c>
      <c r="E4317" s="166">
        <f t="shared" si="939"/>
        <v>24.291375447755232</v>
      </c>
      <c r="F4317" s="167">
        <f t="shared" si="940"/>
        <v>9.6707336789812075</v>
      </c>
      <c r="G4317" s="167">
        <f t="shared" si="930"/>
        <v>336077.5610879382</v>
      </c>
      <c r="H4317" s="167">
        <f t="shared" si="931"/>
        <v>271299.98899881309</v>
      </c>
      <c r="I4317" s="168">
        <f t="shared" si="932"/>
        <v>607377.55008675135</v>
      </c>
      <c r="J4317" s="168">
        <f t="shared" si="934"/>
        <v>579077.65401648299</v>
      </c>
      <c r="K4317" s="94"/>
      <c r="L4317" s="265">
        <f t="shared" si="933"/>
        <v>231454.49325793324</v>
      </c>
      <c r="M4317" s="265">
        <f>$G4317*NonHospFrac+theModel!$H4317*NonHospFrac</f>
        <v>375923.05682881805</v>
      </c>
      <c r="N4317" s="266">
        <f t="shared" si="935"/>
        <v>607377.55008675135</v>
      </c>
      <c r="O4317" s="158"/>
      <c r="P4317" s="265">
        <f t="shared" si="936"/>
        <v>220670.19920020792</v>
      </c>
      <c r="Q4317" s="265">
        <f t="shared" si="937"/>
        <v>375921.49657819903</v>
      </c>
      <c r="R4317" s="266">
        <f t="shared" si="938"/>
        <v>596591.69577840692</v>
      </c>
    </row>
    <row r="4318" spans="1:18" x14ac:dyDescent="0.25">
      <c r="A4318" s="81">
        <v>4287</v>
      </c>
      <c r="B4318" s="93">
        <f t="shared" si="927"/>
        <v>3.5416559565627305E-36</v>
      </c>
      <c r="C4318" s="178">
        <f t="shared" si="928"/>
        <v>3.5336665906801795E-36</v>
      </c>
      <c r="D4318" s="165">
        <f t="shared" si="929"/>
        <v>2.2558277767625785E-3</v>
      </c>
      <c r="E4318" s="166">
        <f t="shared" si="939"/>
        <v>24.291375447755232</v>
      </c>
      <c r="F4318" s="167">
        <f t="shared" si="940"/>
        <v>9.6729895067579701</v>
      </c>
      <c r="G4318" s="167">
        <f t="shared" si="930"/>
        <v>336155.9556671516</v>
      </c>
      <c r="H4318" s="167">
        <f t="shared" si="931"/>
        <v>271299.98899881309</v>
      </c>
      <c r="I4318" s="168">
        <f t="shared" si="932"/>
        <v>607455.94466596469</v>
      </c>
      <c r="J4318" s="168">
        <f t="shared" si="934"/>
        <v>579143.47934269393</v>
      </c>
      <c r="K4318" s="94"/>
      <c r="L4318" s="265">
        <f t="shared" si="933"/>
        <v>231484.36722611566</v>
      </c>
      <c r="M4318" s="265">
        <f>$G4318*NonHospFrac+theModel!$H4318*NonHospFrac</f>
        <v>375971.57743984903</v>
      </c>
      <c r="N4318" s="266">
        <f t="shared" si="935"/>
        <v>607455.94466596469</v>
      </c>
      <c r="O4318" s="158"/>
      <c r="P4318" s="265">
        <f t="shared" si="936"/>
        <v>220695.28337975906</v>
      </c>
      <c r="Q4318" s="265">
        <f t="shared" si="937"/>
        <v>375970.01718923001</v>
      </c>
      <c r="R4318" s="266">
        <f t="shared" si="938"/>
        <v>596665.30056898901</v>
      </c>
    </row>
    <row r="4319" spans="1:18" x14ac:dyDescent="0.25">
      <c r="A4319" s="81">
        <v>4288</v>
      </c>
      <c r="B4319" s="93">
        <f t="shared" ref="B4319:B4382" si="941">Constant*EXP(PowerTerm*(A4319)/7)</f>
        <v>3.4754961967377709E-36</v>
      </c>
      <c r="C4319" s="178">
        <f t="shared" ref="C4319:C4382" si="942">(1-theFloor)*B4319</f>
        <v>3.467656075879137E-36</v>
      </c>
      <c r="D4319" s="165">
        <f t="shared" ref="D4319:D4382" si="943">theFloor</f>
        <v>2.2558277767625785E-3</v>
      </c>
      <c r="E4319" s="166">
        <f t="shared" si="939"/>
        <v>24.291375447755232</v>
      </c>
      <c r="F4319" s="167">
        <f t="shared" si="940"/>
        <v>9.6752453345347327</v>
      </c>
      <c r="G4319" s="167">
        <f t="shared" ref="G4319:G4382" si="944">$B$22*F4319*totInfected/365.25</f>
        <v>336234.35024636507</v>
      </c>
      <c r="H4319" s="167">
        <f t="shared" ref="H4319:H4382" si="945">lostQALYs_Injured*E4319*totInfected/365.25</f>
        <v>271299.98899881309</v>
      </c>
      <c r="I4319" s="168">
        <f t="shared" ref="I4319:I4382" si="946">H4319+G4319</f>
        <v>607534.33924517815</v>
      </c>
      <c r="J4319" s="168">
        <f t="shared" si="934"/>
        <v>579209.30198573507</v>
      </c>
      <c r="K4319" s="94"/>
      <c r="L4319" s="265">
        <f t="shared" ref="L4319:L4382" si="947">$G4319*HospFrac+$H4319*HospFrac</f>
        <v>231514.24119429808</v>
      </c>
      <c r="M4319" s="265">
        <f>$G4319*NonHospFrac+theModel!$H4319*NonHospFrac</f>
        <v>376020.09805088001</v>
      </c>
      <c r="N4319" s="266">
        <f t="shared" si="935"/>
        <v>607534.33924517804</v>
      </c>
      <c r="O4319" s="158"/>
      <c r="P4319" s="265">
        <f t="shared" si="936"/>
        <v>220720.36653682965</v>
      </c>
      <c r="Q4319" s="265">
        <f t="shared" si="937"/>
        <v>376018.53780026099</v>
      </c>
      <c r="R4319" s="266">
        <f t="shared" si="938"/>
        <v>596738.90433709067</v>
      </c>
    </row>
    <row r="4320" spans="1:18" x14ac:dyDescent="0.25">
      <c r="A4320" s="81">
        <v>4289</v>
      </c>
      <c r="B4320" s="93">
        <f t="shared" si="941"/>
        <v>3.410572331611162E-36</v>
      </c>
      <c r="C4320" s="178">
        <f t="shared" si="942"/>
        <v>3.4028786678108554E-36</v>
      </c>
      <c r="D4320" s="165">
        <f t="shared" si="943"/>
        <v>2.2558277767625785E-3</v>
      </c>
      <c r="E4320" s="166">
        <f t="shared" si="939"/>
        <v>24.291375447755232</v>
      </c>
      <c r="F4320" s="167">
        <f t="shared" si="940"/>
        <v>9.6775011623114953</v>
      </c>
      <c r="G4320" s="167">
        <f t="shared" si="944"/>
        <v>336312.74482557847</v>
      </c>
      <c r="H4320" s="167">
        <f t="shared" si="945"/>
        <v>271299.98899881309</v>
      </c>
      <c r="I4320" s="168">
        <f t="shared" si="946"/>
        <v>607612.73382439162</v>
      </c>
      <c r="J4320" s="168">
        <f t="shared" ref="J4320:J4383" si="948">J4319+(I4320-I4319)/(1+discountDaily)^A4320</f>
        <v>579275.12194571574</v>
      </c>
      <c r="K4320" s="94"/>
      <c r="L4320" s="265">
        <f t="shared" si="947"/>
        <v>231544.11516248051</v>
      </c>
      <c r="M4320" s="265">
        <f>$G4320*NonHospFrac+theModel!$H4320*NonHospFrac</f>
        <v>376068.61866191099</v>
      </c>
      <c r="N4320" s="266">
        <f t="shared" ref="N4320:N4383" si="949">L4320+M4320</f>
        <v>607612.7338243915</v>
      </c>
      <c r="O4320" s="158"/>
      <c r="P4320" s="265">
        <f t="shared" ref="P4320:P4383" si="950">P4319+(L4320-L4319)/(1+discountDaily)^A4320</f>
        <v>220745.44867146137</v>
      </c>
      <c r="Q4320" s="265">
        <f t="shared" ref="Q4320:Q4383" si="951">Q4319+(M4320-M4319)/(1+discountDaily)^B4320</f>
        <v>376067.05841129198</v>
      </c>
      <c r="R4320" s="266">
        <f t="shared" ref="R4320:R4383" si="952">P4320+Q4320</f>
        <v>596812.50708275335</v>
      </c>
    </row>
    <row r="4321" spans="1:18" x14ac:dyDescent="0.25">
      <c r="A4321" s="81">
        <v>4290</v>
      </c>
      <c r="B4321" s="93">
        <f t="shared" si="941"/>
        <v>3.3468612741023829E-36</v>
      </c>
      <c r="C4321" s="178">
        <f t="shared" si="942"/>
        <v>3.3393113314752917E-36</v>
      </c>
      <c r="D4321" s="165">
        <f t="shared" si="943"/>
        <v>2.2558277767625785E-3</v>
      </c>
      <c r="E4321" s="166">
        <f t="shared" ref="E4321:E4384" si="953">C4321+E4320</f>
        <v>24.291375447755232</v>
      </c>
      <c r="F4321" s="167">
        <f t="shared" ref="F4321:F4384" si="954">D4321+F4320</f>
        <v>9.6797569900882579</v>
      </c>
      <c r="G4321" s="167">
        <f t="shared" si="944"/>
        <v>336391.13940479193</v>
      </c>
      <c r="H4321" s="167">
        <f t="shared" si="945"/>
        <v>271299.98899881309</v>
      </c>
      <c r="I4321" s="168">
        <f t="shared" si="946"/>
        <v>607691.12840360496</v>
      </c>
      <c r="J4321" s="168">
        <f t="shared" si="948"/>
        <v>579340.93922274513</v>
      </c>
      <c r="K4321" s="94"/>
      <c r="L4321" s="265">
        <f t="shared" si="947"/>
        <v>231573.98913066296</v>
      </c>
      <c r="M4321" s="265">
        <f>$G4321*NonHospFrac+theModel!$H4321*NonHospFrac</f>
        <v>376117.13927294203</v>
      </c>
      <c r="N4321" s="266">
        <f t="shared" si="949"/>
        <v>607691.12840360496</v>
      </c>
      <c r="O4321" s="158"/>
      <c r="P4321" s="265">
        <f t="shared" si="950"/>
        <v>220770.52978369594</v>
      </c>
      <c r="Q4321" s="265">
        <f t="shared" si="951"/>
        <v>376115.57902232301</v>
      </c>
      <c r="R4321" s="266">
        <f t="shared" si="952"/>
        <v>596886.10880601895</v>
      </c>
    </row>
    <row r="4322" spans="1:18" x14ac:dyDescent="0.25">
      <c r="A4322" s="81">
        <v>4291</v>
      </c>
      <c r="B4322" s="93">
        <f t="shared" si="941"/>
        <v>3.2843403684079924E-36</v>
      </c>
      <c r="C4322" s="178">
        <f t="shared" si="942"/>
        <v>3.2769314621765949E-36</v>
      </c>
      <c r="D4322" s="165">
        <f t="shared" si="943"/>
        <v>2.2558277767625785E-3</v>
      </c>
      <c r="E4322" s="166">
        <f t="shared" si="953"/>
        <v>24.291375447755232</v>
      </c>
      <c r="F4322" s="167">
        <f t="shared" si="954"/>
        <v>9.6820128178650204</v>
      </c>
      <c r="G4322" s="167">
        <f t="shared" si="944"/>
        <v>336469.53398400533</v>
      </c>
      <c r="H4322" s="167">
        <f t="shared" si="945"/>
        <v>271299.98899881309</v>
      </c>
      <c r="I4322" s="168">
        <f t="shared" si="946"/>
        <v>607769.52298281842</v>
      </c>
      <c r="J4322" s="168">
        <f t="shared" si="948"/>
        <v>579406.75381693279</v>
      </c>
      <c r="K4322" s="94"/>
      <c r="L4322" s="265">
        <f t="shared" si="947"/>
        <v>231603.86309884538</v>
      </c>
      <c r="M4322" s="265">
        <f>$G4322*NonHospFrac+theModel!$H4322*NonHospFrac</f>
        <v>376165.65988397307</v>
      </c>
      <c r="N4322" s="266">
        <f t="shared" si="949"/>
        <v>607769.52298281842</v>
      </c>
      <c r="O4322" s="158"/>
      <c r="P4322" s="265">
        <f t="shared" si="950"/>
        <v>220795.60987357495</v>
      </c>
      <c r="Q4322" s="265">
        <f t="shared" si="951"/>
        <v>376164.09963335405</v>
      </c>
      <c r="R4322" s="266">
        <f t="shared" si="952"/>
        <v>596959.70950692904</v>
      </c>
    </row>
    <row r="4323" spans="1:18" x14ac:dyDescent="0.25">
      <c r="A4323" s="81">
        <v>4292</v>
      </c>
      <c r="B4323" s="93">
        <f t="shared" si="941"/>
        <v>3.2229873819456885E-36</v>
      </c>
      <c r="C4323" s="178">
        <f t="shared" si="942"/>
        <v>3.2157168774853403E-36</v>
      </c>
      <c r="D4323" s="165">
        <f t="shared" si="943"/>
        <v>2.2558277767625785E-3</v>
      </c>
      <c r="E4323" s="166">
        <f t="shared" si="953"/>
        <v>24.291375447755232</v>
      </c>
      <c r="F4323" s="167">
        <f t="shared" si="954"/>
        <v>9.684268645641783</v>
      </c>
      <c r="G4323" s="167">
        <f t="shared" si="944"/>
        <v>336547.92856321874</v>
      </c>
      <c r="H4323" s="167">
        <f t="shared" si="945"/>
        <v>271299.98899881309</v>
      </c>
      <c r="I4323" s="168">
        <f t="shared" si="946"/>
        <v>607847.91756203189</v>
      </c>
      <c r="J4323" s="168">
        <f t="shared" si="948"/>
        <v>579472.56572838803</v>
      </c>
      <c r="K4323" s="94"/>
      <c r="L4323" s="265">
        <f t="shared" si="947"/>
        <v>231633.73706702777</v>
      </c>
      <c r="M4323" s="265">
        <f>$G4323*NonHospFrac+theModel!$H4323*NonHospFrac</f>
        <v>376214.18049500405</v>
      </c>
      <c r="N4323" s="266">
        <f t="shared" si="949"/>
        <v>607847.91756203189</v>
      </c>
      <c r="O4323" s="158"/>
      <c r="P4323" s="265">
        <f t="shared" si="950"/>
        <v>220820.68894114011</v>
      </c>
      <c r="Q4323" s="265">
        <f t="shared" si="951"/>
        <v>376212.62024438503</v>
      </c>
      <c r="R4323" s="266">
        <f t="shared" si="952"/>
        <v>597033.30918552517</v>
      </c>
    </row>
    <row r="4324" spans="1:18" x14ac:dyDescent="0.25">
      <c r="A4324" s="81">
        <v>4293</v>
      </c>
      <c r="B4324" s="93">
        <f t="shared" si="941"/>
        <v>3.1627804974476508E-36</v>
      </c>
      <c r="C4324" s="178">
        <f t="shared" si="942"/>
        <v>3.1556458093497056E-36</v>
      </c>
      <c r="D4324" s="165">
        <f t="shared" si="943"/>
        <v>2.2558277767625785E-3</v>
      </c>
      <c r="E4324" s="166">
        <f t="shared" si="953"/>
        <v>24.291375447755232</v>
      </c>
      <c r="F4324" s="167">
        <f t="shared" si="954"/>
        <v>9.6865244734185456</v>
      </c>
      <c r="G4324" s="167">
        <f t="shared" si="944"/>
        <v>336626.32314243214</v>
      </c>
      <c r="H4324" s="167">
        <f t="shared" si="945"/>
        <v>271299.98899881309</v>
      </c>
      <c r="I4324" s="168">
        <f t="shared" si="946"/>
        <v>607926.31214124523</v>
      </c>
      <c r="J4324" s="168">
        <f t="shared" si="948"/>
        <v>579538.37495722016</v>
      </c>
      <c r="K4324" s="94"/>
      <c r="L4324" s="265">
        <f t="shared" si="947"/>
        <v>231663.6110352102</v>
      </c>
      <c r="M4324" s="265">
        <f>$G4324*NonHospFrac+theModel!$H4324*NonHospFrac</f>
        <v>376262.70110603503</v>
      </c>
      <c r="N4324" s="266">
        <f t="shared" si="949"/>
        <v>607926.31214124523</v>
      </c>
      <c r="O4324" s="158"/>
      <c r="P4324" s="265">
        <f t="shared" si="950"/>
        <v>220845.76698643313</v>
      </c>
      <c r="Q4324" s="265">
        <f t="shared" si="951"/>
        <v>376261.14085541602</v>
      </c>
      <c r="R4324" s="266">
        <f t="shared" si="952"/>
        <v>597106.90784184914</v>
      </c>
    </row>
    <row r="4325" spans="1:18" x14ac:dyDescent="0.25">
      <c r="A4325" s="81">
        <v>4294</v>
      </c>
      <c r="B4325" s="93">
        <f t="shared" si="941"/>
        <v>3.1036983052030014E-36</v>
      </c>
      <c r="C4325" s="178">
        <f t="shared" si="942"/>
        <v>3.0966968963554333E-36</v>
      </c>
      <c r="D4325" s="165">
        <f t="shared" si="943"/>
        <v>2.2558277767625785E-3</v>
      </c>
      <c r="E4325" s="166">
        <f t="shared" si="953"/>
        <v>24.291375447755232</v>
      </c>
      <c r="F4325" s="167">
        <f t="shared" si="954"/>
        <v>9.6887803011953082</v>
      </c>
      <c r="G4325" s="167">
        <f t="shared" si="944"/>
        <v>336704.7177216456</v>
      </c>
      <c r="H4325" s="167">
        <f t="shared" si="945"/>
        <v>271299.98899881309</v>
      </c>
      <c r="I4325" s="168">
        <f t="shared" si="946"/>
        <v>608004.70672045869</v>
      </c>
      <c r="J4325" s="168">
        <f t="shared" si="948"/>
        <v>579604.18150353862</v>
      </c>
      <c r="K4325" s="94"/>
      <c r="L4325" s="265">
        <f t="shared" si="947"/>
        <v>231693.48500339265</v>
      </c>
      <c r="M4325" s="265">
        <f>$G4325*NonHospFrac+theModel!$H4325*NonHospFrac</f>
        <v>376311.22171706602</v>
      </c>
      <c r="N4325" s="266">
        <f t="shared" si="949"/>
        <v>608004.70672045869</v>
      </c>
      <c r="O4325" s="158"/>
      <c r="P4325" s="265">
        <f t="shared" si="950"/>
        <v>220870.84400949569</v>
      </c>
      <c r="Q4325" s="265">
        <f t="shared" si="951"/>
        <v>376309.661466447</v>
      </c>
      <c r="R4325" s="266">
        <f t="shared" si="952"/>
        <v>597180.50547594274</v>
      </c>
    </row>
    <row r="4326" spans="1:18" x14ac:dyDescent="0.25">
      <c r="A4326" s="81">
        <v>4295</v>
      </c>
      <c r="B4326" s="93">
        <f t="shared" si="941"/>
        <v>3.0457197954437408E-36</v>
      </c>
      <c r="C4326" s="178">
        <f t="shared" si="942"/>
        <v>3.0388491761289434E-36</v>
      </c>
      <c r="D4326" s="165">
        <f t="shared" si="943"/>
        <v>2.2558277767625785E-3</v>
      </c>
      <c r="E4326" s="166">
        <f t="shared" si="953"/>
        <v>24.291375447755232</v>
      </c>
      <c r="F4326" s="167">
        <f t="shared" si="954"/>
        <v>9.6910361289720708</v>
      </c>
      <c r="G4326" s="167">
        <f t="shared" si="944"/>
        <v>336783.11230085901</v>
      </c>
      <c r="H4326" s="167">
        <f t="shared" si="945"/>
        <v>271299.98899881309</v>
      </c>
      <c r="I4326" s="168">
        <f t="shared" si="946"/>
        <v>608083.10129967215</v>
      </c>
      <c r="J4326" s="168">
        <f t="shared" si="948"/>
        <v>579669.98536745273</v>
      </c>
      <c r="K4326" s="94"/>
      <c r="L4326" s="265">
        <f t="shared" si="947"/>
        <v>231723.35897157507</v>
      </c>
      <c r="M4326" s="265">
        <f>$G4326*NonHospFrac+theModel!$H4326*NonHospFrac</f>
        <v>376359.742328097</v>
      </c>
      <c r="N4326" s="266">
        <f t="shared" si="949"/>
        <v>608083.10129967204</v>
      </c>
      <c r="O4326" s="158"/>
      <c r="P4326" s="265">
        <f t="shared" si="950"/>
        <v>220895.92001036939</v>
      </c>
      <c r="Q4326" s="265">
        <f t="shared" si="951"/>
        <v>376358.18207747798</v>
      </c>
      <c r="R4326" s="266">
        <f t="shared" si="952"/>
        <v>597254.10208784742</v>
      </c>
    </row>
    <row r="4327" spans="1:18" x14ac:dyDescent="0.25">
      <c r="A4327" s="81">
        <v>4296</v>
      </c>
      <c r="B4327" s="93">
        <f t="shared" si="941"/>
        <v>2.9888243508743319E-36</v>
      </c>
      <c r="C4327" s="178">
        <f t="shared" si="942"/>
        <v>2.982082077883765E-36</v>
      </c>
      <c r="D4327" s="165">
        <f t="shared" si="943"/>
        <v>2.2558277767625785E-3</v>
      </c>
      <c r="E4327" s="166">
        <f t="shared" si="953"/>
        <v>24.291375447755232</v>
      </c>
      <c r="F4327" s="167">
        <f t="shared" si="954"/>
        <v>9.6932919567488334</v>
      </c>
      <c r="G4327" s="167">
        <f t="shared" si="944"/>
        <v>336861.50688007241</v>
      </c>
      <c r="H4327" s="167">
        <f t="shared" si="945"/>
        <v>271299.98899881309</v>
      </c>
      <c r="I4327" s="168">
        <f t="shared" si="946"/>
        <v>608161.4958788855</v>
      </c>
      <c r="J4327" s="168">
        <f t="shared" si="948"/>
        <v>579735.78654907166</v>
      </c>
      <c r="K4327" s="94"/>
      <c r="L4327" s="265">
        <f t="shared" si="947"/>
        <v>231753.23293975749</v>
      </c>
      <c r="M4327" s="265">
        <f>$G4327*NonHospFrac+theModel!$H4327*NonHospFrac</f>
        <v>376408.26293912798</v>
      </c>
      <c r="N4327" s="266">
        <f t="shared" si="949"/>
        <v>608161.4958788855</v>
      </c>
      <c r="O4327" s="158"/>
      <c r="P4327" s="265">
        <f t="shared" si="950"/>
        <v>220920.99498909593</v>
      </c>
      <c r="Q4327" s="265">
        <f t="shared" si="951"/>
        <v>376406.70268850896</v>
      </c>
      <c r="R4327" s="266">
        <f t="shared" si="952"/>
        <v>597327.69767760485</v>
      </c>
    </row>
    <row r="4328" spans="1:18" x14ac:dyDescent="0.25">
      <c r="A4328" s="81">
        <v>4297</v>
      </c>
      <c r="B4328" s="93">
        <f t="shared" si="941"/>
        <v>2.9329917393394448E-36</v>
      </c>
      <c r="C4328" s="178">
        <f t="shared" si="942"/>
        <v>2.9263754151048277E-36</v>
      </c>
      <c r="D4328" s="165">
        <f t="shared" si="943"/>
        <v>2.2558277767625785E-3</v>
      </c>
      <c r="E4328" s="166">
        <f t="shared" si="953"/>
        <v>24.291375447755232</v>
      </c>
      <c r="F4328" s="167">
        <f t="shared" si="954"/>
        <v>9.695547784525596</v>
      </c>
      <c r="G4328" s="167">
        <f t="shared" si="944"/>
        <v>336939.90145928587</v>
      </c>
      <c r="H4328" s="167">
        <f t="shared" si="945"/>
        <v>271299.98899881309</v>
      </c>
      <c r="I4328" s="168">
        <f t="shared" si="946"/>
        <v>608239.89045809896</v>
      </c>
      <c r="J4328" s="168">
        <f t="shared" si="948"/>
        <v>579801.58504850499</v>
      </c>
      <c r="K4328" s="94"/>
      <c r="L4328" s="265">
        <f t="shared" si="947"/>
        <v>231783.10690793995</v>
      </c>
      <c r="M4328" s="265">
        <f>$G4328*NonHospFrac+theModel!$H4328*NonHospFrac</f>
        <v>376456.78355015902</v>
      </c>
      <c r="N4328" s="266">
        <f t="shared" si="949"/>
        <v>608239.89045809896</v>
      </c>
      <c r="O4328" s="158"/>
      <c r="P4328" s="265">
        <f t="shared" si="950"/>
        <v>220946.06894571698</v>
      </c>
      <c r="Q4328" s="265">
        <f t="shared" si="951"/>
        <v>376455.22329954</v>
      </c>
      <c r="R4328" s="266">
        <f t="shared" si="952"/>
        <v>597401.29224525695</v>
      </c>
    </row>
    <row r="4329" spans="1:18" x14ac:dyDescent="0.25">
      <c r="A4329" s="81">
        <v>4298</v>
      </c>
      <c r="B4329" s="93">
        <f t="shared" si="941"/>
        <v>2.8782021066300421E-36</v>
      </c>
      <c r="C4329" s="178">
        <f t="shared" si="942"/>
        <v>2.8717093783707696E-36</v>
      </c>
      <c r="D4329" s="165">
        <f t="shared" si="943"/>
        <v>2.2558277767625785E-3</v>
      </c>
      <c r="E4329" s="166">
        <f t="shared" si="953"/>
        <v>24.291375447755232</v>
      </c>
      <c r="F4329" s="167">
        <f t="shared" si="954"/>
        <v>9.6978036123023585</v>
      </c>
      <c r="G4329" s="167">
        <f t="shared" si="944"/>
        <v>337018.29603849928</v>
      </c>
      <c r="H4329" s="167">
        <f t="shared" si="945"/>
        <v>271299.98899881309</v>
      </c>
      <c r="I4329" s="168">
        <f t="shared" si="946"/>
        <v>608318.28503731242</v>
      </c>
      <c r="J4329" s="168">
        <f t="shared" si="948"/>
        <v>579867.38086586201</v>
      </c>
      <c r="K4329" s="94"/>
      <c r="L4329" s="265">
        <f t="shared" si="947"/>
        <v>231812.98087612237</v>
      </c>
      <c r="M4329" s="265">
        <f>$G4329*NonHospFrac+theModel!$H4329*NonHospFrac</f>
        <v>376505.30416119</v>
      </c>
      <c r="N4329" s="266">
        <f t="shared" si="949"/>
        <v>608318.28503731242</v>
      </c>
      <c r="O4329" s="158"/>
      <c r="P4329" s="265">
        <f t="shared" si="950"/>
        <v>220971.1418802742</v>
      </c>
      <c r="Q4329" s="265">
        <f t="shared" si="951"/>
        <v>376503.74391057098</v>
      </c>
      <c r="R4329" s="266">
        <f t="shared" si="952"/>
        <v>597474.88579084515</v>
      </c>
    </row>
    <row r="4330" spans="1:18" x14ac:dyDescent="0.25">
      <c r="A4330" s="81">
        <v>4299</v>
      </c>
      <c r="B4330" s="93">
        <f t="shared" si="941"/>
        <v>2.824435969422495E-36</v>
      </c>
      <c r="C4330" s="178">
        <f t="shared" si="942"/>
        <v>2.8180645283089843E-36</v>
      </c>
      <c r="D4330" s="165">
        <f t="shared" si="943"/>
        <v>2.2558277767625785E-3</v>
      </c>
      <c r="E4330" s="166">
        <f t="shared" si="953"/>
        <v>24.291375447755232</v>
      </c>
      <c r="F4330" s="167">
        <f t="shared" si="954"/>
        <v>9.7000594400791211</v>
      </c>
      <c r="G4330" s="167">
        <f t="shared" si="944"/>
        <v>337096.69061771268</v>
      </c>
      <c r="H4330" s="167">
        <f t="shared" si="945"/>
        <v>271299.98899881309</v>
      </c>
      <c r="I4330" s="168">
        <f t="shared" si="946"/>
        <v>608396.67961652577</v>
      </c>
      <c r="J4330" s="168">
        <f t="shared" si="948"/>
        <v>579933.17400125181</v>
      </c>
      <c r="K4330" s="94"/>
      <c r="L4330" s="265">
        <f t="shared" si="947"/>
        <v>231842.85484430479</v>
      </c>
      <c r="M4330" s="265">
        <f>$G4330*NonHospFrac+theModel!$H4330*NonHospFrac</f>
        <v>376553.82477222098</v>
      </c>
      <c r="N4330" s="266">
        <f t="shared" si="949"/>
        <v>608396.67961652577</v>
      </c>
      <c r="O4330" s="158"/>
      <c r="P4330" s="265">
        <f t="shared" si="950"/>
        <v>220996.21379280923</v>
      </c>
      <c r="Q4330" s="265">
        <f t="shared" si="951"/>
        <v>376552.26452160196</v>
      </c>
      <c r="R4330" s="266">
        <f t="shared" si="952"/>
        <v>597548.47831441113</v>
      </c>
    </row>
    <row r="4331" spans="1:18" x14ac:dyDescent="0.25">
      <c r="A4331" s="81">
        <v>4300</v>
      </c>
      <c r="B4331" s="93">
        <f t="shared" si="941"/>
        <v>2.771674208350935E-36</v>
      </c>
      <c r="C4331" s="178">
        <f t="shared" si="942"/>
        <v>2.7654217886836004E-36</v>
      </c>
      <c r="D4331" s="165">
        <f t="shared" si="943"/>
        <v>2.2558277767625785E-3</v>
      </c>
      <c r="E4331" s="166">
        <f t="shared" si="953"/>
        <v>24.291375447755232</v>
      </c>
      <c r="F4331" s="167">
        <f t="shared" si="954"/>
        <v>9.7023152678558837</v>
      </c>
      <c r="G4331" s="167">
        <f t="shared" si="944"/>
        <v>337175.08519692614</v>
      </c>
      <c r="H4331" s="167">
        <f t="shared" si="945"/>
        <v>271299.98899881309</v>
      </c>
      <c r="I4331" s="168">
        <f t="shared" si="946"/>
        <v>608475.07419573923</v>
      </c>
      <c r="J4331" s="168">
        <f t="shared" si="948"/>
        <v>579998.96445478406</v>
      </c>
      <c r="K4331" s="94"/>
      <c r="L4331" s="265">
        <f t="shared" si="947"/>
        <v>231872.72881248721</v>
      </c>
      <c r="M4331" s="265">
        <f>$G4331*NonHospFrac+theModel!$H4331*NonHospFrac</f>
        <v>376602.34538325202</v>
      </c>
      <c r="N4331" s="266">
        <f t="shared" si="949"/>
        <v>608475.07419573923</v>
      </c>
      <c r="O4331" s="158"/>
      <c r="P4331" s="265">
        <f t="shared" si="950"/>
        <v>221021.28468336374</v>
      </c>
      <c r="Q4331" s="265">
        <f t="shared" si="951"/>
        <v>376600.785132633</v>
      </c>
      <c r="R4331" s="266">
        <f t="shared" si="952"/>
        <v>597622.0698159968</v>
      </c>
    </row>
    <row r="4332" spans="1:18" x14ac:dyDescent="0.25">
      <c r="A4332" s="81">
        <v>4301</v>
      </c>
      <c r="B4332" s="93">
        <f t="shared" si="941"/>
        <v>2.7198980612077877E-36</v>
      </c>
      <c r="C4332" s="178">
        <f t="shared" si="942"/>
        <v>2.7137624396113525E-36</v>
      </c>
      <c r="D4332" s="165">
        <f t="shared" si="943"/>
        <v>2.2558277767625785E-3</v>
      </c>
      <c r="E4332" s="166">
        <f t="shared" si="953"/>
        <v>24.291375447755232</v>
      </c>
      <c r="F4332" s="167">
        <f t="shared" si="954"/>
        <v>9.7045710956326463</v>
      </c>
      <c r="G4332" s="167">
        <f t="shared" si="944"/>
        <v>337253.47977613955</v>
      </c>
      <c r="H4332" s="167">
        <f t="shared" si="945"/>
        <v>271299.98899881309</v>
      </c>
      <c r="I4332" s="168">
        <f t="shared" si="946"/>
        <v>608553.46877495269</v>
      </c>
      <c r="J4332" s="168">
        <f t="shared" si="948"/>
        <v>580064.75222656783</v>
      </c>
      <c r="K4332" s="94"/>
      <c r="L4332" s="265">
        <f t="shared" si="947"/>
        <v>231902.60278066964</v>
      </c>
      <c r="M4332" s="265">
        <f>$G4332*NonHospFrac+theModel!$H4332*NonHospFrac</f>
        <v>376650.865994283</v>
      </c>
      <c r="N4332" s="266">
        <f t="shared" si="949"/>
        <v>608553.46877495269</v>
      </c>
      <c r="O4332" s="158"/>
      <c r="P4332" s="265">
        <f t="shared" si="950"/>
        <v>221046.35455197943</v>
      </c>
      <c r="Q4332" s="265">
        <f t="shared" si="951"/>
        <v>376649.30574366398</v>
      </c>
      <c r="R4332" s="266">
        <f t="shared" si="952"/>
        <v>597695.66029564338</v>
      </c>
    </row>
    <row r="4333" spans="1:18" x14ac:dyDescent="0.25">
      <c r="A4333" s="81">
        <v>4302</v>
      </c>
      <c r="B4333" s="93">
        <f t="shared" si="941"/>
        <v>2.6690891162721372E-36</v>
      </c>
      <c r="C4333" s="178">
        <f t="shared" si="942"/>
        <v>2.663068110904996E-36</v>
      </c>
      <c r="D4333" s="165">
        <f t="shared" si="943"/>
        <v>2.2558277767625785E-3</v>
      </c>
      <c r="E4333" s="166">
        <f t="shared" si="953"/>
        <v>24.291375447755232</v>
      </c>
      <c r="F4333" s="167">
        <f t="shared" si="954"/>
        <v>9.7068269234094089</v>
      </c>
      <c r="G4333" s="167">
        <f t="shared" si="944"/>
        <v>337331.87435535295</v>
      </c>
      <c r="H4333" s="167">
        <f t="shared" si="945"/>
        <v>271299.98899881309</v>
      </c>
      <c r="I4333" s="168">
        <f t="shared" si="946"/>
        <v>608631.86335416604</v>
      </c>
      <c r="J4333" s="168">
        <f t="shared" si="948"/>
        <v>580130.53731671243</v>
      </c>
      <c r="K4333" s="94"/>
      <c r="L4333" s="265">
        <f t="shared" si="947"/>
        <v>231932.47674885206</v>
      </c>
      <c r="M4333" s="265">
        <f>$G4333*NonHospFrac+theModel!$H4333*NonHospFrac</f>
        <v>376699.38660531398</v>
      </c>
      <c r="N4333" s="266">
        <f t="shared" si="949"/>
        <v>608631.86335416604</v>
      </c>
      <c r="O4333" s="158"/>
      <c r="P4333" s="265">
        <f t="shared" si="950"/>
        <v>221071.42339869789</v>
      </c>
      <c r="Q4333" s="265">
        <f t="shared" si="951"/>
        <v>376697.82635469496</v>
      </c>
      <c r="R4333" s="266">
        <f t="shared" si="952"/>
        <v>597769.24975339288</v>
      </c>
    </row>
    <row r="4334" spans="1:18" x14ac:dyDescent="0.25">
      <c r="A4334" s="81">
        <v>4303</v>
      </c>
      <c r="B4334" s="93">
        <f t="shared" si="941"/>
        <v>2.6192293057626979E-36</v>
      </c>
      <c r="C4334" s="178">
        <f t="shared" si="942"/>
        <v>2.6133207755410478E-36</v>
      </c>
      <c r="D4334" s="165">
        <f t="shared" si="943"/>
        <v>2.2558277767625785E-3</v>
      </c>
      <c r="E4334" s="166">
        <f t="shared" si="953"/>
        <v>24.291375447755232</v>
      </c>
      <c r="F4334" s="167">
        <f t="shared" si="954"/>
        <v>9.7090827511861715</v>
      </c>
      <c r="G4334" s="167">
        <f t="shared" si="944"/>
        <v>337410.26893456641</v>
      </c>
      <c r="H4334" s="167">
        <f t="shared" si="945"/>
        <v>271299.98899881309</v>
      </c>
      <c r="I4334" s="168">
        <f t="shared" si="946"/>
        <v>608710.2579333795</v>
      </c>
      <c r="J4334" s="168">
        <f t="shared" si="948"/>
        <v>580196.31972532743</v>
      </c>
      <c r="K4334" s="94"/>
      <c r="L4334" s="265">
        <f t="shared" si="947"/>
        <v>231962.35071703448</v>
      </c>
      <c r="M4334" s="265">
        <f>$G4334*NonHospFrac+theModel!$H4334*NonHospFrac</f>
        <v>376747.90721634496</v>
      </c>
      <c r="N4334" s="266">
        <f t="shared" si="949"/>
        <v>608710.25793337938</v>
      </c>
      <c r="O4334" s="158"/>
      <c r="P4334" s="265">
        <f t="shared" si="950"/>
        <v>221096.49122356082</v>
      </c>
      <c r="Q4334" s="265">
        <f t="shared" si="951"/>
        <v>376746.34696572594</v>
      </c>
      <c r="R4334" s="266">
        <f t="shared" si="952"/>
        <v>597842.83818928676</v>
      </c>
    </row>
    <row r="4335" spans="1:18" x14ac:dyDescent="0.25">
      <c r="A4335" s="81">
        <v>4304</v>
      </c>
      <c r="B4335" s="93">
        <f t="shared" si="941"/>
        <v>2.5703008994123348E-36</v>
      </c>
      <c r="C4335" s="178">
        <f t="shared" si="942"/>
        <v>2.5645027432488027E-36</v>
      </c>
      <c r="D4335" s="165">
        <f t="shared" si="943"/>
        <v>2.2558277767625785E-3</v>
      </c>
      <c r="E4335" s="166">
        <f t="shared" si="953"/>
        <v>24.291375447755232</v>
      </c>
      <c r="F4335" s="167">
        <f t="shared" si="954"/>
        <v>9.7113385789629341</v>
      </c>
      <c r="G4335" s="167">
        <f t="shared" si="944"/>
        <v>337488.66351377981</v>
      </c>
      <c r="H4335" s="167">
        <f t="shared" si="945"/>
        <v>271299.98899881309</v>
      </c>
      <c r="I4335" s="168">
        <f t="shared" si="946"/>
        <v>608788.65251259296</v>
      </c>
      <c r="J4335" s="168">
        <f t="shared" si="948"/>
        <v>580262.09945252188</v>
      </c>
      <c r="K4335" s="94"/>
      <c r="L4335" s="265">
        <f t="shared" si="947"/>
        <v>231992.2246852169</v>
      </c>
      <c r="M4335" s="265">
        <f>$G4335*NonHospFrac+theModel!$H4335*NonHospFrac</f>
        <v>376796.42782737594</v>
      </c>
      <c r="N4335" s="266">
        <f t="shared" si="949"/>
        <v>608788.65251259285</v>
      </c>
      <c r="O4335" s="158"/>
      <c r="P4335" s="265">
        <f t="shared" si="950"/>
        <v>221121.55802660986</v>
      </c>
      <c r="Q4335" s="265">
        <f t="shared" si="951"/>
        <v>376794.86757675692</v>
      </c>
      <c r="R4335" s="266">
        <f t="shared" si="952"/>
        <v>597916.42560336681</v>
      </c>
    </row>
    <row r="4336" spans="1:18" x14ac:dyDescent="0.25">
      <c r="A4336" s="81">
        <v>4305</v>
      </c>
      <c r="B4336" s="93">
        <f t="shared" si="941"/>
        <v>2.5222864981637424E-36</v>
      </c>
      <c r="C4336" s="178">
        <f t="shared" si="942"/>
        <v>2.5165966542202314E-36</v>
      </c>
      <c r="D4336" s="165">
        <f t="shared" si="943"/>
        <v>2.2558277767625785E-3</v>
      </c>
      <c r="E4336" s="166">
        <f t="shared" si="953"/>
        <v>24.291375447755232</v>
      </c>
      <c r="F4336" s="167">
        <f t="shared" si="954"/>
        <v>9.7135944067396967</v>
      </c>
      <c r="G4336" s="167">
        <f t="shared" si="944"/>
        <v>337567.05809299322</v>
      </c>
      <c r="H4336" s="167">
        <f t="shared" si="945"/>
        <v>271299.98899881309</v>
      </c>
      <c r="I4336" s="168">
        <f t="shared" si="946"/>
        <v>608867.04709180631</v>
      </c>
      <c r="J4336" s="168">
        <f t="shared" si="948"/>
        <v>580327.87649840512</v>
      </c>
      <c r="K4336" s="94"/>
      <c r="L4336" s="265">
        <f t="shared" si="947"/>
        <v>232022.09865339933</v>
      </c>
      <c r="M4336" s="265">
        <f>$G4336*NonHospFrac+theModel!$H4336*NonHospFrac</f>
        <v>376844.94843840692</v>
      </c>
      <c r="N4336" s="266">
        <f t="shared" si="949"/>
        <v>608867.04709180631</v>
      </c>
      <c r="O4336" s="158"/>
      <c r="P4336" s="265">
        <f t="shared" si="950"/>
        <v>221146.62380788664</v>
      </c>
      <c r="Q4336" s="265">
        <f t="shared" si="951"/>
        <v>376843.3881877879</v>
      </c>
      <c r="R4336" s="266">
        <f t="shared" si="952"/>
        <v>597990.01199567458</v>
      </c>
    </row>
    <row r="4337" spans="1:18" x14ac:dyDescent="0.25">
      <c r="A4337" s="81">
        <v>4306</v>
      </c>
      <c r="B4337" s="93">
        <f t="shared" si="941"/>
        <v>2.4751690279817061E-36</v>
      </c>
      <c r="C4337" s="178">
        <f t="shared" si="942"/>
        <v>2.4695854729362024E-36</v>
      </c>
      <c r="D4337" s="165">
        <f t="shared" si="943"/>
        <v>2.2558277767625785E-3</v>
      </c>
      <c r="E4337" s="166">
        <f t="shared" si="953"/>
        <v>24.291375447755232</v>
      </c>
      <c r="F4337" s="167">
        <f t="shared" si="954"/>
        <v>9.7158502345164592</v>
      </c>
      <c r="G4337" s="167">
        <f t="shared" si="944"/>
        <v>337645.45267220668</v>
      </c>
      <c r="H4337" s="167">
        <f t="shared" si="945"/>
        <v>271299.98899881309</v>
      </c>
      <c r="I4337" s="168">
        <f t="shared" si="946"/>
        <v>608945.44167101977</v>
      </c>
      <c r="J4337" s="168">
        <f t="shared" si="948"/>
        <v>580393.65086308657</v>
      </c>
      <c r="K4337" s="94"/>
      <c r="L4337" s="265">
        <f t="shared" si="947"/>
        <v>232051.97262158178</v>
      </c>
      <c r="M4337" s="265">
        <f>$G4337*NonHospFrac+theModel!$H4337*NonHospFrac</f>
        <v>376893.46904943802</v>
      </c>
      <c r="N4337" s="266">
        <f t="shared" si="949"/>
        <v>608945.44167101977</v>
      </c>
      <c r="O4337" s="158"/>
      <c r="P4337" s="265">
        <f t="shared" si="950"/>
        <v>221171.68856743287</v>
      </c>
      <c r="Q4337" s="265">
        <f t="shared" si="951"/>
        <v>376891.908798819</v>
      </c>
      <c r="R4337" s="266">
        <f t="shared" si="952"/>
        <v>598063.59736625187</v>
      </c>
    </row>
    <row r="4338" spans="1:18" x14ac:dyDescent="0.25">
      <c r="A4338" s="81">
        <v>4307</v>
      </c>
      <c r="B4338" s="93">
        <f t="shared" si="941"/>
        <v>2.428931733782115E-36</v>
      </c>
      <c r="C4338" s="178">
        <f t="shared" si="942"/>
        <v>2.4234524821091892E-36</v>
      </c>
      <c r="D4338" s="165">
        <f t="shared" si="943"/>
        <v>2.2558277767625785E-3</v>
      </c>
      <c r="E4338" s="166">
        <f t="shared" si="953"/>
        <v>24.291375447755232</v>
      </c>
      <c r="F4338" s="167">
        <f t="shared" si="954"/>
        <v>9.7181060622932218</v>
      </c>
      <c r="G4338" s="167">
        <f t="shared" si="944"/>
        <v>337723.84725142008</v>
      </c>
      <c r="H4338" s="167">
        <f t="shared" si="945"/>
        <v>271299.98899881309</v>
      </c>
      <c r="I4338" s="168">
        <f t="shared" si="946"/>
        <v>609023.83625023323</v>
      </c>
      <c r="J4338" s="168">
        <f t="shared" si="948"/>
        <v>580459.42254667543</v>
      </c>
      <c r="K4338" s="94"/>
      <c r="L4338" s="265">
        <f t="shared" si="947"/>
        <v>232081.84658976417</v>
      </c>
      <c r="M4338" s="265">
        <f>$G4338*NonHospFrac+theModel!$H4338*NonHospFrac</f>
        <v>376941.989660469</v>
      </c>
      <c r="N4338" s="266">
        <f t="shared" si="949"/>
        <v>609023.83625023323</v>
      </c>
      <c r="O4338" s="158"/>
      <c r="P4338" s="265">
        <f t="shared" si="950"/>
        <v>221196.75230529011</v>
      </c>
      <c r="Q4338" s="265">
        <f t="shared" si="951"/>
        <v>376940.42940984998</v>
      </c>
      <c r="R4338" s="266">
        <f t="shared" si="952"/>
        <v>598137.18171514012</v>
      </c>
    </row>
    <row r="4339" spans="1:18" x14ac:dyDescent="0.25">
      <c r="A4339" s="81">
        <v>4308</v>
      </c>
      <c r="B4339" s="93">
        <f t="shared" si="941"/>
        <v>2.3835581734732451E-36</v>
      </c>
      <c r="C4339" s="178">
        <f t="shared" si="942"/>
        <v>2.3781812767379947E-36</v>
      </c>
      <c r="D4339" s="165">
        <f t="shared" si="943"/>
        <v>2.2558277767625785E-3</v>
      </c>
      <c r="E4339" s="166">
        <f t="shared" si="953"/>
        <v>24.291375447755232</v>
      </c>
      <c r="F4339" s="167">
        <f t="shared" si="954"/>
        <v>9.7203618900699844</v>
      </c>
      <c r="G4339" s="167">
        <f t="shared" si="944"/>
        <v>337802.24183063355</v>
      </c>
      <c r="H4339" s="167">
        <f t="shared" si="945"/>
        <v>271299.98899881309</v>
      </c>
      <c r="I4339" s="168">
        <f t="shared" si="946"/>
        <v>609102.23082944658</v>
      </c>
      <c r="J4339" s="168">
        <f t="shared" si="948"/>
        <v>580525.19154928089</v>
      </c>
      <c r="K4339" s="94"/>
      <c r="L4339" s="265">
        <f t="shared" si="947"/>
        <v>232111.72055794665</v>
      </c>
      <c r="M4339" s="265">
        <f>$G4339*NonHospFrac+theModel!$H4339*NonHospFrac</f>
        <v>376990.51027149998</v>
      </c>
      <c r="N4339" s="266">
        <f t="shared" si="949"/>
        <v>609102.23082944658</v>
      </c>
      <c r="O4339" s="158"/>
      <c r="P4339" s="265">
        <f t="shared" si="950"/>
        <v>221221.81502150014</v>
      </c>
      <c r="Q4339" s="265">
        <f t="shared" si="951"/>
        <v>376988.95002088096</v>
      </c>
      <c r="R4339" s="266">
        <f t="shared" si="952"/>
        <v>598210.76504238113</v>
      </c>
    </row>
    <row r="4340" spans="1:18" x14ac:dyDescent="0.25">
      <c r="A4340" s="81">
        <v>4309</v>
      </c>
      <c r="B4340" s="93">
        <f t="shared" si="941"/>
        <v>2.3390322121094714E-36</v>
      </c>
      <c r="C4340" s="178">
        <f t="shared" si="942"/>
        <v>2.3337557582746526E-36</v>
      </c>
      <c r="D4340" s="165">
        <f t="shared" si="943"/>
        <v>2.2558277767625785E-3</v>
      </c>
      <c r="E4340" s="166">
        <f t="shared" si="953"/>
        <v>24.291375447755232</v>
      </c>
      <c r="F4340" s="167">
        <f t="shared" si="954"/>
        <v>9.722617717846747</v>
      </c>
      <c r="G4340" s="167">
        <f t="shared" si="944"/>
        <v>337880.63640984689</v>
      </c>
      <c r="H4340" s="167">
        <f t="shared" si="945"/>
        <v>271299.98899881309</v>
      </c>
      <c r="I4340" s="168">
        <f t="shared" si="946"/>
        <v>609180.62540865992</v>
      </c>
      <c r="J4340" s="168">
        <f t="shared" si="948"/>
        <v>580590.95787101227</v>
      </c>
      <c r="K4340" s="94"/>
      <c r="L4340" s="265">
        <f t="shared" si="947"/>
        <v>232141.59452612902</v>
      </c>
      <c r="M4340" s="265">
        <f>$G4340*NonHospFrac+theModel!$H4340*NonHospFrac</f>
        <v>377039.03088253096</v>
      </c>
      <c r="N4340" s="266">
        <f t="shared" si="949"/>
        <v>609180.62540865992</v>
      </c>
      <c r="O4340" s="158"/>
      <c r="P4340" s="265">
        <f t="shared" si="950"/>
        <v>221246.87671610439</v>
      </c>
      <c r="Q4340" s="265">
        <f t="shared" si="951"/>
        <v>377037.47063191194</v>
      </c>
      <c r="R4340" s="266">
        <f t="shared" si="952"/>
        <v>598284.34734801634</v>
      </c>
    </row>
    <row r="4341" spans="1:18" x14ac:dyDescent="0.25">
      <c r="A4341" s="81">
        <v>4310</v>
      </c>
      <c r="B4341" s="93">
        <f t="shared" si="941"/>
        <v>2.2953380161530946E-36</v>
      </c>
      <c r="C4341" s="178">
        <f t="shared" si="942"/>
        <v>2.2901601288991972E-36</v>
      </c>
      <c r="D4341" s="165">
        <f t="shared" si="943"/>
        <v>2.2558277767625785E-3</v>
      </c>
      <c r="E4341" s="166">
        <f t="shared" si="953"/>
        <v>24.291375447755232</v>
      </c>
      <c r="F4341" s="167">
        <f t="shared" si="954"/>
        <v>9.7248735456235096</v>
      </c>
      <c r="G4341" s="167">
        <f t="shared" si="944"/>
        <v>337959.03098906035</v>
      </c>
      <c r="H4341" s="167">
        <f t="shared" si="945"/>
        <v>271299.98899881309</v>
      </c>
      <c r="I4341" s="168">
        <f t="shared" si="946"/>
        <v>609259.0199878735</v>
      </c>
      <c r="J4341" s="168">
        <f t="shared" si="948"/>
        <v>580656.72151197912</v>
      </c>
      <c r="K4341" s="94"/>
      <c r="L4341" s="265">
        <f t="shared" si="947"/>
        <v>232171.46849431147</v>
      </c>
      <c r="M4341" s="265">
        <f>$G4341*NonHospFrac+theModel!$H4341*NonHospFrac</f>
        <v>377087.55149356194</v>
      </c>
      <c r="N4341" s="266">
        <f t="shared" si="949"/>
        <v>609259.01998787338</v>
      </c>
      <c r="O4341" s="158"/>
      <c r="P4341" s="265">
        <f t="shared" si="950"/>
        <v>221271.93738914473</v>
      </c>
      <c r="Q4341" s="265">
        <f t="shared" si="951"/>
        <v>377085.99124294292</v>
      </c>
      <c r="R4341" s="266">
        <f t="shared" si="952"/>
        <v>598357.92863208766</v>
      </c>
    </row>
    <row r="4342" spans="1:18" x14ac:dyDescent="0.25">
      <c r="A4342" s="81">
        <v>4311</v>
      </c>
      <c r="B4342" s="93">
        <f t="shared" si="941"/>
        <v>2.2524600478444345E-36</v>
      </c>
      <c r="C4342" s="178">
        <f t="shared" si="942"/>
        <v>2.247378885902459E-36</v>
      </c>
      <c r="D4342" s="165">
        <f t="shared" si="943"/>
        <v>2.2558277767625785E-3</v>
      </c>
      <c r="E4342" s="166">
        <f t="shared" si="953"/>
        <v>24.291375447755232</v>
      </c>
      <c r="F4342" s="167">
        <f t="shared" si="954"/>
        <v>9.7271293734002722</v>
      </c>
      <c r="G4342" s="167">
        <f t="shared" si="944"/>
        <v>338037.42556827376</v>
      </c>
      <c r="H4342" s="167">
        <f t="shared" si="945"/>
        <v>271299.98899881309</v>
      </c>
      <c r="I4342" s="168">
        <f t="shared" si="946"/>
        <v>609337.41456708685</v>
      </c>
      <c r="J4342" s="168">
        <f t="shared" si="948"/>
        <v>580722.48247229028</v>
      </c>
      <c r="K4342" s="94"/>
      <c r="L4342" s="265">
        <f t="shared" si="947"/>
        <v>232201.34246249389</v>
      </c>
      <c r="M4342" s="265">
        <f>$G4342*NonHospFrac+theModel!$H4342*NonHospFrac</f>
        <v>377136.07210459292</v>
      </c>
      <c r="N4342" s="266">
        <f t="shared" si="949"/>
        <v>609337.41456708685</v>
      </c>
      <c r="O4342" s="158"/>
      <c r="P4342" s="265">
        <f t="shared" si="950"/>
        <v>221296.99704066268</v>
      </c>
      <c r="Q4342" s="265">
        <f t="shared" si="951"/>
        <v>377134.51185397391</v>
      </c>
      <c r="R4342" s="266">
        <f t="shared" si="952"/>
        <v>598431.50889463653</v>
      </c>
    </row>
    <row r="4343" spans="1:18" x14ac:dyDescent="0.25">
      <c r="A4343" s="81">
        <v>4312</v>
      </c>
      <c r="B4343" s="93">
        <f t="shared" si="941"/>
        <v>2.2103830596760394E-36</v>
      </c>
      <c r="C4343" s="178">
        <f t="shared" si="942"/>
        <v>2.2053968161727367E-36</v>
      </c>
      <c r="D4343" s="165">
        <f t="shared" si="943"/>
        <v>2.2558277767625785E-3</v>
      </c>
      <c r="E4343" s="166">
        <f t="shared" si="953"/>
        <v>24.291375447755232</v>
      </c>
      <c r="F4343" s="167">
        <f t="shared" si="954"/>
        <v>9.7293852011770348</v>
      </c>
      <c r="G4343" s="167">
        <f t="shared" si="944"/>
        <v>338115.82014748722</v>
      </c>
      <c r="H4343" s="167">
        <f t="shared" si="945"/>
        <v>271299.98899881309</v>
      </c>
      <c r="I4343" s="168">
        <f t="shared" si="946"/>
        <v>609415.80914630031</v>
      </c>
      <c r="J4343" s="168">
        <f t="shared" si="948"/>
        <v>580788.24075205531</v>
      </c>
      <c r="K4343" s="94"/>
      <c r="L4343" s="265">
        <f t="shared" si="947"/>
        <v>232231.21643067634</v>
      </c>
      <c r="M4343" s="265">
        <f>$G4343*NonHospFrac+theModel!$H4343*NonHospFrac</f>
        <v>377184.59271562396</v>
      </c>
      <c r="N4343" s="266">
        <f t="shared" si="949"/>
        <v>609415.80914630031</v>
      </c>
      <c r="O4343" s="158"/>
      <c r="P4343" s="265">
        <f t="shared" si="950"/>
        <v>221322.05567069992</v>
      </c>
      <c r="Q4343" s="265">
        <f t="shared" si="951"/>
        <v>377183.03246500494</v>
      </c>
      <c r="R4343" s="266">
        <f t="shared" si="952"/>
        <v>598505.08813570486</v>
      </c>
    </row>
    <row r="4344" spans="1:18" x14ac:dyDescent="0.25">
      <c r="A4344" s="81">
        <v>4313</v>
      </c>
      <c r="B4344" s="93">
        <f t="shared" si="941"/>
        <v>2.1690920889711537E-36</v>
      </c>
      <c r="C4344" s="178">
        <f t="shared" si="942"/>
        <v>2.1641989907864967E-36</v>
      </c>
      <c r="D4344" s="165">
        <f t="shared" si="943"/>
        <v>2.2558277767625785E-3</v>
      </c>
      <c r="E4344" s="166">
        <f t="shared" si="953"/>
        <v>24.291375447755232</v>
      </c>
      <c r="F4344" s="167">
        <f t="shared" si="954"/>
        <v>9.7316410289537973</v>
      </c>
      <c r="G4344" s="167">
        <f t="shared" si="944"/>
        <v>338194.21472670062</v>
      </c>
      <c r="H4344" s="167">
        <f t="shared" si="945"/>
        <v>271299.98899881309</v>
      </c>
      <c r="I4344" s="168">
        <f t="shared" si="946"/>
        <v>609494.20372551377</v>
      </c>
      <c r="J4344" s="168">
        <f t="shared" si="948"/>
        <v>580853.99635138339</v>
      </c>
      <c r="K4344" s="94"/>
      <c r="L4344" s="265">
        <f t="shared" si="947"/>
        <v>232261.09039885877</v>
      </c>
      <c r="M4344" s="265">
        <f>$G4344*NonHospFrac+theModel!$H4344*NonHospFrac</f>
        <v>377233.11332665494</v>
      </c>
      <c r="N4344" s="266">
        <f t="shared" si="949"/>
        <v>609494.20372551377</v>
      </c>
      <c r="O4344" s="158"/>
      <c r="P4344" s="265">
        <f t="shared" si="950"/>
        <v>221347.11327929804</v>
      </c>
      <c r="Q4344" s="265">
        <f t="shared" si="951"/>
        <v>377231.55307603593</v>
      </c>
      <c r="R4344" s="266">
        <f t="shared" si="952"/>
        <v>598578.66635533399</v>
      </c>
    </row>
    <row r="4345" spans="1:18" x14ac:dyDescent="0.25">
      <c r="A4345" s="81">
        <v>4314</v>
      </c>
      <c r="B4345" s="93">
        <f t="shared" si="941"/>
        <v>2.1285724525624755E-36</v>
      </c>
      <c r="C4345" s="178">
        <f t="shared" si="942"/>
        <v>2.1237707596991336E-36</v>
      </c>
      <c r="D4345" s="165">
        <f t="shared" si="943"/>
        <v>2.2558277767625785E-3</v>
      </c>
      <c r="E4345" s="166">
        <f t="shared" si="953"/>
        <v>24.291375447755232</v>
      </c>
      <c r="F4345" s="167">
        <f t="shared" si="954"/>
        <v>9.7338968567305599</v>
      </c>
      <c r="G4345" s="167">
        <f t="shared" si="944"/>
        <v>338272.60930591403</v>
      </c>
      <c r="H4345" s="167">
        <f t="shared" si="945"/>
        <v>271299.98899881309</v>
      </c>
      <c r="I4345" s="168">
        <f t="shared" si="946"/>
        <v>609572.59830472711</v>
      </c>
      <c r="J4345" s="168">
        <f t="shared" si="948"/>
        <v>580919.74927038373</v>
      </c>
      <c r="K4345" s="94"/>
      <c r="L4345" s="265">
        <f t="shared" si="947"/>
        <v>232290.96436704119</v>
      </c>
      <c r="M4345" s="265">
        <f>$G4345*NonHospFrac+theModel!$H4345*NonHospFrac</f>
        <v>377281.63393768593</v>
      </c>
      <c r="N4345" s="266">
        <f t="shared" si="949"/>
        <v>609572.59830472711</v>
      </c>
      <c r="O4345" s="158"/>
      <c r="P4345" s="265">
        <f t="shared" si="950"/>
        <v>221372.16986649871</v>
      </c>
      <c r="Q4345" s="265">
        <f t="shared" si="951"/>
        <v>377280.07368706691</v>
      </c>
      <c r="R4345" s="266">
        <f t="shared" si="952"/>
        <v>598652.24355356558</v>
      </c>
    </row>
    <row r="4346" spans="1:18" x14ac:dyDescent="0.25">
      <c r="A4346" s="81">
        <v>4315</v>
      </c>
      <c r="B4346" s="93">
        <f t="shared" si="941"/>
        <v>2.0888097415711364E-36</v>
      </c>
      <c r="C4346" s="178">
        <f t="shared" si="942"/>
        <v>2.0840977465357278E-36</v>
      </c>
      <c r="D4346" s="165">
        <f t="shared" si="943"/>
        <v>2.2558277767625785E-3</v>
      </c>
      <c r="E4346" s="166">
        <f t="shared" si="953"/>
        <v>24.291375447755232</v>
      </c>
      <c r="F4346" s="167">
        <f t="shared" si="954"/>
        <v>9.7361526845073225</v>
      </c>
      <c r="G4346" s="167">
        <f t="shared" si="944"/>
        <v>338351.00388512743</v>
      </c>
      <c r="H4346" s="167">
        <f t="shared" si="945"/>
        <v>271299.98899881309</v>
      </c>
      <c r="I4346" s="168">
        <f t="shared" si="946"/>
        <v>609650.99288394046</v>
      </c>
      <c r="J4346" s="168">
        <f t="shared" si="948"/>
        <v>580985.49950916565</v>
      </c>
      <c r="K4346" s="94"/>
      <c r="L4346" s="265">
        <f t="shared" si="947"/>
        <v>232320.83833522358</v>
      </c>
      <c r="M4346" s="265">
        <f>$G4346*NonHospFrac+theModel!$H4346*NonHospFrac</f>
        <v>377330.15454871691</v>
      </c>
      <c r="N4346" s="266">
        <f t="shared" si="949"/>
        <v>609650.99288394046</v>
      </c>
      <c r="O4346" s="158"/>
      <c r="P4346" s="265">
        <f t="shared" si="950"/>
        <v>221397.22543234352</v>
      </c>
      <c r="Q4346" s="265">
        <f t="shared" si="951"/>
        <v>377328.59429809789</v>
      </c>
      <c r="R4346" s="266">
        <f t="shared" si="952"/>
        <v>598725.81973044144</v>
      </c>
    </row>
    <row r="4347" spans="1:18" x14ac:dyDescent="0.25">
      <c r="A4347" s="81">
        <v>4316</v>
      </c>
      <c r="B4347" s="93">
        <f t="shared" si="941"/>
        <v>2.0497898162827118E-36</v>
      </c>
      <c r="C4347" s="178">
        <f t="shared" si="942"/>
        <v>2.0451658434786163E-36</v>
      </c>
      <c r="D4347" s="165">
        <f t="shared" si="943"/>
        <v>2.2558277767625785E-3</v>
      </c>
      <c r="E4347" s="166">
        <f t="shared" si="953"/>
        <v>24.291375447755232</v>
      </c>
      <c r="F4347" s="167">
        <f t="shared" si="954"/>
        <v>9.7384085122840851</v>
      </c>
      <c r="G4347" s="167">
        <f t="shared" si="944"/>
        <v>338429.39846434083</v>
      </c>
      <c r="H4347" s="167">
        <f t="shared" si="945"/>
        <v>271299.98899881309</v>
      </c>
      <c r="I4347" s="168">
        <f t="shared" si="946"/>
        <v>609729.38746315392</v>
      </c>
      <c r="J4347" s="168">
        <f t="shared" si="948"/>
        <v>581051.24706783856</v>
      </c>
      <c r="K4347" s="94"/>
      <c r="L4347" s="265">
        <f t="shared" si="947"/>
        <v>232350.71230340601</v>
      </c>
      <c r="M4347" s="265">
        <f>$G4347*NonHospFrac+theModel!$H4347*NonHospFrac</f>
        <v>377378.67515974789</v>
      </c>
      <c r="N4347" s="266">
        <f t="shared" si="949"/>
        <v>609729.38746315392</v>
      </c>
      <c r="O4347" s="158"/>
      <c r="P4347" s="265">
        <f t="shared" si="950"/>
        <v>221422.27997687415</v>
      </c>
      <c r="Q4347" s="265">
        <f t="shared" si="951"/>
        <v>377377.11490912887</v>
      </c>
      <c r="R4347" s="266">
        <f t="shared" si="952"/>
        <v>598799.39488600299</v>
      </c>
    </row>
    <row r="4348" spans="1:18" x14ac:dyDescent="0.25">
      <c r="A4348" s="81">
        <v>4317</v>
      </c>
      <c r="B4348" s="93">
        <f t="shared" si="941"/>
        <v>2.0114988011191361E-36</v>
      </c>
      <c r="C4348" s="178">
        <f t="shared" si="942"/>
        <v>2.0069612062506468E-36</v>
      </c>
      <c r="D4348" s="165">
        <f t="shared" si="943"/>
        <v>2.2558277767625785E-3</v>
      </c>
      <c r="E4348" s="166">
        <f t="shared" si="953"/>
        <v>24.291375447755232</v>
      </c>
      <c r="F4348" s="167">
        <f t="shared" si="954"/>
        <v>9.7406643400608477</v>
      </c>
      <c r="G4348" s="167">
        <f t="shared" si="944"/>
        <v>338507.79304355429</v>
      </c>
      <c r="H4348" s="167">
        <f t="shared" si="945"/>
        <v>271299.98899881309</v>
      </c>
      <c r="I4348" s="168">
        <f t="shared" si="946"/>
        <v>609807.78204236738</v>
      </c>
      <c r="J4348" s="168">
        <f t="shared" si="948"/>
        <v>581116.99194651144</v>
      </c>
      <c r="K4348" s="94"/>
      <c r="L4348" s="265">
        <f t="shared" si="947"/>
        <v>232380.58627158846</v>
      </c>
      <c r="M4348" s="265">
        <f>$G4348*NonHospFrac+theModel!$H4348*NonHospFrac</f>
        <v>377427.19577077893</v>
      </c>
      <c r="N4348" s="266">
        <f t="shared" si="949"/>
        <v>609807.78204236738</v>
      </c>
      <c r="O4348" s="158"/>
      <c r="P4348" s="265">
        <f t="shared" si="950"/>
        <v>221447.33350013226</v>
      </c>
      <c r="Q4348" s="265">
        <f t="shared" si="951"/>
        <v>377425.63552015991</v>
      </c>
      <c r="R4348" s="266">
        <f t="shared" si="952"/>
        <v>598872.96902029216</v>
      </c>
    </row>
    <row r="4349" spans="1:18" x14ac:dyDescent="0.25">
      <c r="A4349" s="81">
        <v>4318</v>
      </c>
      <c r="B4349" s="93">
        <f t="shared" si="941"/>
        <v>1.9739230797045144E-36</v>
      </c>
      <c r="C4349" s="178">
        <f t="shared" si="942"/>
        <v>1.9694702491921243E-36</v>
      </c>
      <c r="D4349" s="165">
        <f t="shared" si="943"/>
        <v>2.2558277767625785E-3</v>
      </c>
      <c r="E4349" s="166">
        <f t="shared" si="953"/>
        <v>24.291375447755232</v>
      </c>
      <c r="F4349" s="167">
        <f t="shared" si="954"/>
        <v>9.7429201678376103</v>
      </c>
      <c r="G4349" s="167">
        <f t="shared" si="944"/>
        <v>338586.1876227677</v>
      </c>
      <c r="H4349" s="167">
        <f t="shared" si="945"/>
        <v>271299.98899881309</v>
      </c>
      <c r="I4349" s="168">
        <f t="shared" si="946"/>
        <v>609886.17662158073</v>
      </c>
      <c r="J4349" s="168">
        <f t="shared" si="948"/>
        <v>581182.73414529359</v>
      </c>
      <c r="K4349" s="94"/>
      <c r="L4349" s="265">
        <f t="shared" si="947"/>
        <v>232410.46023977088</v>
      </c>
      <c r="M4349" s="265">
        <f>$G4349*NonHospFrac+theModel!$H4349*NonHospFrac</f>
        <v>377475.71638180991</v>
      </c>
      <c r="N4349" s="266">
        <f t="shared" si="949"/>
        <v>609886.17662158073</v>
      </c>
      <c r="O4349" s="158"/>
      <c r="P4349" s="265">
        <f t="shared" si="950"/>
        <v>221472.38600215942</v>
      </c>
      <c r="Q4349" s="265">
        <f t="shared" si="951"/>
        <v>377474.15613119089</v>
      </c>
      <c r="R4349" s="266">
        <f t="shared" si="952"/>
        <v>598946.54213335027</v>
      </c>
    </row>
    <row r="4350" spans="1:18" x14ac:dyDescent="0.25">
      <c r="A4350" s="81">
        <v>4319</v>
      </c>
      <c r="B4350" s="93">
        <f t="shared" si="941"/>
        <v>1.9370492900231081E-36</v>
      </c>
      <c r="C4350" s="178">
        <f t="shared" si="942"/>
        <v>1.9326796404297158E-36</v>
      </c>
      <c r="D4350" s="165">
        <f t="shared" si="943"/>
        <v>2.2558277767625785E-3</v>
      </c>
      <c r="E4350" s="166">
        <f t="shared" si="953"/>
        <v>24.291375447755232</v>
      </c>
      <c r="F4350" s="167">
        <f t="shared" si="954"/>
        <v>9.7451759956143729</v>
      </c>
      <c r="G4350" s="167">
        <f t="shared" si="944"/>
        <v>338664.5822019811</v>
      </c>
      <c r="H4350" s="167">
        <f t="shared" si="945"/>
        <v>271299.98899881309</v>
      </c>
      <c r="I4350" s="168">
        <f t="shared" si="946"/>
        <v>609964.57120079419</v>
      </c>
      <c r="J4350" s="168">
        <f t="shared" si="948"/>
        <v>581248.47366429435</v>
      </c>
      <c r="K4350" s="94"/>
      <c r="L4350" s="265">
        <f t="shared" si="947"/>
        <v>232440.3342079533</v>
      </c>
      <c r="M4350" s="265">
        <f>$G4350*NonHospFrac+theModel!$H4350*NonHospFrac</f>
        <v>377524.23699284089</v>
      </c>
      <c r="N4350" s="266">
        <f t="shared" si="949"/>
        <v>609964.57120079419</v>
      </c>
      <c r="O4350" s="158"/>
      <c r="P4350" s="265">
        <f t="shared" si="950"/>
        <v>221497.43748299728</v>
      </c>
      <c r="Q4350" s="265">
        <f t="shared" si="951"/>
        <v>377522.67674222187</v>
      </c>
      <c r="R4350" s="266">
        <f t="shared" si="952"/>
        <v>599020.11422521912</v>
      </c>
    </row>
    <row r="4351" spans="1:18" x14ac:dyDescent="0.25">
      <c r="A4351" s="81">
        <v>4320</v>
      </c>
      <c r="B4351" s="93">
        <f t="shared" si="941"/>
        <v>1.9008643196677678E-36</v>
      </c>
      <c r="C4351" s="178">
        <f t="shared" si="942"/>
        <v>1.8965762971356041E-36</v>
      </c>
      <c r="D4351" s="165">
        <f t="shared" si="943"/>
        <v>2.2558277767625785E-3</v>
      </c>
      <c r="E4351" s="166">
        <f t="shared" si="953"/>
        <v>24.291375447755232</v>
      </c>
      <c r="F4351" s="167">
        <f t="shared" si="954"/>
        <v>9.7474318233911355</v>
      </c>
      <c r="G4351" s="167">
        <f t="shared" si="944"/>
        <v>338742.97678119456</v>
      </c>
      <c r="H4351" s="167">
        <f t="shared" si="945"/>
        <v>271299.98899881309</v>
      </c>
      <c r="I4351" s="168">
        <f t="shared" si="946"/>
        <v>610042.96578000765</v>
      </c>
      <c r="J4351" s="168">
        <f t="shared" si="948"/>
        <v>581314.21050362289</v>
      </c>
      <c r="K4351" s="94"/>
      <c r="L4351" s="265">
        <f t="shared" si="947"/>
        <v>232470.20817613573</v>
      </c>
      <c r="M4351" s="265">
        <f>$G4351*NonHospFrac+theModel!$H4351*NonHospFrac</f>
        <v>377572.75760387187</v>
      </c>
      <c r="N4351" s="266">
        <f t="shared" si="949"/>
        <v>610042.96578000765</v>
      </c>
      <c r="O4351" s="158"/>
      <c r="P4351" s="265">
        <f t="shared" si="950"/>
        <v>221522.48794268747</v>
      </c>
      <c r="Q4351" s="265">
        <f t="shared" si="951"/>
        <v>377571.19735325285</v>
      </c>
      <c r="R4351" s="266">
        <f t="shared" si="952"/>
        <v>599093.68529594038</v>
      </c>
    </row>
    <row r="4352" spans="1:18" x14ac:dyDescent="0.25">
      <c r="A4352" s="81">
        <v>4321</v>
      </c>
      <c r="B4352" s="93">
        <f t="shared" si="941"/>
        <v>1.8653553011771322E-36</v>
      </c>
      <c r="C4352" s="178">
        <f t="shared" si="942"/>
        <v>1.8611473808752055E-36</v>
      </c>
      <c r="D4352" s="165">
        <f t="shared" si="943"/>
        <v>2.2558277767625785E-3</v>
      </c>
      <c r="E4352" s="166">
        <f t="shared" si="953"/>
        <v>24.291375447755232</v>
      </c>
      <c r="F4352" s="167">
        <f t="shared" si="954"/>
        <v>9.749687651167898</v>
      </c>
      <c r="G4352" s="167">
        <f t="shared" si="944"/>
        <v>338821.37136040797</v>
      </c>
      <c r="H4352" s="167">
        <f t="shared" si="945"/>
        <v>271299.98899881309</v>
      </c>
      <c r="I4352" s="168">
        <f t="shared" si="946"/>
        <v>610121.360359221</v>
      </c>
      <c r="J4352" s="168">
        <f t="shared" si="948"/>
        <v>581379.94466338842</v>
      </c>
      <c r="K4352" s="94"/>
      <c r="L4352" s="265">
        <f t="shared" si="947"/>
        <v>232500.08214431815</v>
      </c>
      <c r="M4352" s="265">
        <f>$G4352*NonHospFrac+theModel!$H4352*NonHospFrac</f>
        <v>377621.27821490285</v>
      </c>
      <c r="N4352" s="266">
        <f t="shared" si="949"/>
        <v>610121.360359221</v>
      </c>
      <c r="O4352" s="158"/>
      <c r="P4352" s="265">
        <f t="shared" si="950"/>
        <v>221547.5373812716</v>
      </c>
      <c r="Q4352" s="265">
        <f t="shared" si="951"/>
        <v>377619.71796428383</v>
      </c>
      <c r="R4352" s="266">
        <f t="shared" si="952"/>
        <v>599167.25534555549</v>
      </c>
    </row>
    <row r="4353" spans="1:18" x14ac:dyDescent="0.25">
      <c r="A4353" s="81">
        <v>4322</v>
      </c>
      <c r="B4353" s="93">
        <f t="shared" si="941"/>
        <v>1.8305096074599291E-36</v>
      </c>
      <c r="C4353" s="178">
        <f t="shared" si="942"/>
        <v>1.8263802930417902E-36</v>
      </c>
      <c r="D4353" s="165">
        <f t="shared" si="943"/>
        <v>2.2558277767625785E-3</v>
      </c>
      <c r="E4353" s="166">
        <f t="shared" si="953"/>
        <v>24.291375447755232</v>
      </c>
      <c r="F4353" s="167">
        <f t="shared" si="954"/>
        <v>9.7519434789446606</v>
      </c>
      <c r="G4353" s="167">
        <f t="shared" si="944"/>
        <v>338899.76593962137</v>
      </c>
      <c r="H4353" s="167">
        <f t="shared" si="945"/>
        <v>271299.98899881309</v>
      </c>
      <c r="I4353" s="168">
        <f t="shared" si="946"/>
        <v>610199.75493843446</v>
      </c>
      <c r="J4353" s="168">
        <f t="shared" si="948"/>
        <v>581445.67614370026</v>
      </c>
      <c r="K4353" s="94"/>
      <c r="L4353" s="265">
        <f t="shared" si="947"/>
        <v>232529.95611250057</v>
      </c>
      <c r="M4353" s="265">
        <f>$G4353*NonHospFrac+theModel!$H4353*NonHospFrac</f>
        <v>377669.79882593389</v>
      </c>
      <c r="N4353" s="266">
        <f t="shared" si="949"/>
        <v>610199.75493843446</v>
      </c>
      <c r="O4353" s="158"/>
      <c r="P4353" s="265">
        <f t="shared" si="950"/>
        <v>221572.58579879129</v>
      </c>
      <c r="Q4353" s="265">
        <f t="shared" si="951"/>
        <v>377668.23857531487</v>
      </c>
      <c r="R4353" s="266">
        <f t="shared" si="952"/>
        <v>599240.82437410613</v>
      </c>
    </row>
    <row r="4354" spans="1:18" x14ac:dyDescent="0.25">
      <c r="A4354" s="81">
        <v>4323</v>
      </c>
      <c r="B4354" s="93">
        <f t="shared" si="941"/>
        <v>1.7963148473047484E-36</v>
      </c>
      <c r="C4354" s="178">
        <f t="shared" si="942"/>
        <v>1.7922626703763874E-36</v>
      </c>
      <c r="D4354" s="165">
        <f t="shared" si="943"/>
        <v>2.2558277767625785E-3</v>
      </c>
      <c r="E4354" s="166">
        <f t="shared" si="953"/>
        <v>24.291375447755232</v>
      </c>
      <c r="F4354" s="167">
        <f t="shared" si="954"/>
        <v>9.7541993067214232</v>
      </c>
      <c r="G4354" s="167">
        <f t="shared" si="944"/>
        <v>338978.16051883483</v>
      </c>
      <c r="H4354" s="167">
        <f t="shared" si="945"/>
        <v>271299.98899881309</v>
      </c>
      <c r="I4354" s="168">
        <f t="shared" si="946"/>
        <v>610278.14951764792</v>
      </c>
      <c r="J4354" s="168">
        <f t="shared" si="948"/>
        <v>581511.40494466759</v>
      </c>
      <c r="K4354" s="94"/>
      <c r="L4354" s="265">
        <f t="shared" si="947"/>
        <v>232559.83008068299</v>
      </c>
      <c r="M4354" s="265">
        <f>$G4354*NonHospFrac+theModel!$H4354*NonHospFrac</f>
        <v>377718.31943696493</v>
      </c>
      <c r="N4354" s="266">
        <f t="shared" si="949"/>
        <v>610278.14951764792</v>
      </c>
      <c r="O4354" s="158"/>
      <c r="P4354" s="265">
        <f t="shared" si="950"/>
        <v>221597.63319528819</v>
      </c>
      <c r="Q4354" s="265">
        <f t="shared" si="951"/>
        <v>377716.75918634591</v>
      </c>
      <c r="R4354" s="266">
        <f t="shared" si="952"/>
        <v>599314.3923816341</v>
      </c>
    </row>
    <row r="4355" spans="1:18" x14ac:dyDescent="0.25">
      <c r="A4355" s="81">
        <v>4324</v>
      </c>
      <c r="B4355" s="93">
        <f t="shared" si="941"/>
        <v>1.7627588609737014E-36</v>
      </c>
      <c r="C4355" s="178">
        <f t="shared" si="942"/>
        <v>1.7587823805713826E-36</v>
      </c>
      <c r="D4355" s="165">
        <f t="shared" si="943"/>
        <v>2.2558277767625785E-3</v>
      </c>
      <c r="E4355" s="166">
        <f t="shared" si="953"/>
        <v>24.291375447755232</v>
      </c>
      <c r="F4355" s="167">
        <f t="shared" si="954"/>
        <v>9.7564551344981858</v>
      </c>
      <c r="G4355" s="167">
        <f t="shared" si="944"/>
        <v>339056.55509804824</v>
      </c>
      <c r="H4355" s="167">
        <f t="shared" si="945"/>
        <v>271299.98899881309</v>
      </c>
      <c r="I4355" s="168">
        <f t="shared" si="946"/>
        <v>610356.54409686127</v>
      </c>
      <c r="J4355" s="168">
        <f t="shared" si="948"/>
        <v>581577.13106639951</v>
      </c>
      <c r="K4355" s="94"/>
      <c r="L4355" s="265">
        <f t="shared" si="947"/>
        <v>232589.70404886542</v>
      </c>
      <c r="M4355" s="265">
        <f>$G4355*NonHospFrac+theModel!$H4355*NonHospFrac</f>
        <v>377766.84004799591</v>
      </c>
      <c r="N4355" s="266">
        <f t="shared" si="949"/>
        <v>610356.54409686127</v>
      </c>
      <c r="O4355" s="158"/>
      <c r="P4355" s="265">
        <f t="shared" si="950"/>
        <v>221622.67957080388</v>
      </c>
      <c r="Q4355" s="265">
        <f t="shared" si="951"/>
        <v>377765.27979737689</v>
      </c>
      <c r="R4355" s="266">
        <f t="shared" si="952"/>
        <v>599387.95936818072</v>
      </c>
    </row>
    <row r="4356" spans="1:18" x14ac:dyDescent="0.25">
      <c r="A4356" s="81">
        <v>4325</v>
      </c>
      <c r="B4356" s="93">
        <f t="shared" si="941"/>
        <v>1.7298297158784113E-36</v>
      </c>
      <c r="C4356" s="178">
        <f t="shared" si="942"/>
        <v>1.7259275179562636E-36</v>
      </c>
      <c r="D4356" s="165">
        <f t="shared" si="943"/>
        <v>2.2558277767625785E-3</v>
      </c>
      <c r="E4356" s="166">
        <f t="shared" si="953"/>
        <v>24.291375447755232</v>
      </c>
      <c r="F4356" s="167">
        <f t="shared" si="954"/>
        <v>9.7587109622749484</v>
      </c>
      <c r="G4356" s="167">
        <f t="shared" si="944"/>
        <v>339134.9496772617</v>
      </c>
      <c r="H4356" s="167">
        <f t="shared" si="945"/>
        <v>271299.98899881309</v>
      </c>
      <c r="I4356" s="168">
        <f t="shared" si="946"/>
        <v>610434.93867607485</v>
      </c>
      <c r="J4356" s="168">
        <f t="shared" si="948"/>
        <v>581642.85450900544</v>
      </c>
      <c r="K4356" s="94"/>
      <c r="L4356" s="265">
        <f t="shared" si="947"/>
        <v>232619.57801704787</v>
      </c>
      <c r="M4356" s="265">
        <f>$G4356*NonHospFrac+theModel!$H4356*NonHospFrac</f>
        <v>377815.36065902689</v>
      </c>
      <c r="N4356" s="266">
        <f t="shared" si="949"/>
        <v>610434.93867607473</v>
      </c>
      <c r="O4356" s="158"/>
      <c r="P4356" s="265">
        <f t="shared" si="950"/>
        <v>221647.72492538003</v>
      </c>
      <c r="Q4356" s="265">
        <f t="shared" si="951"/>
        <v>377813.80040840787</v>
      </c>
      <c r="R4356" s="266">
        <f t="shared" si="952"/>
        <v>599461.5253337879</v>
      </c>
    </row>
    <row r="4357" spans="1:18" x14ac:dyDescent="0.25">
      <c r="A4357" s="81">
        <v>4326</v>
      </c>
      <c r="B4357" s="93">
        <f t="shared" si="941"/>
        <v>1.6975157023366357E-36</v>
      </c>
      <c r="C4357" s="178">
        <f t="shared" si="942"/>
        <v>1.693686399263814E-36</v>
      </c>
      <c r="D4357" s="165">
        <f t="shared" si="943"/>
        <v>2.2558277767625785E-3</v>
      </c>
      <c r="E4357" s="166">
        <f t="shared" si="953"/>
        <v>24.291375447755232</v>
      </c>
      <c r="F4357" s="167">
        <f t="shared" si="954"/>
        <v>9.760966790051711</v>
      </c>
      <c r="G4357" s="167">
        <f t="shared" si="944"/>
        <v>339213.34425647504</v>
      </c>
      <c r="H4357" s="167">
        <f t="shared" si="945"/>
        <v>271299.98899881309</v>
      </c>
      <c r="I4357" s="168">
        <f t="shared" si="946"/>
        <v>610513.33325528819</v>
      </c>
      <c r="J4357" s="168">
        <f t="shared" si="948"/>
        <v>581708.57527259435</v>
      </c>
      <c r="K4357" s="94"/>
      <c r="L4357" s="265">
        <f t="shared" si="947"/>
        <v>232649.45198523026</v>
      </c>
      <c r="M4357" s="265">
        <f>$G4357*NonHospFrac+theModel!$H4357*NonHospFrac</f>
        <v>377863.88127005787</v>
      </c>
      <c r="N4357" s="266">
        <f t="shared" si="949"/>
        <v>610513.33325528819</v>
      </c>
      <c r="O4357" s="158"/>
      <c r="P4357" s="265">
        <f t="shared" si="950"/>
        <v>221672.76925905817</v>
      </c>
      <c r="Q4357" s="265">
        <f t="shared" si="951"/>
        <v>377862.32101943885</v>
      </c>
      <c r="R4357" s="266">
        <f t="shared" si="952"/>
        <v>599535.09027849697</v>
      </c>
    </row>
    <row r="4358" spans="1:18" x14ac:dyDescent="0.25">
      <c r="A4358" s="81">
        <v>4327</v>
      </c>
      <c r="B4358" s="93">
        <f t="shared" si="941"/>
        <v>1.6658053294085428E-36</v>
      </c>
      <c r="C4358" s="178">
        <f t="shared" si="942"/>
        <v>1.6620475594757839E-36</v>
      </c>
      <c r="D4358" s="165">
        <f t="shared" si="943"/>
        <v>2.2558277767625785E-3</v>
      </c>
      <c r="E4358" s="166">
        <f t="shared" si="953"/>
        <v>24.291375447755232</v>
      </c>
      <c r="F4358" s="167">
        <f t="shared" si="954"/>
        <v>9.7632226178284736</v>
      </c>
      <c r="G4358" s="167">
        <f t="shared" si="944"/>
        <v>339291.73883568851</v>
      </c>
      <c r="H4358" s="167">
        <f t="shared" si="945"/>
        <v>271299.98899881309</v>
      </c>
      <c r="I4358" s="168">
        <f t="shared" si="946"/>
        <v>610591.72783450154</v>
      </c>
      <c r="J4358" s="168">
        <f t="shared" si="948"/>
        <v>581774.29335727554</v>
      </c>
      <c r="K4358" s="94"/>
      <c r="L4358" s="265">
        <f t="shared" si="947"/>
        <v>232679.32595341268</v>
      </c>
      <c r="M4358" s="265">
        <f>$G4358*NonHospFrac+theModel!$H4358*NonHospFrac</f>
        <v>377912.40188108885</v>
      </c>
      <c r="N4358" s="266">
        <f t="shared" si="949"/>
        <v>610591.72783450154</v>
      </c>
      <c r="O4358" s="158"/>
      <c r="P4358" s="265">
        <f t="shared" si="950"/>
        <v>221697.81257188</v>
      </c>
      <c r="Q4358" s="265">
        <f t="shared" si="951"/>
        <v>377910.84163046983</v>
      </c>
      <c r="R4358" s="266">
        <f t="shared" si="952"/>
        <v>599608.65420234983</v>
      </c>
    </row>
    <row r="4359" spans="1:18" x14ac:dyDescent="0.25">
      <c r="A4359" s="81">
        <v>4328</v>
      </c>
      <c r="B4359" s="93">
        <f t="shared" si="941"/>
        <v>1.6346873208101442E-36</v>
      </c>
      <c r="C4359" s="178">
        <f t="shared" si="942"/>
        <v>1.6309997477455391E-36</v>
      </c>
      <c r="D4359" s="165">
        <f t="shared" si="943"/>
        <v>2.2558277767625785E-3</v>
      </c>
      <c r="E4359" s="166">
        <f t="shared" si="953"/>
        <v>24.291375447755232</v>
      </c>
      <c r="F4359" s="167">
        <f t="shared" si="954"/>
        <v>9.7654784456052361</v>
      </c>
      <c r="G4359" s="167">
        <f t="shared" si="944"/>
        <v>339370.13341490191</v>
      </c>
      <c r="H4359" s="167">
        <f t="shared" si="945"/>
        <v>271299.98899881309</v>
      </c>
      <c r="I4359" s="168">
        <f t="shared" si="946"/>
        <v>610670.122413715</v>
      </c>
      <c r="J4359" s="168">
        <f t="shared" si="948"/>
        <v>581840.00876315834</v>
      </c>
      <c r="K4359" s="94"/>
      <c r="L4359" s="265">
        <f t="shared" si="947"/>
        <v>232709.19992159511</v>
      </c>
      <c r="M4359" s="265">
        <f>$G4359*NonHospFrac+theModel!$H4359*NonHospFrac</f>
        <v>377960.92249211983</v>
      </c>
      <c r="N4359" s="266">
        <f t="shared" si="949"/>
        <v>610670.12241371488</v>
      </c>
      <c r="O4359" s="158"/>
      <c r="P4359" s="265">
        <f t="shared" si="950"/>
        <v>221722.8548638871</v>
      </c>
      <c r="Q4359" s="265">
        <f t="shared" si="951"/>
        <v>377959.36224150081</v>
      </c>
      <c r="R4359" s="266">
        <f t="shared" si="952"/>
        <v>599682.21710538794</v>
      </c>
    </row>
    <row r="4360" spans="1:18" x14ac:dyDescent="0.25">
      <c r="A4360" s="81">
        <v>4329</v>
      </c>
      <c r="B4360" s="93">
        <f t="shared" si="941"/>
        <v>1.6041506109038021E-36</v>
      </c>
      <c r="C4360" s="178">
        <f t="shared" si="942"/>
        <v>1.6005319233976147E-36</v>
      </c>
      <c r="D4360" s="165">
        <f t="shared" si="943"/>
        <v>2.2558277767625785E-3</v>
      </c>
      <c r="E4360" s="166">
        <f t="shared" si="953"/>
        <v>24.291375447755232</v>
      </c>
      <c r="F4360" s="167">
        <f t="shared" si="954"/>
        <v>9.7677342733819987</v>
      </c>
      <c r="G4360" s="167">
        <f t="shared" si="944"/>
        <v>339448.52799411537</v>
      </c>
      <c r="H4360" s="167">
        <f t="shared" si="945"/>
        <v>271299.98899881309</v>
      </c>
      <c r="I4360" s="168">
        <f t="shared" si="946"/>
        <v>610748.51699292846</v>
      </c>
      <c r="J4360" s="168">
        <f t="shared" si="948"/>
        <v>581905.72149035183</v>
      </c>
      <c r="K4360" s="94"/>
      <c r="L4360" s="265">
        <f t="shared" si="947"/>
        <v>232739.07388977759</v>
      </c>
      <c r="M4360" s="265">
        <f>$G4360*NonHospFrac+theModel!$H4360*NonHospFrac</f>
        <v>378009.44310315087</v>
      </c>
      <c r="N4360" s="266">
        <f t="shared" si="949"/>
        <v>610748.51699292846</v>
      </c>
      <c r="O4360" s="158"/>
      <c r="P4360" s="265">
        <f t="shared" si="950"/>
        <v>221747.89613512112</v>
      </c>
      <c r="Q4360" s="265">
        <f t="shared" si="951"/>
        <v>378007.88285253185</v>
      </c>
      <c r="R4360" s="266">
        <f t="shared" si="952"/>
        <v>599755.77898765297</v>
      </c>
    </row>
    <row r="4361" spans="1:18" x14ac:dyDescent="0.25">
      <c r="A4361" s="81">
        <v>4330</v>
      </c>
      <c r="B4361" s="93">
        <f t="shared" si="941"/>
        <v>1.5741843407628877E-36</v>
      </c>
      <c r="C4361" s="178">
        <f t="shared" si="942"/>
        <v>1.57063325200125E-36</v>
      </c>
      <c r="D4361" s="165">
        <f t="shared" si="943"/>
        <v>2.2558277767625785E-3</v>
      </c>
      <c r="E4361" s="166">
        <f t="shared" si="953"/>
        <v>24.291375447755232</v>
      </c>
      <c r="F4361" s="167">
        <f t="shared" si="954"/>
        <v>9.7699901011587613</v>
      </c>
      <c r="G4361" s="167">
        <f t="shared" si="944"/>
        <v>339526.92257332877</v>
      </c>
      <c r="H4361" s="167">
        <f t="shared" si="945"/>
        <v>271299.98899881309</v>
      </c>
      <c r="I4361" s="168">
        <f t="shared" si="946"/>
        <v>610826.91157214181</v>
      </c>
      <c r="J4361" s="168">
        <f t="shared" si="948"/>
        <v>581971.43153896509</v>
      </c>
      <c r="K4361" s="94"/>
      <c r="L4361" s="265">
        <f t="shared" si="947"/>
        <v>232768.94785795998</v>
      </c>
      <c r="M4361" s="265">
        <f>$G4361*NonHospFrac+theModel!$H4361*NonHospFrac</f>
        <v>378057.96371418185</v>
      </c>
      <c r="N4361" s="266">
        <f t="shared" si="949"/>
        <v>610826.91157214181</v>
      </c>
      <c r="O4361" s="158"/>
      <c r="P4361" s="265">
        <f t="shared" si="950"/>
        <v>221772.93638562356</v>
      </c>
      <c r="Q4361" s="265">
        <f t="shared" si="951"/>
        <v>378056.40346356283</v>
      </c>
      <c r="R4361" s="266">
        <f t="shared" si="952"/>
        <v>599829.33984918636</v>
      </c>
    </row>
    <row r="4362" spans="1:18" x14ac:dyDescent="0.25">
      <c r="A4362" s="81">
        <v>4331</v>
      </c>
      <c r="B4362" s="93">
        <f t="shared" si="941"/>
        <v>1.5447778543106902E-36</v>
      </c>
      <c r="C4362" s="178">
        <f t="shared" si="942"/>
        <v>1.5412931015180085E-36</v>
      </c>
      <c r="D4362" s="165">
        <f t="shared" si="943"/>
        <v>2.2558277767625785E-3</v>
      </c>
      <c r="E4362" s="166">
        <f t="shared" si="953"/>
        <v>24.291375447755232</v>
      </c>
      <c r="F4362" s="167">
        <f t="shared" si="954"/>
        <v>9.7722459289355239</v>
      </c>
      <c r="G4362" s="167">
        <f t="shared" si="944"/>
        <v>339605.31715254224</v>
      </c>
      <c r="H4362" s="167">
        <f t="shared" si="945"/>
        <v>271299.98899881309</v>
      </c>
      <c r="I4362" s="168">
        <f t="shared" si="946"/>
        <v>610905.30615135538</v>
      </c>
      <c r="J4362" s="168">
        <f t="shared" si="948"/>
        <v>582037.13890910754</v>
      </c>
      <c r="K4362" s="94"/>
      <c r="L4362" s="265">
        <f t="shared" si="947"/>
        <v>232798.82182614243</v>
      </c>
      <c r="M4362" s="265">
        <f>$G4362*NonHospFrac+theModel!$H4362*NonHospFrac</f>
        <v>378106.48432521289</v>
      </c>
      <c r="N4362" s="266">
        <f t="shared" si="949"/>
        <v>610905.30615135538</v>
      </c>
      <c r="O4362" s="158"/>
      <c r="P4362" s="265">
        <f t="shared" si="950"/>
        <v>221797.97561543612</v>
      </c>
      <c r="Q4362" s="265">
        <f t="shared" si="951"/>
        <v>378104.92407459387</v>
      </c>
      <c r="R4362" s="266">
        <f t="shared" si="952"/>
        <v>599902.89969003003</v>
      </c>
    </row>
    <row r="4363" spans="1:18" x14ac:dyDescent="0.25">
      <c r="A4363" s="81">
        <v>4332</v>
      </c>
      <c r="B4363" s="93">
        <f t="shared" si="941"/>
        <v>1.5159206945307273E-36</v>
      </c>
      <c r="C4363" s="178">
        <f t="shared" si="942"/>
        <v>1.5125010385206357E-36</v>
      </c>
      <c r="D4363" s="165">
        <f t="shared" si="943"/>
        <v>2.2558277767625785E-3</v>
      </c>
      <c r="E4363" s="166">
        <f t="shared" si="953"/>
        <v>24.291375447755232</v>
      </c>
      <c r="F4363" s="167">
        <f t="shared" si="954"/>
        <v>9.7745017567122865</v>
      </c>
      <c r="G4363" s="167">
        <f t="shared" si="944"/>
        <v>339683.71173175558</v>
      </c>
      <c r="H4363" s="167">
        <f t="shared" si="945"/>
        <v>271299.98899881309</v>
      </c>
      <c r="I4363" s="168">
        <f t="shared" si="946"/>
        <v>610983.70073056873</v>
      </c>
      <c r="J4363" s="168">
        <f t="shared" si="948"/>
        <v>582102.84360088804</v>
      </c>
      <c r="K4363" s="94"/>
      <c r="L4363" s="265">
        <f t="shared" si="947"/>
        <v>232828.69579432483</v>
      </c>
      <c r="M4363" s="265">
        <f>$G4363*NonHospFrac+theModel!$H4363*NonHospFrac</f>
        <v>378155.00493624381</v>
      </c>
      <c r="N4363" s="266">
        <f t="shared" si="949"/>
        <v>610983.70073056861</v>
      </c>
      <c r="O4363" s="158"/>
      <c r="P4363" s="265">
        <f t="shared" si="950"/>
        <v>221823.01382460035</v>
      </c>
      <c r="Q4363" s="265">
        <f t="shared" si="951"/>
        <v>378153.4446856248</v>
      </c>
      <c r="R4363" s="266">
        <f t="shared" si="952"/>
        <v>599976.45851022517</v>
      </c>
    </row>
    <row r="4364" spans="1:18" x14ac:dyDescent="0.25">
      <c r="A4364" s="81">
        <v>4333</v>
      </c>
      <c r="B4364" s="93">
        <f t="shared" si="941"/>
        <v>1.487602599748562E-36</v>
      </c>
      <c r="C4364" s="178">
        <f t="shared" si="942"/>
        <v>1.484246824483265E-36</v>
      </c>
      <c r="D4364" s="165">
        <f t="shared" si="943"/>
        <v>2.2558277767625785E-3</v>
      </c>
      <c r="E4364" s="166">
        <f t="shared" si="953"/>
        <v>24.291375447755232</v>
      </c>
      <c r="F4364" s="167">
        <f t="shared" si="954"/>
        <v>9.7767575844890491</v>
      </c>
      <c r="G4364" s="167">
        <f t="shared" si="944"/>
        <v>339762.10631096904</v>
      </c>
      <c r="H4364" s="167">
        <f t="shared" si="945"/>
        <v>271299.98899881309</v>
      </c>
      <c r="I4364" s="168">
        <f t="shared" si="946"/>
        <v>611062.09530978207</v>
      </c>
      <c r="J4364" s="168">
        <f t="shared" si="948"/>
        <v>582168.54561441601</v>
      </c>
      <c r="K4364" s="94"/>
      <c r="L4364" s="265">
        <f t="shared" si="947"/>
        <v>232858.56976250728</v>
      </c>
      <c r="M4364" s="265">
        <f>$G4364*NonHospFrac+theModel!$H4364*NonHospFrac</f>
        <v>378203.52554727485</v>
      </c>
      <c r="N4364" s="266">
        <f t="shared" si="949"/>
        <v>611062.09530978207</v>
      </c>
      <c r="O4364" s="158"/>
      <c r="P4364" s="265">
        <f t="shared" si="950"/>
        <v>221848.05101315794</v>
      </c>
      <c r="Q4364" s="265">
        <f t="shared" si="951"/>
        <v>378201.96529665584</v>
      </c>
      <c r="R4364" s="266">
        <f t="shared" si="952"/>
        <v>600050.01630981383</v>
      </c>
    </row>
    <row r="4365" spans="1:18" x14ac:dyDescent="0.25">
      <c r="A4365" s="81">
        <v>4334</v>
      </c>
      <c r="B4365" s="93">
        <f t="shared" si="941"/>
        <v>1.4598134999823777E-36</v>
      </c>
      <c r="C4365" s="178">
        <f t="shared" si="942"/>
        <v>1.4565204121402245E-36</v>
      </c>
      <c r="D4365" s="165">
        <f t="shared" si="943"/>
        <v>2.2558277767625785E-3</v>
      </c>
      <c r="E4365" s="166">
        <f t="shared" si="953"/>
        <v>24.291375447755232</v>
      </c>
      <c r="F4365" s="167">
        <f t="shared" si="954"/>
        <v>9.7790134122658117</v>
      </c>
      <c r="G4365" s="167">
        <f t="shared" si="944"/>
        <v>339840.50089018245</v>
      </c>
      <c r="H4365" s="167">
        <f t="shared" si="945"/>
        <v>271299.98899881309</v>
      </c>
      <c r="I4365" s="168">
        <f t="shared" si="946"/>
        <v>611140.48988899554</v>
      </c>
      <c r="J4365" s="168">
        <f t="shared" si="948"/>
        <v>582234.24494980066</v>
      </c>
      <c r="K4365" s="94"/>
      <c r="L4365" s="265">
        <f t="shared" si="947"/>
        <v>232888.4437306897</v>
      </c>
      <c r="M4365" s="265">
        <f>$G4365*NonHospFrac+theModel!$H4365*NonHospFrac</f>
        <v>378252.04615830583</v>
      </c>
      <c r="N4365" s="266">
        <f t="shared" si="949"/>
        <v>611140.48988899554</v>
      </c>
      <c r="O4365" s="158"/>
      <c r="P4365" s="265">
        <f t="shared" si="950"/>
        <v>221873.08718115039</v>
      </c>
      <c r="Q4365" s="265">
        <f t="shared" si="951"/>
        <v>378250.48590768682</v>
      </c>
      <c r="R4365" s="266">
        <f t="shared" si="952"/>
        <v>600123.57308883721</v>
      </c>
    </row>
    <row r="4366" spans="1:18" x14ac:dyDescent="0.25">
      <c r="A4366" s="81">
        <v>4335</v>
      </c>
      <c r="B4366" s="93">
        <f t="shared" si="941"/>
        <v>1.4325435133624097E-36</v>
      </c>
      <c r="C4366" s="178">
        <f t="shared" si="942"/>
        <v>1.4293119419135458E-36</v>
      </c>
      <c r="D4366" s="165">
        <f t="shared" si="943"/>
        <v>2.2558277767625785E-3</v>
      </c>
      <c r="E4366" s="166">
        <f t="shared" si="953"/>
        <v>24.291375447755232</v>
      </c>
      <c r="F4366" s="167">
        <f t="shared" si="954"/>
        <v>9.7812692400425743</v>
      </c>
      <c r="G4366" s="167">
        <f t="shared" si="944"/>
        <v>339918.89546939591</v>
      </c>
      <c r="H4366" s="167">
        <f t="shared" si="945"/>
        <v>271299.98899881309</v>
      </c>
      <c r="I4366" s="168">
        <f t="shared" si="946"/>
        <v>611218.884468209</v>
      </c>
      <c r="J4366" s="168">
        <f t="shared" si="948"/>
        <v>582299.94160715106</v>
      </c>
      <c r="K4366" s="94"/>
      <c r="L4366" s="265">
        <f t="shared" si="947"/>
        <v>232918.31769887212</v>
      </c>
      <c r="M4366" s="265">
        <f>$G4366*NonHospFrac+theModel!$H4366*NonHospFrac</f>
        <v>378300.56676933682</v>
      </c>
      <c r="N4366" s="266">
        <f t="shared" si="949"/>
        <v>611218.884468209</v>
      </c>
      <c r="O4366" s="158"/>
      <c r="P4366" s="265">
        <f t="shared" si="950"/>
        <v>221898.12232861936</v>
      </c>
      <c r="Q4366" s="265">
        <f t="shared" si="951"/>
        <v>378299.0065187178</v>
      </c>
      <c r="R4366" s="266">
        <f t="shared" si="952"/>
        <v>600197.1288473371</v>
      </c>
    </row>
    <row r="4367" spans="1:18" x14ac:dyDescent="0.25">
      <c r="A4367" s="81">
        <v>4336</v>
      </c>
      <c r="B4367" s="93">
        <f t="shared" si="941"/>
        <v>1.4057829426166154E-36</v>
      </c>
      <c r="C4367" s="178">
        <f t="shared" si="942"/>
        <v>1.4026117384065618E-36</v>
      </c>
      <c r="D4367" s="165">
        <f t="shared" si="943"/>
        <v>2.2558277767625785E-3</v>
      </c>
      <c r="E4367" s="166">
        <f t="shared" si="953"/>
        <v>24.291375447755232</v>
      </c>
      <c r="F4367" s="167">
        <f t="shared" si="954"/>
        <v>9.7835250678193368</v>
      </c>
      <c r="G4367" s="167">
        <f t="shared" si="944"/>
        <v>339997.29004860925</v>
      </c>
      <c r="H4367" s="167">
        <f t="shared" si="945"/>
        <v>271299.98899881309</v>
      </c>
      <c r="I4367" s="168">
        <f t="shared" si="946"/>
        <v>611297.27904742234</v>
      </c>
      <c r="J4367" s="168">
        <f t="shared" si="948"/>
        <v>582365.6355865763</v>
      </c>
      <c r="K4367" s="94"/>
      <c r="L4367" s="265">
        <f t="shared" si="947"/>
        <v>232948.19166705452</v>
      </c>
      <c r="M4367" s="265">
        <f>$G4367*NonHospFrac+theModel!$H4367*NonHospFrac</f>
        <v>378349.0873803678</v>
      </c>
      <c r="N4367" s="266">
        <f t="shared" si="949"/>
        <v>611297.27904742234</v>
      </c>
      <c r="O4367" s="158"/>
      <c r="P4367" s="265">
        <f t="shared" si="950"/>
        <v>221923.1564556064</v>
      </c>
      <c r="Q4367" s="265">
        <f t="shared" si="951"/>
        <v>378347.52712974878</v>
      </c>
      <c r="R4367" s="266">
        <f t="shared" si="952"/>
        <v>600270.68358535517</v>
      </c>
    </row>
    <row r="4368" spans="1:18" x14ac:dyDescent="0.25">
      <c r="A4368" s="81">
        <v>4337</v>
      </c>
      <c r="B4368" s="93">
        <f t="shared" si="941"/>
        <v>1.3795222716225292E-36</v>
      </c>
      <c r="C4368" s="178">
        <f t="shared" si="942"/>
        <v>1.3764103069635404E-36</v>
      </c>
      <c r="D4368" s="165">
        <f t="shared" si="943"/>
        <v>2.2558277767625785E-3</v>
      </c>
      <c r="E4368" s="166">
        <f t="shared" si="953"/>
        <v>24.291375447755232</v>
      </c>
      <c r="F4368" s="167">
        <f t="shared" si="954"/>
        <v>9.7857808955960994</v>
      </c>
      <c r="G4368" s="167">
        <f t="shared" si="944"/>
        <v>340075.68462782272</v>
      </c>
      <c r="H4368" s="167">
        <f t="shared" si="945"/>
        <v>271299.98899881309</v>
      </c>
      <c r="I4368" s="168">
        <f t="shared" si="946"/>
        <v>611375.67362663581</v>
      </c>
      <c r="J4368" s="168">
        <f t="shared" si="948"/>
        <v>582431.32688818569</v>
      </c>
      <c r="K4368" s="94"/>
      <c r="L4368" s="265">
        <f t="shared" si="947"/>
        <v>232978.06563523697</v>
      </c>
      <c r="M4368" s="265">
        <f>$G4368*NonHospFrac+theModel!$H4368*NonHospFrac</f>
        <v>378397.60799139884</v>
      </c>
      <c r="N4368" s="266">
        <f t="shared" si="949"/>
        <v>611375.67362663581</v>
      </c>
      <c r="O4368" s="158"/>
      <c r="P4368" s="265">
        <f t="shared" si="950"/>
        <v>221948.18956215319</v>
      </c>
      <c r="Q4368" s="265">
        <f t="shared" si="951"/>
        <v>378396.04774077982</v>
      </c>
      <c r="R4368" s="266">
        <f t="shared" si="952"/>
        <v>600344.237302933</v>
      </c>
    </row>
    <row r="4369" spans="1:18" x14ac:dyDescent="0.25">
      <c r="A4369" s="81">
        <v>4338</v>
      </c>
      <c r="B4369" s="93">
        <f t="shared" si="941"/>
        <v>1.3537521620232026E-36</v>
      </c>
      <c r="C4369" s="178">
        <f t="shared" si="942"/>
        <v>1.3506983302932582E-36</v>
      </c>
      <c r="D4369" s="165">
        <f t="shared" si="943"/>
        <v>2.2558277767625785E-3</v>
      </c>
      <c r="E4369" s="166">
        <f t="shared" si="953"/>
        <v>24.291375447755232</v>
      </c>
      <c r="F4369" s="167">
        <f t="shared" si="954"/>
        <v>9.788036723372862</v>
      </c>
      <c r="G4369" s="167">
        <f t="shared" si="944"/>
        <v>340154.07920703612</v>
      </c>
      <c r="H4369" s="167">
        <f t="shared" si="945"/>
        <v>271299.98899881309</v>
      </c>
      <c r="I4369" s="168">
        <f t="shared" si="946"/>
        <v>611454.06820584927</v>
      </c>
      <c r="J4369" s="168">
        <f t="shared" si="948"/>
        <v>582497.01551208831</v>
      </c>
      <c r="K4369" s="94"/>
      <c r="L4369" s="265">
        <f t="shared" si="947"/>
        <v>233007.93960341939</v>
      </c>
      <c r="M4369" s="265">
        <f>$G4369*NonHospFrac+theModel!$H4369*NonHospFrac</f>
        <v>378446.12860242982</v>
      </c>
      <c r="N4369" s="266">
        <f t="shared" si="949"/>
        <v>611454.06820584927</v>
      </c>
      <c r="O4369" s="158"/>
      <c r="P4369" s="265">
        <f t="shared" si="950"/>
        <v>221973.22164830126</v>
      </c>
      <c r="Q4369" s="265">
        <f t="shared" si="951"/>
        <v>378444.5683518108</v>
      </c>
      <c r="R4369" s="266">
        <f t="shared" si="952"/>
        <v>600417.79000011203</v>
      </c>
    </row>
    <row r="4370" spans="1:18" x14ac:dyDescent="0.25">
      <c r="A4370" s="81">
        <v>4339</v>
      </c>
      <c r="B4370" s="93">
        <f t="shared" si="941"/>
        <v>1.3284634499064846E-36</v>
      </c>
      <c r="C4370" s="178">
        <f t="shared" si="942"/>
        <v>1.3254666651557716E-36</v>
      </c>
      <c r="D4370" s="165">
        <f t="shared" si="943"/>
        <v>2.2558277767625785E-3</v>
      </c>
      <c r="E4370" s="166">
        <f t="shared" si="953"/>
        <v>24.291375447755232</v>
      </c>
      <c r="F4370" s="167">
        <f t="shared" si="954"/>
        <v>9.7902925511496246</v>
      </c>
      <c r="G4370" s="167">
        <f t="shared" si="944"/>
        <v>340232.47378624952</v>
      </c>
      <c r="H4370" s="167">
        <f t="shared" si="945"/>
        <v>271299.98899881309</v>
      </c>
      <c r="I4370" s="168">
        <f t="shared" si="946"/>
        <v>611532.46278506261</v>
      </c>
      <c r="J4370" s="168">
        <f t="shared" si="948"/>
        <v>582562.70145839313</v>
      </c>
      <c r="K4370" s="94"/>
      <c r="L4370" s="265">
        <f t="shared" si="947"/>
        <v>233037.81357160182</v>
      </c>
      <c r="M4370" s="265">
        <f>$G4370*NonHospFrac+theModel!$H4370*NonHospFrac</f>
        <v>378494.6492134608</v>
      </c>
      <c r="N4370" s="266">
        <f t="shared" si="949"/>
        <v>611532.46278506261</v>
      </c>
      <c r="O4370" s="158"/>
      <c r="P4370" s="265">
        <f t="shared" si="950"/>
        <v>221998.2527140922</v>
      </c>
      <c r="Q4370" s="265">
        <f t="shared" si="951"/>
        <v>378493.08896284178</v>
      </c>
      <c r="R4370" s="266">
        <f t="shared" si="952"/>
        <v>600491.34167693392</v>
      </c>
    </row>
    <row r="4371" spans="1:18" x14ac:dyDescent="0.25">
      <c r="A4371" s="81">
        <v>4340</v>
      </c>
      <c r="B4371" s="93">
        <f t="shared" si="941"/>
        <v>1.3036471425463112E-36</v>
      </c>
      <c r="C4371" s="178">
        <f t="shared" si="942"/>
        <v>1.300706339111058E-36</v>
      </c>
      <c r="D4371" s="165">
        <f t="shared" si="943"/>
        <v>2.2558277767625785E-3</v>
      </c>
      <c r="E4371" s="166">
        <f t="shared" si="953"/>
        <v>24.291375447755232</v>
      </c>
      <c r="F4371" s="167">
        <f t="shared" si="954"/>
        <v>9.7925483789263872</v>
      </c>
      <c r="G4371" s="167">
        <f t="shared" si="944"/>
        <v>340310.86836546299</v>
      </c>
      <c r="H4371" s="167">
        <f t="shared" si="945"/>
        <v>271299.98899881309</v>
      </c>
      <c r="I4371" s="168">
        <f t="shared" si="946"/>
        <v>611610.85736427607</v>
      </c>
      <c r="J4371" s="168">
        <f t="shared" si="948"/>
        <v>582628.38472720957</v>
      </c>
      <c r="K4371" s="94"/>
      <c r="L4371" s="265">
        <f t="shared" si="947"/>
        <v>233067.68753978424</v>
      </c>
      <c r="M4371" s="265">
        <f>$G4371*NonHospFrac+theModel!$H4371*NonHospFrac</f>
        <v>378543.16982449184</v>
      </c>
      <c r="N4371" s="266">
        <f t="shared" si="949"/>
        <v>611610.85736427607</v>
      </c>
      <c r="O4371" s="158"/>
      <c r="P4371" s="265">
        <f t="shared" si="950"/>
        <v>222023.28275956764</v>
      </c>
      <c r="Q4371" s="265">
        <f t="shared" si="951"/>
        <v>378541.60957387282</v>
      </c>
      <c r="R4371" s="266">
        <f t="shared" si="952"/>
        <v>600564.89233344048</v>
      </c>
    </row>
    <row r="4372" spans="1:18" x14ac:dyDescent="0.25">
      <c r="A4372" s="81">
        <v>4341</v>
      </c>
      <c r="B4372" s="93">
        <f t="shared" si="941"/>
        <v>1.2792944152048712E-36</v>
      </c>
      <c r="C4372" s="178">
        <f t="shared" si="942"/>
        <v>1.2764085473283949E-36</v>
      </c>
      <c r="D4372" s="165">
        <f t="shared" si="943"/>
        <v>2.2558277767625785E-3</v>
      </c>
      <c r="E4372" s="166">
        <f t="shared" si="953"/>
        <v>24.291375447755232</v>
      </c>
      <c r="F4372" s="167">
        <f t="shared" si="954"/>
        <v>9.7948042067031498</v>
      </c>
      <c r="G4372" s="167">
        <f t="shared" si="944"/>
        <v>340389.26294467639</v>
      </c>
      <c r="H4372" s="167">
        <f t="shared" si="945"/>
        <v>271299.98899881309</v>
      </c>
      <c r="I4372" s="168">
        <f t="shared" si="946"/>
        <v>611689.25194348954</v>
      </c>
      <c r="J4372" s="168">
        <f t="shared" si="948"/>
        <v>582694.06531864672</v>
      </c>
      <c r="K4372" s="94"/>
      <c r="L4372" s="265">
        <f t="shared" si="947"/>
        <v>233097.56150796666</v>
      </c>
      <c r="M4372" s="265">
        <f>$G4372*NonHospFrac+theModel!$H4372*NonHospFrac</f>
        <v>378591.69043552282</v>
      </c>
      <c r="N4372" s="266">
        <f t="shared" si="949"/>
        <v>611689.25194348954</v>
      </c>
      <c r="O4372" s="158"/>
      <c r="P4372" s="265">
        <f t="shared" si="950"/>
        <v>222048.31178476915</v>
      </c>
      <c r="Q4372" s="265">
        <f t="shared" si="951"/>
        <v>378590.1301849038</v>
      </c>
      <c r="R4372" s="266">
        <f t="shared" si="952"/>
        <v>600638.44196967292</v>
      </c>
    </row>
    <row r="4373" spans="1:18" x14ac:dyDescent="0.25">
      <c r="A4373" s="81">
        <v>4342</v>
      </c>
      <c r="B4373" s="93">
        <f t="shared" si="941"/>
        <v>1.2553966079945094E-36</v>
      </c>
      <c r="C4373" s="178">
        <f t="shared" si="942"/>
        <v>1.2525646494553418E-36</v>
      </c>
      <c r="D4373" s="165">
        <f t="shared" si="943"/>
        <v>2.2558277767625785E-3</v>
      </c>
      <c r="E4373" s="166">
        <f t="shared" si="953"/>
        <v>24.291375447755232</v>
      </c>
      <c r="F4373" s="167">
        <f t="shared" si="954"/>
        <v>9.7970600344799124</v>
      </c>
      <c r="G4373" s="167">
        <f t="shared" si="944"/>
        <v>340467.65752388985</v>
      </c>
      <c r="H4373" s="167">
        <f t="shared" si="945"/>
        <v>271299.98899881309</v>
      </c>
      <c r="I4373" s="168">
        <f t="shared" si="946"/>
        <v>611767.64652270288</v>
      </c>
      <c r="J4373" s="168">
        <f t="shared" si="948"/>
        <v>582759.74323281355</v>
      </c>
      <c r="K4373" s="94"/>
      <c r="L4373" s="265">
        <f t="shared" si="947"/>
        <v>233127.43547614908</v>
      </c>
      <c r="M4373" s="265">
        <f>$G4373*NonHospFrac+theModel!$H4373*NonHospFrac</f>
        <v>378640.2110465538</v>
      </c>
      <c r="N4373" s="266">
        <f t="shared" si="949"/>
        <v>611767.64652270288</v>
      </c>
      <c r="O4373" s="158"/>
      <c r="P4373" s="265">
        <f t="shared" si="950"/>
        <v>222073.33978973833</v>
      </c>
      <c r="Q4373" s="265">
        <f t="shared" si="951"/>
        <v>378638.65079593478</v>
      </c>
      <c r="R4373" s="266">
        <f t="shared" si="952"/>
        <v>600711.99058567313</v>
      </c>
    </row>
    <row r="4374" spans="1:18" x14ac:dyDescent="0.25">
      <c r="A4374" s="81">
        <v>4343</v>
      </c>
      <c r="B4374" s="93">
        <f t="shared" si="941"/>
        <v>1.2319452227982481E-36</v>
      </c>
      <c r="C4374" s="178">
        <f t="shared" si="942"/>
        <v>1.2291661665452098E-36</v>
      </c>
      <c r="D4374" s="165">
        <f t="shared" si="943"/>
        <v>2.2558277767625785E-3</v>
      </c>
      <c r="E4374" s="166">
        <f t="shared" si="953"/>
        <v>24.291375447755232</v>
      </c>
      <c r="F4374" s="167">
        <f t="shared" si="954"/>
        <v>9.7993158622566749</v>
      </c>
      <c r="G4374" s="167">
        <f t="shared" si="944"/>
        <v>340546.05210310325</v>
      </c>
      <c r="H4374" s="167">
        <f t="shared" si="945"/>
        <v>271299.98899881309</v>
      </c>
      <c r="I4374" s="168">
        <f t="shared" si="946"/>
        <v>611846.04110191634</v>
      </c>
      <c r="J4374" s="168">
        <f t="shared" si="948"/>
        <v>582825.41846981936</v>
      </c>
      <c r="K4374" s="94"/>
      <c r="L4374" s="265">
        <f t="shared" si="947"/>
        <v>233157.30944433151</v>
      </c>
      <c r="M4374" s="265">
        <f>$G4374*NonHospFrac+theModel!$H4374*NonHospFrac</f>
        <v>378688.73165758478</v>
      </c>
      <c r="N4374" s="266">
        <f t="shared" si="949"/>
        <v>611846.04110191623</v>
      </c>
      <c r="O4374" s="158"/>
      <c r="P4374" s="265">
        <f t="shared" si="950"/>
        <v>222098.36677451673</v>
      </c>
      <c r="Q4374" s="265">
        <f t="shared" si="951"/>
        <v>378687.17140696576</v>
      </c>
      <c r="R4374" s="266">
        <f t="shared" si="952"/>
        <v>600785.53818148247</v>
      </c>
    </row>
    <row r="4375" spans="1:18" x14ac:dyDescent="0.25">
      <c r="A4375" s="81">
        <v>4344</v>
      </c>
      <c r="B4375" s="93">
        <f t="shared" si="941"/>
        <v>1.2089319202478386E-36</v>
      </c>
      <c r="C4375" s="178">
        <f t="shared" si="942"/>
        <v>1.2062047780419286E-36</v>
      </c>
      <c r="D4375" s="165">
        <f t="shared" si="943"/>
        <v>2.2558277767625785E-3</v>
      </c>
      <c r="E4375" s="166">
        <f t="shared" si="953"/>
        <v>24.291375447755232</v>
      </c>
      <c r="F4375" s="167">
        <f t="shared" si="954"/>
        <v>9.8015716900334375</v>
      </c>
      <c r="G4375" s="167">
        <f t="shared" si="944"/>
        <v>340624.44668231672</v>
      </c>
      <c r="H4375" s="167">
        <f t="shared" si="945"/>
        <v>271299.98899881309</v>
      </c>
      <c r="I4375" s="168">
        <f t="shared" si="946"/>
        <v>611924.43568112981</v>
      </c>
      <c r="J4375" s="168">
        <f t="shared" si="948"/>
        <v>582891.09102977323</v>
      </c>
      <c r="K4375" s="94"/>
      <c r="L4375" s="265">
        <f t="shared" si="947"/>
        <v>233187.18341251396</v>
      </c>
      <c r="M4375" s="265">
        <f>$G4375*NonHospFrac+theModel!$H4375*NonHospFrac</f>
        <v>378737.25226861582</v>
      </c>
      <c r="N4375" s="266">
        <f t="shared" si="949"/>
        <v>611924.43568112981</v>
      </c>
      <c r="O4375" s="158"/>
      <c r="P4375" s="265">
        <f t="shared" si="950"/>
        <v>222123.39273914599</v>
      </c>
      <c r="Q4375" s="265">
        <f t="shared" si="951"/>
        <v>378735.6920179968</v>
      </c>
      <c r="R4375" s="266">
        <f t="shared" si="952"/>
        <v>600859.08475714282</v>
      </c>
    </row>
    <row r="4376" spans="1:18" x14ac:dyDescent="0.25">
      <c r="A4376" s="81">
        <v>4345</v>
      </c>
      <c r="B4376" s="93">
        <f t="shared" si="941"/>
        <v>1.1863485167582604E-36</v>
      </c>
      <c r="C4376" s="178">
        <f t="shared" si="942"/>
        <v>1.183672318821236E-36</v>
      </c>
      <c r="D4376" s="165">
        <f t="shared" si="943"/>
        <v>2.2558277767625785E-3</v>
      </c>
      <c r="E4376" s="166">
        <f t="shared" si="953"/>
        <v>24.291375447755232</v>
      </c>
      <c r="F4376" s="167">
        <f t="shared" si="954"/>
        <v>9.8038275178102001</v>
      </c>
      <c r="G4376" s="167">
        <f t="shared" si="944"/>
        <v>340702.84126153006</v>
      </c>
      <c r="H4376" s="167">
        <f t="shared" si="945"/>
        <v>271299.98899881309</v>
      </c>
      <c r="I4376" s="168">
        <f t="shared" si="946"/>
        <v>612002.83026034315</v>
      </c>
      <c r="J4376" s="168">
        <f t="shared" si="948"/>
        <v>582956.76091278414</v>
      </c>
      <c r="K4376" s="94"/>
      <c r="L4376" s="265">
        <f t="shared" si="947"/>
        <v>233217.05738069635</v>
      </c>
      <c r="M4376" s="265">
        <f>$G4376*NonHospFrac+theModel!$H4376*NonHospFrac</f>
        <v>378785.77287964674</v>
      </c>
      <c r="N4376" s="266">
        <f t="shared" si="949"/>
        <v>612002.83026034315</v>
      </c>
      <c r="O4376" s="158"/>
      <c r="P4376" s="265">
        <f t="shared" si="950"/>
        <v>222148.41768366762</v>
      </c>
      <c r="Q4376" s="265">
        <f t="shared" si="951"/>
        <v>378784.21262902772</v>
      </c>
      <c r="R4376" s="266">
        <f t="shared" si="952"/>
        <v>600932.6303126954</v>
      </c>
    </row>
    <row r="4377" spans="1:18" x14ac:dyDescent="0.25">
      <c r="A4377" s="81">
        <v>4346</v>
      </c>
      <c r="B4377" s="93">
        <f t="shared" si="941"/>
        <v>1.16418698161762E-36</v>
      </c>
      <c r="C4377" s="178">
        <f t="shared" si="942"/>
        <v>1.1615607762871415E-36</v>
      </c>
      <c r="D4377" s="165">
        <f t="shared" si="943"/>
        <v>2.2558277767625785E-3</v>
      </c>
      <c r="E4377" s="166">
        <f t="shared" si="953"/>
        <v>24.291375447755232</v>
      </c>
      <c r="F4377" s="167">
        <f t="shared" si="954"/>
        <v>9.8060833455869627</v>
      </c>
      <c r="G4377" s="167">
        <f t="shared" si="944"/>
        <v>340781.23584074352</v>
      </c>
      <c r="H4377" s="167">
        <f t="shared" si="945"/>
        <v>271299.98899881309</v>
      </c>
      <c r="I4377" s="168">
        <f t="shared" si="946"/>
        <v>612081.22483955661</v>
      </c>
      <c r="J4377" s="168">
        <f t="shared" si="948"/>
        <v>583022.42811896151</v>
      </c>
      <c r="K4377" s="94"/>
      <c r="L4377" s="265">
        <f t="shared" si="947"/>
        <v>233246.9313488788</v>
      </c>
      <c r="M4377" s="265">
        <f>$G4377*NonHospFrac+theModel!$H4377*NonHospFrac</f>
        <v>378834.29349067778</v>
      </c>
      <c r="N4377" s="266">
        <f t="shared" si="949"/>
        <v>612081.22483955661</v>
      </c>
      <c r="O4377" s="158"/>
      <c r="P4377" s="265">
        <f t="shared" si="950"/>
        <v>222173.44160812331</v>
      </c>
      <c r="Q4377" s="265">
        <f t="shared" si="951"/>
        <v>378832.73324005876</v>
      </c>
      <c r="R4377" s="266">
        <f t="shared" si="952"/>
        <v>601006.17484818213</v>
      </c>
    </row>
    <row r="4378" spans="1:18" x14ac:dyDescent="0.25">
      <c r="A4378" s="81">
        <v>4347</v>
      </c>
      <c r="B4378" s="93">
        <f t="shared" si="941"/>
        <v>1.1424394341314263E-36</v>
      </c>
      <c r="C4378" s="178">
        <f t="shared" si="942"/>
        <v>1.1398622875226438E-36</v>
      </c>
      <c r="D4378" s="165">
        <f t="shared" si="943"/>
        <v>2.2558277767625785E-3</v>
      </c>
      <c r="E4378" s="166">
        <f t="shared" si="953"/>
        <v>24.291375447755232</v>
      </c>
      <c r="F4378" s="167">
        <f t="shared" si="954"/>
        <v>9.8083391733637253</v>
      </c>
      <c r="G4378" s="167">
        <f t="shared" si="944"/>
        <v>340859.63041995693</v>
      </c>
      <c r="H4378" s="167">
        <f t="shared" si="945"/>
        <v>271299.98899881309</v>
      </c>
      <c r="I4378" s="168">
        <f t="shared" si="946"/>
        <v>612159.61941877007</v>
      </c>
      <c r="J4378" s="168">
        <f t="shared" si="948"/>
        <v>583088.0926484142</v>
      </c>
      <c r="K4378" s="94"/>
      <c r="L4378" s="265">
        <f t="shared" si="947"/>
        <v>233276.80531706123</v>
      </c>
      <c r="M4378" s="265">
        <f>$G4378*NonHospFrac+theModel!$H4378*NonHospFrac</f>
        <v>378882.81410170882</v>
      </c>
      <c r="N4378" s="266">
        <f t="shared" si="949"/>
        <v>612159.61941877007</v>
      </c>
      <c r="O4378" s="158"/>
      <c r="P4378" s="265">
        <f t="shared" si="950"/>
        <v>222198.46451255455</v>
      </c>
      <c r="Q4378" s="265">
        <f t="shared" si="951"/>
        <v>378881.2538510898</v>
      </c>
      <c r="R4378" s="266">
        <f t="shared" si="952"/>
        <v>601079.71836364432</v>
      </c>
    </row>
    <row r="4379" spans="1:18" x14ac:dyDescent="0.25">
      <c r="A4379" s="81">
        <v>4348</v>
      </c>
      <c r="B4379" s="93">
        <f t="shared" si="941"/>
        <v>1.1210981408201162E-36</v>
      </c>
      <c r="C4379" s="178">
        <f t="shared" si="942"/>
        <v>1.1185691364935773E-36</v>
      </c>
      <c r="D4379" s="165">
        <f t="shared" si="943"/>
        <v>2.2558277767625785E-3</v>
      </c>
      <c r="E4379" s="166">
        <f t="shared" si="953"/>
        <v>24.291375447755232</v>
      </c>
      <c r="F4379" s="167">
        <f t="shared" si="954"/>
        <v>9.8105950011404879</v>
      </c>
      <c r="G4379" s="167">
        <f t="shared" si="944"/>
        <v>340938.02499917039</v>
      </c>
      <c r="H4379" s="167">
        <f t="shared" si="945"/>
        <v>271299.98899881309</v>
      </c>
      <c r="I4379" s="168">
        <f t="shared" si="946"/>
        <v>612238.01399798342</v>
      </c>
      <c r="J4379" s="168">
        <f t="shared" si="948"/>
        <v>583153.75450125139</v>
      </c>
      <c r="K4379" s="94"/>
      <c r="L4379" s="265">
        <f t="shared" si="947"/>
        <v>233306.67928524368</v>
      </c>
      <c r="M4379" s="265">
        <f>$G4379*NonHospFrac+theModel!$H4379*NonHospFrac</f>
        <v>378931.3347127398</v>
      </c>
      <c r="N4379" s="266">
        <f t="shared" si="949"/>
        <v>612238.01399798342</v>
      </c>
      <c r="O4379" s="158"/>
      <c r="P4379" s="265">
        <f t="shared" si="950"/>
        <v>222223.48639700297</v>
      </c>
      <c r="Q4379" s="265">
        <f t="shared" si="951"/>
        <v>378929.77446212078</v>
      </c>
      <c r="R4379" s="266">
        <f t="shared" si="952"/>
        <v>601153.26085912378</v>
      </c>
    </row>
    <row r="4380" spans="1:18" x14ac:dyDescent="0.25">
      <c r="A4380" s="81">
        <v>4349</v>
      </c>
      <c r="B4380" s="93">
        <f t="shared" si="941"/>
        <v>1.1001555126691884E-36</v>
      </c>
      <c r="C4380" s="178">
        <f t="shared" si="942"/>
        <v>1.0976737513049507E-36</v>
      </c>
      <c r="D4380" s="165">
        <f t="shared" si="943"/>
        <v>2.2558277767625785E-3</v>
      </c>
      <c r="E4380" s="166">
        <f t="shared" si="953"/>
        <v>24.291375447755232</v>
      </c>
      <c r="F4380" s="167">
        <f t="shared" si="954"/>
        <v>9.8128508289172505</v>
      </c>
      <c r="G4380" s="167">
        <f t="shared" si="944"/>
        <v>341016.41957838373</v>
      </c>
      <c r="H4380" s="167">
        <f t="shared" si="945"/>
        <v>271299.98899881309</v>
      </c>
      <c r="I4380" s="168">
        <f t="shared" si="946"/>
        <v>612316.40857719677</v>
      </c>
      <c r="J4380" s="168">
        <f t="shared" si="948"/>
        <v>583219.41367758217</v>
      </c>
      <c r="K4380" s="94"/>
      <c r="L4380" s="265">
        <f t="shared" si="947"/>
        <v>233336.55325342604</v>
      </c>
      <c r="M4380" s="265">
        <f>$G4380*NonHospFrac+theModel!$H4380*NonHospFrac</f>
        <v>378979.85532377078</v>
      </c>
      <c r="N4380" s="266">
        <f t="shared" si="949"/>
        <v>612316.40857719677</v>
      </c>
      <c r="O4380" s="158"/>
      <c r="P4380" s="265">
        <f t="shared" si="950"/>
        <v>222248.50726151004</v>
      </c>
      <c r="Q4380" s="265">
        <f t="shared" si="951"/>
        <v>378978.29507315176</v>
      </c>
      <c r="R4380" s="266">
        <f t="shared" si="952"/>
        <v>601226.80233466183</v>
      </c>
    </row>
    <row r="4381" spans="1:18" x14ac:dyDescent="0.25">
      <c r="A4381" s="81">
        <v>4350</v>
      </c>
      <c r="B4381" s="93">
        <f t="shared" si="941"/>
        <v>1.0796041024302916E-36</v>
      </c>
      <c r="C4381" s="178">
        <f t="shared" si="942"/>
        <v>1.0771687015081225E-36</v>
      </c>
      <c r="D4381" s="165">
        <f t="shared" si="943"/>
        <v>2.2558277767625785E-3</v>
      </c>
      <c r="E4381" s="166">
        <f t="shared" si="953"/>
        <v>24.291375447755232</v>
      </c>
      <c r="F4381" s="167">
        <f t="shared" si="954"/>
        <v>9.8151066566940131</v>
      </c>
      <c r="G4381" s="167">
        <f t="shared" si="944"/>
        <v>341094.8141575972</v>
      </c>
      <c r="H4381" s="167">
        <f t="shared" si="945"/>
        <v>271299.98899881309</v>
      </c>
      <c r="I4381" s="168">
        <f t="shared" si="946"/>
        <v>612394.80315641034</v>
      </c>
      <c r="J4381" s="168">
        <f t="shared" si="948"/>
        <v>583285.07017751585</v>
      </c>
      <c r="K4381" s="94"/>
      <c r="L4381" s="265">
        <f t="shared" si="947"/>
        <v>233366.42722160849</v>
      </c>
      <c r="M4381" s="265">
        <f>$G4381*NonHospFrac+theModel!$H4381*NonHospFrac</f>
        <v>379028.37593480176</v>
      </c>
      <c r="N4381" s="266">
        <f t="shared" si="949"/>
        <v>612394.80315641023</v>
      </c>
      <c r="O4381" s="158"/>
      <c r="P4381" s="265">
        <f t="shared" si="950"/>
        <v>222273.52710611749</v>
      </c>
      <c r="Q4381" s="265">
        <f t="shared" si="951"/>
        <v>379026.81568418274</v>
      </c>
      <c r="R4381" s="266">
        <f t="shared" si="952"/>
        <v>601300.34279030026</v>
      </c>
    </row>
    <row r="4382" spans="1:18" x14ac:dyDescent="0.25">
      <c r="A4382" s="81">
        <v>4351</v>
      </c>
      <c r="B4382" s="93">
        <f t="shared" si="941"/>
        <v>1.0594366019732182E-36</v>
      </c>
      <c r="C4382" s="178">
        <f t="shared" si="942"/>
        <v>1.057046695458768E-36</v>
      </c>
      <c r="D4382" s="165">
        <f t="shared" si="943"/>
        <v>2.2558277767625785E-3</v>
      </c>
      <c r="E4382" s="166">
        <f t="shared" si="953"/>
        <v>24.291375447755232</v>
      </c>
      <c r="F4382" s="167">
        <f t="shared" si="954"/>
        <v>9.8173624844707756</v>
      </c>
      <c r="G4382" s="167">
        <f t="shared" si="944"/>
        <v>341173.2087368106</v>
      </c>
      <c r="H4382" s="167">
        <f t="shared" si="945"/>
        <v>271299.98899881309</v>
      </c>
      <c r="I4382" s="168">
        <f t="shared" si="946"/>
        <v>612473.19773562369</v>
      </c>
      <c r="J4382" s="168">
        <f t="shared" si="948"/>
        <v>583350.72400116117</v>
      </c>
      <c r="K4382" s="94"/>
      <c r="L4382" s="265">
        <f t="shared" si="947"/>
        <v>233396.30118979092</v>
      </c>
      <c r="M4382" s="265">
        <f>$G4382*NonHospFrac+theModel!$H4382*NonHospFrac</f>
        <v>379076.89654583274</v>
      </c>
      <c r="N4382" s="266">
        <f t="shared" si="949"/>
        <v>612473.19773562369</v>
      </c>
      <c r="O4382" s="158"/>
      <c r="P4382" s="265">
        <f t="shared" si="950"/>
        <v>222298.54593086679</v>
      </c>
      <c r="Q4382" s="265">
        <f t="shared" si="951"/>
        <v>379075.33629521372</v>
      </c>
      <c r="R4382" s="266">
        <f t="shared" si="952"/>
        <v>601373.88222608052</v>
      </c>
    </row>
    <row r="4383" spans="1:18" x14ac:dyDescent="0.25">
      <c r="A4383" s="81">
        <v>4352</v>
      </c>
      <c r="B4383" s="93">
        <f t="shared" ref="B4383:B4446" si="955">Constant*EXP(PowerTerm*(A4383)/7)</f>
        <v>1.0396458396868673E-36</v>
      </c>
      <c r="C4383" s="178">
        <f t="shared" ref="C4383:C4446" si="956">(1-theFloor)*B4383</f>
        <v>1.037300577723706E-36</v>
      </c>
      <c r="D4383" s="165">
        <f t="shared" ref="D4383:D4446" si="957">theFloor</f>
        <v>2.2558277767625785E-3</v>
      </c>
      <c r="E4383" s="166">
        <f t="shared" si="953"/>
        <v>24.291375447755232</v>
      </c>
      <c r="F4383" s="167">
        <f t="shared" si="954"/>
        <v>9.8196183122475382</v>
      </c>
      <c r="G4383" s="167">
        <f t="shared" ref="G4383:G4446" si="958">$B$22*F4383*totInfected/365.25</f>
        <v>341251.60331602406</v>
      </c>
      <c r="H4383" s="167">
        <f t="shared" ref="H4383:H4446" si="959">lostQALYs_Injured*E4383*totInfected/365.25</f>
        <v>271299.98899881309</v>
      </c>
      <c r="I4383" s="168">
        <f t="shared" ref="I4383:I4446" si="960">H4383+G4383</f>
        <v>612551.59231483715</v>
      </c>
      <c r="J4383" s="168">
        <f t="shared" si="948"/>
        <v>583416.37514862744</v>
      </c>
      <c r="K4383" s="94"/>
      <c r="L4383" s="265">
        <f t="shared" ref="L4383:L4446" si="961">$G4383*HospFrac+$H4383*HospFrac</f>
        <v>233426.17515797337</v>
      </c>
      <c r="M4383" s="265">
        <f>$G4383*NonHospFrac+theModel!$H4383*NonHospFrac</f>
        <v>379125.41715686378</v>
      </c>
      <c r="N4383" s="266">
        <f t="shared" si="949"/>
        <v>612551.59231483715</v>
      </c>
      <c r="O4383" s="158"/>
      <c r="P4383" s="265">
        <f t="shared" si="950"/>
        <v>222323.56373579957</v>
      </c>
      <c r="Q4383" s="265">
        <f t="shared" si="951"/>
        <v>379123.85690624476</v>
      </c>
      <c r="R4383" s="266">
        <f t="shared" si="952"/>
        <v>601447.4206420444</v>
      </c>
    </row>
    <row r="4384" spans="1:18" x14ac:dyDescent="0.25">
      <c r="A4384" s="81">
        <v>4353</v>
      </c>
      <c r="B4384" s="93">
        <f t="shared" si="955"/>
        <v>1.0202247779292465E-36</v>
      </c>
      <c r="C4384" s="178">
        <f t="shared" si="956"/>
        <v>1.0179233265366523E-36</v>
      </c>
      <c r="D4384" s="165">
        <f t="shared" si="957"/>
        <v>2.2558277767625785E-3</v>
      </c>
      <c r="E4384" s="166">
        <f t="shared" si="953"/>
        <v>24.291375447755232</v>
      </c>
      <c r="F4384" s="167">
        <f t="shared" si="954"/>
        <v>9.8218741400243008</v>
      </c>
      <c r="G4384" s="167">
        <f t="shared" si="958"/>
        <v>341329.99789523747</v>
      </c>
      <c r="H4384" s="167">
        <f t="shared" si="959"/>
        <v>271299.98899881309</v>
      </c>
      <c r="I4384" s="168">
        <f t="shared" si="960"/>
        <v>612629.98689405061</v>
      </c>
      <c r="J4384" s="168">
        <f t="shared" ref="J4384:J4447" si="962">J4383+(I4384-I4383)/(1+discountDaily)^A4384</f>
        <v>583482.02362002374</v>
      </c>
      <c r="K4384" s="94"/>
      <c r="L4384" s="265">
        <f t="shared" si="961"/>
        <v>233456.04912615579</v>
      </c>
      <c r="M4384" s="265">
        <f>$G4384*NonHospFrac+theModel!$H4384*NonHospFrac</f>
        <v>379173.93776789476</v>
      </c>
      <c r="N4384" s="266">
        <f t="shared" ref="N4384:N4447" si="963">L4384+M4384</f>
        <v>612629.98689405061</v>
      </c>
      <c r="O4384" s="158"/>
      <c r="P4384" s="265">
        <f t="shared" ref="P4384:P4447" si="964">P4383+(L4384-L4383)/(1+discountDaily)^A4384</f>
        <v>222348.58052095733</v>
      </c>
      <c r="Q4384" s="265">
        <f t="shared" ref="Q4384:Q4447" si="965">Q4383+(M4384-M4383)/(1+discountDaily)^B4384</f>
        <v>379172.37751727575</v>
      </c>
      <c r="R4384" s="266">
        <f t="shared" ref="R4384:R4447" si="966">P4384+Q4384</f>
        <v>601520.9580382331</v>
      </c>
    </row>
    <row r="4385" spans="1:18" x14ac:dyDescent="0.25">
      <c r="A4385" s="81">
        <v>4354</v>
      </c>
      <c r="B4385" s="93">
        <f t="shared" si="955"/>
        <v>1.0011665105246311E-36</v>
      </c>
      <c r="C4385" s="178">
        <f t="shared" si="956"/>
        <v>9.9890805130102508E-37</v>
      </c>
      <c r="D4385" s="165">
        <f t="shared" si="957"/>
        <v>2.2558277767625785E-3</v>
      </c>
      <c r="E4385" s="166">
        <f t="shared" ref="E4385:E4448" si="967">C4385+E4384</f>
        <v>24.291375447755232</v>
      </c>
      <c r="F4385" s="167">
        <f t="shared" ref="F4385:F4448" si="968">D4385+F4384</f>
        <v>9.8241299678010634</v>
      </c>
      <c r="G4385" s="167">
        <f t="shared" si="958"/>
        <v>341408.39247445093</v>
      </c>
      <c r="H4385" s="167">
        <f t="shared" si="959"/>
        <v>271299.98899881309</v>
      </c>
      <c r="I4385" s="168">
        <f t="shared" si="960"/>
        <v>612708.38147326396</v>
      </c>
      <c r="J4385" s="168">
        <f t="shared" si="962"/>
        <v>583547.66941545904</v>
      </c>
      <c r="K4385" s="94"/>
      <c r="L4385" s="265">
        <f t="shared" si="961"/>
        <v>233485.92309433821</v>
      </c>
      <c r="M4385" s="265">
        <f>$G4385*NonHospFrac+theModel!$H4385*NonHospFrac</f>
        <v>379222.4583789258</v>
      </c>
      <c r="N4385" s="266">
        <f t="shared" si="963"/>
        <v>612708.38147326396</v>
      </c>
      <c r="O4385" s="158"/>
      <c r="P4385" s="265">
        <f t="shared" si="964"/>
        <v>222373.59628638168</v>
      </c>
      <c r="Q4385" s="265">
        <f t="shared" si="965"/>
        <v>379220.89812830678</v>
      </c>
      <c r="R4385" s="266">
        <f t="shared" si="966"/>
        <v>601594.49441468844</v>
      </c>
    </row>
    <row r="4386" spans="1:18" x14ac:dyDescent="0.25">
      <c r="A4386" s="81">
        <v>4355</v>
      </c>
      <c r="B4386" s="93">
        <f t="shared" si="955"/>
        <v>9.8246426030794498E-37</v>
      </c>
      <c r="C4386" s="178">
        <f t="shared" si="956"/>
        <v>9.8024799013986585E-37</v>
      </c>
      <c r="D4386" s="165">
        <f t="shared" si="957"/>
        <v>2.2558277767625785E-3</v>
      </c>
      <c r="E4386" s="166">
        <f t="shared" si="967"/>
        <v>24.291375447755232</v>
      </c>
      <c r="F4386" s="167">
        <f t="shared" si="968"/>
        <v>9.826385795577826</v>
      </c>
      <c r="G4386" s="167">
        <f t="shared" si="958"/>
        <v>341486.78705366427</v>
      </c>
      <c r="H4386" s="167">
        <f t="shared" si="959"/>
        <v>271299.98899881309</v>
      </c>
      <c r="I4386" s="168">
        <f t="shared" si="960"/>
        <v>612786.7760524773</v>
      </c>
      <c r="J4386" s="168">
        <f t="shared" si="962"/>
        <v>583613.31253504241</v>
      </c>
      <c r="K4386" s="94"/>
      <c r="L4386" s="265">
        <f t="shared" si="961"/>
        <v>233515.79706252064</v>
      </c>
      <c r="M4386" s="265">
        <f>$G4386*NonHospFrac+theModel!$H4386*NonHospFrac</f>
        <v>379270.97898995673</v>
      </c>
      <c r="N4386" s="266">
        <f t="shared" si="963"/>
        <v>612786.7760524773</v>
      </c>
      <c r="O4386" s="158"/>
      <c r="P4386" s="265">
        <f t="shared" si="964"/>
        <v>222398.61103211419</v>
      </c>
      <c r="Q4386" s="265">
        <f t="shared" si="965"/>
        <v>379269.41873933771</v>
      </c>
      <c r="R4386" s="266">
        <f t="shared" si="966"/>
        <v>601668.02977145184</v>
      </c>
    </row>
    <row r="4387" spans="1:18" x14ac:dyDescent="0.25">
      <c r="A4387" s="81">
        <v>4356</v>
      </c>
      <c r="B4387" s="93">
        <f t="shared" si="955"/>
        <v>9.6411137671455601E-37</v>
      </c>
      <c r="C4387" s="178">
        <f t="shared" si="956"/>
        <v>9.6193650749107045E-37</v>
      </c>
      <c r="D4387" s="165">
        <f t="shared" si="957"/>
        <v>2.2558277767625785E-3</v>
      </c>
      <c r="E4387" s="166">
        <f t="shared" si="967"/>
        <v>24.291375447755232</v>
      </c>
      <c r="F4387" s="167">
        <f t="shared" si="968"/>
        <v>9.8286416233545886</v>
      </c>
      <c r="G4387" s="167">
        <f t="shared" si="958"/>
        <v>341565.18163287773</v>
      </c>
      <c r="H4387" s="167">
        <f t="shared" si="959"/>
        <v>271299.98899881309</v>
      </c>
      <c r="I4387" s="168">
        <f t="shared" si="960"/>
        <v>612865.17063169088</v>
      </c>
      <c r="J4387" s="168">
        <f t="shared" si="962"/>
        <v>583678.95297888317</v>
      </c>
      <c r="K4387" s="94"/>
      <c r="L4387" s="265">
        <f t="shared" si="961"/>
        <v>233545.67103070306</v>
      </c>
      <c r="M4387" s="265">
        <f>$G4387*NonHospFrac+theModel!$H4387*NonHospFrac</f>
        <v>379319.49960098777</v>
      </c>
      <c r="N4387" s="266">
        <f t="shared" si="963"/>
        <v>612865.17063169088</v>
      </c>
      <c r="O4387" s="158"/>
      <c r="P4387" s="265">
        <f t="shared" si="964"/>
        <v>222423.62475819641</v>
      </c>
      <c r="Q4387" s="265">
        <f t="shared" si="965"/>
        <v>379317.93935036875</v>
      </c>
      <c r="R4387" s="266">
        <f t="shared" si="966"/>
        <v>601741.56410856522</v>
      </c>
    </row>
    <row r="4388" spans="1:18" x14ac:dyDescent="0.25">
      <c r="A4388" s="81">
        <v>4357</v>
      </c>
      <c r="B4388" s="93">
        <f t="shared" si="955"/>
        <v>9.4610133341554418E-37</v>
      </c>
      <c r="C4388" s="178">
        <f t="shared" si="956"/>
        <v>9.439670917479933E-37</v>
      </c>
      <c r="D4388" s="165">
        <f t="shared" si="957"/>
        <v>2.2558277767625785E-3</v>
      </c>
      <c r="E4388" s="166">
        <f t="shared" si="967"/>
        <v>24.291375447755232</v>
      </c>
      <c r="F4388" s="167">
        <f t="shared" si="968"/>
        <v>9.8308974511313512</v>
      </c>
      <c r="G4388" s="167">
        <f t="shared" si="958"/>
        <v>341643.57621209114</v>
      </c>
      <c r="H4388" s="167">
        <f t="shared" si="959"/>
        <v>271299.98899881309</v>
      </c>
      <c r="I4388" s="168">
        <f t="shared" si="960"/>
        <v>612943.56521090423</v>
      </c>
      <c r="J4388" s="168">
        <f t="shared" si="962"/>
        <v>583744.59074709006</v>
      </c>
      <c r="K4388" s="94"/>
      <c r="L4388" s="265">
        <f t="shared" si="961"/>
        <v>233575.54499888548</v>
      </c>
      <c r="M4388" s="265">
        <f>$G4388*NonHospFrac+theModel!$H4388*NonHospFrac</f>
        <v>379368.02021201875</v>
      </c>
      <c r="N4388" s="266">
        <f t="shared" si="963"/>
        <v>612943.56521090423</v>
      </c>
      <c r="O4388" s="158"/>
      <c r="P4388" s="265">
        <f t="shared" si="964"/>
        <v>222448.63746466991</v>
      </c>
      <c r="Q4388" s="265">
        <f t="shared" si="965"/>
        <v>379366.45996139973</v>
      </c>
      <c r="R4388" s="266">
        <f t="shared" si="966"/>
        <v>601815.09742606967</v>
      </c>
    </row>
    <row r="4389" spans="1:18" x14ac:dyDescent="0.25">
      <c r="A4389" s="81">
        <v>4358</v>
      </c>
      <c r="B4389" s="93">
        <f t="shared" si="955"/>
        <v>9.2842772599671539E-37</v>
      </c>
      <c r="C4389" s="178">
        <f t="shared" si="956"/>
        <v>9.2633335294369542E-37</v>
      </c>
      <c r="D4389" s="165">
        <f t="shared" si="957"/>
        <v>2.2558277767625785E-3</v>
      </c>
      <c r="E4389" s="166">
        <f t="shared" si="967"/>
        <v>24.291375447755232</v>
      </c>
      <c r="F4389" s="167">
        <f t="shared" si="968"/>
        <v>9.8331532789081137</v>
      </c>
      <c r="G4389" s="167">
        <f t="shared" si="958"/>
        <v>341721.9707913046</v>
      </c>
      <c r="H4389" s="167">
        <f t="shared" si="959"/>
        <v>271299.98899881309</v>
      </c>
      <c r="I4389" s="168">
        <f t="shared" si="960"/>
        <v>613021.95979011769</v>
      </c>
      <c r="J4389" s="168">
        <f t="shared" si="962"/>
        <v>583810.22583977238</v>
      </c>
      <c r="K4389" s="94"/>
      <c r="L4389" s="265">
        <f t="shared" si="961"/>
        <v>233605.4189670679</v>
      </c>
      <c r="M4389" s="265">
        <f>$G4389*NonHospFrac+theModel!$H4389*NonHospFrac</f>
        <v>379416.54082304973</v>
      </c>
      <c r="N4389" s="266">
        <f t="shared" si="963"/>
        <v>613021.95979011757</v>
      </c>
      <c r="O4389" s="158"/>
      <c r="P4389" s="265">
        <f t="shared" si="964"/>
        <v>222473.64915157628</v>
      </c>
      <c r="Q4389" s="265">
        <f t="shared" si="965"/>
        <v>379414.98057243071</v>
      </c>
      <c r="R4389" s="266">
        <f t="shared" si="966"/>
        <v>601888.62972400698</v>
      </c>
    </row>
    <row r="4390" spans="1:18" x14ac:dyDescent="0.25">
      <c r="A4390" s="81">
        <v>4359</v>
      </c>
      <c r="B4390" s="93">
        <f t="shared" si="955"/>
        <v>9.1108426968132826E-37</v>
      </c>
      <c r="C4390" s="178">
        <f t="shared" si="956"/>
        <v>9.0902902047880963E-37</v>
      </c>
      <c r="D4390" s="165">
        <f t="shared" si="957"/>
        <v>2.2558277767625785E-3</v>
      </c>
      <c r="E4390" s="166">
        <f t="shared" si="967"/>
        <v>24.291375447755232</v>
      </c>
      <c r="F4390" s="167">
        <f t="shared" si="968"/>
        <v>9.8354091066848763</v>
      </c>
      <c r="G4390" s="167">
        <f t="shared" si="958"/>
        <v>341800.365370518</v>
      </c>
      <c r="H4390" s="167">
        <f t="shared" si="959"/>
        <v>271299.98899881309</v>
      </c>
      <c r="I4390" s="168">
        <f t="shared" si="960"/>
        <v>613100.35436933115</v>
      </c>
      <c r="J4390" s="168">
        <f t="shared" si="962"/>
        <v>583875.8582570391</v>
      </c>
      <c r="K4390" s="94"/>
      <c r="L4390" s="265">
        <f t="shared" si="961"/>
        <v>233635.29293525033</v>
      </c>
      <c r="M4390" s="265">
        <f>$G4390*NonHospFrac+theModel!$H4390*NonHospFrac</f>
        <v>379465.06143408071</v>
      </c>
      <c r="N4390" s="266">
        <f t="shared" si="963"/>
        <v>613100.35436933103</v>
      </c>
      <c r="O4390" s="158"/>
      <c r="P4390" s="265">
        <f t="shared" si="964"/>
        <v>222498.65981895704</v>
      </c>
      <c r="Q4390" s="265">
        <f t="shared" si="965"/>
        <v>379463.50118346169</v>
      </c>
      <c r="R4390" s="266">
        <f t="shared" si="966"/>
        <v>601962.16100241872</v>
      </c>
    </row>
    <row r="4391" spans="1:18" x14ac:dyDescent="0.25">
      <c r="A4391" s="81">
        <v>4360</v>
      </c>
      <c r="B4391" s="93">
        <f t="shared" si="955"/>
        <v>8.9406479709514411E-37</v>
      </c>
      <c r="C4391" s="178">
        <f t="shared" si="956"/>
        <v>8.9204794089163122E-37</v>
      </c>
      <c r="D4391" s="165">
        <f t="shared" si="957"/>
        <v>2.2558277767625785E-3</v>
      </c>
      <c r="E4391" s="166">
        <f t="shared" si="967"/>
        <v>24.291375447755232</v>
      </c>
      <c r="F4391" s="167">
        <f t="shared" si="968"/>
        <v>9.8376649344616389</v>
      </c>
      <c r="G4391" s="167">
        <f t="shared" si="958"/>
        <v>341878.75994973141</v>
      </c>
      <c r="H4391" s="167">
        <f t="shared" si="959"/>
        <v>271299.98899881309</v>
      </c>
      <c r="I4391" s="168">
        <f t="shared" si="960"/>
        <v>613178.7489485445</v>
      </c>
      <c r="J4391" s="168">
        <f t="shared" si="962"/>
        <v>583941.48799899919</v>
      </c>
      <c r="K4391" s="94"/>
      <c r="L4391" s="265">
        <f t="shared" si="961"/>
        <v>233665.16690343275</v>
      </c>
      <c r="M4391" s="265">
        <f>$G4391*NonHospFrac+theModel!$H4391*NonHospFrac</f>
        <v>379513.58204511169</v>
      </c>
      <c r="N4391" s="266">
        <f t="shared" si="963"/>
        <v>613178.7489485445</v>
      </c>
      <c r="O4391" s="158"/>
      <c r="P4391" s="265">
        <f t="shared" si="964"/>
        <v>222523.66946685375</v>
      </c>
      <c r="Q4391" s="265">
        <f t="shared" si="965"/>
        <v>379512.02179449267</v>
      </c>
      <c r="R4391" s="266">
        <f t="shared" si="966"/>
        <v>602035.69126134645</v>
      </c>
    </row>
    <row r="4392" spans="1:18" x14ac:dyDescent="0.25">
      <c r="A4392" s="81">
        <v>4361</v>
      </c>
      <c r="B4392" s="93">
        <f t="shared" si="955"/>
        <v>8.7736325607330711E-37</v>
      </c>
      <c r="C4392" s="178">
        <f t="shared" si="956"/>
        <v>8.7538407566994603E-37</v>
      </c>
      <c r="D4392" s="165">
        <f t="shared" si="957"/>
        <v>2.2558277767625785E-3</v>
      </c>
      <c r="E4392" s="166">
        <f t="shared" si="967"/>
        <v>24.291375447755232</v>
      </c>
      <c r="F4392" s="167">
        <f t="shared" si="968"/>
        <v>9.8399207622384015</v>
      </c>
      <c r="G4392" s="167">
        <f t="shared" si="958"/>
        <v>341957.15452894487</v>
      </c>
      <c r="H4392" s="167">
        <f t="shared" si="959"/>
        <v>271299.98899881309</v>
      </c>
      <c r="I4392" s="168">
        <f t="shared" si="960"/>
        <v>613257.14352775796</v>
      </c>
      <c r="J4392" s="168">
        <f t="shared" si="962"/>
        <v>584007.11506576196</v>
      </c>
      <c r="K4392" s="94"/>
      <c r="L4392" s="265">
        <f t="shared" si="961"/>
        <v>233695.0408716152</v>
      </c>
      <c r="M4392" s="265">
        <f>$G4392*NonHospFrac+theModel!$H4392*NonHospFrac</f>
        <v>379562.10265614273</v>
      </c>
      <c r="N4392" s="266">
        <f t="shared" si="963"/>
        <v>613257.14352775796</v>
      </c>
      <c r="O4392" s="158"/>
      <c r="P4392" s="265">
        <f t="shared" si="964"/>
        <v>222548.67809530802</v>
      </c>
      <c r="Q4392" s="265">
        <f t="shared" si="965"/>
        <v>379560.54240552371</v>
      </c>
      <c r="R4392" s="266">
        <f t="shared" si="966"/>
        <v>602109.22050083173</v>
      </c>
    </row>
    <row r="4393" spans="1:18" x14ac:dyDescent="0.25">
      <c r="A4393" s="81">
        <v>4362</v>
      </c>
      <c r="B4393" s="93">
        <f t="shared" si="955"/>
        <v>8.6097370750818068E-37</v>
      </c>
      <c r="C4393" s="178">
        <f t="shared" si="956"/>
        <v>8.5903149910372143E-37</v>
      </c>
      <c r="D4393" s="165">
        <f t="shared" si="957"/>
        <v>2.2558277767625785E-3</v>
      </c>
      <c r="E4393" s="166">
        <f t="shared" si="967"/>
        <v>24.291375447755232</v>
      </c>
      <c r="F4393" s="167">
        <f t="shared" si="968"/>
        <v>9.8421765900151641</v>
      </c>
      <c r="G4393" s="167">
        <f t="shared" si="958"/>
        <v>342035.54910815821</v>
      </c>
      <c r="H4393" s="167">
        <f t="shared" si="959"/>
        <v>271299.98899881309</v>
      </c>
      <c r="I4393" s="168">
        <f t="shared" si="960"/>
        <v>613335.5381069713</v>
      </c>
      <c r="J4393" s="168">
        <f t="shared" si="962"/>
        <v>584072.73945743614</v>
      </c>
      <c r="K4393" s="94"/>
      <c r="L4393" s="265">
        <f t="shared" si="961"/>
        <v>233724.9148397976</v>
      </c>
      <c r="M4393" s="265">
        <f>$G4393*NonHospFrac+theModel!$H4393*NonHospFrac</f>
        <v>379610.62326717365</v>
      </c>
      <c r="N4393" s="266">
        <f t="shared" si="963"/>
        <v>613335.53810697119</v>
      </c>
      <c r="O4393" s="158"/>
      <c r="P4393" s="265">
        <f t="shared" si="964"/>
        <v>222573.6857043613</v>
      </c>
      <c r="Q4393" s="265">
        <f t="shared" si="965"/>
        <v>379609.06301655463</v>
      </c>
      <c r="R4393" s="266">
        <f t="shared" si="966"/>
        <v>602182.74872091599</v>
      </c>
    </row>
    <row r="4394" spans="1:18" x14ac:dyDescent="0.25">
      <c r="A4394" s="81">
        <v>4363</v>
      </c>
      <c r="B4394" s="93">
        <f t="shared" si="955"/>
        <v>8.4489032323738643E-37</v>
      </c>
      <c r="C4394" s="178">
        <f t="shared" si="956"/>
        <v>8.4298439617790964E-37</v>
      </c>
      <c r="D4394" s="165">
        <f t="shared" si="957"/>
        <v>2.2558277767625785E-3</v>
      </c>
      <c r="E4394" s="166">
        <f t="shared" si="967"/>
        <v>24.291375447755232</v>
      </c>
      <c r="F4394" s="167">
        <f t="shared" si="968"/>
        <v>9.8444324177919267</v>
      </c>
      <c r="G4394" s="167">
        <f t="shared" si="958"/>
        <v>342113.94368737168</v>
      </c>
      <c r="H4394" s="167">
        <f t="shared" si="959"/>
        <v>271299.98899881309</v>
      </c>
      <c r="I4394" s="168">
        <f t="shared" si="960"/>
        <v>613413.93268618477</v>
      </c>
      <c r="J4394" s="168">
        <f t="shared" si="962"/>
        <v>584138.36117413105</v>
      </c>
      <c r="K4394" s="94"/>
      <c r="L4394" s="265">
        <f t="shared" si="961"/>
        <v>233754.78880798002</v>
      </c>
      <c r="M4394" s="265">
        <f>$G4394*NonHospFrac+theModel!$H4394*NonHospFrac</f>
        <v>379659.14387820475</v>
      </c>
      <c r="N4394" s="266">
        <f t="shared" si="963"/>
        <v>613413.93268618477</v>
      </c>
      <c r="O4394" s="158"/>
      <c r="P4394" s="265">
        <f t="shared" si="964"/>
        <v>222598.69229405522</v>
      </c>
      <c r="Q4394" s="265">
        <f t="shared" si="965"/>
        <v>379657.58362758573</v>
      </c>
      <c r="R4394" s="266">
        <f t="shared" si="966"/>
        <v>602256.27592164092</v>
      </c>
    </row>
    <row r="4395" spans="1:18" x14ac:dyDescent="0.25">
      <c r="A4395" s="81">
        <v>4364</v>
      </c>
      <c r="B4395" s="93">
        <f t="shared" si="955"/>
        <v>8.2910738397129564E-37</v>
      </c>
      <c r="C4395" s="178">
        <f t="shared" si="956"/>
        <v>8.2723706050461421E-37</v>
      </c>
      <c r="D4395" s="165">
        <f t="shared" si="957"/>
        <v>2.2558277767625785E-3</v>
      </c>
      <c r="E4395" s="166">
        <f t="shared" si="967"/>
        <v>24.291375447755232</v>
      </c>
      <c r="F4395" s="167">
        <f t="shared" si="968"/>
        <v>9.8466882455686893</v>
      </c>
      <c r="G4395" s="167">
        <f t="shared" si="958"/>
        <v>342192.33826658508</v>
      </c>
      <c r="H4395" s="167">
        <f t="shared" si="959"/>
        <v>271299.98899881309</v>
      </c>
      <c r="I4395" s="168">
        <f t="shared" si="960"/>
        <v>613492.32726539811</v>
      </c>
      <c r="J4395" s="168">
        <f t="shared" si="962"/>
        <v>584203.98021595553</v>
      </c>
      <c r="K4395" s="94"/>
      <c r="L4395" s="265">
        <f t="shared" si="961"/>
        <v>233784.66277616244</v>
      </c>
      <c r="M4395" s="265">
        <f>$G4395*NonHospFrac+theModel!$H4395*NonHospFrac</f>
        <v>379707.66448923573</v>
      </c>
      <c r="N4395" s="266">
        <f t="shared" si="963"/>
        <v>613492.32726539811</v>
      </c>
      <c r="O4395" s="158"/>
      <c r="P4395" s="265">
        <f t="shared" si="964"/>
        <v>222623.69786443133</v>
      </c>
      <c r="Q4395" s="265">
        <f t="shared" si="965"/>
        <v>379706.10423861671</v>
      </c>
      <c r="R4395" s="266">
        <f t="shared" si="966"/>
        <v>602329.80210304807</v>
      </c>
    </row>
    <row r="4396" spans="1:18" x14ac:dyDescent="0.25">
      <c r="A4396" s="81">
        <v>4365</v>
      </c>
      <c r="B4396" s="93">
        <f t="shared" si="955"/>
        <v>8.1361927725923723E-37</v>
      </c>
      <c r="C4396" s="178">
        <f t="shared" si="956"/>
        <v>8.1178389229388629E-37</v>
      </c>
      <c r="D4396" s="165">
        <f t="shared" si="957"/>
        <v>2.2558277767625785E-3</v>
      </c>
      <c r="E4396" s="166">
        <f t="shared" si="967"/>
        <v>24.291375447755232</v>
      </c>
      <c r="F4396" s="167">
        <f t="shared" si="968"/>
        <v>9.8489440733454519</v>
      </c>
      <c r="G4396" s="167">
        <f t="shared" si="958"/>
        <v>342270.73284579854</v>
      </c>
      <c r="H4396" s="167">
        <f t="shared" si="959"/>
        <v>271299.98899881309</v>
      </c>
      <c r="I4396" s="168">
        <f t="shared" si="960"/>
        <v>613570.72184461169</v>
      </c>
      <c r="J4396" s="168">
        <f t="shared" si="962"/>
        <v>584269.59658301878</v>
      </c>
      <c r="K4396" s="94"/>
      <c r="L4396" s="265">
        <f t="shared" si="961"/>
        <v>233814.53674434489</v>
      </c>
      <c r="M4396" s="265">
        <f>$G4396*NonHospFrac+theModel!$H4396*NonHospFrac</f>
        <v>379756.18510026671</v>
      </c>
      <c r="N4396" s="266">
        <f t="shared" si="963"/>
        <v>613570.72184461157</v>
      </c>
      <c r="O4396" s="158"/>
      <c r="P4396" s="265">
        <f t="shared" si="964"/>
        <v>222648.70241553118</v>
      </c>
      <c r="Q4396" s="265">
        <f t="shared" si="965"/>
        <v>379754.62484964769</v>
      </c>
      <c r="R4396" s="266">
        <f t="shared" si="966"/>
        <v>602403.3272651789</v>
      </c>
    </row>
    <row r="4397" spans="1:18" x14ac:dyDescent="0.25">
      <c r="A4397" s="81">
        <v>4366</v>
      </c>
      <c r="B4397" s="93">
        <f t="shared" si="955"/>
        <v>7.9842049549369543E-37</v>
      </c>
      <c r="C4397" s="178">
        <f t="shared" si="956"/>
        <v>7.9661939636242422E-37</v>
      </c>
      <c r="D4397" s="165">
        <f t="shared" si="957"/>
        <v>2.2558277767625785E-3</v>
      </c>
      <c r="E4397" s="166">
        <f t="shared" si="967"/>
        <v>24.291375447755232</v>
      </c>
      <c r="F4397" s="167">
        <f t="shared" si="968"/>
        <v>9.8511999011222144</v>
      </c>
      <c r="G4397" s="167">
        <f t="shared" si="958"/>
        <v>342349.12742501189</v>
      </c>
      <c r="H4397" s="167">
        <f t="shared" si="959"/>
        <v>271299.98899881309</v>
      </c>
      <c r="I4397" s="168">
        <f t="shared" si="960"/>
        <v>613649.11642382503</v>
      </c>
      <c r="J4397" s="168">
        <f t="shared" si="962"/>
        <v>584335.21027542965</v>
      </c>
      <c r="K4397" s="94"/>
      <c r="L4397" s="265">
        <f t="shared" si="961"/>
        <v>233844.41071252729</v>
      </c>
      <c r="M4397" s="265">
        <f>$G4397*NonHospFrac+theModel!$H4397*NonHospFrac</f>
        <v>379804.70571129769</v>
      </c>
      <c r="N4397" s="266">
        <f t="shared" si="963"/>
        <v>613649.11642382503</v>
      </c>
      <c r="O4397" s="158"/>
      <c r="P4397" s="265">
        <f t="shared" si="964"/>
        <v>222673.70594739626</v>
      </c>
      <c r="Q4397" s="265">
        <f t="shared" si="965"/>
        <v>379803.14546067867</v>
      </c>
      <c r="R4397" s="266">
        <f t="shared" si="966"/>
        <v>602476.85140807496</v>
      </c>
    </row>
    <row r="4398" spans="1:18" x14ac:dyDescent="0.25">
      <c r="A4398" s="81">
        <v>4367</v>
      </c>
      <c r="B4398" s="93">
        <f t="shared" si="955"/>
        <v>7.8350563395179278E-37</v>
      </c>
      <c r="C4398" s="178">
        <f t="shared" si="956"/>
        <v>7.8173818017947429E-37</v>
      </c>
      <c r="D4398" s="165">
        <f t="shared" si="957"/>
        <v>2.2558277767625785E-3</v>
      </c>
      <c r="E4398" s="166">
        <f t="shared" si="967"/>
        <v>24.291375447755232</v>
      </c>
      <c r="F4398" s="167">
        <f t="shared" si="968"/>
        <v>9.853455728898977</v>
      </c>
      <c r="G4398" s="167">
        <f t="shared" si="958"/>
        <v>342427.52200422535</v>
      </c>
      <c r="H4398" s="167">
        <f t="shared" si="959"/>
        <v>271299.98899881309</v>
      </c>
      <c r="I4398" s="168">
        <f t="shared" si="960"/>
        <v>613727.51100303838</v>
      </c>
      <c r="J4398" s="168">
        <f t="shared" si="962"/>
        <v>584400.82129329722</v>
      </c>
      <c r="K4398" s="94"/>
      <c r="L4398" s="265">
        <f t="shared" si="961"/>
        <v>233874.28468070974</v>
      </c>
      <c r="M4398" s="265">
        <f>$G4398*NonHospFrac+theModel!$H4398*NonHospFrac</f>
        <v>379853.22632232867</v>
      </c>
      <c r="N4398" s="266">
        <f t="shared" si="963"/>
        <v>613727.51100303838</v>
      </c>
      <c r="O4398" s="158"/>
      <c r="P4398" s="265">
        <f t="shared" si="964"/>
        <v>222698.70846006821</v>
      </c>
      <c r="Q4398" s="265">
        <f t="shared" si="965"/>
        <v>379851.66607170965</v>
      </c>
      <c r="R4398" s="266">
        <f t="shared" si="966"/>
        <v>602550.37453177781</v>
      </c>
    </row>
    <row r="4399" spans="1:18" x14ac:dyDescent="0.25">
      <c r="A4399" s="81">
        <v>4368</v>
      </c>
      <c r="B4399" s="93">
        <f t="shared" si="955"/>
        <v>7.6886938887335717E-37</v>
      </c>
      <c r="C4399" s="178">
        <f t="shared" si="956"/>
        <v>7.6713495194923421E-37</v>
      </c>
      <c r="D4399" s="165">
        <f t="shared" si="957"/>
        <v>2.2558277767625785E-3</v>
      </c>
      <c r="E4399" s="166">
        <f t="shared" si="967"/>
        <v>24.291375447755232</v>
      </c>
      <c r="F4399" s="167">
        <f t="shared" si="968"/>
        <v>9.8557115566757396</v>
      </c>
      <c r="G4399" s="167">
        <f t="shared" si="958"/>
        <v>342505.91658343875</v>
      </c>
      <c r="H4399" s="167">
        <f t="shared" si="959"/>
        <v>271299.98899881309</v>
      </c>
      <c r="I4399" s="168">
        <f t="shared" si="960"/>
        <v>613805.90558225184</v>
      </c>
      <c r="J4399" s="168">
        <f t="shared" si="962"/>
        <v>584466.42963673058</v>
      </c>
      <c r="K4399" s="94"/>
      <c r="L4399" s="265">
        <f t="shared" si="961"/>
        <v>233904.15864889216</v>
      </c>
      <c r="M4399" s="265">
        <f>$G4399*NonHospFrac+theModel!$H4399*NonHospFrac</f>
        <v>379901.74693335965</v>
      </c>
      <c r="N4399" s="266">
        <f t="shared" si="963"/>
        <v>613805.90558225184</v>
      </c>
      <c r="O4399" s="158"/>
      <c r="P4399" s="265">
        <f t="shared" si="964"/>
        <v>222723.70995358849</v>
      </c>
      <c r="Q4399" s="265">
        <f t="shared" si="965"/>
        <v>379900.18668274063</v>
      </c>
      <c r="R4399" s="266">
        <f t="shared" si="966"/>
        <v>602623.89663632913</v>
      </c>
    </row>
    <row r="4400" spans="1:18" x14ac:dyDescent="0.25">
      <c r="A4400" s="81">
        <v>4369</v>
      </c>
      <c r="B4400" s="93">
        <f t="shared" si="955"/>
        <v>7.5450655557489263E-37</v>
      </c>
      <c r="C4400" s="178">
        <f t="shared" si="956"/>
        <v>7.5280451872907735E-37</v>
      </c>
      <c r="D4400" s="165">
        <f t="shared" si="957"/>
        <v>2.2558277767625785E-3</v>
      </c>
      <c r="E4400" s="166">
        <f t="shared" si="967"/>
        <v>24.291375447755232</v>
      </c>
      <c r="F4400" s="167">
        <f t="shared" si="968"/>
        <v>9.8579673844525022</v>
      </c>
      <c r="G4400" s="167">
        <f t="shared" si="958"/>
        <v>342584.31116265221</v>
      </c>
      <c r="H4400" s="167">
        <f t="shared" si="959"/>
        <v>271299.98899881309</v>
      </c>
      <c r="I4400" s="168">
        <f t="shared" si="960"/>
        <v>613884.3001614653</v>
      </c>
      <c r="J4400" s="168">
        <f t="shared" si="962"/>
        <v>584532.03530583868</v>
      </c>
      <c r="K4400" s="94"/>
      <c r="L4400" s="265">
        <f t="shared" si="961"/>
        <v>233934.03261707461</v>
      </c>
      <c r="M4400" s="265">
        <f>$G4400*NonHospFrac+theModel!$H4400*NonHospFrac</f>
        <v>379950.26754439069</v>
      </c>
      <c r="N4400" s="266">
        <f t="shared" si="963"/>
        <v>613884.3001614653</v>
      </c>
      <c r="O4400" s="158"/>
      <c r="P4400" s="265">
        <f t="shared" si="964"/>
        <v>222748.71042799871</v>
      </c>
      <c r="Q4400" s="265">
        <f t="shared" si="965"/>
        <v>379948.70729377167</v>
      </c>
      <c r="R4400" s="266">
        <f t="shared" si="966"/>
        <v>602697.41772177035</v>
      </c>
    </row>
    <row r="4401" spans="1:18" x14ac:dyDescent="0.25">
      <c r="A4401" s="81">
        <v>4370</v>
      </c>
      <c r="B4401" s="93">
        <f t="shared" si="955"/>
        <v>7.4041202659878092E-37</v>
      </c>
      <c r="C4401" s="178">
        <f t="shared" si="956"/>
        <v>7.387417845829303E-37</v>
      </c>
      <c r="D4401" s="165">
        <f t="shared" si="957"/>
        <v>2.2558277767625785E-3</v>
      </c>
      <c r="E4401" s="166">
        <f t="shared" si="967"/>
        <v>24.291375447755232</v>
      </c>
      <c r="F4401" s="167">
        <f t="shared" si="968"/>
        <v>9.8602232122292648</v>
      </c>
      <c r="G4401" s="167">
        <f t="shared" si="958"/>
        <v>342662.70574186562</v>
      </c>
      <c r="H4401" s="167">
        <f t="shared" si="959"/>
        <v>271299.98899881309</v>
      </c>
      <c r="I4401" s="168">
        <f t="shared" si="960"/>
        <v>613962.69474067865</v>
      </c>
      <c r="J4401" s="168">
        <f t="shared" si="962"/>
        <v>584597.6383007305</v>
      </c>
      <c r="K4401" s="94"/>
      <c r="L4401" s="265">
        <f t="shared" si="961"/>
        <v>233963.90658525703</v>
      </c>
      <c r="M4401" s="265">
        <f>$G4401*NonHospFrac+theModel!$H4401*NonHospFrac</f>
        <v>379998.78815542167</v>
      </c>
      <c r="N4401" s="266">
        <f t="shared" si="963"/>
        <v>613962.69474067865</v>
      </c>
      <c r="O4401" s="158"/>
      <c r="P4401" s="265">
        <f t="shared" si="964"/>
        <v>222773.70988334034</v>
      </c>
      <c r="Q4401" s="265">
        <f t="shared" si="965"/>
        <v>379997.22790480265</v>
      </c>
      <c r="R4401" s="266">
        <f t="shared" si="966"/>
        <v>602770.93778814306</v>
      </c>
    </row>
    <row r="4402" spans="1:18" x14ac:dyDescent="0.25">
      <c r="A4402" s="81">
        <v>4371</v>
      </c>
      <c r="B4402" s="93">
        <f t="shared" si="955"/>
        <v>7.2658078989706805E-37</v>
      </c>
      <c r="C4402" s="178">
        <f t="shared" si="956"/>
        <v>7.2494174876915614E-37</v>
      </c>
      <c r="D4402" s="165">
        <f t="shared" si="957"/>
        <v>2.2558277767625785E-3</v>
      </c>
      <c r="E4402" s="166">
        <f t="shared" si="967"/>
        <v>24.291375447755232</v>
      </c>
      <c r="F4402" s="167">
        <f t="shared" si="968"/>
        <v>9.8624790400060274</v>
      </c>
      <c r="G4402" s="167">
        <f t="shared" si="958"/>
        <v>342741.10032107908</v>
      </c>
      <c r="H4402" s="167">
        <f t="shared" si="959"/>
        <v>271299.98899881309</v>
      </c>
      <c r="I4402" s="168">
        <f t="shared" si="960"/>
        <v>614041.08931989223</v>
      </c>
      <c r="J4402" s="168">
        <f t="shared" si="962"/>
        <v>584663.23862151534</v>
      </c>
      <c r="K4402" s="94"/>
      <c r="L4402" s="265">
        <f t="shared" si="961"/>
        <v>233993.78055343946</v>
      </c>
      <c r="M4402" s="265">
        <f>$G4402*NonHospFrac+theModel!$H4402*NonHospFrac</f>
        <v>380047.30876645271</v>
      </c>
      <c r="N4402" s="266">
        <f t="shared" si="963"/>
        <v>614041.08931989223</v>
      </c>
      <c r="O4402" s="158"/>
      <c r="P4402" s="265">
        <f t="shared" si="964"/>
        <v>222798.70831965495</v>
      </c>
      <c r="Q4402" s="265">
        <f t="shared" si="965"/>
        <v>380045.74851583369</v>
      </c>
      <c r="R4402" s="266">
        <f t="shared" si="966"/>
        <v>602844.45683548867</v>
      </c>
    </row>
    <row r="4403" spans="1:18" x14ac:dyDescent="0.25">
      <c r="A4403" s="81">
        <v>4372</v>
      </c>
      <c r="B4403" s="93">
        <f t="shared" si="955"/>
        <v>7.1300792704911685E-37</v>
      </c>
      <c r="C4403" s="178">
        <f t="shared" si="956"/>
        <v>7.1139950396222756E-37</v>
      </c>
      <c r="D4403" s="165">
        <f t="shared" si="957"/>
        <v>2.2558277767625785E-3</v>
      </c>
      <c r="E4403" s="166">
        <f t="shared" si="967"/>
        <v>24.291375447755232</v>
      </c>
      <c r="F4403" s="167">
        <f t="shared" si="968"/>
        <v>9.86473486778279</v>
      </c>
      <c r="G4403" s="167">
        <f t="shared" si="958"/>
        <v>342819.49490029243</v>
      </c>
      <c r="H4403" s="167">
        <f t="shared" si="959"/>
        <v>271299.98899881309</v>
      </c>
      <c r="I4403" s="168">
        <f t="shared" si="960"/>
        <v>614119.48389910557</v>
      </c>
      <c r="J4403" s="168">
        <f t="shared" si="962"/>
        <v>584728.8362683017</v>
      </c>
      <c r="K4403" s="94"/>
      <c r="L4403" s="265">
        <f t="shared" si="961"/>
        <v>234023.65452162185</v>
      </c>
      <c r="M4403" s="265">
        <f>$G4403*NonHospFrac+theModel!$H4403*NonHospFrac</f>
        <v>380095.82937748363</v>
      </c>
      <c r="N4403" s="266">
        <f t="shared" si="963"/>
        <v>614119.48389910546</v>
      </c>
      <c r="O4403" s="158"/>
      <c r="P4403" s="265">
        <f t="shared" si="964"/>
        <v>222823.70573698406</v>
      </c>
      <c r="Q4403" s="265">
        <f t="shared" si="965"/>
        <v>380094.26912686462</v>
      </c>
      <c r="R4403" s="266">
        <f t="shared" si="966"/>
        <v>602917.97486384865</v>
      </c>
    </row>
    <row r="4404" spans="1:18" x14ac:dyDescent="0.25">
      <c r="A4404" s="81">
        <v>4373</v>
      </c>
      <c r="B4404" s="93">
        <f t="shared" si="955"/>
        <v>6.9968861151271767E-37</v>
      </c>
      <c r="C4404" s="178">
        <f t="shared" si="956"/>
        <v>6.9811023450778283E-37</v>
      </c>
      <c r="D4404" s="165">
        <f t="shared" si="957"/>
        <v>2.2558277767625785E-3</v>
      </c>
      <c r="E4404" s="166">
        <f t="shared" si="967"/>
        <v>24.291375447755232</v>
      </c>
      <c r="F4404" s="167">
        <f t="shared" si="968"/>
        <v>9.8669906955595525</v>
      </c>
      <c r="G4404" s="167">
        <f t="shared" si="958"/>
        <v>342897.88947950589</v>
      </c>
      <c r="H4404" s="167">
        <f t="shared" si="959"/>
        <v>271299.98899881309</v>
      </c>
      <c r="I4404" s="168">
        <f t="shared" si="960"/>
        <v>614197.87847831892</v>
      </c>
      <c r="J4404" s="168">
        <f t="shared" si="962"/>
        <v>584794.43124119891</v>
      </c>
      <c r="K4404" s="94"/>
      <c r="L4404" s="265">
        <f t="shared" si="961"/>
        <v>234053.5284898043</v>
      </c>
      <c r="M4404" s="265">
        <f>$G4404*NonHospFrac+theModel!$H4404*NonHospFrac</f>
        <v>380144.34998851467</v>
      </c>
      <c r="N4404" s="266">
        <f t="shared" si="963"/>
        <v>614197.87847831892</v>
      </c>
      <c r="O4404" s="158"/>
      <c r="P4404" s="265">
        <f t="shared" si="964"/>
        <v>222848.7021353693</v>
      </c>
      <c r="Q4404" s="265">
        <f t="shared" si="965"/>
        <v>380142.78973789565</v>
      </c>
      <c r="R4404" s="266">
        <f t="shared" si="966"/>
        <v>602991.49187326501</v>
      </c>
    </row>
    <row r="4405" spans="1:18" x14ac:dyDescent="0.25">
      <c r="A4405" s="81">
        <v>4374</v>
      </c>
      <c r="B4405" s="93">
        <f t="shared" si="955"/>
        <v>6.8661810690760575E-37</v>
      </c>
      <c r="C4405" s="178">
        <f t="shared" si="956"/>
        <v>6.8506921471001546E-37</v>
      </c>
      <c r="D4405" s="165">
        <f t="shared" si="957"/>
        <v>2.2558277767625785E-3</v>
      </c>
      <c r="E4405" s="166">
        <f t="shared" si="967"/>
        <v>24.291375447755232</v>
      </c>
      <c r="F4405" s="167">
        <f t="shared" si="968"/>
        <v>9.8692465233363151</v>
      </c>
      <c r="G4405" s="167">
        <f t="shared" si="958"/>
        <v>342976.28405871929</v>
      </c>
      <c r="H4405" s="167">
        <f t="shared" si="959"/>
        <v>271299.98899881309</v>
      </c>
      <c r="I4405" s="168">
        <f t="shared" si="960"/>
        <v>614276.27305753238</v>
      </c>
      <c r="J4405" s="168">
        <f t="shared" si="962"/>
        <v>584860.02354031592</v>
      </c>
      <c r="K4405" s="94"/>
      <c r="L4405" s="265">
        <f t="shared" si="961"/>
        <v>234083.40245798673</v>
      </c>
      <c r="M4405" s="265">
        <f>$G4405*NonHospFrac+theModel!$H4405*NonHospFrac</f>
        <v>380192.87059954565</v>
      </c>
      <c r="N4405" s="266">
        <f t="shared" si="963"/>
        <v>614276.27305753238</v>
      </c>
      <c r="O4405" s="158"/>
      <c r="P4405" s="265">
        <f t="shared" si="964"/>
        <v>222873.6975148521</v>
      </c>
      <c r="Q4405" s="265">
        <f t="shared" si="965"/>
        <v>380191.31034892664</v>
      </c>
      <c r="R4405" s="266">
        <f t="shared" si="966"/>
        <v>603065.00786377874</v>
      </c>
    </row>
    <row r="4406" spans="1:18" x14ac:dyDescent="0.25">
      <c r="A4406" s="81">
        <v>4375</v>
      </c>
      <c r="B4406" s="93">
        <f t="shared" si="955"/>
        <v>6.7379176533135368E-37</v>
      </c>
      <c r="C4406" s="178">
        <f t="shared" si="956"/>
        <v>6.7227180715136528E-37</v>
      </c>
      <c r="D4406" s="165">
        <f t="shared" si="957"/>
        <v>2.2558277767625785E-3</v>
      </c>
      <c r="E4406" s="166">
        <f t="shared" si="967"/>
        <v>24.291375447755232</v>
      </c>
      <c r="F4406" s="167">
        <f t="shared" si="968"/>
        <v>9.8715023511130777</v>
      </c>
      <c r="G4406" s="167">
        <f t="shared" si="958"/>
        <v>343054.67863793275</v>
      </c>
      <c r="H4406" s="167">
        <f t="shared" si="959"/>
        <v>271299.98899881309</v>
      </c>
      <c r="I4406" s="168">
        <f t="shared" si="960"/>
        <v>614354.66763674584</v>
      </c>
      <c r="J4406" s="168">
        <f t="shared" si="962"/>
        <v>584925.61316576169</v>
      </c>
      <c r="K4406" s="94"/>
      <c r="L4406" s="265">
        <f t="shared" si="961"/>
        <v>234113.27642616915</v>
      </c>
      <c r="M4406" s="265">
        <f>$G4406*NonHospFrac+theModel!$H4406*NonHospFrac</f>
        <v>380241.39121057664</v>
      </c>
      <c r="N4406" s="266">
        <f t="shared" si="963"/>
        <v>614354.66763674584</v>
      </c>
      <c r="O4406" s="158"/>
      <c r="P4406" s="265">
        <f t="shared" si="964"/>
        <v>222898.691875474</v>
      </c>
      <c r="Q4406" s="265">
        <f t="shared" si="965"/>
        <v>380239.83095995762</v>
      </c>
      <c r="R4406" s="266">
        <f t="shared" si="966"/>
        <v>603138.52283543162</v>
      </c>
    </row>
    <row r="4407" spans="1:18" x14ac:dyDescent="0.25">
      <c r="A4407" s="81">
        <v>4376</v>
      </c>
      <c r="B4407" s="93">
        <f t="shared" si="955"/>
        <v>6.6120502570640849E-37</v>
      </c>
      <c r="C4407" s="178">
        <f t="shared" si="956"/>
        <v>6.5971346104328496E-37</v>
      </c>
      <c r="D4407" s="165">
        <f t="shared" si="957"/>
        <v>2.2558277767625785E-3</v>
      </c>
      <c r="E4407" s="166">
        <f t="shared" si="967"/>
        <v>24.291375447755232</v>
      </c>
      <c r="F4407" s="167">
        <f t="shared" si="968"/>
        <v>9.8737581788898403</v>
      </c>
      <c r="G4407" s="167">
        <f t="shared" si="958"/>
        <v>343133.07321714616</v>
      </c>
      <c r="H4407" s="167">
        <f t="shared" si="959"/>
        <v>271299.98899881309</v>
      </c>
      <c r="I4407" s="168">
        <f t="shared" si="960"/>
        <v>614433.06221595919</v>
      </c>
      <c r="J4407" s="168">
        <f t="shared" si="962"/>
        <v>584991.20011764509</v>
      </c>
      <c r="K4407" s="94"/>
      <c r="L4407" s="265">
        <f t="shared" si="961"/>
        <v>234143.15039435157</v>
      </c>
      <c r="M4407" s="265">
        <f>$G4407*NonHospFrac+theModel!$H4407*NonHospFrac</f>
        <v>380289.91182160762</v>
      </c>
      <c r="N4407" s="266">
        <f t="shared" si="963"/>
        <v>614433.06221595919</v>
      </c>
      <c r="O4407" s="158"/>
      <c r="P4407" s="265">
        <f t="shared" si="964"/>
        <v>222923.68521727656</v>
      </c>
      <c r="Q4407" s="265">
        <f t="shared" si="965"/>
        <v>380288.3515709886</v>
      </c>
      <c r="R4407" s="266">
        <f t="shared" si="966"/>
        <v>603212.03678826522</v>
      </c>
    </row>
    <row r="4408" spans="1:18" x14ac:dyDescent="0.25">
      <c r="A4408" s="81">
        <v>4377</v>
      </c>
      <c r="B4408" s="93">
        <f t="shared" si="955"/>
        <v>6.4885341215831695E-37</v>
      </c>
      <c r="C4408" s="178">
        <f t="shared" si="956"/>
        <v>6.47389710608123E-37</v>
      </c>
      <c r="D4408" s="165">
        <f t="shared" si="957"/>
        <v>2.2558277767625785E-3</v>
      </c>
      <c r="E4408" s="166">
        <f t="shared" si="967"/>
        <v>24.291375447755232</v>
      </c>
      <c r="F4408" s="167">
        <f t="shared" si="968"/>
        <v>9.8760140066666029</v>
      </c>
      <c r="G4408" s="167">
        <f t="shared" si="958"/>
        <v>343211.46779635956</v>
      </c>
      <c r="H4408" s="167">
        <f t="shared" si="959"/>
        <v>271299.98899881309</v>
      </c>
      <c r="I4408" s="168">
        <f t="shared" si="960"/>
        <v>614511.45679517265</v>
      </c>
      <c r="J4408" s="168">
        <f t="shared" si="962"/>
        <v>585056.78439607529</v>
      </c>
      <c r="K4408" s="94"/>
      <c r="L4408" s="265">
        <f t="shared" si="961"/>
        <v>234173.02436253399</v>
      </c>
      <c r="M4408" s="265">
        <f>$G4408*NonHospFrac+theModel!$H4408*NonHospFrac</f>
        <v>380338.4324326386</v>
      </c>
      <c r="N4408" s="266">
        <f t="shared" si="963"/>
        <v>614511.45679517253</v>
      </c>
      <c r="O4408" s="158"/>
      <c r="P4408" s="265">
        <f t="shared" si="964"/>
        <v>222948.67754030132</v>
      </c>
      <c r="Q4408" s="265">
        <f t="shared" si="965"/>
        <v>380336.87218201958</v>
      </c>
      <c r="R4408" s="266">
        <f t="shared" si="966"/>
        <v>603285.54972232087</v>
      </c>
    </row>
    <row r="4409" spans="1:18" x14ac:dyDescent="0.25">
      <c r="A4409" s="81">
        <v>4378</v>
      </c>
      <c r="B4409" s="93">
        <f t="shared" si="955"/>
        <v>6.3673253242394143E-37</v>
      </c>
      <c r="C4409" s="178">
        <f t="shared" si="956"/>
        <v>6.3529617349093114E-37</v>
      </c>
      <c r="D4409" s="165">
        <f t="shared" si="957"/>
        <v>2.2558277767625785E-3</v>
      </c>
      <c r="E4409" s="166">
        <f t="shared" si="967"/>
        <v>24.291375447755232</v>
      </c>
      <c r="F4409" s="167">
        <f t="shared" si="968"/>
        <v>9.8782698344433655</v>
      </c>
      <c r="G4409" s="167">
        <f t="shared" si="958"/>
        <v>343289.86237557302</v>
      </c>
      <c r="H4409" s="167">
        <f t="shared" si="959"/>
        <v>271299.98899881309</v>
      </c>
      <c r="I4409" s="168">
        <f t="shared" si="960"/>
        <v>614589.85137438611</v>
      </c>
      <c r="J4409" s="168">
        <f t="shared" si="962"/>
        <v>585122.36600116128</v>
      </c>
      <c r="K4409" s="94"/>
      <c r="L4409" s="265">
        <f t="shared" si="961"/>
        <v>234202.89833071642</v>
      </c>
      <c r="M4409" s="265">
        <f>$G4409*NonHospFrac+theModel!$H4409*NonHospFrac</f>
        <v>380386.9530436697</v>
      </c>
      <c r="N4409" s="266">
        <f t="shared" si="963"/>
        <v>614589.85137438611</v>
      </c>
      <c r="O4409" s="158"/>
      <c r="P4409" s="265">
        <f t="shared" si="964"/>
        <v>222973.66884458979</v>
      </c>
      <c r="Q4409" s="265">
        <f t="shared" si="965"/>
        <v>380385.39279305068</v>
      </c>
      <c r="R4409" s="266">
        <f t="shared" si="966"/>
        <v>603359.06163764047</v>
      </c>
    </row>
    <row r="4410" spans="1:18" x14ac:dyDescent="0.25">
      <c r="A4410" s="81">
        <v>4379</v>
      </c>
      <c r="B4410" s="93">
        <f t="shared" si="955"/>
        <v>6.2483807628971008E-37</v>
      </c>
      <c r="C4410" s="178">
        <f t="shared" si="956"/>
        <v>6.2342854920123684E-37</v>
      </c>
      <c r="D4410" s="165">
        <f t="shared" si="957"/>
        <v>2.2558277767625785E-3</v>
      </c>
      <c r="E4410" s="166">
        <f t="shared" si="967"/>
        <v>24.291375447755232</v>
      </c>
      <c r="F4410" s="167">
        <f t="shared" si="968"/>
        <v>9.8805256622201281</v>
      </c>
      <c r="G4410" s="167">
        <f t="shared" si="958"/>
        <v>343368.25695478643</v>
      </c>
      <c r="H4410" s="167">
        <f t="shared" si="959"/>
        <v>271299.98899881309</v>
      </c>
      <c r="I4410" s="168">
        <f t="shared" si="960"/>
        <v>614668.24595359946</v>
      </c>
      <c r="J4410" s="168">
        <f t="shared" si="962"/>
        <v>585187.94493301178</v>
      </c>
      <c r="K4410" s="94"/>
      <c r="L4410" s="265">
        <f t="shared" si="961"/>
        <v>234232.77229889884</v>
      </c>
      <c r="M4410" s="265">
        <f>$G4410*NonHospFrac+theModel!$H4410*NonHospFrac</f>
        <v>380435.47365470068</v>
      </c>
      <c r="N4410" s="266">
        <f t="shared" si="963"/>
        <v>614668.24595359946</v>
      </c>
      <c r="O4410" s="158"/>
      <c r="P4410" s="265">
        <f t="shared" si="964"/>
        <v>222998.65913018349</v>
      </c>
      <c r="Q4410" s="265">
        <f t="shared" si="965"/>
        <v>380433.91340408166</v>
      </c>
      <c r="R4410" s="266">
        <f t="shared" si="966"/>
        <v>603432.57253426511</v>
      </c>
    </row>
    <row r="4411" spans="1:18" x14ac:dyDescent="0.25">
      <c r="A4411" s="81">
        <v>4380</v>
      </c>
      <c r="B4411" s="93">
        <f t="shared" si="955"/>
        <v>6.1316581405874833E-37</v>
      </c>
      <c r="C4411" s="178">
        <f t="shared" si="956"/>
        <v>6.1178261758363336E-37</v>
      </c>
      <c r="D4411" s="165">
        <f t="shared" si="957"/>
        <v>2.2558277767625785E-3</v>
      </c>
      <c r="E4411" s="166">
        <f t="shared" si="967"/>
        <v>24.291375447755232</v>
      </c>
      <c r="F4411" s="167">
        <f t="shared" si="968"/>
        <v>9.8827814899968907</v>
      </c>
      <c r="G4411" s="167">
        <f t="shared" si="958"/>
        <v>343446.65153399983</v>
      </c>
      <c r="H4411" s="167">
        <f t="shared" si="959"/>
        <v>271299.98899881309</v>
      </c>
      <c r="I4411" s="168">
        <f t="shared" si="960"/>
        <v>614746.64053281292</v>
      </c>
      <c r="J4411" s="168">
        <f t="shared" si="962"/>
        <v>585253.5211917361</v>
      </c>
      <c r="K4411" s="94"/>
      <c r="L4411" s="265">
        <f t="shared" si="961"/>
        <v>234262.64626708126</v>
      </c>
      <c r="M4411" s="265">
        <f>$G4411*NonHospFrac+theModel!$H4411*NonHospFrac</f>
        <v>380483.99426573166</v>
      </c>
      <c r="N4411" s="266">
        <f t="shared" si="963"/>
        <v>614746.64053281292</v>
      </c>
      <c r="O4411" s="158"/>
      <c r="P4411" s="265">
        <f t="shared" si="964"/>
        <v>223023.64839712396</v>
      </c>
      <c r="Q4411" s="265">
        <f t="shared" si="965"/>
        <v>380482.43401511264</v>
      </c>
      <c r="R4411" s="266">
        <f t="shared" si="966"/>
        <v>603506.0824122366</v>
      </c>
    </row>
    <row r="4412" spans="1:18" x14ac:dyDescent="0.25">
      <c r="A4412" s="81">
        <v>4381</v>
      </c>
      <c r="B4412" s="93">
        <f t="shared" si="955"/>
        <v>6.0171159504693233E-37</v>
      </c>
      <c r="C4412" s="178">
        <f t="shared" si="956"/>
        <v>6.0035423731722534E-37</v>
      </c>
      <c r="D4412" s="165">
        <f t="shared" si="957"/>
        <v>2.2558277767625785E-3</v>
      </c>
      <c r="E4412" s="166">
        <f t="shared" si="967"/>
        <v>24.291375447755232</v>
      </c>
      <c r="F4412" s="167">
        <f t="shared" si="968"/>
        <v>9.8850373177736532</v>
      </c>
      <c r="G4412" s="167">
        <f t="shared" si="958"/>
        <v>343525.04611321329</v>
      </c>
      <c r="H4412" s="167">
        <f t="shared" si="959"/>
        <v>271299.98899881309</v>
      </c>
      <c r="I4412" s="168">
        <f t="shared" si="960"/>
        <v>614825.03511202638</v>
      </c>
      <c r="J4412" s="168">
        <f t="shared" si="962"/>
        <v>585319.09477744298</v>
      </c>
      <c r="K4412" s="94"/>
      <c r="L4412" s="265">
        <f t="shared" si="961"/>
        <v>234292.52023526371</v>
      </c>
      <c r="M4412" s="265">
        <f>$G4412*NonHospFrac+theModel!$H4412*NonHospFrac</f>
        <v>380532.51487676264</v>
      </c>
      <c r="N4412" s="266">
        <f t="shared" si="963"/>
        <v>614825.03511202638</v>
      </c>
      <c r="O4412" s="158"/>
      <c r="P4412" s="265">
        <f t="shared" si="964"/>
        <v>223048.63664545273</v>
      </c>
      <c r="Q4412" s="265">
        <f t="shared" si="965"/>
        <v>380530.95462614362</v>
      </c>
      <c r="R4412" s="266">
        <f t="shared" si="966"/>
        <v>603579.59127159638</v>
      </c>
    </row>
    <row r="4413" spans="1:18" x14ac:dyDescent="0.25">
      <c r="A4413" s="81">
        <v>4382</v>
      </c>
      <c r="B4413" s="93">
        <f t="shared" si="955"/>
        <v>5.904713461067715E-37</v>
      </c>
      <c r="C4413" s="178">
        <f t="shared" si="956"/>
        <v>5.8913934444284146E-37</v>
      </c>
      <c r="D4413" s="165">
        <f t="shared" si="957"/>
        <v>2.2558277767625785E-3</v>
      </c>
      <c r="E4413" s="166">
        <f t="shared" si="967"/>
        <v>24.291375447755232</v>
      </c>
      <c r="F4413" s="167">
        <f t="shared" si="968"/>
        <v>9.8872931455504158</v>
      </c>
      <c r="G4413" s="167">
        <f t="shared" si="958"/>
        <v>343603.4406924267</v>
      </c>
      <c r="H4413" s="167">
        <f t="shared" si="959"/>
        <v>271299.98899881309</v>
      </c>
      <c r="I4413" s="168">
        <f t="shared" si="960"/>
        <v>614903.42969123973</v>
      </c>
      <c r="J4413" s="168">
        <f t="shared" si="962"/>
        <v>585384.66569024127</v>
      </c>
      <c r="K4413" s="94"/>
      <c r="L4413" s="265">
        <f t="shared" si="961"/>
        <v>234322.39420344614</v>
      </c>
      <c r="M4413" s="265">
        <f>$G4413*NonHospFrac+theModel!$H4413*NonHospFrac</f>
        <v>380581.03548779362</v>
      </c>
      <c r="N4413" s="266">
        <f t="shared" si="963"/>
        <v>614903.42969123973</v>
      </c>
      <c r="O4413" s="158"/>
      <c r="P4413" s="265">
        <f t="shared" si="964"/>
        <v>223073.62387521128</v>
      </c>
      <c r="Q4413" s="265">
        <f t="shared" si="965"/>
        <v>380579.4752371746</v>
      </c>
      <c r="R4413" s="266">
        <f t="shared" si="966"/>
        <v>603653.09911238588</v>
      </c>
    </row>
    <row r="4414" spans="1:18" x14ac:dyDescent="0.25">
      <c r="A4414" s="81">
        <v>4383</v>
      </c>
      <c r="B4414" s="93">
        <f t="shared" si="955"/>
        <v>5.7944107017904195E-37</v>
      </c>
      <c r="C4414" s="178">
        <f t="shared" si="956"/>
        <v>5.7813395091793501E-37</v>
      </c>
      <c r="D4414" s="165">
        <f t="shared" si="957"/>
        <v>2.2558277767625785E-3</v>
      </c>
      <c r="E4414" s="166">
        <f t="shared" si="967"/>
        <v>24.291375447755232</v>
      </c>
      <c r="F4414" s="167">
        <f t="shared" si="968"/>
        <v>9.8895489733271784</v>
      </c>
      <c r="G4414" s="167">
        <f t="shared" si="958"/>
        <v>343681.8352716401</v>
      </c>
      <c r="H4414" s="167">
        <f t="shared" si="959"/>
        <v>271299.98899881309</v>
      </c>
      <c r="I4414" s="168">
        <f t="shared" si="960"/>
        <v>614981.82427045319</v>
      </c>
      <c r="J4414" s="168">
        <f t="shared" si="962"/>
        <v>585450.23393024015</v>
      </c>
      <c r="K4414" s="94"/>
      <c r="L4414" s="265">
        <f t="shared" si="961"/>
        <v>234352.26817162853</v>
      </c>
      <c r="M4414" s="265">
        <f>$G4414*NonHospFrac+theModel!$H4414*NonHospFrac</f>
        <v>380629.5560988246</v>
      </c>
      <c r="N4414" s="266">
        <f t="shared" si="963"/>
        <v>614981.82427045307</v>
      </c>
      <c r="O4414" s="158"/>
      <c r="P4414" s="265">
        <f t="shared" si="964"/>
        <v>223098.61008644116</v>
      </c>
      <c r="Q4414" s="265">
        <f t="shared" si="965"/>
        <v>380627.99584820558</v>
      </c>
      <c r="R4414" s="266">
        <f t="shared" si="966"/>
        <v>603726.60593464668</v>
      </c>
    </row>
    <row r="4415" spans="1:18" x14ac:dyDescent="0.25">
      <c r="A4415" s="81">
        <v>4384</v>
      </c>
      <c r="B4415" s="93">
        <f t="shared" si="955"/>
        <v>5.6861684487147151E-37</v>
      </c>
      <c r="C4415" s="178">
        <f t="shared" si="956"/>
        <v>5.6733414319847533E-37</v>
      </c>
      <c r="D4415" s="165">
        <f t="shared" si="957"/>
        <v>2.2558277767625785E-3</v>
      </c>
      <c r="E4415" s="166">
        <f t="shared" si="967"/>
        <v>24.291375447755232</v>
      </c>
      <c r="F4415" s="167">
        <f t="shared" si="968"/>
        <v>9.891804801103941</v>
      </c>
      <c r="G4415" s="167">
        <f t="shared" si="958"/>
        <v>343760.22985085356</v>
      </c>
      <c r="H4415" s="167">
        <f t="shared" si="959"/>
        <v>271299.98899881309</v>
      </c>
      <c r="I4415" s="168">
        <f t="shared" si="960"/>
        <v>615060.21884966665</v>
      </c>
      <c r="J4415" s="168">
        <f t="shared" si="962"/>
        <v>585515.79949754849</v>
      </c>
      <c r="K4415" s="94"/>
      <c r="L4415" s="265">
        <f t="shared" si="961"/>
        <v>234382.14213981101</v>
      </c>
      <c r="M4415" s="265">
        <f>$G4415*NonHospFrac+theModel!$H4415*NonHospFrac</f>
        <v>380678.07670985564</v>
      </c>
      <c r="N4415" s="266">
        <f t="shared" si="963"/>
        <v>615060.21884966665</v>
      </c>
      <c r="O4415" s="158"/>
      <c r="P4415" s="265">
        <f t="shared" si="964"/>
        <v>223123.59527918394</v>
      </c>
      <c r="Q4415" s="265">
        <f t="shared" si="965"/>
        <v>380676.51645923662</v>
      </c>
      <c r="R4415" s="266">
        <f t="shared" si="966"/>
        <v>603800.11173842056</v>
      </c>
    </row>
    <row r="4416" spans="1:18" x14ac:dyDescent="0.25">
      <c r="A4416" s="81">
        <v>4385</v>
      </c>
      <c r="B4416" s="93">
        <f t="shared" si="955"/>
        <v>5.5799482106381124E-37</v>
      </c>
      <c r="C4416" s="178">
        <f t="shared" si="956"/>
        <v>5.567360808471658E-37</v>
      </c>
      <c r="D4416" s="165">
        <f t="shared" si="957"/>
        <v>2.2558277767625785E-3</v>
      </c>
      <c r="E4416" s="166">
        <f t="shared" si="967"/>
        <v>24.291375447755232</v>
      </c>
      <c r="F4416" s="167">
        <f t="shared" si="968"/>
        <v>9.8940606288807036</v>
      </c>
      <c r="G4416" s="167">
        <f t="shared" si="958"/>
        <v>343838.62443006696</v>
      </c>
      <c r="H4416" s="167">
        <f t="shared" si="959"/>
        <v>271299.98899881309</v>
      </c>
      <c r="I4416" s="168">
        <f t="shared" si="960"/>
        <v>615138.61342887999</v>
      </c>
      <c r="J4416" s="168">
        <f t="shared" si="962"/>
        <v>585581.36239227513</v>
      </c>
      <c r="K4416" s="94"/>
      <c r="L4416" s="265">
        <f t="shared" si="961"/>
        <v>234412.0161079934</v>
      </c>
      <c r="M4416" s="265">
        <f>$G4416*NonHospFrac+theModel!$H4416*NonHospFrac</f>
        <v>380726.59732088662</v>
      </c>
      <c r="N4416" s="266">
        <f t="shared" si="963"/>
        <v>615138.61342887999</v>
      </c>
      <c r="O4416" s="158"/>
      <c r="P4416" s="265">
        <f t="shared" si="964"/>
        <v>223148.57945348098</v>
      </c>
      <c r="Q4416" s="265">
        <f t="shared" si="965"/>
        <v>380725.0370702676</v>
      </c>
      <c r="R4416" s="266">
        <f t="shared" si="966"/>
        <v>603873.61652374861</v>
      </c>
    </row>
    <row r="4417" spans="1:18" x14ac:dyDescent="0.25">
      <c r="A4417" s="81">
        <v>4386</v>
      </c>
      <c r="B4417" s="93">
        <f t="shared" si="955"/>
        <v>5.4757122153921085E-37</v>
      </c>
      <c r="C4417" s="178">
        <f t="shared" si="956"/>
        <v>5.4633599516790692E-37</v>
      </c>
      <c r="D4417" s="165">
        <f t="shared" si="957"/>
        <v>2.2558277767625785E-3</v>
      </c>
      <c r="E4417" s="166">
        <f t="shared" si="967"/>
        <v>24.291375447755232</v>
      </c>
      <c r="F4417" s="167">
        <f t="shared" si="968"/>
        <v>9.8963164566574662</v>
      </c>
      <c r="G4417" s="167">
        <f t="shared" si="958"/>
        <v>343917.01900928037</v>
      </c>
      <c r="H4417" s="167">
        <f t="shared" si="959"/>
        <v>271299.98899881309</v>
      </c>
      <c r="I4417" s="168">
        <f t="shared" si="960"/>
        <v>615217.00800809346</v>
      </c>
      <c r="J4417" s="168">
        <f t="shared" si="962"/>
        <v>585646.92261452926</v>
      </c>
      <c r="K4417" s="94"/>
      <c r="L4417" s="265">
        <f t="shared" si="961"/>
        <v>234441.89007617583</v>
      </c>
      <c r="M4417" s="265">
        <f>$G4417*NonHospFrac+theModel!$H4417*NonHospFrac</f>
        <v>380775.1179319176</v>
      </c>
      <c r="N4417" s="266">
        <f t="shared" si="963"/>
        <v>615217.00800809346</v>
      </c>
      <c r="O4417" s="158"/>
      <c r="P4417" s="265">
        <f t="shared" si="964"/>
        <v>223173.56260937394</v>
      </c>
      <c r="Q4417" s="265">
        <f t="shared" si="965"/>
        <v>380773.55768129858</v>
      </c>
      <c r="R4417" s="266">
        <f t="shared" si="966"/>
        <v>603947.12029067252</v>
      </c>
    </row>
    <row r="4418" spans="1:18" x14ac:dyDescent="0.25">
      <c r="A4418" s="81">
        <v>4387</v>
      </c>
      <c r="B4418" s="93">
        <f t="shared" si="955"/>
        <v>5.3734233964090247E-37</v>
      </c>
      <c r="C4418" s="178">
        <f t="shared" si="956"/>
        <v>5.3613018786550989E-37</v>
      </c>
      <c r="D4418" s="165">
        <f t="shared" si="957"/>
        <v>2.2558277767625785E-3</v>
      </c>
      <c r="E4418" s="166">
        <f t="shared" si="967"/>
        <v>24.291375447755232</v>
      </c>
      <c r="F4418" s="167">
        <f t="shared" si="968"/>
        <v>9.8985722844342288</v>
      </c>
      <c r="G4418" s="167">
        <f t="shared" si="958"/>
        <v>343995.41358849377</v>
      </c>
      <c r="H4418" s="167">
        <f t="shared" si="959"/>
        <v>271299.98899881309</v>
      </c>
      <c r="I4418" s="168">
        <f t="shared" si="960"/>
        <v>615295.40258730692</v>
      </c>
      <c r="J4418" s="168">
        <f t="shared" si="962"/>
        <v>585712.48016441963</v>
      </c>
      <c r="K4418" s="94"/>
      <c r="L4418" s="265">
        <f t="shared" si="961"/>
        <v>234471.76404435825</v>
      </c>
      <c r="M4418" s="265">
        <f>$G4418*NonHospFrac+theModel!$H4418*NonHospFrac</f>
        <v>380823.63854294858</v>
      </c>
      <c r="N4418" s="266">
        <f t="shared" si="963"/>
        <v>615295.4025873068</v>
      </c>
      <c r="O4418" s="158"/>
      <c r="P4418" s="265">
        <f t="shared" si="964"/>
        <v>223198.54474690428</v>
      </c>
      <c r="Q4418" s="265">
        <f t="shared" si="965"/>
        <v>380822.07829232956</v>
      </c>
      <c r="R4418" s="266">
        <f t="shared" si="966"/>
        <v>604020.62303923385</v>
      </c>
    </row>
    <row r="4419" spans="1:18" x14ac:dyDescent="0.25">
      <c r="A4419" s="81">
        <v>4388</v>
      </c>
      <c r="B4419" s="93">
        <f t="shared" si="955"/>
        <v>5.2730453795423037E-37</v>
      </c>
      <c r="C4419" s="178">
        <f t="shared" si="956"/>
        <v>5.2611502973070024E-37</v>
      </c>
      <c r="D4419" s="165">
        <f t="shared" si="957"/>
        <v>2.2558277767625785E-3</v>
      </c>
      <c r="E4419" s="166">
        <f t="shared" si="967"/>
        <v>24.291375447755232</v>
      </c>
      <c r="F4419" s="167">
        <f t="shared" si="968"/>
        <v>9.9008281122109913</v>
      </c>
      <c r="G4419" s="167">
        <f t="shared" si="958"/>
        <v>344073.80816770723</v>
      </c>
      <c r="H4419" s="167">
        <f t="shared" si="959"/>
        <v>271299.98899881309</v>
      </c>
      <c r="I4419" s="168">
        <f t="shared" si="960"/>
        <v>615373.79716652026</v>
      </c>
      <c r="J4419" s="168">
        <f t="shared" si="962"/>
        <v>585778.03504205518</v>
      </c>
      <c r="K4419" s="94"/>
      <c r="L4419" s="265">
        <f t="shared" si="961"/>
        <v>234501.6380125407</v>
      </c>
      <c r="M4419" s="265">
        <f>$G4419*NonHospFrac+theModel!$H4419*NonHospFrac</f>
        <v>380872.15915397962</v>
      </c>
      <c r="N4419" s="266">
        <f t="shared" si="963"/>
        <v>615373.79716652026</v>
      </c>
      <c r="O4419" s="158"/>
      <c r="P4419" s="265">
        <f t="shared" si="964"/>
        <v>223223.52586611354</v>
      </c>
      <c r="Q4419" s="265">
        <f t="shared" si="965"/>
        <v>380870.5989033606</v>
      </c>
      <c r="R4419" s="266">
        <f t="shared" si="966"/>
        <v>604094.12476947415</v>
      </c>
    </row>
    <row r="4420" spans="1:18" x14ac:dyDescent="0.25">
      <c r="A4420" s="81">
        <v>4389</v>
      </c>
      <c r="B4420" s="93">
        <f t="shared" si="955"/>
        <v>5.1745424701305521E-37</v>
      </c>
      <c r="C4420" s="178">
        <f t="shared" si="956"/>
        <v>5.1628695934943937E-37</v>
      </c>
      <c r="D4420" s="165">
        <f t="shared" si="957"/>
        <v>2.2558277767625785E-3</v>
      </c>
      <c r="E4420" s="166">
        <f t="shared" si="967"/>
        <v>24.291375447755232</v>
      </c>
      <c r="F4420" s="167">
        <f t="shared" si="968"/>
        <v>9.9030839399877539</v>
      </c>
      <c r="G4420" s="167">
        <f t="shared" si="958"/>
        <v>344152.20274692058</v>
      </c>
      <c r="H4420" s="167">
        <f t="shared" si="959"/>
        <v>271299.98899881309</v>
      </c>
      <c r="I4420" s="168">
        <f t="shared" si="960"/>
        <v>615452.19174573361</v>
      </c>
      <c r="J4420" s="168">
        <f t="shared" si="962"/>
        <v>585843.58724754478</v>
      </c>
      <c r="K4420" s="94"/>
      <c r="L4420" s="265">
        <f t="shared" si="961"/>
        <v>234531.51198072309</v>
      </c>
      <c r="M4420" s="265">
        <f>$G4420*NonHospFrac+theModel!$H4420*NonHospFrac</f>
        <v>380920.6797650106</v>
      </c>
      <c r="N4420" s="266">
        <f t="shared" si="963"/>
        <v>615452.19174573373</v>
      </c>
      <c r="O4420" s="158"/>
      <c r="P4420" s="265">
        <f t="shared" si="964"/>
        <v>223248.50596704317</v>
      </c>
      <c r="Q4420" s="265">
        <f t="shared" si="965"/>
        <v>380919.11951439158</v>
      </c>
      <c r="R4420" s="266">
        <f t="shared" si="966"/>
        <v>604167.62548143475</v>
      </c>
    </row>
    <row r="4421" spans="1:18" x14ac:dyDescent="0.25">
      <c r="A4421" s="81">
        <v>4390</v>
      </c>
      <c r="B4421" s="93">
        <f t="shared" si="955"/>
        <v>5.0778796403056328E-37</v>
      </c>
      <c r="C4421" s="178">
        <f t="shared" si="956"/>
        <v>5.066424818365974E-37</v>
      </c>
      <c r="D4421" s="165">
        <f t="shared" si="957"/>
        <v>2.2558277767625785E-3</v>
      </c>
      <c r="E4421" s="166">
        <f t="shared" si="967"/>
        <v>24.291375447755232</v>
      </c>
      <c r="F4421" s="167">
        <f t="shared" si="968"/>
        <v>9.9053397677645165</v>
      </c>
      <c r="G4421" s="167">
        <f t="shared" si="958"/>
        <v>344230.59732613404</v>
      </c>
      <c r="H4421" s="167">
        <f t="shared" si="959"/>
        <v>271299.98899881309</v>
      </c>
      <c r="I4421" s="168">
        <f t="shared" si="960"/>
        <v>615530.58632494719</v>
      </c>
      <c r="J4421" s="168">
        <f t="shared" si="962"/>
        <v>585909.13678099774</v>
      </c>
      <c r="K4421" s="94"/>
      <c r="L4421" s="265">
        <f t="shared" si="961"/>
        <v>234561.38594890552</v>
      </c>
      <c r="M4421" s="265">
        <f>$G4421*NonHospFrac+theModel!$H4421*NonHospFrac</f>
        <v>380969.20037604158</v>
      </c>
      <c r="N4421" s="266">
        <f t="shared" si="963"/>
        <v>615530.58632494707</v>
      </c>
      <c r="O4421" s="158"/>
      <c r="P4421" s="265">
        <f t="shared" si="964"/>
        <v>223273.48504973471</v>
      </c>
      <c r="Q4421" s="265">
        <f t="shared" si="965"/>
        <v>380967.64012542256</v>
      </c>
      <c r="R4421" s="266">
        <f t="shared" si="966"/>
        <v>604241.12517515733</v>
      </c>
    </row>
    <row r="4422" spans="1:18" x14ac:dyDescent="0.25">
      <c r="A4422" s="81">
        <v>4391</v>
      </c>
      <c r="B4422" s="93">
        <f t="shared" si="955"/>
        <v>4.9830225165354936E-37</v>
      </c>
      <c r="C4422" s="178">
        <f t="shared" si="956"/>
        <v>4.9717816759304592E-37</v>
      </c>
      <c r="D4422" s="165">
        <f t="shared" si="957"/>
        <v>2.2558277767625785E-3</v>
      </c>
      <c r="E4422" s="166">
        <f t="shared" si="967"/>
        <v>24.291375447755232</v>
      </c>
      <c r="F4422" s="167">
        <f t="shared" si="968"/>
        <v>9.9075955955412791</v>
      </c>
      <c r="G4422" s="167">
        <f t="shared" si="958"/>
        <v>344308.99190534744</v>
      </c>
      <c r="H4422" s="167">
        <f t="shared" si="959"/>
        <v>271299.98899881309</v>
      </c>
      <c r="I4422" s="168">
        <f t="shared" si="960"/>
        <v>615608.98090416053</v>
      </c>
      <c r="J4422" s="168">
        <f t="shared" si="962"/>
        <v>585974.68364252243</v>
      </c>
      <c r="K4422" s="94"/>
      <c r="L4422" s="265">
        <f t="shared" si="961"/>
        <v>234591.25991708794</v>
      </c>
      <c r="M4422" s="265">
        <f>$G4422*NonHospFrac+theModel!$H4422*NonHospFrac</f>
        <v>381017.72098707256</v>
      </c>
      <c r="N4422" s="266">
        <f t="shared" si="963"/>
        <v>615608.98090416053</v>
      </c>
      <c r="O4422" s="158"/>
      <c r="P4422" s="265">
        <f t="shared" si="964"/>
        <v>223298.46311422967</v>
      </c>
      <c r="Q4422" s="265">
        <f t="shared" si="965"/>
        <v>381016.16073645354</v>
      </c>
      <c r="R4422" s="266">
        <f t="shared" si="966"/>
        <v>604314.62385068322</v>
      </c>
    </row>
    <row r="4423" spans="1:18" x14ac:dyDescent="0.25">
      <c r="A4423" s="81">
        <v>4392</v>
      </c>
      <c r="B4423" s="93">
        <f t="shared" si="955"/>
        <v>4.8899373674020173E-37</v>
      </c>
      <c r="C4423" s="178">
        <f t="shared" si="956"/>
        <v>4.8789065108620029E-37</v>
      </c>
      <c r="D4423" s="165">
        <f t="shared" si="957"/>
        <v>2.2558277767625785E-3</v>
      </c>
      <c r="E4423" s="166">
        <f t="shared" si="967"/>
        <v>24.291375447755232</v>
      </c>
      <c r="F4423" s="167">
        <f t="shared" si="968"/>
        <v>9.9098514233180417</v>
      </c>
      <c r="G4423" s="167">
        <f t="shared" si="958"/>
        <v>344387.38648456091</v>
      </c>
      <c r="H4423" s="167">
        <f t="shared" si="959"/>
        <v>271299.98899881309</v>
      </c>
      <c r="I4423" s="168">
        <f t="shared" si="960"/>
        <v>615687.37548337399</v>
      </c>
      <c r="J4423" s="168">
        <f t="shared" si="962"/>
        <v>586040.22783222806</v>
      </c>
      <c r="K4423" s="94"/>
      <c r="L4423" s="265">
        <f t="shared" si="961"/>
        <v>234621.13388527039</v>
      </c>
      <c r="M4423" s="265">
        <f>$G4423*NonHospFrac+theModel!$H4423*NonHospFrac</f>
        <v>381066.24159810354</v>
      </c>
      <c r="N4423" s="266">
        <f t="shared" si="963"/>
        <v>615687.37548337388</v>
      </c>
      <c r="O4423" s="158"/>
      <c r="P4423" s="265">
        <f t="shared" si="964"/>
        <v>223323.44016056956</v>
      </c>
      <c r="Q4423" s="265">
        <f t="shared" si="965"/>
        <v>381064.68134748453</v>
      </c>
      <c r="R4423" s="266">
        <f t="shared" si="966"/>
        <v>604388.12150805409</v>
      </c>
    </row>
    <row r="4424" spans="1:18" x14ac:dyDescent="0.25">
      <c r="A4424" s="81">
        <v>4393</v>
      </c>
      <c r="B4424" s="93">
        <f t="shared" si="955"/>
        <v>4.7985910916049759E-37</v>
      </c>
      <c r="C4424" s="178">
        <f t="shared" si="956"/>
        <v>4.787766296531208E-37</v>
      </c>
      <c r="D4424" s="165">
        <f t="shared" si="957"/>
        <v>2.2558277767625785E-3</v>
      </c>
      <c r="E4424" s="166">
        <f t="shared" si="967"/>
        <v>24.291375447755232</v>
      </c>
      <c r="F4424" s="167">
        <f t="shared" si="968"/>
        <v>9.9121072510948043</v>
      </c>
      <c r="G4424" s="167">
        <f t="shared" si="958"/>
        <v>344465.78106377437</v>
      </c>
      <c r="H4424" s="167">
        <f t="shared" si="959"/>
        <v>271299.98899881309</v>
      </c>
      <c r="I4424" s="168">
        <f t="shared" si="960"/>
        <v>615765.77006258746</v>
      </c>
      <c r="J4424" s="168">
        <f t="shared" si="962"/>
        <v>586105.76935022348</v>
      </c>
      <c r="K4424" s="94"/>
      <c r="L4424" s="265">
        <f t="shared" si="961"/>
        <v>234651.00785345284</v>
      </c>
      <c r="M4424" s="265">
        <f>$G4424*NonHospFrac+theModel!$H4424*NonHospFrac</f>
        <v>381114.76220913464</v>
      </c>
      <c r="N4424" s="266">
        <f t="shared" si="963"/>
        <v>615765.77006258746</v>
      </c>
      <c r="O4424" s="158"/>
      <c r="P4424" s="265">
        <f t="shared" si="964"/>
        <v>223348.41618879588</v>
      </c>
      <c r="Q4424" s="265">
        <f t="shared" si="965"/>
        <v>381113.20195851562</v>
      </c>
      <c r="R4424" s="266">
        <f t="shared" si="966"/>
        <v>604461.6181473115</v>
      </c>
    </row>
    <row r="4425" spans="1:18" x14ac:dyDescent="0.25">
      <c r="A4425" s="81">
        <v>4394</v>
      </c>
      <c r="B4425" s="93">
        <f t="shared" si="955"/>
        <v>4.7089512061919135E-37</v>
      </c>
      <c r="C4425" s="178">
        <f t="shared" si="956"/>
        <v>4.6983286232615663E-37</v>
      </c>
      <c r="D4425" s="165">
        <f t="shared" si="957"/>
        <v>2.2558277767625785E-3</v>
      </c>
      <c r="E4425" s="166">
        <f t="shared" si="967"/>
        <v>24.291375447755232</v>
      </c>
      <c r="F4425" s="167">
        <f t="shared" si="968"/>
        <v>9.9143630788715669</v>
      </c>
      <c r="G4425" s="167">
        <f t="shared" si="958"/>
        <v>344544.17564298777</v>
      </c>
      <c r="H4425" s="167">
        <f t="shared" si="959"/>
        <v>271299.98899881309</v>
      </c>
      <c r="I4425" s="168">
        <f t="shared" si="960"/>
        <v>615844.1646418008</v>
      </c>
      <c r="J4425" s="168">
        <f t="shared" si="962"/>
        <v>586171.30819661752</v>
      </c>
      <c r="K4425" s="94"/>
      <c r="L4425" s="265">
        <f t="shared" si="961"/>
        <v>234680.88182163524</v>
      </c>
      <c r="M4425" s="265">
        <f>$G4425*NonHospFrac+theModel!$H4425*NonHospFrac</f>
        <v>381163.28282016562</v>
      </c>
      <c r="N4425" s="266">
        <f t="shared" si="963"/>
        <v>615844.1646418008</v>
      </c>
      <c r="O4425" s="158"/>
      <c r="P4425" s="265">
        <f t="shared" si="964"/>
        <v>223373.39119895006</v>
      </c>
      <c r="Q4425" s="265">
        <f t="shared" si="965"/>
        <v>381161.7225695466</v>
      </c>
      <c r="R4425" s="266">
        <f t="shared" si="966"/>
        <v>604535.11376849667</v>
      </c>
    </row>
    <row r="4426" spans="1:18" x14ac:dyDescent="0.25">
      <c r="A4426" s="81">
        <v>4395</v>
      </c>
      <c r="B4426" s="93">
        <f t="shared" si="955"/>
        <v>4.6209858350067708E-37</v>
      </c>
      <c r="C4426" s="178">
        <f t="shared" si="956"/>
        <v>4.6105616868041364E-37</v>
      </c>
      <c r="D4426" s="165">
        <f t="shared" si="957"/>
        <v>2.2558277767625785E-3</v>
      </c>
      <c r="E4426" s="166">
        <f t="shared" si="967"/>
        <v>24.291375447755232</v>
      </c>
      <c r="F4426" s="167">
        <f t="shared" si="968"/>
        <v>9.9166189066483295</v>
      </c>
      <c r="G4426" s="167">
        <f t="shared" si="958"/>
        <v>344622.57022220118</v>
      </c>
      <c r="H4426" s="167">
        <f t="shared" si="959"/>
        <v>271299.98899881309</v>
      </c>
      <c r="I4426" s="168">
        <f t="shared" si="960"/>
        <v>615922.55922101426</v>
      </c>
      <c r="J4426" s="168">
        <f t="shared" si="962"/>
        <v>586236.84437151928</v>
      </c>
      <c r="K4426" s="94"/>
      <c r="L4426" s="265">
        <f t="shared" si="961"/>
        <v>234710.75578981766</v>
      </c>
      <c r="M4426" s="265">
        <f>$G4426*NonHospFrac+theModel!$H4426*NonHospFrac</f>
        <v>381211.8034311966</v>
      </c>
      <c r="N4426" s="266">
        <f t="shared" si="963"/>
        <v>615922.55922101426</v>
      </c>
      <c r="O4426" s="158"/>
      <c r="P4426" s="265">
        <f t="shared" si="964"/>
        <v>223398.36519107371</v>
      </c>
      <c r="Q4426" s="265">
        <f t="shared" si="965"/>
        <v>381210.24318057759</v>
      </c>
      <c r="R4426" s="266">
        <f t="shared" si="966"/>
        <v>604608.60837165127</v>
      </c>
    </row>
    <row r="4427" spans="1:18" x14ac:dyDescent="0.25">
      <c r="A4427" s="81">
        <v>4396</v>
      </c>
      <c r="B4427" s="93">
        <f t="shared" si="955"/>
        <v>4.5346636973547276E-37</v>
      </c>
      <c r="C4427" s="178">
        <f t="shared" si="956"/>
        <v>4.524434277027958E-37</v>
      </c>
      <c r="D4427" s="165">
        <f t="shared" si="957"/>
        <v>2.2558277767625785E-3</v>
      </c>
      <c r="E4427" s="166">
        <f t="shared" si="967"/>
        <v>24.291375447755232</v>
      </c>
      <c r="F4427" s="167">
        <f t="shared" si="968"/>
        <v>9.918874734425092</v>
      </c>
      <c r="G4427" s="167">
        <f t="shared" si="958"/>
        <v>344700.96480141458</v>
      </c>
      <c r="H4427" s="167">
        <f t="shared" si="959"/>
        <v>271299.98899881309</v>
      </c>
      <c r="I4427" s="168">
        <f t="shared" si="960"/>
        <v>616000.95380022773</v>
      </c>
      <c r="J4427" s="168">
        <f t="shared" si="962"/>
        <v>586302.37787503749</v>
      </c>
      <c r="K4427" s="94"/>
      <c r="L4427" s="265">
        <f t="shared" si="961"/>
        <v>234740.62975800008</v>
      </c>
      <c r="M4427" s="265">
        <f>$G4427*NonHospFrac+theModel!$H4427*NonHospFrac</f>
        <v>381260.32404222758</v>
      </c>
      <c r="N4427" s="266">
        <f t="shared" si="963"/>
        <v>616000.95380022773</v>
      </c>
      <c r="O4427" s="158"/>
      <c r="P4427" s="265">
        <f t="shared" si="964"/>
        <v>223423.33816520826</v>
      </c>
      <c r="Q4427" s="265">
        <f t="shared" si="965"/>
        <v>381258.76379160857</v>
      </c>
      <c r="R4427" s="266">
        <f t="shared" si="966"/>
        <v>604682.10195681686</v>
      </c>
    </row>
    <row r="4428" spans="1:18" x14ac:dyDescent="0.25">
      <c r="A4428" s="81">
        <v>4397</v>
      </c>
      <c r="B4428" s="93">
        <f t="shared" si="955"/>
        <v>4.4499540968787061E-37</v>
      </c>
      <c r="C4428" s="178">
        <f t="shared" si="956"/>
        <v>4.4399157668216483E-37</v>
      </c>
      <c r="D4428" s="165">
        <f t="shared" si="957"/>
        <v>2.2558277767625785E-3</v>
      </c>
      <c r="E4428" s="166">
        <f t="shared" si="967"/>
        <v>24.291375447755232</v>
      </c>
      <c r="F4428" s="167">
        <f t="shared" si="968"/>
        <v>9.9211305622018546</v>
      </c>
      <c r="G4428" s="167">
        <f t="shared" si="958"/>
        <v>344779.35938062798</v>
      </c>
      <c r="H4428" s="167">
        <f t="shared" si="959"/>
        <v>271299.98899881309</v>
      </c>
      <c r="I4428" s="168">
        <f t="shared" si="960"/>
        <v>616079.34837944107</v>
      </c>
      <c r="J4428" s="168">
        <f t="shared" si="962"/>
        <v>586367.90870728099</v>
      </c>
      <c r="K4428" s="94"/>
      <c r="L4428" s="265">
        <f t="shared" si="961"/>
        <v>234770.50372618251</v>
      </c>
      <c r="M4428" s="265">
        <f>$G4428*NonHospFrac+theModel!$H4428*NonHospFrac</f>
        <v>381308.84465325857</v>
      </c>
      <c r="N4428" s="266">
        <f t="shared" si="963"/>
        <v>616079.34837944107</v>
      </c>
      <c r="O4428" s="158"/>
      <c r="P4428" s="265">
        <f t="shared" si="964"/>
        <v>223448.31012139522</v>
      </c>
      <c r="Q4428" s="265">
        <f t="shared" si="965"/>
        <v>381307.28440263955</v>
      </c>
      <c r="R4428" s="266">
        <f t="shared" si="966"/>
        <v>604755.59452403476</v>
      </c>
    </row>
    <row r="4429" spans="1:18" x14ac:dyDescent="0.25">
      <c r="A4429" s="81">
        <v>4398</v>
      </c>
      <c r="B4429" s="93">
        <f t="shared" si="955"/>
        <v>4.3668269106436774E-37</v>
      </c>
      <c r="C4429" s="178">
        <f t="shared" si="956"/>
        <v>4.3569761012023329E-37</v>
      </c>
      <c r="D4429" s="165">
        <f t="shared" si="957"/>
        <v>2.2558277767625785E-3</v>
      </c>
      <c r="E4429" s="166">
        <f t="shared" si="967"/>
        <v>24.291375447755232</v>
      </c>
      <c r="F4429" s="167">
        <f t="shared" si="968"/>
        <v>9.9233863899786172</v>
      </c>
      <c r="G4429" s="167">
        <f t="shared" si="958"/>
        <v>344857.75395984144</v>
      </c>
      <c r="H4429" s="167">
        <f t="shared" si="959"/>
        <v>271299.98899881309</v>
      </c>
      <c r="I4429" s="168">
        <f t="shared" si="960"/>
        <v>616157.74295865453</v>
      </c>
      <c r="J4429" s="168">
        <f t="shared" si="962"/>
        <v>586433.43686835887</v>
      </c>
      <c r="K4429" s="94"/>
      <c r="L4429" s="265">
        <f t="shared" si="961"/>
        <v>234800.37769436496</v>
      </c>
      <c r="M4429" s="265">
        <f>$G4429*NonHospFrac+theModel!$H4429*NonHospFrac</f>
        <v>381357.36526428955</v>
      </c>
      <c r="N4429" s="266">
        <f t="shared" si="963"/>
        <v>616157.74295865453</v>
      </c>
      <c r="O4429" s="158"/>
      <c r="P4429" s="265">
        <f t="shared" si="964"/>
        <v>223473.28105967611</v>
      </c>
      <c r="Q4429" s="265">
        <f t="shared" si="965"/>
        <v>381355.80501367053</v>
      </c>
      <c r="R4429" s="266">
        <f t="shared" si="966"/>
        <v>604829.08607334667</v>
      </c>
    </row>
    <row r="4430" spans="1:18" x14ac:dyDescent="0.25">
      <c r="A4430" s="81">
        <v>4399</v>
      </c>
      <c r="B4430" s="93">
        <f t="shared" si="955"/>
        <v>4.2852525784248736E-37</v>
      </c>
      <c r="C4430" s="178">
        <f t="shared" si="956"/>
        <v>4.2755857866280196E-37</v>
      </c>
      <c r="D4430" s="165">
        <f t="shared" si="957"/>
        <v>2.2558277767625785E-3</v>
      </c>
      <c r="E4430" s="166">
        <f t="shared" si="967"/>
        <v>24.291375447755232</v>
      </c>
      <c r="F4430" s="167">
        <f t="shared" si="968"/>
        <v>9.9256422177553798</v>
      </c>
      <c r="G4430" s="167">
        <f t="shared" si="958"/>
        <v>344936.14853905485</v>
      </c>
      <c r="H4430" s="167">
        <f t="shared" si="959"/>
        <v>271299.98899881309</v>
      </c>
      <c r="I4430" s="168">
        <f t="shared" si="960"/>
        <v>616236.13753786799</v>
      </c>
      <c r="J4430" s="168">
        <f t="shared" si="962"/>
        <v>586498.96235837997</v>
      </c>
      <c r="K4430" s="94"/>
      <c r="L4430" s="265">
        <f t="shared" si="961"/>
        <v>234830.25166254738</v>
      </c>
      <c r="M4430" s="265">
        <f>$G4430*NonHospFrac+theModel!$H4430*NonHospFrac</f>
        <v>381405.88587532053</v>
      </c>
      <c r="N4430" s="266">
        <f t="shared" si="963"/>
        <v>616236.13753786788</v>
      </c>
      <c r="O4430" s="158"/>
      <c r="P4430" s="265">
        <f t="shared" si="964"/>
        <v>223498.25098009239</v>
      </c>
      <c r="Q4430" s="265">
        <f t="shared" si="965"/>
        <v>381404.32562470151</v>
      </c>
      <c r="R4430" s="266">
        <f t="shared" si="966"/>
        <v>604902.5766047939</v>
      </c>
    </row>
    <row r="4431" spans="1:18" x14ac:dyDescent="0.25">
      <c r="A4431" s="81">
        <v>4400</v>
      </c>
      <c r="B4431" s="93">
        <f t="shared" si="955"/>
        <v>4.2052020921960998E-37</v>
      </c>
      <c r="C4431" s="178">
        <f t="shared" si="956"/>
        <v>4.1957158805096241E-37</v>
      </c>
      <c r="D4431" s="165">
        <f t="shared" si="957"/>
        <v>2.2558277767625785E-3</v>
      </c>
      <c r="E4431" s="166">
        <f t="shared" si="967"/>
        <v>24.291375447755232</v>
      </c>
      <c r="F4431" s="167">
        <f t="shared" si="968"/>
        <v>9.9278980455321424</v>
      </c>
      <c r="G4431" s="167">
        <f t="shared" si="958"/>
        <v>345014.54311826825</v>
      </c>
      <c r="H4431" s="167">
        <f t="shared" si="959"/>
        <v>271299.98899881309</v>
      </c>
      <c r="I4431" s="168">
        <f t="shared" si="960"/>
        <v>616314.53211708134</v>
      </c>
      <c r="J4431" s="168">
        <f t="shared" si="962"/>
        <v>586564.48517745291</v>
      </c>
      <c r="K4431" s="94"/>
      <c r="L4431" s="265">
        <f t="shared" si="961"/>
        <v>234860.12563072977</v>
      </c>
      <c r="M4431" s="265">
        <f>$G4431*NonHospFrac+theModel!$H4431*NonHospFrac</f>
        <v>381454.40648635151</v>
      </c>
      <c r="N4431" s="266">
        <f t="shared" si="963"/>
        <v>616314.53211708134</v>
      </c>
      <c r="O4431" s="158"/>
      <c r="P4431" s="265">
        <f t="shared" si="964"/>
        <v>223523.21988268552</v>
      </c>
      <c r="Q4431" s="265">
        <f t="shared" si="965"/>
        <v>381452.84623573249</v>
      </c>
      <c r="R4431" s="266">
        <f t="shared" si="966"/>
        <v>604976.06611841801</v>
      </c>
    </row>
    <row r="4432" spans="1:18" x14ac:dyDescent="0.25">
      <c r="A4432" s="81">
        <v>4401</v>
      </c>
      <c r="B4432" s="93">
        <f t="shared" si="955"/>
        <v>4.126646985814416E-37</v>
      </c>
      <c r="C4432" s="178">
        <f t="shared" si="956"/>
        <v>4.1173379809189221E-37</v>
      </c>
      <c r="D4432" s="165">
        <f t="shared" si="957"/>
        <v>2.2558277767625785E-3</v>
      </c>
      <c r="E4432" s="166">
        <f t="shared" si="967"/>
        <v>24.291375447755232</v>
      </c>
      <c r="F4432" s="167">
        <f t="shared" si="968"/>
        <v>9.930153873308905</v>
      </c>
      <c r="G4432" s="167">
        <f t="shared" si="958"/>
        <v>345092.93769748171</v>
      </c>
      <c r="H4432" s="167">
        <f t="shared" si="959"/>
        <v>271299.98899881309</v>
      </c>
      <c r="I4432" s="168">
        <f t="shared" si="960"/>
        <v>616392.9266962948</v>
      </c>
      <c r="J4432" s="168">
        <f t="shared" si="962"/>
        <v>586630.00532568689</v>
      </c>
      <c r="K4432" s="94"/>
      <c r="L4432" s="265">
        <f t="shared" si="961"/>
        <v>234889.99959891223</v>
      </c>
      <c r="M4432" s="265">
        <f>$G4432*NonHospFrac+theModel!$H4432*NonHospFrac</f>
        <v>381502.92709738255</v>
      </c>
      <c r="N4432" s="266">
        <f t="shared" si="963"/>
        <v>616392.9266962948</v>
      </c>
      <c r="O4432" s="158"/>
      <c r="P4432" s="265">
        <f t="shared" si="964"/>
        <v>223548.18776749706</v>
      </c>
      <c r="Q4432" s="265">
        <f t="shared" si="965"/>
        <v>381501.36684676353</v>
      </c>
      <c r="R4432" s="266">
        <f t="shared" si="966"/>
        <v>605049.55461426056</v>
      </c>
    </row>
    <row r="4433" spans="1:18" x14ac:dyDescent="0.25">
      <c r="A4433" s="81">
        <v>4402</v>
      </c>
      <c r="B4433" s="93">
        <f t="shared" si="955"/>
        <v>4.0495593248975024E-37</v>
      </c>
      <c r="C4433" s="178">
        <f t="shared" si="956"/>
        <v>4.0404242164887509E-37</v>
      </c>
      <c r="D4433" s="165">
        <f t="shared" si="957"/>
        <v>2.2558277767625785E-3</v>
      </c>
      <c r="E4433" s="166">
        <f t="shared" si="967"/>
        <v>24.291375447755232</v>
      </c>
      <c r="F4433" s="167">
        <f t="shared" si="968"/>
        <v>9.9324097010856676</v>
      </c>
      <c r="G4433" s="167">
        <f t="shared" si="958"/>
        <v>345171.33227669512</v>
      </c>
      <c r="H4433" s="167">
        <f t="shared" si="959"/>
        <v>271299.98899881309</v>
      </c>
      <c r="I4433" s="168">
        <f t="shared" si="960"/>
        <v>616471.32127550826</v>
      </c>
      <c r="J4433" s="168">
        <f t="shared" si="962"/>
        <v>586695.52280319063</v>
      </c>
      <c r="K4433" s="94"/>
      <c r="L4433" s="265">
        <f t="shared" si="961"/>
        <v>234919.87356709465</v>
      </c>
      <c r="M4433" s="265">
        <f>$G4433*NonHospFrac+theModel!$H4433*NonHospFrac</f>
        <v>381551.44770841353</v>
      </c>
      <c r="N4433" s="266">
        <f t="shared" si="963"/>
        <v>616471.32127550815</v>
      </c>
      <c r="O4433" s="158"/>
      <c r="P4433" s="265">
        <f t="shared" si="964"/>
        <v>223573.15463456846</v>
      </c>
      <c r="Q4433" s="265">
        <f t="shared" si="965"/>
        <v>381549.88745779451</v>
      </c>
      <c r="R4433" s="266">
        <f t="shared" si="966"/>
        <v>605123.042092363</v>
      </c>
    </row>
    <row r="4434" spans="1:18" x14ac:dyDescent="0.25">
      <c r="A4434" s="81">
        <v>4403</v>
      </c>
      <c r="B4434" s="93">
        <f t="shared" si="955"/>
        <v>3.9739116968901319E-37</v>
      </c>
      <c r="C4434" s="178">
        <f t="shared" si="956"/>
        <v>3.9649472365018856E-37</v>
      </c>
      <c r="D4434" s="165">
        <f t="shared" si="957"/>
        <v>2.2558277767625785E-3</v>
      </c>
      <c r="E4434" s="166">
        <f t="shared" si="967"/>
        <v>24.291375447755232</v>
      </c>
      <c r="F4434" s="167">
        <f t="shared" si="968"/>
        <v>9.9346655288624302</v>
      </c>
      <c r="G4434" s="167">
        <f t="shared" si="958"/>
        <v>345249.72685590852</v>
      </c>
      <c r="H4434" s="167">
        <f t="shared" si="959"/>
        <v>271299.98899881309</v>
      </c>
      <c r="I4434" s="168">
        <f t="shared" si="960"/>
        <v>616549.71585472161</v>
      </c>
      <c r="J4434" s="168">
        <f t="shared" si="962"/>
        <v>586761.03761007288</v>
      </c>
      <c r="K4434" s="94"/>
      <c r="L4434" s="265">
        <f t="shared" si="961"/>
        <v>234949.74753527707</v>
      </c>
      <c r="M4434" s="265">
        <f>$G4434*NonHospFrac+theModel!$H4434*NonHospFrac</f>
        <v>381599.96831944457</v>
      </c>
      <c r="N4434" s="266">
        <f t="shared" si="963"/>
        <v>616549.71585472161</v>
      </c>
      <c r="O4434" s="158"/>
      <c r="P4434" s="265">
        <f t="shared" si="964"/>
        <v>223598.12048394119</v>
      </c>
      <c r="Q4434" s="265">
        <f t="shared" si="965"/>
        <v>381598.40806882555</v>
      </c>
      <c r="R4434" s="266">
        <f t="shared" si="966"/>
        <v>605196.52855276677</v>
      </c>
    </row>
    <row r="4435" spans="1:18" x14ac:dyDescent="0.25">
      <c r="A4435" s="81">
        <v>4404</v>
      </c>
      <c r="B4435" s="93">
        <f t="shared" si="955"/>
        <v>3.8996772013162556E-37</v>
      </c>
      <c r="C4435" s="178">
        <f t="shared" si="956"/>
        <v>3.8908802011651183E-37</v>
      </c>
      <c r="D4435" s="165">
        <f t="shared" si="957"/>
        <v>2.2558277767625785E-3</v>
      </c>
      <c r="E4435" s="166">
        <f t="shared" si="967"/>
        <v>24.291375447755232</v>
      </c>
      <c r="F4435" s="167">
        <f t="shared" si="968"/>
        <v>9.9369213566391927</v>
      </c>
      <c r="G4435" s="167">
        <f t="shared" si="958"/>
        <v>345328.12143512198</v>
      </c>
      <c r="H4435" s="167">
        <f t="shared" si="959"/>
        <v>271299.98899881309</v>
      </c>
      <c r="I4435" s="168">
        <f t="shared" si="960"/>
        <v>616628.11043393507</v>
      </c>
      <c r="J4435" s="168">
        <f t="shared" si="962"/>
        <v>586826.54974644282</v>
      </c>
      <c r="K4435" s="94"/>
      <c r="L4435" s="265">
        <f t="shared" si="961"/>
        <v>234979.62150345949</v>
      </c>
      <c r="M4435" s="265">
        <f>$G4435*NonHospFrac+theModel!$H4435*NonHospFrac</f>
        <v>381648.48893047555</v>
      </c>
      <c r="N4435" s="266">
        <f t="shared" si="963"/>
        <v>616628.11043393507</v>
      </c>
      <c r="O4435" s="158"/>
      <c r="P4435" s="265">
        <f t="shared" si="964"/>
        <v>223623.08531565676</v>
      </c>
      <c r="Q4435" s="265">
        <f t="shared" si="965"/>
        <v>381646.92867985653</v>
      </c>
      <c r="R4435" s="266">
        <f t="shared" si="966"/>
        <v>605270.01399551332</v>
      </c>
    </row>
    <row r="4436" spans="1:18" x14ac:dyDescent="0.25">
      <c r="A4436" s="81">
        <v>4405</v>
      </c>
      <c r="B4436" s="93">
        <f t="shared" si="955"/>
        <v>3.8268294402128473E-37</v>
      </c>
      <c r="C4436" s="178">
        <f t="shared" si="956"/>
        <v>3.8181967720646823E-37</v>
      </c>
      <c r="D4436" s="165">
        <f t="shared" si="957"/>
        <v>2.2558277767625785E-3</v>
      </c>
      <c r="E4436" s="166">
        <f t="shared" si="967"/>
        <v>24.291375447755232</v>
      </c>
      <c r="F4436" s="167">
        <f t="shared" si="968"/>
        <v>9.9391771844159553</v>
      </c>
      <c r="G4436" s="167">
        <f t="shared" si="958"/>
        <v>345406.51601433539</v>
      </c>
      <c r="H4436" s="167">
        <f t="shared" si="959"/>
        <v>271299.98899881309</v>
      </c>
      <c r="I4436" s="168">
        <f t="shared" si="960"/>
        <v>616706.50501314853</v>
      </c>
      <c r="J4436" s="168">
        <f t="shared" si="962"/>
        <v>586892.05921240908</v>
      </c>
      <c r="K4436" s="94"/>
      <c r="L4436" s="265">
        <f t="shared" si="961"/>
        <v>235009.49547164192</v>
      </c>
      <c r="M4436" s="265">
        <f>$G4436*NonHospFrac+theModel!$H4436*NonHospFrac</f>
        <v>381697.00954150653</v>
      </c>
      <c r="N4436" s="266">
        <f t="shared" si="963"/>
        <v>616706.50501314842</v>
      </c>
      <c r="O4436" s="158"/>
      <c r="P4436" s="265">
        <f t="shared" si="964"/>
        <v>223648.04912975663</v>
      </c>
      <c r="Q4436" s="265">
        <f t="shared" si="965"/>
        <v>381695.44929088751</v>
      </c>
      <c r="R4436" s="266">
        <f t="shared" si="966"/>
        <v>605343.49842064409</v>
      </c>
    </row>
    <row r="4437" spans="1:18" x14ac:dyDescent="0.25">
      <c r="A4437" s="81">
        <v>4406</v>
      </c>
      <c r="B4437" s="93">
        <f t="shared" si="955"/>
        <v>3.7553425087433384E-37</v>
      </c>
      <c r="C4437" s="178">
        <f t="shared" si="956"/>
        <v>3.7468711028008577E-37</v>
      </c>
      <c r="D4437" s="165">
        <f t="shared" si="957"/>
        <v>2.2558277767625785E-3</v>
      </c>
      <c r="E4437" s="166">
        <f t="shared" si="967"/>
        <v>24.291375447755232</v>
      </c>
      <c r="F4437" s="167">
        <f t="shared" si="968"/>
        <v>9.9414330121927179</v>
      </c>
      <c r="G4437" s="167">
        <f t="shared" si="958"/>
        <v>345484.91059354879</v>
      </c>
      <c r="H4437" s="167">
        <f t="shared" si="959"/>
        <v>271299.98899881309</v>
      </c>
      <c r="I4437" s="168">
        <f t="shared" si="960"/>
        <v>616784.89959236188</v>
      </c>
      <c r="J4437" s="168">
        <f t="shared" si="962"/>
        <v>586957.56600808038</v>
      </c>
      <c r="K4437" s="94"/>
      <c r="L4437" s="265">
        <f t="shared" si="961"/>
        <v>235039.36943982434</v>
      </c>
      <c r="M4437" s="265">
        <f>$G4437*NonHospFrac+theModel!$H4437*NonHospFrac</f>
        <v>381745.53015253751</v>
      </c>
      <c r="N4437" s="266">
        <f t="shared" si="963"/>
        <v>616784.89959236188</v>
      </c>
      <c r="O4437" s="158"/>
      <c r="P4437" s="265">
        <f t="shared" si="964"/>
        <v>223673.01192628231</v>
      </c>
      <c r="Q4437" s="265">
        <f t="shared" si="965"/>
        <v>381743.96990191849</v>
      </c>
      <c r="R4437" s="266">
        <f t="shared" si="966"/>
        <v>605416.98182820086</v>
      </c>
    </row>
    <row r="4438" spans="1:18" x14ac:dyDescent="0.25">
      <c r="A4438" s="81">
        <v>4407</v>
      </c>
      <c r="B4438" s="93">
        <f t="shared" si="955"/>
        <v>3.6851909859849741E-37</v>
      </c>
      <c r="C4438" s="178">
        <f t="shared" si="956"/>
        <v>3.6768778297961142E-37</v>
      </c>
      <c r="D4438" s="165">
        <f t="shared" si="957"/>
        <v>2.2558277767625785E-3</v>
      </c>
      <c r="E4438" s="166">
        <f t="shared" si="967"/>
        <v>24.291375447755232</v>
      </c>
      <c r="F4438" s="167">
        <f t="shared" si="968"/>
        <v>9.9436888399694805</v>
      </c>
      <c r="G4438" s="167">
        <f t="shared" si="958"/>
        <v>345563.30517276219</v>
      </c>
      <c r="H4438" s="167">
        <f t="shared" si="959"/>
        <v>271299.98899881309</v>
      </c>
      <c r="I4438" s="168">
        <f t="shared" si="960"/>
        <v>616863.29417157522</v>
      </c>
      <c r="J4438" s="168">
        <f t="shared" si="962"/>
        <v>587023.07013356581</v>
      </c>
      <c r="K4438" s="94"/>
      <c r="L4438" s="265">
        <f t="shared" si="961"/>
        <v>235069.24340800676</v>
      </c>
      <c r="M4438" s="265">
        <f>$G4438*NonHospFrac+theModel!$H4438*NonHospFrac</f>
        <v>381794.05076356849</v>
      </c>
      <c r="N4438" s="266">
        <f t="shared" si="963"/>
        <v>616863.29417157522</v>
      </c>
      <c r="O4438" s="158"/>
      <c r="P4438" s="265">
        <f t="shared" si="964"/>
        <v>223697.97370527525</v>
      </c>
      <c r="Q4438" s="265">
        <f t="shared" si="965"/>
        <v>381792.49051294947</v>
      </c>
      <c r="R4438" s="266">
        <f t="shared" si="966"/>
        <v>605490.46421822475</v>
      </c>
    </row>
    <row r="4439" spans="1:18" x14ac:dyDescent="0.25">
      <c r="A4439" s="81">
        <v>4408</v>
      </c>
      <c r="B4439" s="93">
        <f t="shared" si="955"/>
        <v>3.6163499258899351E-37</v>
      </c>
      <c r="C4439" s="178">
        <f t="shared" si="956"/>
        <v>3.608192063276619E-37</v>
      </c>
      <c r="D4439" s="165">
        <f t="shared" si="957"/>
        <v>2.2558277767625785E-3</v>
      </c>
      <c r="E4439" s="166">
        <f t="shared" si="967"/>
        <v>24.291375447755232</v>
      </c>
      <c r="F4439" s="167">
        <f t="shared" si="968"/>
        <v>9.9459446677462431</v>
      </c>
      <c r="G4439" s="167">
        <f t="shared" si="958"/>
        <v>345641.69975197566</v>
      </c>
      <c r="H4439" s="167">
        <f t="shared" si="959"/>
        <v>271299.98899881309</v>
      </c>
      <c r="I4439" s="168">
        <f t="shared" si="960"/>
        <v>616941.6887507888</v>
      </c>
      <c r="J4439" s="168">
        <f t="shared" si="962"/>
        <v>587088.57158897433</v>
      </c>
      <c r="K4439" s="94"/>
      <c r="L4439" s="265">
        <f t="shared" si="961"/>
        <v>235099.11737618921</v>
      </c>
      <c r="M4439" s="265">
        <f>$G4439*NonHospFrac+theModel!$H4439*NonHospFrac</f>
        <v>381842.57137459953</v>
      </c>
      <c r="N4439" s="266">
        <f t="shared" si="963"/>
        <v>616941.6887507888</v>
      </c>
      <c r="O4439" s="158"/>
      <c r="P4439" s="265">
        <f t="shared" si="964"/>
        <v>223722.93446677696</v>
      </c>
      <c r="Q4439" s="265">
        <f t="shared" si="965"/>
        <v>381841.01112398051</v>
      </c>
      <c r="R4439" s="266">
        <f t="shared" si="966"/>
        <v>605563.94559075753</v>
      </c>
    </row>
    <row r="4440" spans="1:18" x14ac:dyDescent="0.25">
      <c r="A4440" s="81">
        <v>4409</v>
      </c>
      <c r="B4440" s="93">
        <f t="shared" si="955"/>
        <v>3.5487948484136146E-37</v>
      </c>
      <c r="C4440" s="178">
        <f t="shared" si="956"/>
        <v>3.5407893784205314E-37</v>
      </c>
      <c r="D4440" s="165">
        <f t="shared" si="957"/>
        <v>2.2558277767625785E-3</v>
      </c>
      <c r="E4440" s="166">
        <f t="shared" si="967"/>
        <v>24.291375447755232</v>
      </c>
      <c r="F4440" s="167">
        <f t="shared" si="968"/>
        <v>9.9482004955230057</v>
      </c>
      <c r="G4440" s="167">
        <f t="shared" si="958"/>
        <v>345720.09433118906</v>
      </c>
      <c r="H4440" s="167">
        <f t="shared" si="959"/>
        <v>271299.98899881309</v>
      </c>
      <c r="I4440" s="168">
        <f t="shared" si="960"/>
        <v>617020.08333000215</v>
      </c>
      <c r="J4440" s="168">
        <f t="shared" si="962"/>
        <v>587154.07037441432</v>
      </c>
      <c r="K4440" s="94"/>
      <c r="L4440" s="265">
        <f t="shared" si="961"/>
        <v>235128.99134437164</v>
      </c>
      <c r="M4440" s="265">
        <f>$G4440*NonHospFrac+theModel!$H4440*NonHospFrac</f>
        <v>381891.09198563051</v>
      </c>
      <c r="N4440" s="266">
        <f t="shared" si="963"/>
        <v>617020.08333000215</v>
      </c>
      <c r="O4440" s="158"/>
      <c r="P4440" s="265">
        <f t="shared" si="964"/>
        <v>223747.89421082888</v>
      </c>
      <c r="Q4440" s="265">
        <f t="shared" si="965"/>
        <v>381889.53173501149</v>
      </c>
      <c r="R4440" s="266">
        <f t="shared" si="966"/>
        <v>605637.42594584031</v>
      </c>
    </row>
    <row r="4441" spans="1:18" x14ac:dyDescent="0.25">
      <c r="A4441" s="81">
        <v>4410</v>
      </c>
      <c r="B4441" s="93">
        <f t="shared" si="955"/>
        <v>3.4825017308102917E-37</v>
      </c>
      <c r="C4441" s="178">
        <f t="shared" si="956"/>
        <v>3.4746458066733059E-37</v>
      </c>
      <c r="D4441" s="165">
        <f t="shared" si="957"/>
        <v>2.2558277767625785E-3</v>
      </c>
      <c r="E4441" s="166">
        <f t="shared" si="967"/>
        <v>24.291375447755232</v>
      </c>
      <c r="F4441" s="167">
        <f t="shared" si="968"/>
        <v>9.9504563232997683</v>
      </c>
      <c r="G4441" s="167">
        <f t="shared" si="958"/>
        <v>345798.48891040252</v>
      </c>
      <c r="H4441" s="167">
        <f t="shared" si="959"/>
        <v>271299.98899881309</v>
      </c>
      <c r="I4441" s="168">
        <f t="shared" si="960"/>
        <v>617098.47790921561</v>
      </c>
      <c r="J4441" s="168">
        <f t="shared" si="962"/>
        <v>587219.56648999499</v>
      </c>
      <c r="K4441" s="94"/>
      <c r="L4441" s="265">
        <f t="shared" si="961"/>
        <v>235158.86531255406</v>
      </c>
      <c r="M4441" s="265">
        <f>$G4441*NonHospFrac+theModel!$H4441*NonHospFrac</f>
        <v>381939.61259666155</v>
      </c>
      <c r="N4441" s="266">
        <f t="shared" si="963"/>
        <v>617098.47790921561</v>
      </c>
      <c r="O4441" s="158"/>
      <c r="P4441" s="265">
        <f t="shared" si="964"/>
        <v>223772.85293747249</v>
      </c>
      <c r="Q4441" s="265">
        <f t="shared" si="965"/>
        <v>381938.05234604253</v>
      </c>
      <c r="R4441" s="266">
        <f t="shared" si="966"/>
        <v>605710.90528351499</v>
      </c>
    </row>
    <row r="4442" spans="1:18" x14ac:dyDescent="0.25">
      <c r="A4442" s="81">
        <v>4411</v>
      </c>
      <c r="B4442" s="93">
        <f t="shared" si="955"/>
        <v>3.4174469990897673E-37</v>
      </c>
      <c r="C4442" s="178">
        <f t="shared" si="956"/>
        <v>3.4097378272236067E-37</v>
      </c>
      <c r="D4442" s="165">
        <f t="shared" si="957"/>
        <v>2.2558277767625785E-3</v>
      </c>
      <c r="E4442" s="166">
        <f t="shared" si="967"/>
        <v>24.291375447755232</v>
      </c>
      <c r="F4442" s="167">
        <f t="shared" si="968"/>
        <v>9.9527121510765308</v>
      </c>
      <c r="G4442" s="167">
        <f t="shared" si="958"/>
        <v>345876.88348961592</v>
      </c>
      <c r="H4442" s="167">
        <f t="shared" si="959"/>
        <v>271299.98899881309</v>
      </c>
      <c r="I4442" s="168">
        <f t="shared" si="960"/>
        <v>617176.87248842907</v>
      </c>
      <c r="J4442" s="168">
        <f t="shared" si="962"/>
        <v>587285.05993582506</v>
      </c>
      <c r="K4442" s="94"/>
      <c r="L4442" s="265">
        <f t="shared" si="961"/>
        <v>235188.73928073648</v>
      </c>
      <c r="M4442" s="265">
        <f>$G4442*NonHospFrac+theModel!$H4442*NonHospFrac</f>
        <v>381988.13320769253</v>
      </c>
      <c r="N4442" s="266">
        <f t="shared" si="963"/>
        <v>617176.87248842907</v>
      </c>
      <c r="O4442" s="158"/>
      <c r="P4442" s="265">
        <f t="shared" si="964"/>
        <v>223797.81064674928</v>
      </c>
      <c r="Q4442" s="265">
        <f t="shared" si="965"/>
        <v>381986.57295707351</v>
      </c>
      <c r="R4442" s="266">
        <f t="shared" si="966"/>
        <v>605784.38360382279</v>
      </c>
    </row>
    <row r="4443" spans="1:18" x14ac:dyDescent="0.25">
      <c r="A4443" s="81">
        <v>4412</v>
      </c>
      <c r="B4443" s="93">
        <f t="shared" si="955"/>
        <v>3.3536075196351982E-37</v>
      </c>
      <c r="C4443" s="178">
        <f t="shared" si="956"/>
        <v>3.3460423586400454E-37</v>
      </c>
      <c r="D4443" s="165">
        <f t="shared" si="957"/>
        <v>2.2558277767625785E-3</v>
      </c>
      <c r="E4443" s="166">
        <f t="shared" si="967"/>
        <v>24.291375447755232</v>
      </c>
      <c r="F4443" s="167">
        <f t="shared" si="968"/>
        <v>9.9549679788532934</v>
      </c>
      <c r="G4443" s="167">
        <f t="shared" si="958"/>
        <v>345955.27806882939</v>
      </c>
      <c r="H4443" s="167">
        <f t="shared" si="959"/>
        <v>271299.98899881309</v>
      </c>
      <c r="I4443" s="168">
        <f t="shared" si="960"/>
        <v>617255.26706764242</v>
      </c>
      <c r="J4443" s="168">
        <f t="shared" si="962"/>
        <v>587350.55071201327</v>
      </c>
      <c r="K4443" s="94"/>
      <c r="L4443" s="265">
        <f t="shared" si="961"/>
        <v>235218.61324891893</v>
      </c>
      <c r="M4443" s="265">
        <f>$G4443*NonHospFrac+theModel!$H4443*NonHospFrac</f>
        <v>382036.65381872351</v>
      </c>
      <c r="N4443" s="266">
        <f t="shared" si="963"/>
        <v>617255.26706764242</v>
      </c>
      <c r="O4443" s="158"/>
      <c r="P4443" s="265">
        <f t="shared" si="964"/>
        <v>223822.76733870071</v>
      </c>
      <c r="Q4443" s="265">
        <f t="shared" si="965"/>
        <v>382035.09356810449</v>
      </c>
      <c r="R4443" s="266">
        <f t="shared" si="966"/>
        <v>605857.86090680514</v>
      </c>
    </row>
    <row r="4444" spans="1:18" x14ac:dyDescent="0.25">
      <c r="A4444" s="81">
        <v>4413</v>
      </c>
      <c r="B4444" s="93">
        <f t="shared" si="955"/>
        <v>3.290960590975944E-37</v>
      </c>
      <c r="C4444" s="178">
        <f t="shared" si="956"/>
        <v>3.2835367506625895E-37</v>
      </c>
      <c r="D4444" s="165">
        <f t="shared" si="957"/>
        <v>2.2558277767625785E-3</v>
      </c>
      <c r="E4444" s="166">
        <f t="shared" si="967"/>
        <v>24.291375447755232</v>
      </c>
      <c r="F4444" s="167">
        <f t="shared" si="968"/>
        <v>9.957223806630056</v>
      </c>
      <c r="G4444" s="167">
        <f t="shared" si="958"/>
        <v>346033.67264804273</v>
      </c>
      <c r="H4444" s="167">
        <f t="shared" si="959"/>
        <v>271299.98899881309</v>
      </c>
      <c r="I4444" s="168">
        <f t="shared" si="960"/>
        <v>617333.66164685576</v>
      </c>
      <c r="J4444" s="168">
        <f t="shared" si="962"/>
        <v>587416.03881866846</v>
      </c>
      <c r="K4444" s="94"/>
      <c r="L4444" s="265">
        <f t="shared" si="961"/>
        <v>235248.48721710133</v>
      </c>
      <c r="M4444" s="265">
        <f>$G4444*NonHospFrac+theModel!$H4444*NonHospFrac</f>
        <v>382085.17442975449</v>
      </c>
      <c r="N4444" s="266">
        <f t="shared" si="963"/>
        <v>617333.66164685576</v>
      </c>
      <c r="O4444" s="158"/>
      <c r="P4444" s="265">
        <f t="shared" si="964"/>
        <v>223847.7230133682</v>
      </c>
      <c r="Q4444" s="265">
        <f t="shared" si="965"/>
        <v>382083.61417913547</v>
      </c>
      <c r="R4444" s="266">
        <f t="shared" si="966"/>
        <v>605931.33719250374</v>
      </c>
    </row>
    <row r="4445" spans="1:18" x14ac:dyDescent="0.25">
      <c r="A4445" s="81">
        <v>4414</v>
      </c>
      <c r="B4445" s="93">
        <f t="shared" si="955"/>
        <v>3.2294839357156389E-37</v>
      </c>
      <c r="C4445" s="178">
        <f t="shared" si="956"/>
        <v>3.222198776148843E-37</v>
      </c>
      <c r="D4445" s="165">
        <f t="shared" si="957"/>
        <v>2.2558277767625785E-3</v>
      </c>
      <c r="E4445" s="166">
        <f t="shared" si="967"/>
        <v>24.291375447755232</v>
      </c>
      <c r="F4445" s="167">
        <f t="shared" si="968"/>
        <v>9.9594796344068186</v>
      </c>
      <c r="G4445" s="167">
        <f t="shared" si="958"/>
        <v>346112.06722725619</v>
      </c>
      <c r="H4445" s="167">
        <f t="shared" si="959"/>
        <v>271299.98899881309</v>
      </c>
      <c r="I4445" s="168">
        <f t="shared" si="960"/>
        <v>617412.05622606934</v>
      </c>
      <c r="J4445" s="168">
        <f t="shared" si="962"/>
        <v>587481.52425589971</v>
      </c>
      <c r="K4445" s="94"/>
      <c r="L4445" s="265">
        <f t="shared" si="961"/>
        <v>235278.36118528375</v>
      </c>
      <c r="M4445" s="265">
        <f>$G4445*NonHospFrac+theModel!$H4445*NonHospFrac</f>
        <v>382133.69504078547</v>
      </c>
      <c r="N4445" s="266">
        <f t="shared" si="963"/>
        <v>617412.05622606922</v>
      </c>
      <c r="O4445" s="158"/>
      <c r="P4445" s="265">
        <f t="shared" si="964"/>
        <v>223872.67767079329</v>
      </c>
      <c r="Q4445" s="265">
        <f t="shared" si="965"/>
        <v>382132.13479016646</v>
      </c>
      <c r="R4445" s="266">
        <f t="shared" si="966"/>
        <v>606004.81246095977</v>
      </c>
    </row>
    <row r="4446" spans="1:18" x14ac:dyDescent="0.25">
      <c r="A4446" s="81">
        <v>4415</v>
      </c>
      <c r="B4446" s="93">
        <f t="shared" si="955"/>
        <v>3.169155692609588E-37</v>
      </c>
      <c r="C4446" s="178">
        <f t="shared" si="956"/>
        <v>3.1620066231693139E-37</v>
      </c>
      <c r="D4446" s="165">
        <f t="shared" si="957"/>
        <v>2.2558277767625785E-3</v>
      </c>
      <c r="E4446" s="166">
        <f t="shared" si="967"/>
        <v>24.291375447755232</v>
      </c>
      <c r="F4446" s="167">
        <f t="shared" si="968"/>
        <v>9.9617354621835812</v>
      </c>
      <c r="G4446" s="167">
        <f t="shared" si="958"/>
        <v>346190.4618064696</v>
      </c>
      <c r="H4446" s="167">
        <f t="shared" si="959"/>
        <v>271299.98899881309</v>
      </c>
      <c r="I4446" s="168">
        <f t="shared" si="960"/>
        <v>617490.45080528269</v>
      </c>
      <c r="J4446" s="168">
        <f t="shared" si="962"/>
        <v>587547.00702381541</v>
      </c>
      <c r="K4446" s="94"/>
      <c r="L4446" s="265">
        <f t="shared" si="961"/>
        <v>235308.23515346617</v>
      </c>
      <c r="M4446" s="265">
        <f>$G4446*NonHospFrac+theModel!$H4446*NonHospFrac</f>
        <v>382182.21565181646</v>
      </c>
      <c r="N4446" s="266">
        <f t="shared" si="963"/>
        <v>617490.45080528269</v>
      </c>
      <c r="O4446" s="158"/>
      <c r="P4446" s="265">
        <f t="shared" si="964"/>
        <v>223897.63131101741</v>
      </c>
      <c r="Q4446" s="265">
        <f t="shared" si="965"/>
        <v>382180.65540119744</v>
      </c>
      <c r="R4446" s="266">
        <f t="shared" si="966"/>
        <v>606078.28671221482</v>
      </c>
    </row>
    <row r="4447" spans="1:18" x14ac:dyDescent="0.25">
      <c r="A4447" s="81">
        <v>4416</v>
      </c>
      <c r="B4447" s="93">
        <f t="shared" ref="B4447:B4510" si="969">Constant*EXP(PowerTerm*(A4447)/7)</f>
        <v>3.1099544087913696E-37</v>
      </c>
      <c r="C4447" s="178">
        <f t="shared" ref="C4447:C4510" si="970">(1-theFloor)*B4447</f>
        <v>3.102938887251553E-37</v>
      </c>
      <c r="D4447" s="165">
        <f t="shared" ref="D4447:D4510" si="971">theFloor</f>
        <v>2.2558277767625785E-3</v>
      </c>
      <c r="E4447" s="166">
        <f t="shared" si="967"/>
        <v>24.291375447755232</v>
      </c>
      <c r="F4447" s="167">
        <f t="shared" si="968"/>
        <v>9.9639912899603438</v>
      </c>
      <c r="G4447" s="167">
        <f t="shared" ref="G4447:G4510" si="972">$B$22*F4447*totInfected/365.25</f>
        <v>346268.85638568306</v>
      </c>
      <c r="H4447" s="167">
        <f t="shared" ref="H4447:H4510" si="973">lostQALYs_Injured*E4447*totInfected/365.25</f>
        <v>271299.98899881309</v>
      </c>
      <c r="I4447" s="168">
        <f t="shared" ref="I4447:I4510" si="974">H4447+G4447</f>
        <v>617568.84538449615</v>
      </c>
      <c r="J4447" s="168">
        <f t="shared" si="962"/>
        <v>587612.48712252476</v>
      </c>
      <c r="K4447" s="94"/>
      <c r="L4447" s="265">
        <f t="shared" ref="L4447:L4510" si="975">$G4447*HospFrac+$H4447*HospFrac</f>
        <v>235338.10912164862</v>
      </c>
      <c r="M4447" s="265">
        <f>$G4447*NonHospFrac+theModel!$H4447*NonHospFrac</f>
        <v>382230.73626284749</v>
      </c>
      <c r="N4447" s="266">
        <f t="shared" si="963"/>
        <v>617568.84538449615</v>
      </c>
      <c r="O4447" s="158"/>
      <c r="P4447" s="265">
        <f t="shared" si="964"/>
        <v>223922.58393408207</v>
      </c>
      <c r="Q4447" s="265">
        <f t="shared" si="965"/>
        <v>382229.17601222848</v>
      </c>
      <c r="R4447" s="266">
        <f t="shared" si="966"/>
        <v>606151.75994631054</v>
      </c>
    </row>
    <row r="4448" spans="1:18" x14ac:dyDescent="0.25">
      <c r="A4448" s="81">
        <v>4417</v>
      </c>
      <c r="B4448" s="93">
        <f t="shared" si="969"/>
        <v>3.0518590321439156E-37</v>
      </c>
      <c r="C4448" s="178">
        <f t="shared" si="970"/>
        <v>3.0449745637684415E-37</v>
      </c>
      <c r="D4448" s="165">
        <f t="shared" si="971"/>
        <v>2.2558277767625785E-3</v>
      </c>
      <c r="E4448" s="166">
        <f t="shared" si="967"/>
        <v>24.291375447755232</v>
      </c>
      <c r="F4448" s="167">
        <f t="shared" si="968"/>
        <v>9.9662471177371064</v>
      </c>
      <c r="G4448" s="167">
        <f t="shared" si="972"/>
        <v>346347.2509648964</v>
      </c>
      <c r="H4448" s="167">
        <f t="shared" si="973"/>
        <v>271299.98899881309</v>
      </c>
      <c r="I4448" s="168">
        <f t="shared" si="974"/>
        <v>617647.23996370949</v>
      </c>
      <c r="J4448" s="168">
        <f t="shared" ref="J4448:J4511" si="976">J4447+(I4448-I4447)/(1+discountDaily)^A4448</f>
        <v>587677.96455213625</v>
      </c>
      <c r="K4448" s="94"/>
      <c r="L4448" s="265">
        <f t="shared" si="975"/>
        <v>235367.98308983102</v>
      </c>
      <c r="M4448" s="265">
        <f>$G4448*NonHospFrac+theModel!$H4448*NonHospFrac</f>
        <v>382279.25687387842</v>
      </c>
      <c r="N4448" s="266">
        <f t="shared" ref="N4448:N4511" si="977">L4448+M4448</f>
        <v>617647.23996370938</v>
      </c>
      <c r="O4448" s="158"/>
      <c r="P4448" s="265">
        <f t="shared" ref="P4448:P4511" si="978">P4447+(L4448-L4447)/(1+discountDaily)^A4448</f>
        <v>223947.53554002862</v>
      </c>
      <c r="Q4448" s="265">
        <f t="shared" ref="Q4448:Q4511" si="979">Q4447+(M4448-M4447)/(1+discountDaily)^B4448</f>
        <v>382277.6966232594</v>
      </c>
      <c r="R4448" s="266">
        <f t="shared" ref="R4448:R4511" si="980">P4448+Q4448</f>
        <v>606225.23216328805</v>
      </c>
    </row>
    <row r="4449" spans="1:18" x14ac:dyDescent="0.25">
      <c r="A4449" s="81">
        <v>4418</v>
      </c>
      <c r="B4449" s="93">
        <f t="shared" si="969"/>
        <v>2.9948489038133725E-37</v>
      </c>
      <c r="C4449" s="178">
        <f t="shared" si="970"/>
        <v>2.9880930404689433E-37</v>
      </c>
      <c r="D4449" s="165">
        <f t="shared" si="971"/>
        <v>2.2558277767625785E-3</v>
      </c>
      <c r="E4449" s="166">
        <f t="shared" ref="E4449:E4512" si="981">C4449+E4448</f>
        <v>24.291375447755232</v>
      </c>
      <c r="F4449" s="167">
        <f t="shared" ref="F4449:F4512" si="982">D4449+F4448</f>
        <v>9.968502945513869</v>
      </c>
      <c r="G4449" s="167">
        <f t="shared" si="972"/>
        <v>346425.64554410987</v>
      </c>
      <c r="H4449" s="167">
        <f t="shared" si="973"/>
        <v>271299.98899881309</v>
      </c>
      <c r="I4449" s="168">
        <f t="shared" si="974"/>
        <v>617725.63454292296</v>
      </c>
      <c r="J4449" s="168">
        <f t="shared" si="976"/>
        <v>587743.43931275886</v>
      </c>
      <c r="K4449" s="94"/>
      <c r="L4449" s="265">
        <f t="shared" si="975"/>
        <v>235397.85705801347</v>
      </c>
      <c r="M4449" s="265">
        <f>$G4449*NonHospFrac+theModel!$H4449*NonHospFrac</f>
        <v>382327.77748490951</v>
      </c>
      <c r="N4449" s="266">
        <f t="shared" si="977"/>
        <v>617725.63454292296</v>
      </c>
      <c r="O4449" s="158"/>
      <c r="P4449" s="265">
        <f t="shared" si="978"/>
        <v>223972.48612889866</v>
      </c>
      <c r="Q4449" s="265">
        <f t="shared" si="979"/>
        <v>382326.2172342905</v>
      </c>
      <c r="R4449" s="266">
        <f t="shared" si="980"/>
        <v>606298.70336318912</v>
      </c>
    </row>
    <row r="4450" spans="1:18" x14ac:dyDescent="0.25">
      <c r="A4450" s="81">
        <v>4419</v>
      </c>
      <c r="B4450" s="93">
        <f t="shared" si="969"/>
        <v>2.9389037508627637E-37</v>
      </c>
      <c r="C4450" s="178">
        <f t="shared" si="970"/>
        <v>2.9322740901483355E-37</v>
      </c>
      <c r="D4450" s="165">
        <f t="shared" si="971"/>
        <v>2.2558277767625785E-3</v>
      </c>
      <c r="E4450" s="166">
        <f t="shared" si="981"/>
        <v>24.291375447755232</v>
      </c>
      <c r="F4450" s="167">
        <f t="shared" si="982"/>
        <v>9.9707587732906315</v>
      </c>
      <c r="G4450" s="167">
        <f t="shared" si="972"/>
        <v>346504.04012332327</v>
      </c>
      <c r="H4450" s="167">
        <f t="shared" si="973"/>
        <v>271299.98899881309</v>
      </c>
      <c r="I4450" s="168">
        <f t="shared" si="974"/>
        <v>617804.0291221363</v>
      </c>
      <c r="J4450" s="168">
        <f t="shared" si="976"/>
        <v>587808.9114045013</v>
      </c>
      <c r="K4450" s="94"/>
      <c r="L4450" s="265">
        <f t="shared" si="975"/>
        <v>235427.73102619589</v>
      </c>
      <c r="M4450" s="265">
        <f>$G4450*NonHospFrac+theModel!$H4450*NonHospFrac</f>
        <v>382376.2980959405</v>
      </c>
      <c r="N4450" s="266">
        <f t="shared" si="977"/>
        <v>617804.02912213642</v>
      </c>
      <c r="O4450" s="158"/>
      <c r="P4450" s="265">
        <f t="shared" si="978"/>
        <v>223997.43570073353</v>
      </c>
      <c r="Q4450" s="265">
        <f t="shared" si="979"/>
        <v>382374.73784532148</v>
      </c>
      <c r="R4450" s="266">
        <f t="shared" si="980"/>
        <v>606372.17354605498</v>
      </c>
    </row>
    <row r="4451" spans="1:18" x14ac:dyDescent="0.25">
      <c r="A4451" s="81">
        <v>4420</v>
      </c>
      <c r="B4451" s="93">
        <f t="shared" si="969"/>
        <v>2.8840036790628875E-37</v>
      </c>
      <c r="C4451" s="178">
        <f t="shared" si="970"/>
        <v>2.8774978634553721E-37</v>
      </c>
      <c r="D4451" s="165">
        <f t="shared" si="971"/>
        <v>2.2558277767625785E-3</v>
      </c>
      <c r="E4451" s="166">
        <f t="shared" si="981"/>
        <v>24.291375447755232</v>
      </c>
      <c r="F4451" s="167">
        <f t="shared" si="982"/>
        <v>9.9730146010673941</v>
      </c>
      <c r="G4451" s="167">
        <f t="shared" si="972"/>
        <v>346582.43470253667</v>
      </c>
      <c r="H4451" s="167">
        <f t="shared" si="973"/>
        <v>271299.98899881309</v>
      </c>
      <c r="I4451" s="168">
        <f t="shared" si="974"/>
        <v>617882.42370134976</v>
      </c>
      <c r="J4451" s="168">
        <f t="shared" si="976"/>
        <v>587874.38082747243</v>
      </c>
      <c r="K4451" s="94"/>
      <c r="L4451" s="265">
        <f t="shared" si="975"/>
        <v>235457.60499437829</v>
      </c>
      <c r="M4451" s="265">
        <f>$G4451*NonHospFrac+theModel!$H4451*NonHospFrac</f>
        <v>382424.81870697148</v>
      </c>
      <c r="N4451" s="266">
        <f t="shared" si="977"/>
        <v>617882.42370134976</v>
      </c>
      <c r="O4451" s="158"/>
      <c r="P4451" s="265">
        <f t="shared" si="978"/>
        <v>224022.38425557473</v>
      </c>
      <c r="Q4451" s="265">
        <f t="shared" si="979"/>
        <v>382423.25845635246</v>
      </c>
      <c r="R4451" s="266">
        <f t="shared" si="980"/>
        <v>606445.64271192718</v>
      </c>
    </row>
    <row r="4452" spans="1:18" x14ac:dyDescent="0.25">
      <c r="A4452" s="81">
        <v>4421</v>
      </c>
      <c r="B4452" s="93">
        <f t="shared" si="969"/>
        <v>2.8301291658178799E-37</v>
      </c>
      <c r="C4452" s="178">
        <f t="shared" si="970"/>
        <v>2.8237448818338019E-37</v>
      </c>
      <c r="D4452" s="165">
        <f t="shared" si="971"/>
        <v>2.2558277767625785E-3</v>
      </c>
      <c r="E4452" s="166">
        <f t="shared" si="981"/>
        <v>24.291375447755232</v>
      </c>
      <c r="F4452" s="167">
        <f t="shared" si="982"/>
        <v>9.9752704288441567</v>
      </c>
      <c r="G4452" s="167">
        <f t="shared" si="972"/>
        <v>346660.82928175014</v>
      </c>
      <c r="H4452" s="167">
        <f t="shared" si="973"/>
        <v>271299.98899881309</v>
      </c>
      <c r="I4452" s="168">
        <f t="shared" si="974"/>
        <v>617960.81828056322</v>
      </c>
      <c r="J4452" s="168">
        <f t="shared" si="976"/>
        <v>587939.84758178098</v>
      </c>
      <c r="K4452" s="94"/>
      <c r="L4452" s="265">
        <f t="shared" si="975"/>
        <v>235487.47896256074</v>
      </c>
      <c r="M4452" s="265">
        <f>$G4452*NonHospFrac+theModel!$H4452*NonHospFrac</f>
        <v>382473.33931800246</v>
      </c>
      <c r="N4452" s="266">
        <f t="shared" si="977"/>
        <v>617960.81828056322</v>
      </c>
      <c r="O4452" s="158"/>
      <c r="P4452" s="265">
        <f t="shared" si="978"/>
        <v>224047.33179346376</v>
      </c>
      <c r="Q4452" s="265">
        <f t="shared" si="979"/>
        <v>382471.77906738344</v>
      </c>
      <c r="R4452" s="266">
        <f t="shared" si="980"/>
        <v>606519.11086084717</v>
      </c>
    </row>
    <row r="4453" spans="1:18" x14ac:dyDescent="0.25">
      <c r="A4453" s="81">
        <v>4422</v>
      </c>
      <c r="B4453" s="93">
        <f t="shared" si="969"/>
        <v>2.7772610532229327E-37</v>
      </c>
      <c r="C4453" s="178">
        <f t="shared" si="970"/>
        <v>2.7709960305957516E-37</v>
      </c>
      <c r="D4453" s="165">
        <f t="shared" si="971"/>
        <v>2.2558277767625785E-3</v>
      </c>
      <c r="E4453" s="166">
        <f t="shared" si="981"/>
        <v>24.291375447755232</v>
      </c>
      <c r="F4453" s="167">
        <f t="shared" si="982"/>
        <v>9.9775262566209193</v>
      </c>
      <c r="G4453" s="167">
        <f t="shared" si="972"/>
        <v>346739.22386096354</v>
      </c>
      <c r="H4453" s="167">
        <f t="shared" si="973"/>
        <v>271299.98899881309</v>
      </c>
      <c r="I4453" s="168">
        <f t="shared" si="974"/>
        <v>618039.21285977657</v>
      </c>
      <c r="J4453" s="168">
        <f t="shared" si="976"/>
        <v>588005.31166753569</v>
      </c>
      <c r="K4453" s="94"/>
      <c r="L4453" s="265">
        <f t="shared" si="975"/>
        <v>235517.35293074316</v>
      </c>
      <c r="M4453" s="265">
        <f>$G4453*NonHospFrac+theModel!$H4453*NonHospFrac</f>
        <v>382521.85992903344</v>
      </c>
      <c r="N4453" s="266">
        <f t="shared" si="977"/>
        <v>618039.21285977657</v>
      </c>
      <c r="O4453" s="158"/>
      <c r="P4453" s="265">
        <f t="shared" si="978"/>
        <v>224072.27831444202</v>
      </c>
      <c r="Q4453" s="265">
        <f t="shared" si="979"/>
        <v>382520.29967841442</v>
      </c>
      <c r="R4453" s="266">
        <f t="shared" si="980"/>
        <v>606592.5779928565</v>
      </c>
    </row>
    <row r="4454" spans="1:18" x14ac:dyDescent="0.25">
      <c r="A4454" s="81">
        <v>4423</v>
      </c>
      <c r="B4454" s="93">
        <f t="shared" si="969"/>
        <v>2.7253805412516995E-37</v>
      </c>
      <c r="C4454" s="178">
        <f t="shared" si="970"/>
        <v>2.7192325521244955E-37</v>
      </c>
      <c r="D4454" s="165">
        <f t="shared" si="971"/>
        <v>2.2558277767625785E-3</v>
      </c>
      <c r="E4454" s="166">
        <f t="shared" si="981"/>
        <v>24.291375447755232</v>
      </c>
      <c r="F4454" s="167">
        <f t="shared" si="982"/>
        <v>9.9797820843976819</v>
      </c>
      <c r="G4454" s="167">
        <f t="shared" si="972"/>
        <v>346817.61844017694</v>
      </c>
      <c r="H4454" s="167">
        <f t="shared" si="973"/>
        <v>271299.98899881309</v>
      </c>
      <c r="I4454" s="168">
        <f t="shared" si="974"/>
        <v>618117.60743899003</v>
      </c>
      <c r="J4454" s="168">
        <f t="shared" si="976"/>
        <v>588070.77308484551</v>
      </c>
      <c r="K4454" s="94"/>
      <c r="L4454" s="265">
        <f t="shared" si="975"/>
        <v>235547.22689892558</v>
      </c>
      <c r="M4454" s="265">
        <f>$G4454*NonHospFrac+theModel!$H4454*NonHospFrac</f>
        <v>382570.38054006442</v>
      </c>
      <c r="N4454" s="266">
        <f t="shared" si="977"/>
        <v>618117.60743899003</v>
      </c>
      <c r="O4454" s="158"/>
      <c r="P4454" s="265">
        <f t="shared" si="978"/>
        <v>224097.22381855096</v>
      </c>
      <c r="Q4454" s="265">
        <f t="shared" si="979"/>
        <v>382568.8202894454</v>
      </c>
      <c r="R4454" s="266">
        <f t="shared" si="980"/>
        <v>606666.04410799639</v>
      </c>
    </row>
    <row r="4455" spans="1:18" x14ac:dyDescent="0.25">
      <c r="A4455" s="81">
        <v>4424</v>
      </c>
      <c r="B4455" s="93">
        <f t="shared" si="969"/>
        <v>2.6744691810709591E-37</v>
      </c>
      <c r="C4455" s="178">
        <f t="shared" si="970"/>
        <v>2.6684360392042038E-37</v>
      </c>
      <c r="D4455" s="165">
        <f t="shared" si="971"/>
        <v>2.2558277767625785E-3</v>
      </c>
      <c r="E4455" s="166">
        <f t="shared" si="981"/>
        <v>24.291375447755232</v>
      </c>
      <c r="F4455" s="167">
        <f t="shared" si="982"/>
        <v>9.9820379121744445</v>
      </c>
      <c r="G4455" s="167">
        <f t="shared" si="972"/>
        <v>346896.0130193904</v>
      </c>
      <c r="H4455" s="167">
        <f t="shared" si="973"/>
        <v>271299.98899881309</v>
      </c>
      <c r="I4455" s="168">
        <f t="shared" si="974"/>
        <v>618196.00201820349</v>
      </c>
      <c r="J4455" s="168">
        <f t="shared" si="976"/>
        <v>588136.23183381907</v>
      </c>
      <c r="K4455" s="94"/>
      <c r="L4455" s="265">
        <f t="shared" si="975"/>
        <v>235577.10086710801</v>
      </c>
      <c r="M4455" s="265">
        <f>$G4455*NonHospFrac+theModel!$H4455*NonHospFrac</f>
        <v>382618.90115109546</v>
      </c>
      <c r="N4455" s="266">
        <f t="shared" si="977"/>
        <v>618196.00201820349</v>
      </c>
      <c r="O4455" s="158"/>
      <c r="P4455" s="265">
        <f t="shared" si="978"/>
        <v>224122.16830583205</v>
      </c>
      <c r="Q4455" s="265">
        <f t="shared" si="979"/>
        <v>382617.34090047644</v>
      </c>
      <c r="R4455" s="266">
        <f t="shared" si="980"/>
        <v>606739.50920630852</v>
      </c>
    </row>
    <row r="4456" spans="1:18" x14ac:dyDescent="0.25">
      <c r="A4456" s="81">
        <v>4425</v>
      </c>
      <c r="B4456" s="93">
        <f t="shared" si="969"/>
        <v>2.6245088684801676E-37</v>
      </c>
      <c r="C4456" s="178">
        <f t="shared" si="970"/>
        <v>2.6185884284742904E-37</v>
      </c>
      <c r="D4456" s="165">
        <f t="shared" si="971"/>
        <v>2.2558277767625785E-3</v>
      </c>
      <c r="E4456" s="166">
        <f t="shared" si="981"/>
        <v>24.291375447755232</v>
      </c>
      <c r="F4456" s="167">
        <f t="shared" si="982"/>
        <v>9.9842937399512071</v>
      </c>
      <c r="G4456" s="167">
        <f t="shared" si="972"/>
        <v>346974.40759860381</v>
      </c>
      <c r="H4456" s="167">
        <f t="shared" si="973"/>
        <v>271299.98899881309</v>
      </c>
      <c r="I4456" s="168">
        <f t="shared" si="974"/>
        <v>618274.39659741684</v>
      </c>
      <c r="J4456" s="168">
        <f t="shared" si="976"/>
        <v>588201.68791456509</v>
      </c>
      <c r="K4456" s="94"/>
      <c r="L4456" s="265">
        <f t="shared" si="975"/>
        <v>235606.97483529043</v>
      </c>
      <c r="M4456" s="265">
        <f>$G4456*NonHospFrac+theModel!$H4456*NonHospFrac</f>
        <v>382667.42176212644</v>
      </c>
      <c r="N4456" s="266">
        <f t="shared" si="977"/>
        <v>618274.39659741684</v>
      </c>
      <c r="O4456" s="158"/>
      <c r="P4456" s="265">
        <f t="shared" si="978"/>
        <v>224147.11177632672</v>
      </c>
      <c r="Q4456" s="265">
        <f t="shared" si="979"/>
        <v>382665.86151150742</v>
      </c>
      <c r="R4456" s="266">
        <f t="shared" si="980"/>
        <v>606812.97328783409</v>
      </c>
    </row>
    <row r="4457" spans="1:18" x14ac:dyDescent="0.25">
      <c r="A4457" s="81">
        <v>4426</v>
      </c>
      <c r="B4457" s="93">
        <f t="shared" si="969"/>
        <v>2.5754818374736004E-37</v>
      </c>
      <c r="C4457" s="178">
        <f t="shared" si="970"/>
        <v>2.5696719940060799E-37</v>
      </c>
      <c r="D4457" s="165">
        <f t="shared" si="971"/>
        <v>2.2558277767625785E-3</v>
      </c>
      <c r="E4457" s="166">
        <f t="shared" si="981"/>
        <v>24.291375447755232</v>
      </c>
      <c r="F4457" s="167">
        <f t="shared" si="982"/>
        <v>9.9865495677279696</v>
      </c>
      <c r="G4457" s="167">
        <f t="shared" si="972"/>
        <v>347052.80217781721</v>
      </c>
      <c r="H4457" s="167">
        <f t="shared" si="973"/>
        <v>271299.98899881309</v>
      </c>
      <c r="I4457" s="168">
        <f t="shared" si="974"/>
        <v>618352.7911766303</v>
      </c>
      <c r="J4457" s="168">
        <f t="shared" si="976"/>
        <v>588267.14132719242</v>
      </c>
      <c r="K4457" s="94"/>
      <c r="L4457" s="265">
        <f t="shared" si="975"/>
        <v>235636.84880347285</v>
      </c>
      <c r="M4457" s="265">
        <f>$G4457*NonHospFrac+theModel!$H4457*NonHospFrac</f>
        <v>382715.94237315742</v>
      </c>
      <c r="N4457" s="266">
        <f t="shared" si="977"/>
        <v>618352.7911766303</v>
      </c>
      <c r="O4457" s="158"/>
      <c r="P4457" s="265">
        <f t="shared" si="978"/>
        <v>224172.05423007644</v>
      </c>
      <c r="Q4457" s="265">
        <f t="shared" si="979"/>
        <v>382714.3821225384</v>
      </c>
      <c r="R4457" s="266">
        <f t="shared" si="980"/>
        <v>606886.43635261478</v>
      </c>
    </row>
    <row r="4458" spans="1:18" x14ac:dyDescent="0.25">
      <c r="A4458" s="81">
        <v>4427</v>
      </c>
      <c r="B4458" s="93">
        <f t="shared" si="969"/>
        <v>2.527370653922532E-37</v>
      </c>
      <c r="C4458" s="178">
        <f t="shared" si="970"/>
        <v>2.5216693409992391E-37</v>
      </c>
      <c r="D4458" s="165">
        <f t="shared" si="971"/>
        <v>2.2558277767625785E-3</v>
      </c>
      <c r="E4458" s="166">
        <f t="shared" si="981"/>
        <v>24.291375447755232</v>
      </c>
      <c r="F4458" s="167">
        <f t="shared" si="982"/>
        <v>9.9888053955047322</v>
      </c>
      <c r="G4458" s="167">
        <f t="shared" si="972"/>
        <v>347131.19675703067</v>
      </c>
      <c r="H4458" s="167">
        <f t="shared" si="973"/>
        <v>271299.98899881309</v>
      </c>
      <c r="I4458" s="168">
        <f t="shared" si="974"/>
        <v>618431.18575584376</v>
      </c>
      <c r="J4458" s="168">
        <f t="shared" si="976"/>
        <v>588332.59207180981</v>
      </c>
      <c r="K4458" s="94"/>
      <c r="L4458" s="265">
        <f t="shared" si="975"/>
        <v>235666.7227716553</v>
      </c>
      <c r="M4458" s="265">
        <f>$G4458*NonHospFrac+theModel!$H4458*NonHospFrac</f>
        <v>382764.46298418846</v>
      </c>
      <c r="N4458" s="266">
        <f t="shared" si="977"/>
        <v>618431.18575584376</v>
      </c>
      <c r="O4458" s="158"/>
      <c r="P4458" s="265">
        <f t="shared" si="978"/>
        <v>224196.99566712265</v>
      </c>
      <c r="Q4458" s="265">
        <f t="shared" si="979"/>
        <v>382762.90273356944</v>
      </c>
      <c r="R4458" s="266">
        <f t="shared" si="980"/>
        <v>606959.89840069204</v>
      </c>
    </row>
    <row r="4459" spans="1:18" x14ac:dyDescent="0.25">
      <c r="A4459" s="81">
        <v>4428</v>
      </c>
      <c r="B4459" s="93">
        <f t="shared" si="969"/>
        <v>2.4801582093760201E-37</v>
      </c>
      <c r="C4459" s="178">
        <f t="shared" si="970"/>
        <v>2.474563399596544E-37</v>
      </c>
      <c r="D4459" s="165">
        <f t="shared" si="971"/>
        <v>2.2558277767625785E-3</v>
      </c>
      <c r="E4459" s="166">
        <f t="shared" si="981"/>
        <v>24.291375447755232</v>
      </c>
      <c r="F4459" s="167">
        <f t="shared" si="982"/>
        <v>9.9910612232814948</v>
      </c>
      <c r="G4459" s="167">
        <f t="shared" si="972"/>
        <v>347209.59133624408</v>
      </c>
      <c r="H4459" s="167">
        <f t="shared" si="973"/>
        <v>271299.98899881309</v>
      </c>
      <c r="I4459" s="168">
        <f t="shared" si="974"/>
        <v>618509.58033505711</v>
      </c>
      <c r="J4459" s="168">
        <f t="shared" si="976"/>
        <v>588398.04014852596</v>
      </c>
      <c r="K4459" s="94"/>
      <c r="L4459" s="265">
        <f t="shared" si="975"/>
        <v>235696.59673983773</v>
      </c>
      <c r="M4459" s="265">
        <f>$G4459*NonHospFrac+theModel!$H4459*NonHospFrac</f>
        <v>382812.98359521944</v>
      </c>
      <c r="N4459" s="266">
        <f t="shared" si="977"/>
        <v>618509.58033505711</v>
      </c>
      <c r="O4459" s="158"/>
      <c r="P4459" s="265">
        <f t="shared" si="978"/>
        <v>224221.93608750679</v>
      </c>
      <c r="Q4459" s="265">
        <f t="shared" si="979"/>
        <v>382811.42334460042</v>
      </c>
      <c r="R4459" s="266">
        <f t="shared" si="980"/>
        <v>607033.35943210719</v>
      </c>
    </row>
    <row r="4460" spans="1:18" x14ac:dyDescent="0.25">
      <c r="A4460" s="81">
        <v>4429</v>
      </c>
      <c r="B4460" s="93">
        <f t="shared" si="969"/>
        <v>2.433827714976561E-37</v>
      </c>
      <c r="C4460" s="178">
        <f t="shared" si="970"/>
        <v>2.4283374188132621E-37</v>
      </c>
      <c r="D4460" s="165">
        <f t="shared" si="971"/>
        <v>2.2558277767625785E-3</v>
      </c>
      <c r="E4460" s="166">
        <f t="shared" si="981"/>
        <v>24.291375447755232</v>
      </c>
      <c r="F4460" s="167">
        <f t="shared" si="982"/>
        <v>9.9933170510582574</v>
      </c>
      <c r="G4460" s="167">
        <f t="shared" si="972"/>
        <v>347287.98591545754</v>
      </c>
      <c r="H4460" s="167">
        <f t="shared" si="973"/>
        <v>271299.98899881309</v>
      </c>
      <c r="I4460" s="168">
        <f t="shared" si="974"/>
        <v>618587.97491427069</v>
      </c>
      <c r="J4460" s="168">
        <f t="shared" si="976"/>
        <v>588463.48555744987</v>
      </c>
      <c r="K4460" s="94"/>
      <c r="L4460" s="265">
        <f t="shared" si="975"/>
        <v>235726.47070802015</v>
      </c>
      <c r="M4460" s="265">
        <f>$G4460*NonHospFrac+theModel!$H4460*NonHospFrac</f>
        <v>382861.50420625042</v>
      </c>
      <c r="N4460" s="266">
        <f t="shared" si="977"/>
        <v>618587.97491427057</v>
      </c>
      <c r="O4460" s="158"/>
      <c r="P4460" s="265">
        <f t="shared" si="978"/>
        <v>224246.8754912703</v>
      </c>
      <c r="Q4460" s="265">
        <f t="shared" si="979"/>
        <v>382859.9439556314</v>
      </c>
      <c r="R4460" s="266">
        <f t="shared" si="980"/>
        <v>607106.81944690167</v>
      </c>
    </row>
    <row r="4461" spans="1:18" x14ac:dyDescent="0.25">
      <c r="A4461" s="81">
        <v>4430</v>
      </c>
      <c r="B4461" s="93">
        <f t="shared" si="969"/>
        <v>2.3883626954904972E-37</v>
      </c>
      <c r="C4461" s="178">
        <f t="shared" si="970"/>
        <v>2.3829749605810262E-37</v>
      </c>
      <c r="D4461" s="165">
        <f t="shared" si="971"/>
        <v>2.2558277767625785E-3</v>
      </c>
      <c r="E4461" s="166">
        <f t="shared" si="981"/>
        <v>24.291375447755232</v>
      </c>
      <c r="F4461" s="167">
        <f t="shared" si="982"/>
        <v>9.99557287883502</v>
      </c>
      <c r="G4461" s="167">
        <f t="shared" si="972"/>
        <v>347366.38049467088</v>
      </c>
      <c r="H4461" s="167">
        <f t="shared" si="973"/>
        <v>271299.98899881309</v>
      </c>
      <c r="I4461" s="168">
        <f t="shared" si="974"/>
        <v>618666.36949348403</v>
      </c>
      <c r="J4461" s="168">
        <f t="shared" si="976"/>
        <v>588528.92829868977</v>
      </c>
      <c r="K4461" s="94"/>
      <c r="L4461" s="265">
        <f t="shared" si="975"/>
        <v>235756.34467620257</v>
      </c>
      <c r="M4461" s="265">
        <f>$G4461*NonHospFrac+theModel!$H4461*NonHospFrac</f>
        <v>382910.0248172814</v>
      </c>
      <c r="N4461" s="266">
        <f t="shared" si="977"/>
        <v>618666.36949348403</v>
      </c>
      <c r="O4461" s="158"/>
      <c r="P4461" s="265">
        <f t="shared" si="978"/>
        <v>224271.81387845459</v>
      </c>
      <c r="Q4461" s="265">
        <f t="shared" si="979"/>
        <v>382908.46456666238</v>
      </c>
      <c r="R4461" s="266">
        <f t="shared" si="980"/>
        <v>607180.27844511694</v>
      </c>
    </row>
    <row r="4462" spans="1:18" x14ac:dyDescent="0.25">
      <c r="A4462" s="81">
        <v>4431</v>
      </c>
      <c r="B4462" s="93">
        <f t="shared" si="969"/>
        <v>2.3437469834488288E-37</v>
      </c>
      <c r="C4462" s="178">
        <f t="shared" si="970"/>
        <v>2.3384598939018612E-37</v>
      </c>
      <c r="D4462" s="165">
        <f t="shared" si="971"/>
        <v>2.2558277767625785E-3</v>
      </c>
      <c r="E4462" s="166">
        <f t="shared" si="981"/>
        <v>24.291375447755232</v>
      </c>
      <c r="F4462" s="167">
        <f t="shared" si="982"/>
        <v>9.9978287066117826</v>
      </c>
      <c r="G4462" s="167">
        <f t="shared" si="972"/>
        <v>347444.77507388435</v>
      </c>
      <c r="H4462" s="167">
        <f t="shared" si="973"/>
        <v>271299.98899881309</v>
      </c>
      <c r="I4462" s="168">
        <f t="shared" si="974"/>
        <v>618744.76407269738</v>
      </c>
      <c r="J4462" s="168">
        <f t="shared" si="976"/>
        <v>588594.36837235477</v>
      </c>
      <c r="K4462" s="94"/>
      <c r="L4462" s="265">
        <f t="shared" si="975"/>
        <v>235786.21864438499</v>
      </c>
      <c r="M4462" s="265">
        <f>$G4462*NonHospFrac+theModel!$H4462*NonHospFrac</f>
        <v>382958.54542831238</v>
      </c>
      <c r="N4462" s="266">
        <f t="shared" si="977"/>
        <v>618744.76407269738</v>
      </c>
      <c r="O4462" s="158"/>
      <c r="P4462" s="265">
        <f t="shared" si="978"/>
        <v>224296.75124910113</v>
      </c>
      <c r="Q4462" s="265">
        <f t="shared" si="979"/>
        <v>382956.98517769336</v>
      </c>
      <c r="R4462" s="266">
        <f t="shared" si="980"/>
        <v>607253.73642679444</v>
      </c>
    </row>
    <row r="4463" spans="1:18" x14ac:dyDescent="0.25">
      <c r="A4463" s="81">
        <v>4432</v>
      </c>
      <c r="B4463" s="93">
        <f t="shared" si="969"/>
        <v>2.2999647133985715E-37</v>
      </c>
      <c r="C4463" s="178">
        <f t="shared" si="970"/>
        <v>2.2947763891125133E-37</v>
      </c>
      <c r="D4463" s="165">
        <f t="shared" si="971"/>
        <v>2.2558277767625785E-3</v>
      </c>
      <c r="E4463" s="166">
        <f t="shared" si="981"/>
        <v>24.291375447755232</v>
      </c>
      <c r="F4463" s="167">
        <f t="shared" si="982"/>
        <v>10.000084534388545</v>
      </c>
      <c r="G4463" s="167">
        <f t="shared" si="972"/>
        <v>347523.16965309775</v>
      </c>
      <c r="H4463" s="167">
        <f t="shared" si="973"/>
        <v>271299.98899881309</v>
      </c>
      <c r="I4463" s="168">
        <f t="shared" si="974"/>
        <v>618823.15865191084</v>
      </c>
      <c r="J4463" s="168">
        <f t="shared" si="976"/>
        <v>588659.80577855359</v>
      </c>
      <c r="K4463" s="94"/>
      <c r="L4463" s="265">
        <f t="shared" si="975"/>
        <v>235816.09261256742</v>
      </c>
      <c r="M4463" s="265">
        <f>$G4463*NonHospFrac+theModel!$H4463*NonHospFrac</f>
        <v>383007.06603934336</v>
      </c>
      <c r="N4463" s="266">
        <f t="shared" si="977"/>
        <v>618823.15865191072</v>
      </c>
      <c r="O4463" s="158"/>
      <c r="P4463" s="265">
        <f t="shared" si="978"/>
        <v>224321.68760325134</v>
      </c>
      <c r="Q4463" s="265">
        <f t="shared" si="979"/>
        <v>383005.50578872435</v>
      </c>
      <c r="R4463" s="266">
        <f t="shared" si="980"/>
        <v>607327.19339197571</v>
      </c>
    </row>
    <row r="4464" spans="1:18" x14ac:dyDescent="0.25">
      <c r="A4464" s="81">
        <v>4433</v>
      </c>
      <c r="B4464" s="93">
        <f t="shared" si="969"/>
        <v>2.2570003162604248E-37</v>
      </c>
      <c r="C4464" s="178">
        <f t="shared" si="970"/>
        <v>2.2519089122548424E-37</v>
      </c>
      <c r="D4464" s="165">
        <f t="shared" si="971"/>
        <v>2.2558277767625785E-3</v>
      </c>
      <c r="E4464" s="166">
        <f t="shared" si="981"/>
        <v>24.291375447755232</v>
      </c>
      <c r="F4464" s="167">
        <f t="shared" si="982"/>
        <v>10.002340362165308</v>
      </c>
      <c r="G4464" s="167">
        <f t="shared" si="972"/>
        <v>347601.56423231121</v>
      </c>
      <c r="H4464" s="167">
        <f t="shared" si="973"/>
        <v>271299.98899881309</v>
      </c>
      <c r="I4464" s="168">
        <f t="shared" si="974"/>
        <v>618901.5532311243</v>
      </c>
      <c r="J4464" s="168">
        <f t="shared" si="976"/>
        <v>588725.24051739497</v>
      </c>
      <c r="K4464" s="94"/>
      <c r="L4464" s="265">
        <f t="shared" si="975"/>
        <v>235845.96658074987</v>
      </c>
      <c r="M4464" s="265">
        <f>$G4464*NonHospFrac+theModel!$H4464*NonHospFrac</f>
        <v>383055.58665037446</v>
      </c>
      <c r="N4464" s="266">
        <f t="shared" si="977"/>
        <v>618901.5532311243</v>
      </c>
      <c r="O4464" s="158"/>
      <c r="P4464" s="265">
        <f t="shared" si="978"/>
        <v>224346.62294094669</v>
      </c>
      <c r="Q4464" s="265">
        <f t="shared" si="979"/>
        <v>383054.02639975544</v>
      </c>
      <c r="R4464" s="266">
        <f t="shared" si="980"/>
        <v>607400.6493407021</v>
      </c>
    </row>
    <row r="4465" spans="1:18" x14ac:dyDescent="0.25">
      <c r="A4465" s="81">
        <v>4434</v>
      </c>
      <c r="B4465" s="93">
        <f t="shared" si="969"/>
        <v>2.2148385137928984E-37</v>
      </c>
      <c r="C4465" s="178">
        <f t="shared" si="970"/>
        <v>2.2098422195524408E-37</v>
      </c>
      <c r="D4465" s="165">
        <f t="shared" si="971"/>
        <v>2.2558277767625785E-3</v>
      </c>
      <c r="E4465" s="166">
        <f t="shared" si="981"/>
        <v>24.291375447755232</v>
      </c>
      <c r="F4465" s="167">
        <f t="shared" si="982"/>
        <v>10.00459618994207</v>
      </c>
      <c r="G4465" s="167">
        <f t="shared" si="972"/>
        <v>347679.95881152462</v>
      </c>
      <c r="H4465" s="167">
        <f t="shared" si="973"/>
        <v>271299.98899881309</v>
      </c>
      <c r="I4465" s="168">
        <f t="shared" si="974"/>
        <v>618979.94781033765</v>
      </c>
      <c r="J4465" s="168">
        <f t="shared" si="976"/>
        <v>588790.67258898739</v>
      </c>
      <c r="K4465" s="94"/>
      <c r="L4465" s="265">
        <f t="shared" si="975"/>
        <v>235875.84054893229</v>
      </c>
      <c r="M4465" s="265">
        <f>$G4465*NonHospFrac+theModel!$H4465*NonHospFrac</f>
        <v>383104.10726140544</v>
      </c>
      <c r="N4465" s="266">
        <f t="shared" si="977"/>
        <v>618979.94781033776</v>
      </c>
      <c r="O4465" s="158"/>
      <c r="P4465" s="265">
        <f t="shared" si="978"/>
        <v>224371.55726222857</v>
      </c>
      <c r="Q4465" s="265">
        <f t="shared" si="979"/>
        <v>383102.54701078642</v>
      </c>
      <c r="R4465" s="266">
        <f t="shared" si="980"/>
        <v>607474.10427301493</v>
      </c>
    </row>
    <row r="4466" spans="1:18" x14ac:dyDescent="0.25">
      <c r="A4466" s="81">
        <v>4435</v>
      </c>
      <c r="B4466" s="93">
        <f t="shared" si="969"/>
        <v>2.1734643131588163E-37</v>
      </c>
      <c r="C4466" s="178">
        <f t="shared" si="970"/>
        <v>2.1685613519893903E-37</v>
      </c>
      <c r="D4466" s="165">
        <f t="shared" si="971"/>
        <v>2.2558277767625785E-3</v>
      </c>
      <c r="E4466" s="166">
        <f t="shared" si="981"/>
        <v>24.291375447755232</v>
      </c>
      <c r="F4466" s="167">
        <f t="shared" si="982"/>
        <v>10.006852017718833</v>
      </c>
      <c r="G4466" s="167">
        <f t="shared" si="972"/>
        <v>347758.35339073808</v>
      </c>
      <c r="H4466" s="167">
        <f t="shared" si="973"/>
        <v>271299.98899881309</v>
      </c>
      <c r="I4466" s="168">
        <f t="shared" si="974"/>
        <v>619058.34238955122</v>
      </c>
      <c r="J4466" s="168">
        <f t="shared" si="976"/>
        <v>588856.10199344007</v>
      </c>
      <c r="K4466" s="94"/>
      <c r="L4466" s="265">
        <f t="shared" si="975"/>
        <v>235905.71451711471</v>
      </c>
      <c r="M4466" s="265">
        <f>$G4466*NonHospFrac+theModel!$H4466*NonHospFrac</f>
        <v>383152.62787243642</v>
      </c>
      <c r="N4466" s="266">
        <f t="shared" si="977"/>
        <v>619058.34238955111</v>
      </c>
      <c r="O4466" s="158"/>
      <c r="P4466" s="265">
        <f t="shared" si="978"/>
        <v>224396.49056713842</v>
      </c>
      <c r="Q4466" s="265">
        <f t="shared" si="979"/>
        <v>383151.0676218174</v>
      </c>
      <c r="R4466" s="266">
        <f t="shared" si="980"/>
        <v>607547.55818895577</v>
      </c>
    </row>
    <row r="4467" spans="1:18" x14ac:dyDescent="0.25">
      <c r="A4467" s="81">
        <v>4436</v>
      </c>
      <c r="B4467" s="93">
        <f t="shared" si="969"/>
        <v>2.1328630015943361E-37</v>
      </c>
      <c r="C4467" s="178">
        <f t="shared" si="970"/>
        <v>2.1280516299913105E-37</v>
      </c>
      <c r="D4467" s="165">
        <f t="shared" si="971"/>
        <v>2.2558277767625785E-3</v>
      </c>
      <c r="E4467" s="166">
        <f t="shared" si="981"/>
        <v>24.291375447755232</v>
      </c>
      <c r="F4467" s="167">
        <f t="shared" si="982"/>
        <v>10.009107845495596</v>
      </c>
      <c r="G4467" s="167">
        <f t="shared" si="972"/>
        <v>347836.74796995142</v>
      </c>
      <c r="H4467" s="167">
        <f t="shared" si="973"/>
        <v>271299.98899881309</v>
      </c>
      <c r="I4467" s="168">
        <f t="shared" si="974"/>
        <v>619136.73696876457</v>
      </c>
      <c r="J4467" s="168">
        <f t="shared" si="976"/>
        <v>588921.52873086114</v>
      </c>
      <c r="K4467" s="94"/>
      <c r="L4467" s="265">
        <f t="shared" si="975"/>
        <v>235935.58848529711</v>
      </c>
      <c r="M4467" s="265">
        <f>$G4467*NonHospFrac+theModel!$H4467*NonHospFrac</f>
        <v>383201.1484834674</v>
      </c>
      <c r="N4467" s="266">
        <f t="shared" si="977"/>
        <v>619136.73696876457</v>
      </c>
      <c r="O4467" s="158"/>
      <c r="P4467" s="265">
        <f t="shared" si="978"/>
        <v>224421.42285571765</v>
      </c>
      <c r="Q4467" s="265">
        <f t="shared" si="979"/>
        <v>383199.58823284839</v>
      </c>
      <c r="R4467" s="266">
        <f t="shared" si="980"/>
        <v>607621.01108856604</v>
      </c>
    </row>
    <row r="4468" spans="1:18" x14ac:dyDescent="0.25">
      <c r="A4468" s="81">
        <v>4437</v>
      </c>
      <c r="B4468" s="93">
        <f t="shared" si="969"/>
        <v>2.0930201411765561E-37</v>
      </c>
      <c r="C4468" s="178">
        <f t="shared" si="970"/>
        <v>2.0882986482047667E-37</v>
      </c>
      <c r="D4468" s="165">
        <f t="shared" si="971"/>
        <v>2.2558277767625785E-3</v>
      </c>
      <c r="E4468" s="166">
        <f t="shared" si="981"/>
        <v>24.291375447755232</v>
      </c>
      <c r="F4468" s="167">
        <f t="shared" si="982"/>
        <v>10.011363673272358</v>
      </c>
      <c r="G4468" s="167">
        <f t="shared" si="972"/>
        <v>347915.14254916488</v>
      </c>
      <c r="H4468" s="167">
        <f t="shared" si="973"/>
        <v>271299.98899881309</v>
      </c>
      <c r="I4468" s="168">
        <f t="shared" si="974"/>
        <v>619215.13154797792</v>
      </c>
      <c r="J4468" s="168">
        <f t="shared" si="976"/>
        <v>588986.95280135958</v>
      </c>
      <c r="K4468" s="94"/>
      <c r="L4468" s="265">
        <f t="shared" si="975"/>
        <v>235965.46245347956</v>
      </c>
      <c r="M4468" s="265">
        <f>$G4468*NonHospFrac+theModel!$H4468*NonHospFrac</f>
        <v>383249.66909449839</v>
      </c>
      <c r="N4468" s="266">
        <f t="shared" si="977"/>
        <v>619215.13154797792</v>
      </c>
      <c r="O4468" s="158"/>
      <c r="P4468" s="265">
        <f t="shared" si="978"/>
        <v>224446.35412800778</v>
      </c>
      <c r="Q4468" s="265">
        <f t="shared" si="979"/>
        <v>383248.10884387937</v>
      </c>
      <c r="R4468" s="266">
        <f t="shared" si="980"/>
        <v>607694.46297188709</v>
      </c>
    </row>
    <row r="4469" spans="1:18" x14ac:dyDescent="0.25">
      <c r="A4469" s="81">
        <v>4438</v>
      </c>
      <c r="B4469" s="93">
        <f t="shared" si="969"/>
        <v>2.0539215636898449E-37</v>
      </c>
      <c r="C4469" s="178">
        <f t="shared" si="970"/>
        <v>2.0492882703751817E-37</v>
      </c>
      <c r="D4469" s="165">
        <f t="shared" si="971"/>
        <v>2.2558277767625785E-3</v>
      </c>
      <c r="E4469" s="166">
        <f t="shared" si="981"/>
        <v>24.291375447755232</v>
      </c>
      <c r="F4469" s="167">
        <f t="shared" si="982"/>
        <v>10.013619501049121</v>
      </c>
      <c r="G4469" s="167">
        <f t="shared" si="972"/>
        <v>347993.53712837829</v>
      </c>
      <c r="H4469" s="167">
        <f t="shared" si="973"/>
        <v>271299.98899881309</v>
      </c>
      <c r="I4469" s="168">
        <f t="shared" si="974"/>
        <v>619293.52612719138</v>
      </c>
      <c r="J4469" s="168">
        <f t="shared" si="976"/>
        <v>589052.37420504424</v>
      </c>
      <c r="K4469" s="94"/>
      <c r="L4469" s="265">
        <f t="shared" si="975"/>
        <v>235995.33642166198</v>
      </c>
      <c r="M4469" s="265">
        <f>$G4469*NonHospFrac+theModel!$H4469*NonHospFrac</f>
        <v>383298.18970552937</v>
      </c>
      <c r="N4469" s="266">
        <f t="shared" si="977"/>
        <v>619293.52612719138</v>
      </c>
      <c r="O4469" s="158"/>
      <c r="P4469" s="265">
        <f t="shared" si="978"/>
        <v>224471.28438405014</v>
      </c>
      <c r="Q4469" s="265">
        <f t="shared" si="979"/>
        <v>383296.62945491035</v>
      </c>
      <c r="R4469" s="266">
        <f t="shared" si="980"/>
        <v>607767.91383896046</v>
      </c>
    </row>
    <row r="4470" spans="1:18" x14ac:dyDescent="0.25">
      <c r="A4470" s="81">
        <v>4439</v>
      </c>
      <c r="B4470" s="93">
        <f t="shared" si="969"/>
        <v>2.0155533655871394E-37</v>
      </c>
      <c r="C4470" s="178">
        <f t="shared" si="970"/>
        <v>2.0110066243195006E-37</v>
      </c>
      <c r="D4470" s="165">
        <f t="shared" si="971"/>
        <v>2.2558277767625785E-3</v>
      </c>
      <c r="E4470" s="166">
        <f t="shared" si="981"/>
        <v>24.291375447755232</v>
      </c>
      <c r="F4470" s="167">
        <f t="shared" si="982"/>
        <v>10.015875328825883</v>
      </c>
      <c r="G4470" s="167">
        <f t="shared" si="972"/>
        <v>348071.93170759175</v>
      </c>
      <c r="H4470" s="167">
        <f t="shared" si="973"/>
        <v>271299.98899881309</v>
      </c>
      <c r="I4470" s="168">
        <f t="shared" si="974"/>
        <v>619371.92070640484</v>
      </c>
      <c r="J4470" s="168">
        <f t="shared" si="976"/>
        <v>589117.79294202372</v>
      </c>
      <c r="K4470" s="94"/>
      <c r="L4470" s="265">
        <f t="shared" si="975"/>
        <v>236025.2103898444</v>
      </c>
      <c r="M4470" s="265">
        <f>$G4470*NonHospFrac+theModel!$H4470*NonHospFrac</f>
        <v>383346.71031656041</v>
      </c>
      <c r="N4470" s="266">
        <f t="shared" si="977"/>
        <v>619371.92070640484</v>
      </c>
      <c r="O4470" s="158"/>
      <c r="P4470" s="265">
        <f t="shared" si="978"/>
        <v>224496.2136238862</v>
      </c>
      <c r="Q4470" s="265">
        <f t="shared" si="979"/>
        <v>383345.15006594139</v>
      </c>
      <c r="R4470" s="266">
        <f t="shared" si="980"/>
        <v>607841.36368982762</v>
      </c>
    </row>
    <row r="4471" spans="1:18" x14ac:dyDescent="0.25">
      <c r="A4471" s="81">
        <v>4440</v>
      </c>
      <c r="B4471" s="93">
        <f t="shared" si="969"/>
        <v>1.9779019030461389E-37</v>
      </c>
      <c r="C4471" s="178">
        <f t="shared" si="970"/>
        <v>1.9734400969935358E-37</v>
      </c>
      <c r="D4471" s="165">
        <f t="shared" si="971"/>
        <v>2.2558277767625785E-3</v>
      </c>
      <c r="E4471" s="166">
        <f t="shared" si="981"/>
        <v>24.291375447755232</v>
      </c>
      <c r="F4471" s="167">
        <f t="shared" si="982"/>
        <v>10.018131156602646</v>
      </c>
      <c r="G4471" s="167">
        <f t="shared" si="972"/>
        <v>348150.3262868051</v>
      </c>
      <c r="H4471" s="167">
        <f t="shared" si="973"/>
        <v>271299.98899881309</v>
      </c>
      <c r="I4471" s="168">
        <f t="shared" si="974"/>
        <v>619450.31528561818</v>
      </c>
      <c r="J4471" s="168">
        <f t="shared" si="976"/>
        <v>589183.20901240653</v>
      </c>
      <c r="K4471" s="94"/>
      <c r="L4471" s="265">
        <f t="shared" si="975"/>
        <v>236055.08435802683</v>
      </c>
      <c r="M4471" s="265">
        <f>$G4471*NonHospFrac+theModel!$H4471*NonHospFrac</f>
        <v>383395.23092759133</v>
      </c>
      <c r="N4471" s="266">
        <f t="shared" si="977"/>
        <v>619450.31528561818</v>
      </c>
      <c r="O4471" s="158"/>
      <c r="P4471" s="265">
        <f t="shared" si="978"/>
        <v>224521.14184755736</v>
      </c>
      <c r="Q4471" s="265">
        <f t="shared" si="979"/>
        <v>383393.67067697231</v>
      </c>
      <c r="R4471" s="266">
        <f t="shared" si="980"/>
        <v>607914.81252452964</v>
      </c>
    </row>
    <row r="4472" spans="1:18" x14ac:dyDescent="0.25">
      <c r="A4472" s="81">
        <v>4441</v>
      </c>
      <c r="B4472" s="93">
        <f t="shared" si="969"/>
        <v>1.9409537871173788E-37</v>
      </c>
      <c r="C4472" s="178">
        <f t="shared" si="970"/>
        <v>1.9365753296509867E-37</v>
      </c>
      <c r="D4472" s="165">
        <f t="shared" si="971"/>
        <v>2.2558277767625785E-3</v>
      </c>
      <c r="E4472" s="166">
        <f t="shared" si="981"/>
        <v>24.291375447755232</v>
      </c>
      <c r="F4472" s="167">
        <f t="shared" si="982"/>
        <v>10.020386984379408</v>
      </c>
      <c r="G4472" s="167">
        <f t="shared" si="972"/>
        <v>348228.72086601856</v>
      </c>
      <c r="H4472" s="167">
        <f t="shared" si="973"/>
        <v>271299.98899881309</v>
      </c>
      <c r="I4472" s="168">
        <f t="shared" si="974"/>
        <v>619528.70986483165</v>
      </c>
      <c r="J4472" s="168">
        <f t="shared" si="976"/>
        <v>589248.62241630163</v>
      </c>
      <c r="K4472" s="94"/>
      <c r="L4472" s="265">
        <f t="shared" si="975"/>
        <v>236084.95832620925</v>
      </c>
      <c r="M4472" s="265">
        <f>$G4472*NonHospFrac+theModel!$H4472*NonHospFrac</f>
        <v>383443.75153862237</v>
      </c>
      <c r="N4472" s="266">
        <f t="shared" si="977"/>
        <v>619528.70986483165</v>
      </c>
      <c r="O4472" s="158"/>
      <c r="P4472" s="265">
        <f t="shared" si="978"/>
        <v>224546.06905510504</v>
      </c>
      <c r="Q4472" s="265">
        <f t="shared" si="979"/>
        <v>383442.19128800335</v>
      </c>
      <c r="R4472" s="266">
        <f t="shared" si="980"/>
        <v>607988.26034310833</v>
      </c>
    </row>
    <row r="4473" spans="1:18" x14ac:dyDescent="0.25">
      <c r="A4473" s="81">
        <v>4442</v>
      </c>
      <c r="B4473" s="93">
        <f t="shared" si="969"/>
        <v>1.9046958789631214E-37</v>
      </c>
      <c r="C4473" s="178">
        <f t="shared" si="970"/>
        <v>1.900399213093071E-37</v>
      </c>
      <c r="D4473" s="165">
        <f t="shared" si="971"/>
        <v>2.2558277767625785E-3</v>
      </c>
      <c r="E4473" s="166">
        <f t="shared" si="981"/>
        <v>24.291375447755232</v>
      </c>
      <c r="F4473" s="167">
        <f t="shared" si="982"/>
        <v>10.022642812156171</v>
      </c>
      <c r="G4473" s="167">
        <f t="shared" si="972"/>
        <v>348307.11544523196</v>
      </c>
      <c r="H4473" s="167">
        <f t="shared" si="973"/>
        <v>271299.98899881309</v>
      </c>
      <c r="I4473" s="168">
        <f t="shared" si="974"/>
        <v>619607.10444404511</v>
      </c>
      <c r="J4473" s="168">
        <f t="shared" si="976"/>
        <v>589314.03315381764</v>
      </c>
      <c r="K4473" s="94"/>
      <c r="L4473" s="265">
        <f t="shared" si="975"/>
        <v>236114.83229439167</v>
      </c>
      <c r="M4473" s="265">
        <f>$G4473*NonHospFrac+theModel!$H4473*NonHospFrac</f>
        <v>383492.27214965335</v>
      </c>
      <c r="N4473" s="266">
        <f t="shared" si="977"/>
        <v>619607.10444404499</v>
      </c>
      <c r="O4473" s="158"/>
      <c r="P4473" s="265">
        <f t="shared" si="978"/>
        <v>224570.99524657067</v>
      </c>
      <c r="Q4473" s="265">
        <f t="shared" si="979"/>
        <v>383490.71189903433</v>
      </c>
      <c r="R4473" s="266">
        <f t="shared" si="980"/>
        <v>608061.707145605</v>
      </c>
    </row>
    <row r="4474" spans="1:18" x14ac:dyDescent="0.25">
      <c r="A4474" s="81">
        <v>4443</v>
      </c>
      <c r="B4474" s="93">
        <f t="shared" si="969"/>
        <v>1.8691152851851502E-37</v>
      </c>
      <c r="C4474" s="178">
        <f t="shared" si="970"/>
        <v>1.864898883006858E-37</v>
      </c>
      <c r="D4474" s="165">
        <f t="shared" si="971"/>
        <v>2.2558277767625785E-3</v>
      </c>
      <c r="E4474" s="166">
        <f t="shared" si="981"/>
        <v>24.291375447755232</v>
      </c>
      <c r="F4474" s="167">
        <f t="shared" si="982"/>
        <v>10.024898639932934</v>
      </c>
      <c r="G4474" s="167">
        <f t="shared" si="972"/>
        <v>348385.51002444542</v>
      </c>
      <c r="H4474" s="167">
        <f t="shared" si="973"/>
        <v>271299.98899881309</v>
      </c>
      <c r="I4474" s="168">
        <f t="shared" si="974"/>
        <v>619685.49902325845</v>
      </c>
      <c r="J4474" s="168">
        <f t="shared" si="976"/>
        <v>589379.44122506317</v>
      </c>
      <c r="K4474" s="94"/>
      <c r="L4474" s="265">
        <f t="shared" si="975"/>
        <v>236144.70626257412</v>
      </c>
      <c r="M4474" s="265">
        <f>$G4474*NonHospFrac+theModel!$H4474*NonHospFrac</f>
        <v>383540.79276068439</v>
      </c>
      <c r="N4474" s="266">
        <f t="shared" si="977"/>
        <v>619685.49902325845</v>
      </c>
      <c r="O4474" s="158"/>
      <c r="P4474" s="265">
        <f t="shared" si="978"/>
        <v>224595.92042199569</v>
      </c>
      <c r="Q4474" s="265">
        <f t="shared" si="979"/>
        <v>383539.23251006537</v>
      </c>
      <c r="R4474" s="266">
        <f t="shared" si="980"/>
        <v>608135.15293206112</v>
      </c>
    </row>
    <row r="4475" spans="1:18" x14ac:dyDescent="0.25">
      <c r="A4475" s="81">
        <v>4444</v>
      </c>
      <c r="B4475" s="93">
        <f t="shared" si="969"/>
        <v>1.8341993532398508E-37</v>
      </c>
      <c r="C4475" s="178">
        <f t="shared" si="970"/>
        <v>1.8300617153906923E-37</v>
      </c>
      <c r="D4475" s="165">
        <f t="shared" si="971"/>
        <v>2.2558277767625785E-3</v>
      </c>
      <c r="E4475" s="166">
        <f t="shared" si="981"/>
        <v>24.291375447755232</v>
      </c>
      <c r="F4475" s="167">
        <f t="shared" si="982"/>
        <v>10.027154467709696</v>
      </c>
      <c r="G4475" s="167">
        <f t="shared" si="972"/>
        <v>348463.90460365883</v>
      </c>
      <c r="H4475" s="167">
        <f t="shared" si="973"/>
        <v>271299.98899881309</v>
      </c>
      <c r="I4475" s="168">
        <f t="shared" si="974"/>
        <v>619763.89360247192</v>
      </c>
      <c r="J4475" s="168">
        <f t="shared" si="976"/>
        <v>589444.84663014696</v>
      </c>
      <c r="K4475" s="94"/>
      <c r="L4475" s="265">
        <f t="shared" si="975"/>
        <v>236174.58023075655</v>
      </c>
      <c r="M4475" s="265">
        <f>$G4475*NonHospFrac+theModel!$H4475*NonHospFrac</f>
        <v>383589.31337171537</v>
      </c>
      <c r="N4475" s="266">
        <f t="shared" si="977"/>
        <v>619763.89360247192</v>
      </c>
      <c r="O4475" s="158"/>
      <c r="P4475" s="265">
        <f t="shared" si="978"/>
        <v>224620.84458142146</v>
      </c>
      <c r="Q4475" s="265">
        <f t="shared" si="979"/>
        <v>383587.75312109635</v>
      </c>
      <c r="R4475" s="266">
        <f t="shared" si="980"/>
        <v>608208.59770251787</v>
      </c>
    </row>
    <row r="4476" spans="1:18" x14ac:dyDescent="0.25">
      <c r="A4476" s="81">
        <v>4445</v>
      </c>
      <c r="B4476" s="93">
        <f t="shared" si="969"/>
        <v>1.7999356669389322E-37</v>
      </c>
      <c r="C4476" s="178">
        <f t="shared" si="970"/>
        <v>1.7958753220650656E-37</v>
      </c>
      <c r="D4476" s="165">
        <f t="shared" si="971"/>
        <v>2.2558277767625785E-3</v>
      </c>
      <c r="E4476" s="166">
        <f t="shared" si="981"/>
        <v>24.291375447755232</v>
      </c>
      <c r="F4476" s="167">
        <f t="shared" si="982"/>
        <v>10.029410295486459</v>
      </c>
      <c r="G4476" s="167">
        <f t="shared" si="972"/>
        <v>348542.29918287223</v>
      </c>
      <c r="H4476" s="167">
        <f t="shared" si="973"/>
        <v>271299.98899881309</v>
      </c>
      <c r="I4476" s="168">
        <f t="shared" si="974"/>
        <v>619842.28818168538</v>
      </c>
      <c r="J4476" s="168">
        <f t="shared" si="976"/>
        <v>589510.24936917773</v>
      </c>
      <c r="K4476" s="94"/>
      <c r="L4476" s="265">
        <f t="shared" si="975"/>
        <v>236204.45419893894</v>
      </c>
      <c r="M4476" s="265">
        <f>$G4476*NonHospFrac+theModel!$H4476*NonHospFrac</f>
        <v>383637.83398274635</v>
      </c>
      <c r="N4476" s="266">
        <f t="shared" si="977"/>
        <v>619842.28818168526</v>
      </c>
      <c r="O4476" s="158"/>
      <c r="P4476" s="265">
        <f t="shared" si="978"/>
        <v>224645.76772488942</v>
      </c>
      <c r="Q4476" s="265">
        <f t="shared" si="979"/>
        <v>383636.27373212733</v>
      </c>
      <c r="R4476" s="266">
        <f t="shared" si="980"/>
        <v>608282.04145701672</v>
      </c>
    </row>
    <row r="4477" spans="1:18" x14ac:dyDescent="0.25">
      <c r="A4477" s="81">
        <v>4446</v>
      </c>
      <c r="B4477" s="93">
        <f t="shared" si="969"/>
        <v>1.7663120420342051E-37</v>
      </c>
      <c r="C4477" s="178">
        <f t="shared" si="970"/>
        <v>1.7623275462673541E-37</v>
      </c>
      <c r="D4477" s="165">
        <f t="shared" si="971"/>
        <v>2.2558277767625785E-3</v>
      </c>
      <c r="E4477" s="166">
        <f t="shared" si="981"/>
        <v>24.291375447755232</v>
      </c>
      <c r="F4477" s="167">
        <f t="shared" si="982"/>
        <v>10.031666123263221</v>
      </c>
      <c r="G4477" s="167">
        <f t="shared" si="972"/>
        <v>348620.69376208569</v>
      </c>
      <c r="H4477" s="167">
        <f t="shared" si="973"/>
        <v>271299.98899881309</v>
      </c>
      <c r="I4477" s="168">
        <f t="shared" si="974"/>
        <v>619920.68276089872</v>
      </c>
      <c r="J4477" s="168">
        <f t="shared" si="976"/>
        <v>589575.649442264</v>
      </c>
      <c r="K4477" s="94"/>
      <c r="L4477" s="265">
        <f t="shared" si="975"/>
        <v>236234.32816712139</v>
      </c>
      <c r="M4477" s="265">
        <f>$G4477*NonHospFrac+theModel!$H4477*NonHospFrac</f>
        <v>383686.35459377733</v>
      </c>
      <c r="N4477" s="266">
        <f t="shared" si="977"/>
        <v>619920.68276089872</v>
      </c>
      <c r="O4477" s="158"/>
      <c r="P4477" s="265">
        <f t="shared" si="978"/>
        <v>224670.68985244102</v>
      </c>
      <c r="Q4477" s="265">
        <f t="shared" si="979"/>
        <v>383684.79434315831</v>
      </c>
      <c r="R4477" s="266">
        <f t="shared" si="980"/>
        <v>608355.48419559933</v>
      </c>
    </row>
    <row r="4478" spans="1:18" x14ac:dyDescent="0.25">
      <c r="A4478" s="81">
        <v>4447</v>
      </c>
      <c r="B4478" s="93">
        <f t="shared" si="969"/>
        <v>1.7333165218848309E-37</v>
      </c>
      <c r="C4478" s="178">
        <f t="shared" si="970"/>
        <v>1.7294064583288415E-37</v>
      </c>
      <c r="D4478" s="165">
        <f t="shared" si="971"/>
        <v>2.2558277767625785E-3</v>
      </c>
      <c r="E4478" s="166">
        <f t="shared" si="981"/>
        <v>24.291375447755232</v>
      </c>
      <c r="F4478" s="167">
        <f t="shared" si="982"/>
        <v>10.033921951039984</v>
      </c>
      <c r="G4478" s="167">
        <f t="shared" si="972"/>
        <v>348699.08834129904</v>
      </c>
      <c r="H4478" s="167">
        <f t="shared" si="973"/>
        <v>271299.98899881309</v>
      </c>
      <c r="I4478" s="168">
        <f t="shared" si="974"/>
        <v>619999.07734011207</v>
      </c>
      <c r="J4478" s="168">
        <f t="shared" si="976"/>
        <v>589641.04684951459</v>
      </c>
      <c r="K4478" s="94"/>
      <c r="L4478" s="265">
        <f t="shared" si="975"/>
        <v>236264.20213530379</v>
      </c>
      <c r="M4478" s="265">
        <f>$G4478*NonHospFrac+theModel!$H4478*NonHospFrac</f>
        <v>383734.87520480831</v>
      </c>
      <c r="N4478" s="266">
        <f t="shared" si="977"/>
        <v>619999.07734011207</v>
      </c>
      <c r="O4478" s="158"/>
      <c r="P4478" s="265">
        <f t="shared" si="978"/>
        <v>224695.6109641176</v>
      </c>
      <c r="Q4478" s="265">
        <f t="shared" si="979"/>
        <v>383733.31495418929</v>
      </c>
      <c r="R4478" s="266">
        <f t="shared" si="980"/>
        <v>608428.92591830692</v>
      </c>
    </row>
    <row r="4479" spans="1:18" x14ac:dyDescent="0.25">
      <c r="A4479" s="81">
        <v>4448</v>
      </c>
      <c r="B4479" s="93">
        <f t="shared" si="969"/>
        <v>1.7009373732055136E-37</v>
      </c>
      <c r="C4479" s="178">
        <f t="shared" si="970"/>
        <v>1.6971003514325031E-37</v>
      </c>
      <c r="D4479" s="165">
        <f t="shared" si="971"/>
        <v>2.2558277767625785E-3</v>
      </c>
      <c r="E4479" s="166">
        <f t="shared" si="981"/>
        <v>24.291375447755232</v>
      </c>
      <c r="F4479" s="167">
        <f t="shared" si="982"/>
        <v>10.036177778816747</v>
      </c>
      <c r="G4479" s="167">
        <f t="shared" si="972"/>
        <v>348777.4829205125</v>
      </c>
      <c r="H4479" s="167">
        <f t="shared" si="973"/>
        <v>271299.98899881309</v>
      </c>
      <c r="I4479" s="168">
        <f t="shared" si="974"/>
        <v>620077.47191932565</v>
      </c>
      <c r="J4479" s="168">
        <f t="shared" si="976"/>
        <v>589706.44159103825</v>
      </c>
      <c r="K4479" s="94"/>
      <c r="L4479" s="265">
        <f t="shared" si="975"/>
        <v>236294.07610348624</v>
      </c>
      <c r="M4479" s="265">
        <f>$G4479*NonHospFrac+theModel!$H4479*NonHospFrac</f>
        <v>383783.39581583929</v>
      </c>
      <c r="N4479" s="266">
        <f t="shared" si="977"/>
        <v>620077.47191932553</v>
      </c>
      <c r="O4479" s="158"/>
      <c r="P4479" s="265">
        <f t="shared" si="978"/>
        <v>224720.53105996066</v>
      </c>
      <c r="Q4479" s="265">
        <f t="shared" si="979"/>
        <v>383781.83556522027</v>
      </c>
      <c r="R4479" s="266">
        <f t="shared" si="980"/>
        <v>608502.36662518093</v>
      </c>
    </row>
    <row r="4480" spans="1:18" x14ac:dyDescent="0.25">
      <c r="A4480" s="81">
        <v>4449</v>
      </c>
      <c r="B4480" s="93">
        <f t="shared" si="969"/>
        <v>1.6691630818941152E-37</v>
      </c>
      <c r="C4480" s="178">
        <f t="shared" si="970"/>
        <v>1.6653977374500317E-37</v>
      </c>
      <c r="D4480" s="165">
        <f t="shared" si="971"/>
        <v>2.2558277767625785E-3</v>
      </c>
      <c r="E4480" s="166">
        <f t="shared" si="981"/>
        <v>24.291375447755232</v>
      </c>
      <c r="F4480" s="167">
        <f t="shared" si="982"/>
        <v>10.038433606593509</v>
      </c>
      <c r="G4480" s="167">
        <f t="shared" si="972"/>
        <v>348855.8774997259</v>
      </c>
      <c r="H4480" s="167">
        <f t="shared" si="973"/>
        <v>271299.98899881309</v>
      </c>
      <c r="I4480" s="168">
        <f t="shared" si="974"/>
        <v>620155.86649853899</v>
      </c>
      <c r="J4480" s="168">
        <f t="shared" si="976"/>
        <v>589771.83366694336</v>
      </c>
      <c r="K4480" s="94"/>
      <c r="L4480" s="265">
        <f t="shared" si="975"/>
        <v>236323.95007166866</v>
      </c>
      <c r="M4480" s="265">
        <f>$G4480*NonHospFrac+theModel!$H4480*NonHospFrac</f>
        <v>383831.91642687033</v>
      </c>
      <c r="N4480" s="266">
        <f t="shared" si="977"/>
        <v>620155.86649853899</v>
      </c>
      <c r="O4480" s="158"/>
      <c r="P4480" s="265">
        <f t="shared" si="978"/>
        <v>224745.45014001153</v>
      </c>
      <c r="Q4480" s="265">
        <f t="shared" si="979"/>
        <v>383830.35617625131</v>
      </c>
      <c r="R4480" s="266">
        <f t="shared" si="980"/>
        <v>608575.80631626281</v>
      </c>
    </row>
    <row r="4481" spans="1:18" x14ac:dyDescent="0.25">
      <c r="A4481" s="81">
        <v>4450</v>
      </c>
      <c r="B4481" s="93">
        <f t="shared" si="969"/>
        <v>1.6379823489372364E-37</v>
      </c>
      <c r="C4481" s="178">
        <f t="shared" si="970"/>
        <v>1.6342873428566569E-37</v>
      </c>
      <c r="D4481" s="165">
        <f t="shared" si="971"/>
        <v>2.2558277767625785E-3</v>
      </c>
      <c r="E4481" s="166">
        <f t="shared" si="981"/>
        <v>24.291375447755232</v>
      </c>
      <c r="F4481" s="167">
        <f t="shared" si="982"/>
        <v>10.040689434370272</v>
      </c>
      <c r="G4481" s="167">
        <f t="shared" si="972"/>
        <v>348934.27207893936</v>
      </c>
      <c r="H4481" s="167">
        <f t="shared" si="973"/>
        <v>271299.98899881309</v>
      </c>
      <c r="I4481" s="168">
        <f t="shared" si="974"/>
        <v>620234.26107775245</v>
      </c>
      <c r="J4481" s="168">
        <f t="shared" si="976"/>
        <v>589837.22307733877</v>
      </c>
      <c r="K4481" s="94"/>
      <c r="L4481" s="265">
        <f t="shared" si="975"/>
        <v>236353.82403985108</v>
      </c>
      <c r="M4481" s="265">
        <f>$G4481*NonHospFrac+theModel!$H4481*NonHospFrac</f>
        <v>383880.43703790137</v>
      </c>
      <c r="N4481" s="266">
        <f t="shared" si="977"/>
        <v>620234.26107775245</v>
      </c>
      <c r="O4481" s="158"/>
      <c r="P4481" s="265">
        <f t="shared" si="978"/>
        <v>224770.36820431161</v>
      </c>
      <c r="Q4481" s="265">
        <f t="shared" si="979"/>
        <v>383878.87678728235</v>
      </c>
      <c r="R4481" s="266">
        <f t="shared" si="980"/>
        <v>608649.24499159399</v>
      </c>
    </row>
    <row r="4482" spans="1:18" x14ac:dyDescent="0.25">
      <c r="A4482" s="81">
        <v>4451</v>
      </c>
      <c r="B4482" s="93">
        <f t="shared" si="969"/>
        <v>1.6073840863921455E-37</v>
      </c>
      <c r="C4482" s="178">
        <f t="shared" si="970"/>
        <v>1.603758104722136E-37</v>
      </c>
      <c r="D4482" s="165">
        <f t="shared" si="971"/>
        <v>2.2558277767625785E-3</v>
      </c>
      <c r="E4482" s="166">
        <f t="shared" si="981"/>
        <v>24.291375447755232</v>
      </c>
      <c r="F4482" s="167">
        <f t="shared" si="982"/>
        <v>10.042945262147034</v>
      </c>
      <c r="G4482" s="167">
        <f t="shared" si="972"/>
        <v>349012.66665815277</v>
      </c>
      <c r="H4482" s="167">
        <f t="shared" si="973"/>
        <v>271299.98899881309</v>
      </c>
      <c r="I4482" s="168">
        <f t="shared" si="974"/>
        <v>620312.65565696592</v>
      </c>
      <c r="J4482" s="168">
        <f t="shared" si="976"/>
        <v>589902.60982233309</v>
      </c>
      <c r="K4482" s="94"/>
      <c r="L4482" s="265">
        <f t="shared" si="975"/>
        <v>236383.69800803351</v>
      </c>
      <c r="M4482" s="265">
        <f>$G4482*NonHospFrac+theModel!$H4482*NonHospFrac</f>
        <v>383928.95764893235</v>
      </c>
      <c r="N4482" s="266">
        <f t="shared" si="977"/>
        <v>620312.65565696592</v>
      </c>
      <c r="O4482" s="158"/>
      <c r="P4482" s="265">
        <f t="shared" si="978"/>
        <v>224795.28525290237</v>
      </c>
      <c r="Q4482" s="265">
        <f t="shared" si="979"/>
        <v>383927.39739831333</v>
      </c>
      <c r="R4482" s="266">
        <f t="shared" si="980"/>
        <v>608722.6826512157</v>
      </c>
    </row>
    <row r="4483" spans="1:18" x14ac:dyDescent="0.25">
      <c r="A4483" s="81">
        <v>4452</v>
      </c>
      <c r="B4483" s="93">
        <f t="shared" si="969"/>
        <v>1.5773574134441338E-37</v>
      </c>
      <c r="C4483" s="178">
        <f t="shared" si="970"/>
        <v>1.5737991667770042E-37</v>
      </c>
      <c r="D4483" s="165">
        <f t="shared" si="971"/>
        <v>2.2558277767625785E-3</v>
      </c>
      <c r="E4483" s="166">
        <f t="shared" si="981"/>
        <v>24.291375447755232</v>
      </c>
      <c r="F4483" s="167">
        <f t="shared" si="982"/>
        <v>10.045201089923797</v>
      </c>
      <c r="G4483" s="167">
        <f t="shared" si="972"/>
        <v>349091.06123736623</v>
      </c>
      <c r="H4483" s="167">
        <f t="shared" si="973"/>
        <v>271299.98899881309</v>
      </c>
      <c r="I4483" s="168">
        <f t="shared" si="974"/>
        <v>620391.05023617926</v>
      </c>
      <c r="J4483" s="168">
        <f t="shared" si="976"/>
        <v>589967.99390203482</v>
      </c>
      <c r="K4483" s="94"/>
      <c r="L4483" s="265">
        <f t="shared" si="975"/>
        <v>236413.57197621596</v>
      </c>
      <c r="M4483" s="265">
        <f>$G4483*NonHospFrac+theModel!$H4483*NonHospFrac</f>
        <v>383977.47825996333</v>
      </c>
      <c r="N4483" s="266">
        <f t="shared" si="977"/>
        <v>620391.05023617926</v>
      </c>
      <c r="O4483" s="158"/>
      <c r="P4483" s="265">
        <f t="shared" si="978"/>
        <v>224820.20128582517</v>
      </c>
      <c r="Q4483" s="265">
        <f t="shared" si="979"/>
        <v>383975.91800934431</v>
      </c>
      <c r="R4483" s="266">
        <f t="shared" si="980"/>
        <v>608796.11929516948</v>
      </c>
    </row>
    <row r="4484" spans="1:18" x14ac:dyDescent="0.25">
      <c r="A4484" s="81">
        <v>4453</v>
      </c>
      <c r="B4484" s="93">
        <f t="shared" si="969"/>
        <v>1.5478916525369272E-37</v>
      </c>
      <c r="C4484" s="178">
        <f t="shared" si="970"/>
        <v>1.5443998755517155E-37</v>
      </c>
      <c r="D4484" s="165">
        <f t="shared" si="971"/>
        <v>2.2558277767625785E-3</v>
      </c>
      <c r="E4484" s="166">
        <f t="shared" si="981"/>
        <v>24.291375447755232</v>
      </c>
      <c r="F4484" s="167">
        <f t="shared" si="982"/>
        <v>10.047456917700559</v>
      </c>
      <c r="G4484" s="167">
        <f t="shared" si="972"/>
        <v>349169.45581657958</v>
      </c>
      <c r="H4484" s="167">
        <f t="shared" si="973"/>
        <v>271299.98899881309</v>
      </c>
      <c r="I4484" s="168">
        <f t="shared" si="974"/>
        <v>620469.44481539261</v>
      </c>
      <c r="J4484" s="168">
        <f t="shared" si="976"/>
        <v>590033.37531655282</v>
      </c>
      <c r="K4484" s="94"/>
      <c r="L4484" s="265">
        <f t="shared" si="975"/>
        <v>236443.44594439835</v>
      </c>
      <c r="M4484" s="265">
        <f>$G4484*NonHospFrac+theModel!$H4484*NonHospFrac</f>
        <v>384025.99887099431</v>
      </c>
      <c r="N4484" s="266">
        <f t="shared" si="977"/>
        <v>620469.44481539261</v>
      </c>
      <c r="O4484" s="158"/>
      <c r="P4484" s="265">
        <f t="shared" si="978"/>
        <v>224845.11630312138</v>
      </c>
      <c r="Q4484" s="265">
        <f t="shared" si="979"/>
        <v>384024.43862037529</v>
      </c>
      <c r="R4484" s="266">
        <f t="shared" si="980"/>
        <v>608869.55492349667</v>
      </c>
    </row>
    <row r="4485" spans="1:18" x14ac:dyDescent="0.25">
      <c r="A4485" s="81">
        <v>4454</v>
      </c>
      <c r="B4485" s="93">
        <f t="shared" si="969"/>
        <v>1.518976325576085E-37</v>
      </c>
      <c r="C4485" s="178">
        <f t="shared" si="970"/>
        <v>1.5155497765886058E-37</v>
      </c>
      <c r="D4485" s="165">
        <f t="shared" si="971"/>
        <v>2.2558277767625785E-3</v>
      </c>
      <c r="E4485" s="166">
        <f t="shared" si="981"/>
        <v>24.291375447755232</v>
      </c>
      <c r="F4485" s="167">
        <f t="shared" si="982"/>
        <v>10.049712745477322</v>
      </c>
      <c r="G4485" s="167">
        <f t="shared" si="972"/>
        <v>349247.85039579304</v>
      </c>
      <c r="H4485" s="167">
        <f t="shared" si="973"/>
        <v>271299.98899881309</v>
      </c>
      <c r="I4485" s="168">
        <f t="shared" si="974"/>
        <v>620547.83939460618</v>
      </c>
      <c r="J4485" s="168">
        <f t="shared" si="976"/>
        <v>590098.7540659958</v>
      </c>
      <c r="K4485" s="94"/>
      <c r="L4485" s="265">
        <f t="shared" si="975"/>
        <v>236473.3199125808</v>
      </c>
      <c r="M4485" s="265">
        <f>$G4485*NonHospFrac+theModel!$H4485*NonHospFrac</f>
        <v>384074.51948202529</v>
      </c>
      <c r="N4485" s="266">
        <f t="shared" si="977"/>
        <v>620547.83939460607</v>
      </c>
      <c r="O4485" s="158"/>
      <c r="P4485" s="265">
        <f t="shared" si="978"/>
        <v>224870.0303048325</v>
      </c>
      <c r="Q4485" s="265">
        <f t="shared" si="979"/>
        <v>384072.95923140628</v>
      </c>
      <c r="R4485" s="266">
        <f t="shared" si="980"/>
        <v>608942.98953623883</v>
      </c>
    </row>
    <row r="4486" spans="1:18" x14ac:dyDescent="0.25">
      <c r="A4486" s="81">
        <v>4455</v>
      </c>
      <c r="B4486" s="93">
        <f t="shared" si="969"/>
        <v>1.4906011502026076E-37</v>
      </c>
      <c r="C4486" s="178">
        <f t="shared" si="970"/>
        <v>1.4872386107239062E-37</v>
      </c>
      <c r="D4486" s="165">
        <f t="shared" si="971"/>
        <v>2.2558277767625785E-3</v>
      </c>
      <c r="E4486" s="166">
        <f t="shared" si="981"/>
        <v>24.291375447755232</v>
      </c>
      <c r="F4486" s="167">
        <f t="shared" si="982"/>
        <v>10.051968573254085</v>
      </c>
      <c r="G4486" s="167">
        <f t="shared" si="972"/>
        <v>349326.24497500644</v>
      </c>
      <c r="H4486" s="167">
        <f t="shared" si="973"/>
        <v>271299.98899881309</v>
      </c>
      <c r="I4486" s="168">
        <f t="shared" si="974"/>
        <v>620626.23397381953</v>
      </c>
      <c r="J4486" s="168">
        <f t="shared" si="976"/>
        <v>590164.13015047205</v>
      </c>
      <c r="K4486" s="94"/>
      <c r="L4486" s="265">
        <f t="shared" si="975"/>
        <v>236503.1938807632</v>
      </c>
      <c r="M4486" s="265">
        <f>$G4486*NonHospFrac+theModel!$H4486*NonHospFrac</f>
        <v>384123.04009305628</v>
      </c>
      <c r="N4486" s="266">
        <f t="shared" si="977"/>
        <v>620626.23397381953</v>
      </c>
      <c r="O4486" s="158"/>
      <c r="P4486" s="265">
        <f t="shared" si="978"/>
        <v>224894.9432909998</v>
      </c>
      <c r="Q4486" s="265">
        <f t="shared" si="979"/>
        <v>384121.47984243726</v>
      </c>
      <c r="R4486" s="266">
        <f t="shared" si="980"/>
        <v>609016.42313343706</v>
      </c>
    </row>
    <row r="4487" spans="1:18" x14ac:dyDescent="0.25">
      <c r="A4487" s="81">
        <v>4456</v>
      </c>
      <c r="B4487" s="93">
        <f t="shared" si="969"/>
        <v>1.4627560361368556E-37</v>
      </c>
      <c r="C4487" s="178">
        <f t="shared" si="970"/>
        <v>1.4594563104399109E-37</v>
      </c>
      <c r="D4487" s="165">
        <f t="shared" si="971"/>
        <v>2.2558277767625785E-3</v>
      </c>
      <c r="E4487" s="166">
        <f t="shared" si="981"/>
        <v>24.291375447755232</v>
      </c>
      <c r="F4487" s="167">
        <f t="shared" si="982"/>
        <v>10.054224401030847</v>
      </c>
      <c r="G4487" s="167">
        <f t="shared" si="972"/>
        <v>349404.6395542199</v>
      </c>
      <c r="H4487" s="167">
        <f t="shared" si="973"/>
        <v>271299.98899881309</v>
      </c>
      <c r="I4487" s="168">
        <f t="shared" si="974"/>
        <v>620704.62855303299</v>
      </c>
      <c r="J4487" s="168">
        <f t="shared" si="976"/>
        <v>590229.50357009051</v>
      </c>
      <c r="K4487" s="94"/>
      <c r="L4487" s="265">
        <f t="shared" si="975"/>
        <v>236533.06784894565</v>
      </c>
      <c r="M4487" s="265">
        <f>$G4487*NonHospFrac+theModel!$H4487*NonHospFrac</f>
        <v>384171.56070408731</v>
      </c>
      <c r="N4487" s="266">
        <f t="shared" si="977"/>
        <v>620704.62855303299</v>
      </c>
      <c r="O4487" s="158"/>
      <c r="P4487" s="265">
        <f t="shared" si="978"/>
        <v>224919.85526166478</v>
      </c>
      <c r="Q4487" s="265">
        <f t="shared" si="979"/>
        <v>384170.0004534683</v>
      </c>
      <c r="R4487" s="266">
        <f t="shared" si="980"/>
        <v>609089.85571513302</v>
      </c>
    </row>
    <row r="4488" spans="1:18" x14ac:dyDescent="0.25">
      <c r="A4488" s="81">
        <v>4457</v>
      </c>
      <c r="B4488" s="93">
        <f t="shared" si="969"/>
        <v>1.4354310815900794E-37</v>
      </c>
      <c r="C4488" s="178">
        <f t="shared" si="970"/>
        <v>1.4321929962846001E-37</v>
      </c>
      <c r="D4488" s="165">
        <f t="shared" si="971"/>
        <v>2.2558277767625785E-3</v>
      </c>
      <c r="E4488" s="166">
        <f t="shared" si="981"/>
        <v>24.291375447755232</v>
      </c>
      <c r="F4488" s="167">
        <f t="shared" si="982"/>
        <v>10.05648022880761</v>
      </c>
      <c r="G4488" s="167">
        <f t="shared" si="972"/>
        <v>349483.03413343325</v>
      </c>
      <c r="H4488" s="167">
        <f t="shared" si="973"/>
        <v>271299.98899881309</v>
      </c>
      <c r="I4488" s="168">
        <f t="shared" si="974"/>
        <v>620783.02313224634</v>
      </c>
      <c r="J4488" s="168">
        <f t="shared" si="976"/>
        <v>590294.87432495959</v>
      </c>
      <c r="K4488" s="94"/>
      <c r="L4488" s="265">
        <f t="shared" si="975"/>
        <v>236562.94181712804</v>
      </c>
      <c r="M4488" s="265">
        <f>$G4488*NonHospFrac+theModel!$H4488*NonHospFrac</f>
        <v>384220.08131511824</v>
      </c>
      <c r="N4488" s="266">
        <f t="shared" si="977"/>
        <v>620783.02313224622</v>
      </c>
      <c r="O4488" s="158"/>
      <c r="P4488" s="265">
        <f t="shared" si="978"/>
        <v>224944.76621686877</v>
      </c>
      <c r="Q4488" s="265">
        <f t="shared" si="979"/>
        <v>384218.52106449922</v>
      </c>
      <c r="R4488" s="266">
        <f t="shared" si="980"/>
        <v>609163.28728136793</v>
      </c>
    </row>
    <row r="4489" spans="1:18" x14ac:dyDescent="0.25">
      <c r="A4489" s="81">
        <v>4458</v>
      </c>
      <c r="B4489" s="93">
        <f t="shared" si="969"/>
        <v>1.4086165697436549E-37</v>
      </c>
      <c r="C4489" s="178">
        <f t="shared" si="970"/>
        <v>1.4054389733588192E-37</v>
      </c>
      <c r="D4489" s="165">
        <f t="shared" si="971"/>
        <v>2.2558277767625785E-3</v>
      </c>
      <c r="E4489" s="166">
        <f t="shared" si="981"/>
        <v>24.291375447755232</v>
      </c>
      <c r="F4489" s="167">
        <f t="shared" si="982"/>
        <v>10.058736056584372</v>
      </c>
      <c r="G4489" s="167">
        <f t="shared" si="972"/>
        <v>349561.42871264671</v>
      </c>
      <c r="H4489" s="167">
        <f t="shared" si="973"/>
        <v>271299.98899881309</v>
      </c>
      <c r="I4489" s="168">
        <f t="shared" si="974"/>
        <v>620861.4177114598</v>
      </c>
      <c r="J4489" s="168">
        <f t="shared" si="976"/>
        <v>590360.24241518811</v>
      </c>
      <c r="K4489" s="94"/>
      <c r="L4489" s="265">
        <f t="shared" si="975"/>
        <v>236592.81578531049</v>
      </c>
      <c r="M4489" s="265">
        <f>$G4489*NonHospFrac+theModel!$H4489*NonHospFrac</f>
        <v>384268.60192614928</v>
      </c>
      <c r="N4489" s="266">
        <f t="shared" si="977"/>
        <v>620861.4177114598</v>
      </c>
      <c r="O4489" s="158"/>
      <c r="P4489" s="265">
        <f t="shared" si="978"/>
        <v>224969.67615665321</v>
      </c>
      <c r="Q4489" s="265">
        <f t="shared" si="979"/>
        <v>384267.04167553026</v>
      </c>
      <c r="R4489" s="266">
        <f t="shared" si="980"/>
        <v>609236.71783218347</v>
      </c>
    </row>
    <row r="4490" spans="1:18" x14ac:dyDescent="0.25">
      <c r="A4490" s="81">
        <v>4459</v>
      </c>
      <c r="B4490" s="93">
        <f t="shared" si="969"/>
        <v>1.382302965293432E-37</v>
      </c>
      <c r="C4490" s="178">
        <f t="shared" si="970"/>
        <v>1.3791847278684216E-37</v>
      </c>
      <c r="D4490" s="165">
        <f t="shared" si="971"/>
        <v>2.2558277767625785E-3</v>
      </c>
      <c r="E4490" s="166">
        <f t="shared" si="981"/>
        <v>24.291375447755232</v>
      </c>
      <c r="F4490" s="167">
        <f t="shared" si="982"/>
        <v>10.060991884361135</v>
      </c>
      <c r="G4490" s="167">
        <f t="shared" si="972"/>
        <v>349639.82329186011</v>
      </c>
      <c r="H4490" s="167">
        <f t="shared" si="973"/>
        <v>271299.98899881309</v>
      </c>
      <c r="I4490" s="168">
        <f t="shared" si="974"/>
        <v>620939.81229067314</v>
      </c>
      <c r="J4490" s="168">
        <f t="shared" si="976"/>
        <v>590425.60784088448</v>
      </c>
      <c r="K4490" s="94"/>
      <c r="L4490" s="265">
        <f t="shared" si="975"/>
        <v>236622.68975349292</v>
      </c>
      <c r="M4490" s="265">
        <f>$G4490*NonHospFrac+theModel!$H4490*NonHospFrac</f>
        <v>384317.12253718032</v>
      </c>
      <c r="N4490" s="266">
        <f t="shared" si="977"/>
        <v>620939.81229067326</v>
      </c>
      <c r="O4490" s="158"/>
      <c r="P4490" s="265">
        <f t="shared" si="978"/>
        <v>224994.58508105946</v>
      </c>
      <c r="Q4490" s="265">
        <f t="shared" si="979"/>
        <v>384315.5622865613</v>
      </c>
      <c r="R4490" s="266">
        <f t="shared" si="980"/>
        <v>609310.14736762072</v>
      </c>
    </row>
    <row r="4491" spans="1:18" x14ac:dyDescent="0.25">
      <c r="A4491" s="81">
        <v>4460</v>
      </c>
      <c r="B4491" s="93">
        <f t="shared" si="969"/>
        <v>1.3564809110592788E-37</v>
      </c>
      <c r="C4491" s="178">
        <f t="shared" si="970"/>
        <v>1.353420923741463E-37</v>
      </c>
      <c r="D4491" s="165">
        <f t="shared" si="971"/>
        <v>2.2558277767625785E-3</v>
      </c>
      <c r="E4491" s="166">
        <f t="shared" si="981"/>
        <v>24.291375447755232</v>
      </c>
      <c r="F4491" s="167">
        <f t="shared" si="982"/>
        <v>10.063247712137898</v>
      </c>
      <c r="G4491" s="167">
        <f t="shared" si="972"/>
        <v>349718.21787107358</v>
      </c>
      <c r="H4491" s="167">
        <f t="shared" si="973"/>
        <v>271299.98899881309</v>
      </c>
      <c r="I4491" s="168">
        <f t="shared" si="974"/>
        <v>621018.20686988672</v>
      </c>
      <c r="J4491" s="168">
        <f t="shared" si="976"/>
        <v>590490.97060215764</v>
      </c>
      <c r="K4491" s="94"/>
      <c r="L4491" s="265">
        <f t="shared" si="975"/>
        <v>236652.56372167534</v>
      </c>
      <c r="M4491" s="265">
        <f>$G4491*NonHospFrac+theModel!$H4491*NonHospFrac</f>
        <v>384365.6431482113</v>
      </c>
      <c r="N4491" s="266">
        <f t="shared" si="977"/>
        <v>621018.20686988661</v>
      </c>
      <c r="O4491" s="158"/>
      <c r="P4491" s="265">
        <f t="shared" si="978"/>
        <v>225019.4929901289</v>
      </c>
      <c r="Q4491" s="265">
        <f t="shared" si="979"/>
        <v>384364.08289759228</v>
      </c>
      <c r="R4491" s="266">
        <f t="shared" si="980"/>
        <v>609383.57588772115</v>
      </c>
    </row>
    <row r="4492" spans="1:18" x14ac:dyDescent="0.25">
      <c r="A4492" s="81">
        <v>4461</v>
      </c>
      <c r="B4492" s="93">
        <f t="shared" si="969"/>
        <v>1.3311412246573688E-37</v>
      </c>
      <c r="C4492" s="178">
        <f t="shared" si="970"/>
        <v>1.328138399307993E-37</v>
      </c>
      <c r="D4492" s="165">
        <f t="shared" si="971"/>
        <v>2.2558277767625785E-3</v>
      </c>
      <c r="E4492" s="166">
        <f t="shared" si="981"/>
        <v>24.291375447755232</v>
      </c>
      <c r="F4492" s="167">
        <f t="shared" si="982"/>
        <v>10.06550353991466</v>
      </c>
      <c r="G4492" s="167">
        <f t="shared" si="972"/>
        <v>349796.61245028698</v>
      </c>
      <c r="H4492" s="167">
        <f t="shared" si="973"/>
        <v>271299.98899881309</v>
      </c>
      <c r="I4492" s="168">
        <f t="shared" si="974"/>
        <v>621096.60144910007</v>
      </c>
      <c r="J4492" s="168">
        <f t="shared" si="976"/>
        <v>590556.33069911576</v>
      </c>
      <c r="K4492" s="94"/>
      <c r="L4492" s="265">
        <f t="shared" si="975"/>
        <v>236682.43768985776</v>
      </c>
      <c r="M4492" s="265">
        <f>$G4492*NonHospFrac+theModel!$H4492*NonHospFrac</f>
        <v>384414.16375924228</v>
      </c>
      <c r="N4492" s="266">
        <f t="shared" si="977"/>
        <v>621096.60144910007</v>
      </c>
      <c r="O4492" s="158"/>
      <c r="P4492" s="265">
        <f t="shared" si="978"/>
        <v>225044.39988390295</v>
      </c>
      <c r="Q4492" s="265">
        <f t="shared" si="979"/>
        <v>384412.60350862326</v>
      </c>
      <c r="R4492" s="266">
        <f t="shared" si="980"/>
        <v>609457.00339252618</v>
      </c>
    </row>
    <row r="4493" spans="1:18" x14ac:dyDescent="0.25">
      <c r="A4493" s="81">
        <v>4462</v>
      </c>
      <c r="B4493" s="93">
        <f t="shared" si="969"/>
        <v>1.3062748952350237E-37</v>
      </c>
      <c r="C4493" s="178">
        <f t="shared" si="970"/>
        <v>1.3033281640422649E-37</v>
      </c>
      <c r="D4493" s="165">
        <f t="shared" si="971"/>
        <v>2.2558277767625785E-3</v>
      </c>
      <c r="E4493" s="166">
        <f t="shared" si="981"/>
        <v>24.291375447755232</v>
      </c>
      <c r="F4493" s="167">
        <f t="shared" si="982"/>
        <v>10.067759367691423</v>
      </c>
      <c r="G4493" s="167">
        <f t="shared" si="972"/>
        <v>349875.00702950044</v>
      </c>
      <c r="H4493" s="167">
        <f t="shared" si="973"/>
        <v>271299.98899881309</v>
      </c>
      <c r="I4493" s="168">
        <f t="shared" si="974"/>
        <v>621174.99602831353</v>
      </c>
      <c r="J4493" s="168">
        <f t="shared" si="976"/>
        <v>590621.68813186779</v>
      </c>
      <c r="K4493" s="94"/>
      <c r="L4493" s="265">
        <f t="shared" si="975"/>
        <v>236712.31165804021</v>
      </c>
      <c r="M4493" s="265">
        <f>$G4493*NonHospFrac+theModel!$H4493*NonHospFrac</f>
        <v>384462.68437027326</v>
      </c>
      <c r="N4493" s="266">
        <f t="shared" si="977"/>
        <v>621174.99602831341</v>
      </c>
      <c r="O4493" s="158"/>
      <c r="P4493" s="265">
        <f t="shared" si="978"/>
        <v>225069.305762423</v>
      </c>
      <c r="Q4493" s="265">
        <f t="shared" si="979"/>
        <v>384461.12411965424</v>
      </c>
      <c r="R4493" s="266">
        <f t="shared" si="980"/>
        <v>609530.42988207727</v>
      </c>
    </row>
    <row r="4494" spans="1:18" x14ac:dyDescent="0.25">
      <c r="A4494" s="81">
        <v>4463</v>
      </c>
      <c r="B4494" s="93">
        <f t="shared" si="969"/>
        <v>1.2818730802665437E-37</v>
      </c>
      <c r="C4494" s="178">
        <f t="shared" si="970"/>
        <v>1.2789813953657942E-37</v>
      </c>
      <c r="D4494" s="165">
        <f t="shared" si="971"/>
        <v>2.2558277767625785E-3</v>
      </c>
      <c r="E4494" s="166">
        <f t="shared" si="981"/>
        <v>24.291375447755232</v>
      </c>
      <c r="F4494" s="167">
        <f t="shared" si="982"/>
        <v>10.070015195468185</v>
      </c>
      <c r="G4494" s="167">
        <f t="shared" si="972"/>
        <v>349953.40160871384</v>
      </c>
      <c r="H4494" s="167">
        <f t="shared" si="973"/>
        <v>271299.98899881309</v>
      </c>
      <c r="I4494" s="168">
        <f t="shared" si="974"/>
        <v>621253.39060752699</v>
      </c>
      <c r="J4494" s="168">
        <f t="shared" si="976"/>
        <v>590687.04290052212</v>
      </c>
      <c r="K4494" s="94"/>
      <c r="L4494" s="265">
        <f t="shared" si="975"/>
        <v>236742.18562622264</v>
      </c>
      <c r="M4494" s="265">
        <f>$G4494*NonHospFrac+theModel!$H4494*NonHospFrac</f>
        <v>384511.2049813043</v>
      </c>
      <c r="N4494" s="266">
        <f t="shared" si="977"/>
        <v>621253.39060752699</v>
      </c>
      <c r="O4494" s="158"/>
      <c r="P4494" s="265">
        <f t="shared" si="978"/>
        <v>225094.21062573037</v>
      </c>
      <c r="Q4494" s="265">
        <f t="shared" si="979"/>
        <v>384509.64473068528</v>
      </c>
      <c r="R4494" s="266">
        <f t="shared" si="980"/>
        <v>609603.85535641562</v>
      </c>
    </row>
    <row r="4495" spans="1:18" x14ac:dyDescent="0.25">
      <c r="A4495" s="81">
        <v>4464</v>
      </c>
      <c r="B4495" s="93">
        <f t="shared" si="969"/>
        <v>1.2579271024085229E-37</v>
      </c>
      <c r="C4495" s="178">
        <f t="shared" si="970"/>
        <v>1.2550894355097672E-37</v>
      </c>
      <c r="D4495" s="165">
        <f t="shared" si="971"/>
        <v>2.2558277767625785E-3</v>
      </c>
      <c r="E4495" s="166">
        <f t="shared" si="981"/>
        <v>24.291375447755232</v>
      </c>
      <c r="F4495" s="167">
        <f t="shared" si="982"/>
        <v>10.072271023244948</v>
      </c>
      <c r="G4495" s="167">
        <f t="shared" si="972"/>
        <v>350031.79618792725</v>
      </c>
      <c r="H4495" s="167">
        <f t="shared" si="973"/>
        <v>271299.98899881309</v>
      </c>
      <c r="I4495" s="168">
        <f t="shared" si="974"/>
        <v>621331.78518674034</v>
      </c>
      <c r="J4495" s="168">
        <f t="shared" si="976"/>
        <v>590752.39500518737</v>
      </c>
      <c r="K4495" s="94"/>
      <c r="L4495" s="265">
        <f t="shared" si="975"/>
        <v>236772.05959440506</v>
      </c>
      <c r="M4495" s="265">
        <f>$G4495*NonHospFrac+theModel!$H4495*NonHospFrac</f>
        <v>384559.72559233528</v>
      </c>
      <c r="N4495" s="266">
        <f t="shared" si="977"/>
        <v>621331.78518674034</v>
      </c>
      <c r="O4495" s="158"/>
      <c r="P4495" s="265">
        <f t="shared" si="978"/>
        <v>225119.11447386647</v>
      </c>
      <c r="Q4495" s="265">
        <f t="shared" si="979"/>
        <v>384558.16534171626</v>
      </c>
      <c r="R4495" s="266">
        <f t="shared" si="980"/>
        <v>609677.27981558279</v>
      </c>
    </row>
    <row r="4496" spans="1:18" x14ac:dyDescent="0.25">
      <c r="A4496" s="81">
        <v>4465</v>
      </c>
      <c r="B4496" s="93">
        <f t="shared" si="969"/>
        <v>1.2344284464144595E-37</v>
      </c>
      <c r="C4496" s="178">
        <f t="shared" si="970"/>
        <v>1.231643788436612E-37</v>
      </c>
      <c r="D4496" s="165">
        <f t="shared" si="971"/>
        <v>2.2558277767625785E-3</v>
      </c>
      <c r="E4496" s="166">
        <f t="shared" si="981"/>
        <v>24.291375447755232</v>
      </c>
      <c r="F4496" s="167">
        <f t="shared" si="982"/>
        <v>10.074526851021711</v>
      </c>
      <c r="G4496" s="167">
        <f t="shared" si="972"/>
        <v>350110.19076714071</v>
      </c>
      <c r="H4496" s="167">
        <f t="shared" si="973"/>
        <v>271299.98899881309</v>
      </c>
      <c r="I4496" s="168">
        <f t="shared" si="974"/>
        <v>621410.1797659538</v>
      </c>
      <c r="J4496" s="168">
        <f t="shared" si="976"/>
        <v>590817.74444597226</v>
      </c>
      <c r="K4496" s="94"/>
      <c r="L4496" s="265">
        <f t="shared" si="975"/>
        <v>236801.93356258748</v>
      </c>
      <c r="M4496" s="265">
        <f>$G4496*NonHospFrac+theModel!$H4496*NonHospFrac</f>
        <v>384608.24620336632</v>
      </c>
      <c r="N4496" s="266">
        <f t="shared" si="977"/>
        <v>621410.1797659538</v>
      </c>
      <c r="O4496" s="158"/>
      <c r="P4496" s="265">
        <f t="shared" si="978"/>
        <v>225144.0173068727</v>
      </c>
      <c r="Q4496" s="265">
        <f t="shared" si="979"/>
        <v>384606.6859527473</v>
      </c>
      <c r="R4496" s="266">
        <f t="shared" si="980"/>
        <v>609750.70325962</v>
      </c>
    </row>
    <row r="4497" spans="1:18" x14ac:dyDescent="0.25">
      <c r="A4497" s="81">
        <v>4466</v>
      </c>
      <c r="B4497" s="93">
        <f t="shared" si="969"/>
        <v>1.2113687561064259E-37</v>
      </c>
      <c r="C4497" s="178">
        <f t="shared" si="970"/>
        <v>1.2086361168184987E-37</v>
      </c>
      <c r="D4497" s="165">
        <f t="shared" si="971"/>
        <v>2.2558277767625785E-3</v>
      </c>
      <c r="E4497" s="166">
        <f t="shared" si="981"/>
        <v>24.291375447755232</v>
      </c>
      <c r="F4497" s="167">
        <f t="shared" si="982"/>
        <v>10.076782678798473</v>
      </c>
      <c r="G4497" s="167">
        <f t="shared" si="972"/>
        <v>350188.58534635411</v>
      </c>
      <c r="H4497" s="167">
        <f t="shared" si="973"/>
        <v>271299.98899881309</v>
      </c>
      <c r="I4497" s="168">
        <f t="shared" si="974"/>
        <v>621488.57434516726</v>
      </c>
      <c r="J4497" s="168">
        <f t="shared" si="976"/>
        <v>590883.0912229853</v>
      </c>
      <c r="K4497" s="94"/>
      <c r="L4497" s="265">
        <f t="shared" si="975"/>
        <v>236831.8075307699</v>
      </c>
      <c r="M4497" s="265">
        <f>$G4497*NonHospFrac+theModel!$H4497*NonHospFrac</f>
        <v>384656.7668143973</v>
      </c>
      <c r="N4497" s="266">
        <f t="shared" si="977"/>
        <v>621488.57434516726</v>
      </c>
      <c r="O4497" s="158"/>
      <c r="P4497" s="265">
        <f t="shared" si="978"/>
        <v>225168.91912479044</v>
      </c>
      <c r="Q4497" s="265">
        <f t="shared" si="979"/>
        <v>384655.20656377828</v>
      </c>
      <c r="R4497" s="266">
        <f t="shared" si="980"/>
        <v>609824.12568856869</v>
      </c>
    </row>
    <row r="4498" spans="1:18" x14ac:dyDescent="0.25">
      <c r="A4498" s="81">
        <v>4467</v>
      </c>
      <c r="B4498" s="93">
        <f t="shared" si="969"/>
        <v>1.1887398314038743E-37</v>
      </c>
      <c r="C4498" s="178">
        <f t="shared" si="970"/>
        <v>1.1860582390728494E-37</v>
      </c>
      <c r="D4498" s="165">
        <f t="shared" si="971"/>
        <v>2.2558277767625785E-3</v>
      </c>
      <c r="E4498" s="166">
        <f t="shared" si="981"/>
        <v>24.291375447755232</v>
      </c>
      <c r="F4498" s="167">
        <f t="shared" si="982"/>
        <v>10.079038506575236</v>
      </c>
      <c r="G4498" s="167">
        <f t="shared" si="972"/>
        <v>350266.97992556752</v>
      </c>
      <c r="H4498" s="167">
        <f t="shared" si="973"/>
        <v>271299.98899881309</v>
      </c>
      <c r="I4498" s="168">
        <f t="shared" si="974"/>
        <v>621566.96892438061</v>
      </c>
      <c r="J4498" s="168">
        <f t="shared" si="976"/>
        <v>590948.43533633498</v>
      </c>
      <c r="K4498" s="94"/>
      <c r="L4498" s="265">
        <f t="shared" si="975"/>
        <v>236861.68149895233</v>
      </c>
      <c r="M4498" s="265">
        <f>$G4498*NonHospFrac+theModel!$H4498*NonHospFrac</f>
        <v>384705.28742542828</v>
      </c>
      <c r="N4498" s="266">
        <f t="shared" si="977"/>
        <v>621566.96892438061</v>
      </c>
      <c r="O4498" s="158"/>
      <c r="P4498" s="265">
        <f t="shared" si="978"/>
        <v>225193.81992766107</v>
      </c>
      <c r="Q4498" s="265">
        <f t="shared" si="979"/>
        <v>384703.72717480926</v>
      </c>
      <c r="R4498" s="266">
        <f t="shared" si="980"/>
        <v>609897.5471024703</v>
      </c>
    </row>
    <row r="4499" spans="1:18" x14ac:dyDescent="0.25">
      <c r="A4499" s="81">
        <v>4468</v>
      </c>
      <c r="B4499" s="93">
        <f t="shared" si="969"/>
        <v>1.1665336254073917E-37</v>
      </c>
      <c r="C4499" s="178">
        <f t="shared" si="970"/>
        <v>1.1639021264526701E-37</v>
      </c>
      <c r="D4499" s="165">
        <f t="shared" si="971"/>
        <v>2.2558277767625785E-3</v>
      </c>
      <c r="E4499" s="166">
        <f t="shared" si="981"/>
        <v>24.291375447755232</v>
      </c>
      <c r="F4499" s="167">
        <f t="shared" si="982"/>
        <v>10.081294334351998</v>
      </c>
      <c r="G4499" s="167">
        <f t="shared" si="972"/>
        <v>350345.37450478092</v>
      </c>
      <c r="H4499" s="167">
        <f t="shared" si="973"/>
        <v>271299.98899881309</v>
      </c>
      <c r="I4499" s="168">
        <f t="shared" si="974"/>
        <v>621645.36350359395</v>
      </c>
      <c r="J4499" s="168">
        <f t="shared" si="976"/>
        <v>591013.77678612992</v>
      </c>
      <c r="K4499" s="94"/>
      <c r="L4499" s="265">
        <f t="shared" si="975"/>
        <v>236891.55546713475</v>
      </c>
      <c r="M4499" s="265">
        <f>$G4499*NonHospFrac+theModel!$H4499*NonHospFrac</f>
        <v>384753.80803645926</v>
      </c>
      <c r="N4499" s="266">
        <f t="shared" si="977"/>
        <v>621645.36350359395</v>
      </c>
      <c r="O4499" s="158"/>
      <c r="P4499" s="265">
        <f t="shared" si="978"/>
        <v>225218.71971552595</v>
      </c>
      <c r="Q4499" s="265">
        <f t="shared" si="979"/>
        <v>384752.24778584024</v>
      </c>
      <c r="R4499" s="266">
        <f t="shared" si="980"/>
        <v>609970.96750136616</v>
      </c>
    </row>
    <row r="4500" spans="1:18" x14ac:dyDescent="0.25">
      <c r="A4500" s="81">
        <v>4469</v>
      </c>
      <c r="B4500" s="93">
        <f t="shared" si="969"/>
        <v>1.1447422415374753E-37</v>
      </c>
      <c r="C4500" s="178">
        <f t="shared" si="970"/>
        <v>1.1421599001917817E-37</v>
      </c>
      <c r="D4500" s="165">
        <f t="shared" si="971"/>
        <v>2.2558277767625785E-3</v>
      </c>
      <c r="E4500" s="166">
        <f t="shared" si="981"/>
        <v>24.291375447755232</v>
      </c>
      <c r="F4500" s="167">
        <f t="shared" si="982"/>
        <v>10.083550162128761</v>
      </c>
      <c r="G4500" s="167">
        <f t="shared" si="972"/>
        <v>350423.76908399438</v>
      </c>
      <c r="H4500" s="167">
        <f t="shared" si="973"/>
        <v>271299.98899881309</v>
      </c>
      <c r="I4500" s="168">
        <f t="shared" si="974"/>
        <v>621723.75808280753</v>
      </c>
      <c r="J4500" s="168">
        <f t="shared" si="976"/>
        <v>591079.11557247897</v>
      </c>
      <c r="K4500" s="94"/>
      <c r="L4500" s="265">
        <f t="shared" si="975"/>
        <v>236921.4294353172</v>
      </c>
      <c r="M4500" s="265">
        <f>$G4500*NonHospFrac+theModel!$H4500*NonHospFrac</f>
        <v>384802.32864749024</v>
      </c>
      <c r="N4500" s="266">
        <f t="shared" si="977"/>
        <v>621723.75808280741</v>
      </c>
      <c r="O4500" s="158"/>
      <c r="P4500" s="265">
        <f t="shared" si="978"/>
        <v>225243.61848842647</v>
      </c>
      <c r="Q4500" s="265">
        <f t="shared" si="979"/>
        <v>384800.76839687122</v>
      </c>
      <c r="R4500" s="266">
        <f t="shared" si="980"/>
        <v>610044.38688529772</v>
      </c>
    </row>
    <row r="4501" spans="1:18" x14ac:dyDescent="0.25">
      <c r="A4501" s="81">
        <v>4470</v>
      </c>
      <c r="B4501" s="93">
        <f t="shared" si="969"/>
        <v>1.1233579307262226E-37</v>
      </c>
      <c r="C4501" s="178">
        <f t="shared" si="970"/>
        <v>1.1208238287028439E-37</v>
      </c>
      <c r="D4501" s="165">
        <f t="shared" si="971"/>
        <v>2.2558277767625785E-3</v>
      </c>
      <c r="E4501" s="166">
        <f t="shared" si="981"/>
        <v>24.291375447755232</v>
      </c>
      <c r="F4501" s="167">
        <f t="shared" si="982"/>
        <v>10.085805989905523</v>
      </c>
      <c r="G4501" s="167">
        <f t="shared" si="972"/>
        <v>350502.16366320773</v>
      </c>
      <c r="H4501" s="167">
        <f t="shared" si="973"/>
        <v>271299.98899881309</v>
      </c>
      <c r="I4501" s="168">
        <f t="shared" si="974"/>
        <v>621802.15266202088</v>
      </c>
      <c r="J4501" s="168">
        <f t="shared" si="976"/>
        <v>591144.45169549028</v>
      </c>
      <c r="K4501" s="94"/>
      <c r="L4501" s="265">
        <f t="shared" si="975"/>
        <v>236951.30340349959</v>
      </c>
      <c r="M4501" s="265">
        <f>$G4501*NonHospFrac+theModel!$H4501*NonHospFrac</f>
        <v>384850.84925852122</v>
      </c>
      <c r="N4501" s="266">
        <f t="shared" si="977"/>
        <v>621802.15266202088</v>
      </c>
      <c r="O4501" s="158"/>
      <c r="P4501" s="265">
        <f t="shared" si="978"/>
        <v>225268.51624640395</v>
      </c>
      <c r="Q4501" s="265">
        <f t="shared" si="979"/>
        <v>384849.2890079022</v>
      </c>
      <c r="R4501" s="266">
        <f t="shared" si="980"/>
        <v>610117.80525430618</v>
      </c>
    </row>
    <row r="4502" spans="1:18" x14ac:dyDescent="0.25">
      <c r="A4502" s="81">
        <v>4471</v>
      </c>
      <c r="B4502" s="93">
        <f t="shared" si="969"/>
        <v>1.1023730886620078E-37</v>
      </c>
      <c r="C4502" s="178">
        <f t="shared" si="970"/>
        <v>1.0998863248282485E-37</v>
      </c>
      <c r="D4502" s="165">
        <f t="shared" si="971"/>
        <v>2.2558277767625785E-3</v>
      </c>
      <c r="E4502" s="166">
        <f t="shared" si="981"/>
        <v>24.291375447755232</v>
      </c>
      <c r="F4502" s="167">
        <f t="shared" si="982"/>
        <v>10.088061817682286</v>
      </c>
      <c r="G4502" s="167">
        <f t="shared" si="972"/>
        <v>350580.55824242119</v>
      </c>
      <c r="H4502" s="167">
        <f t="shared" si="973"/>
        <v>271299.98899881309</v>
      </c>
      <c r="I4502" s="168">
        <f t="shared" si="974"/>
        <v>621880.54724123422</v>
      </c>
      <c r="J4502" s="168">
        <f t="shared" si="976"/>
        <v>591209.78515527258</v>
      </c>
      <c r="K4502" s="94"/>
      <c r="L4502" s="265">
        <f t="shared" si="975"/>
        <v>236981.17737168202</v>
      </c>
      <c r="M4502" s="265">
        <f>$G4502*NonHospFrac+theModel!$H4502*NonHospFrac</f>
        <v>384899.3698695522</v>
      </c>
      <c r="N4502" s="266">
        <f t="shared" si="977"/>
        <v>621880.54724123422</v>
      </c>
      <c r="O4502" s="158"/>
      <c r="P4502" s="265">
        <f t="shared" si="978"/>
        <v>225293.41298949983</v>
      </c>
      <c r="Q4502" s="265">
        <f t="shared" si="979"/>
        <v>384897.80961893318</v>
      </c>
      <c r="R4502" s="266">
        <f t="shared" si="980"/>
        <v>610191.22260843299</v>
      </c>
    </row>
    <row r="4503" spans="1:18" x14ac:dyDescent="0.25">
      <c r="A4503" s="81">
        <v>4472</v>
      </c>
      <c r="B4503" s="93">
        <f t="shared" si="969"/>
        <v>1.0817802530851268E-37</v>
      </c>
      <c r="C4503" s="178">
        <f t="shared" si="970"/>
        <v>1.0793399431418641E-37</v>
      </c>
      <c r="D4503" s="165">
        <f t="shared" si="971"/>
        <v>2.2558277767625785E-3</v>
      </c>
      <c r="E4503" s="166">
        <f t="shared" si="981"/>
        <v>24.291375447755232</v>
      </c>
      <c r="F4503" s="167">
        <f t="shared" si="982"/>
        <v>10.090317645459049</v>
      </c>
      <c r="G4503" s="167">
        <f t="shared" si="972"/>
        <v>350658.95282163459</v>
      </c>
      <c r="H4503" s="167">
        <f t="shared" si="973"/>
        <v>271299.98899881309</v>
      </c>
      <c r="I4503" s="168">
        <f t="shared" si="974"/>
        <v>621958.94182044768</v>
      </c>
      <c r="J4503" s="168">
        <f t="shared" si="976"/>
        <v>591275.11595193448</v>
      </c>
      <c r="K4503" s="94"/>
      <c r="L4503" s="265">
        <f t="shared" si="975"/>
        <v>237011.05133986444</v>
      </c>
      <c r="M4503" s="265">
        <f>$G4503*NonHospFrac+theModel!$H4503*NonHospFrac</f>
        <v>384947.89048058318</v>
      </c>
      <c r="N4503" s="266">
        <f t="shared" si="977"/>
        <v>621958.94182044757</v>
      </c>
      <c r="O4503" s="158"/>
      <c r="P4503" s="265">
        <f t="shared" si="978"/>
        <v>225318.30871775546</v>
      </c>
      <c r="Q4503" s="265">
        <f t="shared" si="979"/>
        <v>384946.33022996417</v>
      </c>
      <c r="R4503" s="266">
        <f t="shared" si="980"/>
        <v>610264.63894771959</v>
      </c>
    </row>
    <row r="4504" spans="1:18" x14ac:dyDescent="0.25">
      <c r="A4504" s="81">
        <v>4473</v>
      </c>
      <c r="B4504" s="93">
        <f t="shared" si="969"/>
        <v>1.0615721011343777E-37</v>
      </c>
      <c r="C4504" s="178">
        <f t="shared" si="970"/>
        <v>1.0591773773016026E-37</v>
      </c>
      <c r="D4504" s="165">
        <f t="shared" si="971"/>
        <v>2.2558277767625785E-3</v>
      </c>
      <c r="E4504" s="166">
        <f t="shared" si="981"/>
        <v>24.291375447755232</v>
      </c>
      <c r="F4504" s="167">
        <f t="shared" si="982"/>
        <v>10.092573473235811</v>
      </c>
      <c r="G4504" s="167">
        <f t="shared" si="972"/>
        <v>350737.34740084806</v>
      </c>
      <c r="H4504" s="167">
        <f t="shared" si="973"/>
        <v>271299.98899881309</v>
      </c>
      <c r="I4504" s="168">
        <f t="shared" si="974"/>
        <v>622037.33639966114</v>
      </c>
      <c r="J4504" s="168">
        <f t="shared" si="976"/>
        <v>591340.44408558449</v>
      </c>
      <c r="K4504" s="94"/>
      <c r="L4504" s="265">
        <f t="shared" si="975"/>
        <v>237040.92530804689</v>
      </c>
      <c r="M4504" s="265">
        <f>$G4504*NonHospFrac+theModel!$H4504*NonHospFrac</f>
        <v>384996.41109161428</v>
      </c>
      <c r="N4504" s="266">
        <f t="shared" si="977"/>
        <v>622037.33639966114</v>
      </c>
      <c r="O4504" s="158"/>
      <c r="P4504" s="265">
        <f t="shared" si="978"/>
        <v>225343.2034312122</v>
      </c>
      <c r="Q4504" s="265">
        <f t="shared" si="979"/>
        <v>384994.85084099526</v>
      </c>
      <c r="R4504" s="266">
        <f t="shared" si="980"/>
        <v>610338.05427220743</v>
      </c>
    </row>
    <row r="4505" spans="1:18" x14ac:dyDescent="0.25">
      <c r="A4505" s="81">
        <v>4474</v>
      </c>
      <c r="B4505" s="93">
        <f t="shared" si="969"/>
        <v>1.0417414467429525E-37</v>
      </c>
      <c r="C4505" s="178">
        <f t="shared" si="970"/>
        <v>1.0393914574511849E-37</v>
      </c>
      <c r="D4505" s="165">
        <f t="shared" si="971"/>
        <v>2.2558277767625785E-3</v>
      </c>
      <c r="E4505" s="166">
        <f t="shared" si="981"/>
        <v>24.291375447755232</v>
      </c>
      <c r="F4505" s="167">
        <f t="shared" si="982"/>
        <v>10.094829301012574</v>
      </c>
      <c r="G4505" s="167">
        <f t="shared" si="972"/>
        <v>350815.74198006146</v>
      </c>
      <c r="H4505" s="167">
        <f t="shared" si="973"/>
        <v>271299.98899881309</v>
      </c>
      <c r="I4505" s="168">
        <f t="shared" si="974"/>
        <v>622115.73097887449</v>
      </c>
      <c r="J4505" s="168">
        <f t="shared" si="976"/>
        <v>591405.7695563311</v>
      </c>
      <c r="K4505" s="94"/>
      <c r="L4505" s="265">
        <f t="shared" si="975"/>
        <v>237070.79927622931</v>
      </c>
      <c r="M4505" s="265">
        <f>$G4505*NonHospFrac+theModel!$H4505*NonHospFrac</f>
        <v>385044.93170264526</v>
      </c>
      <c r="N4505" s="266">
        <f t="shared" si="977"/>
        <v>622115.73097887461</v>
      </c>
      <c r="O4505" s="158"/>
      <c r="P4505" s="265">
        <f t="shared" si="978"/>
        <v>225368.09712991139</v>
      </c>
      <c r="Q4505" s="265">
        <f t="shared" si="979"/>
        <v>385043.37145202624</v>
      </c>
      <c r="R4505" s="266">
        <f t="shared" si="980"/>
        <v>610411.4685819376</v>
      </c>
    </row>
    <row r="4506" spans="1:18" x14ac:dyDescent="0.25">
      <c r="A4506" s="81">
        <v>4475</v>
      </c>
      <c r="B4506" s="93">
        <f t="shared" si="969"/>
        <v>1.0222812380830718E-37</v>
      </c>
      <c r="C4506" s="178">
        <f t="shared" si="970"/>
        <v>1.0199751476705408E-37</v>
      </c>
      <c r="D4506" s="165">
        <f t="shared" si="971"/>
        <v>2.2558277767625785E-3</v>
      </c>
      <c r="E4506" s="166">
        <f t="shared" si="981"/>
        <v>24.291375447755232</v>
      </c>
      <c r="F4506" s="167">
        <f t="shared" si="982"/>
        <v>10.097085128789336</v>
      </c>
      <c r="G4506" s="167">
        <f t="shared" si="972"/>
        <v>350894.13655927492</v>
      </c>
      <c r="H4506" s="167">
        <f t="shared" si="973"/>
        <v>271299.98899881309</v>
      </c>
      <c r="I4506" s="168">
        <f t="shared" si="974"/>
        <v>622194.12555808807</v>
      </c>
      <c r="J4506" s="168">
        <f t="shared" si="976"/>
        <v>591471.09236428316</v>
      </c>
      <c r="K4506" s="94"/>
      <c r="L4506" s="265">
        <f t="shared" si="975"/>
        <v>237100.67324441174</v>
      </c>
      <c r="M4506" s="265">
        <f>$G4506*NonHospFrac+theModel!$H4506*NonHospFrac</f>
        <v>385093.45231367624</v>
      </c>
      <c r="N4506" s="266">
        <f t="shared" si="977"/>
        <v>622194.12555808795</v>
      </c>
      <c r="O4506" s="158"/>
      <c r="P4506" s="265">
        <f t="shared" si="978"/>
        <v>225392.98981389441</v>
      </c>
      <c r="Q4506" s="265">
        <f t="shared" si="979"/>
        <v>385091.89206305722</v>
      </c>
      <c r="R4506" s="266">
        <f t="shared" si="980"/>
        <v>610484.88187695167</v>
      </c>
    </row>
    <row r="4507" spans="1:18" x14ac:dyDescent="0.25">
      <c r="A4507" s="81">
        <v>4476</v>
      </c>
      <c r="B4507" s="93">
        <f t="shared" si="969"/>
        <v>1.0031845550583383E-37</v>
      </c>
      <c r="C4507" s="178">
        <f t="shared" si="970"/>
        <v>1.0009215434738185E-37</v>
      </c>
      <c r="D4507" s="165">
        <f t="shared" si="971"/>
        <v>2.2558277767625785E-3</v>
      </c>
      <c r="E4507" s="166">
        <f t="shared" si="981"/>
        <v>24.291375447755232</v>
      </c>
      <c r="F4507" s="167">
        <f t="shared" si="982"/>
        <v>10.099340956566099</v>
      </c>
      <c r="G4507" s="167">
        <f t="shared" si="972"/>
        <v>350972.53113848827</v>
      </c>
      <c r="H4507" s="167">
        <f t="shared" si="973"/>
        <v>271299.98899881309</v>
      </c>
      <c r="I4507" s="168">
        <f t="shared" si="974"/>
        <v>622272.52013730141</v>
      </c>
      <c r="J4507" s="168">
        <f t="shared" si="976"/>
        <v>591536.41250954871</v>
      </c>
      <c r="K4507" s="94"/>
      <c r="L4507" s="265">
        <f t="shared" si="975"/>
        <v>237130.54721259413</v>
      </c>
      <c r="M4507" s="265">
        <f>$G4507*NonHospFrac+theModel!$H4507*NonHospFrac</f>
        <v>385141.97292470722</v>
      </c>
      <c r="N4507" s="266">
        <f t="shared" si="977"/>
        <v>622272.52013730141</v>
      </c>
      <c r="O4507" s="158"/>
      <c r="P4507" s="265">
        <f t="shared" si="978"/>
        <v>225417.8814832026</v>
      </c>
      <c r="Q4507" s="265">
        <f t="shared" si="979"/>
        <v>385140.41267408821</v>
      </c>
      <c r="R4507" s="266">
        <f t="shared" si="980"/>
        <v>610558.29415729083</v>
      </c>
    </row>
    <row r="4508" spans="1:18" x14ac:dyDescent="0.25">
      <c r="A4508" s="81">
        <v>4477</v>
      </c>
      <c r="B4508" s="93">
        <f t="shared" si="969"/>
        <v>9.8444460684293274E-38</v>
      </c>
      <c r="C4508" s="178">
        <f t="shared" si="970"/>
        <v>9.8222386935413224E-38</v>
      </c>
      <c r="D4508" s="165">
        <f t="shared" si="971"/>
        <v>2.2558277767625785E-3</v>
      </c>
      <c r="E4508" s="166">
        <f t="shared" si="981"/>
        <v>24.291375447755232</v>
      </c>
      <c r="F4508" s="167">
        <f t="shared" si="982"/>
        <v>10.101596784342862</v>
      </c>
      <c r="G4508" s="167">
        <f t="shared" si="972"/>
        <v>351050.92571770173</v>
      </c>
      <c r="H4508" s="167">
        <f t="shared" si="973"/>
        <v>271299.98899881309</v>
      </c>
      <c r="I4508" s="168">
        <f t="shared" si="974"/>
        <v>622350.91471651476</v>
      </c>
      <c r="J4508" s="168">
        <f t="shared" si="976"/>
        <v>591601.72999223659</v>
      </c>
      <c r="K4508" s="94"/>
      <c r="L4508" s="265">
        <f t="shared" si="975"/>
        <v>237160.42118077658</v>
      </c>
      <c r="M4508" s="265">
        <f>$G4508*NonHospFrac+theModel!$H4508*NonHospFrac</f>
        <v>385190.49353573821</v>
      </c>
      <c r="N4508" s="266">
        <f t="shared" si="977"/>
        <v>622350.91471651476</v>
      </c>
      <c r="O4508" s="158"/>
      <c r="P4508" s="265">
        <f t="shared" si="978"/>
        <v>225442.77213787739</v>
      </c>
      <c r="Q4508" s="265">
        <f t="shared" si="979"/>
        <v>385188.93328511919</v>
      </c>
      <c r="R4508" s="266">
        <f t="shared" si="980"/>
        <v>610631.70542299654</v>
      </c>
    </row>
    <row r="4509" spans="1:18" x14ac:dyDescent="0.25">
      <c r="A4509" s="81">
        <v>4478</v>
      </c>
      <c r="B4509" s="93">
        <f t="shared" si="969"/>
        <v>9.6605472946678141E-38</v>
      </c>
      <c r="C4509" s="178">
        <f t="shared" si="970"/>
        <v>9.6387547637417735E-38</v>
      </c>
      <c r="D4509" s="165">
        <f t="shared" si="971"/>
        <v>2.2558277767625785E-3</v>
      </c>
      <c r="E4509" s="166">
        <f t="shared" si="981"/>
        <v>24.291375447755232</v>
      </c>
      <c r="F4509" s="167">
        <f t="shared" si="982"/>
        <v>10.103852612119624</v>
      </c>
      <c r="G4509" s="167">
        <f t="shared" si="972"/>
        <v>351129.32029691513</v>
      </c>
      <c r="H4509" s="167">
        <f t="shared" si="973"/>
        <v>271299.98899881309</v>
      </c>
      <c r="I4509" s="168">
        <f t="shared" si="974"/>
        <v>622429.30929572822</v>
      </c>
      <c r="J4509" s="168">
        <f t="shared" si="976"/>
        <v>591667.04481245542</v>
      </c>
      <c r="K4509" s="94"/>
      <c r="L4509" s="265">
        <f t="shared" si="975"/>
        <v>237190.29514895901</v>
      </c>
      <c r="M4509" s="265">
        <f>$G4509*NonHospFrac+theModel!$H4509*NonHospFrac</f>
        <v>385239.01414676919</v>
      </c>
      <c r="N4509" s="266">
        <f t="shared" si="977"/>
        <v>622429.30929572822</v>
      </c>
      <c r="O4509" s="158"/>
      <c r="P4509" s="265">
        <f t="shared" si="978"/>
        <v>225467.66177796008</v>
      </c>
      <c r="Q4509" s="265">
        <f t="shared" si="979"/>
        <v>385237.45389615017</v>
      </c>
      <c r="R4509" s="266">
        <f t="shared" si="980"/>
        <v>610705.11567411025</v>
      </c>
    </row>
    <row r="4510" spans="1:18" x14ac:dyDescent="0.25">
      <c r="A4510" s="81">
        <v>4479</v>
      </c>
      <c r="B4510" s="93">
        <f t="shared" si="969"/>
        <v>9.4800838344583159E-38</v>
      </c>
      <c r="C4510" s="178">
        <f t="shared" si="970"/>
        <v>9.4586983980185068E-38</v>
      </c>
      <c r="D4510" s="165">
        <f t="shared" si="971"/>
        <v>2.2558277767625785E-3</v>
      </c>
      <c r="E4510" s="166">
        <f t="shared" si="981"/>
        <v>24.291375447755232</v>
      </c>
      <c r="F4510" s="167">
        <f t="shared" si="982"/>
        <v>10.106108439896387</v>
      </c>
      <c r="G4510" s="167">
        <f t="shared" si="972"/>
        <v>351207.71487612859</v>
      </c>
      <c r="H4510" s="167">
        <f t="shared" si="973"/>
        <v>271299.98899881309</v>
      </c>
      <c r="I4510" s="168">
        <f t="shared" si="974"/>
        <v>622507.70387494168</v>
      </c>
      <c r="J4510" s="168">
        <f t="shared" si="976"/>
        <v>591732.35697031359</v>
      </c>
      <c r="K4510" s="94"/>
      <c r="L4510" s="265">
        <f t="shared" si="975"/>
        <v>237220.16911714146</v>
      </c>
      <c r="M4510" s="265">
        <f>$G4510*NonHospFrac+theModel!$H4510*NonHospFrac</f>
        <v>385287.53475780023</v>
      </c>
      <c r="N4510" s="266">
        <f t="shared" si="977"/>
        <v>622507.70387494168</v>
      </c>
      <c r="O4510" s="158"/>
      <c r="P4510" s="265">
        <f t="shared" si="978"/>
        <v>225492.55040349206</v>
      </c>
      <c r="Q4510" s="265">
        <f t="shared" si="979"/>
        <v>385285.97450718121</v>
      </c>
      <c r="R4510" s="266">
        <f t="shared" si="980"/>
        <v>610778.52491067327</v>
      </c>
    </row>
    <row r="4511" spans="1:18" x14ac:dyDescent="0.25">
      <c r="A4511" s="81">
        <v>4480</v>
      </c>
      <c r="B4511" s="93">
        <f t="shared" ref="B4511:B4574" si="983">Constant*EXP(PowerTerm*(A4511)/7)</f>
        <v>9.3029915145659687E-38</v>
      </c>
      <c r="C4511" s="178">
        <f t="shared" ref="C4511:C4574" si="984">(1-theFloor)*B4511</f>
        <v>9.2820055679004239E-38</v>
      </c>
      <c r="D4511" s="165">
        <f t="shared" ref="D4511:D4574" si="985">theFloor</f>
        <v>2.2558277767625785E-3</v>
      </c>
      <c r="E4511" s="166">
        <f t="shared" si="981"/>
        <v>24.291375447755232</v>
      </c>
      <c r="F4511" s="167">
        <f t="shared" si="982"/>
        <v>10.108364267673149</v>
      </c>
      <c r="G4511" s="167">
        <f t="shared" ref="G4511:G4574" si="986">$B$22*F4511*totInfected/365.25</f>
        <v>351286.109455342</v>
      </c>
      <c r="H4511" s="167">
        <f t="shared" ref="H4511:H4574" si="987">lostQALYs_Injured*E4511*totInfected/365.25</f>
        <v>271299.98899881309</v>
      </c>
      <c r="I4511" s="168">
        <f t="shared" ref="I4511:I4574" si="988">H4511+G4511</f>
        <v>622586.09845415503</v>
      </c>
      <c r="J4511" s="168">
        <f t="shared" si="976"/>
        <v>591797.66646591946</v>
      </c>
      <c r="K4511" s="94"/>
      <c r="L4511" s="265">
        <f t="shared" ref="L4511:L4574" si="989">$G4511*HospFrac+$H4511*HospFrac</f>
        <v>237250.04308532385</v>
      </c>
      <c r="M4511" s="265">
        <f>$G4511*NonHospFrac+theModel!$H4511*NonHospFrac</f>
        <v>385336.05536883121</v>
      </c>
      <c r="N4511" s="266">
        <f t="shared" si="977"/>
        <v>622586.09845415503</v>
      </c>
      <c r="O4511" s="158"/>
      <c r="P4511" s="265">
        <f t="shared" si="978"/>
        <v>225517.43801451463</v>
      </c>
      <c r="Q4511" s="265">
        <f t="shared" si="979"/>
        <v>385334.49511821219</v>
      </c>
      <c r="R4511" s="266">
        <f t="shared" si="980"/>
        <v>610851.93313272682</v>
      </c>
    </row>
    <row r="4512" spans="1:18" x14ac:dyDescent="0.25">
      <c r="A4512" s="81">
        <v>4481</v>
      </c>
      <c r="B4512" s="93">
        <f t="shared" si="983"/>
        <v>9.1292073605414036E-38</v>
      </c>
      <c r="C4512" s="178">
        <f t="shared" si="984"/>
        <v>9.1086134409976686E-38</v>
      </c>
      <c r="D4512" s="165">
        <f t="shared" si="985"/>
        <v>2.2558277767625785E-3</v>
      </c>
      <c r="E4512" s="166">
        <f t="shared" si="981"/>
        <v>24.291375447755232</v>
      </c>
      <c r="F4512" s="167">
        <f t="shared" si="982"/>
        <v>10.110620095449912</v>
      </c>
      <c r="G4512" s="167">
        <f t="shared" si="986"/>
        <v>351364.5040345554</v>
      </c>
      <c r="H4512" s="167">
        <f t="shared" si="987"/>
        <v>271299.98899881309</v>
      </c>
      <c r="I4512" s="168">
        <f t="shared" si="988"/>
        <v>622664.49303336849</v>
      </c>
      <c r="J4512" s="168">
        <f t="shared" ref="J4512:J4575" si="990">J4511+(I4512-I4511)/(1+discountDaily)^A4512</f>
        <v>591862.97329938191</v>
      </c>
      <c r="K4512" s="94"/>
      <c r="L4512" s="265">
        <f t="shared" si="989"/>
        <v>237279.91705350627</v>
      </c>
      <c r="M4512" s="265">
        <f>$G4512*NonHospFrac+theModel!$H4512*NonHospFrac</f>
        <v>385384.57597986219</v>
      </c>
      <c r="N4512" s="266">
        <f t="shared" ref="N4512:N4575" si="991">L4512+M4512</f>
        <v>622664.49303336849</v>
      </c>
      <c r="O4512" s="158"/>
      <c r="P4512" s="265">
        <f t="shared" ref="P4512:P4575" si="992">P4511+(L4512-L4511)/(1+discountDaily)^A4512</f>
        <v>225542.3246110692</v>
      </c>
      <c r="Q4512" s="265">
        <f t="shared" ref="Q4512:Q4575" si="993">Q4511+(M4512-M4511)/(1+discountDaily)^B4512</f>
        <v>385383.01572924317</v>
      </c>
      <c r="R4512" s="266">
        <f t="shared" ref="R4512:R4575" si="994">P4512+Q4512</f>
        <v>610925.34034031234</v>
      </c>
    </row>
    <row r="4513" spans="1:18" x14ac:dyDescent="0.25">
      <c r="A4513" s="81">
        <v>4482</v>
      </c>
      <c r="B4513" s="93">
        <f t="shared" si="983"/>
        <v>8.9586695743268843E-38</v>
      </c>
      <c r="C4513" s="178">
        <f t="shared" si="984"/>
        <v>8.9384603586582802E-38</v>
      </c>
      <c r="D4513" s="165">
        <f t="shared" si="985"/>
        <v>2.2558277767625785E-3</v>
      </c>
      <c r="E4513" s="166">
        <f t="shared" ref="E4513:E4576" si="995">C4513+E4512</f>
        <v>24.291375447755232</v>
      </c>
      <c r="F4513" s="167">
        <f t="shared" ref="F4513:F4576" si="996">D4513+F4512</f>
        <v>10.112875923226675</v>
      </c>
      <c r="G4513" s="167">
        <f t="shared" si="986"/>
        <v>351442.89861376886</v>
      </c>
      <c r="H4513" s="167">
        <f t="shared" si="987"/>
        <v>271299.98899881309</v>
      </c>
      <c r="I4513" s="168">
        <f t="shared" si="988"/>
        <v>622742.88761258195</v>
      </c>
      <c r="J4513" s="168">
        <f t="shared" si="990"/>
        <v>591928.27747080917</v>
      </c>
      <c r="K4513" s="94"/>
      <c r="L4513" s="265">
        <f t="shared" si="989"/>
        <v>237309.79102168872</v>
      </c>
      <c r="M4513" s="265">
        <f>$G4513*NonHospFrac+theModel!$H4513*NonHospFrac</f>
        <v>385433.09659089323</v>
      </c>
      <c r="N4513" s="266">
        <f t="shared" si="991"/>
        <v>622742.88761258195</v>
      </c>
      <c r="O4513" s="158"/>
      <c r="P4513" s="265">
        <f t="shared" si="992"/>
        <v>225567.21019319713</v>
      </c>
      <c r="Q4513" s="265">
        <f t="shared" si="993"/>
        <v>385431.53634027421</v>
      </c>
      <c r="R4513" s="266">
        <f t="shared" si="994"/>
        <v>610998.74653347139</v>
      </c>
    </row>
    <row r="4514" spans="1:18" x14ac:dyDescent="0.25">
      <c r="A4514" s="81">
        <v>4483</v>
      </c>
      <c r="B4514" s="93">
        <f t="shared" si="983"/>
        <v>8.7913175122809063E-38</v>
      </c>
      <c r="C4514" s="178">
        <f t="shared" si="984"/>
        <v>8.7714858140423635E-38</v>
      </c>
      <c r="D4514" s="165">
        <f t="shared" si="985"/>
        <v>2.2558277767625785E-3</v>
      </c>
      <c r="E4514" s="166">
        <f t="shared" si="995"/>
        <v>24.291375447755232</v>
      </c>
      <c r="F4514" s="167">
        <f t="shared" si="996"/>
        <v>10.115131751003437</v>
      </c>
      <c r="G4514" s="167">
        <f t="shared" si="986"/>
        <v>351521.29319298227</v>
      </c>
      <c r="H4514" s="167">
        <f t="shared" si="987"/>
        <v>271299.98899881309</v>
      </c>
      <c r="I4514" s="168">
        <f t="shared" si="988"/>
        <v>622821.2821917953</v>
      </c>
      <c r="J4514" s="168">
        <f t="shared" si="990"/>
        <v>591993.57898030977</v>
      </c>
      <c r="K4514" s="94"/>
      <c r="L4514" s="265">
        <f t="shared" si="989"/>
        <v>237339.66498987115</v>
      </c>
      <c r="M4514" s="265">
        <f>$G4514*NonHospFrac+theModel!$H4514*NonHospFrac</f>
        <v>385481.61720192421</v>
      </c>
      <c r="N4514" s="266">
        <f t="shared" si="991"/>
        <v>622821.2821917953</v>
      </c>
      <c r="O4514" s="158"/>
      <c r="P4514" s="265">
        <f t="shared" si="992"/>
        <v>225592.09476093971</v>
      </c>
      <c r="Q4514" s="265">
        <f t="shared" si="993"/>
        <v>385480.05695130519</v>
      </c>
      <c r="R4514" s="266">
        <f t="shared" si="994"/>
        <v>611072.15171224484</v>
      </c>
    </row>
    <row r="4515" spans="1:18" x14ac:dyDescent="0.25">
      <c r="A4515" s="81">
        <v>4484</v>
      </c>
      <c r="B4515" s="93">
        <f t="shared" si="983"/>
        <v>8.6270916636125371E-38</v>
      </c>
      <c r="C4515" s="178">
        <f t="shared" si="984"/>
        <v>8.6076304306050832E-38</v>
      </c>
      <c r="D4515" s="165">
        <f t="shared" si="985"/>
        <v>2.2558277767625785E-3</v>
      </c>
      <c r="E4515" s="166">
        <f t="shared" si="995"/>
        <v>24.291375447755232</v>
      </c>
      <c r="F4515" s="167">
        <f t="shared" si="996"/>
        <v>10.1173875787802</v>
      </c>
      <c r="G4515" s="167">
        <f t="shared" si="986"/>
        <v>351599.68777219567</v>
      </c>
      <c r="H4515" s="167">
        <f t="shared" si="987"/>
        <v>271299.98899881309</v>
      </c>
      <c r="I4515" s="168">
        <f t="shared" si="988"/>
        <v>622899.67677100876</v>
      </c>
      <c r="J4515" s="168">
        <f t="shared" si="990"/>
        <v>592058.87782799243</v>
      </c>
      <c r="K4515" s="94"/>
      <c r="L4515" s="265">
        <f t="shared" si="989"/>
        <v>237369.53895805357</v>
      </c>
      <c r="M4515" s="265">
        <f>$G4515*NonHospFrac+theModel!$H4515*NonHospFrac</f>
        <v>385530.13781295519</v>
      </c>
      <c r="N4515" s="266">
        <f t="shared" si="991"/>
        <v>622899.67677100876</v>
      </c>
      <c r="O4515" s="158"/>
      <c r="P4515" s="265">
        <f t="shared" si="992"/>
        <v>225616.97831433831</v>
      </c>
      <c r="Q4515" s="265">
        <f t="shared" si="993"/>
        <v>385528.57756233617</v>
      </c>
      <c r="R4515" s="266">
        <f t="shared" si="994"/>
        <v>611145.55587667448</v>
      </c>
    </row>
    <row r="4516" spans="1:18" x14ac:dyDescent="0.25">
      <c r="A4516" s="81">
        <v>4485</v>
      </c>
      <c r="B4516" s="93">
        <f t="shared" si="983"/>
        <v>8.4659336292206167E-38</v>
      </c>
      <c r="C4516" s="178">
        <f t="shared" si="984"/>
        <v>8.4468359409835926E-38</v>
      </c>
      <c r="D4516" s="165">
        <f t="shared" si="985"/>
        <v>2.2558277767625785E-3</v>
      </c>
      <c r="E4516" s="166">
        <f t="shared" si="995"/>
        <v>24.291375447755232</v>
      </c>
      <c r="F4516" s="167">
        <f t="shared" si="996"/>
        <v>10.119643406556962</v>
      </c>
      <c r="G4516" s="167">
        <f t="shared" si="986"/>
        <v>351678.08235140913</v>
      </c>
      <c r="H4516" s="167">
        <f t="shared" si="987"/>
        <v>271299.98899881309</v>
      </c>
      <c r="I4516" s="168">
        <f t="shared" si="988"/>
        <v>622978.07135022222</v>
      </c>
      <c r="J4516" s="168">
        <f t="shared" si="990"/>
        <v>592124.17401396553</v>
      </c>
      <c r="K4516" s="94"/>
      <c r="L4516" s="265">
        <f t="shared" si="989"/>
        <v>237399.41292623599</v>
      </c>
      <c r="M4516" s="265">
        <f>$G4516*NonHospFrac+theModel!$H4516*NonHospFrac</f>
        <v>385578.65842398617</v>
      </c>
      <c r="N4516" s="266">
        <f t="shared" si="991"/>
        <v>622978.07135022222</v>
      </c>
      <c r="O4516" s="158"/>
      <c r="P4516" s="265">
        <f t="shared" si="992"/>
        <v>225641.86085343431</v>
      </c>
      <c r="Q4516" s="265">
        <f t="shared" si="993"/>
        <v>385577.09817336715</v>
      </c>
      <c r="R4516" s="266">
        <f t="shared" si="994"/>
        <v>611218.9590268014</v>
      </c>
    </row>
    <row r="4517" spans="1:18" x14ac:dyDescent="0.25">
      <c r="A4517" s="81">
        <v>4486</v>
      </c>
      <c r="B4517" s="93">
        <f t="shared" si="983"/>
        <v>8.3077861009250403E-38</v>
      </c>
      <c r="C4517" s="178">
        <f t="shared" si="984"/>
        <v>8.2890451662751719E-38</v>
      </c>
      <c r="D4517" s="165">
        <f t="shared" si="985"/>
        <v>2.2558277767625785E-3</v>
      </c>
      <c r="E4517" s="166">
        <f t="shared" si="995"/>
        <v>24.291375447755232</v>
      </c>
      <c r="F4517" s="167">
        <f t="shared" si="996"/>
        <v>10.121899234333725</v>
      </c>
      <c r="G4517" s="167">
        <f t="shared" si="986"/>
        <v>351756.47693062254</v>
      </c>
      <c r="H4517" s="167">
        <f t="shared" si="987"/>
        <v>271299.98899881309</v>
      </c>
      <c r="I4517" s="168">
        <f t="shared" si="988"/>
        <v>623056.46592943557</v>
      </c>
      <c r="J4517" s="168">
        <f t="shared" si="990"/>
        <v>592189.46753833734</v>
      </c>
      <c r="K4517" s="94"/>
      <c r="L4517" s="265">
        <f t="shared" si="989"/>
        <v>237429.28689441842</v>
      </c>
      <c r="M4517" s="265">
        <f>$G4517*NonHospFrac+theModel!$H4517*NonHospFrac</f>
        <v>385627.17903501715</v>
      </c>
      <c r="N4517" s="266">
        <f t="shared" si="991"/>
        <v>623056.46592943557</v>
      </c>
      <c r="O4517" s="158"/>
      <c r="P4517" s="265">
        <f t="shared" si="992"/>
        <v>225666.742378269</v>
      </c>
      <c r="Q4517" s="265">
        <f t="shared" si="993"/>
        <v>385625.61878439813</v>
      </c>
      <c r="R4517" s="266">
        <f t="shared" si="994"/>
        <v>611292.36116266716</v>
      </c>
    </row>
    <row r="4518" spans="1:18" x14ac:dyDescent="0.25">
      <c r="A4518" s="81">
        <v>4487</v>
      </c>
      <c r="B4518" s="93">
        <f t="shared" si="983"/>
        <v>8.1525928410897832E-38</v>
      </c>
      <c r="C4518" s="178">
        <f t="shared" si="984"/>
        <v>8.1342019957062173E-38</v>
      </c>
      <c r="D4518" s="165">
        <f t="shared" si="985"/>
        <v>2.2558277767625785E-3</v>
      </c>
      <c r="E4518" s="166">
        <f t="shared" si="995"/>
        <v>24.291375447755232</v>
      </c>
      <c r="F4518" s="167">
        <f t="shared" si="996"/>
        <v>10.124155062110487</v>
      </c>
      <c r="G4518" s="167">
        <f t="shared" si="986"/>
        <v>351834.87150983594</v>
      </c>
      <c r="H4518" s="167">
        <f t="shared" si="987"/>
        <v>271299.98899881309</v>
      </c>
      <c r="I4518" s="168">
        <f t="shared" si="988"/>
        <v>623134.86050864903</v>
      </c>
      <c r="J4518" s="168">
        <f t="shared" si="990"/>
        <v>592254.75840121671</v>
      </c>
      <c r="K4518" s="94"/>
      <c r="L4518" s="265">
        <f t="shared" si="989"/>
        <v>237459.16086260084</v>
      </c>
      <c r="M4518" s="265">
        <f>$G4518*NonHospFrac+theModel!$H4518*NonHospFrac</f>
        <v>385675.69964604813</v>
      </c>
      <c r="N4518" s="266">
        <f t="shared" si="991"/>
        <v>623134.86050864891</v>
      </c>
      <c r="O4518" s="158"/>
      <c r="P4518" s="265">
        <f t="shared" si="992"/>
        <v>225691.62288888378</v>
      </c>
      <c r="Q4518" s="265">
        <f t="shared" si="993"/>
        <v>385674.13939542911</v>
      </c>
      <c r="R4518" s="266">
        <f t="shared" si="994"/>
        <v>611365.76228431286</v>
      </c>
    </row>
    <row r="4519" spans="1:18" x14ac:dyDescent="0.25">
      <c r="A4519" s="81">
        <v>4488</v>
      </c>
      <c r="B4519" s="93">
        <f t="shared" si="983"/>
        <v>8.0002986626227525E-38</v>
      </c>
      <c r="C4519" s="178">
        <f t="shared" si="984"/>
        <v>7.9822513666772114E-38</v>
      </c>
      <c r="D4519" s="165">
        <f t="shared" si="985"/>
        <v>2.2558277767625785E-3</v>
      </c>
      <c r="E4519" s="166">
        <f t="shared" si="995"/>
        <v>24.291375447755232</v>
      </c>
      <c r="F4519" s="167">
        <f t="shared" si="996"/>
        <v>10.12641088988725</v>
      </c>
      <c r="G4519" s="167">
        <f t="shared" si="986"/>
        <v>351913.26608904934</v>
      </c>
      <c r="H4519" s="167">
        <f t="shared" si="987"/>
        <v>271299.98899881309</v>
      </c>
      <c r="I4519" s="168">
        <f t="shared" si="988"/>
        <v>623213.25508786249</v>
      </c>
      <c r="J4519" s="168">
        <f t="shared" si="990"/>
        <v>592320.04660271201</v>
      </c>
      <c r="K4519" s="94"/>
      <c r="L4519" s="265">
        <f t="shared" si="989"/>
        <v>237489.03483078326</v>
      </c>
      <c r="M4519" s="265">
        <f>$G4519*NonHospFrac+theModel!$H4519*NonHospFrac</f>
        <v>385724.22025707911</v>
      </c>
      <c r="N4519" s="266">
        <f t="shared" si="991"/>
        <v>623213.25508786237</v>
      </c>
      <c r="O4519" s="158"/>
      <c r="P4519" s="265">
        <f t="shared" si="992"/>
        <v>225716.50238531997</v>
      </c>
      <c r="Q4519" s="265">
        <f t="shared" si="993"/>
        <v>385722.66000646009</v>
      </c>
      <c r="R4519" s="266">
        <f t="shared" si="994"/>
        <v>611439.16239178006</v>
      </c>
    </row>
    <row r="4520" spans="1:18" x14ac:dyDescent="0.25">
      <c r="A4520" s="81">
        <v>4489</v>
      </c>
      <c r="B4520" s="93">
        <f t="shared" si="983"/>
        <v>7.8508494093530004E-38</v>
      </c>
      <c r="C4520" s="178">
        <f t="shared" si="984"/>
        <v>7.833139245184202E-38</v>
      </c>
      <c r="D4520" s="165">
        <f t="shared" si="985"/>
        <v>2.2558277767625785E-3</v>
      </c>
      <c r="E4520" s="166">
        <f t="shared" si="995"/>
        <v>24.291375447755232</v>
      </c>
      <c r="F4520" s="167">
        <f t="shared" si="996"/>
        <v>10.128666717664013</v>
      </c>
      <c r="G4520" s="167">
        <f t="shared" si="986"/>
        <v>351991.6606682628</v>
      </c>
      <c r="H4520" s="167">
        <f t="shared" si="987"/>
        <v>271299.98899881309</v>
      </c>
      <c r="I4520" s="168">
        <f t="shared" si="988"/>
        <v>623291.64966707584</v>
      </c>
      <c r="J4520" s="168">
        <f t="shared" si="990"/>
        <v>592385.33214293153</v>
      </c>
      <c r="K4520" s="94"/>
      <c r="L4520" s="265">
        <f t="shared" si="989"/>
        <v>237518.90879896571</v>
      </c>
      <c r="M4520" s="265">
        <f>$G4520*NonHospFrac+theModel!$H4520*NonHospFrac</f>
        <v>385772.74086811021</v>
      </c>
      <c r="N4520" s="266">
        <f t="shared" si="991"/>
        <v>623291.64966707595</v>
      </c>
      <c r="O4520" s="158"/>
      <c r="P4520" s="265">
        <f t="shared" si="992"/>
        <v>225741.38086761892</v>
      </c>
      <c r="Q4520" s="265">
        <f t="shared" si="993"/>
        <v>385771.18061749119</v>
      </c>
      <c r="R4520" s="266">
        <f t="shared" si="994"/>
        <v>611512.56148511008</v>
      </c>
    </row>
    <row r="4521" spans="1:18" x14ac:dyDescent="0.25">
      <c r="A4521" s="81">
        <v>4490</v>
      </c>
      <c r="B4521" s="93">
        <f t="shared" si="983"/>
        <v>7.7041919367708221E-38</v>
      </c>
      <c r="C4521" s="178">
        <f t="shared" si="984"/>
        <v>7.6868126066023439E-38</v>
      </c>
      <c r="D4521" s="165">
        <f t="shared" si="985"/>
        <v>2.2558277767625785E-3</v>
      </c>
      <c r="E4521" s="166">
        <f t="shared" si="995"/>
        <v>24.291375447755232</v>
      </c>
      <c r="F4521" s="167">
        <f t="shared" si="996"/>
        <v>10.130922545440775</v>
      </c>
      <c r="G4521" s="167">
        <f t="shared" si="986"/>
        <v>352070.05524747621</v>
      </c>
      <c r="H4521" s="167">
        <f t="shared" si="987"/>
        <v>271299.98899881309</v>
      </c>
      <c r="I4521" s="168">
        <f t="shared" si="988"/>
        <v>623370.0442462893</v>
      </c>
      <c r="J4521" s="168">
        <f t="shared" si="990"/>
        <v>592450.61502198398</v>
      </c>
      <c r="K4521" s="94"/>
      <c r="L4521" s="265">
        <f t="shared" si="989"/>
        <v>237548.78276714814</v>
      </c>
      <c r="M4521" s="265">
        <f>$G4521*NonHospFrac+theModel!$H4521*NonHospFrac</f>
        <v>385821.26147914119</v>
      </c>
      <c r="N4521" s="266">
        <f t="shared" si="991"/>
        <v>623370.0442462893</v>
      </c>
      <c r="O4521" s="158"/>
      <c r="P4521" s="265">
        <f t="shared" si="992"/>
        <v>225766.25833582194</v>
      </c>
      <c r="Q4521" s="265">
        <f t="shared" si="993"/>
        <v>385819.70122852217</v>
      </c>
      <c r="R4521" s="266">
        <f t="shared" si="994"/>
        <v>611585.95956434414</v>
      </c>
    </row>
    <row r="4522" spans="1:18" x14ac:dyDescent="0.25">
      <c r="A4522" s="81">
        <v>4491</v>
      </c>
      <c r="B4522" s="93">
        <f t="shared" si="983"/>
        <v>7.5602740931312469E-38</v>
      </c>
      <c r="C4522" s="178">
        <f t="shared" si="984"/>
        <v>7.5432194168320229E-38</v>
      </c>
      <c r="D4522" s="165">
        <f t="shared" si="985"/>
        <v>2.2558277767625785E-3</v>
      </c>
      <c r="E4522" s="166">
        <f t="shared" si="995"/>
        <v>24.291375447755232</v>
      </c>
      <c r="F4522" s="167">
        <f t="shared" si="996"/>
        <v>10.133178373217538</v>
      </c>
      <c r="G4522" s="167">
        <f t="shared" si="986"/>
        <v>352148.44982668961</v>
      </c>
      <c r="H4522" s="167">
        <f t="shared" si="987"/>
        <v>271299.98899881309</v>
      </c>
      <c r="I4522" s="168">
        <f t="shared" si="988"/>
        <v>623448.43882550276</v>
      </c>
      <c r="J4522" s="168">
        <f t="shared" si="990"/>
        <v>592515.89523997786</v>
      </c>
      <c r="K4522" s="94"/>
      <c r="L4522" s="265">
        <f t="shared" si="989"/>
        <v>237578.65673533053</v>
      </c>
      <c r="M4522" s="265">
        <f>$G4522*NonHospFrac+theModel!$H4522*NonHospFrac</f>
        <v>385869.78209017217</v>
      </c>
      <c r="N4522" s="266">
        <f t="shared" si="991"/>
        <v>623448.43882550276</v>
      </c>
      <c r="O4522" s="158"/>
      <c r="P4522" s="265">
        <f t="shared" si="992"/>
        <v>225791.13478997035</v>
      </c>
      <c r="Q4522" s="265">
        <f t="shared" si="993"/>
        <v>385868.22183955315</v>
      </c>
      <c r="R4522" s="266">
        <f t="shared" si="994"/>
        <v>611659.35662952345</v>
      </c>
    </row>
    <row r="4523" spans="1:18" x14ac:dyDescent="0.25">
      <c r="A4523" s="81">
        <v>4492</v>
      </c>
      <c r="B4523" s="93">
        <f t="shared" si="983"/>
        <v>7.4190447009069836E-38</v>
      </c>
      <c r="C4523" s="178">
        <f t="shared" si="984"/>
        <v>7.4023086137936346E-38</v>
      </c>
      <c r="D4523" s="165">
        <f t="shared" si="985"/>
        <v>2.2558277767625785E-3</v>
      </c>
      <c r="E4523" s="166">
        <f t="shared" si="995"/>
        <v>24.291375447755232</v>
      </c>
      <c r="F4523" s="167">
        <f t="shared" si="996"/>
        <v>10.1354342009943</v>
      </c>
      <c r="G4523" s="167">
        <f t="shared" si="986"/>
        <v>352226.84440590307</v>
      </c>
      <c r="H4523" s="167">
        <f t="shared" si="987"/>
        <v>271299.98899881309</v>
      </c>
      <c r="I4523" s="168">
        <f t="shared" si="988"/>
        <v>623526.8334047161</v>
      </c>
      <c r="J4523" s="168">
        <f t="shared" si="990"/>
        <v>592581.17279702146</v>
      </c>
      <c r="K4523" s="94"/>
      <c r="L4523" s="265">
        <f t="shared" si="989"/>
        <v>237608.53070351298</v>
      </c>
      <c r="M4523" s="265">
        <f>$G4523*NonHospFrac+theModel!$H4523*NonHospFrac</f>
        <v>385918.30270120315</v>
      </c>
      <c r="N4523" s="266">
        <f t="shared" si="991"/>
        <v>623526.8334047161</v>
      </c>
      <c r="O4523" s="158"/>
      <c r="P4523" s="265">
        <f t="shared" si="992"/>
        <v>225816.01023010557</v>
      </c>
      <c r="Q4523" s="265">
        <f t="shared" si="993"/>
        <v>385916.74245058413</v>
      </c>
      <c r="R4523" s="266">
        <f t="shared" si="994"/>
        <v>611732.75268068968</v>
      </c>
    </row>
    <row r="4524" spans="1:18" x14ac:dyDescent="0.25">
      <c r="A4524" s="81">
        <v>4493</v>
      </c>
      <c r="B4524" s="93">
        <f t="shared" si="983"/>
        <v>7.2804535385913037E-38</v>
      </c>
      <c r="C4524" s="178">
        <f t="shared" si="984"/>
        <v>7.2640300892715204E-38</v>
      </c>
      <c r="D4524" s="165">
        <f t="shared" si="985"/>
        <v>2.2558277767625785E-3</v>
      </c>
      <c r="E4524" s="166">
        <f t="shared" si="995"/>
        <v>24.291375447755232</v>
      </c>
      <c r="F4524" s="167">
        <f t="shared" si="996"/>
        <v>10.137690028771063</v>
      </c>
      <c r="G4524" s="167">
        <f t="shared" si="986"/>
        <v>352305.23898511648</v>
      </c>
      <c r="H4524" s="167">
        <f t="shared" si="987"/>
        <v>271299.98899881309</v>
      </c>
      <c r="I4524" s="168">
        <f t="shared" si="988"/>
        <v>623605.22798392957</v>
      </c>
      <c r="J4524" s="168">
        <f t="shared" si="990"/>
        <v>592646.44769322337</v>
      </c>
      <c r="K4524" s="94"/>
      <c r="L4524" s="265">
        <f t="shared" si="989"/>
        <v>237638.4046716954</v>
      </c>
      <c r="M4524" s="265">
        <f>$G4524*NonHospFrac+theModel!$H4524*NonHospFrac</f>
        <v>385966.82331223413</v>
      </c>
      <c r="N4524" s="266">
        <f t="shared" si="991"/>
        <v>623605.22798392957</v>
      </c>
      <c r="O4524" s="158"/>
      <c r="P4524" s="265">
        <f t="shared" si="992"/>
        <v>225840.88465626884</v>
      </c>
      <c r="Q4524" s="265">
        <f t="shared" si="993"/>
        <v>385965.26306161511</v>
      </c>
      <c r="R4524" s="266">
        <f t="shared" si="994"/>
        <v>611806.14771788393</v>
      </c>
    </row>
    <row r="4525" spans="1:18" x14ac:dyDescent="0.25">
      <c r="A4525" s="81">
        <v>4494</v>
      </c>
      <c r="B4525" s="93">
        <f t="shared" si="983"/>
        <v>7.1444513228374577E-38</v>
      </c>
      <c r="C4525" s="178">
        <f t="shared" si="984"/>
        <v>7.128334671093673E-38</v>
      </c>
      <c r="D4525" s="165">
        <f t="shared" si="985"/>
        <v>2.2558277767625785E-3</v>
      </c>
      <c r="E4525" s="166">
        <f t="shared" si="995"/>
        <v>24.291375447755232</v>
      </c>
      <c r="F4525" s="167">
        <f t="shared" si="996"/>
        <v>10.139945856547826</v>
      </c>
      <c r="G4525" s="167">
        <f t="shared" si="986"/>
        <v>352383.63356432988</v>
      </c>
      <c r="H4525" s="167">
        <f t="shared" si="987"/>
        <v>271299.98899881309</v>
      </c>
      <c r="I4525" s="168">
        <f t="shared" si="988"/>
        <v>623683.62256314303</v>
      </c>
      <c r="J4525" s="168">
        <f t="shared" si="990"/>
        <v>592711.71992869198</v>
      </c>
      <c r="K4525" s="94"/>
      <c r="L4525" s="265">
        <f t="shared" si="989"/>
        <v>237668.27863987783</v>
      </c>
      <c r="M4525" s="265">
        <f>$G4525*NonHospFrac+theModel!$H4525*NonHospFrac</f>
        <v>386015.34392326511</v>
      </c>
      <c r="N4525" s="266">
        <f t="shared" si="991"/>
        <v>623683.62256314291</v>
      </c>
      <c r="O4525" s="158"/>
      <c r="P4525" s="265">
        <f t="shared" si="992"/>
        <v>225865.75806850154</v>
      </c>
      <c r="Q4525" s="265">
        <f t="shared" si="993"/>
        <v>386013.7836726461</v>
      </c>
      <c r="R4525" s="266">
        <f t="shared" si="994"/>
        <v>611879.54174114764</v>
      </c>
    </row>
    <row r="4526" spans="1:18" x14ac:dyDescent="0.25">
      <c r="A4526" s="81">
        <v>4495</v>
      </c>
      <c r="B4526" s="93">
        <f t="shared" si="983"/>
        <v>7.0109896909350675E-38</v>
      </c>
      <c r="C4526" s="178">
        <f t="shared" si="984"/>
        <v>6.9951741056476601E-38</v>
      </c>
      <c r="D4526" s="165">
        <f t="shared" si="985"/>
        <v>2.2558277767625785E-3</v>
      </c>
      <c r="E4526" s="166">
        <f t="shared" si="995"/>
        <v>24.291375447755232</v>
      </c>
      <c r="F4526" s="167">
        <f t="shared" si="996"/>
        <v>10.142201684324588</v>
      </c>
      <c r="G4526" s="167">
        <f t="shared" si="986"/>
        <v>352462.02814354334</v>
      </c>
      <c r="H4526" s="167">
        <f t="shared" si="987"/>
        <v>271299.98899881309</v>
      </c>
      <c r="I4526" s="168">
        <f t="shared" si="988"/>
        <v>623762.01714235637</v>
      </c>
      <c r="J4526" s="168">
        <f t="shared" si="990"/>
        <v>592776.98950353567</v>
      </c>
      <c r="K4526" s="94"/>
      <c r="L4526" s="265">
        <f t="shared" si="989"/>
        <v>237698.15260806025</v>
      </c>
      <c r="M4526" s="265">
        <f>$G4526*NonHospFrac+theModel!$H4526*NonHospFrac</f>
        <v>386063.86453429615</v>
      </c>
      <c r="N4526" s="266">
        <f t="shared" si="991"/>
        <v>623762.01714235637</v>
      </c>
      <c r="O4526" s="158"/>
      <c r="P4526" s="265">
        <f t="shared" si="992"/>
        <v>225890.630466845</v>
      </c>
      <c r="Q4526" s="265">
        <f t="shared" si="993"/>
        <v>386062.30428367713</v>
      </c>
      <c r="R4526" s="266">
        <f t="shared" si="994"/>
        <v>611952.93475052214</v>
      </c>
    </row>
    <row r="4527" spans="1:18" x14ac:dyDescent="0.25">
      <c r="A4527" s="81">
        <v>4496</v>
      </c>
      <c r="B4527" s="93">
        <f t="shared" si="983"/>
        <v>6.8800211836106845E-38</v>
      </c>
      <c r="C4527" s="178">
        <f t="shared" si="984"/>
        <v>6.8645010407199808E-38</v>
      </c>
      <c r="D4527" s="165">
        <f t="shared" si="985"/>
        <v>2.2558277767625785E-3</v>
      </c>
      <c r="E4527" s="166">
        <f t="shared" si="995"/>
        <v>24.291375447755232</v>
      </c>
      <c r="F4527" s="167">
        <f t="shared" si="996"/>
        <v>10.144457512101351</v>
      </c>
      <c r="G4527" s="167">
        <f t="shared" si="986"/>
        <v>352540.42272275675</v>
      </c>
      <c r="H4527" s="167">
        <f t="shared" si="987"/>
        <v>271299.98899881309</v>
      </c>
      <c r="I4527" s="168">
        <f t="shared" si="988"/>
        <v>623840.41172156984</v>
      </c>
      <c r="J4527" s="168">
        <f t="shared" si="990"/>
        <v>592842.25641786307</v>
      </c>
      <c r="K4527" s="94"/>
      <c r="L4527" s="265">
        <f t="shared" si="989"/>
        <v>237728.02657624267</v>
      </c>
      <c r="M4527" s="265">
        <f>$G4527*NonHospFrac+theModel!$H4527*NonHospFrac</f>
        <v>386112.38514532713</v>
      </c>
      <c r="N4527" s="266">
        <f t="shared" si="991"/>
        <v>623840.41172156984</v>
      </c>
      <c r="O4527" s="158"/>
      <c r="P4527" s="265">
        <f t="shared" si="992"/>
        <v>225915.50185134052</v>
      </c>
      <c r="Q4527" s="265">
        <f t="shared" si="993"/>
        <v>386110.82489470812</v>
      </c>
      <c r="R4527" s="266">
        <f t="shared" si="994"/>
        <v>612026.32674604864</v>
      </c>
    </row>
    <row r="4528" spans="1:18" x14ac:dyDescent="0.25">
      <c r="A4528" s="81">
        <v>4497</v>
      </c>
      <c r="B4528" s="93">
        <f t="shared" si="983"/>
        <v>6.7514992281522882E-38</v>
      </c>
      <c r="C4528" s="178">
        <f t="shared" si="984"/>
        <v>6.736269008658631E-38</v>
      </c>
      <c r="D4528" s="165">
        <f t="shared" si="985"/>
        <v>2.2558277767625785E-3</v>
      </c>
      <c r="E4528" s="166">
        <f t="shared" si="995"/>
        <v>24.291375447755232</v>
      </c>
      <c r="F4528" s="167">
        <f t="shared" si="996"/>
        <v>10.146713339878113</v>
      </c>
      <c r="G4528" s="167">
        <f t="shared" si="986"/>
        <v>352618.81730197021</v>
      </c>
      <c r="H4528" s="167">
        <f t="shared" si="987"/>
        <v>271299.98899881309</v>
      </c>
      <c r="I4528" s="168">
        <f t="shared" si="988"/>
        <v>623918.8063007833</v>
      </c>
      <c r="J4528" s="168">
        <f t="shared" si="990"/>
        <v>592907.52067178255</v>
      </c>
      <c r="K4528" s="94"/>
      <c r="L4528" s="265">
        <f t="shared" si="989"/>
        <v>237757.90054442512</v>
      </c>
      <c r="M4528" s="265">
        <f>$G4528*NonHospFrac+theModel!$H4528*NonHospFrac</f>
        <v>386160.90575635817</v>
      </c>
      <c r="N4528" s="266">
        <f t="shared" si="991"/>
        <v>623918.8063007833</v>
      </c>
      <c r="O4528" s="158"/>
      <c r="P4528" s="265">
        <f t="shared" si="992"/>
        <v>225940.37222202949</v>
      </c>
      <c r="Q4528" s="265">
        <f t="shared" si="993"/>
        <v>386159.34550573915</v>
      </c>
      <c r="R4528" s="266">
        <f t="shared" si="994"/>
        <v>612099.7177277687</v>
      </c>
    </row>
    <row r="4529" spans="1:18" x14ac:dyDescent="0.25">
      <c r="A4529" s="81">
        <v>4498</v>
      </c>
      <c r="B4529" s="93">
        <f t="shared" si="983"/>
        <v>6.6253781218474106E-38</v>
      </c>
      <c r="C4529" s="178">
        <f t="shared" si="984"/>
        <v>6.6104324098485916E-38</v>
      </c>
      <c r="D4529" s="165">
        <f t="shared" si="985"/>
        <v>2.2558277767625785E-3</v>
      </c>
      <c r="E4529" s="166">
        <f t="shared" si="995"/>
        <v>24.291375447755232</v>
      </c>
      <c r="F4529" s="167">
        <f t="shared" si="996"/>
        <v>10.148969167654876</v>
      </c>
      <c r="G4529" s="167">
        <f t="shared" si="986"/>
        <v>352697.21188118355</v>
      </c>
      <c r="H4529" s="167">
        <f t="shared" si="987"/>
        <v>271299.98899881309</v>
      </c>
      <c r="I4529" s="168">
        <f t="shared" si="988"/>
        <v>623997.20087999664</v>
      </c>
      <c r="J4529" s="168">
        <f t="shared" si="990"/>
        <v>592972.78226540249</v>
      </c>
      <c r="K4529" s="94"/>
      <c r="L4529" s="265">
        <f t="shared" si="989"/>
        <v>237787.77451260752</v>
      </c>
      <c r="M4529" s="265">
        <f>$G4529*NonHospFrac+theModel!$H4529*NonHospFrac</f>
        <v>386209.4263673891</v>
      </c>
      <c r="N4529" s="266">
        <f t="shared" si="991"/>
        <v>623997.20087999664</v>
      </c>
      <c r="O4529" s="158"/>
      <c r="P4529" s="265">
        <f t="shared" si="992"/>
        <v>225965.24157895314</v>
      </c>
      <c r="Q4529" s="265">
        <f t="shared" si="993"/>
        <v>386207.86611677008</v>
      </c>
      <c r="R4529" s="266">
        <f t="shared" si="994"/>
        <v>612173.10769572319</v>
      </c>
    </row>
    <row r="4530" spans="1:18" x14ac:dyDescent="0.25">
      <c r="A4530" s="81">
        <v>4499</v>
      </c>
      <c r="B4530" s="93">
        <f t="shared" si="983"/>
        <v>6.5016130157312365E-38</v>
      </c>
      <c r="C4530" s="178">
        <f t="shared" si="984"/>
        <v>6.4869464964965886E-38</v>
      </c>
      <c r="D4530" s="165">
        <f t="shared" si="985"/>
        <v>2.2558277767625785E-3</v>
      </c>
      <c r="E4530" s="166">
        <f t="shared" si="995"/>
        <v>24.291375447755232</v>
      </c>
      <c r="F4530" s="167">
        <f t="shared" si="996"/>
        <v>10.151224995431638</v>
      </c>
      <c r="G4530" s="167">
        <f t="shared" si="986"/>
        <v>352775.60646039702</v>
      </c>
      <c r="H4530" s="167">
        <f t="shared" si="987"/>
        <v>271299.98899881309</v>
      </c>
      <c r="I4530" s="168">
        <f t="shared" si="988"/>
        <v>624075.5954592101</v>
      </c>
      <c r="J4530" s="168">
        <f t="shared" si="990"/>
        <v>593038.04119883152</v>
      </c>
      <c r="K4530" s="94"/>
      <c r="L4530" s="265">
        <f t="shared" si="989"/>
        <v>237817.64848078997</v>
      </c>
      <c r="M4530" s="265">
        <f>$G4530*NonHospFrac+theModel!$H4530*NonHospFrac</f>
        <v>386257.94697842014</v>
      </c>
      <c r="N4530" s="266">
        <f t="shared" si="991"/>
        <v>624075.5954592101</v>
      </c>
      <c r="O4530" s="158"/>
      <c r="P4530" s="265">
        <f t="shared" si="992"/>
        <v>225990.10992215289</v>
      </c>
      <c r="Q4530" s="265">
        <f t="shared" si="993"/>
        <v>386256.38672780112</v>
      </c>
      <c r="R4530" s="266">
        <f t="shared" si="994"/>
        <v>612246.496649954</v>
      </c>
    </row>
    <row r="4531" spans="1:18" x14ac:dyDescent="0.25">
      <c r="A4531" s="81">
        <v>4500</v>
      </c>
      <c r="B4531" s="93">
        <f t="shared" si="983"/>
        <v>6.3801598986382148E-38</v>
      </c>
      <c r="C4531" s="178">
        <f t="shared" si="984"/>
        <v>6.3657673567186798E-38</v>
      </c>
      <c r="D4531" s="165">
        <f t="shared" si="985"/>
        <v>2.2558277767625785E-3</v>
      </c>
      <c r="E4531" s="166">
        <f t="shared" si="995"/>
        <v>24.291375447755232</v>
      </c>
      <c r="F4531" s="167">
        <f t="shared" si="996"/>
        <v>10.153480823208401</v>
      </c>
      <c r="G4531" s="167">
        <f t="shared" si="986"/>
        <v>352854.00103961042</v>
      </c>
      <c r="H4531" s="167">
        <f t="shared" si="987"/>
        <v>271299.98899881309</v>
      </c>
      <c r="I4531" s="168">
        <f t="shared" si="988"/>
        <v>624153.99003842357</v>
      </c>
      <c r="J4531" s="168">
        <f t="shared" si="990"/>
        <v>593103.297472178</v>
      </c>
      <c r="K4531" s="94"/>
      <c r="L4531" s="265">
        <f t="shared" si="989"/>
        <v>237847.52244897239</v>
      </c>
      <c r="M4531" s="265">
        <f>$G4531*NonHospFrac+theModel!$H4531*NonHospFrac</f>
        <v>386306.46758945112</v>
      </c>
      <c r="N4531" s="266">
        <f t="shared" si="991"/>
        <v>624153.99003842357</v>
      </c>
      <c r="O4531" s="158"/>
      <c r="P4531" s="265">
        <f t="shared" si="992"/>
        <v>226014.97725166997</v>
      </c>
      <c r="Q4531" s="265">
        <f t="shared" si="993"/>
        <v>386304.9073388321</v>
      </c>
      <c r="R4531" s="266">
        <f t="shared" si="994"/>
        <v>612319.88459050213</v>
      </c>
    </row>
    <row r="4532" spans="1:18" x14ac:dyDescent="0.25">
      <c r="A4532" s="81">
        <v>4501</v>
      </c>
      <c r="B4532" s="93">
        <f t="shared" si="983"/>
        <v>6.2609755815515808E-38</v>
      </c>
      <c r="C4532" s="178">
        <f t="shared" si="984"/>
        <v>6.2468518989250846E-38</v>
      </c>
      <c r="D4532" s="165">
        <f t="shared" si="985"/>
        <v>2.2558277767625785E-3</v>
      </c>
      <c r="E4532" s="166">
        <f t="shared" si="995"/>
        <v>24.291375447755232</v>
      </c>
      <c r="F4532" s="167">
        <f t="shared" si="996"/>
        <v>10.155736650985164</v>
      </c>
      <c r="G4532" s="167">
        <f t="shared" si="986"/>
        <v>352932.39561882388</v>
      </c>
      <c r="H4532" s="167">
        <f t="shared" si="987"/>
        <v>271299.98899881309</v>
      </c>
      <c r="I4532" s="168">
        <f t="shared" si="988"/>
        <v>624232.38461763691</v>
      </c>
      <c r="J4532" s="168">
        <f t="shared" si="990"/>
        <v>593168.55108555022</v>
      </c>
      <c r="K4532" s="94"/>
      <c r="L4532" s="265">
        <f t="shared" si="989"/>
        <v>237877.39641715481</v>
      </c>
      <c r="M4532" s="265">
        <f>$G4532*NonHospFrac+theModel!$H4532*NonHospFrac</f>
        <v>386354.9882004821</v>
      </c>
      <c r="N4532" s="266">
        <f t="shared" si="991"/>
        <v>624232.38461763691</v>
      </c>
      <c r="O4532" s="158"/>
      <c r="P4532" s="265">
        <f t="shared" si="992"/>
        <v>226039.84356754576</v>
      </c>
      <c r="Q4532" s="265">
        <f t="shared" si="993"/>
        <v>386353.42794986308</v>
      </c>
      <c r="R4532" s="266">
        <f t="shared" si="994"/>
        <v>612393.27151740878</v>
      </c>
    </row>
    <row r="4533" spans="1:18" x14ac:dyDescent="0.25">
      <c r="A4533" s="81">
        <v>4502</v>
      </c>
      <c r="B4533" s="93">
        <f t="shared" si="983"/>
        <v>6.1440176822452333E-38</v>
      </c>
      <c r="C4533" s="178">
        <f t="shared" si="984"/>
        <v>6.1301578364967038E-38</v>
      </c>
      <c r="D4533" s="165">
        <f t="shared" si="985"/>
        <v>2.2558277767625785E-3</v>
      </c>
      <c r="E4533" s="166">
        <f t="shared" si="995"/>
        <v>24.291375447755232</v>
      </c>
      <c r="F4533" s="167">
        <f t="shared" si="996"/>
        <v>10.157992478761926</v>
      </c>
      <c r="G4533" s="167">
        <f t="shared" si="986"/>
        <v>353010.79019803728</v>
      </c>
      <c r="H4533" s="167">
        <f t="shared" si="987"/>
        <v>271299.98899881309</v>
      </c>
      <c r="I4533" s="168">
        <f t="shared" si="988"/>
        <v>624310.77919685037</v>
      </c>
      <c r="J4533" s="168">
        <f t="shared" si="990"/>
        <v>593233.80203905678</v>
      </c>
      <c r="K4533" s="94"/>
      <c r="L4533" s="265">
        <f t="shared" si="989"/>
        <v>237907.27038533724</v>
      </c>
      <c r="M4533" s="265">
        <f>$G4533*NonHospFrac+theModel!$H4533*NonHospFrac</f>
        <v>386403.50881151308</v>
      </c>
      <c r="N4533" s="266">
        <f t="shared" si="991"/>
        <v>624310.77919685026</v>
      </c>
      <c r="O4533" s="158"/>
      <c r="P4533" s="265">
        <f t="shared" si="992"/>
        <v>226064.70886982157</v>
      </c>
      <c r="Q4533" s="265">
        <f t="shared" si="993"/>
        <v>386401.94856089406</v>
      </c>
      <c r="R4533" s="266">
        <f t="shared" si="994"/>
        <v>612466.65743071563</v>
      </c>
    </row>
    <row r="4534" spans="1:18" x14ac:dyDescent="0.25">
      <c r="A4534" s="81">
        <v>4503</v>
      </c>
      <c r="B4534" s="93">
        <f t="shared" si="983"/>
        <v>6.029244610212524E-38</v>
      </c>
      <c r="C4534" s="178">
        <f t="shared" si="984"/>
        <v>6.01564367274791E-38</v>
      </c>
      <c r="D4534" s="165">
        <f t="shared" si="985"/>
        <v>2.2558277767625785E-3</v>
      </c>
      <c r="E4534" s="166">
        <f t="shared" si="995"/>
        <v>24.291375447755232</v>
      </c>
      <c r="F4534" s="167">
        <f t="shared" si="996"/>
        <v>10.160248306538689</v>
      </c>
      <c r="G4534" s="167">
        <f t="shared" si="986"/>
        <v>353089.18477725069</v>
      </c>
      <c r="H4534" s="167">
        <f t="shared" si="987"/>
        <v>271299.98899881309</v>
      </c>
      <c r="I4534" s="168">
        <f t="shared" si="988"/>
        <v>624389.17377606384</v>
      </c>
      <c r="J4534" s="168">
        <f t="shared" si="990"/>
        <v>593299.05033280596</v>
      </c>
      <c r="K4534" s="94"/>
      <c r="L4534" s="265">
        <f t="shared" si="989"/>
        <v>237937.14435351966</v>
      </c>
      <c r="M4534" s="265">
        <f>$G4534*NonHospFrac+theModel!$H4534*NonHospFrac</f>
        <v>386452.02942254406</v>
      </c>
      <c r="N4534" s="266">
        <f t="shared" si="991"/>
        <v>624389.17377606372</v>
      </c>
      <c r="O4534" s="158"/>
      <c r="P4534" s="265">
        <f t="shared" si="992"/>
        <v>226089.5731585387</v>
      </c>
      <c r="Q4534" s="265">
        <f t="shared" si="993"/>
        <v>386450.46917192504</v>
      </c>
      <c r="R4534" s="266">
        <f t="shared" si="994"/>
        <v>612540.04233046377</v>
      </c>
    </row>
    <row r="4535" spans="1:18" x14ac:dyDescent="0.25">
      <c r="A4535" s="81">
        <v>4504</v>
      </c>
      <c r="B4535" s="93">
        <f t="shared" si="983"/>
        <v>5.9166155518765684E-38</v>
      </c>
      <c r="C4535" s="178">
        <f t="shared" si="984"/>
        <v>5.9032686861702197E-38</v>
      </c>
      <c r="D4535" s="165">
        <f t="shared" si="985"/>
        <v>2.2558277767625785E-3</v>
      </c>
      <c r="E4535" s="166">
        <f t="shared" si="995"/>
        <v>24.291375447755232</v>
      </c>
      <c r="F4535" s="167">
        <f t="shared" si="996"/>
        <v>10.162504134315451</v>
      </c>
      <c r="G4535" s="167">
        <f t="shared" si="986"/>
        <v>353167.57935646409</v>
      </c>
      <c r="H4535" s="167">
        <f t="shared" si="987"/>
        <v>271299.98899881309</v>
      </c>
      <c r="I4535" s="168">
        <f t="shared" si="988"/>
        <v>624467.56835527718</v>
      </c>
      <c r="J4535" s="168">
        <f t="shared" si="990"/>
        <v>593364.29596690612</v>
      </c>
      <c r="K4535" s="94"/>
      <c r="L4535" s="265">
        <f t="shared" si="989"/>
        <v>237967.01832170208</v>
      </c>
      <c r="M4535" s="265">
        <f>$G4535*NonHospFrac+theModel!$H4535*NonHospFrac</f>
        <v>386500.5500335751</v>
      </c>
      <c r="N4535" s="266">
        <f t="shared" si="991"/>
        <v>624467.56835527718</v>
      </c>
      <c r="O4535" s="158"/>
      <c r="P4535" s="265">
        <f t="shared" si="992"/>
        <v>226114.43643373848</v>
      </c>
      <c r="Q4535" s="265">
        <f t="shared" si="993"/>
        <v>386498.98978295608</v>
      </c>
      <c r="R4535" s="266">
        <f t="shared" si="994"/>
        <v>612613.42621669453</v>
      </c>
    </row>
    <row r="4536" spans="1:18" x14ac:dyDescent="0.25">
      <c r="A4536" s="81">
        <v>4505</v>
      </c>
      <c r="B4536" s="93">
        <f t="shared" si="983"/>
        <v>5.8060904560768398E-38</v>
      </c>
      <c r="C4536" s="178">
        <f t="shared" si="984"/>
        <v>5.7929929159516254E-38</v>
      </c>
      <c r="D4536" s="165">
        <f t="shared" si="985"/>
        <v>2.2558277767625785E-3</v>
      </c>
      <c r="E4536" s="166">
        <f t="shared" si="995"/>
        <v>24.291375447755232</v>
      </c>
      <c r="F4536" s="167">
        <f t="shared" si="996"/>
        <v>10.164759962092214</v>
      </c>
      <c r="G4536" s="167">
        <f t="shared" si="986"/>
        <v>353245.97393567755</v>
      </c>
      <c r="H4536" s="167">
        <f t="shared" si="987"/>
        <v>271299.98899881309</v>
      </c>
      <c r="I4536" s="168">
        <f t="shared" si="988"/>
        <v>624545.96293449064</v>
      </c>
      <c r="J4536" s="168">
        <f t="shared" si="990"/>
        <v>593429.5389414659</v>
      </c>
      <c r="K4536" s="94"/>
      <c r="L4536" s="265">
        <f t="shared" si="989"/>
        <v>237996.8922898845</v>
      </c>
      <c r="M4536" s="265">
        <f>$G4536*NonHospFrac+theModel!$H4536*NonHospFrac</f>
        <v>386549.07064460614</v>
      </c>
      <c r="N4536" s="266">
        <f t="shared" si="991"/>
        <v>624545.96293449064</v>
      </c>
      <c r="O4536" s="158"/>
      <c r="P4536" s="265">
        <f t="shared" si="992"/>
        <v>226139.2986954622</v>
      </c>
      <c r="Q4536" s="265">
        <f t="shared" si="993"/>
        <v>386547.51039398712</v>
      </c>
      <c r="R4536" s="266">
        <f t="shared" si="994"/>
        <v>612686.80908944935</v>
      </c>
    </row>
    <row r="4537" spans="1:18" x14ac:dyDescent="0.25">
      <c r="A4537" s="81">
        <v>4506</v>
      </c>
      <c r="B4537" s="93">
        <f t="shared" si="983"/>
        <v>5.6976300198268887E-38</v>
      </c>
      <c r="C4537" s="178">
        <f t="shared" si="984"/>
        <v>5.6847771477664466E-38</v>
      </c>
      <c r="D4537" s="165">
        <f t="shared" si="985"/>
        <v>2.2558277767625785E-3</v>
      </c>
      <c r="E4537" s="166">
        <f t="shared" si="995"/>
        <v>24.291375447755232</v>
      </c>
      <c r="F4537" s="167">
        <f t="shared" si="996"/>
        <v>10.167015789868977</v>
      </c>
      <c r="G4537" s="167">
        <f t="shared" si="986"/>
        <v>353324.36851489096</v>
      </c>
      <c r="H4537" s="167">
        <f t="shared" si="987"/>
        <v>271299.98899881309</v>
      </c>
      <c r="I4537" s="168">
        <f t="shared" si="988"/>
        <v>624624.3575137041</v>
      </c>
      <c r="J4537" s="168">
        <f t="shared" si="990"/>
        <v>593494.77925659367</v>
      </c>
      <c r="K4537" s="94"/>
      <c r="L4537" s="265">
        <f t="shared" si="989"/>
        <v>238026.76625806693</v>
      </c>
      <c r="M4537" s="265">
        <f>$G4537*NonHospFrac+theModel!$H4537*NonHospFrac</f>
        <v>386597.59125563712</v>
      </c>
      <c r="N4537" s="266">
        <f t="shared" si="991"/>
        <v>624624.3575137041</v>
      </c>
      <c r="O4537" s="158"/>
      <c r="P4537" s="265">
        <f t="shared" si="992"/>
        <v>226164.1599437512</v>
      </c>
      <c r="Q4537" s="265">
        <f t="shared" si="993"/>
        <v>386596.0310050181</v>
      </c>
      <c r="R4537" s="266">
        <f t="shared" si="994"/>
        <v>612760.19094876933</v>
      </c>
    </row>
    <row r="4538" spans="1:18" x14ac:dyDescent="0.25">
      <c r="A4538" s="81">
        <v>4507</v>
      </c>
      <c r="B4538" s="93">
        <f t="shared" si="983"/>
        <v>5.5911956743381789E-38</v>
      </c>
      <c r="C4538" s="178">
        <f t="shared" si="984"/>
        <v>5.5785828998306921E-38</v>
      </c>
      <c r="D4538" s="165">
        <f t="shared" si="985"/>
        <v>2.2558277767625785E-3</v>
      </c>
      <c r="E4538" s="166">
        <f t="shared" si="995"/>
        <v>24.291375447755232</v>
      </c>
      <c r="F4538" s="167">
        <f t="shared" si="996"/>
        <v>10.169271617645739</v>
      </c>
      <c r="G4538" s="167">
        <f t="shared" si="986"/>
        <v>353402.76309410436</v>
      </c>
      <c r="H4538" s="167">
        <f t="shared" si="987"/>
        <v>271299.98899881309</v>
      </c>
      <c r="I4538" s="168">
        <f t="shared" si="988"/>
        <v>624702.75209291745</v>
      </c>
      <c r="J4538" s="168">
        <f t="shared" si="990"/>
        <v>593560.01691239758</v>
      </c>
      <c r="K4538" s="94"/>
      <c r="L4538" s="265">
        <f t="shared" si="989"/>
        <v>238056.64022624935</v>
      </c>
      <c r="M4538" s="265">
        <f>$G4538*NonHospFrac+theModel!$H4538*NonHospFrac</f>
        <v>386646.1118666681</v>
      </c>
      <c r="N4538" s="266">
        <f t="shared" si="991"/>
        <v>624702.75209291745</v>
      </c>
      <c r="O4538" s="158"/>
      <c r="P4538" s="265">
        <f t="shared" si="992"/>
        <v>226189.02017864678</v>
      </c>
      <c r="Q4538" s="265">
        <f t="shared" si="993"/>
        <v>386644.55161604908</v>
      </c>
      <c r="R4538" s="266">
        <f t="shared" si="994"/>
        <v>612833.57179469592</v>
      </c>
    </row>
    <row r="4539" spans="1:18" x14ac:dyDescent="0.25">
      <c r="A4539" s="81">
        <v>4508</v>
      </c>
      <c r="B4539" s="93">
        <f t="shared" si="983"/>
        <v>5.4867495713045423E-38</v>
      </c>
      <c r="C4539" s="178">
        <f t="shared" si="984"/>
        <v>5.4743724092174532E-38</v>
      </c>
      <c r="D4539" s="165">
        <f t="shared" si="985"/>
        <v>2.2558277767625785E-3</v>
      </c>
      <c r="E4539" s="166">
        <f t="shared" si="995"/>
        <v>24.291375447755232</v>
      </c>
      <c r="F4539" s="167">
        <f t="shared" si="996"/>
        <v>10.171527445422502</v>
      </c>
      <c r="G4539" s="167">
        <f t="shared" si="986"/>
        <v>353481.15767331782</v>
      </c>
      <c r="H4539" s="167">
        <f t="shared" si="987"/>
        <v>271299.98899881309</v>
      </c>
      <c r="I4539" s="168">
        <f t="shared" si="988"/>
        <v>624781.14667213091</v>
      </c>
      <c r="J4539" s="168">
        <f t="shared" si="990"/>
        <v>593625.25190898636</v>
      </c>
      <c r="K4539" s="94"/>
      <c r="L4539" s="265">
        <f t="shared" si="989"/>
        <v>238086.5141944318</v>
      </c>
      <c r="M4539" s="265">
        <f>$G4539*NonHospFrac+theModel!$H4539*NonHospFrac</f>
        <v>386694.63247769908</v>
      </c>
      <c r="N4539" s="266">
        <f t="shared" si="991"/>
        <v>624781.14667213091</v>
      </c>
      <c r="O4539" s="158"/>
      <c r="P4539" s="265">
        <f t="shared" si="992"/>
        <v>226213.87940019026</v>
      </c>
      <c r="Q4539" s="265">
        <f t="shared" si="993"/>
        <v>386693.07222708006</v>
      </c>
      <c r="R4539" s="266">
        <f t="shared" si="994"/>
        <v>612906.95162727032</v>
      </c>
    </row>
    <row r="4540" spans="1:18" x14ac:dyDescent="0.25">
      <c r="A4540" s="81">
        <v>4509</v>
      </c>
      <c r="B4540" s="93">
        <f t="shared" si="983"/>
        <v>5.3842545694441026E-38</v>
      </c>
      <c r="C4540" s="178">
        <f t="shared" si="984"/>
        <v>5.3721086184291897E-38</v>
      </c>
      <c r="D4540" s="165">
        <f t="shared" si="985"/>
        <v>2.2558277767625785E-3</v>
      </c>
      <c r="E4540" s="166">
        <f t="shared" si="995"/>
        <v>24.291375447755232</v>
      </c>
      <c r="F4540" s="167">
        <f t="shared" si="996"/>
        <v>10.173783273199264</v>
      </c>
      <c r="G4540" s="167">
        <f t="shared" si="986"/>
        <v>353559.55225253123</v>
      </c>
      <c r="H4540" s="167">
        <f t="shared" si="987"/>
        <v>271299.98899881309</v>
      </c>
      <c r="I4540" s="168">
        <f t="shared" si="988"/>
        <v>624859.54125134437</v>
      </c>
      <c r="J4540" s="168">
        <f t="shared" si="990"/>
        <v>593690.48424646829</v>
      </c>
      <c r="K4540" s="94"/>
      <c r="L4540" s="265">
        <f t="shared" si="989"/>
        <v>238116.38816261422</v>
      </c>
      <c r="M4540" s="265">
        <f>$G4540*NonHospFrac+theModel!$H4540*NonHospFrac</f>
        <v>386743.15308873006</v>
      </c>
      <c r="N4540" s="266">
        <f t="shared" si="991"/>
        <v>624859.54125134426</v>
      </c>
      <c r="O4540" s="158"/>
      <c r="P4540" s="265">
        <f t="shared" si="992"/>
        <v>226238.7376084229</v>
      </c>
      <c r="Q4540" s="265">
        <f t="shared" si="993"/>
        <v>386741.59283811104</v>
      </c>
      <c r="R4540" s="266">
        <f t="shared" si="994"/>
        <v>612980.33044653398</v>
      </c>
    </row>
    <row r="4541" spans="1:18" x14ac:dyDescent="0.25">
      <c r="A4541" s="81">
        <v>4510</v>
      </c>
      <c r="B4541" s="93">
        <f t="shared" si="983"/>
        <v>5.2836742212905649E-38</v>
      </c>
      <c r="C4541" s="178">
        <f t="shared" si="984"/>
        <v>5.2717551622188136E-38</v>
      </c>
      <c r="D4541" s="165">
        <f t="shared" si="985"/>
        <v>2.2558277767625785E-3</v>
      </c>
      <c r="E4541" s="166">
        <f t="shared" si="995"/>
        <v>24.291375447755232</v>
      </c>
      <c r="F4541" s="167">
        <f t="shared" si="996"/>
        <v>10.176039100976027</v>
      </c>
      <c r="G4541" s="167">
        <f t="shared" si="986"/>
        <v>353637.94683174463</v>
      </c>
      <c r="H4541" s="167">
        <f t="shared" si="987"/>
        <v>271299.98899881309</v>
      </c>
      <c r="I4541" s="168">
        <f t="shared" si="988"/>
        <v>624937.93583055772</v>
      </c>
      <c r="J4541" s="168">
        <f t="shared" si="990"/>
        <v>593755.71392495162</v>
      </c>
      <c r="K4541" s="94"/>
      <c r="L4541" s="265">
        <f t="shared" si="989"/>
        <v>238146.26213079665</v>
      </c>
      <c r="M4541" s="265">
        <f>$G4541*NonHospFrac+theModel!$H4541*NonHospFrac</f>
        <v>386791.67369976104</v>
      </c>
      <c r="N4541" s="266">
        <f t="shared" si="991"/>
        <v>624937.93583055772</v>
      </c>
      <c r="O4541" s="158"/>
      <c r="P4541" s="265">
        <f t="shared" si="992"/>
        <v>226263.59480338605</v>
      </c>
      <c r="Q4541" s="265">
        <f t="shared" si="993"/>
        <v>386790.11344914202</v>
      </c>
      <c r="R4541" s="266">
        <f t="shared" si="994"/>
        <v>613053.7082525281</v>
      </c>
    </row>
    <row r="4542" spans="1:18" x14ac:dyDescent="0.25">
      <c r="A4542" s="81">
        <v>4511</v>
      </c>
      <c r="B4542" s="93">
        <f t="shared" si="983"/>
        <v>5.1849727602336541E-38</v>
      </c>
      <c r="C4542" s="178">
        <f t="shared" si="984"/>
        <v>5.173276354659362E-38</v>
      </c>
      <c r="D4542" s="165">
        <f t="shared" si="985"/>
        <v>2.2558277767625785E-3</v>
      </c>
      <c r="E4542" s="166">
        <f t="shared" si="995"/>
        <v>24.291375447755232</v>
      </c>
      <c r="F4542" s="167">
        <f t="shared" si="996"/>
        <v>10.17829492875279</v>
      </c>
      <c r="G4542" s="167">
        <f t="shared" si="986"/>
        <v>353716.34141095803</v>
      </c>
      <c r="H4542" s="167">
        <f t="shared" si="987"/>
        <v>271299.98899881309</v>
      </c>
      <c r="I4542" s="168">
        <f t="shared" si="988"/>
        <v>625016.33040977106</v>
      </c>
      <c r="J4542" s="168">
        <f t="shared" si="990"/>
        <v>593820.94094454474</v>
      </c>
      <c r="K4542" s="94"/>
      <c r="L4542" s="265">
        <f t="shared" si="989"/>
        <v>238176.13609897904</v>
      </c>
      <c r="M4542" s="265">
        <f>$G4542*NonHospFrac+theModel!$H4542*NonHospFrac</f>
        <v>386840.19431079202</v>
      </c>
      <c r="N4542" s="266">
        <f t="shared" si="991"/>
        <v>625016.33040977106</v>
      </c>
      <c r="O4542" s="158"/>
      <c r="P4542" s="265">
        <f t="shared" si="992"/>
        <v>226288.45098512096</v>
      </c>
      <c r="Q4542" s="265">
        <f t="shared" si="993"/>
        <v>386838.634060173</v>
      </c>
      <c r="R4542" s="266">
        <f t="shared" si="994"/>
        <v>613127.0850452939</v>
      </c>
    </row>
    <row r="4543" spans="1:18" x14ac:dyDescent="0.25">
      <c r="A4543" s="81">
        <v>4512</v>
      </c>
      <c r="B4543" s="93">
        <f t="shared" si="983"/>
        <v>5.0881150877992054E-38</v>
      </c>
      <c r="C4543" s="178">
        <f t="shared" si="984"/>
        <v>5.0766371764527829E-38</v>
      </c>
      <c r="D4543" s="165">
        <f t="shared" si="985"/>
        <v>2.2558277767625785E-3</v>
      </c>
      <c r="E4543" s="166">
        <f t="shared" si="995"/>
        <v>24.291375447755232</v>
      </c>
      <c r="F4543" s="167">
        <f t="shared" si="996"/>
        <v>10.180550756529552</v>
      </c>
      <c r="G4543" s="167">
        <f t="shared" si="986"/>
        <v>353794.7359901715</v>
      </c>
      <c r="H4543" s="167">
        <f t="shared" si="987"/>
        <v>271299.98899881309</v>
      </c>
      <c r="I4543" s="168">
        <f t="shared" si="988"/>
        <v>625094.72498898464</v>
      </c>
      <c r="J4543" s="168">
        <f t="shared" si="990"/>
        <v>593886.16530535638</v>
      </c>
      <c r="K4543" s="94"/>
      <c r="L4543" s="265">
        <f t="shared" si="989"/>
        <v>238206.01006716149</v>
      </c>
      <c r="M4543" s="265">
        <f>$G4543*NonHospFrac+theModel!$H4543*NonHospFrac</f>
        <v>386888.71492182306</v>
      </c>
      <c r="N4543" s="266">
        <f t="shared" si="991"/>
        <v>625094.72498898453</v>
      </c>
      <c r="O4543" s="158"/>
      <c r="P4543" s="265">
        <f t="shared" si="992"/>
        <v>226313.30615366902</v>
      </c>
      <c r="Q4543" s="265">
        <f t="shared" si="993"/>
        <v>386887.15467120404</v>
      </c>
      <c r="R4543" s="266">
        <f t="shared" si="994"/>
        <v>613200.46082487307</v>
      </c>
    </row>
    <row r="4544" spans="1:18" x14ac:dyDescent="0.25">
      <c r="A4544" s="81">
        <v>4513</v>
      </c>
      <c r="B4544" s="93">
        <f t="shared" si="983"/>
        <v>4.993066761169251E-38</v>
      </c>
      <c r="C4544" s="178">
        <f t="shared" si="984"/>
        <v>4.9818032624781752E-38</v>
      </c>
      <c r="D4544" s="165">
        <f t="shared" si="985"/>
        <v>2.2558277767625785E-3</v>
      </c>
      <c r="E4544" s="166">
        <f t="shared" si="995"/>
        <v>24.291375447755232</v>
      </c>
      <c r="F4544" s="167">
        <f t="shared" si="996"/>
        <v>10.182806584306315</v>
      </c>
      <c r="G4544" s="167">
        <f t="shared" si="986"/>
        <v>353873.1305693849</v>
      </c>
      <c r="H4544" s="167">
        <f t="shared" si="987"/>
        <v>271299.98899881309</v>
      </c>
      <c r="I4544" s="168">
        <f t="shared" si="988"/>
        <v>625173.11956819799</v>
      </c>
      <c r="J4544" s="168">
        <f t="shared" si="990"/>
        <v>593951.38700749446</v>
      </c>
      <c r="K4544" s="94"/>
      <c r="L4544" s="265">
        <f t="shared" si="989"/>
        <v>238235.88403534392</v>
      </c>
      <c r="M4544" s="265">
        <f>$G4544*NonHospFrac+theModel!$H4544*NonHospFrac</f>
        <v>386937.23553285404</v>
      </c>
      <c r="N4544" s="266">
        <f t="shared" si="991"/>
        <v>625173.11956819799</v>
      </c>
      <c r="O4544" s="158"/>
      <c r="P4544" s="265">
        <f t="shared" si="992"/>
        <v>226338.16030907145</v>
      </c>
      <c r="Q4544" s="265">
        <f t="shared" si="993"/>
        <v>386935.67528223502</v>
      </c>
      <c r="R4544" s="266">
        <f t="shared" si="994"/>
        <v>613273.83559130644</v>
      </c>
    </row>
    <row r="4545" spans="1:18" x14ac:dyDescent="0.25">
      <c r="A4545" s="81">
        <v>4514</v>
      </c>
      <c r="B4545" s="93">
        <f t="shared" si="983"/>
        <v>4.899793980932913E-38</v>
      </c>
      <c r="C4545" s="178">
        <f t="shared" si="984"/>
        <v>4.8887408895703107E-38</v>
      </c>
      <c r="D4545" s="165">
        <f t="shared" si="985"/>
        <v>2.2558277767625785E-3</v>
      </c>
      <c r="E4545" s="166">
        <f t="shared" si="995"/>
        <v>24.291375447755232</v>
      </c>
      <c r="F4545" s="167">
        <f t="shared" si="996"/>
        <v>10.185062412083077</v>
      </c>
      <c r="G4545" s="167">
        <f t="shared" si="986"/>
        <v>353951.52514859836</v>
      </c>
      <c r="H4545" s="167">
        <f t="shared" si="987"/>
        <v>271299.98899881309</v>
      </c>
      <c r="I4545" s="168">
        <f t="shared" si="988"/>
        <v>625251.51414741145</v>
      </c>
      <c r="J4545" s="168">
        <f t="shared" si="990"/>
        <v>594016.60605106771</v>
      </c>
      <c r="K4545" s="94"/>
      <c r="L4545" s="265">
        <f t="shared" si="989"/>
        <v>238265.75800352637</v>
      </c>
      <c r="M4545" s="265">
        <f>$G4545*NonHospFrac+theModel!$H4545*NonHospFrac</f>
        <v>386985.75614388508</v>
      </c>
      <c r="N4545" s="266">
        <f t="shared" si="991"/>
        <v>625251.51414741145</v>
      </c>
      <c r="O4545" s="158"/>
      <c r="P4545" s="265">
        <f t="shared" si="992"/>
        <v>226363.0134513696</v>
      </c>
      <c r="Q4545" s="265">
        <f t="shared" si="993"/>
        <v>386984.19589326606</v>
      </c>
      <c r="R4545" s="266">
        <f t="shared" si="994"/>
        <v>613347.20934463572</v>
      </c>
    </row>
    <row r="4546" spans="1:18" x14ac:dyDescent="0.25">
      <c r="A4546" s="81">
        <v>4515</v>
      </c>
      <c r="B4546" s="93">
        <f t="shared" si="983"/>
        <v>4.8082635790683918E-38</v>
      </c>
      <c r="C4546" s="178">
        <f t="shared" si="984"/>
        <v>4.7974169645287339E-38</v>
      </c>
      <c r="D4546" s="165">
        <f t="shared" si="985"/>
        <v>2.2558277767625785E-3</v>
      </c>
      <c r="E4546" s="166">
        <f t="shared" si="995"/>
        <v>24.291375447755232</v>
      </c>
      <c r="F4546" s="167">
        <f t="shared" si="996"/>
        <v>10.18731823985984</v>
      </c>
      <c r="G4546" s="167">
        <f t="shared" si="986"/>
        <v>354029.91972781176</v>
      </c>
      <c r="H4546" s="167">
        <f t="shared" si="987"/>
        <v>271299.98899881309</v>
      </c>
      <c r="I4546" s="168">
        <f t="shared" si="988"/>
        <v>625329.90872662491</v>
      </c>
      <c r="J4546" s="168">
        <f t="shared" si="990"/>
        <v>594081.82243618427</v>
      </c>
      <c r="K4546" s="94"/>
      <c r="L4546" s="265">
        <f t="shared" si="989"/>
        <v>238295.63197170876</v>
      </c>
      <c r="M4546" s="265">
        <f>$G4546*NonHospFrac+theModel!$H4546*NonHospFrac</f>
        <v>387034.27675491606</v>
      </c>
      <c r="N4546" s="266">
        <f t="shared" si="991"/>
        <v>625329.9087266248</v>
      </c>
      <c r="O4546" s="158"/>
      <c r="P4546" s="265">
        <f t="shared" si="992"/>
        <v>226387.8655806047</v>
      </c>
      <c r="Q4546" s="265">
        <f t="shared" si="993"/>
        <v>387032.71650429704</v>
      </c>
      <c r="R4546" s="266">
        <f t="shared" si="994"/>
        <v>613420.58208490175</v>
      </c>
    </row>
    <row r="4547" spans="1:18" x14ac:dyDescent="0.25">
      <c r="A4547" s="81">
        <v>4516</v>
      </c>
      <c r="B4547" s="93">
        <f t="shared" si="983"/>
        <v>4.7184430071472171E-38</v>
      </c>
      <c r="C4547" s="178">
        <f t="shared" si="984"/>
        <v>4.7077990123486233E-38</v>
      </c>
      <c r="D4547" s="165">
        <f t="shared" si="985"/>
        <v>2.2558277767625785E-3</v>
      </c>
      <c r="E4547" s="166">
        <f t="shared" si="995"/>
        <v>24.291375447755232</v>
      </c>
      <c r="F4547" s="167">
        <f t="shared" si="996"/>
        <v>10.189574067636602</v>
      </c>
      <c r="G4547" s="167">
        <f t="shared" si="986"/>
        <v>354108.31430702523</v>
      </c>
      <c r="H4547" s="167">
        <f t="shared" si="987"/>
        <v>271299.98899881309</v>
      </c>
      <c r="I4547" s="168">
        <f t="shared" si="988"/>
        <v>625408.30330583826</v>
      </c>
      <c r="J4547" s="168">
        <f t="shared" si="990"/>
        <v>594147.03616295254</v>
      </c>
      <c r="K4547" s="94"/>
      <c r="L4547" s="265">
        <f t="shared" si="989"/>
        <v>238325.50593989121</v>
      </c>
      <c r="M4547" s="265">
        <f>$G4547*NonHospFrac+theModel!$H4547*NonHospFrac</f>
        <v>387082.79736594704</v>
      </c>
      <c r="N4547" s="266">
        <f t="shared" si="991"/>
        <v>625408.30330583826</v>
      </c>
      <c r="O4547" s="158"/>
      <c r="P4547" s="265">
        <f t="shared" si="992"/>
        <v>226412.71669681813</v>
      </c>
      <c r="Q4547" s="265">
        <f t="shared" si="993"/>
        <v>387081.23711532803</v>
      </c>
      <c r="R4547" s="266">
        <f t="shared" si="994"/>
        <v>613493.95381214609</v>
      </c>
    </row>
    <row r="4548" spans="1:18" x14ac:dyDescent="0.25">
      <c r="A4548" s="81">
        <v>4517</v>
      </c>
      <c r="B4548" s="93">
        <f t="shared" si="983"/>
        <v>4.6303003247610496E-38</v>
      </c>
      <c r="C4548" s="178">
        <f t="shared" si="984"/>
        <v>4.6198551646737011E-38</v>
      </c>
      <c r="D4548" s="165">
        <f t="shared" si="985"/>
        <v>2.2558277767625785E-3</v>
      </c>
      <c r="E4548" s="166">
        <f t="shared" si="995"/>
        <v>24.291375447755232</v>
      </c>
      <c r="F4548" s="167">
        <f t="shared" si="996"/>
        <v>10.191829895413365</v>
      </c>
      <c r="G4548" s="167">
        <f t="shared" si="986"/>
        <v>354186.70888623857</v>
      </c>
      <c r="H4548" s="167">
        <f t="shared" si="987"/>
        <v>271299.98899881309</v>
      </c>
      <c r="I4548" s="168">
        <f t="shared" si="988"/>
        <v>625486.6978850516</v>
      </c>
      <c r="J4548" s="168">
        <f t="shared" si="990"/>
        <v>594212.2472314809</v>
      </c>
      <c r="K4548" s="94"/>
      <c r="L4548" s="265">
        <f t="shared" si="989"/>
        <v>238355.37990807361</v>
      </c>
      <c r="M4548" s="265">
        <f>$G4548*NonHospFrac+theModel!$H4548*NonHospFrac</f>
        <v>387131.31797697803</v>
      </c>
      <c r="N4548" s="266">
        <f t="shared" si="991"/>
        <v>625486.6978850516</v>
      </c>
      <c r="O4548" s="158"/>
      <c r="P4548" s="265">
        <f t="shared" si="992"/>
        <v>226437.56680005111</v>
      </c>
      <c r="Q4548" s="265">
        <f t="shared" si="993"/>
        <v>387129.75772635901</v>
      </c>
      <c r="R4548" s="266">
        <f t="shared" si="994"/>
        <v>613567.32452641008</v>
      </c>
    </row>
    <row r="4549" spans="1:18" x14ac:dyDescent="0.25">
      <c r="A4549" s="81">
        <v>4518</v>
      </c>
      <c r="B4549" s="93">
        <f t="shared" si="983"/>
        <v>4.5438041881625826E-38</v>
      </c>
      <c r="C4549" s="178">
        <f t="shared" si="984"/>
        <v>4.5335541484627551E-38</v>
      </c>
      <c r="D4549" s="165">
        <f t="shared" si="985"/>
        <v>2.2558277767625785E-3</v>
      </c>
      <c r="E4549" s="166">
        <f t="shared" si="995"/>
        <v>24.291375447755232</v>
      </c>
      <c r="F4549" s="167">
        <f t="shared" si="996"/>
        <v>10.194085723190128</v>
      </c>
      <c r="G4549" s="167">
        <f t="shared" si="986"/>
        <v>354265.10346545203</v>
      </c>
      <c r="H4549" s="167">
        <f t="shared" si="987"/>
        <v>271299.98899881309</v>
      </c>
      <c r="I4549" s="168">
        <f t="shared" si="988"/>
        <v>625565.09246426518</v>
      </c>
      <c r="J4549" s="168">
        <f t="shared" si="990"/>
        <v>594277.45564187795</v>
      </c>
      <c r="K4549" s="94"/>
      <c r="L4549" s="265">
        <f t="shared" si="989"/>
        <v>238385.25387625606</v>
      </c>
      <c r="M4549" s="265">
        <f>$G4549*NonHospFrac+theModel!$H4549*NonHospFrac</f>
        <v>387179.83858800901</v>
      </c>
      <c r="N4549" s="266">
        <f t="shared" si="991"/>
        <v>625565.09246426506</v>
      </c>
      <c r="O4549" s="158"/>
      <c r="P4549" s="265">
        <f t="shared" si="992"/>
        <v>226462.415890345</v>
      </c>
      <c r="Q4549" s="265">
        <f t="shared" si="993"/>
        <v>387178.27833738999</v>
      </c>
      <c r="R4549" s="266">
        <f t="shared" si="994"/>
        <v>613640.69422773505</v>
      </c>
    </row>
    <row r="4550" spans="1:18" x14ac:dyDescent="0.25">
      <c r="A4550" s="81">
        <v>4519</v>
      </c>
      <c r="B4550" s="93">
        <f t="shared" si="983"/>
        <v>4.4589238391203688E-38</v>
      </c>
      <c r="C4550" s="178">
        <f t="shared" si="984"/>
        <v>4.4488652748696122E-38</v>
      </c>
      <c r="D4550" s="165">
        <f t="shared" si="985"/>
        <v>2.2558277767625785E-3</v>
      </c>
      <c r="E4550" s="166">
        <f t="shared" si="995"/>
        <v>24.291375447755232</v>
      </c>
      <c r="F4550" s="167">
        <f t="shared" si="996"/>
        <v>10.19634155096689</v>
      </c>
      <c r="G4550" s="167">
        <f t="shared" si="986"/>
        <v>354343.49804466544</v>
      </c>
      <c r="H4550" s="167">
        <f t="shared" si="987"/>
        <v>271299.98899881309</v>
      </c>
      <c r="I4550" s="168">
        <f t="shared" si="988"/>
        <v>625643.48704347853</v>
      </c>
      <c r="J4550" s="168">
        <f t="shared" si="990"/>
        <v>594342.66139425163</v>
      </c>
      <c r="K4550" s="94"/>
      <c r="L4550" s="265">
        <f t="shared" si="989"/>
        <v>238415.12784443848</v>
      </c>
      <c r="M4550" s="265">
        <f>$G4550*NonHospFrac+theModel!$H4550*NonHospFrac</f>
        <v>387228.35919904005</v>
      </c>
      <c r="N4550" s="266">
        <f t="shared" si="991"/>
        <v>625643.48704347853</v>
      </c>
      <c r="O4550" s="158"/>
      <c r="P4550" s="265">
        <f t="shared" si="992"/>
        <v>226487.26396774102</v>
      </c>
      <c r="Q4550" s="265">
        <f t="shared" si="993"/>
        <v>387226.79894842103</v>
      </c>
      <c r="R4550" s="266">
        <f t="shared" si="994"/>
        <v>613714.06291616207</v>
      </c>
    </row>
    <row r="4551" spans="1:18" x14ac:dyDescent="0.25">
      <c r="A4551" s="81">
        <v>4520</v>
      </c>
      <c r="B4551" s="93">
        <f t="shared" si="983"/>
        <v>4.375629093980783E-38</v>
      </c>
      <c r="C4551" s="178">
        <f t="shared" si="984"/>
        <v>4.3657584283297707E-38</v>
      </c>
      <c r="D4551" s="165">
        <f t="shared" si="985"/>
        <v>2.2558277767625785E-3</v>
      </c>
      <c r="E4551" s="166">
        <f t="shared" si="995"/>
        <v>24.291375447755232</v>
      </c>
      <c r="F4551" s="167">
        <f t="shared" si="996"/>
        <v>10.198597378743653</v>
      </c>
      <c r="G4551" s="167">
        <f t="shared" si="986"/>
        <v>354421.8926238789</v>
      </c>
      <c r="H4551" s="167">
        <f t="shared" si="987"/>
        <v>271299.98899881309</v>
      </c>
      <c r="I4551" s="168">
        <f t="shared" si="988"/>
        <v>625721.88162269199</v>
      </c>
      <c r="J4551" s="168">
        <f t="shared" si="990"/>
        <v>594407.86448871053</v>
      </c>
      <c r="K4551" s="94"/>
      <c r="L4551" s="265">
        <f t="shared" si="989"/>
        <v>238445.0018126209</v>
      </c>
      <c r="M4551" s="265">
        <f>$G4551*NonHospFrac+theModel!$H4551*NonHospFrac</f>
        <v>387276.87981007108</v>
      </c>
      <c r="N4551" s="266">
        <f t="shared" si="991"/>
        <v>625721.88162269199</v>
      </c>
      <c r="O4551" s="158"/>
      <c r="P4551" s="265">
        <f t="shared" si="992"/>
        <v>226512.11103228049</v>
      </c>
      <c r="Q4551" s="265">
        <f t="shared" si="993"/>
        <v>387275.31955945207</v>
      </c>
      <c r="R4551" s="266">
        <f t="shared" si="994"/>
        <v>613787.4305917325</v>
      </c>
    </row>
    <row r="4552" spans="1:18" x14ac:dyDescent="0.25">
      <c r="A4552" s="81">
        <v>4521</v>
      </c>
      <c r="B4552" s="93">
        <f t="shared" si="983"/>
        <v>4.2938903329347118E-38</v>
      </c>
      <c r="C4552" s="178">
        <f t="shared" si="984"/>
        <v>4.2842040558513053E-38</v>
      </c>
      <c r="D4552" s="165">
        <f t="shared" si="985"/>
        <v>2.2558277767625785E-3</v>
      </c>
      <c r="E4552" s="166">
        <f t="shared" si="995"/>
        <v>24.291375447755232</v>
      </c>
      <c r="F4552" s="167">
        <f t="shared" si="996"/>
        <v>10.200853206520415</v>
      </c>
      <c r="G4552" s="167">
        <f t="shared" si="986"/>
        <v>354500.28720309224</v>
      </c>
      <c r="H4552" s="167">
        <f t="shared" si="987"/>
        <v>271299.98899881309</v>
      </c>
      <c r="I4552" s="168">
        <f t="shared" si="988"/>
        <v>625800.27620190533</v>
      </c>
      <c r="J4552" s="168">
        <f t="shared" si="990"/>
        <v>594473.06492536282</v>
      </c>
      <c r="K4552" s="94"/>
      <c r="L4552" s="265">
        <f t="shared" si="989"/>
        <v>238474.8757808033</v>
      </c>
      <c r="M4552" s="265">
        <f>$G4552*NonHospFrac+theModel!$H4552*NonHospFrac</f>
        <v>387325.40042110201</v>
      </c>
      <c r="N4552" s="266">
        <f t="shared" si="991"/>
        <v>625800.27620190533</v>
      </c>
      <c r="O4552" s="158"/>
      <c r="P4552" s="265">
        <f t="shared" si="992"/>
        <v>226536.95708400468</v>
      </c>
      <c r="Q4552" s="265">
        <f t="shared" si="993"/>
        <v>387323.84017048299</v>
      </c>
      <c r="R4552" s="266">
        <f t="shared" si="994"/>
        <v>613860.79725448764</v>
      </c>
    </row>
    <row r="4553" spans="1:18" x14ac:dyDescent="0.25">
      <c r="A4553" s="81">
        <v>4522</v>
      </c>
      <c r="B4553" s="93">
        <f t="shared" si="983"/>
        <v>4.2136784894846827E-38</v>
      </c>
      <c r="C4553" s="178">
        <f t="shared" si="984"/>
        <v>4.2041731565057562E-38</v>
      </c>
      <c r="D4553" s="165">
        <f t="shared" si="985"/>
        <v>2.2558277767625785E-3</v>
      </c>
      <c r="E4553" s="166">
        <f t="shared" si="995"/>
        <v>24.291375447755232</v>
      </c>
      <c r="F4553" s="167">
        <f t="shared" si="996"/>
        <v>10.203109034297178</v>
      </c>
      <c r="G4553" s="167">
        <f t="shared" si="986"/>
        <v>354578.68178230571</v>
      </c>
      <c r="H4553" s="167">
        <f t="shared" si="987"/>
        <v>271299.98899881309</v>
      </c>
      <c r="I4553" s="168">
        <f t="shared" si="988"/>
        <v>625878.6707811188</v>
      </c>
      <c r="J4553" s="168">
        <f t="shared" si="990"/>
        <v>594538.26270431711</v>
      </c>
      <c r="K4553" s="94"/>
      <c r="L4553" s="265">
        <f t="shared" si="989"/>
        <v>238504.74974898575</v>
      </c>
      <c r="M4553" s="265">
        <f>$G4553*NonHospFrac+theModel!$H4553*NonHospFrac</f>
        <v>387373.92103213305</v>
      </c>
      <c r="N4553" s="266">
        <f t="shared" si="991"/>
        <v>625878.6707811188</v>
      </c>
      <c r="O4553" s="158"/>
      <c r="P4553" s="265">
        <f t="shared" si="992"/>
        <v>226561.80212295492</v>
      </c>
      <c r="Q4553" s="265">
        <f t="shared" si="993"/>
        <v>387372.36078151403</v>
      </c>
      <c r="R4553" s="266">
        <f t="shared" si="994"/>
        <v>613934.16290446895</v>
      </c>
    </row>
    <row r="4554" spans="1:18" x14ac:dyDescent="0.25">
      <c r="A4554" s="81">
        <v>4523</v>
      </c>
      <c r="B4554" s="93">
        <f t="shared" si="983"/>
        <v>4.1349650401087402E-38</v>
      </c>
      <c r="C4554" s="178">
        <f t="shared" si="984"/>
        <v>4.1256372711153207E-38</v>
      </c>
      <c r="D4554" s="165">
        <f t="shared" si="985"/>
        <v>2.2558277767625785E-3</v>
      </c>
      <c r="E4554" s="166">
        <f t="shared" si="995"/>
        <v>24.291375447755232</v>
      </c>
      <c r="F4554" s="167">
        <f t="shared" si="996"/>
        <v>10.205364862073941</v>
      </c>
      <c r="G4554" s="167">
        <f t="shared" si="986"/>
        <v>354657.07636151911</v>
      </c>
      <c r="H4554" s="167">
        <f t="shared" si="987"/>
        <v>271299.98899881309</v>
      </c>
      <c r="I4554" s="168">
        <f t="shared" si="988"/>
        <v>625957.06536033214</v>
      </c>
      <c r="J4554" s="168">
        <f t="shared" si="990"/>
        <v>594603.45782568143</v>
      </c>
      <c r="K4554" s="94"/>
      <c r="L4554" s="265">
        <f t="shared" si="989"/>
        <v>238534.62371716817</v>
      </c>
      <c r="M4554" s="265">
        <f>$G4554*NonHospFrac+theModel!$H4554*NonHospFrac</f>
        <v>387422.44164316403</v>
      </c>
      <c r="N4554" s="266">
        <f t="shared" si="991"/>
        <v>625957.06536033214</v>
      </c>
      <c r="O4554" s="158"/>
      <c r="P4554" s="265">
        <f t="shared" si="992"/>
        <v>226586.64614917245</v>
      </c>
      <c r="Q4554" s="265">
        <f t="shared" si="993"/>
        <v>387420.88139254501</v>
      </c>
      <c r="R4554" s="266">
        <f t="shared" si="994"/>
        <v>614007.52754171751</v>
      </c>
    </row>
    <row r="4555" spans="1:18" x14ac:dyDescent="0.25">
      <c r="A4555" s="81">
        <v>4524</v>
      </c>
      <c r="B4555" s="93">
        <f t="shared" si="983"/>
        <v>4.0577219941174232E-38</v>
      </c>
      <c r="C4555" s="178">
        <f t="shared" si="984"/>
        <v>4.0485684721327124E-38</v>
      </c>
      <c r="D4555" s="165">
        <f t="shared" si="985"/>
        <v>2.2558277767625785E-3</v>
      </c>
      <c r="E4555" s="166">
        <f t="shared" si="995"/>
        <v>24.291375447755232</v>
      </c>
      <c r="F4555" s="167">
        <f t="shared" si="996"/>
        <v>10.207620689850703</v>
      </c>
      <c r="G4555" s="167">
        <f t="shared" si="986"/>
        <v>354735.47094073257</v>
      </c>
      <c r="H4555" s="167">
        <f t="shared" si="987"/>
        <v>271299.98899881309</v>
      </c>
      <c r="I4555" s="168">
        <f t="shared" si="988"/>
        <v>626035.45993954572</v>
      </c>
      <c r="J4555" s="168">
        <f t="shared" si="990"/>
        <v>594668.65028956451</v>
      </c>
      <c r="K4555" s="94"/>
      <c r="L4555" s="265">
        <f t="shared" si="989"/>
        <v>238564.49768535062</v>
      </c>
      <c r="M4555" s="265">
        <f>$G4555*NonHospFrac+theModel!$H4555*NonHospFrac</f>
        <v>387470.96225419501</v>
      </c>
      <c r="N4555" s="266">
        <f t="shared" si="991"/>
        <v>626035.4599395456</v>
      </c>
      <c r="O4555" s="158"/>
      <c r="P4555" s="265">
        <f t="shared" si="992"/>
        <v>226611.48916269859</v>
      </c>
      <c r="Q4555" s="265">
        <f t="shared" si="993"/>
        <v>387469.40200357599</v>
      </c>
      <c r="R4555" s="266">
        <f t="shared" si="994"/>
        <v>614080.89116627455</v>
      </c>
    </row>
    <row r="4556" spans="1:18" x14ac:dyDescent="0.25">
      <c r="A4556" s="81">
        <v>4525</v>
      </c>
      <c r="B4556" s="93">
        <f t="shared" si="983"/>
        <v>3.981921883700202E-38</v>
      </c>
      <c r="C4556" s="178">
        <f t="shared" si="984"/>
        <v>3.9729393537100523E-38</v>
      </c>
      <c r="D4556" s="165">
        <f t="shared" si="985"/>
        <v>2.2558277767625785E-3</v>
      </c>
      <c r="E4556" s="166">
        <f t="shared" si="995"/>
        <v>24.291375447755232</v>
      </c>
      <c r="F4556" s="167">
        <f t="shared" si="996"/>
        <v>10.209876517627466</v>
      </c>
      <c r="G4556" s="167">
        <f t="shared" si="986"/>
        <v>354813.86551994598</v>
      </c>
      <c r="H4556" s="167">
        <f t="shared" si="987"/>
        <v>271299.98899881309</v>
      </c>
      <c r="I4556" s="168">
        <f t="shared" si="988"/>
        <v>626113.85451875906</v>
      </c>
      <c r="J4556" s="168">
        <f t="shared" si="990"/>
        <v>594733.84009607427</v>
      </c>
      <c r="K4556" s="94"/>
      <c r="L4556" s="265">
        <f t="shared" si="989"/>
        <v>238594.37165353305</v>
      </c>
      <c r="M4556" s="265">
        <f>$G4556*NonHospFrac+theModel!$H4556*NonHospFrac</f>
        <v>387519.48286522599</v>
      </c>
      <c r="N4556" s="266">
        <f t="shared" si="991"/>
        <v>626113.85451875906</v>
      </c>
      <c r="O4556" s="158"/>
      <c r="P4556" s="265">
        <f t="shared" si="992"/>
        <v>226636.33116357456</v>
      </c>
      <c r="Q4556" s="265">
        <f t="shared" si="993"/>
        <v>387517.92261460697</v>
      </c>
      <c r="R4556" s="266">
        <f t="shared" si="994"/>
        <v>614154.2537781815</v>
      </c>
    </row>
    <row r="4557" spans="1:18" x14ac:dyDescent="0.25">
      <c r="A4557" s="81">
        <v>4526</v>
      </c>
      <c r="B4557" s="93">
        <f t="shared" si="983"/>
        <v>3.9075377541578642E-38</v>
      </c>
      <c r="C4557" s="178">
        <f t="shared" si="984"/>
        <v>3.8987230219532865E-38</v>
      </c>
      <c r="D4557" s="165">
        <f t="shared" si="985"/>
        <v>2.2558277767625785E-3</v>
      </c>
      <c r="E4557" s="166">
        <f t="shared" si="995"/>
        <v>24.291375447755232</v>
      </c>
      <c r="F4557" s="167">
        <f t="shared" si="996"/>
        <v>10.212132345404228</v>
      </c>
      <c r="G4557" s="167">
        <f t="shared" si="986"/>
        <v>354892.26009915944</v>
      </c>
      <c r="H4557" s="167">
        <f t="shared" si="987"/>
        <v>271299.98899881309</v>
      </c>
      <c r="I4557" s="168">
        <f t="shared" si="988"/>
        <v>626192.24909797253</v>
      </c>
      <c r="J4557" s="168">
        <f t="shared" si="990"/>
        <v>594799.02724531922</v>
      </c>
      <c r="K4557" s="94"/>
      <c r="L4557" s="265">
        <f t="shared" si="989"/>
        <v>238624.24562171547</v>
      </c>
      <c r="M4557" s="265">
        <f>$G4557*NonHospFrac+theModel!$H4557*NonHospFrac</f>
        <v>387568.00347625703</v>
      </c>
      <c r="N4557" s="266">
        <f t="shared" si="991"/>
        <v>626192.24909797253</v>
      </c>
      <c r="O4557" s="158"/>
      <c r="P4557" s="265">
        <f t="shared" si="992"/>
        <v>226661.17215184166</v>
      </c>
      <c r="Q4557" s="265">
        <f t="shared" si="993"/>
        <v>387566.44322563801</v>
      </c>
      <c r="R4557" s="266">
        <f t="shared" si="994"/>
        <v>614227.6153774797</v>
      </c>
    </row>
    <row r="4558" spans="1:18" x14ac:dyDescent="0.25">
      <c r="A4558" s="81">
        <v>4527</v>
      </c>
      <c r="B4558" s="93">
        <f t="shared" si="983"/>
        <v>3.8345431543173565E-38</v>
      </c>
      <c r="C4558" s="178">
        <f t="shared" si="984"/>
        <v>3.8258930853586527E-38</v>
      </c>
      <c r="D4558" s="165">
        <f t="shared" si="985"/>
        <v>2.2558277767625785E-3</v>
      </c>
      <c r="E4558" s="166">
        <f t="shared" si="995"/>
        <v>24.291375447755232</v>
      </c>
      <c r="F4558" s="167">
        <f t="shared" si="996"/>
        <v>10.214388173180991</v>
      </c>
      <c r="G4558" s="167">
        <f t="shared" si="986"/>
        <v>354970.65467837278</v>
      </c>
      <c r="H4558" s="167">
        <f t="shared" si="987"/>
        <v>271299.98899881309</v>
      </c>
      <c r="I4558" s="168">
        <f t="shared" si="988"/>
        <v>626270.64367718587</v>
      </c>
      <c r="J4558" s="168">
        <f t="shared" si="990"/>
        <v>594864.21173740749</v>
      </c>
      <c r="K4558" s="94"/>
      <c r="L4558" s="265">
        <f t="shared" si="989"/>
        <v>238654.11958989786</v>
      </c>
      <c r="M4558" s="265">
        <f>$G4558*NonHospFrac+theModel!$H4558*NonHospFrac</f>
        <v>387616.52408728795</v>
      </c>
      <c r="N4558" s="266">
        <f t="shared" si="991"/>
        <v>626270.64367718576</v>
      </c>
      <c r="O4558" s="158"/>
      <c r="P4558" s="265">
        <f t="shared" si="992"/>
        <v>226686.01212754115</v>
      </c>
      <c r="Q4558" s="265">
        <f t="shared" si="993"/>
        <v>387614.96383666893</v>
      </c>
      <c r="R4558" s="266">
        <f t="shared" si="994"/>
        <v>614300.97596421011</v>
      </c>
    </row>
    <row r="4559" spans="1:18" x14ac:dyDescent="0.25">
      <c r="A4559" s="81">
        <v>4528</v>
      </c>
      <c r="B4559" s="93">
        <f t="shared" si="983"/>
        <v>3.7629121271256885E-38</v>
      </c>
      <c r="C4559" s="178">
        <f t="shared" si="984"/>
        <v>3.7544236454278015E-38</v>
      </c>
      <c r="D4559" s="165">
        <f t="shared" si="985"/>
        <v>2.2558277767625785E-3</v>
      </c>
      <c r="E4559" s="166">
        <f t="shared" si="995"/>
        <v>24.291375447755232</v>
      </c>
      <c r="F4559" s="167">
        <f t="shared" si="996"/>
        <v>10.216644000957753</v>
      </c>
      <c r="G4559" s="167">
        <f t="shared" si="986"/>
        <v>355049.04925758624</v>
      </c>
      <c r="H4559" s="167">
        <f t="shared" si="987"/>
        <v>271299.98899881309</v>
      </c>
      <c r="I4559" s="168">
        <f t="shared" si="988"/>
        <v>626349.03825639933</v>
      </c>
      <c r="J4559" s="168">
        <f t="shared" si="990"/>
        <v>594929.39357244771</v>
      </c>
      <c r="K4559" s="94"/>
      <c r="L4559" s="265">
        <f t="shared" si="989"/>
        <v>238683.99355808031</v>
      </c>
      <c r="M4559" s="265">
        <f>$G4559*NonHospFrac+theModel!$H4559*NonHospFrac</f>
        <v>387665.04469831899</v>
      </c>
      <c r="N4559" s="266">
        <f t="shared" si="991"/>
        <v>626349.03825639933</v>
      </c>
      <c r="O4559" s="158"/>
      <c r="P4559" s="265">
        <f t="shared" si="992"/>
        <v>226710.85109071439</v>
      </c>
      <c r="Q4559" s="265">
        <f t="shared" si="993"/>
        <v>387663.48444769997</v>
      </c>
      <c r="R4559" s="266">
        <f t="shared" si="994"/>
        <v>614374.33553841431</v>
      </c>
    </row>
    <row r="4560" spans="1:18" x14ac:dyDescent="0.25">
      <c r="A4560" s="81">
        <v>4529</v>
      </c>
      <c r="B4560" s="93">
        <f t="shared" si="983"/>
        <v>3.6926192004195915E-38</v>
      </c>
      <c r="C4560" s="178">
        <f t="shared" si="984"/>
        <v>3.6842892874582783E-38</v>
      </c>
      <c r="D4560" s="165">
        <f t="shared" si="985"/>
        <v>2.2558277767625785E-3</v>
      </c>
      <c r="E4560" s="166">
        <f t="shared" si="995"/>
        <v>24.291375447755232</v>
      </c>
      <c r="F4560" s="167">
        <f t="shared" si="996"/>
        <v>10.218899828734516</v>
      </c>
      <c r="G4560" s="167">
        <f t="shared" si="986"/>
        <v>355127.44383679971</v>
      </c>
      <c r="H4560" s="167">
        <f t="shared" si="987"/>
        <v>271299.98899881309</v>
      </c>
      <c r="I4560" s="168">
        <f t="shared" si="988"/>
        <v>626427.4328356128</v>
      </c>
      <c r="J4560" s="168">
        <f t="shared" si="990"/>
        <v>594994.57275054802</v>
      </c>
      <c r="K4560" s="94"/>
      <c r="L4560" s="265">
        <f t="shared" si="989"/>
        <v>238713.86752626277</v>
      </c>
      <c r="M4560" s="265">
        <f>$G4560*NonHospFrac+theModel!$H4560*NonHospFrac</f>
        <v>387713.56530935003</v>
      </c>
      <c r="N4560" s="266">
        <f t="shared" si="991"/>
        <v>626427.4328356128</v>
      </c>
      <c r="O4560" s="158"/>
      <c r="P4560" s="265">
        <f t="shared" si="992"/>
        <v>226735.6890414026</v>
      </c>
      <c r="Q4560" s="265">
        <f t="shared" si="993"/>
        <v>387712.00505873101</v>
      </c>
      <c r="R4560" s="266">
        <f t="shared" si="994"/>
        <v>614447.69410013361</v>
      </c>
    </row>
    <row r="4561" spans="1:18" x14ac:dyDescent="0.25">
      <c r="A4561" s="81">
        <v>4530</v>
      </c>
      <c r="B4561" s="93">
        <f t="shared" si="983"/>
        <v>3.6236393778672963E-38</v>
      </c>
      <c r="C4561" s="178">
        <f t="shared" si="984"/>
        <v>3.6154650715057326E-38</v>
      </c>
      <c r="D4561" s="165">
        <f t="shared" si="985"/>
        <v>2.2558277767625785E-3</v>
      </c>
      <c r="E4561" s="166">
        <f t="shared" si="995"/>
        <v>24.291375447755232</v>
      </c>
      <c r="F4561" s="167">
        <f t="shared" si="996"/>
        <v>10.221155656511279</v>
      </c>
      <c r="G4561" s="167">
        <f t="shared" si="986"/>
        <v>355205.83841601305</v>
      </c>
      <c r="H4561" s="167">
        <f t="shared" si="987"/>
        <v>271299.98899881309</v>
      </c>
      <c r="I4561" s="168">
        <f t="shared" si="988"/>
        <v>626505.82741482614</v>
      </c>
      <c r="J4561" s="168">
        <f t="shared" si="990"/>
        <v>595059.74927181657</v>
      </c>
      <c r="K4561" s="94"/>
      <c r="L4561" s="265">
        <f t="shared" si="989"/>
        <v>238743.74149444516</v>
      </c>
      <c r="M4561" s="265">
        <f>$G4561*NonHospFrac+theModel!$H4561*NonHospFrac</f>
        <v>387762.08592038101</v>
      </c>
      <c r="N4561" s="266">
        <f t="shared" si="991"/>
        <v>626505.82741482614</v>
      </c>
      <c r="O4561" s="158"/>
      <c r="P4561" s="265">
        <f t="shared" si="992"/>
        <v>226760.52597964698</v>
      </c>
      <c r="Q4561" s="265">
        <f t="shared" si="993"/>
        <v>387760.52566976199</v>
      </c>
      <c r="R4561" s="266">
        <f t="shared" si="994"/>
        <v>614521.051649409</v>
      </c>
    </row>
    <row r="4562" spans="1:18" x14ac:dyDescent="0.25">
      <c r="A4562" s="81">
        <v>4531</v>
      </c>
      <c r="B4562" s="93">
        <f t="shared" si="983"/>
        <v>3.5559481300803541E-38</v>
      </c>
      <c r="C4562" s="178">
        <f t="shared" si="984"/>
        <v>3.547926523515792E-38</v>
      </c>
      <c r="D4562" s="165">
        <f t="shared" si="985"/>
        <v>2.2558277767625785E-3</v>
      </c>
      <c r="E4562" s="166">
        <f t="shared" si="995"/>
        <v>24.291375447755232</v>
      </c>
      <c r="F4562" s="167">
        <f t="shared" si="996"/>
        <v>10.223411484288041</v>
      </c>
      <c r="G4562" s="167">
        <f t="shared" si="986"/>
        <v>355284.23299522651</v>
      </c>
      <c r="H4562" s="167">
        <f t="shared" si="987"/>
        <v>271299.98899881309</v>
      </c>
      <c r="I4562" s="168">
        <f t="shared" si="988"/>
        <v>626584.2219940396</v>
      </c>
      <c r="J4562" s="168">
        <f t="shared" si="990"/>
        <v>595124.92313636187</v>
      </c>
      <c r="K4562" s="94"/>
      <c r="L4562" s="265">
        <f t="shared" si="989"/>
        <v>238773.61546262758</v>
      </c>
      <c r="M4562" s="265">
        <f>$G4562*NonHospFrac+theModel!$H4562*NonHospFrac</f>
        <v>387810.60653141199</v>
      </c>
      <c r="N4562" s="266">
        <f t="shared" si="991"/>
        <v>626584.2219940396</v>
      </c>
      <c r="O4562" s="158"/>
      <c r="P4562" s="265">
        <f t="shared" si="992"/>
        <v>226785.36190548888</v>
      </c>
      <c r="Q4562" s="265">
        <f t="shared" si="993"/>
        <v>387809.04628079297</v>
      </c>
      <c r="R4562" s="266">
        <f t="shared" si="994"/>
        <v>614594.4081862818</v>
      </c>
    </row>
    <row r="4563" spans="1:18" x14ac:dyDescent="0.25">
      <c r="A4563" s="81">
        <v>4532</v>
      </c>
      <c r="B4563" s="93">
        <f t="shared" si="983"/>
        <v>3.4895213858901498E-38</v>
      </c>
      <c r="C4563" s="178">
        <f t="shared" si="984"/>
        <v>3.4816496266202516E-38</v>
      </c>
      <c r="D4563" s="165">
        <f t="shared" si="985"/>
        <v>2.2558277767625785E-3</v>
      </c>
      <c r="E4563" s="166">
        <f t="shared" si="995"/>
        <v>24.291375447755232</v>
      </c>
      <c r="F4563" s="167">
        <f t="shared" si="996"/>
        <v>10.225667312064804</v>
      </c>
      <c r="G4563" s="167">
        <f t="shared" si="986"/>
        <v>355362.62757443992</v>
      </c>
      <c r="H4563" s="167">
        <f t="shared" si="987"/>
        <v>271299.98899881309</v>
      </c>
      <c r="I4563" s="168">
        <f t="shared" si="988"/>
        <v>626662.61657325295</v>
      </c>
      <c r="J4563" s="168">
        <f t="shared" si="990"/>
        <v>595190.09434429207</v>
      </c>
      <c r="K4563" s="94"/>
      <c r="L4563" s="265">
        <f t="shared" si="989"/>
        <v>238803.48943081</v>
      </c>
      <c r="M4563" s="265">
        <f>$G4563*NonHospFrac+theModel!$H4563*NonHospFrac</f>
        <v>387859.12714244297</v>
      </c>
      <c r="N4563" s="266">
        <f t="shared" si="991"/>
        <v>626662.61657325295</v>
      </c>
      <c r="O4563" s="158"/>
      <c r="P4563" s="265">
        <f t="shared" si="992"/>
        <v>226810.19681896956</v>
      </c>
      <c r="Q4563" s="265">
        <f t="shared" si="993"/>
        <v>387857.56689182395</v>
      </c>
      <c r="R4563" s="266">
        <f t="shared" si="994"/>
        <v>614667.76371079357</v>
      </c>
    </row>
    <row r="4564" spans="1:18" x14ac:dyDescent="0.25">
      <c r="A4564" s="81">
        <v>4533</v>
      </c>
      <c r="B4564" s="93">
        <f t="shared" si="983"/>
        <v>3.4243355237889538E-38</v>
      </c>
      <c r="C4564" s="178">
        <f t="shared" si="984"/>
        <v>3.4166108125974357E-38</v>
      </c>
      <c r="D4564" s="165">
        <f t="shared" si="985"/>
        <v>2.2558277767625785E-3</v>
      </c>
      <c r="E4564" s="166">
        <f t="shared" si="995"/>
        <v>24.291375447755232</v>
      </c>
      <c r="F4564" s="167">
        <f t="shared" si="996"/>
        <v>10.227923139841566</v>
      </c>
      <c r="G4564" s="167">
        <f t="shared" si="986"/>
        <v>355441.02215365338</v>
      </c>
      <c r="H4564" s="167">
        <f t="shared" si="987"/>
        <v>271299.98899881309</v>
      </c>
      <c r="I4564" s="168">
        <f t="shared" si="988"/>
        <v>626741.01115246653</v>
      </c>
      <c r="J4564" s="168">
        <f t="shared" si="990"/>
        <v>595255.26289571577</v>
      </c>
      <c r="K4564" s="94"/>
      <c r="L4564" s="265">
        <f t="shared" si="989"/>
        <v>238833.36339899246</v>
      </c>
      <c r="M4564" s="265">
        <f>$G4564*NonHospFrac+theModel!$H4564*NonHospFrac</f>
        <v>387907.64775347401</v>
      </c>
      <c r="N4564" s="266">
        <f t="shared" si="991"/>
        <v>626741.01115246653</v>
      </c>
      <c r="O4564" s="158"/>
      <c r="P4564" s="265">
        <f t="shared" si="992"/>
        <v>226835.03072013031</v>
      </c>
      <c r="Q4564" s="265">
        <f t="shared" si="993"/>
        <v>387906.08750285499</v>
      </c>
      <c r="R4564" s="266">
        <f t="shared" si="994"/>
        <v>614741.1182229853</v>
      </c>
    </row>
    <row r="4565" spans="1:18" x14ac:dyDescent="0.25">
      <c r="A4565" s="81">
        <v>4534</v>
      </c>
      <c r="B4565" s="93">
        <f t="shared" si="983"/>
        <v>3.3603673635292543E-38</v>
      </c>
      <c r="C4565" s="178">
        <f t="shared" si="984"/>
        <v>3.3527869534904784E-38</v>
      </c>
      <c r="D4565" s="165">
        <f t="shared" si="985"/>
        <v>2.2558277767625785E-3</v>
      </c>
      <c r="E4565" s="166">
        <f t="shared" si="995"/>
        <v>24.291375447755232</v>
      </c>
      <c r="F4565" s="167">
        <f t="shared" si="996"/>
        <v>10.230178967618329</v>
      </c>
      <c r="G4565" s="167">
        <f t="shared" si="986"/>
        <v>355519.41673286672</v>
      </c>
      <c r="H4565" s="167">
        <f t="shared" si="987"/>
        <v>271299.98899881309</v>
      </c>
      <c r="I4565" s="168">
        <f t="shared" si="988"/>
        <v>626819.40573167987</v>
      </c>
      <c r="J4565" s="168">
        <f t="shared" si="990"/>
        <v>595320.42879074079</v>
      </c>
      <c r="K4565" s="94"/>
      <c r="L4565" s="265">
        <f t="shared" si="989"/>
        <v>238863.23736717485</v>
      </c>
      <c r="M4565" s="265">
        <f>$G4565*NonHospFrac+theModel!$H4565*NonHospFrac</f>
        <v>387956.16836450493</v>
      </c>
      <c r="N4565" s="266">
        <f t="shared" si="991"/>
        <v>626819.40573167976</v>
      </c>
      <c r="O4565" s="158"/>
      <c r="P4565" s="265">
        <f t="shared" si="992"/>
        <v>226859.8636090123</v>
      </c>
      <c r="Q4565" s="265">
        <f t="shared" si="993"/>
        <v>387954.60811388592</v>
      </c>
      <c r="R4565" s="266">
        <f t="shared" si="994"/>
        <v>614814.47172289819</v>
      </c>
    </row>
    <row r="4566" spans="1:18" x14ac:dyDescent="0.25">
      <c r="A4566" s="81">
        <v>4535</v>
      </c>
      <c r="B4566" s="93">
        <f t="shared" si="983"/>
        <v>3.2975941578815977E-38</v>
      </c>
      <c r="C4566" s="178">
        <f t="shared" si="984"/>
        <v>3.2901553533837583E-38</v>
      </c>
      <c r="D4566" s="165">
        <f t="shared" si="985"/>
        <v>2.2558277767625785E-3</v>
      </c>
      <c r="E4566" s="166">
        <f t="shared" si="995"/>
        <v>24.291375447755232</v>
      </c>
      <c r="F4566" s="167">
        <f t="shared" si="996"/>
        <v>10.232434795395092</v>
      </c>
      <c r="G4566" s="167">
        <f t="shared" si="986"/>
        <v>355597.81131208019</v>
      </c>
      <c r="H4566" s="167">
        <f t="shared" si="987"/>
        <v>271299.98899881309</v>
      </c>
      <c r="I4566" s="168">
        <f t="shared" si="988"/>
        <v>626897.80031089322</v>
      </c>
      <c r="J4566" s="168">
        <f t="shared" si="990"/>
        <v>595385.59202947561</v>
      </c>
      <c r="K4566" s="94"/>
      <c r="L4566" s="265">
        <f t="shared" si="989"/>
        <v>238893.1113353573</v>
      </c>
      <c r="M4566" s="265">
        <f>$G4566*NonHospFrac+theModel!$H4566*NonHospFrac</f>
        <v>388004.68897553597</v>
      </c>
      <c r="N4566" s="266">
        <f t="shared" si="991"/>
        <v>626897.80031089322</v>
      </c>
      <c r="O4566" s="158"/>
      <c r="P4566" s="265">
        <f t="shared" si="992"/>
        <v>226884.69548565691</v>
      </c>
      <c r="Q4566" s="265">
        <f t="shared" si="993"/>
        <v>388003.12872491695</v>
      </c>
      <c r="R4566" s="266">
        <f t="shared" si="994"/>
        <v>614887.82421057392</v>
      </c>
    </row>
    <row r="4567" spans="1:18" x14ac:dyDescent="0.25">
      <c r="A4567" s="81">
        <v>4536</v>
      </c>
      <c r="B4567" s="93">
        <f t="shared" si="983"/>
        <v>3.2359935845448422E-38</v>
      </c>
      <c r="C4567" s="178">
        <f t="shared" si="984"/>
        <v>3.2286937403314004E-38</v>
      </c>
      <c r="D4567" s="165">
        <f t="shared" si="985"/>
        <v>2.2558277767625785E-3</v>
      </c>
      <c r="E4567" s="166">
        <f t="shared" si="995"/>
        <v>24.291375447755232</v>
      </c>
      <c r="F4567" s="167">
        <f t="shared" si="996"/>
        <v>10.234690623171854</v>
      </c>
      <c r="G4567" s="167">
        <f t="shared" si="986"/>
        <v>355676.20589129359</v>
      </c>
      <c r="H4567" s="167">
        <f t="shared" si="987"/>
        <v>271299.98899881309</v>
      </c>
      <c r="I4567" s="168">
        <f t="shared" si="988"/>
        <v>626976.19489010668</v>
      </c>
      <c r="J4567" s="168">
        <f t="shared" si="990"/>
        <v>595450.75261202874</v>
      </c>
      <c r="K4567" s="94"/>
      <c r="L4567" s="265">
        <f t="shared" si="989"/>
        <v>238922.9853035397</v>
      </c>
      <c r="M4567" s="265">
        <f>$G4567*NonHospFrac+theModel!$H4567*NonHospFrac</f>
        <v>388053.20958656695</v>
      </c>
      <c r="N4567" s="266">
        <f t="shared" si="991"/>
        <v>626976.19489010668</v>
      </c>
      <c r="O4567" s="158"/>
      <c r="P4567" s="265">
        <f t="shared" si="992"/>
        <v>226909.52635010527</v>
      </c>
      <c r="Q4567" s="265">
        <f t="shared" si="993"/>
        <v>388051.64933594794</v>
      </c>
      <c r="R4567" s="266">
        <f t="shared" si="994"/>
        <v>614961.17568605323</v>
      </c>
    </row>
    <row r="4568" spans="1:18" x14ac:dyDescent="0.25">
      <c r="A4568" s="81">
        <v>4537</v>
      </c>
      <c r="B4568" s="93">
        <f t="shared" si="983"/>
        <v>3.1755437382090564E-38</v>
      </c>
      <c r="C4568" s="178">
        <f t="shared" si="984"/>
        <v>3.1683802584380797E-38</v>
      </c>
      <c r="D4568" s="165">
        <f t="shared" si="985"/>
        <v>2.2558277767625785E-3</v>
      </c>
      <c r="E4568" s="166">
        <f t="shared" si="995"/>
        <v>24.291375447755232</v>
      </c>
      <c r="F4568" s="167">
        <f t="shared" si="996"/>
        <v>10.236946450948617</v>
      </c>
      <c r="G4568" s="167">
        <f t="shared" si="986"/>
        <v>355754.60047050705</v>
      </c>
      <c r="H4568" s="167">
        <f t="shared" si="987"/>
        <v>271299.98899881309</v>
      </c>
      <c r="I4568" s="168">
        <f t="shared" si="988"/>
        <v>627054.58946932014</v>
      </c>
      <c r="J4568" s="168">
        <f t="shared" si="990"/>
        <v>595515.91053850821</v>
      </c>
      <c r="K4568" s="94"/>
      <c r="L4568" s="265">
        <f t="shared" si="989"/>
        <v>238952.85927172215</v>
      </c>
      <c r="M4568" s="265">
        <f>$G4568*NonHospFrac+theModel!$H4568*NonHospFrac</f>
        <v>388101.73019759799</v>
      </c>
      <c r="N4568" s="266">
        <f t="shared" si="991"/>
        <v>627054.58946932014</v>
      </c>
      <c r="O4568" s="158"/>
      <c r="P4568" s="265">
        <f t="shared" si="992"/>
        <v>226934.35620239878</v>
      </c>
      <c r="Q4568" s="265">
        <f t="shared" si="993"/>
        <v>388100.16994697897</v>
      </c>
      <c r="R4568" s="266">
        <f t="shared" si="994"/>
        <v>615034.52614937769</v>
      </c>
    </row>
    <row r="4569" spans="1:18" x14ac:dyDescent="0.25">
      <c r="A4569" s="81">
        <v>4538</v>
      </c>
      <c r="B4569" s="93">
        <f t="shared" si="983"/>
        <v>3.1162231227651946E-38</v>
      </c>
      <c r="C4569" s="178">
        <f t="shared" si="984"/>
        <v>3.1091934600862711E-38</v>
      </c>
      <c r="D4569" s="165">
        <f t="shared" si="985"/>
        <v>2.2558277767625785E-3</v>
      </c>
      <c r="E4569" s="166">
        <f t="shared" si="995"/>
        <v>24.291375447755232</v>
      </c>
      <c r="F4569" s="167">
        <f t="shared" si="996"/>
        <v>10.239202278725379</v>
      </c>
      <c r="G4569" s="167">
        <f t="shared" si="986"/>
        <v>355832.99504972046</v>
      </c>
      <c r="H4569" s="167">
        <f t="shared" si="987"/>
        <v>271299.98899881309</v>
      </c>
      <c r="I4569" s="168">
        <f t="shared" si="988"/>
        <v>627132.98404853349</v>
      </c>
      <c r="J4569" s="168">
        <f t="shared" si="990"/>
        <v>595581.06580902217</v>
      </c>
      <c r="K4569" s="94"/>
      <c r="L4569" s="265">
        <f t="shared" si="989"/>
        <v>238982.73323990457</v>
      </c>
      <c r="M4569" s="265">
        <f>$G4569*NonHospFrac+theModel!$H4569*NonHospFrac</f>
        <v>388150.25080862897</v>
      </c>
      <c r="N4569" s="266">
        <f t="shared" si="991"/>
        <v>627132.98404853349</v>
      </c>
      <c r="O4569" s="158"/>
      <c r="P4569" s="265">
        <f t="shared" si="992"/>
        <v>226959.18504257861</v>
      </c>
      <c r="Q4569" s="265">
        <f t="shared" si="993"/>
        <v>388148.69055800996</v>
      </c>
      <c r="R4569" s="266">
        <f t="shared" si="994"/>
        <v>615107.87560058851</v>
      </c>
    </row>
    <row r="4570" spans="1:18" x14ac:dyDescent="0.25">
      <c r="A4570" s="81">
        <v>4539</v>
      </c>
      <c r="B4570" s="93">
        <f t="shared" si="983"/>
        <v>3.0580106436617557E-38</v>
      </c>
      <c r="C4570" s="178">
        <f t="shared" si="984"/>
        <v>3.0511122983101478E-38</v>
      </c>
      <c r="D4570" s="165">
        <f t="shared" si="985"/>
        <v>2.2558277767625785E-3</v>
      </c>
      <c r="E4570" s="166">
        <f t="shared" si="995"/>
        <v>24.291375447755232</v>
      </c>
      <c r="F4570" s="167">
        <f t="shared" si="996"/>
        <v>10.241458106502142</v>
      </c>
      <c r="G4570" s="167">
        <f t="shared" si="986"/>
        <v>355911.38962893392</v>
      </c>
      <c r="H4570" s="167">
        <f t="shared" si="987"/>
        <v>271299.98899881309</v>
      </c>
      <c r="I4570" s="168">
        <f t="shared" si="988"/>
        <v>627211.37862774706</v>
      </c>
      <c r="J4570" s="168">
        <f t="shared" si="990"/>
        <v>595646.21842367924</v>
      </c>
      <c r="K4570" s="94"/>
      <c r="L4570" s="265">
        <f t="shared" si="989"/>
        <v>239012.60720808702</v>
      </c>
      <c r="M4570" s="265">
        <f>$G4570*NonHospFrac+theModel!$H4570*NonHospFrac</f>
        <v>388198.77141965996</v>
      </c>
      <c r="N4570" s="266">
        <f t="shared" si="991"/>
        <v>627211.37862774695</v>
      </c>
      <c r="O4570" s="158"/>
      <c r="P4570" s="265">
        <f t="shared" si="992"/>
        <v>226984.01287068604</v>
      </c>
      <c r="Q4570" s="265">
        <f t="shared" si="993"/>
        <v>388197.21116904094</v>
      </c>
      <c r="R4570" s="266">
        <f t="shared" si="994"/>
        <v>615181.22403972701</v>
      </c>
    </row>
    <row r="4571" spans="1:18" x14ac:dyDescent="0.25">
      <c r="A4571" s="81">
        <v>4540</v>
      </c>
      <c r="B4571" s="93">
        <f t="shared" si="983"/>
        <v>3.000885600402886E-38</v>
      </c>
      <c r="C4571" s="178">
        <f t="shared" si="984"/>
        <v>2.9941161193106101E-38</v>
      </c>
      <c r="D4571" s="165">
        <f t="shared" si="985"/>
        <v>2.2558277767625785E-3</v>
      </c>
      <c r="E4571" s="166">
        <f t="shared" si="995"/>
        <v>24.291375447755232</v>
      </c>
      <c r="F4571" s="167">
        <f t="shared" si="996"/>
        <v>10.243713934278905</v>
      </c>
      <c r="G4571" s="167">
        <f t="shared" si="986"/>
        <v>355989.78420814726</v>
      </c>
      <c r="H4571" s="167">
        <f t="shared" si="987"/>
        <v>271299.98899881309</v>
      </c>
      <c r="I4571" s="168">
        <f t="shared" si="988"/>
        <v>627289.77320696041</v>
      </c>
      <c r="J4571" s="168">
        <f t="shared" si="990"/>
        <v>595711.36838258733</v>
      </c>
      <c r="K4571" s="94"/>
      <c r="L4571" s="265">
        <f t="shared" si="989"/>
        <v>239042.48117626942</v>
      </c>
      <c r="M4571" s="265">
        <f>$G4571*NonHospFrac+theModel!$H4571*NonHospFrac</f>
        <v>388247.29203069094</v>
      </c>
      <c r="N4571" s="266">
        <f t="shared" si="991"/>
        <v>627289.77320696041</v>
      </c>
      <c r="O4571" s="158"/>
      <c r="P4571" s="265">
        <f t="shared" si="992"/>
        <v>227008.83968676228</v>
      </c>
      <c r="Q4571" s="265">
        <f t="shared" si="993"/>
        <v>388245.73178007192</v>
      </c>
      <c r="R4571" s="266">
        <f t="shared" si="994"/>
        <v>615254.57146683417</v>
      </c>
    </row>
    <row r="4572" spans="1:18" x14ac:dyDescent="0.25">
      <c r="A4572" s="81">
        <v>4541</v>
      </c>
      <c r="B4572" s="93">
        <f t="shared" si="983"/>
        <v>2.9448276791875041E-38</v>
      </c>
      <c r="C4572" s="178">
        <f t="shared" si="984"/>
        <v>2.9381846551110137E-38</v>
      </c>
      <c r="D4572" s="165">
        <f t="shared" si="985"/>
        <v>2.2558277767625785E-3</v>
      </c>
      <c r="E4572" s="166">
        <f t="shared" si="995"/>
        <v>24.291375447755232</v>
      </c>
      <c r="F4572" s="167">
        <f t="shared" si="996"/>
        <v>10.245969762055667</v>
      </c>
      <c r="G4572" s="167">
        <f t="shared" si="986"/>
        <v>356068.17878736072</v>
      </c>
      <c r="H4572" s="167">
        <f t="shared" si="987"/>
        <v>271299.98899881309</v>
      </c>
      <c r="I4572" s="168">
        <f t="shared" si="988"/>
        <v>627368.16778617376</v>
      </c>
      <c r="J4572" s="168">
        <f t="shared" si="990"/>
        <v>595776.51568585483</v>
      </c>
      <c r="K4572" s="94"/>
      <c r="L4572" s="265">
        <f t="shared" si="989"/>
        <v>239072.35514445184</v>
      </c>
      <c r="M4572" s="265">
        <f>$G4572*NonHospFrac+theModel!$H4572*NonHospFrac</f>
        <v>388295.81264172192</v>
      </c>
      <c r="N4572" s="266">
        <f t="shared" si="991"/>
        <v>627368.16778617376</v>
      </c>
      <c r="O4572" s="158"/>
      <c r="P4572" s="265">
        <f t="shared" si="992"/>
        <v>227033.66549084865</v>
      </c>
      <c r="Q4572" s="265">
        <f t="shared" si="993"/>
        <v>388294.2523911029</v>
      </c>
      <c r="R4572" s="266">
        <f t="shared" si="994"/>
        <v>615327.91788195155</v>
      </c>
    </row>
    <row r="4573" spans="1:18" x14ac:dyDescent="0.25">
      <c r="A4573" s="81">
        <v>4542</v>
      </c>
      <c r="B4573" s="93">
        <f t="shared" si="983"/>
        <v>2.8898169456859134E-38</v>
      </c>
      <c r="C4573" s="178">
        <f t="shared" si="984"/>
        <v>2.8832980163500756E-38</v>
      </c>
      <c r="D4573" s="165">
        <f t="shared" si="985"/>
        <v>2.2558277767625785E-3</v>
      </c>
      <c r="E4573" s="166">
        <f t="shared" si="995"/>
        <v>24.291375447755232</v>
      </c>
      <c r="F4573" s="167">
        <f t="shared" si="996"/>
        <v>10.24822558983243</v>
      </c>
      <c r="G4573" s="167">
        <f t="shared" si="986"/>
        <v>356146.57336657413</v>
      </c>
      <c r="H4573" s="167">
        <f t="shared" si="987"/>
        <v>271299.98899881309</v>
      </c>
      <c r="I4573" s="168">
        <f t="shared" si="988"/>
        <v>627446.56236538722</v>
      </c>
      <c r="J4573" s="168">
        <f t="shared" si="990"/>
        <v>595841.66033359012</v>
      </c>
      <c r="K4573" s="94"/>
      <c r="L4573" s="265">
        <f t="shared" si="989"/>
        <v>239102.22911263426</v>
      </c>
      <c r="M4573" s="265">
        <f>$G4573*NonHospFrac+theModel!$H4573*NonHospFrac</f>
        <v>388344.3332527529</v>
      </c>
      <c r="N4573" s="266">
        <f t="shared" si="991"/>
        <v>627446.5623653871</v>
      </c>
      <c r="O4573" s="158"/>
      <c r="P4573" s="265">
        <f t="shared" si="992"/>
        <v>227058.49028298637</v>
      </c>
      <c r="Q4573" s="265">
        <f t="shared" si="993"/>
        <v>388342.77300213388</v>
      </c>
      <c r="R4573" s="266">
        <f t="shared" si="994"/>
        <v>615401.26328512025</v>
      </c>
    </row>
    <row r="4574" spans="1:18" x14ac:dyDescent="0.25">
      <c r="A4574" s="81">
        <v>4543</v>
      </c>
      <c r="B4574" s="93">
        <f t="shared" si="983"/>
        <v>2.8358338379505213E-38</v>
      </c>
      <c r="C4574" s="178">
        <f t="shared" si="984"/>
        <v>2.8294366852085893E-38</v>
      </c>
      <c r="D4574" s="165">
        <f t="shared" si="985"/>
        <v>2.2558277767625785E-3</v>
      </c>
      <c r="E4574" s="166">
        <f t="shared" si="995"/>
        <v>24.291375447755232</v>
      </c>
      <c r="F4574" s="167">
        <f t="shared" si="996"/>
        <v>10.250481417609192</v>
      </c>
      <c r="G4574" s="167">
        <f t="shared" si="986"/>
        <v>356224.96794578759</v>
      </c>
      <c r="H4574" s="167">
        <f t="shared" si="987"/>
        <v>271299.98899881309</v>
      </c>
      <c r="I4574" s="168">
        <f t="shared" si="988"/>
        <v>627524.95694460068</v>
      </c>
      <c r="J4574" s="168">
        <f t="shared" si="990"/>
        <v>595906.80232590134</v>
      </c>
      <c r="K4574" s="94"/>
      <c r="L4574" s="265">
        <f t="shared" si="989"/>
        <v>239132.10308081671</v>
      </c>
      <c r="M4574" s="265">
        <f>$G4574*NonHospFrac+theModel!$H4574*NonHospFrac</f>
        <v>388392.85386378394</v>
      </c>
      <c r="N4574" s="266">
        <f t="shared" si="991"/>
        <v>627524.95694460068</v>
      </c>
      <c r="O4574" s="158"/>
      <c r="P4574" s="265">
        <f t="shared" si="992"/>
        <v>227083.31406321671</v>
      </c>
      <c r="Q4574" s="265">
        <f t="shared" si="993"/>
        <v>388391.29361316492</v>
      </c>
      <c r="R4574" s="266">
        <f t="shared" si="994"/>
        <v>615474.60767638159</v>
      </c>
    </row>
    <row r="4575" spans="1:18" x14ac:dyDescent="0.25">
      <c r="A4575" s="81">
        <v>4544</v>
      </c>
      <c r="B4575" s="93">
        <f t="shared" ref="B4575:B4638" si="997">Constant*EXP(PowerTerm*(A4575)/7)</f>
        <v>2.7828591594602235E-38</v>
      </c>
      <c r="C4575" s="178">
        <f t="shared" ref="C4575:C4638" si="998">(1-theFloor)*B4575</f>
        <v>2.7765815084694948E-38</v>
      </c>
      <c r="D4575" s="165">
        <f t="shared" ref="D4575:D4638" si="999">theFloor</f>
        <v>2.2558277767625785E-3</v>
      </c>
      <c r="E4575" s="166">
        <f t="shared" si="995"/>
        <v>24.291375447755232</v>
      </c>
      <c r="F4575" s="167">
        <f t="shared" si="996"/>
        <v>10.252737245385955</v>
      </c>
      <c r="G4575" s="167">
        <f t="shared" ref="G4575:G4638" si="1000">$B$22*F4575*totInfected/365.25</f>
        <v>356303.36252500094</v>
      </c>
      <c r="H4575" s="167">
        <f t="shared" ref="H4575:H4638" si="1001">lostQALYs_Injured*E4575*totInfected/365.25</f>
        <v>271299.98899881309</v>
      </c>
      <c r="I4575" s="168">
        <f t="shared" ref="I4575:I4638" si="1002">H4575+G4575</f>
        <v>627603.35152381402</v>
      </c>
      <c r="J4575" s="168">
        <f t="shared" si="990"/>
        <v>595971.94166289654</v>
      </c>
      <c r="K4575" s="94"/>
      <c r="L4575" s="265">
        <f t="shared" ref="L4575:L4638" si="1003">$G4575*HospFrac+$H4575*HospFrac</f>
        <v>239161.97704899911</v>
      </c>
      <c r="M4575" s="265">
        <f>$G4575*NonHospFrac+theModel!$H4575*NonHospFrac</f>
        <v>388441.37447481486</v>
      </c>
      <c r="N4575" s="266">
        <f t="shared" si="991"/>
        <v>627603.35152381402</v>
      </c>
      <c r="O4575" s="158"/>
      <c r="P4575" s="265">
        <f t="shared" si="992"/>
        <v>227108.13683158086</v>
      </c>
      <c r="Q4575" s="265">
        <f t="shared" si="993"/>
        <v>388439.81422419584</v>
      </c>
      <c r="R4575" s="266">
        <f t="shared" si="994"/>
        <v>615547.95105577668</v>
      </c>
    </row>
    <row r="4576" spans="1:18" x14ac:dyDescent="0.25">
      <c r="A4576" s="81">
        <v>4545</v>
      </c>
      <c r="B4576" s="93">
        <f t="shared" si="997"/>
        <v>2.7308740722934276E-38</v>
      </c>
      <c r="C4576" s="178">
        <f t="shared" si="998"/>
        <v>2.7247136907063072E-38</v>
      </c>
      <c r="D4576" s="165">
        <f t="shared" si="999"/>
        <v>2.2558277767625785E-3</v>
      </c>
      <c r="E4576" s="166">
        <f t="shared" si="995"/>
        <v>24.291375447755232</v>
      </c>
      <c r="F4576" s="167">
        <f t="shared" si="996"/>
        <v>10.254993073162717</v>
      </c>
      <c r="G4576" s="167">
        <f t="shared" si="1000"/>
        <v>356381.7571042144</v>
      </c>
      <c r="H4576" s="167">
        <f t="shared" si="1001"/>
        <v>271299.98899881309</v>
      </c>
      <c r="I4576" s="168">
        <f t="shared" si="1002"/>
        <v>627681.74610302749</v>
      </c>
      <c r="J4576" s="168">
        <f t="shared" ref="J4576:J4639" si="1004">J4575+(I4576-I4575)/(1+discountDaily)^A4576</f>
        <v>596037.07834468421</v>
      </c>
      <c r="K4576" s="94"/>
      <c r="L4576" s="265">
        <f t="shared" si="1003"/>
        <v>239191.85101718156</v>
      </c>
      <c r="M4576" s="265">
        <f>$G4576*NonHospFrac+theModel!$H4576*NonHospFrac</f>
        <v>388489.89508584596</v>
      </c>
      <c r="N4576" s="266">
        <f t="shared" ref="N4576:N4639" si="1005">L4576+M4576</f>
        <v>627681.74610302749</v>
      </c>
      <c r="O4576" s="158"/>
      <c r="P4576" s="265">
        <f t="shared" ref="P4576:P4639" si="1006">P4575+(L4576-L4575)/(1+discountDaily)^A4576</f>
        <v>227132.95858812015</v>
      </c>
      <c r="Q4576" s="265">
        <f t="shared" ref="Q4576:Q4639" si="1007">Q4575+(M4576-M4575)/(1+discountDaily)^B4576</f>
        <v>388488.33483522694</v>
      </c>
      <c r="R4576" s="266">
        <f t="shared" ref="R4576:R4639" si="1008">P4576+Q4576</f>
        <v>615621.29342334706</v>
      </c>
    </row>
    <row r="4577" spans="1:18" x14ac:dyDescent="0.25">
      <c r="A4577" s="81">
        <v>4546</v>
      </c>
      <c r="B4577" s="93">
        <f t="shared" si="997"/>
        <v>2.6798600904298831E-38</v>
      </c>
      <c r="C4577" s="178">
        <f t="shared" si="998"/>
        <v>2.6738147876000537E-38</v>
      </c>
      <c r="D4577" s="165">
        <f t="shared" si="999"/>
        <v>2.2558277767625785E-3</v>
      </c>
      <c r="E4577" s="166">
        <f t="shared" ref="E4577:E4640" si="1009">C4577+E4576</f>
        <v>24.291375447755232</v>
      </c>
      <c r="F4577" s="167">
        <f t="shared" ref="F4577:F4640" si="1010">D4577+F4576</f>
        <v>10.25724890093948</v>
      </c>
      <c r="G4577" s="167">
        <f t="shared" si="1000"/>
        <v>356460.15168342786</v>
      </c>
      <c r="H4577" s="167">
        <f t="shared" si="1001"/>
        <v>271299.98899881309</v>
      </c>
      <c r="I4577" s="168">
        <f t="shared" si="1002"/>
        <v>627760.14068224095</v>
      </c>
      <c r="J4577" s="168">
        <f t="shared" si="1004"/>
        <v>596102.2123713725</v>
      </c>
      <c r="K4577" s="94"/>
      <c r="L4577" s="265">
        <f t="shared" si="1003"/>
        <v>239221.72498536398</v>
      </c>
      <c r="M4577" s="265">
        <f>$G4577*NonHospFrac+theModel!$H4577*NonHospFrac</f>
        <v>388538.41569687694</v>
      </c>
      <c r="N4577" s="266">
        <f t="shared" si="1005"/>
        <v>627760.14068224095</v>
      </c>
      <c r="O4577" s="158"/>
      <c r="P4577" s="265">
        <f t="shared" si="1006"/>
        <v>227157.77933287574</v>
      </c>
      <c r="Q4577" s="265">
        <f t="shared" si="1007"/>
        <v>388536.85544625792</v>
      </c>
      <c r="R4577" s="266">
        <f t="shared" si="1008"/>
        <v>615694.6347791336</v>
      </c>
    </row>
    <row r="4578" spans="1:18" x14ac:dyDescent="0.25">
      <c r="A4578" s="81">
        <v>4547</v>
      </c>
      <c r="B4578" s="93">
        <f t="shared" si="997"/>
        <v>2.6297990731763773E-38</v>
      </c>
      <c r="C4578" s="178">
        <f t="shared" si="998"/>
        <v>2.6238666993798013E-38</v>
      </c>
      <c r="D4578" s="165">
        <f t="shared" si="999"/>
        <v>2.2558277767625785E-3</v>
      </c>
      <c r="E4578" s="166">
        <f t="shared" si="1009"/>
        <v>24.291375447755232</v>
      </c>
      <c r="F4578" s="167">
        <f t="shared" si="1010"/>
        <v>10.259504728716243</v>
      </c>
      <c r="G4578" s="167">
        <f t="shared" si="1000"/>
        <v>356538.54626264126</v>
      </c>
      <c r="H4578" s="167">
        <f t="shared" si="1001"/>
        <v>271299.98899881309</v>
      </c>
      <c r="I4578" s="168">
        <f t="shared" si="1002"/>
        <v>627838.53526145429</v>
      </c>
      <c r="J4578" s="168">
        <f t="shared" si="1004"/>
        <v>596167.34374306956</v>
      </c>
      <c r="K4578" s="94"/>
      <c r="L4578" s="265">
        <f t="shared" si="1003"/>
        <v>239251.5989535464</v>
      </c>
      <c r="M4578" s="265">
        <f>$G4578*NonHospFrac+theModel!$H4578*NonHospFrac</f>
        <v>388586.93630790792</v>
      </c>
      <c r="N4578" s="266">
        <f t="shared" si="1005"/>
        <v>627838.53526145429</v>
      </c>
      <c r="O4578" s="158"/>
      <c r="P4578" s="265">
        <f t="shared" si="1006"/>
        <v>227182.59906588894</v>
      </c>
      <c r="Q4578" s="265">
        <f t="shared" si="1007"/>
        <v>388585.3760572889</v>
      </c>
      <c r="R4578" s="266">
        <f t="shared" si="1008"/>
        <v>615767.97512317786</v>
      </c>
    </row>
    <row r="4579" spans="1:18" x14ac:dyDescent="0.25">
      <c r="A4579" s="81">
        <v>4548</v>
      </c>
      <c r="B4579" s="93">
        <f t="shared" si="997"/>
        <v>2.5806732187164827E-38</v>
      </c>
      <c r="C4579" s="178">
        <f t="shared" si="998"/>
        <v>2.5748516643869545E-38</v>
      </c>
      <c r="D4579" s="165">
        <f t="shared" si="999"/>
        <v>2.2558277767625785E-3</v>
      </c>
      <c r="E4579" s="166">
        <f t="shared" si="1009"/>
        <v>24.291375447755232</v>
      </c>
      <c r="F4579" s="167">
        <f t="shared" si="1010"/>
        <v>10.261760556493005</v>
      </c>
      <c r="G4579" s="167">
        <f t="shared" si="1000"/>
        <v>356616.94084185467</v>
      </c>
      <c r="H4579" s="167">
        <f t="shared" si="1001"/>
        <v>271299.98899881309</v>
      </c>
      <c r="I4579" s="168">
        <f t="shared" si="1002"/>
        <v>627916.92984066776</v>
      </c>
      <c r="J4579" s="168">
        <f t="shared" si="1004"/>
        <v>596232.47245988378</v>
      </c>
      <c r="K4579" s="94"/>
      <c r="L4579" s="265">
        <f t="shared" si="1003"/>
        <v>239281.47292172883</v>
      </c>
      <c r="M4579" s="265">
        <f>$G4579*NonHospFrac+theModel!$H4579*NonHospFrac</f>
        <v>388635.4569189389</v>
      </c>
      <c r="N4579" s="266">
        <f t="shared" si="1005"/>
        <v>627916.92984066776</v>
      </c>
      <c r="O4579" s="158"/>
      <c r="P4579" s="265">
        <f t="shared" si="1006"/>
        <v>227207.41778720095</v>
      </c>
      <c r="Q4579" s="265">
        <f t="shared" si="1007"/>
        <v>388633.89666831988</v>
      </c>
      <c r="R4579" s="266">
        <f t="shared" si="1008"/>
        <v>615841.31445552083</v>
      </c>
    </row>
    <row r="4580" spans="1:18" x14ac:dyDescent="0.25">
      <c r="A4580" s="81">
        <v>4549</v>
      </c>
      <c r="B4580" s="93">
        <f t="shared" si="997"/>
        <v>2.5324650577795803E-38</v>
      </c>
      <c r="C4580" s="178">
        <f t="shared" si="998"/>
        <v>2.5267522527585607E-38</v>
      </c>
      <c r="D4580" s="165">
        <f t="shared" si="999"/>
        <v>2.2558277767625785E-3</v>
      </c>
      <c r="E4580" s="166">
        <f t="shared" si="1009"/>
        <v>24.291375447755232</v>
      </c>
      <c r="F4580" s="167">
        <f t="shared" si="1010"/>
        <v>10.264016384269768</v>
      </c>
      <c r="G4580" s="167">
        <f t="shared" si="1000"/>
        <v>356695.33542106813</v>
      </c>
      <c r="H4580" s="167">
        <f t="shared" si="1001"/>
        <v>271299.98899881309</v>
      </c>
      <c r="I4580" s="168">
        <f t="shared" si="1002"/>
        <v>627995.32441988122</v>
      </c>
      <c r="J4580" s="168">
        <f t="shared" si="1004"/>
        <v>596297.5985219233</v>
      </c>
      <c r="K4580" s="94"/>
      <c r="L4580" s="265">
        <f t="shared" si="1003"/>
        <v>239311.34688991128</v>
      </c>
      <c r="M4580" s="265">
        <f>$G4580*NonHospFrac+theModel!$H4580*NonHospFrac</f>
        <v>388683.97752996994</v>
      </c>
      <c r="N4580" s="266">
        <f t="shared" si="1005"/>
        <v>627995.32441988122</v>
      </c>
      <c r="O4580" s="158"/>
      <c r="P4580" s="265">
        <f t="shared" si="1006"/>
        <v>227232.23549685304</v>
      </c>
      <c r="Q4580" s="265">
        <f t="shared" si="1007"/>
        <v>388682.41727935092</v>
      </c>
      <c r="R4580" s="266">
        <f t="shared" si="1008"/>
        <v>615914.65277620393</v>
      </c>
    </row>
    <row r="4581" spans="1:18" x14ac:dyDescent="0.25">
      <c r="A4581" s="81">
        <v>4550</v>
      </c>
      <c r="B4581" s="93">
        <f t="shared" si="997"/>
        <v>2.4851574474293407E-38</v>
      </c>
      <c r="C4581" s="178">
        <f t="shared" si="998"/>
        <v>2.4795513602298009E-38</v>
      </c>
      <c r="D4581" s="165">
        <f t="shared" si="999"/>
        <v>2.2558277767625785E-3</v>
      </c>
      <c r="E4581" s="166">
        <f t="shared" si="1009"/>
        <v>24.291375447755232</v>
      </c>
      <c r="F4581" s="167">
        <f t="shared" si="1010"/>
        <v>10.26627221204653</v>
      </c>
      <c r="G4581" s="167">
        <f t="shared" si="1000"/>
        <v>356773.73000028153</v>
      </c>
      <c r="H4581" s="167">
        <f t="shared" si="1001"/>
        <v>271299.98899881309</v>
      </c>
      <c r="I4581" s="168">
        <f t="shared" si="1002"/>
        <v>628073.71899909456</v>
      </c>
      <c r="J4581" s="168">
        <f t="shared" si="1004"/>
        <v>596362.72192929627</v>
      </c>
      <c r="K4581" s="94"/>
      <c r="L4581" s="265">
        <f t="shared" si="1003"/>
        <v>239341.22085809367</v>
      </c>
      <c r="M4581" s="265">
        <f>$G4581*NonHospFrac+theModel!$H4581*NonHospFrac</f>
        <v>388732.49814100092</v>
      </c>
      <c r="N4581" s="266">
        <f t="shared" si="1005"/>
        <v>628073.71899909456</v>
      </c>
      <c r="O4581" s="158"/>
      <c r="P4581" s="265">
        <f t="shared" si="1006"/>
        <v>227257.05219488638</v>
      </c>
      <c r="Q4581" s="265">
        <f t="shared" si="1007"/>
        <v>388730.9378903819</v>
      </c>
      <c r="R4581" s="266">
        <f t="shared" si="1008"/>
        <v>615987.99008526828</v>
      </c>
    </row>
    <row r="4582" spans="1:18" x14ac:dyDescent="0.25">
      <c r="A4582" s="81">
        <v>4551</v>
      </c>
      <c r="B4582" s="93">
        <f t="shared" si="997"/>
        <v>2.4387335649670736E-38</v>
      </c>
      <c r="C4582" s="178">
        <f t="shared" si="998"/>
        <v>2.4332322020510975E-38</v>
      </c>
      <c r="D4582" s="165">
        <f t="shared" si="999"/>
        <v>2.2558277767625785E-3</v>
      </c>
      <c r="E4582" s="166">
        <f t="shared" si="1009"/>
        <v>24.291375447755232</v>
      </c>
      <c r="F4582" s="167">
        <f t="shared" si="1010"/>
        <v>10.268528039823293</v>
      </c>
      <c r="G4582" s="167">
        <f t="shared" si="1000"/>
        <v>356852.12457949494</v>
      </c>
      <c r="H4582" s="167">
        <f t="shared" si="1001"/>
        <v>271299.98899881309</v>
      </c>
      <c r="I4582" s="168">
        <f t="shared" si="1002"/>
        <v>628152.11357830802</v>
      </c>
      <c r="J4582" s="168">
        <f t="shared" si="1004"/>
        <v>596427.84268211096</v>
      </c>
      <c r="K4582" s="94"/>
      <c r="L4582" s="265">
        <f t="shared" si="1003"/>
        <v>239371.09482627609</v>
      </c>
      <c r="M4582" s="265">
        <f>$G4582*NonHospFrac+theModel!$H4582*NonHospFrac</f>
        <v>388781.0187520319</v>
      </c>
      <c r="N4582" s="266">
        <f t="shared" si="1005"/>
        <v>628152.11357830802</v>
      </c>
      <c r="O4582" s="158"/>
      <c r="P4582" s="265">
        <f t="shared" si="1006"/>
        <v>227281.86788134227</v>
      </c>
      <c r="Q4582" s="265">
        <f t="shared" si="1007"/>
        <v>388779.45850141288</v>
      </c>
      <c r="R4582" s="266">
        <f t="shared" si="1008"/>
        <v>616061.32638275519</v>
      </c>
    </row>
    <row r="4583" spans="1:18" x14ac:dyDescent="0.25">
      <c r="A4583" s="81">
        <v>4552</v>
      </c>
      <c r="B4583" s="93">
        <f t="shared" si="997"/>
        <v>2.393176901950105E-38</v>
      </c>
      <c r="C4583" s="178">
        <f t="shared" si="998"/>
        <v>2.387778307019979E-38</v>
      </c>
      <c r="D4583" s="165">
        <f t="shared" si="999"/>
        <v>2.2558277767625785E-3</v>
      </c>
      <c r="E4583" s="166">
        <f t="shared" si="1009"/>
        <v>24.291375447755232</v>
      </c>
      <c r="F4583" s="167">
        <f t="shared" si="1010"/>
        <v>10.270783867600056</v>
      </c>
      <c r="G4583" s="167">
        <f t="shared" si="1000"/>
        <v>356930.51915870834</v>
      </c>
      <c r="H4583" s="167">
        <f t="shared" si="1001"/>
        <v>271299.98899881309</v>
      </c>
      <c r="I4583" s="168">
        <f t="shared" si="1002"/>
        <v>628230.50815752149</v>
      </c>
      <c r="J4583" s="168">
        <f t="shared" si="1004"/>
        <v>596492.96078047564</v>
      </c>
      <c r="K4583" s="94"/>
      <c r="L4583" s="265">
        <f t="shared" si="1003"/>
        <v>239400.96879445852</v>
      </c>
      <c r="M4583" s="265">
        <f>$G4583*NonHospFrac+theModel!$H4583*NonHospFrac</f>
        <v>388829.53936306288</v>
      </c>
      <c r="N4583" s="266">
        <f t="shared" si="1005"/>
        <v>628230.50815752137</v>
      </c>
      <c r="O4583" s="158"/>
      <c r="P4583" s="265">
        <f t="shared" si="1006"/>
        <v>227306.68255626195</v>
      </c>
      <c r="Q4583" s="265">
        <f t="shared" si="1007"/>
        <v>388827.97911244386</v>
      </c>
      <c r="R4583" s="266">
        <f t="shared" si="1008"/>
        <v>616134.66166870575</v>
      </c>
    </row>
    <row r="4584" spans="1:18" x14ac:dyDescent="0.25">
      <c r="A4584" s="81">
        <v>4553</v>
      </c>
      <c r="B4584" s="93">
        <f t="shared" si="997"/>
        <v>2.3484712583208111E-38</v>
      </c>
      <c r="C4584" s="178">
        <f t="shared" si="998"/>
        <v>2.3431735116233624E-38</v>
      </c>
      <c r="D4584" s="165">
        <f t="shared" si="999"/>
        <v>2.2558277767625785E-3</v>
      </c>
      <c r="E4584" s="166">
        <f t="shared" si="1009"/>
        <v>24.291375447755232</v>
      </c>
      <c r="F4584" s="167">
        <f t="shared" si="1010"/>
        <v>10.273039695376818</v>
      </c>
      <c r="G4584" s="167">
        <f t="shared" si="1000"/>
        <v>357008.91373792174</v>
      </c>
      <c r="H4584" s="167">
        <f t="shared" si="1001"/>
        <v>271299.98899881309</v>
      </c>
      <c r="I4584" s="168">
        <f t="shared" si="1002"/>
        <v>628308.90273673483</v>
      </c>
      <c r="J4584" s="168">
        <f t="shared" si="1004"/>
        <v>596558.07622449833</v>
      </c>
      <c r="K4584" s="94"/>
      <c r="L4584" s="265">
        <f t="shared" si="1003"/>
        <v>239430.84276264094</v>
      </c>
      <c r="M4584" s="265">
        <f>$G4584*NonHospFrac+theModel!$H4584*NonHospFrac</f>
        <v>388878.05997409386</v>
      </c>
      <c r="N4584" s="266">
        <f t="shared" si="1005"/>
        <v>628308.90273673483</v>
      </c>
      <c r="O4584" s="158"/>
      <c r="P4584" s="265">
        <f t="shared" si="1006"/>
        <v>227331.49621968661</v>
      </c>
      <c r="Q4584" s="265">
        <f t="shared" si="1007"/>
        <v>388876.49972347484</v>
      </c>
      <c r="R4584" s="266">
        <f t="shared" si="1008"/>
        <v>616207.99594316143</v>
      </c>
    </row>
    <row r="4585" spans="1:18" x14ac:dyDescent="0.25">
      <c r="A4585" s="81">
        <v>4554</v>
      </c>
      <c r="B4585" s="93">
        <f t="shared" si="997"/>
        <v>2.3046007366462216E-38</v>
      </c>
      <c r="C4585" s="178">
        <f t="shared" si="998"/>
        <v>2.2994019542901476E-38</v>
      </c>
      <c r="D4585" s="165">
        <f t="shared" si="999"/>
        <v>2.2558277767625785E-3</v>
      </c>
      <c r="E4585" s="166">
        <f t="shared" si="1009"/>
        <v>24.291375447755232</v>
      </c>
      <c r="F4585" s="167">
        <f t="shared" si="1010"/>
        <v>10.275295523153581</v>
      </c>
      <c r="G4585" s="167">
        <f t="shared" si="1000"/>
        <v>357087.3083171352</v>
      </c>
      <c r="H4585" s="167">
        <f t="shared" si="1001"/>
        <v>271299.98899881309</v>
      </c>
      <c r="I4585" s="168">
        <f t="shared" si="1002"/>
        <v>628387.29731594829</v>
      </c>
      <c r="J4585" s="168">
        <f t="shared" si="1004"/>
        <v>596623.18901428743</v>
      </c>
      <c r="K4585" s="94"/>
      <c r="L4585" s="265">
        <f t="shared" si="1003"/>
        <v>239460.71673082339</v>
      </c>
      <c r="M4585" s="265">
        <f>$G4585*NonHospFrac+theModel!$H4585*NonHospFrac</f>
        <v>388926.5805851249</v>
      </c>
      <c r="N4585" s="266">
        <f t="shared" si="1005"/>
        <v>628387.29731594829</v>
      </c>
      <c r="O4585" s="158"/>
      <c r="P4585" s="265">
        <f t="shared" si="1006"/>
        <v>227356.30887165753</v>
      </c>
      <c r="Q4585" s="265">
        <f t="shared" si="1007"/>
        <v>388925.02033450588</v>
      </c>
      <c r="R4585" s="266">
        <f t="shared" si="1008"/>
        <v>616281.32920616341</v>
      </c>
    </row>
    <row r="4586" spans="1:18" x14ac:dyDescent="0.25">
      <c r="A4586" s="81">
        <v>4555</v>
      </c>
      <c r="B4586" s="93">
        <f t="shared" si="997"/>
        <v>2.2615497364646801E-38</v>
      </c>
      <c r="C4586" s="178">
        <f t="shared" si="998"/>
        <v>2.256448069750633E-38</v>
      </c>
      <c r="D4586" s="165">
        <f t="shared" si="999"/>
        <v>2.2558277767625785E-3</v>
      </c>
      <c r="E4586" s="166">
        <f t="shared" si="1009"/>
        <v>24.291375447755232</v>
      </c>
      <c r="F4586" s="167">
        <f t="shared" si="1010"/>
        <v>10.277551350930343</v>
      </c>
      <c r="G4586" s="167">
        <f t="shared" si="1000"/>
        <v>357165.70289634861</v>
      </c>
      <c r="H4586" s="167">
        <f t="shared" si="1001"/>
        <v>271299.98899881309</v>
      </c>
      <c r="I4586" s="168">
        <f t="shared" si="1002"/>
        <v>628465.69189516176</v>
      </c>
      <c r="J4586" s="168">
        <f t="shared" si="1004"/>
        <v>596688.29914995108</v>
      </c>
      <c r="K4586" s="94"/>
      <c r="L4586" s="265">
        <f t="shared" si="1003"/>
        <v>239490.59069900581</v>
      </c>
      <c r="M4586" s="265">
        <f>$G4586*NonHospFrac+theModel!$H4586*NonHospFrac</f>
        <v>388975.10119615588</v>
      </c>
      <c r="N4586" s="266">
        <f t="shared" si="1005"/>
        <v>628465.69189516176</v>
      </c>
      <c r="O4586" s="158"/>
      <c r="P4586" s="265">
        <f t="shared" si="1006"/>
        <v>227381.12051221589</v>
      </c>
      <c r="Q4586" s="265">
        <f t="shared" si="1007"/>
        <v>388973.54094553686</v>
      </c>
      <c r="R4586" s="266">
        <f t="shared" si="1008"/>
        <v>616354.66145775281</v>
      </c>
    </row>
    <row r="4587" spans="1:18" x14ac:dyDescent="0.25">
      <c r="A4587" s="81">
        <v>4556</v>
      </c>
      <c r="B4587" s="93">
        <f t="shared" si="997"/>
        <v>2.2193029487383207E-38</v>
      </c>
      <c r="C4587" s="178">
        <f t="shared" si="998"/>
        <v>2.2142965835015056E-38</v>
      </c>
      <c r="D4587" s="165">
        <f t="shared" si="999"/>
        <v>2.2558277767625785E-3</v>
      </c>
      <c r="E4587" s="166">
        <f t="shared" si="1009"/>
        <v>24.291375447755232</v>
      </c>
      <c r="F4587" s="167">
        <f t="shared" si="1010"/>
        <v>10.279807178707106</v>
      </c>
      <c r="G4587" s="167">
        <f t="shared" si="1000"/>
        <v>357244.09747556207</v>
      </c>
      <c r="H4587" s="167">
        <f t="shared" si="1001"/>
        <v>271299.98899881309</v>
      </c>
      <c r="I4587" s="168">
        <f t="shared" si="1002"/>
        <v>628544.0864743751</v>
      </c>
      <c r="J4587" s="168">
        <f t="shared" si="1004"/>
        <v>596753.40663159732</v>
      </c>
      <c r="K4587" s="94"/>
      <c r="L4587" s="265">
        <f t="shared" si="1003"/>
        <v>239520.46466718824</v>
      </c>
      <c r="M4587" s="265">
        <f>$G4587*NonHospFrac+theModel!$H4587*NonHospFrac</f>
        <v>389023.62180718686</v>
      </c>
      <c r="N4587" s="266">
        <f t="shared" si="1005"/>
        <v>628544.0864743751</v>
      </c>
      <c r="O4587" s="158"/>
      <c r="P4587" s="265">
        <f t="shared" si="1006"/>
        <v>227405.93114140292</v>
      </c>
      <c r="Q4587" s="265">
        <f t="shared" si="1007"/>
        <v>389022.06155656785</v>
      </c>
      <c r="R4587" s="266">
        <f t="shared" si="1008"/>
        <v>616427.99269797071</v>
      </c>
    </row>
    <row r="4588" spans="1:18" x14ac:dyDescent="0.25">
      <c r="A4588" s="81">
        <v>4557</v>
      </c>
      <c r="B4588" s="93">
        <f t="shared" si="997"/>
        <v>2.1778453504091331E-38</v>
      </c>
      <c r="C4588" s="178">
        <f t="shared" si="998"/>
        <v>2.172932506374187E-38</v>
      </c>
      <c r="D4588" s="165">
        <f t="shared" si="999"/>
        <v>2.2558277767625785E-3</v>
      </c>
      <c r="E4588" s="166">
        <f t="shared" si="1009"/>
        <v>24.291375447755232</v>
      </c>
      <c r="F4588" s="167">
        <f t="shared" si="1010"/>
        <v>10.282063006483869</v>
      </c>
      <c r="G4588" s="167">
        <f t="shared" si="1000"/>
        <v>357322.49205477542</v>
      </c>
      <c r="H4588" s="167">
        <f t="shared" si="1001"/>
        <v>271299.98899881309</v>
      </c>
      <c r="I4588" s="168">
        <f t="shared" si="1002"/>
        <v>628622.48105358845</v>
      </c>
      <c r="J4588" s="168">
        <f t="shared" si="1004"/>
        <v>596818.5114593344</v>
      </c>
      <c r="K4588" s="94"/>
      <c r="L4588" s="265">
        <f t="shared" si="1003"/>
        <v>239550.33863537063</v>
      </c>
      <c r="M4588" s="265">
        <f>$G4588*NonHospFrac+theModel!$H4588*NonHospFrac</f>
        <v>389072.14241821785</v>
      </c>
      <c r="N4588" s="266">
        <f t="shared" si="1005"/>
        <v>628622.48105358845</v>
      </c>
      <c r="O4588" s="158"/>
      <c r="P4588" s="265">
        <f t="shared" si="1006"/>
        <v>227430.74075925985</v>
      </c>
      <c r="Q4588" s="265">
        <f t="shared" si="1007"/>
        <v>389070.58216759883</v>
      </c>
      <c r="R4588" s="266">
        <f t="shared" si="1008"/>
        <v>616501.32292685867</v>
      </c>
    </row>
    <row r="4589" spans="1:18" x14ac:dyDescent="0.25">
      <c r="A4589" s="81">
        <v>4558</v>
      </c>
      <c r="B4589" s="93">
        <f t="shared" si="997"/>
        <v>2.1371621990567324E-38</v>
      </c>
      <c r="C4589" s="178">
        <f t="shared" si="998"/>
        <v>2.1323411292046532E-38</v>
      </c>
      <c r="D4589" s="165">
        <f t="shared" si="999"/>
        <v>2.2558277767625785E-3</v>
      </c>
      <c r="E4589" s="166">
        <f t="shared" si="1009"/>
        <v>24.291375447755232</v>
      </c>
      <c r="F4589" s="167">
        <f t="shared" si="1010"/>
        <v>10.284318834260631</v>
      </c>
      <c r="G4589" s="167">
        <f t="shared" si="1000"/>
        <v>357400.88663398888</v>
      </c>
      <c r="H4589" s="167">
        <f t="shared" si="1001"/>
        <v>271299.98899881309</v>
      </c>
      <c r="I4589" s="168">
        <f t="shared" si="1002"/>
        <v>628700.87563280202</v>
      </c>
      <c r="J4589" s="168">
        <f t="shared" si="1004"/>
        <v>596883.61363327072</v>
      </c>
      <c r="K4589" s="94"/>
      <c r="L4589" s="265">
        <f t="shared" si="1003"/>
        <v>239580.21260355308</v>
      </c>
      <c r="M4589" s="265">
        <f>$G4589*NonHospFrac+theModel!$H4589*NonHospFrac</f>
        <v>389120.66302924883</v>
      </c>
      <c r="N4589" s="266">
        <f t="shared" si="1005"/>
        <v>628700.87563280191</v>
      </c>
      <c r="O4589" s="158"/>
      <c r="P4589" s="265">
        <f t="shared" si="1006"/>
        <v>227455.54936582796</v>
      </c>
      <c r="Q4589" s="265">
        <f t="shared" si="1007"/>
        <v>389119.10277862981</v>
      </c>
      <c r="R4589" s="266">
        <f t="shared" si="1008"/>
        <v>616574.6521444578</v>
      </c>
    </row>
    <row r="4590" spans="1:18" x14ac:dyDescent="0.25">
      <c r="A4590" s="81">
        <v>4559</v>
      </c>
      <c r="B4590" s="93">
        <f t="shared" si="997"/>
        <v>2.0972390276559161E-38</v>
      </c>
      <c r="C4590" s="178">
        <f t="shared" si="998"/>
        <v>2.0925080176028194E-38</v>
      </c>
      <c r="D4590" s="165">
        <f t="shared" si="999"/>
        <v>2.2558277767625785E-3</v>
      </c>
      <c r="E4590" s="166">
        <f t="shared" si="1009"/>
        <v>24.291375447755232</v>
      </c>
      <c r="F4590" s="167">
        <f t="shared" si="1010"/>
        <v>10.286574662037394</v>
      </c>
      <c r="G4590" s="167">
        <f t="shared" si="1000"/>
        <v>357479.28121320228</v>
      </c>
      <c r="H4590" s="167">
        <f t="shared" si="1001"/>
        <v>271299.98899881309</v>
      </c>
      <c r="I4590" s="168">
        <f t="shared" si="1002"/>
        <v>628779.27021201537</v>
      </c>
      <c r="J4590" s="168">
        <f t="shared" si="1004"/>
        <v>596948.71315351408</v>
      </c>
      <c r="K4590" s="94"/>
      <c r="L4590" s="265">
        <f t="shared" si="1003"/>
        <v>239610.0865717355</v>
      </c>
      <c r="M4590" s="265">
        <f>$G4590*NonHospFrac+theModel!$H4590*NonHospFrac</f>
        <v>389169.18364027981</v>
      </c>
      <c r="N4590" s="266">
        <f t="shared" si="1005"/>
        <v>628779.27021201537</v>
      </c>
      <c r="O4590" s="158"/>
      <c r="P4590" s="265">
        <f t="shared" si="1006"/>
        <v>227480.35696114838</v>
      </c>
      <c r="Q4590" s="265">
        <f t="shared" si="1007"/>
        <v>389167.62338966079</v>
      </c>
      <c r="R4590" s="266">
        <f t="shared" si="1008"/>
        <v>616647.98035080917</v>
      </c>
    </row>
    <row r="4591" spans="1:18" x14ac:dyDescent="0.25">
      <c r="A4591" s="81">
        <v>4560</v>
      </c>
      <c r="B4591" s="93">
        <f t="shared" si="997"/>
        <v>2.0580616394321571E-38</v>
      </c>
      <c r="C4591" s="178">
        <f t="shared" si="998"/>
        <v>2.0534190068196365E-38</v>
      </c>
      <c r="D4591" s="165">
        <f t="shared" si="999"/>
        <v>2.2558277767625785E-3</v>
      </c>
      <c r="E4591" s="166">
        <f t="shared" si="1009"/>
        <v>24.291375447755232</v>
      </c>
      <c r="F4591" s="167">
        <f t="shared" si="1010"/>
        <v>10.288830489814156</v>
      </c>
      <c r="G4591" s="167">
        <f t="shared" si="1000"/>
        <v>357557.67579241574</v>
      </c>
      <c r="H4591" s="167">
        <f t="shared" si="1001"/>
        <v>271299.98899881309</v>
      </c>
      <c r="I4591" s="168">
        <f t="shared" si="1002"/>
        <v>628857.66479122883</v>
      </c>
      <c r="J4591" s="168">
        <f t="shared" si="1004"/>
        <v>597013.81002017297</v>
      </c>
      <c r="K4591" s="94"/>
      <c r="L4591" s="265">
        <f t="shared" si="1003"/>
        <v>239639.96053991796</v>
      </c>
      <c r="M4591" s="265">
        <f>$G4591*NonHospFrac+theModel!$H4591*NonHospFrac</f>
        <v>389217.7042513109</v>
      </c>
      <c r="N4591" s="266">
        <f t="shared" si="1005"/>
        <v>628857.66479122883</v>
      </c>
      <c r="O4591" s="158"/>
      <c r="P4591" s="265">
        <f t="shared" si="1006"/>
        <v>227505.16354526242</v>
      </c>
      <c r="Q4591" s="265">
        <f t="shared" si="1007"/>
        <v>389216.14400069189</v>
      </c>
      <c r="R4591" s="266">
        <f t="shared" si="1008"/>
        <v>616721.30754595436</v>
      </c>
    </row>
    <row r="4592" spans="1:18" x14ac:dyDescent="0.25">
      <c r="A4592" s="81">
        <v>4561</v>
      </c>
      <c r="B4592" s="93">
        <f t="shared" si="997"/>
        <v>2.0196161028131961E-38</v>
      </c>
      <c r="C4592" s="178">
        <f t="shared" si="998"/>
        <v>2.0150601967100732E-38</v>
      </c>
      <c r="D4592" s="165">
        <f t="shared" si="999"/>
        <v>2.2558277767625785E-3</v>
      </c>
      <c r="E4592" s="166">
        <f t="shared" si="1009"/>
        <v>24.291375447755232</v>
      </c>
      <c r="F4592" s="167">
        <f t="shared" si="1010"/>
        <v>10.291086317590919</v>
      </c>
      <c r="G4592" s="167">
        <f t="shared" si="1000"/>
        <v>357636.07037162909</v>
      </c>
      <c r="H4592" s="167">
        <f t="shared" si="1001"/>
        <v>271299.98899881309</v>
      </c>
      <c r="I4592" s="168">
        <f t="shared" si="1002"/>
        <v>628936.05937044218</v>
      </c>
      <c r="J4592" s="168">
        <f t="shared" si="1004"/>
        <v>597078.90423335531</v>
      </c>
      <c r="K4592" s="94"/>
      <c r="L4592" s="265">
        <f t="shared" si="1003"/>
        <v>239669.83450810035</v>
      </c>
      <c r="M4592" s="265">
        <f>$G4592*NonHospFrac+theModel!$H4592*NonHospFrac</f>
        <v>389266.22486234183</v>
      </c>
      <c r="N4592" s="266">
        <f t="shared" si="1005"/>
        <v>628936.05937044218</v>
      </c>
      <c r="O4592" s="158"/>
      <c r="P4592" s="265">
        <f t="shared" si="1006"/>
        <v>227529.96911821121</v>
      </c>
      <c r="Q4592" s="265">
        <f t="shared" si="1007"/>
        <v>389264.66461172281</v>
      </c>
      <c r="R4592" s="266">
        <f t="shared" si="1008"/>
        <v>616794.63372993399</v>
      </c>
    </row>
    <row r="4593" spans="1:18" x14ac:dyDescent="0.25">
      <c r="A4593" s="81">
        <v>4562</v>
      </c>
      <c r="B4593" s="93">
        <f t="shared" si="997"/>
        <v>1.9818887464749423E-38</v>
      </c>
      <c r="C4593" s="178">
        <f t="shared" si="998"/>
        <v>1.977417946790191E-38</v>
      </c>
      <c r="D4593" s="165">
        <f t="shared" si="999"/>
        <v>2.2558277767625785E-3</v>
      </c>
      <c r="E4593" s="166">
        <f t="shared" si="1009"/>
        <v>24.291375447755232</v>
      </c>
      <c r="F4593" s="167">
        <f t="shared" si="1010"/>
        <v>10.293342145367681</v>
      </c>
      <c r="G4593" s="167">
        <f t="shared" si="1000"/>
        <v>357714.46495084255</v>
      </c>
      <c r="H4593" s="167">
        <f t="shared" si="1001"/>
        <v>271299.98899881309</v>
      </c>
      <c r="I4593" s="168">
        <f t="shared" si="1002"/>
        <v>629014.45394965564</v>
      </c>
      <c r="J4593" s="168">
        <f t="shared" si="1004"/>
        <v>597143.99579316948</v>
      </c>
      <c r="K4593" s="94"/>
      <c r="L4593" s="265">
        <f t="shared" si="1003"/>
        <v>239699.70847628277</v>
      </c>
      <c r="M4593" s="265">
        <f>$G4593*NonHospFrac+theModel!$H4593*NonHospFrac</f>
        <v>389314.74547337287</v>
      </c>
      <c r="N4593" s="266">
        <f t="shared" si="1005"/>
        <v>629014.45394965564</v>
      </c>
      <c r="O4593" s="158"/>
      <c r="P4593" s="265">
        <f t="shared" si="1006"/>
        <v>227554.77368003604</v>
      </c>
      <c r="Q4593" s="265">
        <f t="shared" si="1007"/>
        <v>389313.18522275385</v>
      </c>
      <c r="R4593" s="266">
        <f t="shared" si="1008"/>
        <v>616867.95890278986</v>
      </c>
    </row>
    <row r="4594" spans="1:18" x14ac:dyDescent="0.25">
      <c r="A4594" s="81">
        <v>4563</v>
      </c>
      <c r="B4594" s="93">
        <f t="shared" si="997"/>
        <v>1.9448661544799174E-38</v>
      </c>
      <c r="C4594" s="178">
        <f t="shared" si="998"/>
        <v>1.9404788713865562E-38</v>
      </c>
      <c r="D4594" s="165">
        <f t="shared" si="999"/>
        <v>2.2558277767625785E-3</v>
      </c>
      <c r="E4594" s="166">
        <f t="shared" si="1009"/>
        <v>24.291375447755232</v>
      </c>
      <c r="F4594" s="167">
        <f t="shared" si="1010"/>
        <v>10.295597973144444</v>
      </c>
      <c r="G4594" s="167">
        <f t="shared" si="1000"/>
        <v>357792.85953005601</v>
      </c>
      <c r="H4594" s="167">
        <f t="shared" si="1001"/>
        <v>271299.98899881309</v>
      </c>
      <c r="I4594" s="168">
        <f t="shared" si="1002"/>
        <v>629092.8485288691</v>
      </c>
      <c r="J4594" s="168">
        <f t="shared" si="1004"/>
        <v>597209.08469972352</v>
      </c>
      <c r="K4594" s="94"/>
      <c r="L4594" s="265">
        <f t="shared" si="1003"/>
        <v>239729.58244446522</v>
      </c>
      <c r="M4594" s="265">
        <f>$G4594*NonHospFrac+theModel!$H4594*NonHospFrac</f>
        <v>389363.26608440385</v>
      </c>
      <c r="N4594" s="266">
        <f t="shared" si="1005"/>
        <v>629092.8485288691</v>
      </c>
      <c r="O4594" s="158"/>
      <c r="P4594" s="265">
        <f t="shared" si="1006"/>
        <v>227579.57723077812</v>
      </c>
      <c r="Q4594" s="265">
        <f t="shared" si="1007"/>
        <v>389361.70583378483</v>
      </c>
      <c r="R4594" s="266">
        <f t="shared" si="1008"/>
        <v>616941.28306456294</v>
      </c>
    </row>
    <row r="4595" spans="1:18" x14ac:dyDescent="0.25">
      <c r="A4595" s="81">
        <v>4564</v>
      </c>
      <c r="B4595" s="93">
        <f t="shared" si="997"/>
        <v>1.9085351615065437E-38</v>
      </c>
      <c r="C4595" s="178">
        <f t="shared" si="998"/>
        <v>1.904229834876289E-38</v>
      </c>
      <c r="D4595" s="165">
        <f t="shared" si="999"/>
        <v>2.2558277767625785E-3</v>
      </c>
      <c r="E4595" s="166">
        <f t="shared" si="1009"/>
        <v>24.291375447755232</v>
      </c>
      <c r="F4595" s="167">
        <f t="shared" si="1010"/>
        <v>10.297853800921207</v>
      </c>
      <c r="G4595" s="167">
        <f t="shared" si="1000"/>
        <v>357871.25410926942</v>
      </c>
      <c r="H4595" s="167">
        <f t="shared" si="1001"/>
        <v>271299.98899881309</v>
      </c>
      <c r="I4595" s="168">
        <f t="shared" si="1002"/>
        <v>629171.24310808256</v>
      </c>
      <c r="J4595" s="168">
        <f t="shared" si="1004"/>
        <v>597274.17095312558</v>
      </c>
      <c r="K4595" s="94"/>
      <c r="L4595" s="265">
        <f t="shared" si="1003"/>
        <v>239759.45641264765</v>
      </c>
      <c r="M4595" s="265">
        <f>$G4595*NonHospFrac+theModel!$H4595*NonHospFrac</f>
        <v>389411.78669543483</v>
      </c>
      <c r="N4595" s="266">
        <f t="shared" si="1005"/>
        <v>629171.24310808245</v>
      </c>
      <c r="O4595" s="158"/>
      <c r="P4595" s="265">
        <f t="shared" si="1006"/>
        <v>227604.37977047861</v>
      </c>
      <c r="Q4595" s="265">
        <f t="shared" si="1007"/>
        <v>389410.22644481581</v>
      </c>
      <c r="R4595" s="266">
        <f t="shared" si="1008"/>
        <v>617014.60621529445</v>
      </c>
    </row>
    <row r="4596" spans="1:18" x14ac:dyDescent="0.25">
      <c r="A4596" s="81">
        <v>4565</v>
      </c>
      <c r="B4596" s="93">
        <f t="shared" si="997"/>
        <v>1.8728828481673893E-38</v>
      </c>
      <c r="C4596" s="178">
        <f t="shared" si="998"/>
        <v>1.8686579470158711E-38</v>
      </c>
      <c r="D4596" s="165">
        <f t="shared" si="999"/>
        <v>2.2558277767625785E-3</v>
      </c>
      <c r="E4596" s="166">
        <f t="shared" si="1009"/>
        <v>24.291375447755232</v>
      </c>
      <c r="F4596" s="167">
        <f t="shared" si="1010"/>
        <v>10.300109628697969</v>
      </c>
      <c r="G4596" s="167">
        <f t="shared" si="1000"/>
        <v>357949.64868848282</v>
      </c>
      <c r="H4596" s="167">
        <f t="shared" si="1001"/>
        <v>271299.98899881309</v>
      </c>
      <c r="I4596" s="168">
        <f t="shared" si="1002"/>
        <v>629249.63768729591</v>
      </c>
      <c r="J4596" s="168">
        <f t="shared" si="1004"/>
        <v>597339.25455348368</v>
      </c>
      <c r="K4596" s="94"/>
      <c r="L4596" s="265">
        <f t="shared" si="1003"/>
        <v>239789.33038083007</v>
      </c>
      <c r="M4596" s="265">
        <f>$G4596*NonHospFrac+theModel!$H4596*NonHospFrac</f>
        <v>389460.30730646581</v>
      </c>
      <c r="N4596" s="266">
        <f t="shared" si="1005"/>
        <v>629249.63768729591</v>
      </c>
      <c r="O4596" s="158"/>
      <c r="P4596" s="265">
        <f t="shared" si="1006"/>
        <v>227629.18129917877</v>
      </c>
      <c r="Q4596" s="265">
        <f t="shared" si="1007"/>
        <v>389458.74705584679</v>
      </c>
      <c r="R4596" s="266">
        <f t="shared" si="1008"/>
        <v>617087.92835502559</v>
      </c>
    </row>
    <row r="4597" spans="1:18" x14ac:dyDescent="0.25">
      <c r="A4597" s="81">
        <v>4566</v>
      </c>
      <c r="B4597" s="93">
        <f t="shared" si="997"/>
        <v>1.8378965364152999E-38</v>
      </c>
      <c r="C4597" s="178">
        <f t="shared" si="998"/>
        <v>1.8337505583576384E-38</v>
      </c>
      <c r="D4597" s="165">
        <f t="shared" si="999"/>
        <v>2.2558277767625785E-3</v>
      </c>
      <c r="E4597" s="166">
        <f t="shared" si="1009"/>
        <v>24.291375447755232</v>
      </c>
      <c r="F4597" s="167">
        <f t="shared" si="1010"/>
        <v>10.302365456474732</v>
      </c>
      <c r="G4597" s="167">
        <f t="shared" si="1000"/>
        <v>358028.04326769628</v>
      </c>
      <c r="H4597" s="167">
        <f t="shared" si="1001"/>
        <v>271299.98899881309</v>
      </c>
      <c r="I4597" s="168">
        <f t="shared" si="1002"/>
        <v>629328.03226650937</v>
      </c>
      <c r="J4597" s="168">
        <f t="shared" si="1004"/>
        <v>597404.33550090622</v>
      </c>
      <c r="K4597" s="94"/>
      <c r="L4597" s="265">
        <f t="shared" si="1003"/>
        <v>239819.20434901249</v>
      </c>
      <c r="M4597" s="265">
        <f>$G4597*NonHospFrac+theModel!$H4597*NonHospFrac</f>
        <v>389508.82791749685</v>
      </c>
      <c r="N4597" s="266">
        <f t="shared" si="1005"/>
        <v>629328.03226650937</v>
      </c>
      <c r="O4597" s="158"/>
      <c r="P4597" s="265">
        <f t="shared" si="1006"/>
        <v>227653.98181691978</v>
      </c>
      <c r="Q4597" s="265">
        <f t="shared" si="1007"/>
        <v>389507.26766687783</v>
      </c>
      <c r="R4597" s="266">
        <f t="shared" si="1008"/>
        <v>617161.24948379758</v>
      </c>
    </row>
    <row r="4598" spans="1:18" x14ac:dyDescent="0.25">
      <c r="A4598" s="81">
        <v>4567</v>
      </c>
      <c r="B4598" s="93">
        <f t="shared" si="997"/>
        <v>1.8035637850346541E-38</v>
      </c>
      <c r="C4598" s="178">
        <f t="shared" si="998"/>
        <v>1.79949525575121E-38</v>
      </c>
      <c r="D4598" s="165">
        <f t="shared" si="999"/>
        <v>2.2558277767625785E-3</v>
      </c>
      <c r="E4598" s="166">
        <f t="shared" si="1009"/>
        <v>24.291375447755232</v>
      </c>
      <c r="F4598" s="167">
        <f t="shared" si="1010"/>
        <v>10.304621284251494</v>
      </c>
      <c r="G4598" s="167">
        <f t="shared" si="1000"/>
        <v>358106.43784690968</v>
      </c>
      <c r="H4598" s="167">
        <f t="shared" si="1001"/>
        <v>271299.98899881309</v>
      </c>
      <c r="I4598" s="168">
        <f t="shared" si="1002"/>
        <v>629406.42684572283</v>
      </c>
      <c r="J4598" s="168">
        <f t="shared" si="1004"/>
        <v>597469.41379550123</v>
      </c>
      <c r="K4598" s="94"/>
      <c r="L4598" s="265">
        <f t="shared" si="1003"/>
        <v>239849.07831719492</v>
      </c>
      <c r="M4598" s="265">
        <f>$G4598*NonHospFrac+theModel!$H4598*NonHospFrac</f>
        <v>389557.34852852783</v>
      </c>
      <c r="N4598" s="266">
        <f t="shared" si="1005"/>
        <v>629406.42684572272</v>
      </c>
      <c r="O4598" s="158"/>
      <c r="P4598" s="265">
        <f t="shared" si="1006"/>
        <v>227678.78132374288</v>
      </c>
      <c r="Q4598" s="265">
        <f t="shared" si="1007"/>
        <v>389555.78827790881</v>
      </c>
      <c r="R4598" s="266">
        <f t="shared" si="1008"/>
        <v>617234.56960165175</v>
      </c>
    </row>
    <row r="4599" spans="1:18" x14ac:dyDescent="0.25">
      <c r="A4599" s="81">
        <v>4568</v>
      </c>
      <c r="B4599" s="93">
        <f t="shared" si="997"/>
        <v>1.7698723852176585E-38</v>
      </c>
      <c r="C4599" s="178">
        <f t="shared" si="998"/>
        <v>1.7658798579297594E-38</v>
      </c>
      <c r="D4599" s="165">
        <f t="shared" si="999"/>
        <v>2.2558277767625785E-3</v>
      </c>
      <c r="E4599" s="166">
        <f t="shared" si="1009"/>
        <v>24.291375447755232</v>
      </c>
      <c r="F4599" s="167">
        <f t="shared" si="1010"/>
        <v>10.306877112028257</v>
      </c>
      <c r="G4599" s="167">
        <f t="shared" si="1000"/>
        <v>358184.83242612309</v>
      </c>
      <c r="H4599" s="167">
        <f t="shared" si="1001"/>
        <v>271299.98899881309</v>
      </c>
      <c r="I4599" s="168">
        <f t="shared" si="1002"/>
        <v>629484.82142493618</v>
      </c>
      <c r="J4599" s="168">
        <f t="shared" si="1004"/>
        <v>597534.48943737673</v>
      </c>
      <c r="K4599" s="94"/>
      <c r="L4599" s="265">
        <f t="shared" si="1003"/>
        <v>239878.95228537734</v>
      </c>
      <c r="M4599" s="265">
        <f>$G4599*NonHospFrac+theModel!$H4599*NonHospFrac</f>
        <v>389605.86913955881</v>
      </c>
      <c r="N4599" s="266">
        <f t="shared" si="1005"/>
        <v>629484.82142493618</v>
      </c>
      <c r="O4599" s="158"/>
      <c r="P4599" s="265">
        <f t="shared" si="1006"/>
        <v>227703.57981968924</v>
      </c>
      <c r="Q4599" s="265">
        <f t="shared" si="1007"/>
        <v>389604.30888893979</v>
      </c>
      <c r="R4599" s="266">
        <f t="shared" si="1008"/>
        <v>617307.88870862906</v>
      </c>
    </row>
    <row r="4600" spans="1:18" x14ac:dyDescent="0.25">
      <c r="A4600" s="81">
        <v>4569</v>
      </c>
      <c r="B4600" s="93">
        <f t="shared" si="997"/>
        <v>1.736810356222454E-38</v>
      </c>
      <c r="C4600" s="178">
        <f t="shared" si="998"/>
        <v>1.7328924111779184E-38</v>
      </c>
      <c r="D4600" s="165">
        <f t="shared" si="999"/>
        <v>2.2558277767625785E-3</v>
      </c>
      <c r="E4600" s="166">
        <f t="shared" si="1009"/>
        <v>24.291375447755232</v>
      </c>
      <c r="F4600" s="167">
        <f t="shared" si="1010"/>
        <v>10.30913293980502</v>
      </c>
      <c r="G4600" s="167">
        <f t="shared" si="1000"/>
        <v>358263.22700533655</v>
      </c>
      <c r="H4600" s="167">
        <f t="shared" si="1001"/>
        <v>271299.98899881309</v>
      </c>
      <c r="I4600" s="168">
        <f t="shared" si="1002"/>
        <v>629563.21600414964</v>
      </c>
      <c r="J4600" s="168">
        <f t="shared" si="1004"/>
        <v>597599.562426641</v>
      </c>
      <c r="K4600" s="94"/>
      <c r="L4600" s="265">
        <f t="shared" si="1003"/>
        <v>239908.82625355979</v>
      </c>
      <c r="M4600" s="265">
        <f>$G4600*NonHospFrac+theModel!$H4600*NonHospFrac</f>
        <v>389654.38975058985</v>
      </c>
      <c r="N4600" s="266">
        <f t="shared" si="1005"/>
        <v>629563.21600414964</v>
      </c>
      <c r="O4600" s="158"/>
      <c r="P4600" s="265">
        <f t="shared" si="1006"/>
        <v>227728.37730480012</v>
      </c>
      <c r="Q4600" s="265">
        <f t="shared" si="1007"/>
        <v>389652.82949997083</v>
      </c>
      <c r="R4600" s="266">
        <f t="shared" si="1008"/>
        <v>617381.20680477098</v>
      </c>
    </row>
    <row r="4601" spans="1:18" x14ac:dyDescent="0.25">
      <c r="A4601" s="81">
        <v>4570</v>
      </c>
      <c r="B4601" s="93">
        <f t="shared" si="997"/>
        <v>1.7043659411131408E-38</v>
      </c>
      <c r="C4601" s="178">
        <f t="shared" si="998"/>
        <v>1.7005211850814097E-38</v>
      </c>
      <c r="D4601" s="165">
        <f t="shared" si="999"/>
        <v>2.2558277767625785E-3</v>
      </c>
      <c r="E4601" s="166">
        <f t="shared" si="1009"/>
        <v>24.291375447755232</v>
      </c>
      <c r="F4601" s="167">
        <f t="shared" si="1010"/>
        <v>10.311388767581782</v>
      </c>
      <c r="G4601" s="167">
        <f t="shared" si="1000"/>
        <v>358341.62158454995</v>
      </c>
      <c r="H4601" s="167">
        <f t="shared" si="1001"/>
        <v>271299.98899881309</v>
      </c>
      <c r="I4601" s="168">
        <f t="shared" si="1002"/>
        <v>629641.6105833631</v>
      </c>
      <c r="J4601" s="168">
        <f t="shared" si="1004"/>
        <v>597664.63276340219</v>
      </c>
      <c r="K4601" s="94"/>
      <c r="L4601" s="265">
        <f t="shared" si="1003"/>
        <v>239938.70022174221</v>
      </c>
      <c r="M4601" s="265">
        <f>$G4601*NonHospFrac+theModel!$H4601*NonHospFrac</f>
        <v>389702.91036162083</v>
      </c>
      <c r="N4601" s="266">
        <f t="shared" si="1005"/>
        <v>629641.6105833631</v>
      </c>
      <c r="O4601" s="158"/>
      <c r="P4601" s="265">
        <f t="shared" si="1006"/>
        <v>227753.17377911665</v>
      </c>
      <c r="Q4601" s="265">
        <f t="shared" si="1007"/>
        <v>389701.35011100181</v>
      </c>
      <c r="R4601" s="266">
        <f t="shared" si="1008"/>
        <v>617454.52389011846</v>
      </c>
    </row>
    <row r="4602" spans="1:18" x14ac:dyDescent="0.25">
      <c r="A4602" s="81">
        <v>4571</v>
      </c>
      <c r="B4602" s="93">
        <f t="shared" si="997"/>
        <v>1.6725276025785849E-38</v>
      </c>
      <c r="C4602" s="178">
        <f t="shared" si="998"/>
        <v>1.6687546683552859E-38</v>
      </c>
      <c r="D4602" s="165">
        <f t="shared" si="999"/>
        <v>2.2558277767625785E-3</v>
      </c>
      <c r="E4602" s="166">
        <f t="shared" si="1009"/>
        <v>24.291375447755232</v>
      </c>
      <c r="F4602" s="167">
        <f t="shared" si="1010"/>
        <v>10.313644595358545</v>
      </c>
      <c r="G4602" s="167">
        <f t="shared" si="1000"/>
        <v>358420.01616376336</v>
      </c>
      <c r="H4602" s="167">
        <f t="shared" si="1001"/>
        <v>271299.98899881309</v>
      </c>
      <c r="I4602" s="168">
        <f t="shared" si="1002"/>
        <v>629720.00516257645</v>
      </c>
      <c r="J4602" s="168">
        <f t="shared" si="1004"/>
        <v>597729.70044776821</v>
      </c>
      <c r="K4602" s="94"/>
      <c r="L4602" s="265">
        <f t="shared" si="1003"/>
        <v>239968.57418992461</v>
      </c>
      <c r="M4602" s="265">
        <f>$G4602*NonHospFrac+theModel!$H4602*NonHospFrac</f>
        <v>389751.43097265181</v>
      </c>
      <c r="N4602" s="266">
        <f t="shared" si="1005"/>
        <v>629720.00516257645</v>
      </c>
      <c r="O4602" s="158"/>
      <c r="P4602" s="265">
        <f t="shared" si="1006"/>
        <v>227777.96924268006</v>
      </c>
      <c r="Q4602" s="265">
        <f t="shared" si="1007"/>
        <v>389749.87072203279</v>
      </c>
      <c r="R4602" s="266">
        <f t="shared" si="1008"/>
        <v>617527.83996471285</v>
      </c>
    </row>
    <row r="4603" spans="1:18" x14ac:dyDescent="0.25">
      <c r="A4603" s="81">
        <v>4572</v>
      </c>
      <c r="B4603" s="93">
        <f t="shared" si="997"/>
        <v>1.6412840188301158E-38</v>
      </c>
      <c r="C4603" s="178">
        <f t="shared" si="998"/>
        <v>1.6375815647508823E-38</v>
      </c>
      <c r="D4603" s="165">
        <f t="shared" si="999"/>
        <v>2.2558277767625785E-3</v>
      </c>
      <c r="E4603" s="166">
        <f t="shared" si="1009"/>
        <v>24.291375447755232</v>
      </c>
      <c r="F4603" s="167">
        <f t="shared" si="1010"/>
        <v>10.315900423135307</v>
      </c>
      <c r="G4603" s="167">
        <f t="shared" si="1000"/>
        <v>358498.41074297676</v>
      </c>
      <c r="H4603" s="167">
        <f t="shared" si="1001"/>
        <v>271299.98899881309</v>
      </c>
      <c r="I4603" s="168">
        <f t="shared" si="1002"/>
        <v>629798.39974178979</v>
      </c>
      <c r="J4603" s="168">
        <f t="shared" si="1004"/>
        <v>597794.76547984732</v>
      </c>
      <c r="K4603" s="94"/>
      <c r="L4603" s="265">
        <f t="shared" si="1003"/>
        <v>239998.44815810703</v>
      </c>
      <c r="M4603" s="265">
        <f>$G4603*NonHospFrac+theModel!$H4603*NonHospFrac</f>
        <v>389799.95158368279</v>
      </c>
      <c r="N4603" s="266">
        <f t="shared" si="1005"/>
        <v>629798.39974178979</v>
      </c>
      <c r="O4603" s="158"/>
      <c r="P4603" s="265">
        <f t="shared" si="1006"/>
        <v>227802.76369553158</v>
      </c>
      <c r="Q4603" s="265">
        <f t="shared" si="1007"/>
        <v>389798.39133306377</v>
      </c>
      <c r="R4603" s="266">
        <f t="shared" si="1008"/>
        <v>617601.15502859536</v>
      </c>
    </row>
    <row r="4604" spans="1:18" x14ac:dyDescent="0.25">
      <c r="A4604" s="81">
        <v>4573</v>
      </c>
      <c r="B4604" s="93">
        <f t="shared" si="997"/>
        <v>1.6106240795750866E-38</v>
      </c>
      <c r="C4604" s="178">
        <f t="shared" si="998"/>
        <v>1.6069907890384585E-38</v>
      </c>
      <c r="D4604" s="165">
        <f t="shared" si="999"/>
        <v>2.2558277767625785E-3</v>
      </c>
      <c r="E4604" s="166">
        <f t="shared" si="1009"/>
        <v>24.291375447755232</v>
      </c>
      <c r="F4604" s="167">
        <f t="shared" si="1010"/>
        <v>10.31815625091207</v>
      </c>
      <c r="G4604" s="167">
        <f t="shared" si="1000"/>
        <v>358576.80532219022</v>
      </c>
      <c r="H4604" s="167">
        <f t="shared" si="1001"/>
        <v>271299.98899881309</v>
      </c>
      <c r="I4604" s="168">
        <f t="shared" si="1002"/>
        <v>629876.79432100337</v>
      </c>
      <c r="J4604" s="168">
        <f t="shared" si="1004"/>
        <v>597859.82785974781</v>
      </c>
      <c r="K4604" s="94"/>
      <c r="L4604" s="265">
        <f t="shared" si="1003"/>
        <v>240028.32212628948</v>
      </c>
      <c r="M4604" s="265">
        <f>$G4604*NonHospFrac+theModel!$H4604*NonHospFrac</f>
        <v>389848.47219471377</v>
      </c>
      <c r="N4604" s="266">
        <f t="shared" si="1005"/>
        <v>629876.79432100325</v>
      </c>
      <c r="O4604" s="158"/>
      <c r="P4604" s="265">
        <f t="shared" si="1006"/>
        <v>227827.55713771243</v>
      </c>
      <c r="Q4604" s="265">
        <f t="shared" si="1007"/>
        <v>389846.91194409475</v>
      </c>
      <c r="R4604" s="266">
        <f t="shared" si="1008"/>
        <v>617674.46908180718</v>
      </c>
    </row>
    <row r="4605" spans="1:18" x14ac:dyDescent="0.25">
      <c r="A4605" s="81">
        <v>4574</v>
      </c>
      <c r="B4605" s="93">
        <f t="shared" si="997"/>
        <v>1.5805368820664041E-38</v>
      </c>
      <c r="C4605" s="178">
        <f t="shared" si="998"/>
        <v>1.576971463065641E-38</v>
      </c>
      <c r="D4605" s="165">
        <f t="shared" si="999"/>
        <v>2.2558277767625785E-3</v>
      </c>
      <c r="E4605" s="166">
        <f t="shared" si="1009"/>
        <v>24.291375447755232</v>
      </c>
      <c r="F4605" s="167">
        <f t="shared" si="1010"/>
        <v>10.320412078688832</v>
      </c>
      <c r="G4605" s="167">
        <f t="shared" si="1000"/>
        <v>358655.19990140363</v>
      </c>
      <c r="H4605" s="167">
        <f t="shared" si="1001"/>
        <v>271299.98899881309</v>
      </c>
      <c r="I4605" s="168">
        <f t="shared" si="1002"/>
        <v>629955.18890021672</v>
      </c>
      <c r="J4605" s="168">
        <f t="shared" si="1004"/>
        <v>597924.88758757745</v>
      </c>
      <c r="K4605" s="94"/>
      <c r="L4605" s="265">
        <f t="shared" si="1003"/>
        <v>240058.1960944719</v>
      </c>
      <c r="M4605" s="265">
        <f>$G4605*NonHospFrac+theModel!$H4605*NonHospFrac</f>
        <v>389896.99280574475</v>
      </c>
      <c r="N4605" s="266">
        <f t="shared" si="1005"/>
        <v>629955.18890021672</v>
      </c>
      <c r="O4605" s="158"/>
      <c r="P4605" s="265">
        <f t="shared" si="1006"/>
        <v>227852.34956926372</v>
      </c>
      <c r="Q4605" s="265">
        <f t="shared" si="1007"/>
        <v>389895.43255512574</v>
      </c>
      <c r="R4605" s="266">
        <f t="shared" si="1008"/>
        <v>617747.78212438943</v>
      </c>
    </row>
    <row r="4606" spans="1:18" x14ac:dyDescent="0.25">
      <c r="A4606" s="81">
        <v>4575</v>
      </c>
      <c r="B4606" s="93">
        <f t="shared" si="997"/>
        <v>1.5510117272251391E-38</v>
      </c>
      <c r="C4606" s="178">
        <f t="shared" si="998"/>
        <v>1.5475129118887802E-38</v>
      </c>
      <c r="D4606" s="165">
        <f t="shared" si="999"/>
        <v>2.2558277767625785E-3</v>
      </c>
      <c r="E4606" s="166">
        <f t="shared" si="1009"/>
        <v>24.291375447755232</v>
      </c>
      <c r="F4606" s="167">
        <f t="shared" si="1010"/>
        <v>10.322667906465595</v>
      </c>
      <c r="G4606" s="167">
        <f t="shared" si="1000"/>
        <v>358733.59448061703</v>
      </c>
      <c r="H4606" s="167">
        <f t="shared" si="1001"/>
        <v>271299.98899881309</v>
      </c>
      <c r="I4606" s="168">
        <f t="shared" si="1002"/>
        <v>630033.58347943006</v>
      </c>
      <c r="J4606" s="168">
        <f t="shared" si="1004"/>
        <v>597989.94466344453</v>
      </c>
      <c r="K4606" s="94"/>
      <c r="L4606" s="265">
        <f t="shared" si="1003"/>
        <v>240088.07006265433</v>
      </c>
      <c r="M4606" s="265">
        <f>$G4606*NonHospFrac+theModel!$H4606*NonHospFrac</f>
        <v>389945.51341677579</v>
      </c>
      <c r="N4606" s="266">
        <f t="shared" si="1005"/>
        <v>630033.58347943006</v>
      </c>
      <c r="O4606" s="158"/>
      <c r="P4606" s="265">
        <f t="shared" si="1006"/>
        <v>227877.1409902267</v>
      </c>
      <c r="Q4606" s="265">
        <f t="shared" si="1007"/>
        <v>389943.95316615677</v>
      </c>
      <c r="R4606" s="266">
        <f t="shared" si="1008"/>
        <v>617821.09415638354</v>
      </c>
    </row>
    <row r="4607" spans="1:18" x14ac:dyDescent="0.25">
      <c r="A4607" s="81">
        <v>4576</v>
      </c>
      <c r="B4607" s="93">
        <f t="shared" si="997"/>
        <v>1.5220381158361602E-38</v>
      </c>
      <c r="C4607" s="178">
        <f t="shared" si="998"/>
        <v>1.5186046599771656E-38</v>
      </c>
      <c r="D4607" s="165">
        <f t="shared" si="999"/>
        <v>2.2558277767625785E-3</v>
      </c>
      <c r="E4607" s="166">
        <f t="shared" si="1009"/>
        <v>24.291375447755232</v>
      </c>
      <c r="F4607" s="167">
        <f t="shared" si="1010"/>
        <v>10.324923734242358</v>
      </c>
      <c r="G4607" s="167">
        <f t="shared" si="1000"/>
        <v>358811.98905983049</v>
      </c>
      <c r="H4607" s="167">
        <f t="shared" si="1001"/>
        <v>271299.98899881309</v>
      </c>
      <c r="I4607" s="168">
        <f t="shared" si="1002"/>
        <v>630111.97805864364</v>
      </c>
      <c r="J4607" s="168">
        <f t="shared" si="1004"/>
        <v>598054.99908745731</v>
      </c>
      <c r="K4607" s="94"/>
      <c r="L4607" s="265">
        <f t="shared" si="1003"/>
        <v>240117.94403083675</v>
      </c>
      <c r="M4607" s="265">
        <f>$G4607*NonHospFrac+theModel!$H4607*NonHospFrac</f>
        <v>389994.03402780683</v>
      </c>
      <c r="N4607" s="266">
        <f t="shared" si="1005"/>
        <v>630111.97805864364</v>
      </c>
      <c r="O4607" s="158"/>
      <c r="P4607" s="265">
        <f t="shared" si="1006"/>
        <v>227901.93140064256</v>
      </c>
      <c r="Q4607" s="265">
        <f t="shared" si="1007"/>
        <v>389992.47377718781</v>
      </c>
      <c r="R4607" s="266">
        <f t="shared" si="1008"/>
        <v>617894.40517783037</v>
      </c>
    </row>
    <row r="4608" spans="1:18" x14ac:dyDescent="0.25">
      <c r="A4608" s="81">
        <v>4577</v>
      </c>
      <c r="B4608" s="93">
        <f t="shared" si="997"/>
        <v>1.4936057448144747E-38</v>
      </c>
      <c r="C4608" s="178">
        <f t="shared" si="998"/>
        <v>1.4902364274877901E-38</v>
      </c>
      <c r="D4608" s="165">
        <f t="shared" si="999"/>
        <v>2.2558277767625785E-3</v>
      </c>
      <c r="E4608" s="166">
        <f t="shared" si="1009"/>
        <v>24.291375447755232</v>
      </c>
      <c r="F4608" s="167">
        <f t="shared" si="1010"/>
        <v>10.32717956201912</v>
      </c>
      <c r="G4608" s="167">
        <f t="shared" si="1000"/>
        <v>358890.3836390439</v>
      </c>
      <c r="H4608" s="167">
        <f t="shared" si="1001"/>
        <v>271299.98899881309</v>
      </c>
      <c r="I4608" s="168">
        <f t="shared" si="1002"/>
        <v>630190.37263785698</v>
      </c>
      <c r="J4608" s="168">
        <f t="shared" si="1004"/>
        <v>598120.05085972347</v>
      </c>
      <c r="K4608" s="94"/>
      <c r="L4608" s="265">
        <f t="shared" si="1003"/>
        <v>240147.81799901917</v>
      </c>
      <c r="M4608" s="265">
        <f>$G4608*NonHospFrac+theModel!$H4608*NonHospFrac</f>
        <v>390042.55463883781</v>
      </c>
      <c r="N4608" s="266">
        <f t="shared" si="1005"/>
        <v>630190.37263785698</v>
      </c>
      <c r="O4608" s="158"/>
      <c r="P4608" s="265">
        <f t="shared" si="1006"/>
        <v>227926.72080055249</v>
      </c>
      <c r="Q4608" s="265">
        <f t="shared" si="1007"/>
        <v>390040.99438821879</v>
      </c>
      <c r="R4608" s="266">
        <f t="shared" si="1008"/>
        <v>617967.71518877125</v>
      </c>
    </row>
    <row r="4609" spans="1:18" x14ac:dyDescent="0.25">
      <c r="A4609" s="81">
        <v>4578</v>
      </c>
      <c r="B4609" s="93">
        <f t="shared" si="997"/>
        <v>1.465704503541449E-38</v>
      </c>
      <c r="C4609" s="178">
        <f t="shared" si="998"/>
        <v>1.4623981266098342E-38</v>
      </c>
      <c r="D4609" s="165">
        <f t="shared" si="999"/>
        <v>2.2558277767625785E-3</v>
      </c>
      <c r="E4609" s="166">
        <f t="shared" si="1009"/>
        <v>24.291375447755232</v>
      </c>
      <c r="F4609" s="167">
        <f t="shared" si="1010"/>
        <v>10.329435389795883</v>
      </c>
      <c r="G4609" s="167">
        <f t="shared" si="1000"/>
        <v>358968.7782182573</v>
      </c>
      <c r="H4609" s="167">
        <f t="shared" si="1001"/>
        <v>271299.98899881309</v>
      </c>
      <c r="I4609" s="168">
        <f t="shared" si="1002"/>
        <v>630268.76721707033</v>
      </c>
      <c r="J4609" s="168">
        <f t="shared" si="1004"/>
        <v>598185.0999803514</v>
      </c>
      <c r="K4609" s="94"/>
      <c r="L4609" s="265">
        <f t="shared" si="1003"/>
        <v>240177.69196720159</v>
      </c>
      <c r="M4609" s="265">
        <f>$G4609*NonHospFrac+theModel!$H4609*NonHospFrac</f>
        <v>390091.07524986879</v>
      </c>
      <c r="N4609" s="266">
        <f t="shared" si="1005"/>
        <v>630268.76721707033</v>
      </c>
      <c r="O4609" s="158"/>
      <c r="P4609" s="265">
        <f t="shared" si="1006"/>
        <v>227951.50918999768</v>
      </c>
      <c r="Q4609" s="265">
        <f t="shared" si="1007"/>
        <v>390089.51499924978</v>
      </c>
      <c r="R4609" s="266">
        <f t="shared" si="1008"/>
        <v>618041.02418924752</v>
      </c>
    </row>
    <row r="4610" spans="1:18" x14ac:dyDescent="0.25">
      <c r="A4610" s="81">
        <v>4579</v>
      </c>
      <c r="B4610" s="93">
        <f t="shared" si="997"/>
        <v>1.4383244702694493E-38</v>
      </c>
      <c r="C4610" s="178">
        <f t="shared" si="998"/>
        <v>1.4350798579774182E-38</v>
      </c>
      <c r="D4610" s="165">
        <f t="shared" si="999"/>
        <v>2.2558277767625785E-3</v>
      </c>
      <c r="E4610" s="166">
        <f t="shared" si="1009"/>
        <v>24.291375447755232</v>
      </c>
      <c r="F4610" s="167">
        <f t="shared" si="1010"/>
        <v>10.331691217572645</v>
      </c>
      <c r="G4610" s="167">
        <f t="shared" si="1000"/>
        <v>359047.17279747076</v>
      </c>
      <c r="H4610" s="167">
        <f t="shared" si="1001"/>
        <v>271299.98899881309</v>
      </c>
      <c r="I4610" s="168">
        <f t="shared" si="1002"/>
        <v>630347.16179628391</v>
      </c>
      <c r="J4610" s="168">
        <f t="shared" si="1004"/>
        <v>598250.14644944924</v>
      </c>
      <c r="K4610" s="94"/>
      <c r="L4610" s="265">
        <f t="shared" si="1003"/>
        <v>240207.56593538405</v>
      </c>
      <c r="M4610" s="265">
        <f>$G4610*NonHospFrac+theModel!$H4610*NonHospFrac</f>
        <v>390139.59586089978</v>
      </c>
      <c r="N4610" s="266">
        <f t="shared" si="1005"/>
        <v>630347.16179628379</v>
      </c>
      <c r="O4610" s="158"/>
      <c r="P4610" s="265">
        <f t="shared" si="1006"/>
        <v>227976.29656901935</v>
      </c>
      <c r="Q4610" s="265">
        <f t="shared" si="1007"/>
        <v>390138.03561028076</v>
      </c>
      <c r="R4610" s="266">
        <f t="shared" si="1008"/>
        <v>618114.33217930014</v>
      </c>
    </row>
    <row r="4611" spans="1:18" x14ac:dyDescent="0.25">
      <c r="A4611" s="81">
        <v>4580</v>
      </c>
      <c r="B4611" s="93">
        <f t="shared" si="997"/>
        <v>1.4114559085936441E-38</v>
      </c>
      <c r="C4611" s="178">
        <f t="shared" si="998"/>
        <v>1.4082719071493628E-38</v>
      </c>
      <c r="D4611" s="165">
        <f t="shared" si="999"/>
        <v>2.2558277767625785E-3</v>
      </c>
      <c r="E4611" s="166">
        <f t="shared" si="1009"/>
        <v>24.291375447755232</v>
      </c>
      <c r="F4611" s="167">
        <f t="shared" si="1010"/>
        <v>10.333947045349408</v>
      </c>
      <c r="G4611" s="167">
        <f t="shared" si="1000"/>
        <v>359125.56737668422</v>
      </c>
      <c r="H4611" s="167">
        <f t="shared" si="1001"/>
        <v>271299.98899881309</v>
      </c>
      <c r="I4611" s="168">
        <f t="shared" si="1002"/>
        <v>630425.55637549725</v>
      </c>
      <c r="J4611" s="168">
        <f t="shared" si="1004"/>
        <v>598315.1902671248</v>
      </c>
      <c r="K4611" s="94"/>
      <c r="L4611" s="265">
        <f t="shared" si="1003"/>
        <v>240237.43990356647</v>
      </c>
      <c r="M4611" s="265">
        <f>$G4611*NonHospFrac+theModel!$H4611*NonHospFrac</f>
        <v>390188.11647193081</v>
      </c>
      <c r="N4611" s="266">
        <f t="shared" si="1005"/>
        <v>630425.55637549725</v>
      </c>
      <c r="O4611" s="158"/>
      <c r="P4611" s="265">
        <f t="shared" si="1006"/>
        <v>228001.08293765862</v>
      </c>
      <c r="Q4611" s="265">
        <f t="shared" si="1007"/>
        <v>390186.5562213118</v>
      </c>
      <c r="R4611" s="266">
        <f t="shared" si="1008"/>
        <v>618187.63915897044</v>
      </c>
    </row>
    <row r="4612" spans="1:18" x14ac:dyDescent="0.25">
      <c r="A4612" s="81">
        <v>4581</v>
      </c>
      <c r="B4612" s="93">
        <f t="shared" si="997"/>
        <v>1.3850892639897156E-38</v>
      </c>
      <c r="C4612" s="178">
        <f t="shared" si="998"/>
        <v>1.381964741154712E-38</v>
      </c>
      <c r="D4612" s="165">
        <f t="shared" si="999"/>
        <v>2.2558277767625785E-3</v>
      </c>
      <c r="E4612" s="166">
        <f t="shared" si="1009"/>
        <v>24.291375447755232</v>
      </c>
      <c r="F4612" s="167">
        <f t="shared" si="1010"/>
        <v>10.336202873126171</v>
      </c>
      <c r="G4612" s="167">
        <f t="shared" si="1000"/>
        <v>359203.96195589757</v>
      </c>
      <c r="H4612" s="167">
        <f t="shared" si="1001"/>
        <v>271299.98899881309</v>
      </c>
      <c r="I4612" s="168">
        <f t="shared" si="1002"/>
        <v>630503.9509547106</v>
      </c>
      <c r="J4612" s="168">
        <f t="shared" si="1004"/>
        <v>598380.23143348633</v>
      </c>
      <c r="K4612" s="94"/>
      <c r="L4612" s="265">
        <f t="shared" si="1003"/>
        <v>240267.31387174886</v>
      </c>
      <c r="M4612" s="265">
        <f>$G4612*NonHospFrac+theModel!$H4612*NonHospFrac</f>
        <v>390236.63708296174</v>
      </c>
      <c r="N4612" s="266">
        <f t="shared" si="1005"/>
        <v>630503.9509547106</v>
      </c>
      <c r="O4612" s="158"/>
      <c r="P4612" s="265">
        <f t="shared" si="1006"/>
        <v>228025.86829595669</v>
      </c>
      <c r="Q4612" s="265">
        <f t="shared" si="1007"/>
        <v>390235.07683234272</v>
      </c>
      <c r="R4612" s="266">
        <f t="shared" si="1008"/>
        <v>618260.94512829941</v>
      </c>
    </row>
    <row r="4613" spans="1:18" x14ac:dyDescent="0.25">
      <c r="A4613" s="81">
        <v>4582</v>
      </c>
      <c r="B4613" s="93">
        <f t="shared" si="997"/>
        <v>1.3592151604162491E-38</v>
      </c>
      <c r="C4613" s="178">
        <f t="shared" si="998"/>
        <v>1.3561490051027853E-38</v>
      </c>
      <c r="D4613" s="165">
        <f t="shared" si="999"/>
        <v>2.2558277767625785E-3</v>
      </c>
      <c r="E4613" s="166">
        <f t="shared" si="1009"/>
        <v>24.291375447755232</v>
      </c>
      <c r="F4613" s="167">
        <f t="shared" si="1010"/>
        <v>10.338458700902933</v>
      </c>
      <c r="G4613" s="167">
        <f t="shared" si="1000"/>
        <v>359282.35653511103</v>
      </c>
      <c r="H4613" s="167">
        <f t="shared" si="1001"/>
        <v>271299.98899881309</v>
      </c>
      <c r="I4613" s="168">
        <f t="shared" si="1002"/>
        <v>630582.34553392418</v>
      </c>
      <c r="J4613" s="168">
        <f t="shared" si="1004"/>
        <v>598445.269948642</v>
      </c>
      <c r="K4613" s="94"/>
      <c r="L4613" s="265">
        <f t="shared" si="1003"/>
        <v>240297.18783993131</v>
      </c>
      <c r="M4613" s="265">
        <f>$G4613*NonHospFrac+theModel!$H4613*NonHospFrac</f>
        <v>390285.15769399278</v>
      </c>
      <c r="N4613" s="266">
        <f t="shared" si="1005"/>
        <v>630582.34553392406</v>
      </c>
      <c r="O4613" s="158"/>
      <c r="P4613" s="265">
        <f t="shared" si="1006"/>
        <v>228050.65264395482</v>
      </c>
      <c r="Q4613" s="265">
        <f t="shared" si="1007"/>
        <v>390283.59744337376</v>
      </c>
      <c r="R4613" s="266">
        <f t="shared" si="1008"/>
        <v>618334.2500873286</v>
      </c>
    </row>
    <row r="4614" spans="1:18" x14ac:dyDescent="0.25">
      <c r="A4614" s="81">
        <v>4583</v>
      </c>
      <c r="B4614" s="93">
        <f t="shared" si="997"/>
        <v>1.3338243969805884E-38</v>
      </c>
      <c r="C4614" s="178">
        <f t="shared" si="998"/>
        <v>1.3308155188565558E-38</v>
      </c>
      <c r="D4614" s="165">
        <f t="shared" si="999"/>
        <v>2.2558277767625785E-3</v>
      </c>
      <c r="E4614" s="166">
        <f t="shared" si="1009"/>
        <v>24.291375447755232</v>
      </c>
      <c r="F4614" s="167">
        <f t="shared" si="1010"/>
        <v>10.340714528679696</v>
      </c>
      <c r="G4614" s="167">
        <f t="shared" si="1000"/>
        <v>359360.75111432443</v>
      </c>
      <c r="H4614" s="167">
        <f t="shared" si="1001"/>
        <v>271299.98899881309</v>
      </c>
      <c r="I4614" s="168">
        <f t="shared" si="1002"/>
        <v>630660.74011313752</v>
      </c>
      <c r="J4614" s="168">
        <f t="shared" si="1004"/>
        <v>598510.3058126996</v>
      </c>
      <c r="K4614" s="94"/>
      <c r="L4614" s="265">
        <f t="shared" si="1003"/>
        <v>240327.06180811374</v>
      </c>
      <c r="M4614" s="265">
        <f>$G4614*NonHospFrac+theModel!$H4614*NonHospFrac</f>
        <v>390333.67830502376</v>
      </c>
      <c r="N4614" s="266">
        <f t="shared" si="1005"/>
        <v>630660.74011313752</v>
      </c>
      <c r="O4614" s="158"/>
      <c r="P4614" s="265">
        <f t="shared" si="1006"/>
        <v>228075.43598169409</v>
      </c>
      <c r="Q4614" s="265">
        <f t="shared" si="1007"/>
        <v>390332.11805440474</v>
      </c>
      <c r="R4614" s="266">
        <f t="shared" si="1008"/>
        <v>618407.55403609877</v>
      </c>
    </row>
    <row r="4615" spans="1:18" x14ac:dyDescent="0.25">
      <c r="A4615" s="81">
        <v>4584</v>
      </c>
      <c r="B4615" s="93">
        <f t="shared" si="997"/>
        <v>1.3089079446669787E-38</v>
      </c>
      <c r="C4615" s="178">
        <f t="shared" si="998"/>
        <v>1.3059552737681736E-38</v>
      </c>
      <c r="D4615" s="165">
        <f t="shared" si="999"/>
        <v>2.2558277767625785E-3</v>
      </c>
      <c r="E4615" s="166">
        <f t="shared" si="1009"/>
        <v>24.291375447755232</v>
      </c>
      <c r="F4615" s="167">
        <f t="shared" si="1010"/>
        <v>10.342970356456458</v>
      </c>
      <c r="G4615" s="167">
        <f t="shared" si="1000"/>
        <v>359439.1456935379</v>
      </c>
      <c r="H4615" s="167">
        <f t="shared" si="1001"/>
        <v>271299.98899881309</v>
      </c>
      <c r="I4615" s="168">
        <f t="shared" si="1002"/>
        <v>630739.13469235098</v>
      </c>
      <c r="J4615" s="168">
        <f t="shared" si="1004"/>
        <v>598575.3390257674</v>
      </c>
      <c r="K4615" s="94"/>
      <c r="L4615" s="265">
        <f t="shared" si="1003"/>
        <v>240356.93577629619</v>
      </c>
      <c r="M4615" s="265">
        <f>$G4615*NonHospFrac+theModel!$H4615*NonHospFrac</f>
        <v>390382.1989160548</v>
      </c>
      <c r="N4615" s="266">
        <f t="shared" si="1005"/>
        <v>630739.13469235098</v>
      </c>
      <c r="O4615" s="158"/>
      <c r="P4615" s="265">
        <f t="shared" si="1006"/>
        <v>228100.21830921574</v>
      </c>
      <c r="Q4615" s="265">
        <f t="shared" si="1007"/>
        <v>390380.63866543578</v>
      </c>
      <c r="R4615" s="266">
        <f t="shared" si="1008"/>
        <v>618480.85697465157</v>
      </c>
    </row>
    <row r="4616" spans="1:18" x14ac:dyDescent="0.25">
      <c r="A4616" s="81">
        <v>4585</v>
      </c>
      <c r="B4616" s="93">
        <f t="shared" si="997"/>
        <v>1.2844569431258259E-38</v>
      </c>
      <c r="C4616" s="178">
        <f t="shared" si="998"/>
        <v>1.2815594294754672E-38</v>
      </c>
      <c r="D4616" s="165">
        <f t="shared" si="999"/>
        <v>2.2558277767625785E-3</v>
      </c>
      <c r="E4616" s="166">
        <f t="shared" si="1009"/>
        <v>24.291375447755232</v>
      </c>
      <c r="F4616" s="167">
        <f t="shared" si="1010"/>
        <v>10.345226184233221</v>
      </c>
      <c r="G4616" s="167">
        <f t="shared" si="1000"/>
        <v>359517.54027275124</v>
      </c>
      <c r="H4616" s="167">
        <f t="shared" si="1001"/>
        <v>271299.98899881309</v>
      </c>
      <c r="I4616" s="168">
        <f t="shared" si="1002"/>
        <v>630817.52927156433</v>
      </c>
      <c r="J4616" s="168">
        <f t="shared" si="1004"/>
        <v>598640.36958795332</v>
      </c>
      <c r="K4616" s="94"/>
      <c r="L4616" s="265">
        <f t="shared" si="1003"/>
        <v>240386.80974447858</v>
      </c>
      <c r="M4616" s="265">
        <f>$G4616*NonHospFrac+theModel!$H4616*NonHospFrac</f>
        <v>390430.71952708578</v>
      </c>
      <c r="N4616" s="266">
        <f t="shared" si="1005"/>
        <v>630817.52927156433</v>
      </c>
      <c r="O4616" s="158"/>
      <c r="P4616" s="265">
        <f t="shared" si="1006"/>
        <v>228124.99962656089</v>
      </c>
      <c r="Q4616" s="265">
        <f t="shared" si="1007"/>
        <v>390429.15927646676</v>
      </c>
      <c r="R4616" s="266">
        <f t="shared" si="1008"/>
        <v>618554.15890302765</v>
      </c>
    </row>
    <row r="4617" spans="1:18" x14ac:dyDescent="0.25">
      <c r="A4617" s="81">
        <v>4586</v>
      </c>
      <c r="B4617" s="93">
        <f t="shared" si="997"/>
        <v>1.2604626975229533E-38</v>
      </c>
      <c r="C4617" s="178">
        <f t="shared" si="998"/>
        <v>1.257619310758308E-38</v>
      </c>
      <c r="D4617" s="165">
        <f t="shared" si="999"/>
        <v>2.2558277767625785E-3</v>
      </c>
      <c r="E4617" s="166">
        <f t="shared" si="1009"/>
        <v>24.291375447755232</v>
      </c>
      <c r="F4617" s="167">
        <f t="shared" si="1010"/>
        <v>10.347482012009984</v>
      </c>
      <c r="G4617" s="167">
        <f t="shared" si="1000"/>
        <v>359595.9348519647</v>
      </c>
      <c r="H4617" s="167">
        <f t="shared" si="1001"/>
        <v>271299.98899881309</v>
      </c>
      <c r="I4617" s="168">
        <f t="shared" si="1002"/>
        <v>630895.92385077779</v>
      </c>
      <c r="J4617" s="168">
        <f t="shared" si="1004"/>
        <v>598705.39749936562</v>
      </c>
      <c r="K4617" s="94"/>
      <c r="L4617" s="265">
        <f t="shared" si="1003"/>
        <v>240416.683712661</v>
      </c>
      <c r="M4617" s="265">
        <f>$G4617*NonHospFrac+theModel!$H4617*NonHospFrac</f>
        <v>390479.24013811676</v>
      </c>
      <c r="N4617" s="266">
        <f t="shared" si="1005"/>
        <v>630895.92385077779</v>
      </c>
      <c r="O4617" s="158"/>
      <c r="P4617" s="265">
        <f t="shared" si="1006"/>
        <v>228149.7799337708</v>
      </c>
      <c r="Q4617" s="265">
        <f t="shared" si="1007"/>
        <v>390477.67988749774</v>
      </c>
      <c r="R4617" s="266">
        <f t="shared" si="1008"/>
        <v>618627.45982126857</v>
      </c>
    </row>
    <row r="4618" spans="1:18" x14ac:dyDescent="0.25">
      <c r="A4618" s="81">
        <v>4587</v>
      </c>
      <c r="B4618" s="93">
        <f t="shared" si="997"/>
        <v>1.2369166754476088E-38</v>
      </c>
      <c r="C4618" s="178">
        <f t="shared" si="998"/>
        <v>1.2341264044535932E-38</v>
      </c>
      <c r="D4618" s="165">
        <f t="shared" si="999"/>
        <v>2.2558277767625785E-3</v>
      </c>
      <c r="E4618" s="166">
        <f t="shared" si="1009"/>
        <v>24.291375447755232</v>
      </c>
      <c r="F4618" s="167">
        <f t="shared" si="1010"/>
        <v>10.349737839786746</v>
      </c>
      <c r="G4618" s="167">
        <f t="shared" si="1000"/>
        <v>359674.32943117811</v>
      </c>
      <c r="H4618" s="167">
        <f t="shared" si="1001"/>
        <v>271299.98899881309</v>
      </c>
      <c r="I4618" s="168">
        <f t="shared" si="1002"/>
        <v>630974.31842999114</v>
      </c>
      <c r="J4618" s="168">
        <f t="shared" si="1004"/>
        <v>598770.42276011209</v>
      </c>
      <c r="K4618" s="94"/>
      <c r="L4618" s="265">
        <f t="shared" si="1003"/>
        <v>240446.55768084343</v>
      </c>
      <c r="M4618" s="265">
        <f>$G4618*NonHospFrac+theModel!$H4618*NonHospFrac</f>
        <v>390527.76074914774</v>
      </c>
      <c r="N4618" s="266">
        <f t="shared" si="1005"/>
        <v>630974.31842999114</v>
      </c>
      <c r="O4618" s="158"/>
      <c r="P4618" s="265">
        <f t="shared" si="1006"/>
        <v>228174.5592308866</v>
      </c>
      <c r="Q4618" s="265">
        <f t="shared" si="1007"/>
        <v>390526.20049852872</v>
      </c>
      <c r="R4618" s="266">
        <f t="shared" si="1008"/>
        <v>618700.75972941529</v>
      </c>
    </row>
    <row r="4619" spans="1:18" x14ac:dyDescent="0.25">
      <c r="A4619" s="81">
        <v>4588</v>
      </c>
      <c r="B4619" s="93">
        <f t="shared" si="997"/>
        <v>1.2138105038785153E-38</v>
      </c>
      <c r="C4619" s="178">
        <f t="shared" si="998"/>
        <v>1.2110723564281399E-38</v>
      </c>
      <c r="D4619" s="165">
        <f t="shared" si="999"/>
        <v>2.2558277767625785E-3</v>
      </c>
      <c r="E4619" s="166">
        <f t="shared" si="1009"/>
        <v>24.291375447755232</v>
      </c>
      <c r="F4619" s="167">
        <f t="shared" si="1010"/>
        <v>10.351993667563509</v>
      </c>
      <c r="G4619" s="167">
        <f t="shared" si="1000"/>
        <v>359752.72401039151</v>
      </c>
      <c r="H4619" s="167">
        <f t="shared" si="1001"/>
        <v>271299.98899881309</v>
      </c>
      <c r="I4619" s="168">
        <f t="shared" si="1002"/>
        <v>631052.7130092046</v>
      </c>
      <c r="J4619" s="168">
        <f t="shared" si="1004"/>
        <v>598835.44537030102</v>
      </c>
      <c r="K4619" s="94"/>
      <c r="L4619" s="265">
        <f t="shared" si="1003"/>
        <v>240476.43164902585</v>
      </c>
      <c r="M4619" s="265">
        <f>$G4619*NonHospFrac+theModel!$H4619*NonHospFrac</f>
        <v>390576.28136017872</v>
      </c>
      <c r="N4619" s="266">
        <f t="shared" si="1005"/>
        <v>631052.7130092046</v>
      </c>
      <c r="O4619" s="158"/>
      <c r="P4619" s="265">
        <f t="shared" si="1006"/>
        <v>228199.33751794946</v>
      </c>
      <c r="Q4619" s="265">
        <f t="shared" si="1007"/>
        <v>390574.7211095597</v>
      </c>
      <c r="R4619" s="266">
        <f t="shared" si="1008"/>
        <v>618774.05862750916</v>
      </c>
    </row>
    <row r="4620" spans="1:18" x14ac:dyDescent="0.25">
      <c r="A4620" s="81">
        <v>4589</v>
      </c>
      <c r="B4620" s="93">
        <f t="shared" si="997"/>
        <v>1.1911359662061397E-38</v>
      </c>
      <c r="C4620" s="178">
        <f t="shared" si="998"/>
        <v>1.1884489686076709E-38</v>
      </c>
      <c r="D4620" s="165">
        <f t="shared" si="999"/>
        <v>2.2558277767625785E-3</v>
      </c>
      <c r="E4620" s="166">
        <f t="shared" si="1009"/>
        <v>24.291375447755232</v>
      </c>
      <c r="F4620" s="167">
        <f t="shared" si="1010"/>
        <v>10.354249495340271</v>
      </c>
      <c r="G4620" s="167">
        <f t="shared" si="1000"/>
        <v>359831.11858960497</v>
      </c>
      <c r="H4620" s="167">
        <f t="shared" si="1001"/>
        <v>271299.98899881309</v>
      </c>
      <c r="I4620" s="168">
        <f t="shared" si="1002"/>
        <v>631131.10758841806</v>
      </c>
      <c r="J4620" s="168">
        <f t="shared" si="1004"/>
        <v>598900.46533004043</v>
      </c>
      <c r="K4620" s="94"/>
      <c r="L4620" s="265">
        <f t="shared" si="1003"/>
        <v>240506.3056172083</v>
      </c>
      <c r="M4620" s="265">
        <f>$G4620*NonHospFrac+theModel!$H4620*NonHospFrac</f>
        <v>390624.80197120976</v>
      </c>
      <c r="N4620" s="266">
        <f t="shared" si="1005"/>
        <v>631131.10758841806</v>
      </c>
      <c r="O4620" s="158"/>
      <c r="P4620" s="265">
        <f t="shared" si="1006"/>
        <v>228224.11479500058</v>
      </c>
      <c r="Q4620" s="265">
        <f t="shared" si="1007"/>
        <v>390623.24172059074</v>
      </c>
      <c r="R4620" s="266">
        <f t="shared" si="1008"/>
        <v>618847.35651559127</v>
      </c>
    </row>
    <row r="4621" spans="1:18" x14ac:dyDescent="0.25">
      <c r="A4621" s="81">
        <v>4590</v>
      </c>
      <c r="B4621" s="93">
        <f t="shared" si="997"/>
        <v>1.1688849993111247E-38</v>
      </c>
      <c r="C4621" s="178">
        <f t="shared" si="998"/>
        <v>1.1662481960618376E-38</v>
      </c>
      <c r="D4621" s="165">
        <f t="shared" si="999"/>
        <v>2.2558277767625785E-3</v>
      </c>
      <c r="E4621" s="166">
        <f t="shared" si="1009"/>
        <v>24.291375447755232</v>
      </c>
      <c r="F4621" s="167">
        <f t="shared" si="1010"/>
        <v>10.356505323117034</v>
      </c>
      <c r="G4621" s="167">
        <f t="shared" si="1000"/>
        <v>359909.51316881838</v>
      </c>
      <c r="H4621" s="167">
        <f t="shared" si="1001"/>
        <v>271299.98899881309</v>
      </c>
      <c r="I4621" s="168">
        <f t="shared" si="1002"/>
        <v>631209.50216763141</v>
      </c>
      <c r="J4621" s="168">
        <f t="shared" si="1004"/>
        <v>598965.48263943812</v>
      </c>
      <c r="K4621" s="94"/>
      <c r="L4621" s="265">
        <f t="shared" si="1003"/>
        <v>240536.17958539072</v>
      </c>
      <c r="M4621" s="265">
        <f>$G4621*NonHospFrac+theModel!$H4621*NonHospFrac</f>
        <v>390673.32258224074</v>
      </c>
      <c r="N4621" s="266">
        <f t="shared" si="1005"/>
        <v>631209.50216763141</v>
      </c>
      <c r="O4621" s="158"/>
      <c r="P4621" s="265">
        <f t="shared" si="1006"/>
        <v>228248.89106208109</v>
      </c>
      <c r="Q4621" s="265">
        <f t="shared" si="1007"/>
        <v>390671.76233162172</v>
      </c>
      <c r="R4621" s="266">
        <f t="shared" si="1008"/>
        <v>618920.65339370281</v>
      </c>
    </row>
    <row r="4622" spans="1:18" x14ac:dyDescent="0.25">
      <c r="A4622" s="81">
        <v>4591</v>
      </c>
      <c r="B4622" s="93">
        <f t="shared" si="997"/>
        <v>1.1470496906967517E-38</v>
      </c>
      <c r="C4622" s="178">
        <f t="shared" si="998"/>
        <v>1.144462144143151E-38</v>
      </c>
      <c r="D4622" s="165">
        <f t="shared" si="999"/>
        <v>2.2558277767625785E-3</v>
      </c>
      <c r="E4622" s="166">
        <f t="shared" si="1009"/>
        <v>24.291375447755232</v>
      </c>
      <c r="F4622" s="167">
        <f t="shared" si="1010"/>
        <v>10.358761150893796</v>
      </c>
      <c r="G4622" s="167">
        <f t="shared" si="1000"/>
        <v>359987.90774803178</v>
      </c>
      <c r="H4622" s="167">
        <f t="shared" si="1001"/>
        <v>271299.98899881309</v>
      </c>
      <c r="I4622" s="168">
        <f t="shared" si="1002"/>
        <v>631287.89674684487</v>
      </c>
      <c r="J4622" s="168">
        <f t="shared" si="1004"/>
        <v>599030.49729860236</v>
      </c>
      <c r="K4622" s="94"/>
      <c r="L4622" s="265">
        <f t="shared" si="1003"/>
        <v>240566.05355357315</v>
      </c>
      <c r="M4622" s="265">
        <f>$G4622*NonHospFrac+theModel!$H4622*NonHospFrac</f>
        <v>390721.84319327172</v>
      </c>
      <c r="N4622" s="266">
        <f t="shared" si="1005"/>
        <v>631287.89674684487</v>
      </c>
      <c r="O4622" s="158"/>
      <c r="P4622" s="265">
        <f t="shared" si="1006"/>
        <v>228273.66631923217</v>
      </c>
      <c r="Q4622" s="265">
        <f t="shared" si="1007"/>
        <v>390720.2829426527</v>
      </c>
      <c r="R4622" s="266">
        <f t="shared" si="1008"/>
        <v>618993.9492618849</v>
      </c>
    </row>
    <row r="4623" spans="1:18" x14ac:dyDescent="0.25">
      <c r="A4623" s="81">
        <v>4592</v>
      </c>
      <c r="B4623" s="93">
        <f t="shared" si="997"/>
        <v>1.1256222756755065E-38</v>
      </c>
      <c r="C4623" s="178">
        <f t="shared" si="998"/>
        <v>1.123083065679895E-38</v>
      </c>
      <c r="D4623" s="165">
        <f t="shared" si="999"/>
        <v>2.2558277767625785E-3</v>
      </c>
      <c r="E4623" s="166">
        <f t="shared" si="1009"/>
        <v>24.291375447755232</v>
      </c>
      <c r="F4623" s="167">
        <f t="shared" si="1010"/>
        <v>10.361016978670559</v>
      </c>
      <c r="G4623" s="167">
        <f t="shared" si="1000"/>
        <v>360066.30232724518</v>
      </c>
      <c r="H4623" s="167">
        <f t="shared" si="1001"/>
        <v>271299.98899881309</v>
      </c>
      <c r="I4623" s="168">
        <f t="shared" si="1002"/>
        <v>631366.29132605833</v>
      </c>
      <c r="J4623" s="168">
        <f t="shared" si="1004"/>
        <v>599095.50930764119</v>
      </c>
      <c r="K4623" s="94"/>
      <c r="L4623" s="265">
        <f t="shared" si="1003"/>
        <v>240595.92752175554</v>
      </c>
      <c r="M4623" s="265">
        <f>$G4623*NonHospFrac+theModel!$H4623*NonHospFrac</f>
        <v>390770.3638043027</v>
      </c>
      <c r="N4623" s="266">
        <f t="shared" si="1005"/>
        <v>631366.29132605821</v>
      </c>
      <c r="O4623" s="158"/>
      <c r="P4623" s="265">
        <f t="shared" si="1006"/>
        <v>228298.44056649497</v>
      </c>
      <c r="Q4623" s="265">
        <f t="shared" si="1007"/>
        <v>390768.80355368368</v>
      </c>
      <c r="R4623" s="266">
        <f t="shared" si="1008"/>
        <v>619067.24412017863</v>
      </c>
    </row>
    <row r="4624" spans="1:18" x14ac:dyDescent="0.25">
      <c r="A4624" s="81">
        <v>4593</v>
      </c>
      <c r="B4624" s="93">
        <f t="shared" si="997"/>
        <v>1.1045951346076749E-38</v>
      </c>
      <c r="C4624" s="178">
        <f t="shared" si="998"/>
        <v>1.1021033582209501E-38</v>
      </c>
      <c r="D4624" s="165">
        <f t="shared" si="999"/>
        <v>2.2558277767625785E-3</v>
      </c>
      <c r="E4624" s="166">
        <f t="shared" si="1009"/>
        <v>24.291375447755232</v>
      </c>
      <c r="F4624" s="167">
        <f t="shared" si="1010"/>
        <v>10.363272806447322</v>
      </c>
      <c r="G4624" s="167">
        <f t="shared" si="1000"/>
        <v>360144.69690645864</v>
      </c>
      <c r="H4624" s="167">
        <f t="shared" si="1001"/>
        <v>271299.98899881309</v>
      </c>
      <c r="I4624" s="168">
        <f t="shared" si="1002"/>
        <v>631444.68590527168</v>
      </c>
      <c r="J4624" s="168">
        <f t="shared" si="1004"/>
        <v>599160.51866666239</v>
      </c>
      <c r="K4624" s="94"/>
      <c r="L4624" s="265">
        <f t="shared" si="1003"/>
        <v>240625.80148993799</v>
      </c>
      <c r="M4624" s="265">
        <f>$G4624*NonHospFrac+theModel!$H4624*NonHospFrac</f>
        <v>390818.88441533374</v>
      </c>
      <c r="N4624" s="266">
        <f t="shared" si="1005"/>
        <v>631444.68590527168</v>
      </c>
      <c r="O4624" s="158"/>
      <c r="P4624" s="265">
        <f t="shared" si="1006"/>
        <v>228323.21380391074</v>
      </c>
      <c r="Q4624" s="265">
        <f t="shared" si="1007"/>
        <v>390817.32416471472</v>
      </c>
      <c r="R4624" s="266">
        <f t="shared" si="1008"/>
        <v>619140.53796862543</v>
      </c>
    </row>
    <row r="4625" spans="1:18" x14ac:dyDescent="0.25">
      <c r="A4625" s="81">
        <v>4594</v>
      </c>
      <c r="B4625" s="93">
        <f t="shared" si="997"/>
        <v>1.0839607901920378E-38</v>
      </c>
      <c r="C4625" s="178">
        <f t="shared" si="998"/>
        <v>1.081515561332601E-38</v>
      </c>
      <c r="D4625" s="165">
        <f t="shared" si="999"/>
        <v>2.2558277767625785E-3</v>
      </c>
      <c r="E4625" s="166">
        <f t="shared" si="1009"/>
        <v>24.291375447755232</v>
      </c>
      <c r="F4625" s="167">
        <f t="shared" si="1010"/>
        <v>10.365528634224084</v>
      </c>
      <c r="G4625" s="167">
        <f t="shared" si="1000"/>
        <v>360223.09148567205</v>
      </c>
      <c r="H4625" s="167">
        <f t="shared" si="1001"/>
        <v>271299.98899881309</v>
      </c>
      <c r="I4625" s="168">
        <f t="shared" si="1002"/>
        <v>631523.08048448514</v>
      </c>
      <c r="J4625" s="168">
        <f t="shared" si="1004"/>
        <v>599225.52537577425</v>
      </c>
      <c r="K4625" s="94"/>
      <c r="L4625" s="265">
        <f t="shared" si="1003"/>
        <v>240655.67545812041</v>
      </c>
      <c r="M4625" s="265">
        <f>$G4625*NonHospFrac+theModel!$H4625*NonHospFrac</f>
        <v>390867.40502636472</v>
      </c>
      <c r="N4625" s="266">
        <f t="shared" si="1005"/>
        <v>631523.08048448514</v>
      </c>
      <c r="O4625" s="158"/>
      <c r="P4625" s="265">
        <f t="shared" si="1006"/>
        <v>228347.98603152056</v>
      </c>
      <c r="Q4625" s="265">
        <f t="shared" si="1007"/>
        <v>390865.8447757457</v>
      </c>
      <c r="R4625" s="266">
        <f t="shared" si="1008"/>
        <v>619213.83080726629</v>
      </c>
    </row>
    <row r="4626" spans="1:18" x14ac:dyDescent="0.25">
      <c r="A4626" s="81">
        <v>4595</v>
      </c>
      <c r="B4626" s="93">
        <f t="shared" si="997"/>
        <v>1.0637119048066734E-38</v>
      </c>
      <c r="C4626" s="178">
        <f t="shared" si="998"/>
        <v>1.0613123539453375E-38</v>
      </c>
      <c r="D4626" s="165">
        <f t="shared" si="999"/>
        <v>2.2558277767625785E-3</v>
      </c>
      <c r="E4626" s="166">
        <f t="shared" si="1009"/>
        <v>24.291375447755232</v>
      </c>
      <c r="F4626" s="167">
        <f t="shared" si="1010"/>
        <v>10.367784462000847</v>
      </c>
      <c r="G4626" s="167">
        <f t="shared" si="1000"/>
        <v>360301.48606488545</v>
      </c>
      <c r="H4626" s="167">
        <f t="shared" si="1001"/>
        <v>271299.98899881309</v>
      </c>
      <c r="I4626" s="168">
        <f t="shared" si="1002"/>
        <v>631601.4750636986</v>
      </c>
      <c r="J4626" s="168">
        <f t="shared" si="1004"/>
        <v>599290.52943508467</v>
      </c>
      <c r="K4626" s="94"/>
      <c r="L4626" s="265">
        <f t="shared" si="1003"/>
        <v>240685.54942630284</v>
      </c>
      <c r="M4626" s="265">
        <f>$G4626*NonHospFrac+theModel!$H4626*NonHospFrac</f>
        <v>390915.9256373957</v>
      </c>
      <c r="N4626" s="266">
        <f t="shared" si="1005"/>
        <v>631601.4750636986</v>
      </c>
      <c r="O4626" s="158"/>
      <c r="P4626" s="265">
        <f t="shared" si="1006"/>
        <v>228372.75724936562</v>
      </c>
      <c r="Q4626" s="265">
        <f t="shared" si="1007"/>
        <v>390914.36538677668</v>
      </c>
      <c r="R4626" s="266">
        <f t="shared" si="1008"/>
        <v>619287.1226361423</v>
      </c>
    </row>
    <row r="4627" spans="1:18" x14ac:dyDescent="0.25">
      <c r="A4627" s="81">
        <v>4596</v>
      </c>
      <c r="B4627" s="93">
        <f t="shared" si="997"/>
        <v>1.0438412778999288E-38</v>
      </c>
      <c r="C4627" s="178">
        <f t="shared" si="998"/>
        <v>1.0414865517507107E-38</v>
      </c>
      <c r="D4627" s="165">
        <f t="shared" si="999"/>
        <v>2.2558277767625785E-3</v>
      </c>
      <c r="E4627" s="166">
        <f t="shared" si="1009"/>
        <v>24.291375447755232</v>
      </c>
      <c r="F4627" s="167">
        <f t="shared" si="1010"/>
        <v>10.370040289777609</v>
      </c>
      <c r="G4627" s="167">
        <f t="shared" si="1000"/>
        <v>360379.88064409891</v>
      </c>
      <c r="H4627" s="167">
        <f t="shared" si="1001"/>
        <v>271299.98899881309</v>
      </c>
      <c r="I4627" s="168">
        <f t="shared" si="1002"/>
        <v>631679.86964291194</v>
      </c>
      <c r="J4627" s="168">
        <f t="shared" si="1004"/>
        <v>599355.53084470157</v>
      </c>
      <c r="K4627" s="94"/>
      <c r="L4627" s="265">
        <f t="shared" si="1003"/>
        <v>240715.42339448526</v>
      </c>
      <c r="M4627" s="265">
        <f>$G4627*NonHospFrac+theModel!$H4627*NonHospFrac</f>
        <v>390964.44624842668</v>
      </c>
      <c r="N4627" s="266">
        <f t="shared" si="1005"/>
        <v>631679.86964291194</v>
      </c>
      <c r="O4627" s="158"/>
      <c r="P4627" s="265">
        <f t="shared" si="1006"/>
        <v>228397.52745748707</v>
      </c>
      <c r="Q4627" s="265">
        <f t="shared" si="1007"/>
        <v>390962.88599780767</v>
      </c>
      <c r="R4627" s="266">
        <f t="shared" si="1008"/>
        <v>619360.41345529468</v>
      </c>
    </row>
    <row r="4628" spans="1:18" x14ac:dyDescent="0.25">
      <c r="A4628" s="81">
        <v>4597</v>
      </c>
      <c r="B4628" s="93">
        <f t="shared" si="997"/>
        <v>1.0243418434296584E-38</v>
      </c>
      <c r="C4628" s="178">
        <f t="shared" si="998"/>
        <v>1.0220311046463496E-38</v>
      </c>
      <c r="D4628" s="165">
        <f t="shared" si="999"/>
        <v>2.2558277767625785E-3</v>
      </c>
      <c r="E4628" s="166">
        <f t="shared" si="1009"/>
        <v>24.291375447755232</v>
      </c>
      <c r="F4628" s="167">
        <f t="shared" si="1010"/>
        <v>10.372296117554372</v>
      </c>
      <c r="G4628" s="167">
        <f t="shared" si="1000"/>
        <v>360458.27522331238</v>
      </c>
      <c r="H4628" s="167">
        <f t="shared" si="1001"/>
        <v>271299.98899881309</v>
      </c>
      <c r="I4628" s="168">
        <f t="shared" si="1002"/>
        <v>631758.26422212552</v>
      </c>
      <c r="J4628" s="168">
        <f t="shared" si="1004"/>
        <v>599420.52960473322</v>
      </c>
      <c r="K4628" s="94"/>
      <c r="L4628" s="265">
        <f t="shared" si="1003"/>
        <v>240745.29736266771</v>
      </c>
      <c r="M4628" s="265">
        <f>$G4628*NonHospFrac+theModel!$H4628*NonHospFrac</f>
        <v>391012.96685945772</v>
      </c>
      <c r="N4628" s="266">
        <f t="shared" si="1005"/>
        <v>631758.26422212541</v>
      </c>
      <c r="O4628" s="158"/>
      <c r="P4628" s="265">
        <f t="shared" si="1006"/>
        <v>228422.2966559261</v>
      </c>
      <c r="Q4628" s="265">
        <f t="shared" si="1007"/>
        <v>391011.4066088387</v>
      </c>
      <c r="R4628" s="266">
        <f t="shared" si="1008"/>
        <v>619433.70326476474</v>
      </c>
    </row>
    <row r="4629" spans="1:18" x14ac:dyDescent="0.25">
      <c r="A4629" s="81">
        <v>4598</v>
      </c>
      <c r="B4629" s="93">
        <f t="shared" si="997"/>
        <v>1.005206667350688E-38</v>
      </c>
      <c r="C4629" s="178">
        <f t="shared" si="998"/>
        <v>1.0029390942290913E-38</v>
      </c>
      <c r="D4629" s="165">
        <f t="shared" si="999"/>
        <v>2.2558277767625785E-3</v>
      </c>
      <c r="E4629" s="166">
        <f t="shared" si="1009"/>
        <v>24.291375447755232</v>
      </c>
      <c r="F4629" s="167">
        <f t="shared" si="1010"/>
        <v>10.374551945331135</v>
      </c>
      <c r="G4629" s="167">
        <f t="shared" si="1000"/>
        <v>360536.66980252572</v>
      </c>
      <c r="H4629" s="167">
        <f t="shared" si="1001"/>
        <v>271299.98899881309</v>
      </c>
      <c r="I4629" s="168">
        <f t="shared" si="1002"/>
        <v>631836.65880133887</v>
      </c>
      <c r="J4629" s="168">
        <f t="shared" si="1004"/>
        <v>599485.52571528731</v>
      </c>
      <c r="K4629" s="94"/>
      <c r="L4629" s="265">
        <f t="shared" si="1003"/>
        <v>240775.17133085011</v>
      </c>
      <c r="M4629" s="265">
        <f>$G4629*NonHospFrac+theModel!$H4629*NonHospFrac</f>
        <v>391061.48747048865</v>
      </c>
      <c r="N4629" s="266">
        <f t="shared" si="1005"/>
        <v>631836.65880133875</v>
      </c>
      <c r="O4629" s="158"/>
      <c r="P4629" s="265">
        <f t="shared" si="1006"/>
        <v>228447.06484472379</v>
      </c>
      <c r="Q4629" s="265">
        <f t="shared" si="1007"/>
        <v>391059.92721986963</v>
      </c>
      <c r="R4629" s="266">
        <f t="shared" si="1008"/>
        <v>619506.99206459336</v>
      </c>
    </row>
    <row r="4630" spans="1:18" x14ac:dyDescent="0.25">
      <c r="A4630" s="81">
        <v>4599</v>
      </c>
      <c r="B4630" s="93">
        <f t="shared" si="997"/>
        <v>9.8642894514897718E-39</v>
      </c>
      <c r="C4630" s="178">
        <f t="shared" si="998"/>
        <v>9.8420373133470754E-39</v>
      </c>
      <c r="D4630" s="165">
        <f t="shared" si="999"/>
        <v>2.2558277767625785E-3</v>
      </c>
      <c r="E4630" s="166">
        <f t="shared" si="1009"/>
        <v>24.291375447755232</v>
      </c>
      <c r="F4630" s="167">
        <f t="shared" si="1010"/>
        <v>10.376807773107897</v>
      </c>
      <c r="G4630" s="167">
        <f t="shared" si="1000"/>
        <v>360615.06438173918</v>
      </c>
      <c r="H4630" s="167">
        <f t="shared" si="1001"/>
        <v>271299.98899881309</v>
      </c>
      <c r="I4630" s="168">
        <f t="shared" si="1002"/>
        <v>631915.05338055221</v>
      </c>
      <c r="J4630" s="168">
        <f t="shared" si="1004"/>
        <v>599550.51917647198</v>
      </c>
      <c r="K4630" s="94"/>
      <c r="L4630" s="265">
        <f t="shared" si="1003"/>
        <v>240805.04529903256</v>
      </c>
      <c r="M4630" s="265">
        <f>$G4630*NonHospFrac+theModel!$H4630*NonHospFrac</f>
        <v>391110.00808151974</v>
      </c>
      <c r="N4630" s="266">
        <f t="shared" si="1005"/>
        <v>631915.05338055233</v>
      </c>
      <c r="O4630" s="158"/>
      <c r="P4630" s="265">
        <f t="shared" si="1006"/>
        <v>228471.83202392139</v>
      </c>
      <c r="Q4630" s="265">
        <f t="shared" si="1007"/>
        <v>391108.44783090072</v>
      </c>
      <c r="R4630" s="266">
        <f t="shared" si="1008"/>
        <v>619580.27985482209</v>
      </c>
    </row>
    <row r="4631" spans="1:18" x14ac:dyDescent="0.25">
      <c r="A4631" s="81">
        <v>4600</v>
      </c>
      <c r="B4631" s="93">
        <f t="shared" si="997"/>
        <v>9.6800199942193297E-39</v>
      </c>
      <c r="C4631" s="178">
        <f t="shared" si="998"/>
        <v>9.6581835362367531E-39</v>
      </c>
      <c r="D4631" s="165">
        <f t="shared" si="999"/>
        <v>2.2558277767625785E-3</v>
      </c>
      <c r="E4631" s="166">
        <f t="shared" si="1009"/>
        <v>24.291375447755232</v>
      </c>
      <c r="F4631" s="167">
        <f t="shared" si="1010"/>
        <v>10.37906360088466</v>
      </c>
      <c r="G4631" s="167">
        <f t="shared" si="1000"/>
        <v>360693.45896095259</v>
      </c>
      <c r="H4631" s="167">
        <f t="shared" si="1001"/>
        <v>271299.98899881309</v>
      </c>
      <c r="I4631" s="168">
        <f t="shared" si="1002"/>
        <v>631993.44795976568</v>
      </c>
      <c r="J4631" s="168">
        <f t="shared" si="1004"/>
        <v>599615.50998839526</v>
      </c>
      <c r="K4631" s="94"/>
      <c r="L4631" s="265">
        <f t="shared" si="1003"/>
        <v>240834.91926721498</v>
      </c>
      <c r="M4631" s="265">
        <f>$G4631*NonHospFrac+theModel!$H4631*NonHospFrac</f>
        <v>391158.52869255072</v>
      </c>
      <c r="N4631" s="266">
        <f t="shared" si="1005"/>
        <v>631993.44795976568</v>
      </c>
      <c r="O4631" s="158"/>
      <c r="P4631" s="265">
        <f t="shared" si="1006"/>
        <v>228496.59819356</v>
      </c>
      <c r="Q4631" s="265">
        <f t="shared" si="1007"/>
        <v>391156.96844193171</v>
      </c>
      <c r="R4631" s="266">
        <f t="shared" si="1008"/>
        <v>619653.56663549168</v>
      </c>
    </row>
    <row r="4632" spans="1:18" x14ac:dyDescent="0.25">
      <c r="A4632" s="81">
        <v>4601</v>
      </c>
      <c r="B4632" s="93">
        <f t="shared" si="997"/>
        <v>9.499192775039094E-39</v>
      </c>
      <c r="C4632" s="178">
        <f t="shared" si="998"/>
        <v>9.4777642321203385E-39</v>
      </c>
      <c r="D4632" s="165">
        <f t="shared" si="999"/>
        <v>2.2558277767625785E-3</v>
      </c>
      <c r="E4632" s="166">
        <f t="shared" si="1009"/>
        <v>24.291375447755232</v>
      </c>
      <c r="F4632" s="167">
        <f t="shared" si="1010"/>
        <v>10.381319428661422</v>
      </c>
      <c r="G4632" s="167">
        <f t="shared" si="1000"/>
        <v>360771.85354016605</v>
      </c>
      <c r="H4632" s="167">
        <f t="shared" si="1001"/>
        <v>271299.98899881309</v>
      </c>
      <c r="I4632" s="168">
        <f t="shared" si="1002"/>
        <v>632071.84253897914</v>
      </c>
      <c r="J4632" s="168">
        <f t="shared" si="1004"/>
        <v>599680.49815116508</v>
      </c>
      <c r="K4632" s="94"/>
      <c r="L4632" s="265">
        <f t="shared" si="1003"/>
        <v>240864.7932353974</v>
      </c>
      <c r="M4632" s="265">
        <f>$G4632*NonHospFrac+theModel!$H4632*NonHospFrac</f>
        <v>391207.04930358171</v>
      </c>
      <c r="N4632" s="266">
        <f t="shared" si="1005"/>
        <v>632071.84253897914</v>
      </c>
      <c r="O4632" s="158"/>
      <c r="P4632" s="265">
        <f t="shared" si="1006"/>
        <v>228521.36335368076</v>
      </c>
      <c r="Q4632" s="265">
        <f t="shared" si="1007"/>
        <v>391205.48905296269</v>
      </c>
      <c r="R4632" s="266">
        <f t="shared" si="1008"/>
        <v>619726.85240664345</v>
      </c>
    </row>
    <row r="4633" spans="1:18" x14ac:dyDescent="0.25">
      <c r="A4633" s="81">
        <v>4602</v>
      </c>
      <c r="B4633" s="93">
        <f t="shared" si="997"/>
        <v>9.3217434913606432E-39</v>
      </c>
      <c r="C4633" s="178">
        <f t="shared" si="998"/>
        <v>9.3007152434649763E-39</v>
      </c>
      <c r="D4633" s="165">
        <f t="shared" si="999"/>
        <v>2.2558277767625785E-3</v>
      </c>
      <c r="E4633" s="166">
        <f t="shared" si="1009"/>
        <v>24.291375447755232</v>
      </c>
      <c r="F4633" s="167">
        <f t="shared" si="1010"/>
        <v>10.383575256438185</v>
      </c>
      <c r="G4633" s="167">
        <f t="shared" si="1000"/>
        <v>360850.24811937939</v>
      </c>
      <c r="H4633" s="167">
        <f t="shared" si="1001"/>
        <v>271299.98899881309</v>
      </c>
      <c r="I4633" s="168">
        <f t="shared" si="1002"/>
        <v>632150.23711819248</v>
      </c>
      <c r="J4633" s="168">
        <f t="shared" si="1004"/>
        <v>599745.48366488935</v>
      </c>
      <c r="K4633" s="94"/>
      <c r="L4633" s="265">
        <f t="shared" si="1003"/>
        <v>240894.6672035798</v>
      </c>
      <c r="M4633" s="265">
        <f>$G4633*NonHospFrac+theModel!$H4633*NonHospFrac</f>
        <v>391255.56991461269</v>
      </c>
      <c r="N4633" s="266">
        <f t="shared" si="1005"/>
        <v>632150.23711819248</v>
      </c>
      <c r="O4633" s="158"/>
      <c r="P4633" s="265">
        <f t="shared" si="1006"/>
        <v>228546.12750432483</v>
      </c>
      <c r="Q4633" s="265">
        <f t="shared" si="1007"/>
        <v>391254.00966399367</v>
      </c>
      <c r="R4633" s="266">
        <f t="shared" si="1008"/>
        <v>619800.1371683185</v>
      </c>
    </row>
    <row r="4634" spans="1:18" x14ac:dyDescent="0.25">
      <c r="A4634" s="81">
        <v>4603</v>
      </c>
      <c r="B4634" s="93">
        <f t="shared" si="997"/>
        <v>9.1476090417974367E-39</v>
      </c>
      <c r="C4634" s="178">
        <f t="shared" si="998"/>
        <v>9.1269736112299859E-39</v>
      </c>
      <c r="D4634" s="165">
        <f t="shared" si="999"/>
        <v>2.2558277767625785E-3</v>
      </c>
      <c r="E4634" s="166">
        <f t="shared" si="1009"/>
        <v>24.291375447755232</v>
      </c>
      <c r="F4634" s="167">
        <f t="shared" si="1010"/>
        <v>10.385831084214947</v>
      </c>
      <c r="G4634" s="167">
        <f t="shared" si="1000"/>
        <v>360928.64269859286</v>
      </c>
      <c r="H4634" s="167">
        <f t="shared" si="1001"/>
        <v>271299.98899881309</v>
      </c>
      <c r="I4634" s="168">
        <f t="shared" si="1002"/>
        <v>632228.63169740594</v>
      </c>
      <c r="J4634" s="168">
        <f t="shared" si="1004"/>
        <v>599810.46652967634</v>
      </c>
      <c r="K4634" s="94"/>
      <c r="L4634" s="265">
        <f t="shared" si="1003"/>
        <v>240924.54117176225</v>
      </c>
      <c r="M4634" s="265">
        <f>$G4634*NonHospFrac+theModel!$H4634*NonHospFrac</f>
        <v>391304.09052564367</v>
      </c>
      <c r="N4634" s="266">
        <f t="shared" si="1005"/>
        <v>632228.63169740594</v>
      </c>
      <c r="O4634" s="158"/>
      <c r="P4634" s="265">
        <f t="shared" si="1006"/>
        <v>228570.89064553342</v>
      </c>
      <c r="Q4634" s="265">
        <f t="shared" si="1007"/>
        <v>391302.53027502465</v>
      </c>
      <c r="R4634" s="266">
        <f t="shared" si="1008"/>
        <v>619873.42092055804</v>
      </c>
    </row>
    <row r="4635" spans="1:18" x14ac:dyDescent="0.25">
      <c r="A4635" s="81">
        <v>4604</v>
      </c>
      <c r="B4635" s="93">
        <f t="shared" si="997"/>
        <v>8.9767275037258207E-39</v>
      </c>
      <c r="C4635" s="178">
        <f t="shared" si="998"/>
        <v>8.9564775524784874E-39</v>
      </c>
      <c r="D4635" s="165">
        <f t="shared" si="999"/>
        <v>2.2558277767625785E-3</v>
      </c>
      <c r="E4635" s="166">
        <f t="shared" si="1009"/>
        <v>24.291375447755232</v>
      </c>
      <c r="F4635" s="167">
        <f t="shared" si="1010"/>
        <v>10.38808691199171</v>
      </c>
      <c r="G4635" s="167">
        <f t="shared" si="1000"/>
        <v>361007.03727780626</v>
      </c>
      <c r="H4635" s="167">
        <f t="shared" si="1001"/>
        <v>271299.98899881309</v>
      </c>
      <c r="I4635" s="168">
        <f t="shared" si="1002"/>
        <v>632307.02627661941</v>
      </c>
      <c r="J4635" s="168">
        <f t="shared" si="1004"/>
        <v>599875.44674563385</v>
      </c>
      <c r="K4635" s="94"/>
      <c r="L4635" s="265">
        <f t="shared" si="1003"/>
        <v>240954.41513994467</v>
      </c>
      <c r="M4635" s="265">
        <f>$G4635*NonHospFrac+theModel!$H4635*NonHospFrac</f>
        <v>391352.61113667465</v>
      </c>
      <c r="N4635" s="266">
        <f t="shared" si="1005"/>
        <v>632307.02627661929</v>
      </c>
      <c r="O4635" s="158"/>
      <c r="P4635" s="265">
        <f t="shared" si="1006"/>
        <v>228595.6527773476</v>
      </c>
      <c r="Q4635" s="265">
        <f t="shared" si="1007"/>
        <v>391351.05088605563</v>
      </c>
      <c r="R4635" s="266">
        <f t="shared" si="1008"/>
        <v>619946.70366340317</v>
      </c>
    </row>
    <row r="4636" spans="1:18" x14ac:dyDescent="0.25">
      <c r="A4636" s="81">
        <v>4605</v>
      </c>
      <c r="B4636" s="93">
        <f t="shared" si="997"/>
        <v>8.8090381112651813E-39</v>
      </c>
      <c r="C4636" s="178">
        <f t="shared" si="998"/>
        <v>8.7891664384072287E-39</v>
      </c>
      <c r="D4636" s="165">
        <f t="shared" si="999"/>
        <v>2.2558277767625785E-3</v>
      </c>
      <c r="E4636" s="166">
        <f t="shared" si="1009"/>
        <v>24.291375447755232</v>
      </c>
      <c r="F4636" s="167">
        <f t="shared" si="1010"/>
        <v>10.390342739768473</v>
      </c>
      <c r="G4636" s="167">
        <f t="shared" si="1000"/>
        <v>361085.43185701972</v>
      </c>
      <c r="H4636" s="167">
        <f t="shared" si="1001"/>
        <v>271299.98899881309</v>
      </c>
      <c r="I4636" s="168">
        <f t="shared" si="1002"/>
        <v>632385.42085583275</v>
      </c>
      <c r="J4636" s="168">
        <f t="shared" si="1004"/>
        <v>599940.42431286967</v>
      </c>
      <c r="K4636" s="94"/>
      <c r="L4636" s="265">
        <f t="shared" si="1003"/>
        <v>240984.28910812712</v>
      </c>
      <c r="M4636" s="265">
        <f>$G4636*NonHospFrac+theModel!$H4636*NonHospFrac</f>
        <v>391401.13174770569</v>
      </c>
      <c r="N4636" s="266">
        <f t="shared" si="1005"/>
        <v>632385.42085583275</v>
      </c>
      <c r="O4636" s="158"/>
      <c r="P4636" s="265">
        <f t="shared" si="1006"/>
        <v>228620.41389980854</v>
      </c>
      <c r="Q4636" s="265">
        <f t="shared" si="1007"/>
        <v>391399.57149708667</v>
      </c>
      <c r="R4636" s="266">
        <f t="shared" si="1008"/>
        <v>620019.98539689521</v>
      </c>
    </row>
    <row r="4637" spans="1:18" x14ac:dyDescent="0.25">
      <c r="A4637" s="81">
        <v>4606</v>
      </c>
      <c r="B4637" s="93">
        <f t="shared" si="997"/>
        <v>8.6444812336694696E-39</v>
      </c>
      <c r="C4637" s="178">
        <f t="shared" si="998"/>
        <v>8.6249807727868554E-39</v>
      </c>
      <c r="D4637" s="165">
        <f t="shared" si="999"/>
        <v>2.2558277767625785E-3</v>
      </c>
      <c r="E4637" s="166">
        <f t="shared" si="1009"/>
        <v>24.291375447755232</v>
      </c>
      <c r="F4637" s="167">
        <f t="shared" si="1010"/>
        <v>10.392598567545235</v>
      </c>
      <c r="G4637" s="167">
        <f t="shared" si="1000"/>
        <v>361163.82643623312</v>
      </c>
      <c r="H4637" s="167">
        <f t="shared" si="1001"/>
        <v>271299.98899881309</v>
      </c>
      <c r="I4637" s="168">
        <f t="shared" si="1002"/>
        <v>632463.81543504621</v>
      </c>
      <c r="J4637" s="168">
        <f t="shared" si="1004"/>
        <v>600005.39923149208</v>
      </c>
      <c r="K4637" s="94"/>
      <c r="L4637" s="265">
        <f t="shared" si="1003"/>
        <v>241014.16307630952</v>
      </c>
      <c r="M4637" s="265">
        <f>$G4637*NonHospFrac+theModel!$H4637*NonHospFrac</f>
        <v>391449.65235873667</v>
      </c>
      <c r="N4637" s="266">
        <f t="shared" si="1005"/>
        <v>632463.81543504621</v>
      </c>
      <c r="O4637" s="158"/>
      <c r="P4637" s="265">
        <f t="shared" si="1006"/>
        <v>228645.17401295734</v>
      </c>
      <c r="Q4637" s="265">
        <f t="shared" si="1007"/>
        <v>391448.09210811765</v>
      </c>
      <c r="R4637" s="266">
        <f t="shared" si="1008"/>
        <v>620093.26612107502</v>
      </c>
    </row>
    <row r="4638" spans="1:18" x14ac:dyDescent="0.25">
      <c r="A4638" s="81">
        <v>4607</v>
      </c>
      <c r="B4638" s="93">
        <f t="shared" si="997"/>
        <v>8.4829983541223541E-39</v>
      </c>
      <c r="C4638" s="178">
        <f t="shared" si="998"/>
        <v>8.4638621708048939E-39</v>
      </c>
      <c r="D4638" s="165">
        <f t="shared" si="999"/>
        <v>2.2558277767625785E-3</v>
      </c>
      <c r="E4638" s="166">
        <f t="shared" si="1009"/>
        <v>24.291375447755232</v>
      </c>
      <c r="F4638" s="167">
        <f t="shared" si="1010"/>
        <v>10.394854395321998</v>
      </c>
      <c r="G4638" s="167">
        <f t="shared" si="1000"/>
        <v>361242.22101544659</v>
      </c>
      <c r="H4638" s="167">
        <f t="shared" si="1001"/>
        <v>271299.98899881309</v>
      </c>
      <c r="I4638" s="168">
        <f t="shared" si="1002"/>
        <v>632542.21001425968</v>
      </c>
      <c r="J4638" s="168">
        <f t="shared" si="1004"/>
        <v>600070.37150160887</v>
      </c>
      <c r="K4638" s="94"/>
      <c r="L4638" s="265">
        <f t="shared" si="1003"/>
        <v>241044.03704449197</v>
      </c>
      <c r="M4638" s="265">
        <f>$G4638*NonHospFrac+theModel!$H4638*NonHospFrac</f>
        <v>391498.17296976771</v>
      </c>
      <c r="N4638" s="266">
        <f t="shared" si="1005"/>
        <v>632542.21001425968</v>
      </c>
      <c r="O4638" s="158"/>
      <c r="P4638" s="265">
        <f t="shared" si="1006"/>
        <v>228669.93311683525</v>
      </c>
      <c r="Q4638" s="265">
        <f t="shared" si="1007"/>
        <v>391496.61271914869</v>
      </c>
      <c r="R4638" s="266">
        <f t="shared" si="1008"/>
        <v>620166.54583598394</v>
      </c>
    </row>
    <row r="4639" spans="1:18" x14ac:dyDescent="0.25">
      <c r="A4639" s="81">
        <v>4608</v>
      </c>
      <c r="B4639" s="93">
        <f t="shared" ref="B4639:B4702" si="1011">Constant*EXP(PowerTerm*(A4639)/7)</f>
        <v>8.324532048928512E-39</v>
      </c>
      <c r="C4639" s="178">
        <f t="shared" ref="C4639:C4702" si="1012">(1-theFloor)*B4639</f>
        <v>8.3057533383039893E-39</v>
      </c>
      <c r="D4639" s="165">
        <f t="shared" ref="D4639:D4702" si="1013">theFloor</f>
        <v>2.2558277767625785E-3</v>
      </c>
      <c r="E4639" s="166">
        <f t="shared" si="1009"/>
        <v>24.291375447755232</v>
      </c>
      <c r="F4639" s="167">
        <f t="shared" si="1010"/>
        <v>10.39711022309876</v>
      </c>
      <c r="G4639" s="167">
        <f t="shared" ref="G4639:G4702" si="1014">$B$22*F4639*totInfected/365.25</f>
        <v>361320.61559465993</v>
      </c>
      <c r="H4639" s="167">
        <f t="shared" ref="H4639:H4702" si="1015">lostQALYs_Injured*E4639*totInfected/365.25</f>
        <v>271299.98899881309</v>
      </c>
      <c r="I4639" s="168">
        <f t="shared" ref="I4639:I4702" si="1016">H4639+G4639</f>
        <v>632620.60459347302</v>
      </c>
      <c r="J4639" s="168">
        <f t="shared" si="1004"/>
        <v>600135.34112332796</v>
      </c>
      <c r="K4639" s="94"/>
      <c r="L4639" s="265">
        <f t="shared" ref="L4639:L4702" si="1017">$G4639*HospFrac+$H4639*HospFrac</f>
        <v>241073.91101267436</v>
      </c>
      <c r="M4639" s="265">
        <f>$G4639*NonHospFrac+theModel!$H4639*NonHospFrac</f>
        <v>391546.69358079863</v>
      </c>
      <c r="N4639" s="266">
        <f t="shared" si="1005"/>
        <v>632620.60459347302</v>
      </c>
      <c r="O4639" s="158"/>
      <c r="P4639" s="265">
        <f t="shared" si="1006"/>
        <v>228694.6912114833</v>
      </c>
      <c r="Q4639" s="265">
        <f t="shared" si="1007"/>
        <v>391545.13333017961</v>
      </c>
      <c r="R4639" s="266">
        <f t="shared" si="1008"/>
        <v>620239.82454166294</v>
      </c>
    </row>
    <row r="4640" spans="1:18" x14ac:dyDescent="0.25">
      <c r="A4640" s="81">
        <v>4609</v>
      </c>
      <c r="B4640" s="93">
        <f t="shared" si="1011"/>
        <v>8.1690259670936161E-39</v>
      </c>
      <c r="C4640" s="178">
        <f t="shared" si="1012"/>
        <v>8.1505980514079512E-39</v>
      </c>
      <c r="D4640" s="165">
        <f t="shared" si="1013"/>
        <v>2.2558277767625785E-3</v>
      </c>
      <c r="E4640" s="166">
        <f t="shared" si="1009"/>
        <v>24.291375447755232</v>
      </c>
      <c r="F4640" s="167">
        <f t="shared" si="1010"/>
        <v>10.399366050875523</v>
      </c>
      <c r="G4640" s="167">
        <f t="shared" si="1014"/>
        <v>361399.01017387339</v>
      </c>
      <c r="H4640" s="167">
        <f t="shared" si="1015"/>
        <v>271299.98899881309</v>
      </c>
      <c r="I4640" s="168">
        <f t="shared" si="1016"/>
        <v>632698.99917268648</v>
      </c>
      <c r="J4640" s="168">
        <f t="shared" ref="J4640:J4703" si="1018">J4639+(I4640-I4639)/(1+discountDaily)^A4640</f>
        <v>600200.30809675739</v>
      </c>
      <c r="K4640" s="94"/>
      <c r="L4640" s="265">
        <f t="shared" si="1017"/>
        <v>241103.78498085681</v>
      </c>
      <c r="M4640" s="265">
        <f>$G4640*NonHospFrac+theModel!$H4640*NonHospFrac</f>
        <v>391595.21419182967</v>
      </c>
      <c r="N4640" s="266">
        <f t="shared" ref="N4640:N4703" si="1019">L4640+M4640</f>
        <v>632698.99917268648</v>
      </c>
      <c r="O4640" s="158"/>
      <c r="P4640" s="265">
        <f t="shared" ref="P4640:P4703" si="1020">P4639+(L4640-L4639)/(1+discountDaily)^A4640</f>
        <v>228719.44829694269</v>
      </c>
      <c r="Q4640" s="265">
        <f t="shared" ref="Q4640:Q4703" si="1021">Q4639+(M4640-M4639)/(1+discountDaily)^B4640</f>
        <v>391593.65394121065</v>
      </c>
      <c r="R4640" s="266">
        <f t="shared" ref="R4640:R4703" si="1022">P4640+Q4640</f>
        <v>620313.10223815334</v>
      </c>
    </row>
    <row r="4641" spans="1:18" x14ac:dyDescent="0.25">
      <c r="A4641" s="81">
        <v>4610</v>
      </c>
      <c r="B4641" s="93">
        <f t="shared" si="1011"/>
        <v>8.0164248102859125E-39</v>
      </c>
      <c r="C4641" s="178">
        <f t="shared" si="1012"/>
        <v>7.9983411365285406E-39</v>
      </c>
      <c r="D4641" s="165">
        <f t="shared" si="1013"/>
        <v>2.2558277767625785E-3</v>
      </c>
      <c r="E4641" s="166">
        <f t="shared" ref="E4641:E4704" si="1023">C4641+E4640</f>
        <v>24.291375447755232</v>
      </c>
      <c r="F4641" s="167">
        <f t="shared" ref="F4641:F4704" si="1024">D4641+F4640</f>
        <v>10.401621878652286</v>
      </c>
      <c r="G4641" s="167">
        <f t="shared" si="1014"/>
        <v>361477.4047530868</v>
      </c>
      <c r="H4641" s="167">
        <f t="shared" si="1015"/>
        <v>271299.98899881309</v>
      </c>
      <c r="I4641" s="168">
        <f t="shared" si="1016"/>
        <v>632777.39375189994</v>
      </c>
      <c r="J4641" s="168">
        <f t="shared" si="1018"/>
        <v>600265.27242200507</v>
      </c>
      <c r="K4641" s="94"/>
      <c r="L4641" s="265">
        <f t="shared" si="1017"/>
        <v>241133.65894903924</v>
      </c>
      <c r="M4641" s="265">
        <f>$G4641*NonHospFrac+theModel!$H4641*NonHospFrac</f>
        <v>391643.73480286065</v>
      </c>
      <c r="N4641" s="266">
        <f t="shared" si="1019"/>
        <v>632777.39375189994</v>
      </c>
      <c r="O4641" s="158"/>
      <c r="P4641" s="265">
        <f t="shared" si="1020"/>
        <v>228744.20437325453</v>
      </c>
      <c r="Q4641" s="265">
        <f t="shared" si="1021"/>
        <v>391642.17455224163</v>
      </c>
      <c r="R4641" s="266">
        <f t="shared" si="1022"/>
        <v>620386.37892549613</v>
      </c>
    </row>
    <row r="4642" spans="1:18" x14ac:dyDescent="0.25">
      <c r="A4642" s="81">
        <v>4611</v>
      </c>
      <c r="B4642" s="93">
        <f t="shared" si="1011"/>
        <v>7.8666743131714252E-39</v>
      </c>
      <c r="C4642" s="178">
        <f t="shared" si="1012"/>
        <v>7.8489284507450288E-39</v>
      </c>
      <c r="D4642" s="165">
        <f t="shared" si="1013"/>
        <v>2.2558277767625785E-3</v>
      </c>
      <c r="E4642" s="166">
        <f t="shared" si="1023"/>
        <v>24.291375447755232</v>
      </c>
      <c r="F4642" s="167">
        <f t="shared" si="1024"/>
        <v>10.403877706429048</v>
      </c>
      <c r="G4642" s="167">
        <f t="shared" si="1014"/>
        <v>361555.7993323002</v>
      </c>
      <c r="H4642" s="167">
        <f t="shared" si="1015"/>
        <v>271299.98899881309</v>
      </c>
      <c r="I4642" s="168">
        <f t="shared" si="1016"/>
        <v>632855.78833111329</v>
      </c>
      <c r="J4642" s="168">
        <f t="shared" si="1018"/>
        <v>600330.23409917892</v>
      </c>
      <c r="K4642" s="94"/>
      <c r="L4642" s="265">
        <f t="shared" si="1017"/>
        <v>241163.53291722166</v>
      </c>
      <c r="M4642" s="265">
        <f>$G4642*NonHospFrac+theModel!$H4642*NonHospFrac</f>
        <v>391692.25541389163</v>
      </c>
      <c r="N4642" s="266">
        <f t="shared" si="1019"/>
        <v>632855.78833111329</v>
      </c>
      <c r="O4642" s="158"/>
      <c r="P4642" s="265">
        <f t="shared" si="1020"/>
        <v>228768.95944045996</v>
      </c>
      <c r="Q4642" s="265">
        <f t="shared" si="1021"/>
        <v>391690.69516327261</v>
      </c>
      <c r="R4642" s="266">
        <f t="shared" si="1022"/>
        <v>620459.65460373252</v>
      </c>
    </row>
    <row r="4643" spans="1:18" x14ac:dyDescent="0.25">
      <c r="A4643" s="81">
        <v>4612</v>
      </c>
      <c r="B4643" s="93">
        <f t="shared" si="1011"/>
        <v>7.7197212241183236E-39</v>
      </c>
      <c r="C4643" s="178">
        <f t="shared" si="1012"/>
        <v>7.7023068625520935E-39</v>
      </c>
      <c r="D4643" s="165">
        <f t="shared" si="1013"/>
        <v>2.2558277767625785E-3</v>
      </c>
      <c r="E4643" s="166">
        <f t="shared" si="1023"/>
        <v>24.291375447755232</v>
      </c>
      <c r="F4643" s="167">
        <f t="shared" si="1024"/>
        <v>10.406133534205811</v>
      </c>
      <c r="G4643" s="167">
        <f t="shared" si="1014"/>
        <v>361634.1939115136</v>
      </c>
      <c r="H4643" s="167">
        <f t="shared" si="1015"/>
        <v>271299.98899881309</v>
      </c>
      <c r="I4643" s="168">
        <f t="shared" si="1016"/>
        <v>632934.18291032664</v>
      </c>
      <c r="J4643" s="168">
        <f t="shared" si="1018"/>
        <v>600395.19312838686</v>
      </c>
      <c r="K4643" s="94"/>
      <c r="L4643" s="265">
        <f t="shared" si="1017"/>
        <v>241193.40688540405</v>
      </c>
      <c r="M4643" s="265">
        <f>$G4643*NonHospFrac+theModel!$H4643*NonHospFrac</f>
        <v>391740.77602492261</v>
      </c>
      <c r="N4643" s="266">
        <f t="shared" si="1019"/>
        <v>632934.18291032664</v>
      </c>
      <c r="O4643" s="158"/>
      <c r="P4643" s="265">
        <f t="shared" si="1020"/>
        <v>228793.71349860009</v>
      </c>
      <c r="Q4643" s="265">
        <f t="shared" si="1021"/>
        <v>391739.21577430359</v>
      </c>
      <c r="R4643" s="266">
        <f t="shared" si="1022"/>
        <v>620532.92927290371</v>
      </c>
    </row>
    <row r="4644" spans="1:18" x14ac:dyDescent="0.25">
      <c r="A4644" s="81">
        <v>4613</v>
      </c>
      <c r="B4644" s="93">
        <f t="shared" si="1011"/>
        <v>7.5755132862588321E-39</v>
      </c>
      <c r="C4644" s="178">
        <f t="shared" si="1012"/>
        <v>7.5584242329644553E-39</v>
      </c>
      <c r="D4644" s="165">
        <f t="shared" si="1013"/>
        <v>2.2558277767625785E-3</v>
      </c>
      <c r="E4644" s="166">
        <f t="shared" si="1023"/>
        <v>24.291375447755232</v>
      </c>
      <c r="F4644" s="167">
        <f t="shared" si="1024"/>
        <v>10.408389361982573</v>
      </c>
      <c r="G4644" s="167">
        <f t="shared" si="1014"/>
        <v>361712.58849072707</v>
      </c>
      <c r="H4644" s="167">
        <f t="shared" si="1015"/>
        <v>271299.98899881309</v>
      </c>
      <c r="I4644" s="168">
        <f t="shared" si="1016"/>
        <v>633012.57748954021</v>
      </c>
      <c r="J4644" s="168">
        <f t="shared" si="1018"/>
        <v>600460.14950973715</v>
      </c>
      <c r="K4644" s="94"/>
      <c r="L4644" s="265">
        <f t="shared" si="1017"/>
        <v>241223.2808535865</v>
      </c>
      <c r="M4644" s="265">
        <f>$G4644*NonHospFrac+theModel!$H4644*NonHospFrac</f>
        <v>391789.29663595359</v>
      </c>
      <c r="N4644" s="266">
        <f t="shared" si="1019"/>
        <v>633012.5774895401</v>
      </c>
      <c r="O4644" s="158"/>
      <c r="P4644" s="265">
        <f t="shared" si="1020"/>
        <v>228818.46654771612</v>
      </c>
      <c r="Q4644" s="265">
        <f t="shared" si="1021"/>
        <v>391787.73638533457</v>
      </c>
      <c r="R4644" s="266">
        <f t="shared" si="1022"/>
        <v>620606.20293305069</v>
      </c>
    </row>
    <row r="4645" spans="1:18" x14ac:dyDescent="0.25">
      <c r="A4645" s="81">
        <v>4614</v>
      </c>
      <c r="B4645" s="93">
        <f t="shared" si="1011"/>
        <v>7.4339992189083375E-39</v>
      </c>
      <c r="C4645" s="178">
        <f t="shared" si="1012"/>
        <v>7.4172293969778925E-39</v>
      </c>
      <c r="D4645" s="165">
        <f t="shared" si="1013"/>
        <v>2.2558277767625785E-3</v>
      </c>
      <c r="E4645" s="166">
        <f t="shared" si="1023"/>
        <v>24.291375447755232</v>
      </c>
      <c r="F4645" s="167">
        <f t="shared" si="1024"/>
        <v>10.410645189759336</v>
      </c>
      <c r="G4645" s="167">
        <f t="shared" si="1014"/>
        <v>361790.98306994053</v>
      </c>
      <c r="H4645" s="167">
        <f t="shared" si="1015"/>
        <v>271299.98899881309</v>
      </c>
      <c r="I4645" s="168">
        <f t="shared" si="1016"/>
        <v>633090.97206875356</v>
      </c>
      <c r="J4645" s="168">
        <f t="shared" si="1018"/>
        <v>600525.10324333725</v>
      </c>
      <c r="K4645" s="94"/>
      <c r="L4645" s="265">
        <f t="shared" si="1017"/>
        <v>241253.15482176896</v>
      </c>
      <c r="M4645" s="265">
        <f>$G4645*NonHospFrac+theModel!$H4645*NonHospFrac</f>
        <v>391837.81724698469</v>
      </c>
      <c r="N4645" s="266">
        <f t="shared" si="1019"/>
        <v>633090.97206875368</v>
      </c>
      <c r="O4645" s="158"/>
      <c r="P4645" s="265">
        <f t="shared" si="1020"/>
        <v>228843.21858784914</v>
      </c>
      <c r="Q4645" s="265">
        <f t="shared" si="1021"/>
        <v>391836.25699636567</v>
      </c>
      <c r="R4645" s="266">
        <f t="shared" si="1022"/>
        <v>620679.47558421479</v>
      </c>
    </row>
    <row r="4646" spans="1:18" x14ac:dyDescent="0.25">
      <c r="A4646" s="81">
        <v>4615</v>
      </c>
      <c r="B4646" s="93">
        <f t="shared" si="1011"/>
        <v>7.2951286993281098E-39</v>
      </c>
      <c r="C4646" s="178">
        <f t="shared" si="1012"/>
        <v>7.2786721453731075E-39</v>
      </c>
      <c r="D4646" s="165">
        <f t="shared" si="1013"/>
        <v>2.2558277767625785E-3</v>
      </c>
      <c r="E4646" s="166">
        <f t="shared" si="1023"/>
        <v>24.291375447755232</v>
      </c>
      <c r="F4646" s="167">
        <f t="shared" si="1024"/>
        <v>10.412901017536099</v>
      </c>
      <c r="G4646" s="167">
        <f t="shared" si="1014"/>
        <v>361869.37764915387</v>
      </c>
      <c r="H4646" s="167">
        <f t="shared" si="1015"/>
        <v>271299.98899881309</v>
      </c>
      <c r="I4646" s="168">
        <f t="shared" si="1016"/>
        <v>633169.3666479669</v>
      </c>
      <c r="J4646" s="168">
        <f t="shared" si="1018"/>
        <v>600590.05432929529</v>
      </c>
      <c r="K4646" s="94"/>
      <c r="L4646" s="265">
        <f t="shared" si="1017"/>
        <v>241283.02878995135</v>
      </c>
      <c r="M4646" s="265">
        <f>$G4646*NonHospFrac+theModel!$H4646*NonHospFrac</f>
        <v>391886.33785801555</v>
      </c>
      <c r="N4646" s="266">
        <f t="shared" si="1019"/>
        <v>633169.3666479669</v>
      </c>
      <c r="O4646" s="158"/>
      <c r="P4646" s="265">
        <f t="shared" si="1020"/>
        <v>228867.96961904023</v>
      </c>
      <c r="Q4646" s="265">
        <f t="shared" si="1021"/>
        <v>391884.77760739654</v>
      </c>
      <c r="R4646" s="266">
        <f t="shared" si="1022"/>
        <v>620752.74722643674</v>
      </c>
    </row>
    <row r="4647" spans="1:18" x14ac:dyDescent="0.25">
      <c r="A4647" s="81">
        <v>4616</v>
      </c>
      <c r="B4647" s="93">
        <f t="shared" si="1011"/>
        <v>7.1588523448321249E-39</v>
      </c>
      <c r="C4647" s="178">
        <f t="shared" si="1012"/>
        <v>7.1427032068629112E-39</v>
      </c>
      <c r="D4647" s="165">
        <f t="shared" si="1013"/>
        <v>2.2558277767625785E-3</v>
      </c>
      <c r="E4647" s="166">
        <f t="shared" si="1023"/>
        <v>24.291375447755232</v>
      </c>
      <c r="F4647" s="167">
        <f t="shared" si="1024"/>
        <v>10.415156845312861</v>
      </c>
      <c r="G4647" s="167">
        <f t="shared" si="1014"/>
        <v>361947.77222836734</v>
      </c>
      <c r="H4647" s="167">
        <f t="shared" si="1015"/>
        <v>271299.98899881309</v>
      </c>
      <c r="I4647" s="168">
        <f t="shared" si="1016"/>
        <v>633247.76122718048</v>
      </c>
      <c r="J4647" s="168">
        <f t="shared" si="1018"/>
        <v>600655.00276771944</v>
      </c>
      <c r="K4647" s="94"/>
      <c r="L4647" s="265">
        <f t="shared" si="1017"/>
        <v>241312.90275813377</v>
      </c>
      <c r="M4647" s="265">
        <f>$G4647*NonHospFrac+theModel!$H4647*NonHospFrac</f>
        <v>391934.85846904665</v>
      </c>
      <c r="N4647" s="266">
        <f t="shared" si="1019"/>
        <v>633247.76122718048</v>
      </c>
      <c r="O4647" s="158"/>
      <c r="P4647" s="265">
        <f t="shared" si="1020"/>
        <v>228892.71964133059</v>
      </c>
      <c r="Q4647" s="265">
        <f t="shared" si="1021"/>
        <v>391933.29821842763</v>
      </c>
      <c r="R4647" s="266">
        <f t="shared" si="1022"/>
        <v>620826.01785975823</v>
      </c>
    </row>
    <row r="4648" spans="1:18" x14ac:dyDescent="0.25">
      <c r="A4648" s="81">
        <v>4617</v>
      </c>
      <c r="B4648" s="93">
        <f t="shared" si="1011"/>
        <v>7.0251216952247975E-39</v>
      </c>
      <c r="C4648" s="178">
        <f t="shared" si="1012"/>
        <v>7.0092742305695725E-39</v>
      </c>
      <c r="D4648" s="165">
        <f t="shared" si="1013"/>
        <v>2.2558277767625785E-3</v>
      </c>
      <c r="E4648" s="166">
        <f t="shared" si="1023"/>
        <v>24.291375447755232</v>
      </c>
      <c r="F4648" s="167">
        <f t="shared" si="1024"/>
        <v>10.417412673089624</v>
      </c>
      <c r="G4648" s="167">
        <f t="shared" si="1014"/>
        <v>362026.16680758074</v>
      </c>
      <c r="H4648" s="167">
        <f t="shared" si="1015"/>
        <v>271299.98899881309</v>
      </c>
      <c r="I4648" s="168">
        <f t="shared" si="1016"/>
        <v>633326.15580639383</v>
      </c>
      <c r="J4648" s="168">
        <f t="shared" si="1018"/>
        <v>600719.94855871715</v>
      </c>
      <c r="K4648" s="94"/>
      <c r="L4648" s="265">
        <f t="shared" si="1017"/>
        <v>241342.77672631619</v>
      </c>
      <c r="M4648" s="265">
        <f>$G4648*NonHospFrac+theModel!$H4648*NonHospFrac</f>
        <v>391983.37908007763</v>
      </c>
      <c r="N4648" s="266">
        <f t="shared" si="1019"/>
        <v>633326.15580639383</v>
      </c>
      <c r="O4648" s="158"/>
      <c r="P4648" s="265">
        <f t="shared" si="1020"/>
        <v>228917.46865476132</v>
      </c>
      <c r="Q4648" s="265">
        <f t="shared" si="1021"/>
        <v>391981.81882945861</v>
      </c>
      <c r="R4648" s="266">
        <f t="shared" si="1022"/>
        <v>620899.28748422</v>
      </c>
    </row>
    <row r="4649" spans="1:18" x14ac:dyDescent="0.25">
      <c r="A4649" s="81">
        <v>4618</v>
      </c>
      <c r="B4649" s="93">
        <f t="shared" si="1011"/>
        <v>6.8938891955700544E-39</v>
      </c>
      <c r="C4649" s="178">
        <f t="shared" si="1012"/>
        <v>6.8783377688327641E-39</v>
      </c>
      <c r="D4649" s="165">
        <f t="shared" si="1013"/>
        <v>2.2558277767625785E-3</v>
      </c>
      <c r="E4649" s="166">
        <f t="shared" si="1023"/>
        <v>24.291375447755232</v>
      </c>
      <c r="F4649" s="167">
        <f t="shared" si="1024"/>
        <v>10.419668500866386</v>
      </c>
      <c r="G4649" s="167">
        <f t="shared" si="1014"/>
        <v>362104.5613867942</v>
      </c>
      <c r="H4649" s="167">
        <f t="shared" si="1015"/>
        <v>271299.98899881309</v>
      </c>
      <c r="I4649" s="168">
        <f t="shared" si="1016"/>
        <v>633404.55038560729</v>
      </c>
      <c r="J4649" s="168">
        <f t="shared" si="1018"/>
        <v>600784.89170239668</v>
      </c>
      <c r="K4649" s="94"/>
      <c r="L4649" s="265">
        <f t="shared" si="1017"/>
        <v>241372.65069449865</v>
      </c>
      <c r="M4649" s="265">
        <f>$G4649*NonHospFrac+theModel!$H4649*NonHospFrac</f>
        <v>392031.89969110861</v>
      </c>
      <c r="N4649" s="266">
        <f t="shared" si="1019"/>
        <v>633404.55038560729</v>
      </c>
      <c r="O4649" s="158"/>
      <c r="P4649" s="265">
        <f t="shared" si="1020"/>
        <v>228942.21665937357</v>
      </c>
      <c r="Q4649" s="265">
        <f t="shared" si="1021"/>
        <v>392030.3394404896</v>
      </c>
      <c r="R4649" s="266">
        <f t="shared" si="1022"/>
        <v>620972.55609986314</v>
      </c>
    </row>
    <row r="4650" spans="1:18" x14ac:dyDescent="0.25">
      <c r="A4650" s="81">
        <v>4619</v>
      </c>
      <c r="B4650" s="93">
        <f t="shared" si="1011"/>
        <v>6.7651081792790785E-39</v>
      </c>
      <c r="C4650" s="178">
        <f t="shared" si="1012"/>
        <v>6.7498472603354568E-39</v>
      </c>
      <c r="D4650" s="165">
        <f t="shared" si="1013"/>
        <v>2.2558277767625785E-3</v>
      </c>
      <c r="E4650" s="166">
        <f t="shared" si="1023"/>
        <v>24.291375447755232</v>
      </c>
      <c r="F4650" s="167">
        <f t="shared" si="1024"/>
        <v>10.421924328643149</v>
      </c>
      <c r="G4650" s="167">
        <f t="shared" si="1014"/>
        <v>362182.9559660076</v>
      </c>
      <c r="H4650" s="167">
        <f t="shared" si="1015"/>
        <v>271299.98899881309</v>
      </c>
      <c r="I4650" s="168">
        <f t="shared" si="1016"/>
        <v>633482.94496482075</v>
      </c>
      <c r="J4650" s="168">
        <f t="shared" si="1018"/>
        <v>600849.83219886583</v>
      </c>
      <c r="K4650" s="94"/>
      <c r="L4650" s="265">
        <f t="shared" si="1017"/>
        <v>241402.52466268107</v>
      </c>
      <c r="M4650" s="265">
        <f>$G4650*NonHospFrac+theModel!$H4650*NonHospFrac</f>
        <v>392080.4203021396</v>
      </c>
      <c r="N4650" s="266">
        <f t="shared" si="1019"/>
        <v>633482.94496482064</v>
      </c>
      <c r="O4650" s="158"/>
      <c r="P4650" s="265">
        <f t="shared" si="1020"/>
        <v>228966.96365520841</v>
      </c>
      <c r="Q4650" s="265">
        <f t="shared" si="1021"/>
        <v>392078.86005152058</v>
      </c>
      <c r="R4650" s="266">
        <f t="shared" si="1022"/>
        <v>621045.82370672899</v>
      </c>
    </row>
    <row r="4651" spans="1:18" x14ac:dyDescent="0.25">
      <c r="A4651" s="81">
        <v>4620</v>
      </c>
      <c r="B4651" s="93">
        <f t="shared" si="1011"/>
        <v>6.6387328515171399E-39</v>
      </c>
      <c r="C4651" s="178">
        <f t="shared" si="1012"/>
        <v>6.6237570135481808E-39</v>
      </c>
      <c r="D4651" s="165">
        <f t="shared" si="1013"/>
        <v>2.2558277767625785E-3</v>
      </c>
      <c r="E4651" s="166">
        <f t="shared" si="1023"/>
        <v>24.291375447755232</v>
      </c>
      <c r="F4651" s="167">
        <f t="shared" si="1024"/>
        <v>10.424180156419911</v>
      </c>
      <c r="G4651" s="167">
        <f t="shared" si="1014"/>
        <v>362261.35054522107</v>
      </c>
      <c r="H4651" s="167">
        <f t="shared" si="1015"/>
        <v>271299.98899881309</v>
      </c>
      <c r="I4651" s="168">
        <f t="shared" si="1016"/>
        <v>633561.3395440341</v>
      </c>
      <c r="J4651" s="168">
        <f t="shared" si="1018"/>
        <v>600914.7700482324</v>
      </c>
      <c r="K4651" s="94"/>
      <c r="L4651" s="265">
        <f t="shared" si="1017"/>
        <v>241432.39863086352</v>
      </c>
      <c r="M4651" s="265">
        <f>$G4651*NonHospFrac+theModel!$H4651*NonHospFrac</f>
        <v>392128.94091317063</v>
      </c>
      <c r="N4651" s="266">
        <f t="shared" si="1019"/>
        <v>633561.3395440341</v>
      </c>
      <c r="O4651" s="158"/>
      <c r="P4651" s="265">
        <f t="shared" si="1020"/>
        <v>228991.70964230699</v>
      </c>
      <c r="Q4651" s="265">
        <f t="shared" si="1021"/>
        <v>392127.38066255162</v>
      </c>
      <c r="R4651" s="266">
        <f t="shared" si="1022"/>
        <v>621119.09030485863</v>
      </c>
    </row>
    <row r="4652" spans="1:18" x14ac:dyDescent="0.25">
      <c r="A4652" s="81">
        <v>4621</v>
      </c>
      <c r="B4652" s="93">
        <f t="shared" si="1011"/>
        <v>6.5147182729174768E-39</v>
      </c>
      <c r="C4652" s="178">
        <f t="shared" si="1012"/>
        <v>6.5000221904796468E-39</v>
      </c>
      <c r="D4652" s="165">
        <f t="shared" si="1013"/>
        <v>2.2558277767625785E-3</v>
      </c>
      <c r="E4652" s="166">
        <f t="shared" si="1023"/>
        <v>24.291375447755232</v>
      </c>
      <c r="F4652" s="167">
        <f t="shared" si="1024"/>
        <v>10.426435984196674</v>
      </c>
      <c r="G4652" s="167">
        <f t="shared" si="1014"/>
        <v>362339.74512443441</v>
      </c>
      <c r="H4652" s="167">
        <f t="shared" si="1015"/>
        <v>271299.98899881309</v>
      </c>
      <c r="I4652" s="168">
        <f t="shared" si="1016"/>
        <v>633639.73412324744</v>
      </c>
      <c r="J4652" s="168">
        <f t="shared" si="1018"/>
        <v>600979.70525060431</v>
      </c>
      <c r="K4652" s="94"/>
      <c r="L4652" s="265">
        <f t="shared" si="1017"/>
        <v>241462.27259904591</v>
      </c>
      <c r="M4652" s="265">
        <f>$G4652*NonHospFrac+theModel!$H4652*NonHospFrac</f>
        <v>392177.46152420156</v>
      </c>
      <c r="N4652" s="266">
        <f t="shared" si="1019"/>
        <v>633639.73412324744</v>
      </c>
      <c r="O4652" s="158"/>
      <c r="P4652" s="265">
        <f t="shared" si="1020"/>
        <v>229016.45462071037</v>
      </c>
      <c r="Q4652" s="265">
        <f t="shared" si="1021"/>
        <v>392175.90127358254</v>
      </c>
      <c r="R4652" s="266">
        <f t="shared" si="1022"/>
        <v>621192.35589429294</v>
      </c>
    </row>
    <row r="4653" spans="1:18" x14ac:dyDescent="0.25">
      <c r="A4653" s="81">
        <v>4622</v>
      </c>
      <c r="B4653" s="93">
        <f t="shared" si="1011"/>
        <v>6.3930203436013477E-39</v>
      </c>
      <c r="C4653" s="178">
        <f t="shared" si="1012"/>
        <v>6.3785987907328437E-39</v>
      </c>
      <c r="D4653" s="165">
        <f t="shared" si="1013"/>
        <v>2.2558277767625785E-3</v>
      </c>
      <c r="E4653" s="166">
        <f t="shared" si="1023"/>
        <v>24.291375447755232</v>
      </c>
      <c r="F4653" s="167">
        <f t="shared" si="1024"/>
        <v>10.428691811973437</v>
      </c>
      <c r="G4653" s="167">
        <f t="shared" si="1014"/>
        <v>362418.13970364787</v>
      </c>
      <c r="H4653" s="167">
        <f t="shared" si="1015"/>
        <v>271299.98899881309</v>
      </c>
      <c r="I4653" s="168">
        <f t="shared" si="1016"/>
        <v>633718.12870246102</v>
      </c>
      <c r="J4653" s="168">
        <f t="shared" si="1018"/>
        <v>601044.63780608983</v>
      </c>
      <c r="K4653" s="94"/>
      <c r="L4653" s="265">
        <f t="shared" si="1017"/>
        <v>241492.14656722834</v>
      </c>
      <c r="M4653" s="265">
        <f>$G4653*NonHospFrac+theModel!$H4653*NonHospFrac</f>
        <v>392225.9821352326</v>
      </c>
      <c r="N4653" s="266">
        <f t="shared" si="1019"/>
        <v>633718.1287024609</v>
      </c>
      <c r="O4653" s="158"/>
      <c r="P4653" s="265">
        <f t="shared" si="1020"/>
        <v>229041.19859045974</v>
      </c>
      <c r="Q4653" s="265">
        <f t="shared" si="1021"/>
        <v>392224.42188461358</v>
      </c>
      <c r="R4653" s="266">
        <f t="shared" si="1022"/>
        <v>621265.62047507335</v>
      </c>
    </row>
    <row r="4654" spans="1:18" x14ac:dyDescent="0.25">
      <c r="A4654" s="81">
        <v>4623</v>
      </c>
      <c r="B4654" s="93">
        <f t="shared" si="1011"/>
        <v>6.2735957874965465E-39</v>
      </c>
      <c r="C4654" s="178">
        <f t="shared" si="1012"/>
        <v>6.2594436358589308E-39</v>
      </c>
      <c r="D4654" s="165">
        <f t="shared" si="1013"/>
        <v>2.2558277767625785E-3</v>
      </c>
      <c r="E4654" s="166">
        <f t="shared" si="1023"/>
        <v>24.291375447755232</v>
      </c>
      <c r="F4654" s="167">
        <f t="shared" si="1024"/>
        <v>10.430947639750199</v>
      </c>
      <c r="G4654" s="167">
        <f t="shared" si="1014"/>
        <v>362496.53428286128</v>
      </c>
      <c r="H4654" s="167">
        <f t="shared" si="1015"/>
        <v>271299.98899881309</v>
      </c>
      <c r="I4654" s="168">
        <f t="shared" si="1016"/>
        <v>633796.52328167437</v>
      </c>
      <c r="J4654" s="168">
        <f t="shared" si="1018"/>
        <v>601109.56771479629</v>
      </c>
      <c r="K4654" s="94"/>
      <c r="L4654" s="265">
        <f t="shared" si="1017"/>
        <v>241522.02053541076</v>
      </c>
      <c r="M4654" s="265">
        <f>$G4654*NonHospFrac+theModel!$H4654*NonHospFrac</f>
        <v>392274.50274626358</v>
      </c>
      <c r="N4654" s="266">
        <f t="shared" si="1019"/>
        <v>633796.52328167437</v>
      </c>
      <c r="O4654" s="158"/>
      <c r="P4654" s="265">
        <f t="shared" si="1020"/>
        <v>229065.94155159619</v>
      </c>
      <c r="Q4654" s="265">
        <f t="shared" si="1021"/>
        <v>392272.94249564456</v>
      </c>
      <c r="R4654" s="266">
        <f t="shared" si="1022"/>
        <v>621338.88404724072</v>
      </c>
    </row>
    <row r="4655" spans="1:18" x14ac:dyDescent="0.25">
      <c r="A4655" s="81">
        <v>4624</v>
      </c>
      <c r="B4655" s="93">
        <f t="shared" si="1011"/>
        <v>6.1564021369470504E-39</v>
      </c>
      <c r="C4655" s="178">
        <f t="shared" si="1012"/>
        <v>6.1425143540016053E-39</v>
      </c>
      <c r="D4655" s="165">
        <f t="shared" si="1013"/>
        <v>2.2558277767625785E-3</v>
      </c>
      <c r="E4655" s="166">
        <f t="shared" si="1023"/>
        <v>24.291375447755232</v>
      </c>
      <c r="F4655" s="167">
        <f t="shared" si="1024"/>
        <v>10.433203467526962</v>
      </c>
      <c r="G4655" s="167">
        <f t="shared" si="1014"/>
        <v>362574.92886207474</v>
      </c>
      <c r="H4655" s="167">
        <f t="shared" si="1015"/>
        <v>271299.98899881309</v>
      </c>
      <c r="I4655" s="168">
        <f t="shared" si="1016"/>
        <v>633874.91786088783</v>
      </c>
      <c r="J4655" s="168">
        <f t="shared" si="1018"/>
        <v>601174.49497683195</v>
      </c>
      <c r="K4655" s="94"/>
      <c r="L4655" s="265">
        <f t="shared" si="1017"/>
        <v>241551.89450359321</v>
      </c>
      <c r="M4655" s="265">
        <f>$G4655*NonHospFrac+theModel!$H4655*NonHospFrac</f>
        <v>392323.02335729462</v>
      </c>
      <c r="N4655" s="266">
        <f t="shared" si="1019"/>
        <v>633874.91786088783</v>
      </c>
      <c r="O4655" s="158"/>
      <c r="P4655" s="265">
        <f t="shared" si="1020"/>
        <v>229090.68350416087</v>
      </c>
      <c r="Q4655" s="265">
        <f t="shared" si="1021"/>
        <v>392321.4631066756</v>
      </c>
      <c r="R4655" s="266">
        <f t="shared" si="1022"/>
        <v>621412.1466108365</v>
      </c>
    </row>
    <row r="4656" spans="1:18" x14ac:dyDescent="0.25">
      <c r="A4656" s="81">
        <v>4625</v>
      </c>
      <c r="B4656" s="93">
        <f t="shared" si="1011"/>
        <v>6.0413977176128585E-39</v>
      </c>
      <c r="C4656" s="178">
        <f t="shared" si="1012"/>
        <v>6.0277693648309969E-39</v>
      </c>
      <c r="D4656" s="165">
        <f t="shared" si="1013"/>
        <v>2.2558277767625785E-3</v>
      </c>
      <c r="E4656" s="166">
        <f t="shared" si="1023"/>
        <v>24.291375447755232</v>
      </c>
      <c r="F4656" s="167">
        <f t="shared" si="1024"/>
        <v>10.435459295303724</v>
      </c>
      <c r="G4656" s="167">
        <f t="shared" si="1014"/>
        <v>362653.32344128808</v>
      </c>
      <c r="H4656" s="167">
        <f t="shared" si="1015"/>
        <v>271299.98899881309</v>
      </c>
      <c r="I4656" s="168">
        <f t="shared" si="1016"/>
        <v>633953.31244010117</v>
      </c>
      <c r="J4656" s="168">
        <f t="shared" si="1018"/>
        <v>601239.4195923045</v>
      </c>
      <c r="K4656" s="94"/>
      <c r="L4656" s="265">
        <f t="shared" si="1017"/>
        <v>241581.76847177561</v>
      </c>
      <c r="M4656" s="265">
        <f>$G4656*NonHospFrac+theModel!$H4656*NonHospFrac</f>
        <v>392371.54396832554</v>
      </c>
      <c r="N4656" s="266">
        <f t="shared" si="1019"/>
        <v>633953.31244010117</v>
      </c>
      <c r="O4656" s="158"/>
      <c r="P4656" s="265">
        <f t="shared" si="1020"/>
        <v>229115.4244481948</v>
      </c>
      <c r="Q4656" s="265">
        <f t="shared" si="1021"/>
        <v>392369.98371770652</v>
      </c>
      <c r="R4656" s="266">
        <f t="shared" si="1022"/>
        <v>621485.40816590132</v>
      </c>
    </row>
    <row r="4657" spans="1:18" x14ac:dyDescent="0.25">
      <c r="A4657" s="81">
        <v>4626</v>
      </c>
      <c r="B4657" s="93">
        <f t="shared" si="1011"/>
        <v>5.928541633649091E-39</v>
      </c>
      <c r="C4657" s="178">
        <f t="shared" si="1012"/>
        <v>5.915167864756212E-39</v>
      </c>
      <c r="D4657" s="165">
        <f t="shared" si="1013"/>
        <v>2.2558277767625785E-3</v>
      </c>
      <c r="E4657" s="166">
        <f t="shared" si="1023"/>
        <v>24.291375447755232</v>
      </c>
      <c r="F4657" s="167">
        <f t="shared" si="1024"/>
        <v>10.437715123080487</v>
      </c>
      <c r="G4657" s="167">
        <f t="shared" si="1014"/>
        <v>362731.71802050155</v>
      </c>
      <c r="H4657" s="167">
        <f t="shared" si="1015"/>
        <v>271299.98899881309</v>
      </c>
      <c r="I4657" s="168">
        <f t="shared" si="1016"/>
        <v>634031.70701931464</v>
      </c>
      <c r="J4657" s="168">
        <f t="shared" si="1018"/>
        <v>601304.34156132198</v>
      </c>
      <c r="K4657" s="94"/>
      <c r="L4657" s="265">
        <f t="shared" si="1017"/>
        <v>241611.64243995806</v>
      </c>
      <c r="M4657" s="265">
        <f>$G4657*NonHospFrac+theModel!$H4657*NonHospFrac</f>
        <v>392420.06457935658</v>
      </c>
      <c r="N4657" s="266">
        <f t="shared" si="1019"/>
        <v>634031.70701931464</v>
      </c>
      <c r="O4657" s="158"/>
      <c r="P4657" s="265">
        <f t="shared" si="1020"/>
        <v>229140.1643837392</v>
      </c>
      <c r="Q4657" s="265">
        <f t="shared" si="1021"/>
        <v>392418.50432873756</v>
      </c>
      <c r="R4657" s="266">
        <f t="shared" si="1022"/>
        <v>621558.66871247673</v>
      </c>
    </row>
    <row r="4658" spans="1:18" x14ac:dyDescent="0.25">
      <c r="A4658" s="81">
        <v>4627</v>
      </c>
      <c r="B4658" s="93">
        <f t="shared" si="1011"/>
        <v>5.8177937531647095E-39</v>
      </c>
      <c r="C4658" s="178">
        <f t="shared" si="1012"/>
        <v>5.8046698124168447E-39</v>
      </c>
      <c r="D4658" s="165">
        <f t="shared" si="1013"/>
        <v>2.2558277767625785E-3</v>
      </c>
      <c r="E4658" s="166">
        <f t="shared" si="1023"/>
        <v>24.291375447755232</v>
      </c>
      <c r="F4658" s="167">
        <f t="shared" si="1024"/>
        <v>10.43997095085725</v>
      </c>
      <c r="G4658" s="167">
        <f t="shared" si="1014"/>
        <v>362810.11259971495</v>
      </c>
      <c r="H4658" s="167">
        <f t="shared" si="1015"/>
        <v>271299.98899881309</v>
      </c>
      <c r="I4658" s="168">
        <f t="shared" si="1016"/>
        <v>634110.10159852798</v>
      </c>
      <c r="J4658" s="168">
        <f t="shared" si="1018"/>
        <v>601369.26088399219</v>
      </c>
      <c r="K4658" s="94"/>
      <c r="L4658" s="265">
        <f t="shared" si="1017"/>
        <v>241641.51640814045</v>
      </c>
      <c r="M4658" s="265">
        <f>$G4658*NonHospFrac+theModel!$H4658*NonHospFrac</f>
        <v>392468.58519038756</v>
      </c>
      <c r="N4658" s="266">
        <f t="shared" si="1019"/>
        <v>634110.10159852798</v>
      </c>
      <c r="O4658" s="158"/>
      <c r="P4658" s="265">
        <f t="shared" si="1020"/>
        <v>229164.90331083507</v>
      </c>
      <c r="Q4658" s="265">
        <f t="shared" si="1021"/>
        <v>392467.02493976854</v>
      </c>
      <c r="R4658" s="266">
        <f t="shared" si="1022"/>
        <v>621631.92825060361</v>
      </c>
    </row>
    <row r="4659" spans="1:18" x14ac:dyDescent="0.25">
      <c r="A4659" s="81">
        <v>4628</v>
      </c>
      <c r="B4659" s="93">
        <f t="shared" si="1011"/>
        <v>5.7091146939501685E-39</v>
      </c>
      <c r="C4659" s="178">
        <f t="shared" si="1012"/>
        <v>5.6962359144428321E-39</v>
      </c>
      <c r="D4659" s="165">
        <f t="shared" si="1013"/>
        <v>2.2558277767625785E-3</v>
      </c>
      <c r="E4659" s="166">
        <f t="shared" si="1023"/>
        <v>24.291375447755232</v>
      </c>
      <c r="F4659" s="167">
        <f t="shared" si="1024"/>
        <v>10.442226778634012</v>
      </c>
      <c r="G4659" s="167">
        <f t="shared" si="1014"/>
        <v>362888.50717892841</v>
      </c>
      <c r="H4659" s="167">
        <f t="shared" si="1015"/>
        <v>271299.98899881309</v>
      </c>
      <c r="I4659" s="168">
        <f t="shared" si="1016"/>
        <v>634188.49617774156</v>
      </c>
      <c r="J4659" s="168">
        <f t="shared" si="1018"/>
        <v>601434.17756042315</v>
      </c>
      <c r="K4659" s="94"/>
      <c r="L4659" s="265">
        <f t="shared" si="1017"/>
        <v>241671.3903763229</v>
      </c>
      <c r="M4659" s="265">
        <f>$G4659*NonHospFrac+theModel!$H4659*NonHospFrac</f>
        <v>392517.10580141854</v>
      </c>
      <c r="N4659" s="266">
        <f t="shared" si="1019"/>
        <v>634188.49617774144</v>
      </c>
      <c r="O4659" s="158"/>
      <c r="P4659" s="265">
        <f t="shared" si="1020"/>
        <v>229189.64122952364</v>
      </c>
      <c r="Q4659" s="265">
        <f t="shared" si="1021"/>
        <v>392515.54555079952</v>
      </c>
      <c r="R4659" s="266">
        <f t="shared" si="1022"/>
        <v>621705.18678032316</v>
      </c>
    </row>
    <row r="4660" spans="1:18" x14ac:dyDescent="0.25">
      <c r="A4660" s="81">
        <v>4629</v>
      </c>
      <c r="B4660" s="93">
        <f t="shared" si="1011"/>
        <v>5.6024658094743338E-39</v>
      </c>
      <c r="C4660" s="178">
        <f t="shared" si="1012"/>
        <v>5.5898276114829591E-39</v>
      </c>
      <c r="D4660" s="165">
        <f t="shared" si="1013"/>
        <v>2.2558277767625785E-3</v>
      </c>
      <c r="E4660" s="166">
        <f t="shared" si="1023"/>
        <v>24.291375447755232</v>
      </c>
      <c r="F4660" s="167">
        <f t="shared" si="1024"/>
        <v>10.444482606410775</v>
      </c>
      <c r="G4660" s="167">
        <f t="shared" si="1014"/>
        <v>362966.90175814182</v>
      </c>
      <c r="H4660" s="167">
        <f t="shared" si="1015"/>
        <v>271299.98899881309</v>
      </c>
      <c r="I4660" s="168">
        <f t="shared" si="1016"/>
        <v>634266.8907569549</v>
      </c>
      <c r="J4660" s="168">
        <f t="shared" si="1018"/>
        <v>601499.09159072244</v>
      </c>
      <c r="K4660" s="94"/>
      <c r="L4660" s="265">
        <f t="shared" si="1017"/>
        <v>241701.26434450533</v>
      </c>
      <c r="M4660" s="265">
        <f>$G4660*NonHospFrac+theModel!$H4660*NonHospFrac</f>
        <v>392565.62641244952</v>
      </c>
      <c r="N4660" s="266">
        <f t="shared" si="1019"/>
        <v>634266.8907569549</v>
      </c>
      <c r="O4660" s="158"/>
      <c r="P4660" s="265">
        <f t="shared" si="1020"/>
        <v>229214.37813984591</v>
      </c>
      <c r="Q4660" s="265">
        <f t="shared" si="1021"/>
        <v>392564.0661618305</v>
      </c>
      <c r="R4660" s="266">
        <f t="shared" si="1022"/>
        <v>621778.44430167647</v>
      </c>
    </row>
    <row r="4661" spans="1:18" x14ac:dyDescent="0.25">
      <c r="A4661" s="81">
        <v>4630</v>
      </c>
      <c r="B4661" s="93">
        <f t="shared" si="1011"/>
        <v>5.497809175140384E-39</v>
      </c>
      <c r="C4661" s="178">
        <f t="shared" si="1012"/>
        <v>5.4854070644917623E-39</v>
      </c>
      <c r="D4661" s="165">
        <f t="shared" si="1013"/>
        <v>2.2558277767625785E-3</v>
      </c>
      <c r="E4661" s="166">
        <f t="shared" si="1023"/>
        <v>24.291375447755232</v>
      </c>
      <c r="F4661" s="167">
        <f t="shared" si="1024"/>
        <v>10.446738434187537</v>
      </c>
      <c r="G4661" s="167">
        <f t="shared" si="1014"/>
        <v>363045.29633735528</v>
      </c>
      <c r="H4661" s="167">
        <f t="shared" si="1015"/>
        <v>271299.98899881309</v>
      </c>
      <c r="I4661" s="168">
        <f t="shared" si="1016"/>
        <v>634345.28533616837</v>
      </c>
      <c r="J4661" s="168">
        <f t="shared" si="1018"/>
        <v>601564.00297499809</v>
      </c>
      <c r="K4661" s="94"/>
      <c r="L4661" s="265">
        <f t="shared" si="1017"/>
        <v>241731.13831268778</v>
      </c>
      <c r="M4661" s="265">
        <f>$G4661*NonHospFrac+theModel!$H4661*NonHospFrac</f>
        <v>392614.14702348062</v>
      </c>
      <c r="N4661" s="266">
        <f t="shared" si="1019"/>
        <v>634345.28533616837</v>
      </c>
      <c r="O4661" s="158"/>
      <c r="P4661" s="265">
        <f t="shared" si="1020"/>
        <v>229239.11404184304</v>
      </c>
      <c r="Q4661" s="265">
        <f t="shared" si="1021"/>
        <v>392612.5867728616</v>
      </c>
      <c r="R4661" s="266">
        <f t="shared" si="1022"/>
        <v>621851.70081470464</v>
      </c>
    </row>
    <row r="4662" spans="1:18" x14ac:dyDescent="0.25">
      <c r="A4662" s="81">
        <v>4631</v>
      </c>
      <c r="B4662" s="93">
        <f t="shared" si="1011"/>
        <v>5.3951075748010069E-39</v>
      </c>
      <c r="C4662" s="178">
        <f t="shared" si="1012"/>
        <v>5.3829371412751483E-39</v>
      </c>
      <c r="D4662" s="165">
        <f t="shared" si="1013"/>
        <v>2.2558277767625785E-3</v>
      </c>
      <c r="E4662" s="166">
        <f t="shared" si="1023"/>
        <v>24.291375447755232</v>
      </c>
      <c r="F4662" s="167">
        <f t="shared" si="1024"/>
        <v>10.4489942619643</v>
      </c>
      <c r="G4662" s="167">
        <f t="shared" si="1014"/>
        <v>363123.69091656868</v>
      </c>
      <c r="H4662" s="167">
        <f t="shared" si="1015"/>
        <v>271299.98899881309</v>
      </c>
      <c r="I4662" s="168">
        <f t="shared" si="1016"/>
        <v>634423.67991538183</v>
      </c>
      <c r="J4662" s="168">
        <f t="shared" si="1018"/>
        <v>601628.9117133579</v>
      </c>
      <c r="K4662" s="94"/>
      <c r="L4662" s="265">
        <f t="shared" si="1017"/>
        <v>241761.01228087017</v>
      </c>
      <c r="M4662" s="265">
        <f>$G4662*NonHospFrac+theModel!$H4662*NonHospFrac</f>
        <v>392662.6676345116</v>
      </c>
      <c r="N4662" s="266">
        <f t="shared" si="1019"/>
        <v>634423.67991538183</v>
      </c>
      <c r="O4662" s="158"/>
      <c r="P4662" s="265">
        <f t="shared" si="1020"/>
        <v>229263.84893555607</v>
      </c>
      <c r="Q4662" s="265">
        <f t="shared" si="1021"/>
        <v>392661.10738389258</v>
      </c>
      <c r="R4662" s="266">
        <f t="shared" si="1022"/>
        <v>621924.95631944865</v>
      </c>
    </row>
    <row r="4663" spans="1:18" x14ac:dyDescent="0.25">
      <c r="A4663" s="81">
        <v>4632</v>
      </c>
      <c r="B4663" s="93">
        <f t="shared" si="1011"/>
        <v>5.2943244875230804E-39</v>
      </c>
      <c r="C4663" s="178">
        <f t="shared" si="1012"/>
        <v>5.2823814032849315E-39</v>
      </c>
      <c r="D4663" s="165">
        <f t="shared" si="1013"/>
        <v>2.2558277767625785E-3</v>
      </c>
      <c r="E4663" s="166">
        <f t="shared" si="1023"/>
        <v>24.291375447755232</v>
      </c>
      <c r="F4663" s="167">
        <f t="shared" si="1024"/>
        <v>10.451250089741063</v>
      </c>
      <c r="G4663" s="167">
        <f t="shared" si="1014"/>
        <v>363202.08549578208</v>
      </c>
      <c r="H4663" s="167">
        <f t="shared" si="1015"/>
        <v>271299.98899881309</v>
      </c>
      <c r="I4663" s="168">
        <f t="shared" si="1016"/>
        <v>634502.07449459517</v>
      </c>
      <c r="J4663" s="168">
        <f t="shared" si="1018"/>
        <v>601693.81780590967</v>
      </c>
      <c r="K4663" s="94"/>
      <c r="L4663" s="265">
        <f t="shared" si="1017"/>
        <v>241790.88624905259</v>
      </c>
      <c r="M4663" s="265">
        <f>$G4663*NonHospFrac+theModel!$H4663*NonHospFrac</f>
        <v>392711.18824554258</v>
      </c>
      <c r="N4663" s="266">
        <f t="shared" si="1019"/>
        <v>634502.07449459517</v>
      </c>
      <c r="O4663" s="158"/>
      <c r="P4663" s="265">
        <f t="shared" si="1020"/>
        <v>229288.58282102615</v>
      </c>
      <c r="Q4663" s="265">
        <f t="shared" si="1021"/>
        <v>392709.62799492356</v>
      </c>
      <c r="R4663" s="266">
        <f t="shared" si="1022"/>
        <v>621998.21081594971</v>
      </c>
    </row>
    <row r="4664" spans="1:18" x14ac:dyDescent="0.25">
      <c r="A4664" s="81">
        <v>4633</v>
      </c>
      <c r="B4664" s="93">
        <f t="shared" si="1011"/>
        <v>5.1954240746015849E-39</v>
      </c>
      <c r="C4664" s="178">
        <f t="shared" si="1012"/>
        <v>5.1837040926620376E-39</v>
      </c>
      <c r="D4664" s="165">
        <f t="shared" si="1013"/>
        <v>2.2558277767625785E-3</v>
      </c>
      <c r="E4664" s="166">
        <f t="shared" si="1023"/>
        <v>24.291375447755232</v>
      </c>
      <c r="F4664" s="167">
        <f t="shared" si="1024"/>
        <v>10.453505917517825</v>
      </c>
      <c r="G4664" s="167">
        <f t="shared" si="1014"/>
        <v>363280.48007499549</v>
      </c>
      <c r="H4664" s="167">
        <f t="shared" si="1015"/>
        <v>271299.98899881309</v>
      </c>
      <c r="I4664" s="168">
        <f t="shared" si="1016"/>
        <v>634580.46907380852</v>
      </c>
      <c r="J4664" s="168">
        <f t="shared" si="1018"/>
        <v>601758.72125276132</v>
      </c>
      <c r="K4664" s="94"/>
      <c r="L4664" s="265">
        <f t="shared" si="1017"/>
        <v>241820.76021723502</v>
      </c>
      <c r="M4664" s="265">
        <f>$G4664*NonHospFrac+theModel!$H4664*NonHospFrac</f>
        <v>392759.70885657356</v>
      </c>
      <c r="N4664" s="266">
        <f t="shared" si="1019"/>
        <v>634580.46907380852</v>
      </c>
      <c r="O4664" s="158"/>
      <c r="P4664" s="265">
        <f t="shared" si="1020"/>
        <v>229313.31569829438</v>
      </c>
      <c r="Q4664" s="265">
        <f t="shared" si="1021"/>
        <v>392758.14860595454</v>
      </c>
      <c r="R4664" s="266">
        <f t="shared" si="1022"/>
        <v>622071.46430424892</v>
      </c>
    </row>
    <row r="4665" spans="1:18" x14ac:dyDescent="0.25">
      <c r="A4665" s="81">
        <v>4634</v>
      </c>
      <c r="B4665" s="93">
        <f t="shared" si="1011"/>
        <v>5.098371166814898E-39</v>
      </c>
      <c r="C4665" s="178">
        <f t="shared" si="1012"/>
        <v>5.0868701195205513E-39</v>
      </c>
      <c r="D4665" s="165">
        <f t="shared" si="1013"/>
        <v>2.2558277767625785E-3</v>
      </c>
      <c r="E4665" s="166">
        <f t="shared" si="1023"/>
        <v>24.291375447755232</v>
      </c>
      <c r="F4665" s="167">
        <f t="shared" si="1024"/>
        <v>10.455761745294588</v>
      </c>
      <c r="G4665" s="167">
        <f t="shared" si="1014"/>
        <v>363358.87465420895</v>
      </c>
      <c r="H4665" s="167">
        <f t="shared" si="1015"/>
        <v>271299.98899881309</v>
      </c>
      <c r="I4665" s="168">
        <f t="shared" si="1016"/>
        <v>634658.8636530221</v>
      </c>
      <c r="J4665" s="168">
        <f t="shared" si="1018"/>
        <v>601823.62205402087</v>
      </c>
      <c r="K4665" s="94"/>
      <c r="L4665" s="265">
        <f t="shared" si="1017"/>
        <v>241850.63418541747</v>
      </c>
      <c r="M4665" s="265">
        <f>$G4665*NonHospFrac+theModel!$H4665*NonHospFrac</f>
        <v>392808.22946760454</v>
      </c>
      <c r="N4665" s="266">
        <f t="shared" si="1019"/>
        <v>634658.86365302198</v>
      </c>
      <c r="O4665" s="158"/>
      <c r="P4665" s="265">
        <f t="shared" si="1020"/>
        <v>229338.04756740184</v>
      </c>
      <c r="Q4665" s="265">
        <f t="shared" si="1021"/>
        <v>392806.66921698552</v>
      </c>
      <c r="R4665" s="266">
        <f t="shared" si="1022"/>
        <v>622144.71678438736</v>
      </c>
    </row>
    <row r="4666" spans="1:18" x14ac:dyDescent="0.25">
      <c r="A4666" s="81">
        <v>4635</v>
      </c>
      <c r="B4666" s="93">
        <f t="shared" si="1011"/>
        <v>5.0031312519186081E-39</v>
      </c>
      <c r="C4666" s="178">
        <f t="shared" si="1012"/>
        <v>4.9918450494697414E-39</v>
      </c>
      <c r="D4666" s="165">
        <f t="shared" si="1013"/>
        <v>2.2558277767625785E-3</v>
      </c>
      <c r="E4666" s="166">
        <f t="shared" si="1023"/>
        <v>24.291375447755232</v>
      </c>
      <c r="F4666" s="167">
        <f t="shared" si="1024"/>
        <v>10.45801757307135</v>
      </c>
      <c r="G4666" s="167">
        <f t="shared" si="1014"/>
        <v>363437.26923342235</v>
      </c>
      <c r="H4666" s="167">
        <f t="shared" si="1015"/>
        <v>271299.98899881309</v>
      </c>
      <c r="I4666" s="168">
        <f t="shared" si="1016"/>
        <v>634737.25823223544</v>
      </c>
      <c r="J4666" s="168">
        <f t="shared" si="1018"/>
        <v>601888.52020979591</v>
      </c>
      <c r="K4666" s="94"/>
      <c r="L4666" s="265">
        <f t="shared" si="1017"/>
        <v>241880.50815359989</v>
      </c>
      <c r="M4666" s="265">
        <f>$G4666*NonHospFrac+theModel!$H4666*NonHospFrac</f>
        <v>392856.75007863552</v>
      </c>
      <c r="N4666" s="266">
        <f t="shared" si="1019"/>
        <v>634737.25823223544</v>
      </c>
      <c r="O4666" s="158"/>
      <c r="P4666" s="265">
        <f t="shared" si="1020"/>
        <v>229362.7784283896</v>
      </c>
      <c r="Q4666" s="265">
        <f t="shared" si="1021"/>
        <v>392855.1898280165</v>
      </c>
      <c r="R4666" s="266">
        <f t="shared" si="1022"/>
        <v>622217.96825640614</v>
      </c>
    </row>
    <row r="4667" spans="1:18" x14ac:dyDescent="0.25">
      <c r="A4667" s="81">
        <v>4636</v>
      </c>
      <c r="B4667" s="93">
        <f t="shared" si="1011"/>
        <v>4.9096704623728804E-39</v>
      </c>
      <c r="C4667" s="178">
        <f t="shared" si="1012"/>
        <v>4.898595091369109E-39</v>
      </c>
      <c r="D4667" s="165">
        <f t="shared" si="1013"/>
        <v>2.2558277767625785E-3</v>
      </c>
      <c r="E4667" s="166">
        <f t="shared" si="1023"/>
        <v>24.291375447755232</v>
      </c>
      <c r="F4667" s="167">
        <f t="shared" si="1024"/>
        <v>10.460273400848113</v>
      </c>
      <c r="G4667" s="167">
        <f t="shared" si="1014"/>
        <v>363515.66381263576</v>
      </c>
      <c r="H4667" s="167">
        <f t="shared" si="1015"/>
        <v>271299.98899881309</v>
      </c>
      <c r="I4667" s="168">
        <f t="shared" si="1016"/>
        <v>634815.65281144879</v>
      </c>
      <c r="J4667" s="168">
        <f t="shared" si="1018"/>
        <v>601953.41572019435</v>
      </c>
      <c r="K4667" s="94"/>
      <c r="L4667" s="265">
        <f t="shared" si="1017"/>
        <v>241910.38212178231</v>
      </c>
      <c r="M4667" s="265">
        <f>$G4667*NonHospFrac+theModel!$H4667*NonHospFrac</f>
        <v>392905.2706896665</v>
      </c>
      <c r="N4667" s="266">
        <f t="shared" si="1019"/>
        <v>634815.65281144879</v>
      </c>
      <c r="O4667" s="158"/>
      <c r="P4667" s="265">
        <f t="shared" si="1020"/>
        <v>229387.5082812988</v>
      </c>
      <c r="Q4667" s="265">
        <f t="shared" si="1021"/>
        <v>392903.71043904749</v>
      </c>
      <c r="R4667" s="266">
        <f t="shared" si="1022"/>
        <v>622291.21872034622</v>
      </c>
    </row>
    <row r="4668" spans="1:18" x14ac:dyDescent="0.25">
      <c r="A4668" s="81">
        <v>4637</v>
      </c>
      <c r="B4668" s="93">
        <f t="shared" si="1011"/>
        <v>4.8179555632990762E-39</v>
      </c>
      <c r="C4668" s="178">
        <f t="shared" si="1012"/>
        <v>4.8070870853121784E-39</v>
      </c>
      <c r="D4668" s="165">
        <f t="shared" si="1013"/>
        <v>2.2558277767625785E-3</v>
      </c>
      <c r="E4668" s="166">
        <f t="shared" si="1023"/>
        <v>24.291375447755232</v>
      </c>
      <c r="F4668" s="167">
        <f t="shared" si="1024"/>
        <v>10.462529228624875</v>
      </c>
      <c r="G4668" s="167">
        <f t="shared" si="1014"/>
        <v>363594.05839184922</v>
      </c>
      <c r="H4668" s="167">
        <f t="shared" si="1015"/>
        <v>271299.98899881309</v>
      </c>
      <c r="I4668" s="168">
        <f t="shared" si="1016"/>
        <v>634894.04739066237</v>
      </c>
      <c r="J4668" s="168">
        <f t="shared" si="1018"/>
        <v>602018.30858532421</v>
      </c>
      <c r="K4668" s="94"/>
      <c r="L4668" s="265">
        <f t="shared" si="1017"/>
        <v>241940.25608996474</v>
      </c>
      <c r="M4668" s="265">
        <f>$G4668*NonHospFrac+theModel!$H4668*NonHospFrac</f>
        <v>392953.79130069754</v>
      </c>
      <c r="N4668" s="266">
        <f t="shared" si="1019"/>
        <v>634894.04739066225</v>
      </c>
      <c r="O4668" s="158"/>
      <c r="P4668" s="265">
        <f t="shared" si="1020"/>
        <v>229412.23712617051</v>
      </c>
      <c r="Q4668" s="265">
        <f t="shared" si="1021"/>
        <v>392952.23105007852</v>
      </c>
      <c r="R4668" s="266">
        <f t="shared" si="1022"/>
        <v>622364.46817624907</v>
      </c>
    </row>
    <row r="4669" spans="1:18" x14ac:dyDescent="0.25">
      <c r="A4669" s="81">
        <v>4638</v>
      </c>
      <c r="B4669" s="93">
        <f t="shared" si="1011"/>
        <v>4.7279539406613558E-39</v>
      </c>
      <c r="C4669" s="178">
        <f t="shared" si="1012"/>
        <v>4.717288490834758E-39</v>
      </c>
      <c r="D4669" s="165">
        <f t="shared" si="1013"/>
        <v>2.2558277767625785E-3</v>
      </c>
      <c r="E4669" s="166">
        <f t="shared" si="1023"/>
        <v>24.291375447755232</v>
      </c>
      <c r="F4669" s="167">
        <f t="shared" si="1024"/>
        <v>10.464785056401638</v>
      </c>
      <c r="G4669" s="167">
        <f t="shared" si="1014"/>
        <v>363672.45297106256</v>
      </c>
      <c r="H4669" s="167">
        <f t="shared" si="1015"/>
        <v>271299.98899881309</v>
      </c>
      <c r="I4669" s="168">
        <f t="shared" si="1016"/>
        <v>634972.44196987571</v>
      </c>
      <c r="J4669" s="168">
        <f t="shared" si="1018"/>
        <v>602083.19880529295</v>
      </c>
      <c r="K4669" s="94"/>
      <c r="L4669" s="265">
        <f t="shared" si="1017"/>
        <v>241970.13005814713</v>
      </c>
      <c r="M4669" s="265">
        <f>$G4669*NonHospFrac+theModel!$H4669*NonHospFrac</f>
        <v>393002.31191172847</v>
      </c>
      <c r="N4669" s="266">
        <f t="shared" si="1019"/>
        <v>634972.4419698756</v>
      </c>
      <c r="O4669" s="158"/>
      <c r="P4669" s="265">
        <f t="shared" si="1020"/>
        <v>229436.96496304579</v>
      </c>
      <c r="Q4669" s="265">
        <f t="shared" si="1021"/>
        <v>393000.75166110945</v>
      </c>
      <c r="R4669" s="266">
        <f t="shared" si="1022"/>
        <v>622437.71662415517</v>
      </c>
    </row>
    <row r="4670" spans="1:18" x14ac:dyDescent="0.25">
      <c r="A4670" s="81">
        <v>4639</v>
      </c>
      <c r="B4670" s="93">
        <f t="shared" si="1011"/>
        <v>4.6396335896690459E-39</v>
      </c>
      <c r="C4670" s="178">
        <f t="shared" si="1012"/>
        <v>4.6291673753434699E-39</v>
      </c>
      <c r="D4670" s="165">
        <f t="shared" si="1013"/>
        <v>2.2558277767625785E-3</v>
      </c>
      <c r="E4670" s="166">
        <f t="shared" si="1023"/>
        <v>24.291375447755232</v>
      </c>
      <c r="F4670" s="167">
        <f t="shared" si="1024"/>
        <v>10.467040884178401</v>
      </c>
      <c r="G4670" s="167">
        <f t="shared" si="1014"/>
        <v>363750.84755027603</v>
      </c>
      <c r="H4670" s="167">
        <f t="shared" si="1015"/>
        <v>271299.98899881309</v>
      </c>
      <c r="I4670" s="168">
        <f t="shared" si="1016"/>
        <v>635050.83654908906</v>
      </c>
      <c r="J4670" s="168">
        <f t="shared" si="1018"/>
        <v>602148.08638020861</v>
      </c>
      <c r="K4670" s="94"/>
      <c r="L4670" s="265">
        <f t="shared" si="1017"/>
        <v>242000.00402632958</v>
      </c>
      <c r="M4670" s="265">
        <f>$G4670*NonHospFrac+theModel!$H4670*NonHospFrac</f>
        <v>393050.83252275951</v>
      </c>
      <c r="N4670" s="266">
        <f t="shared" si="1019"/>
        <v>635050.83654908906</v>
      </c>
      <c r="O4670" s="158"/>
      <c r="P4670" s="265">
        <f t="shared" si="1020"/>
        <v>229461.6917919658</v>
      </c>
      <c r="Q4670" s="265">
        <f t="shared" si="1021"/>
        <v>393049.27227214049</v>
      </c>
      <c r="R4670" s="266">
        <f t="shared" si="1022"/>
        <v>622510.96406410635</v>
      </c>
    </row>
    <row r="4671" spans="1:18" x14ac:dyDescent="0.25">
      <c r="A4671" s="81">
        <v>4640</v>
      </c>
      <c r="B4671" s="93">
        <f t="shared" si="1011"/>
        <v>4.5529631033956621E-39</v>
      </c>
      <c r="C4671" s="178">
        <f t="shared" si="1012"/>
        <v>4.5426924027604467E-39</v>
      </c>
      <c r="D4671" s="165">
        <f t="shared" si="1013"/>
        <v>2.2558277767625785E-3</v>
      </c>
      <c r="E4671" s="166">
        <f t="shared" si="1023"/>
        <v>24.291375447755232</v>
      </c>
      <c r="F4671" s="167">
        <f t="shared" si="1024"/>
        <v>10.469296711955163</v>
      </c>
      <c r="G4671" s="167">
        <f t="shared" si="1014"/>
        <v>363829.24212948943</v>
      </c>
      <c r="H4671" s="167">
        <f t="shared" si="1015"/>
        <v>271299.98899881309</v>
      </c>
      <c r="I4671" s="168">
        <f t="shared" si="1016"/>
        <v>635129.23112830252</v>
      </c>
      <c r="J4671" s="168">
        <f t="shared" si="1018"/>
        <v>602212.97131017898</v>
      </c>
      <c r="K4671" s="94"/>
      <c r="L4671" s="265">
        <f t="shared" si="1017"/>
        <v>242029.877994512</v>
      </c>
      <c r="M4671" s="265">
        <f>$G4671*NonHospFrac+theModel!$H4671*NonHospFrac</f>
        <v>393099.35313379049</v>
      </c>
      <c r="N4671" s="266">
        <f t="shared" si="1019"/>
        <v>635129.23112830252</v>
      </c>
      <c r="O4671" s="158"/>
      <c r="P4671" s="265">
        <f t="shared" si="1020"/>
        <v>229486.41761297156</v>
      </c>
      <c r="Q4671" s="265">
        <f t="shared" si="1021"/>
        <v>393097.79288317147</v>
      </c>
      <c r="R4671" s="266">
        <f t="shared" si="1022"/>
        <v>622584.21049614297</v>
      </c>
    </row>
    <row r="4672" spans="1:18" x14ac:dyDescent="0.25">
      <c r="A4672" s="81">
        <v>4641</v>
      </c>
      <c r="B4672" s="93">
        <f t="shared" si="1011"/>
        <v>4.4679116616105311E-39</v>
      </c>
      <c r="C4672" s="178">
        <f t="shared" si="1012"/>
        <v>4.4578328223801488E-39</v>
      </c>
      <c r="D4672" s="165">
        <f t="shared" si="1013"/>
        <v>2.2558277767625785E-3</v>
      </c>
      <c r="E4672" s="166">
        <f t="shared" si="1023"/>
        <v>24.291375447755232</v>
      </c>
      <c r="F4672" s="167">
        <f t="shared" si="1024"/>
        <v>10.471552539731926</v>
      </c>
      <c r="G4672" s="167">
        <f t="shared" si="1014"/>
        <v>363907.63670870289</v>
      </c>
      <c r="H4672" s="167">
        <f t="shared" si="1015"/>
        <v>271299.98899881309</v>
      </c>
      <c r="I4672" s="168">
        <f t="shared" si="1016"/>
        <v>635207.62570751598</v>
      </c>
      <c r="J4672" s="168">
        <f t="shared" si="1018"/>
        <v>602277.85359531187</v>
      </c>
      <c r="K4672" s="94"/>
      <c r="L4672" s="265">
        <f t="shared" si="1017"/>
        <v>242059.75196269443</v>
      </c>
      <c r="M4672" s="265">
        <f>$G4672*NonHospFrac+theModel!$H4672*NonHospFrac</f>
        <v>393147.87374482153</v>
      </c>
      <c r="N4672" s="266">
        <f t="shared" si="1019"/>
        <v>635207.62570751598</v>
      </c>
      <c r="O4672" s="158"/>
      <c r="P4672" s="265">
        <f t="shared" si="1020"/>
        <v>229511.1424261042</v>
      </c>
      <c r="Q4672" s="265">
        <f t="shared" si="1021"/>
        <v>393146.31349420251</v>
      </c>
      <c r="R4672" s="266">
        <f t="shared" si="1022"/>
        <v>622657.45592030673</v>
      </c>
    </row>
    <row r="4673" spans="1:18" x14ac:dyDescent="0.25">
      <c r="A4673" s="81">
        <v>4642</v>
      </c>
      <c r="B4673" s="93">
        <f t="shared" si="1011"/>
        <v>4.384449019819042E-39</v>
      </c>
      <c r="C4673" s="178">
        <f t="shared" si="1012"/>
        <v>4.3745584579343347E-39</v>
      </c>
      <c r="D4673" s="165">
        <f t="shared" si="1013"/>
        <v>2.2558277767625785E-3</v>
      </c>
      <c r="E4673" s="166">
        <f t="shared" si="1023"/>
        <v>24.291375447755232</v>
      </c>
      <c r="F4673" s="167">
        <f t="shared" si="1024"/>
        <v>10.473808367508688</v>
      </c>
      <c r="G4673" s="167">
        <f t="shared" si="1014"/>
        <v>363986.03128791624</v>
      </c>
      <c r="H4673" s="167">
        <f t="shared" si="1015"/>
        <v>271299.98899881309</v>
      </c>
      <c r="I4673" s="168">
        <f t="shared" si="1016"/>
        <v>635286.02028672933</v>
      </c>
      <c r="J4673" s="168">
        <f t="shared" si="1018"/>
        <v>602342.73323571507</v>
      </c>
      <c r="K4673" s="94"/>
      <c r="L4673" s="265">
        <f t="shared" si="1017"/>
        <v>242089.62593087685</v>
      </c>
      <c r="M4673" s="265">
        <f>$G4673*NonHospFrac+theModel!$H4673*NonHospFrac</f>
        <v>393196.39435585251</v>
      </c>
      <c r="N4673" s="266">
        <f t="shared" si="1019"/>
        <v>635286.02028672933</v>
      </c>
      <c r="O4673" s="158"/>
      <c r="P4673" s="265">
        <f t="shared" si="1020"/>
        <v>229535.86623140477</v>
      </c>
      <c r="Q4673" s="265">
        <f t="shared" si="1021"/>
        <v>393194.83410523349</v>
      </c>
      <c r="R4673" s="266">
        <f t="shared" si="1022"/>
        <v>622730.70033663826</v>
      </c>
    </row>
    <row r="4674" spans="1:18" x14ac:dyDescent="0.25">
      <c r="A4674" s="81">
        <v>4643</v>
      </c>
      <c r="B4674" s="93">
        <f t="shared" si="1011"/>
        <v>4.302545498507696E-39</v>
      </c>
      <c r="C4674" s="178">
        <f t="shared" si="1012"/>
        <v>4.2928396968613774E-39</v>
      </c>
      <c r="D4674" s="165">
        <f t="shared" si="1013"/>
        <v>2.2558277767625785E-3</v>
      </c>
      <c r="E4674" s="166">
        <f t="shared" si="1023"/>
        <v>24.291375447755232</v>
      </c>
      <c r="F4674" s="167">
        <f t="shared" si="1024"/>
        <v>10.476064195285451</v>
      </c>
      <c r="G4674" s="167">
        <f t="shared" si="1014"/>
        <v>364064.4258671297</v>
      </c>
      <c r="H4674" s="167">
        <f t="shared" si="1015"/>
        <v>271299.98899881309</v>
      </c>
      <c r="I4674" s="168">
        <f t="shared" si="1016"/>
        <v>635364.41486594279</v>
      </c>
      <c r="J4674" s="168">
        <f t="shared" si="1018"/>
        <v>602407.61023149651</v>
      </c>
      <c r="K4674" s="94"/>
      <c r="L4674" s="265">
        <f t="shared" si="1017"/>
        <v>242119.49989905927</v>
      </c>
      <c r="M4674" s="265">
        <f>$G4674*NonHospFrac+theModel!$H4674*NonHospFrac</f>
        <v>393244.91496688349</v>
      </c>
      <c r="N4674" s="266">
        <f t="shared" si="1019"/>
        <v>635364.41486594279</v>
      </c>
      <c r="O4674" s="158"/>
      <c r="P4674" s="265">
        <f t="shared" si="1020"/>
        <v>229560.58902891437</v>
      </c>
      <c r="Q4674" s="265">
        <f t="shared" si="1021"/>
        <v>393243.35471626447</v>
      </c>
      <c r="R4674" s="266">
        <f t="shared" si="1022"/>
        <v>622803.94374517887</v>
      </c>
    </row>
    <row r="4675" spans="1:18" x14ac:dyDescent="0.25">
      <c r="A4675" s="81">
        <v>4644</v>
      </c>
      <c r="B4675" s="93">
        <f t="shared" si="1011"/>
        <v>4.222171972589694E-39</v>
      </c>
      <c r="C4675" s="178">
        <f t="shared" si="1012"/>
        <v>4.2126474797756576E-39</v>
      </c>
      <c r="D4675" s="165">
        <f t="shared" si="1013"/>
        <v>2.2558277767625785E-3</v>
      </c>
      <c r="E4675" s="166">
        <f t="shared" si="1023"/>
        <v>24.291375447755232</v>
      </c>
      <c r="F4675" s="167">
        <f t="shared" si="1024"/>
        <v>10.478320023062214</v>
      </c>
      <c r="G4675" s="167">
        <f t="shared" si="1014"/>
        <v>364142.8204463431</v>
      </c>
      <c r="H4675" s="167">
        <f t="shared" si="1015"/>
        <v>271299.98899881309</v>
      </c>
      <c r="I4675" s="168">
        <f t="shared" si="1016"/>
        <v>635442.80944515625</v>
      </c>
      <c r="J4675" s="168">
        <f t="shared" si="1018"/>
        <v>602472.48458276386</v>
      </c>
      <c r="K4675" s="94"/>
      <c r="L4675" s="265">
        <f t="shared" si="1017"/>
        <v>242149.37386724169</v>
      </c>
      <c r="M4675" s="265">
        <f>$G4675*NonHospFrac+theModel!$H4675*NonHospFrac</f>
        <v>393293.43557791447</v>
      </c>
      <c r="N4675" s="266">
        <f t="shared" si="1019"/>
        <v>635442.80944515613</v>
      </c>
      <c r="O4675" s="158"/>
      <c r="P4675" s="265">
        <f t="shared" si="1020"/>
        <v>229585.31081867407</v>
      </c>
      <c r="Q4675" s="265">
        <f t="shared" si="1021"/>
        <v>393291.87532729545</v>
      </c>
      <c r="R4675" s="266">
        <f t="shared" si="1022"/>
        <v>622877.18614596955</v>
      </c>
    </row>
    <row r="4676" spans="1:18" x14ac:dyDescent="0.25">
      <c r="A4676" s="81">
        <v>4645</v>
      </c>
      <c r="B4676" s="93">
        <f t="shared" si="1011"/>
        <v>4.1432998610486552E-39</v>
      </c>
      <c r="C4676" s="178">
        <f t="shared" si="1012"/>
        <v>4.1339532901346453E-39</v>
      </c>
      <c r="D4676" s="165">
        <f t="shared" si="1013"/>
        <v>2.2558277767625785E-3</v>
      </c>
      <c r="E4676" s="166">
        <f t="shared" si="1023"/>
        <v>24.291375447755232</v>
      </c>
      <c r="F4676" s="167">
        <f t="shared" si="1024"/>
        <v>10.480575850838976</v>
      </c>
      <c r="G4676" s="167">
        <f t="shared" si="1014"/>
        <v>364221.21502555656</v>
      </c>
      <c r="H4676" s="167">
        <f t="shared" si="1015"/>
        <v>271299.98899881309</v>
      </c>
      <c r="I4676" s="168">
        <f t="shared" si="1016"/>
        <v>635521.2040243696</v>
      </c>
      <c r="J4676" s="168">
        <f t="shared" si="1018"/>
        <v>602537.35628962482</v>
      </c>
      <c r="K4676" s="94"/>
      <c r="L4676" s="265">
        <f t="shared" si="1017"/>
        <v>242179.24783542415</v>
      </c>
      <c r="M4676" s="265">
        <f>$G4676*NonHospFrac+theModel!$H4676*NonHospFrac</f>
        <v>393341.95618894551</v>
      </c>
      <c r="N4676" s="266">
        <f t="shared" si="1019"/>
        <v>635521.2040243696</v>
      </c>
      <c r="O4676" s="158"/>
      <c r="P4676" s="265">
        <f t="shared" si="1020"/>
        <v>229610.03160072496</v>
      </c>
      <c r="Q4676" s="265">
        <f t="shared" si="1021"/>
        <v>393340.39593832649</v>
      </c>
      <c r="R4676" s="266">
        <f t="shared" si="1022"/>
        <v>622950.42753905151</v>
      </c>
    </row>
    <row r="4677" spans="1:18" x14ac:dyDescent="0.25">
      <c r="A4677" s="81">
        <v>4646</v>
      </c>
      <c r="B4677" s="93">
        <f t="shared" si="1011"/>
        <v>4.0659011167742358E-39</v>
      </c>
      <c r="C4677" s="178">
        <f t="shared" si="1012"/>
        <v>4.0567291440974467E-39</v>
      </c>
      <c r="D4677" s="165">
        <f t="shared" si="1013"/>
        <v>2.2558277767625785E-3</v>
      </c>
      <c r="E4677" s="166">
        <f t="shared" si="1023"/>
        <v>24.291375447755232</v>
      </c>
      <c r="F4677" s="167">
        <f t="shared" si="1024"/>
        <v>10.482831678615739</v>
      </c>
      <c r="G4677" s="167">
        <f t="shared" si="1014"/>
        <v>364299.60960476997</v>
      </c>
      <c r="H4677" s="167">
        <f t="shared" si="1015"/>
        <v>271299.98899881309</v>
      </c>
      <c r="I4677" s="168">
        <f t="shared" si="1016"/>
        <v>635599.59860358306</v>
      </c>
      <c r="J4677" s="168">
        <f t="shared" si="1018"/>
        <v>602602.22535218741</v>
      </c>
      <c r="K4677" s="94"/>
      <c r="L4677" s="265">
        <f t="shared" si="1017"/>
        <v>242209.12180360657</v>
      </c>
      <c r="M4677" s="265">
        <f>$G4677*NonHospFrac+theModel!$H4677*NonHospFrac</f>
        <v>393390.47679997649</v>
      </c>
      <c r="N4677" s="266">
        <f t="shared" si="1019"/>
        <v>635599.59860358306</v>
      </c>
      <c r="O4677" s="158"/>
      <c r="P4677" s="265">
        <f t="shared" si="1020"/>
        <v>229634.75137510811</v>
      </c>
      <c r="Q4677" s="265">
        <f t="shared" si="1021"/>
        <v>393388.91654935747</v>
      </c>
      <c r="R4677" s="266">
        <f t="shared" si="1022"/>
        <v>623023.66792446561</v>
      </c>
    </row>
    <row r="4678" spans="1:18" x14ac:dyDescent="0.25">
      <c r="A4678" s="81">
        <v>4647</v>
      </c>
      <c r="B4678" s="93">
        <f t="shared" si="1011"/>
        <v>3.9899482165894625E-39</v>
      </c>
      <c r="C4678" s="178">
        <f t="shared" si="1012"/>
        <v>3.9809475805746357E-39</v>
      </c>
      <c r="D4678" s="165">
        <f t="shared" si="1013"/>
        <v>2.2558277767625785E-3</v>
      </c>
      <c r="E4678" s="166">
        <f t="shared" si="1023"/>
        <v>24.291375447755232</v>
      </c>
      <c r="F4678" s="167">
        <f t="shared" si="1024"/>
        <v>10.485087506392501</v>
      </c>
      <c r="G4678" s="167">
        <f t="shared" si="1014"/>
        <v>364378.00418398343</v>
      </c>
      <c r="H4678" s="167">
        <f t="shared" si="1015"/>
        <v>271299.98899881309</v>
      </c>
      <c r="I4678" s="168">
        <f t="shared" si="1016"/>
        <v>635677.99318279652</v>
      </c>
      <c r="J4678" s="168">
        <f t="shared" si="1018"/>
        <v>602667.09177055932</v>
      </c>
      <c r="K4678" s="94"/>
      <c r="L4678" s="265">
        <f t="shared" si="1017"/>
        <v>242238.99577178899</v>
      </c>
      <c r="M4678" s="265">
        <f>$G4678*NonHospFrac+theModel!$H4678*NonHospFrac</f>
        <v>393438.99741100753</v>
      </c>
      <c r="N4678" s="266">
        <f t="shared" si="1019"/>
        <v>635677.99318279652</v>
      </c>
      <c r="O4678" s="158"/>
      <c r="P4678" s="265">
        <f t="shared" si="1020"/>
        <v>229659.47014186459</v>
      </c>
      <c r="Q4678" s="265">
        <f t="shared" si="1021"/>
        <v>393437.43716038851</v>
      </c>
      <c r="R4678" s="266">
        <f t="shared" si="1022"/>
        <v>623096.90730225306</v>
      </c>
    </row>
    <row r="4679" spans="1:18" x14ac:dyDescent="0.25">
      <c r="A4679" s="81">
        <v>4648</v>
      </c>
      <c r="B4679" s="93">
        <f t="shared" si="1011"/>
        <v>3.9154141514624894E-39</v>
      </c>
      <c r="C4679" s="178">
        <f t="shared" si="1012"/>
        <v>3.9065816514620907E-39</v>
      </c>
      <c r="D4679" s="165">
        <f t="shared" si="1013"/>
        <v>2.2558277767625785E-3</v>
      </c>
      <c r="E4679" s="166">
        <f t="shared" si="1023"/>
        <v>24.291375447755232</v>
      </c>
      <c r="F4679" s="167">
        <f t="shared" si="1024"/>
        <v>10.487343334169264</v>
      </c>
      <c r="G4679" s="167">
        <f t="shared" si="1014"/>
        <v>364456.39876319683</v>
      </c>
      <c r="H4679" s="167">
        <f t="shared" si="1015"/>
        <v>271299.98899881309</v>
      </c>
      <c r="I4679" s="168">
        <f t="shared" si="1016"/>
        <v>635756.38776200986</v>
      </c>
      <c r="J4679" s="168">
        <f t="shared" si="1018"/>
        <v>602731.95554484823</v>
      </c>
      <c r="K4679" s="94"/>
      <c r="L4679" s="265">
        <f t="shared" si="1017"/>
        <v>242268.86973997141</v>
      </c>
      <c r="M4679" s="265">
        <f>$G4679*NonHospFrac+theModel!$H4679*NonHospFrac</f>
        <v>393487.51802203851</v>
      </c>
      <c r="N4679" s="266">
        <f t="shared" si="1019"/>
        <v>635756.38776200986</v>
      </c>
      <c r="O4679" s="158"/>
      <c r="P4679" s="265">
        <f t="shared" si="1020"/>
        <v>229684.18790103545</v>
      </c>
      <c r="Q4679" s="265">
        <f t="shared" si="1021"/>
        <v>393485.95777141949</v>
      </c>
      <c r="R4679" s="266">
        <f t="shared" si="1022"/>
        <v>623170.14567245496</v>
      </c>
    </row>
    <row r="4680" spans="1:18" x14ac:dyDescent="0.25">
      <c r="A4680" s="81">
        <v>4649</v>
      </c>
      <c r="B4680" s="93">
        <f t="shared" si="1011"/>
        <v>3.8422724169030372E-39</v>
      </c>
      <c r="C4680" s="178">
        <f t="shared" si="1012"/>
        <v>3.8336049120590989E-39</v>
      </c>
      <c r="D4680" s="165">
        <f t="shared" si="1013"/>
        <v>2.2558277767625785E-3</v>
      </c>
      <c r="E4680" s="166">
        <f t="shared" si="1023"/>
        <v>24.291375447755232</v>
      </c>
      <c r="F4680" s="167">
        <f t="shared" si="1024"/>
        <v>10.489599161946026</v>
      </c>
      <c r="G4680" s="167">
        <f t="shared" si="1014"/>
        <v>364534.79334241024</v>
      </c>
      <c r="H4680" s="167">
        <f t="shared" si="1015"/>
        <v>271299.98899881309</v>
      </c>
      <c r="I4680" s="168">
        <f t="shared" si="1016"/>
        <v>635834.78234122333</v>
      </c>
      <c r="J4680" s="168">
        <f t="shared" si="1018"/>
        <v>602796.81667516206</v>
      </c>
      <c r="K4680" s="94"/>
      <c r="L4680" s="265">
        <f t="shared" si="1017"/>
        <v>242298.74370815384</v>
      </c>
      <c r="M4680" s="265">
        <f>$G4680*NonHospFrac+theModel!$H4680*NonHospFrac</f>
        <v>393536.03863306949</v>
      </c>
      <c r="N4680" s="266">
        <f t="shared" si="1019"/>
        <v>635834.78234122333</v>
      </c>
      <c r="O4680" s="158"/>
      <c r="P4680" s="265">
        <f t="shared" si="1020"/>
        <v>229708.90465266179</v>
      </c>
      <c r="Q4680" s="265">
        <f t="shared" si="1021"/>
        <v>393534.47838245047</v>
      </c>
      <c r="R4680" s="266">
        <f t="shared" si="1022"/>
        <v>623243.38303511229</v>
      </c>
    </row>
    <row r="4681" spans="1:18" x14ac:dyDescent="0.25">
      <c r="A4681" s="81">
        <v>4650</v>
      </c>
      <c r="B4681" s="93">
        <f t="shared" si="1011"/>
        <v>3.7704970035364407E-39</v>
      </c>
      <c r="C4681" s="178">
        <f t="shared" si="1012"/>
        <v>3.761991411663663E-39</v>
      </c>
      <c r="D4681" s="165">
        <f t="shared" si="1013"/>
        <v>2.2558277767625785E-3</v>
      </c>
      <c r="E4681" s="166">
        <f t="shared" si="1023"/>
        <v>24.291375447755232</v>
      </c>
      <c r="F4681" s="167">
        <f t="shared" si="1024"/>
        <v>10.491854989722789</v>
      </c>
      <c r="G4681" s="167">
        <f t="shared" si="1014"/>
        <v>364613.1879216237</v>
      </c>
      <c r="H4681" s="167">
        <f t="shared" si="1015"/>
        <v>271299.98899881309</v>
      </c>
      <c r="I4681" s="168">
        <f t="shared" si="1016"/>
        <v>635913.17692043679</v>
      </c>
      <c r="J4681" s="168">
        <f t="shared" si="1018"/>
        <v>602861.67516160849</v>
      </c>
      <c r="K4681" s="94"/>
      <c r="L4681" s="265">
        <f t="shared" si="1017"/>
        <v>242328.61767633629</v>
      </c>
      <c r="M4681" s="265">
        <f>$G4681*NonHospFrac+theModel!$H4681*NonHospFrac</f>
        <v>393584.55924410047</v>
      </c>
      <c r="N4681" s="266">
        <f t="shared" si="1019"/>
        <v>635913.17692043679</v>
      </c>
      <c r="O4681" s="158"/>
      <c r="P4681" s="265">
        <f t="shared" si="1020"/>
        <v>229733.62039678471</v>
      </c>
      <c r="Q4681" s="265">
        <f t="shared" si="1021"/>
        <v>393582.99899348145</v>
      </c>
      <c r="R4681" s="266">
        <f t="shared" si="1022"/>
        <v>623316.61939026613</v>
      </c>
    </row>
    <row r="4682" spans="1:18" x14ac:dyDescent="0.25">
      <c r="A4682" s="81">
        <v>4651</v>
      </c>
      <c r="B4682" s="93">
        <f t="shared" si="1011"/>
        <v>3.7000623878555269E-39</v>
      </c>
      <c r="C4682" s="178">
        <f t="shared" si="1012"/>
        <v>3.6917156843452481E-39</v>
      </c>
      <c r="D4682" s="165">
        <f t="shared" si="1013"/>
        <v>2.2558277767625785E-3</v>
      </c>
      <c r="E4682" s="166">
        <f t="shared" si="1023"/>
        <v>24.291375447755232</v>
      </c>
      <c r="F4682" s="167">
        <f t="shared" si="1024"/>
        <v>10.494110817499552</v>
      </c>
      <c r="G4682" s="167">
        <f t="shared" si="1014"/>
        <v>364691.5825008371</v>
      </c>
      <c r="H4682" s="167">
        <f t="shared" si="1015"/>
        <v>271299.98899881309</v>
      </c>
      <c r="I4682" s="168">
        <f t="shared" si="1016"/>
        <v>635991.57149965013</v>
      </c>
      <c r="J4682" s="168">
        <f t="shared" si="1018"/>
        <v>602926.53100429522</v>
      </c>
      <c r="K4682" s="94"/>
      <c r="L4682" s="265">
        <f t="shared" si="1017"/>
        <v>242358.49164451871</v>
      </c>
      <c r="M4682" s="265">
        <f>$G4682*NonHospFrac+theModel!$H4682*NonHospFrac</f>
        <v>393633.07985513145</v>
      </c>
      <c r="N4682" s="266">
        <f t="shared" si="1019"/>
        <v>635991.57149965013</v>
      </c>
      <c r="O4682" s="158"/>
      <c r="P4682" s="265">
        <f t="shared" si="1020"/>
        <v>229758.33513344522</v>
      </c>
      <c r="Q4682" s="265">
        <f t="shared" si="1021"/>
        <v>393631.51960451243</v>
      </c>
      <c r="R4682" s="266">
        <f t="shared" si="1022"/>
        <v>623389.85473795771</v>
      </c>
    </row>
    <row r="4683" spans="1:18" x14ac:dyDescent="0.25">
      <c r="A4683" s="81">
        <v>4652</v>
      </c>
      <c r="B4683" s="93">
        <f t="shared" si="1011"/>
        <v>3.6309435231435378E-39</v>
      </c>
      <c r="C4683" s="178">
        <f t="shared" si="1012"/>
        <v>3.6227527398881747E-39</v>
      </c>
      <c r="D4683" s="165">
        <f t="shared" si="1013"/>
        <v>2.2558277767625785E-3</v>
      </c>
      <c r="E4683" s="166">
        <f t="shared" si="1023"/>
        <v>24.291375447755232</v>
      </c>
      <c r="F4683" s="167">
        <f t="shared" si="1024"/>
        <v>10.496366645276314</v>
      </c>
      <c r="G4683" s="167">
        <f t="shared" si="1014"/>
        <v>364769.97708005051</v>
      </c>
      <c r="H4683" s="167">
        <f t="shared" si="1015"/>
        <v>271299.98899881309</v>
      </c>
      <c r="I4683" s="168">
        <f t="shared" si="1016"/>
        <v>636069.9660788636</v>
      </c>
      <c r="J4683" s="168">
        <f t="shared" si="1018"/>
        <v>602991.38420333026</v>
      </c>
      <c r="K4683" s="94"/>
      <c r="L4683" s="265">
        <f t="shared" si="1017"/>
        <v>242388.36561270111</v>
      </c>
      <c r="M4683" s="265">
        <f>$G4683*NonHospFrac+theModel!$H4683*NonHospFrac</f>
        <v>393681.60046616243</v>
      </c>
      <c r="N4683" s="266">
        <f t="shared" si="1019"/>
        <v>636069.96607886348</v>
      </c>
      <c r="O4683" s="158"/>
      <c r="P4683" s="265">
        <f t="shared" si="1020"/>
        <v>229783.04886268437</v>
      </c>
      <c r="Q4683" s="265">
        <f t="shared" si="1021"/>
        <v>393680.04021554341</v>
      </c>
      <c r="R4683" s="266">
        <f t="shared" si="1022"/>
        <v>623463.08907822776</v>
      </c>
    </row>
    <row r="4684" spans="1:18" x14ac:dyDescent="0.25">
      <c r="A4684" s="81">
        <v>4653</v>
      </c>
      <c r="B4684" s="93">
        <f t="shared" si="1011"/>
        <v>3.5631158305683021E-39</v>
      </c>
      <c r="C4684" s="178">
        <f t="shared" si="1012"/>
        <v>3.5550780549058835E-39</v>
      </c>
      <c r="D4684" s="165">
        <f t="shared" si="1013"/>
        <v>2.2558277767625785E-3</v>
      </c>
      <c r="E4684" s="166">
        <f t="shared" si="1023"/>
        <v>24.291375447755232</v>
      </c>
      <c r="F4684" s="167">
        <f t="shared" si="1024"/>
        <v>10.498622473053077</v>
      </c>
      <c r="G4684" s="167">
        <f t="shared" si="1014"/>
        <v>364848.37165926391</v>
      </c>
      <c r="H4684" s="167">
        <f t="shared" si="1015"/>
        <v>271299.98899881309</v>
      </c>
      <c r="I4684" s="168">
        <f t="shared" si="1016"/>
        <v>636148.36065807706</v>
      </c>
      <c r="J4684" s="168">
        <f t="shared" si="1018"/>
        <v>603056.2347588212</v>
      </c>
      <c r="K4684" s="94"/>
      <c r="L4684" s="265">
        <f t="shared" si="1017"/>
        <v>242418.23958088353</v>
      </c>
      <c r="M4684" s="265">
        <f>$G4684*NonHospFrac+theModel!$H4684*NonHospFrac</f>
        <v>393730.12107719341</v>
      </c>
      <c r="N4684" s="266">
        <f t="shared" si="1019"/>
        <v>636148.36065807694</v>
      </c>
      <c r="O4684" s="158"/>
      <c r="P4684" s="265">
        <f t="shared" si="1020"/>
        <v>229807.7615845433</v>
      </c>
      <c r="Q4684" s="265">
        <f t="shared" si="1021"/>
        <v>393728.56082657439</v>
      </c>
      <c r="R4684" s="266">
        <f t="shared" si="1022"/>
        <v>623536.32241111773</v>
      </c>
    </row>
    <row r="4685" spans="1:18" x14ac:dyDescent="0.25">
      <c r="A4685" s="81">
        <v>4654</v>
      </c>
      <c r="B4685" s="93">
        <f t="shared" si="1011"/>
        <v>3.4965551904411629E-39</v>
      </c>
      <c r="C4685" s="178">
        <f t="shared" si="1012"/>
        <v>3.4886675641195821E-39</v>
      </c>
      <c r="D4685" s="165">
        <f t="shared" si="1013"/>
        <v>2.2558277767625785E-3</v>
      </c>
      <c r="E4685" s="166">
        <f t="shared" si="1023"/>
        <v>24.291375447755232</v>
      </c>
      <c r="F4685" s="167">
        <f t="shared" si="1024"/>
        <v>10.500878300829839</v>
      </c>
      <c r="G4685" s="167">
        <f t="shared" si="1014"/>
        <v>364926.76623847737</v>
      </c>
      <c r="H4685" s="167">
        <f t="shared" si="1015"/>
        <v>271299.98899881309</v>
      </c>
      <c r="I4685" s="168">
        <f t="shared" si="1016"/>
        <v>636226.7552372904</v>
      </c>
      <c r="J4685" s="168">
        <f t="shared" si="1018"/>
        <v>603121.08267087582</v>
      </c>
      <c r="K4685" s="94"/>
      <c r="L4685" s="265">
        <f t="shared" si="1017"/>
        <v>242448.11354906598</v>
      </c>
      <c r="M4685" s="265">
        <f>$G4685*NonHospFrac+theModel!$H4685*NonHospFrac</f>
        <v>393778.64168822445</v>
      </c>
      <c r="N4685" s="266">
        <f t="shared" si="1019"/>
        <v>636226.7552372904</v>
      </c>
      <c r="O4685" s="158"/>
      <c r="P4685" s="265">
        <f t="shared" si="1020"/>
        <v>229832.47329906307</v>
      </c>
      <c r="Q4685" s="265">
        <f t="shared" si="1021"/>
        <v>393777.08143760543</v>
      </c>
      <c r="R4685" s="266">
        <f t="shared" si="1022"/>
        <v>623609.55473666848</v>
      </c>
    </row>
    <row r="4686" spans="1:18" x14ac:dyDescent="0.25">
      <c r="A4686" s="81">
        <v>4655</v>
      </c>
      <c r="B4686" s="93">
        <f t="shared" si="1011"/>
        <v>3.4312379336405294E-39</v>
      </c>
      <c r="C4686" s="178">
        <f t="shared" si="1012"/>
        <v>3.4234976518011416E-39</v>
      </c>
      <c r="D4686" s="165">
        <f t="shared" si="1013"/>
        <v>2.2558277767625785E-3</v>
      </c>
      <c r="E4686" s="166">
        <f t="shared" si="1023"/>
        <v>24.291375447755232</v>
      </c>
      <c r="F4686" s="167">
        <f t="shared" si="1024"/>
        <v>10.503134128606602</v>
      </c>
      <c r="G4686" s="167">
        <f t="shared" si="1014"/>
        <v>365005.16081769078</v>
      </c>
      <c r="H4686" s="167">
        <f t="shared" si="1015"/>
        <v>271299.98899881309</v>
      </c>
      <c r="I4686" s="168">
        <f t="shared" si="1016"/>
        <v>636305.14981650386</v>
      </c>
      <c r="J4686" s="168">
        <f t="shared" si="1018"/>
        <v>603185.92793960194</v>
      </c>
      <c r="K4686" s="94"/>
      <c r="L4686" s="265">
        <f t="shared" si="1017"/>
        <v>242477.9875172484</v>
      </c>
      <c r="M4686" s="265">
        <f>$G4686*NonHospFrac+theModel!$H4686*NonHospFrac</f>
        <v>393827.16229925549</v>
      </c>
      <c r="N4686" s="266">
        <f t="shared" si="1019"/>
        <v>636305.14981650386</v>
      </c>
      <c r="O4686" s="158"/>
      <c r="P4686" s="265">
        <f t="shared" si="1020"/>
        <v>229857.18400628469</v>
      </c>
      <c r="Q4686" s="265">
        <f t="shared" si="1021"/>
        <v>393825.60204863647</v>
      </c>
      <c r="R4686" s="266">
        <f t="shared" si="1022"/>
        <v>623682.7860549211</v>
      </c>
    </row>
    <row r="4687" spans="1:18" x14ac:dyDescent="0.25">
      <c r="A4687" s="81">
        <v>4656</v>
      </c>
      <c r="B4687" s="93">
        <f t="shared" si="1011"/>
        <v>3.3671408331948198E-39</v>
      </c>
      <c r="C4687" s="178">
        <f t="shared" si="1012"/>
        <v>3.3595451433750276E-39</v>
      </c>
      <c r="D4687" s="165">
        <f t="shared" si="1013"/>
        <v>2.2558277767625785E-3</v>
      </c>
      <c r="E4687" s="166">
        <f t="shared" si="1023"/>
        <v>24.291375447755232</v>
      </c>
      <c r="F4687" s="167">
        <f t="shared" si="1024"/>
        <v>10.505389956383365</v>
      </c>
      <c r="G4687" s="167">
        <f t="shared" si="1014"/>
        <v>365083.55539690418</v>
      </c>
      <c r="H4687" s="167">
        <f t="shared" si="1015"/>
        <v>271299.98899881309</v>
      </c>
      <c r="I4687" s="168">
        <f t="shared" si="1016"/>
        <v>636383.54439571733</v>
      </c>
      <c r="J4687" s="168">
        <f t="shared" si="1018"/>
        <v>603250.77056510723</v>
      </c>
      <c r="K4687" s="94"/>
      <c r="L4687" s="265">
        <f t="shared" si="1017"/>
        <v>242507.86148543083</v>
      </c>
      <c r="M4687" s="265">
        <f>$G4687*NonHospFrac+theModel!$H4687*NonHospFrac</f>
        <v>393875.68291028647</v>
      </c>
      <c r="N4687" s="266">
        <f t="shared" si="1019"/>
        <v>636383.54439571733</v>
      </c>
      <c r="O4687" s="158"/>
      <c r="P4687" s="265">
        <f t="shared" si="1020"/>
        <v>229881.89370624922</v>
      </c>
      <c r="Q4687" s="265">
        <f t="shared" si="1021"/>
        <v>393874.12265966745</v>
      </c>
      <c r="R4687" s="266">
        <f t="shared" si="1022"/>
        <v>623756.0163659167</v>
      </c>
    </row>
    <row r="4688" spans="1:18" x14ac:dyDescent="0.25">
      <c r="A4688" s="81">
        <v>4657</v>
      </c>
      <c r="B4688" s="93">
        <f t="shared" si="1011"/>
        <v>3.3042410960229499E-39</v>
      </c>
      <c r="C4688" s="178">
        <f t="shared" si="1012"/>
        <v>3.2967872971774206E-39</v>
      </c>
      <c r="D4688" s="165">
        <f t="shared" si="1013"/>
        <v>2.2558277767625785E-3</v>
      </c>
      <c r="E4688" s="166">
        <f t="shared" si="1023"/>
        <v>24.291375447755232</v>
      </c>
      <c r="F4688" s="167">
        <f t="shared" si="1024"/>
        <v>10.507645784160127</v>
      </c>
      <c r="G4688" s="167">
        <f t="shared" si="1014"/>
        <v>365161.94997611764</v>
      </c>
      <c r="H4688" s="167">
        <f t="shared" si="1015"/>
        <v>271299.98899881309</v>
      </c>
      <c r="I4688" s="168">
        <f t="shared" si="1016"/>
        <v>636461.93897493067</v>
      </c>
      <c r="J4688" s="168">
        <f t="shared" si="1018"/>
        <v>603315.61054749938</v>
      </c>
      <c r="K4688" s="94"/>
      <c r="L4688" s="265">
        <f t="shared" si="1017"/>
        <v>242537.73545361325</v>
      </c>
      <c r="M4688" s="265">
        <f>$G4688*NonHospFrac+theModel!$H4688*NonHospFrac</f>
        <v>393924.20352131745</v>
      </c>
      <c r="N4688" s="266">
        <f t="shared" si="1019"/>
        <v>636461.93897493067</v>
      </c>
      <c r="O4688" s="158"/>
      <c r="P4688" s="265">
        <f t="shared" si="1020"/>
        <v>229906.60239899773</v>
      </c>
      <c r="Q4688" s="265">
        <f t="shared" si="1021"/>
        <v>393922.64327069843</v>
      </c>
      <c r="R4688" s="266">
        <f t="shared" si="1022"/>
        <v>623829.24566969613</v>
      </c>
    </row>
    <row r="4689" spans="1:18" x14ac:dyDescent="0.25">
      <c r="A4689" s="81">
        <v>4658</v>
      </c>
      <c r="B4689" s="93">
        <f t="shared" si="1011"/>
        <v>3.2425163548290582E-39</v>
      </c>
      <c r="C4689" s="178">
        <f t="shared" si="1012"/>
        <v>3.2352017963692278E-39</v>
      </c>
      <c r="D4689" s="165">
        <f t="shared" si="1013"/>
        <v>2.2558277767625785E-3</v>
      </c>
      <c r="E4689" s="166">
        <f t="shared" si="1023"/>
        <v>24.291375447755232</v>
      </c>
      <c r="F4689" s="167">
        <f t="shared" si="1024"/>
        <v>10.50990161193689</v>
      </c>
      <c r="G4689" s="167">
        <f t="shared" si="1014"/>
        <v>365240.34455533104</v>
      </c>
      <c r="H4689" s="167">
        <f t="shared" si="1015"/>
        <v>271299.98899881309</v>
      </c>
      <c r="I4689" s="168">
        <f t="shared" si="1016"/>
        <v>636540.33355414413</v>
      </c>
      <c r="J4689" s="168">
        <f t="shared" si="1018"/>
        <v>603380.44788688631</v>
      </c>
      <c r="K4689" s="94"/>
      <c r="L4689" s="265">
        <f t="shared" si="1017"/>
        <v>242567.60942179567</v>
      </c>
      <c r="M4689" s="265">
        <f>$G4689*NonHospFrac+theModel!$H4689*NonHospFrac</f>
        <v>393972.72413234843</v>
      </c>
      <c r="N4689" s="266">
        <f t="shared" si="1019"/>
        <v>636540.33355414413</v>
      </c>
      <c r="O4689" s="158"/>
      <c r="P4689" s="265">
        <f t="shared" si="1020"/>
        <v>229931.31008457128</v>
      </c>
      <c r="Q4689" s="265">
        <f t="shared" si="1021"/>
        <v>393971.16388172942</v>
      </c>
      <c r="R4689" s="266">
        <f t="shared" si="1022"/>
        <v>623902.47396630072</v>
      </c>
    </row>
    <row r="4690" spans="1:18" x14ac:dyDescent="0.25">
      <c r="A4690" s="81">
        <v>4659</v>
      </c>
      <c r="B4690" s="93">
        <f t="shared" si="1011"/>
        <v>3.1819446601486426E-39</v>
      </c>
      <c r="C4690" s="178">
        <f t="shared" si="1012"/>
        <v>3.1747667410001577E-39</v>
      </c>
      <c r="D4690" s="165">
        <f t="shared" si="1013"/>
        <v>2.2558277767625785E-3</v>
      </c>
      <c r="E4690" s="166">
        <f t="shared" si="1023"/>
        <v>24.291375447755232</v>
      </c>
      <c r="F4690" s="167">
        <f t="shared" si="1024"/>
        <v>10.512157439713652</v>
      </c>
      <c r="G4690" s="167">
        <f t="shared" si="1014"/>
        <v>365318.73913454445</v>
      </c>
      <c r="H4690" s="167">
        <f t="shared" si="1015"/>
        <v>271299.98899881309</v>
      </c>
      <c r="I4690" s="168">
        <f t="shared" si="1016"/>
        <v>636618.7281333576</v>
      </c>
      <c r="J4690" s="168">
        <f t="shared" si="1018"/>
        <v>603445.28258337558</v>
      </c>
      <c r="K4690" s="94"/>
      <c r="L4690" s="265">
        <f t="shared" si="1017"/>
        <v>242597.48338997809</v>
      </c>
      <c r="M4690" s="265">
        <f>$G4690*NonHospFrac+theModel!$H4690*NonHospFrac</f>
        <v>394021.24474337942</v>
      </c>
      <c r="N4690" s="266">
        <f t="shared" si="1019"/>
        <v>636618.72813335748</v>
      </c>
      <c r="O4690" s="158"/>
      <c r="P4690" s="265">
        <f t="shared" si="1020"/>
        <v>229956.01676301094</v>
      </c>
      <c r="Q4690" s="265">
        <f t="shared" si="1021"/>
        <v>394019.6844927604</v>
      </c>
      <c r="R4690" s="266">
        <f t="shared" si="1022"/>
        <v>623975.70125577133</v>
      </c>
    </row>
    <row r="4691" spans="1:18" x14ac:dyDescent="0.25">
      <c r="A4691" s="81">
        <v>4660</v>
      </c>
      <c r="B4691" s="93">
        <f t="shared" si="1011"/>
        <v>3.1225044725432775E-39</v>
      </c>
      <c r="C4691" s="178">
        <f t="shared" si="1012"/>
        <v>3.1154606402210491E-39</v>
      </c>
      <c r="D4691" s="165">
        <f t="shared" si="1013"/>
        <v>2.2558277767625785E-3</v>
      </c>
      <c r="E4691" s="166">
        <f t="shared" si="1023"/>
        <v>24.291375447755232</v>
      </c>
      <c r="F4691" s="167">
        <f t="shared" si="1024"/>
        <v>10.514413267490415</v>
      </c>
      <c r="G4691" s="167">
        <f t="shared" si="1014"/>
        <v>365397.13371375791</v>
      </c>
      <c r="H4691" s="167">
        <f t="shared" si="1015"/>
        <v>271299.98899881309</v>
      </c>
      <c r="I4691" s="168">
        <f t="shared" si="1016"/>
        <v>636697.12271257094</v>
      </c>
      <c r="J4691" s="168">
        <f t="shared" si="1018"/>
        <v>603510.11463707488</v>
      </c>
      <c r="K4691" s="94"/>
      <c r="L4691" s="265">
        <f t="shared" si="1017"/>
        <v>242627.35735816055</v>
      </c>
      <c r="M4691" s="265">
        <f>$G4691*NonHospFrac+theModel!$H4691*NonHospFrac</f>
        <v>394069.76535441045</v>
      </c>
      <c r="N4691" s="266">
        <f t="shared" si="1019"/>
        <v>636697.12271257094</v>
      </c>
      <c r="O4691" s="158"/>
      <c r="P4691" s="265">
        <f t="shared" si="1020"/>
        <v>229980.72243435777</v>
      </c>
      <c r="Q4691" s="265">
        <f t="shared" si="1021"/>
        <v>394068.20510379144</v>
      </c>
      <c r="R4691" s="266">
        <f t="shared" si="1022"/>
        <v>624048.92753814918</v>
      </c>
    </row>
    <row r="4692" spans="1:18" x14ac:dyDescent="0.25">
      <c r="A4692" s="81">
        <v>4661</v>
      </c>
      <c r="B4692" s="93">
        <f t="shared" si="1011"/>
        <v>3.0641746549411415E-39</v>
      </c>
      <c r="C4692" s="178">
        <f t="shared" si="1012"/>
        <v>3.0572624046416732E-39</v>
      </c>
      <c r="D4692" s="165">
        <f t="shared" si="1013"/>
        <v>2.2558277767625785E-3</v>
      </c>
      <c r="E4692" s="166">
        <f t="shared" si="1023"/>
        <v>24.291375447755232</v>
      </c>
      <c r="F4692" s="167">
        <f t="shared" si="1024"/>
        <v>10.516669095267178</v>
      </c>
      <c r="G4692" s="167">
        <f t="shared" si="1014"/>
        <v>365475.52829297126</v>
      </c>
      <c r="H4692" s="167">
        <f t="shared" si="1015"/>
        <v>271299.98899881309</v>
      </c>
      <c r="I4692" s="168">
        <f t="shared" si="1016"/>
        <v>636775.51729178429</v>
      </c>
      <c r="J4692" s="168">
        <f t="shared" si="1018"/>
        <v>603574.94404809212</v>
      </c>
      <c r="K4692" s="94"/>
      <c r="L4692" s="265">
        <f t="shared" si="1017"/>
        <v>242657.23132634294</v>
      </c>
      <c r="M4692" s="265">
        <f>$G4692*NonHospFrac+theModel!$H4692*NonHospFrac</f>
        <v>394118.28596544138</v>
      </c>
      <c r="N4692" s="266">
        <f t="shared" si="1019"/>
        <v>636775.51729178429</v>
      </c>
      <c r="O4692" s="158"/>
      <c r="P4692" s="265">
        <f t="shared" si="1020"/>
        <v>230005.42709865276</v>
      </c>
      <c r="Q4692" s="265">
        <f t="shared" si="1021"/>
        <v>394116.72571482236</v>
      </c>
      <c r="R4692" s="266">
        <f t="shared" si="1022"/>
        <v>624122.15281347511</v>
      </c>
    </row>
    <row r="4693" spans="1:18" x14ac:dyDescent="0.25">
      <c r="A4693" s="81">
        <v>4662</v>
      </c>
      <c r="B4693" s="93">
        <f t="shared" si="1011"/>
        <v>3.0069344651206188E-39</v>
      </c>
      <c r="C4693" s="178">
        <f t="shared" si="1012"/>
        <v>3.000151338831295E-39</v>
      </c>
      <c r="D4693" s="165">
        <f t="shared" si="1013"/>
        <v>2.2558277767625785E-3</v>
      </c>
      <c r="E4693" s="166">
        <f t="shared" si="1023"/>
        <v>24.291375447755232</v>
      </c>
      <c r="F4693" s="167">
        <f t="shared" si="1024"/>
        <v>10.51892492304394</v>
      </c>
      <c r="G4693" s="167">
        <f t="shared" si="1014"/>
        <v>365553.92287218472</v>
      </c>
      <c r="H4693" s="167">
        <f t="shared" si="1015"/>
        <v>271299.98899881309</v>
      </c>
      <c r="I4693" s="168">
        <f t="shared" si="1016"/>
        <v>636853.91187099786</v>
      </c>
      <c r="J4693" s="168">
        <f t="shared" si="1018"/>
        <v>603639.77081653511</v>
      </c>
      <c r="K4693" s="94"/>
      <c r="L4693" s="265">
        <f t="shared" si="1017"/>
        <v>242687.10529452536</v>
      </c>
      <c r="M4693" s="265">
        <f>$G4693*NonHospFrac+theModel!$H4693*NonHospFrac</f>
        <v>394166.80657647242</v>
      </c>
      <c r="N4693" s="266">
        <f t="shared" si="1019"/>
        <v>636853.91187099775</v>
      </c>
      <c r="O4693" s="158"/>
      <c r="P4693" s="265">
        <f t="shared" si="1020"/>
        <v>230030.13075593699</v>
      </c>
      <c r="Q4693" s="265">
        <f t="shared" si="1021"/>
        <v>394165.2463258534</v>
      </c>
      <c r="R4693" s="266">
        <f t="shared" si="1022"/>
        <v>624195.37708179036</v>
      </c>
    </row>
    <row r="4694" spans="1:18" x14ac:dyDescent="0.25">
      <c r="A4694" s="81">
        <v>4663</v>
      </c>
      <c r="B4694" s="93">
        <f t="shared" si="1011"/>
        <v>2.9507635483343232E-39</v>
      </c>
      <c r="C4694" s="178">
        <f t="shared" si="1012"/>
        <v>2.9441071339593324E-39</v>
      </c>
      <c r="D4694" s="165">
        <f t="shared" si="1013"/>
        <v>2.2558277767625785E-3</v>
      </c>
      <c r="E4694" s="166">
        <f t="shared" si="1023"/>
        <v>24.291375447755232</v>
      </c>
      <c r="F4694" s="167">
        <f t="shared" si="1024"/>
        <v>10.521180750820703</v>
      </c>
      <c r="G4694" s="167">
        <f t="shared" si="1014"/>
        <v>365632.31745139812</v>
      </c>
      <c r="H4694" s="167">
        <f t="shared" si="1015"/>
        <v>271299.98899881309</v>
      </c>
      <c r="I4694" s="168">
        <f t="shared" si="1016"/>
        <v>636932.30645021121</v>
      </c>
      <c r="J4694" s="168">
        <f t="shared" si="1018"/>
        <v>603704.59494251118</v>
      </c>
      <c r="K4694" s="94"/>
      <c r="L4694" s="265">
        <f t="shared" si="1017"/>
        <v>242716.97926270778</v>
      </c>
      <c r="M4694" s="265">
        <f>$G4694*NonHospFrac+theModel!$H4694*NonHospFrac</f>
        <v>394215.3271875034</v>
      </c>
      <c r="N4694" s="266">
        <f t="shared" si="1019"/>
        <v>636932.30645021121</v>
      </c>
      <c r="O4694" s="158"/>
      <c r="P4694" s="265">
        <f t="shared" si="1020"/>
        <v>230054.83340625154</v>
      </c>
      <c r="Q4694" s="265">
        <f t="shared" si="1021"/>
        <v>394213.76693688438</v>
      </c>
      <c r="R4694" s="266">
        <f t="shared" si="1022"/>
        <v>624268.60034313588</v>
      </c>
    </row>
    <row r="4695" spans="1:18" x14ac:dyDescent="0.25">
      <c r="A4695" s="81">
        <v>4664</v>
      </c>
      <c r="B4695" s="93">
        <f t="shared" si="1011"/>
        <v>2.8956419300708963E-39</v>
      </c>
      <c r="C4695" s="178">
        <f t="shared" si="1012"/>
        <v>2.8891098605734839E-39</v>
      </c>
      <c r="D4695" s="165">
        <f t="shared" si="1013"/>
        <v>2.2558277767625785E-3</v>
      </c>
      <c r="E4695" s="166">
        <f t="shared" si="1023"/>
        <v>24.291375447755232</v>
      </c>
      <c r="F4695" s="167">
        <f t="shared" si="1024"/>
        <v>10.523436578597465</v>
      </c>
      <c r="G4695" s="167">
        <f t="shared" si="1014"/>
        <v>365710.71203061158</v>
      </c>
      <c r="H4695" s="167">
        <f t="shared" si="1015"/>
        <v>271299.98899881309</v>
      </c>
      <c r="I4695" s="168">
        <f t="shared" si="1016"/>
        <v>637010.70102942467</v>
      </c>
      <c r="J4695" s="168">
        <f t="shared" si="1018"/>
        <v>603769.41642612836</v>
      </c>
      <c r="K4695" s="94"/>
      <c r="L4695" s="265">
        <f t="shared" si="1017"/>
        <v>242746.85323089024</v>
      </c>
      <c r="M4695" s="265">
        <f>$G4695*NonHospFrac+theModel!$H4695*NonHospFrac</f>
        <v>394263.84779853444</v>
      </c>
      <c r="N4695" s="266">
        <f t="shared" si="1019"/>
        <v>637010.70102942467</v>
      </c>
      <c r="O4695" s="158"/>
      <c r="P4695" s="265">
        <f t="shared" si="1020"/>
        <v>230079.53504963743</v>
      </c>
      <c r="Q4695" s="265">
        <f t="shared" si="1021"/>
        <v>394262.28754791542</v>
      </c>
      <c r="R4695" s="266">
        <f t="shared" si="1022"/>
        <v>624341.82259755279</v>
      </c>
    </row>
    <row r="4696" spans="1:18" x14ac:dyDescent="0.25">
      <c r="A4696" s="81">
        <v>4665</v>
      </c>
      <c r="B4696" s="93">
        <f t="shared" si="1011"/>
        <v>2.8415500089520655E-39</v>
      </c>
      <c r="C4696" s="178">
        <f t="shared" si="1012"/>
        <v>2.8351399615128116E-39</v>
      </c>
      <c r="D4696" s="165">
        <f t="shared" si="1013"/>
        <v>2.2558277767625785E-3</v>
      </c>
      <c r="E4696" s="166">
        <f t="shared" si="1023"/>
        <v>24.291375447755232</v>
      </c>
      <c r="F4696" s="167">
        <f t="shared" si="1024"/>
        <v>10.525692406374228</v>
      </c>
      <c r="G4696" s="167">
        <f t="shared" si="1014"/>
        <v>365789.10660982504</v>
      </c>
      <c r="H4696" s="167">
        <f t="shared" si="1015"/>
        <v>271299.98899881309</v>
      </c>
      <c r="I4696" s="168">
        <f t="shared" si="1016"/>
        <v>637089.09560863813</v>
      </c>
      <c r="J4696" s="168">
        <f t="shared" si="1018"/>
        <v>603834.23526749422</v>
      </c>
      <c r="K4696" s="94"/>
      <c r="L4696" s="265">
        <f t="shared" si="1017"/>
        <v>242776.72719907269</v>
      </c>
      <c r="M4696" s="265">
        <f>$G4696*NonHospFrac+theModel!$H4696*NonHospFrac</f>
        <v>394312.36840956542</v>
      </c>
      <c r="N4696" s="266">
        <f t="shared" si="1019"/>
        <v>637089.09560863813</v>
      </c>
      <c r="O4696" s="158"/>
      <c r="P4696" s="265">
        <f t="shared" si="1020"/>
        <v>230104.23568613574</v>
      </c>
      <c r="Q4696" s="265">
        <f t="shared" si="1021"/>
        <v>394310.8081589464</v>
      </c>
      <c r="R4696" s="266">
        <f t="shared" si="1022"/>
        <v>624415.04384508217</v>
      </c>
    </row>
    <row r="4697" spans="1:18" x14ac:dyDescent="0.25">
      <c r="A4697" s="81">
        <v>4666</v>
      </c>
      <c r="B4697" s="93">
        <f t="shared" si="1011"/>
        <v>2.7884685497621459E-39</v>
      </c>
      <c r="C4697" s="178">
        <f t="shared" si="1012"/>
        <v>2.7821782449529637E-39</v>
      </c>
      <c r="D4697" s="165">
        <f t="shared" si="1013"/>
        <v>2.2558277767625785E-3</v>
      </c>
      <c r="E4697" s="166">
        <f t="shared" si="1023"/>
        <v>24.291375447755232</v>
      </c>
      <c r="F4697" s="167">
        <f t="shared" si="1024"/>
        <v>10.52794823415099</v>
      </c>
      <c r="G4697" s="167">
        <f t="shared" si="1014"/>
        <v>365867.50118903839</v>
      </c>
      <c r="H4697" s="167">
        <f t="shared" si="1015"/>
        <v>271299.98899881309</v>
      </c>
      <c r="I4697" s="168">
        <f t="shared" si="1016"/>
        <v>637167.49018785148</v>
      </c>
      <c r="J4697" s="168">
        <f t="shared" si="1018"/>
        <v>603899.05146671645</v>
      </c>
      <c r="K4697" s="94"/>
      <c r="L4697" s="265">
        <f t="shared" si="1017"/>
        <v>242806.60116725508</v>
      </c>
      <c r="M4697" s="265">
        <f>$G4697*NonHospFrac+theModel!$H4697*NonHospFrac</f>
        <v>394360.8890205964</v>
      </c>
      <c r="N4697" s="266">
        <f t="shared" si="1019"/>
        <v>637167.49018785148</v>
      </c>
      <c r="O4697" s="158"/>
      <c r="P4697" s="265">
        <f t="shared" si="1020"/>
        <v>230128.93531578741</v>
      </c>
      <c r="Q4697" s="265">
        <f t="shared" si="1021"/>
        <v>394359.32876997738</v>
      </c>
      <c r="R4697" s="266">
        <f t="shared" si="1022"/>
        <v>624488.26408576476</v>
      </c>
    </row>
    <row r="4698" spans="1:18" x14ac:dyDescent="0.25">
      <c r="A4698" s="81">
        <v>4667</v>
      </c>
      <c r="B4698" s="93">
        <f t="shared" si="1011"/>
        <v>2.7363786766083953E-39</v>
      </c>
      <c r="C4698" s="178">
        <f t="shared" si="1012"/>
        <v>2.7302058775819613E-39</v>
      </c>
      <c r="D4698" s="165">
        <f t="shared" si="1013"/>
        <v>2.2558277767625785E-3</v>
      </c>
      <c r="E4698" s="166">
        <f t="shared" si="1023"/>
        <v>24.291375447755232</v>
      </c>
      <c r="F4698" s="167">
        <f t="shared" si="1024"/>
        <v>10.530204061927753</v>
      </c>
      <c r="G4698" s="167">
        <f t="shared" si="1014"/>
        <v>365945.89576825185</v>
      </c>
      <c r="H4698" s="167">
        <f t="shared" si="1015"/>
        <v>271299.98899881309</v>
      </c>
      <c r="I4698" s="168">
        <f t="shared" si="1016"/>
        <v>637245.88476706494</v>
      </c>
      <c r="J4698" s="168">
        <f t="shared" si="1018"/>
        <v>603963.86502390285</v>
      </c>
      <c r="K4698" s="94"/>
      <c r="L4698" s="265">
        <f t="shared" si="1017"/>
        <v>242836.4751354375</v>
      </c>
      <c r="M4698" s="265">
        <f>$G4698*NonHospFrac+theModel!$H4698*NonHospFrac</f>
        <v>394409.40963162738</v>
      </c>
      <c r="N4698" s="266">
        <f t="shared" si="1019"/>
        <v>637245.88476706482</v>
      </c>
      <c r="O4698" s="158"/>
      <c r="P4698" s="265">
        <f t="shared" si="1020"/>
        <v>230153.63393863357</v>
      </c>
      <c r="Q4698" s="265">
        <f t="shared" si="1021"/>
        <v>394407.84938100836</v>
      </c>
      <c r="R4698" s="266">
        <f t="shared" si="1022"/>
        <v>624561.48331964191</v>
      </c>
    </row>
    <row r="4699" spans="1:18" x14ac:dyDescent="0.25">
      <c r="A4699" s="81">
        <v>4668</v>
      </c>
      <c r="B4699" s="93">
        <f t="shared" si="1011"/>
        <v>2.6852618662081014E-39</v>
      </c>
      <c r="C4699" s="178">
        <f t="shared" si="1012"/>
        <v>2.6792043779024279E-39</v>
      </c>
      <c r="D4699" s="165">
        <f t="shared" si="1013"/>
        <v>2.2558277767625785E-3</v>
      </c>
      <c r="E4699" s="166">
        <f t="shared" si="1023"/>
        <v>24.291375447755232</v>
      </c>
      <c r="F4699" s="167">
        <f t="shared" si="1024"/>
        <v>10.532459889704516</v>
      </c>
      <c r="G4699" s="167">
        <f t="shared" si="1014"/>
        <v>366024.29034746526</v>
      </c>
      <c r="H4699" s="167">
        <f t="shared" si="1015"/>
        <v>271299.98899881309</v>
      </c>
      <c r="I4699" s="168">
        <f t="shared" si="1016"/>
        <v>637324.2793462784</v>
      </c>
      <c r="J4699" s="168">
        <f t="shared" si="1018"/>
        <v>604028.6759391611</v>
      </c>
      <c r="K4699" s="94"/>
      <c r="L4699" s="265">
        <f t="shared" si="1017"/>
        <v>242866.34910361993</v>
      </c>
      <c r="M4699" s="265">
        <f>$G4699*NonHospFrac+theModel!$H4699*NonHospFrac</f>
        <v>394457.93024265836</v>
      </c>
      <c r="N4699" s="266">
        <f t="shared" si="1019"/>
        <v>637324.27934627829</v>
      </c>
      <c r="O4699" s="158"/>
      <c r="P4699" s="265">
        <f t="shared" si="1020"/>
        <v>230178.33155471526</v>
      </c>
      <c r="Q4699" s="265">
        <f t="shared" si="1021"/>
        <v>394456.36999203934</v>
      </c>
      <c r="R4699" s="266">
        <f t="shared" si="1022"/>
        <v>624634.70154675457</v>
      </c>
    </row>
    <row r="4700" spans="1:18" x14ac:dyDescent="0.25">
      <c r="A4700" s="81">
        <v>4669</v>
      </c>
      <c r="B4700" s="93">
        <f t="shared" si="1011"/>
        <v>2.6350999413022907E-39</v>
      </c>
      <c r="C4700" s="178">
        <f t="shared" si="1012"/>
        <v>2.6291556096601557E-39</v>
      </c>
      <c r="D4700" s="165">
        <f t="shared" si="1013"/>
        <v>2.2558277767625785E-3</v>
      </c>
      <c r="E4700" s="166">
        <f t="shared" si="1023"/>
        <v>24.291375447755232</v>
      </c>
      <c r="F4700" s="167">
        <f t="shared" si="1024"/>
        <v>10.534715717481278</v>
      </c>
      <c r="G4700" s="167">
        <f t="shared" si="1014"/>
        <v>366102.68492667866</v>
      </c>
      <c r="H4700" s="167">
        <f t="shared" si="1015"/>
        <v>271299.98899881309</v>
      </c>
      <c r="I4700" s="168">
        <f t="shared" si="1016"/>
        <v>637402.67392549175</v>
      </c>
      <c r="J4700" s="168">
        <f t="shared" si="1018"/>
        <v>604093.48421259876</v>
      </c>
      <c r="K4700" s="94"/>
      <c r="L4700" s="265">
        <f t="shared" si="1017"/>
        <v>242896.22307180235</v>
      </c>
      <c r="M4700" s="265">
        <f>$G4700*NonHospFrac+theModel!$H4700*NonHospFrac</f>
        <v>394506.45085368934</v>
      </c>
      <c r="N4700" s="266">
        <f t="shared" si="1019"/>
        <v>637402.67392549175</v>
      </c>
      <c r="O4700" s="158"/>
      <c r="P4700" s="265">
        <f t="shared" si="1020"/>
        <v>230203.02816407348</v>
      </c>
      <c r="Q4700" s="265">
        <f t="shared" si="1021"/>
        <v>394504.89060307032</v>
      </c>
      <c r="R4700" s="266">
        <f t="shared" si="1022"/>
        <v>624707.91876714374</v>
      </c>
    </row>
    <row r="4701" spans="1:18" x14ac:dyDescent="0.25">
      <c r="A4701" s="81">
        <v>4670</v>
      </c>
      <c r="B4701" s="93">
        <f t="shared" si="1011"/>
        <v>2.5858750641912306E-39</v>
      </c>
      <c r="C4701" s="178">
        <f t="shared" si="1012"/>
        <v>2.5800417753941904E-39</v>
      </c>
      <c r="D4701" s="165">
        <f t="shared" si="1013"/>
        <v>2.2558277767625785E-3</v>
      </c>
      <c r="E4701" s="166">
        <f t="shared" si="1023"/>
        <v>24.291375447755232</v>
      </c>
      <c r="F4701" s="167">
        <f t="shared" si="1024"/>
        <v>10.536971545258041</v>
      </c>
      <c r="G4701" s="167">
        <f t="shared" si="1014"/>
        <v>366181.07950589212</v>
      </c>
      <c r="H4701" s="167">
        <f t="shared" si="1015"/>
        <v>271299.98899881309</v>
      </c>
      <c r="I4701" s="168">
        <f t="shared" si="1016"/>
        <v>637481.06850470521</v>
      </c>
      <c r="J4701" s="168">
        <f t="shared" si="1018"/>
        <v>604158.28984432376</v>
      </c>
      <c r="K4701" s="94"/>
      <c r="L4701" s="265">
        <f t="shared" si="1017"/>
        <v>242926.0970399848</v>
      </c>
      <c r="M4701" s="265">
        <f>$G4701*NonHospFrac+theModel!$H4701*NonHospFrac</f>
        <v>394554.97146472044</v>
      </c>
      <c r="N4701" s="266">
        <f t="shared" si="1019"/>
        <v>637481.06850470521</v>
      </c>
      <c r="O4701" s="158"/>
      <c r="P4701" s="265">
        <f t="shared" si="1020"/>
        <v>230227.72376674932</v>
      </c>
      <c r="Q4701" s="265">
        <f t="shared" si="1021"/>
        <v>394553.41121410142</v>
      </c>
      <c r="R4701" s="266">
        <f t="shared" si="1022"/>
        <v>624781.13498085074</v>
      </c>
    </row>
    <row r="4702" spans="1:18" x14ac:dyDescent="0.25">
      <c r="A4702" s="81">
        <v>4671</v>
      </c>
      <c r="B4702" s="93">
        <f t="shared" si="1011"/>
        <v>2.5375697303919097E-39</v>
      </c>
      <c r="C4702" s="178">
        <f t="shared" si="1012"/>
        <v>2.5318454101086198E-39</v>
      </c>
      <c r="D4702" s="165">
        <f t="shared" si="1013"/>
        <v>2.2558277767625785E-3</v>
      </c>
      <c r="E4702" s="166">
        <f t="shared" si="1023"/>
        <v>24.291375447755232</v>
      </c>
      <c r="F4702" s="167">
        <f t="shared" si="1024"/>
        <v>10.539227373034803</v>
      </c>
      <c r="G4702" s="167">
        <f t="shared" si="1014"/>
        <v>366259.47408510552</v>
      </c>
      <c r="H4702" s="167">
        <f t="shared" si="1015"/>
        <v>271299.98899881309</v>
      </c>
      <c r="I4702" s="168">
        <f t="shared" si="1016"/>
        <v>637559.46308391867</v>
      </c>
      <c r="J4702" s="168">
        <f t="shared" si="1018"/>
        <v>604223.09283444355</v>
      </c>
      <c r="K4702" s="94"/>
      <c r="L4702" s="265">
        <f t="shared" si="1017"/>
        <v>242955.97100816722</v>
      </c>
      <c r="M4702" s="265">
        <f>$G4702*NonHospFrac+theModel!$H4702*NonHospFrac</f>
        <v>394603.49207575142</v>
      </c>
      <c r="N4702" s="266">
        <f t="shared" si="1019"/>
        <v>637559.46308391867</v>
      </c>
      <c r="O4702" s="158"/>
      <c r="P4702" s="265">
        <f t="shared" si="1020"/>
        <v>230252.41836278376</v>
      </c>
      <c r="Q4702" s="265">
        <f t="shared" si="1021"/>
        <v>394601.9318251324</v>
      </c>
      <c r="R4702" s="266">
        <f t="shared" si="1022"/>
        <v>624854.35018791619</v>
      </c>
    </row>
    <row r="4703" spans="1:18" x14ac:dyDescent="0.25">
      <c r="A4703" s="81">
        <v>4672</v>
      </c>
      <c r="B4703" s="93">
        <f t="shared" ref="B4703:B4766" si="1025">Constant*EXP(PowerTerm*(A4703)/7)</f>
        <v>2.490166762412807E-39</v>
      </c>
      <c r="C4703" s="178">
        <f t="shared" ref="C4703:C4766" si="1026">(1-theFloor)*B4703</f>
        <v>2.4845493750613851E-39</v>
      </c>
      <c r="D4703" s="165">
        <f t="shared" ref="D4703:D4766" si="1027">theFloor</f>
        <v>2.2558277767625785E-3</v>
      </c>
      <c r="E4703" s="166">
        <f t="shared" si="1023"/>
        <v>24.291375447755232</v>
      </c>
      <c r="F4703" s="167">
        <f t="shared" si="1024"/>
        <v>10.541483200811566</v>
      </c>
      <c r="G4703" s="167">
        <f t="shared" ref="G4703:G4766" si="1028">$B$22*F4703*totInfected/365.25</f>
        <v>366337.86866431893</v>
      </c>
      <c r="H4703" s="167">
        <f t="shared" ref="H4703:H4766" si="1029">lostQALYs_Injured*E4703*totInfected/365.25</f>
        <v>271299.98899881309</v>
      </c>
      <c r="I4703" s="168">
        <f t="shared" ref="I4703:I4766" si="1030">H4703+G4703</f>
        <v>637637.85766313202</v>
      </c>
      <c r="J4703" s="168">
        <f t="shared" si="1018"/>
        <v>604287.89318306581</v>
      </c>
      <c r="K4703" s="94"/>
      <c r="L4703" s="265">
        <f t="shared" ref="L4703:L4766" si="1031">$G4703*HospFrac+$H4703*HospFrac</f>
        <v>242985.84497634962</v>
      </c>
      <c r="M4703" s="265">
        <f>$G4703*NonHospFrac+theModel!$H4703*NonHospFrac</f>
        <v>394652.0126867824</v>
      </c>
      <c r="N4703" s="266">
        <f t="shared" si="1019"/>
        <v>637637.85766313202</v>
      </c>
      <c r="O4703" s="158"/>
      <c r="P4703" s="265">
        <f t="shared" si="1020"/>
        <v>230277.11195221782</v>
      </c>
      <c r="Q4703" s="265">
        <f t="shared" si="1021"/>
        <v>394650.45243616338</v>
      </c>
      <c r="R4703" s="266">
        <f t="shared" si="1022"/>
        <v>624927.5643883812</v>
      </c>
    </row>
    <row r="4704" spans="1:18" x14ac:dyDescent="0.25">
      <c r="A4704" s="81">
        <v>4673</v>
      </c>
      <c r="B4704" s="93">
        <f t="shared" si="1025"/>
        <v>2.4436493036461185E-39</v>
      </c>
      <c r="C4704" s="178">
        <f t="shared" si="1026"/>
        <v>2.4381368516702871E-39</v>
      </c>
      <c r="D4704" s="165">
        <f t="shared" si="1027"/>
        <v>2.2558277767625785E-3</v>
      </c>
      <c r="E4704" s="166">
        <f t="shared" si="1023"/>
        <v>24.291375447755232</v>
      </c>
      <c r="F4704" s="167">
        <f t="shared" si="1024"/>
        <v>10.543739028588329</v>
      </c>
      <c r="G4704" s="167">
        <f t="shared" si="1028"/>
        <v>366416.26324353233</v>
      </c>
      <c r="H4704" s="167">
        <f t="shared" si="1029"/>
        <v>271299.98899881309</v>
      </c>
      <c r="I4704" s="168">
        <f t="shared" si="1030"/>
        <v>637716.25224234536</v>
      </c>
      <c r="J4704" s="168">
        <f t="shared" ref="J4704:J4767" si="1032">J4703+(I4704-I4703)/(1+discountDaily)^A4704</f>
        <v>604352.69089029834</v>
      </c>
      <c r="K4704" s="94"/>
      <c r="L4704" s="265">
        <f t="shared" si="1031"/>
        <v>243015.71894453204</v>
      </c>
      <c r="M4704" s="265">
        <f>$G4704*NonHospFrac+theModel!$H4704*NonHospFrac</f>
        <v>394700.53329781338</v>
      </c>
      <c r="N4704" s="266">
        <f t="shared" ref="N4704:N4767" si="1033">L4704+M4704</f>
        <v>637716.25224234536</v>
      </c>
      <c r="O4704" s="158"/>
      <c r="P4704" s="265">
        <f t="shared" ref="P4704:P4767" si="1034">P4703+(L4704-L4703)/(1+discountDaily)^A4704</f>
        <v>230301.80453509258</v>
      </c>
      <c r="Q4704" s="265">
        <f t="shared" ref="Q4704:Q4767" si="1035">Q4703+(M4704-M4703)/(1+discountDaily)^B4704</f>
        <v>394698.97304719436</v>
      </c>
      <c r="R4704" s="266">
        <f t="shared" ref="R4704:R4767" si="1036">P4704+Q4704</f>
        <v>625000.77758228697</v>
      </c>
    </row>
    <row r="4705" spans="1:18" x14ac:dyDescent="0.25">
      <c r="A4705" s="81">
        <v>4674</v>
      </c>
      <c r="B4705" s="93">
        <f t="shared" si="1025"/>
        <v>2.3980008123729334E-39</v>
      </c>
      <c r="C4705" s="178">
        <f t="shared" si="1026"/>
        <v>2.3925913355316834E-39</v>
      </c>
      <c r="D4705" s="165">
        <f t="shared" si="1027"/>
        <v>2.2558277767625785E-3</v>
      </c>
      <c r="E4705" s="166">
        <f t="shared" ref="E4705:E4768" si="1037">C4705+E4704</f>
        <v>24.291375447755232</v>
      </c>
      <c r="F4705" s="167">
        <f t="shared" ref="F4705:F4768" si="1038">D4705+F4704</f>
        <v>10.545994856365091</v>
      </c>
      <c r="G4705" s="167">
        <f t="shared" si="1028"/>
        <v>366494.65782274579</v>
      </c>
      <c r="H4705" s="167">
        <f t="shared" si="1029"/>
        <v>271299.98899881309</v>
      </c>
      <c r="I4705" s="168">
        <f t="shared" si="1030"/>
        <v>637794.64682155894</v>
      </c>
      <c r="J4705" s="168">
        <f t="shared" si="1032"/>
        <v>604417.48595624894</v>
      </c>
      <c r="K4705" s="94"/>
      <c r="L4705" s="265">
        <f t="shared" si="1031"/>
        <v>243045.59291271449</v>
      </c>
      <c r="M4705" s="265">
        <f>$G4705*NonHospFrac+theModel!$H4705*NonHospFrac</f>
        <v>394749.05390884436</v>
      </c>
      <c r="N4705" s="266">
        <f t="shared" si="1033"/>
        <v>637794.64682155882</v>
      </c>
      <c r="O4705" s="158"/>
      <c r="P4705" s="265">
        <f t="shared" si="1034"/>
        <v>230326.49611144909</v>
      </c>
      <c r="Q4705" s="265">
        <f t="shared" si="1035"/>
        <v>394747.49365822534</v>
      </c>
      <c r="R4705" s="266">
        <f t="shared" si="1036"/>
        <v>625073.98976967437</v>
      </c>
    </row>
    <row r="4706" spans="1:18" x14ac:dyDescent="0.25">
      <c r="A4706" s="81">
        <v>4675</v>
      </c>
      <c r="B4706" s="93">
        <f t="shared" si="1025"/>
        <v>2.3532050558815244E-39</v>
      </c>
      <c r="C4706" s="178">
        <f t="shared" si="1026"/>
        <v>2.3478966305520488E-39</v>
      </c>
      <c r="D4706" s="165">
        <f t="shared" si="1027"/>
        <v>2.2558277767625785E-3</v>
      </c>
      <c r="E4706" s="166">
        <f t="shared" si="1037"/>
        <v>24.291375447755232</v>
      </c>
      <c r="F4706" s="167">
        <f t="shared" si="1038"/>
        <v>10.548250684141854</v>
      </c>
      <c r="G4706" s="167">
        <f t="shared" si="1028"/>
        <v>366573.0524019592</v>
      </c>
      <c r="H4706" s="167">
        <f t="shared" si="1029"/>
        <v>271299.98899881309</v>
      </c>
      <c r="I4706" s="168">
        <f t="shared" si="1030"/>
        <v>637873.04140077229</v>
      </c>
      <c r="J4706" s="168">
        <f t="shared" si="1032"/>
        <v>604482.27838102484</v>
      </c>
      <c r="K4706" s="94"/>
      <c r="L4706" s="265">
        <f t="shared" si="1031"/>
        <v>243075.46688089691</v>
      </c>
      <c r="M4706" s="265">
        <f>$G4706*NonHospFrac+theModel!$H4706*NonHospFrac</f>
        <v>394797.57451987534</v>
      </c>
      <c r="N4706" s="266">
        <f t="shared" si="1033"/>
        <v>637873.04140077229</v>
      </c>
      <c r="O4706" s="158"/>
      <c r="P4706" s="265">
        <f t="shared" si="1034"/>
        <v>230351.18668132831</v>
      </c>
      <c r="Q4706" s="265">
        <f t="shared" si="1035"/>
        <v>394796.01426925632</v>
      </c>
      <c r="R4706" s="266">
        <f t="shared" si="1036"/>
        <v>625147.20095058461</v>
      </c>
    </row>
    <row r="4707" spans="1:18" x14ac:dyDescent="0.25">
      <c r="A4707" s="81">
        <v>4676</v>
      </c>
      <c r="B4707" s="93">
        <f t="shared" si="1025"/>
        <v>2.3092461046944032E-39</v>
      </c>
      <c r="C4707" s="178">
        <f t="shared" si="1026"/>
        <v>2.3040368431880527E-39</v>
      </c>
      <c r="D4707" s="165">
        <f t="shared" si="1027"/>
        <v>2.2558277767625785E-3</v>
      </c>
      <c r="E4707" s="166">
        <f t="shared" si="1037"/>
        <v>24.291375447755232</v>
      </c>
      <c r="F4707" s="167">
        <f t="shared" si="1038"/>
        <v>10.550506511918616</v>
      </c>
      <c r="G4707" s="167">
        <f t="shared" si="1028"/>
        <v>366651.4469811726</v>
      </c>
      <c r="H4707" s="167">
        <f t="shared" si="1029"/>
        <v>271299.98899881309</v>
      </c>
      <c r="I4707" s="168">
        <f t="shared" si="1030"/>
        <v>637951.43597998563</v>
      </c>
      <c r="J4707" s="168">
        <f t="shared" si="1032"/>
        <v>604547.06816473405</v>
      </c>
      <c r="K4707" s="94"/>
      <c r="L4707" s="265">
        <f t="shared" si="1031"/>
        <v>243105.34084907934</v>
      </c>
      <c r="M4707" s="265">
        <f>$G4707*NonHospFrac+theModel!$H4707*NonHospFrac</f>
        <v>394846.09513090632</v>
      </c>
      <c r="N4707" s="266">
        <f t="shared" si="1033"/>
        <v>637951.43597998563</v>
      </c>
      <c r="O4707" s="158"/>
      <c r="P4707" s="265">
        <f t="shared" si="1034"/>
        <v>230375.87624477129</v>
      </c>
      <c r="Q4707" s="265">
        <f t="shared" si="1035"/>
        <v>394844.5348802873</v>
      </c>
      <c r="R4707" s="266">
        <f t="shared" si="1036"/>
        <v>625220.41112505854</v>
      </c>
    </row>
    <row r="4708" spans="1:18" x14ac:dyDescent="0.25">
      <c r="A4708" s="81">
        <v>4677</v>
      </c>
      <c r="B4708" s="93">
        <f t="shared" si="1025"/>
        <v>2.2661083269043021E-39</v>
      </c>
      <c r="C4708" s="178">
        <f t="shared" si="1026"/>
        <v>2.2609963767953184E-39</v>
      </c>
      <c r="D4708" s="165">
        <f t="shared" si="1027"/>
        <v>2.2558277767625785E-3</v>
      </c>
      <c r="E4708" s="166">
        <f t="shared" si="1037"/>
        <v>24.291375447755232</v>
      </c>
      <c r="F4708" s="167">
        <f t="shared" si="1038"/>
        <v>10.552762339695379</v>
      </c>
      <c r="G4708" s="167">
        <f t="shared" si="1028"/>
        <v>366729.84156038606</v>
      </c>
      <c r="H4708" s="167">
        <f t="shared" si="1029"/>
        <v>271299.98899881309</v>
      </c>
      <c r="I4708" s="168">
        <f t="shared" si="1030"/>
        <v>638029.83055919921</v>
      </c>
      <c r="J4708" s="168">
        <f t="shared" si="1032"/>
        <v>604611.85530748428</v>
      </c>
      <c r="K4708" s="94"/>
      <c r="L4708" s="265">
        <f t="shared" si="1031"/>
        <v>243135.21481726176</v>
      </c>
      <c r="M4708" s="265">
        <f>$G4708*NonHospFrac+theModel!$H4708*NonHospFrac</f>
        <v>394894.61574193736</v>
      </c>
      <c r="N4708" s="266">
        <f t="shared" si="1033"/>
        <v>638029.83055919909</v>
      </c>
      <c r="O4708" s="158"/>
      <c r="P4708" s="265">
        <f t="shared" si="1034"/>
        <v>230400.56480181907</v>
      </c>
      <c r="Q4708" s="265">
        <f t="shared" si="1035"/>
        <v>394893.05549131834</v>
      </c>
      <c r="R4708" s="266">
        <f t="shared" si="1036"/>
        <v>625293.62029313738</v>
      </c>
    </row>
    <row r="4709" spans="1:18" x14ac:dyDescent="0.25">
      <c r="A4709" s="81">
        <v>4678</v>
      </c>
      <c r="B4709" s="93">
        <f t="shared" si="1025"/>
        <v>2.223776382614932E-39</v>
      </c>
      <c r="C4709" s="178">
        <f t="shared" si="1026"/>
        <v>2.2187599260817206E-39</v>
      </c>
      <c r="D4709" s="165">
        <f t="shared" si="1027"/>
        <v>2.2558277767625785E-3</v>
      </c>
      <c r="E4709" s="166">
        <f t="shared" si="1037"/>
        <v>24.291375447755232</v>
      </c>
      <c r="F4709" s="167">
        <f t="shared" si="1038"/>
        <v>10.555018167472141</v>
      </c>
      <c r="G4709" s="167">
        <f t="shared" si="1028"/>
        <v>366808.23613959947</v>
      </c>
      <c r="H4709" s="167">
        <f t="shared" si="1029"/>
        <v>271299.98899881309</v>
      </c>
      <c r="I4709" s="168">
        <f t="shared" si="1030"/>
        <v>638108.22513841256</v>
      </c>
      <c r="J4709" s="168">
        <f t="shared" si="1032"/>
        <v>604676.63980938285</v>
      </c>
      <c r="K4709" s="94"/>
      <c r="L4709" s="265">
        <f t="shared" si="1031"/>
        <v>243165.08878544418</v>
      </c>
      <c r="M4709" s="265">
        <f>$G4709*NonHospFrac+theModel!$H4709*NonHospFrac</f>
        <v>394943.13635296834</v>
      </c>
      <c r="N4709" s="266">
        <f t="shared" si="1033"/>
        <v>638108.22513841256</v>
      </c>
      <c r="O4709" s="158"/>
      <c r="P4709" s="265">
        <f t="shared" si="1034"/>
        <v>230425.25235251265</v>
      </c>
      <c r="Q4709" s="265">
        <f t="shared" si="1035"/>
        <v>394941.57610234933</v>
      </c>
      <c r="R4709" s="266">
        <f t="shared" si="1036"/>
        <v>625366.828454862</v>
      </c>
    </row>
    <row r="4710" spans="1:18" x14ac:dyDescent="0.25">
      <c r="A4710" s="81">
        <v>4679</v>
      </c>
      <c r="B4710" s="93">
        <f t="shared" si="1025"/>
        <v>2.1822352184864406E-39</v>
      </c>
      <c r="C4710" s="178">
        <f t="shared" si="1026"/>
        <v>2.1773124716651494E-39</v>
      </c>
      <c r="D4710" s="165">
        <f t="shared" si="1027"/>
        <v>2.2558277767625785E-3</v>
      </c>
      <c r="E4710" s="166">
        <f t="shared" si="1037"/>
        <v>24.291375447755232</v>
      </c>
      <c r="F4710" s="167">
        <f t="shared" si="1038"/>
        <v>10.557273995248904</v>
      </c>
      <c r="G4710" s="167">
        <f t="shared" si="1028"/>
        <v>366886.63071881287</v>
      </c>
      <c r="H4710" s="167">
        <f t="shared" si="1029"/>
        <v>271299.98899881309</v>
      </c>
      <c r="I4710" s="168">
        <f t="shared" si="1030"/>
        <v>638186.6197176259</v>
      </c>
      <c r="J4710" s="168">
        <f t="shared" si="1032"/>
        <v>604741.42167053756</v>
      </c>
      <c r="K4710" s="94"/>
      <c r="L4710" s="265">
        <f t="shared" si="1031"/>
        <v>243194.96275362661</v>
      </c>
      <c r="M4710" s="265">
        <f>$G4710*NonHospFrac+theModel!$H4710*NonHospFrac</f>
        <v>394991.65696399932</v>
      </c>
      <c r="N4710" s="266">
        <f t="shared" si="1033"/>
        <v>638186.6197176259</v>
      </c>
      <c r="O4710" s="158"/>
      <c r="P4710" s="265">
        <f t="shared" si="1034"/>
        <v>230449.93889689306</v>
      </c>
      <c r="Q4710" s="265">
        <f t="shared" si="1035"/>
        <v>394990.09671338031</v>
      </c>
      <c r="R4710" s="266">
        <f t="shared" si="1036"/>
        <v>625440.03561027336</v>
      </c>
    </row>
    <row r="4711" spans="1:18" x14ac:dyDescent="0.25">
      <c r="A4711" s="81">
        <v>4680</v>
      </c>
      <c r="B4711" s="93">
        <f t="shared" si="1025"/>
        <v>2.1414700623822461E-39</v>
      </c>
      <c r="C4711" s="178">
        <f t="shared" si="1026"/>
        <v>2.1366392747324187E-39</v>
      </c>
      <c r="D4711" s="165">
        <f t="shared" si="1027"/>
        <v>2.2558277767625785E-3</v>
      </c>
      <c r="E4711" s="166">
        <f t="shared" si="1037"/>
        <v>24.291375447755232</v>
      </c>
      <c r="F4711" s="167">
        <f t="shared" si="1038"/>
        <v>10.559529823025667</v>
      </c>
      <c r="G4711" s="167">
        <f t="shared" si="1028"/>
        <v>366965.02529802633</v>
      </c>
      <c r="H4711" s="167">
        <f t="shared" si="1029"/>
        <v>271299.98899881309</v>
      </c>
      <c r="I4711" s="168">
        <f t="shared" si="1030"/>
        <v>638265.01429683948</v>
      </c>
      <c r="J4711" s="168">
        <f t="shared" si="1032"/>
        <v>604806.20089105621</v>
      </c>
      <c r="K4711" s="94"/>
      <c r="L4711" s="265">
        <f t="shared" si="1031"/>
        <v>243224.83672180906</v>
      </c>
      <c r="M4711" s="265">
        <f>$G4711*NonHospFrac+theModel!$H4711*NonHospFrac</f>
        <v>395040.17757503036</v>
      </c>
      <c r="N4711" s="266">
        <f t="shared" si="1033"/>
        <v>638265.01429683948</v>
      </c>
      <c r="O4711" s="158"/>
      <c r="P4711" s="265">
        <f t="shared" si="1034"/>
        <v>230474.62443500134</v>
      </c>
      <c r="Q4711" s="265">
        <f t="shared" si="1035"/>
        <v>395038.61732441135</v>
      </c>
      <c r="R4711" s="266">
        <f t="shared" si="1036"/>
        <v>625513.24175941269</v>
      </c>
    </row>
    <row r="4712" spans="1:18" x14ac:dyDescent="0.25">
      <c r="A4712" s="81">
        <v>4681</v>
      </c>
      <c r="B4712" s="93">
        <f t="shared" si="1025"/>
        <v>2.1014664181160613E-39</v>
      </c>
      <c r="C4712" s="178">
        <f t="shared" si="1026"/>
        <v>2.0967258717981414E-39</v>
      </c>
      <c r="D4712" s="165">
        <f t="shared" si="1027"/>
        <v>2.2558277767625785E-3</v>
      </c>
      <c r="E4712" s="166">
        <f t="shared" si="1037"/>
        <v>24.291375447755232</v>
      </c>
      <c r="F4712" s="167">
        <f t="shared" si="1038"/>
        <v>10.561785650802429</v>
      </c>
      <c r="G4712" s="167">
        <f t="shared" si="1028"/>
        <v>367043.41987723974</v>
      </c>
      <c r="H4712" s="167">
        <f t="shared" si="1029"/>
        <v>271299.98899881309</v>
      </c>
      <c r="I4712" s="168">
        <f t="shared" si="1030"/>
        <v>638343.40887605282</v>
      </c>
      <c r="J4712" s="168">
        <f t="shared" si="1032"/>
        <v>604870.97747104615</v>
      </c>
      <c r="K4712" s="94"/>
      <c r="L4712" s="265">
        <f t="shared" si="1031"/>
        <v>243254.71068999148</v>
      </c>
      <c r="M4712" s="265">
        <f>$G4712*NonHospFrac+theModel!$H4712*NonHospFrac</f>
        <v>395088.69818606135</v>
      </c>
      <c r="N4712" s="266">
        <f t="shared" si="1033"/>
        <v>638343.40887605282</v>
      </c>
      <c r="O4712" s="158"/>
      <c r="P4712" s="265">
        <f t="shared" si="1034"/>
        <v>230499.30896687848</v>
      </c>
      <c r="Q4712" s="265">
        <f t="shared" si="1035"/>
        <v>395087.13793544233</v>
      </c>
      <c r="R4712" s="266">
        <f t="shared" si="1036"/>
        <v>625586.44690232084</v>
      </c>
    </row>
    <row r="4713" spans="1:18" x14ac:dyDescent="0.25">
      <c r="A4713" s="81">
        <v>4682</v>
      </c>
      <c r="B4713" s="93">
        <f t="shared" si="1025"/>
        <v>2.0622100602970171E-39</v>
      </c>
      <c r="C4713" s="178">
        <f t="shared" si="1026"/>
        <v>2.0575580695614797E-39</v>
      </c>
      <c r="D4713" s="165">
        <f t="shared" si="1027"/>
        <v>2.2558277767625785E-3</v>
      </c>
      <c r="E4713" s="166">
        <f t="shared" si="1037"/>
        <v>24.291375447755232</v>
      </c>
      <c r="F4713" s="167">
        <f t="shared" si="1038"/>
        <v>10.564041478579192</v>
      </c>
      <c r="G4713" s="167">
        <f t="shared" si="1028"/>
        <v>367121.8144564532</v>
      </c>
      <c r="H4713" s="167">
        <f t="shared" si="1029"/>
        <v>271299.98899881309</v>
      </c>
      <c r="I4713" s="168">
        <f t="shared" si="1030"/>
        <v>638421.80345526629</v>
      </c>
      <c r="J4713" s="168">
        <f t="shared" si="1032"/>
        <v>604935.75141061528</v>
      </c>
      <c r="K4713" s="94"/>
      <c r="L4713" s="265">
        <f t="shared" si="1031"/>
        <v>243284.5846581739</v>
      </c>
      <c r="M4713" s="265">
        <f>$G4713*NonHospFrac+theModel!$H4713*NonHospFrac</f>
        <v>395137.21879709233</v>
      </c>
      <c r="N4713" s="266">
        <f t="shared" si="1033"/>
        <v>638421.80345526617</v>
      </c>
      <c r="O4713" s="158"/>
      <c r="P4713" s="265">
        <f t="shared" si="1034"/>
        <v>230523.99249256551</v>
      </c>
      <c r="Q4713" s="265">
        <f t="shared" si="1035"/>
        <v>395135.65854647331</v>
      </c>
      <c r="R4713" s="266">
        <f t="shared" si="1036"/>
        <v>625659.65103903878</v>
      </c>
    </row>
    <row r="4714" spans="1:18" x14ac:dyDescent="0.25">
      <c r="A4714" s="81">
        <v>4683</v>
      </c>
      <c r="B4714" s="93">
        <f t="shared" si="1025"/>
        <v>2.0236870292710786E-39</v>
      </c>
      <c r="C4714" s="178">
        <f t="shared" si="1026"/>
        <v>2.0191219398589749E-39</v>
      </c>
      <c r="D4714" s="165">
        <f t="shared" si="1027"/>
        <v>2.2558277767625785E-3</v>
      </c>
      <c r="E4714" s="166">
        <f t="shared" si="1037"/>
        <v>24.291375447755232</v>
      </c>
      <c r="F4714" s="167">
        <f t="shared" si="1038"/>
        <v>10.566297306355954</v>
      </c>
      <c r="G4714" s="167">
        <f t="shared" si="1028"/>
        <v>367200.20903566654</v>
      </c>
      <c r="H4714" s="167">
        <f t="shared" si="1029"/>
        <v>271299.98899881309</v>
      </c>
      <c r="I4714" s="168">
        <f t="shared" si="1030"/>
        <v>638500.19803447963</v>
      </c>
      <c r="J4714" s="168">
        <f t="shared" si="1032"/>
        <v>605000.52270987106</v>
      </c>
      <c r="K4714" s="94"/>
      <c r="L4714" s="265">
        <f t="shared" si="1031"/>
        <v>243314.4586263563</v>
      </c>
      <c r="M4714" s="265">
        <f>$G4714*NonHospFrac+theModel!$H4714*NonHospFrac</f>
        <v>395185.73940812331</v>
      </c>
      <c r="N4714" s="266">
        <f t="shared" si="1033"/>
        <v>638500.19803447963</v>
      </c>
      <c r="O4714" s="158"/>
      <c r="P4714" s="265">
        <f t="shared" si="1034"/>
        <v>230548.6750121034</v>
      </c>
      <c r="Q4714" s="265">
        <f t="shared" si="1035"/>
        <v>395184.17915750429</v>
      </c>
      <c r="R4714" s="266">
        <f t="shared" si="1036"/>
        <v>625732.85416960763</v>
      </c>
    </row>
    <row r="4715" spans="1:18" x14ac:dyDescent="0.25">
      <c r="A4715" s="81">
        <v>4684</v>
      </c>
      <c r="B4715" s="93">
        <f t="shared" si="1025"/>
        <v>1.98588362615696E-39</v>
      </c>
      <c r="C4715" s="178">
        <f t="shared" si="1026"/>
        <v>1.9814038147116572E-39</v>
      </c>
      <c r="D4715" s="165">
        <f t="shared" si="1027"/>
        <v>2.2558277767625785E-3</v>
      </c>
      <c r="E4715" s="166">
        <f t="shared" si="1037"/>
        <v>24.291375447755232</v>
      </c>
      <c r="F4715" s="167">
        <f t="shared" si="1038"/>
        <v>10.568553134132717</v>
      </c>
      <c r="G4715" s="167">
        <f t="shared" si="1028"/>
        <v>367278.60361488</v>
      </c>
      <c r="H4715" s="167">
        <f t="shared" si="1029"/>
        <v>271299.98899881309</v>
      </c>
      <c r="I4715" s="168">
        <f t="shared" si="1030"/>
        <v>638578.59261369309</v>
      </c>
      <c r="J4715" s="168">
        <f t="shared" si="1032"/>
        <v>605065.29136892129</v>
      </c>
      <c r="K4715" s="94"/>
      <c r="L4715" s="265">
        <f t="shared" si="1031"/>
        <v>243344.33259453875</v>
      </c>
      <c r="M4715" s="265">
        <f>$G4715*NonHospFrac+theModel!$H4715*NonHospFrac</f>
        <v>395234.26001915429</v>
      </c>
      <c r="N4715" s="266">
        <f t="shared" si="1033"/>
        <v>638578.59261369309</v>
      </c>
      <c r="O4715" s="158"/>
      <c r="P4715" s="265">
        <f t="shared" si="1034"/>
        <v>230573.35652553325</v>
      </c>
      <c r="Q4715" s="265">
        <f t="shared" si="1035"/>
        <v>395232.69976853527</v>
      </c>
      <c r="R4715" s="266">
        <f t="shared" si="1036"/>
        <v>625806.05629406846</v>
      </c>
    </row>
    <row r="4716" spans="1:18" x14ac:dyDescent="0.25">
      <c r="A4716" s="81">
        <v>4685</v>
      </c>
      <c r="B4716" s="93">
        <f t="shared" si="1025"/>
        <v>1.9487864079747691E-39</v>
      </c>
      <c r="C4716" s="178">
        <f t="shared" si="1026"/>
        <v>1.9443902814646822E-39</v>
      </c>
      <c r="D4716" s="165">
        <f t="shared" si="1027"/>
        <v>2.2558277767625785E-3</v>
      </c>
      <c r="E4716" s="166">
        <f t="shared" si="1037"/>
        <v>24.291375447755232</v>
      </c>
      <c r="F4716" s="167">
        <f t="shared" si="1038"/>
        <v>10.57080896190948</v>
      </c>
      <c r="G4716" s="167">
        <f t="shared" si="1028"/>
        <v>367356.99819409341</v>
      </c>
      <c r="H4716" s="167">
        <f t="shared" si="1029"/>
        <v>271299.98899881309</v>
      </c>
      <c r="I4716" s="168">
        <f t="shared" si="1030"/>
        <v>638656.98719290644</v>
      </c>
      <c r="J4716" s="168">
        <f t="shared" si="1032"/>
        <v>605130.0573878733</v>
      </c>
      <c r="K4716" s="94"/>
      <c r="L4716" s="265">
        <f t="shared" si="1031"/>
        <v>243374.20656272117</v>
      </c>
      <c r="M4716" s="265">
        <f>$G4716*NonHospFrac+theModel!$H4716*NonHospFrac</f>
        <v>395282.78063018527</v>
      </c>
      <c r="N4716" s="266">
        <f t="shared" si="1033"/>
        <v>638656.98719290644</v>
      </c>
      <c r="O4716" s="158"/>
      <c r="P4716" s="265">
        <f t="shared" si="1034"/>
        <v>230598.03703289601</v>
      </c>
      <c r="Q4716" s="265">
        <f t="shared" si="1035"/>
        <v>395281.22037956625</v>
      </c>
      <c r="R4716" s="266">
        <f t="shared" si="1036"/>
        <v>625879.25741246226</v>
      </c>
    </row>
    <row r="4717" spans="1:18" x14ac:dyDescent="0.25">
      <c r="A4717" s="81">
        <v>4686</v>
      </c>
      <c r="B4717" s="93">
        <f t="shared" si="1025"/>
        <v>1.9123821828656517E-39</v>
      </c>
      <c r="C4717" s="178">
        <f t="shared" si="1026"/>
        <v>1.9080681780177576E-39</v>
      </c>
      <c r="D4717" s="165">
        <f t="shared" si="1027"/>
        <v>2.2558277767625785E-3</v>
      </c>
      <c r="E4717" s="166">
        <f t="shared" si="1037"/>
        <v>24.291375447755232</v>
      </c>
      <c r="F4717" s="167">
        <f t="shared" si="1038"/>
        <v>10.573064789686242</v>
      </c>
      <c r="G4717" s="167">
        <f t="shared" si="1028"/>
        <v>367435.39277330687</v>
      </c>
      <c r="H4717" s="167">
        <f t="shared" si="1029"/>
        <v>271299.98899881309</v>
      </c>
      <c r="I4717" s="168">
        <f t="shared" si="1030"/>
        <v>638735.38177212002</v>
      </c>
      <c r="J4717" s="168">
        <f t="shared" si="1032"/>
        <v>605194.82076683512</v>
      </c>
      <c r="K4717" s="94"/>
      <c r="L4717" s="265">
        <f t="shared" si="1031"/>
        <v>243404.08053090362</v>
      </c>
      <c r="M4717" s="265">
        <f>$G4717*NonHospFrac+theModel!$H4717*NonHospFrac</f>
        <v>395331.30124121637</v>
      </c>
      <c r="N4717" s="266">
        <f t="shared" si="1033"/>
        <v>638735.38177212002</v>
      </c>
      <c r="O4717" s="158"/>
      <c r="P4717" s="265">
        <f t="shared" si="1034"/>
        <v>230622.71653423272</v>
      </c>
      <c r="Q4717" s="265">
        <f t="shared" si="1035"/>
        <v>395329.74099059735</v>
      </c>
      <c r="R4717" s="266">
        <f t="shared" si="1036"/>
        <v>625952.45752483001</v>
      </c>
    </row>
    <row r="4718" spans="1:18" x14ac:dyDescent="0.25">
      <c r="A4718" s="81">
        <v>4687</v>
      </c>
      <c r="B4718" s="93">
        <f t="shared" si="1025"/>
        <v>1.8766580054007359E-39</v>
      </c>
      <c r="C4718" s="178">
        <f t="shared" si="1026"/>
        <v>1.8724245881446692E-39</v>
      </c>
      <c r="D4718" s="165">
        <f t="shared" si="1027"/>
        <v>2.2558277767625785E-3</v>
      </c>
      <c r="E4718" s="166">
        <f t="shared" si="1037"/>
        <v>24.291375447755232</v>
      </c>
      <c r="F4718" s="167">
        <f t="shared" si="1038"/>
        <v>10.575320617463005</v>
      </c>
      <c r="G4718" s="167">
        <f t="shared" si="1028"/>
        <v>367513.78735252027</v>
      </c>
      <c r="H4718" s="167">
        <f t="shared" si="1029"/>
        <v>271299.98899881309</v>
      </c>
      <c r="I4718" s="168">
        <f t="shared" si="1030"/>
        <v>638813.77635133336</v>
      </c>
      <c r="J4718" s="168">
        <f t="shared" si="1032"/>
        <v>605259.58150591387</v>
      </c>
      <c r="K4718" s="94"/>
      <c r="L4718" s="265">
        <f t="shared" si="1031"/>
        <v>243433.95449908602</v>
      </c>
      <c r="M4718" s="265">
        <f>$G4718*NonHospFrac+theModel!$H4718*NonHospFrac</f>
        <v>395379.82185224735</v>
      </c>
      <c r="N4718" s="266">
        <f t="shared" si="1033"/>
        <v>638813.77635133336</v>
      </c>
      <c r="O4718" s="158"/>
      <c r="P4718" s="265">
        <f t="shared" si="1034"/>
        <v>230647.39502958432</v>
      </c>
      <c r="Q4718" s="265">
        <f t="shared" si="1035"/>
        <v>395378.26160162833</v>
      </c>
      <c r="R4718" s="266">
        <f t="shared" si="1036"/>
        <v>626025.65663121268</v>
      </c>
    </row>
    <row r="4719" spans="1:18" x14ac:dyDescent="0.25">
      <c r="A4719" s="81">
        <v>4688</v>
      </c>
      <c r="B4719" s="93">
        <f t="shared" si="1025"/>
        <v>1.8416011719777064E-39</v>
      </c>
      <c r="C4719" s="178">
        <f t="shared" si="1026"/>
        <v>1.8374468369002407E-39</v>
      </c>
      <c r="D4719" s="165">
        <f t="shared" si="1027"/>
        <v>2.2558277767625785E-3</v>
      </c>
      <c r="E4719" s="166">
        <f t="shared" si="1037"/>
        <v>24.291375447755232</v>
      </c>
      <c r="F4719" s="167">
        <f t="shared" si="1038"/>
        <v>10.577576445239767</v>
      </c>
      <c r="G4719" s="167">
        <f t="shared" si="1028"/>
        <v>367592.18193173368</v>
      </c>
      <c r="H4719" s="167">
        <f t="shared" si="1029"/>
        <v>271299.98899881309</v>
      </c>
      <c r="I4719" s="168">
        <f t="shared" si="1030"/>
        <v>638892.17093054671</v>
      </c>
      <c r="J4719" s="168">
        <f t="shared" si="1032"/>
        <v>605324.33960521745</v>
      </c>
      <c r="K4719" s="94"/>
      <c r="L4719" s="265">
        <f t="shared" si="1031"/>
        <v>243463.82846726844</v>
      </c>
      <c r="M4719" s="265">
        <f>$G4719*NonHospFrac+theModel!$H4719*NonHospFrac</f>
        <v>395428.34246327833</v>
      </c>
      <c r="N4719" s="266">
        <f t="shared" si="1033"/>
        <v>638892.17093054671</v>
      </c>
      <c r="O4719" s="158"/>
      <c r="P4719" s="265">
        <f t="shared" si="1034"/>
        <v>230672.07251899189</v>
      </c>
      <c r="Q4719" s="265">
        <f t="shared" si="1035"/>
        <v>395426.78221265931</v>
      </c>
      <c r="R4719" s="266">
        <f t="shared" si="1036"/>
        <v>626098.85473165126</v>
      </c>
    </row>
    <row r="4720" spans="1:18" x14ac:dyDescent="0.25">
      <c r="A4720" s="81">
        <v>4689</v>
      </c>
      <c r="B4720" s="93">
        <f t="shared" si="1025"/>
        <v>1.8071992163033987E-39</v>
      </c>
      <c r="C4720" s="178">
        <f t="shared" si="1026"/>
        <v>1.803122486113118E-39</v>
      </c>
      <c r="D4720" s="165">
        <f t="shared" si="1027"/>
        <v>2.2558277767625785E-3</v>
      </c>
      <c r="E4720" s="166">
        <f t="shared" si="1037"/>
        <v>24.291375447755232</v>
      </c>
      <c r="F4720" s="167">
        <f t="shared" si="1038"/>
        <v>10.57983227301653</v>
      </c>
      <c r="G4720" s="167">
        <f t="shared" si="1028"/>
        <v>367670.57651094708</v>
      </c>
      <c r="H4720" s="167">
        <f t="shared" si="1029"/>
        <v>271299.98899881309</v>
      </c>
      <c r="I4720" s="168">
        <f t="shared" si="1030"/>
        <v>638970.56550976017</v>
      </c>
      <c r="J4720" s="168">
        <f t="shared" si="1032"/>
        <v>605389.09506485343</v>
      </c>
      <c r="K4720" s="94"/>
      <c r="L4720" s="265">
        <f t="shared" si="1031"/>
        <v>243493.70243545086</v>
      </c>
      <c r="M4720" s="265">
        <f>$G4720*NonHospFrac+theModel!$H4720*NonHospFrac</f>
        <v>395476.86307430931</v>
      </c>
      <c r="N4720" s="266">
        <f t="shared" si="1033"/>
        <v>638970.56550976017</v>
      </c>
      <c r="O4720" s="158"/>
      <c r="P4720" s="265">
        <f t="shared" si="1034"/>
        <v>230696.74900249642</v>
      </c>
      <c r="Q4720" s="265">
        <f t="shared" si="1035"/>
        <v>395475.30282369029</v>
      </c>
      <c r="R4720" s="266">
        <f t="shared" si="1036"/>
        <v>626172.05182618671</v>
      </c>
    </row>
    <row r="4721" spans="1:18" x14ac:dyDescent="0.25">
      <c r="A4721" s="81">
        <v>4690</v>
      </c>
      <c r="B4721" s="93">
        <f t="shared" si="1025"/>
        <v>1.7734399049606289E-39</v>
      </c>
      <c r="C4721" s="178">
        <f t="shared" si="1026"/>
        <v>1.7694393299625996E-39</v>
      </c>
      <c r="D4721" s="165">
        <f t="shared" si="1027"/>
        <v>2.2558277767625785E-3</v>
      </c>
      <c r="E4721" s="166">
        <f t="shared" si="1037"/>
        <v>24.291375447755232</v>
      </c>
      <c r="F4721" s="167">
        <f t="shared" si="1038"/>
        <v>10.582088100793293</v>
      </c>
      <c r="G4721" s="167">
        <f t="shared" si="1028"/>
        <v>367748.97109016054</v>
      </c>
      <c r="H4721" s="167">
        <f t="shared" si="1029"/>
        <v>271299.98899881309</v>
      </c>
      <c r="I4721" s="168">
        <f t="shared" si="1030"/>
        <v>639048.96008897363</v>
      </c>
      <c r="J4721" s="168">
        <f t="shared" si="1032"/>
        <v>605453.84788492951</v>
      </c>
      <c r="K4721" s="94"/>
      <c r="L4721" s="265">
        <f t="shared" si="1031"/>
        <v>243523.57640363331</v>
      </c>
      <c r="M4721" s="265">
        <f>$G4721*NonHospFrac+theModel!$H4721*NonHospFrac</f>
        <v>395525.38368534029</v>
      </c>
      <c r="N4721" s="266">
        <f t="shared" si="1033"/>
        <v>639048.96008897363</v>
      </c>
      <c r="O4721" s="158"/>
      <c r="P4721" s="265">
        <f t="shared" si="1034"/>
        <v>230721.42448013893</v>
      </c>
      <c r="Q4721" s="265">
        <f t="shared" si="1035"/>
        <v>395523.82343472127</v>
      </c>
      <c r="R4721" s="266">
        <f t="shared" si="1036"/>
        <v>626245.24791486026</v>
      </c>
    </row>
    <row r="4722" spans="1:18" x14ac:dyDescent="0.25">
      <c r="A4722" s="81">
        <v>4691</v>
      </c>
      <c r="B4722" s="93">
        <f t="shared" si="1025"/>
        <v>1.7403112330582403E-39</v>
      </c>
      <c r="C4722" s="178">
        <f t="shared" si="1026"/>
        <v>1.7363853906384956E-39</v>
      </c>
      <c r="D4722" s="165">
        <f t="shared" si="1027"/>
        <v>2.2558277767625785E-3</v>
      </c>
      <c r="E4722" s="166">
        <f t="shared" si="1037"/>
        <v>24.291375447755232</v>
      </c>
      <c r="F4722" s="167">
        <f t="shared" si="1038"/>
        <v>10.584343928570055</v>
      </c>
      <c r="G4722" s="167">
        <f t="shared" si="1028"/>
        <v>367827.36566937395</v>
      </c>
      <c r="H4722" s="167">
        <f t="shared" si="1029"/>
        <v>271299.98899881309</v>
      </c>
      <c r="I4722" s="168">
        <f t="shared" si="1030"/>
        <v>639127.35466818698</v>
      </c>
      <c r="J4722" s="168">
        <f t="shared" si="1032"/>
        <v>605518.598065553</v>
      </c>
      <c r="K4722" s="94"/>
      <c r="L4722" s="265">
        <f t="shared" si="1031"/>
        <v>243553.45037181574</v>
      </c>
      <c r="M4722" s="265">
        <f>$G4722*NonHospFrac+theModel!$H4722*NonHospFrac</f>
        <v>395573.90429637127</v>
      </c>
      <c r="N4722" s="266">
        <f t="shared" si="1033"/>
        <v>639127.35466818698</v>
      </c>
      <c r="O4722" s="158"/>
      <c r="P4722" s="265">
        <f t="shared" si="1034"/>
        <v>230746.09895196036</v>
      </c>
      <c r="Q4722" s="265">
        <f t="shared" si="1035"/>
        <v>395572.34404575225</v>
      </c>
      <c r="R4722" s="266">
        <f t="shared" si="1036"/>
        <v>626318.44299771264</v>
      </c>
    </row>
    <row r="4723" spans="1:18" x14ac:dyDescent="0.25">
      <c r="A4723" s="81">
        <v>4692</v>
      </c>
      <c r="B4723" s="93">
        <f t="shared" si="1025"/>
        <v>1.7078014199617581E-39</v>
      </c>
      <c r="C4723" s="178">
        <f t="shared" si="1026"/>
        <v>1.7039489140814137E-39</v>
      </c>
      <c r="D4723" s="165">
        <f t="shared" si="1027"/>
        <v>2.2558277767625785E-3</v>
      </c>
      <c r="E4723" s="166">
        <f t="shared" si="1037"/>
        <v>24.291375447755232</v>
      </c>
      <c r="F4723" s="167">
        <f t="shared" si="1038"/>
        <v>10.586599756346818</v>
      </c>
      <c r="G4723" s="167">
        <f t="shared" si="1028"/>
        <v>367905.76024858735</v>
      </c>
      <c r="H4723" s="167">
        <f t="shared" si="1029"/>
        <v>271299.98899881309</v>
      </c>
      <c r="I4723" s="168">
        <f t="shared" si="1030"/>
        <v>639205.74924740044</v>
      </c>
      <c r="J4723" s="168">
        <f t="shared" si="1032"/>
        <v>605583.34560683172</v>
      </c>
      <c r="K4723" s="94"/>
      <c r="L4723" s="265">
        <f t="shared" si="1031"/>
        <v>243583.32433999816</v>
      </c>
      <c r="M4723" s="265">
        <f>$G4723*NonHospFrac+theModel!$H4723*NonHospFrac</f>
        <v>395622.42490740225</v>
      </c>
      <c r="N4723" s="266">
        <f t="shared" si="1033"/>
        <v>639205.74924740044</v>
      </c>
      <c r="O4723" s="158"/>
      <c r="P4723" s="265">
        <f t="shared" si="1034"/>
        <v>230770.77241800175</v>
      </c>
      <c r="Q4723" s="265">
        <f t="shared" si="1035"/>
        <v>395620.86465678323</v>
      </c>
      <c r="R4723" s="266">
        <f t="shared" si="1036"/>
        <v>626391.63707478496</v>
      </c>
    </row>
    <row r="4724" spans="1:18" x14ac:dyDescent="0.25">
      <c r="A4724" s="81">
        <v>4693</v>
      </c>
      <c r="B4724" s="93">
        <f t="shared" si="1025"/>
        <v>1.6758989051045648E-39</v>
      </c>
      <c r="C4724" s="178">
        <f t="shared" si="1026"/>
        <v>1.6721183658033839E-39</v>
      </c>
      <c r="D4724" s="165">
        <f t="shared" si="1027"/>
        <v>2.2558277767625785E-3</v>
      </c>
      <c r="E4724" s="166">
        <f t="shared" si="1037"/>
        <v>24.291375447755232</v>
      </c>
      <c r="F4724" s="167">
        <f t="shared" si="1038"/>
        <v>10.58885558412358</v>
      </c>
      <c r="G4724" s="167">
        <f t="shared" si="1028"/>
        <v>367984.15482780075</v>
      </c>
      <c r="H4724" s="167">
        <f t="shared" si="1029"/>
        <v>271299.98899881309</v>
      </c>
      <c r="I4724" s="168">
        <f t="shared" si="1030"/>
        <v>639284.1438266139</v>
      </c>
      <c r="J4724" s="168">
        <f t="shared" si="1032"/>
        <v>605648.09050887323</v>
      </c>
      <c r="K4724" s="94"/>
      <c r="L4724" s="265">
        <f t="shared" si="1031"/>
        <v>243613.19830818055</v>
      </c>
      <c r="M4724" s="265">
        <f>$G4724*NonHospFrac+theModel!$H4724*NonHospFrac</f>
        <v>395670.94551843323</v>
      </c>
      <c r="N4724" s="266">
        <f t="shared" si="1033"/>
        <v>639284.14382661378</v>
      </c>
      <c r="O4724" s="158"/>
      <c r="P4724" s="265">
        <f t="shared" si="1034"/>
        <v>230795.44487830406</v>
      </c>
      <c r="Q4724" s="265">
        <f t="shared" si="1035"/>
        <v>395669.38526781421</v>
      </c>
      <c r="R4724" s="266">
        <f t="shared" si="1036"/>
        <v>626464.8301461183</v>
      </c>
    </row>
    <row r="4725" spans="1:18" x14ac:dyDescent="0.25">
      <c r="A4725" s="81">
        <v>4694</v>
      </c>
      <c r="B4725" s="93">
        <f t="shared" si="1025"/>
        <v>1.6445923438765445E-39</v>
      </c>
      <c r="C4725" s="178">
        <f t="shared" si="1026"/>
        <v>1.6408824267857766E-39</v>
      </c>
      <c r="D4725" s="165">
        <f t="shared" si="1027"/>
        <v>2.2558277767625785E-3</v>
      </c>
      <c r="E4725" s="166">
        <f t="shared" si="1037"/>
        <v>24.291375447755232</v>
      </c>
      <c r="F4725" s="167">
        <f t="shared" si="1038"/>
        <v>10.591111411900343</v>
      </c>
      <c r="G4725" s="167">
        <f t="shared" si="1028"/>
        <v>368062.54940701422</v>
      </c>
      <c r="H4725" s="167">
        <f t="shared" si="1029"/>
        <v>271299.98899881309</v>
      </c>
      <c r="I4725" s="168">
        <f t="shared" si="1030"/>
        <v>639362.53840582725</v>
      </c>
      <c r="J4725" s="168">
        <f t="shared" si="1032"/>
        <v>605712.83277178498</v>
      </c>
      <c r="K4725" s="94"/>
      <c r="L4725" s="265">
        <f t="shared" si="1031"/>
        <v>243643.072276363</v>
      </c>
      <c r="M4725" s="265">
        <f>$G4725*NonHospFrac+theModel!$H4725*NonHospFrac</f>
        <v>395719.46612946427</v>
      </c>
      <c r="N4725" s="266">
        <f t="shared" si="1033"/>
        <v>639362.53840582725</v>
      </c>
      <c r="O4725" s="158"/>
      <c r="P4725" s="265">
        <f t="shared" si="1034"/>
        <v>230820.11633290836</v>
      </c>
      <c r="Q4725" s="265">
        <f t="shared" si="1035"/>
        <v>395717.90587884525</v>
      </c>
      <c r="R4725" s="266">
        <f t="shared" si="1036"/>
        <v>626538.02221175365</v>
      </c>
    </row>
    <row r="4726" spans="1:18" x14ac:dyDescent="0.25">
      <c r="A4726" s="81">
        <v>4695</v>
      </c>
      <c r="B4726" s="93">
        <f t="shared" si="1025"/>
        <v>1.6138706035902982E-39</v>
      </c>
      <c r="C4726" s="178">
        <f t="shared" si="1026"/>
        <v>1.6102299894546184E-39</v>
      </c>
      <c r="D4726" s="165">
        <f t="shared" si="1027"/>
        <v>2.2558277767625785E-3</v>
      </c>
      <c r="E4726" s="166">
        <f t="shared" si="1037"/>
        <v>24.291375447755232</v>
      </c>
      <c r="F4726" s="167">
        <f t="shared" si="1038"/>
        <v>10.593367239677105</v>
      </c>
      <c r="G4726" s="167">
        <f t="shared" si="1028"/>
        <v>368140.94398622762</v>
      </c>
      <c r="H4726" s="167">
        <f t="shared" si="1029"/>
        <v>271299.98899881309</v>
      </c>
      <c r="I4726" s="168">
        <f t="shared" si="1030"/>
        <v>639440.93298504071</v>
      </c>
      <c r="J4726" s="168">
        <f t="shared" si="1032"/>
        <v>605777.57239567477</v>
      </c>
      <c r="K4726" s="94"/>
      <c r="L4726" s="265">
        <f t="shared" si="1031"/>
        <v>243672.94624454543</v>
      </c>
      <c r="M4726" s="265">
        <f>$G4726*NonHospFrac+theModel!$H4726*NonHospFrac</f>
        <v>395767.98674049525</v>
      </c>
      <c r="N4726" s="266">
        <f t="shared" si="1033"/>
        <v>639440.93298504071</v>
      </c>
      <c r="O4726" s="158"/>
      <c r="P4726" s="265">
        <f t="shared" si="1034"/>
        <v>230844.7867818556</v>
      </c>
      <c r="Q4726" s="265">
        <f t="shared" si="1035"/>
        <v>395766.42648987623</v>
      </c>
      <c r="R4726" s="266">
        <f t="shared" si="1036"/>
        <v>626611.21327173186</v>
      </c>
    </row>
    <row r="4727" spans="1:18" x14ac:dyDescent="0.25">
      <c r="A4727" s="81">
        <v>4696</v>
      </c>
      <c r="B4727" s="93">
        <f t="shared" si="1025"/>
        <v>1.583722759521954E-39</v>
      </c>
      <c r="C4727" s="178">
        <f t="shared" si="1026"/>
        <v>1.5801501537303333E-39</v>
      </c>
      <c r="D4727" s="165">
        <f t="shared" si="1027"/>
        <v>2.2558277767625785E-3</v>
      </c>
      <c r="E4727" s="166">
        <f t="shared" si="1037"/>
        <v>24.291375447755232</v>
      </c>
      <c r="F4727" s="167">
        <f t="shared" si="1038"/>
        <v>10.595623067453868</v>
      </c>
      <c r="G4727" s="167">
        <f t="shared" si="1028"/>
        <v>368219.33856544102</v>
      </c>
      <c r="H4727" s="167">
        <f t="shared" si="1029"/>
        <v>271299.98899881309</v>
      </c>
      <c r="I4727" s="168">
        <f t="shared" si="1030"/>
        <v>639519.32756425417</v>
      </c>
      <c r="J4727" s="168">
        <f t="shared" si="1032"/>
        <v>605842.30938065005</v>
      </c>
      <c r="K4727" s="94"/>
      <c r="L4727" s="265">
        <f t="shared" si="1031"/>
        <v>243702.82021272785</v>
      </c>
      <c r="M4727" s="265">
        <f>$G4727*NonHospFrac+theModel!$H4727*NonHospFrac</f>
        <v>395816.50735152623</v>
      </c>
      <c r="N4727" s="266">
        <f t="shared" si="1033"/>
        <v>639519.32756425405</v>
      </c>
      <c r="O4727" s="158"/>
      <c r="P4727" s="265">
        <f t="shared" si="1034"/>
        <v>230869.45622518676</v>
      </c>
      <c r="Q4727" s="265">
        <f t="shared" si="1035"/>
        <v>395814.94710090721</v>
      </c>
      <c r="R4727" s="266">
        <f t="shared" si="1036"/>
        <v>626684.40332609392</v>
      </c>
    </row>
    <row r="4728" spans="1:18" x14ac:dyDescent="0.25">
      <c r="A4728" s="81">
        <v>4697</v>
      </c>
      <c r="B4728" s="93">
        <f t="shared" si="1025"/>
        <v>1.554138091026681E-39</v>
      </c>
      <c r="C4728" s="178">
        <f t="shared" si="1026"/>
        <v>1.5506322231520183E-39</v>
      </c>
      <c r="D4728" s="165">
        <f t="shared" si="1027"/>
        <v>2.2558277767625785E-3</v>
      </c>
      <c r="E4728" s="166">
        <f t="shared" si="1037"/>
        <v>24.291375447755232</v>
      </c>
      <c r="F4728" s="167">
        <f t="shared" si="1038"/>
        <v>10.597878895230631</v>
      </c>
      <c r="G4728" s="167">
        <f t="shared" si="1028"/>
        <v>368297.73314465448</v>
      </c>
      <c r="H4728" s="167">
        <f t="shared" si="1029"/>
        <v>271299.98899881309</v>
      </c>
      <c r="I4728" s="168">
        <f t="shared" si="1030"/>
        <v>639597.72214346752</v>
      </c>
      <c r="J4728" s="168">
        <f t="shared" si="1032"/>
        <v>605907.04372681829</v>
      </c>
      <c r="K4728" s="94"/>
      <c r="L4728" s="265">
        <f t="shared" si="1031"/>
        <v>243732.69418091027</v>
      </c>
      <c r="M4728" s="265">
        <f>$G4728*NonHospFrac+theModel!$H4728*NonHospFrac</f>
        <v>395865.02796255727</v>
      </c>
      <c r="N4728" s="266">
        <f t="shared" si="1033"/>
        <v>639597.72214346752</v>
      </c>
      <c r="O4728" s="158"/>
      <c r="P4728" s="265">
        <f t="shared" si="1034"/>
        <v>230894.12466294284</v>
      </c>
      <c r="Q4728" s="265">
        <f t="shared" si="1035"/>
        <v>395863.46771193825</v>
      </c>
      <c r="R4728" s="266">
        <f t="shared" si="1036"/>
        <v>626757.59237488103</v>
      </c>
    </row>
    <row r="4729" spans="1:18" x14ac:dyDescent="0.25">
      <c r="A4729" s="81">
        <v>4698</v>
      </c>
      <c r="B4729" s="93">
        <f t="shared" si="1025"/>
        <v>1.5251060777260403E-39</v>
      </c>
      <c r="C4729" s="178">
        <f t="shared" si="1026"/>
        <v>1.5216657010733964E-39</v>
      </c>
      <c r="D4729" s="165">
        <f t="shared" si="1027"/>
        <v>2.2558277767625785E-3</v>
      </c>
      <c r="E4729" s="166">
        <f t="shared" si="1037"/>
        <v>24.291375447755232</v>
      </c>
      <c r="F4729" s="167">
        <f t="shared" si="1038"/>
        <v>10.600134723007393</v>
      </c>
      <c r="G4729" s="167">
        <f t="shared" si="1028"/>
        <v>368376.12772386789</v>
      </c>
      <c r="H4729" s="167">
        <f t="shared" si="1029"/>
        <v>271299.98899881309</v>
      </c>
      <c r="I4729" s="168">
        <f t="shared" si="1030"/>
        <v>639676.11672268098</v>
      </c>
      <c r="J4729" s="168">
        <f t="shared" si="1032"/>
        <v>605971.77543428715</v>
      </c>
      <c r="K4729" s="94"/>
      <c r="L4729" s="265">
        <f t="shared" si="1031"/>
        <v>243762.56814909269</v>
      </c>
      <c r="M4729" s="265">
        <f>$G4729*NonHospFrac+theModel!$H4729*NonHospFrac</f>
        <v>395913.54857358825</v>
      </c>
      <c r="N4729" s="266">
        <f t="shared" si="1033"/>
        <v>639676.11672268098</v>
      </c>
      <c r="O4729" s="158"/>
      <c r="P4729" s="265">
        <f t="shared" si="1034"/>
        <v>230918.79209516483</v>
      </c>
      <c r="Q4729" s="265">
        <f t="shared" si="1035"/>
        <v>395911.98832296924</v>
      </c>
      <c r="R4729" s="266">
        <f t="shared" si="1036"/>
        <v>626830.78041813406</v>
      </c>
    </row>
    <row r="4730" spans="1:18" x14ac:dyDescent="0.25">
      <c r="A4730" s="81">
        <v>4699</v>
      </c>
      <c r="B4730" s="93">
        <f t="shared" si="1025"/>
        <v>1.4966163957672676E-39</v>
      </c>
      <c r="C4730" s="178">
        <f t="shared" si="1026"/>
        <v>1.4932402869305374E-39</v>
      </c>
      <c r="D4730" s="165">
        <f t="shared" si="1027"/>
        <v>2.2558277767625785E-3</v>
      </c>
      <c r="E4730" s="166">
        <f t="shared" si="1037"/>
        <v>24.291375447755232</v>
      </c>
      <c r="F4730" s="167">
        <f t="shared" si="1038"/>
        <v>10.602390550784156</v>
      </c>
      <c r="G4730" s="167">
        <f t="shared" si="1028"/>
        <v>368454.52230308129</v>
      </c>
      <c r="H4730" s="167">
        <f t="shared" si="1029"/>
        <v>271299.98899881309</v>
      </c>
      <c r="I4730" s="168">
        <f t="shared" si="1030"/>
        <v>639754.51130189444</v>
      </c>
      <c r="J4730" s="168">
        <f t="shared" si="1032"/>
        <v>606036.50450316421</v>
      </c>
      <c r="K4730" s="94"/>
      <c r="L4730" s="265">
        <f t="shared" si="1031"/>
        <v>243792.44211727512</v>
      </c>
      <c r="M4730" s="265">
        <f>$G4730*NonHospFrac+theModel!$H4730*NonHospFrac</f>
        <v>395962.06918461923</v>
      </c>
      <c r="N4730" s="266">
        <f t="shared" si="1033"/>
        <v>639754.51130189432</v>
      </c>
      <c r="O4730" s="158"/>
      <c r="P4730" s="265">
        <f t="shared" si="1034"/>
        <v>230943.45852189371</v>
      </c>
      <c r="Q4730" s="265">
        <f t="shared" si="1035"/>
        <v>395960.50893400022</v>
      </c>
      <c r="R4730" s="266">
        <f t="shared" si="1036"/>
        <v>626903.96745589399</v>
      </c>
    </row>
    <row r="4731" spans="1:18" x14ac:dyDescent="0.25">
      <c r="A4731" s="81">
        <v>4700</v>
      </c>
      <c r="B4731" s="93">
        <f t="shared" si="1025"/>
        <v>1.4686589141517798E-39</v>
      </c>
      <c r="C4731" s="178">
        <f t="shared" si="1026"/>
        <v>1.4653458725786462E-39</v>
      </c>
      <c r="D4731" s="165">
        <f t="shared" si="1027"/>
        <v>2.2558277767625785E-3</v>
      </c>
      <c r="E4731" s="166">
        <f t="shared" si="1037"/>
        <v>24.291375447755232</v>
      </c>
      <c r="F4731" s="167">
        <f t="shared" si="1038"/>
        <v>10.604646378560918</v>
      </c>
      <c r="G4731" s="167">
        <f t="shared" si="1028"/>
        <v>368532.91688229475</v>
      </c>
      <c r="H4731" s="167">
        <f t="shared" si="1029"/>
        <v>271299.98899881309</v>
      </c>
      <c r="I4731" s="168">
        <f t="shared" si="1030"/>
        <v>639832.90588110778</v>
      </c>
      <c r="J4731" s="168">
        <f t="shared" si="1032"/>
        <v>606101.23093355692</v>
      </c>
      <c r="K4731" s="94"/>
      <c r="L4731" s="265">
        <f t="shared" si="1031"/>
        <v>243822.31608545757</v>
      </c>
      <c r="M4731" s="265">
        <f>$G4731*NonHospFrac+theModel!$H4731*NonHospFrac</f>
        <v>396010.58979565022</v>
      </c>
      <c r="N4731" s="266">
        <f t="shared" si="1033"/>
        <v>639832.90588110778</v>
      </c>
      <c r="O4731" s="158"/>
      <c r="P4731" s="265">
        <f t="shared" si="1034"/>
        <v>230968.12394317053</v>
      </c>
      <c r="Q4731" s="265">
        <f t="shared" si="1035"/>
        <v>396009.0295450312</v>
      </c>
      <c r="R4731" s="266">
        <f t="shared" si="1036"/>
        <v>626977.15348820179</v>
      </c>
    </row>
    <row r="4732" spans="1:18" x14ac:dyDescent="0.25">
      <c r="A4732" s="81">
        <v>4701</v>
      </c>
      <c r="B4732" s="93">
        <f t="shared" si="1025"/>
        <v>1.4412236911327032E-39</v>
      </c>
      <c r="C4732" s="178">
        <f t="shared" si="1026"/>
        <v>1.4379725386977177E-39</v>
      </c>
      <c r="D4732" s="165">
        <f t="shared" si="1027"/>
        <v>2.2558277767625785E-3</v>
      </c>
      <c r="E4732" s="166">
        <f t="shared" si="1037"/>
        <v>24.291375447755232</v>
      </c>
      <c r="F4732" s="167">
        <f t="shared" si="1038"/>
        <v>10.606902206337681</v>
      </c>
      <c r="G4732" s="167">
        <f t="shared" si="1028"/>
        <v>368611.31146150816</v>
      </c>
      <c r="H4732" s="167">
        <f t="shared" si="1029"/>
        <v>271299.98899881309</v>
      </c>
      <c r="I4732" s="168">
        <f t="shared" si="1030"/>
        <v>639911.30046032125</v>
      </c>
      <c r="J4732" s="168">
        <f t="shared" si="1032"/>
        <v>606165.95472557296</v>
      </c>
      <c r="K4732" s="94"/>
      <c r="L4732" s="265">
        <f t="shared" si="1031"/>
        <v>243852.19005363999</v>
      </c>
      <c r="M4732" s="265">
        <f>$G4732*NonHospFrac+theModel!$H4732*NonHospFrac</f>
        <v>396059.11040668125</v>
      </c>
      <c r="N4732" s="266">
        <f t="shared" si="1033"/>
        <v>639911.30046032125</v>
      </c>
      <c r="O4732" s="158"/>
      <c r="P4732" s="265">
        <f t="shared" si="1034"/>
        <v>230992.7883590362</v>
      </c>
      <c r="Q4732" s="265">
        <f t="shared" si="1035"/>
        <v>396057.55015606224</v>
      </c>
      <c r="R4732" s="266">
        <f t="shared" si="1036"/>
        <v>627050.33851509844</v>
      </c>
    </row>
    <row r="4733" spans="1:18" x14ac:dyDescent="0.25">
      <c r="A4733" s="81">
        <v>4702</v>
      </c>
      <c r="B4733" s="93">
        <f t="shared" si="1025"/>
        <v>1.4143009706796837E-39</v>
      </c>
      <c r="C4733" s="178">
        <f t="shared" si="1026"/>
        <v>1.4111105512653222E-39</v>
      </c>
      <c r="D4733" s="165">
        <f t="shared" si="1027"/>
        <v>2.2558277767625785E-3</v>
      </c>
      <c r="E4733" s="166">
        <f t="shared" si="1037"/>
        <v>24.291375447755232</v>
      </c>
      <c r="F4733" s="167">
        <f t="shared" si="1038"/>
        <v>10.609158034114444</v>
      </c>
      <c r="G4733" s="167">
        <f t="shared" si="1028"/>
        <v>368689.70604072156</v>
      </c>
      <c r="H4733" s="167">
        <f t="shared" si="1029"/>
        <v>271299.98899881309</v>
      </c>
      <c r="I4733" s="168">
        <f t="shared" si="1030"/>
        <v>639989.69503953471</v>
      </c>
      <c r="J4733" s="168">
        <f t="shared" si="1032"/>
        <v>606230.6758793199</v>
      </c>
      <c r="K4733" s="94"/>
      <c r="L4733" s="265">
        <f t="shared" si="1031"/>
        <v>243882.06402182241</v>
      </c>
      <c r="M4733" s="265">
        <f>$G4733*NonHospFrac+theModel!$H4733*NonHospFrac</f>
        <v>396107.63101771224</v>
      </c>
      <c r="N4733" s="266">
        <f t="shared" si="1033"/>
        <v>639989.69503953471</v>
      </c>
      <c r="O4733" s="158"/>
      <c r="P4733" s="265">
        <f t="shared" si="1034"/>
        <v>231017.4517695317</v>
      </c>
      <c r="Q4733" s="265">
        <f t="shared" si="1035"/>
        <v>396106.07076709322</v>
      </c>
      <c r="R4733" s="266">
        <f t="shared" si="1036"/>
        <v>627123.52253662492</v>
      </c>
    </row>
    <row r="4734" spans="1:18" x14ac:dyDescent="0.25">
      <c r="A4734" s="81">
        <v>4703</v>
      </c>
      <c r="B4734" s="93">
        <f t="shared" si="1025"/>
        <v>1.387881179009333E-39</v>
      </c>
      <c r="C4734" s="178">
        <f t="shared" si="1026"/>
        <v>1.3847503580948778E-39</v>
      </c>
      <c r="D4734" s="165">
        <f t="shared" si="1027"/>
        <v>2.2558277767625785E-3</v>
      </c>
      <c r="E4734" s="166">
        <f t="shared" si="1037"/>
        <v>24.291375447755232</v>
      </c>
      <c r="F4734" s="167">
        <f t="shared" si="1038"/>
        <v>10.611413861891206</v>
      </c>
      <c r="G4734" s="167">
        <f t="shared" si="1028"/>
        <v>368768.10061993496</v>
      </c>
      <c r="H4734" s="167">
        <f t="shared" si="1029"/>
        <v>271299.98899881309</v>
      </c>
      <c r="I4734" s="168">
        <f t="shared" si="1030"/>
        <v>640068.08961874805</v>
      </c>
      <c r="J4734" s="168">
        <f t="shared" si="1032"/>
        <v>606295.39439490507</v>
      </c>
      <c r="K4734" s="94"/>
      <c r="L4734" s="265">
        <f t="shared" si="1031"/>
        <v>243911.93799000481</v>
      </c>
      <c r="M4734" s="265">
        <f>$G4734*NonHospFrac+theModel!$H4734*NonHospFrac</f>
        <v>396156.15162874322</v>
      </c>
      <c r="N4734" s="266">
        <f t="shared" si="1033"/>
        <v>640068.08961874805</v>
      </c>
      <c r="O4734" s="158"/>
      <c r="P4734" s="265">
        <f t="shared" si="1034"/>
        <v>231042.11417469801</v>
      </c>
      <c r="Q4734" s="265">
        <f t="shared" si="1035"/>
        <v>396154.5913781242</v>
      </c>
      <c r="R4734" s="266">
        <f t="shared" si="1036"/>
        <v>627196.70555282221</v>
      </c>
    </row>
    <row r="4735" spans="1:18" x14ac:dyDescent="0.25">
      <c r="A4735" s="81">
        <v>4704</v>
      </c>
      <c r="B4735" s="93">
        <f t="shared" si="1025"/>
        <v>1.3619549211810918E-39</v>
      </c>
      <c r="C4735" s="178">
        <f t="shared" si="1026"/>
        <v>1.358882585439193E-39</v>
      </c>
      <c r="D4735" s="165">
        <f t="shared" si="1027"/>
        <v>2.2558277767625785E-3</v>
      </c>
      <c r="E4735" s="166">
        <f t="shared" si="1037"/>
        <v>24.291375447755232</v>
      </c>
      <c r="F4735" s="167">
        <f t="shared" si="1038"/>
        <v>10.613669689667969</v>
      </c>
      <c r="G4735" s="167">
        <f t="shared" si="1028"/>
        <v>368846.49519914843</v>
      </c>
      <c r="H4735" s="167">
        <f t="shared" si="1029"/>
        <v>271299.98899881309</v>
      </c>
      <c r="I4735" s="168">
        <f t="shared" si="1030"/>
        <v>640146.48419796152</v>
      </c>
      <c r="J4735" s="168">
        <f t="shared" si="1032"/>
        <v>606360.11027243617</v>
      </c>
      <c r="K4735" s="94"/>
      <c r="L4735" s="265">
        <f t="shared" si="1031"/>
        <v>243941.81195818726</v>
      </c>
      <c r="M4735" s="265">
        <f>$G4735*NonHospFrac+theModel!$H4735*NonHospFrac</f>
        <v>396204.67223977426</v>
      </c>
      <c r="N4735" s="266">
        <f t="shared" si="1033"/>
        <v>640146.48419796152</v>
      </c>
      <c r="O4735" s="158"/>
      <c r="P4735" s="265">
        <f t="shared" si="1034"/>
        <v>231066.7755745762</v>
      </c>
      <c r="Q4735" s="265">
        <f t="shared" si="1035"/>
        <v>396203.11198915524</v>
      </c>
      <c r="R4735" s="266">
        <f t="shared" si="1036"/>
        <v>627269.8875637314</v>
      </c>
    </row>
    <row r="4736" spans="1:18" x14ac:dyDescent="0.25">
      <c r="A4736" s="81">
        <v>4705</v>
      </c>
      <c r="B4736" s="93">
        <f t="shared" si="1025"/>
        <v>1.3365129777560505E-39</v>
      </c>
      <c r="C4736" s="178">
        <f t="shared" si="1026"/>
        <v>1.3334980346568246E-39</v>
      </c>
      <c r="D4736" s="165">
        <f t="shared" si="1027"/>
        <v>2.2558277767625785E-3</v>
      </c>
      <c r="E4736" s="166">
        <f t="shared" si="1037"/>
        <v>24.291375447755232</v>
      </c>
      <c r="F4736" s="167">
        <f t="shared" si="1038"/>
        <v>10.615925517444731</v>
      </c>
      <c r="G4736" s="167">
        <f t="shared" si="1028"/>
        <v>368924.88977836183</v>
      </c>
      <c r="H4736" s="167">
        <f t="shared" si="1029"/>
        <v>271299.98899881309</v>
      </c>
      <c r="I4736" s="168">
        <f t="shared" si="1030"/>
        <v>640224.87877717498</v>
      </c>
      <c r="J4736" s="168">
        <f t="shared" si="1032"/>
        <v>606424.82351202075</v>
      </c>
      <c r="K4736" s="94"/>
      <c r="L4736" s="265">
        <f t="shared" si="1031"/>
        <v>243971.68592636968</v>
      </c>
      <c r="M4736" s="265">
        <f>$G4736*NonHospFrac+theModel!$H4736*NonHospFrac</f>
        <v>396253.19285080524</v>
      </c>
      <c r="N4736" s="266">
        <f t="shared" si="1033"/>
        <v>640224.87877717498</v>
      </c>
      <c r="O4736" s="158"/>
      <c r="P4736" s="265">
        <f t="shared" si="1034"/>
        <v>231091.43596920714</v>
      </c>
      <c r="Q4736" s="265">
        <f t="shared" si="1035"/>
        <v>396251.63260018622</v>
      </c>
      <c r="R4736" s="266">
        <f t="shared" si="1036"/>
        <v>627343.06856939336</v>
      </c>
    </row>
    <row r="4737" spans="1:18" x14ac:dyDescent="0.25">
      <c r="A4737" s="81">
        <v>4706</v>
      </c>
      <c r="B4737" s="93">
        <f t="shared" si="1025"/>
        <v>1.3115463015188045E-39</v>
      </c>
      <c r="C4737" s="178">
        <f t="shared" si="1026"/>
        <v>1.3085876789413281E-39</v>
      </c>
      <c r="D4737" s="165">
        <f t="shared" si="1027"/>
        <v>2.2558277767625785E-3</v>
      </c>
      <c r="E4737" s="166">
        <f t="shared" si="1037"/>
        <v>24.291375447755232</v>
      </c>
      <c r="F4737" s="167">
        <f t="shared" si="1038"/>
        <v>10.618181345221494</v>
      </c>
      <c r="G4737" s="167">
        <f t="shared" si="1028"/>
        <v>369003.28435757523</v>
      </c>
      <c r="H4737" s="167">
        <f t="shared" si="1029"/>
        <v>271299.98899881309</v>
      </c>
      <c r="I4737" s="168">
        <f t="shared" si="1030"/>
        <v>640303.27335638832</v>
      </c>
      <c r="J4737" s="168">
        <f t="shared" si="1032"/>
        <v>606489.53411376616</v>
      </c>
      <c r="K4737" s="94"/>
      <c r="L4737" s="265">
        <f t="shared" si="1031"/>
        <v>244001.55989455211</v>
      </c>
      <c r="M4737" s="265">
        <f>$G4737*NonHospFrac+theModel!$H4737*NonHospFrac</f>
        <v>396301.71346183622</v>
      </c>
      <c r="N4737" s="266">
        <f t="shared" si="1033"/>
        <v>640303.27335638832</v>
      </c>
      <c r="O4737" s="158"/>
      <c r="P4737" s="265">
        <f t="shared" si="1034"/>
        <v>231116.09535863186</v>
      </c>
      <c r="Q4737" s="265">
        <f t="shared" si="1035"/>
        <v>396300.1532112172</v>
      </c>
      <c r="R4737" s="266">
        <f t="shared" si="1036"/>
        <v>627416.24856984906</v>
      </c>
    </row>
    <row r="4738" spans="1:18" x14ac:dyDescent="0.25">
      <c r="A4738" s="81">
        <v>4707</v>
      </c>
      <c r="B4738" s="93">
        <f t="shared" si="1025"/>
        <v>1.287046014259938E-39</v>
      </c>
      <c r="C4738" s="178">
        <f t="shared" si="1026"/>
        <v>1.2841426601109989E-39</v>
      </c>
      <c r="D4738" s="165">
        <f t="shared" si="1027"/>
        <v>2.2558277767625785E-3</v>
      </c>
      <c r="E4738" s="166">
        <f t="shared" si="1037"/>
        <v>24.291375447755232</v>
      </c>
      <c r="F4738" s="167">
        <f t="shared" si="1038"/>
        <v>10.620437172998257</v>
      </c>
      <c r="G4738" s="167">
        <f t="shared" si="1028"/>
        <v>369081.6789367887</v>
      </c>
      <c r="H4738" s="167">
        <f t="shared" si="1029"/>
        <v>271299.98899881309</v>
      </c>
      <c r="I4738" s="168">
        <f t="shared" si="1030"/>
        <v>640381.66793560178</v>
      </c>
      <c r="J4738" s="168">
        <f t="shared" si="1032"/>
        <v>606554.24207778019</v>
      </c>
      <c r="K4738" s="94"/>
      <c r="L4738" s="265">
        <f t="shared" si="1031"/>
        <v>244031.43386273453</v>
      </c>
      <c r="M4738" s="265">
        <f>$G4738*NonHospFrac+theModel!$H4738*NonHospFrac</f>
        <v>396350.2340728672</v>
      </c>
      <c r="N4738" s="266">
        <f t="shared" si="1033"/>
        <v>640381.66793560167</v>
      </c>
      <c r="O4738" s="158"/>
      <c r="P4738" s="265">
        <f t="shared" si="1034"/>
        <v>231140.75374289133</v>
      </c>
      <c r="Q4738" s="265">
        <f t="shared" si="1035"/>
        <v>396348.67382224818</v>
      </c>
      <c r="R4738" s="266">
        <f t="shared" si="1036"/>
        <v>627489.42756513949</v>
      </c>
    </row>
    <row r="4739" spans="1:18" x14ac:dyDescent="0.25">
      <c r="A4739" s="81">
        <v>4708</v>
      </c>
      <c r="B4739" s="93">
        <f t="shared" si="1025"/>
        <v>1.2630034036192121E-39</v>
      </c>
      <c r="C4739" s="178">
        <f t="shared" si="1026"/>
        <v>1.2601542854591823E-39</v>
      </c>
      <c r="D4739" s="165">
        <f t="shared" si="1027"/>
        <v>2.2558277767625785E-3</v>
      </c>
      <c r="E4739" s="166">
        <f t="shared" si="1037"/>
        <v>24.291375447755232</v>
      </c>
      <c r="F4739" s="167">
        <f t="shared" si="1038"/>
        <v>10.622693000775019</v>
      </c>
      <c r="G4739" s="167">
        <f t="shared" si="1028"/>
        <v>369160.0735160021</v>
      </c>
      <c r="H4739" s="167">
        <f t="shared" si="1029"/>
        <v>271299.98899881309</v>
      </c>
      <c r="I4739" s="168">
        <f t="shared" si="1030"/>
        <v>640460.06251481525</v>
      </c>
      <c r="J4739" s="168">
        <f t="shared" si="1032"/>
        <v>606618.94740417018</v>
      </c>
      <c r="K4739" s="94"/>
      <c r="L4739" s="265">
        <f t="shared" si="1031"/>
        <v>244061.30783091695</v>
      </c>
      <c r="M4739" s="265">
        <f>$G4739*NonHospFrac+theModel!$H4739*NonHospFrac</f>
        <v>396398.75468389818</v>
      </c>
      <c r="N4739" s="266">
        <f t="shared" si="1033"/>
        <v>640460.06251481513</v>
      </c>
      <c r="O4739" s="158"/>
      <c r="P4739" s="265">
        <f t="shared" si="1034"/>
        <v>231165.4111220265</v>
      </c>
      <c r="Q4739" s="265">
        <f t="shared" si="1035"/>
        <v>396397.19443327916</v>
      </c>
      <c r="R4739" s="266">
        <f t="shared" si="1036"/>
        <v>627562.60555530572</v>
      </c>
    </row>
    <row r="4740" spans="1:18" x14ac:dyDescent="0.25">
      <c r="A4740" s="81">
        <v>4709</v>
      </c>
      <c r="B4740" s="93">
        <f t="shared" si="1025"/>
        <v>1.2394099199871337E-39</v>
      </c>
      <c r="C4740" s="178">
        <f t="shared" si="1026"/>
        <v>1.2366140246628316E-39</v>
      </c>
      <c r="D4740" s="165">
        <f t="shared" si="1027"/>
        <v>2.2558277767625785E-3</v>
      </c>
      <c r="E4740" s="166">
        <f t="shared" si="1037"/>
        <v>24.291375447755232</v>
      </c>
      <c r="F4740" s="167">
        <f t="shared" si="1038"/>
        <v>10.624948828551782</v>
      </c>
      <c r="G4740" s="167">
        <f t="shared" si="1028"/>
        <v>369238.4680952155</v>
      </c>
      <c r="H4740" s="167">
        <f t="shared" si="1029"/>
        <v>271299.98899881309</v>
      </c>
      <c r="I4740" s="168">
        <f t="shared" si="1030"/>
        <v>640538.45709402859</v>
      </c>
      <c r="J4740" s="168">
        <f t="shared" si="1032"/>
        <v>606683.65009304357</v>
      </c>
      <c r="K4740" s="94"/>
      <c r="L4740" s="265">
        <f t="shared" si="1031"/>
        <v>244091.18179909937</v>
      </c>
      <c r="M4740" s="265">
        <f>$G4740*NonHospFrac+theModel!$H4740*NonHospFrac</f>
        <v>396447.27529492916</v>
      </c>
      <c r="N4740" s="266">
        <f t="shared" si="1033"/>
        <v>640538.45709402859</v>
      </c>
      <c r="O4740" s="158"/>
      <c r="P4740" s="265">
        <f t="shared" si="1034"/>
        <v>231190.06749607835</v>
      </c>
      <c r="Q4740" s="265">
        <f t="shared" si="1035"/>
        <v>396445.71504431014</v>
      </c>
      <c r="R4740" s="266">
        <f t="shared" si="1036"/>
        <v>627635.78254038852</v>
      </c>
    </row>
    <row r="4741" spans="1:18" x14ac:dyDescent="0.25">
      <c r="A4741" s="81">
        <v>4710</v>
      </c>
      <c r="B4741" s="93">
        <f t="shared" si="1025"/>
        <v>1.2162571734649836E-39</v>
      </c>
      <c r="C4741" s="178">
        <f t="shared" si="1026"/>
        <v>1.2135135067493945E-39</v>
      </c>
      <c r="D4741" s="165">
        <f t="shared" si="1027"/>
        <v>2.2558277767625785E-3</v>
      </c>
      <c r="E4741" s="166">
        <f t="shared" si="1037"/>
        <v>24.291375447755232</v>
      </c>
      <c r="F4741" s="167">
        <f t="shared" si="1038"/>
        <v>10.627204656328544</v>
      </c>
      <c r="G4741" s="167">
        <f t="shared" si="1028"/>
        <v>369316.86267442896</v>
      </c>
      <c r="H4741" s="167">
        <f t="shared" si="1029"/>
        <v>271299.98899881309</v>
      </c>
      <c r="I4741" s="168">
        <f t="shared" si="1030"/>
        <v>640616.85167324205</v>
      </c>
      <c r="J4741" s="168">
        <f t="shared" si="1032"/>
        <v>606748.35014450818</v>
      </c>
      <c r="K4741" s="94"/>
      <c r="L4741" s="265">
        <f t="shared" si="1031"/>
        <v>244121.05576728182</v>
      </c>
      <c r="M4741" s="265">
        <f>$G4741*NonHospFrac+theModel!$H4741*NonHospFrac</f>
        <v>396495.7959059602</v>
      </c>
      <c r="N4741" s="266">
        <f t="shared" si="1033"/>
        <v>640616.85167324205</v>
      </c>
      <c r="O4741" s="158"/>
      <c r="P4741" s="265">
        <f t="shared" si="1034"/>
        <v>231214.72286508788</v>
      </c>
      <c r="Q4741" s="265">
        <f t="shared" si="1035"/>
        <v>396494.23565534118</v>
      </c>
      <c r="R4741" s="266">
        <f t="shared" si="1036"/>
        <v>627708.95852042909</v>
      </c>
    </row>
    <row r="4742" spans="1:18" x14ac:dyDescent="0.25">
      <c r="A4742" s="81">
        <v>4711</v>
      </c>
      <c r="B4742" s="93">
        <f t="shared" si="1025"/>
        <v>1.1935369308810815E-39</v>
      </c>
      <c r="C4742" s="178">
        <f t="shared" si="1026"/>
        <v>1.1908445171198081E-39</v>
      </c>
      <c r="D4742" s="165">
        <f t="shared" si="1027"/>
        <v>2.2558277767625785E-3</v>
      </c>
      <c r="E4742" s="166">
        <f t="shared" si="1037"/>
        <v>24.291375447755232</v>
      </c>
      <c r="F4742" s="167">
        <f t="shared" si="1038"/>
        <v>10.629460484105307</v>
      </c>
      <c r="G4742" s="167">
        <f t="shared" si="1028"/>
        <v>369395.25725364237</v>
      </c>
      <c r="H4742" s="167">
        <f t="shared" si="1029"/>
        <v>271299.98899881309</v>
      </c>
      <c r="I4742" s="168">
        <f t="shared" si="1030"/>
        <v>640695.24625245552</v>
      </c>
      <c r="J4742" s="168">
        <f t="shared" si="1032"/>
        <v>606813.04755867121</v>
      </c>
      <c r="K4742" s="94"/>
      <c r="L4742" s="265">
        <f t="shared" si="1031"/>
        <v>244150.92973546425</v>
      </c>
      <c r="M4742" s="265">
        <f>$G4742*NonHospFrac+theModel!$H4742*NonHospFrac</f>
        <v>396544.31651699124</v>
      </c>
      <c r="N4742" s="266">
        <f t="shared" si="1033"/>
        <v>640695.24625245552</v>
      </c>
      <c r="O4742" s="158"/>
      <c r="P4742" s="265">
        <f t="shared" si="1034"/>
        <v>231239.37722909602</v>
      </c>
      <c r="Q4742" s="265">
        <f t="shared" si="1035"/>
        <v>396542.75626637222</v>
      </c>
      <c r="R4742" s="266">
        <f t="shared" si="1036"/>
        <v>627782.13349546818</v>
      </c>
    </row>
    <row r="4743" spans="1:18" x14ac:dyDescent="0.25">
      <c r="A4743" s="81">
        <v>4712</v>
      </c>
      <c r="B4743" s="93">
        <f t="shared" si="1025"/>
        <v>1.1712411128632445E-39</v>
      </c>
      <c r="C4743" s="178">
        <f t="shared" si="1026"/>
        <v>1.1685989946275613E-39</v>
      </c>
      <c r="D4743" s="165">
        <f t="shared" si="1027"/>
        <v>2.2558277767625785E-3</v>
      </c>
      <c r="E4743" s="166">
        <f t="shared" si="1037"/>
        <v>24.291375447755232</v>
      </c>
      <c r="F4743" s="167">
        <f t="shared" si="1038"/>
        <v>10.631716311882069</v>
      </c>
      <c r="G4743" s="167">
        <f t="shared" si="1028"/>
        <v>369473.65183285577</v>
      </c>
      <c r="H4743" s="167">
        <f t="shared" si="1029"/>
        <v>271299.98899881309</v>
      </c>
      <c r="I4743" s="168">
        <f t="shared" si="1030"/>
        <v>640773.64083166886</v>
      </c>
      <c r="J4743" s="168">
        <f t="shared" si="1032"/>
        <v>606877.74233564024</v>
      </c>
      <c r="K4743" s="94"/>
      <c r="L4743" s="265">
        <f t="shared" si="1031"/>
        <v>244180.80370364667</v>
      </c>
      <c r="M4743" s="265">
        <f>$G4743*NonHospFrac+theModel!$H4743*NonHospFrac</f>
        <v>396592.83712802222</v>
      </c>
      <c r="N4743" s="266">
        <f t="shared" si="1033"/>
        <v>640773.64083166886</v>
      </c>
      <c r="O4743" s="158"/>
      <c r="P4743" s="265">
        <f t="shared" si="1034"/>
        <v>231264.03058814374</v>
      </c>
      <c r="Q4743" s="265">
        <f t="shared" si="1035"/>
        <v>396591.2768774032</v>
      </c>
      <c r="R4743" s="266">
        <f t="shared" si="1036"/>
        <v>627855.307465547</v>
      </c>
    </row>
    <row r="4744" spans="1:18" x14ac:dyDescent="0.25">
      <c r="A4744" s="81">
        <v>4713</v>
      </c>
      <c r="B4744" s="93">
        <f t="shared" si="1025"/>
        <v>1.1493617909656552E-39</v>
      </c>
      <c r="C4744" s="178">
        <f t="shared" si="1026"/>
        <v>1.1467690287120454E-39</v>
      </c>
      <c r="D4744" s="165">
        <f t="shared" si="1027"/>
        <v>2.2558277767625785E-3</v>
      </c>
      <c r="E4744" s="166">
        <f t="shared" si="1037"/>
        <v>24.291375447755232</v>
      </c>
      <c r="F4744" s="167">
        <f t="shared" si="1038"/>
        <v>10.633972139658832</v>
      </c>
      <c r="G4744" s="167">
        <f t="shared" si="1028"/>
        <v>369552.04641206923</v>
      </c>
      <c r="H4744" s="167">
        <f t="shared" si="1029"/>
        <v>271299.98899881309</v>
      </c>
      <c r="I4744" s="168">
        <f t="shared" si="1030"/>
        <v>640852.03541088232</v>
      </c>
      <c r="J4744" s="168">
        <f t="shared" si="1032"/>
        <v>606942.43447552295</v>
      </c>
      <c r="K4744" s="94"/>
      <c r="L4744" s="265">
        <f t="shared" si="1031"/>
        <v>244210.67767182909</v>
      </c>
      <c r="M4744" s="265">
        <f>$G4744*NonHospFrac+theModel!$H4744*NonHospFrac</f>
        <v>396641.3577390532</v>
      </c>
      <c r="N4744" s="266">
        <f t="shared" si="1033"/>
        <v>640852.03541088232</v>
      </c>
      <c r="O4744" s="158"/>
      <c r="P4744" s="265">
        <f t="shared" si="1034"/>
        <v>231288.68294227202</v>
      </c>
      <c r="Q4744" s="265">
        <f t="shared" si="1035"/>
        <v>396639.79748843418</v>
      </c>
      <c r="R4744" s="266">
        <f t="shared" si="1036"/>
        <v>627928.48043070617</v>
      </c>
    </row>
    <row r="4745" spans="1:18" x14ac:dyDescent="0.25">
      <c r="A4745" s="81">
        <v>4714</v>
      </c>
      <c r="B4745" s="93">
        <f t="shared" si="1025"/>
        <v>1.1278911848495057E-39</v>
      </c>
      <c r="C4745" s="178">
        <f t="shared" si="1026"/>
        <v>1.1253468565855565E-39</v>
      </c>
      <c r="D4745" s="165">
        <f t="shared" si="1027"/>
        <v>2.2558277767625785E-3</v>
      </c>
      <c r="E4745" s="166">
        <f t="shared" si="1037"/>
        <v>24.291375447755232</v>
      </c>
      <c r="F4745" s="167">
        <f t="shared" si="1038"/>
        <v>10.636227967435595</v>
      </c>
      <c r="G4745" s="167">
        <f t="shared" si="1028"/>
        <v>369630.44099128264</v>
      </c>
      <c r="H4745" s="167">
        <f t="shared" si="1029"/>
        <v>271299.98899881309</v>
      </c>
      <c r="I4745" s="168">
        <f t="shared" si="1030"/>
        <v>640930.42999009578</v>
      </c>
      <c r="J4745" s="168">
        <f t="shared" si="1032"/>
        <v>607007.12397842668</v>
      </c>
      <c r="K4745" s="94"/>
      <c r="L4745" s="265">
        <f t="shared" si="1031"/>
        <v>244240.55164001152</v>
      </c>
      <c r="M4745" s="265">
        <f>$G4745*NonHospFrac+theModel!$H4745*NonHospFrac</f>
        <v>396689.87835008418</v>
      </c>
      <c r="N4745" s="266">
        <f t="shared" si="1033"/>
        <v>640930.42999009567</v>
      </c>
      <c r="O4745" s="158"/>
      <c r="P4745" s="265">
        <f t="shared" si="1034"/>
        <v>231313.33429152181</v>
      </c>
      <c r="Q4745" s="265">
        <f t="shared" si="1035"/>
        <v>396688.31809946516</v>
      </c>
      <c r="R4745" s="266">
        <f t="shared" si="1036"/>
        <v>628001.65239098691</v>
      </c>
    </row>
    <row r="4746" spans="1:18" x14ac:dyDescent="0.25">
      <c r="A4746" s="81">
        <v>4715</v>
      </c>
      <c r="B4746" s="93">
        <f t="shared" si="1025"/>
        <v>1.1068216595162901E-39</v>
      </c>
      <c r="C4746" s="178">
        <f t="shared" si="1026"/>
        <v>1.1043248604728309E-39</v>
      </c>
      <c r="D4746" s="165">
        <f t="shared" si="1027"/>
        <v>2.2558277767625785E-3</v>
      </c>
      <c r="E4746" s="166">
        <f t="shared" si="1037"/>
        <v>24.291375447755232</v>
      </c>
      <c r="F4746" s="167">
        <f t="shared" si="1038"/>
        <v>10.638483795212357</v>
      </c>
      <c r="G4746" s="167">
        <f t="shared" si="1028"/>
        <v>369708.83557049604</v>
      </c>
      <c r="H4746" s="167">
        <f t="shared" si="1029"/>
        <v>271299.98899881309</v>
      </c>
      <c r="I4746" s="168">
        <f t="shared" si="1030"/>
        <v>641008.82456930913</v>
      </c>
      <c r="J4746" s="168">
        <f t="shared" si="1032"/>
        <v>607071.81084445876</v>
      </c>
      <c r="K4746" s="94"/>
      <c r="L4746" s="265">
        <f t="shared" si="1031"/>
        <v>244270.42560819394</v>
      </c>
      <c r="M4746" s="265">
        <f>$G4746*NonHospFrac+theModel!$H4746*NonHospFrac</f>
        <v>396738.39896111516</v>
      </c>
      <c r="N4746" s="266">
        <f t="shared" si="1033"/>
        <v>641008.82456930913</v>
      </c>
      <c r="O4746" s="158"/>
      <c r="P4746" s="265">
        <f t="shared" si="1034"/>
        <v>231337.98463593406</v>
      </c>
      <c r="Q4746" s="265">
        <f t="shared" si="1035"/>
        <v>396736.83871049614</v>
      </c>
      <c r="R4746" s="266">
        <f t="shared" si="1036"/>
        <v>628074.8233464302</v>
      </c>
    </row>
    <row r="4747" spans="1:18" x14ac:dyDescent="0.25">
      <c r="A4747" s="81">
        <v>4716</v>
      </c>
      <c r="B4747" s="93">
        <f t="shared" si="1025"/>
        <v>1.0861457225927813E-39</v>
      </c>
      <c r="C4747" s="178">
        <f t="shared" si="1026"/>
        <v>1.0836955649021446E-39</v>
      </c>
      <c r="D4747" s="165">
        <f t="shared" si="1027"/>
        <v>2.2558277767625785E-3</v>
      </c>
      <c r="E4747" s="166">
        <f t="shared" si="1037"/>
        <v>24.291375447755232</v>
      </c>
      <c r="F4747" s="167">
        <f t="shared" si="1038"/>
        <v>10.64073962298912</v>
      </c>
      <c r="G4747" s="167">
        <f t="shared" si="1028"/>
        <v>369787.23014970956</v>
      </c>
      <c r="H4747" s="167">
        <f t="shared" si="1029"/>
        <v>271299.98899881309</v>
      </c>
      <c r="I4747" s="168">
        <f t="shared" si="1030"/>
        <v>641087.21914852271</v>
      </c>
      <c r="J4747" s="168">
        <f t="shared" si="1032"/>
        <v>607136.49507372698</v>
      </c>
      <c r="K4747" s="94"/>
      <c r="L4747" s="265">
        <f t="shared" si="1031"/>
        <v>244300.29957637639</v>
      </c>
      <c r="M4747" s="265">
        <f>$G4747*NonHospFrac+theModel!$H4747*NonHospFrac</f>
        <v>396786.91957214626</v>
      </c>
      <c r="N4747" s="266">
        <f t="shared" si="1033"/>
        <v>641087.21914852271</v>
      </c>
      <c r="O4747" s="158"/>
      <c r="P4747" s="265">
        <f t="shared" si="1034"/>
        <v>231362.63397554978</v>
      </c>
      <c r="Q4747" s="265">
        <f t="shared" si="1035"/>
        <v>396785.35932152724</v>
      </c>
      <c r="R4747" s="266">
        <f t="shared" si="1036"/>
        <v>628147.99329707702</v>
      </c>
    </row>
    <row r="4748" spans="1:18" x14ac:dyDescent="0.25">
      <c r="A4748" s="81">
        <v>4717</v>
      </c>
      <c r="B4748" s="93">
        <f t="shared" si="1025"/>
        <v>1.0658560216667243E-39</v>
      </c>
      <c r="C4748" s="178">
        <f t="shared" si="1026"/>
        <v>1.0634516340470189E-39</v>
      </c>
      <c r="D4748" s="165">
        <f t="shared" si="1027"/>
        <v>2.2558277767625785E-3</v>
      </c>
      <c r="E4748" s="166">
        <f t="shared" si="1037"/>
        <v>24.291375447755232</v>
      </c>
      <c r="F4748" s="167">
        <f t="shared" si="1038"/>
        <v>10.642995450765882</v>
      </c>
      <c r="G4748" s="167">
        <f t="shared" si="1028"/>
        <v>369865.62472892291</v>
      </c>
      <c r="H4748" s="167">
        <f t="shared" si="1029"/>
        <v>271299.98899881309</v>
      </c>
      <c r="I4748" s="168">
        <f t="shared" si="1030"/>
        <v>641165.61372773605</v>
      </c>
      <c r="J4748" s="168">
        <f t="shared" si="1032"/>
        <v>607201.17666633858</v>
      </c>
      <c r="K4748" s="94"/>
      <c r="L4748" s="265">
        <f t="shared" si="1031"/>
        <v>244330.17354455881</v>
      </c>
      <c r="M4748" s="265">
        <f>$G4748*NonHospFrac+theModel!$H4748*NonHospFrac</f>
        <v>396835.44018317718</v>
      </c>
      <c r="N4748" s="266">
        <f t="shared" si="1033"/>
        <v>641165.61372773605</v>
      </c>
      <c r="O4748" s="158"/>
      <c r="P4748" s="265">
        <f t="shared" si="1034"/>
        <v>231387.28231040985</v>
      </c>
      <c r="Q4748" s="265">
        <f t="shared" si="1035"/>
        <v>396833.87993255816</v>
      </c>
      <c r="R4748" s="266">
        <f t="shared" si="1036"/>
        <v>628221.16224296798</v>
      </c>
    </row>
    <row r="4749" spans="1:18" x14ac:dyDescent="0.25">
      <c r="A4749" s="81">
        <v>4718</v>
      </c>
      <c r="B4749" s="93">
        <f t="shared" si="1025"/>
        <v>1.0459453416723029E-39</v>
      </c>
      <c r="C4749" s="178">
        <f t="shared" si="1026"/>
        <v>1.0435858691175831E-39</v>
      </c>
      <c r="D4749" s="165">
        <f t="shared" si="1027"/>
        <v>2.2558277767625785E-3</v>
      </c>
      <c r="E4749" s="166">
        <f t="shared" si="1037"/>
        <v>24.291375447755232</v>
      </c>
      <c r="F4749" s="167">
        <f t="shared" si="1038"/>
        <v>10.645251278542645</v>
      </c>
      <c r="G4749" s="167">
        <f t="shared" si="1028"/>
        <v>369944.01930813637</v>
      </c>
      <c r="H4749" s="167">
        <f t="shared" si="1029"/>
        <v>271299.98899881309</v>
      </c>
      <c r="I4749" s="168">
        <f t="shared" si="1030"/>
        <v>641244.0083069494</v>
      </c>
      <c r="J4749" s="168">
        <f t="shared" si="1032"/>
        <v>607265.85562240111</v>
      </c>
      <c r="K4749" s="94"/>
      <c r="L4749" s="265">
        <f t="shared" si="1031"/>
        <v>244360.04751274124</v>
      </c>
      <c r="M4749" s="265">
        <f>$G4749*NonHospFrac+theModel!$H4749*NonHospFrac</f>
        <v>396883.96079420822</v>
      </c>
      <c r="N4749" s="266">
        <f t="shared" si="1033"/>
        <v>641244.0083069494</v>
      </c>
      <c r="O4749" s="158"/>
      <c r="P4749" s="265">
        <f t="shared" si="1034"/>
        <v>231411.92964055529</v>
      </c>
      <c r="Q4749" s="265">
        <f t="shared" si="1035"/>
        <v>396882.4005435892</v>
      </c>
      <c r="R4749" s="266">
        <f t="shared" si="1036"/>
        <v>628294.33018414443</v>
      </c>
    </row>
    <row r="4750" spans="1:18" x14ac:dyDescent="0.25">
      <c r="A4750" s="81">
        <v>4719</v>
      </c>
      <c r="B4750" s="93">
        <f t="shared" si="1025"/>
        <v>1.0264066023244431E-39</v>
      </c>
      <c r="C4750" s="178">
        <f t="shared" si="1026"/>
        <v>1.0240912058006672E-39</v>
      </c>
      <c r="D4750" s="165">
        <f t="shared" si="1027"/>
        <v>2.2558277767625785E-3</v>
      </c>
      <c r="E4750" s="166">
        <f t="shared" si="1037"/>
        <v>24.291375447755232</v>
      </c>
      <c r="F4750" s="167">
        <f t="shared" si="1038"/>
        <v>10.647507106319408</v>
      </c>
      <c r="G4750" s="167">
        <f t="shared" si="1028"/>
        <v>370022.41388734971</v>
      </c>
      <c r="H4750" s="167">
        <f t="shared" si="1029"/>
        <v>271299.98899881309</v>
      </c>
      <c r="I4750" s="168">
        <f t="shared" si="1030"/>
        <v>641322.40288616274</v>
      </c>
      <c r="J4750" s="168">
        <f t="shared" si="1032"/>
        <v>607330.53194202203</v>
      </c>
      <c r="K4750" s="94"/>
      <c r="L4750" s="265">
        <f t="shared" si="1031"/>
        <v>244389.92148092363</v>
      </c>
      <c r="M4750" s="265">
        <f>$G4750*NonHospFrac+theModel!$H4750*NonHospFrac</f>
        <v>396932.48140523914</v>
      </c>
      <c r="N4750" s="266">
        <f t="shared" si="1033"/>
        <v>641322.40288616274</v>
      </c>
      <c r="O4750" s="158"/>
      <c r="P4750" s="265">
        <f t="shared" si="1034"/>
        <v>231436.57596602701</v>
      </c>
      <c r="Q4750" s="265">
        <f t="shared" si="1035"/>
        <v>396930.92115462013</v>
      </c>
      <c r="R4750" s="266">
        <f t="shared" si="1036"/>
        <v>628367.49712064711</v>
      </c>
    </row>
    <row r="4751" spans="1:18" x14ac:dyDescent="0.25">
      <c r="A4751" s="81">
        <v>4720</v>
      </c>
      <c r="B4751" s="93">
        <f t="shared" si="1025"/>
        <v>1.0072328556010478E-39</v>
      </c>
      <c r="C4751" s="178">
        <f t="shared" si="1026"/>
        <v>1.0049607117477151E-39</v>
      </c>
      <c r="D4751" s="165">
        <f t="shared" si="1027"/>
        <v>2.2558277767625785E-3</v>
      </c>
      <c r="E4751" s="166">
        <f t="shared" si="1037"/>
        <v>24.291375447755232</v>
      </c>
      <c r="F4751" s="167">
        <f t="shared" si="1038"/>
        <v>10.64976293409617</v>
      </c>
      <c r="G4751" s="167">
        <f t="shared" si="1028"/>
        <v>370100.80846656323</v>
      </c>
      <c r="H4751" s="167">
        <f t="shared" si="1029"/>
        <v>271299.98899881309</v>
      </c>
      <c r="I4751" s="168">
        <f t="shared" si="1030"/>
        <v>641400.79746537632</v>
      </c>
      <c r="J4751" s="168">
        <f t="shared" si="1032"/>
        <v>607395.20562530903</v>
      </c>
      <c r="K4751" s="94"/>
      <c r="L4751" s="265">
        <f t="shared" si="1031"/>
        <v>244419.79544910611</v>
      </c>
      <c r="M4751" s="265">
        <f>$G4751*NonHospFrac+theModel!$H4751*NonHospFrac</f>
        <v>396981.00201627018</v>
      </c>
      <c r="N4751" s="266">
        <f t="shared" si="1033"/>
        <v>641400.79746537632</v>
      </c>
      <c r="O4751" s="158"/>
      <c r="P4751" s="265">
        <f t="shared" si="1034"/>
        <v>231461.22128686606</v>
      </c>
      <c r="Q4751" s="265">
        <f t="shared" si="1035"/>
        <v>396979.44176565117</v>
      </c>
      <c r="R4751" s="266">
        <f t="shared" si="1036"/>
        <v>628440.66305251722</v>
      </c>
    </row>
    <row r="4752" spans="1:18" x14ac:dyDescent="0.25">
      <c r="A4752" s="81">
        <v>4721</v>
      </c>
      <c r="B4752" s="93">
        <f t="shared" si="1025"/>
        <v>9.8841728327226436E-40</v>
      </c>
      <c r="C4752" s="178">
        <f t="shared" si="1026"/>
        <v>9.8618758410962662E-40</v>
      </c>
      <c r="D4752" s="165">
        <f t="shared" si="1027"/>
        <v>2.2558277767625785E-3</v>
      </c>
      <c r="E4752" s="166">
        <f t="shared" si="1037"/>
        <v>24.291375447755232</v>
      </c>
      <c r="F4752" s="167">
        <f t="shared" si="1038"/>
        <v>10.652018761872933</v>
      </c>
      <c r="G4752" s="167">
        <f t="shared" si="1028"/>
        <v>370179.20304577658</v>
      </c>
      <c r="H4752" s="167">
        <f t="shared" si="1029"/>
        <v>271299.98899881309</v>
      </c>
      <c r="I4752" s="168">
        <f t="shared" si="1030"/>
        <v>641479.19204458967</v>
      </c>
      <c r="J4752" s="168">
        <f t="shared" si="1032"/>
        <v>607459.8766723692</v>
      </c>
      <c r="K4752" s="94"/>
      <c r="L4752" s="265">
        <f t="shared" si="1031"/>
        <v>244449.6694172885</v>
      </c>
      <c r="M4752" s="265">
        <f>$G4752*NonHospFrac+theModel!$H4752*NonHospFrac</f>
        <v>397029.52262730116</v>
      </c>
      <c r="N4752" s="266">
        <f t="shared" si="1033"/>
        <v>641479.19204458967</v>
      </c>
      <c r="O4752" s="158"/>
      <c r="P4752" s="265">
        <f t="shared" si="1034"/>
        <v>231485.86560311323</v>
      </c>
      <c r="Q4752" s="265">
        <f t="shared" si="1035"/>
        <v>397027.96237668215</v>
      </c>
      <c r="R4752" s="266">
        <f t="shared" si="1036"/>
        <v>628513.8279797954</v>
      </c>
    </row>
    <row r="4753" spans="1:18" x14ac:dyDescent="0.25">
      <c r="A4753" s="81">
        <v>4722</v>
      </c>
      <c r="B4753" s="93">
        <f t="shared" si="1025"/>
        <v>9.6995319447591791E-40</v>
      </c>
      <c r="C4753" s="178">
        <f t="shared" si="1026"/>
        <v>9.677651471176596E-40</v>
      </c>
      <c r="D4753" s="165">
        <f t="shared" si="1027"/>
        <v>2.2558277767625785E-3</v>
      </c>
      <c r="E4753" s="166">
        <f t="shared" si="1037"/>
        <v>24.291375447755232</v>
      </c>
      <c r="F4753" s="167">
        <f t="shared" si="1038"/>
        <v>10.654274589649695</v>
      </c>
      <c r="G4753" s="167">
        <f t="shared" si="1028"/>
        <v>370257.5976249901</v>
      </c>
      <c r="H4753" s="167">
        <f t="shared" si="1029"/>
        <v>271299.98899881309</v>
      </c>
      <c r="I4753" s="168">
        <f t="shared" si="1030"/>
        <v>641557.58662380325</v>
      </c>
      <c r="J4753" s="168">
        <f t="shared" si="1032"/>
        <v>607524.54508331034</v>
      </c>
      <c r="K4753" s="94"/>
      <c r="L4753" s="265">
        <f t="shared" si="1031"/>
        <v>244479.54338547096</v>
      </c>
      <c r="M4753" s="265">
        <f>$G4753*NonHospFrac+theModel!$H4753*NonHospFrac</f>
        <v>397078.0432383322</v>
      </c>
      <c r="N4753" s="266">
        <f t="shared" si="1033"/>
        <v>641557.58662380313</v>
      </c>
      <c r="O4753" s="158"/>
      <c r="P4753" s="265">
        <f t="shared" si="1034"/>
        <v>231510.50891480959</v>
      </c>
      <c r="Q4753" s="265">
        <f t="shared" si="1035"/>
        <v>397076.48298771319</v>
      </c>
      <c r="R4753" s="266">
        <f t="shared" si="1036"/>
        <v>628586.99190252274</v>
      </c>
    </row>
    <row r="4754" spans="1:18" x14ac:dyDescent="0.25">
      <c r="A4754" s="81">
        <v>4723</v>
      </c>
      <c r="B4754" s="93">
        <f t="shared" si="1025"/>
        <v>9.5183402333815815E-40</v>
      </c>
      <c r="C4754" s="178">
        <f t="shared" si="1026"/>
        <v>9.4968684970944417E-40</v>
      </c>
      <c r="D4754" s="165">
        <f t="shared" si="1027"/>
        <v>2.2558277767625785E-3</v>
      </c>
      <c r="E4754" s="166">
        <f t="shared" si="1037"/>
        <v>24.291375447755232</v>
      </c>
      <c r="F4754" s="167">
        <f t="shared" si="1038"/>
        <v>10.656530417426458</v>
      </c>
      <c r="G4754" s="167">
        <f t="shared" si="1028"/>
        <v>370335.99220420344</v>
      </c>
      <c r="H4754" s="167">
        <f t="shared" si="1029"/>
        <v>271299.98899881309</v>
      </c>
      <c r="I4754" s="168">
        <f t="shared" si="1030"/>
        <v>641635.98120301659</v>
      </c>
      <c r="J4754" s="168">
        <f t="shared" si="1032"/>
        <v>607589.21085823956</v>
      </c>
      <c r="K4754" s="94"/>
      <c r="L4754" s="265">
        <f t="shared" si="1031"/>
        <v>244509.41735365335</v>
      </c>
      <c r="M4754" s="265">
        <f>$G4754*NonHospFrac+theModel!$H4754*NonHospFrac</f>
        <v>397126.56384936313</v>
      </c>
      <c r="N4754" s="266">
        <f t="shared" si="1033"/>
        <v>641635.98120301648</v>
      </c>
      <c r="O4754" s="158"/>
      <c r="P4754" s="265">
        <f t="shared" si="1034"/>
        <v>231535.151221996</v>
      </c>
      <c r="Q4754" s="265">
        <f t="shared" si="1035"/>
        <v>397125.00359874411</v>
      </c>
      <c r="R4754" s="266">
        <f t="shared" si="1036"/>
        <v>628660.15482074011</v>
      </c>
    </row>
    <row r="4755" spans="1:18" x14ac:dyDescent="0.25">
      <c r="A4755" s="81">
        <v>4724</v>
      </c>
      <c r="B4755" s="93">
        <f t="shared" si="1025"/>
        <v>9.3405332663876799E-40</v>
      </c>
      <c r="C4755" s="178">
        <f t="shared" si="1026"/>
        <v>9.3194626319955872E-40</v>
      </c>
      <c r="D4755" s="165">
        <f t="shared" si="1027"/>
        <v>2.2558277767625785E-3</v>
      </c>
      <c r="E4755" s="166">
        <f t="shared" si="1037"/>
        <v>24.291375447755232</v>
      </c>
      <c r="F4755" s="167">
        <f t="shared" si="1038"/>
        <v>10.65878624520322</v>
      </c>
      <c r="G4755" s="167">
        <f t="shared" si="1028"/>
        <v>370414.38678341685</v>
      </c>
      <c r="H4755" s="167">
        <f t="shared" si="1029"/>
        <v>271299.98899881309</v>
      </c>
      <c r="I4755" s="168">
        <f t="shared" si="1030"/>
        <v>641714.37578222994</v>
      </c>
      <c r="J4755" s="168">
        <f t="shared" si="1032"/>
        <v>607653.87399726454</v>
      </c>
      <c r="K4755" s="94"/>
      <c r="L4755" s="265">
        <f t="shared" si="1031"/>
        <v>244539.29132183577</v>
      </c>
      <c r="M4755" s="265">
        <f>$G4755*NonHospFrac+theModel!$H4755*NonHospFrac</f>
        <v>397175.08446039411</v>
      </c>
      <c r="N4755" s="266">
        <f t="shared" si="1033"/>
        <v>641714.37578222994</v>
      </c>
      <c r="O4755" s="158"/>
      <c r="P4755" s="265">
        <f t="shared" si="1034"/>
        <v>231559.7925247135</v>
      </c>
      <c r="Q4755" s="265">
        <f t="shared" si="1035"/>
        <v>397173.52420977509</v>
      </c>
      <c r="R4755" s="266">
        <f t="shared" si="1036"/>
        <v>628733.31673448859</v>
      </c>
    </row>
    <row r="4756" spans="1:18" x14ac:dyDescent="0.25">
      <c r="A4756" s="81">
        <v>4725</v>
      </c>
      <c r="B4756" s="93">
        <f t="shared" si="1025"/>
        <v>9.1660478151973652E-40</v>
      </c>
      <c r="C4756" s="178">
        <f t="shared" si="1026"/>
        <v>9.1453707899327086E-40</v>
      </c>
      <c r="D4756" s="165">
        <f t="shared" si="1027"/>
        <v>2.2558277767625785E-3</v>
      </c>
      <c r="E4756" s="166">
        <f t="shared" si="1037"/>
        <v>24.291375447755232</v>
      </c>
      <c r="F4756" s="167">
        <f t="shared" si="1038"/>
        <v>10.661042072979983</v>
      </c>
      <c r="G4756" s="167">
        <f t="shared" si="1028"/>
        <v>370492.78136263025</v>
      </c>
      <c r="H4756" s="167">
        <f t="shared" si="1029"/>
        <v>271299.98899881309</v>
      </c>
      <c r="I4756" s="168">
        <f t="shared" si="1030"/>
        <v>641792.77036144328</v>
      </c>
      <c r="J4756" s="168">
        <f t="shared" si="1032"/>
        <v>607718.53450049262</v>
      </c>
      <c r="K4756" s="94"/>
      <c r="L4756" s="265">
        <f t="shared" si="1031"/>
        <v>244569.16529001819</v>
      </c>
      <c r="M4756" s="265">
        <f>$G4756*NonHospFrac+theModel!$H4756*NonHospFrac</f>
        <v>397223.60507142509</v>
      </c>
      <c r="N4756" s="266">
        <f t="shared" si="1033"/>
        <v>641792.77036144328</v>
      </c>
      <c r="O4756" s="158"/>
      <c r="P4756" s="265">
        <f t="shared" si="1034"/>
        <v>231584.43282300298</v>
      </c>
      <c r="Q4756" s="265">
        <f t="shared" si="1035"/>
        <v>397222.04482080607</v>
      </c>
      <c r="R4756" s="266">
        <f t="shared" si="1036"/>
        <v>628806.47764380905</v>
      </c>
    </row>
    <row r="4757" spans="1:18" x14ac:dyDescent="0.25">
      <c r="A4757" s="81">
        <v>4726</v>
      </c>
      <c r="B4757" s="93">
        <f t="shared" si="1025"/>
        <v>8.9948218323704935E-40</v>
      </c>
      <c r="C4757" s="178">
        <f t="shared" si="1026"/>
        <v>8.974531063434001E-40</v>
      </c>
      <c r="D4757" s="165">
        <f t="shared" si="1027"/>
        <v>2.2558277767625785E-3</v>
      </c>
      <c r="E4757" s="166">
        <f t="shared" si="1037"/>
        <v>24.291375447755232</v>
      </c>
      <c r="F4757" s="167">
        <f t="shared" si="1038"/>
        <v>10.663297900756746</v>
      </c>
      <c r="G4757" s="167">
        <f t="shared" si="1028"/>
        <v>370571.17594184366</v>
      </c>
      <c r="H4757" s="167">
        <f t="shared" si="1029"/>
        <v>271299.98899881309</v>
      </c>
      <c r="I4757" s="168">
        <f t="shared" si="1030"/>
        <v>641871.16494065674</v>
      </c>
      <c r="J4757" s="168">
        <f t="shared" si="1032"/>
        <v>607783.19236803136</v>
      </c>
      <c r="K4757" s="94"/>
      <c r="L4757" s="265">
        <f t="shared" si="1031"/>
        <v>244599.03925820062</v>
      </c>
      <c r="M4757" s="265">
        <f>$G4757*NonHospFrac+theModel!$H4757*NonHospFrac</f>
        <v>397272.12568245607</v>
      </c>
      <c r="N4757" s="266">
        <f t="shared" si="1033"/>
        <v>641871.16494065663</v>
      </c>
      <c r="O4757" s="158"/>
      <c r="P4757" s="265">
        <f t="shared" si="1034"/>
        <v>231609.07211690539</v>
      </c>
      <c r="Q4757" s="265">
        <f t="shared" si="1035"/>
        <v>397270.56543183705</v>
      </c>
      <c r="R4757" s="266">
        <f t="shared" si="1036"/>
        <v>628879.63754874247</v>
      </c>
    </row>
    <row r="4758" spans="1:18" x14ac:dyDescent="0.25">
      <c r="A4758" s="81">
        <v>4727</v>
      </c>
      <c r="B4758" s="93">
        <f t="shared" si="1025"/>
        <v>8.8267944295405663E-40</v>
      </c>
      <c r="C4758" s="178">
        <f t="shared" si="1026"/>
        <v>8.8068827014866359E-40</v>
      </c>
      <c r="D4758" s="165">
        <f t="shared" si="1027"/>
        <v>2.2558277767625785E-3</v>
      </c>
      <c r="E4758" s="166">
        <f t="shared" si="1037"/>
        <v>24.291375447755232</v>
      </c>
      <c r="F4758" s="167">
        <f t="shared" si="1038"/>
        <v>10.665553728533508</v>
      </c>
      <c r="G4758" s="167">
        <f t="shared" si="1028"/>
        <v>370649.57052105712</v>
      </c>
      <c r="H4758" s="167">
        <f t="shared" si="1029"/>
        <v>271299.98899881309</v>
      </c>
      <c r="I4758" s="168">
        <f t="shared" si="1030"/>
        <v>641949.55951987021</v>
      </c>
      <c r="J4758" s="168">
        <f t="shared" si="1032"/>
        <v>607847.84759998822</v>
      </c>
      <c r="K4758" s="94"/>
      <c r="L4758" s="265">
        <f t="shared" si="1031"/>
        <v>244628.91322638307</v>
      </c>
      <c r="M4758" s="265">
        <f>$G4758*NonHospFrac+theModel!$H4758*NonHospFrac</f>
        <v>397320.64629348717</v>
      </c>
      <c r="N4758" s="266">
        <f t="shared" si="1033"/>
        <v>641949.55951987021</v>
      </c>
      <c r="O4758" s="158"/>
      <c r="P4758" s="265">
        <f t="shared" si="1034"/>
        <v>231633.7104064617</v>
      </c>
      <c r="Q4758" s="265">
        <f t="shared" si="1035"/>
        <v>397319.08604286815</v>
      </c>
      <c r="R4758" s="266">
        <f t="shared" si="1036"/>
        <v>628952.79644932982</v>
      </c>
    </row>
    <row r="4759" spans="1:18" x14ac:dyDescent="0.25">
      <c r="A4759" s="81">
        <v>4728</v>
      </c>
      <c r="B4759" s="93">
        <f t="shared" si="1025"/>
        <v>8.6619058557647481E-40</v>
      </c>
      <c r="C4759" s="178">
        <f t="shared" si="1026"/>
        <v>8.6423660879356109E-40</v>
      </c>
      <c r="D4759" s="165">
        <f t="shared" si="1027"/>
        <v>2.2558277767625785E-3</v>
      </c>
      <c r="E4759" s="166">
        <f t="shared" si="1037"/>
        <v>24.291375447755232</v>
      </c>
      <c r="F4759" s="167">
        <f t="shared" si="1038"/>
        <v>10.667809556310271</v>
      </c>
      <c r="G4759" s="167">
        <f t="shared" si="1028"/>
        <v>370727.96510027052</v>
      </c>
      <c r="H4759" s="167">
        <f t="shared" si="1029"/>
        <v>271299.98899881309</v>
      </c>
      <c r="I4759" s="168">
        <f t="shared" si="1030"/>
        <v>642027.95409908355</v>
      </c>
      <c r="J4759" s="168">
        <f t="shared" si="1032"/>
        <v>607912.50019647041</v>
      </c>
      <c r="K4759" s="94"/>
      <c r="L4759" s="265">
        <f t="shared" si="1031"/>
        <v>244658.78719456546</v>
      </c>
      <c r="M4759" s="265">
        <f>$G4759*NonHospFrac+theModel!$H4759*NonHospFrac</f>
        <v>397369.16690451815</v>
      </c>
      <c r="N4759" s="266">
        <f t="shared" si="1033"/>
        <v>642027.95409908355</v>
      </c>
      <c r="O4759" s="158"/>
      <c r="P4759" s="265">
        <f t="shared" si="1034"/>
        <v>231658.34769171278</v>
      </c>
      <c r="Q4759" s="265">
        <f t="shared" si="1035"/>
        <v>397367.60665389913</v>
      </c>
      <c r="R4759" s="266">
        <f t="shared" si="1036"/>
        <v>629025.95434561186</v>
      </c>
    </row>
    <row r="4760" spans="1:18" x14ac:dyDescent="0.25">
      <c r="A4760" s="81">
        <v>4729</v>
      </c>
      <c r="B4760" s="93">
        <f t="shared" si="1025"/>
        <v>8.5000974762742656E-40</v>
      </c>
      <c r="C4760" s="178">
        <f t="shared" si="1026"/>
        <v>8.4809227202820969E-40</v>
      </c>
      <c r="D4760" s="165">
        <f t="shared" si="1027"/>
        <v>2.2558277767625785E-3</v>
      </c>
      <c r="E4760" s="166">
        <f t="shared" si="1037"/>
        <v>24.291375447755232</v>
      </c>
      <c r="F4760" s="167">
        <f t="shared" si="1038"/>
        <v>10.670065384087033</v>
      </c>
      <c r="G4760" s="167">
        <f t="shared" si="1028"/>
        <v>370806.35967948392</v>
      </c>
      <c r="H4760" s="167">
        <f t="shared" si="1029"/>
        <v>271299.98899881309</v>
      </c>
      <c r="I4760" s="168">
        <f t="shared" si="1030"/>
        <v>642106.34867829701</v>
      </c>
      <c r="J4760" s="168">
        <f t="shared" si="1032"/>
        <v>607977.15015758562</v>
      </c>
      <c r="K4760" s="94"/>
      <c r="L4760" s="265">
        <f t="shared" si="1031"/>
        <v>244688.66116274789</v>
      </c>
      <c r="M4760" s="265">
        <f>$G4760*NonHospFrac+theModel!$H4760*NonHospFrac</f>
        <v>397417.68751554913</v>
      </c>
      <c r="N4760" s="266">
        <f t="shared" si="1033"/>
        <v>642106.34867829701</v>
      </c>
      <c r="O4760" s="158"/>
      <c r="P4760" s="265">
        <f t="shared" si="1034"/>
        <v>231682.98397269964</v>
      </c>
      <c r="Q4760" s="265">
        <f t="shared" si="1035"/>
        <v>397416.12726493011</v>
      </c>
      <c r="R4760" s="266">
        <f t="shared" si="1036"/>
        <v>629099.11123762978</v>
      </c>
    </row>
    <row r="4761" spans="1:18" x14ac:dyDescent="0.25">
      <c r="A4761" s="81">
        <v>4730</v>
      </c>
      <c r="B4761" s="93">
        <f t="shared" si="1025"/>
        <v>8.3413117516257265E-40</v>
      </c>
      <c r="C4761" s="178">
        <f t="shared" si="1026"/>
        <v>8.3224951888817726E-40</v>
      </c>
      <c r="D4761" s="165">
        <f t="shared" si="1027"/>
        <v>2.2558277767625785E-3</v>
      </c>
      <c r="E4761" s="166">
        <f t="shared" si="1037"/>
        <v>24.291375447755232</v>
      </c>
      <c r="F4761" s="167">
        <f t="shared" si="1038"/>
        <v>10.672321211863796</v>
      </c>
      <c r="G4761" s="167">
        <f t="shared" si="1028"/>
        <v>370884.75425869739</v>
      </c>
      <c r="H4761" s="167">
        <f t="shared" si="1029"/>
        <v>271299.98899881309</v>
      </c>
      <c r="I4761" s="168">
        <f t="shared" si="1030"/>
        <v>642184.74325751048</v>
      </c>
      <c r="J4761" s="168">
        <f t="shared" si="1032"/>
        <v>608041.79748344107</v>
      </c>
      <c r="K4761" s="94"/>
      <c r="L4761" s="265">
        <f t="shared" si="1031"/>
        <v>244718.53513093034</v>
      </c>
      <c r="M4761" s="265">
        <f>$G4761*NonHospFrac+theModel!$H4761*NonHospFrac</f>
        <v>397466.20812658011</v>
      </c>
      <c r="N4761" s="266">
        <f t="shared" si="1033"/>
        <v>642184.74325751048</v>
      </c>
      <c r="O4761" s="158"/>
      <c r="P4761" s="265">
        <f t="shared" si="1034"/>
        <v>231707.61924946323</v>
      </c>
      <c r="Q4761" s="265">
        <f t="shared" si="1035"/>
        <v>397464.64787596109</v>
      </c>
      <c r="R4761" s="266">
        <f t="shared" si="1036"/>
        <v>629172.26712542435</v>
      </c>
    </row>
    <row r="4762" spans="1:18" x14ac:dyDescent="0.25">
      <c r="A4762" s="81">
        <v>4731</v>
      </c>
      <c r="B4762" s="93">
        <f t="shared" si="1025"/>
        <v>8.1854922172380097E-40</v>
      </c>
      <c r="C4762" s="178">
        <f t="shared" si="1026"/>
        <v>8.1670271565278909E-40</v>
      </c>
      <c r="D4762" s="165">
        <f t="shared" si="1027"/>
        <v>2.2558277767625785E-3</v>
      </c>
      <c r="E4762" s="166">
        <f t="shared" si="1037"/>
        <v>24.291375447755232</v>
      </c>
      <c r="F4762" s="167">
        <f t="shared" si="1038"/>
        <v>10.674577039640559</v>
      </c>
      <c r="G4762" s="167">
        <f t="shared" si="1028"/>
        <v>370963.14883791079</v>
      </c>
      <c r="H4762" s="167">
        <f t="shared" si="1029"/>
        <v>271299.98899881309</v>
      </c>
      <c r="I4762" s="168">
        <f t="shared" si="1030"/>
        <v>642263.13783672382</v>
      </c>
      <c r="J4762" s="168">
        <f t="shared" si="1032"/>
        <v>608106.44217414421</v>
      </c>
      <c r="K4762" s="94"/>
      <c r="L4762" s="265">
        <f t="shared" si="1031"/>
        <v>244748.40909911276</v>
      </c>
      <c r="M4762" s="265">
        <f>$G4762*NonHospFrac+theModel!$H4762*NonHospFrac</f>
        <v>397514.72873761109</v>
      </c>
      <c r="N4762" s="266">
        <f t="shared" si="1033"/>
        <v>642263.13783672382</v>
      </c>
      <c r="O4762" s="158"/>
      <c r="P4762" s="265">
        <f t="shared" si="1034"/>
        <v>231732.2535220444</v>
      </c>
      <c r="Q4762" s="265">
        <f t="shared" si="1035"/>
        <v>397513.16848699207</v>
      </c>
      <c r="R4762" s="266">
        <f t="shared" si="1036"/>
        <v>629245.42200903641</v>
      </c>
    </row>
    <row r="4763" spans="1:18" x14ac:dyDescent="0.25">
      <c r="A4763" s="81">
        <v>4732</v>
      </c>
      <c r="B4763" s="93">
        <f t="shared" si="1025"/>
        <v>8.0325834633152492E-40</v>
      </c>
      <c r="C4763" s="178">
        <f t="shared" si="1026"/>
        <v>8.0144633384195382E-40</v>
      </c>
      <c r="D4763" s="165">
        <f t="shared" si="1027"/>
        <v>2.2558277767625785E-3</v>
      </c>
      <c r="E4763" s="166">
        <f t="shared" si="1037"/>
        <v>24.291375447755232</v>
      </c>
      <c r="F4763" s="167">
        <f t="shared" si="1038"/>
        <v>10.676832867417321</v>
      </c>
      <c r="G4763" s="167">
        <f t="shared" si="1028"/>
        <v>371041.54341712419</v>
      </c>
      <c r="H4763" s="167">
        <f t="shared" si="1029"/>
        <v>271299.98899881309</v>
      </c>
      <c r="I4763" s="168">
        <f t="shared" si="1030"/>
        <v>642341.53241593728</v>
      </c>
      <c r="J4763" s="168">
        <f t="shared" si="1032"/>
        <v>608171.0842298026</v>
      </c>
      <c r="K4763" s="94"/>
      <c r="L4763" s="265">
        <f t="shared" si="1031"/>
        <v>244778.28306729518</v>
      </c>
      <c r="M4763" s="265">
        <f>$G4763*NonHospFrac+theModel!$H4763*NonHospFrac</f>
        <v>397563.24934864207</v>
      </c>
      <c r="N4763" s="266">
        <f t="shared" si="1033"/>
        <v>642341.53241593728</v>
      </c>
      <c r="O4763" s="158"/>
      <c r="P4763" s="265">
        <f t="shared" si="1034"/>
        <v>231756.88679048413</v>
      </c>
      <c r="Q4763" s="265">
        <f t="shared" si="1035"/>
        <v>397561.68909802305</v>
      </c>
      <c r="R4763" s="266">
        <f t="shared" si="1036"/>
        <v>629318.57588850718</v>
      </c>
    </row>
    <row r="4764" spans="1:18" x14ac:dyDescent="0.25">
      <c r="A4764" s="81">
        <v>4733</v>
      </c>
      <c r="B4764" s="93">
        <f t="shared" si="1025"/>
        <v>7.8825311151410784E-40</v>
      </c>
      <c r="C4764" s="178">
        <f t="shared" si="1026"/>
        <v>7.8647494825003478E-40</v>
      </c>
      <c r="D4764" s="165">
        <f t="shared" si="1027"/>
        <v>2.2558277767625785E-3</v>
      </c>
      <c r="E4764" s="166">
        <f t="shared" si="1037"/>
        <v>24.291375447755232</v>
      </c>
      <c r="F4764" s="167">
        <f t="shared" si="1038"/>
        <v>10.679088695194084</v>
      </c>
      <c r="G4764" s="167">
        <f t="shared" si="1028"/>
        <v>371119.93799633771</v>
      </c>
      <c r="H4764" s="167">
        <f t="shared" si="1029"/>
        <v>271299.98899881309</v>
      </c>
      <c r="I4764" s="168">
        <f t="shared" si="1030"/>
        <v>642419.92699515074</v>
      </c>
      <c r="J4764" s="168">
        <f t="shared" si="1032"/>
        <v>608235.72365052346</v>
      </c>
      <c r="K4764" s="94"/>
      <c r="L4764" s="265">
        <f t="shared" si="1031"/>
        <v>244808.15703547763</v>
      </c>
      <c r="M4764" s="265">
        <f>$G4764*NonHospFrac+theModel!$H4764*NonHospFrac</f>
        <v>397611.76995967317</v>
      </c>
      <c r="N4764" s="266">
        <f t="shared" si="1033"/>
        <v>642419.92699515074</v>
      </c>
      <c r="O4764" s="158"/>
      <c r="P4764" s="265">
        <f t="shared" si="1034"/>
        <v>231781.51905482335</v>
      </c>
      <c r="Q4764" s="265">
        <f t="shared" si="1035"/>
        <v>397610.20970905415</v>
      </c>
      <c r="R4764" s="266">
        <f t="shared" si="1036"/>
        <v>629391.72876387753</v>
      </c>
    </row>
    <row r="4765" spans="1:18" x14ac:dyDescent="0.25">
      <c r="A4765" s="81">
        <v>4734</v>
      </c>
      <c r="B4765" s="93">
        <f t="shared" si="1025"/>
        <v>7.7352818137447194E-40</v>
      </c>
      <c r="C4765" s="178">
        <f t="shared" si="1026"/>
        <v>7.7178323501681871E-40</v>
      </c>
      <c r="D4765" s="165">
        <f t="shared" si="1027"/>
        <v>2.2558277767625785E-3</v>
      </c>
      <c r="E4765" s="166">
        <f t="shared" si="1037"/>
        <v>24.291375447755232</v>
      </c>
      <c r="F4765" s="167">
        <f t="shared" si="1038"/>
        <v>10.681344522970846</v>
      </c>
      <c r="G4765" s="167">
        <f t="shared" si="1028"/>
        <v>371198.33257555106</v>
      </c>
      <c r="H4765" s="167">
        <f t="shared" si="1029"/>
        <v>271299.98899881309</v>
      </c>
      <c r="I4765" s="168">
        <f t="shared" si="1030"/>
        <v>642498.32157436409</v>
      </c>
      <c r="J4765" s="168">
        <f t="shared" si="1032"/>
        <v>608300.36043641425</v>
      </c>
      <c r="K4765" s="94"/>
      <c r="L4765" s="265">
        <f t="shared" si="1031"/>
        <v>244838.03100366003</v>
      </c>
      <c r="M4765" s="265">
        <f>$G4765*NonHospFrac+theModel!$H4765*NonHospFrac</f>
        <v>397660.29057070409</v>
      </c>
      <c r="N4765" s="266">
        <f t="shared" si="1033"/>
        <v>642498.32157436409</v>
      </c>
      <c r="O4765" s="158"/>
      <c r="P4765" s="265">
        <f t="shared" si="1034"/>
        <v>231806.15031510295</v>
      </c>
      <c r="Q4765" s="265">
        <f t="shared" si="1035"/>
        <v>397658.73032008507</v>
      </c>
      <c r="R4765" s="266">
        <f t="shared" si="1036"/>
        <v>629464.88063518796</v>
      </c>
    </row>
    <row r="4766" spans="1:18" x14ac:dyDescent="0.25">
      <c r="A4766" s="81">
        <v>4735</v>
      </c>
      <c r="B4766" s="93">
        <f t="shared" si="1025"/>
        <v>7.5907831969246925E-40</v>
      </c>
      <c r="C4766" s="178">
        <f t="shared" si="1026"/>
        <v>7.5736596973416868E-40</v>
      </c>
      <c r="D4766" s="165">
        <f t="shared" si="1027"/>
        <v>2.2558277767625785E-3</v>
      </c>
      <c r="E4766" s="166">
        <f t="shared" si="1037"/>
        <v>24.291375447755232</v>
      </c>
      <c r="F4766" s="167">
        <f t="shared" si="1038"/>
        <v>10.683600350747609</v>
      </c>
      <c r="G4766" s="167">
        <f t="shared" si="1028"/>
        <v>371276.72715476458</v>
      </c>
      <c r="H4766" s="167">
        <f t="shared" si="1029"/>
        <v>271299.98899881309</v>
      </c>
      <c r="I4766" s="168">
        <f t="shared" si="1030"/>
        <v>642576.71615357767</v>
      </c>
      <c r="J4766" s="168">
        <f t="shared" si="1032"/>
        <v>608364.99458758254</v>
      </c>
      <c r="K4766" s="94"/>
      <c r="L4766" s="265">
        <f t="shared" si="1031"/>
        <v>244867.90497184251</v>
      </c>
      <c r="M4766" s="265">
        <f>$G4766*NonHospFrac+theModel!$H4766*NonHospFrac</f>
        <v>397708.81118173513</v>
      </c>
      <c r="N4766" s="266">
        <f t="shared" si="1033"/>
        <v>642576.71615357767</v>
      </c>
      <c r="O4766" s="158"/>
      <c r="P4766" s="265">
        <f t="shared" si="1034"/>
        <v>231830.78057136395</v>
      </c>
      <c r="Q4766" s="265">
        <f t="shared" si="1035"/>
        <v>397707.25093111611</v>
      </c>
      <c r="R4766" s="266">
        <f t="shared" si="1036"/>
        <v>629538.03150248004</v>
      </c>
    </row>
    <row r="4767" spans="1:18" x14ac:dyDescent="0.25">
      <c r="A4767" s="81">
        <v>4736</v>
      </c>
      <c r="B4767" s="93">
        <f t="shared" ref="B4767:B4830" si="1039">Constant*EXP(PowerTerm*(A4767)/7)</f>
        <v>7.4489838806299285E-40</v>
      </c>
      <c r="C4767" s="178">
        <f t="shared" ref="C4767:C4830" si="1040">(1-theFloor)*B4767</f>
        <v>7.4321802558833469E-40</v>
      </c>
      <c r="D4767" s="165">
        <f t="shared" ref="D4767:D4830" si="1041">theFloor</f>
        <v>2.2558277767625785E-3</v>
      </c>
      <c r="E4767" s="166">
        <f t="shared" si="1037"/>
        <v>24.291375447755232</v>
      </c>
      <c r="F4767" s="167">
        <f t="shared" si="1038"/>
        <v>10.685856178524372</v>
      </c>
      <c r="G4767" s="167">
        <f t="shared" ref="G4767:G4830" si="1042">$B$22*F4767*totInfected/365.25</f>
        <v>371355.12173397787</v>
      </c>
      <c r="H4767" s="167">
        <f t="shared" ref="H4767:H4830" si="1043">lostQALYs_Injured*E4767*totInfected/365.25</f>
        <v>271299.98899881309</v>
      </c>
      <c r="I4767" s="168">
        <f t="shared" ref="I4767:I4830" si="1044">H4767+G4767</f>
        <v>642655.11073279101</v>
      </c>
      <c r="J4767" s="168">
        <f t="shared" si="1032"/>
        <v>608429.62610413542</v>
      </c>
      <c r="K4767" s="94"/>
      <c r="L4767" s="265">
        <f t="shared" ref="L4767:L4830" si="1045">$G4767*HospFrac+$H4767*HospFrac</f>
        <v>244897.77894002487</v>
      </c>
      <c r="M4767" s="265">
        <f>$G4767*NonHospFrac+theModel!$H4767*NonHospFrac</f>
        <v>397757.33179276605</v>
      </c>
      <c r="N4767" s="266">
        <f t="shared" si="1033"/>
        <v>642655.1107327909</v>
      </c>
      <c r="O4767" s="158"/>
      <c r="P4767" s="265">
        <f t="shared" si="1034"/>
        <v>231855.40982364715</v>
      </c>
      <c r="Q4767" s="265">
        <f t="shared" si="1035"/>
        <v>397755.77154214703</v>
      </c>
      <c r="R4767" s="266">
        <f t="shared" si="1036"/>
        <v>629611.18136579415</v>
      </c>
    </row>
    <row r="4768" spans="1:18" x14ac:dyDescent="0.25">
      <c r="A4768" s="81">
        <v>4737</v>
      </c>
      <c r="B4768" s="93">
        <f t="shared" si="1039"/>
        <v>7.3098334406869223E-40</v>
      </c>
      <c r="C4768" s="178">
        <f t="shared" si="1040"/>
        <v>7.293343715367913E-40</v>
      </c>
      <c r="D4768" s="165">
        <f t="shared" si="1041"/>
        <v>2.2558277767625785E-3</v>
      </c>
      <c r="E4768" s="166">
        <f t="shared" si="1037"/>
        <v>24.291375447755232</v>
      </c>
      <c r="F4768" s="167">
        <f t="shared" si="1038"/>
        <v>10.688112006301134</v>
      </c>
      <c r="G4768" s="167">
        <f t="shared" si="1042"/>
        <v>371433.51631319139</v>
      </c>
      <c r="H4768" s="167">
        <f t="shared" si="1043"/>
        <v>271299.98899881309</v>
      </c>
      <c r="I4768" s="168">
        <f t="shared" si="1044"/>
        <v>642733.50531200448</v>
      </c>
      <c r="J4768" s="168">
        <f t="shared" ref="J4768:J4831" si="1046">J4767+(I4768-I4767)/(1+discountDaily)^A4768</f>
        <v>608494.25498618057</v>
      </c>
      <c r="K4768" s="94"/>
      <c r="L4768" s="265">
        <f t="shared" si="1045"/>
        <v>244927.65290820732</v>
      </c>
      <c r="M4768" s="265">
        <f>$G4768*NonHospFrac+theModel!$H4768*NonHospFrac</f>
        <v>397805.85240379709</v>
      </c>
      <c r="N4768" s="266">
        <f t="shared" ref="N4768:N4831" si="1047">L4768+M4768</f>
        <v>642733.50531200436</v>
      </c>
      <c r="O4768" s="158"/>
      <c r="P4768" s="265">
        <f t="shared" ref="P4768:P4831" si="1048">P4767+(L4768-L4767)/(1+discountDaily)^A4768</f>
        <v>231880.03807199359</v>
      </c>
      <c r="Q4768" s="265">
        <f t="shared" ref="Q4768:Q4831" si="1049">Q4767+(M4768-M4767)/(1+discountDaily)^B4768</f>
        <v>397804.29215317807</v>
      </c>
      <c r="R4768" s="266">
        <f t="shared" ref="R4768:R4831" si="1050">P4768+Q4768</f>
        <v>629684.33022517164</v>
      </c>
    </row>
    <row r="4769" spans="1:18" x14ac:dyDescent="0.25">
      <c r="A4769" s="81">
        <v>4738</v>
      </c>
      <c r="B4769" s="93">
        <f t="shared" si="1039"/>
        <v>7.1732823948688896E-40</v>
      </c>
      <c r="C4769" s="178">
        <f t="shared" si="1040"/>
        <v>7.1571007051919822E-40</v>
      </c>
      <c r="D4769" s="165">
        <f t="shared" si="1041"/>
        <v>2.2558277767625785E-3</v>
      </c>
      <c r="E4769" s="166">
        <f t="shared" ref="E4769:E4832" si="1051">C4769+E4768</f>
        <v>24.291375447755232</v>
      </c>
      <c r="F4769" s="167">
        <f t="shared" ref="F4769:F4832" si="1052">D4769+F4768</f>
        <v>10.690367834077897</v>
      </c>
      <c r="G4769" s="167">
        <f t="shared" si="1042"/>
        <v>371511.91089240473</v>
      </c>
      <c r="H4769" s="167">
        <f t="shared" si="1043"/>
        <v>271299.98899881309</v>
      </c>
      <c r="I4769" s="168">
        <f t="shared" si="1044"/>
        <v>642811.89989121782</v>
      </c>
      <c r="J4769" s="168">
        <f t="shared" si="1046"/>
        <v>608558.88123382512</v>
      </c>
      <c r="K4769" s="94"/>
      <c r="L4769" s="265">
        <f t="shared" si="1045"/>
        <v>244957.52687638972</v>
      </c>
      <c r="M4769" s="265">
        <f>$G4769*NonHospFrac+theModel!$H4769*NonHospFrac</f>
        <v>397854.37301482807</v>
      </c>
      <c r="N4769" s="266">
        <f t="shared" si="1047"/>
        <v>642811.89989121782</v>
      </c>
      <c r="O4769" s="158"/>
      <c r="P4769" s="265">
        <f t="shared" si="1048"/>
        <v>231904.66531644409</v>
      </c>
      <c r="Q4769" s="265">
        <f t="shared" si="1049"/>
        <v>397852.81276420905</v>
      </c>
      <c r="R4769" s="266">
        <f t="shared" si="1050"/>
        <v>629757.47808065312</v>
      </c>
    </row>
    <row r="4770" spans="1:18" x14ac:dyDescent="0.25">
      <c r="A4770" s="81">
        <v>4739</v>
      </c>
      <c r="B4770" s="93">
        <f t="shared" si="1039"/>
        <v>7.0392821852997678E-40</v>
      </c>
      <c r="C4770" s="178">
        <f t="shared" si="1040"/>
        <v>7.0234027770176986E-40</v>
      </c>
      <c r="D4770" s="165">
        <f t="shared" si="1041"/>
        <v>2.2558277767625785E-3</v>
      </c>
      <c r="E4770" s="166">
        <f t="shared" si="1051"/>
        <v>24.291375447755232</v>
      </c>
      <c r="F4770" s="167">
        <f t="shared" si="1052"/>
        <v>10.692623661854659</v>
      </c>
      <c r="G4770" s="167">
        <f t="shared" si="1042"/>
        <v>371590.30547161825</v>
      </c>
      <c r="H4770" s="167">
        <f t="shared" si="1043"/>
        <v>271299.98899881309</v>
      </c>
      <c r="I4770" s="168">
        <f t="shared" si="1044"/>
        <v>642890.29447043128</v>
      </c>
      <c r="J4770" s="168">
        <f t="shared" si="1046"/>
        <v>608623.50484717672</v>
      </c>
      <c r="K4770" s="94"/>
      <c r="L4770" s="265">
        <f t="shared" si="1045"/>
        <v>244987.4008445722</v>
      </c>
      <c r="M4770" s="265">
        <f>$G4770*NonHospFrac+theModel!$H4770*NonHospFrac</f>
        <v>397902.89362585911</v>
      </c>
      <c r="N4770" s="266">
        <f t="shared" si="1047"/>
        <v>642890.29447043128</v>
      </c>
      <c r="O4770" s="158"/>
      <c r="P4770" s="265">
        <f t="shared" si="1048"/>
        <v>231929.29155703972</v>
      </c>
      <c r="Q4770" s="265">
        <f t="shared" si="1049"/>
        <v>397901.33337524009</v>
      </c>
      <c r="R4770" s="266">
        <f t="shared" si="1050"/>
        <v>629830.62493227981</v>
      </c>
    </row>
    <row r="4771" spans="1:18" x14ac:dyDescent="0.25">
      <c r="A4771" s="81">
        <v>4740</v>
      </c>
      <c r="B4771" s="93">
        <f t="shared" si="1039"/>
        <v>6.9077851611869182E-40</v>
      </c>
      <c r="C4771" s="178">
        <f t="shared" si="1040"/>
        <v>6.8922023875444044E-40</v>
      </c>
      <c r="D4771" s="165">
        <f t="shared" si="1041"/>
        <v>2.2558277767625785E-3</v>
      </c>
      <c r="E4771" s="166">
        <f t="shared" si="1051"/>
        <v>24.291375447755232</v>
      </c>
      <c r="F4771" s="167">
        <f t="shared" si="1052"/>
        <v>10.694879489631422</v>
      </c>
      <c r="G4771" s="167">
        <f t="shared" si="1042"/>
        <v>371668.7000508316</v>
      </c>
      <c r="H4771" s="167">
        <f t="shared" si="1043"/>
        <v>271299.98899881309</v>
      </c>
      <c r="I4771" s="168">
        <f t="shared" si="1044"/>
        <v>642968.68904964463</v>
      </c>
      <c r="J4771" s="168">
        <f t="shared" si="1046"/>
        <v>608688.1258263425</v>
      </c>
      <c r="K4771" s="94"/>
      <c r="L4771" s="265">
        <f t="shared" si="1045"/>
        <v>245017.27481275459</v>
      </c>
      <c r="M4771" s="265">
        <f>$G4771*NonHospFrac+theModel!$H4771*NonHospFrac</f>
        <v>397951.41423689004</v>
      </c>
      <c r="N4771" s="266">
        <f t="shared" si="1047"/>
        <v>642968.68904964463</v>
      </c>
      <c r="O4771" s="158"/>
      <c r="P4771" s="265">
        <f t="shared" si="1048"/>
        <v>231953.9167938212</v>
      </c>
      <c r="Q4771" s="265">
        <f t="shared" si="1049"/>
        <v>397949.85398627102</v>
      </c>
      <c r="R4771" s="266">
        <f t="shared" si="1050"/>
        <v>629903.77078009222</v>
      </c>
    </row>
    <row r="4772" spans="1:18" x14ac:dyDescent="0.25">
      <c r="A4772" s="81">
        <v>4741</v>
      </c>
      <c r="B4772" s="93">
        <f t="shared" si="1039"/>
        <v>6.7787445618763934E-40</v>
      </c>
      <c r="C4772" s="178">
        <f t="shared" si="1040"/>
        <v>6.7634528816021344E-40</v>
      </c>
      <c r="D4772" s="165">
        <f t="shared" si="1041"/>
        <v>2.2558277767625785E-3</v>
      </c>
      <c r="E4772" s="166">
        <f t="shared" si="1051"/>
        <v>24.291375447755232</v>
      </c>
      <c r="F4772" s="167">
        <f t="shared" si="1052"/>
        <v>10.697135317408184</v>
      </c>
      <c r="G4772" s="167">
        <f t="shared" si="1042"/>
        <v>371747.09463004506</v>
      </c>
      <c r="H4772" s="167">
        <f t="shared" si="1043"/>
        <v>271299.98899881309</v>
      </c>
      <c r="I4772" s="168">
        <f t="shared" si="1044"/>
        <v>643047.08362885821</v>
      </c>
      <c r="J4772" s="168">
        <f t="shared" si="1046"/>
        <v>608752.74417143012</v>
      </c>
      <c r="K4772" s="94"/>
      <c r="L4772" s="265">
        <f t="shared" si="1045"/>
        <v>245047.14878093704</v>
      </c>
      <c r="M4772" s="265">
        <f>$G4772*NonHospFrac+theModel!$H4772*NonHospFrac</f>
        <v>397999.93484792113</v>
      </c>
      <c r="N4772" s="266">
        <f t="shared" si="1047"/>
        <v>643047.08362885821</v>
      </c>
      <c r="O4772" s="158"/>
      <c r="P4772" s="265">
        <f t="shared" si="1048"/>
        <v>231978.54102682963</v>
      </c>
      <c r="Q4772" s="265">
        <f t="shared" si="1049"/>
        <v>397998.37459730211</v>
      </c>
      <c r="R4772" s="266">
        <f t="shared" si="1050"/>
        <v>629976.91562413168</v>
      </c>
    </row>
    <row r="4773" spans="1:18" x14ac:dyDescent="0.25">
      <c r="A4773" s="81">
        <v>4742</v>
      </c>
      <c r="B4773" s="93">
        <f t="shared" si="1039"/>
        <v>6.6521145002247376E-40</v>
      </c>
      <c r="C4773" s="178">
        <f t="shared" si="1040"/>
        <v>6.6371084755609251E-40</v>
      </c>
      <c r="D4773" s="165">
        <f t="shared" si="1041"/>
        <v>2.2558277767625785E-3</v>
      </c>
      <c r="E4773" s="166">
        <f t="shared" si="1051"/>
        <v>24.291375447755232</v>
      </c>
      <c r="F4773" s="167">
        <f t="shared" si="1052"/>
        <v>10.699391145184947</v>
      </c>
      <c r="G4773" s="167">
        <f t="shared" si="1042"/>
        <v>371825.48920925841</v>
      </c>
      <c r="H4773" s="167">
        <f t="shared" si="1043"/>
        <v>271299.98899881309</v>
      </c>
      <c r="I4773" s="168">
        <f t="shared" si="1044"/>
        <v>643125.47820807155</v>
      </c>
      <c r="J4773" s="168">
        <f t="shared" si="1046"/>
        <v>608817.35988254659</v>
      </c>
      <c r="K4773" s="94"/>
      <c r="L4773" s="265">
        <f t="shared" si="1045"/>
        <v>245077.02274911944</v>
      </c>
      <c r="M4773" s="265">
        <f>$G4773*NonHospFrac+theModel!$H4773*NonHospFrac</f>
        <v>398048.45545895206</v>
      </c>
      <c r="N4773" s="266">
        <f t="shared" si="1047"/>
        <v>643125.47820807155</v>
      </c>
      <c r="O4773" s="158"/>
      <c r="P4773" s="265">
        <f t="shared" si="1048"/>
        <v>232003.16425610578</v>
      </c>
      <c r="Q4773" s="265">
        <f t="shared" si="1049"/>
        <v>398046.89520833304</v>
      </c>
      <c r="R4773" s="266">
        <f t="shared" si="1050"/>
        <v>630050.05946443882</v>
      </c>
    </row>
    <row r="4774" spans="1:18" x14ac:dyDescent="0.25">
      <c r="A4774" s="81">
        <v>4743</v>
      </c>
      <c r="B4774" s="93">
        <f t="shared" si="1039"/>
        <v>6.5278499462814097E-40</v>
      </c>
      <c r="C4774" s="178">
        <f t="shared" si="1040"/>
        <v>6.5131242410500503E-40</v>
      </c>
      <c r="D4774" s="165">
        <f t="shared" si="1041"/>
        <v>2.2558277767625785E-3</v>
      </c>
      <c r="E4774" s="166">
        <f t="shared" si="1051"/>
        <v>24.291375447755232</v>
      </c>
      <c r="F4774" s="167">
        <f t="shared" si="1052"/>
        <v>10.70164697296171</v>
      </c>
      <c r="G4774" s="167">
        <f t="shared" si="1042"/>
        <v>371903.88378847193</v>
      </c>
      <c r="H4774" s="167">
        <f t="shared" si="1043"/>
        <v>271299.98899881309</v>
      </c>
      <c r="I4774" s="168">
        <f t="shared" si="1044"/>
        <v>643203.87278728501</v>
      </c>
      <c r="J4774" s="168">
        <f t="shared" si="1046"/>
        <v>608881.97295979958</v>
      </c>
      <c r="K4774" s="94"/>
      <c r="L4774" s="265">
        <f t="shared" si="1045"/>
        <v>245106.89671730189</v>
      </c>
      <c r="M4774" s="265">
        <f>$G4774*NonHospFrac+theModel!$H4774*NonHospFrac</f>
        <v>398096.97606998309</v>
      </c>
      <c r="N4774" s="266">
        <f t="shared" si="1047"/>
        <v>643203.87278728501</v>
      </c>
      <c r="O4774" s="158"/>
      <c r="P4774" s="265">
        <f t="shared" si="1048"/>
        <v>232027.78648169068</v>
      </c>
      <c r="Q4774" s="265">
        <f t="shared" si="1049"/>
        <v>398095.41581936408</v>
      </c>
      <c r="R4774" s="266">
        <f t="shared" si="1050"/>
        <v>630123.20230105473</v>
      </c>
    </row>
    <row r="4775" spans="1:18" x14ac:dyDescent="0.25">
      <c r="A4775" s="81">
        <v>4744</v>
      </c>
      <c r="B4775" s="93">
        <f t="shared" si="1039"/>
        <v>6.4059067112760238E-40</v>
      </c>
      <c r="C4775" s="178">
        <f t="shared" si="1040"/>
        <v>6.3914560889813776E-40</v>
      </c>
      <c r="D4775" s="165">
        <f t="shared" si="1041"/>
        <v>2.2558277767625785E-3</v>
      </c>
      <c r="E4775" s="166">
        <f t="shared" si="1051"/>
        <v>24.291375447755232</v>
      </c>
      <c r="F4775" s="167">
        <f t="shared" si="1052"/>
        <v>10.703902800738472</v>
      </c>
      <c r="G4775" s="167">
        <f t="shared" si="1042"/>
        <v>371982.27836768527</v>
      </c>
      <c r="H4775" s="167">
        <f t="shared" si="1043"/>
        <v>271299.98899881309</v>
      </c>
      <c r="I4775" s="168">
        <f t="shared" si="1044"/>
        <v>643282.26736649836</v>
      </c>
      <c r="J4775" s="168">
        <f t="shared" si="1046"/>
        <v>608946.5834032963</v>
      </c>
      <c r="K4775" s="94"/>
      <c r="L4775" s="265">
        <f t="shared" si="1045"/>
        <v>245136.77068548428</v>
      </c>
      <c r="M4775" s="265">
        <f>$G4775*NonHospFrac+theModel!$H4775*NonHospFrac</f>
        <v>398145.49668101408</v>
      </c>
      <c r="N4775" s="266">
        <f t="shared" si="1047"/>
        <v>643282.26736649836</v>
      </c>
      <c r="O4775" s="158"/>
      <c r="P4775" s="265">
        <f t="shared" si="1048"/>
        <v>232052.40770362515</v>
      </c>
      <c r="Q4775" s="265">
        <f t="shared" si="1049"/>
        <v>398143.93643039506</v>
      </c>
      <c r="R4775" s="266">
        <f t="shared" si="1050"/>
        <v>630196.34413402015</v>
      </c>
    </row>
    <row r="4776" spans="1:18" x14ac:dyDescent="0.25">
      <c r="A4776" s="81">
        <v>4745</v>
      </c>
      <c r="B4776" s="93">
        <f t="shared" si="1039"/>
        <v>6.2862414319047218E-40</v>
      </c>
      <c r="C4776" s="178">
        <f t="shared" si="1040"/>
        <v>6.2720607538711956E-40</v>
      </c>
      <c r="D4776" s="165">
        <f t="shared" si="1041"/>
        <v>2.2558277767625785E-3</v>
      </c>
      <c r="E4776" s="166">
        <f t="shared" si="1051"/>
        <v>24.291375447755232</v>
      </c>
      <c r="F4776" s="167">
        <f t="shared" si="1052"/>
        <v>10.706158628515235</v>
      </c>
      <c r="G4776" s="167">
        <f t="shared" si="1042"/>
        <v>372060.67294689879</v>
      </c>
      <c r="H4776" s="167">
        <f t="shared" si="1043"/>
        <v>271299.98899881309</v>
      </c>
      <c r="I4776" s="168">
        <f t="shared" si="1044"/>
        <v>643360.66194571182</v>
      </c>
      <c r="J4776" s="168">
        <f t="shared" si="1046"/>
        <v>609011.19121314422</v>
      </c>
      <c r="K4776" s="94"/>
      <c r="L4776" s="265">
        <f t="shared" si="1045"/>
        <v>245166.64465366676</v>
      </c>
      <c r="M4776" s="265">
        <f>$G4776*NonHospFrac+theModel!$H4776*NonHospFrac</f>
        <v>398194.01729204512</v>
      </c>
      <c r="N4776" s="266">
        <f t="shared" si="1047"/>
        <v>643360.66194571182</v>
      </c>
      <c r="O4776" s="158"/>
      <c r="P4776" s="265">
        <f t="shared" si="1048"/>
        <v>232077.02792195021</v>
      </c>
      <c r="Q4776" s="265">
        <f t="shared" si="1049"/>
        <v>398192.4570414261</v>
      </c>
      <c r="R4776" s="266">
        <f t="shared" si="1050"/>
        <v>630269.48496337631</v>
      </c>
    </row>
    <row r="4777" spans="1:18" x14ac:dyDescent="0.25">
      <c r="A4777" s="81">
        <v>4746</v>
      </c>
      <c r="B4777" s="93">
        <f t="shared" si="1039"/>
        <v>6.1688115549101605E-40</v>
      </c>
      <c r="C4777" s="178">
        <f t="shared" si="1040"/>
        <v>6.1548957784549804E-40</v>
      </c>
      <c r="D4777" s="165">
        <f t="shared" si="1041"/>
        <v>2.2558277767625785E-3</v>
      </c>
      <c r="E4777" s="166">
        <f t="shared" si="1051"/>
        <v>24.291375447755232</v>
      </c>
      <c r="F4777" s="167">
        <f t="shared" si="1052"/>
        <v>10.708414456291997</v>
      </c>
      <c r="G4777" s="167">
        <f t="shared" si="1042"/>
        <v>372139.06752611208</v>
      </c>
      <c r="H4777" s="167">
        <f t="shared" si="1043"/>
        <v>271299.98899881309</v>
      </c>
      <c r="I4777" s="168">
        <f t="shared" si="1044"/>
        <v>643439.05652492517</v>
      </c>
      <c r="J4777" s="168">
        <f t="shared" si="1046"/>
        <v>609075.79638945055</v>
      </c>
      <c r="K4777" s="94"/>
      <c r="L4777" s="265">
        <f t="shared" si="1045"/>
        <v>245196.51862184913</v>
      </c>
      <c r="M4777" s="265">
        <f>$G4777*NonHospFrac+theModel!$H4777*NonHospFrac</f>
        <v>398242.53790307604</v>
      </c>
      <c r="N4777" s="266">
        <f t="shared" si="1047"/>
        <v>643439.05652492517</v>
      </c>
      <c r="O4777" s="158"/>
      <c r="P4777" s="265">
        <f t="shared" si="1048"/>
        <v>232101.6471367066</v>
      </c>
      <c r="Q4777" s="265">
        <f t="shared" si="1049"/>
        <v>398240.97765245702</v>
      </c>
      <c r="R4777" s="266">
        <f t="shared" si="1050"/>
        <v>630342.62478916359</v>
      </c>
    </row>
    <row r="4778" spans="1:18" x14ac:dyDescent="0.25">
      <c r="A4778" s="81">
        <v>4747</v>
      </c>
      <c r="B4778" s="93">
        <f t="shared" si="1039"/>
        <v>6.0535753219490424E-40</v>
      </c>
      <c r="C4778" s="178">
        <f t="shared" si="1040"/>
        <v>6.0399194985890651E-40</v>
      </c>
      <c r="D4778" s="165">
        <f t="shared" si="1041"/>
        <v>2.2558277767625785E-3</v>
      </c>
      <c r="E4778" s="166">
        <f t="shared" si="1051"/>
        <v>24.291375447755232</v>
      </c>
      <c r="F4778" s="167">
        <f t="shared" si="1052"/>
        <v>10.71067028406876</v>
      </c>
      <c r="G4778" s="167">
        <f t="shared" si="1042"/>
        <v>372217.4621053256</v>
      </c>
      <c r="H4778" s="167">
        <f t="shared" si="1043"/>
        <v>271299.98899881309</v>
      </c>
      <c r="I4778" s="168">
        <f t="shared" si="1044"/>
        <v>643517.45110413874</v>
      </c>
      <c r="J4778" s="168">
        <f t="shared" si="1046"/>
        <v>609140.39893232286</v>
      </c>
      <c r="K4778" s="94"/>
      <c r="L4778" s="265">
        <f t="shared" si="1045"/>
        <v>245226.39259003158</v>
      </c>
      <c r="M4778" s="265">
        <f>$G4778*NonHospFrac+theModel!$H4778*NonHospFrac</f>
        <v>398291.05851410708</v>
      </c>
      <c r="N4778" s="266">
        <f t="shared" si="1047"/>
        <v>643517.45110413863</v>
      </c>
      <c r="O4778" s="158"/>
      <c r="P4778" s="265">
        <f t="shared" si="1048"/>
        <v>232126.2653479354</v>
      </c>
      <c r="Q4778" s="265">
        <f t="shared" si="1049"/>
        <v>398289.49826348806</v>
      </c>
      <c r="R4778" s="266">
        <f t="shared" si="1050"/>
        <v>630415.76361142343</v>
      </c>
    </row>
    <row r="4779" spans="1:18" x14ac:dyDescent="0.25">
      <c r="A4779" s="81">
        <v>4748</v>
      </c>
      <c r="B4779" s="93">
        <f t="shared" si="1039"/>
        <v>5.9404917547437034E-40</v>
      </c>
      <c r="C4779" s="178">
        <f t="shared" si="1040"/>
        <v>5.9270910284357233E-40</v>
      </c>
      <c r="D4779" s="165">
        <f t="shared" si="1041"/>
        <v>2.2558277767625785E-3</v>
      </c>
      <c r="E4779" s="166">
        <f t="shared" si="1051"/>
        <v>24.291375447755232</v>
      </c>
      <c r="F4779" s="167">
        <f t="shared" si="1052"/>
        <v>10.712926111845523</v>
      </c>
      <c r="G4779" s="167">
        <f t="shared" si="1042"/>
        <v>372295.85668453894</v>
      </c>
      <c r="H4779" s="167">
        <f t="shared" si="1043"/>
        <v>271299.98899881309</v>
      </c>
      <c r="I4779" s="168">
        <f t="shared" si="1044"/>
        <v>643595.84568335209</v>
      </c>
      <c r="J4779" s="168">
        <f t="shared" si="1046"/>
        <v>609204.99884186813</v>
      </c>
      <c r="K4779" s="94"/>
      <c r="L4779" s="265">
        <f t="shared" si="1045"/>
        <v>245256.266558214</v>
      </c>
      <c r="M4779" s="265">
        <f>$G4779*NonHospFrac+theModel!$H4779*NonHospFrac</f>
        <v>398339.579125138</v>
      </c>
      <c r="N4779" s="266">
        <f t="shared" si="1047"/>
        <v>643595.84568335197</v>
      </c>
      <c r="O4779" s="158"/>
      <c r="P4779" s="265">
        <f t="shared" si="1048"/>
        <v>232150.88255567744</v>
      </c>
      <c r="Q4779" s="265">
        <f t="shared" si="1049"/>
        <v>398338.01887451898</v>
      </c>
      <c r="R4779" s="266">
        <f t="shared" si="1050"/>
        <v>630488.90143019636</v>
      </c>
    </row>
    <row r="4780" spans="1:18" x14ac:dyDescent="0.25">
      <c r="A4780" s="81">
        <v>4749</v>
      </c>
      <c r="B4780" s="93">
        <f t="shared" si="1039"/>
        <v>5.8295206405088456E-40</v>
      </c>
      <c r="C4780" s="178">
        <f t="shared" si="1040"/>
        <v>5.8163702459227751E-40</v>
      </c>
      <c r="D4780" s="165">
        <f t="shared" si="1041"/>
        <v>2.2558277767625785E-3</v>
      </c>
      <c r="E4780" s="166">
        <f t="shared" si="1051"/>
        <v>24.291375447755232</v>
      </c>
      <c r="F4780" s="167">
        <f t="shared" si="1052"/>
        <v>10.715181939622285</v>
      </c>
      <c r="G4780" s="167">
        <f t="shared" si="1042"/>
        <v>372374.25126375235</v>
      </c>
      <c r="H4780" s="167">
        <f t="shared" si="1043"/>
        <v>271299.98899881309</v>
      </c>
      <c r="I4780" s="168">
        <f t="shared" si="1044"/>
        <v>643674.24026256544</v>
      </c>
      <c r="J4780" s="168">
        <f t="shared" si="1046"/>
        <v>609269.59611819393</v>
      </c>
      <c r="K4780" s="94"/>
      <c r="L4780" s="265">
        <f t="shared" si="1045"/>
        <v>245286.1405263964</v>
      </c>
      <c r="M4780" s="265">
        <f>$G4780*NonHospFrac+theModel!$H4780*NonHospFrac</f>
        <v>398388.09973616898</v>
      </c>
      <c r="N4780" s="266">
        <f t="shared" si="1047"/>
        <v>643674.24026256544</v>
      </c>
      <c r="O4780" s="158"/>
      <c r="P4780" s="265">
        <f t="shared" si="1048"/>
        <v>232175.49875997359</v>
      </c>
      <c r="Q4780" s="265">
        <f t="shared" si="1049"/>
        <v>398386.53948554996</v>
      </c>
      <c r="R4780" s="266">
        <f t="shared" si="1050"/>
        <v>630562.03824552358</v>
      </c>
    </row>
    <row r="4781" spans="1:18" x14ac:dyDescent="0.25">
      <c r="A4781" s="81">
        <v>4750</v>
      </c>
      <c r="B4781" s="93">
        <f t="shared" si="1039"/>
        <v>5.7206225176531365E-40</v>
      </c>
      <c r="C4781" s="178">
        <f t="shared" si="1040"/>
        <v>5.7077177784774406E-40</v>
      </c>
      <c r="D4781" s="165">
        <f t="shared" si="1041"/>
        <v>2.2558277767625785E-3</v>
      </c>
      <c r="E4781" s="166">
        <f t="shared" si="1051"/>
        <v>24.291375447755232</v>
      </c>
      <c r="F4781" s="167">
        <f t="shared" si="1052"/>
        <v>10.717437767399048</v>
      </c>
      <c r="G4781" s="167">
        <f t="shared" si="1042"/>
        <v>372452.64584296587</v>
      </c>
      <c r="H4781" s="167">
        <f t="shared" si="1043"/>
        <v>271299.98899881309</v>
      </c>
      <c r="I4781" s="168">
        <f t="shared" si="1044"/>
        <v>643752.63484177901</v>
      </c>
      <c r="J4781" s="168">
        <f t="shared" si="1046"/>
        <v>609334.19076140784</v>
      </c>
      <c r="K4781" s="94"/>
      <c r="L4781" s="265">
        <f t="shared" si="1045"/>
        <v>245316.01449457888</v>
      </c>
      <c r="M4781" s="265">
        <f>$G4781*NonHospFrac+theModel!$H4781*NonHospFrac</f>
        <v>398436.62034720008</v>
      </c>
      <c r="N4781" s="266">
        <f t="shared" si="1047"/>
        <v>643752.63484177901</v>
      </c>
      <c r="O4781" s="158"/>
      <c r="P4781" s="265">
        <f t="shared" si="1048"/>
        <v>232200.11396086487</v>
      </c>
      <c r="Q4781" s="265">
        <f t="shared" si="1049"/>
        <v>398435.06009658106</v>
      </c>
      <c r="R4781" s="266">
        <f t="shared" si="1050"/>
        <v>630635.17405744595</v>
      </c>
    </row>
    <row r="4782" spans="1:18" x14ac:dyDescent="0.25">
      <c r="A4782" s="81">
        <v>4751</v>
      </c>
      <c r="B4782" s="93">
        <f t="shared" si="1039"/>
        <v>5.6137586617452384E-40</v>
      </c>
      <c r="C4782" s="178">
        <f t="shared" si="1040"/>
        <v>5.601094989024032E-40</v>
      </c>
      <c r="D4782" s="165">
        <f t="shared" si="1041"/>
        <v>2.2558277767625785E-3</v>
      </c>
      <c r="E4782" s="166">
        <f t="shared" si="1051"/>
        <v>24.291375447755232</v>
      </c>
      <c r="F4782" s="167">
        <f t="shared" si="1052"/>
        <v>10.71969359517581</v>
      </c>
      <c r="G4782" s="167">
        <f t="shared" si="1042"/>
        <v>372531.04042217921</v>
      </c>
      <c r="H4782" s="167">
        <f t="shared" si="1043"/>
        <v>271299.98899881309</v>
      </c>
      <c r="I4782" s="168">
        <f t="shared" si="1044"/>
        <v>643831.02942099236</v>
      </c>
      <c r="J4782" s="168">
        <f t="shared" si="1046"/>
        <v>609398.78277161671</v>
      </c>
      <c r="K4782" s="94"/>
      <c r="L4782" s="265">
        <f t="shared" si="1045"/>
        <v>245345.88846276127</v>
      </c>
      <c r="M4782" s="265">
        <f>$G4782*NonHospFrac+theModel!$H4782*NonHospFrac</f>
        <v>398485.140958231</v>
      </c>
      <c r="N4782" s="266">
        <f t="shared" si="1047"/>
        <v>643831.02942099224</v>
      </c>
      <c r="O4782" s="158"/>
      <c r="P4782" s="265">
        <f t="shared" si="1048"/>
        <v>232224.72815839204</v>
      </c>
      <c r="Q4782" s="265">
        <f t="shared" si="1049"/>
        <v>398483.58070761198</v>
      </c>
      <c r="R4782" s="266">
        <f t="shared" si="1050"/>
        <v>630708.30886600399</v>
      </c>
    </row>
    <row r="4783" spans="1:18" x14ac:dyDescent="0.25">
      <c r="A4783" s="81">
        <v>4752</v>
      </c>
      <c r="B4783" s="93">
        <f t="shared" si="1039"/>
        <v>5.5088910717446183E-40</v>
      </c>
      <c r="C4783" s="178">
        <f t="shared" si="1040"/>
        <v>5.4964639622458171E-40</v>
      </c>
      <c r="D4783" s="165">
        <f t="shared" si="1041"/>
        <v>2.2558277767625785E-3</v>
      </c>
      <c r="E4783" s="166">
        <f t="shared" si="1051"/>
        <v>24.291375447755232</v>
      </c>
      <c r="F4783" s="167">
        <f t="shared" si="1052"/>
        <v>10.721949422952573</v>
      </c>
      <c r="G4783" s="167">
        <f t="shared" si="1042"/>
        <v>372609.43500139273</v>
      </c>
      <c r="H4783" s="167">
        <f t="shared" si="1043"/>
        <v>271299.98899881309</v>
      </c>
      <c r="I4783" s="168">
        <f t="shared" si="1044"/>
        <v>643909.42400020582</v>
      </c>
      <c r="J4783" s="168">
        <f t="shared" si="1046"/>
        <v>609463.37214892812</v>
      </c>
      <c r="K4783" s="94"/>
      <c r="L4783" s="265">
        <f t="shared" si="1045"/>
        <v>245375.76243094372</v>
      </c>
      <c r="M4783" s="265">
        <f>$G4783*NonHospFrac+theModel!$H4783*NonHospFrac</f>
        <v>398533.66156926204</v>
      </c>
      <c r="N4783" s="266">
        <f t="shared" si="1047"/>
        <v>643909.4240002057</v>
      </c>
      <c r="O4783" s="158"/>
      <c r="P4783" s="265">
        <f t="shared" si="1048"/>
        <v>232249.34135259609</v>
      </c>
      <c r="Q4783" s="265">
        <f t="shared" si="1049"/>
        <v>398532.10131864302</v>
      </c>
      <c r="R4783" s="266">
        <f t="shared" si="1050"/>
        <v>630781.44267123914</v>
      </c>
    </row>
    <row r="4784" spans="1:18" x14ac:dyDescent="0.25">
      <c r="A4784" s="81">
        <v>4753</v>
      </c>
      <c r="B4784" s="93">
        <f t="shared" si="1039"/>
        <v>5.4059824564870023E-40</v>
      </c>
      <c r="C4784" s="178">
        <f t="shared" si="1040"/>
        <v>5.3937874911009673E-40</v>
      </c>
      <c r="D4784" s="165">
        <f t="shared" si="1041"/>
        <v>2.2558277767625785E-3</v>
      </c>
      <c r="E4784" s="166">
        <f t="shared" si="1051"/>
        <v>24.291375447755232</v>
      </c>
      <c r="F4784" s="167">
        <f t="shared" si="1052"/>
        <v>10.724205250729336</v>
      </c>
      <c r="G4784" s="167">
        <f t="shared" si="1042"/>
        <v>372687.82958060608</v>
      </c>
      <c r="H4784" s="167">
        <f t="shared" si="1043"/>
        <v>271299.98899881309</v>
      </c>
      <c r="I4784" s="168">
        <f t="shared" si="1044"/>
        <v>643987.81857941917</v>
      </c>
      <c r="J4784" s="168">
        <f t="shared" si="1046"/>
        <v>609527.95889344928</v>
      </c>
      <c r="K4784" s="94"/>
      <c r="L4784" s="265">
        <f t="shared" si="1045"/>
        <v>245405.63639912612</v>
      </c>
      <c r="M4784" s="265">
        <f>$G4784*NonHospFrac+theModel!$H4784*NonHospFrac</f>
        <v>398582.18218029302</v>
      </c>
      <c r="N4784" s="266">
        <f t="shared" si="1047"/>
        <v>643987.81857941917</v>
      </c>
      <c r="O4784" s="158"/>
      <c r="P4784" s="265">
        <f t="shared" si="1048"/>
        <v>232273.95354351785</v>
      </c>
      <c r="Q4784" s="265">
        <f t="shared" si="1049"/>
        <v>398580.621929674</v>
      </c>
      <c r="R4784" s="266">
        <f t="shared" si="1050"/>
        <v>630854.57547319192</v>
      </c>
    </row>
    <row r="4785" spans="1:18" x14ac:dyDescent="0.25">
      <c r="A4785" s="81">
        <v>4754</v>
      </c>
      <c r="B4785" s="93">
        <f t="shared" si="1039"/>
        <v>5.3049962214248102E-40</v>
      </c>
      <c r="C4785" s="178">
        <f t="shared" si="1040"/>
        <v>5.2930290635928997E-40</v>
      </c>
      <c r="D4785" s="165">
        <f t="shared" si="1041"/>
        <v>2.2558277767625785E-3</v>
      </c>
      <c r="E4785" s="166">
        <f t="shared" si="1051"/>
        <v>24.291375447755232</v>
      </c>
      <c r="F4785" s="167">
        <f t="shared" si="1052"/>
        <v>10.726461078506098</v>
      </c>
      <c r="G4785" s="167">
        <f t="shared" si="1042"/>
        <v>372766.22415981954</v>
      </c>
      <c r="H4785" s="167">
        <f t="shared" si="1043"/>
        <v>271299.98899881309</v>
      </c>
      <c r="I4785" s="168">
        <f t="shared" si="1044"/>
        <v>644066.21315863263</v>
      </c>
      <c r="J4785" s="168">
        <f t="shared" si="1046"/>
        <v>609592.54300528765</v>
      </c>
      <c r="K4785" s="94"/>
      <c r="L4785" s="265">
        <f t="shared" si="1045"/>
        <v>245435.51036730857</v>
      </c>
      <c r="M4785" s="265">
        <f>$G4785*NonHospFrac+theModel!$H4785*NonHospFrac</f>
        <v>398630.702791324</v>
      </c>
      <c r="N4785" s="266">
        <f t="shared" si="1047"/>
        <v>644066.21315863263</v>
      </c>
      <c r="O4785" s="158"/>
      <c r="P4785" s="265">
        <f t="shared" si="1048"/>
        <v>232298.5647311983</v>
      </c>
      <c r="Q4785" s="265">
        <f t="shared" si="1049"/>
        <v>398629.14254070498</v>
      </c>
      <c r="R4785" s="266">
        <f t="shared" si="1050"/>
        <v>630927.70727190329</v>
      </c>
    </row>
    <row r="4786" spans="1:18" x14ac:dyDescent="0.25">
      <c r="A4786" s="81">
        <v>4755</v>
      </c>
      <c r="B4786" s="93">
        <f t="shared" si="1039"/>
        <v>5.2058964556128095E-40</v>
      </c>
      <c r="C4786" s="178">
        <f t="shared" si="1040"/>
        <v>5.1941528497852886E-40</v>
      </c>
      <c r="D4786" s="165">
        <f t="shared" si="1041"/>
        <v>2.2558277767625785E-3</v>
      </c>
      <c r="E4786" s="166">
        <f t="shared" si="1051"/>
        <v>24.291375447755232</v>
      </c>
      <c r="F4786" s="167">
        <f t="shared" si="1052"/>
        <v>10.728716906282861</v>
      </c>
      <c r="G4786" s="167">
        <f t="shared" si="1042"/>
        <v>372844.61873903289</v>
      </c>
      <c r="H4786" s="167">
        <f t="shared" si="1043"/>
        <v>271299.98899881309</v>
      </c>
      <c r="I4786" s="168">
        <f t="shared" si="1044"/>
        <v>644144.60773784597</v>
      </c>
      <c r="J4786" s="168">
        <f t="shared" si="1046"/>
        <v>609657.12448455044</v>
      </c>
      <c r="K4786" s="94"/>
      <c r="L4786" s="265">
        <f t="shared" si="1045"/>
        <v>245465.38433549096</v>
      </c>
      <c r="M4786" s="265">
        <f>$G4786*NonHospFrac+theModel!$H4786*NonHospFrac</f>
        <v>398679.22340235498</v>
      </c>
      <c r="N4786" s="266">
        <f t="shared" si="1047"/>
        <v>644144.60773784597</v>
      </c>
      <c r="O4786" s="158"/>
      <c r="P4786" s="265">
        <f t="shared" si="1048"/>
        <v>232323.17491567825</v>
      </c>
      <c r="Q4786" s="265">
        <f t="shared" si="1049"/>
        <v>398677.66315173596</v>
      </c>
      <c r="R4786" s="266">
        <f t="shared" si="1050"/>
        <v>631000.83806741424</v>
      </c>
    </row>
    <row r="4787" spans="1:18" x14ac:dyDescent="0.25">
      <c r="A4787" s="81">
        <v>4756</v>
      </c>
      <c r="B4787" s="93">
        <f t="shared" si="1039"/>
        <v>5.1086479189393138E-40</v>
      </c>
      <c r="C4787" s="178">
        <f t="shared" si="1040"/>
        <v>5.0971236890620697E-40</v>
      </c>
      <c r="D4787" s="165">
        <f t="shared" si="1041"/>
        <v>2.2558277767625785E-3</v>
      </c>
      <c r="E4787" s="166">
        <f t="shared" si="1051"/>
        <v>24.291375447755232</v>
      </c>
      <c r="F4787" s="167">
        <f t="shared" si="1052"/>
        <v>10.730972734059623</v>
      </c>
      <c r="G4787" s="167">
        <f t="shared" si="1042"/>
        <v>372923.01331824641</v>
      </c>
      <c r="H4787" s="167">
        <f t="shared" si="1043"/>
        <v>271299.98899881309</v>
      </c>
      <c r="I4787" s="168">
        <f t="shared" si="1044"/>
        <v>644223.00231705955</v>
      </c>
      <c r="J4787" s="168">
        <f t="shared" si="1046"/>
        <v>609721.70333134523</v>
      </c>
      <c r="K4787" s="94"/>
      <c r="L4787" s="265">
        <f t="shared" si="1045"/>
        <v>245495.25830367344</v>
      </c>
      <c r="M4787" s="265">
        <f>$G4787*NonHospFrac+theModel!$H4787*NonHospFrac</f>
        <v>398727.74401338608</v>
      </c>
      <c r="N4787" s="266">
        <f t="shared" si="1047"/>
        <v>644223.00231705955</v>
      </c>
      <c r="O4787" s="158"/>
      <c r="P4787" s="265">
        <f t="shared" si="1048"/>
        <v>232347.78409699869</v>
      </c>
      <c r="Q4787" s="265">
        <f t="shared" si="1049"/>
        <v>398726.18376276706</v>
      </c>
      <c r="R4787" s="266">
        <f t="shared" si="1050"/>
        <v>631073.96785976575</v>
      </c>
    </row>
    <row r="4788" spans="1:18" x14ac:dyDescent="0.25">
      <c r="A4788" s="81">
        <v>4757</v>
      </c>
      <c r="B4788" s="93">
        <f t="shared" si="1039"/>
        <v>5.0132160295935948E-40</v>
      </c>
      <c r="C4788" s="178">
        <f t="shared" si="1040"/>
        <v>5.001907077623126E-40</v>
      </c>
      <c r="D4788" s="165">
        <f t="shared" si="1041"/>
        <v>2.2558277767625785E-3</v>
      </c>
      <c r="E4788" s="166">
        <f t="shared" si="1051"/>
        <v>24.291375447755232</v>
      </c>
      <c r="F4788" s="167">
        <f t="shared" si="1052"/>
        <v>10.733228561836386</v>
      </c>
      <c r="G4788" s="167">
        <f t="shared" si="1042"/>
        <v>373001.40789745975</v>
      </c>
      <c r="H4788" s="167">
        <f t="shared" si="1043"/>
        <v>271299.98899881309</v>
      </c>
      <c r="I4788" s="168">
        <f t="shared" si="1044"/>
        <v>644301.3968962729</v>
      </c>
      <c r="J4788" s="168">
        <f t="shared" si="1046"/>
        <v>609786.27954577887</v>
      </c>
      <c r="K4788" s="94"/>
      <c r="L4788" s="265">
        <f t="shared" si="1045"/>
        <v>245525.13227185584</v>
      </c>
      <c r="M4788" s="265">
        <f>$G4788*NonHospFrac+theModel!$H4788*NonHospFrac</f>
        <v>398776.264624417</v>
      </c>
      <c r="N4788" s="266">
        <f t="shared" si="1047"/>
        <v>644301.3968962729</v>
      </c>
      <c r="O4788" s="158"/>
      <c r="P4788" s="265">
        <f t="shared" si="1048"/>
        <v>232372.3922752004</v>
      </c>
      <c r="Q4788" s="265">
        <f t="shared" si="1049"/>
        <v>398774.70437379798</v>
      </c>
      <c r="R4788" s="266">
        <f t="shared" si="1050"/>
        <v>631147.09664899833</v>
      </c>
    </row>
    <row r="4789" spans="1:18" x14ac:dyDescent="0.25">
      <c r="A4789" s="81">
        <v>4758</v>
      </c>
      <c r="B4789" s="93">
        <f t="shared" si="1039"/>
        <v>4.9195668517693186E-40</v>
      </c>
      <c r="C4789" s="178">
        <f t="shared" si="1040"/>
        <v>4.9084691562154571E-40</v>
      </c>
      <c r="D4789" s="165">
        <f t="shared" si="1041"/>
        <v>2.2558277767625785E-3</v>
      </c>
      <c r="E4789" s="166">
        <f t="shared" si="1051"/>
        <v>24.291375447755232</v>
      </c>
      <c r="F4789" s="167">
        <f t="shared" si="1052"/>
        <v>10.735484389613148</v>
      </c>
      <c r="G4789" s="167">
        <f t="shared" si="1042"/>
        <v>373079.80247667321</v>
      </c>
      <c r="H4789" s="167">
        <f t="shared" si="1043"/>
        <v>271299.98899881309</v>
      </c>
      <c r="I4789" s="168">
        <f t="shared" si="1044"/>
        <v>644379.79147548624</v>
      </c>
      <c r="J4789" s="168">
        <f t="shared" si="1046"/>
        <v>609850.85312795884</v>
      </c>
      <c r="K4789" s="94"/>
      <c r="L4789" s="265">
        <f t="shared" si="1045"/>
        <v>245555.00624003826</v>
      </c>
      <c r="M4789" s="265">
        <f>$G4789*NonHospFrac+theModel!$H4789*NonHospFrac</f>
        <v>398824.78523544804</v>
      </c>
      <c r="N4789" s="266">
        <f t="shared" si="1047"/>
        <v>644379.79147548624</v>
      </c>
      <c r="O4789" s="158"/>
      <c r="P4789" s="265">
        <f t="shared" si="1048"/>
        <v>232396.99945032434</v>
      </c>
      <c r="Q4789" s="265">
        <f t="shared" si="1049"/>
        <v>398823.22498482902</v>
      </c>
      <c r="R4789" s="266">
        <f t="shared" si="1050"/>
        <v>631220.22443515342</v>
      </c>
    </row>
    <row r="4790" spans="1:18" x14ac:dyDescent="0.25">
      <c r="A4790" s="81">
        <v>4759</v>
      </c>
      <c r="B4790" s="93">
        <f t="shared" si="1039"/>
        <v>4.8276670835965308E-40</v>
      </c>
      <c r="C4790" s="178">
        <f t="shared" si="1040"/>
        <v>4.8167766980923917E-40</v>
      </c>
      <c r="D4790" s="165">
        <f t="shared" si="1041"/>
        <v>2.2558277767625785E-3</v>
      </c>
      <c r="E4790" s="166">
        <f t="shared" si="1051"/>
        <v>24.291375447755232</v>
      </c>
      <c r="F4790" s="167">
        <f t="shared" si="1052"/>
        <v>10.737740217389911</v>
      </c>
      <c r="G4790" s="167">
        <f t="shared" si="1042"/>
        <v>373158.19705588656</v>
      </c>
      <c r="H4790" s="167">
        <f t="shared" si="1043"/>
        <v>271299.98899881309</v>
      </c>
      <c r="I4790" s="168">
        <f t="shared" si="1044"/>
        <v>644458.18605469959</v>
      </c>
      <c r="J4790" s="168">
        <f t="shared" si="1046"/>
        <v>609915.42407799244</v>
      </c>
      <c r="K4790" s="94"/>
      <c r="L4790" s="265">
        <f t="shared" si="1045"/>
        <v>245584.88020822065</v>
      </c>
      <c r="M4790" s="265">
        <f>$G4790*NonHospFrac+theModel!$H4790*NonHospFrac</f>
        <v>398873.30584647896</v>
      </c>
      <c r="N4790" s="266">
        <f t="shared" si="1047"/>
        <v>644458.18605469959</v>
      </c>
      <c r="O4790" s="158"/>
      <c r="P4790" s="265">
        <f t="shared" si="1048"/>
        <v>232421.60562241136</v>
      </c>
      <c r="Q4790" s="265">
        <f t="shared" si="1049"/>
        <v>398871.74559585995</v>
      </c>
      <c r="R4790" s="266">
        <f t="shared" si="1050"/>
        <v>631293.3512182713</v>
      </c>
    </row>
    <row r="4791" spans="1:18" x14ac:dyDescent="0.25">
      <c r="A4791" s="81">
        <v>4760</v>
      </c>
      <c r="B4791" s="93">
        <f t="shared" si="1039"/>
        <v>4.7374840452994983E-40</v>
      </c>
      <c r="C4791" s="178">
        <f t="shared" si="1040"/>
        <v>4.726797097198142E-40</v>
      </c>
      <c r="D4791" s="165">
        <f t="shared" si="1041"/>
        <v>2.2558277767625785E-3</v>
      </c>
      <c r="E4791" s="166">
        <f t="shared" si="1051"/>
        <v>24.291375447755232</v>
      </c>
      <c r="F4791" s="167">
        <f t="shared" si="1052"/>
        <v>10.739996045166674</v>
      </c>
      <c r="G4791" s="167">
        <f t="shared" si="1042"/>
        <v>373236.59163510008</v>
      </c>
      <c r="H4791" s="167">
        <f t="shared" si="1043"/>
        <v>271299.98899881309</v>
      </c>
      <c r="I4791" s="168">
        <f t="shared" si="1044"/>
        <v>644536.58063391317</v>
      </c>
      <c r="J4791" s="168">
        <f t="shared" si="1046"/>
        <v>609979.99239598727</v>
      </c>
      <c r="K4791" s="94"/>
      <c r="L4791" s="265">
        <f t="shared" si="1045"/>
        <v>245614.75417640313</v>
      </c>
      <c r="M4791" s="265">
        <f>$G4791*NonHospFrac+theModel!$H4791*NonHospFrac</f>
        <v>398921.82645751</v>
      </c>
      <c r="N4791" s="266">
        <f t="shared" si="1047"/>
        <v>644536.58063391317</v>
      </c>
      <c r="O4791" s="158"/>
      <c r="P4791" s="265">
        <f t="shared" si="1048"/>
        <v>232446.21079150244</v>
      </c>
      <c r="Q4791" s="265">
        <f t="shared" si="1049"/>
        <v>398920.26620689098</v>
      </c>
      <c r="R4791" s="266">
        <f t="shared" si="1050"/>
        <v>631366.47699839342</v>
      </c>
    </row>
    <row r="4792" spans="1:18" x14ac:dyDescent="0.25">
      <c r="A4792" s="81">
        <v>4761</v>
      </c>
      <c r="B4792" s="93">
        <f t="shared" si="1039"/>
        <v>4.6489856675757104E-40</v>
      </c>
      <c r="C4792" s="178">
        <f t="shared" si="1040"/>
        <v>4.638498356573022E-40</v>
      </c>
      <c r="D4792" s="165">
        <f t="shared" si="1041"/>
        <v>2.2558277767625785E-3</v>
      </c>
      <c r="E4792" s="166">
        <f t="shared" si="1051"/>
        <v>24.291375447755232</v>
      </c>
      <c r="F4792" s="167">
        <f t="shared" si="1052"/>
        <v>10.742251872943436</v>
      </c>
      <c r="G4792" s="167">
        <f t="shared" si="1042"/>
        <v>373314.98621431342</v>
      </c>
      <c r="H4792" s="167">
        <f t="shared" si="1043"/>
        <v>271299.98899881309</v>
      </c>
      <c r="I4792" s="168">
        <f t="shared" si="1044"/>
        <v>644614.97521312651</v>
      </c>
      <c r="J4792" s="168">
        <f t="shared" si="1046"/>
        <v>610044.55808205018</v>
      </c>
      <c r="K4792" s="94"/>
      <c r="L4792" s="265">
        <f t="shared" si="1045"/>
        <v>245644.62814458553</v>
      </c>
      <c r="M4792" s="265">
        <f>$G4792*NonHospFrac+theModel!$H4792*NonHospFrac</f>
        <v>398970.34706854098</v>
      </c>
      <c r="N4792" s="266">
        <f t="shared" si="1047"/>
        <v>644614.97521312651</v>
      </c>
      <c r="O4792" s="158"/>
      <c r="P4792" s="265">
        <f t="shared" si="1048"/>
        <v>232470.8149576383</v>
      </c>
      <c r="Q4792" s="265">
        <f t="shared" si="1049"/>
        <v>398968.78681792197</v>
      </c>
      <c r="R4792" s="266">
        <f t="shared" si="1050"/>
        <v>631439.6017755603</v>
      </c>
    </row>
    <row r="4793" spans="1:18" x14ac:dyDescent="0.25">
      <c r="A4793" s="81">
        <v>4762</v>
      </c>
      <c r="B4793" s="93">
        <f t="shared" si="1039"/>
        <v>4.5621404801919535E-40</v>
      </c>
      <c r="C4793" s="178">
        <f t="shared" si="1040"/>
        <v>4.5518490769752433E-40</v>
      </c>
      <c r="D4793" s="165">
        <f t="shared" si="1041"/>
        <v>2.2558277767625785E-3</v>
      </c>
      <c r="E4793" s="166">
        <f t="shared" si="1051"/>
        <v>24.291375447755232</v>
      </c>
      <c r="F4793" s="167">
        <f t="shared" si="1052"/>
        <v>10.744507700720199</v>
      </c>
      <c r="G4793" s="167">
        <f t="shared" si="1042"/>
        <v>373393.38079352694</v>
      </c>
      <c r="H4793" s="167">
        <f t="shared" si="1043"/>
        <v>271299.98899881309</v>
      </c>
      <c r="I4793" s="168">
        <f t="shared" si="1044"/>
        <v>644693.36979234009</v>
      </c>
      <c r="J4793" s="168">
        <f t="shared" si="1046"/>
        <v>610109.12113628874</v>
      </c>
      <c r="K4793" s="94"/>
      <c r="L4793" s="265">
        <f t="shared" si="1045"/>
        <v>245674.50211276798</v>
      </c>
      <c r="M4793" s="265">
        <f>$G4793*NonHospFrac+theModel!$H4793*NonHospFrac</f>
        <v>399018.86767957202</v>
      </c>
      <c r="N4793" s="266">
        <f t="shared" si="1047"/>
        <v>644693.36979233997</v>
      </c>
      <c r="O4793" s="158"/>
      <c r="P4793" s="265">
        <f t="shared" si="1048"/>
        <v>232495.41812085998</v>
      </c>
      <c r="Q4793" s="265">
        <f t="shared" si="1049"/>
        <v>399017.30742895301</v>
      </c>
      <c r="R4793" s="266">
        <f t="shared" si="1050"/>
        <v>631512.72554981301</v>
      </c>
    </row>
    <row r="4794" spans="1:18" x14ac:dyDescent="0.25">
      <c r="A4794" s="81">
        <v>4763</v>
      </c>
      <c r="B4794" s="93">
        <f t="shared" si="1039"/>
        <v>4.4769176007934259E-40</v>
      </c>
      <c r="C4794" s="178">
        <f t="shared" si="1040"/>
        <v>4.4668184457152787E-40</v>
      </c>
      <c r="D4794" s="165">
        <f t="shared" si="1041"/>
        <v>2.2558277767625785E-3</v>
      </c>
      <c r="E4794" s="166">
        <f t="shared" si="1051"/>
        <v>24.291375447755232</v>
      </c>
      <c r="F4794" s="167">
        <f t="shared" si="1052"/>
        <v>10.746763528496961</v>
      </c>
      <c r="G4794" s="167">
        <f t="shared" si="1042"/>
        <v>373471.77537274029</v>
      </c>
      <c r="H4794" s="167">
        <f t="shared" si="1043"/>
        <v>271299.98899881309</v>
      </c>
      <c r="I4794" s="168">
        <f t="shared" si="1044"/>
        <v>644771.76437155344</v>
      </c>
      <c r="J4794" s="168">
        <f t="shared" si="1046"/>
        <v>610173.68155880994</v>
      </c>
      <c r="K4794" s="94"/>
      <c r="L4794" s="265">
        <f t="shared" si="1045"/>
        <v>245704.37608095037</v>
      </c>
      <c r="M4794" s="265">
        <f>$G4794*NonHospFrac+theModel!$H4794*NonHospFrac</f>
        <v>399067.38829060295</v>
      </c>
      <c r="N4794" s="266">
        <f t="shared" si="1047"/>
        <v>644771.76437155332</v>
      </c>
      <c r="O4794" s="158"/>
      <c r="P4794" s="265">
        <f t="shared" si="1048"/>
        <v>232520.02028120824</v>
      </c>
      <c r="Q4794" s="265">
        <f t="shared" si="1049"/>
        <v>399065.82803998393</v>
      </c>
      <c r="R4794" s="266">
        <f t="shared" si="1050"/>
        <v>631585.8483211922</v>
      </c>
    </row>
    <row r="4795" spans="1:18" x14ac:dyDescent="0.25">
      <c r="A4795" s="81">
        <v>4764</v>
      </c>
      <c r="B4795" s="93">
        <f t="shared" si="1039"/>
        <v>4.3932867239218936E-40</v>
      </c>
      <c r="C4795" s="178">
        <f t="shared" si="1040"/>
        <v>4.3833762256987879E-40</v>
      </c>
      <c r="D4795" s="165">
        <f t="shared" si="1041"/>
        <v>2.2558277767625785E-3</v>
      </c>
      <c r="E4795" s="166">
        <f t="shared" si="1051"/>
        <v>24.291375447755232</v>
      </c>
      <c r="F4795" s="167">
        <f t="shared" si="1052"/>
        <v>10.749019356273724</v>
      </c>
      <c r="G4795" s="167">
        <f t="shared" si="1042"/>
        <v>373550.16995195375</v>
      </c>
      <c r="H4795" s="167">
        <f t="shared" si="1043"/>
        <v>271299.98899881309</v>
      </c>
      <c r="I4795" s="168">
        <f t="shared" si="1044"/>
        <v>644850.15895076678</v>
      </c>
      <c r="J4795" s="168">
        <f t="shared" si="1046"/>
        <v>610238.23934972123</v>
      </c>
      <c r="K4795" s="94"/>
      <c r="L4795" s="265">
        <f t="shared" si="1045"/>
        <v>245734.25004913282</v>
      </c>
      <c r="M4795" s="265">
        <f>$G4795*NonHospFrac+theModel!$H4795*NonHospFrac</f>
        <v>399115.90890163399</v>
      </c>
      <c r="N4795" s="266">
        <f t="shared" si="1047"/>
        <v>644850.15895076678</v>
      </c>
      <c r="O4795" s="158"/>
      <c r="P4795" s="265">
        <f t="shared" si="1048"/>
        <v>232544.62143872405</v>
      </c>
      <c r="Q4795" s="265">
        <f t="shared" si="1049"/>
        <v>399114.34865101497</v>
      </c>
      <c r="R4795" s="266">
        <f t="shared" si="1050"/>
        <v>631658.97008973896</v>
      </c>
    </row>
    <row r="4796" spans="1:18" x14ac:dyDescent="0.25">
      <c r="A4796" s="81">
        <v>4765</v>
      </c>
      <c r="B4796" s="93">
        <f t="shared" si="1039"/>
        <v>4.3112181102390031E-40</v>
      </c>
      <c r="C4796" s="178">
        <f t="shared" si="1040"/>
        <v>4.3014927446742441E-40</v>
      </c>
      <c r="D4796" s="165">
        <f t="shared" si="1041"/>
        <v>2.2558277767625785E-3</v>
      </c>
      <c r="E4796" s="166">
        <f t="shared" si="1051"/>
        <v>24.291375447755232</v>
      </c>
      <c r="F4796" s="167">
        <f t="shared" si="1052"/>
        <v>10.751275184050487</v>
      </c>
      <c r="G4796" s="167">
        <f t="shared" si="1042"/>
        <v>373628.5645311671</v>
      </c>
      <c r="H4796" s="167">
        <f t="shared" si="1043"/>
        <v>271299.98899881309</v>
      </c>
      <c r="I4796" s="168">
        <f t="shared" si="1044"/>
        <v>644928.55352998013</v>
      </c>
      <c r="J4796" s="168">
        <f t="shared" si="1046"/>
        <v>610302.79450912983</v>
      </c>
      <c r="K4796" s="94"/>
      <c r="L4796" s="265">
        <f t="shared" si="1045"/>
        <v>245764.12401731522</v>
      </c>
      <c r="M4796" s="265">
        <f>$G4796*NonHospFrac+theModel!$H4796*NonHospFrac</f>
        <v>399164.42951266491</v>
      </c>
      <c r="N4796" s="266">
        <f t="shared" si="1047"/>
        <v>644928.55352998013</v>
      </c>
      <c r="O4796" s="158"/>
      <c r="P4796" s="265">
        <f t="shared" si="1048"/>
        <v>232569.22159344819</v>
      </c>
      <c r="Q4796" s="265">
        <f t="shared" si="1049"/>
        <v>399162.86926204589</v>
      </c>
      <c r="R4796" s="266">
        <f t="shared" si="1050"/>
        <v>631732.09085549414</v>
      </c>
    </row>
    <row r="4797" spans="1:18" x14ac:dyDescent="0.25">
      <c r="A4797" s="81">
        <v>4766</v>
      </c>
      <c r="B4797" s="93">
        <f t="shared" si="1039"/>
        <v>4.2306825759508983E-40</v>
      </c>
      <c r="C4797" s="178">
        <f t="shared" si="1040"/>
        <v>4.2211388846814028E-40</v>
      </c>
      <c r="D4797" s="165">
        <f t="shared" si="1041"/>
        <v>2.2558277767625785E-3</v>
      </c>
      <c r="E4797" s="166">
        <f t="shared" si="1051"/>
        <v>24.291375447755232</v>
      </c>
      <c r="F4797" s="167">
        <f t="shared" si="1052"/>
        <v>10.753531011827249</v>
      </c>
      <c r="G4797" s="167">
        <f t="shared" si="1042"/>
        <v>373706.95911038062</v>
      </c>
      <c r="H4797" s="167">
        <f t="shared" si="1043"/>
        <v>271299.98899881309</v>
      </c>
      <c r="I4797" s="168">
        <f t="shared" si="1044"/>
        <v>645006.94810919371</v>
      </c>
      <c r="J4797" s="168">
        <f t="shared" si="1046"/>
        <v>610367.34703714331</v>
      </c>
      <c r="K4797" s="94"/>
      <c r="L4797" s="265">
        <f t="shared" si="1045"/>
        <v>245793.9979854977</v>
      </c>
      <c r="M4797" s="265">
        <f>$G4797*NonHospFrac+theModel!$H4797*NonHospFrac</f>
        <v>399212.95012369601</v>
      </c>
      <c r="N4797" s="266">
        <f t="shared" si="1047"/>
        <v>645006.94810919371</v>
      </c>
      <c r="O4797" s="158"/>
      <c r="P4797" s="265">
        <f t="shared" si="1048"/>
        <v>232593.82074542169</v>
      </c>
      <c r="Q4797" s="265">
        <f t="shared" si="1049"/>
        <v>399211.38987307699</v>
      </c>
      <c r="R4797" s="266">
        <f t="shared" si="1050"/>
        <v>631805.21061849874</v>
      </c>
    </row>
    <row r="4798" spans="1:18" x14ac:dyDescent="0.25">
      <c r="A4798" s="81">
        <v>4767</v>
      </c>
      <c r="B4798" s="93">
        <f t="shared" si="1039"/>
        <v>4.1516514824303967E-40</v>
      </c>
      <c r="C4798" s="178">
        <f t="shared" si="1040"/>
        <v>4.1422860716968926E-40</v>
      </c>
      <c r="D4798" s="165">
        <f t="shared" si="1041"/>
        <v>2.2558277767625785E-3</v>
      </c>
      <c r="E4798" s="166">
        <f t="shared" si="1051"/>
        <v>24.291375447755232</v>
      </c>
      <c r="F4798" s="167">
        <f t="shared" si="1052"/>
        <v>10.755786839604012</v>
      </c>
      <c r="G4798" s="167">
        <f t="shared" si="1042"/>
        <v>373785.35368959402</v>
      </c>
      <c r="H4798" s="167">
        <f t="shared" si="1043"/>
        <v>271299.98899881309</v>
      </c>
      <c r="I4798" s="168">
        <f t="shared" si="1044"/>
        <v>645085.34268840705</v>
      </c>
      <c r="J4798" s="168">
        <f t="shared" si="1046"/>
        <v>610431.89693386841</v>
      </c>
      <c r="K4798" s="94"/>
      <c r="L4798" s="265">
        <f t="shared" si="1045"/>
        <v>245823.87195368009</v>
      </c>
      <c r="M4798" s="265">
        <f>$G4798*NonHospFrac+theModel!$H4798*NonHospFrac</f>
        <v>399261.47073472699</v>
      </c>
      <c r="N4798" s="266">
        <f t="shared" si="1047"/>
        <v>645085.34268840705</v>
      </c>
      <c r="O4798" s="158"/>
      <c r="P4798" s="265">
        <f t="shared" si="1048"/>
        <v>232618.41889468525</v>
      </c>
      <c r="Q4798" s="265">
        <f t="shared" si="1049"/>
        <v>399259.91048410797</v>
      </c>
      <c r="R4798" s="266">
        <f t="shared" si="1050"/>
        <v>631878.32937879325</v>
      </c>
    </row>
    <row r="4799" spans="1:18" x14ac:dyDescent="0.25">
      <c r="A4799" s="81">
        <v>4768</v>
      </c>
      <c r="B4799" s="93">
        <f t="shared" si="1039"/>
        <v>4.0740967260330804E-40</v>
      </c>
      <c r="C4799" s="178">
        <f t="shared" si="1040"/>
        <v>4.0649062654732778E-40</v>
      </c>
      <c r="D4799" s="165">
        <f t="shared" si="1041"/>
        <v>2.2558277767625785E-3</v>
      </c>
      <c r="E4799" s="166">
        <f t="shared" si="1051"/>
        <v>24.291375447755232</v>
      </c>
      <c r="F4799" s="167">
        <f t="shared" si="1052"/>
        <v>10.758042667380774</v>
      </c>
      <c r="G4799" s="167">
        <f t="shared" si="1042"/>
        <v>373863.74826880742</v>
      </c>
      <c r="H4799" s="167">
        <f t="shared" si="1043"/>
        <v>271299.98899881309</v>
      </c>
      <c r="I4799" s="168">
        <f t="shared" si="1044"/>
        <v>645163.73726762051</v>
      </c>
      <c r="J4799" s="168">
        <f t="shared" si="1046"/>
        <v>610496.44419941283</v>
      </c>
      <c r="K4799" s="94"/>
      <c r="L4799" s="265">
        <f t="shared" si="1045"/>
        <v>245853.74592186252</v>
      </c>
      <c r="M4799" s="265">
        <f>$G4799*NonHospFrac+theModel!$H4799*NonHospFrac</f>
        <v>399309.99134575797</v>
      </c>
      <c r="N4799" s="266">
        <f t="shared" si="1047"/>
        <v>645163.73726762051</v>
      </c>
      <c r="O4799" s="158"/>
      <c r="P4799" s="265">
        <f t="shared" si="1048"/>
        <v>232643.01604127983</v>
      </c>
      <c r="Q4799" s="265">
        <f t="shared" si="1049"/>
        <v>399308.43109513895</v>
      </c>
      <c r="R4799" s="266">
        <f t="shared" si="1050"/>
        <v>631951.44713641878</v>
      </c>
    </row>
    <row r="4800" spans="1:18" x14ac:dyDescent="0.25">
      <c r="A4800" s="81">
        <v>4769</v>
      </c>
      <c r="B4800" s="93">
        <f t="shared" si="1039"/>
        <v>3.9979907281032866E-40</v>
      </c>
      <c r="C4800" s="178">
        <f t="shared" si="1040"/>
        <v>3.9889719495675921E-40</v>
      </c>
      <c r="D4800" s="165">
        <f t="shared" si="1041"/>
        <v>2.2558277767625785E-3</v>
      </c>
      <c r="E4800" s="166">
        <f t="shared" si="1051"/>
        <v>24.291375447755232</v>
      </c>
      <c r="F4800" s="167">
        <f t="shared" si="1052"/>
        <v>10.760298495157537</v>
      </c>
      <c r="G4800" s="167">
        <f t="shared" si="1042"/>
        <v>373942.14284802089</v>
      </c>
      <c r="H4800" s="167">
        <f t="shared" si="1043"/>
        <v>271299.98899881309</v>
      </c>
      <c r="I4800" s="168">
        <f t="shared" si="1044"/>
        <v>645242.13184683397</v>
      </c>
      <c r="J4800" s="168">
        <f t="shared" si="1046"/>
        <v>610560.98883388354</v>
      </c>
      <c r="K4800" s="94"/>
      <c r="L4800" s="265">
        <f t="shared" si="1045"/>
        <v>245883.61989004497</v>
      </c>
      <c r="M4800" s="265">
        <f>$G4800*NonHospFrac+theModel!$H4800*NonHospFrac</f>
        <v>399358.51195678895</v>
      </c>
      <c r="N4800" s="266">
        <f t="shared" si="1047"/>
        <v>645242.13184683397</v>
      </c>
      <c r="O4800" s="158"/>
      <c r="P4800" s="265">
        <f t="shared" si="1048"/>
        <v>232667.61218524631</v>
      </c>
      <c r="Q4800" s="265">
        <f t="shared" si="1049"/>
        <v>399356.95170616993</v>
      </c>
      <c r="R4800" s="266">
        <f t="shared" si="1050"/>
        <v>632024.56389141618</v>
      </c>
    </row>
    <row r="4801" spans="1:18" x14ac:dyDescent="0.25">
      <c r="A4801" s="81">
        <v>4770</v>
      </c>
      <c r="B4801" s="93">
        <f t="shared" si="1039"/>
        <v>3.9233064251677073E-40</v>
      </c>
      <c r="C4801" s="178">
        <f t="shared" si="1040"/>
        <v>3.9144561215570624E-40</v>
      </c>
      <c r="D4801" s="165">
        <f t="shared" si="1041"/>
        <v>2.2558277767625785E-3</v>
      </c>
      <c r="E4801" s="166">
        <f t="shared" si="1051"/>
        <v>24.291375447755232</v>
      </c>
      <c r="F4801" s="167">
        <f t="shared" si="1052"/>
        <v>10.762554322934299</v>
      </c>
      <c r="G4801" s="167">
        <f t="shared" si="1042"/>
        <v>374020.53742723429</v>
      </c>
      <c r="H4801" s="167">
        <f t="shared" si="1043"/>
        <v>271299.98899881309</v>
      </c>
      <c r="I4801" s="168">
        <f t="shared" si="1044"/>
        <v>645320.52642604732</v>
      </c>
      <c r="J4801" s="168">
        <f t="shared" si="1046"/>
        <v>610625.53083738778</v>
      </c>
      <c r="K4801" s="94"/>
      <c r="L4801" s="265">
        <f t="shared" si="1045"/>
        <v>245913.49385822739</v>
      </c>
      <c r="M4801" s="265">
        <f>$G4801*NonHospFrac+theModel!$H4801*NonHospFrac</f>
        <v>399407.03256781993</v>
      </c>
      <c r="N4801" s="266">
        <f t="shared" si="1047"/>
        <v>645320.52642604732</v>
      </c>
      <c r="O4801" s="158"/>
      <c r="P4801" s="265">
        <f t="shared" si="1048"/>
        <v>232692.20732662553</v>
      </c>
      <c r="Q4801" s="265">
        <f t="shared" si="1049"/>
        <v>399405.47231720091</v>
      </c>
      <c r="R4801" s="266">
        <f t="shared" si="1050"/>
        <v>632097.67964382644</v>
      </c>
    </row>
    <row r="4802" spans="1:18" x14ac:dyDescent="0.25">
      <c r="A4802" s="81">
        <v>4771</v>
      </c>
      <c r="B4802" s="93">
        <f t="shared" si="1039"/>
        <v>3.850017259310693E-40</v>
      </c>
      <c r="C4802" s="178">
        <f t="shared" si="1040"/>
        <v>3.8413322834361247E-40</v>
      </c>
      <c r="D4802" s="165">
        <f t="shared" si="1041"/>
        <v>2.2558277767625785E-3</v>
      </c>
      <c r="E4802" s="166">
        <f t="shared" si="1051"/>
        <v>24.291375447755232</v>
      </c>
      <c r="F4802" s="167">
        <f t="shared" si="1052"/>
        <v>10.764810150711062</v>
      </c>
      <c r="G4802" s="167">
        <f t="shared" si="1042"/>
        <v>374098.93200644769</v>
      </c>
      <c r="H4802" s="167">
        <f t="shared" si="1043"/>
        <v>271299.98899881309</v>
      </c>
      <c r="I4802" s="168">
        <f t="shared" si="1044"/>
        <v>645398.92100526078</v>
      </c>
      <c r="J4802" s="168">
        <f t="shared" si="1046"/>
        <v>610690.0702100331</v>
      </c>
      <c r="K4802" s="94"/>
      <c r="L4802" s="265">
        <f t="shared" si="1045"/>
        <v>245943.36782640981</v>
      </c>
      <c r="M4802" s="265">
        <f>$G4802*NonHospFrac+theModel!$H4802*NonHospFrac</f>
        <v>399455.55317885097</v>
      </c>
      <c r="N4802" s="266">
        <f t="shared" si="1047"/>
        <v>645398.92100526078</v>
      </c>
      <c r="O4802" s="158"/>
      <c r="P4802" s="265">
        <f t="shared" si="1048"/>
        <v>232716.80146545838</v>
      </c>
      <c r="Q4802" s="265">
        <f t="shared" si="1049"/>
        <v>399453.99292823195</v>
      </c>
      <c r="R4802" s="266">
        <f t="shared" si="1050"/>
        <v>632170.7943936903</v>
      </c>
    </row>
    <row r="4803" spans="1:18" x14ac:dyDescent="0.25">
      <c r="A4803" s="81">
        <v>4772</v>
      </c>
      <c r="B4803" s="93">
        <f t="shared" si="1039"/>
        <v>3.7780971687310981E-40</v>
      </c>
      <c r="C4803" s="178">
        <f t="shared" si="1040"/>
        <v>3.7695744321945661E-40</v>
      </c>
      <c r="D4803" s="165">
        <f t="shared" si="1041"/>
        <v>2.2558277767625785E-3</v>
      </c>
      <c r="E4803" s="166">
        <f t="shared" si="1051"/>
        <v>24.291375447755232</v>
      </c>
      <c r="F4803" s="167">
        <f t="shared" si="1052"/>
        <v>10.767065978487825</v>
      </c>
      <c r="G4803" s="167">
        <f t="shared" si="1042"/>
        <v>374177.32658566115</v>
      </c>
      <c r="H4803" s="167">
        <f t="shared" si="1043"/>
        <v>271299.98899881309</v>
      </c>
      <c r="I4803" s="168">
        <f t="shared" si="1044"/>
        <v>645477.31558447424</v>
      </c>
      <c r="J4803" s="168">
        <f t="shared" si="1046"/>
        <v>610754.60695192649</v>
      </c>
      <c r="K4803" s="94"/>
      <c r="L4803" s="265">
        <f t="shared" si="1045"/>
        <v>245973.24179459224</v>
      </c>
      <c r="M4803" s="265">
        <f>$G4803*NonHospFrac+theModel!$H4803*NonHospFrac</f>
        <v>399504.07378988201</v>
      </c>
      <c r="N4803" s="266">
        <f t="shared" si="1047"/>
        <v>645477.31558447424</v>
      </c>
      <c r="O4803" s="158"/>
      <c r="P4803" s="265">
        <f t="shared" si="1048"/>
        <v>232741.39460178569</v>
      </c>
      <c r="Q4803" s="265">
        <f t="shared" si="1049"/>
        <v>399502.51353926299</v>
      </c>
      <c r="R4803" s="266">
        <f t="shared" si="1050"/>
        <v>632243.90814104863</v>
      </c>
    </row>
    <row r="4804" spans="1:18" x14ac:dyDescent="0.25">
      <c r="A4804" s="81">
        <v>4773</v>
      </c>
      <c r="B4804" s="93">
        <f t="shared" si="1039"/>
        <v>3.7075205784737581E-40</v>
      </c>
      <c r="C4804" s="178">
        <f t="shared" si="1040"/>
        <v>3.6991570505699179E-40</v>
      </c>
      <c r="D4804" s="165">
        <f t="shared" si="1041"/>
        <v>2.2558277767625785E-3</v>
      </c>
      <c r="E4804" s="166">
        <f t="shared" si="1051"/>
        <v>24.291375447755232</v>
      </c>
      <c r="F4804" s="167">
        <f t="shared" si="1052"/>
        <v>10.769321806264587</v>
      </c>
      <c r="G4804" s="167">
        <f t="shared" si="1042"/>
        <v>374255.72116487456</v>
      </c>
      <c r="H4804" s="167">
        <f t="shared" si="1043"/>
        <v>271299.98899881309</v>
      </c>
      <c r="I4804" s="168">
        <f t="shared" si="1044"/>
        <v>645555.71016368759</v>
      </c>
      <c r="J4804" s="168">
        <f t="shared" si="1046"/>
        <v>610819.14106317516</v>
      </c>
      <c r="K4804" s="94"/>
      <c r="L4804" s="265">
        <f t="shared" si="1045"/>
        <v>246003.11576277466</v>
      </c>
      <c r="M4804" s="265">
        <f>$G4804*NonHospFrac+theModel!$H4804*NonHospFrac</f>
        <v>399552.59440091299</v>
      </c>
      <c r="N4804" s="266">
        <f t="shared" si="1047"/>
        <v>645555.71016368759</v>
      </c>
      <c r="O4804" s="158"/>
      <c r="P4804" s="265">
        <f t="shared" si="1048"/>
        <v>232765.98673564836</v>
      </c>
      <c r="Q4804" s="265">
        <f t="shared" si="1049"/>
        <v>399551.03415029397</v>
      </c>
      <c r="R4804" s="266">
        <f t="shared" si="1050"/>
        <v>632317.02088594227</v>
      </c>
    </row>
    <row r="4805" spans="1:18" x14ac:dyDescent="0.25">
      <c r="A4805" s="81">
        <v>4774</v>
      </c>
      <c r="B4805" s="93">
        <f t="shared" si="1039"/>
        <v>3.6382623913358427E-40</v>
      </c>
      <c r="C4805" s="178">
        <f t="shared" si="1040"/>
        <v>3.6300550979743166E-40</v>
      </c>
      <c r="D4805" s="165">
        <f t="shared" si="1041"/>
        <v>2.2558277767625785E-3</v>
      </c>
      <c r="E4805" s="166">
        <f t="shared" si="1051"/>
        <v>24.291375447755232</v>
      </c>
      <c r="F4805" s="167">
        <f t="shared" si="1052"/>
        <v>10.77157763404135</v>
      </c>
      <c r="G4805" s="167">
        <f t="shared" si="1042"/>
        <v>374334.1157440879</v>
      </c>
      <c r="H4805" s="167">
        <f t="shared" si="1043"/>
        <v>271299.98899881309</v>
      </c>
      <c r="I4805" s="168">
        <f t="shared" si="1044"/>
        <v>645634.10474290093</v>
      </c>
      <c r="J4805" s="168">
        <f t="shared" si="1046"/>
        <v>610883.67254388635</v>
      </c>
      <c r="K4805" s="94"/>
      <c r="L4805" s="265">
        <f t="shared" si="1045"/>
        <v>246032.98973095705</v>
      </c>
      <c r="M4805" s="265">
        <f>$G4805*NonHospFrac+theModel!$H4805*NonHospFrac</f>
        <v>399601.11501194391</v>
      </c>
      <c r="N4805" s="266">
        <f t="shared" si="1047"/>
        <v>645634.10474290093</v>
      </c>
      <c r="O4805" s="158"/>
      <c r="P4805" s="265">
        <f t="shared" si="1048"/>
        <v>232790.57786708721</v>
      </c>
      <c r="Q4805" s="265">
        <f t="shared" si="1049"/>
        <v>399599.55476132489</v>
      </c>
      <c r="R4805" s="266">
        <f t="shared" si="1050"/>
        <v>632390.1326284121</v>
      </c>
    </row>
    <row r="4806" spans="1:18" x14ac:dyDescent="0.25">
      <c r="A4806" s="81">
        <v>4775</v>
      </c>
      <c r="B4806" s="93">
        <f t="shared" si="1039"/>
        <v>3.5702979789413775E-40</v>
      </c>
      <c r="C4806" s="178">
        <f t="shared" si="1040"/>
        <v>3.5622440015891621E-40</v>
      </c>
      <c r="D4806" s="165">
        <f t="shared" si="1041"/>
        <v>2.2558277767625785E-3</v>
      </c>
      <c r="E4806" s="166">
        <f t="shared" si="1051"/>
        <v>24.291375447755232</v>
      </c>
      <c r="F4806" s="167">
        <f t="shared" si="1052"/>
        <v>10.773833461818112</v>
      </c>
      <c r="G4806" s="167">
        <f t="shared" si="1042"/>
        <v>374412.51032330142</v>
      </c>
      <c r="H4806" s="167">
        <f t="shared" si="1043"/>
        <v>271299.98899881309</v>
      </c>
      <c r="I4806" s="168">
        <f t="shared" si="1044"/>
        <v>645712.49932211451</v>
      </c>
      <c r="J4806" s="168">
        <f t="shared" si="1046"/>
        <v>610948.20139416761</v>
      </c>
      <c r="K4806" s="94"/>
      <c r="L4806" s="265">
        <f t="shared" si="1045"/>
        <v>246062.86369913953</v>
      </c>
      <c r="M4806" s="265">
        <f>$G4806*NonHospFrac+theModel!$H4806*NonHospFrac</f>
        <v>399649.63562297495</v>
      </c>
      <c r="N4806" s="266">
        <f t="shared" si="1047"/>
        <v>645712.49932211451</v>
      </c>
      <c r="O4806" s="158"/>
      <c r="P4806" s="265">
        <f t="shared" si="1048"/>
        <v>232815.16799614322</v>
      </c>
      <c r="Q4806" s="265">
        <f t="shared" si="1049"/>
        <v>399648.07537235593</v>
      </c>
      <c r="R4806" s="266">
        <f t="shared" si="1050"/>
        <v>632463.24336849921</v>
      </c>
    </row>
    <row r="4807" spans="1:18" x14ac:dyDescent="0.25">
      <c r="A4807" s="81">
        <v>4776</v>
      </c>
      <c r="B4807" s="93">
        <f t="shared" si="1039"/>
        <v>3.5036031729841753E-40</v>
      </c>
      <c r="C4807" s="178">
        <f t="shared" si="1040"/>
        <v>3.4956996476278041E-40</v>
      </c>
      <c r="D4807" s="165">
        <f t="shared" si="1041"/>
        <v>2.2558277767625785E-3</v>
      </c>
      <c r="E4807" s="166">
        <f t="shared" si="1051"/>
        <v>24.291375447755232</v>
      </c>
      <c r="F4807" s="167">
        <f t="shared" si="1052"/>
        <v>10.776089289594875</v>
      </c>
      <c r="G4807" s="167">
        <f t="shared" si="1042"/>
        <v>374490.90490251471</v>
      </c>
      <c r="H4807" s="167">
        <f t="shared" si="1043"/>
        <v>271299.98899881309</v>
      </c>
      <c r="I4807" s="168">
        <f t="shared" si="1044"/>
        <v>645790.89390132786</v>
      </c>
      <c r="J4807" s="168">
        <f t="shared" si="1046"/>
        <v>611012.7276141257</v>
      </c>
      <c r="K4807" s="94"/>
      <c r="L4807" s="265">
        <f t="shared" si="1045"/>
        <v>246092.7376673219</v>
      </c>
      <c r="M4807" s="265">
        <f>$G4807*NonHospFrac+theModel!$H4807*NonHospFrac</f>
        <v>399698.15623400587</v>
      </c>
      <c r="N4807" s="266">
        <f t="shared" si="1047"/>
        <v>645790.89390132774</v>
      </c>
      <c r="O4807" s="158"/>
      <c r="P4807" s="265">
        <f t="shared" si="1048"/>
        <v>232839.75712285706</v>
      </c>
      <c r="Q4807" s="265">
        <f t="shared" si="1049"/>
        <v>399696.59598338685</v>
      </c>
      <c r="R4807" s="266">
        <f t="shared" si="1050"/>
        <v>632536.35310624389</v>
      </c>
    </row>
    <row r="4808" spans="1:18" x14ac:dyDescent="0.25">
      <c r="A4808" s="81">
        <v>4777</v>
      </c>
      <c r="B4808" s="93">
        <f t="shared" si="1039"/>
        <v>3.4381542566327011E-40</v>
      </c>
      <c r="C4808" s="178">
        <f t="shared" si="1040"/>
        <v>3.4303983727597945E-40</v>
      </c>
      <c r="D4808" s="165">
        <f t="shared" si="1041"/>
        <v>2.2558277767625785E-3</v>
      </c>
      <c r="E4808" s="166">
        <f t="shared" si="1051"/>
        <v>24.291375447755232</v>
      </c>
      <c r="F4808" s="167">
        <f t="shared" si="1052"/>
        <v>10.778345117371638</v>
      </c>
      <c r="G4808" s="167">
        <f t="shared" si="1042"/>
        <v>374569.29948172823</v>
      </c>
      <c r="H4808" s="167">
        <f t="shared" si="1043"/>
        <v>271299.98899881309</v>
      </c>
      <c r="I4808" s="168">
        <f t="shared" si="1044"/>
        <v>645869.28848054132</v>
      </c>
      <c r="J4808" s="168">
        <f t="shared" si="1046"/>
        <v>611077.25120386807</v>
      </c>
      <c r="K4808" s="94"/>
      <c r="L4808" s="265">
        <f t="shared" si="1045"/>
        <v>246122.61163550438</v>
      </c>
      <c r="M4808" s="265">
        <f>$G4808*NonHospFrac+theModel!$H4808*NonHospFrac</f>
        <v>399746.67684503691</v>
      </c>
      <c r="N4808" s="266">
        <f t="shared" si="1047"/>
        <v>645869.28848054132</v>
      </c>
      <c r="O4808" s="158"/>
      <c r="P4808" s="265">
        <f t="shared" si="1048"/>
        <v>232864.34524726978</v>
      </c>
      <c r="Q4808" s="265">
        <f t="shared" si="1049"/>
        <v>399745.11659441789</v>
      </c>
      <c r="R4808" s="266">
        <f t="shared" si="1050"/>
        <v>632609.46184168768</v>
      </c>
    </row>
    <row r="4809" spans="1:18" x14ac:dyDescent="0.25">
      <c r="A4809" s="81">
        <v>4778</v>
      </c>
      <c r="B4809" s="93">
        <f t="shared" si="1039"/>
        <v>3.3739279560971257E-40</v>
      </c>
      <c r="C4809" s="178">
        <f t="shared" si="1040"/>
        <v>3.366316955696966E-40</v>
      </c>
      <c r="D4809" s="165">
        <f t="shared" si="1041"/>
        <v>2.2558277767625785E-3</v>
      </c>
      <c r="E4809" s="166">
        <f t="shared" si="1051"/>
        <v>24.291375447755232</v>
      </c>
      <c r="F4809" s="167">
        <f t="shared" si="1052"/>
        <v>10.7806009451484</v>
      </c>
      <c r="G4809" s="167">
        <f t="shared" si="1042"/>
        <v>374647.69406094158</v>
      </c>
      <c r="H4809" s="167">
        <f t="shared" si="1043"/>
        <v>271299.98899881309</v>
      </c>
      <c r="I4809" s="168">
        <f t="shared" si="1044"/>
        <v>645947.68305975467</v>
      </c>
      <c r="J4809" s="168">
        <f t="shared" si="1046"/>
        <v>611141.77216350182</v>
      </c>
      <c r="K4809" s="94"/>
      <c r="L4809" s="265">
        <f t="shared" si="1045"/>
        <v>246152.48560368677</v>
      </c>
      <c r="M4809" s="265">
        <f>$G4809*NonHospFrac+theModel!$H4809*NonHospFrac</f>
        <v>399795.19745606789</v>
      </c>
      <c r="N4809" s="266">
        <f t="shared" si="1047"/>
        <v>645947.68305975467</v>
      </c>
      <c r="O4809" s="158"/>
      <c r="P4809" s="265">
        <f t="shared" si="1048"/>
        <v>232888.93236942208</v>
      </c>
      <c r="Q4809" s="265">
        <f t="shared" si="1049"/>
        <v>399793.63720544887</v>
      </c>
      <c r="R4809" s="266">
        <f t="shared" si="1050"/>
        <v>632682.56957487098</v>
      </c>
    </row>
    <row r="4810" spans="1:18" x14ac:dyDescent="0.25">
      <c r="A4810" s="81">
        <v>4779</v>
      </c>
      <c r="B4810" s="93">
        <f t="shared" si="1039"/>
        <v>3.3109014323524038E-40</v>
      </c>
      <c r="C4810" s="178">
        <f t="shared" si="1040"/>
        <v>3.3034326089351801E-40</v>
      </c>
      <c r="D4810" s="165">
        <f t="shared" si="1041"/>
        <v>2.2558277767625785E-3</v>
      </c>
      <c r="E4810" s="166">
        <f t="shared" si="1051"/>
        <v>24.291375447755232</v>
      </c>
      <c r="F4810" s="167">
        <f t="shared" si="1052"/>
        <v>10.782856772925163</v>
      </c>
      <c r="G4810" s="167">
        <f t="shared" si="1042"/>
        <v>374726.0886401551</v>
      </c>
      <c r="H4810" s="167">
        <f t="shared" si="1043"/>
        <v>271299.98899881309</v>
      </c>
      <c r="I4810" s="168">
        <f t="shared" si="1044"/>
        <v>646026.07763896813</v>
      </c>
      <c r="J4810" s="168">
        <f t="shared" si="1046"/>
        <v>611206.29049313429</v>
      </c>
      <c r="K4810" s="94"/>
      <c r="L4810" s="265">
        <f t="shared" si="1045"/>
        <v>246182.35957186922</v>
      </c>
      <c r="M4810" s="265">
        <f>$G4810*NonHospFrac+theModel!$H4810*NonHospFrac</f>
        <v>399843.71806709893</v>
      </c>
      <c r="N4810" s="266">
        <f t="shared" si="1047"/>
        <v>646026.07763896813</v>
      </c>
      <c r="O4810" s="158"/>
      <c r="P4810" s="265">
        <f t="shared" si="1048"/>
        <v>232913.51848935493</v>
      </c>
      <c r="Q4810" s="265">
        <f t="shared" si="1049"/>
        <v>399842.15781647991</v>
      </c>
      <c r="R4810" s="266">
        <f t="shared" si="1050"/>
        <v>632755.6763058349</v>
      </c>
    </row>
    <row r="4811" spans="1:18" x14ac:dyDescent="0.25">
      <c r="A4811" s="81">
        <v>4780</v>
      </c>
      <c r="B4811" s="93">
        <f t="shared" si="1039"/>
        <v>3.2490522730169768E-40</v>
      </c>
      <c r="C4811" s="178">
        <f t="shared" si="1040"/>
        <v>3.2417229706513514E-40</v>
      </c>
      <c r="D4811" s="165">
        <f t="shared" si="1041"/>
        <v>2.2558277767625785E-3</v>
      </c>
      <c r="E4811" s="166">
        <f t="shared" si="1051"/>
        <v>24.291375447755232</v>
      </c>
      <c r="F4811" s="167">
        <f t="shared" si="1052"/>
        <v>10.785112600701925</v>
      </c>
      <c r="G4811" s="167">
        <f t="shared" si="1042"/>
        <v>374804.48321936844</v>
      </c>
      <c r="H4811" s="167">
        <f t="shared" si="1043"/>
        <v>271299.98899881309</v>
      </c>
      <c r="I4811" s="168">
        <f t="shared" si="1044"/>
        <v>646104.47221818147</v>
      </c>
      <c r="J4811" s="168">
        <f t="shared" si="1046"/>
        <v>611270.80619287258</v>
      </c>
      <c r="K4811" s="94"/>
      <c r="L4811" s="265">
        <f t="shared" si="1045"/>
        <v>246212.23354005162</v>
      </c>
      <c r="M4811" s="265">
        <f>$G4811*NonHospFrac+theModel!$H4811*NonHospFrac</f>
        <v>399892.23867812986</v>
      </c>
      <c r="N4811" s="266">
        <f t="shared" si="1047"/>
        <v>646104.47221818147</v>
      </c>
      <c r="O4811" s="158"/>
      <c r="P4811" s="265">
        <f t="shared" si="1048"/>
        <v>232938.10360710908</v>
      </c>
      <c r="Q4811" s="265">
        <f t="shared" si="1049"/>
        <v>399890.67842751084</v>
      </c>
      <c r="R4811" s="266">
        <f t="shared" si="1050"/>
        <v>632828.78203461994</v>
      </c>
    </row>
    <row r="4812" spans="1:18" x14ac:dyDescent="0.25">
      <c r="A4812" s="81">
        <v>4781</v>
      </c>
      <c r="B4812" s="93">
        <f t="shared" si="1039"/>
        <v>3.1883584843831415E-40</v>
      </c>
      <c r="C4812" s="178">
        <f t="shared" si="1040"/>
        <v>3.1811660967517934E-40</v>
      </c>
      <c r="D4812" s="165">
        <f t="shared" si="1041"/>
        <v>2.2558277767625785E-3</v>
      </c>
      <c r="E4812" s="166">
        <f t="shared" si="1051"/>
        <v>24.291375447755232</v>
      </c>
      <c r="F4812" s="167">
        <f t="shared" si="1052"/>
        <v>10.787368428478688</v>
      </c>
      <c r="G4812" s="167">
        <f t="shared" si="1042"/>
        <v>374882.8777985819</v>
      </c>
      <c r="H4812" s="167">
        <f t="shared" si="1043"/>
        <v>271299.98899881309</v>
      </c>
      <c r="I4812" s="168">
        <f t="shared" si="1044"/>
        <v>646182.86679739505</v>
      </c>
      <c r="J4812" s="168">
        <f t="shared" si="1046"/>
        <v>611335.31926282414</v>
      </c>
      <c r="K4812" s="94"/>
      <c r="L4812" s="265">
        <f t="shared" si="1045"/>
        <v>246242.10750823407</v>
      </c>
      <c r="M4812" s="265">
        <f>$G4812*NonHospFrac+theModel!$H4812*NonHospFrac</f>
        <v>399940.75928916095</v>
      </c>
      <c r="N4812" s="266">
        <f t="shared" si="1047"/>
        <v>646182.86679739505</v>
      </c>
      <c r="O4812" s="158"/>
      <c r="P4812" s="265">
        <f t="shared" si="1048"/>
        <v>232962.68772272547</v>
      </c>
      <c r="Q4812" s="265">
        <f t="shared" si="1049"/>
        <v>399939.19903854193</v>
      </c>
      <c r="R4812" s="266">
        <f t="shared" si="1050"/>
        <v>632901.88676126744</v>
      </c>
    </row>
    <row r="4813" spans="1:18" x14ac:dyDescent="0.25">
      <c r="A4813" s="81">
        <v>4782</v>
      </c>
      <c r="B4813" s="93">
        <f t="shared" si="1039"/>
        <v>3.1287984835953912E-40</v>
      </c>
      <c r="C4813" s="178">
        <f t="shared" si="1040"/>
        <v>3.1217404530682042E-40</v>
      </c>
      <c r="D4813" s="165">
        <f t="shared" si="1041"/>
        <v>2.2558277767625785E-3</v>
      </c>
      <c r="E4813" s="166">
        <f t="shared" si="1051"/>
        <v>24.291375447755232</v>
      </c>
      <c r="F4813" s="167">
        <f t="shared" si="1052"/>
        <v>10.789624256255451</v>
      </c>
      <c r="G4813" s="167">
        <f t="shared" si="1042"/>
        <v>374961.27237779525</v>
      </c>
      <c r="H4813" s="167">
        <f t="shared" si="1043"/>
        <v>271299.98899881309</v>
      </c>
      <c r="I4813" s="168">
        <f t="shared" si="1044"/>
        <v>646261.2613766084</v>
      </c>
      <c r="J4813" s="168">
        <f t="shared" si="1046"/>
        <v>611399.82970309572</v>
      </c>
      <c r="K4813" s="94"/>
      <c r="L4813" s="265">
        <f t="shared" si="1045"/>
        <v>246271.98147641646</v>
      </c>
      <c r="M4813" s="265">
        <f>$G4813*NonHospFrac+theModel!$H4813*NonHospFrac</f>
        <v>399989.27990019182</v>
      </c>
      <c r="N4813" s="266">
        <f t="shared" si="1047"/>
        <v>646261.26137660828</v>
      </c>
      <c r="O4813" s="158"/>
      <c r="P4813" s="265">
        <f t="shared" si="1048"/>
        <v>232987.27083624486</v>
      </c>
      <c r="Q4813" s="265">
        <f t="shared" si="1049"/>
        <v>399987.7196495728</v>
      </c>
      <c r="R4813" s="266">
        <f t="shared" si="1050"/>
        <v>632974.99048581766</v>
      </c>
    </row>
    <row r="4814" spans="1:18" x14ac:dyDescent="0.25">
      <c r="A4814" s="81">
        <v>4783</v>
      </c>
      <c r="B4814" s="93">
        <f t="shared" si="1039"/>
        <v>3.0703510909762299E-40</v>
      </c>
      <c r="C4814" s="178">
        <f t="shared" si="1040"/>
        <v>3.0634249077007922E-40</v>
      </c>
      <c r="D4814" s="165">
        <f t="shared" si="1041"/>
        <v>2.2558277767625785E-3</v>
      </c>
      <c r="E4814" s="166">
        <f t="shared" si="1051"/>
        <v>24.291375447755232</v>
      </c>
      <c r="F4814" s="167">
        <f t="shared" si="1052"/>
        <v>10.791880084032213</v>
      </c>
      <c r="G4814" s="167">
        <f t="shared" si="1042"/>
        <v>375039.66695700877</v>
      </c>
      <c r="H4814" s="167">
        <f t="shared" si="1043"/>
        <v>271299.98899881309</v>
      </c>
      <c r="I4814" s="168">
        <f t="shared" si="1044"/>
        <v>646339.65595582186</v>
      </c>
      <c r="J4814" s="168">
        <f t="shared" si="1046"/>
        <v>611464.33751379489</v>
      </c>
      <c r="K4814" s="94"/>
      <c r="L4814" s="265">
        <f t="shared" si="1045"/>
        <v>246301.85544459891</v>
      </c>
      <c r="M4814" s="265">
        <f>$G4814*NonHospFrac+theModel!$H4814*NonHospFrac</f>
        <v>400037.80051122291</v>
      </c>
      <c r="N4814" s="266">
        <f t="shared" si="1047"/>
        <v>646339.65595582186</v>
      </c>
      <c r="O4814" s="158"/>
      <c r="P4814" s="265">
        <f t="shared" si="1048"/>
        <v>233011.85294770819</v>
      </c>
      <c r="Q4814" s="265">
        <f t="shared" si="1049"/>
        <v>400036.2402606039</v>
      </c>
      <c r="R4814" s="266">
        <f t="shared" si="1050"/>
        <v>633048.09320831206</v>
      </c>
    </row>
    <row r="4815" spans="1:18" x14ac:dyDescent="0.25">
      <c r="A4815" s="81">
        <v>4784</v>
      </c>
      <c r="B4815" s="93">
        <f t="shared" si="1039"/>
        <v>3.0129955224939122E-40</v>
      </c>
      <c r="C4815" s="178">
        <f t="shared" si="1040"/>
        <v>3.0061987235030092E-40</v>
      </c>
      <c r="D4815" s="165">
        <f t="shared" si="1041"/>
        <v>2.2558277767625785E-3</v>
      </c>
      <c r="E4815" s="166">
        <f t="shared" si="1051"/>
        <v>24.291375447755232</v>
      </c>
      <c r="F4815" s="167">
        <f t="shared" si="1052"/>
        <v>10.794135911808976</v>
      </c>
      <c r="G4815" s="167">
        <f t="shared" si="1042"/>
        <v>375118.06153622217</v>
      </c>
      <c r="H4815" s="167">
        <f t="shared" si="1043"/>
        <v>271299.98899881309</v>
      </c>
      <c r="I4815" s="168">
        <f t="shared" si="1044"/>
        <v>646418.05053503532</v>
      </c>
      <c r="J4815" s="168">
        <f t="shared" si="1046"/>
        <v>611528.84269502875</v>
      </c>
      <c r="K4815" s="94"/>
      <c r="L4815" s="265">
        <f t="shared" si="1045"/>
        <v>246331.72941278134</v>
      </c>
      <c r="M4815" s="265">
        <f>$G4815*NonHospFrac+theModel!$H4815*NonHospFrac</f>
        <v>400086.3211222539</v>
      </c>
      <c r="N4815" s="266">
        <f t="shared" si="1047"/>
        <v>646418.0505350352</v>
      </c>
      <c r="O4815" s="158"/>
      <c r="P4815" s="265">
        <f t="shared" si="1048"/>
        <v>233036.43405715624</v>
      </c>
      <c r="Q4815" s="265">
        <f t="shared" si="1049"/>
        <v>400084.76087163488</v>
      </c>
      <c r="R4815" s="266">
        <f t="shared" si="1050"/>
        <v>633121.19492879114</v>
      </c>
    </row>
    <row r="4816" spans="1:18" x14ac:dyDescent="0.25">
      <c r="A4816" s="81">
        <v>4785</v>
      </c>
      <c r="B4816" s="93">
        <f t="shared" si="1039"/>
        <v>2.9567113823722978E-40</v>
      </c>
      <c r="C4816" s="178">
        <f t="shared" si="1040"/>
        <v>2.9500415507080721E-40</v>
      </c>
      <c r="D4816" s="165">
        <f t="shared" si="1041"/>
        <v>2.2558277767625785E-3</v>
      </c>
      <c r="E4816" s="166">
        <f t="shared" si="1051"/>
        <v>24.291375447755232</v>
      </c>
      <c r="F4816" s="167">
        <f t="shared" si="1052"/>
        <v>10.796391739585738</v>
      </c>
      <c r="G4816" s="167">
        <f t="shared" si="1042"/>
        <v>375196.45611543563</v>
      </c>
      <c r="H4816" s="167">
        <f t="shared" si="1043"/>
        <v>271299.98899881309</v>
      </c>
      <c r="I4816" s="168">
        <f t="shared" si="1044"/>
        <v>646496.44511424867</v>
      </c>
      <c r="J4816" s="168">
        <f t="shared" si="1046"/>
        <v>611593.3452469043</v>
      </c>
      <c r="K4816" s="94"/>
      <c r="L4816" s="265">
        <f t="shared" si="1045"/>
        <v>246361.60338096379</v>
      </c>
      <c r="M4816" s="265">
        <f>$G4816*NonHospFrac+theModel!$H4816*NonHospFrac</f>
        <v>400134.84173328488</v>
      </c>
      <c r="N4816" s="266">
        <f t="shared" si="1047"/>
        <v>646496.44511424867</v>
      </c>
      <c r="O4816" s="158"/>
      <c r="P4816" s="265">
        <f t="shared" si="1048"/>
        <v>233061.01416462992</v>
      </c>
      <c r="Q4816" s="265">
        <f t="shared" si="1049"/>
        <v>400133.28148266586</v>
      </c>
      <c r="R4816" s="266">
        <f t="shared" si="1050"/>
        <v>633194.29564729577</v>
      </c>
    </row>
    <row r="4817" spans="1:18" x14ac:dyDescent="0.25">
      <c r="A4817" s="81">
        <v>4786</v>
      </c>
      <c r="B4817" s="93">
        <f t="shared" si="1039"/>
        <v>2.9014786558373724E-40</v>
      </c>
      <c r="C4817" s="178">
        <f t="shared" si="1040"/>
        <v>2.8949334196918507E-40</v>
      </c>
      <c r="D4817" s="165">
        <f t="shared" si="1041"/>
        <v>2.2558277767625785E-3</v>
      </c>
      <c r="E4817" s="166">
        <f t="shared" si="1051"/>
        <v>24.291375447755232</v>
      </c>
      <c r="F4817" s="167">
        <f t="shared" si="1052"/>
        <v>10.798647567362501</v>
      </c>
      <c r="G4817" s="167">
        <f t="shared" si="1042"/>
        <v>375274.85069464904</v>
      </c>
      <c r="H4817" s="167">
        <f t="shared" si="1043"/>
        <v>271299.98899881309</v>
      </c>
      <c r="I4817" s="168">
        <f t="shared" si="1044"/>
        <v>646574.83969346213</v>
      </c>
      <c r="J4817" s="168">
        <f t="shared" si="1046"/>
        <v>611657.84516952897</v>
      </c>
      <c r="K4817" s="94"/>
      <c r="L4817" s="265">
        <f t="shared" si="1045"/>
        <v>246391.47734914621</v>
      </c>
      <c r="M4817" s="265">
        <f>$G4817*NonHospFrac+theModel!$H4817*NonHospFrac</f>
        <v>400183.36234431592</v>
      </c>
      <c r="N4817" s="266">
        <f t="shared" si="1047"/>
        <v>646574.83969346213</v>
      </c>
      <c r="O4817" s="158"/>
      <c r="P4817" s="265">
        <f t="shared" si="1048"/>
        <v>233085.59327016998</v>
      </c>
      <c r="Q4817" s="265">
        <f t="shared" si="1049"/>
        <v>400181.8020936969</v>
      </c>
      <c r="R4817" s="266">
        <f t="shared" si="1050"/>
        <v>633267.39536386682</v>
      </c>
    </row>
    <row r="4818" spans="1:18" x14ac:dyDescent="0.25">
      <c r="A4818" s="81">
        <v>4787</v>
      </c>
      <c r="B4818" s="93">
        <f t="shared" si="1039"/>
        <v>2.8472777020006235E-40</v>
      </c>
      <c r="C4818" s="178">
        <f t="shared" si="1040"/>
        <v>2.8408547338722935E-40</v>
      </c>
      <c r="D4818" s="165">
        <f t="shared" si="1041"/>
        <v>2.2558277767625785E-3</v>
      </c>
      <c r="E4818" s="166">
        <f t="shared" si="1051"/>
        <v>24.291375447755232</v>
      </c>
      <c r="F4818" s="167">
        <f t="shared" si="1052"/>
        <v>10.800903395139263</v>
      </c>
      <c r="G4818" s="167">
        <f t="shared" si="1042"/>
        <v>375353.24527386244</v>
      </c>
      <c r="H4818" s="167">
        <f t="shared" si="1043"/>
        <v>271299.98899881309</v>
      </c>
      <c r="I4818" s="168">
        <f t="shared" si="1044"/>
        <v>646653.23427267559</v>
      </c>
      <c r="J4818" s="168">
        <f t="shared" si="1046"/>
        <v>611722.34246300976</v>
      </c>
      <c r="K4818" s="94"/>
      <c r="L4818" s="265">
        <f t="shared" si="1045"/>
        <v>246421.35131732863</v>
      </c>
      <c r="M4818" s="265">
        <f>$G4818*NonHospFrac+theModel!$H4818*NonHospFrac</f>
        <v>400231.8829553469</v>
      </c>
      <c r="N4818" s="266">
        <f t="shared" si="1047"/>
        <v>646653.23427267559</v>
      </c>
      <c r="O4818" s="158"/>
      <c r="P4818" s="265">
        <f t="shared" si="1048"/>
        <v>233110.17137381731</v>
      </c>
      <c r="Q4818" s="265">
        <f t="shared" si="1049"/>
        <v>400230.32270472788</v>
      </c>
      <c r="R4818" s="266">
        <f t="shared" si="1050"/>
        <v>633340.49407854513</v>
      </c>
    </row>
    <row r="4819" spans="1:18" x14ac:dyDescent="0.25">
      <c r="A4819" s="81">
        <v>4788</v>
      </c>
      <c r="B4819" s="93">
        <f t="shared" si="1039"/>
        <v>2.7940892468740312E-40</v>
      </c>
      <c r="C4819" s="178">
        <f t="shared" si="1040"/>
        <v>2.787786262740179E-40</v>
      </c>
      <c r="D4819" s="165">
        <f t="shared" si="1041"/>
        <v>2.2558277767625785E-3</v>
      </c>
      <c r="E4819" s="166">
        <f t="shared" si="1051"/>
        <v>24.291375447755232</v>
      </c>
      <c r="F4819" s="167">
        <f t="shared" si="1052"/>
        <v>10.803159222916026</v>
      </c>
      <c r="G4819" s="167">
        <f t="shared" si="1042"/>
        <v>375431.63985307585</v>
      </c>
      <c r="H4819" s="167">
        <f t="shared" si="1043"/>
        <v>271299.98899881309</v>
      </c>
      <c r="I4819" s="168">
        <f t="shared" si="1044"/>
        <v>646731.62885188893</v>
      </c>
      <c r="J4819" s="168">
        <f t="shared" si="1046"/>
        <v>611786.83712745388</v>
      </c>
      <c r="K4819" s="94"/>
      <c r="L4819" s="265">
        <f t="shared" si="1045"/>
        <v>246451.22528551103</v>
      </c>
      <c r="M4819" s="265">
        <f>$G4819*NonHospFrac+theModel!$H4819*NonHospFrac</f>
        <v>400280.40356637788</v>
      </c>
      <c r="N4819" s="266">
        <f t="shared" si="1047"/>
        <v>646731.62885188893</v>
      </c>
      <c r="O4819" s="158"/>
      <c r="P4819" s="265">
        <f t="shared" si="1048"/>
        <v>233134.74847561275</v>
      </c>
      <c r="Q4819" s="265">
        <f t="shared" si="1049"/>
        <v>400278.84331575886</v>
      </c>
      <c r="R4819" s="266">
        <f t="shared" si="1050"/>
        <v>633413.59179137158</v>
      </c>
    </row>
    <row r="4820" spans="1:18" x14ac:dyDescent="0.25">
      <c r="A4820" s="81">
        <v>4789</v>
      </c>
      <c r="B4820" s="93">
        <f t="shared" si="1039"/>
        <v>2.7418943765168448E-40</v>
      </c>
      <c r="C4820" s="178">
        <f t="shared" si="1040"/>
        <v>2.7357091350213489E-40</v>
      </c>
      <c r="D4820" s="165">
        <f t="shared" si="1041"/>
        <v>2.2558277767625785E-3</v>
      </c>
      <c r="E4820" s="166">
        <f t="shared" si="1051"/>
        <v>24.291375447755232</v>
      </c>
      <c r="F4820" s="167">
        <f t="shared" si="1052"/>
        <v>10.805415050692789</v>
      </c>
      <c r="G4820" s="167">
        <f t="shared" si="1042"/>
        <v>375510.03443228931</v>
      </c>
      <c r="H4820" s="167">
        <f t="shared" si="1043"/>
        <v>271299.98899881309</v>
      </c>
      <c r="I4820" s="168">
        <f t="shared" si="1044"/>
        <v>646810.0234311024</v>
      </c>
      <c r="J4820" s="168">
        <f t="shared" si="1046"/>
        <v>611851.32916296856</v>
      </c>
      <c r="K4820" s="94"/>
      <c r="L4820" s="265">
        <f t="shared" si="1045"/>
        <v>246481.09925369348</v>
      </c>
      <c r="M4820" s="265">
        <f>$G4820*NonHospFrac+theModel!$H4820*NonHospFrac</f>
        <v>400328.92417740892</v>
      </c>
      <c r="N4820" s="266">
        <f t="shared" si="1047"/>
        <v>646810.0234311024</v>
      </c>
      <c r="O4820" s="158"/>
      <c r="P4820" s="265">
        <f t="shared" si="1048"/>
        <v>233159.32457559719</v>
      </c>
      <c r="Q4820" s="265">
        <f t="shared" si="1049"/>
        <v>400327.3639267899</v>
      </c>
      <c r="R4820" s="266">
        <f t="shared" si="1050"/>
        <v>633486.68850238714</v>
      </c>
    </row>
    <row r="4821" spans="1:18" x14ac:dyDescent="0.25">
      <c r="A4821" s="81">
        <v>4790</v>
      </c>
      <c r="B4821" s="93">
        <f t="shared" si="1039"/>
        <v>2.6906745303090971E-40</v>
      </c>
      <c r="C4821" s="178">
        <f t="shared" si="1040"/>
        <v>2.6846048319653984E-40</v>
      </c>
      <c r="D4821" s="165">
        <f t="shared" si="1041"/>
        <v>2.2558277767625785E-3</v>
      </c>
      <c r="E4821" s="166">
        <f t="shared" si="1051"/>
        <v>24.291375447755232</v>
      </c>
      <c r="F4821" s="167">
        <f t="shared" si="1052"/>
        <v>10.807670878469551</v>
      </c>
      <c r="G4821" s="167">
        <f t="shared" si="1042"/>
        <v>375588.42901150271</v>
      </c>
      <c r="H4821" s="167">
        <f t="shared" si="1043"/>
        <v>271299.98899881309</v>
      </c>
      <c r="I4821" s="168">
        <f t="shared" si="1044"/>
        <v>646888.41801031586</v>
      </c>
      <c r="J4821" s="168">
        <f t="shared" si="1046"/>
        <v>611915.81856966089</v>
      </c>
      <c r="K4821" s="94"/>
      <c r="L4821" s="265">
        <f t="shared" si="1045"/>
        <v>246510.9732218759</v>
      </c>
      <c r="M4821" s="265">
        <f>$G4821*NonHospFrac+theModel!$H4821*NonHospFrac</f>
        <v>400377.4447884399</v>
      </c>
      <c r="N4821" s="266">
        <f t="shared" si="1047"/>
        <v>646888.41801031586</v>
      </c>
      <c r="O4821" s="158"/>
      <c r="P4821" s="265">
        <f t="shared" si="1048"/>
        <v>233183.89967381136</v>
      </c>
      <c r="Q4821" s="265">
        <f t="shared" si="1049"/>
        <v>400375.88453782088</v>
      </c>
      <c r="R4821" s="266">
        <f t="shared" si="1050"/>
        <v>633559.78421163221</v>
      </c>
    </row>
    <row r="4822" spans="1:18" x14ac:dyDescent="0.25">
      <c r="A4822" s="81">
        <v>4791</v>
      </c>
      <c r="B4822" s="93">
        <f t="shared" si="1039"/>
        <v>2.6404114943520359E-40</v>
      </c>
      <c r="C4822" s="178">
        <f t="shared" si="1040"/>
        <v>2.6344551807609932E-40</v>
      </c>
      <c r="D4822" s="165">
        <f t="shared" si="1041"/>
        <v>2.2558277767625785E-3</v>
      </c>
      <c r="E4822" s="166">
        <f t="shared" si="1051"/>
        <v>24.291375447755232</v>
      </c>
      <c r="F4822" s="167">
        <f t="shared" si="1052"/>
        <v>10.809926706246314</v>
      </c>
      <c r="G4822" s="167">
        <f t="shared" si="1042"/>
        <v>375666.82359071611</v>
      </c>
      <c r="H4822" s="167">
        <f t="shared" si="1043"/>
        <v>271299.98899881309</v>
      </c>
      <c r="I4822" s="168">
        <f t="shared" si="1044"/>
        <v>646966.8125895292</v>
      </c>
      <c r="J4822" s="168">
        <f t="shared" si="1046"/>
        <v>611980.30534763797</v>
      </c>
      <c r="K4822" s="94"/>
      <c r="L4822" s="265">
        <f t="shared" si="1045"/>
        <v>246540.84719005832</v>
      </c>
      <c r="M4822" s="265">
        <f>$G4822*NonHospFrac+theModel!$H4822*NonHospFrac</f>
        <v>400425.96539947088</v>
      </c>
      <c r="N4822" s="266">
        <f t="shared" si="1047"/>
        <v>646966.8125895292</v>
      </c>
      <c r="O4822" s="158"/>
      <c r="P4822" s="265">
        <f t="shared" si="1048"/>
        <v>233208.47377029617</v>
      </c>
      <c r="Q4822" s="265">
        <f t="shared" si="1049"/>
        <v>400424.40514885186</v>
      </c>
      <c r="R4822" s="266">
        <f t="shared" si="1050"/>
        <v>633632.878919148</v>
      </c>
    </row>
    <row r="4823" spans="1:18" x14ac:dyDescent="0.25">
      <c r="A4823" s="81">
        <v>4792</v>
      </c>
      <c r="B4823" s="93">
        <f t="shared" si="1039"/>
        <v>2.5910873949906361E-40</v>
      </c>
      <c r="C4823" s="178">
        <f t="shared" si="1040"/>
        <v>2.5852423480729966E-40</v>
      </c>
      <c r="D4823" s="165">
        <f t="shared" si="1041"/>
        <v>2.2558277767625785E-3</v>
      </c>
      <c r="E4823" s="166">
        <f t="shared" si="1051"/>
        <v>24.291375447755232</v>
      </c>
      <c r="F4823" s="167">
        <f t="shared" si="1052"/>
        <v>10.812182534023076</v>
      </c>
      <c r="G4823" s="167">
        <f t="shared" si="1042"/>
        <v>375745.21816992958</v>
      </c>
      <c r="H4823" s="167">
        <f t="shared" si="1043"/>
        <v>271299.98899881309</v>
      </c>
      <c r="I4823" s="168">
        <f t="shared" si="1044"/>
        <v>647045.20716874267</v>
      </c>
      <c r="J4823" s="168">
        <f t="shared" si="1046"/>
        <v>612044.78949700715</v>
      </c>
      <c r="K4823" s="94"/>
      <c r="L4823" s="265">
        <f t="shared" si="1045"/>
        <v>246570.72115824075</v>
      </c>
      <c r="M4823" s="265">
        <f>$G4823*NonHospFrac+theModel!$H4823*NonHospFrac</f>
        <v>400474.48601050186</v>
      </c>
      <c r="N4823" s="266">
        <f t="shared" si="1047"/>
        <v>647045.20716874255</v>
      </c>
      <c r="O4823" s="158"/>
      <c r="P4823" s="265">
        <f t="shared" si="1048"/>
        <v>233233.04686509242</v>
      </c>
      <c r="Q4823" s="265">
        <f t="shared" si="1049"/>
        <v>400472.92575988284</v>
      </c>
      <c r="R4823" s="266">
        <f t="shared" si="1050"/>
        <v>633705.97262497526</v>
      </c>
    </row>
    <row r="4824" spans="1:18" x14ac:dyDescent="0.25">
      <c r="A4824" s="81">
        <v>4793</v>
      </c>
      <c r="B4824" s="93">
        <f t="shared" si="1039"/>
        <v>2.5426846924581087E-40</v>
      </c>
      <c r="C4824" s="178">
        <f t="shared" si="1040"/>
        <v>2.5369488337013129E-40</v>
      </c>
      <c r="D4824" s="165">
        <f t="shared" si="1041"/>
        <v>2.2558277767625785E-3</v>
      </c>
      <c r="E4824" s="166">
        <f t="shared" si="1051"/>
        <v>24.291375447755232</v>
      </c>
      <c r="F4824" s="167">
        <f t="shared" si="1052"/>
        <v>10.814438361799839</v>
      </c>
      <c r="G4824" s="167">
        <f t="shared" si="1042"/>
        <v>375823.61274914298</v>
      </c>
      <c r="H4824" s="167">
        <f t="shared" si="1043"/>
        <v>271299.98899881309</v>
      </c>
      <c r="I4824" s="168">
        <f t="shared" si="1044"/>
        <v>647123.60174795613</v>
      </c>
      <c r="J4824" s="168">
        <f t="shared" si="1046"/>
        <v>612109.27101787541</v>
      </c>
      <c r="K4824" s="94"/>
      <c r="L4824" s="265">
        <f t="shared" si="1045"/>
        <v>246600.59512642317</v>
      </c>
      <c r="M4824" s="265">
        <f>$G4824*NonHospFrac+theModel!$H4824*NonHospFrac</f>
        <v>400523.00662153284</v>
      </c>
      <c r="N4824" s="266">
        <f t="shared" si="1047"/>
        <v>647123.60174795601</v>
      </c>
      <c r="O4824" s="158"/>
      <c r="P4824" s="265">
        <f t="shared" si="1048"/>
        <v>233257.61895824096</v>
      </c>
      <c r="Q4824" s="265">
        <f t="shared" si="1049"/>
        <v>400521.44637091382</v>
      </c>
      <c r="R4824" s="266">
        <f t="shared" si="1050"/>
        <v>633779.06532915472</v>
      </c>
    </row>
    <row r="4825" spans="1:18" x14ac:dyDescent="0.25">
      <c r="A4825" s="81">
        <v>4794</v>
      </c>
      <c r="B4825" s="93">
        <f t="shared" si="1039"/>
        <v>2.4951861746385249E-40</v>
      </c>
      <c r="C4825" s="178">
        <f t="shared" si="1040"/>
        <v>2.4895574643575814E-40</v>
      </c>
      <c r="D4825" s="165">
        <f t="shared" si="1041"/>
        <v>2.2558277767625785E-3</v>
      </c>
      <c r="E4825" s="166">
        <f t="shared" si="1051"/>
        <v>24.291375447755232</v>
      </c>
      <c r="F4825" s="167">
        <f t="shared" si="1052"/>
        <v>10.816694189576602</v>
      </c>
      <c r="G4825" s="167">
        <f t="shared" si="1042"/>
        <v>375902.00732835638</v>
      </c>
      <c r="H4825" s="167">
        <f t="shared" si="1043"/>
        <v>271299.98899881309</v>
      </c>
      <c r="I4825" s="168">
        <f t="shared" si="1044"/>
        <v>647201.99632716947</v>
      </c>
      <c r="J4825" s="168">
        <f t="shared" si="1046"/>
        <v>612173.74991034984</v>
      </c>
      <c r="K4825" s="94"/>
      <c r="L4825" s="265">
        <f t="shared" si="1045"/>
        <v>246630.46909460559</v>
      </c>
      <c r="M4825" s="265">
        <f>$G4825*NonHospFrac+theModel!$H4825*NonHospFrac</f>
        <v>400571.52723256382</v>
      </c>
      <c r="N4825" s="266">
        <f t="shared" si="1047"/>
        <v>647201.99632716947</v>
      </c>
      <c r="O4825" s="158"/>
      <c r="P4825" s="265">
        <f t="shared" si="1048"/>
        <v>233282.1900497826</v>
      </c>
      <c r="Q4825" s="265">
        <f t="shared" si="1049"/>
        <v>400569.9669819448</v>
      </c>
      <c r="R4825" s="266">
        <f t="shared" si="1050"/>
        <v>633852.15703172737</v>
      </c>
    </row>
    <row r="4826" spans="1:18" x14ac:dyDescent="0.25">
      <c r="A4826" s="81">
        <v>4795</v>
      </c>
      <c r="B4826" s="93">
        <f t="shared" si="1039"/>
        <v>2.448574950946188E-40</v>
      </c>
      <c r="C4826" s="178">
        <f t="shared" si="1040"/>
        <v>2.4430513875583585E-40</v>
      </c>
      <c r="D4826" s="165">
        <f t="shared" si="1041"/>
        <v>2.2558277767625785E-3</v>
      </c>
      <c r="E4826" s="166">
        <f t="shared" si="1051"/>
        <v>24.291375447755232</v>
      </c>
      <c r="F4826" s="167">
        <f t="shared" si="1052"/>
        <v>10.818950017353364</v>
      </c>
      <c r="G4826" s="167">
        <f t="shared" si="1042"/>
        <v>375980.40190756985</v>
      </c>
      <c r="H4826" s="167">
        <f t="shared" si="1043"/>
        <v>271299.98899881309</v>
      </c>
      <c r="I4826" s="168">
        <f t="shared" si="1044"/>
        <v>647280.39090638293</v>
      </c>
      <c r="J4826" s="168">
        <f t="shared" si="1046"/>
        <v>612238.22617453779</v>
      </c>
      <c r="K4826" s="94"/>
      <c r="L4826" s="265">
        <f t="shared" si="1045"/>
        <v>246660.34306278804</v>
      </c>
      <c r="M4826" s="265">
        <f>$G4826*NonHospFrac+theModel!$H4826*NonHospFrac</f>
        <v>400620.04784359486</v>
      </c>
      <c r="N4826" s="266">
        <f t="shared" si="1047"/>
        <v>647280.39090638293</v>
      </c>
      <c r="O4826" s="158"/>
      <c r="P4826" s="265">
        <f t="shared" si="1048"/>
        <v>233306.7601397582</v>
      </c>
      <c r="Q4826" s="265">
        <f t="shared" si="1049"/>
        <v>400618.48759297584</v>
      </c>
      <c r="R4826" s="266">
        <f t="shared" si="1050"/>
        <v>633925.24773273407</v>
      </c>
    </row>
    <row r="4827" spans="1:18" x14ac:dyDescent="0.25">
      <c r="A4827" s="81">
        <v>4796</v>
      </c>
      <c r="B4827" s="93">
        <f t="shared" si="1039"/>
        <v>2.4028344463192976E-40</v>
      </c>
      <c r="C4827" s="178">
        <f t="shared" si="1040"/>
        <v>2.3974140656323286E-40</v>
      </c>
      <c r="D4827" s="165">
        <f t="shared" si="1041"/>
        <v>2.2558277767625785E-3</v>
      </c>
      <c r="E4827" s="166">
        <f t="shared" si="1051"/>
        <v>24.291375447755232</v>
      </c>
      <c r="F4827" s="167">
        <f t="shared" si="1052"/>
        <v>10.821205845130127</v>
      </c>
      <c r="G4827" s="167">
        <f t="shared" si="1042"/>
        <v>376058.79648678325</v>
      </c>
      <c r="H4827" s="167">
        <f t="shared" si="1043"/>
        <v>271299.98899881309</v>
      </c>
      <c r="I4827" s="168">
        <f t="shared" si="1044"/>
        <v>647358.7854855964</v>
      </c>
      <c r="J4827" s="168">
        <f t="shared" si="1046"/>
        <v>612302.69981054624</v>
      </c>
      <c r="K4827" s="94"/>
      <c r="L4827" s="265">
        <f t="shared" si="1045"/>
        <v>246690.21703097047</v>
      </c>
      <c r="M4827" s="265">
        <f>$G4827*NonHospFrac+theModel!$H4827*NonHospFrac</f>
        <v>400668.5684546259</v>
      </c>
      <c r="N4827" s="266">
        <f t="shared" si="1047"/>
        <v>647358.7854855964</v>
      </c>
      <c r="O4827" s="158"/>
      <c r="P4827" s="265">
        <f t="shared" si="1048"/>
        <v>233331.32922820855</v>
      </c>
      <c r="Q4827" s="265">
        <f t="shared" si="1049"/>
        <v>400667.00820400688</v>
      </c>
      <c r="R4827" s="266">
        <f t="shared" si="1050"/>
        <v>633998.33743221546</v>
      </c>
    </row>
    <row r="4828" spans="1:18" x14ac:dyDescent="0.25">
      <c r="A4828" s="81">
        <v>4797</v>
      </c>
      <c r="B4828" s="93">
        <f t="shared" si="1039"/>
        <v>2.357948395325821E-40</v>
      </c>
      <c r="C4828" s="178">
        <f t="shared" si="1040"/>
        <v>2.3526292698394722E-40</v>
      </c>
      <c r="D4828" s="165">
        <f t="shared" si="1041"/>
        <v>2.2558277767625785E-3</v>
      </c>
      <c r="E4828" s="166">
        <f t="shared" si="1051"/>
        <v>24.291375447755232</v>
      </c>
      <c r="F4828" s="167">
        <f t="shared" si="1052"/>
        <v>10.823461672906889</v>
      </c>
      <c r="G4828" s="167">
        <f t="shared" si="1042"/>
        <v>376137.19106599665</v>
      </c>
      <c r="H4828" s="167">
        <f t="shared" si="1043"/>
        <v>271299.98899881309</v>
      </c>
      <c r="I4828" s="168">
        <f t="shared" si="1044"/>
        <v>647437.18006480974</v>
      </c>
      <c r="J4828" s="168">
        <f t="shared" si="1046"/>
        <v>612367.17081848229</v>
      </c>
      <c r="K4828" s="94"/>
      <c r="L4828" s="265">
        <f t="shared" si="1045"/>
        <v>246720.09099915289</v>
      </c>
      <c r="M4828" s="265">
        <f>$G4828*NonHospFrac+theModel!$H4828*NonHospFrac</f>
        <v>400717.08906565688</v>
      </c>
      <c r="N4828" s="266">
        <f t="shared" si="1047"/>
        <v>647437.18006480974</v>
      </c>
      <c r="O4828" s="158"/>
      <c r="P4828" s="265">
        <f t="shared" si="1048"/>
        <v>233355.89731517449</v>
      </c>
      <c r="Q4828" s="265">
        <f t="shared" si="1049"/>
        <v>400715.52881503786</v>
      </c>
      <c r="R4828" s="266">
        <f t="shared" si="1050"/>
        <v>634071.42613021238</v>
      </c>
    </row>
    <row r="4829" spans="1:18" x14ac:dyDescent="0.25">
      <c r="A4829" s="81">
        <v>4798</v>
      </c>
      <c r="B4829" s="93">
        <f t="shared" si="1039"/>
        <v>2.3139008363794665E-40</v>
      </c>
      <c r="C4829" s="178">
        <f t="shared" si="1040"/>
        <v>2.3086810746000874E-40</v>
      </c>
      <c r="D4829" s="165">
        <f t="shared" si="1041"/>
        <v>2.2558277767625785E-3</v>
      </c>
      <c r="E4829" s="166">
        <f t="shared" si="1051"/>
        <v>24.291375447755232</v>
      </c>
      <c r="F4829" s="167">
        <f t="shared" si="1052"/>
        <v>10.825717500683652</v>
      </c>
      <c r="G4829" s="167">
        <f t="shared" si="1042"/>
        <v>376215.58564521006</v>
      </c>
      <c r="H4829" s="167">
        <f t="shared" si="1043"/>
        <v>271299.98899881309</v>
      </c>
      <c r="I4829" s="168">
        <f t="shared" si="1044"/>
        <v>647515.57464402309</v>
      </c>
      <c r="J4829" s="168">
        <f t="shared" si="1046"/>
        <v>612431.63919845317</v>
      </c>
      <c r="K4829" s="94"/>
      <c r="L4829" s="265">
        <f t="shared" si="1045"/>
        <v>246749.96496733528</v>
      </c>
      <c r="M4829" s="265">
        <f>$G4829*NonHospFrac+theModel!$H4829*NonHospFrac</f>
        <v>400765.60967668786</v>
      </c>
      <c r="N4829" s="266">
        <f t="shared" si="1047"/>
        <v>647515.57464402309</v>
      </c>
      <c r="O4829" s="158"/>
      <c r="P4829" s="265">
        <f t="shared" si="1048"/>
        <v>233380.4644006968</v>
      </c>
      <c r="Q4829" s="265">
        <f t="shared" si="1049"/>
        <v>400764.04942606884</v>
      </c>
      <c r="R4829" s="266">
        <f t="shared" si="1050"/>
        <v>634144.51382676559</v>
      </c>
    </row>
    <row r="4830" spans="1:18" x14ac:dyDescent="0.25">
      <c r="A4830" s="81">
        <v>4799</v>
      </c>
      <c r="B4830" s="93">
        <f t="shared" si="1039"/>
        <v>2.2706761060637039E-40</v>
      </c>
      <c r="C4830" s="178">
        <f t="shared" si="1040"/>
        <v>2.2655538518316142E-40</v>
      </c>
      <c r="D4830" s="165">
        <f t="shared" si="1041"/>
        <v>2.2558277767625785E-3</v>
      </c>
      <c r="E4830" s="166">
        <f t="shared" si="1051"/>
        <v>24.291375447755232</v>
      </c>
      <c r="F4830" s="167">
        <f t="shared" si="1052"/>
        <v>10.827973328460414</v>
      </c>
      <c r="G4830" s="167">
        <f t="shared" si="1042"/>
        <v>376293.9802244234</v>
      </c>
      <c r="H4830" s="167">
        <f t="shared" si="1043"/>
        <v>271299.98899881309</v>
      </c>
      <c r="I4830" s="168">
        <f t="shared" si="1044"/>
        <v>647593.96922323643</v>
      </c>
      <c r="J4830" s="168">
        <f t="shared" si="1046"/>
        <v>612496.10495056596</v>
      </c>
      <c r="K4830" s="94"/>
      <c r="L4830" s="265">
        <f t="shared" si="1045"/>
        <v>246779.83893551771</v>
      </c>
      <c r="M4830" s="265">
        <f>$G4830*NonHospFrac+theModel!$H4830*NonHospFrac</f>
        <v>400814.13028771878</v>
      </c>
      <c r="N4830" s="266">
        <f t="shared" si="1047"/>
        <v>647593.96922323643</v>
      </c>
      <c r="O4830" s="158"/>
      <c r="P4830" s="265">
        <f t="shared" si="1048"/>
        <v>233405.03048481638</v>
      </c>
      <c r="Q4830" s="265">
        <f t="shared" si="1049"/>
        <v>400812.57003709977</v>
      </c>
      <c r="R4830" s="266">
        <f t="shared" si="1050"/>
        <v>634217.60052191617</v>
      </c>
    </row>
    <row r="4831" spans="1:18" x14ac:dyDescent="0.25">
      <c r="A4831" s="81">
        <v>4800</v>
      </c>
      <c r="B4831" s="93">
        <f t="shared" ref="B4831:B4894" si="1053">Constant*EXP(PowerTerm*(A4831)/7)</f>
        <v>2.2282588335618181E-40</v>
      </c>
      <c r="C4831" s="178">
        <f t="shared" ref="C4831:C4894" si="1054">(1-theFloor)*B4831</f>
        <v>2.2232322653912527E-40</v>
      </c>
      <c r="D4831" s="165">
        <f t="shared" ref="D4831:D4894" si="1055">theFloor</f>
        <v>2.2558277767625785E-3</v>
      </c>
      <c r="E4831" s="166">
        <f t="shared" si="1051"/>
        <v>24.291375447755232</v>
      </c>
      <c r="F4831" s="167">
        <f t="shared" si="1052"/>
        <v>10.830229156237177</v>
      </c>
      <c r="G4831" s="167">
        <f t="shared" ref="G4831:G4894" si="1056">$B$22*F4831*totInfected/365.25</f>
        <v>376372.37480363692</v>
      </c>
      <c r="H4831" s="167">
        <f t="shared" ref="H4831:H4894" si="1057">lostQALYs_Injured*E4831*totInfected/365.25</f>
        <v>271299.98899881309</v>
      </c>
      <c r="I4831" s="168">
        <f t="shared" ref="I4831:I4894" si="1058">H4831+G4831</f>
        <v>647672.36380245001</v>
      </c>
      <c r="J4831" s="168">
        <f t="shared" si="1046"/>
        <v>612560.56807492801</v>
      </c>
      <c r="K4831" s="94"/>
      <c r="L4831" s="265">
        <f t="shared" ref="L4831:L4894" si="1059">$G4831*HospFrac+$H4831*HospFrac</f>
        <v>246809.71290370016</v>
      </c>
      <c r="M4831" s="265">
        <f>$G4831*NonHospFrac+theModel!$H4831*NonHospFrac</f>
        <v>400862.65089874982</v>
      </c>
      <c r="N4831" s="266">
        <f t="shared" si="1047"/>
        <v>647672.36380245001</v>
      </c>
      <c r="O4831" s="158"/>
      <c r="P4831" s="265">
        <f t="shared" si="1048"/>
        <v>233429.59556757403</v>
      </c>
      <c r="Q4831" s="265">
        <f t="shared" si="1049"/>
        <v>400861.0906481308</v>
      </c>
      <c r="R4831" s="266">
        <f t="shared" si="1050"/>
        <v>634290.68621570477</v>
      </c>
    </row>
    <row r="4832" spans="1:18" x14ac:dyDescent="0.25">
      <c r="A4832" s="81">
        <v>4801</v>
      </c>
      <c r="B4832" s="93">
        <f t="shared" si="1053"/>
        <v>2.1866339351910091E-40</v>
      </c>
      <c r="C4832" s="178">
        <f t="shared" si="1054"/>
        <v>2.1817012656223936E-40</v>
      </c>
      <c r="D4832" s="165">
        <f t="shared" si="1055"/>
        <v>2.2558277767625785E-3</v>
      </c>
      <c r="E4832" s="166">
        <f t="shared" si="1051"/>
        <v>24.291375447755232</v>
      </c>
      <c r="F4832" s="167">
        <f t="shared" si="1052"/>
        <v>10.83248498401394</v>
      </c>
      <c r="G4832" s="167">
        <f t="shared" si="1056"/>
        <v>376450.76938285033</v>
      </c>
      <c r="H4832" s="167">
        <f t="shared" si="1057"/>
        <v>271299.98899881309</v>
      </c>
      <c r="I4832" s="168">
        <f t="shared" si="1058"/>
        <v>647750.75838166336</v>
      </c>
      <c r="J4832" s="168">
        <f t="shared" ref="J4832:J4895" si="1060">J4831+(I4832-I4831)/(1+discountDaily)^A4832</f>
        <v>612625.02857164596</v>
      </c>
      <c r="K4832" s="94"/>
      <c r="L4832" s="265">
        <f t="shared" si="1059"/>
        <v>246839.58687188258</v>
      </c>
      <c r="M4832" s="265">
        <f>$G4832*NonHospFrac+theModel!$H4832*NonHospFrac</f>
        <v>400911.1715097808</v>
      </c>
      <c r="N4832" s="266">
        <f t="shared" ref="N4832:N4895" si="1061">L4832+M4832</f>
        <v>647750.75838166336</v>
      </c>
      <c r="O4832" s="158"/>
      <c r="P4832" s="265">
        <f t="shared" ref="P4832:P4895" si="1062">P4831+(L4832-L4831)/(1+discountDaily)^A4832</f>
        <v>233454.15964901051</v>
      </c>
      <c r="Q4832" s="265">
        <f t="shared" ref="Q4832:Q4895" si="1063">Q4831+(M4832-M4831)/(1+discountDaily)^B4832</f>
        <v>400909.61125916179</v>
      </c>
      <c r="R4832" s="266">
        <f t="shared" ref="R4832:R4895" si="1064">P4832+Q4832</f>
        <v>634363.77090817224</v>
      </c>
    </row>
    <row r="4833" spans="1:18" x14ac:dyDescent="0.25">
      <c r="A4833" s="81">
        <v>4802</v>
      </c>
      <c r="B4833" s="93">
        <f t="shared" si="1053"/>
        <v>2.1457866090385994E-40</v>
      </c>
      <c r="C4833" s="178">
        <f t="shared" si="1054"/>
        <v>2.1409460840029251E-40</v>
      </c>
      <c r="D4833" s="165">
        <f t="shared" si="1055"/>
        <v>2.2558277767625785E-3</v>
      </c>
      <c r="E4833" s="166">
        <f t="shared" ref="E4833:E4896" si="1065">C4833+E4832</f>
        <v>24.291375447755232</v>
      </c>
      <c r="F4833" s="167">
        <f t="shared" ref="F4833:F4896" si="1066">D4833+F4832</f>
        <v>10.834740811790702</v>
      </c>
      <c r="G4833" s="167">
        <f t="shared" si="1056"/>
        <v>376529.16396206379</v>
      </c>
      <c r="H4833" s="167">
        <f t="shared" si="1057"/>
        <v>271299.98899881309</v>
      </c>
      <c r="I4833" s="168">
        <f t="shared" si="1058"/>
        <v>647829.15296087693</v>
      </c>
      <c r="J4833" s="168">
        <f t="shared" si="1060"/>
        <v>612689.48644082737</v>
      </c>
      <c r="K4833" s="94"/>
      <c r="L4833" s="265">
        <f t="shared" si="1059"/>
        <v>246869.460840065</v>
      </c>
      <c r="M4833" s="265">
        <f>$G4833*NonHospFrac+theModel!$H4833*NonHospFrac</f>
        <v>400959.69212081184</v>
      </c>
      <c r="N4833" s="266">
        <f t="shared" si="1061"/>
        <v>647829.15296087682</v>
      </c>
      <c r="O4833" s="158"/>
      <c r="P4833" s="265">
        <f t="shared" si="1062"/>
        <v>233478.72272916668</v>
      </c>
      <c r="Q4833" s="265">
        <f t="shared" si="1063"/>
        <v>400958.13187019282</v>
      </c>
      <c r="R4833" s="266">
        <f t="shared" si="1064"/>
        <v>634436.85459935945</v>
      </c>
    </row>
    <row r="4834" spans="1:18" x14ac:dyDescent="0.25">
      <c r="A4834" s="81">
        <v>4803</v>
      </c>
      <c r="B4834" s="93">
        <f t="shared" si="1053"/>
        <v>2.1057023296984674E-40</v>
      </c>
      <c r="C4834" s="178">
        <f t="shared" si="1054"/>
        <v>2.1009522278935397E-40</v>
      </c>
      <c r="D4834" s="165">
        <f t="shared" si="1055"/>
        <v>2.2558277767625785E-3</v>
      </c>
      <c r="E4834" s="166">
        <f t="shared" si="1065"/>
        <v>24.291375447755232</v>
      </c>
      <c r="F4834" s="167">
        <f t="shared" si="1066"/>
        <v>10.836996639567465</v>
      </c>
      <c r="G4834" s="167">
        <f t="shared" si="1056"/>
        <v>376607.55854127719</v>
      </c>
      <c r="H4834" s="167">
        <f t="shared" si="1057"/>
        <v>271299.98899881309</v>
      </c>
      <c r="I4834" s="168">
        <f t="shared" si="1058"/>
        <v>647907.54754009028</v>
      </c>
      <c r="J4834" s="168">
        <f t="shared" si="1060"/>
        <v>612753.941682579</v>
      </c>
      <c r="K4834" s="94"/>
      <c r="L4834" s="265">
        <f t="shared" si="1059"/>
        <v>246899.33480824743</v>
      </c>
      <c r="M4834" s="265">
        <f>$G4834*NonHospFrac+theModel!$H4834*NonHospFrac</f>
        <v>401008.21273184282</v>
      </c>
      <c r="N4834" s="266">
        <f t="shared" si="1061"/>
        <v>647907.54754009028</v>
      </c>
      <c r="O4834" s="158"/>
      <c r="P4834" s="265">
        <f t="shared" si="1062"/>
        <v>233503.28480808335</v>
      </c>
      <c r="Q4834" s="265">
        <f t="shared" si="1063"/>
        <v>401006.65248122381</v>
      </c>
      <c r="R4834" s="266">
        <f t="shared" si="1064"/>
        <v>634509.93728930713</v>
      </c>
    </row>
    <row r="4835" spans="1:18" x14ac:dyDescent="0.25">
      <c r="A4835" s="81">
        <v>4804</v>
      </c>
      <c r="B4835" s="93">
        <f t="shared" si="1053"/>
        <v>2.0663668431056313E-40</v>
      </c>
      <c r="C4835" s="178">
        <f t="shared" si="1054"/>
        <v>2.0617054753839722E-40</v>
      </c>
      <c r="D4835" s="165">
        <f t="shared" si="1055"/>
        <v>2.2558277767625785E-3</v>
      </c>
      <c r="E4835" s="166">
        <f t="shared" si="1065"/>
        <v>24.291375447755232</v>
      </c>
      <c r="F4835" s="167">
        <f t="shared" si="1066"/>
        <v>10.839252467344227</v>
      </c>
      <c r="G4835" s="167">
        <f t="shared" si="1056"/>
        <v>376685.95312049059</v>
      </c>
      <c r="H4835" s="167">
        <f t="shared" si="1057"/>
        <v>271299.98899881309</v>
      </c>
      <c r="I4835" s="168">
        <f t="shared" si="1058"/>
        <v>647985.94211930363</v>
      </c>
      <c r="J4835" s="168">
        <f t="shared" si="1060"/>
        <v>612818.39429700805</v>
      </c>
      <c r="K4835" s="94"/>
      <c r="L4835" s="265">
        <f t="shared" si="1059"/>
        <v>246929.20877642985</v>
      </c>
      <c r="M4835" s="265">
        <f>$G4835*NonHospFrac+theModel!$H4835*NonHospFrac</f>
        <v>401056.73334287381</v>
      </c>
      <c r="N4835" s="266">
        <f t="shared" si="1061"/>
        <v>647985.94211930363</v>
      </c>
      <c r="O4835" s="158"/>
      <c r="P4835" s="265">
        <f t="shared" si="1062"/>
        <v>233527.84588580133</v>
      </c>
      <c r="Q4835" s="265">
        <f t="shared" si="1063"/>
        <v>401055.17309225479</v>
      </c>
      <c r="R4835" s="266">
        <f t="shared" si="1064"/>
        <v>634583.01897805615</v>
      </c>
    </row>
    <row r="4836" spans="1:18" x14ac:dyDescent="0.25">
      <c r="A4836" s="81">
        <v>4805</v>
      </c>
      <c r="B4836" s="93">
        <f t="shared" si="1053"/>
        <v>2.0277661614677945E-40</v>
      </c>
      <c r="C4836" s="178">
        <f t="shared" si="1054"/>
        <v>2.023191870235976E-40</v>
      </c>
      <c r="D4836" s="165">
        <f t="shared" si="1055"/>
        <v>2.2558277767625785E-3</v>
      </c>
      <c r="E4836" s="166">
        <f t="shared" si="1065"/>
        <v>24.291375447755232</v>
      </c>
      <c r="F4836" s="167">
        <f t="shared" si="1066"/>
        <v>10.84150829512099</v>
      </c>
      <c r="G4836" s="167">
        <f t="shared" si="1056"/>
        <v>376764.34769970406</v>
      </c>
      <c r="H4836" s="167">
        <f t="shared" si="1057"/>
        <v>271299.98899881309</v>
      </c>
      <c r="I4836" s="168">
        <f t="shared" si="1058"/>
        <v>648064.3366985172</v>
      </c>
      <c r="J4836" s="168">
        <f t="shared" si="1060"/>
        <v>612882.84428422188</v>
      </c>
      <c r="K4836" s="94"/>
      <c r="L4836" s="265">
        <f t="shared" si="1059"/>
        <v>246959.0827446123</v>
      </c>
      <c r="M4836" s="265">
        <f>$G4836*NonHospFrac+theModel!$H4836*NonHospFrac</f>
        <v>401105.25395390484</v>
      </c>
      <c r="N4836" s="266">
        <f t="shared" si="1061"/>
        <v>648064.3366985172</v>
      </c>
      <c r="O4836" s="158"/>
      <c r="P4836" s="265">
        <f t="shared" si="1062"/>
        <v>233552.40596236146</v>
      </c>
      <c r="Q4836" s="265">
        <f t="shared" si="1063"/>
        <v>401103.69370328583</v>
      </c>
      <c r="R4836" s="266">
        <f t="shared" si="1064"/>
        <v>634656.09966564726</v>
      </c>
    </row>
    <row r="4837" spans="1:18" x14ac:dyDescent="0.25">
      <c r="A4837" s="81">
        <v>4806</v>
      </c>
      <c r="B4837" s="93">
        <f t="shared" si="1053"/>
        <v>1.9898865582908128E-40</v>
      </c>
      <c r="C4837" s="178">
        <f t="shared" si="1054"/>
        <v>1.9853977169200138E-40</v>
      </c>
      <c r="D4837" s="165">
        <f t="shared" si="1055"/>
        <v>2.2558277767625785E-3</v>
      </c>
      <c r="E4837" s="166">
        <f t="shared" si="1065"/>
        <v>24.291375447755232</v>
      </c>
      <c r="F4837" s="167">
        <f t="shared" si="1066"/>
        <v>10.843764122897753</v>
      </c>
      <c r="G4837" s="167">
        <f t="shared" si="1056"/>
        <v>376842.74227891746</v>
      </c>
      <c r="H4837" s="167">
        <f t="shared" si="1057"/>
        <v>271299.98899881309</v>
      </c>
      <c r="I4837" s="168">
        <f t="shared" si="1058"/>
        <v>648142.73127773055</v>
      </c>
      <c r="J4837" s="168">
        <f t="shared" si="1060"/>
        <v>612947.29164432711</v>
      </c>
      <c r="K4837" s="94"/>
      <c r="L4837" s="265">
        <f t="shared" si="1059"/>
        <v>246988.95671279472</v>
      </c>
      <c r="M4837" s="265">
        <f>$G4837*NonHospFrac+theModel!$H4837*NonHospFrac</f>
        <v>401153.77456493583</v>
      </c>
      <c r="N4837" s="266">
        <f t="shared" si="1061"/>
        <v>648142.73127773055</v>
      </c>
      <c r="O4837" s="158"/>
      <c r="P4837" s="265">
        <f t="shared" si="1062"/>
        <v>233576.96503780448</v>
      </c>
      <c r="Q4837" s="265">
        <f t="shared" si="1063"/>
        <v>401152.21431431681</v>
      </c>
      <c r="R4837" s="266">
        <f t="shared" si="1064"/>
        <v>634729.17935212131</v>
      </c>
    </row>
    <row r="4838" spans="1:18" x14ac:dyDescent="0.25">
      <c r="A4838" s="81">
        <v>4807</v>
      </c>
      <c r="B4838" s="93">
        <f t="shared" si="1053"/>
        <v>1.9527145634979853E-40</v>
      </c>
      <c r="C4838" s="178">
        <f t="shared" si="1054"/>
        <v>1.9483095757455576E-40</v>
      </c>
      <c r="D4838" s="165">
        <f t="shared" si="1055"/>
        <v>2.2558277767625785E-3</v>
      </c>
      <c r="E4838" s="166">
        <f t="shared" si="1065"/>
        <v>24.291375447755232</v>
      </c>
      <c r="F4838" s="167">
        <f t="shared" si="1066"/>
        <v>10.846019950674515</v>
      </c>
      <c r="G4838" s="167">
        <f t="shared" si="1056"/>
        <v>376921.13685813086</v>
      </c>
      <c r="H4838" s="167">
        <f t="shared" si="1057"/>
        <v>271299.98899881309</v>
      </c>
      <c r="I4838" s="168">
        <f t="shared" si="1058"/>
        <v>648221.12585694389</v>
      </c>
      <c r="J4838" s="168">
        <f t="shared" si="1060"/>
        <v>613011.73637743108</v>
      </c>
      <c r="K4838" s="94"/>
      <c r="L4838" s="265">
        <f t="shared" si="1059"/>
        <v>247018.83068097715</v>
      </c>
      <c r="M4838" s="265">
        <f>$G4838*NonHospFrac+theModel!$H4838*NonHospFrac</f>
        <v>401202.29517596681</v>
      </c>
      <c r="N4838" s="266">
        <f t="shared" si="1061"/>
        <v>648221.12585694389</v>
      </c>
      <c r="O4838" s="158"/>
      <c r="P4838" s="265">
        <f t="shared" si="1062"/>
        <v>233601.52311217124</v>
      </c>
      <c r="Q4838" s="265">
        <f t="shared" si="1063"/>
        <v>401200.73492534779</v>
      </c>
      <c r="R4838" s="266">
        <f t="shared" si="1064"/>
        <v>634802.25803751906</v>
      </c>
    </row>
    <row r="4839" spans="1:18" x14ac:dyDescent="0.25">
      <c r="A4839" s="81">
        <v>4808</v>
      </c>
      <c r="B4839" s="93">
        <f t="shared" si="1053"/>
        <v>1.9162369586396051E-40</v>
      </c>
      <c r="C4839" s="178">
        <f t="shared" si="1054"/>
        <v>1.9119142580814467E-40</v>
      </c>
      <c r="D4839" s="165">
        <f t="shared" si="1055"/>
        <v>2.2558277767625785E-3</v>
      </c>
      <c r="E4839" s="166">
        <f t="shared" si="1065"/>
        <v>24.291375447755232</v>
      </c>
      <c r="F4839" s="167">
        <f t="shared" si="1066"/>
        <v>10.848275778451278</v>
      </c>
      <c r="G4839" s="167">
        <f t="shared" si="1056"/>
        <v>376999.53143734427</v>
      </c>
      <c r="H4839" s="167">
        <f t="shared" si="1057"/>
        <v>271299.98899881309</v>
      </c>
      <c r="I4839" s="168">
        <f t="shared" si="1058"/>
        <v>648299.52043615736</v>
      </c>
      <c r="J4839" s="168">
        <f t="shared" si="1060"/>
        <v>613076.17848364089</v>
      </c>
      <c r="K4839" s="94"/>
      <c r="L4839" s="265">
        <f t="shared" si="1059"/>
        <v>247048.70464915954</v>
      </c>
      <c r="M4839" s="265">
        <f>$G4839*NonHospFrac+theModel!$H4839*NonHospFrac</f>
        <v>401250.81578699779</v>
      </c>
      <c r="N4839" s="266">
        <f t="shared" si="1061"/>
        <v>648299.52043615736</v>
      </c>
      <c r="O4839" s="158"/>
      <c r="P4839" s="265">
        <f t="shared" si="1062"/>
        <v>233626.08018550253</v>
      </c>
      <c r="Q4839" s="265">
        <f t="shared" si="1063"/>
        <v>401249.25553637877</v>
      </c>
      <c r="R4839" s="266">
        <f t="shared" si="1064"/>
        <v>634875.33572188136</v>
      </c>
    </row>
    <row r="4840" spans="1:18" x14ac:dyDescent="0.25">
      <c r="A4840" s="81">
        <v>4809</v>
      </c>
      <c r="B4840" s="93">
        <f t="shared" si="1053"/>
        <v>1.8804407721928972E-40</v>
      </c>
      <c r="C4840" s="178">
        <f t="shared" si="1054"/>
        <v>1.8761988216664278E-40</v>
      </c>
      <c r="D4840" s="165">
        <f t="shared" si="1055"/>
        <v>2.2558277767625785E-3</v>
      </c>
      <c r="E4840" s="166">
        <f t="shared" si="1065"/>
        <v>24.291375447755232</v>
      </c>
      <c r="F4840" s="167">
        <f t="shared" si="1066"/>
        <v>10.85053160622804</v>
      </c>
      <c r="G4840" s="167">
        <f t="shared" si="1056"/>
        <v>377077.92601655773</v>
      </c>
      <c r="H4840" s="167">
        <f t="shared" si="1057"/>
        <v>271299.98899881309</v>
      </c>
      <c r="I4840" s="168">
        <f t="shared" si="1058"/>
        <v>648377.91501537082</v>
      </c>
      <c r="J4840" s="168">
        <f t="shared" si="1060"/>
        <v>613140.61796306365</v>
      </c>
      <c r="K4840" s="94"/>
      <c r="L4840" s="265">
        <f t="shared" si="1059"/>
        <v>247078.57861734199</v>
      </c>
      <c r="M4840" s="265">
        <f>$G4840*NonHospFrac+theModel!$H4840*NonHospFrac</f>
        <v>401299.33639802877</v>
      </c>
      <c r="N4840" s="266">
        <f t="shared" si="1061"/>
        <v>648377.91501537082</v>
      </c>
      <c r="O4840" s="158"/>
      <c r="P4840" s="265">
        <f t="shared" si="1062"/>
        <v>233650.63625783921</v>
      </c>
      <c r="Q4840" s="265">
        <f t="shared" si="1063"/>
        <v>401297.77614740975</v>
      </c>
      <c r="R4840" s="266">
        <f t="shared" si="1064"/>
        <v>634948.41240524896</v>
      </c>
    </row>
    <row r="4841" spans="1:18" x14ac:dyDescent="0.25">
      <c r="A4841" s="81">
        <v>4810</v>
      </c>
      <c r="B4841" s="93">
        <f t="shared" si="1053"/>
        <v>1.845313274948874E-40</v>
      </c>
      <c r="C4841" s="178">
        <f t="shared" si="1054"/>
        <v>1.8411505660064157E-40</v>
      </c>
      <c r="D4841" s="165">
        <f t="shared" si="1055"/>
        <v>2.2558277767625785E-3</v>
      </c>
      <c r="E4841" s="166">
        <f t="shared" si="1065"/>
        <v>24.291375447755232</v>
      </c>
      <c r="F4841" s="167">
        <f t="shared" si="1066"/>
        <v>10.852787434004803</v>
      </c>
      <c r="G4841" s="167">
        <f t="shared" si="1056"/>
        <v>377156.32059577113</v>
      </c>
      <c r="H4841" s="167">
        <f t="shared" si="1057"/>
        <v>271299.98899881309</v>
      </c>
      <c r="I4841" s="168">
        <f t="shared" si="1058"/>
        <v>648456.30959458416</v>
      </c>
      <c r="J4841" s="168">
        <f t="shared" si="1060"/>
        <v>613205.05481580622</v>
      </c>
      <c r="K4841" s="94"/>
      <c r="L4841" s="265">
        <f t="shared" si="1059"/>
        <v>247108.45258552441</v>
      </c>
      <c r="M4841" s="265">
        <f>$G4841*NonHospFrac+theModel!$H4841*NonHospFrac</f>
        <v>401347.85700905975</v>
      </c>
      <c r="N4841" s="266">
        <f t="shared" si="1061"/>
        <v>648456.30959458416</v>
      </c>
      <c r="O4841" s="158"/>
      <c r="P4841" s="265">
        <f t="shared" si="1062"/>
        <v>233675.19132922203</v>
      </c>
      <c r="Q4841" s="265">
        <f t="shared" si="1063"/>
        <v>401346.29675844073</v>
      </c>
      <c r="R4841" s="266">
        <f t="shared" si="1064"/>
        <v>635021.48808766273</v>
      </c>
    </row>
    <row r="4842" spans="1:18" x14ac:dyDescent="0.25">
      <c r="A4842" s="81">
        <v>4811</v>
      </c>
      <c r="B4842" s="93">
        <f t="shared" si="1053"/>
        <v>1.8108419754862288E-40</v>
      </c>
      <c r="C4842" s="178">
        <f t="shared" si="1054"/>
        <v>1.8067570278585993E-40</v>
      </c>
      <c r="D4842" s="165">
        <f t="shared" si="1055"/>
        <v>2.2558277767625785E-3</v>
      </c>
      <c r="E4842" s="166">
        <f t="shared" si="1065"/>
        <v>24.291375447755232</v>
      </c>
      <c r="F4842" s="167">
        <f t="shared" si="1066"/>
        <v>10.855043261781566</v>
      </c>
      <c r="G4842" s="167">
        <f t="shared" si="1056"/>
        <v>377234.71517498454</v>
      </c>
      <c r="H4842" s="167">
        <f t="shared" si="1057"/>
        <v>271299.98899881309</v>
      </c>
      <c r="I4842" s="168">
        <f t="shared" si="1058"/>
        <v>648534.70417379763</v>
      </c>
      <c r="J4842" s="168">
        <f t="shared" si="1060"/>
        <v>613269.48904197593</v>
      </c>
      <c r="K4842" s="94"/>
      <c r="L4842" s="265">
        <f t="shared" si="1059"/>
        <v>247138.32655370684</v>
      </c>
      <c r="M4842" s="265">
        <f>$G4842*NonHospFrac+theModel!$H4842*NonHospFrac</f>
        <v>401396.37762009073</v>
      </c>
      <c r="N4842" s="266">
        <f t="shared" si="1061"/>
        <v>648534.70417379751</v>
      </c>
      <c r="O4842" s="158"/>
      <c r="P4842" s="265">
        <f t="shared" si="1062"/>
        <v>233699.74539969178</v>
      </c>
      <c r="Q4842" s="265">
        <f t="shared" si="1063"/>
        <v>401394.81736947171</v>
      </c>
      <c r="R4842" s="266">
        <f t="shared" si="1064"/>
        <v>635094.56276916352</v>
      </c>
    </row>
    <row r="4843" spans="1:18" x14ac:dyDescent="0.25">
      <c r="A4843" s="81">
        <v>4812</v>
      </c>
      <c r="B4843" s="93">
        <f t="shared" si="1053"/>
        <v>1.7770146157289341E-40</v>
      </c>
      <c r="C4843" s="178">
        <f t="shared" si="1054"/>
        <v>1.7730059767990596E-40</v>
      </c>
      <c r="D4843" s="165">
        <f t="shared" si="1055"/>
        <v>2.2558277767625785E-3</v>
      </c>
      <c r="E4843" s="166">
        <f t="shared" si="1065"/>
        <v>24.291375447755232</v>
      </c>
      <c r="F4843" s="167">
        <f t="shared" si="1066"/>
        <v>10.857299089558328</v>
      </c>
      <c r="G4843" s="167">
        <f t="shared" si="1056"/>
        <v>377313.109754198</v>
      </c>
      <c r="H4843" s="167">
        <f t="shared" si="1057"/>
        <v>271299.98899881309</v>
      </c>
      <c r="I4843" s="168">
        <f t="shared" si="1058"/>
        <v>648613.09875301109</v>
      </c>
      <c r="J4843" s="168">
        <f t="shared" si="1060"/>
        <v>613333.92064167978</v>
      </c>
      <c r="K4843" s="94"/>
      <c r="L4843" s="265">
        <f t="shared" si="1059"/>
        <v>247168.20052188929</v>
      </c>
      <c r="M4843" s="265">
        <f>$G4843*NonHospFrac+theModel!$H4843*NonHospFrac</f>
        <v>401444.89823112183</v>
      </c>
      <c r="N4843" s="266">
        <f t="shared" si="1061"/>
        <v>648613.09875301109</v>
      </c>
      <c r="O4843" s="158"/>
      <c r="P4843" s="265">
        <f t="shared" si="1062"/>
        <v>233724.29846928929</v>
      </c>
      <c r="Q4843" s="265">
        <f t="shared" si="1063"/>
        <v>401443.33798050281</v>
      </c>
      <c r="R4843" s="266">
        <f t="shared" si="1064"/>
        <v>635167.63644979207</v>
      </c>
    </row>
    <row r="4844" spans="1:18" x14ac:dyDescent="0.25">
      <c r="A4844" s="81">
        <v>4813</v>
      </c>
      <c r="B4844" s="93">
        <f t="shared" si="1053"/>
        <v>1.7438191665876564E-40</v>
      </c>
      <c r="C4844" s="178">
        <f t="shared" si="1054"/>
        <v>1.739885410874017E-40</v>
      </c>
      <c r="D4844" s="165">
        <f t="shared" si="1055"/>
        <v>2.2558277767625785E-3</v>
      </c>
      <c r="E4844" s="166">
        <f t="shared" si="1065"/>
        <v>24.291375447755232</v>
      </c>
      <c r="F4844" s="167">
        <f t="shared" si="1066"/>
        <v>10.859554917335091</v>
      </c>
      <c r="G4844" s="167">
        <f t="shared" si="1056"/>
        <v>377391.5043334114</v>
      </c>
      <c r="H4844" s="167">
        <f t="shared" si="1057"/>
        <v>271299.98899881309</v>
      </c>
      <c r="I4844" s="168">
        <f t="shared" si="1058"/>
        <v>648691.49333222443</v>
      </c>
      <c r="J4844" s="168">
        <f t="shared" si="1060"/>
        <v>613398.34961502464</v>
      </c>
      <c r="K4844" s="94"/>
      <c r="L4844" s="265">
        <f t="shared" si="1059"/>
        <v>247198.07449007168</v>
      </c>
      <c r="M4844" s="265">
        <f>$G4844*NonHospFrac+theModel!$H4844*NonHospFrac</f>
        <v>401493.41884215281</v>
      </c>
      <c r="N4844" s="266">
        <f t="shared" si="1061"/>
        <v>648691.49333222443</v>
      </c>
      <c r="O4844" s="158"/>
      <c r="P4844" s="265">
        <f t="shared" si="1062"/>
        <v>233748.85053805533</v>
      </c>
      <c r="Q4844" s="265">
        <f t="shared" si="1063"/>
        <v>401491.85859153379</v>
      </c>
      <c r="R4844" s="266">
        <f t="shared" si="1064"/>
        <v>635240.70912958914</v>
      </c>
    </row>
    <row r="4845" spans="1:18" x14ac:dyDescent="0.25">
      <c r="A4845" s="81">
        <v>4814</v>
      </c>
      <c r="B4845" s="93">
        <f t="shared" si="1053"/>
        <v>1.7112438236817998E-40</v>
      </c>
      <c r="C4845" s="178">
        <f t="shared" si="1054"/>
        <v>1.707383552331525E-40</v>
      </c>
      <c r="D4845" s="165">
        <f t="shared" si="1055"/>
        <v>2.2558277767625785E-3</v>
      </c>
      <c r="E4845" s="166">
        <f t="shared" si="1065"/>
        <v>24.291375447755232</v>
      </c>
      <c r="F4845" s="167">
        <f t="shared" si="1066"/>
        <v>10.861810745111853</v>
      </c>
      <c r="G4845" s="167">
        <f t="shared" si="1056"/>
        <v>377469.89891262481</v>
      </c>
      <c r="H4845" s="167">
        <f t="shared" si="1057"/>
        <v>271299.98899881309</v>
      </c>
      <c r="I4845" s="168">
        <f t="shared" si="1058"/>
        <v>648769.88791143789</v>
      </c>
      <c r="J4845" s="168">
        <f t="shared" si="1060"/>
        <v>613462.77596211783</v>
      </c>
      <c r="K4845" s="94"/>
      <c r="L4845" s="265">
        <f t="shared" si="1059"/>
        <v>247227.9484582541</v>
      </c>
      <c r="M4845" s="265">
        <f>$G4845*NonHospFrac+theModel!$H4845*NonHospFrac</f>
        <v>401541.93945318379</v>
      </c>
      <c r="N4845" s="266">
        <f t="shared" si="1061"/>
        <v>648769.88791143789</v>
      </c>
      <c r="O4845" s="158"/>
      <c r="P4845" s="265">
        <f t="shared" si="1062"/>
        <v>233773.4016060307</v>
      </c>
      <c r="Q4845" s="265">
        <f t="shared" si="1063"/>
        <v>401540.37920256477</v>
      </c>
      <c r="R4845" s="266">
        <f t="shared" si="1064"/>
        <v>635313.78080859547</v>
      </c>
    </row>
    <row r="4846" spans="1:18" x14ac:dyDescent="0.25">
      <c r="A4846" s="81">
        <v>4815</v>
      </c>
      <c r="B4846" s="93">
        <f t="shared" si="1053"/>
        <v>1.679277003142119E-40</v>
      </c>
      <c r="C4846" s="178">
        <f t="shared" si="1054"/>
        <v>1.6754888434335523E-40</v>
      </c>
      <c r="D4846" s="165">
        <f t="shared" si="1055"/>
        <v>2.2558277767625785E-3</v>
      </c>
      <c r="E4846" s="166">
        <f t="shared" si="1065"/>
        <v>24.291375447755232</v>
      </c>
      <c r="F4846" s="167">
        <f t="shared" si="1066"/>
        <v>10.864066572888616</v>
      </c>
      <c r="G4846" s="167">
        <f t="shared" si="1056"/>
        <v>377548.29349183827</v>
      </c>
      <c r="H4846" s="167">
        <f t="shared" si="1057"/>
        <v>271299.98899881309</v>
      </c>
      <c r="I4846" s="168">
        <f t="shared" si="1058"/>
        <v>648848.28249065136</v>
      </c>
      <c r="J4846" s="168">
        <f t="shared" si="1060"/>
        <v>613527.19968306622</v>
      </c>
      <c r="K4846" s="94"/>
      <c r="L4846" s="265">
        <f t="shared" si="1059"/>
        <v>247257.82242643656</v>
      </c>
      <c r="M4846" s="265">
        <f>$G4846*NonHospFrac+theModel!$H4846*NonHospFrac</f>
        <v>401590.46006421477</v>
      </c>
      <c r="N4846" s="266">
        <f t="shared" si="1061"/>
        <v>648848.28249065136</v>
      </c>
      <c r="O4846" s="158"/>
      <c r="P4846" s="265">
        <f t="shared" si="1062"/>
        <v>233797.95167325626</v>
      </c>
      <c r="Q4846" s="265">
        <f t="shared" si="1063"/>
        <v>401588.89981359575</v>
      </c>
      <c r="R4846" s="266">
        <f t="shared" si="1064"/>
        <v>635386.85148685204</v>
      </c>
    </row>
    <row r="4847" spans="1:18" x14ac:dyDescent="0.25">
      <c r="A4847" s="81">
        <v>4816</v>
      </c>
      <c r="B4847" s="93">
        <f t="shared" si="1053"/>
        <v>1.6479073374913407E-40</v>
      </c>
      <c r="C4847" s="178">
        <f t="shared" si="1054"/>
        <v>1.644189942345897E-40</v>
      </c>
      <c r="D4847" s="165">
        <f t="shared" si="1055"/>
        <v>2.2558277767625785E-3</v>
      </c>
      <c r="E4847" s="166">
        <f t="shared" si="1065"/>
        <v>24.291375447755232</v>
      </c>
      <c r="F4847" s="167">
        <f t="shared" si="1066"/>
        <v>10.866322400665378</v>
      </c>
      <c r="G4847" s="167">
        <f t="shared" si="1056"/>
        <v>377626.68807105167</v>
      </c>
      <c r="H4847" s="167">
        <f t="shared" si="1057"/>
        <v>271299.98899881309</v>
      </c>
      <c r="I4847" s="168">
        <f t="shared" si="1058"/>
        <v>648926.6770698647</v>
      </c>
      <c r="J4847" s="168">
        <f t="shared" si="1060"/>
        <v>613591.62077797693</v>
      </c>
      <c r="K4847" s="94"/>
      <c r="L4847" s="265">
        <f t="shared" si="1059"/>
        <v>247287.69639461898</v>
      </c>
      <c r="M4847" s="265">
        <f>$G4847*NonHospFrac+theModel!$H4847*NonHospFrac</f>
        <v>401638.98067524575</v>
      </c>
      <c r="N4847" s="266">
        <f t="shared" si="1061"/>
        <v>648926.6770698647</v>
      </c>
      <c r="O4847" s="158"/>
      <c r="P4847" s="265">
        <f t="shared" si="1062"/>
        <v>233822.50073977272</v>
      </c>
      <c r="Q4847" s="265">
        <f t="shared" si="1063"/>
        <v>401637.42042462673</v>
      </c>
      <c r="R4847" s="266">
        <f t="shared" si="1064"/>
        <v>635459.92116439948</v>
      </c>
    </row>
    <row r="4848" spans="1:18" x14ac:dyDescent="0.25">
      <c r="A4848" s="81">
        <v>4817</v>
      </c>
      <c r="B4848" s="93">
        <f t="shared" si="1053"/>
        <v>1.6171236716018883E-40</v>
      </c>
      <c r="C4848" s="178">
        <f t="shared" si="1054"/>
        <v>1.6134757191050283E-40</v>
      </c>
      <c r="D4848" s="165">
        <f t="shared" si="1055"/>
        <v>2.2558277767625785E-3</v>
      </c>
      <c r="E4848" s="166">
        <f t="shared" si="1065"/>
        <v>24.291375447755232</v>
      </c>
      <c r="F4848" s="167">
        <f t="shared" si="1066"/>
        <v>10.868578228442141</v>
      </c>
      <c r="G4848" s="167">
        <f t="shared" si="1056"/>
        <v>377705.08265026507</v>
      </c>
      <c r="H4848" s="167">
        <f t="shared" si="1057"/>
        <v>271299.98899881309</v>
      </c>
      <c r="I4848" s="168">
        <f t="shared" si="1058"/>
        <v>649005.07164907816</v>
      </c>
      <c r="J4848" s="168">
        <f t="shared" si="1060"/>
        <v>613656.03924695705</v>
      </c>
      <c r="K4848" s="94"/>
      <c r="L4848" s="265">
        <f t="shared" si="1059"/>
        <v>247317.5703628014</v>
      </c>
      <c r="M4848" s="265">
        <f>$G4848*NonHospFrac+theModel!$H4848*NonHospFrac</f>
        <v>401687.50128627673</v>
      </c>
      <c r="N4848" s="266">
        <f t="shared" si="1061"/>
        <v>649005.07164907816</v>
      </c>
      <c r="O4848" s="158"/>
      <c r="P4848" s="265">
        <f t="shared" si="1062"/>
        <v>233847.0488056209</v>
      </c>
      <c r="Q4848" s="265">
        <f t="shared" si="1063"/>
        <v>401685.94103565771</v>
      </c>
      <c r="R4848" s="266">
        <f t="shared" si="1064"/>
        <v>635532.98984127864</v>
      </c>
    </row>
    <row r="4849" spans="1:18" x14ac:dyDescent="0.25">
      <c r="A4849" s="81">
        <v>4818</v>
      </c>
      <c r="B4849" s="93">
        <f t="shared" si="1053"/>
        <v>1.5869150587290919E-40</v>
      </c>
      <c r="C4849" s="178">
        <f t="shared" si="1054"/>
        <v>1.583335251660248E-40</v>
      </c>
      <c r="D4849" s="165">
        <f t="shared" si="1055"/>
        <v>2.2558277767625785E-3</v>
      </c>
      <c r="E4849" s="166">
        <f t="shared" si="1065"/>
        <v>24.291375447755232</v>
      </c>
      <c r="F4849" s="167">
        <f t="shared" si="1066"/>
        <v>10.870834056218904</v>
      </c>
      <c r="G4849" s="167">
        <f t="shared" si="1056"/>
        <v>377783.47722947848</v>
      </c>
      <c r="H4849" s="167">
        <f t="shared" si="1057"/>
        <v>271299.98899881309</v>
      </c>
      <c r="I4849" s="168">
        <f t="shared" si="1058"/>
        <v>649083.46622829163</v>
      </c>
      <c r="J4849" s="168">
        <f t="shared" si="1060"/>
        <v>613720.45509011357</v>
      </c>
      <c r="K4849" s="94"/>
      <c r="L4849" s="265">
        <f t="shared" si="1059"/>
        <v>247347.44433098382</v>
      </c>
      <c r="M4849" s="265">
        <f>$G4849*NonHospFrac+theModel!$H4849*NonHospFrac</f>
        <v>401736.02189730771</v>
      </c>
      <c r="N4849" s="266">
        <f t="shared" si="1061"/>
        <v>649083.46622829151</v>
      </c>
      <c r="O4849" s="158"/>
      <c r="P4849" s="265">
        <f t="shared" si="1062"/>
        <v>233871.59587084159</v>
      </c>
      <c r="Q4849" s="265">
        <f t="shared" si="1063"/>
        <v>401734.46164668869</v>
      </c>
      <c r="R4849" s="266">
        <f t="shared" si="1064"/>
        <v>635606.05751753028</v>
      </c>
    </row>
    <row r="4850" spans="1:18" x14ac:dyDescent="0.25">
      <c r="A4850" s="81">
        <v>4819</v>
      </c>
      <c r="B4850" s="93">
        <f t="shared" si="1053"/>
        <v>1.5572707566184985E-40</v>
      </c>
      <c r="C4850" s="178">
        <f t="shared" si="1054"/>
        <v>1.5537578219897784E-40</v>
      </c>
      <c r="D4850" s="165">
        <f t="shared" si="1055"/>
        <v>2.2558277767625785E-3</v>
      </c>
      <c r="E4850" s="166">
        <f t="shared" si="1065"/>
        <v>24.291375447755232</v>
      </c>
      <c r="F4850" s="167">
        <f t="shared" si="1066"/>
        <v>10.873089883995666</v>
      </c>
      <c r="G4850" s="167">
        <f t="shared" si="1056"/>
        <v>377861.87180869194</v>
      </c>
      <c r="H4850" s="167">
        <f t="shared" si="1057"/>
        <v>271299.98899881309</v>
      </c>
      <c r="I4850" s="168">
        <f t="shared" si="1058"/>
        <v>649161.86080750497</v>
      </c>
      <c r="J4850" s="168">
        <f t="shared" si="1060"/>
        <v>613784.86830755335</v>
      </c>
      <c r="K4850" s="94"/>
      <c r="L4850" s="265">
        <f t="shared" si="1059"/>
        <v>247377.31829916625</v>
      </c>
      <c r="M4850" s="265">
        <f>$G4850*NonHospFrac+theModel!$H4850*NonHospFrac</f>
        <v>401784.54250833875</v>
      </c>
      <c r="N4850" s="266">
        <f t="shared" si="1061"/>
        <v>649161.86080750497</v>
      </c>
      <c r="O4850" s="158"/>
      <c r="P4850" s="265">
        <f t="shared" si="1062"/>
        <v>233896.14193547558</v>
      </c>
      <c r="Q4850" s="265">
        <f t="shared" si="1063"/>
        <v>401782.98225771973</v>
      </c>
      <c r="R4850" s="266">
        <f t="shared" si="1064"/>
        <v>635679.12419319525</v>
      </c>
    </row>
    <row r="4851" spans="1:18" x14ac:dyDescent="0.25">
      <c r="A4851" s="81">
        <v>4820</v>
      </c>
      <c r="B4851" s="93">
        <f t="shared" si="1053"/>
        <v>1.5281802236859025E-40</v>
      </c>
      <c r="C4851" s="178">
        <f t="shared" si="1054"/>
        <v>1.5247329122894126E-40</v>
      </c>
      <c r="D4851" s="165">
        <f t="shared" si="1055"/>
        <v>2.2558277767625785E-3</v>
      </c>
      <c r="E4851" s="166">
        <f t="shared" si="1065"/>
        <v>24.291375447755232</v>
      </c>
      <c r="F4851" s="167">
        <f t="shared" si="1066"/>
        <v>10.875345711772429</v>
      </c>
      <c r="G4851" s="167">
        <f t="shared" si="1056"/>
        <v>377940.26638790534</v>
      </c>
      <c r="H4851" s="167">
        <f t="shared" si="1057"/>
        <v>271299.98899881309</v>
      </c>
      <c r="I4851" s="168">
        <f t="shared" si="1058"/>
        <v>649240.25538671843</v>
      </c>
      <c r="J4851" s="168">
        <f t="shared" si="1060"/>
        <v>613849.27889938373</v>
      </c>
      <c r="K4851" s="94"/>
      <c r="L4851" s="265">
        <f t="shared" si="1059"/>
        <v>247407.19226734867</v>
      </c>
      <c r="M4851" s="265">
        <f>$G4851*NonHospFrac+theModel!$H4851*NonHospFrac</f>
        <v>401833.06311936973</v>
      </c>
      <c r="N4851" s="266">
        <f t="shared" si="1061"/>
        <v>649240.25538671843</v>
      </c>
      <c r="O4851" s="158"/>
      <c r="P4851" s="265">
        <f t="shared" si="1062"/>
        <v>233920.68699956365</v>
      </c>
      <c r="Q4851" s="265">
        <f t="shared" si="1063"/>
        <v>401831.50286875071</v>
      </c>
      <c r="R4851" s="266">
        <f t="shared" si="1064"/>
        <v>635752.18986831442</v>
      </c>
    </row>
    <row r="4852" spans="1:18" x14ac:dyDescent="0.25">
      <c r="A4852" s="81">
        <v>4821</v>
      </c>
      <c r="B4852" s="93">
        <f t="shared" si="1053"/>
        <v>1.4996331152687327E-40</v>
      </c>
      <c r="C4852" s="178">
        <f t="shared" si="1054"/>
        <v>1.4962502012323566E-40</v>
      </c>
      <c r="D4852" s="165">
        <f t="shared" si="1055"/>
        <v>2.2558277767625785E-3</v>
      </c>
      <c r="E4852" s="166">
        <f t="shared" si="1065"/>
        <v>24.291375447755232</v>
      </c>
      <c r="F4852" s="167">
        <f t="shared" si="1066"/>
        <v>10.877601539549191</v>
      </c>
      <c r="G4852" s="167">
        <f t="shared" si="1056"/>
        <v>378018.66096711875</v>
      </c>
      <c r="H4852" s="167">
        <f t="shared" si="1057"/>
        <v>271299.98899881309</v>
      </c>
      <c r="I4852" s="168">
        <f t="shared" si="1058"/>
        <v>649318.64996593189</v>
      </c>
      <c r="J4852" s="168">
        <f t="shared" si="1060"/>
        <v>613913.68686571158</v>
      </c>
      <c r="K4852" s="94"/>
      <c r="L4852" s="265">
        <f t="shared" si="1059"/>
        <v>247437.06623553109</v>
      </c>
      <c r="M4852" s="265">
        <f>$G4852*NonHospFrac+theModel!$H4852*NonHospFrac</f>
        <v>401881.58373040071</v>
      </c>
      <c r="N4852" s="266">
        <f t="shared" si="1061"/>
        <v>649318.64996593178</v>
      </c>
      <c r="O4852" s="158"/>
      <c r="P4852" s="265">
        <f t="shared" si="1062"/>
        <v>233945.23106314658</v>
      </c>
      <c r="Q4852" s="265">
        <f t="shared" si="1063"/>
        <v>401880.0234797817</v>
      </c>
      <c r="R4852" s="266">
        <f t="shared" si="1064"/>
        <v>635825.25454292831</v>
      </c>
    </row>
    <row r="4853" spans="1:18" x14ac:dyDescent="0.25">
      <c r="A4853" s="81">
        <v>4822</v>
      </c>
      <c r="B4853" s="93">
        <f t="shared" si="1053"/>
        <v>1.471619279947465E-40</v>
      </c>
      <c r="C4853" s="178">
        <f t="shared" si="1054"/>
        <v>1.4682995602989403E-40</v>
      </c>
      <c r="D4853" s="165">
        <f t="shared" si="1055"/>
        <v>2.2558277767625785E-3</v>
      </c>
      <c r="E4853" s="166">
        <f t="shared" si="1065"/>
        <v>24.291375447755232</v>
      </c>
      <c r="F4853" s="167">
        <f t="shared" si="1066"/>
        <v>10.879857367325954</v>
      </c>
      <c r="G4853" s="167">
        <f t="shared" si="1056"/>
        <v>378097.05554633221</v>
      </c>
      <c r="H4853" s="167">
        <f t="shared" si="1057"/>
        <v>271299.98899881309</v>
      </c>
      <c r="I4853" s="168">
        <f t="shared" si="1058"/>
        <v>649397.04454514524</v>
      </c>
      <c r="J4853" s="168">
        <f t="shared" si="1060"/>
        <v>613978.09220664378</v>
      </c>
      <c r="K4853" s="94"/>
      <c r="L4853" s="265">
        <f t="shared" si="1059"/>
        <v>247466.94020371354</v>
      </c>
      <c r="M4853" s="265">
        <f>$G4853*NonHospFrac+theModel!$H4853*NonHospFrac</f>
        <v>401930.10434143175</v>
      </c>
      <c r="N4853" s="266">
        <f t="shared" si="1061"/>
        <v>649397.04454514524</v>
      </c>
      <c r="O4853" s="158"/>
      <c r="P4853" s="265">
        <f t="shared" si="1062"/>
        <v>233969.7741262652</v>
      </c>
      <c r="Q4853" s="265">
        <f t="shared" si="1063"/>
        <v>401928.54409081273</v>
      </c>
      <c r="R4853" s="266">
        <f t="shared" si="1064"/>
        <v>635898.31821707799</v>
      </c>
    </row>
    <row r="4854" spans="1:18" x14ac:dyDescent="0.25">
      <c r="A4854" s="81">
        <v>4823</v>
      </c>
      <c r="B4854" s="93">
        <f t="shared" si="1053"/>
        <v>1.4441287559357548E-40</v>
      </c>
      <c r="C4854" s="178">
        <f t="shared" si="1054"/>
        <v>1.4408710501748933E-40</v>
      </c>
      <c r="D4854" s="165">
        <f t="shared" si="1055"/>
        <v>2.2558277767625785E-3</v>
      </c>
      <c r="E4854" s="166">
        <f t="shared" si="1065"/>
        <v>24.291375447755232</v>
      </c>
      <c r="F4854" s="167">
        <f t="shared" si="1066"/>
        <v>10.882113195102717</v>
      </c>
      <c r="G4854" s="167">
        <f t="shared" si="1056"/>
        <v>378175.45012554561</v>
      </c>
      <c r="H4854" s="167">
        <f t="shared" si="1057"/>
        <v>271299.98899881309</v>
      </c>
      <c r="I4854" s="168">
        <f t="shared" si="1058"/>
        <v>649475.4391243587</v>
      </c>
      <c r="J4854" s="168">
        <f t="shared" si="1060"/>
        <v>614042.49492228765</v>
      </c>
      <c r="K4854" s="94"/>
      <c r="L4854" s="265">
        <f t="shared" si="1059"/>
        <v>247496.81417189594</v>
      </c>
      <c r="M4854" s="265">
        <f>$G4854*NonHospFrac+theModel!$H4854*NonHospFrac</f>
        <v>401978.62495246273</v>
      </c>
      <c r="N4854" s="266">
        <f t="shared" si="1061"/>
        <v>649475.4391243587</v>
      </c>
      <c r="O4854" s="158"/>
      <c r="P4854" s="265">
        <f t="shared" si="1062"/>
        <v>233994.31618896019</v>
      </c>
      <c r="Q4854" s="265">
        <f t="shared" si="1063"/>
        <v>401977.06470184372</v>
      </c>
      <c r="R4854" s="266">
        <f t="shared" si="1064"/>
        <v>635971.38089080388</v>
      </c>
    </row>
    <row r="4855" spans="1:18" x14ac:dyDescent="0.25">
      <c r="A4855" s="81">
        <v>4824</v>
      </c>
      <c r="B4855" s="93">
        <f t="shared" si="1053"/>
        <v>1.4171517675380015E-40</v>
      </c>
      <c r="C4855" s="178">
        <f t="shared" si="1054"/>
        <v>1.413954917216901E-40</v>
      </c>
      <c r="D4855" s="165">
        <f t="shared" si="1055"/>
        <v>2.2558277767625785E-3</v>
      </c>
      <c r="E4855" s="166">
        <f t="shared" si="1065"/>
        <v>24.291375447755232</v>
      </c>
      <c r="F4855" s="167">
        <f t="shared" si="1066"/>
        <v>10.884369022879479</v>
      </c>
      <c r="G4855" s="167">
        <f t="shared" si="1056"/>
        <v>378253.84470475902</v>
      </c>
      <c r="H4855" s="167">
        <f t="shared" si="1057"/>
        <v>271299.98899881309</v>
      </c>
      <c r="I4855" s="168">
        <f t="shared" si="1058"/>
        <v>649553.83370357216</v>
      </c>
      <c r="J4855" s="168">
        <f t="shared" si="1060"/>
        <v>614106.89501275006</v>
      </c>
      <c r="K4855" s="94"/>
      <c r="L4855" s="265">
        <f t="shared" si="1059"/>
        <v>247526.68814007836</v>
      </c>
      <c r="M4855" s="265">
        <f>$G4855*NonHospFrac+theModel!$H4855*NonHospFrac</f>
        <v>402027.14556349372</v>
      </c>
      <c r="N4855" s="266">
        <f t="shared" si="1061"/>
        <v>649553.83370357205</v>
      </c>
      <c r="O4855" s="158"/>
      <c r="P4855" s="265">
        <f t="shared" si="1062"/>
        <v>234018.85725127242</v>
      </c>
      <c r="Q4855" s="265">
        <f t="shared" si="1063"/>
        <v>402025.5853128747</v>
      </c>
      <c r="R4855" s="266">
        <f t="shared" si="1064"/>
        <v>636044.44256414706</v>
      </c>
    </row>
    <row r="4856" spans="1:18" x14ac:dyDescent="0.25">
      <c r="A4856" s="81">
        <v>4825</v>
      </c>
      <c r="B4856" s="93">
        <f t="shared" si="1053"/>
        <v>1.3906787216731071E-40</v>
      </c>
      <c r="C4856" s="178">
        <f t="shared" si="1054"/>
        <v>1.3875415899842042E-40</v>
      </c>
      <c r="D4856" s="165">
        <f t="shared" si="1055"/>
        <v>2.2558277767625785E-3</v>
      </c>
      <c r="E4856" s="166">
        <f t="shared" si="1065"/>
        <v>24.291375447755232</v>
      </c>
      <c r="F4856" s="167">
        <f t="shared" si="1066"/>
        <v>10.886624850656242</v>
      </c>
      <c r="G4856" s="167">
        <f t="shared" si="1056"/>
        <v>378332.23928397248</v>
      </c>
      <c r="H4856" s="167">
        <f t="shared" si="1057"/>
        <v>271299.98899881309</v>
      </c>
      <c r="I4856" s="168">
        <f t="shared" si="1058"/>
        <v>649632.22828278551</v>
      </c>
      <c r="J4856" s="168">
        <f t="shared" si="1060"/>
        <v>614171.29247813788</v>
      </c>
      <c r="K4856" s="94"/>
      <c r="L4856" s="265">
        <f t="shared" si="1059"/>
        <v>247556.56210826081</v>
      </c>
      <c r="M4856" s="265">
        <f>$G4856*NonHospFrac+theModel!$H4856*NonHospFrac</f>
        <v>402075.6661745247</v>
      </c>
      <c r="N4856" s="266">
        <f t="shared" si="1061"/>
        <v>649632.22828278551</v>
      </c>
      <c r="O4856" s="158"/>
      <c r="P4856" s="265">
        <f t="shared" si="1062"/>
        <v>234043.39731324266</v>
      </c>
      <c r="Q4856" s="265">
        <f t="shared" si="1063"/>
        <v>402074.10592390568</v>
      </c>
      <c r="R4856" s="266">
        <f t="shared" si="1064"/>
        <v>636117.50323714828</v>
      </c>
    </row>
    <row r="4857" spans="1:18" x14ac:dyDescent="0.25">
      <c r="A4857" s="81">
        <v>4826</v>
      </c>
      <c r="B4857" s="93">
        <f t="shared" si="1053"/>
        <v>1.3647002044630567E-40</v>
      </c>
      <c r="C4857" s="178">
        <f t="shared" si="1054"/>
        <v>1.3616216758348754E-40</v>
      </c>
      <c r="D4857" s="165">
        <f t="shared" si="1055"/>
        <v>2.2558277767625785E-3</v>
      </c>
      <c r="E4857" s="166">
        <f t="shared" si="1065"/>
        <v>24.291375447755232</v>
      </c>
      <c r="F4857" s="167">
        <f t="shared" si="1066"/>
        <v>10.888880678433004</v>
      </c>
      <c r="G4857" s="167">
        <f t="shared" si="1056"/>
        <v>378410.63386318588</v>
      </c>
      <c r="H4857" s="167">
        <f t="shared" si="1057"/>
        <v>271299.98899881309</v>
      </c>
      <c r="I4857" s="168">
        <f t="shared" si="1058"/>
        <v>649710.62286199897</v>
      </c>
      <c r="J4857" s="168">
        <f t="shared" si="1060"/>
        <v>614235.68731855834</v>
      </c>
      <c r="K4857" s="94"/>
      <c r="L4857" s="265">
        <f t="shared" si="1059"/>
        <v>247586.43607644323</v>
      </c>
      <c r="M4857" s="265">
        <f>$G4857*NonHospFrac+theModel!$H4857*NonHospFrac</f>
        <v>402124.18678555568</v>
      </c>
      <c r="N4857" s="266">
        <f t="shared" si="1061"/>
        <v>649710.62286199885</v>
      </c>
      <c r="O4857" s="158"/>
      <c r="P4857" s="265">
        <f t="shared" si="1062"/>
        <v>234067.93637491163</v>
      </c>
      <c r="Q4857" s="265">
        <f t="shared" si="1063"/>
        <v>402122.62653493666</v>
      </c>
      <c r="R4857" s="266">
        <f t="shared" si="1064"/>
        <v>636190.56290984829</v>
      </c>
    </row>
    <row r="4858" spans="1:18" x14ac:dyDescent="0.25">
      <c r="A4858" s="81">
        <v>4827</v>
      </c>
      <c r="B4858" s="93">
        <f t="shared" si="1053"/>
        <v>1.3392069778855353E-40</v>
      </c>
      <c r="C4858" s="178">
        <f t="shared" si="1054"/>
        <v>1.3361859575859868E-40</v>
      </c>
      <c r="D4858" s="165">
        <f t="shared" si="1055"/>
        <v>2.2558277767625785E-3</v>
      </c>
      <c r="E4858" s="166">
        <f t="shared" si="1065"/>
        <v>24.291375447755232</v>
      </c>
      <c r="F4858" s="167">
        <f t="shared" si="1066"/>
        <v>10.891136506209767</v>
      </c>
      <c r="G4858" s="167">
        <f t="shared" si="1056"/>
        <v>378489.02844239929</v>
      </c>
      <c r="H4858" s="167">
        <f t="shared" si="1057"/>
        <v>271299.98899881309</v>
      </c>
      <c r="I4858" s="168">
        <f t="shared" si="1058"/>
        <v>649789.01744121243</v>
      </c>
      <c r="J4858" s="168">
        <f t="shared" si="1060"/>
        <v>614300.0795341183</v>
      </c>
      <c r="K4858" s="94"/>
      <c r="L4858" s="265">
        <f t="shared" si="1059"/>
        <v>247616.31004462566</v>
      </c>
      <c r="M4858" s="265">
        <f>$G4858*NonHospFrac+theModel!$H4858*NonHospFrac</f>
        <v>402172.70739658672</v>
      </c>
      <c r="N4858" s="266">
        <f t="shared" si="1061"/>
        <v>649789.01744121243</v>
      </c>
      <c r="O4858" s="158"/>
      <c r="P4858" s="265">
        <f t="shared" si="1062"/>
        <v>234092.47443632013</v>
      </c>
      <c r="Q4858" s="265">
        <f t="shared" si="1063"/>
        <v>402171.1471459677</v>
      </c>
      <c r="R4858" s="266">
        <f t="shared" si="1064"/>
        <v>636263.62158228783</v>
      </c>
    </row>
    <row r="4859" spans="1:18" x14ac:dyDescent="0.25">
      <c r="A4859" s="81">
        <v>4828</v>
      </c>
      <c r="B4859" s="93">
        <f t="shared" si="1053"/>
        <v>1.314189976488575E-40</v>
      </c>
      <c r="C4859" s="178">
        <f t="shared" si="1054"/>
        <v>1.311225390235669E-40</v>
      </c>
      <c r="D4859" s="165">
        <f t="shared" si="1055"/>
        <v>2.2558277767625785E-3</v>
      </c>
      <c r="E4859" s="166">
        <f t="shared" si="1065"/>
        <v>24.291375447755232</v>
      </c>
      <c r="F4859" s="167">
        <f t="shared" si="1066"/>
        <v>10.89339233398653</v>
      </c>
      <c r="G4859" s="167">
        <f t="shared" si="1056"/>
        <v>378567.42302161269</v>
      </c>
      <c r="H4859" s="167">
        <f t="shared" si="1057"/>
        <v>271299.98899881309</v>
      </c>
      <c r="I4859" s="168">
        <f t="shared" si="1058"/>
        <v>649867.41202042578</v>
      </c>
      <c r="J4859" s="168">
        <f t="shared" si="1060"/>
        <v>614364.46912492474</v>
      </c>
      <c r="K4859" s="94"/>
      <c r="L4859" s="265">
        <f t="shared" si="1059"/>
        <v>247646.18401280808</v>
      </c>
      <c r="M4859" s="265">
        <f>$G4859*NonHospFrac+theModel!$H4859*NonHospFrac</f>
        <v>402221.2280076177</v>
      </c>
      <c r="N4859" s="266">
        <f t="shared" si="1061"/>
        <v>649867.41202042578</v>
      </c>
      <c r="O4859" s="158"/>
      <c r="P4859" s="265">
        <f t="shared" si="1062"/>
        <v>234117.01149750897</v>
      </c>
      <c r="Q4859" s="265">
        <f t="shared" si="1063"/>
        <v>402219.66775699868</v>
      </c>
      <c r="R4859" s="266">
        <f t="shared" si="1064"/>
        <v>636336.67925450765</v>
      </c>
    </row>
    <row r="4860" spans="1:18" x14ac:dyDescent="0.25">
      <c r="A4860" s="81">
        <v>4829</v>
      </c>
      <c r="B4860" s="93">
        <f t="shared" si="1053"/>
        <v>1.2896403041671643E-40</v>
      </c>
      <c r="C4860" s="178">
        <f t="shared" si="1054"/>
        <v>1.2867310977469913E-40</v>
      </c>
      <c r="D4860" s="165">
        <f t="shared" si="1055"/>
        <v>2.2558277767625785E-3</v>
      </c>
      <c r="E4860" s="166">
        <f t="shared" si="1065"/>
        <v>24.291375447755232</v>
      </c>
      <c r="F4860" s="167">
        <f t="shared" si="1066"/>
        <v>10.895648161763292</v>
      </c>
      <c r="G4860" s="167">
        <f t="shared" si="1056"/>
        <v>378645.81760082615</v>
      </c>
      <c r="H4860" s="167">
        <f t="shared" si="1057"/>
        <v>271299.98899881309</v>
      </c>
      <c r="I4860" s="168">
        <f t="shared" si="1058"/>
        <v>649945.80659963924</v>
      </c>
      <c r="J4860" s="168">
        <f t="shared" si="1060"/>
        <v>614428.85609108477</v>
      </c>
      <c r="K4860" s="94"/>
      <c r="L4860" s="265">
        <f t="shared" si="1059"/>
        <v>247676.0579809905</v>
      </c>
      <c r="M4860" s="265">
        <f>$G4860*NonHospFrac+theModel!$H4860*NonHospFrac</f>
        <v>402269.74861864874</v>
      </c>
      <c r="N4860" s="266">
        <f t="shared" si="1061"/>
        <v>649945.80659963924</v>
      </c>
      <c r="O4860" s="158"/>
      <c r="P4860" s="265">
        <f t="shared" si="1062"/>
        <v>234141.54755851888</v>
      </c>
      <c r="Q4860" s="265">
        <f t="shared" si="1063"/>
        <v>402268.18836802972</v>
      </c>
      <c r="R4860" s="266">
        <f t="shared" si="1064"/>
        <v>636409.7359265486</v>
      </c>
    </row>
    <row r="4861" spans="1:18" x14ac:dyDescent="0.25">
      <c r="A4861" s="81">
        <v>4830</v>
      </c>
      <c r="B4861" s="93">
        <f t="shared" si="1053"/>
        <v>1.2655492309994704E-40</v>
      </c>
      <c r="C4861" s="178">
        <f t="shared" si="1054"/>
        <v>1.2626943698913213E-40</v>
      </c>
      <c r="D4861" s="165">
        <f t="shared" si="1055"/>
        <v>2.2558277767625785E-3</v>
      </c>
      <c r="E4861" s="166">
        <f t="shared" si="1065"/>
        <v>24.291375447755232</v>
      </c>
      <c r="F4861" s="167">
        <f t="shared" si="1066"/>
        <v>10.897903989540055</v>
      </c>
      <c r="G4861" s="167">
        <f t="shared" si="1056"/>
        <v>378724.21218003955</v>
      </c>
      <c r="H4861" s="167">
        <f t="shared" si="1057"/>
        <v>271299.98899881309</v>
      </c>
      <c r="I4861" s="168">
        <f t="shared" si="1058"/>
        <v>650024.2011788527</v>
      </c>
      <c r="J4861" s="168">
        <f t="shared" si="1060"/>
        <v>614493.24043270526</v>
      </c>
      <c r="K4861" s="94"/>
      <c r="L4861" s="265">
        <f t="shared" si="1059"/>
        <v>247705.93194917293</v>
      </c>
      <c r="M4861" s="265">
        <f>$G4861*NonHospFrac+theModel!$H4861*NonHospFrac</f>
        <v>402318.26922967972</v>
      </c>
      <c r="N4861" s="266">
        <f t="shared" si="1061"/>
        <v>650024.2011788527</v>
      </c>
      <c r="O4861" s="158"/>
      <c r="P4861" s="265">
        <f t="shared" si="1062"/>
        <v>234166.08261939063</v>
      </c>
      <c r="Q4861" s="265">
        <f t="shared" si="1063"/>
        <v>402316.7089790607</v>
      </c>
      <c r="R4861" s="266">
        <f t="shared" si="1064"/>
        <v>636482.79159845132</v>
      </c>
    </row>
    <row r="4862" spans="1:18" x14ac:dyDescent="0.25">
      <c r="A4862" s="81">
        <v>4831</v>
      </c>
      <c r="B4862" s="93">
        <f t="shared" si="1053"/>
        <v>1.2419081901427562E-40</v>
      </c>
      <c r="C4862" s="178">
        <f t="shared" si="1054"/>
        <v>1.2391066591512432E-40</v>
      </c>
      <c r="D4862" s="165">
        <f t="shared" si="1055"/>
        <v>2.2558277767625785E-3</v>
      </c>
      <c r="E4862" s="166">
        <f t="shared" si="1065"/>
        <v>24.291375447755232</v>
      </c>
      <c r="F4862" s="167">
        <f t="shared" si="1066"/>
        <v>10.900159817316817</v>
      </c>
      <c r="G4862" s="167">
        <f t="shared" si="1056"/>
        <v>378802.60675925296</v>
      </c>
      <c r="H4862" s="167">
        <f t="shared" si="1057"/>
        <v>271299.98899881309</v>
      </c>
      <c r="I4862" s="168">
        <f t="shared" si="1058"/>
        <v>650102.59575806605</v>
      </c>
      <c r="J4862" s="168">
        <f t="shared" si="1060"/>
        <v>614557.6221498932</v>
      </c>
      <c r="K4862" s="94"/>
      <c r="L4862" s="265">
        <f t="shared" si="1059"/>
        <v>247735.80591735535</v>
      </c>
      <c r="M4862" s="265">
        <f>$G4862*NonHospFrac+theModel!$H4862*NonHospFrac</f>
        <v>402366.7898407107</v>
      </c>
      <c r="N4862" s="266">
        <f t="shared" si="1061"/>
        <v>650102.59575806605</v>
      </c>
      <c r="O4862" s="158"/>
      <c r="P4862" s="265">
        <f t="shared" si="1062"/>
        <v>234190.616680165</v>
      </c>
      <c r="Q4862" s="265">
        <f t="shared" si="1063"/>
        <v>402365.22959009168</v>
      </c>
      <c r="R4862" s="266">
        <f t="shared" si="1064"/>
        <v>636555.84627025668</v>
      </c>
    </row>
    <row r="4863" spans="1:18" x14ac:dyDescent="0.25">
      <c r="A4863" s="81">
        <v>4832</v>
      </c>
      <c r="B4863" s="93">
        <f t="shared" si="1053"/>
        <v>1.2187087747866981E-40</v>
      </c>
      <c r="C4863" s="178">
        <f t="shared" si="1054"/>
        <v>1.21595957768075E-40</v>
      </c>
      <c r="D4863" s="165">
        <f t="shared" si="1055"/>
        <v>2.2558277767625785E-3</v>
      </c>
      <c r="E4863" s="166">
        <f t="shared" si="1065"/>
        <v>24.291375447755232</v>
      </c>
      <c r="F4863" s="167">
        <f t="shared" si="1066"/>
        <v>10.90241564509358</v>
      </c>
      <c r="G4863" s="167">
        <f t="shared" si="1056"/>
        <v>378881.00133846642</v>
      </c>
      <c r="H4863" s="167">
        <f t="shared" si="1057"/>
        <v>271299.98899881309</v>
      </c>
      <c r="I4863" s="168">
        <f t="shared" si="1058"/>
        <v>650180.99033727951</v>
      </c>
      <c r="J4863" s="168">
        <f t="shared" si="1060"/>
        <v>614622.00124275568</v>
      </c>
      <c r="K4863" s="94"/>
      <c r="L4863" s="265">
        <f t="shared" si="1059"/>
        <v>247765.6798855378</v>
      </c>
      <c r="M4863" s="265">
        <f>$G4863*NonHospFrac+theModel!$H4863*NonHospFrac</f>
        <v>402415.31045174168</v>
      </c>
      <c r="N4863" s="266">
        <f t="shared" si="1061"/>
        <v>650180.99033727951</v>
      </c>
      <c r="O4863" s="158"/>
      <c r="P4863" s="265">
        <f t="shared" si="1062"/>
        <v>234215.14974088277</v>
      </c>
      <c r="Q4863" s="265">
        <f t="shared" si="1063"/>
        <v>402413.75020112266</v>
      </c>
      <c r="R4863" s="266">
        <f t="shared" si="1064"/>
        <v>636628.8999420054</v>
      </c>
    </row>
    <row r="4864" spans="1:18" x14ac:dyDescent="0.25">
      <c r="A4864" s="81">
        <v>4833</v>
      </c>
      <c r="B4864" s="93">
        <f t="shared" si="1053"/>
        <v>1.1959427351641905E-40</v>
      </c>
      <c r="C4864" s="178">
        <f t="shared" si="1054"/>
        <v>1.1932448943227897E-40</v>
      </c>
      <c r="D4864" s="165">
        <f t="shared" si="1055"/>
        <v>2.2558277767625785E-3</v>
      </c>
      <c r="E4864" s="166">
        <f t="shared" si="1065"/>
        <v>24.291375447755232</v>
      </c>
      <c r="F4864" s="167">
        <f t="shared" si="1066"/>
        <v>10.904671472870342</v>
      </c>
      <c r="G4864" s="167">
        <f t="shared" si="1056"/>
        <v>378959.39591767982</v>
      </c>
      <c r="H4864" s="167">
        <f t="shared" si="1057"/>
        <v>271299.98899881309</v>
      </c>
      <c r="I4864" s="168">
        <f t="shared" si="1058"/>
        <v>650259.38491649297</v>
      </c>
      <c r="J4864" s="168">
        <f t="shared" si="1060"/>
        <v>614686.37771139957</v>
      </c>
      <c r="K4864" s="94"/>
      <c r="L4864" s="265">
        <f t="shared" si="1059"/>
        <v>247795.55385372019</v>
      </c>
      <c r="M4864" s="265">
        <f>$G4864*NonHospFrac+theModel!$H4864*NonHospFrac</f>
        <v>402463.83106277266</v>
      </c>
      <c r="N4864" s="266">
        <f t="shared" si="1061"/>
        <v>650259.38491649285</v>
      </c>
      <c r="O4864" s="158"/>
      <c r="P4864" s="265">
        <f t="shared" si="1062"/>
        <v>234239.68180158467</v>
      </c>
      <c r="Q4864" s="265">
        <f t="shared" si="1063"/>
        <v>402462.27081215364</v>
      </c>
      <c r="R4864" s="266">
        <f t="shared" si="1064"/>
        <v>636701.95261373837</v>
      </c>
    </row>
    <row r="4865" spans="1:18" x14ac:dyDescent="0.25">
      <c r="A4865" s="81">
        <v>4834</v>
      </c>
      <c r="B4865" s="93">
        <f t="shared" si="1053"/>
        <v>1.1736019756174279E-40</v>
      </c>
      <c r="C4865" s="178">
        <f t="shared" si="1054"/>
        <v>1.1709545316819666E-40</v>
      </c>
      <c r="D4865" s="165">
        <f t="shared" si="1055"/>
        <v>2.2558277767625785E-3</v>
      </c>
      <c r="E4865" s="166">
        <f t="shared" si="1065"/>
        <v>24.291375447755232</v>
      </c>
      <c r="F4865" s="167">
        <f t="shared" si="1066"/>
        <v>10.906927300647105</v>
      </c>
      <c r="G4865" s="167">
        <f t="shared" si="1056"/>
        <v>379037.79049689323</v>
      </c>
      <c r="H4865" s="167">
        <f t="shared" si="1057"/>
        <v>271299.98899881309</v>
      </c>
      <c r="I4865" s="168">
        <f t="shared" si="1058"/>
        <v>650337.77949570632</v>
      </c>
      <c r="J4865" s="168">
        <f t="shared" si="1060"/>
        <v>614750.75155593175</v>
      </c>
      <c r="K4865" s="94"/>
      <c r="L4865" s="265">
        <f t="shared" si="1059"/>
        <v>247825.42782190262</v>
      </c>
      <c r="M4865" s="265">
        <f>$G4865*NonHospFrac+theModel!$H4865*NonHospFrac</f>
        <v>402512.35167380364</v>
      </c>
      <c r="N4865" s="266">
        <f t="shared" si="1061"/>
        <v>650337.77949570632</v>
      </c>
      <c r="O4865" s="158"/>
      <c r="P4865" s="265">
        <f t="shared" si="1062"/>
        <v>234264.21286231148</v>
      </c>
      <c r="Q4865" s="265">
        <f t="shared" si="1063"/>
        <v>402510.79142318462</v>
      </c>
      <c r="R4865" s="266">
        <f t="shared" si="1064"/>
        <v>636775.00428549608</v>
      </c>
    </row>
    <row r="4866" spans="1:18" x14ac:dyDescent="0.25">
      <c r="A4866" s="81">
        <v>4835</v>
      </c>
      <c r="B4866" s="93">
        <f t="shared" si="1053"/>
        <v>1.1516785517193467E-40</v>
      </c>
      <c r="C4866" s="178">
        <f t="shared" si="1054"/>
        <v>1.1490805632524764E-40</v>
      </c>
      <c r="D4866" s="165">
        <f t="shared" si="1055"/>
        <v>2.2558277767625785E-3</v>
      </c>
      <c r="E4866" s="166">
        <f t="shared" si="1065"/>
        <v>24.291375447755232</v>
      </c>
      <c r="F4866" s="167">
        <f t="shared" si="1066"/>
        <v>10.909183128423868</v>
      </c>
      <c r="G4866" s="167">
        <f t="shared" si="1056"/>
        <v>379116.18507610669</v>
      </c>
      <c r="H4866" s="167">
        <f t="shared" si="1057"/>
        <v>271299.98899881309</v>
      </c>
      <c r="I4866" s="168">
        <f t="shared" si="1058"/>
        <v>650416.17407491978</v>
      </c>
      <c r="J4866" s="168">
        <f t="shared" si="1060"/>
        <v>614815.12277645944</v>
      </c>
      <c r="K4866" s="94"/>
      <c r="L4866" s="265">
        <f t="shared" si="1059"/>
        <v>247855.30179008507</v>
      </c>
      <c r="M4866" s="265">
        <f>$G4866*NonHospFrac+theModel!$H4866*NonHospFrac</f>
        <v>402560.87228483468</v>
      </c>
      <c r="N4866" s="266">
        <f t="shared" si="1061"/>
        <v>650416.17407491978</v>
      </c>
      <c r="O4866" s="158"/>
      <c r="P4866" s="265">
        <f t="shared" si="1062"/>
        <v>234288.742923104</v>
      </c>
      <c r="Q4866" s="265">
        <f t="shared" si="1063"/>
        <v>402559.31203421566</v>
      </c>
      <c r="R4866" s="266">
        <f t="shared" si="1064"/>
        <v>636848.05495731963</v>
      </c>
    </row>
    <row r="4867" spans="1:18" x14ac:dyDescent="0.25">
      <c r="A4867" s="81">
        <v>4836</v>
      </c>
      <c r="B4867" s="93">
        <f t="shared" si="1053"/>
        <v>1.1301646674483127E-40</v>
      </c>
      <c r="C4867" s="178">
        <f t="shared" si="1054"/>
        <v>1.1276152105991671E-40</v>
      </c>
      <c r="D4867" s="165">
        <f t="shared" si="1055"/>
        <v>2.2558277767625785E-3</v>
      </c>
      <c r="E4867" s="166">
        <f t="shared" si="1065"/>
        <v>24.291375447755232</v>
      </c>
      <c r="F4867" s="167">
        <f t="shared" si="1066"/>
        <v>10.91143895620063</v>
      </c>
      <c r="G4867" s="167">
        <f t="shared" si="1056"/>
        <v>379194.57965532009</v>
      </c>
      <c r="H4867" s="167">
        <f t="shared" si="1057"/>
        <v>271299.98899881309</v>
      </c>
      <c r="I4867" s="168">
        <f t="shared" si="1058"/>
        <v>650494.56865413324</v>
      </c>
      <c r="J4867" s="168">
        <f t="shared" si="1060"/>
        <v>614879.49137308949</v>
      </c>
      <c r="K4867" s="94"/>
      <c r="L4867" s="265">
        <f t="shared" si="1059"/>
        <v>247885.17575826749</v>
      </c>
      <c r="M4867" s="265">
        <f>$G4867*NonHospFrac+theModel!$H4867*NonHospFrac</f>
        <v>402609.39289586566</v>
      </c>
      <c r="N4867" s="266">
        <f t="shared" si="1061"/>
        <v>650494.56865413312</v>
      </c>
      <c r="O4867" s="158"/>
      <c r="P4867" s="265">
        <f t="shared" si="1062"/>
        <v>234313.27198400293</v>
      </c>
      <c r="Q4867" s="265">
        <f t="shared" si="1063"/>
        <v>402607.83264524664</v>
      </c>
      <c r="R4867" s="266">
        <f t="shared" si="1064"/>
        <v>636921.10462924954</v>
      </c>
    </row>
    <row r="4868" spans="1:18" x14ac:dyDescent="0.25">
      <c r="A4868" s="81">
        <v>4837</v>
      </c>
      <c r="B4868" s="93">
        <f t="shared" si="1053"/>
        <v>1.1090526724160219E-40</v>
      </c>
      <c r="C4868" s="178">
        <f t="shared" si="1054"/>
        <v>1.1065508405916931E-40</v>
      </c>
      <c r="D4868" s="165">
        <f t="shared" si="1055"/>
        <v>2.2558277767625785E-3</v>
      </c>
      <c r="E4868" s="166">
        <f t="shared" si="1065"/>
        <v>24.291375447755232</v>
      </c>
      <c r="F4868" s="167">
        <f t="shared" si="1066"/>
        <v>10.913694783977393</v>
      </c>
      <c r="G4868" s="167">
        <f t="shared" si="1056"/>
        <v>379272.9742345335</v>
      </c>
      <c r="H4868" s="167">
        <f t="shared" si="1057"/>
        <v>271299.98899881309</v>
      </c>
      <c r="I4868" s="168">
        <f t="shared" si="1058"/>
        <v>650572.96323334659</v>
      </c>
      <c r="J4868" s="168">
        <f t="shared" si="1060"/>
        <v>614943.85734592867</v>
      </c>
      <c r="K4868" s="94"/>
      <c r="L4868" s="265">
        <f t="shared" si="1059"/>
        <v>247915.04972644991</v>
      </c>
      <c r="M4868" s="265">
        <f>$G4868*NonHospFrac+theModel!$H4868*NonHospFrac</f>
        <v>402657.9135068967</v>
      </c>
      <c r="N4868" s="266">
        <f t="shared" si="1061"/>
        <v>650572.96323334659</v>
      </c>
      <c r="O4868" s="158"/>
      <c r="P4868" s="265">
        <f t="shared" si="1062"/>
        <v>234337.80004504905</v>
      </c>
      <c r="Q4868" s="265">
        <f t="shared" si="1063"/>
        <v>402656.35325627768</v>
      </c>
      <c r="R4868" s="266">
        <f t="shared" si="1064"/>
        <v>636994.15330132679</v>
      </c>
    </row>
    <row r="4869" spans="1:18" x14ac:dyDescent="0.25">
      <c r="A4869" s="81">
        <v>4838</v>
      </c>
      <c r="B4869" s="93">
        <f t="shared" si="1053"/>
        <v>1.0883350591469211E-40</v>
      </c>
      <c r="C4869" s="178">
        <f t="shared" si="1054"/>
        <v>1.0858799626900728E-40</v>
      </c>
      <c r="D4869" s="165">
        <f t="shared" si="1055"/>
        <v>2.2558277767625785E-3</v>
      </c>
      <c r="E4869" s="166">
        <f t="shared" si="1065"/>
        <v>24.291375447755232</v>
      </c>
      <c r="F4869" s="167">
        <f t="shared" si="1066"/>
        <v>10.915950611754155</v>
      </c>
      <c r="G4869" s="167">
        <f t="shared" si="1056"/>
        <v>379351.3688137469</v>
      </c>
      <c r="H4869" s="167">
        <f t="shared" si="1057"/>
        <v>271299.98899881309</v>
      </c>
      <c r="I4869" s="168">
        <f t="shared" si="1058"/>
        <v>650651.35781255993</v>
      </c>
      <c r="J4869" s="168">
        <f t="shared" si="1060"/>
        <v>615008.22069508408</v>
      </c>
      <c r="K4869" s="94"/>
      <c r="L4869" s="265">
        <f t="shared" si="1059"/>
        <v>247944.92369463234</v>
      </c>
      <c r="M4869" s="265">
        <f>$G4869*NonHospFrac+theModel!$H4869*NonHospFrac</f>
        <v>402706.43411792768</v>
      </c>
      <c r="N4869" s="266">
        <f t="shared" si="1061"/>
        <v>650651.35781256005</v>
      </c>
      <c r="O4869" s="158"/>
      <c r="P4869" s="265">
        <f t="shared" si="1062"/>
        <v>234362.3271062831</v>
      </c>
      <c r="Q4869" s="265">
        <f t="shared" si="1063"/>
        <v>402704.87386730866</v>
      </c>
      <c r="R4869" s="266">
        <f t="shared" si="1064"/>
        <v>637067.20097359177</v>
      </c>
    </row>
    <row r="4870" spans="1:18" x14ac:dyDescent="0.25">
      <c r="A4870" s="81">
        <v>4839</v>
      </c>
      <c r="B4870" s="93">
        <f t="shared" si="1053"/>
        <v>1.0680044604085487E-40</v>
      </c>
      <c r="C4870" s="178">
        <f t="shared" si="1054"/>
        <v>1.0655952262810528E-40</v>
      </c>
      <c r="D4870" s="165">
        <f t="shared" si="1055"/>
        <v>2.2558277767625785E-3</v>
      </c>
      <c r="E4870" s="166">
        <f t="shared" si="1065"/>
        <v>24.291375447755232</v>
      </c>
      <c r="F4870" s="167">
        <f t="shared" si="1066"/>
        <v>10.918206439530918</v>
      </c>
      <c r="G4870" s="167">
        <f t="shared" si="1056"/>
        <v>379429.76339296036</v>
      </c>
      <c r="H4870" s="167">
        <f t="shared" si="1057"/>
        <v>271299.98899881309</v>
      </c>
      <c r="I4870" s="168">
        <f t="shared" si="1058"/>
        <v>650729.75239177351</v>
      </c>
      <c r="J4870" s="168">
        <f t="shared" si="1060"/>
        <v>615072.58142066293</v>
      </c>
      <c r="K4870" s="94"/>
      <c r="L4870" s="265">
        <f t="shared" si="1059"/>
        <v>247974.79766281476</v>
      </c>
      <c r="M4870" s="265">
        <f>$G4870*NonHospFrac+theModel!$H4870*NonHospFrac</f>
        <v>402754.95472895866</v>
      </c>
      <c r="N4870" s="266">
        <f t="shared" si="1061"/>
        <v>650729.75239177339</v>
      </c>
      <c r="O4870" s="158"/>
      <c r="P4870" s="265">
        <f t="shared" si="1062"/>
        <v>234386.85316774587</v>
      </c>
      <c r="Q4870" s="265">
        <f t="shared" si="1063"/>
        <v>402753.39447833964</v>
      </c>
      <c r="R4870" s="266">
        <f t="shared" si="1064"/>
        <v>637140.24764608545</v>
      </c>
    </row>
    <row r="4871" spans="1:18" x14ac:dyDescent="0.25">
      <c r="A4871" s="81">
        <v>4840</v>
      </c>
      <c r="B4871" s="93">
        <f t="shared" si="1053"/>
        <v>1.0480536465917287E-40</v>
      </c>
      <c r="C4871" s="178">
        <f t="shared" si="1054"/>
        <v>1.0456894180642098E-40</v>
      </c>
      <c r="D4871" s="165">
        <f t="shared" si="1055"/>
        <v>2.2558277767625785E-3</v>
      </c>
      <c r="E4871" s="166">
        <f t="shared" si="1065"/>
        <v>24.291375447755232</v>
      </c>
      <c r="F4871" s="167">
        <f t="shared" si="1066"/>
        <v>10.920462267307681</v>
      </c>
      <c r="G4871" s="167">
        <f t="shared" si="1056"/>
        <v>379508.15797217377</v>
      </c>
      <c r="H4871" s="167">
        <f t="shared" si="1057"/>
        <v>271299.98899881309</v>
      </c>
      <c r="I4871" s="168">
        <f t="shared" si="1058"/>
        <v>650808.14697098685</v>
      </c>
      <c r="J4871" s="168">
        <f t="shared" si="1060"/>
        <v>615136.93952277163</v>
      </c>
      <c r="K4871" s="94"/>
      <c r="L4871" s="265">
        <f t="shared" si="1059"/>
        <v>248004.67163099718</v>
      </c>
      <c r="M4871" s="265">
        <f>$G4871*NonHospFrac+theModel!$H4871*NonHospFrac</f>
        <v>402803.47533998964</v>
      </c>
      <c r="N4871" s="266">
        <f t="shared" si="1061"/>
        <v>650808.14697098685</v>
      </c>
      <c r="O4871" s="158"/>
      <c r="P4871" s="265">
        <f t="shared" si="1062"/>
        <v>234411.37822947808</v>
      </c>
      <c r="Q4871" s="265">
        <f t="shared" si="1063"/>
        <v>402801.91508937062</v>
      </c>
      <c r="R4871" s="266">
        <f t="shared" si="1064"/>
        <v>637213.29331884871</v>
      </c>
    </row>
    <row r="4872" spans="1:18" x14ac:dyDescent="0.25">
      <c r="A4872" s="81">
        <v>4841</v>
      </c>
      <c r="B4872" s="93">
        <f t="shared" si="1053"/>
        <v>1.0284755231397047E-40</v>
      </c>
      <c r="C4872" s="178">
        <f t="shared" si="1054"/>
        <v>1.0261554594868858E-40</v>
      </c>
      <c r="D4872" s="165">
        <f t="shared" si="1055"/>
        <v>2.2558277767625785E-3</v>
      </c>
      <c r="E4872" s="166">
        <f t="shared" si="1065"/>
        <v>24.291375447755232</v>
      </c>
      <c r="F4872" s="167">
        <f t="shared" si="1066"/>
        <v>10.922718095084443</v>
      </c>
      <c r="G4872" s="167">
        <f t="shared" si="1056"/>
        <v>379586.55255138717</v>
      </c>
      <c r="H4872" s="167">
        <f t="shared" si="1057"/>
        <v>271299.98899881309</v>
      </c>
      <c r="I4872" s="168">
        <f t="shared" si="1058"/>
        <v>650886.5415502002</v>
      </c>
      <c r="J4872" s="168">
        <f t="shared" si="1060"/>
        <v>615201.2950015174</v>
      </c>
      <c r="K4872" s="94"/>
      <c r="L4872" s="265">
        <f t="shared" si="1059"/>
        <v>248034.5455991796</v>
      </c>
      <c r="M4872" s="265">
        <f>$G4872*NonHospFrac+theModel!$H4872*NonHospFrac</f>
        <v>402851.99595102062</v>
      </c>
      <c r="N4872" s="266">
        <f t="shared" si="1061"/>
        <v>650886.5415502002</v>
      </c>
      <c r="O4872" s="158"/>
      <c r="P4872" s="265">
        <f t="shared" si="1062"/>
        <v>234435.9022915205</v>
      </c>
      <c r="Q4872" s="265">
        <f t="shared" si="1063"/>
        <v>402850.43570040161</v>
      </c>
      <c r="R4872" s="266">
        <f t="shared" si="1064"/>
        <v>637286.33799192216</v>
      </c>
    </row>
    <row r="4873" spans="1:18" x14ac:dyDescent="0.25">
      <c r="A4873" s="81">
        <v>4842</v>
      </c>
      <c r="B4873" s="93">
        <f t="shared" si="1053"/>
        <v>1.0092631280252988E-40</v>
      </c>
      <c r="C4873" s="178">
        <f t="shared" si="1054"/>
        <v>1.006986404227037E-40</v>
      </c>
      <c r="D4873" s="165">
        <f t="shared" si="1055"/>
        <v>2.2558277767625785E-3</v>
      </c>
      <c r="E4873" s="166">
        <f t="shared" si="1065"/>
        <v>24.291375447755232</v>
      </c>
      <c r="F4873" s="167">
        <f t="shared" si="1066"/>
        <v>10.924973922861206</v>
      </c>
      <c r="G4873" s="167">
        <f t="shared" si="1056"/>
        <v>379664.94713060063</v>
      </c>
      <c r="H4873" s="167">
        <f t="shared" si="1057"/>
        <v>271299.98899881309</v>
      </c>
      <c r="I4873" s="168">
        <f t="shared" si="1058"/>
        <v>650964.93612941378</v>
      </c>
      <c r="J4873" s="168">
        <f t="shared" si="1060"/>
        <v>615265.64785700734</v>
      </c>
      <c r="K4873" s="94"/>
      <c r="L4873" s="265">
        <f t="shared" si="1059"/>
        <v>248064.41956736206</v>
      </c>
      <c r="M4873" s="265">
        <f>$G4873*NonHospFrac+theModel!$H4873*NonHospFrac</f>
        <v>402900.51656205166</v>
      </c>
      <c r="N4873" s="266">
        <f t="shared" si="1061"/>
        <v>650964.93612941378</v>
      </c>
      <c r="O4873" s="158"/>
      <c r="P4873" s="265">
        <f t="shared" si="1062"/>
        <v>234460.42535391389</v>
      </c>
      <c r="Q4873" s="265">
        <f t="shared" si="1063"/>
        <v>402898.95631143264</v>
      </c>
      <c r="R4873" s="266">
        <f t="shared" si="1064"/>
        <v>637359.38166534656</v>
      </c>
    </row>
    <row r="4874" spans="1:18" x14ac:dyDescent="0.25">
      <c r="A4874" s="81">
        <v>4843</v>
      </c>
      <c r="B4874" s="93">
        <f t="shared" si="1053"/>
        <v>9.9040962927519843E-41</v>
      </c>
      <c r="C4874" s="178">
        <f t="shared" si="1054"/>
        <v>9.8817543572310631E-41</v>
      </c>
      <c r="D4874" s="165">
        <f t="shared" si="1055"/>
        <v>2.2558277767625785E-3</v>
      </c>
      <c r="E4874" s="166">
        <f t="shared" si="1065"/>
        <v>24.291375447755232</v>
      </c>
      <c r="F4874" s="167">
        <f t="shared" si="1066"/>
        <v>10.927229750637968</v>
      </c>
      <c r="G4874" s="167">
        <f t="shared" si="1056"/>
        <v>379743.34170981403</v>
      </c>
      <c r="H4874" s="167">
        <f t="shared" si="1057"/>
        <v>271299.98899881309</v>
      </c>
      <c r="I4874" s="168">
        <f t="shared" si="1058"/>
        <v>651043.33070862712</v>
      </c>
      <c r="J4874" s="168">
        <f t="shared" si="1060"/>
        <v>615329.99808934808</v>
      </c>
      <c r="K4874" s="94"/>
      <c r="L4874" s="265">
        <f t="shared" si="1059"/>
        <v>248094.29353554448</v>
      </c>
      <c r="M4874" s="265">
        <f>$G4874*NonHospFrac+theModel!$H4874*NonHospFrac</f>
        <v>402949.03717308264</v>
      </c>
      <c r="N4874" s="266">
        <f t="shared" si="1061"/>
        <v>651043.33070862712</v>
      </c>
      <c r="O4874" s="158"/>
      <c r="P4874" s="265">
        <f t="shared" si="1062"/>
        <v>234484.94741669894</v>
      </c>
      <c r="Q4874" s="265">
        <f t="shared" si="1063"/>
        <v>402947.47692246363</v>
      </c>
      <c r="R4874" s="266">
        <f t="shared" si="1064"/>
        <v>637432.42433916254</v>
      </c>
    </row>
    <row r="4875" spans="1:18" x14ac:dyDescent="0.25">
      <c r="A4875" s="81">
        <v>4844</v>
      </c>
      <c r="B4875" s="93">
        <f t="shared" si="1053"/>
        <v>9.7190832254048993E-41</v>
      </c>
      <c r="C4875" s="178">
        <f t="shared" si="1054"/>
        <v>9.697158647500363E-41</v>
      </c>
      <c r="D4875" s="165">
        <f t="shared" si="1055"/>
        <v>2.2558277767625785E-3</v>
      </c>
      <c r="E4875" s="166">
        <f t="shared" si="1065"/>
        <v>24.291375447755232</v>
      </c>
      <c r="F4875" s="167">
        <f t="shared" si="1066"/>
        <v>10.929485578414731</v>
      </c>
      <c r="G4875" s="167">
        <f t="shared" si="1056"/>
        <v>379821.73628902744</v>
      </c>
      <c r="H4875" s="167">
        <f t="shared" si="1057"/>
        <v>271299.98899881309</v>
      </c>
      <c r="I4875" s="168">
        <f t="shared" si="1058"/>
        <v>651121.72528784047</v>
      </c>
      <c r="J4875" s="168">
        <f t="shared" si="1060"/>
        <v>615394.34569864662</v>
      </c>
      <c r="K4875" s="94"/>
      <c r="L4875" s="265">
        <f t="shared" si="1059"/>
        <v>248124.16750372687</v>
      </c>
      <c r="M4875" s="265">
        <f>$G4875*NonHospFrac+theModel!$H4875*NonHospFrac</f>
        <v>402997.55778411363</v>
      </c>
      <c r="N4875" s="266">
        <f t="shared" si="1061"/>
        <v>651121.72528784047</v>
      </c>
      <c r="O4875" s="158"/>
      <c r="P4875" s="265">
        <f t="shared" si="1062"/>
        <v>234509.46847991642</v>
      </c>
      <c r="Q4875" s="265">
        <f t="shared" si="1063"/>
        <v>402995.99753349461</v>
      </c>
      <c r="R4875" s="266">
        <f t="shared" si="1064"/>
        <v>637505.46601341106</v>
      </c>
    </row>
    <row r="4876" spans="1:18" x14ac:dyDescent="0.25">
      <c r="A4876" s="81">
        <v>4845</v>
      </c>
      <c r="B4876" s="93">
        <f t="shared" si="1053"/>
        <v>9.5375262871257686E-41</v>
      </c>
      <c r="C4876" s="178">
        <f t="shared" si="1054"/>
        <v>9.5160112704056679E-41</v>
      </c>
      <c r="D4876" s="165">
        <f t="shared" si="1055"/>
        <v>2.2558277767625785E-3</v>
      </c>
      <c r="E4876" s="166">
        <f t="shared" si="1065"/>
        <v>24.291375447755232</v>
      </c>
      <c r="F4876" s="167">
        <f t="shared" si="1066"/>
        <v>10.931741406191493</v>
      </c>
      <c r="G4876" s="167">
        <f t="shared" si="1056"/>
        <v>379900.1308682409</v>
      </c>
      <c r="H4876" s="167">
        <f t="shared" si="1057"/>
        <v>271299.98899881309</v>
      </c>
      <c r="I4876" s="168">
        <f t="shared" si="1058"/>
        <v>651200.11986705405</v>
      </c>
      <c r="J4876" s="168">
        <f t="shared" si="1060"/>
        <v>615458.69068501017</v>
      </c>
      <c r="K4876" s="94"/>
      <c r="L4876" s="265">
        <f t="shared" si="1059"/>
        <v>248154.04147190932</v>
      </c>
      <c r="M4876" s="265">
        <f>$G4876*NonHospFrac+theModel!$H4876*NonHospFrac</f>
        <v>403046.07839514466</v>
      </c>
      <c r="N4876" s="266">
        <f t="shared" si="1061"/>
        <v>651200.11986705405</v>
      </c>
      <c r="O4876" s="158"/>
      <c r="P4876" s="265">
        <f t="shared" si="1062"/>
        <v>234533.98854360715</v>
      </c>
      <c r="Q4876" s="265">
        <f t="shared" si="1063"/>
        <v>403044.51814452565</v>
      </c>
      <c r="R4876" s="266">
        <f t="shared" si="1064"/>
        <v>637578.50668813277</v>
      </c>
    </row>
    <row r="4877" spans="1:18" x14ac:dyDescent="0.25">
      <c r="A4877" s="81">
        <v>4846</v>
      </c>
      <c r="B4877" s="93">
        <f t="shared" si="1053"/>
        <v>9.3593609158363211E-41</v>
      </c>
      <c r="C4877" s="178">
        <f t="shared" si="1054"/>
        <v>9.3382478095096322E-41</v>
      </c>
      <c r="D4877" s="165">
        <f t="shared" si="1055"/>
        <v>2.2558277767625785E-3</v>
      </c>
      <c r="E4877" s="166">
        <f t="shared" si="1065"/>
        <v>24.291375447755232</v>
      </c>
      <c r="F4877" s="167">
        <f t="shared" si="1066"/>
        <v>10.933997233968256</v>
      </c>
      <c r="G4877" s="167">
        <f t="shared" si="1056"/>
        <v>379978.5254474543</v>
      </c>
      <c r="H4877" s="167">
        <f t="shared" si="1057"/>
        <v>271299.98899881309</v>
      </c>
      <c r="I4877" s="168">
        <f t="shared" si="1058"/>
        <v>651278.51444626739</v>
      </c>
      <c r="J4877" s="168">
        <f t="shared" si="1060"/>
        <v>615523.03304854513</v>
      </c>
      <c r="K4877" s="94"/>
      <c r="L4877" s="265">
        <f t="shared" si="1059"/>
        <v>248183.91544009175</v>
      </c>
      <c r="M4877" s="265">
        <f>$G4877*NonHospFrac+theModel!$H4877*NonHospFrac</f>
        <v>403094.59900617565</v>
      </c>
      <c r="N4877" s="266">
        <f t="shared" si="1061"/>
        <v>651278.51444626739</v>
      </c>
      <c r="O4877" s="158"/>
      <c r="P4877" s="265">
        <f t="shared" si="1062"/>
        <v>234558.50760781177</v>
      </c>
      <c r="Q4877" s="265">
        <f t="shared" si="1063"/>
        <v>403093.03875555663</v>
      </c>
      <c r="R4877" s="266">
        <f t="shared" si="1064"/>
        <v>637651.5463633684</v>
      </c>
    </row>
    <row r="4878" spans="1:18" x14ac:dyDescent="0.25">
      <c r="A4878" s="81">
        <v>4847</v>
      </c>
      <c r="B4878" s="93">
        <f t="shared" si="1053"/>
        <v>9.1845237555076984E-41</v>
      </c>
      <c r="C4878" s="178">
        <f t="shared" si="1054"/>
        <v>9.1638050517036879E-41</v>
      </c>
      <c r="D4878" s="165">
        <f t="shared" si="1055"/>
        <v>2.2558277767625785E-3</v>
      </c>
      <c r="E4878" s="166">
        <f t="shared" si="1065"/>
        <v>24.291375447755232</v>
      </c>
      <c r="F4878" s="167">
        <f t="shared" si="1066"/>
        <v>10.936253061745019</v>
      </c>
      <c r="G4878" s="167">
        <f t="shared" si="1056"/>
        <v>380056.92002666771</v>
      </c>
      <c r="H4878" s="167">
        <f t="shared" si="1057"/>
        <v>271299.98899881309</v>
      </c>
      <c r="I4878" s="168">
        <f t="shared" si="1058"/>
        <v>651356.90902548074</v>
      </c>
      <c r="J4878" s="168">
        <f t="shared" si="1060"/>
        <v>615587.37278935872</v>
      </c>
      <c r="K4878" s="94"/>
      <c r="L4878" s="265">
        <f t="shared" si="1059"/>
        <v>248213.78940827417</v>
      </c>
      <c r="M4878" s="265">
        <f>$G4878*NonHospFrac+theModel!$H4878*NonHospFrac</f>
        <v>403143.11961720663</v>
      </c>
      <c r="N4878" s="266">
        <f t="shared" si="1061"/>
        <v>651356.90902548074</v>
      </c>
      <c r="O4878" s="158"/>
      <c r="P4878" s="265">
        <f t="shared" si="1062"/>
        <v>234583.02567257106</v>
      </c>
      <c r="Q4878" s="265">
        <f t="shared" si="1063"/>
        <v>403141.55936658761</v>
      </c>
      <c r="R4878" s="266">
        <f t="shared" si="1064"/>
        <v>637724.5850391587</v>
      </c>
    </row>
    <row r="4879" spans="1:18" x14ac:dyDescent="0.25">
      <c r="A4879" s="81">
        <v>4848</v>
      </c>
      <c r="B4879" s="93">
        <f t="shared" si="1053"/>
        <v>9.0129526336302321E-41</v>
      </c>
      <c r="C4879" s="178">
        <f t="shared" si="1054"/>
        <v>8.9926209647286431E-41</v>
      </c>
      <c r="D4879" s="165">
        <f t="shared" si="1055"/>
        <v>2.2558277767625785E-3</v>
      </c>
      <c r="E4879" s="166">
        <f t="shared" si="1065"/>
        <v>24.291375447755232</v>
      </c>
      <c r="F4879" s="167">
        <f t="shared" si="1066"/>
        <v>10.938508889521781</v>
      </c>
      <c r="G4879" s="167">
        <f t="shared" si="1056"/>
        <v>380135.31460588111</v>
      </c>
      <c r="H4879" s="167">
        <f t="shared" si="1057"/>
        <v>271299.98899881309</v>
      </c>
      <c r="I4879" s="168">
        <f t="shared" si="1058"/>
        <v>651435.3036046942</v>
      </c>
      <c r="J4879" s="168">
        <f t="shared" si="1060"/>
        <v>615651.70990755793</v>
      </c>
      <c r="K4879" s="94"/>
      <c r="L4879" s="265">
        <f t="shared" si="1059"/>
        <v>248243.66337645659</v>
      </c>
      <c r="M4879" s="265">
        <f>$G4879*NonHospFrac+theModel!$H4879*NonHospFrac</f>
        <v>403191.64022823761</v>
      </c>
      <c r="N4879" s="266">
        <f t="shared" si="1061"/>
        <v>651435.3036046942</v>
      </c>
      <c r="O4879" s="158"/>
      <c r="P4879" s="265">
        <f t="shared" si="1062"/>
        <v>234607.54273792577</v>
      </c>
      <c r="Q4879" s="265">
        <f t="shared" si="1063"/>
        <v>403190.07997761859</v>
      </c>
      <c r="R4879" s="266">
        <f t="shared" si="1064"/>
        <v>637797.62271554442</v>
      </c>
    </row>
    <row r="4880" spans="1:18" x14ac:dyDescent="0.25">
      <c r="A4880" s="81">
        <v>4849</v>
      </c>
      <c r="B4880" s="93">
        <f t="shared" si="1053"/>
        <v>8.8445865391061926E-41</v>
      </c>
      <c r="C4880" s="178">
        <f t="shared" si="1054"/>
        <v>8.8246346751172959E-41</v>
      </c>
      <c r="D4880" s="165">
        <f t="shared" si="1055"/>
        <v>2.2558277767625785E-3</v>
      </c>
      <c r="E4880" s="166">
        <f t="shared" si="1065"/>
        <v>24.291375447755232</v>
      </c>
      <c r="F4880" s="167">
        <f t="shared" si="1066"/>
        <v>10.940764717298544</v>
      </c>
      <c r="G4880" s="167">
        <f t="shared" si="1056"/>
        <v>380213.70918509457</v>
      </c>
      <c r="H4880" s="167">
        <f t="shared" si="1057"/>
        <v>271299.98899881309</v>
      </c>
      <c r="I4880" s="168">
        <f t="shared" si="1058"/>
        <v>651513.69818390766</v>
      </c>
      <c r="J4880" s="168">
        <f t="shared" si="1060"/>
        <v>615716.04440324951</v>
      </c>
      <c r="K4880" s="94"/>
      <c r="L4880" s="265">
        <f t="shared" si="1059"/>
        <v>248273.53734463901</v>
      </c>
      <c r="M4880" s="265">
        <f>$G4880*NonHospFrac+theModel!$H4880*NonHospFrac</f>
        <v>403240.16083926859</v>
      </c>
      <c r="N4880" s="266">
        <f t="shared" si="1061"/>
        <v>651513.69818390766</v>
      </c>
      <c r="O4880" s="158"/>
      <c r="P4880" s="265">
        <f t="shared" si="1062"/>
        <v>234632.05880391665</v>
      </c>
      <c r="Q4880" s="265">
        <f t="shared" si="1063"/>
        <v>403238.60058864957</v>
      </c>
      <c r="R4880" s="266">
        <f t="shared" si="1064"/>
        <v>637870.65939256619</v>
      </c>
    </row>
    <row r="4881" spans="1:18" x14ac:dyDescent="0.25">
      <c r="A4881" s="81">
        <v>4850</v>
      </c>
      <c r="B4881" s="93">
        <f t="shared" si="1053"/>
        <v>8.6793656005521615E-41</v>
      </c>
      <c r="C4881" s="178">
        <f t="shared" si="1054"/>
        <v>8.6597864465457585E-41</v>
      </c>
      <c r="D4881" s="165">
        <f t="shared" si="1055"/>
        <v>2.2558277767625785E-3</v>
      </c>
      <c r="E4881" s="166">
        <f t="shared" si="1065"/>
        <v>24.291375447755232</v>
      </c>
      <c r="F4881" s="167">
        <f t="shared" si="1066"/>
        <v>10.943020545075306</v>
      </c>
      <c r="G4881" s="167">
        <f t="shared" si="1056"/>
        <v>380292.10376430798</v>
      </c>
      <c r="H4881" s="167">
        <f t="shared" si="1057"/>
        <v>271299.98899881309</v>
      </c>
      <c r="I4881" s="168">
        <f t="shared" si="1058"/>
        <v>651592.09276312101</v>
      </c>
      <c r="J4881" s="168">
        <f t="shared" si="1060"/>
        <v>615780.37627654034</v>
      </c>
      <c r="K4881" s="94"/>
      <c r="L4881" s="265">
        <f t="shared" si="1059"/>
        <v>248303.41131282144</v>
      </c>
      <c r="M4881" s="265">
        <f>$G4881*NonHospFrac+theModel!$H4881*NonHospFrac</f>
        <v>403288.68145029957</v>
      </c>
      <c r="N4881" s="266">
        <f t="shared" si="1061"/>
        <v>651592.09276312101</v>
      </c>
      <c r="O4881" s="158"/>
      <c r="P4881" s="265">
        <f t="shared" si="1062"/>
        <v>234656.5738705844</v>
      </c>
      <c r="Q4881" s="265">
        <f t="shared" si="1063"/>
        <v>403287.12119968055</v>
      </c>
      <c r="R4881" s="266">
        <f t="shared" si="1064"/>
        <v>637943.69507026498</v>
      </c>
    </row>
    <row r="4882" spans="1:18" x14ac:dyDescent="0.25">
      <c r="A4882" s="81">
        <v>4851</v>
      </c>
      <c r="B4882" s="93">
        <f t="shared" si="1053"/>
        <v>8.5172310650106532E-41</v>
      </c>
      <c r="C4882" s="178">
        <f t="shared" si="1054"/>
        <v>8.4980176585930973E-41</v>
      </c>
      <c r="D4882" s="165">
        <f t="shared" si="1055"/>
        <v>2.2558277767625785E-3</v>
      </c>
      <c r="E4882" s="166">
        <f t="shared" si="1065"/>
        <v>24.291375447755232</v>
      </c>
      <c r="F4882" s="167">
        <f t="shared" si="1066"/>
        <v>10.945276372852069</v>
      </c>
      <c r="G4882" s="167">
        <f t="shared" si="1056"/>
        <v>380370.49834352138</v>
      </c>
      <c r="H4882" s="167">
        <f t="shared" si="1057"/>
        <v>271299.98899881309</v>
      </c>
      <c r="I4882" s="168">
        <f t="shared" si="1058"/>
        <v>651670.48734233447</v>
      </c>
      <c r="J4882" s="168">
        <f t="shared" si="1060"/>
        <v>615844.7055275375</v>
      </c>
      <c r="K4882" s="94"/>
      <c r="L4882" s="265">
        <f t="shared" si="1059"/>
        <v>248333.28528100386</v>
      </c>
      <c r="M4882" s="265">
        <f>$G4882*NonHospFrac+theModel!$H4882*NonHospFrac</f>
        <v>403337.20206133055</v>
      </c>
      <c r="N4882" s="266">
        <f t="shared" si="1061"/>
        <v>651670.48734233435</v>
      </c>
      <c r="O4882" s="158"/>
      <c r="P4882" s="265">
        <f t="shared" si="1062"/>
        <v>234681.08793796977</v>
      </c>
      <c r="Q4882" s="265">
        <f t="shared" si="1063"/>
        <v>403335.64181071153</v>
      </c>
      <c r="R4882" s="266">
        <f t="shared" si="1064"/>
        <v>638016.7297486813</v>
      </c>
    </row>
    <row r="4883" spans="1:18" x14ac:dyDescent="0.25">
      <c r="A4883" s="81">
        <v>4852</v>
      </c>
      <c r="B4883" s="93">
        <f t="shared" si="1053"/>
        <v>8.3581252770554333E-41</v>
      </c>
      <c r="C4883" s="178">
        <f t="shared" si="1054"/>
        <v>8.3392707858937898E-41</v>
      </c>
      <c r="D4883" s="165">
        <f t="shared" si="1055"/>
        <v>2.2558277767625785E-3</v>
      </c>
      <c r="E4883" s="166">
        <f t="shared" si="1065"/>
        <v>24.291375447755232</v>
      </c>
      <c r="F4883" s="167">
        <f t="shared" si="1066"/>
        <v>10.947532200628832</v>
      </c>
      <c r="G4883" s="167">
        <f t="shared" si="1056"/>
        <v>380448.89292273484</v>
      </c>
      <c r="H4883" s="167">
        <f t="shared" si="1057"/>
        <v>271299.98899881309</v>
      </c>
      <c r="I4883" s="168">
        <f t="shared" si="1058"/>
        <v>651748.88192154793</v>
      </c>
      <c r="J4883" s="168">
        <f t="shared" si="1060"/>
        <v>615909.03215634765</v>
      </c>
      <c r="K4883" s="94"/>
      <c r="L4883" s="265">
        <f t="shared" si="1059"/>
        <v>248363.15924918631</v>
      </c>
      <c r="M4883" s="265">
        <f>$G4883*NonHospFrac+theModel!$H4883*NonHospFrac</f>
        <v>403385.72267236165</v>
      </c>
      <c r="N4883" s="266">
        <f t="shared" si="1061"/>
        <v>651748.88192154793</v>
      </c>
      <c r="O4883" s="158"/>
      <c r="P4883" s="265">
        <f t="shared" si="1062"/>
        <v>234705.60100611352</v>
      </c>
      <c r="Q4883" s="265">
        <f t="shared" si="1063"/>
        <v>403384.16242174263</v>
      </c>
      <c r="R4883" s="266">
        <f t="shared" si="1064"/>
        <v>638089.76342785615</v>
      </c>
    </row>
    <row r="4884" spans="1:18" x14ac:dyDescent="0.25">
      <c r="A4884" s="81">
        <v>4853</v>
      </c>
      <c r="B4884" s="93">
        <f t="shared" si="1053"/>
        <v>8.2019916582910726E-41</v>
      </c>
      <c r="C4884" s="178">
        <f t="shared" si="1054"/>
        <v>8.1834893776835243E-41</v>
      </c>
      <c r="D4884" s="165">
        <f t="shared" si="1055"/>
        <v>2.2558277767625785E-3</v>
      </c>
      <c r="E4884" s="166">
        <f t="shared" si="1065"/>
        <v>24.291375447755232</v>
      </c>
      <c r="F4884" s="167">
        <f t="shared" si="1066"/>
        <v>10.949788028405594</v>
      </c>
      <c r="G4884" s="167">
        <f t="shared" si="1056"/>
        <v>380527.28750194825</v>
      </c>
      <c r="H4884" s="167">
        <f t="shared" si="1057"/>
        <v>271299.98899881309</v>
      </c>
      <c r="I4884" s="168">
        <f t="shared" si="1058"/>
        <v>651827.27650076128</v>
      </c>
      <c r="J4884" s="168">
        <f t="shared" si="1060"/>
        <v>615973.35616307775</v>
      </c>
      <c r="K4884" s="94"/>
      <c r="L4884" s="265">
        <f t="shared" si="1059"/>
        <v>248393.03321736873</v>
      </c>
      <c r="M4884" s="265">
        <f>$G4884*NonHospFrac+theModel!$H4884*NonHospFrac</f>
        <v>403434.24328339263</v>
      </c>
      <c r="N4884" s="266">
        <f t="shared" si="1061"/>
        <v>651827.27650076139</v>
      </c>
      <c r="O4884" s="158"/>
      <c r="P4884" s="265">
        <f t="shared" si="1062"/>
        <v>234730.11307505632</v>
      </c>
      <c r="Q4884" s="265">
        <f t="shared" si="1063"/>
        <v>403432.68303277361</v>
      </c>
      <c r="R4884" s="266">
        <f t="shared" si="1064"/>
        <v>638162.7961078299</v>
      </c>
    </row>
    <row r="4885" spans="1:18" x14ac:dyDescent="0.25">
      <c r="A4885" s="81">
        <v>4854</v>
      </c>
      <c r="B4885" s="93">
        <f t="shared" si="1053"/>
        <v>8.0487746872316047E-41</v>
      </c>
      <c r="C4885" s="178">
        <f t="shared" si="1054"/>
        <v>8.0306180377232436E-41</v>
      </c>
      <c r="D4885" s="165">
        <f t="shared" si="1055"/>
        <v>2.2558277767625785E-3</v>
      </c>
      <c r="E4885" s="166">
        <f t="shared" si="1065"/>
        <v>24.291375447755232</v>
      </c>
      <c r="F4885" s="167">
        <f t="shared" si="1066"/>
        <v>10.952043856182357</v>
      </c>
      <c r="G4885" s="167">
        <f t="shared" si="1056"/>
        <v>380605.68208116165</v>
      </c>
      <c r="H4885" s="167">
        <f t="shared" si="1057"/>
        <v>271299.98899881309</v>
      </c>
      <c r="I4885" s="168">
        <f t="shared" si="1058"/>
        <v>651905.67107997474</v>
      </c>
      <c r="J4885" s="168">
        <f t="shared" si="1060"/>
        <v>616037.67754783481</v>
      </c>
      <c r="K4885" s="94"/>
      <c r="L4885" s="265">
        <f t="shared" si="1059"/>
        <v>248422.90718555113</v>
      </c>
      <c r="M4885" s="265">
        <f>$G4885*NonHospFrac+theModel!$H4885*NonHospFrac</f>
        <v>403482.76389442361</v>
      </c>
      <c r="N4885" s="266">
        <f t="shared" si="1061"/>
        <v>651905.67107997474</v>
      </c>
      <c r="O4885" s="158"/>
      <c r="P4885" s="265">
        <f t="shared" si="1062"/>
        <v>234754.62414483892</v>
      </c>
      <c r="Q4885" s="265">
        <f t="shared" si="1063"/>
        <v>403481.20364380459</v>
      </c>
      <c r="R4885" s="266">
        <f t="shared" si="1064"/>
        <v>638235.82778864354</v>
      </c>
    </row>
    <row r="4886" spans="1:18" x14ac:dyDescent="0.25">
      <c r="A4886" s="81">
        <v>4855</v>
      </c>
      <c r="B4886" s="93">
        <f t="shared" si="1053"/>
        <v>7.8984198795588487E-41</v>
      </c>
      <c r="C4886" s="178">
        <f t="shared" si="1054"/>
        <v>7.8806024046020057E-41</v>
      </c>
      <c r="D4886" s="165">
        <f t="shared" si="1055"/>
        <v>2.2558277767625785E-3</v>
      </c>
      <c r="E4886" s="166">
        <f t="shared" si="1065"/>
        <v>24.291375447755232</v>
      </c>
      <c r="F4886" s="167">
        <f t="shared" si="1066"/>
        <v>10.954299683959119</v>
      </c>
      <c r="G4886" s="167">
        <f t="shared" si="1056"/>
        <v>380684.07666037511</v>
      </c>
      <c r="H4886" s="167">
        <f t="shared" si="1057"/>
        <v>271299.98899881309</v>
      </c>
      <c r="I4886" s="168">
        <f t="shared" si="1058"/>
        <v>651984.0656591882</v>
      </c>
      <c r="J4886" s="168">
        <f t="shared" si="1060"/>
        <v>616101.99631072558</v>
      </c>
      <c r="K4886" s="94"/>
      <c r="L4886" s="265">
        <f t="shared" si="1059"/>
        <v>248452.78115373358</v>
      </c>
      <c r="M4886" s="265">
        <f>$G4886*NonHospFrac+theModel!$H4886*NonHospFrac</f>
        <v>403531.28450545459</v>
      </c>
      <c r="N4886" s="266">
        <f t="shared" si="1061"/>
        <v>651984.0656591882</v>
      </c>
      <c r="O4886" s="158"/>
      <c r="P4886" s="265">
        <f t="shared" si="1062"/>
        <v>234779.1342155021</v>
      </c>
      <c r="Q4886" s="265">
        <f t="shared" si="1063"/>
        <v>403529.72425483557</v>
      </c>
      <c r="R4886" s="266">
        <f t="shared" si="1064"/>
        <v>638308.8584703377</v>
      </c>
    </row>
    <row r="4887" spans="1:18" x14ac:dyDescent="0.25">
      <c r="A4887" s="81">
        <v>4856</v>
      </c>
      <c r="B4887" s="93">
        <f t="shared" si="1053"/>
        <v>7.750873768745803E-41</v>
      </c>
      <c r="C4887" s="178">
        <f t="shared" si="1054"/>
        <v>7.7333891324040855E-41</v>
      </c>
      <c r="D4887" s="165">
        <f t="shared" si="1055"/>
        <v>2.2558277767625785E-3</v>
      </c>
      <c r="E4887" s="166">
        <f t="shared" si="1065"/>
        <v>24.291375447755232</v>
      </c>
      <c r="F4887" s="167">
        <f t="shared" si="1066"/>
        <v>10.956555511735882</v>
      </c>
      <c r="G4887" s="167">
        <f t="shared" si="1056"/>
        <v>380762.47123958851</v>
      </c>
      <c r="H4887" s="167">
        <f t="shared" si="1057"/>
        <v>271299.98899881309</v>
      </c>
      <c r="I4887" s="168">
        <f t="shared" si="1058"/>
        <v>652062.46023840155</v>
      </c>
      <c r="J4887" s="168">
        <f t="shared" si="1060"/>
        <v>616166.31245185679</v>
      </c>
      <c r="K4887" s="94"/>
      <c r="L4887" s="265">
        <f t="shared" si="1059"/>
        <v>248482.655121916</v>
      </c>
      <c r="M4887" s="265">
        <f>$G4887*NonHospFrac+theModel!$H4887*NonHospFrac</f>
        <v>403579.80511648557</v>
      </c>
      <c r="N4887" s="266">
        <f t="shared" si="1061"/>
        <v>652062.46023840155</v>
      </c>
      <c r="O4887" s="158"/>
      <c r="P4887" s="265">
        <f t="shared" si="1062"/>
        <v>234803.64328708654</v>
      </c>
      <c r="Q4887" s="265">
        <f t="shared" si="1063"/>
        <v>403578.24486586655</v>
      </c>
      <c r="R4887" s="266">
        <f t="shared" si="1064"/>
        <v>638381.88815295312</v>
      </c>
    </row>
    <row r="4888" spans="1:18" x14ac:dyDescent="0.25">
      <c r="A4888" s="81">
        <v>4857</v>
      </c>
      <c r="B4888" s="93">
        <f t="shared" si="1053"/>
        <v>7.6060838870456334E-41</v>
      </c>
      <c r="C4888" s="178">
        <f t="shared" si="1054"/>
        <v>7.5889258717408491E-41</v>
      </c>
      <c r="D4888" s="165">
        <f t="shared" si="1055"/>
        <v>2.2558277767625785E-3</v>
      </c>
      <c r="E4888" s="166">
        <f t="shared" si="1065"/>
        <v>24.291375447755232</v>
      </c>
      <c r="F4888" s="167">
        <f t="shared" si="1066"/>
        <v>10.958811339512645</v>
      </c>
      <c r="G4888" s="167">
        <f t="shared" si="1056"/>
        <v>380840.86581880192</v>
      </c>
      <c r="H4888" s="167">
        <f t="shared" si="1057"/>
        <v>271299.98899881309</v>
      </c>
      <c r="I4888" s="168">
        <f t="shared" si="1058"/>
        <v>652140.85481761501</v>
      </c>
      <c r="J4888" s="168">
        <f t="shared" si="1060"/>
        <v>616230.62597133557</v>
      </c>
      <c r="K4888" s="94"/>
      <c r="L4888" s="265">
        <f t="shared" si="1059"/>
        <v>248512.52909009843</v>
      </c>
      <c r="M4888" s="265">
        <f>$G4888*NonHospFrac+theModel!$H4888*NonHospFrac</f>
        <v>403628.32572751655</v>
      </c>
      <c r="N4888" s="266">
        <f t="shared" si="1061"/>
        <v>652140.85481761501</v>
      </c>
      <c r="O4888" s="158"/>
      <c r="P4888" s="265">
        <f t="shared" si="1062"/>
        <v>234828.15135963296</v>
      </c>
      <c r="Q4888" s="265">
        <f t="shared" si="1063"/>
        <v>403626.76547689753</v>
      </c>
      <c r="R4888" s="266">
        <f t="shared" si="1064"/>
        <v>638454.91683653044</v>
      </c>
    </row>
    <row r="4889" spans="1:18" x14ac:dyDescent="0.25">
      <c r="A4889" s="81">
        <v>4858</v>
      </c>
      <c r="B4889" s="93">
        <f t="shared" si="1053"/>
        <v>7.4639987468322423E-41</v>
      </c>
      <c r="C4889" s="178">
        <f t="shared" si="1054"/>
        <v>7.4471612511334169E-41</v>
      </c>
      <c r="D4889" s="165">
        <f t="shared" si="1055"/>
        <v>2.2558277767625785E-3</v>
      </c>
      <c r="E4889" s="166">
        <f t="shared" si="1065"/>
        <v>24.291375447755232</v>
      </c>
      <c r="F4889" s="167">
        <f t="shared" si="1066"/>
        <v>10.961067167289407</v>
      </c>
      <c r="G4889" s="167">
        <f t="shared" si="1056"/>
        <v>380919.26039801532</v>
      </c>
      <c r="H4889" s="167">
        <f t="shared" si="1057"/>
        <v>271299.98899881309</v>
      </c>
      <c r="I4889" s="168">
        <f t="shared" si="1058"/>
        <v>652219.24939682847</v>
      </c>
      <c r="J4889" s="168">
        <f t="shared" si="1060"/>
        <v>616294.93686926877</v>
      </c>
      <c r="K4889" s="94"/>
      <c r="L4889" s="265">
        <f t="shared" si="1059"/>
        <v>248542.40305828085</v>
      </c>
      <c r="M4889" s="265">
        <f>$G4889*NonHospFrac+theModel!$H4889*NonHospFrac</f>
        <v>403676.84633854753</v>
      </c>
      <c r="N4889" s="266">
        <f t="shared" si="1061"/>
        <v>652219.24939682835</v>
      </c>
      <c r="O4889" s="158"/>
      <c r="P4889" s="265">
        <f t="shared" si="1062"/>
        <v>234852.65843318211</v>
      </c>
      <c r="Q4889" s="265">
        <f t="shared" si="1063"/>
        <v>403675.28608792851</v>
      </c>
      <c r="R4889" s="266">
        <f t="shared" si="1064"/>
        <v>638527.94452111062</v>
      </c>
    </row>
    <row r="4890" spans="1:18" x14ac:dyDescent="0.25">
      <c r="A4890" s="81">
        <v>4859</v>
      </c>
      <c r="B4890" s="93">
        <f t="shared" si="1053"/>
        <v>7.324567822292889E-41</v>
      </c>
      <c r="C4890" s="178">
        <f t="shared" si="1054"/>
        <v>7.3080448587465792E-41</v>
      </c>
      <c r="D4890" s="165">
        <f t="shared" si="1055"/>
        <v>2.2558277767625785E-3</v>
      </c>
      <c r="E4890" s="166">
        <f t="shared" si="1065"/>
        <v>24.291375447755232</v>
      </c>
      <c r="F4890" s="167">
        <f t="shared" si="1066"/>
        <v>10.96332299506617</v>
      </c>
      <c r="G4890" s="167">
        <f t="shared" si="1056"/>
        <v>380997.65497722878</v>
      </c>
      <c r="H4890" s="167">
        <f t="shared" si="1057"/>
        <v>271299.98899881309</v>
      </c>
      <c r="I4890" s="168">
        <f t="shared" si="1058"/>
        <v>652297.64397604181</v>
      </c>
      <c r="J4890" s="168">
        <f t="shared" si="1060"/>
        <v>616359.24514576304</v>
      </c>
      <c r="K4890" s="94"/>
      <c r="L4890" s="265">
        <f t="shared" si="1059"/>
        <v>248572.27702646327</v>
      </c>
      <c r="M4890" s="265">
        <f>$G4890*NonHospFrac+theModel!$H4890*NonHospFrac</f>
        <v>403725.36694957857</v>
      </c>
      <c r="N4890" s="266">
        <f t="shared" si="1061"/>
        <v>652297.64397604181</v>
      </c>
      <c r="O4890" s="158"/>
      <c r="P4890" s="265">
        <f t="shared" si="1062"/>
        <v>234877.16450777469</v>
      </c>
      <c r="Q4890" s="265">
        <f t="shared" si="1063"/>
        <v>403723.80669895955</v>
      </c>
      <c r="R4890" s="266">
        <f t="shared" si="1064"/>
        <v>638600.97120673419</v>
      </c>
    </row>
    <row r="4891" spans="1:18" x14ac:dyDescent="0.25">
      <c r="A4891" s="81">
        <v>4860</v>
      </c>
      <c r="B4891" s="93">
        <f t="shared" si="1053"/>
        <v>7.1877415314595838E-41</v>
      </c>
      <c r="C4891" s="178">
        <f t="shared" si="1054"/>
        <v>7.1715272244607273E-41</v>
      </c>
      <c r="D4891" s="165">
        <f t="shared" si="1055"/>
        <v>2.2558277767625785E-3</v>
      </c>
      <c r="E4891" s="166">
        <f t="shared" si="1065"/>
        <v>24.291375447755232</v>
      </c>
      <c r="F4891" s="167">
        <f t="shared" si="1066"/>
        <v>10.965578822842932</v>
      </c>
      <c r="G4891" s="167">
        <f t="shared" si="1056"/>
        <v>381076.04955644219</v>
      </c>
      <c r="H4891" s="167">
        <f t="shared" si="1057"/>
        <v>271299.98899881309</v>
      </c>
      <c r="I4891" s="168">
        <f t="shared" si="1058"/>
        <v>652376.03855525528</v>
      </c>
      <c r="J4891" s="168">
        <f t="shared" si="1060"/>
        <v>616423.55080092547</v>
      </c>
      <c r="K4891" s="94"/>
      <c r="L4891" s="265">
        <f t="shared" si="1059"/>
        <v>248602.15099464569</v>
      </c>
      <c r="M4891" s="265">
        <f>$G4891*NonHospFrac+theModel!$H4891*NonHospFrac</f>
        <v>403773.88756060955</v>
      </c>
      <c r="N4891" s="266">
        <f t="shared" si="1061"/>
        <v>652376.03855525528</v>
      </c>
      <c r="O4891" s="158"/>
      <c r="P4891" s="265">
        <f t="shared" si="1062"/>
        <v>234901.66958345144</v>
      </c>
      <c r="Q4891" s="265">
        <f t="shared" si="1063"/>
        <v>403772.32730999053</v>
      </c>
      <c r="R4891" s="266">
        <f t="shared" si="1064"/>
        <v>638673.996893442</v>
      </c>
    </row>
    <row r="4892" spans="1:18" x14ac:dyDescent="0.25">
      <c r="A4892" s="81">
        <v>4861</v>
      </c>
      <c r="B4892" s="93">
        <f t="shared" si="1053"/>
        <v>7.0534712185782811E-41</v>
      </c>
      <c r="C4892" s="178">
        <f t="shared" si="1054"/>
        <v>7.0375598022808168E-41</v>
      </c>
      <c r="D4892" s="165">
        <f t="shared" si="1055"/>
        <v>2.2558277767625785E-3</v>
      </c>
      <c r="E4892" s="166">
        <f t="shared" si="1065"/>
        <v>24.291375447755232</v>
      </c>
      <c r="F4892" s="167">
        <f t="shared" si="1066"/>
        <v>10.967834650619695</v>
      </c>
      <c r="G4892" s="167">
        <f t="shared" si="1056"/>
        <v>381154.44413565559</v>
      </c>
      <c r="H4892" s="167">
        <f t="shared" si="1057"/>
        <v>271299.98899881309</v>
      </c>
      <c r="I4892" s="168">
        <f t="shared" si="1058"/>
        <v>652454.43313446874</v>
      </c>
      <c r="J4892" s="168">
        <f t="shared" si="1060"/>
        <v>616487.85383486282</v>
      </c>
      <c r="K4892" s="94"/>
      <c r="L4892" s="265">
        <f t="shared" si="1059"/>
        <v>248632.02496282812</v>
      </c>
      <c r="M4892" s="265">
        <f>$G4892*NonHospFrac+theModel!$H4892*NonHospFrac</f>
        <v>403822.40817164053</v>
      </c>
      <c r="N4892" s="266">
        <f t="shared" si="1061"/>
        <v>652454.43313446862</v>
      </c>
      <c r="O4892" s="158"/>
      <c r="P4892" s="265">
        <f t="shared" si="1062"/>
        <v>234926.17366025306</v>
      </c>
      <c r="Q4892" s="265">
        <f t="shared" si="1063"/>
        <v>403820.84792102152</v>
      </c>
      <c r="R4892" s="266">
        <f t="shared" si="1064"/>
        <v>638747.02158127457</v>
      </c>
    </row>
    <row r="4893" spans="1:18" x14ac:dyDescent="0.25">
      <c r="A4893" s="81">
        <v>4862</v>
      </c>
      <c r="B4893" s="93">
        <f t="shared" si="1053"/>
        <v>6.9217091368073689E-41</v>
      </c>
      <c r="C4893" s="178">
        <f t="shared" si="1054"/>
        <v>6.9060949530738879E-41</v>
      </c>
      <c r="D4893" s="165">
        <f t="shared" si="1055"/>
        <v>2.2558277767625785E-3</v>
      </c>
      <c r="E4893" s="166">
        <f t="shared" si="1065"/>
        <v>24.291375447755232</v>
      </c>
      <c r="F4893" s="167">
        <f t="shared" si="1066"/>
        <v>10.970090478396457</v>
      </c>
      <c r="G4893" s="167">
        <f t="shared" si="1056"/>
        <v>381232.83871486905</v>
      </c>
      <c r="H4893" s="167">
        <f t="shared" si="1057"/>
        <v>271299.98899881309</v>
      </c>
      <c r="I4893" s="168">
        <f t="shared" si="1058"/>
        <v>652532.82771368208</v>
      </c>
      <c r="J4893" s="168">
        <f t="shared" si="1060"/>
        <v>616552.15424768184</v>
      </c>
      <c r="K4893" s="94"/>
      <c r="L4893" s="265">
        <f t="shared" si="1059"/>
        <v>248661.89893101057</v>
      </c>
      <c r="M4893" s="265">
        <f>$G4893*NonHospFrac+theModel!$H4893*NonHospFrac</f>
        <v>403870.92878267157</v>
      </c>
      <c r="N4893" s="266">
        <f t="shared" si="1061"/>
        <v>652532.82771368208</v>
      </c>
      <c r="O4893" s="158"/>
      <c r="P4893" s="265">
        <f t="shared" si="1062"/>
        <v>234950.67673822027</v>
      </c>
      <c r="Q4893" s="265">
        <f t="shared" si="1063"/>
        <v>403869.36853205255</v>
      </c>
      <c r="R4893" s="266">
        <f t="shared" si="1064"/>
        <v>638820.04527027276</v>
      </c>
    </row>
    <row r="4894" spans="1:18" x14ac:dyDescent="0.25">
      <c r="A4894" s="81">
        <v>4863</v>
      </c>
      <c r="B4894" s="93">
        <f t="shared" si="1053"/>
        <v>6.7924084312373724E-41</v>
      </c>
      <c r="C4894" s="178">
        <f t="shared" si="1054"/>
        <v>6.7770859276270705E-41</v>
      </c>
      <c r="D4894" s="165">
        <f t="shared" si="1055"/>
        <v>2.2558277767625785E-3</v>
      </c>
      <c r="E4894" s="166">
        <f t="shared" si="1065"/>
        <v>24.291375447755232</v>
      </c>
      <c r="F4894" s="167">
        <f t="shared" si="1066"/>
        <v>10.97234630617322</v>
      </c>
      <c r="G4894" s="167">
        <f t="shared" si="1056"/>
        <v>381311.23329408246</v>
      </c>
      <c r="H4894" s="167">
        <f t="shared" si="1057"/>
        <v>271299.98899881309</v>
      </c>
      <c r="I4894" s="168">
        <f t="shared" si="1058"/>
        <v>652611.22229289555</v>
      </c>
      <c r="J4894" s="168">
        <f t="shared" si="1060"/>
        <v>616616.45203948952</v>
      </c>
      <c r="K4894" s="94"/>
      <c r="L4894" s="265">
        <f t="shared" si="1059"/>
        <v>248691.77289919299</v>
      </c>
      <c r="M4894" s="265">
        <f>$G4894*NonHospFrac+theModel!$H4894*NonHospFrac</f>
        <v>403919.44939370255</v>
      </c>
      <c r="N4894" s="266">
        <f t="shared" si="1061"/>
        <v>652611.22229289555</v>
      </c>
      <c r="O4894" s="158"/>
      <c r="P4894" s="265">
        <f t="shared" si="1062"/>
        <v>234975.17881739378</v>
      </c>
      <c r="Q4894" s="265">
        <f t="shared" si="1063"/>
        <v>403917.88914308354</v>
      </c>
      <c r="R4894" s="266">
        <f t="shared" si="1064"/>
        <v>638893.06796047732</v>
      </c>
    </row>
    <row r="4895" spans="1:18" x14ac:dyDescent="0.25">
      <c r="A4895" s="81">
        <v>4864</v>
      </c>
      <c r="B4895" s="93">
        <f t="shared" ref="B4895:B4958" si="1067">Constant*EXP(PowerTerm*(A4895)/7)</f>
        <v>6.6655231222308204E-41</v>
      </c>
      <c r="C4895" s="178">
        <f t="shared" ref="C4895:C4958" si="1068">(1-theFloor)*B4895</f>
        <v>6.6504868500250387E-41</v>
      </c>
      <c r="D4895" s="165">
        <f t="shared" ref="D4895:D4958" si="1069">theFloor</f>
        <v>2.2558277767625785E-3</v>
      </c>
      <c r="E4895" s="166">
        <f t="shared" si="1065"/>
        <v>24.291375447755232</v>
      </c>
      <c r="F4895" s="167">
        <f t="shared" si="1066"/>
        <v>10.974602133949983</v>
      </c>
      <c r="G4895" s="167">
        <f t="shared" ref="G4895:G4958" si="1070">$B$22*F4895*totInfected/365.25</f>
        <v>381389.62787329586</v>
      </c>
      <c r="H4895" s="167">
        <f t="shared" ref="H4895:H4958" si="1071">lostQALYs_Injured*E4895*totInfected/365.25</f>
        <v>271299.98899881309</v>
      </c>
      <c r="I4895" s="168">
        <f t="shared" ref="I4895:I4958" si="1072">H4895+G4895</f>
        <v>652689.61687210901</v>
      </c>
      <c r="J4895" s="168">
        <f t="shared" si="1060"/>
        <v>616680.74721039261</v>
      </c>
      <c r="K4895" s="94"/>
      <c r="L4895" s="265">
        <f t="shared" ref="L4895:L4958" si="1073">$G4895*HospFrac+$H4895*HospFrac</f>
        <v>248721.64686737538</v>
      </c>
      <c r="M4895" s="265">
        <f>$G4895*NonHospFrac+theModel!$H4895*NonHospFrac</f>
        <v>403967.97000473354</v>
      </c>
      <c r="N4895" s="266">
        <f t="shared" si="1061"/>
        <v>652689.61687210889</v>
      </c>
      <c r="O4895" s="158"/>
      <c r="P4895" s="265">
        <f t="shared" si="1062"/>
        <v>234999.67989781429</v>
      </c>
      <c r="Q4895" s="265">
        <f t="shared" si="1063"/>
        <v>403966.40975411452</v>
      </c>
      <c r="R4895" s="266">
        <f t="shared" si="1064"/>
        <v>638966.08965192875</v>
      </c>
    </row>
    <row r="4896" spans="1:18" x14ac:dyDescent="0.25">
      <c r="A4896" s="81">
        <v>4865</v>
      </c>
      <c r="B4896" s="93">
        <f t="shared" si="1067"/>
        <v>6.5410080890702227E-41</v>
      </c>
      <c r="C4896" s="178">
        <f t="shared" si="1068"/>
        <v>6.5262527013348691E-41</v>
      </c>
      <c r="D4896" s="165">
        <f t="shared" si="1069"/>
        <v>2.2558277767625785E-3</v>
      </c>
      <c r="E4896" s="166">
        <f t="shared" si="1065"/>
        <v>24.291375447755232</v>
      </c>
      <c r="F4896" s="167">
        <f t="shared" si="1066"/>
        <v>10.976857961726745</v>
      </c>
      <c r="G4896" s="167">
        <f t="shared" si="1070"/>
        <v>381468.02245250932</v>
      </c>
      <c r="H4896" s="167">
        <f t="shared" si="1071"/>
        <v>271299.98899881309</v>
      </c>
      <c r="I4896" s="168">
        <f t="shared" si="1072"/>
        <v>652768.01145132235</v>
      </c>
      <c r="J4896" s="168">
        <f t="shared" ref="J4896:J4959" si="1074">J4895+(I4896-I4895)/(1+discountDaily)^A4896</f>
        <v>616745.03976049786</v>
      </c>
      <c r="K4896" s="94"/>
      <c r="L4896" s="265">
        <f t="shared" si="1073"/>
        <v>248751.52083555784</v>
      </c>
      <c r="M4896" s="265">
        <f>$G4896*NonHospFrac+theModel!$H4896*NonHospFrac</f>
        <v>404016.49061576452</v>
      </c>
      <c r="N4896" s="266">
        <f t="shared" ref="N4896:N4959" si="1075">L4896+M4896</f>
        <v>652768.01145132235</v>
      </c>
      <c r="O4896" s="158"/>
      <c r="P4896" s="265">
        <f t="shared" ref="P4896:P4959" si="1076">P4895+(L4896-L4895)/(1+discountDaily)^A4896</f>
        <v>235024.17997952257</v>
      </c>
      <c r="Q4896" s="265">
        <f t="shared" ref="Q4896:Q4959" si="1077">Q4895+(M4896-M4895)/(1+discountDaily)^B4896</f>
        <v>404014.9303651455</v>
      </c>
      <c r="R4896" s="266">
        <f t="shared" ref="R4896:R4959" si="1078">P4896+Q4896</f>
        <v>639039.11034466804</v>
      </c>
    </row>
    <row r="4897" spans="1:18" x14ac:dyDescent="0.25">
      <c r="A4897" s="81">
        <v>4866</v>
      </c>
      <c r="B4897" s="93">
        <f t="shared" si="1067"/>
        <v>6.4188190539145675E-41</v>
      </c>
      <c r="C4897" s="178">
        <f t="shared" si="1068"/>
        <v>6.4043393035987344E-41</v>
      </c>
      <c r="D4897" s="165">
        <f t="shared" si="1069"/>
        <v>2.2558277767625785E-3</v>
      </c>
      <c r="E4897" s="166">
        <f t="shared" ref="E4897:E4960" si="1079">C4897+E4896</f>
        <v>24.291375447755232</v>
      </c>
      <c r="F4897" s="167">
        <f t="shared" ref="F4897:F4960" si="1080">D4897+F4896</f>
        <v>10.979113789503508</v>
      </c>
      <c r="G4897" s="167">
        <f t="shared" si="1070"/>
        <v>381546.41703172273</v>
      </c>
      <c r="H4897" s="167">
        <f t="shared" si="1071"/>
        <v>271299.98899881309</v>
      </c>
      <c r="I4897" s="168">
        <f t="shared" si="1072"/>
        <v>652846.40603053581</v>
      </c>
      <c r="J4897" s="168">
        <f t="shared" si="1074"/>
        <v>616809.32968991227</v>
      </c>
      <c r="K4897" s="94"/>
      <c r="L4897" s="265">
        <f t="shared" si="1073"/>
        <v>248781.39480374026</v>
      </c>
      <c r="M4897" s="265">
        <f>$G4897*NonHospFrac+theModel!$H4897*NonHospFrac</f>
        <v>404065.0112267955</v>
      </c>
      <c r="N4897" s="266">
        <f t="shared" si="1075"/>
        <v>652846.4060305357</v>
      </c>
      <c r="O4897" s="158"/>
      <c r="P4897" s="265">
        <f t="shared" si="1076"/>
        <v>235048.67906255924</v>
      </c>
      <c r="Q4897" s="265">
        <f t="shared" si="1077"/>
        <v>404063.45097617648</v>
      </c>
      <c r="R4897" s="266">
        <f t="shared" si="1078"/>
        <v>639112.13003873569</v>
      </c>
    </row>
    <row r="4898" spans="1:18" x14ac:dyDescent="0.25">
      <c r="A4898" s="81">
        <v>4867</v>
      </c>
      <c r="B4898" s="93">
        <f t="shared" si="1067"/>
        <v>6.2989125660525084E-41</v>
      </c>
      <c r="C4898" s="178">
        <f t="shared" si="1068"/>
        <v>6.2847033041226084E-41</v>
      </c>
      <c r="D4898" s="165">
        <f t="shared" si="1069"/>
        <v>2.2558277767625785E-3</v>
      </c>
      <c r="E4898" s="166">
        <f t="shared" si="1079"/>
        <v>24.291375447755232</v>
      </c>
      <c r="F4898" s="167">
        <f t="shared" si="1080"/>
        <v>10.98136961728027</v>
      </c>
      <c r="G4898" s="167">
        <f t="shared" si="1070"/>
        <v>381624.81161093613</v>
      </c>
      <c r="H4898" s="167">
        <f t="shared" si="1071"/>
        <v>271299.98899881309</v>
      </c>
      <c r="I4898" s="168">
        <f t="shared" si="1072"/>
        <v>652924.80060974928</v>
      </c>
      <c r="J4898" s="168">
        <f t="shared" si="1074"/>
        <v>616873.61699874257</v>
      </c>
      <c r="K4898" s="94"/>
      <c r="L4898" s="265">
        <f t="shared" si="1073"/>
        <v>248811.26877192268</v>
      </c>
      <c r="M4898" s="265">
        <f>$G4898*NonHospFrac+theModel!$H4898*NonHospFrac</f>
        <v>404113.53183782648</v>
      </c>
      <c r="N4898" s="266">
        <f t="shared" si="1075"/>
        <v>652924.80060974916</v>
      </c>
      <c r="O4898" s="158"/>
      <c r="P4898" s="265">
        <f t="shared" si="1076"/>
        <v>235073.17714696508</v>
      </c>
      <c r="Q4898" s="265">
        <f t="shared" si="1077"/>
        <v>404111.97158720746</v>
      </c>
      <c r="R4898" s="266">
        <f t="shared" si="1078"/>
        <v>639185.14873417257</v>
      </c>
    </row>
    <row r="4899" spans="1:18" x14ac:dyDescent="0.25">
      <c r="A4899" s="81">
        <v>4868</v>
      </c>
      <c r="B4899" s="93">
        <f t="shared" si="1067"/>
        <v>6.1812459864526668E-41</v>
      </c>
      <c r="C4899" s="178">
        <f t="shared" si="1068"/>
        <v>6.1673021600614242E-41</v>
      </c>
      <c r="D4899" s="165">
        <f t="shared" si="1069"/>
        <v>2.2558277767625785E-3</v>
      </c>
      <c r="E4899" s="166">
        <f t="shared" si="1079"/>
        <v>24.291375447755232</v>
      </c>
      <c r="F4899" s="167">
        <f t="shared" si="1080"/>
        <v>10.983625445057033</v>
      </c>
      <c r="G4899" s="167">
        <f t="shared" si="1070"/>
        <v>381703.20619014953</v>
      </c>
      <c r="H4899" s="167">
        <f t="shared" si="1071"/>
        <v>271299.98899881309</v>
      </c>
      <c r="I4899" s="168">
        <f t="shared" si="1072"/>
        <v>653003.19518896262</v>
      </c>
      <c r="J4899" s="168">
        <f t="shared" si="1074"/>
        <v>616937.90168709552</v>
      </c>
      <c r="K4899" s="94"/>
      <c r="L4899" s="265">
        <f t="shared" si="1073"/>
        <v>248841.1427401051</v>
      </c>
      <c r="M4899" s="265">
        <f>$G4899*NonHospFrac+theModel!$H4899*NonHospFrac</f>
        <v>404162.05244885752</v>
      </c>
      <c r="N4899" s="266">
        <f t="shared" si="1075"/>
        <v>653003.19518896262</v>
      </c>
      <c r="O4899" s="158"/>
      <c r="P4899" s="265">
        <f t="shared" si="1076"/>
        <v>235097.67423278076</v>
      </c>
      <c r="Q4899" s="265">
        <f t="shared" si="1077"/>
        <v>404160.4921982385</v>
      </c>
      <c r="R4899" s="266">
        <f t="shared" si="1078"/>
        <v>639258.16643101932</v>
      </c>
    </row>
    <row r="4900" spans="1:18" x14ac:dyDescent="0.25">
      <c r="A4900" s="81">
        <v>4869</v>
      </c>
      <c r="B4900" s="93">
        <f t="shared" si="1067"/>
        <v>6.0657774725996429E-41</v>
      </c>
      <c r="C4900" s="178">
        <f t="shared" si="1068"/>
        <v>6.0520941232892918E-41</v>
      </c>
      <c r="D4900" s="165">
        <f t="shared" si="1069"/>
        <v>2.2558277767625785E-3</v>
      </c>
      <c r="E4900" s="166">
        <f t="shared" si="1079"/>
        <v>24.291375447755232</v>
      </c>
      <c r="F4900" s="167">
        <f t="shared" si="1080"/>
        <v>10.985881272833796</v>
      </c>
      <c r="G4900" s="167">
        <f t="shared" si="1070"/>
        <v>381781.60076936299</v>
      </c>
      <c r="H4900" s="167">
        <f t="shared" si="1071"/>
        <v>271299.98899881309</v>
      </c>
      <c r="I4900" s="168">
        <f t="shared" si="1072"/>
        <v>653081.58976817608</v>
      </c>
      <c r="J4900" s="168">
        <f t="shared" si="1074"/>
        <v>617002.18375507812</v>
      </c>
      <c r="K4900" s="94"/>
      <c r="L4900" s="265">
        <f t="shared" si="1073"/>
        <v>248871.01670828753</v>
      </c>
      <c r="M4900" s="265">
        <f>$G4900*NonHospFrac+theModel!$H4900*NonHospFrac</f>
        <v>404210.57305988856</v>
      </c>
      <c r="N4900" s="266">
        <f t="shared" si="1075"/>
        <v>653081.58976817608</v>
      </c>
      <c r="O4900" s="158"/>
      <c r="P4900" s="265">
        <f t="shared" si="1076"/>
        <v>235122.17032004701</v>
      </c>
      <c r="Q4900" s="265">
        <f t="shared" si="1077"/>
        <v>404209.01280926954</v>
      </c>
      <c r="R4900" s="266">
        <f t="shared" si="1078"/>
        <v>639331.18312931655</v>
      </c>
    </row>
    <row r="4901" spans="1:18" x14ac:dyDescent="0.25">
      <c r="A4901" s="81">
        <v>4870</v>
      </c>
      <c r="B4901" s="93">
        <f t="shared" si="1067"/>
        <v>5.9524659636161381E-41</v>
      </c>
      <c r="C4901" s="178">
        <f t="shared" si="1068"/>
        <v>5.9390382255551794E-41</v>
      </c>
      <c r="D4901" s="165">
        <f t="shared" si="1069"/>
        <v>2.2558277767625785E-3</v>
      </c>
      <c r="E4901" s="166">
        <f t="shared" si="1079"/>
        <v>24.291375447755232</v>
      </c>
      <c r="F4901" s="167">
        <f t="shared" si="1080"/>
        <v>10.988137100610558</v>
      </c>
      <c r="G4901" s="167">
        <f t="shared" si="1070"/>
        <v>381859.9953485764</v>
      </c>
      <c r="H4901" s="167">
        <f t="shared" si="1071"/>
        <v>271299.98899881309</v>
      </c>
      <c r="I4901" s="168">
        <f t="shared" si="1072"/>
        <v>653159.98434738955</v>
      </c>
      <c r="J4901" s="168">
        <f t="shared" si="1074"/>
        <v>617066.46320279711</v>
      </c>
      <c r="K4901" s="94"/>
      <c r="L4901" s="265">
        <f t="shared" si="1073"/>
        <v>248900.89067646995</v>
      </c>
      <c r="M4901" s="265">
        <f>$G4901*NonHospFrac+theModel!$H4901*NonHospFrac</f>
        <v>404259.09367091954</v>
      </c>
      <c r="N4901" s="266">
        <f t="shared" si="1075"/>
        <v>653159.98434738955</v>
      </c>
      <c r="O4901" s="158"/>
      <c r="P4901" s="265">
        <f t="shared" si="1076"/>
        <v>235146.66540880452</v>
      </c>
      <c r="Q4901" s="265">
        <f t="shared" si="1077"/>
        <v>404257.53342030052</v>
      </c>
      <c r="R4901" s="266">
        <f t="shared" si="1078"/>
        <v>639404.19882910501</v>
      </c>
    </row>
    <row r="4902" spans="1:18" x14ac:dyDescent="0.25">
      <c r="A4902" s="81">
        <v>4871</v>
      </c>
      <c r="B4902" s="93">
        <f t="shared" si="1067"/>
        <v>5.8412711656602994E-41</v>
      </c>
      <c r="C4902" s="178">
        <f t="shared" si="1068"/>
        <v>5.828094263913201E-41</v>
      </c>
      <c r="D4902" s="165">
        <f t="shared" si="1069"/>
        <v>2.2558277767625785E-3</v>
      </c>
      <c r="E4902" s="166">
        <f t="shared" si="1079"/>
        <v>24.291375447755232</v>
      </c>
      <c r="F4902" s="167">
        <f t="shared" si="1080"/>
        <v>10.990392928387321</v>
      </c>
      <c r="G4902" s="167">
        <f t="shared" si="1070"/>
        <v>381938.3899277898</v>
      </c>
      <c r="H4902" s="167">
        <f t="shared" si="1071"/>
        <v>271299.98899881309</v>
      </c>
      <c r="I4902" s="168">
        <f t="shared" si="1072"/>
        <v>653238.37892660289</v>
      </c>
      <c r="J4902" s="168">
        <f t="shared" si="1074"/>
        <v>617130.74003035913</v>
      </c>
      <c r="K4902" s="94"/>
      <c r="L4902" s="265">
        <f t="shared" si="1073"/>
        <v>248930.76464465237</v>
      </c>
      <c r="M4902" s="265">
        <f>$G4902*NonHospFrac+theModel!$H4902*NonHospFrac</f>
        <v>404307.61428195052</v>
      </c>
      <c r="N4902" s="266">
        <f t="shared" si="1075"/>
        <v>653238.37892660289</v>
      </c>
      <c r="O4902" s="158"/>
      <c r="P4902" s="265">
        <f t="shared" si="1076"/>
        <v>235171.15949909398</v>
      </c>
      <c r="Q4902" s="265">
        <f t="shared" si="1077"/>
        <v>404306.0540313315</v>
      </c>
      <c r="R4902" s="266">
        <f t="shared" si="1078"/>
        <v>639477.21353042545</v>
      </c>
    </row>
    <row r="4903" spans="1:18" x14ac:dyDescent="0.25">
      <c r="A4903" s="81">
        <v>4872</v>
      </c>
      <c r="B4903" s="93">
        <f t="shared" si="1067"/>
        <v>5.7321535375980818E-41</v>
      </c>
      <c r="C4903" s="178">
        <f t="shared" si="1068"/>
        <v>5.7192227864273005E-41</v>
      </c>
      <c r="D4903" s="165">
        <f t="shared" si="1069"/>
        <v>2.2558277767625785E-3</v>
      </c>
      <c r="E4903" s="166">
        <f t="shared" si="1079"/>
        <v>24.291375447755232</v>
      </c>
      <c r="F4903" s="167">
        <f t="shared" si="1080"/>
        <v>10.992648756164083</v>
      </c>
      <c r="G4903" s="167">
        <f t="shared" si="1070"/>
        <v>382016.78450700326</v>
      </c>
      <c r="H4903" s="167">
        <f t="shared" si="1071"/>
        <v>271299.98899881309</v>
      </c>
      <c r="I4903" s="168">
        <f t="shared" si="1072"/>
        <v>653316.77350581635</v>
      </c>
      <c r="J4903" s="168">
        <f t="shared" si="1074"/>
        <v>617195.01423787128</v>
      </c>
      <c r="K4903" s="94"/>
      <c r="L4903" s="265">
        <f t="shared" si="1073"/>
        <v>248960.63861283482</v>
      </c>
      <c r="M4903" s="265">
        <f>$G4903*NonHospFrac+theModel!$H4903*NonHospFrac</f>
        <v>404356.1348929815</v>
      </c>
      <c r="N4903" s="266">
        <f t="shared" si="1075"/>
        <v>653316.77350581635</v>
      </c>
      <c r="O4903" s="158"/>
      <c r="P4903" s="265">
        <f t="shared" si="1076"/>
        <v>235195.65259095613</v>
      </c>
      <c r="Q4903" s="265">
        <f t="shared" si="1077"/>
        <v>404354.57464236248</v>
      </c>
      <c r="R4903" s="266">
        <f t="shared" si="1078"/>
        <v>639550.22723331861</v>
      </c>
    </row>
    <row r="4904" spans="1:18" x14ac:dyDescent="0.25">
      <c r="A4904" s="81">
        <v>4873</v>
      </c>
      <c r="B4904" s="93">
        <f t="shared" si="1067"/>
        <v>5.6250742769419056E-41</v>
      </c>
      <c r="C4904" s="178">
        <f t="shared" si="1068"/>
        <v>5.6123850781416272E-41</v>
      </c>
      <c r="D4904" s="165">
        <f t="shared" si="1069"/>
        <v>2.2558277767625785E-3</v>
      </c>
      <c r="E4904" s="166">
        <f t="shared" si="1079"/>
        <v>24.291375447755232</v>
      </c>
      <c r="F4904" s="167">
        <f t="shared" si="1080"/>
        <v>10.994904583940846</v>
      </c>
      <c r="G4904" s="167">
        <f t="shared" si="1070"/>
        <v>382095.17908621667</v>
      </c>
      <c r="H4904" s="167">
        <f t="shared" si="1071"/>
        <v>271299.98899881309</v>
      </c>
      <c r="I4904" s="168">
        <f t="shared" si="1072"/>
        <v>653395.16808502981</v>
      </c>
      <c r="J4904" s="168">
        <f t="shared" si="1074"/>
        <v>617259.28582544019</v>
      </c>
      <c r="K4904" s="94"/>
      <c r="L4904" s="265">
        <f t="shared" si="1073"/>
        <v>248990.51258101725</v>
      </c>
      <c r="M4904" s="265">
        <f>$G4904*NonHospFrac+theModel!$H4904*NonHospFrac</f>
        <v>404404.65550401248</v>
      </c>
      <c r="N4904" s="266">
        <f t="shared" si="1075"/>
        <v>653395.1680850297</v>
      </c>
      <c r="O4904" s="158"/>
      <c r="P4904" s="265">
        <f t="shared" si="1076"/>
        <v>235220.14468443161</v>
      </c>
      <c r="Q4904" s="265">
        <f t="shared" si="1077"/>
        <v>404403.09525339346</v>
      </c>
      <c r="R4904" s="266">
        <f t="shared" si="1078"/>
        <v>639623.23993782513</v>
      </c>
    </row>
    <row r="4905" spans="1:18" x14ac:dyDescent="0.25">
      <c r="A4905" s="81">
        <v>4874</v>
      </c>
      <c r="B4905" s="93">
        <f t="shared" si="1067"/>
        <v>5.5199953060524745E-41</v>
      </c>
      <c r="C4905" s="178">
        <f t="shared" si="1068"/>
        <v>5.5075431473134826E-41</v>
      </c>
      <c r="D4905" s="165">
        <f t="shared" si="1069"/>
        <v>2.2558277767625785E-3</v>
      </c>
      <c r="E4905" s="166">
        <f t="shared" si="1079"/>
        <v>24.291375447755232</v>
      </c>
      <c r="F4905" s="167">
        <f t="shared" si="1080"/>
        <v>10.997160411717608</v>
      </c>
      <c r="G4905" s="167">
        <f t="shared" si="1070"/>
        <v>382173.57366543007</v>
      </c>
      <c r="H4905" s="167">
        <f t="shared" si="1071"/>
        <v>271299.98899881309</v>
      </c>
      <c r="I4905" s="168">
        <f t="shared" si="1072"/>
        <v>653473.56266424316</v>
      </c>
      <c r="J4905" s="168">
        <f t="shared" si="1074"/>
        <v>617323.55479317252</v>
      </c>
      <c r="K4905" s="94"/>
      <c r="L4905" s="265">
        <f t="shared" si="1073"/>
        <v>249020.38654919967</v>
      </c>
      <c r="M4905" s="265">
        <f>$G4905*NonHospFrac+theModel!$H4905*NonHospFrac</f>
        <v>404453.17611504346</v>
      </c>
      <c r="N4905" s="266">
        <f t="shared" si="1075"/>
        <v>653473.56266424316</v>
      </c>
      <c r="O4905" s="158"/>
      <c r="P4905" s="265">
        <f t="shared" si="1076"/>
        <v>235244.63577956113</v>
      </c>
      <c r="Q4905" s="265">
        <f t="shared" si="1077"/>
        <v>404451.61586442444</v>
      </c>
      <c r="R4905" s="266">
        <f t="shared" si="1078"/>
        <v>639696.25164398551</v>
      </c>
    </row>
    <row r="4906" spans="1:18" x14ac:dyDescent="0.25">
      <c r="A4906" s="81">
        <v>4875</v>
      </c>
      <c r="B4906" s="93">
        <f t="shared" si="1067"/>
        <v>5.416879258598286E-41</v>
      </c>
      <c r="C4906" s="178">
        <f t="shared" si="1068"/>
        <v>5.4046597119033712E-41</v>
      </c>
      <c r="D4906" s="165">
        <f t="shared" si="1069"/>
        <v>2.2558277767625785E-3</v>
      </c>
      <c r="E4906" s="166">
        <f t="shared" si="1079"/>
        <v>24.291375447755232</v>
      </c>
      <c r="F4906" s="167">
        <f t="shared" si="1080"/>
        <v>10.999416239494371</v>
      </c>
      <c r="G4906" s="167">
        <f t="shared" si="1070"/>
        <v>382251.96824464353</v>
      </c>
      <c r="H4906" s="167">
        <f t="shared" si="1071"/>
        <v>271299.98899881309</v>
      </c>
      <c r="I4906" s="168">
        <f t="shared" si="1072"/>
        <v>653551.95724345662</v>
      </c>
      <c r="J4906" s="168">
        <f t="shared" si="1074"/>
        <v>617387.82114117534</v>
      </c>
      <c r="K4906" s="94"/>
      <c r="L4906" s="265">
        <f t="shared" si="1073"/>
        <v>249050.26051738209</v>
      </c>
      <c r="M4906" s="265">
        <f>$G4906*NonHospFrac+theModel!$H4906*NonHospFrac</f>
        <v>404501.6967260745</v>
      </c>
      <c r="N4906" s="266">
        <f t="shared" si="1075"/>
        <v>653551.95724345662</v>
      </c>
      <c r="O4906" s="158"/>
      <c r="P4906" s="265">
        <f t="shared" si="1076"/>
        <v>235269.1258763854</v>
      </c>
      <c r="Q4906" s="265">
        <f t="shared" si="1077"/>
        <v>404500.13647545548</v>
      </c>
      <c r="R4906" s="266">
        <f t="shared" si="1078"/>
        <v>639769.26235184085</v>
      </c>
    </row>
    <row r="4907" spans="1:18" x14ac:dyDescent="0.25">
      <c r="A4907" s="81">
        <v>4876</v>
      </c>
      <c r="B4907" s="93">
        <f t="shared" si="1067"/>
        <v>5.3156894662680658E-41</v>
      </c>
      <c r="C4907" s="178">
        <f t="shared" si="1068"/>
        <v>5.3036981863174139E-41</v>
      </c>
      <c r="D4907" s="165">
        <f t="shared" si="1069"/>
        <v>2.2558277767625785E-3</v>
      </c>
      <c r="E4907" s="166">
        <f t="shared" si="1079"/>
        <v>24.291375447755232</v>
      </c>
      <c r="F4907" s="167">
        <f t="shared" si="1080"/>
        <v>11.001672067271134</v>
      </c>
      <c r="G4907" s="167">
        <f t="shared" si="1070"/>
        <v>382330.36282385694</v>
      </c>
      <c r="H4907" s="167">
        <f t="shared" si="1071"/>
        <v>271299.98899881309</v>
      </c>
      <c r="I4907" s="168">
        <f t="shared" si="1072"/>
        <v>653630.35182267008</v>
      </c>
      <c r="J4907" s="168">
        <f t="shared" si="1074"/>
        <v>617452.08486955531</v>
      </c>
      <c r="K4907" s="94"/>
      <c r="L4907" s="265">
        <f t="shared" si="1073"/>
        <v>249080.13448556451</v>
      </c>
      <c r="M4907" s="265">
        <f>$G4907*NonHospFrac+theModel!$H4907*NonHospFrac</f>
        <v>404550.21733710548</v>
      </c>
      <c r="N4907" s="266">
        <f t="shared" si="1075"/>
        <v>653630.35182266997</v>
      </c>
      <c r="O4907" s="158"/>
      <c r="P4907" s="265">
        <f t="shared" si="1076"/>
        <v>235293.61497494511</v>
      </c>
      <c r="Q4907" s="265">
        <f t="shared" si="1077"/>
        <v>404548.65708648646</v>
      </c>
      <c r="R4907" s="266">
        <f t="shared" si="1078"/>
        <v>639842.27206143155</v>
      </c>
    </row>
    <row r="4908" spans="1:18" x14ac:dyDescent="0.25">
      <c r="A4908" s="81">
        <v>4877</v>
      </c>
      <c r="B4908" s="93">
        <f t="shared" si="1067"/>
        <v>5.2163899457314408E-41</v>
      </c>
      <c r="C4908" s="178">
        <f t="shared" si="1068"/>
        <v>5.2046226683974346E-41</v>
      </c>
      <c r="D4908" s="165">
        <f t="shared" si="1069"/>
        <v>2.2558277767625785E-3</v>
      </c>
      <c r="E4908" s="166">
        <f t="shared" si="1079"/>
        <v>24.291375447755232</v>
      </c>
      <c r="F4908" s="167">
        <f t="shared" si="1080"/>
        <v>11.003927895047896</v>
      </c>
      <c r="G4908" s="167">
        <f t="shared" si="1070"/>
        <v>382408.75740307034</v>
      </c>
      <c r="H4908" s="167">
        <f t="shared" si="1071"/>
        <v>271299.98899881309</v>
      </c>
      <c r="I4908" s="168">
        <f t="shared" si="1072"/>
        <v>653708.74640188343</v>
      </c>
      <c r="J4908" s="168">
        <f t="shared" si="1074"/>
        <v>617516.34597841906</v>
      </c>
      <c r="K4908" s="94"/>
      <c r="L4908" s="265">
        <f t="shared" si="1073"/>
        <v>249110.00845374694</v>
      </c>
      <c r="M4908" s="265">
        <f>$G4908*NonHospFrac+theModel!$H4908*NonHospFrac</f>
        <v>404598.73794813646</v>
      </c>
      <c r="N4908" s="266">
        <f t="shared" si="1075"/>
        <v>653708.74640188343</v>
      </c>
      <c r="O4908" s="158"/>
      <c r="P4908" s="265">
        <f t="shared" si="1076"/>
        <v>235318.10307528096</v>
      </c>
      <c r="Q4908" s="265">
        <f t="shared" si="1077"/>
        <v>404597.17769751744</v>
      </c>
      <c r="R4908" s="266">
        <f t="shared" si="1078"/>
        <v>639915.28077279846</v>
      </c>
    </row>
    <row r="4909" spans="1:18" x14ac:dyDescent="0.25">
      <c r="A4909" s="81">
        <v>4878</v>
      </c>
      <c r="B4909" s="93">
        <f t="shared" si="1067"/>
        <v>5.1189453858431721E-41</v>
      </c>
      <c r="C4909" s="178">
        <f t="shared" si="1068"/>
        <v>5.1073979266540568E-41</v>
      </c>
      <c r="D4909" s="165">
        <f t="shared" si="1069"/>
        <v>2.2558277767625785E-3</v>
      </c>
      <c r="E4909" s="166">
        <f t="shared" si="1079"/>
        <v>24.291375447755232</v>
      </c>
      <c r="F4909" s="167">
        <f t="shared" si="1080"/>
        <v>11.006183722824659</v>
      </c>
      <c r="G4909" s="167">
        <f t="shared" si="1070"/>
        <v>382487.15198228374</v>
      </c>
      <c r="H4909" s="167">
        <f t="shared" si="1071"/>
        <v>271299.98899881309</v>
      </c>
      <c r="I4909" s="168">
        <f t="shared" si="1072"/>
        <v>653787.14098109677</v>
      </c>
      <c r="J4909" s="168">
        <f t="shared" si="1074"/>
        <v>617580.60446787358</v>
      </c>
      <c r="K4909" s="94"/>
      <c r="L4909" s="265">
        <f t="shared" si="1073"/>
        <v>249139.88242192936</v>
      </c>
      <c r="M4909" s="265">
        <f>$G4909*NonHospFrac+theModel!$H4909*NonHospFrac</f>
        <v>404647.2585591675</v>
      </c>
      <c r="N4909" s="266">
        <f t="shared" si="1075"/>
        <v>653787.14098109689</v>
      </c>
      <c r="O4909" s="158"/>
      <c r="P4909" s="265">
        <f t="shared" si="1076"/>
        <v>235342.59017743362</v>
      </c>
      <c r="Q4909" s="265">
        <f t="shared" si="1077"/>
        <v>404645.69830854848</v>
      </c>
      <c r="R4909" s="266">
        <f t="shared" si="1078"/>
        <v>639988.28848598211</v>
      </c>
    </row>
    <row r="4910" spans="1:18" x14ac:dyDescent="0.25">
      <c r="A4910" s="81">
        <v>4879</v>
      </c>
      <c r="B4910" s="93">
        <f t="shared" si="1067"/>
        <v>5.0233211350864282E-41</v>
      </c>
      <c r="C4910" s="178">
        <f t="shared" si="1068"/>
        <v>5.0119893877383013E-41</v>
      </c>
      <c r="D4910" s="165">
        <f t="shared" si="1069"/>
        <v>2.2558277767625785E-3</v>
      </c>
      <c r="E4910" s="166">
        <f t="shared" si="1079"/>
        <v>24.291375447755232</v>
      </c>
      <c r="F4910" s="167">
        <f t="shared" si="1080"/>
        <v>11.008439550601421</v>
      </c>
      <c r="G4910" s="167">
        <f t="shared" si="1070"/>
        <v>382565.54656149721</v>
      </c>
      <c r="H4910" s="167">
        <f t="shared" si="1071"/>
        <v>271299.98899881309</v>
      </c>
      <c r="I4910" s="168">
        <f t="shared" si="1072"/>
        <v>653865.53556031035</v>
      </c>
      <c r="J4910" s="168">
        <f t="shared" si="1074"/>
        <v>617644.86033802573</v>
      </c>
      <c r="K4910" s="94"/>
      <c r="L4910" s="265">
        <f t="shared" si="1073"/>
        <v>249169.75639011178</v>
      </c>
      <c r="M4910" s="265">
        <f>$G4910*NonHospFrac+theModel!$H4910*NonHospFrac</f>
        <v>404695.77917019848</v>
      </c>
      <c r="N4910" s="266">
        <f t="shared" si="1075"/>
        <v>653865.53556031024</v>
      </c>
      <c r="O4910" s="158"/>
      <c r="P4910" s="265">
        <f t="shared" si="1076"/>
        <v>235367.07628144382</v>
      </c>
      <c r="Q4910" s="265">
        <f t="shared" si="1077"/>
        <v>404694.21891957946</v>
      </c>
      <c r="R4910" s="266">
        <f t="shared" si="1078"/>
        <v>640061.29520102334</v>
      </c>
    </row>
    <row r="4911" spans="1:18" x14ac:dyDescent="0.25">
      <c r="A4911" s="81">
        <v>4880</v>
      </c>
      <c r="B4911" s="93">
        <f t="shared" si="1067"/>
        <v>4.9294831892506314E-41</v>
      </c>
      <c r="C4911" s="178">
        <f t="shared" si="1068"/>
        <v>4.9183631241472358E-41</v>
      </c>
      <c r="D4911" s="165">
        <f t="shared" si="1069"/>
        <v>2.2558277767625785E-3</v>
      </c>
      <c r="E4911" s="166">
        <f t="shared" si="1079"/>
        <v>24.291375447755232</v>
      </c>
      <c r="F4911" s="167">
        <f t="shared" si="1080"/>
        <v>11.010695378378184</v>
      </c>
      <c r="G4911" s="167">
        <f t="shared" si="1070"/>
        <v>382643.94114071061</v>
      </c>
      <c r="H4911" s="167">
        <f t="shared" si="1071"/>
        <v>271299.98899881309</v>
      </c>
      <c r="I4911" s="168">
        <f t="shared" si="1072"/>
        <v>653943.9301395237</v>
      </c>
      <c r="J4911" s="168">
        <f t="shared" si="1074"/>
        <v>617709.11358898191</v>
      </c>
      <c r="K4911" s="94"/>
      <c r="L4911" s="265">
        <f t="shared" si="1073"/>
        <v>249199.63035829421</v>
      </c>
      <c r="M4911" s="265">
        <f>$G4911*NonHospFrac+theModel!$H4911*NonHospFrac</f>
        <v>404744.29978122946</v>
      </c>
      <c r="N4911" s="266">
        <f t="shared" si="1075"/>
        <v>653943.9301395237</v>
      </c>
      <c r="O4911" s="158"/>
      <c r="P4911" s="265">
        <f t="shared" si="1076"/>
        <v>235391.56138735221</v>
      </c>
      <c r="Q4911" s="265">
        <f t="shared" si="1077"/>
        <v>404742.73953061044</v>
      </c>
      <c r="R4911" s="266">
        <f t="shared" si="1078"/>
        <v>640134.30091796268</v>
      </c>
    </row>
    <row r="4912" spans="1:18" x14ac:dyDescent="0.25">
      <c r="A4912" s="81">
        <v>4881</v>
      </c>
      <c r="B4912" s="93">
        <f t="shared" si="1067"/>
        <v>4.8373981793394715E-41</v>
      </c>
      <c r="C4912" s="178">
        <f t="shared" si="1068"/>
        <v>4.8264858421592564E-41</v>
      </c>
      <c r="D4912" s="165">
        <f t="shared" si="1069"/>
        <v>2.2558277767625785E-3</v>
      </c>
      <c r="E4912" s="166">
        <f t="shared" si="1079"/>
        <v>24.291375447755232</v>
      </c>
      <c r="F4912" s="167">
        <f t="shared" si="1080"/>
        <v>11.012951206154947</v>
      </c>
      <c r="G4912" s="167">
        <f t="shared" si="1070"/>
        <v>382722.33571992401</v>
      </c>
      <c r="H4912" s="167">
        <f t="shared" si="1071"/>
        <v>271299.98899881309</v>
      </c>
      <c r="I4912" s="168">
        <f t="shared" si="1072"/>
        <v>654022.32471873704</v>
      </c>
      <c r="J4912" s="168">
        <f t="shared" si="1074"/>
        <v>617773.36422084912</v>
      </c>
      <c r="K4912" s="94"/>
      <c r="L4912" s="265">
        <f t="shared" si="1073"/>
        <v>249229.50432647663</v>
      </c>
      <c r="M4912" s="265">
        <f>$G4912*NonHospFrac+theModel!$H4912*NonHospFrac</f>
        <v>404792.82039226044</v>
      </c>
      <c r="N4912" s="266">
        <f t="shared" si="1075"/>
        <v>654022.32471873704</v>
      </c>
      <c r="O4912" s="158"/>
      <c r="P4912" s="265">
        <f t="shared" si="1076"/>
        <v>235416.04549519948</v>
      </c>
      <c r="Q4912" s="265">
        <f t="shared" si="1077"/>
        <v>404791.26014164143</v>
      </c>
      <c r="R4912" s="266">
        <f t="shared" si="1078"/>
        <v>640207.30563684087</v>
      </c>
    </row>
    <row r="4913" spans="1:18" x14ac:dyDescent="0.25">
      <c r="A4913" s="81">
        <v>4882</v>
      </c>
      <c r="B4913" s="93">
        <f t="shared" si="1067"/>
        <v>4.7470333597048826E-41</v>
      </c>
      <c r="C4913" s="178">
        <f t="shared" si="1068"/>
        <v>4.7363248699948421E-41</v>
      </c>
      <c r="D4913" s="165">
        <f t="shared" si="1069"/>
        <v>2.2558277767625785E-3</v>
      </c>
      <c r="E4913" s="166">
        <f t="shared" si="1079"/>
        <v>24.291375447755232</v>
      </c>
      <c r="F4913" s="167">
        <f t="shared" si="1080"/>
        <v>11.015207033931709</v>
      </c>
      <c r="G4913" s="167">
        <f t="shared" si="1070"/>
        <v>382800.73029913747</v>
      </c>
      <c r="H4913" s="167">
        <f t="shared" si="1071"/>
        <v>271299.98899881309</v>
      </c>
      <c r="I4913" s="168">
        <f t="shared" si="1072"/>
        <v>654100.71929795062</v>
      </c>
      <c r="J4913" s="168">
        <f t="shared" si="1074"/>
        <v>617837.61223373422</v>
      </c>
      <c r="K4913" s="94"/>
      <c r="L4913" s="265">
        <f t="shared" si="1073"/>
        <v>249259.37829465908</v>
      </c>
      <c r="M4913" s="265">
        <f>$G4913*NonHospFrac+theModel!$H4913*NonHospFrac</f>
        <v>404841.34100329143</v>
      </c>
      <c r="N4913" s="266">
        <f t="shared" si="1075"/>
        <v>654100.71929795051</v>
      </c>
      <c r="O4913" s="158"/>
      <c r="P4913" s="265">
        <f t="shared" si="1076"/>
        <v>235440.52860502631</v>
      </c>
      <c r="Q4913" s="265">
        <f t="shared" si="1077"/>
        <v>404839.78075267241</v>
      </c>
      <c r="R4913" s="266">
        <f t="shared" si="1078"/>
        <v>640280.30935769877</v>
      </c>
    </row>
    <row r="4914" spans="1:18" x14ac:dyDescent="0.25">
      <c r="A4914" s="81">
        <v>4883</v>
      </c>
      <c r="B4914" s="93">
        <f t="shared" si="1067"/>
        <v>4.6583565964022773E-41</v>
      </c>
      <c r="C4914" s="178">
        <f t="shared" si="1068"/>
        <v>4.6478481461980483E-41</v>
      </c>
      <c r="D4914" s="165">
        <f t="shared" si="1069"/>
        <v>2.2558277767625785E-3</v>
      </c>
      <c r="E4914" s="166">
        <f t="shared" si="1079"/>
        <v>24.291375447755232</v>
      </c>
      <c r="F4914" s="167">
        <f t="shared" si="1080"/>
        <v>11.017462861708472</v>
      </c>
      <c r="G4914" s="167">
        <f t="shared" si="1070"/>
        <v>382879.12487835088</v>
      </c>
      <c r="H4914" s="167">
        <f t="shared" si="1071"/>
        <v>271299.98899881309</v>
      </c>
      <c r="I4914" s="168">
        <f t="shared" si="1072"/>
        <v>654179.11387716397</v>
      </c>
      <c r="J4914" s="168">
        <f t="shared" si="1074"/>
        <v>617901.85762774362</v>
      </c>
      <c r="K4914" s="94"/>
      <c r="L4914" s="265">
        <f t="shared" si="1073"/>
        <v>249289.2522628415</v>
      </c>
      <c r="M4914" s="265">
        <f>$G4914*NonHospFrac+theModel!$H4914*NonHospFrac</f>
        <v>404889.86161432246</v>
      </c>
      <c r="N4914" s="266">
        <f t="shared" si="1075"/>
        <v>654179.11387716397</v>
      </c>
      <c r="O4914" s="158"/>
      <c r="P4914" s="265">
        <f t="shared" si="1076"/>
        <v>235465.01071687337</v>
      </c>
      <c r="Q4914" s="265">
        <f t="shared" si="1077"/>
        <v>404888.30136370345</v>
      </c>
      <c r="R4914" s="266">
        <f t="shared" si="1078"/>
        <v>640353.31208057678</v>
      </c>
    </row>
    <row r="4915" spans="1:18" x14ac:dyDescent="0.25">
      <c r="A4915" s="81">
        <v>4884</v>
      </c>
      <c r="B4915" s="93">
        <f t="shared" si="1067"/>
        <v>4.5713363557643715E-41</v>
      </c>
      <c r="C4915" s="178">
        <f t="shared" si="1068"/>
        <v>4.5610242082361137E-41</v>
      </c>
      <c r="D4915" s="165">
        <f t="shared" si="1069"/>
        <v>2.2558277767625785E-3</v>
      </c>
      <c r="E4915" s="166">
        <f t="shared" si="1079"/>
        <v>24.291375447755232</v>
      </c>
      <c r="F4915" s="167">
        <f t="shared" si="1080"/>
        <v>11.019718689485234</v>
      </c>
      <c r="G4915" s="167">
        <f t="shared" si="1070"/>
        <v>382957.51945756428</v>
      </c>
      <c r="H4915" s="167">
        <f t="shared" si="1071"/>
        <v>271299.98899881309</v>
      </c>
      <c r="I4915" s="168">
        <f t="shared" si="1072"/>
        <v>654257.50845637731</v>
      </c>
      <c r="J4915" s="168">
        <f t="shared" si="1074"/>
        <v>617966.1004029843</v>
      </c>
      <c r="K4915" s="94"/>
      <c r="L4915" s="265">
        <f t="shared" si="1073"/>
        <v>249319.12623102393</v>
      </c>
      <c r="M4915" s="265">
        <f>$G4915*NonHospFrac+theModel!$H4915*NonHospFrac</f>
        <v>404938.38222535345</v>
      </c>
      <c r="N4915" s="266">
        <f t="shared" si="1075"/>
        <v>654257.50845637731</v>
      </c>
      <c r="O4915" s="158"/>
      <c r="P4915" s="265">
        <f t="shared" si="1076"/>
        <v>235489.49183078136</v>
      </c>
      <c r="Q4915" s="265">
        <f t="shared" si="1077"/>
        <v>404936.82197473443</v>
      </c>
      <c r="R4915" s="266">
        <f t="shared" si="1078"/>
        <v>640426.31380551576</v>
      </c>
    </row>
    <row r="4916" spans="1:18" x14ac:dyDescent="0.25">
      <c r="A4916" s="81">
        <v>4885</v>
      </c>
      <c r="B4916" s="93">
        <f t="shared" si="1067"/>
        <v>4.4859416931867489E-41</v>
      </c>
      <c r="C4916" s="178">
        <f t="shared" si="1068"/>
        <v>4.4758221813103207E-41</v>
      </c>
      <c r="D4916" s="165">
        <f t="shared" si="1069"/>
        <v>2.2558277767625785E-3</v>
      </c>
      <c r="E4916" s="166">
        <f t="shared" si="1079"/>
        <v>24.291375447755232</v>
      </c>
      <c r="F4916" s="167">
        <f t="shared" si="1080"/>
        <v>11.021974517261997</v>
      </c>
      <c r="G4916" s="167">
        <f t="shared" si="1070"/>
        <v>383035.91403677774</v>
      </c>
      <c r="H4916" s="167">
        <f t="shared" si="1071"/>
        <v>271299.98899881309</v>
      </c>
      <c r="I4916" s="168">
        <f t="shared" si="1072"/>
        <v>654335.90303559089</v>
      </c>
      <c r="J4916" s="168">
        <f t="shared" si="1074"/>
        <v>618030.34055956325</v>
      </c>
      <c r="K4916" s="94"/>
      <c r="L4916" s="265">
        <f t="shared" si="1073"/>
        <v>249349.00019920635</v>
      </c>
      <c r="M4916" s="265">
        <f>$G4916*NonHospFrac+theModel!$H4916*NonHospFrac</f>
        <v>404986.90283638448</v>
      </c>
      <c r="N4916" s="266">
        <f t="shared" si="1075"/>
        <v>654335.90303559089</v>
      </c>
      <c r="O4916" s="158"/>
      <c r="P4916" s="265">
        <f t="shared" si="1076"/>
        <v>235513.97194679096</v>
      </c>
      <c r="Q4916" s="265">
        <f t="shared" si="1077"/>
        <v>404985.34258576547</v>
      </c>
      <c r="R4916" s="266">
        <f t="shared" si="1078"/>
        <v>640499.31453255645</v>
      </c>
    </row>
    <row r="4917" spans="1:18" x14ac:dyDescent="0.25">
      <c r="A4917" s="81">
        <v>4886</v>
      </c>
      <c r="B4917" s="93">
        <f t="shared" si="1067"/>
        <v>4.4021422421249278E-41</v>
      </c>
      <c r="C4917" s="178">
        <f t="shared" si="1068"/>
        <v>4.3922117673778826E-41</v>
      </c>
      <c r="D4917" s="165">
        <f t="shared" si="1069"/>
        <v>2.2558277767625785E-3</v>
      </c>
      <c r="E4917" s="166">
        <f t="shared" si="1079"/>
        <v>24.291375447755232</v>
      </c>
      <c r="F4917" s="167">
        <f t="shared" si="1080"/>
        <v>11.02423034503876</v>
      </c>
      <c r="G4917" s="167">
        <f t="shared" si="1070"/>
        <v>383114.30861599121</v>
      </c>
      <c r="H4917" s="167">
        <f t="shared" si="1071"/>
        <v>271299.98899881309</v>
      </c>
      <c r="I4917" s="168">
        <f t="shared" si="1072"/>
        <v>654414.29761480424</v>
      </c>
      <c r="J4917" s="168">
        <f t="shared" si="1074"/>
        <v>618094.57809758675</v>
      </c>
      <c r="K4917" s="94"/>
      <c r="L4917" s="265">
        <f t="shared" si="1073"/>
        <v>249378.8741673888</v>
      </c>
      <c r="M4917" s="265">
        <f>$G4917*NonHospFrac+theModel!$H4917*NonHospFrac</f>
        <v>405035.42344741547</v>
      </c>
      <c r="N4917" s="266">
        <f t="shared" si="1075"/>
        <v>654414.29761480424</v>
      </c>
      <c r="O4917" s="158"/>
      <c r="P4917" s="265">
        <f t="shared" si="1076"/>
        <v>235538.45106494287</v>
      </c>
      <c r="Q4917" s="265">
        <f t="shared" si="1077"/>
        <v>405033.86319679645</v>
      </c>
      <c r="R4917" s="266">
        <f t="shared" si="1078"/>
        <v>640572.31426173938</v>
      </c>
    </row>
    <row r="4918" spans="1:18" x14ac:dyDescent="0.25">
      <c r="A4918" s="81">
        <v>4887</v>
      </c>
      <c r="B4918" s="93">
        <f t="shared" si="1067"/>
        <v>4.3199082032949198E-41</v>
      </c>
      <c r="C4918" s="178">
        <f t="shared" si="1068"/>
        <v>4.3101632343768627E-41</v>
      </c>
      <c r="D4918" s="165">
        <f t="shared" si="1069"/>
        <v>2.2558277767625785E-3</v>
      </c>
      <c r="E4918" s="166">
        <f t="shared" si="1079"/>
        <v>24.291375447755232</v>
      </c>
      <c r="F4918" s="167">
        <f t="shared" si="1080"/>
        <v>11.026486172815522</v>
      </c>
      <c r="G4918" s="167">
        <f t="shared" si="1070"/>
        <v>383192.70319520455</v>
      </c>
      <c r="H4918" s="167">
        <f t="shared" si="1071"/>
        <v>271299.98899881309</v>
      </c>
      <c r="I4918" s="168">
        <f t="shared" si="1072"/>
        <v>654492.69219401758</v>
      </c>
      <c r="J4918" s="168">
        <f t="shared" si="1074"/>
        <v>618158.81301716168</v>
      </c>
      <c r="K4918" s="94"/>
      <c r="L4918" s="265">
        <f t="shared" si="1073"/>
        <v>249408.74813557119</v>
      </c>
      <c r="M4918" s="265">
        <f>$G4918*NonHospFrac+theModel!$H4918*NonHospFrac</f>
        <v>405083.94405844645</v>
      </c>
      <c r="N4918" s="266">
        <f t="shared" si="1075"/>
        <v>654492.69219401758</v>
      </c>
      <c r="O4918" s="158"/>
      <c r="P4918" s="265">
        <f t="shared" si="1076"/>
        <v>235562.92918527767</v>
      </c>
      <c r="Q4918" s="265">
        <f t="shared" si="1077"/>
        <v>405082.38380782743</v>
      </c>
      <c r="R4918" s="266">
        <f t="shared" si="1078"/>
        <v>640645.31299310504</v>
      </c>
    </row>
    <row r="4919" spans="1:18" x14ac:dyDescent="0.25">
      <c r="A4919" s="81">
        <v>4888</v>
      </c>
      <c r="B4919" s="93">
        <f t="shared" si="1067"/>
        <v>4.23921033407754E-41</v>
      </c>
      <c r="C4919" s="178">
        <f t="shared" si="1068"/>
        <v>4.229647405654389E-41</v>
      </c>
      <c r="D4919" s="165">
        <f t="shared" si="1069"/>
        <v>2.2558277767625785E-3</v>
      </c>
      <c r="E4919" s="166">
        <f t="shared" si="1079"/>
        <v>24.291375447755232</v>
      </c>
      <c r="F4919" s="167">
        <f t="shared" si="1080"/>
        <v>11.028742000592285</v>
      </c>
      <c r="G4919" s="167">
        <f t="shared" si="1070"/>
        <v>383271.09777441795</v>
      </c>
      <c r="H4919" s="167">
        <f t="shared" si="1071"/>
        <v>271299.98899881309</v>
      </c>
      <c r="I4919" s="168">
        <f t="shared" si="1072"/>
        <v>654571.08677323104</v>
      </c>
      <c r="J4919" s="168">
        <f t="shared" si="1074"/>
        <v>618223.0453183949</v>
      </c>
      <c r="K4919" s="94"/>
      <c r="L4919" s="265">
        <f t="shared" si="1073"/>
        <v>249438.62210375362</v>
      </c>
      <c r="M4919" s="265">
        <f>$G4919*NonHospFrac+theModel!$H4919*NonHospFrac</f>
        <v>405132.46466947743</v>
      </c>
      <c r="N4919" s="266">
        <f t="shared" si="1075"/>
        <v>654571.08677323104</v>
      </c>
      <c r="O4919" s="158"/>
      <c r="P4919" s="265">
        <f t="shared" si="1076"/>
        <v>235587.40630783612</v>
      </c>
      <c r="Q4919" s="265">
        <f t="shared" si="1077"/>
        <v>405130.90441885841</v>
      </c>
      <c r="R4919" s="266">
        <f t="shared" si="1078"/>
        <v>640718.31072669453</v>
      </c>
    </row>
    <row r="4920" spans="1:18" x14ac:dyDescent="0.25">
      <c r="A4920" s="81">
        <v>4889</v>
      </c>
      <c r="B4920" s="93">
        <f t="shared" si="1067"/>
        <v>4.1600199381186784E-41</v>
      </c>
      <c r="C4920" s="178">
        <f t="shared" si="1068"/>
        <v>4.150635649590384E-41</v>
      </c>
      <c r="D4920" s="165">
        <f t="shared" si="1069"/>
        <v>2.2558277767625785E-3</v>
      </c>
      <c r="E4920" s="166">
        <f t="shared" si="1079"/>
        <v>24.291375447755232</v>
      </c>
      <c r="F4920" s="167">
        <f t="shared" si="1080"/>
        <v>11.030997828369047</v>
      </c>
      <c r="G4920" s="167">
        <f t="shared" si="1070"/>
        <v>383349.49235363142</v>
      </c>
      <c r="H4920" s="167">
        <f t="shared" si="1071"/>
        <v>271299.98899881309</v>
      </c>
      <c r="I4920" s="168">
        <f t="shared" si="1072"/>
        <v>654649.48135244451</v>
      </c>
      <c r="J4920" s="168">
        <f t="shared" si="1074"/>
        <v>618287.27500139317</v>
      </c>
      <c r="K4920" s="94"/>
      <c r="L4920" s="265">
        <f t="shared" si="1073"/>
        <v>249468.49607193604</v>
      </c>
      <c r="M4920" s="265">
        <f>$G4920*NonHospFrac+theModel!$H4920*NonHospFrac</f>
        <v>405180.98528050841</v>
      </c>
      <c r="N4920" s="266">
        <f t="shared" si="1075"/>
        <v>654649.48135244451</v>
      </c>
      <c r="O4920" s="158"/>
      <c r="P4920" s="265">
        <f t="shared" si="1076"/>
        <v>235611.88243265887</v>
      </c>
      <c r="Q4920" s="265">
        <f t="shared" si="1077"/>
        <v>405179.42502988939</v>
      </c>
      <c r="R4920" s="266">
        <f t="shared" si="1078"/>
        <v>640791.30746254825</v>
      </c>
    </row>
    <row r="4921" spans="1:18" x14ac:dyDescent="0.25">
      <c r="A4921" s="81">
        <v>4890</v>
      </c>
      <c r="B4921" s="93">
        <f t="shared" si="1067"/>
        <v>4.0823088551257714E-41</v>
      </c>
      <c r="C4921" s="178">
        <f t="shared" si="1068"/>
        <v>4.0730998694170546E-41</v>
      </c>
      <c r="D4921" s="165">
        <f t="shared" si="1069"/>
        <v>2.2558277767625785E-3</v>
      </c>
      <c r="E4921" s="166">
        <f t="shared" si="1079"/>
        <v>24.291375447755232</v>
      </c>
      <c r="F4921" s="167">
        <f t="shared" si="1080"/>
        <v>11.03325365614581</v>
      </c>
      <c r="G4921" s="167">
        <f t="shared" si="1070"/>
        <v>383427.88693284482</v>
      </c>
      <c r="H4921" s="167">
        <f t="shared" si="1071"/>
        <v>271299.98899881309</v>
      </c>
      <c r="I4921" s="168">
        <f t="shared" si="1072"/>
        <v>654727.87593165785</v>
      </c>
      <c r="J4921" s="168">
        <f t="shared" si="1074"/>
        <v>618351.502066263</v>
      </c>
      <c r="K4921" s="94"/>
      <c r="L4921" s="265">
        <f t="shared" si="1073"/>
        <v>249498.37004011846</v>
      </c>
      <c r="M4921" s="265">
        <f>$G4921*NonHospFrac+theModel!$H4921*NonHospFrac</f>
        <v>405229.50589153939</v>
      </c>
      <c r="N4921" s="266">
        <f t="shared" si="1075"/>
        <v>654727.87593165785</v>
      </c>
      <c r="O4921" s="158"/>
      <c r="P4921" s="265">
        <f t="shared" si="1076"/>
        <v>235636.35755978659</v>
      </c>
      <c r="Q4921" s="265">
        <f t="shared" si="1077"/>
        <v>405227.94564092037</v>
      </c>
      <c r="R4921" s="266">
        <f t="shared" si="1078"/>
        <v>640864.30320070696</v>
      </c>
    </row>
    <row r="4922" spans="1:18" x14ac:dyDescent="0.25">
      <c r="A4922" s="81">
        <v>4891</v>
      </c>
      <c r="B4922" s="93">
        <f t="shared" si="1067"/>
        <v>4.0060494508529885E-41</v>
      </c>
      <c r="C4922" s="178">
        <f t="shared" si="1068"/>
        <v>3.9970124932266698E-41</v>
      </c>
      <c r="D4922" s="165">
        <f t="shared" si="1069"/>
        <v>2.2558277767625785E-3</v>
      </c>
      <c r="E4922" s="166">
        <f t="shared" si="1079"/>
        <v>24.291375447755232</v>
      </c>
      <c r="F4922" s="167">
        <f t="shared" si="1080"/>
        <v>11.035509483922572</v>
      </c>
      <c r="G4922" s="167">
        <f t="shared" si="1070"/>
        <v>383506.28151205822</v>
      </c>
      <c r="H4922" s="167">
        <f t="shared" si="1071"/>
        <v>271299.98899881309</v>
      </c>
      <c r="I4922" s="168">
        <f t="shared" si="1072"/>
        <v>654806.27051087131</v>
      </c>
      <c r="J4922" s="168">
        <f t="shared" si="1074"/>
        <v>618415.72651311127</v>
      </c>
      <c r="K4922" s="94"/>
      <c r="L4922" s="265">
        <f t="shared" si="1073"/>
        <v>249528.24400830088</v>
      </c>
      <c r="M4922" s="265">
        <f>$G4922*NonHospFrac+theModel!$H4922*NonHospFrac</f>
        <v>405278.02650257037</v>
      </c>
      <c r="N4922" s="266">
        <f t="shared" si="1075"/>
        <v>654806.2705108712</v>
      </c>
      <c r="O4922" s="158"/>
      <c r="P4922" s="265">
        <f t="shared" si="1076"/>
        <v>235660.83168925994</v>
      </c>
      <c r="Q4922" s="265">
        <f t="shared" si="1077"/>
        <v>405276.46625195135</v>
      </c>
      <c r="R4922" s="266">
        <f t="shared" si="1078"/>
        <v>640937.29794121126</v>
      </c>
    </row>
    <row r="4923" spans="1:18" x14ac:dyDescent="0.25">
      <c r="A4923" s="81">
        <v>4892</v>
      </c>
      <c r="B4923" s="93">
        <f t="shared" si="1067"/>
        <v>3.9312146072753602E-41</v>
      </c>
      <c r="C4923" s="178">
        <f t="shared" si="1068"/>
        <v>3.9223464641678538E-41</v>
      </c>
      <c r="D4923" s="165">
        <f t="shared" si="1069"/>
        <v>2.2558277767625785E-3</v>
      </c>
      <c r="E4923" s="166">
        <f t="shared" si="1079"/>
        <v>24.291375447755232</v>
      </c>
      <c r="F4923" s="167">
        <f t="shared" si="1080"/>
        <v>11.037765311699335</v>
      </c>
      <c r="G4923" s="167">
        <f t="shared" si="1070"/>
        <v>383584.67609127169</v>
      </c>
      <c r="H4923" s="167">
        <f t="shared" si="1071"/>
        <v>271299.98899881309</v>
      </c>
      <c r="I4923" s="168">
        <f t="shared" si="1072"/>
        <v>654884.66509008477</v>
      </c>
      <c r="J4923" s="168">
        <f t="shared" si="1074"/>
        <v>618479.94834204472</v>
      </c>
      <c r="K4923" s="94"/>
      <c r="L4923" s="265">
        <f t="shared" si="1073"/>
        <v>249558.11797648334</v>
      </c>
      <c r="M4923" s="265">
        <f>$G4923*NonHospFrac+theModel!$H4923*NonHospFrac</f>
        <v>405326.54711360141</v>
      </c>
      <c r="N4923" s="266">
        <f t="shared" si="1075"/>
        <v>654884.66509008477</v>
      </c>
      <c r="O4923" s="158"/>
      <c r="P4923" s="265">
        <f t="shared" si="1076"/>
        <v>235685.30482111961</v>
      </c>
      <c r="Q4923" s="265">
        <f t="shared" si="1077"/>
        <v>405324.98686298239</v>
      </c>
      <c r="R4923" s="266">
        <f t="shared" si="1078"/>
        <v>641010.29168410203</v>
      </c>
    </row>
    <row r="4924" spans="1:18" x14ac:dyDescent="0.25">
      <c r="A4924" s="81">
        <v>4893</v>
      </c>
      <c r="B4924" s="93">
        <f t="shared" si="1067"/>
        <v>3.8577777129446834E-41</v>
      </c>
      <c r="C4924" s="178">
        <f t="shared" si="1068"/>
        <v>3.849075230823247E-41</v>
      </c>
      <c r="D4924" s="165">
        <f t="shared" si="1069"/>
        <v>2.2558277767625785E-3</v>
      </c>
      <c r="E4924" s="166">
        <f t="shared" si="1079"/>
        <v>24.291375447755232</v>
      </c>
      <c r="F4924" s="167">
        <f t="shared" si="1080"/>
        <v>11.040021139476098</v>
      </c>
      <c r="G4924" s="167">
        <f t="shared" si="1070"/>
        <v>383663.07067048509</v>
      </c>
      <c r="H4924" s="167">
        <f t="shared" si="1071"/>
        <v>271299.98899881309</v>
      </c>
      <c r="I4924" s="168">
        <f t="shared" si="1072"/>
        <v>654963.05966929812</v>
      </c>
      <c r="J4924" s="168">
        <f t="shared" si="1074"/>
        <v>618544.16755316989</v>
      </c>
      <c r="K4924" s="94"/>
      <c r="L4924" s="265">
        <f t="shared" si="1073"/>
        <v>249587.99194466576</v>
      </c>
      <c r="M4924" s="265">
        <f>$G4924*NonHospFrac+theModel!$H4924*NonHospFrac</f>
        <v>405375.06772463245</v>
      </c>
      <c r="N4924" s="266">
        <f t="shared" si="1075"/>
        <v>654963.05966929824</v>
      </c>
      <c r="O4924" s="158"/>
      <c r="P4924" s="265">
        <f t="shared" si="1076"/>
        <v>235709.77695540624</v>
      </c>
      <c r="Q4924" s="265">
        <f t="shared" si="1077"/>
        <v>405373.50747401343</v>
      </c>
      <c r="R4924" s="266">
        <f t="shared" si="1078"/>
        <v>641083.28442941967</v>
      </c>
    </row>
    <row r="4925" spans="1:18" x14ac:dyDescent="0.25">
      <c r="A4925" s="81">
        <v>4894</v>
      </c>
      <c r="B4925" s="93">
        <f t="shared" si="1067"/>
        <v>3.785712653527052E-41</v>
      </c>
      <c r="C4925" s="178">
        <f t="shared" si="1068"/>
        <v>3.7771727377683841E-41</v>
      </c>
      <c r="D4925" s="165">
        <f t="shared" si="1069"/>
        <v>2.2558277767625785E-3</v>
      </c>
      <c r="E4925" s="166">
        <f t="shared" si="1079"/>
        <v>24.291375447755232</v>
      </c>
      <c r="F4925" s="167">
        <f t="shared" si="1080"/>
        <v>11.04227696725286</v>
      </c>
      <c r="G4925" s="167">
        <f t="shared" si="1070"/>
        <v>383741.46524969849</v>
      </c>
      <c r="H4925" s="167">
        <f t="shared" si="1071"/>
        <v>271299.98899881309</v>
      </c>
      <c r="I4925" s="168">
        <f t="shared" si="1072"/>
        <v>655041.45424851158</v>
      </c>
      <c r="J4925" s="168">
        <f t="shared" si="1074"/>
        <v>618608.38414659363</v>
      </c>
      <c r="K4925" s="94"/>
      <c r="L4925" s="265">
        <f t="shared" si="1073"/>
        <v>249617.86591284818</v>
      </c>
      <c r="M4925" s="265">
        <f>$G4925*NonHospFrac+theModel!$H4925*NonHospFrac</f>
        <v>405423.58833566343</v>
      </c>
      <c r="N4925" s="266">
        <f t="shared" si="1075"/>
        <v>655041.45424851158</v>
      </c>
      <c r="O4925" s="158"/>
      <c r="P4925" s="265">
        <f t="shared" si="1076"/>
        <v>235734.2480921605</v>
      </c>
      <c r="Q4925" s="265">
        <f t="shared" si="1077"/>
        <v>405422.02808504441</v>
      </c>
      <c r="R4925" s="266">
        <f t="shared" si="1078"/>
        <v>641156.27617720491</v>
      </c>
    </row>
    <row r="4926" spans="1:18" x14ac:dyDescent="0.25">
      <c r="A4926" s="81">
        <v>4895</v>
      </c>
      <c r="B4926" s="93">
        <f t="shared" si="1067"/>
        <v>3.7149938025162556E-41</v>
      </c>
      <c r="C4926" s="178">
        <f t="shared" si="1068"/>
        <v>3.7066134163060387E-41</v>
      </c>
      <c r="D4926" s="165">
        <f t="shared" si="1069"/>
        <v>2.2558277767625785E-3</v>
      </c>
      <c r="E4926" s="166">
        <f t="shared" si="1079"/>
        <v>24.291375447755232</v>
      </c>
      <c r="F4926" s="167">
        <f t="shared" si="1080"/>
        <v>11.044532795029623</v>
      </c>
      <c r="G4926" s="167">
        <f t="shared" si="1070"/>
        <v>383819.85982891195</v>
      </c>
      <c r="H4926" s="167">
        <f t="shared" si="1071"/>
        <v>271299.98899881309</v>
      </c>
      <c r="I4926" s="168">
        <f t="shared" si="1072"/>
        <v>655119.84882772504</v>
      </c>
      <c r="J4926" s="168">
        <f t="shared" si="1074"/>
        <v>618672.59812242258</v>
      </c>
      <c r="K4926" s="94"/>
      <c r="L4926" s="265">
        <f t="shared" si="1073"/>
        <v>249647.7398810306</v>
      </c>
      <c r="M4926" s="265">
        <f>$G4926*NonHospFrac+theModel!$H4926*NonHospFrac</f>
        <v>405472.10894669441</v>
      </c>
      <c r="N4926" s="266">
        <f t="shared" si="1075"/>
        <v>655119.84882772504</v>
      </c>
      <c r="O4926" s="158"/>
      <c r="P4926" s="265">
        <f t="shared" si="1076"/>
        <v>235758.71823142306</v>
      </c>
      <c r="Q4926" s="265">
        <f t="shared" si="1077"/>
        <v>405470.54869607539</v>
      </c>
      <c r="R4926" s="266">
        <f t="shared" si="1078"/>
        <v>641229.26692749839</v>
      </c>
    </row>
    <row r="4927" spans="1:18" x14ac:dyDescent="0.25">
      <c r="A4927" s="81">
        <v>4896</v>
      </c>
      <c r="B4927" s="93">
        <f t="shared" si="1067"/>
        <v>3.6455960121209887E-41</v>
      </c>
      <c r="C4927" s="178">
        <f t="shared" si="1068"/>
        <v>3.6373721753739911E-41</v>
      </c>
      <c r="D4927" s="165">
        <f t="shared" si="1069"/>
        <v>2.2558277767625785E-3</v>
      </c>
      <c r="E4927" s="166">
        <f t="shared" si="1079"/>
        <v>24.291375447755232</v>
      </c>
      <c r="F4927" s="167">
        <f t="shared" si="1080"/>
        <v>11.046788622806385</v>
      </c>
      <c r="G4927" s="167">
        <f t="shared" si="1070"/>
        <v>383898.25440812536</v>
      </c>
      <c r="H4927" s="167">
        <f t="shared" si="1071"/>
        <v>271299.98899881309</v>
      </c>
      <c r="I4927" s="168">
        <f t="shared" si="1072"/>
        <v>655198.24340693839</v>
      </c>
      <c r="J4927" s="168">
        <f t="shared" si="1074"/>
        <v>618736.80948076339</v>
      </c>
      <c r="K4927" s="94"/>
      <c r="L4927" s="265">
        <f t="shared" si="1073"/>
        <v>249677.61384921303</v>
      </c>
      <c r="M4927" s="265">
        <f>$G4927*NonHospFrac+theModel!$H4927*NonHospFrac</f>
        <v>405520.62955772539</v>
      </c>
      <c r="N4927" s="266">
        <f t="shared" si="1075"/>
        <v>655198.24340693839</v>
      </c>
      <c r="O4927" s="158"/>
      <c r="P4927" s="265">
        <f t="shared" si="1076"/>
        <v>235783.18737323454</v>
      </c>
      <c r="Q4927" s="265">
        <f t="shared" si="1077"/>
        <v>405519.06930710637</v>
      </c>
      <c r="R4927" s="266">
        <f t="shared" si="1078"/>
        <v>641302.25668034097</v>
      </c>
    </row>
    <row r="4928" spans="1:18" x14ac:dyDescent="0.25">
      <c r="A4928" s="81">
        <v>4897</v>
      </c>
      <c r="B4928" s="93">
        <f t="shared" si="1067"/>
        <v>3.5774946043222379E-41</v>
      </c>
      <c r="C4928" s="178">
        <f t="shared" si="1068"/>
        <v>3.5694243926225896E-41</v>
      </c>
      <c r="D4928" s="165">
        <f t="shared" si="1069"/>
        <v>2.2558277767625785E-3</v>
      </c>
      <c r="E4928" s="166">
        <f t="shared" si="1079"/>
        <v>24.291375447755232</v>
      </c>
      <c r="F4928" s="167">
        <f t="shared" si="1080"/>
        <v>11.049044450583148</v>
      </c>
      <c r="G4928" s="167">
        <f t="shared" si="1070"/>
        <v>383976.64898733876</v>
      </c>
      <c r="H4928" s="167">
        <f t="shared" si="1071"/>
        <v>271299.98899881309</v>
      </c>
      <c r="I4928" s="168">
        <f t="shared" si="1072"/>
        <v>655276.63798615185</v>
      </c>
      <c r="J4928" s="168">
        <f t="shared" si="1074"/>
        <v>618801.01822172292</v>
      </c>
      <c r="K4928" s="94"/>
      <c r="L4928" s="265">
        <f t="shared" si="1073"/>
        <v>249707.48781739545</v>
      </c>
      <c r="M4928" s="265">
        <f>$G4928*NonHospFrac+theModel!$H4928*NonHospFrac</f>
        <v>405569.15016875637</v>
      </c>
      <c r="N4928" s="266">
        <f t="shared" si="1075"/>
        <v>655276.63798615185</v>
      </c>
      <c r="O4928" s="158"/>
      <c r="P4928" s="265">
        <f t="shared" si="1076"/>
        <v>235807.65551763563</v>
      </c>
      <c r="Q4928" s="265">
        <f t="shared" si="1077"/>
        <v>405567.58991813735</v>
      </c>
      <c r="R4928" s="266">
        <f t="shared" si="1078"/>
        <v>641375.24543577293</v>
      </c>
    </row>
    <row r="4929" spans="1:18" x14ac:dyDescent="0.25">
      <c r="A4929" s="81">
        <v>4898</v>
      </c>
      <c r="B4929" s="93">
        <f t="shared" si="1067"/>
        <v>3.5106653620977173E-41</v>
      </c>
      <c r="C4929" s="178">
        <f t="shared" si="1068"/>
        <v>3.5027459056589788E-41</v>
      </c>
      <c r="D4929" s="165">
        <f t="shared" si="1069"/>
        <v>2.2558277767625785E-3</v>
      </c>
      <c r="E4929" s="166">
        <f t="shared" si="1079"/>
        <v>24.291375447755232</v>
      </c>
      <c r="F4929" s="167">
        <f t="shared" si="1080"/>
        <v>11.051300278359911</v>
      </c>
      <c r="G4929" s="167">
        <f t="shared" si="1070"/>
        <v>384055.04356655217</v>
      </c>
      <c r="H4929" s="167">
        <f t="shared" si="1071"/>
        <v>271299.98899881309</v>
      </c>
      <c r="I4929" s="168">
        <f t="shared" si="1072"/>
        <v>655355.03256536531</v>
      </c>
      <c r="J4929" s="168">
        <f t="shared" si="1074"/>
        <v>618865.2243454078</v>
      </c>
      <c r="K4929" s="94"/>
      <c r="L4929" s="265">
        <f t="shared" si="1073"/>
        <v>249737.36178557787</v>
      </c>
      <c r="M4929" s="265">
        <f>$G4929*NonHospFrac+theModel!$H4929*NonHospFrac</f>
        <v>405617.67077978735</v>
      </c>
      <c r="N4929" s="266">
        <f t="shared" si="1075"/>
        <v>655355.0325653652</v>
      </c>
      <c r="O4929" s="158"/>
      <c r="P4929" s="265">
        <f t="shared" si="1076"/>
        <v>235832.122664667</v>
      </c>
      <c r="Q4929" s="265">
        <f t="shared" si="1077"/>
        <v>405616.11052916833</v>
      </c>
      <c r="R4929" s="266">
        <f t="shared" si="1078"/>
        <v>641448.23319383536</v>
      </c>
    </row>
    <row r="4930" spans="1:18" x14ac:dyDescent="0.25">
      <c r="A4930" s="81">
        <v>4899</v>
      </c>
      <c r="B4930" s="93">
        <f t="shared" si="1067"/>
        <v>3.4450845208102397E-41</v>
      </c>
      <c r="C4930" s="178">
        <f t="shared" si="1068"/>
        <v>3.4373130034549013E-41</v>
      </c>
      <c r="D4930" s="165">
        <f t="shared" si="1069"/>
        <v>2.2558277767625785E-3</v>
      </c>
      <c r="E4930" s="166">
        <f t="shared" si="1079"/>
        <v>24.291375447755232</v>
      </c>
      <c r="F4930" s="167">
        <f t="shared" si="1080"/>
        <v>11.053556106136673</v>
      </c>
      <c r="G4930" s="167">
        <f t="shared" si="1070"/>
        <v>384133.43814576563</v>
      </c>
      <c r="H4930" s="167">
        <f t="shared" si="1071"/>
        <v>271299.98899881309</v>
      </c>
      <c r="I4930" s="168">
        <f t="shared" si="1072"/>
        <v>655433.42714457866</v>
      </c>
      <c r="J4930" s="168">
        <f t="shared" si="1074"/>
        <v>618929.42785192456</v>
      </c>
      <c r="K4930" s="94"/>
      <c r="L4930" s="265">
        <f t="shared" si="1073"/>
        <v>249767.23575376029</v>
      </c>
      <c r="M4930" s="265">
        <f>$G4930*NonHospFrac+theModel!$H4930*NonHospFrac</f>
        <v>405666.19139081839</v>
      </c>
      <c r="N4930" s="266">
        <f t="shared" si="1075"/>
        <v>655433.42714457866</v>
      </c>
      <c r="O4930" s="158"/>
      <c r="P4930" s="265">
        <f t="shared" si="1076"/>
        <v>235856.58881436929</v>
      </c>
      <c r="Q4930" s="265">
        <f t="shared" si="1077"/>
        <v>405664.63114019937</v>
      </c>
      <c r="R4930" s="266">
        <f t="shared" si="1078"/>
        <v>641521.21995456866</v>
      </c>
    </row>
    <row r="4931" spans="1:18" x14ac:dyDescent="0.25">
      <c r="A4931" s="81">
        <v>4900</v>
      </c>
      <c r="B4931" s="93">
        <f t="shared" si="1067"/>
        <v>3.3807287597569558E-41</v>
      </c>
      <c r="C4931" s="178">
        <f t="shared" si="1068"/>
        <v>3.3731024179149958E-41</v>
      </c>
      <c r="D4931" s="165">
        <f t="shared" si="1069"/>
        <v>2.2558277767625785E-3</v>
      </c>
      <c r="E4931" s="166">
        <f t="shared" si="1079"/>
        <v>24.291375447755232</v>
      </c>
      <c r="F4931" s="167">
        <f t="shared" si="1080"/>
        <v>11.055811933913436</v>
      </c>
      <c r="G4931" s="167">
        <f t="shared" si="1070"/>
        <v>384211.83272497903</v>
      </c>
      <c r="H4931" s="167">
        <f t="shared" si="1071"/>
        <v>271299.98899881309</v>
      </c>
      <c r="I4931" s="168">
        <f t="shared" si="1072"/>
        <v>655511.82172379212</v>
      </c>
      <c r="J4931" s="168">
        <f t="shared" si="1074"/>
        <v>618993.62874138006</v>
      </c>
      <c r="K4931" s="94"/>
      <c r="L4931" s="265">
        <f t="shared" si="1073"/>
        <v>249797.10972194272</v>
      </c>
      <c r="M4931" s="265">
        <f>$G4931*NonHospFrac+theModel!$H4931*NonHospFrac</f>
        <v>405714.71200184937</v>
      </c>
      <c r="N4931" s="266">
        <f t="shared" si="1075"/>
        <v>655511.82172379212</v>
      </c>
      <c r="O4931" s="158"/>
      <c r="P4931" s="265">
        <f t="shared" si="1076"/>
        <v>235881.05396678316</v>
      </c>
      <c r="Q4931" s="265">
        <f t="shared" si="1077"/>
        <v>405713.15175123035</v>
      </c>
      <c r="R4931" s="266">
        <f t="shared" si="1078"/>
        <v>641594.20571801346</v>
      </c>
    </row>
    <row r="4932" spans="1:18" x14ac:dyDescent="0.25">
      <c r="A4932" s="81">
        <v>4901</v>
      </c>
      <c r="B4932" s="93">
        <f t="shared" si="1067"/>
        <v>3.3175751938764549E-41</v>
      </c>
      <c r="C4932" s="178">
        <f t="shared" si="1068"/>
        <v>3.3100913156026098E-41</v>
      </c>
      <c r="D4932" s="165">
        <f t="shared" si="1069"/>
        <v>2.2558277767625785E-3</v>
      </c>
      <c r="E4932" s="166">
        <f t="shared" si="1079"/>
        <v>24.291375447755232</v>
      </c>
      <c r="F4932" s="167">
        <f t="shared" si="1080"/>
        <v>11.058067761690198</v>
      </c>
      <c r="G4932" s="167">
        <f t="shared" si="1070"/>
        <v>384290.22730419243</v>
      </c>
      <c r="H4932" s="167">
        <f t="shared" si="1071"/>
        <v>271299.98899881309</v>
      </c>
      <c r="I4932" s="168">
        <f t="shared" si="1072"/>
        <v>655590.21630300558</v>
      </c>
      <c r="J4932" s="168">
        <f t="shared" si="1074"/>
        <v>619057.82701388095</v>
      </c>
      <c r="K4932" s="94"/>
      <c r="L4932" s="265">
        <f t="shared" si="1073"/>
        <v>249826.98369012514</v>
      </c>
      <c r="M4932" s="265">
        <f>$G4932*NonHospFrac+theModel!$H4932*NonHospFrac</f>
        <v>405763.23261288035</v>
      </c>
      <c r="N4932" s="266">
        <f t="shared" si="1075"/>
        <v>655590.21630300547</v>
      </c>
      <c r="O4932" s="158"/>
      <c r="P4932" s="265">
        <f t="shared" si="1076"/>
        <v>235905.51812194925</v>
      </c>
      <c r="Q4932" s="265">
        <f t="shared" si="1077"/>
        <v>405761.67236226134</v>
      </c>
      <c r="R4932" s="266">
        <f t="shared" si="1078"/>
        <v>641667.19048421062</v>
      </c>
    </row>
    <row r="4933" spans="1:18" x14ac:dyDescent="0.25">
      <c r="A4933" s="81">
        <v>4902</v>
      </c>
      <c r="B4933" s="93">
        <f t="shared" si="1067"/>
        <v>3.2556013656107841E-41</v>
      </c>
      <c r="C4933" s="178">
        <f t="shared" si="1068"/>
        <v>3.2482572896201732E-41</v>
      </c>
      <c r="D4933" s="165">
        <f t="shared" si="1069"/>
        <v>2.2558277767625785E-3</v>
      </c>
      <c r="E4933" s="166">
        <f t="shared" si="1079"/>
        <v>24.291375447755232</v>
      </c>
      <c r="F4933" s="167">
        <f t="shared" si="1080"/>
        <v>11.060323589466961</v>
      </c>
      <c r="G4933" s="167">
        <f t="shared" si="1070"/>
        <v>384368.6218834059</v>
      </c>
      <c r="H4933" s="167">
        <f t="shared" si="1071"/>
        <v>271299.98899881309</v>
      </c>
      <c r="I4933" s="168">
        <f t="shared" si="1072"/>
        <v>655668.61088221893</v>
      </c>
      <c r="J4933" s="168">
        <f t="shared" si="1074"/>
        <v>619122.02266953373</v>
      </c>
      <c r="K4933" s="94"/>
      <c r="L4933" s="265">
        <f t="shared" si="1073"/>
        <v>249856.85765830759</v>
      </c>
      <c r="M4933" s="265">
        <f>$G4933*NonHospFrac+theModel!$H4933*NonHospFrac</f>
        <v>405811.75322391139</v>
      </c>
      <c r="N4933" s="266">
        <f t="shared" si="1075"/>
        <v>655668.61088221893</v>
      </c>
      <c r="O4933" s="158"/>
      <c r="P4933" s="265">
        <f t="shared" si="1076"/>
        <v>235929.98127990824</v>
      </c>
      <c r="Q4933" s="265">
        <f t="shared" si="1077"/>
        <v>405810.19297329237</v>
      </c>
      <c r="R4933" s="266">
        <f t="shared" si="1078"/>
        <v>641740.17425320065</v>
      </c>
    </row>
    <row r="4934" spans="1:18" x14ac:dyDescent="0.25">
      <c r="A4934" s="81">
        <v>4903</v>
      </c>
      <c r="B4934" s="93">
        <f t="shared" si="1067"/>
        <v>3.1947852369194864E-41</v>
      </c>
      <c r="C4934" s="178">
        <f t="shared" si="1068"/>
        <v>3.1875783516412523E-41</v>
      </c>
      <c r="D4934" s="165">
        <f t="shared" si="1069"/>
        <v>2.2558277767625785E-3</v>
      </c>
      <c r="E4934" s="166">
        <f t="shared" si="1079"/>
        <v>24.291375447755232</v>
      </c>
      <c r="F4934" s="167">
        <f t="shared" si="1080"/>
        <v>11.062579417243724</v>
      </c>
      <c r="G4934" s="167">
        <f t="shared" si="1070"/>
        <v>384447.01646261936</v>
      </c>
      <c r="H4934" s="167">
        <f t="shared" si="1071"/>
        <v>271299.98899881309</v>
      </c>
      <c r="I4934" s="168">
        <f t="shared" si="1072"/>
        <v>655747.00546143251</v>
      </c>
      <c r="J4934" s="168">
        <f t="shared" si="1074"/>
        <v>619186.21570844541</v>
      </c>
      <c r="K4934" s="94"/>
      <c r="L4934" s="265">
        <f t="shared" si="1073"/>
        <v>249886.73162649004</v>
      </c>
      <c r="M4934" s="265">
        <f>$G4934*NonHospFrac+theModel!$H4934*NonHospFrac</f>
        <v>405860.27383494237</v>
      </c>
      <c r="N4934" s="266">
        <f t="shared" si="1075"/>
        <v>655747.00546143239</v>
      </c>
      <c r="O4934" s="158"/>
      <c r="P4934" s="265">
        <f t="shared" si="1076"/>
        <v>235954.44344070074</v>
      </c>
      <c r="Q4934" s="265">
        <f t="shared" si="1077"/>
        <v>405858.71358432336</v>
      </c>
      <c r="R4934" s="266">
        <f t="shared" si="1078"/>
        <v>641813.15702502406</v>
      </c>
    </row>
    <row r="4935" spans="1:18" x14ac:dyDescent="0.25">
      <c r="A4935" s="81">
        <v>4904</v>
      </c>
      <c r="B4935" s="93">
        <f t="shared" si="1067"/>
        <v>3.1351051814428678E-41</v>
      </c>
      <c r="C4935" s="178">
        <f t="shared" si="1068"/>
        <v>3.1280329240914968E-41</v>
      </c>
      <c r="D4935" s="165">
        <f t="shared" si="1069"/>
        <v>2.2558277767625785E-3</v>
      </c>
      <c r="E4935" s="166">
        <f t="shared" si="1079"/>
        <v>24.291375447755232</v>
      </c>
      <c r="F4935" s="167">
        <f t="shared" si="1080"/>
        <v>11.064835245020486</v>
      </c>
      <c r="G4935" s="167">
        <f t="shared" si="1070"/>
        <v>384525.4110418327</v>
      </c>
      <c r="H4935" s="167">
        <f t="shared" si="1071"/>
        <v>271299.98899881309</v>
      </c>
      <c r="I4935" s="168">
        <f t="shared" si="1072"/>
        <v>655825.40004064585</v>
      </c>
      <c r="J4935" s="168">
        <f t="shared" si="1074"/>
        <v>619250.40613072226</v>
      </c>
      <c r="K4935" s="94"/>
      <c r="L4935" s="265">
        <f t="shared" si="1073"/>
        <v>249916.60559467244</v>
      </c>
      <c r="M4935" s="265">
        <f>$G4935*NonHospFrac+theModel!$H4935*NonHospFrac</f>
        <v>405908.79444597336</v>
      </c>
      <c r="N4935" s="266">
        <f t="shared" si="1075"/>
        <v>655825.40004064585</v>
      </c>
      <c r="O4935" s="158"/>
      <c r="P4935" s="265">
        <f t="shared" si="1076"/>
        <v>235978.90460436736</v>
      </c>
      <c r="Q4935" s="265">
        <f t="shared" si="1077"/>
        <v>405907.23419535434</v>
      </c>
      <c r="R4935" s="266">
        <f t="shared" si="1078"/>
        <v>641886.13879972172</v>
      </c>
    </row>
    <row r="4936" spans="1:18" x14ac:dyDescent="0.25">
      <c r="A4936" s="81">
        <v>4905</v>
      </c>
      <c r="B4936" s="93">
        <f t="shared" si="1067"/>
        <v>3.0765399768113862E-41</v>
      </c>
      <c r="C4936" s="178">
        <f t="shared" si="1068"/>
        <v>3.0695998324753748E-41</v>
      </c>
      <c r="D4936" s="165">
        <f t="shared" si="1069"/>
        <v>2.2558277767625785E-3</v>
      </c>
      <c r="E4936" s="166">
        <f t="shared" si="1079"/>
        <v>24.291375447755232</v>
      </c>
      <c r="F4936" s="167">
        <f t="shared" si="1080"/>
        <v>11.067091072797249</v>
      </c>
      <c r="G4936" s="167">
        <f t="shared" si="1070"/>
        <v>384603.80562104622</v>
      </c>
      <c r="H4936" s="167">
        <f t="shared" si="1071"/>
        <v>271299.98899881309</v>
      </c>
      <c r="I4936" s="168">
        <f t="shared" si="1072"/>
        <v>655903.79461985931</v>
      </c>
      <c r="J4936" s="168">
        <f t="shared" si="1074"/>
        <v>619314.59393647127</v>
      </c>
      <c r="K4936" s="94"/>
      <c r="L4936" s="265">
        <f t="shared" si="1073"/>
        <v>249946.47956285489</v>
      </c>
      <c r="M4936" s="265">
        <f>$G4936*NonHospFrac+theModel!$H4936*NonHospFrac</f>
        <v>405957.31505700439</v>
      </c>
      <c r="N4936" s="266">
        <f t="shared" si="1075"/>
        <v>655903.79461985931</v>
      </c>
      <c r="O4936" s="158"/>
      <c r="P4936" s="265">
        <f t="shared" si="1076"/>
        <v>236003.36477094886</v>
      </c>
      <c r="Q4936" s="265">
        <f t="shared" si="1077"/>
        <v>405955.75480638538</v>
      </c>
      <c r="R4936" s="266">
        <f t="shared" si="1078"/>
        <v>641959.11957733426</v>
      </c>
    </row>
    <row r="4937" spans="1:18" x14ac:dyDescent="0.25">
      <c r="A4937" s="81">
        <v>4906</v>
      </c>
      <c r="B4937" s="93">
        <f t="shared" si="1067"/>
        <v>3.0190687970994194E-41</v>
      </c>
      <c r="C4937" s="178">
        <f t="shared" si="1068"/>
        <v>3.0122582978469653E-41</v>
      </c>
      <c r="D4937" s="165">
        <f t="shared" si="1069"/>
        <v>2.2558277767625785E-3</v>
      </c>
      <c r="E4937" s="166">
        <f t="shared" si="1079"/>
        <v>24.291375447755232</v>
      </c>
      <c r="F4937" s="167">
        <f t="shared" si="1080"/>
        <v>11.069346900574011</v>
      </c>
      <c r="G4937" s="167">
        <f t="shared" si="1070"/>
        <v>384682.20020025957</v>
      </c>
      <c r="H4937" s="167">
        <f t="shared" si="1071"/>
        <v>271299.98899881309</v>
      </c>
      <c r="I4937" s="168">
        <f t="shared" si="1072"/>
        <v>655982.18919907266</v>
      </c>
      <c r="J4937" s="168">
        <f t="shared" si="1074"/>
        <v>619378.77912579884</v>
      </c>
      <c r="K4937" s="94"/>
      <c r="L4937" s="265">
        <f t="shared" si="1073"/>
        <v>249976.35353103728</v>
      </c>
      <c r="M4937" s="265">
        <f>$G4937*NonHospFrac+theModel!$H4937*NonHospFrac</f>
        <v>406005.83566803532</v>
      </c>
      <c r="N4937" s="266">
        <f t="shared" si="1075"/>
        <v>655982.18919907254</v>
      </c>
      <c r="O4937" s="158"/>
      <c r="P4937" s="265">
        <f t="shared" si="1076"/>
        <v>236027.82394048574</v>
      </c>
      <c r="Q4937" s="265">
        <f t="shared" si="1077"/>
        <v>406004.2754174163</v>
      </c>
      <c r="R4937" s="266">
        <f t="shared" si="1078"/>
        <v>642032.09935790207</v>
      </c>
    </row>
    <row r="4938" spans="1:18" x14ac:dyDescent="0.25">
      <c r="A4938" s="81">
        <v>4907</v>
      </c>
      <c r="B4938" s="93">
        <f t="shared" si="1067"/>
        <v>2.9626712054188515E-41</v>
      </c>
      <c r="C4938" s="178">
        <f t="shared" si="1068"/>
        <v>2.9559879294202531E-41</v>
      </c>
      <c r="D4938" s="165">
        <f t="shared" si="1069"/>
        <v>2.2558277767625785E-3</v>
      </c>
      <c r="E4938" s="166">
        <f t="shared" si="1079"/>
        <v>24.291375447755232</v>
      </c>
      <c r="F4938" s="167">
        <f t="shared" si="1080"/>
        <v>11.071602728350774</v>
      </c>
      <c r="G4938" s="167">
        <f t="shared" si="1070"/>
        <v>384760.59477947309</v>
      </c>
      <c r="H4938" s="167">
        <f t="shared" si="1071"/>
        <v>271299.98899881309</v>
      </c>
      <c r="I4938" s="168">
        <f t="shared" si="1072"/>
        <v>656060.58377828612</v>
      </c>
      <c r="J4938" s="168">
        <f t="shared" si="1074"/>
        <v>619442.96169881185</v>
      </c>
      <c r="K4938" s="94"/>
      <c r="L4938" s="265">
        <f t="shared" si="1073"/>
        <v>250006.22749921976</v>
      </c>
      <c r="M4938" s="265">
        <f>$G4938*NonHospFrac+theModel!$H4938*NonHospFrac</f>
        <v>406054.35627906641</v>
      </c>
      <c r="N4938" s="266">
        <f t="shared" si="1075"/>
        <v>656060.58377828612</v>
      </c>
      <c r="O4938" s="158"/>
      <c r="P4938" s="265">
        <f t="shared" si="1076"/>
        <v>236052.28211301882</v>
      </c>
      <c r="Q4938" s="265">
        <f t="shared" si="1077"/>
        <v>406052.7960284474</v>
      </c>
      <c r="R4938" s="266">
        <f t="shared" si="1078"/>
        <v>642105.07814146625</v>
      </c>
    </row>
    <row r="4939" spans="1:18" x14ac:dyDescent="0.25">
      <c r="A4939" s="81">
        <v>4908</v>
      </c>
      <c r="B4939" s="93">
        <f t="shared" si="1067"/>
        <v>2.9073271466523636E-41</v>
      </c>
      <c r="C4939" s="178">
        <f t="shared" si="1068"/>
        <v>2.9007687173188091E-41</v>
      </c>
      <c r="D4939" s="165">
        <f t="shared" si="1069"/>
        <v>2.2558277767625785E-3</v>
      </c>
      <c r="E4939" s="166">
        <f t="shared" si="1079"/>
        <v>24.291375447755232</v>
      </c>
      <c r="F4939" s="167">
        <f t="shared" si="1080"/>
        <v>11.073858556127536</v>
      </c>
      <c r="G4939" s="167">
        <f t="shared" si="1070"/>
        <v>384838.98935868638</v>
      </c>
      <c r="H4939" s="167">
        <f t="shared" si="1071"/>
        <v>271299.98899881309</v>
      </c>
      <c r="I4939" s="168">
        <f t="shared" si="1072"/>
        <v>656138.97835749947</v>
      </c>
      <c r="J4939" s="168">
        <f t="shared" si="1074"/>
        <v>619507.1416556167</v>
      </c>
      <c r="K4939" s="94"/>
      <c r="L4939" s="265">
        <f t="shared" si="1073"/>
        <v>250036.10146740213</v>
      </c>
      <c r="M4939" s="265">
        <f>$G4939*NonHospFrac+theModel!$H4939*NonHospFrac</f>
        <v>406102.87689009728</v>
      </c>
      <c r="N4939" s="266">
        <f t="shared" si="1075"/>
        <v>656138.97835749947</v>
      </c>
      <c r="O4939" s="158"/>
      <c r="P4939" s="265">
        <f t="shared" si="1076"/>
        <v>236076.73928858852</v>
      </c>
      <c r="Q4939" s="265">
        <f t="shared" si="1077"/>
        <v>406101.31663947826</v>
      </c>
      <c r="R4939" s="266">
        <f t="shared" si="1078"/>
        <v>642178.05592806684</v>
      </c>
    </row>
    <row r="4940" spans="1:18" x14ac:dyDescent="0.25">
      <c r="A4940" s="81">
        <v>4909</v>
      </c>
      <c r="B4940" s="93">
        <f t="shared" si="1067"/>
        <v>2.8530169403211065E-41</v>
      </c>
      <c r="C4940" s="178">
        <f t="shared" si="1068"/>
        <v>2.846581025459556E-41</v>
      </c>
      <c r="D4940" s="165">
        <f t="shared" si="1069"/>
        <v>2.2558277767625785E-3</v>
      </c>
      <c r="E4940" s="166">
        <f t="shared" si="1079"/>
        <v>24.291375447755232</v>
      </c>
      <c r="F4940" s="167">
        <f t="shared" si="1080"/>
        <v>11.076114383904299</v>
      </c>
      <c r="G4940" s="167">
        <f t="shared" si="1070"/>
        <v>384917.3839378999</v>
      </c>
      <c r="H4940" s="167">
        <f t="shared" si="1071"/>
        <v>271299.98899881309</v>
      </c>
      <c r="I4940" s="168">
        <f t="shared" si="1072"/>
        <v>656217.37293671304</v>
      </c>
      <c r="J4940" s="168">
        <f t="shared" si="1074"/>
        <v>619571.31899632036</v>
      </c>
      <c r="K4940" s="94"/>
      <c r="L4940" s="265">
        <f t="shared" si="1073"/>
        <v>250065.97543558458</v>
      </c>
      <c r="M4940" s="265">
        <f>$G4940*NonHospFrac+theModel!$H4940*NonHospFrac</f>
        <v>406151.39750112838</v>
      </c>
      <c r="N4940" s="266">
        <f t="shared" si="1075"/>
        <v>656217.37293671293</v>
      </c>
      <c r="O4940" s="158"/>
      <c r="P4940" s="265">
        <f t="shared" si="1076"/>
        <v>236101.19546723567</v>
      </c>
      <c r="Q4940" s="265">
        <f t="shared" si="1077"/>
        <v>406149.83725050936</v>
      </c>
      <c r="R4940" s="266">
        <f t="shared" si="1078"/>
        <v>642251.03271774505</v>
      </c>
    </row>
    <row r="4941" spans="1:18" x14ac:dyDescent="0.25">
      <c r="A4941" s="81">
        <v>4910</v>
      </c>
      <c r="B4941" s="93">
        <f t="shared" si="1067"/>
        <v>2.7997212735869397E-41</v>
      </c>
      <c r="C4941" s="178">
        <f t="shared" si="1068"/>
        <v>2.7934055845707893E-41</v>
      </c>
      <c r="D4941" s="165">
        <f t="shared" si="1069"/>
        <v>2.2558277767625785E-3</v>
      </c>
      <c r="E4941" s="166">
        <f t="shared" si="1079"/>
        <v>24.291375447755232</v>
      </c>
      <c r="F4941" s="167">
        <f t="shared" si="1080"/>
        <v>11.078370211681062</v>
      </c>
      <c r="G4941" s="167">
        <f t="shared" si="1070"/>
        <v>384995.77851711324</v>
      </c>
      <c r="H4941" s="167">
        <f t="shared" si="1071"/>
        <v>271299.98899881309</v>
      </c>
      <c r="I4941" s="168">
        <f t="shared" si="1072"/>
        <v>656295.76751592639</v>
      </c>
      <c r="J4941" s="168">
        <f t="shared" si="1074"/>
        <v>619635.49372102914</v>
      </c>
      <c r="K4941" s="94"/>
      <c r="L4941" s="265">
        <f t="shared" si="1073"/>
        <v>250095.84940376697</v>
      </c>
      <c r="M4941" s="265">
        <f>$G4941*NonHospFrac+theModel!$H4941*NonHospFrac</f>
        <v>406199.91811215936</v>
      </c>
      <c r="N4941" s="266">
        <f t="shared" si="1075"/>
        <v>656295.76751592639</v>
      </c>
      <c r="O4941" s="158"/>
      <c r="P4941" s="265">
        <f t="shared" si="1076"/>
        <v>236125.6506490008</v>
      </c>
      <c r="Q4941" s="265">
        <f t="shared" si="1077"/>
        <v>406198.35786154034</v>
      </c>
      <c r="R4941" s="266">
        <f t="shared" si="1078"/>
        <v>642324.00851054117</v>
      </c>
    </row>
    <row r="4942" spans="1:18" x14ac:dyDescent="0.25">
      <c r="A4942" s="81">
        <v>4911</v>
      </c>
      <c r="B4942" s="93">
        <f t="shared" si="1067"/>
        <v>2.747421194384089E-41</v>
      </c>
      <c r="C4942" s="178">
        <f t="shared" si="1068"/>
        <v>2.741223485339331E-41</v>
      </c>
      <c r="D4942" s="165">
        <f t="shared" si="1069"/>
        <v>2.2558277767625785E-3</v>
      </c>
      <c r="E4942" s="166">
        <f t="shared" si="1079"/>
        <v>24.291375447755232</v>
      </c>
      <c r="F4942" s="167">
        <f t="shared" si="1080"/>
        <v>11.080626039457824</v>
      </c>
      <c r="G4942" s="167">
        <f t="shared" si="1070"/>
        <v>385074.17309632676</v>
      </c>
      <c r="H4942" s="167">
        <f t="shared" si="1071"/>
        <v>271299.98899881309</v>
      </c>
      <c r="I4942" s="168">
        <f t="shared" si="1072"/>
        <v>656374.16209513985</v>
      </c>
      <c r="J4942" s="168">
        <f t="shared" si="1074"/>
        <v>619699.6658298499</v>
      </c>
      <c r="K4942" s="94"/>
      <c r="L4942" s="265">
        <f t="shared" si="1073"/>
        <v>250125.72337194945</v>
      </c>
      <c r="M4942" s="265">
        <f>$G4942*NonHospFrac+theModel!$H4942*NonHospFrac</f>
        <v>406248.43872319034</v>
      </c>
      <c r="N4942" s="266">
        <f t="shared" si="1075"/>
        <v>656374.16209513973</v>
      </c>
      <c r="O4942" s="158"/>
      <c r="P4942" s="265">
        <f t="shared" si="1076"/>
        <v>236150.10483392465</v>
      </c>
      <c r="Q4942" s="265">
        <f t="shared" si="1077"/>
        <v>406246.87847257132</v>
      </c>
      <c r="R4942" s="266">
        <f t="shared" si="1078"/>
        <v>642396.98330649594</v>
      </c>
    </row>
    <row r="4943" spans="1:18" x14ac:dyDescent="0.25">
      <c r="A4943" s="81">
        <v>4912</v>
      </c>
      <c r="B4943" s="93">
        <f t="shared" si="1067"/>
        <v>2.6960981046803873E-41</v>
      </c>
      <c r="C4943" s="178">
        <f t="shared" si="1068"/>
        <v>2.6900161716869721E-41</v>
      </c>
      <c r="D4943" s="165">
        <f t="shared" si="1069"/>
        <v>2.2558277767625785E-3</v>
      </c>
      <c r="E4943" s="166">
        <f t="shared" si="1079"/>
        <v>24.291375447755232</v>
      </c>
      <c r="F4943" s="167">
        <f t="shared" si="1080"/>
        <v>11.082881867234587</v>
      </c>
      <c r="G4943" s="167">
        <f t="shared" si="1070"/>
        <v>385152.56767554011</v>
      </c>
      <c r="H4943" s="167">
        <f t="shared" si="1071"/>
        <v>271299.98899881309</v>
      </c>
      <c r="I4943" s="168">
        <f t="shared" si="1072"/>
        <v>656452.5566743532</v>
      </c>
      <c r="J4943" s="168">
        <f t="shared" si="1074"/>
        <v>619763.83532288903</v>
      </c>
      <c r="K4943" s="94"/>
      <c r="L4943" s="265">
        <f t="shared" si="1073"/>
        <v>250155.59734013185</v>
      </c>
      <c r="M4943" s="265">
        <f>$G4943*NonHospFrac+theModel!$H4943*NonHospFrac</f>
        <v>406296.95933422132</v>
      </c>
      <c r="N4943" s="266">
        <f t="shared" si="1075"/>
        <v>656452.5566743532</v>
      </c>
      <c r="O4943" s="158"/>
      <c r="P4943" s="265">
        <f t="shared" si="1076"/>
        <v>236174.55802204771</v>
      </c>
      <c r="Q4943" s="265">
        <f t="shared" si="1077"/>
        <v>406295.3990836023</v>
      </c>
      <c r="R4943" s="266">
        <f t="shared" si="1078"/>
        <v>642469.95710564998</v>
      </c>
    </row>
    <row r="4944" spans="1:18" x14ac:dyDescent="0.25">
      <c r="A4944" s="81">
        <v>4913</v>
      </c>
      <c r="B4944" s="93">
        <f t="shared" si="1067"/>
        <v>2.6457337538631405E-41</v>
      </c>
      <c r="C4944" s="178">
        <f t="shared" si="1068"/>
        <v>2.6397654341712576E-41</v>
      </c>
      <c r="D4944" s="165">
        <f t="shared" si="1069"/>
        <v>2.2558277767625785E-3</v>
      </c>
      <c r="E4944" s="166">
        <f t="shared" si="1079"/>
        <v>24.291375447755232</v>
      </c>
      <c r="F4944" s="167">
        <f t="shared" si="1080"/>
        <v>11.085137695011349</v>
      </c>
      <c r="G4944" s="167">
        <f t="shared" si="1070"/>
        <v>385230.96225475351</v>
      </c>
      <c r="H4944" s="167">
        <f t="shared" si="1071"/>
        <v>271299.98899881309</v>
      </c>
      <c r="I4944" s="168">
        <f t="shared" si="1072"/>
        <v>656530.95125356666</v>
      </c>
      <c r="J4944" s="168">
        <f t="shared" si="1074"/>
        <v>619828.00220025342</v>
      </c>
      <c r="K4944" s="94"/>
      <c r="L4944" s="265">
        <f t="shared" si="1073"/>
        <v>250185.47130831427</v>
      </c>
      <c r="M4944" s="265">
        <f>$G4944*NonHospFrac+theModel!$H4944*NonHospFrac</f>
        <v>406345.4799452523</v>
      </c>
      <c r="N4944" s="266">
        <f t="shared" si="1075"/>
        <v>656530.95125356654</v>
      </c>
      <c r="O4944" s="158"/>
      <c r="P4944" s="265">
        <f t="shared" si="1076"/>
        <v>236199.01021341071</v>
      </c>
      <c r="Q4944" s="265">
        <f t="shared" si="1077"/>
        <v>406343.91969463328</v>
      </c>
      <c r="R4944" s="266">
        <f t="shared" si="1078"/>
        <v>642542.92990804394</v>
      </c>
    </row>
    <row r="4945" spans="1:18" x14ac:dyDescent="0.25">
      <c r="A4945" s="81">
        <v>4914</v>
      </c>
      <c r="B4945" s="93">
        <f t="shared" si="1067"/>
        <v>2.5963102322497865E-41</v>
      </c>
      <c r="C4945" s="178">
        <f t="shared" si="1068"/>
        <v>2.5904534035107844E-41</v>
      </c>
      <c r="D4945" s="165">
        <f t="shared" si="1069"/>
        <v>2.2558277767625785E-3</v>
      </c>
      <c r="E4945" s="166">
        <f t="shared" si="1079"/>
        <v>24.291375447755232</v>
      </c>
      <c r="F4945" s="167">
        <f t="shared" si="1080"/>
        <v>11.087393522788112</v>
      </c>
      <c r="G4945" s="167">
        <f t="shared" si="1070"/>
        <v>385309.35683396691</v>
      </c>
      <c r="H4945" s="167">
        <f t="shared" si="1071"/>
        <v>271299.98899881309</v>
      </c>
      <c r="I4945" s="168">
        <f t="shared" si="1072"/>
        <v>656609.34583278</v>
      </c>
      <c r="J4945" s="168">
        <f t="shared" si="1074"/>
        <v>619892.16646204947</v>
      </c>
      <c r="K4945" s="94"/>
      <c r="L4945" s="265">
        <f t="shared" si="1073"/>
        <v>250215.34527649669</v>
      </c>
      <c r="M4945" s="265">
        <f>$G4945*NonHospFrac+theModel!$H4945*NonHospFrac</f>
        <v>406394.00055628328</v>
      </c>
      <c r="N4945" s="266">
        <f t="shared" si="1075"/>
        <v>656609.34583278</v>
      </c>
      <c r="O4945" s="158"/>
      <c r="P4945" s="265">
        <f t="shared" si="1076"/>
        <v>236223.46140805425</v>
      </c>
      <c r="Q4945" s="265">
        <f t="shared" si="1077"/>
        <v>406392.44030566426</v>
      </c>
      <c r="R4945" s="266">
        <f t="shared" si="1078"/>
        <v>642615.90171371854</v>
      </c>
    </row>
    <row r="4946" spans="1:18" x14ac:dyDescent="0.25">
      <c r="A4946" s="81">
        <v>4915</v>
      </c>
      <c r="B4946" s="93">
        <f t="shared" si="1067"/>
        <v>2.5478099647185592E-41</v>
      </c>
      <c r="C4946" s="178">
        <f t="shared" si="1068"/>
        <v>2.5420625442302343E-41</v>
      </c>
      <c r="D4946" s="165">
        <f t="shared" si="1069"/>
        <v>2.2558277767625785E-3</v>
      </c>
      <c r="E4946" s="166">
        <f t="shared" si="1079"/>
        <v>24.291375447755232</v>
      </c>
      <c r="F4946" s="167">
        <f t="shared" si="1080"/>
        <v>11.089649350564875</v>
      </c>
      <c r="G4946" s="167">
        <f t="shared" si="1070"/>
        <v>385387.75141318038</v>
      </c>
      <c r="H4946" s="167">
        <f t="shared" si="1071"/>
        <v>271299.98899881309</v>
      </c>
      <c r="I4946" s="168">
        <f t="shared" si="1072"/>
        <v>656687.74041199347</v>
      </c>
      <c r="J4946" s="168">
        <f t="shared" si="1074"/>
        <v>619956.32810838392</v>
      </c>
      <c r="K4946" s="94"/>
      <c r="L4946" s="265">
        <f t="shared" si="1073"/>
        <v>250245.21924467912</v>
      </c>
      <c r="M4946" s="265">
        <f>$G4946*NonHospFrac+theModel!$H4946*NonHospFrac</f>
        <v>406442.52116731432</v>
      </c>
      <c r="N4946" s="266">
        <f t="shared" si="1075"/>
        <v>656687.74041199347</v>
      </c>
      <c r="O4946" s="158"/>
      <c r="P4946" s="265">
        <f t="shared" si="1076"/>
        <v>236247.91160601896</v>
      </c>
      <c r="Q4946" s="265">
        <f t="shared" si="1077"/>
        <v>406440.9609166953</v>
      </c>
      <c r="R4946" s="266">
        <f t="shared" si="1078"/>
        <v>642688.87252271431</v>
      </c>
    </row>
    <row r="4947" spans="1:18" x14ac:dyDescent="0.25">
      <c r="A4947" s="81">
        <v>4916</v>
      </c>
      <c r="B4947" s="93">
        <f t="shared" si="1067"/>
        <v>2.5002157044593307E-41</v>
      </c>
      <c r="C4947" s="178">
        <f t="shared" si="1068"/>
        <v>2.4945756484253132E-41</v>
      </c>
      <c r="D4947" s="165">
        <f t="shared" si="1069"/>
        <v>2.2558277767625785E-3</v>
      </c>
      <c r="E4947" s="166">
        <f t="shared" si="1079"/>
        <v>24.291375447755232</v>
      </c>
      <c r="F4947" s="167">
        <f t="shared" si="1080"/>
        <v>11.091905178341637</v>
      </c>
      <c r="G4947" s="167">
        <f t="shared" si="1070"/>
        <v>385466.14599239378</v>
      </c>
      <c r="H4947" s="167">
        <f t="shared" si="1071"/>
        <v>271299.98899881309</v>
      </c>
      <c r="I4947" s="168">
        <f t="shared" si="1072"/>
        <v>656766.13499120693</v>
      </c>
      <c r="J4947" s="168">
        <f t="shared" si="1074"/>
        <v>620020.48713936342</v>
      </c>
      <c r="K4947" s="94"/>
      <c r="L4947" s="265">
        <f t="shared" si="1073"/>
        <v>250275.09321286154</v>
      </c>
      <c r="M4947" s="265">
        <f>$G4947*NonHospFrac+theModel!$H4947*NonHospFrac</f>
        <v>406491.0417783453</v>
      </c>
      <c r="N4947" s="266">
        <f t="shared" si="1075"/>
        <v>656766.13499120681</v>
      </c>
      <c r="O4947" s="158"/>
      <c r="P4947" s="265">
        <f t="shared" si="1076"/>
        <v>236272.36080734545</v>
      </c>
      <c r="Q4947" s="265">
        <f t="shared" si="1077"/>
        <v>406489.48152772628</v>
      </c>
      <c r="R4947" s="266">
        <f t="shared" si="1078"/>
        <v>642761.84233507176</v>
      </c>
    </row>
    <row r="4948" spans="1:18" x14ac:dyDescent="0.25">
      <c r="A4948" s="81">
        <v>4917</v>
      </c>
      <c r="B4948" s="93">
        <f t="shared" si="1067"/>
        <v>2.4535105268400567E-41</v>
      </c>
      <c r="C4948" s="178">
        <f t="shared" si="1068"/>
        <v>2.4479758296430313E-41</v>
      </c>
      <c r="D4948" s="165">
        <f t="shared" si="1069"/>
        <v>2.2558277767625785E-3</v>
      </c>
      <c r="E4948" s="166">
        <f t="shared" si="1079"/>
        <v>24.291375447755232</v>
      </c>
      <c r="F4948" s="167">
        <f t="shared" si="1080"/>
        <v>11.0941610061184</v>
      </c>
      <c r="G4948" s="167">
        <f t="shared" si="1070"/>
        <v>385544.54057160718</v>
      </c>
      <c r="H4948" s="167">
        <f t="shared" si="1071"/>
        <v>271299.98899881309</v>
      </c>
      <c r="I4948" s="168">
        <f t="shared" si="1072"/>
        <v>656844.52957042027</v>
      </c>
      <c r="J4948" s="168">
        <f t="shared" si="1074"/>
        <v>620084.64355509437</v>
      </c>
      <c r="K4948" s="94"/>
      <c r="L4948" s="265">
        <f t="shared" si="1073"/>
        <v>250304.96718104396</v>
      </c>
      <c r="M4948" s="265">
        <f>$G4948*NonHospFrac+theModel!$H4948*NonHospFrac</f>
        <v>406539.56238937628</v>
      </c>
      <c r="N4948" s="266">
        <f t="shared" si="1075"/>
        <v>656844.52957042027</v>
      </c>
      <c r="O4948" s="158"/>
      <c r="P4948" s="265">
        <f t="shared" si="1076"/>
        <v>236296.80901207437</v>
      </c>
      <c r="Q4948" s="265">
        <f t="shared" si="1077"/>
        <v>406538.00213875726</v>
      </c>
      <c r="R4948" s="266">
        <f t="shared" si="1078"/>
        <v>642834.81115083164</v>
      </c>
    </row>
    <row r="4949" spans="1:18" x14ac:dyDescent="0.25">
      <c r="A4949" s="81">
        <v>4918</v>
      </c>
      <c r="B4949" s="93">
        <f t="shared" si="1067"/>
        <v>2.4076778233887347E-41</v>
      </c>
      <c r="C4949" s="178">
        <f t="shared" si="1068"/>
        <v>2.402246516877239E-41</v>
      </c>
      <c r="D4949" s="165">
        <f t="shared" si="1069"/>
        <v>2.2558277767625785E-3</v>
      </c>
      <c r="E4949" s="166">
        <f t="shared" si="1079"/>
        <v>24.291375447755232</v>
      </c>
      <c r="F4949" s="167">
        <f t="shared" si="1080"/>
        <v>11.096416833895162</v>
      </c>
      <c r="G4949" s="167">
        <f t="shared" si="1070"/>
        <v>385622.93515082065</v>
      </c>
      <c r="H4949" s="167">
        <f t="shared" si="1071"/>
        <v>271299.98899881309</v>
      </c>
      <c r="I4949" s="168">
        <f t="shared" si="1072"/>
        <v>656922.92414963373</v>
      </c>
      <c r="J4949" s="168">
        <f t="shared" si="1074"/>
        <v>620148.79735568364</v>
      </c>
      <c r="K4949" s="94"/>
      <c r="L4949" s="265">
        <f t="shared" si="1073"/>
        <v>250334.84114922641</v>
      </c>
      <c r="M4949" s="265">
        <f>$G4949*NonHospFrac+theModel!$H4949*NonHospFrac</f>
        <v>406588.08300040732</v>
      </c>
      <c r="N4949" s="266">
        <f t="shared" si="1075"/>
        <v>656922.92414963373</v>
      </c>
      <c r="O4949" s="158"/>
      <c r="P4949" s="265">
        <f t="shared" si="1076"/>
        <v>236321.25622024637</v>
      </c>
      <c r="Q4949" s="265">
        <f t="shared" si="1077"/>
        <v>406586.5227497883</v>
      </c>
      <c r="R4949" s="266">
        <f t="shared" si="1078"/>
        <v>642907.77897003468</v>
      </c>
    </row>
    <row r="4950" spans="1:18" x14ac:dyDescent="0.25">
      <c r="A4950" s="81">
        <v>4919</v>
      </c>
      <c r="B4950" s="93">
        <f t="shared" si="1067"/>
        <v>2.3627012958872114E-41</v>
      </c>
      <c r="C4950" s="178">
        <f t="shared" si="1068"/>
        <v>2.3573714486757562E-41</v>
      </c>
      <c r="D4950" s="165">
        <f t="shared" si="1069"/>
        <v>2.2558277767625785E-3</v>
      </c>
      <c r="E4950" s="166">
        <f t="shared" si="1079"/>
        <v>24.291375447755232</v>
      </c>
      <c r="F4950" s="167">
        <f t="shared" si="1080"/>
        <v>11.098672661671925</v>
      </c>
      <c r="G4950" s="167">
        <f t="shared" si="1070"/>
        <v>385701.32973003405</v>
      </c>
      <c r="H4950" s="167">
        <f t="shared" si="1071"/>
        <v>271299.98899881309</v>
      </c>
      <c r="I4950" s="168">
        <f t="shared" si="1072"/>
        <v>657001.3187288472</v>
      </c>
      <c r="J4950" s="168">
        <f t="shared" si="1074"/>
        <v>620212.94854123774</v>
      </c>
      <c r="K4950" s="94"/>
      <c r="L4950" s="265">
        <f t="shared" si="1073"/>
        <v>250364.71511740884</v>
      </c>
      <c r="M4950" s="265">
        <f>$G4950*NonHospFrac+theModel!$H4950*NonHospFrac</f>
        <v>406636.6036114383</v>
      </c>
      <c r="N4950" s="266">
        <f t="shared" si="1075"/>
        <v>657001.3187288472</v>
      </c>
      <c r="O4950" s="158"/>
      <c r="P4950" s="265">
        <f t="shared" si="1076"/>
        <v>236345.702431902</v>
      </c>
      <c r="Q4950" s="265">
        <f t="shared" si="1077"/>
        <v>406635.04336081928</v>
      </c>
      <c r="R4950" s="266">
        <f t="shared" si="1078"/>
        <v>642980.74579272128</v>
      </c>
    </row>
    <row r="4951" spans="1:18" x14ac:dyDescent="0.25">
      <c r="A4951" s="81">
        <v>4920</v>
      </c>
      <c r="B4951" s="93">
        <f t="shared" si="1067"/>
        <v>2.3185649505755316E-41</v>
      </c>
      <c r="C4951" s="178">
        <f t="shared" si="1068"/>
        <v>2.3133346673577951E-41</v>
      </c>
      <c r="D4951" s="165">
        <f t="shared" si="1069"/>
        <v>2.2558277767625785E-3</v>
      </c>
      <c r="E4951" s="166">
        <f t="shared" si="1079"/>
        <v>24.291375447755232</v>
      </c>
      <c r="F4951" s="167">
        <f t="shared" si="1080"/>
        <v>11.100928489448687</v>
      </c>
      <c r="G4951" s="167">
        <f t="shared" si="1070"/>
        <v>385779.72430924757</v>
      </c>
      <c r="H4951" s="167">
        <f t="shared" si="1071"/>
        <v>271299.98899881309</v>
      </c>
      <c r="I4951" s="168">
        <f t="shared" si="1072"/>
        <v>657079.71330806066</v>
      </c>
      <c r="J4951" s="168">
        <f t="shared" si="1074"/>
        <v>620277.0971118632</v>
      </c>
      <c r="K4951" s="94"/>
      <c r="L4951" s="265">
        <f t="shared" si="1073"/>
        <v>250394.58908559129</v>
      </c>
      <c r="M4951" s="265">
        <f>$G4951*NonHospFrac+theModel!$H4951*NonHospFrac</f>
        <v>406685.12422246934</v>
      </c>
      <c r="N4951" s="266">
        <f t="shared" si="1075"/>
        <v>657079.71330806066</v>
      </c>
      <c r="O4951" s="158"/>
      <c r="P4951" s="265">
        <f t="shared" si="1076"/>
        <v>236370.14764708193</v>
      </c>
      <c r="Q4951" s="265">
        <f t="shared" si="1077"/>
        <v>406683.56397185032</v>
      </c>
      <c r="R4951" s="266">
        <f t="shared" si="1078"/>
        <v>643053.7116189322</v>
      </c>
    </row>
    <row r="4952" spans="1:18" x14ac:dyDescent="0.25">
      <c r="A4952" s="81">
        <v>4921</v>
      </c>
      <c r="B4952" s="93">
        <f t="shared" si="1067"/>
        <v>2.2752530924645253E-41</v>
      </c>
      <c r="C4952" s="178">
        <f t="shared" si="1068"/>
        <v>2.270120513339379E-41</v>
      </c>
      <c r="D4952" s="165">
        <f t="shared" si="1069"/>
        <v>2.2558277767625785E-3</v>
      </c>
      <c r="E4952" s="166">
        <f t="shared" si="1079"/>
        <v>24.291375447755232</v>
      </c>
      <c r="F4952" s="167">
        <f t="shared" si="1080"/>
        <v>11.10318431722545</v>
      </c>
      <c r="G4952" s="167">
        <f t="shared" si="1070"/>
        <v>385858.11888846086</v>
      </c>
      <c r="H4952" s="167">
        <f t="shared" si="1071"/>
        <v>271299.98899881309</v>
      </c>
      <c r="I4952" s="168">
        <f t="shared" si="1072"/>
        <v>657158.10788727389</v>
      </c>
      <c r="J4952" s="168">
        <f t="shared" si="1074"/>
        <v>620341.24306766642</v>
      </c>
      <c r="K4952" s="94"/>
      <c r="L4952" s="265">
        <f t="shared" si="1073"/>
        <v>250424.46305377365</v>
      </c>
      <c r="M4952" s="265">
        <f>$G4952*NonHospFrac+theModel!$H4952*NonHospFrac</f>
        <v>406733.64483350026</v>
      </c>
      <c r="N4952" s="266">
        <f t="shared" si="1075"/>
        <v>657158.10788727389</v>
      </c>
      <c r="O4952" s="158"/>
      <c r="P4952" s="265">
        <f t="shared" si="1076"/>
        <v>236394.59186582672</v>
      </c>
      <c r="Q4952" s="265">
        <f t="shared" si="1077"/>
        <v>406732.08458288125</v>
      </c>
      <c r="R4952" s="266">
        <f t="shared" si="1078"/>
        <v>643126.67644870793</v>
      </c>
    </row>
    <row r="4953" spans="1:18" x14ac:dyDescent="0.25">
      <c r="A4953" s="81">
        <v>4922</v>
      </c>
      <c r="B4953" s="93">
        <f t="shared" si="1067"/>
        <v>2.2327503197546255E-41</v>
      </c>
      <c r="C4953" s="178">
        <f t="shared" si="1068"/>
        <v>2.2277136195647476E-41</v>
      </c>
      <c r="D4953" s="165">
        <f t="shared" si="1069"/>
        <v>2.2558277767625785E-3</v>
      </c>
      <c r="E4953" s="166">
        <f t="shared" si="1079"/>
        <v>24.291375447755232</v>
      </c>
      <c r="F4953" s="167">
        <f t="shared" si="1080"/>
        <v>11.105440145002213</v>
      </c>
      <c r="G4953" s="167">
        <f t="shared" si="1070"/>
        <v>385936.51346767438</v>
      </c>
      <c r="H4953" s="167">
        <f t="shared" si="1071"/>
        <v>271299.98899881309</v>
      </c>
      <c r="I4953" s="168">
        <f t="shared" si="1072"/>
        <v>657236.50246648747</v>
      </c>
      <c r="J4953" s="168">
        <f t="shared" si="1074"/>
        <v>620405.38640875451</v>
      </c>
      <c r="K4953" s="94"/>
      <c r="L4953" s="265">
        <f t="shared" si="1073"/>
        <v>250454.33702195613</v>
      </c>
      <c r="M4953" s="265">
        <f>$G4953*NonHospFrac+theModel!$H4953*NonHospFrac</f>
        <v>406782.16544453136</v>
      </c>
      <c r="N4953" s="266">
        <f t="shared" si="1075"/>
        <v>657236.50246648747</v>
      </c>
      <c r="O4953" s="158"/>
      <c r="P4953" s="265">
        <f t="shared" si="1076"/>
        <v>236419.0350881771</v>
      </c>
      <c r="Q4953" s="265">
        <f t="shared" si="1077"/>
        <v>406780.60519391234</v>
      </c>
      <c r="R4953" s="266">
        <f t="shared" si="1078"/>
        <v>643199.64028208947</v>
      </c>
    </row>
    <row r="4954" spans="1:18" x14ac:dyDescent="0.25">
      <c r="A4954" s="81">
        <v>4923</v>
      </c>
      <c r="B4954" s="93">
        <f t="shared" si="1067"/>
        <v>2.1910415183589549E-41</v>
      </c>
      <c r="C4954" s="178">
        <f t="shared" si="1068"/>
        <v>2.1860989060418008E-41</v>
      </c>
      <c r="D4954" s="165">
        <f t="shared" si="1069"/>
        <v>2.2558277767625785E-3</v>
      </c>
      <c r="E4954" s="166">
        <f t="shared" si="1079"/>
        <v>24.291375447755232</v>
      </c>
      <c r="F4954" s="167">
        <f t="shared" si="1080"/>
        <v>11.107695972778975</v>
      </c>
      <c r="G4954" s="167">
        <f t="shared" si="1070"/>
        <v>386014.90804688772</v>
      </c>
      <c r="H4954" s="167">
        <f t="shared" si="1071"/>
        <v>271299.98899881309</v>
      </c>
      <c r="I4954" s="168">
        <f t="shared" si="1072"/>
        <v>657314.89704570081</v>
      </c>
      <c r="J4954" s="168">
        <f t="shared" si="1074"/>
        <v>620469.52713523351</v>
      </c>
      <c r="K4954" s="94"/>
      <c r="L4954" s="265">
        <f t="shared" si="1073"/>
        <v>250484.21099013853</v>
      </c>
      <c r="M4954" s="265">
        <f>$G4954*NonHospFrac+theModel!$H4954*NonHospFrac</f>
        <v>406830.68605556223</v>
      </c>
      <c r="N4954" s="266">
        <f t="shared" si="1075"/>
        <v>657314.89704570081</v>
      </c>
      <c r="O4954" s="158"/>
      <c r="P4954" s="265">
        <f t="shared" si="1076"/>
        <v>236443.47731417356</v>
      </c>
      <c r="Q4954" s="265">
        <f t="shared" si="1077"/>
        <v>406829.12580494321</v>
      </c>
      <c r="R4954" s="266">
        <f t="shared" si="1078"/>
        <v>643272.60311911674</v>
      </c>
    </row>
    <row r="4955" spans="1:18" x14ac:dyDescent="0.25">
      <c r="A4955" s="81">
        <v>4924</v>
      </c>
      <c r="B4955" s="93">
        <f t="shared" si="1067"/>
        <v>2.1501118565287222E-41</v>
      </c>
      <c r="C4955" s="178">
        <f t="shared" si="1068"/>
        <v>2.1452615744796182E-41</v>
      </c>
      <c r="D4955" s="165">
        <f t="shared" si="1069"/>
        <v>2.2558277767625785E-3</v>
      </c>
      <c r="E4955" s="166">
        <f t="shared" si="1079"/>
        <v>24.291375447755232</v>
      </c>
      <c r="F4955" s="167">
        <f t="shared" si="1080"/>
        <v>11.109951800555738</v>
      </c>
      <c r="G4955" s="167">
        <f t="shared" si="1070"/>
        <v>386093.30262610124</v>
      </c>
      <c r="H4955" s="167">
        <f t="shared" si="1071"/>
        <v>271299.98899881309</v>
      </c>
      <c r="I4955" s="168">
        <f t="shared" si="1072"/>
        <v>657393.29162491439</v>
      </c>
      <c r="J4955" s="168">
        <f t="shared" si="1074"/>
        <v>620533.66524721042</v>
      </c>
      <c r="K4955" s="94"/>
      <c r="L4955" s="265">
        <f t="shared" si="1073"/>
        <v>250514.08495832098</v>
      </c>
      <c r="M4955" s="265">
        <f>$G4955*NonHospFrac+theModel!$H4955*NonHospFrac</f>
        <v>406879.20666659332</v>
      </c>
      <c r="N4955" s="266">
        <f t="shared" si="1075"/>
        <v>657393.29162491427</v>
      </c>
      <c r="O4955" s="158"/>
      <c r="P4955" s="265">
        <f t="shared" si="1076"/>
        <v>236467.91854385682</v>
      </c>
      <c r="Q4955" s="265">
        <f t="shared" si="1077"/>
        <v>406877.6464159743</v>
      </c>
      <c r="R4955" s="266">
        <f t="shared" si="1078"/>
        <v>643345.56495983107</v>
      </c>
    </row>
    <row r="4956" spans="1:18" x14ac:dyDescent="0.25">
      <c r="A4956" s="81">
        <v>4925</v>
      </c>
      <c r="B4956" s="93">
        <f t="shared" si="1067"/>
        <v>2.1099467795790131E-41</v>
      </c>
      <c r="C4956" s="178">
        <f t="shared" si="1068"/>
        <v>2.105187103026148E-41</v>
      </c>
      <c r="D4956" s="165">
        <f t="shared" si="1069"/>
        <v>2.2558277767625785E-3</v>
      </c>
      <c r="E4956" s="166">
        <f t="shared" si="1079"/>
        <v>24.291375447755232</v>
      </c>
      <c r="F4956" s="167">
        <f t="shared" si="1080"/>
        <v>11.1122076283325</v>
      </c>
      <c r="G4956" s="167">
        <f t="shared" si="1070"/>
        <v>386171.69720531459</v>
      </c>
      <c r="H4956" s="167">
        <f t="shared" si="1071"/>
        <v>271299.98899881309</v>
      </c>
      <c r="I4956" s="168">
        <f t="shared" si="1072"/>
        <v>657471.68620412773</v>
      </c>
      <c r="J4956" s="168">
        <f t="shared" si="1074"/>
        <v>620597.8007447914</v>
      </c>
      <c r="K4956" s="94"/>
      <c r="L4956" s="265">
        <f t="shared" si="1073"/>
        <v>250543.95892650337</v>
      </c>
      <c r="M4956" s="265">
        <f>$G4956*NonHospFrac+theModel!$H4956*NonHospFrac</f>
        <v>406927.7272776243</v>
      </c>
      <c r="N4956" s="266">
        <f t="shared" si="1075"/>
        <v>657471.68620412773</v>
      </c>
      <c r="O4956" s="158"/>
      <c r="P4956" s="265">
        <f t="shared" si="1076"/>
        <v>236492.35877726739</v>
      </c>
      <c r="Q4956" s="265">
        <f t="shared" si="1077"/>
        <v>406926.16702700529</v>
      </c>
      <c r="R4956" s="266">
        <f t="shared" si="1078"/>
        <v>643418.52580427262</v>
      </c>
    </row>
    <row r="4957" spans="1:18" x14ac:dyDescent="0.25">
      <c r="A4957" s="81">
        <v>4926</v>
      </c>
      <c r="B4957" s="93">
        <f t="shared" si="1067"/>
        <v>2.0705320047131129E-41</v>
      </c>
      <c r="C4957" s="178">
        <f t="shared" si="1068"/>
        <v>2.0658612411042051E-41</v>
      </c>
      <c r="D4957" s="165">
        <f t="shared" si="1069"/>
        <v>2.2558277767625785E-3</v>
      </c>
      <c r="E4957" s="166">
        <f t="shared" si="1079"/>
        <v>24.291375447755232</v>
      </c>
      <c r="F4957" s="167">
        <f t="shared" si="1080"/>
        <v>11.114463456109263</v>
      </c>
      <c r="G4957" s="167">
        <f t="shared" si="1070"/>
        <v>386250.09178452805</v>
      </c>
      <c r="H4957" s="167">
        <f t="shared" si="1071"/>
        <v>271299.98899881309</v>
      </c>
      <c r="I4957" s="168">
        <f t="shared" si="1072"/>
        <v>657550.08078334108</v>
      </c>
      <c r="J4957" s="168">
        <f t="shared" si="1074"/>
        <v>620661.93362808332</v>
      </c>
      <c r="K4957" s="94"/>
      <c r="L4957" s="265">
        <f t="shared" si="1073"/>
        <v>250573.83289468582</v>
      </c>
      <c r="M4957" s="265">
        <f>$G4957*NonHospFrac+theModel!$H4957*NonHospFrac</f>
        <v>406976.24788865529</v>
      </c>
      <c r="N4957" s="266">
        <f t="shared" si="1075"/>
        <v>657550.08078334108</v>
      </c>
      <c r="O4957" s="158"/>
      <c r="P4957" s="265">
        <f t="shared" si="1076"/>
        <v>236516.79801444599</v>
      </c>
      <c r="Q4957" s="265">
        <f t="shared" si="1077"/>
        <v>406974.68763803627</v>
      </c>
      <c r="R4957" s="266">
        <f t="shared" si="1078"/>
        <v>643491.48565248225</v>
      </c>
    </row>
    <row r="4958" spans="1:18" x14ac:dyDescent="0.25">
      <c r="A4958" s="81">
        <v>4927</v>
      </c>
      <c r="B4958" s="93">
        <f t="shared" si="1067"/>
        <v>2.0318535159435093E-41</v>
      </c>
      <c r="C4958" s="178">
        <f t="shared" si="1068"/>
        <v>2.0272700043439312E-41</v>
      </c>
      <c r="D4958" s="165">
        <f t="shared" si="1069"/>
        <v>2.2558277767625785E-3</v>
      </c>
      <c r="E4958" s="166">
        <f t="shared" si="1079"/>
        <v>24.291375447755232</v>
      </c>
      <c r="F4958" s="167">
        <f t="shared" si="1080"/>
        <v>11.116719283886026</v>
      </c>
      <c r="G4958" s="167">
        <f t="shared" si="1070"/>
        <v>386328.48636374139</v>
      </c>
      <c r="H4958" s="167">
        <f t="shared" si="1071"/>
        <v>271299.98899881309</v>
      </c>
      <c r="I4958" s="168">
        <f t="shared" si="1072"/>
        <v>657628.47536255443</v>
      </c>
      <c r="J4958" s="168">
        <f t="shared" si="1074"/>
        <v>620726.06389719259</v>
      </c>
      <c r="K4958" s="94"/>
      <c r="L4958" s="265">
        <f t="shared" si="1073"/>
        <v>250603.70686286822</v>
      </c>
      <c r="M4958" s="265">
        <f>$G4958*NonHospFrac+theModel!$H4958*NonHospFrac</f>
        <v>407024.76849968627</v>
      </c>
      <c r="N4958" s="266">
        <f t="shared" si="1075"/>
        <v>657628.47536255443</v>
      </c>
      <c r="O4958" s="158"/>
      <c r="P4958" s="265">
        <f t="shared" si="1076"/>
        <v>236541.23625543312</v>
      </c>
      <c r="Q4958" s="265">
        <f t="shared" si="1077"/>
        <v>407023.20824906725</v>
      </c>
      <c r="R4958" s="266">
        <f t="shared" si="1078"/>
        <v>643564.44450450037</v>
      </c>
    </row>
    <row r="4959" spans="1:18" x14ac:dyDescent="0.25">
      <c r="A4959" s="81">
        <v>4928</v>
      </c>
      <c r="B4959" s="93">
        <f t="shared" ref="B4959:B5022" si="1081">Constant*EXP(PowerTerm*(A4959)/7)</f>
        <v>1.9938975591078018E-41</v>
      </c>
      <c r="C4959" s="178">
        <f t="shared" ref="C4959:C5022" si="1082">(1-theFloor)*B4959</f>
        <v>1.9893996696099473E-41</v>
      </c>
      <c r="D4959" s="165">
        <f t="shared" ref="D4959:D5022" si="1083">theFloor</f>
        <v>2.2558277767625785E-3</v>
      </c>
      <c r="E4959" s="166">
        <f t="shared" si="1079"/>
        <v>24.291375447755232</v>
      </c>
      <c r="F4959" s="167">
        <f t="shared" si="1080"/>
        <v>11.118975111662788</v>
      </c>
      <c r="G4959" s="167">
        <f t="shared" ref="G4959:G5022" si="1084">$B$22*F4959*totInfected/365.25</f>
        <v>386406.88094295491</v>
      </c>
      <c r="H4959" s="167">
        <f t="shared" ref="H4959:H5022" si="1085">lostQALYs_Injured*E4959*totInfected/365.25</f>
        <v>271299.98899881309</v>
      </c>
      <c r="I4959" s="168">
        <f t="shared" ref="I4959:I5022" si="1086">H4959+G4959</f>
        <v>657706.869941768</v>
      </c>
      <c r="J4959" s="168">
        <f t="shared" si="1074"/>
        <v>620790.19155222608</v>
      </c>
      <c r="K4959" s="94"/>
      <c r="L4959" s="265">
        <f t="shared" ref="L4959:L5022" si="1087">$G4959*HospFrac+$H4959*HospFrac</f>
        <v>250633.58083105067</v>
      </c>
      <c r="M4959" s="265">
        <f>$G4959*NonHospFrac+theModel!$H4959*NonHospFrac</f>
        <v>407073.28911071731</v>
      </c>
      <c r="N4959" s="266">
        <f t="shared" si="1075"/>
        <v>657706.869941768</v>
      </c>
      <c r="O4959" s="158"/>
      <c r="P4959" s="265">
        <f t="shared" si="1076"/>
        <v>236565.67350026948</v>
      </c>
      <c r="Q4959" s="265">
        <f t="shared" si="1077"/>
        <v>407071.72886009829</v>
      </c>
      <c r="R4959" s="266">
        <f t="shared" si="1078"/>
        <v>643637.40236036782</v>
      </c>
    </row>
    <row r="4960" spans="1:18" x14ac:dyDescent="0.25">
      <c r="A4960" s="81">
        <v>4929</v>
      </c>
      <c r="B4960" s="93">
        <f t="shared" si="1081"/>
        <v>1.9566506369775475E-41</v>
      </c>
      <c r="C4960" s="178">
        <f t="shared" si="1082"/>
        <v>1.9522367701212332E-41</v>
      </c>
      <c r="D4960" s="165">
        <f t="shared" si="1083"/>
        <v>2.2558277767625785E-3</v>
      </c>
      <c r="E4960" s="166">
        <f t="shared" si="1079"/>
        <v>24.291375447755232</v>
      </c>
      <c r="F4960" s="167">
        <f t="shared" si="1080"/>
        <v>11.121230939439551</v>
      </c>
      <c r="G4960" s="167">
        <f t="shared" si="1084"/>
        <v>386485.27552216826</v>
      </c>
      <c r="H4960" s="167">
        <f t="shared" si="1085"/>
        <v>271299.98899881309</v>
      </c>
      <c r="I4960" s="168">
        <f t="shared" si="1086"/>
        <v>657785.26452098135</v>
      </c>
      <c r="J4960" s="168">
        <f t="shared" ref="J4960:J5023" si="1088">J4959+(I4960-I4959)/(1+discountDaily)^A4960</f>
        <v>620854.31659328996</v>
      </c>
      <c r="K4960" s="94"/>
      <c r="L4960" s="265">
        <f t="shared" si="1087"/>
        <v>250663.45479923309</v>
      </c>
      <c r="M4960" s="265">
        <f>$G4960*NonHospFrac+theModel!$H4960*NonHospFrac</f>
        <v>407121.80972174823</v>
      </c>
      <c r="N4960" s="266">
        <f t="shared" ref="N4960:N5023" si="1089">L4960+M4960</f>
        <v>657785.26452098135</v>
      </c>
      <c r="O4960" s="158"/>
      <c r="P4960" s="265">
        <f t="shared" ref="P4960:P5023" si="1090">P4959+(L4960-L4959)/(1+discountDaily)^A4960</f>
        <v>236590.1097489956</v>
      </c>
      <c r="Q4960" s="265">
        <f t="shared" ref="Q4960:Q5023" si="1091">Q4959+(M4960-M4959)/(1+discountDaily)^B4960</f>
        <v>407120.24947112921</v>
      </c>
      <c r="R4960" s="266">
        <f t="shared" ref="R4960:R5023" si="1092">P4960+Q4960</f>
        <v>643710.35922012478</v>
      </c>
    </row>
    <row r="4961" spans="1:18" x14ac:dyDescent="0.25">
      <c r="A4961" s="81">
        <v>4930</v>
      </c>
      <c r="B4961" s="93">
        <f t="shared" si="1081"/>
        <v>1.9200995044589253E-41</v>
      </c>
      <c r="C4961" s="178">
        <f t="shared" si="1082"/>
        <v>1.9157680906626187E-41</v>
      </c>
      <c r="D4961" s="165">
        <f t="shared" si="1083"/>
        <v>2.2558277767625785E-3</v>
      </c>
      <c r="E4961" s="166">
        <f t="shared" ref="E4961:E5024" si="1093">C4961+E4960</f>
        <v>24.291375447755232</v>
      </c>
      <c r="F4961" s="167">
        <f t="shared" ref="F4961:F5024" si="1094">D4961+F4960</f>
        <v>11.123486767216313</v>
      </c>
      <c r="G4961" s="167">
        <f t="shared" si="1084"/>
        <v>386563.67010138178</v>
      </c>
      <c r="H4961" s="167">
        <f t="shared" si="1085"/>
        <v>271299.98899881309</v>
      </c>
      <c r="I4961" s="168">
        <f t="shared" si="1086"/>
        <v>657863.65910019493</v>
      </c>
      <c r="J4961" s="168">
        <f t="shared" si="1088"/>
        <v>620918.43902049109</v>
      </c>
      <c r="K4961" s="94"/>
      <c r="L4961" s="265">
        <f t="shared" si="1087"/>
        <v>250693.32876741554</v>
      </c>
      <c r="M4961" s="265">
        <f>$G4961*NonHospFrac+theModel!$H4961*NonHospFrac</f>
        <v>407170.33033277933</v>
      </c>
      <c r="N4961" s="266">
        <f t="shared" si="1089"/>
        <v>657863.65910019493</v>
      </c>
      <c r="O4961" s="158"/>
      <c r="P4961" s="265">
        <f t="shared" si="1090"/>
        <v>236614.54500165215</v>
      </c>
      <c r="Q4961" s="265">
        <f t="shared" si="1091"/>
        <v>407168.77008216031</v>
      </c>
      <c r="R4961" s="266">
        <f t="shared" si="1092"/>
        <v>643783.31508381246</v>
      </c>
    </row>
    <row r="4962" spans="1:18" x14ac:dyDescent="0.25">
      <c r="A4962" s="81">
        <v>4931</v>
      </c>
      <c r="B4962" s="93">
        <f t="shared" si="1081"/>
        <v>1.8842311638823297E-41</v>
      </c>
      <c r="C4962" s="178">
        <f t="shared" si="1082"/>
        <v>1.8799806628850022E-41</v>
      </c>
      <c r="D4962" s="165">
        <f t="shared" si="1083"/>
        <v>2.2558277767625785E-3</v>
      </c>
      <c r="E4962" s="166">
        <f t="shared" si="1093"/>
        <v>24.291375447755232</v>
      </c>
      <c r="F4962" s="167">
        <f t="shared" si="1094"/>
        <v>11.125742594993076</v>
      </c>
      <c r="G4962" s="167">
        <f t="shared" si="1084"/>
        <v>386642.06468059507</v>
      </c>
      <c r="H4962" s="167">
        <f t="shared" si="1085"/>
        <v>271299.98899881309</v>
      </c>
      <c r="I4962" s="168">
        <f t="shared" si="1086"/>
        <v>657942.05367940816</v>
      </c>
      <c r="J4962" s="168">
        <f t="shared" si="1088"/>
        <v>620982.55883393553</v>
      </c>
      <c r="K4962" s="94"/>
      <c r="L4962" s="265">
        <f t="shared" si="1087"/>
        <v>250723.20273559791</v>
      </c>
      <c r="M4962" s="265">
        <f>$G4962*NonHospFrac+theModel!$H4962*NonHospFrac</f>
        <v>407218.85094381019</v>
      </c>
      <c r="N4962" s="266">
        <f t="shared" si="1089"/>
        <v>657942.05367940804</v>
      </c>
      <c r="O4962" s="158"/>
      <c r="P4962" s="265">
        <f t="shared" si="1090"/>
        <v>236638.97925827964</v>
      </c>
      <c r="Q4962" s="265">
        <f t="shared" si="1091"/>
        <v>407217.29069319117</v>
      </c>
      <c r="R4962" s="266">
        <f t="shared" si="1092"/>
        <v>643856.26995147078</v>
      </c>
    </row>
    <row r="4963" spans="1:18" x14ac:dyDescent="0.25">
      <c r="A4963" s="81">
        <v>4932</v>
      </c>
      <c r="B4963" s="93">
        <f t="shared" si="1081"/>
        <v>1.8490328603808085E-41</v>
      </c>
      <c r="C4963" s="178">
        <f t="shared" si="1082"/>
        <v>1.8448617606942147E-41</v>
      </c>
      <c r="D4963" s="165">
        <f t="shared" si="1083"/>
        <v>2.2558277767625785E-3</v>
      </c>
      <c r="E4963" s="166">
        <f t="shared" si="1093"/>
        <v>24.291375447755232</v>
      </c>
      <c r="F4963" s="167">
        <f t="shared" si="1094"/>
        <v>11.127998422769839</v>
      </c>
      <c r="G4963" s="167">
        <f t="shared" si="1084"/>
        <v>386720.45925980859</v>
      </c>
      <c r="H4963" s="167">
        <f t="shared" si="1085"/>
        <v>271299.98899881309</v>
      </c>
      <c r="I4963" s="168">
        <f t="shared" si="1086"/>
        <v>658020.44825862162</v>
      </c>
      <c r="J4963" s="168">
        <f t="shared" si="1088"/>
        <v>621046.67603373039</v>
      </c>
      <c r="K4963" s="94"/>
      <c r="L4963" s="265">
        <f t="shared" si="1087"/>
        <v>250753.07670378039</v>
      </c>
      <c r="M4963" s="265">
        <f>$G4963*NonHospFrac+theModel!$H4963*NonHospFrac</f>
        <v>407267.37155484129</v>
      </c>
      <c r="N4963" s="266">
        <f t="shared" si="1089"/>
        <v>658020.44825862162</v>
      </c>
      <c r="O4963" s="158"/>
      <c r="P4963" s="265">
        <f t="shared" si="1090"/>
        <v>236663.41251891881</v>
      </c>
      <c r="Q4963" s="265">
        <f t="shared" si="1091"/>
        <v>407265.81130422227</v>
      </c>
      <c r="R4963" s="266">
        <f t="shared" si="1092"/>
        <v>643929.22382314107</v>
      </c>
    </row>
    <row r="4964" spans="1:18" x14ac:dyDescent="0.25">
      <c r="A4964" s="81">
        <v>4933</v>
      </c>
      <c r="B4964" s="93">
        <f t="shared" si="1081"/>
        <v>1.8144920773539698E-41</v>
      </c>
      <c r="C4964" s="178">
        <f t="shared" si="1082"/>
        <v>1.8103988957251591E-41</v>
      </c>
      <c r="D4964" s="165">
        <f t="shared" si="1083"/>
        <v>2.2558277767625785E-3</v>
      </c>
      <c r="E4964" s="166">
        <f t="shared" si="1093"/>
        <v>24.291375447755232</v>
      </c>
      <c r="F4964" s="167">
        <f t="shared" si="1094"/>
        <v>11.130254250546601</v>
      </c>
      <c r="G4964" s="167">
        <f t="shared" si="1084"/>
        <v>386798.85383902193</v>
      </c>
      <c r="H4964" s="167">
        <f t="shared" si="1085"/>
        <v>271299.98899881309</v>
      </c>
      <c r="I4964" s="168">
        <f t="shared" si="1086"/>
        <v>658098.84283783496</v>
      </c>
      <c r="J4964" s="168">
        <f t="shared" si="1088"/>
        <v>621110.79061998182</v>
      </c>
      <c r="K4964" s="94"/>
      <c r="L4964" s="265">
        <f t="shared" si="1087"/>
        <v>250782.95067196278</v>
      </c>
      <c r="M4964" s="265">
        <f>$G4964*NonHospFrac+theModel!$H4964*NonHospFrac</f>
        <v>407315.89216587221</v>
      </c>
      <c r="N4964" s="266">
        <f t="shared" si="1089"/>
        <v>658098.84283783496</v>
      </c>
      <c r="O4964" s="158"/>
      <c r="P4964" s="265">
        <f t="shared" si="1090"/>
        <v>236687.84478361011</v>
      </c>
      <c r="Q4964" s="265">
        <f t="shared" si="1091"/>
        <v>407314.33191525319</v>
      </c>
      <c r="R4964" s="266">
        <f t="shared" si="1092"/>
        <v>644002.17669886327</v>
      </c>
    </row>
    <row r="4965" spans="1:18" x14ac:dyDescent="0.25">
      <c r="A4965" s="81">
        <v>4934</v>
      </c>
      <c r="B4965" s="93">
        <f t="shared" si="1081"/>
        <v>1.7805965320174746E-41</v>
      </c>
      <c r="C4965" s="178">
        <f t="shared" si="1082"/>
        <v>1.7765798129013425E-41</v>
      </c>
      <c r="D4965" s="165">
        <f t="shared" si="1083"/>
        <v>2.2558277767625785E-3</v>
      </c>
      <c r="E4965" s="166">
        <f t="shared" si="1093"/>
        <v>24.291375447755232</v>
      </c>
      <c r="F4965" s="167">
        <f t="shared" si="1094"/>
        <v>11.132510078323364</v>
      </c>
      <c r="G4965" s="167">
        <f t="shared" si="1084"/>
        <v>386877.24841823545</v>
      </c>
      <c r="H4965" s="167">
        <f t="shared" si="1085"/>
        <v>271299.98899881309</v>
      </c>
      <c r="I4965" s="168">
        <f t="shared" si="1086"/>
        <v>658177.23741704854</v>
      </c>
      <c r="J4965" s="168">
        <f t="shared" si="1088"/>
        <v>621174.90259279672</v>
      </c>
      <c r="K4965" s="94"/>
      <c r="L4965" s="265">
        <f t="shared" si="1087"/>
        <v>250812.82464014523</v>
      </c>
      <c r="M4965" s="265">
        <f>$G4965*NonHospFrac+theModel!$H4965*NonHospFrac</f>
        <v>407364.41277690325</v>
      </c>
      <c r="N4965" s="266">
        <f t="shared" si="1089"/>
        <v>658177.23741704854</v>
      </c>
      <c r="O4965" s="158"/>
      <c r="P4965" s="265">
        <f t="shared" si="1090"/>
        <v>236712.27605239424</v>
      </c>
      <c r="Q4965" s="265">
        <f t="shared" si="1091"/>
        <v>407362.85252628423</v>
      </c>
      <c r="R4965" s="266">
        <f t="shared" si="1092"/>
        <v>644075.12857867847</v>
      </c>
    </row>
    <row r="4966" spans="1:18" x14ac:dyDescent="0.25">
      <c r="A4966" s="81">
        <v>4935</v>
      </c>
      <c r="B4966" s="93">
        <f t="shared" si="1081"/>
        <v>1.7473341710348311E-41</v>
      </c>
      <c r="C4966" s="178">
        <f t="shared" si="1082"/>
        <v>1.7433924860765244E-41</v>
      </c>
      <c r="D4966" s="165">
        <f t="shared" si="1083"/>
        <v>2.2558277767625785E-3</v>
      </c>
      <c r="E4966" s="166">
        <f t="shared" si="1093"/>
        <v>24.291375447755232</v>
      </c>
      <c r="F4966" s="167">
        <f t="shared" si="1094"/>
        <v>11.134765906100126</v>
      </c>
      <c r="G4966" s="167">
        <f t="shared" si="1084"/>
        <v>386955.6429974488</v>
      </c>
      <c r="H4966" s="167">
        <f t="shared" si="1085"/>
        <v>271299.98899881309</v>
      </c>
      <c r="I4966" s="168">
        <f t="shared" si="1086"/>
        <v>658255.63199626189</v>
      </c>
      <c r="J4966" s="168">
        <f t="shared" si="1088"/>
        <v>621239.01195228123</v>
      </c>
      <c r="K4966" s="94"/>
      <c r="L4966" s="265">
        <f t="shared" si="1087"/>
        <v>250842.69860832763</v>
      </c>
      <c r="M4966" s="265">
        <f>$G4966*NonHospFrac+theModel!$H4966*NonHospFrac</f>
        <v>407412.93338793423</v>
      </c>
      <c r="N4966" s="266">
        <f t="shared" si="1089"/>
        <v>658255.63199626189</v>
      </c>
      <c r="O4966" s="158"/>
      <c r="P4966" s="265">
        <f t="shared" si="1090"/>
        <v>236736.70632531171</v>
      </c>
      <c r="Q4966" s="265">
        <f t="shared" si="1091"/>
        <v>407411.37313731521</v>
      </c>
      <c r="R4966" s="266">
        <f t="shared" si="1092"/>
        <v>644148.07946262695</v>
      </c>
    </row>
    <row r="4967" spans="1:18" x14ac:dyDescent="0.25">
      <c r="A4967" s="81">
        <v>4936</v>
      </c>
      <c r="B4967" s="93">
        <f t="shared" si="1081"/>
        <v>1.7146931662316095E-41</v>
      </c>
      <c r="C4967" s="178">
        <f t="shared" si="1082"/>
        <v>1.7108251137585993E-41</v>
      </c>
      <c r="D4967" s="165">
        <f t="shared" si="1083"/>
        <v>2.2558277767625785E-3</v>
      </c>
      <c r="E4967" s="166">
        <f t="shared" si="1093"/>
        <v>24.291375447755232</v>
      </c>
      <c r="F4967" s="167">
        <f t="shared" si="1094"/>
        <v>11.137021733876889</v>
      </c>
      <c r="G4967" s="167">
        <f t="shared" si="1084"/>
        <v>387034.03757666226</v>
      </c>
      <c r="H4967" s="167">
        <f t="shared" si="1085"/>
        <v>271299.98899881309</v>
      </c>
      <c r="I4967" s="168">
        <f t="shared" si="1086"/>
        <v>658334.02657547535</v>
      </c>
      <c r="J4967" s="168">
        <f t="shared" si="1088"/>
        <v>621303.11869854212</v>
      </c>
      <c r="K4967" s="94"/>
      <c r="L4967" s="265">
        <f t="shared" si="1087"/>
        <v>250872.57257651008</v>
      </c>
      <c r="M4967" s="265">
        <f>$G4967*NonHospFrac+theModel!$H4967*NonHospFrac</f>
        <v>407461.45399896521</v>
      </c>
      <c r="N4967" s="266">
        <f t="shared" si="1089"/>
        <v>658334.02657547523</v>
      </c>
      <c r="O4967" s="158"/>
      <c r="P4967" s="265">
        <f t="shared" si="1090"/>
        <v>236761.1356024032</v>
      </c>
      <c r="Q4967" s="265">
        <f t="shared" si="1091"/>
        <v>407459.89374834619</v>
      </c>
      <c r="R4967" s="266">
        <f t="shared" si="1092"/>
        <v>644221.02935074945</v>
      </c>
    </row>
    <row r="4968" spans="1:18" x14ac:dyDescent="0.25">
      <c r="A4968" s="81">
        <v>4937</v>
      </c>
      <c r="B4968" s="93">
        <f t="shared" si="1081"/>
        <v>1.6826619103889141E-41</v>
      </c>
      <c r="C4968" s="178">
        <f t="shared" si="1082"/>
        <v>1.6788661149125584E-41</v>
      </c>
      <c r="D4968" s="165">
        <f t="shared" si="1083"/>
        <v>2.2558277767625785E-3</v>
      </c>
      <c r="E4968" s="166">
        <f t="shared" si="1093"/>
        <v>24.291375447755232</v>
      </c>
      <c r="F4968" s="167">
        <f t="shared" si="1094"/>
        <v>11.139277561653651</v>
      </c>
      <c r="G4968" s="167">
        <f t="shared" si="1084"/>
        <v>387112.43215587572</v>
      </c>
      <c r="H4968" s="167">
        <f t="shared" si="1085"/>
        <v>271299.98899881309</v>
      </c>
      <c r="I4968" s="168">
        <f t="shared" si="1086"/>
        <v>658412.42115468881</v>
      </c>
      <c r="J4968" s="168">
        <f t="shared" si="1088"/>
        <v>621367.22283168579</v>
      </c>
      <c r="K4968" s="94"/>
      <c r="L4968" s="265">
        <f t="shared" si="1087"/>
        <v>250902.44654469253</v>
      </c>
      <c r="M4968" s="265">
        <f>$G4968*NonHospFrac+theModel!$H4968*NonHospFrac</f>
        <v>407509.97460999631</v>
      </c>
      <c r="N4968" s="266">
        <f t="shared" si="1089"/>
        <v>658412.42115468881</v>
      </c>
      <c r="O4968" s="158"/>
      <c r="P4968" s="265">
        <f t="shared" si="1090"/>
        <v>236785.56388370928</v>
      </c>
      <c r="Q4968" s="265">
        <f t="shared" si="1091"/>
        <v>407508.41435937729</v>
      </c>
      <c r="R4968" s="266">
        <f t="shared" si="1092"/>
        <v>644293.9782430866</v>
      </c>
    </row>
    <row r="4969" spans="1:18" x14ac:dyDescent="0.25">
      <c r="A4969" s="81">
        <v>4938</v>
      </c>
      <c r="B4969" s="93">
        <f t="shared" si="1081"/>
        <v>1.6512290131162218E-41</v>
      </c>
      <c r="C4969" s="178">
        <f t="shared" si="1082"/>
        <v>1.6475041248426378E-41</v>
      </c>
      <c r="D4969" s="165">
        <f t="shared" si="1083"/>
        <v>2.2558277767625785E-3</v>
      </c>
      <c r="E4969" s="166">
        <f t="shared" si="1093"/>
        <v>24.291375447755232</v>
      </c>
      <c r="F4969" s="167">
        <f t="shared" si="1094"/>
        <v>11.141533389430414</v>
      </c>
      <c r="G4969" s="167">
        <f t="shared" si="1084"/>
        <v>387190.82673508907</v>
      </c>
      <c r="H4969" s="167">
        <f t="shared" si="1085"/>
        <v>271299.98899881309</v>
      </c>
      <c r="I4969" s="168">
        <f t="shared" si="1086"/>
        <v>658490.81573390216</v>
      </c>
      <c r="J4969" s="168">
        <f t="shared" si="1088"/>
        <v>621431.32435181877</v>
      </c>
      <c r="K4969" s="94"/>
      <c r="L4969" s="265">
        <f t="shared" si="1087"/>
        <v>250932.32051287493</v>
      </c>
      <c r="M4969" s="265">
        <f>$G4969*NonHospFrac+theModel!$H4969*NonHospFrac</f>
        <v>407558.49522102723</v>
      </c>
      <c r="N4969" s="266">
        <f t="shared" si="1089"/>
        <v>658490.81573390216</v>
      </c>
      <c r="O4969" s="158"/>
      <c r="P4969" s="265">
        <f t="shared" si="1090"/>
        <v>236809.99116927048</v>
      </c>
      <c r="Q4969" s="265">
        <f t="shared" si="1091"/>
        <v>407556.93497040821</v>
      </c>
      <c r="R4969" s="266">
        <f t="shared" si="1092"/>
        <v>644366.92613967869</v>
      </c>
    </row>
    <row r="4970" spans="1:18" x14ac:dyDescent="0.25">
      <c r="A4970" s="81">
        <v>4939</v>
      </c>
      <c r="B4970" s="93">
        <f t="shared" si="1081"/>
        <v>1.6203832968005925E-41</v>
      </c>
      <c r="C4970" s="178">
        <f t="shared" si="1082"/>
        <v>1.6167279911506677E-41</v>
      </c>
      <c r="D4970" s="165">
        <f t="shared" si="1083"/>
        <v>2.2558277767625785E-3</v>
      </c>
      <c r="E4970" s="166">
        <f t="shared" si="1093"/>
        <v>24.291375447755232</v>
      </c>
      <c r="F4970" s="167">
        <f t="shared" si="1094"/>
        <v>11.143789217207177</v>
      </c>
      <c r="G4970" s="167">
        <f t="shared" si="1084"/>
        <v>387269.22131430253</v>
      </c>
      <c r="H4970" s="167">
        <f t="shared" si="1085"/>
        <v>271299.98899881309</v>
      </c>
      <c r="I4970" s="168">
        <f t="shared" si="1086"/>
        <v>658569.21031311562</v>
      </c>
      <c r="J4970" s="168">
        <f t="shared" si="1088"/>
        <v>621495.42325904767</v>
      </c>
      <c r="K4970" s="94"/>
      <c r="L4970" s="265">
        <f t="shared" si="1087"/>
        <v>250962.19448105735</v>
      </c>
      <c r="M4970" s="265">
        <f>$G4970*NonHospFrac+theModel!$H4970*NonHospFrac</f>
        <v>407607.01583205827</v>
      </c>
      <c r="N4970" s="266">
        <f t="shared" si="1089"/>
        <v>658569.21031311562</v>
      </c>
      <c r="O4970" s="158"/>
      <c r="P4970" s="265">
        <f t="shared" si="1090"/>
        <v>236834.41745912743</v>
      </c>
      <c r="Q4970" s="265">
        <f t="shared" si="1091"/>
        <v>407605.45558143925</v>
      </c>
      <c r="R4970" s="266">
        <f t="shared" si="1092"/>
        <v>644439.87304056669</v>
      </c>
    </row>
    <row r="4971" spans="1:18" x14ac:dyDescent="0.25">
      <c r="A4971" s="81">
        <v>4940</v>
      </c>
      <c r="B4971" s="93">
        <f t="shared" si="1081"/>
        <v>1.5901137926320319E-41</v>
      </c>
      <c r="C4971" s="178">
        <f t="shared" si="1082"/>
        <v>1.5865267697703993E-41</v>
      </c>
      <c r="D4971" s="165">
        <f t="shared" si="1083"/>
        <v>2.2558277767625785E-3</v>
      </c>
      <c r="E4971" s="166">
        <f t="shared" si="1093"/>
        <v>24.291375447755232</v>
      </c>
      <c r="F4971" s="167">
        <f t="shared" si="1094"/>
        <v>11.146045044983939</v>
      </c>
      <c r="G4971" s="167">
        <f t="shared" si="1084"/>
        <v>387347.61589351587</v>
      </c>
      <c r="H4971" s="167">
        <f t="shared" si="1085"/>
        <v>271299.98899881309</v>
      </c>
      <c r="I4971" s="168">
        <f t="shared" si="1086"/>
        <v>658647.60489232896</v>
      </c>
      <c r="J4971" s="168">
        <f t="shared" si="1088"/>
        <v>621559.51955347881</v>
      </c>
      <c r="K4971" s="94"/>
      <c r="L4971" s="265">
        <f t="shared" si="1087"/>
        <v>250992.06844923977</v>
      </c>
      <c r="M4971" s="265">
        <f>$G4971*NonHospFrac+theModel!$H4971*NonHospFrac</f>
        <v>407655.53644308919</v>
      </c>
      <c r="N4971" s="266">
        <f t="shared" si="1089"/>
        <v>658647.60489232896</v>
      </c>
      <c r="O4971" s="158"/>
      <c r="P4971" s="265">
        <f t="shared" si="1090"/>
        <v>236858.84275332073</v>
      </c>
      <c r="Q4971" s="265">
        <f t="shared" si="1091"/>
        <v>407653.97619247017</v>
      </c>
      <c r="R4971" s="266">
        <f t="shared" si="1092"/>
        <v>644512.81894579087</v>
      </c>
    </row>
    <row r="4972" spans="1:18" x14ac:dyDescent="0.25">
      <c r="A4972" s="81">
        <v>4941</v>
      </c>
      <c r="B4972" s="93">
        <f t="shared" si="1081"/>
        <v>1.5604097367030893E-41</v>
      </c>
      <c r="C4972" s="178">
        <f t="shared" si="1082"/>
        <v>1.5568897210759036E-41</v>
      </c>
      <c r="D4972" s="165">
        <f t="shared" si="1083"/>
        <v>2.2558277767625785E-3</v>
      </c>
      <c r="E4972" s="166">
        <f t="shared" si="1093"/>
        <v>24.291375447755232</v>
      </c>
      <c r="F4972" s="167">
        <f t="shared" si="1094"/>
        <v>11.148300872760702</v>
      </c>
      <c r="G4972" s="167">
        <f t="shared" si="1084"/>
        <v>387426.01047272939</v>
      </c>
      <c r="H4972" s="167">
        <f t="shared" si="1085"/>
        <v>271299.98899881309</v>
      </c>
      <c r="I4972" s="168">
        <f t="shared" si="1086"/>
        <v>658725.99947154243</v>
      </c>
      <c r="J4972" s="168">
        <f t="shared" si="1088"/>
        <v>621623.61323521892</v>
      </c>
      <c r="K4972" s="94"/>
      <c r="L4972" s="265">
        <f t="shared" si="1087"/>
        <v>251021.94241742222</v>
      </c>
      <c r="M4972" s="265">
        <f>$G4972*NonHospFrac+theModel!$H4972*NonHospFrac</f>
        <v>407704.05705412023</v>
      </c>
      <c r="N4972" s="266">
        <f t="shared" si="1089"/>
        <v>658725.99947154243</v>
      </c>
      <c r="O4972" s="158"/>
      <c r="P4972" s="265">
        <f t="shared" si="1090"/>
        <v>236883.26705189099</v>
      </c>
      <c r="Q4972" s="265">
        <f t="shared" si="1091"/>
        <v>407702.49680350121</v>
      </c>
      <c r="R4972" s="266">
        <f t="shared" si="1092"/>
        <v>644585.76385539223</v>
      </c>
    </row>
    <row r="4973" spans="1:18" x14ac:dyDescent="0.25">
      <c r="A4973" s="81">
        <v>4942</v>
      </c>
      <c r="B4973" s="93">
        <f t="shared" si="1081"/>
        <v>1.5312605661808696E-41</v>
      </c>
      <c r="C4973" s="178">
        <f t="shared" si="1082"/>
        <v>1.5278063060622177E-41</v>
      </c>
      <c r="D4973" s="165">
        <f t="shared" si="1083"/>
        <v>2.2558277767625785E-3</v>
      </c>
      <c r="E4973" s="166">
        <f t="shared" si="1093"/>
        <v>24.291375447755232</v>
      </c>
      <c r="F4973" s="167">
        <f t="shared" si="1094"/>
        <v>11.150556700537464</v>
      </c>
      <c r="G4973" s="167">
        <f t="shared" si="1084"/>
        <v>387504.40505194274</v>
      </c>
      <c r="H4973" s="167">
        <f t="shared" si="1085"/>
        <v>271299.98899881309</v>
      </c>
      <c r="I4973" s="168">
        <f t="shared" si="1086"/>
        <v>658804.39405075577</v>
      </c>
      <c r="J4973" s="168">
        <f t="shared" si="1088"/>
        <v>621687.70430437429</v>
      </c>
      <c r="K4973" s="94"/>
      <c r="L4973" s="265">
        <f t="shared" si="1087"/>
        <v>251051.81638560462</v>
      </c>
      <c r="M4973" s="265">
        <f>$G4973*NonHospFrac+theModel!$H4973*NonHospFrac</f>
        <v>407752.57766515121</v>
      </c>
      <c r="N4973" s="266">
        <f t="shared" si="1089"/>
        <v>658804.39405075577</v>
      </c>
      <c r="O4973" s="158"/>
      <c r="P4973" s="265">
        <f t="shared" si="1090"/>
        <v>236907.69035487869</v>
      </c>
      <c r="Q4973" s="265">
        <f t="shared" si="1091"/>
        <v>407751.01741453219</v>
      </c>
      <c r="R4973" s="266">
        <f t="shared" si="1092"/>
        <v>644658.70776941092</v>
      </c>
    </row>
    <row r="4974" spans="1:18" x14ac:dyDescent="0.25">
      <c r="A4974" s="81">
        <v>4943</v>
      </c>
      <c r="B4974" s="93">
        <f t="shared" si="1081"/>
        <v>1.5026559155512237E-41</v>
      </c>
      <c r="C4974" s="178">
        <f t="shared" si="1082"/>
        <v>1.4992661825980067E-41</v>
      </c>
      <c r="D4974" s="165">
        <f t="shared" si="1083"/>
        <v>2.2558277767625785E-3</v>
      </c>
      <c r="E4974" s="166">
        <f t="shared" si="1093"/>
        <v>24.291375447755232</v>
      </c>
      <c r="F4974" s="167">
        <f t="shared" si="1094"/>
        <v>11.152812528314227</v>
      </c>
      <c r="G4974" s="167">
        <f t="shared" si="1084"/>
        <v>387582.7996311562</v>
      </c>
      <c r="H4974" s="167">
        <f t="shared" si="1085"/>
        <v>271299.98899881309</v>
      </c>
      <c r="I4974" s="168">
        <f t="shared" si="1086"/>
        <v>658882.78862996935</v>
      </c>
      <c r="J4974" s="168">
        <f t="shared" si="1088"/>
        <v>621751.79276105168</v>
      </c>
      <c r="K4974" s="94"/>
      <c r="L4974" s="265">
        <f t="shared" si="1087"/>
        <v>251081.69035378707</v>
      </c>
      <c r="M4974" s="265">
        <f>$G4974*NonHospFrac+theModel!$H4974*NonHospFrac</f>
        <v>407801.09827618219</v>
      </c>
      <c r="N4974" s="266">
        <f t="shared" si="1089"/>
        <v>658882.78862996923</v>
      </c>
      <c r="O4974" s="158"/>
      <c r="P4974" s="265">
        <f t="shared" si="1090"/>
        <v>236932.11266232454</v>
      </c>
      <c r="Q4974" s="265">
        <f t="shared" si="1091"/>
        <v>407799.53802556318</v>
      </c>
      <c r="R4974" s="266">
        <f t="shared" si="1092"/>
        <v>644731.65068788768</v>
      </c>
    </row>
    <row r="4975" spans="1:18" x14ac:dyDescent="0.25">
      <c r="A4975" s="81">
        <v>4944</v>
      </c>
      <c r="B4975" s="93">
        <f t="shared" si="1081"/>
        <v>1.4745856129323938E-41</v>
      </c>
      <c r="C4975" s="178">
        <f t="shared" si="1082"/>
        <v>1.4712592017475264E-41</v>
      </c>
      <c r="D4975" s="165">
        <f t="shared" si="1083"/>
        <v>2.2558277767625785E-3</v>
      </c>
      <c r="E4975" s="166">
        <f t="shared" si="1093"/>
        <v>24.291375447755232</v>
      </c>
      <c r="F4975" s="167">
        <f t="shared" si="1094"/>
        <v>11.15506835609099</v>
      </c>
      <c r="G4975" s="167">
        <f t="shared" si="1084"/>
        <v>387661.19421036955</v>
      </c>
      <c r="H4975" s="167">
        <f t="shared" si="1085"/>
        <v>271299.98899881309</v>
      </c>
      <c r="I4975" s="168">
        <f t="shared" si="1086"/>
        <v>658961.18320918269</v>
      </c>
      <c r="J4975" s="168">
        <f t="shared" si="1088"/>
        <v>621815.87860535714</v>
      </c>
      <c r="K4975" s="94"/>
      <c r="L4975" s="265">
        <f t="shared" si="1087"/>
        <v>251111.56432196946</v>
      </c>
      <c r="M4975" s="265">
        <f>$G4975*NonHospFrac+theModel!$H4975*NonHospFrac</f>
        <v>407849.61888721318</v>
      </c>
      <c r="N4975" s="266">
        <f t="shared" si="1089"/>
        <v>658961.18320918269</v>
      </c>
      <c r="O4975" s="158"/>
      <c r="P4975" s="265">
        <f t="shared" si="1090"/>
        <v>236956.533974269</v>
      </c>
      <c r="Q4975" s="265">
        <f t="shared" si="1091"/>
        <v>407848.05863659416</v>
      </c>
      <c r="R4975" s="266">
        <f t="shared" si="1092"/>
        <v>644804.59261086315</v>
      </c>
    </row>
    <row r="4976" spans="1:18" x14ac:dyDescent="0.25">
      <c r="A4976" s="81">
        <v>4945</v>
      </c>
      <c r="B4976" s="93">
        <f t="shared" si="1081"/>
        <v>1.4470396764582146E-41</v>
      </c>
      <c r="C4976" s="178">
        <f t="shared" si="1082"/>
        <v>1.4437754041619826E-41</v>
      </c>
      <c r="D4976" s="165">
        <f t="shared" si="1083"/>
        <v>2.2558277767625785E-3</v>
      </c>
      <c r="E4976" s="166">
        <f t="shared" si="1093"/>
        <v>24.291375447755232</v>
      </c>
      <c r="F4976" s="167">
        <f t="shared" si="1094"/>
        <v>11.157324183867752</v>
      </c>
      <c r="G4976" s="167">
        <f t="shared" si="1084"/>
        <v>387739.58878958307</v>
      </c>
      <c r="H4976" s="167">
        <f t="shared" si="1085"/>
        <v>271299.98899881309</v>
      </c>
      <c r="I4976" s="168">
        <f t="shared" si="1086"/>
        <v>659039.57778839616</v>
      </c>
      <c r="J4976" s="168">
        <f t="shared" si="1088"/>
        <v>621879.96183739754</v>
      </c>
      <c r="K4976" s="94"/>
      <c r="L4976" s="265">
        <f t="shared" si="1087"/>
        <v>251141.43829015191</v>
      </c>
      <c r="M4976" s="265">
        <f>$G4976*NonHospFrac+theModel!$H4976*NonHospFrac</f>
        <v>407898.13949824421</v>
      </c>
      <c r="N4976" s="266">
        <f t="shared" si="1089"/>
        <v>659039.57778839616</v>
      </c>
      <c r="O4976" s="158"/>
      <c r="P4976" s="265">
        <f t="shared" si="1090"/>
        <v>236980.95429075276</v>
      </c>
      <c r="Q4976" s="265">
        <f t="shared" si="1091"/>
        <v>407896.5792476252</v>
      </c>
      <c r="R4976" s="266">
        <f t="shared" si="1092"/>
        <v>644877.53353837796</v>
      </c>
    </row>
    <row r="4977" spans="1:18" x14ac:dyDescent="0.25">
      <c r="A4977" s="81">
        <v>4946</v>
      </c>
      <c r="B4977" s="93">
        <f t="shared" si="1081"/>
        <v>1.4200083107281994E-41</v>
      </c>
      <c r="C4977" s="178">
        <f t="shared" si="1082"/>
        <v>1.4168050165376251E-41</v>
      </c>
      <c r="D4977" s="165">
        <f t="shared" si="1083"/>
        <v>2.2558277767625785E-3</v>
      </c>
      <c r="E4977" s="166">
        <f t="shared" si="1093"/>
        <v>24.291375447755232</v>
      </c>
      <c r="F4977" s="167">
        <f t="shared" si="1094"/>
        <v>11.159580011644515</v>
      </c>
      <c r="G4977" s="167">
        <f t="shared" si="1084"/>
        <v>387817.98336879641</v>
      </c>
      <c r="H4977" s="167">
        <f t="shared" si="1085"/>
        <v>271299.98899881309</v>
      </c>
      <c r="I4977" s="168">
        <f t="shared" si="1086"/>
        <v>659117.9723676095</v>
      </c>
      <c r="J4977" s="168">
        <f t="shared" si="1088"/>
        <v>621944.04245727917</v>
      </c>
      <c r="K4977" s="94"/>
      <c r="L4977" s="265">
        <f t="shared" si="1087"/>
        <v>251171.31225833431</v>
      </c>
      <c r="M4977" s="265">
        <f>$G4977*NonHospFrac+theModel!$H4977*NonHospFrac</f>
        <v>407946.66010927514</v>
      </c>
      <c r="N4977" s="266">
        <f t="shared" si="1089"/>
        <v>659117.97236760939</v>
      </c>
      <c r="O4977" s="158"/>
      <c r="P4977" s="265">
        <f t="shared" si="1090"/>
        <v>237005.37361181632</v>
      </c>
      <c r="Q4977" s="265">
        <f t="shared" si="1091"/>
        <v>407945.09985865612</v>
      </c>
      <c r="R4977" s="266">
        <f t="shared" si="1092"/>
        <v>644950.4734704725</v>
      </c>
    </row>
    <row r="4978" spans="1:18" x14ac:dyDescent="0.25">
      <c r="A4978" s="81">
        <v>4947</v>
      </c>
      <c r="B4978" s="93">
        <f t="shared" si="1081"/>
        <v>1.393481903324604E-41</v>
      </c>
      <c r="C4978" s="178">
        <f t="shared" si="1082"/>
        <v>1.3903384481406684E-41</v>
      </c>
      <c r="D4978" s="165">
        <f t="shared" si="1083"/>
        <v>2.2558277767625785E-3</v>
      </c>
      <c r="E4978" s="166">
        <f t="shared" si="1093"/>
        <v>24.291375447755232</v>
      </c>
      <c r="F4978" s="167">
        <f t="shared" si="1094"/>
        <v>11.161835839421277</v>
      </c>
      <c r="G4978" s="167">
        <f t="shared" si="1084"/>
        <v>387896.37794800993</v>
      </c>
      <c r="H4978" s="167">
        <f t="shared" si="1085"/>
        <v>271299.98899881309</v>
      </c>
      <c r="I4978" s="168">
        <f t="shared" si="1086"/>
        <v>659196.36694682296</v>
      </c>
      <c r="J4978" s="168">
        <f t="shared" si="1088"/>
        <v>622008.12046510866</v>
      </c>
      <c r="K4978" s="94"/>
      <c r="L4978" s="265">
        <f t="shared" si="1087"/>
        <v>251201.18622651679</v>
      </c>
      <c r="M4978" s="265">
        <f>$G4978*NonHospFrac+theModel!$H4978*NonHospFrac</f>
        <v>407995.18072030623</v>
      </c>
      <c r="N4978" s="266">
        <f t="shared" si="1089"/>
        <v>659196.36694682296</v>
      </c>
      <c r="O4978" s="158"/>
      <c r="P4978" s="265">
        <f t="shared" si="1090"/>
        <v>237029.79193750033</v>
      </c>
      <c r="Q4978" s="265">
        <f t="shared" si="1091"/>
        <v>407993.62046968722</v>
      </c>
      <c r="R4978" s="266">
        <f t="shared" si="1092"/>
        <v>645023.41240718751</v>
      </c>
    </row>
    <row r="4979" spans="1:18" x14ac:dyDescent="0.25">
      <c r="A4979" s="81">
        <v>4948</v>
      </c>
      <c r="B4979" s="93">
        <f t="shared" si="1081"/>
        <v>1.3674510213939018E-41</v>
      </c>
      <c r="C4979" s="178">
        <f t="shared" si="1082"/>
        <v>1.3643662873964791E-41</v>
      </c>
      <c r="D4979" s="165">
        <f t="shared" si="1083"/>
        <v>2.2558277767625785E-3</v>
      </c>
      <c r="E4979" s="166">
        <f t="shared" si="1093"/>
        <v>24.291375447755232</v>
      </c>
      <c r="F4979" s="167">
        <f t="shared" si="1094"/>
        <v>11.16409166719804</v>
      </c>
      <c r="G4979" s="167">
        <f t="shared" si="1084"/>
        <v>387974.77252722328</v>
      </c>
      <c r="H4979" s="167">
        <f t="shared" si="1085"/>
        <v>271299.98899881309</v>
      </c>
      <c r="I4979" s="168">
        <f t="shared" si="1086"/>
        <v>659274.76152603631</v>
      </c>
      <c r="J4979" s="168">
        <f t="shared" si="1088"/>
        <v>622072.1958609923</v>
      </c>
      <c r="K4979" s="94"/>
      <c r="L4979" s="265">
        <f t="shared" si="1087"/>
        <v>251231.06019469918</v>
      </c>
      <c r="M4979" s="265">
        <f>$G4979*NonHospFrac+theModel!$H4979*NonHospFrac</f>
        <v>408043.70133133716</v>
      </c>
      <c r="N4979" s="266">
        <f t="shared" si="1089"/>
        <v>659274.76152603631</v>
      </c>
      <c r="O4979" s="158"/>
      <c r="P4979" s="265">
        <f t="shared" si="1090"/>
        <v>237054.20926784523</v>
      </c>
      <c r="Q4979" s="265">
        <f t="shared" si="1091"/>
        <v>408042.14108071814</v>
      </c>
      <c r="R4979" s="266">
        <f t="shared" si="1092"/>
        <v>645096.3503485634</v>
      </c>
    </row>
    <row r="4980" spans="1:18" x14ac:dyDescent="0.25">
      <c r="A4980" s="81">
        <v>4949</v>
      </c>
      <c r="B4980" s="93">
        <f t="shared" si="1081"/>
        <v>1.3419064082927603E-41</v>
      </c>
      <c r="C4980" s="178">
        <f t="shared" si="1082"/>
        <v>1.3388792985431179E-41</v>
      </c>
      <c r="D4980" s="165">
        <f t="shared" si="1083"/>
        <v>2.2558277767625785E-3</v>
      </c>
      <c r="E4980" s="166">
        <f t="shared" si="1093"/>
        <v>24.291375447755232</v>
      </c>
      <c r="F4980" s="167">
        <f t="shared" si="1094"/>
        <v>11.166347494974803</v>
      </c>
      <c r="G4980" s="167">
        <f t="shared" si="1084"/>
        <v>388053.16710643674</v>
      </c>
      <c r="H4980" s="167">
        <f t="shared" si="1085"/>
        <v>271299.98899881309</v>
      </c>
      <c r="I4980" s="168">
        <f t="shared" si="1086"/>
        <v>659353.15610524989</v>
      </c>
      <c r="J4980" s="168">
        <f t="shared" si="1088"/>
        <v>622136.26864503685</v>
      </c>
      <c r="K4980" s="94"/>
      <c r="L4980" s="265">
        <f t="shared" si="1087"/>
        <v>251260.9341628816</v>
      </c>
      <c r="M4980" s="265">
        <f>$G4980*NonHospFrac+theModel!$H4980*NonHospFrac</f>
        <v>408092.2219423682</v>
      </c>
      <c r="N4980" s="266">
        <f t="shared" si="1089"/>
        <v>659353.15610524977</v>
      </c>
      <c r="O4980" s="158"/>
      <c r="P4980" s="265">
        <f t="shared" si="1090"/>
        <v>237078.62560289173</v>
      </c>
      <c r="Q4980" s="265">
        <f t="shared" si="1091"/>
        <v>408090.66169174918</v>
      </c>
      <c r="R4980" s="266">
        <f t="shared" si="1092"/>
        <v>645169.2872946409</v>
      </c>
    </row>
    <row r="4981" spans="1:18" x14ac:dyDescent="0.25">
      <c r="A4981" s="81">
        <v>4950</v>
      </c>
      <c r="B4981" s="93">
        <f t="shared" si="1081"/>
        <v>1.3168389802960595E-41</v>
      </c>
      <c r="C4981" s="178">
        <f t="shared" si="1082"/>
        <v>1.3138684183467839E-41</v>
      </c>
      <c r="D4981" s="165">
        <f t="shared" si="1083"/>
        <v>2.2558277767625785E-3</v>
      </c>
      <c r="E4981" s="166">
        <f t="shared" si="1093"/>
        <v>24.291375447755232</v>
      </c>
      <c r="F4981" s="167">
        <f t="shared" si="1094"/>
        <v>11.168603322751565</v>
      </c>
      <c r="G4981" s="167">
        <f t="shared" si="1084"/>
        <v>388131.56168565009</v>
      </c>
      <c r="H4981" s="167">
        <f t="shared" si="1085"/>
        <v>271299.98899881309</v>
      </c>
      <c r="I4981" s="168">
        <f t="shared" si="1086"/>
        <v>659431.55068446323</v>
      </c>
      <c r="J4981" s="168">
        <f t="shared" si="1088"/>
        <v>622200.33881734847</v>
      </c>
      <c r="K4981" s="94"/>
      <c r="L4981" s="265">
        <f t="shared" si="1087"/>
        <v>251290.80813106403</v>
      </c>
      <c r="M4981" s="265">
        <f>$G4981*NonHospFrac+theModel!$H4981*NonHospFrac</f>
        <v>408140.74255339918</v>
      </c>
      <c r="N4981" s="266">
        <f t="shared" si="1089"/>
        <v>659431.55068446323</v>
      </c>
      <c r="O4981" s="158"/>
      <c r="P4981" s="265">
        <f t="shared" si="1090"/>
        <v>237103.04094268032</v>
      </c>
      <c r="Q4981" s="265">
        <f t="shared" si="1091"/>
        <v>408139.18230278016</v>
      </c>
      <c r="R4981" s="266">
        <f t="shared" si="1092"/>
        <v>645242.22324546054</v>
      </c>
    </row>
    <row r="4982" spans="1:18" x14ac:dyDescent="0.25">
      <c r="A4982" s="81">
        <v>4951</v>
      </c>
      <c r="B4982" s="93">
        <f t="shared" si="1081"/>
        <v>1.2922398233669132E-41</v>
      </c>
      <c r="C4982" s="178">
        <f t="shared" si="1082"/>
        <v>1.2893247528791234E-41</v>
      </c>
      <c r="D4982" s="165">
        <f t="shared" si="1083"/>
        <v>2.2558277767625785E-3</v>
      </c>
      <c r="E4982" s="166">
        <f t="shared" si="1093"/>
        <v>24.291375447755232</v>
      </c>
      <c r="F4982" s="167">
        <f t="shared" si="1094"/>
        <v>11.170859150528328</v>
      </c>
      <c r="G4982" s="167">
        <f t="shared" si="1084"/>
        <v>388209.95626486361</v>
      </c>
      <c r="H4982" s="167">
        <f t="shared" si="1085"/>
        <v>271299.98899881309</v>
      </c>
      <c r="I4982" s="168">
        <f t="shared" si="1086"/>
        <v>659509.94526367669</v>
      </c>
      <c r="J4982" s="168">
        <f t="shared" si="1088"/>
        <v>622264.4063780338</v>
      </c>
      <c r="K4982" s="94"/>
      <c r="L4982" s="265">
        <f t="shared" si="1087"/>
        <v>251320.68209924648</v>
      </c>
      <c r="M4982" s="265">
        <f>$G4982*NonHospFrac+theModel!$H4982*NonHospFrac</f>
        <v>408189.26316443016</v>
      </c>
      <c r="N4982" s="266">
        <f t="shared" si="1089"/>
        <v>659509.94526367658</v>
      </c>
      <c r="O4982" s="158"/>
      <c r="P4982" s="265">
        <f t="shared" si="1090"/>
        <v>237127.45528725165</v>
      </c>
      <c r="Q4982" s="265">
        <f t="shared" si="1091"/>
        <v>408187.70291381114</v>
      </c>
      <c r="R4982" s="266">
        <f t="shared" si="1092"/>
        <v>645315.15820106282</v>
      </c>
    </row>
    <row r="4983" spans="1:18" x14ac:dyDescent="0.25">
      <c r="A4983" s="81">
        <v>4952</v>
      </c>
      <c r="B4983" s="93">
        <f t="shared" si="1081"/>
        <v>1.2681001899867197E-41</v>
      </c>
      <c r="C4983" s="178">
        <f t="shared" si="1082"/>
        <v>1.2652395743544297E-41</v>
      </c>
      <c r="D4983" s="165">
        <f t="shared" si="1083"/>
        <v>2.2558277767625785E-3</v>
      </c>
      <c r="E4983" s="166">
        <f t="shared" si="1093"/>
        <v>24.291375447755232</v>
      </c>
      <c r="F4983" s="167">
        <f t="shared" si="1094"/>
        <v>11.17311497830509</v>
      </c>
      <c r="G4983" s="167">
        <f t="shared" si="1084"/>
        <v>388288.35084407695</v>
      </c>
      <c r="H4983" s="167">
        <f t="shared" si="1085"/>
        <v>271299.98899881309</v>
      </c>
      <c r="I4983" s="168">
        <f t="shared" si="1086"/>
        <v>659588.33984289004</v>
      </c>
      <c r="J4983" s="168">
        <f t="shared" si="1088"/>
        <v>622328.47132719913</v>
      </c>
      <c r="K4983" s="94"/>
      <c r="L4983" s="265">
        <f t="shared" si="1087"/>
        <v>251350.55606742887</v>
      </c>
      <c r="M4983" s="265">
        <f>$G4983*NonHospFrac+theModel!$H4983*NonHospFrac</f>
        <v>408237.78377546114</v>
      </c>
      <c r="N4983" s="266">
        <f t="shared" si="1089"/>
        <v>659588.33984289004</v>
      </c>
      <c r="O4983" s="158"/>
      <c r="P4983" s="265">
        <f t="shared" si="1090"/>
        <v>237151.86863664616</v>
      </c>
      <c r="Q4983" s="265">
        <f t="shared" si="1091"/>
        <v>408236.22352484212</v>
      </c>
      <c r="R4983" s="266">
        <f t="shared" si="1092"/>
        <v>645388.09216148825</v>
      </c>
    </row>
    <row r="4984" spans="1:18" x14ac:dyDescent="0.25">
      <c r="A4984" s="81">
        <v>4953</v>
      </c>
      <c r="B4984" s="93">
        <f t="shared" si="1081"/>
        <v>1.2444114960445416E-41</v>
      </c>
      <c r="C4984" s="178">
        <f t="shared" si="1082"/>
        <v>1.2416043180260417E-41</v>
      </c>
      <c r="D4984" s="165">
        <f t="shared" si="1083"/>
        <v>2.2558277767625785E-3</v>
      </c>
      <c r="E4984" s="166">
        <f t="shared" si="1093"/>
        <v>24.291375447755232</v>
      </c>
      <c r="F4984" s="167">
        <f t="shared" si="1094"/>
        <v>11.175370806081853</v>
      </c>
      <c r="G4984" s="167">
        <f t="shared" si="1084"/>
        <v>388366.74542329041</v>
      </c>
      <c r="H4984" s="167">
        <f t="shared" si="1085"/>
        <v>271299.98899881309</v>
      </c>
      <c r="I4984" s="168">
        <f t="shared" si="1086"/>
        <v>659666.7344221035</v>
      </c>
      <c r="J4984" s="168">
        <f t="shared" si="1088"/>
        <v>622392.5336649511</v>
      </c>
      <c r="K4984" s="94"/>
      <c r="L4984" s="265">
        <f t="shared" si="1087"/>
        <v>251380.43003561132</v>
      </c>
      <c r="M4984" s="265">
        <f>$G4984*NonHospFrac+theModel!$H4984*NonHospFrac</f>
        <v>408286.30438649218</v>
      </c>
      <c r="N4984" s="266">
        <f t="shared" si="1089"/>
        <v>659666.7344221035</v>
      </c>
      <c r="O4984" s="158"/>
      <c r="P4984" s="265">
        <f t="shared" si="1090"/>
        <v>237176.28099090455</v>
      </c>
      <c r="Q4984" s="265">
        <f t="shared" si="1091"/>
        <v>408284.74413587316</v>
      </c>
      <c r="R4984" s="266">
        <f t="shared" si="1092"/>
        <v>645461.02512677771</v>
      </c>
    </row>
    <row r="4985" spans="1:18" x14ac:dyDescent="0.25">
      <c r="A4985" s="81">
        <v>4954</v>
      </c>
      <c r="B4985" s="93">
        <f t="shared" si="1081"/>
        <v>1.2211653177845764E-41</v>
      </c>
      <c r="C4985" s="178">
        <f t="shared" si="1082"/>
        <v>1.2184105791406988E-41</v>
      </c>
      <c r="D4985" s="165">
        <f t="shared" si="1083"/>
        <v>2.2558277767625785E-3</v>
      </c>
      <c r="E4985" s="166">
        <f t="shared" si="1093"/>
        <v>24.291375447755232</v>
      </c>
      <c r="F4985" s="167">
        <f t="shared" si="1094"/>
        <v>11.177626633858615</v>
      </c>
      <c r="G4985" s="167">
        <f t="shared" si="1084"/>
        <v>388445.14000250387</v>
      </c>
      <c r="H4985" s="167">
        <f t="shared" si="1085"/>
        <v>271299.98899881309</v>
      </c>
      <c r="I4985" s="168">
        <f t="shared" si="1086"/>
        <v>659745.12900131696</v>
      </c>
      <c r="J4985" s="168">
        <f t="shared" si="1088"/>
        <v>622456.59339139611</v>
      </c>
      <c r="K4985" s="94"/>
      <c r="L4985" s="265">
        <f t="shared" si="1087"/>
        <v>251410.30400379375</v>
      </c>
      <c r="M4985" s="265">
        <f>$G4985*NonHospFrac+theModel!$H4985*NonHospFrac</f>
        <v>408334.82499752322</v>
      </c>
      <c r="N4985" s="266">
        <f t="shared" si="1089"/>
        <v>659745.12900131696</v>
      </c>
      <c r="O4985" s="158"/>
      <c r="P4985" s="265">
        <f t="shared" si="1090"/>
        <v>237200.69235006729</v>
      </c>
      <c r="Q4985" s="265">
        <f t="shared" si="1091"/>
        <v>408333.2647469042</v>
      </c>
      <c r="R4985" s="266">
        <f t="shared" si="1092"/>
        <v>645533.95709697146</v>
      </c>
    </row>
    <row r="4986" spans="1:18" x14ac:dyDescent="0.25">
      <c r="A4986" s="81">
        <v>4955</v>
      </c>
      <c r="B4986" s="93">
        <f t="shared" si="1081"/>
        <v>1.1983533888106483E-41</v>
      </c>
      <c r="C4986" s="178">
        <f t="shared" si="1082"/>
        <v>1.1956501099497918E-41</v>
      </c>
      <c r="D4986" s="165">
        <f t="shared" si="1083"/>
        <v>2.2558277767625785E-3</v>
      </c>
      <c r="E4986" s="166">
        <f t="shared" si="1093"/>
        <v>24.291375447755232</v>
      </c>
      <c r="F4986" s="167">
        <f t="shared" si="1094"/>
        <v>11.179882461635378</v>
      </c>
      <c r="G4986" s="167">
        <f t="shared" si="1084"/>
        <v>388523.53458171728</v>
      </c>
      <c r="H4986" s="167">
        <f t="shared" si="1085"/>
        <v>271299.98899881309</v>
      </c>
      <c r="I4986" s="168">
        <f t="shared" si="1086"/>
        <v>659823.52358053043</v>
      </c>
      <c r="J4986" s="168">
        <f t="shared" si="1088"/>
        <v>622520.65050664055</v>
      </c>
      <c r="K4986" s="94"/>
      <c r="L4986" s="265">
        <f t="shared" si="1087"/>
        <v>251440.17797197617</v>
      </c>
      <c r="M4986" s="265">
        <f>$G4986*NonHospFrac+theModel!$H4986*NonHospFrac</f>
        <v>408383.3456085542</v>
      </c>
      <c r="N4986" s="266">
        <f t="shared" si="1089"/>
        <v>659823.52358053043</v>
      </c>
      <c r="O4986" s="158"/>
      <c r="P4986" s="265">
        <f t="shared" si="1090"/>
        <v>237225.10271417498</v>
      </c>
      <c r="Q4986" s="265">
        <f t="shared" si="1091"/>
        <v>408381.78535793518</v>
      </c>
      <c r="R4986" s="266">
        <f t="shared" si="1092"/>
        <v>645606.88807211013</v>
      </c>
    </row>
    <row r="4987" spans="1:18" x14ac:dyDescent="0.25">
      <c r="A4987" s="81">
        <v>4956</v>
      </c>
      <c r="B4987" s="93">
        <f t="shared" si="1081"/>
        <v>1.1759675971466595E-41</v>
      </c>
      <c r="C4987" s="178">
        <f t="shared" si="1082"/>
        <v>1.1733148167764434E-41</v>
      </c>
      <c r="D4987" s="165">
        <f t="shared" si="1083"/>
        <v>2.2558277767625785E-3</v>
      </c>
      <c r="E4987" s="166">
        <f t="shared" si="1093"/>
        <v>24.291375447755232</v>
      </c>
      <c r="F4987" s="167">
        <f t="shared" si="1094"/>
        <v>11.182138289412141</v>
      </c>
      <c r="G4987" s="167">
        <f t="shared" si="1084"/>
        <v>388601.92916093068</v>
      </c>
      <c r="H4987" s="167">
        <f t="shared" si="1085"/>
        <v>271299.98899881309</v>
      </c>
      <c r="I4987" s="168">
        <f t="shared" si="1086"/>
        <v>659901.91815974377</v>
      </c>
      <c r="J4987" s="168">
        <f t="shared" si="1088"/>
        <v>622584.70501079073</v>
      </c>
      <c r="K4987" s="94"/>
      <c r="L4987" s="265">
        <f t="shared" si="1087"/>
        <v>251470.05194015859</v>
      </c>
      <c r="M4987" s="265">
        <f>$G4987*NonHospFrac+theModel!$H4987*NonHospFrac</f>
        <v>408431.86621958518</v>
      </c>
      <c r="N4987" s="266">
        <f t="shared" si="1089"/>
        <v>659901.91815974377</v>
      </c>
      <c r="O4987" s="158"/>
      <c r="P4987" s="265">
        <f t="shared" si="1090"/>
        <v>237249.51208326817</v>
      </c>
      <c r="Q4987" s="265">
        <f t="shared" si="1091"/>
        <v>408430.30596896616</v>
      </c>
      <c r="R4987" s="266">
        <f t="shared" si="1092"/>
        <v>645679.81805223436</v>
      </c>
    </row>
    <row r="4988" spans="1:18" x14ac:dyDescent="0.25">
      <c r="A4988" s="81">
        <v>4957</v>
      </c>
      <c r="B4988" s="93">
        <f t="shared" si="1081"/>
        <v>1.1539999823519502E-41</v>
      </c>
      <c r="C4988" s="178">
        <f t="shared" si="1082"/>
        <v>1.1513967571373772E-41</v>
      </c>
      <c r="D4988" s="165">
        <f t="shared" si="1083"/>
        <v>2.2558277767625785E-3</v>
      </c>
      <c r="E4988" s="166">
        <f t="shared" si="1093"/>
        <v>24.291375447755232</v>
      </c>
      <c r="F4988" s="167">
        <f t="shared" si="1094"/>
        <v>11.184394117188903</v>
      </c>
      <c r="G4988" s="167">
        <f t="shared" si="1084"/>
        <v>388680.32374014414</v>
      </c>
      <c r="H4988" s="167">
        <f t="shared" si="1085"/>
        <v>271299.98899881309</v>
      </c>
      <c r="I4988" s="168">
        <f t="shared" si="1086"/>
        <v>659980.31273895723</v>
      </c>
      <c r="J4988" s="168">
        <f t="shared" si="1088"/>
        <v>622648.75690395338</v>
      </c>
      <c r="K4988" s="94"/>
      <c r="L4988" s="265">
        <f t="shared" si="1087"/>
        <v>251499.92590834104</v>
      </c>
      <c r="M4988" s="265">
        <f>$G4988*NonHospFrac+theModel!$H4988*NonHospFrac</f>
        <v>408480.38683061616</v>
      </c>
      <c r="N4988" s="266">
        <f t="shared" si="1089"/>
        <v>659980.31273895723</v>
      </c>
      <c r="O4988" s="158"/>
      <c r="P4988" s="265">
        <f t="shared" si="1090"/>
        <v>237273.92045738746</v>
      </c>
      <c r="Q4988" s="265">
        <f t="shared" si="1091"/>
        <v>408478.82657999714</v>
      </c>
      <c r="R4988" s="266">
        <f t="shared" si="1092"/>
        <v>645752.74703738466</v>
      </c>
    </row>
    <row r="4989" spans="1:18" x14ac:dyDescent="0.25">
      <c r="A4989" s="81">
        <v>4958</v>
      </c>
      <c r="B4989" s="93">
        <f t="shared" si="1081"/>
        <v>1.1324427326905487E-41</v>
      </c>
      <c r="C4989" s="178">
        <f t="shared" si="1082"/>
        <v>1.1298881369185524E-41</v>
      </c>
      <c r="D4989" s="165">
        <f t="shared" si="1083"/>
        <v>2.2558277767625785E-3</v>
      </c>
      <c r="E4989" s="166">
        <f t="shared" si="1093"/>
        <v>24.291375447755232</v>
      </c>
      <c r="F4989" s="167">
        <f t="shared" si="1094"/>
        <v>11.186649944965666</v>
      </c>
      <c r="G4989" s="167">
        <f t="shared" si="1084"/>
        <v>388758.71831935755</v>
      </c>
      <c r="H4989" s="167">
        <f t="shared" si="1085"/>
        <v>271299.98899881309</v>
      </c>
      <c r="I4989" s="168">
        <f t="shared" si="1086"/>
        <v>660058.70731817069</v>
      </c>
      <c r="J4989" s="168">
        <f t="shared" si="1088"/>
        <v>622712.80618623469</v>
      </c>
      <c r="K4989" s="94"/>
      <c r="L4989" s="265">
        <f t="shared" si="1087"/>
        <v>251529.79987652347</v>
      </c>
      <c r="M4989" s="265">
        <f>$G4989*NonHospFrac+theModel!$H4989*NonHospFrac</f>
        <v>408528.90744164714</v>
      </c>
      <c r="N4989" s="266">
        <f t="shared" si="1089"/>
        <v>660058.70731817058</v>
      </c>
      <c r="O4989" s="158"/>
      <c r="P4989" s="265">
        <f t="shared" si="1090"/>
        <v>237298.32783657333</v>
      </c>
      <c r="Q4989" s="265">
        <f t="shared" si="1091"/>
        <v>408527.34719102812</v>
      </c>
      <c r="R4989" s="266">
        <f t="shared" si="1092"/>
        <v>645825.67502760142</v>
      </c>
    </row>
    <row r="4990" spans="1:18" x14ac:dyDescent="0.25">
      <c r="A4990" s="81">
        <v>4959</v>
      </c>
      <c r="B4990" s="93">
        <f t="shared" si="1081"/>
        <v>1.1112881823532987E-41</v>
      </c>
      <c r="C4990" s="178">
        <f t="shared" si="1082"/>
        <v>1.1087813076035582E-41</v>
      </c>
      <c r="D4990" s="165">
        <f t="shared" si="1083"/>
        <v>2.2558277767625785E-3</v>
      </c>
      <c r="E4990" s="166">
        <f t="shared" si="1093"/>
        <v>24.291375447755232</v>
      </c>
      <c r="F4990" s="167">
        <f t="shared" si="1094"/>
        <v>11.188905772742428</v>
      </c>
      <c r="G4990" s="167">
        <f t="shared" si="1084"/>
        <v>388837.11289857095</v>
      </c>
      <c r="H4990" s="167">
        <f t="shared" si="1085"/>
        <v>271299.98899881309</v>
      </c>
      <c r="I4990" s="168">
        <f t="shared" si="1086"/>
        <v>660137.10189738404</v>
      </c>
      <c r="J4990" s="168">
        <f t="shared" si="1088"/>
        <v>622776.85285774106</v>
      </c>
      <c r="K4990" s="94"/>
      <c r="L4990" s="265">
        <f t="shared" si="1087"/>
        <v>251559.67384470586</v>
      </c>
      <c r="M4990" s="265">
        <f>$G4990*NonHospFrac+theModel!$H4990*NonHospFrac</f>
        <v>408577.42805267812</v>
      </c>
      <c r="N4990" s="266">
        <f t="shared" si="1089"/>
        <v>660137.10189738404</v>
      </c>
      <c r="O4990" s="158"/>
      <c r="P4990" s="265">
        <f t="shared" si="1090"/>
        <v>237322.73422086635</v>
      </c>
      <c r="Q4990" s="265">
        <f t="shared" si="1091"/>
        <v>408575.8678020591</v>
      </c>
      <c r="R4990" s="266">
        <f t="shared" si="1092"/>
        <v>645898.60202292539</v>
      </c>
    </row>
    <row r="4991" spans="1:18" x14ac:dyDescent="0.25">
      <c r="A4991" s="81">
        <v>4960</v>
      </c>
      <c r="B4991" s="93">
        <f t="shared" si="1081"/>
        <v>1.0905288087318799E-41</v>
      </c>
      <c r="C4991" s="178">
        <f t="shared" si="1082"/>
        <v>1.0880687635537827E-41</v>
      </c>
      <c r="D4991" s="165">
        <f t="shared" si="1083"/>
        <v>2.2558277767625785E-3</v>
      </c>
      <c r="E4991" s="166">
        <f t="shared" si="1093"/>
        <v>24.291375447755232</v>
      </c>
      <c r="F4991" s="167">
        <f t="shared" si="1094"/>
        <v>11.191161600519191</v>
      </c>
      <c r="G4991" s="167">
        <f t="shared" si="1084"/>
        <v>388915.50747778441</v>
      </c>
      <c r="H4991" s="167">
        <f t="shared" si="1085"/>
        <v>271299.98899881309</v>
      </c>
      <c r="I4991" s="168">
        <f t="shared" si="1086"/>
        <v>660215.4964765975</v>
      </c>
      <c r="J4991" s="168">
        <f t="shared" si="1088"/>
        <v>622840.89691857912</v>
      </c>
      <c r="K4991" s="94"/>
      <c r="L4991" s="265">
        <f t="shared" si="1087"/>
        <v>251589.54781288831</v>
      </c>
      <c r="M4991" s="265">
        <f>$G4991*NonHospFrac+theModel!$H4991*NonHospFrac</f>
        <v>408625.94866370916</v>
      </c>
      <c r="N4991" s="266">
        <f t="shared" si="1089"/>
        <v>660215.4964765975</v>
      </c>
      <c r="O4991" s="158"/>
      <c r="P4991" s="265">
        <f t="shared" si="1090"/>
        <v>237347.13961030715</v>
      </c>
      <c r="Q4991" s="265">
        <f t="shared" si="1091"/>
        <v>408624.38841309014</v>
      </c>
      <c r="R4991" s="266">
        <f t="shared" si="1092"/>
        <v>645971.52802339732</v>
      </c>
    </row>
    <row r="4992" spans="1:18" x14ac:dyDescent="0.25">
      <c r="A4992" s="81">
        <v>4961</v>
      </c>
      <c r="B4992" s="93">
        <f t="shared" si="1081"/>
        <v>1.0701572297437645E-41</v>
      </c>
      <c r="C4992" s="178">
        <f t="shared" si="1082"/>
        <v>1.0677431393394053E-41</v>
      </c>
      <c r="D4992" s="165">
        <f t="shared" si="1083"/>
        <v>2.2558277767625785E-3</v>
      </c>
      <c r="E4992" s="166">
        <f t="shared" si="1093"/>
        <v>24.291375447755232</v>
      </c>
      <c r="F4992" s="167">
        <f t="shared" si="1094"/>
        <v>11.193417428295954</v>
      </c>
      <c r="G4992" s="167">
        <f t="shared" si="1084"/>
        <v>388993.90205699782</v>
      </c>
      <c r="H4992" s="167">
        <f t="shared" si="1085"/>
        <v>271299.98899881309</v>
      </c>
      <c r="I4992" s="168">
        <f t="shared" si="1086"/>
        <v>660293.89105581096</v>
      </c>
      <c r="J4992" s="168">
        <f t="shared" si="1088"/>
        <v>622904.93836885516</v>
      </c>
      <c r="K4992" s="94"/>
      <c r="L4992" s="265">
        <f t="shared" si="1087"/>
        <v>251619.42178107073</v>
      </c>
      <c r="M4992" s="265">
        <f>$G4992*NonHospFrac+theModel!$H4992*NonHospFrac</f>
        <v>408674.46927474014</v>
      </c>
      <c r="N4992" s="266">
        <f t="shared" si="1089"/>
        <v>660293.89105581085</v>
      </c>
      <c r="O4992" s="158"/>
      <c r="P4992" s="265">
        <f t="shared" si="1090"/>
        <v>237371.54400493621</v>
      </c>
      <c r="Q4992" s="265">
        <f t="shared" si="1091"/>
        <v>408672.90902412112</v>
      </c>
      <c r="R4992" s="266">
        <f t="shared" si="1092"/>
        <v>646044.45302905736</v>
      </c>
    </row>
    <row r="4993" spans="1:18" x14ac:dyDescent="0.25">
      <c r="A4993" s="81">
        <v>4962</v>
      </c>
      <c r="B4993" s="93">
        <f t="shared" si="1081"/>
        <v>1.0501662012070573E-41</v>
      </c>
      <c r="C4993" s="178">
        <f t="shared" si="1082"/>
        <v>1.0477972071201572E-41</v>
      </c>
      <c r="D4993" s="165">
        <f t="shared" si="1083"/>
        <v>2.2558277767625785E-3</v>
      </c>
      <c r="E4993" s="166">
        <f t="shared" si="1093"/>
        <v>24.291375447755232</v>
      </c>
      <c r="F4993" s="167">
        <f t="shared" si="1094"/>
        <v>11.195673256072716</v>
      </c>
      <c r="G4993" s="167">
        <f t="shared" si="1084"/>
        <v>389072.29663621122</v>
      </c>
      <c r="H4993" s="167">
        <f t="shared" si="1085"/>
        <v>271299.98899881309</v>
      </c>
      <c r="I4993" s="168">
        <f t="shared" si="1086"/>
        <v>660372.28563502431</v>
      </c>
      <c r="J4993" s="168">
        <f t="shared" si="1088"/>
        <v>622968.97720867558</v>
      </c>
      <c r="K4993" s="94"/>
      <c r="L4993" s="265">
        <f t="shared" si="1087"/>
        <v>251649.29574925316</v>
      </c>
      <c r="M4993" s="265">
        <f>$G4993*NonHospFrac+theModel!$H4993*NonHospFrac</f>
        <v>408722.98988577112</v>
      </c>
      <c r="N4993" s="266">
        <f t="shared" si="1089"/>
        <v>660372.28563502431</v>
      </c>
      <c r="O4993" s="158"/>
      <c r="P4993" s="265">
        <f t="shared" si="1090"/>
        <v>237395.9474047941</v>
      </c>
      <c r="Q4993" s="265">
        <f t="shared" si="1091"/>
        <v>408721.4296351521</v>
      </c>
      <c r="R4993" s="266">
        <f t="shared" si="1092"/>
        <v>646117.37703994615</v>
      </c>
    </row>
    <row r="4994" spans="1:18" x14ac:dyDescent="0.25">
      <c r="A4994" s="81">
        <v>4963</v>
      </c>
      <c r="B4994" s="93">
        <f t="shared" si="1081"/>
        <v>1.0305486142646127E-41</v>
      </c>
      <c r="C4994" s="178">
        <f t="shared" si="1082"/>
        <v>1.0282238740752503E-41</v>
      </c>
      <c r="D4994" s="165">
        <f t="shared" si="1083"/>
        <v>2.2558277767625785E-3</v>
      </c>
      <c r="E4994" s="166">
        <f t="shared" si="1093"/>
        <v>24.291375447755232</v>
      </c>
      <c r="F4994" s="167">
        <f t="shared" si="1094"/>
        <v>11.197929083849479</v>
      </c>
      <c r="G4994" s="167">
        <f t="shared" si="1084"/>
        <v>389150.69121542457</v>
      </c>
      <c r="H4994" s="167">
        <f t="shared" si="1085"/>
        <v>271299.98899881309</v>
      </c>
      <c r="I4994" s="168">
        <f t="shared" si="1086"/>
        <v>660450.68021423765</v>
      </c>
      <c r="J4994" s="168">
        <f t="shared" si="1088"/>
        <v>623033.01343814679</v>
      </c>
      <c r="K4994" s="94"/>
      <c r="L4994" s="265">
        <f t="shared" si="1087"/>
        <v>251679.16971743555</v>
      </c>
      <c r="M4994" s="265">
        <f>$G4994*NonHospFrac+theModel!$H4994*NonHospFrac</f>
        <v>408771.51049680205</v>
      </c>
      <c r="N4994" s="266">
        <f t="shared" si="1089"/>
        <v>660450.68021423765</v>
      </c>
      <c r="O4994" s="158"/>
      <c r="P4994" s="265">
        <f t="shared" si="1090"/>
        <v>237420.34980992135</v>
      </c>
      <c r="Q4994" s="265">
        <f t="shared" si="1091"/>
        <v>408769.95024618303</v>
      </c>
      <c r="R4994" s="266">
        <f t="shared" si="1092"/>
        <v>646190.30005610432</v>
      </c>
    </row>
    <row r="4995" spans="1:18" x14ac:dyDescent="0.25">
      <c r="A4995" s="81">
        <v>4964</v>
      </c>
      <c r="B4995" s="93">
        <f t="shared" si="1081"/>
        <v>1.0112974928558822E-41</v>
      </c>
      <c r="C4995" s="178">
        <f t="shared" si="1082"/>
        <v>1.0090161798809276E-41</v>
      </c>
      <c r="D4995" s="165">
        <f t="shared" si="1083"/>
        <v>2.2558277767625785E-3</v>
      </c>
      <c r="E4995" s="166">
        <f t="shared" si="1093"/>
        <v>24.291375447755232</v>
      </c>
      <c r="F4995" s="167">
        <f t="shared" si="1094"/>
        <v>11.200184911626241</v>
      </c>
      <c r="G4995" s="167">
        <f t="shared" si="1084"/>
        <v>389229.08579463809</v>
      </c>
      <c r="H4995" s="167">
        <f t="shared" si="1085"/>
        <v>271299.98899881309</v>
      </c>
      <c r="I4995" s="168">
        <f t="shared" si="1086"/>
        <v>660529.07479345123</v>
      </c>
      <c r="J4995" s="168">
        <f t="shared" si="1088"/>
        <v>623097.04705737543</v>
      </c>
      <c r="K4995" s="94"/>
      <c r="L4995" s="265">
        <f t="shared" si="1087"/>
        <v>251709.043685618</v>
      </c>
      <c r="M4995" s="265">
        <f>$G4995*NonHospFrac+theModel!$H4995*NonHospFrac</f>
        <v>408820.03110783314</v>
      </c>
      <c r="N4995" s="266">
        <f t="shared" si="1089"/>
        <v>660529.07479345112</v>
      </c>
      <c r="O4995" s="158"/>
      <c r="P4995" s="265">
        <f t="shared" si="1090"/>
        <v>237444.75122035856</v>
      </c>
      <c r="Q4995" s="265">
        <f t="shared" si="1091"/>
        <v>408818.47085721412</v>
      </c>
      <c r="R4995" s="266">
        <f t="shared" si="1092"/>
        <v>646263.22207757272</v>
      </c>
    </row>
    <row r="4996" spans="1:18" x14ac:dyDescent="0.25">
      <c r="A4996" s="81">
        <v>4965</v>
      </c>
      <c r="B4996" s="93">
        <f t="shared" si="1081"/>
        <v>9.9240599123644933E-42</v>
      </c>
      <c r="C4996" s="178">
        <f t="shared" si="1082"/>
        <v>9.9016729423559253E-42</v>
      </c>
      <c r="D4996" s="165">
        <f t="shared" si="1083"/>
        <v>2.2558277767625785E-3</v>
      </c>
      <c r="E4996" s="166">
        <f t="shared" si="1093"/>
        <v>24.291375447755232</v>
      </c>
      <c r="F4996" s="167">
        <f t="shared" si="1094"/>
        <v>11.202440739403004</v>
      </c>
      <c r="G4996" s="167">
        <f t="shared" si="1084"/>
        <v>389307.48037385143</v>
      </c>
      <c r="H4996" s="167">
        <f t="shared" si="1085"/>
        <v>271299.98899881309</v>
      </c>
      <c r="I4996" s="168">
        <f t="shared" si="1086"/>
        <v>660607.46937266458</v>
      </c>
      <c r="J4996" s="168">
        <f t="shared" si="1088"/>
        <v>623161.07806646754</v>
      </c>
      <c r="K4996" s="94"/>
      <c r="L4996" s="265">
        <f t="shared" si="1087"/>
        <v>251738.9176538004</v>
      </c>
      <c r="M4996" s="265">
        <f>$G4996*NonHospFrac+theModel!$H4996*NonHospFrac</f>
        <v>408868.55171886412</v>
      </c>
      <c r="N4996" s="266">
        <f t="shared" si="1089"/>
        <v>660607.46937266458</v>
      </c>
      <c r="O4996" s="158"/>
      <c r="P4996" s="265">
        <f t="shared" si="1090"/>
        <v>237469.15163614621</v>
      </c>
      <c r="Q4996" s="265">
        <f t="shared" si="1091"/>
        <v>408866.99146824511</v>
      </c>
      <c r="R4996" s="266">
        <f t="shared" si="1092"/>
        <v>646336.14310439129</v>
      </c>
    </row>
    <row r="4997" spans="1:18" x14ac:dyDescent="0.25">
      <c r="A4997" s="81">
        <v>4966</v>
      </c>
      <c r="B4997" s="93">
        <f t="shared" si="1081"/>
        <v>9.738673915434331E-42</v>
      </c>
      <c r="C4997" s="178">
        <f t="shared" si="1082"/>
        <v>9.7167051443070615E-42</v>
      </c>
      <c r="D4997" s="165">
        <f t="shared" si="1083"/>
        <v>2.2558277767625785E-3</v>
      </c>
      <c r="E4997" s="166">
        <f t="shared" si="1093"/>
        <v>24.291375447755232</v>
      </c>
      <c r="F4997" s="167">
        <f t="shared" si="1094"/>
        <v>11.204696567179766</v>
      </c>
      <c r="G4997" s="167">
        <f t="shared" si="1084"/>
        <v>389385.87495306489</v>
      </c>
      <c r="H4997" s="167">
        <f t="shared" si="1085"/>
        <v>271299.98899881309</v>
      </c>
      <c r="I4997" s="168">
        <f t="shared" si="1086"/>
        <v>660685.86395187792</v>
      </c>
      <c r="J4997" s="168">
        <f t="shared" si="1088"/>
        <v>623225.10646552965</v>
      </c>
      <c r="K4997" s="94"/>
      <c r="L4997" s="265">
        <f t="shared" si="1087"/>
        <v>251768.79162198285</v>
      </c>
      <c r="M4997" s="265">
        <f>$G4997*NonHospFrac+theModel!$H4997*NonHospFrac</f>
        <v>408917.07232989511</v>
      </c>
      <c r="N4997" s="266">
        <f t="shared" si="1089"/>
        <v>660685.86395187792</v>
      </c>
      <c r="O4997" s="158"/>
      <c r="P4997" s="265">
        <f t="shared" si="1090"/>
        <v>237493.55105732492</v>
      </c>
      <c r="Q4997" s="265">
        <f t="shared" si="1091"/>
        <v>408915.51207927609</v>
      </c>
      <c r="R4997" s="266">
        <f t="shared" si="1092"/>
        <v>646409.06313660101</v>
      </c>
    </row>
    <row r="4998" spans="1:18" x14ac:dyDescent="0.25">
      <c r="A4998" s="81">
        <v>4967</v>
      </c>
      <c r="B4998" s="93">
        <f t="shared" si="1081"/>
        <v>9.5567510140682791E-42</v>
      </c>
      <c r="C4998" s="178">
        <f t="shared" si="1082"/>
        <v>9.5351926296751404E-42</v>
      </c>
      <c r="D4998" s="165">
        <f t="shared" si="1083"/>
        <v>2.2558277767625785E-3</v>
      </c>
      <c r="E4998" s="166">
        <f t="shared" si="1093"/>
        <v>24.291375447755232</v>
      </c>
      <c r="F4998" s="167">
        <f t="shared" si="1094"/>
        <v>11.206952394956529</v>
      </c>
      <c r="G4998" s="167">
        <f t="shared" si="1084"/>
        <v>389464.26953227824</v>
      </c>
      <c r="H4998" s="167">
        <f t="shared" si="1085"/>
        <v>271299.98899881309</v>
      </c>
      <c r="I4998" s="168">
        <f t="shared" si="1086"/>
        <v>660764.25853109127</v>
      </c>
      <c r="J4998" s="168">
        <f t="shared" si="1088"/>
        <v>623289.13225466816</v>
      </c>
      <c r="K4998" s="94"/>
      <c r="L4998" s="265">
        <f t="shared" si="1087"/>
        <v>251798.66559016524</v>
      </c>
      <c r="M4998" s="265">
        <f>$G4998*NonHospFrac+theModel!$H4998*NonHospFrac</f>
        <v>408965.59294092609</v>
      </c>
      <c r="N4998" s="266">
        <f t="shared" si="1089"/>
        <v>660764.25853109127</v>
      </c>
      <c r="O4998" s="158"/>
      <c r="P4998" s="265">
        <f t="shared" si="1090"/>
        <v>237517.94948393514</v>
      </c>
      <c r="Q4998" s="265">
        <f t="shared" si="1091"/>
        <v>408964.03269030707</v>
      </c>
      <c r="R4998" s="266">
        <f t="shared" si="1092"/>
        <v>646481.98217424215</v>
      </c>
    </row>
    <row r="4999" spans="1:18" x14ac:dyDescent="0.25">
      <c r="A4999" s="81">
        <v>4968</v>
      </c>
      <c r="B4999" s="93">
        <f t="shared" si="1081"/>
        <v>9.378226516050181E-42</v>
      </c>
      <c r="C4999" s="178">
        <f t="shared" si="1082"/>
        <v>9.3570708521785041E-42</v>
      </c>
      <c r="D4999" s="165">
        <f t="shared" si="1083"/>
        <v>2.2558277767625785E-3</v>
      </c>
      <c r="E4999" s="166">
        <f t="shared" si="1093"/>
        <v>24.291375447755232</v>
      </c>
      <c r="F4999" s="167">
        <f t="shared" si="1094"/>
        <v>11.209208222733292</v>
      </c>
      <c r="G4999" s="167">
        <f t="shared" si="1084"/>
        <v>389542.66411149176</v>
      </c>
      <c r="H4999" s="167">
        <f t="shared" si="1085"/>
        <v>271299.98899881309</v>
      </c>
      <c r="I4999" s="168">
        <f t="shared" si="1086"/>
        <v>660842.65311030485</v>
      </c>
      <c r="J4999" s="168">
        <f t="shared" si="1088"/>
        <v>623353.1554339896</v>
      </c>
      <c r="K4999" s="94"/>
      <c r="L4999" s="265">
        <f t="shared" si="1087"/>
        <v>251828.53955834772</v>
      </c>
      <c r="M4999" s="265">
        <f>$G4999*NonHospFrac+theModel!$H4999*NonHospFrac</f>
        <v>409014.11355195713</v>
      </c>
      <c r="N4999" s="266">
        <f t="shared" si="1089"/>
        <v>660842.65311030485</v>
      </c>
      <c r="O4999" s="158"/>
      <c r="P4999" s="265">
        <f t="shared" si="1090"/>
        <v>237542.34691601753</v>
      </c>
      <c r="Q4999" s="265">
        <f t="shared" si="1091"/>
        <v>409012.55330133811</v>
      </c>
      <c r="R4999" s="266">
        <f t="shared" si="1092"/>
        <v>646554.90021735569</v>
      </c>
    </row>
    <row r="5000" spans="1:18" x14ac:dyDescent="0.25">
      <c r="A5000" s="81">
        <v>4969</v>
      </c>
      <c r="B5000" s="93">
        <f t="shared" si="1081"/>
        <v>9.2030369376452661E-42</v>
      </c>
      <c r="C5000" s="178">
        <f t="shared" si="1082"/>
        <v>9.1822764712907541E-42</v>
      </c>
      <c r="D5000" s="165">
        <f t="shared" si="1083"/>
        <v>2.2558277767625785E-3</v>
      </c>
      <c r="E5000" s="166">
        <f t="shared" si="1093"/>
        <v>24.291375447755232</v>
      </c>
      <c r="F5000" s="167">
        <f t="shared" si="1094"/>
        <v>11.211464050510054</v>
      </c>
      <c r="G5000" s="167">
        <f t="shared" si="1084"/>
        <v>389621.0586907051</v>
      </c>
      <c r="H5000" s="167">
        <f t="shared" si="1085"/>
        <v>271299.98899881309</v>
      </c>
      <c r="I5000" s="168">
        <f t="shared" si="1086"/>
        <v>660921.04768951819</v>
      </c>
      <c r="J5000" s="168">
        <f t="shared" si="1088"/>
        <v>623417.17600360001</v>
      </c>
      <c r="K5000" s="94"/>
      <c r="L5000" s="265">
        <f t="shared" si="1087"/>
        <v>251858.41352653012</v>
      </c>
      <c r="M5000" s="265">
        <f>$G5000*NonHospFrac+theModel!$H5000*NonHospFrac</f>
        <v>409062.63416298805</v>
      </c>
      <c r="N5000" s="266">
        <f t="shared" si="1089"/>
        <v>660921.04768951819</v>
      </c>
      <c r="O5000" s="158"/>
      <c r="P5000" s="265">
        <f t="shared" si="1090"/>
        <v>237566.74335361249</v>
      </c>
      <c r="Q5000" s="265">
        <f t="shared" si="1091"/>
        <v>409061.07391236903</v>
      </c>
      <c r="R5000" s="266">
        <f t="shared" si="1092"/>
        <v>646627.81726598158</v>
      </c>
    </row>
    <row r="5001" spans="1:18" x14ac:dyDescent="0.25">
      <c r="A5001" s="81">
        <v>4970</v>
      </c>
      <c r="B5001" s="93">
        <f t="shared" si="1081"/>
        <v>9.0311199810230254E-42</v>
      </c>
      <c r="C5001" s="178">
        <f t="shared" si="1082"/>
        <v>9.010747329714558E-42</v>
      </c>
      <c r="D5001" s="165">
        <f t="shared" si="1083"/>
        <v>2.2558277767625785E-3</v>
      </c>
      <c r="E5001" s="166">
        <f t="shared" si="1093"/>
        <v>24.291375447755232</v>
      </c>
      <c r="F5001" s="167">
        <f t="shared" si="1094"/>
        <v>11.213719878286817</v>
      </c>
      <c r="G5001" s="167">
        <f t="shared" si="1084"/>
        <v>389699.45326991862</v>
      </c>
      <c r="H5001" s="167">
        <f t="shared" si="1085"/>
        <v>271299.98899881309</v>
      </c>
      <c r="I5001" s="168">
        <f t="shared" si="1086"/>
        <v>660999.44226873177</v>
      </c>
      <c r="J5001" s="168">
        <f t="shared" si="1088"/>
        <v>623481.19396360614</v>
      </c>
      <c r="K5001" s="94"/>
      <c r="L5001" s="265">
        <f t="shared" si="1087"/>
        <v>251888.28749471257</v>
      </c>
      <c r="M5001" s="265">
        <f>$G5001*NonHospFrac+theModel!$H5001*NonHospFrac</f>
        <v>409111.15477401915</v>
      </c>
      <c r="N5001" s="266">
        <f t="shared" si="1089"/>
        <v>660999.44226873177</v>
      </c>
      <c r="O5001" s="158"/>
      <c r="P5001" s="265">
        <f t="shared" si="1090"/>
        <v>237591.13879676067</v>
      </c>
      <c r="Q5001" s="265">
        <f t="shared" si="1091"/>
        <v>409109.59452340013</v>
      </c>
      <c r="R5001" s="266">
        <f t="shared" si="1092"/>
        <v>646700.73332016077</v>
      </c>
    </row>
    <row r="5002" spans="1:18" x14ac:dyDescent="0.25">
      <c r="A5002" s="81">
        <v>4971</v>
      </c>
      <c r="B5002" s="93">
        <f t="shared" si="1081"/>
        <v>8.8624145121060732E-42</v>
      </c>
      <c r="C5002" s="178">
        <f t="shared" si="1082"/>
        <v>8.8424224312804803E-42</v>
      </c>
      <c r="D5002" s="165">
        <f t="shared" si="1083"/>
        <v>2.2558277767625785E-3</v>
      </c>
      <c r="E5002" s="166">
        <f t="shared" si="1093"/>
        <v>24.291375447755232</v>
      </c>
      <c r="F5002" s="167">
        <f t="shared" si="1094"/>
        <v>11.215975706063579</v>
      </c>
      <c r="G5002" s="167">
        <f t="shared" si="1084"/>
        <v>389777.84784913203</v>
      </c>
      <c r="H5002" s="167">
        <f t="shared" si="1085"/>
        <v>271299.98899881309</v>
      </c>
      <c r="I5002" s="168">
        <f t="shared" si="1086"/>
        <v>661077.83684794512</v>
      </c>
      <c r="J5002" s="168">
        <f t="shared" si="1088"/>
        <v>623545.20931411406</v>
      </c>
      <c r="K5002" s="94"/>
      <c r="L5002" s="265">
        <f t="shared" si="1087"/>
        <v>251918.16146289499</v>
      </c>
      <c r="M5002" s="265">
        <f>$G5002*NonHospFrac+theModel!$H5002*NonHospFrac</f>
        <v>409159.67538505013</v>
      </c>
      <c r="N5002" s="266">
        <f t="shared" si="1089"/>
        <v>661077.83684794512</v>
      </c>
      <c r="O5002" s="158"/>
      <c r="P5002" s="265">
        <f t="shared" si="1090"/>
        <v>237615.53324550253</v>
      </c>
      <c r="Q5002" s="265">
        <f t="shared" si="1091"/>
        <v>409158.11513443111</v>
      </c>
      <c r="R5002" s="266">
        <f t="shared" si="1092"/>
        <v>646773.64837993367</v>
      </c>
    </row>
    <row r="5003" spans="1:18" x14ac:dyDescent="0.25">
      <c r="A5003" s="81">
        <v>4972</v>
      </c>
      <c r="B5003" s="93">
        <f t="shared" si="1081"/>
        <v>8.6968605388286515E-42</v>
      </c>
      <c r="C5003" s="178">
        <f t="shared" si="1082"/>
        <v>8.6772419192545315E-42</v>
      </c>
      <c r="D5003" s="165">
        <f t="shared" si="1083"/>
        <v>2.2558277767625785E-3</v>
      </c>
      <c r="E5003" s="166">
        <f t="shared" si="1093"/>
        <v>24.291375447755232</v>
      </c>
      <c r="F5003" s="167">
        <f t="shared" si="1094"/>
        <v>11.218231533840342</v>
      </c>
      <c r="G5003" s="167">
        <f t="shared" si="1084"/>
        <v>389856.24242834543</v>
      </c>
      <c r="H5003" s="167">
        <f t="shared" si="1085"/>
        <v>271299.98899881309</v>
      </c>
      <c r="I5003" s="168">
        <f t="shared" si="1086"/>
        <v>661156.23142715846</v>
      </c>
      <c r="J5003" s="168">
        <f t="shared" si="1088"/>
        <v>623609.22205523029</v>
      </c>
      <c r="K5003" s="94"/>
      <c r="L5003" s="265">
        <f t="shared" si="1087"/>
        <v>251948.03543107741</v>
      </c>
      <c r="M5003" s="265">
        <f>$G5003*NonHospFrac+theModel!$H5003*NonHospFrac</f>
        <v>409208.19599608111</v>
      </c>
      <c r="N5003" s="266">
        <f t="shared" si="1089"/>
        <v>661156.23142715846</v>
      </c>
      <c r="O5003" s="158"/>
      <c r="P5003" s="265">
        <f t="shared" si="1090"/>
        <v>237639.92669987865</v>
      </c>
      <c r="Q5003" s="265">
        <f t="shared" si="1091"/>
        <v>409206.63574546209</v>
      </c>
      <c r="R5003" s="266">
        <f t="shared" si="1092"/>
        <v>646846.56244534068</v>
      </c>
    </row>
    <row r="5004" spans="1:18" x14ac:dyDescent="0.25">
      <c r="A5004" s="81">
        <v>4973</v>
      </c>
      <c r="B5004" s="93">
        <f t="shared" si="1081"/>
        <v>8.5343991898053365E-42</v>
      </c>
      <c r="C5004" s="178">
        <f t="shared" si="1082"/>
        <v>8.5151470550549929E-42</v>
      </c>
      <c r="D5004" s="165">
        <f t="shared" si="1083"/>
        <v>2.2558277767625785E-3</v>
      </c>
      <c r="E5004" s="166">
        <f t="shared" si="1093"/>
        <v>24.291375447755232</v>
      </c>
      <c r="F5004" s="167">
        <f t="shared" si="1094"/>
        <v>11.220487361617105</v>
      </c>
      <c r="G5004" s="167">
        <f t="shared" si="1084"/>
        <v>389934.63700755883</v>
      </c>
      <c r="H5004" s="167">
        <f t="shared" si="1085"/>
        <v>271299.98899881309</v>
      </c>
      <c r="I5004" s="168">
        <f t="shared" si="1086"/>
        <v>661234.62600637192</v>
      </c>
      <c r="J5004" s="168">
        <f t="shared" si="1088"/>
        <v>623673.23218706122</v>
      </c>
      <c r="K5004" s="94"/>
      <c r="L5004" s="265">
        <f t="shared" si="1087"/>
        <v>251977.90939925984</v>
      </c>
      <c r="M5004" s="265">
        <f>$G5004*NonHospFrac+theModel!$H5004*NonHospFrac</f>
        <v>409256.71660711209</v>
      </c>
      <c r="N5004" s="266">
        <f t="shared" si="1089"/>
        <v>661234.62600637192</v>
      </c>
      <c r="O5004" s="158"/>
      <c r="P5004" s="265">
        <f t="shared" si="1090"/>
        <v>237664.31915992955</v>
      </c>
      <c r="Q5004" s="265">
        <f t="shared" si="1091"/>
        <v>409255.15635649307</v>
      </c>
      <c r="R5004" s="266">
        <f t="shared" si="1092"/>
        <v>646919.47551642265</v>
      </c>
    </row>
    <row r="5005" spans="1:18" x14ac:dyDescent="0.25">
      <c r="A5005" s="81">
        <v>4974</v>
      </c>
      <c r="B5005" s="93">
        <f t="shared" si="1081"/>
        <v>8.3749726933943637E-42</v>
      </c>
      <c r="C5005" s="178">
        <f t="shared" si="1082"/>
        <v>8.3560801973629762E-42</v>
      </c>
      <c r="D5005" s="165">
        <f t="shared" si="1083"/>
        <v>2.2558277767625785E-3</v>
      </c>
      <c r="E5005" s="166">
        <f t="shared" si="1093"/>
        <v>24.291375447755232</v>
      </c>
      <c r="F5005" s="167">
        <f t="shared" si="1094"/>
        <v>11.222743189393867</v>
      </c>
      <c r="G5005" s="167">
        <f t="shared" si="1084"/>
        <v>390013.0315867723</v>
      </c>
      <c r="H5005" s="167">
        <f t="shared" si="1085"/>
        <v>271299.98899881309</v>
      </c>
      <c r="I5005" s="168">
        <f t="shared" si="1086"/>
        <v>661313.02058558539</v>
      </c>
      <c r="J5005" s="168">
        <f t="shared" si="1088"/>
        <v>623737.23970971315</v>
      </c>
      <c r="K5005" s="94"/>
      <c r="L5005" s="265">
        <f t="shared" si="1087"/>
        <v>252007.78336744226</v>
      </c>
      <c r="M5005" s="265">
        <f>$G5005*NonHospFrac+theModel!$H5005*NonHospFrac</f>
        <v>409305.23721814307</v>
      </c>
      <c r="N5005" s="266">
        <f t="shared" si="1089"/>
        <v>661313.02058558539</v>
      </c>
      <c r="O5005" s="158"/>
      <c r="P5005" s="265">
        <f t="shared" si="1090"/>
        <v>237688.71062569576</v>
      </c>
      <c r="Q5005" s="265">
        <f t="shared" si="1091"/>
        <v>409303.67696752405</v>
      </c>
      <c r="R5005" s="266">
        <f t="shared" si="1092"/>
        <v>646992.38759321976</v>
      </c>
    </row>
    <row r="5006" spans="1:18" x14ac:dyDescent="0.25">
      <c r="A5006" s="81">
        <v>4975</v>
      </c>
      <c r="B5006" s="93">
        <f t="shared" si="1081"/>
        <v>8.2185243571552556E-42</v>
      </c>
      <c r="C5006" s="178">
        <f t="shared" si="1082"/>
        <v>8.1999847816263847E-42</v>
      </c>
      <c r="D5006" s="165">
        <f t="shared" si="1083"/>
        <v>2.2558277767625785E-3</v>
      </c>
      <c r="E5006" s="166">
        <f t="shared" si="1093"/>
        <v>24.291375447755232</v>
      </c>
      <c r="F5006" s="167">
        <f t="shared" si="1094"/>
        <v>11.22499901717063</v>
      </c>
      <c r="G5006" s="167">
        <f t="shared" si="1084"/>
        <v>390091.4261659857</v>
      </c>
      <c r="H5006" s="167">
        <f t="shared" si="1085"/>
        <v>271299.98899881309</v>
      </c>
      <c r="I5006" s="168">
        <f t="shared" si="1086"/>
        <v>661391.41516479873</v>
      </c>
      <c r="J5006" s="168">
        <f t="shared" si="1088"/>
        <v>623801.24462329235</v>
      </c>
      <c r="K5006" s="94"/>
      <c r="L5006" s="265">
        <f t="shared" si="1087"/>
        <v>252037.65733562468</v>
      </c>
      <c r="M5006" s="265">
        <f>$G5006*NonHospFrac+theModel!$H5006*NonHospFrac</f>
        <v>409353.75782917405</v>
      </c>
      <c r="N5006" s="266">
        <f t="shared" si="1089"/>
        <v>661391.41516479873</v>
      </c>
      <c r="O5006" s="158"/>
      <c r="P5006" s="265">
        <f t="shared" si="1090"/>
        <v>237713.10109721779</v>
      </c>
      <c r="Q5006" s="265">
        <f t="shared" si="1091"/>
        <v>409352.19757855503</v>
      </c>
      <c r="R5006" s="266">
        <f t="shared" si="1092"/>
        <v>647065.29867577285</v>
      </c>
    </row>
    <row r="5007" spans="1:18" x14ac:dyDescent="0.25">
      <c r="A5007" s="81">
        <v>4976</v>
      </c>
      <c r="B5007" s="93">
        <f t="shared" si="1081"/>
        <v>8.0649985476882401E-42</v>
      </c>
      <c r="C5007" s="178">
        <f t="shared" si="1082"/>
        <v>8.0468052999448146E-42</v>
      </c>
      <c r="D5007" s="165">
        <f t="shared" si="1083"/>
        <v>2.2558277767625785E-3</v>
      </c>
      <c r="E5007" s="166">
        <f t="shared" si="1093"/>
        <v>24.291375447755232</v>
      </c>
      <c r="F5007" s="167">
        <f t="shared" si="1094"/>
        <v>11.227254844947392</v>
      </c>
      <c r="G5007" s="167">
        <f t="shared" si="1084"/>
        <v>390169.8207451991</v>
      </c>
      <c r="H5007" s="167">
        <f t="shared" si="1085"/>
        <v>271299.98899881309</v>
      </c>
      <c r="I5007" s="168">
        <f t="shared" si="1086"/>
        <v>661469.80974401219</v>
      </c>
      <c r="J5007" s="168">
        <f t="shared" si="1088"/>
        <v>623865.24692790536</v>
      </c>
      <c r="K5007" s="94"/>
      <c r="L5007" s="265">
        <f t="shared" si="1087"/>
        <v>252067.5313038071</v>
      </c>
      <c r="M5007" s="265">
        <f>$G5007*NonHospFrac+theModel!$H5007*NonHospFrac</f>
        <v>409402.27844020503</v>
      </c>
      <c r="N5007" s="266">
        <f t="shared" si="1089"/>
        <v>661469.80974401208</v>
      </c>
      <c r="O5007" s="158"/>
      <c r="P5007" s="265">
        <f t="shared" si="1090"/>
        <v>237737.4905745362</v>
      </c>
      <c r="Q5007" s="265">
        <f t="shared" si="1091"/>
        <v>409400.71818958601</v>
      </c>
      <c r="R5007" s="266">
        <f t="shared" si="1092"/>
        <v>647138.20876412222</v>
      </c>
    </row>
    <row r="5008" spans="1:18" x14ac:dyDescent="0.25">
      <c r="A5008" s="81">
        <v>4977</v>
      </c>
      <c r="B5008" s="93">
        <f t="shared" si="1081"/>
        <v>7.9143406708510027E-42</v>
      </c>
      <c r="C5008" s="178">
        <f t="shared" si="1082"/>
        <v>7.8964872813309349E-42</v>
      </c>
      <c r="D5008" s="165">
        <f t="shared" si="1083"/>
        <v>2.2558277767625785E-3</v>
      </c>
      <c r="E5008" s="166">
        <f t="shared" si="1093"/>
        <v>24.291375447755232</v>
      </c>
      <c r="F5008" s="167">
        <f t="shared" si="1094"/>
        <v>11.229510672724155</v>
      </c>
      <c r="G5008" s="167">
        <f t="shared" si="1084"/>
        <v>390248.21532441257</v>
      </c>
      <c r="H5008" s="167">
        <f t="shared" si="1085"/>
        <v>271299.98899881309</v>
      </c>
      <c r="I5008" s="168">
        <f t="shared" si="1086"/>
        <v>661548.20432322565</v>
      </c>
      <c r="J5008" s="168">
        <f t="shared" si="1088"/>
        <v>623929.24662365846</v>
      </c>
      <c r="K5008" s="94"/>
      <c r="L5008" s="265">
        <f t="shared" si="1087"/>
        <v>252097.40527198956</v>
      </c>
      <c r="M5008" s="265">
        <f>$G5008*NonHospFrac+theModel!$H5008*NonHospFrac</f>
        <v>409450.79905123607</v>
      </c>
      <c r="N5008" s="266">
        <f t="shared" si="1089"/>
        <v>661548.20432322565</v>
      </c>
      <c r="O5008" s="158"/>
      <c r="P5008" s="265">
        <f t="shared" si="1090"/>
        <v>237761.87905769152</v>
      </c>
      <c r="Q5008" s="265">
        <f t="shared" si="1091"/>
        <v>409449.23880061705</v>
      </c>
      <c r="R5008" s="266">
        <f t="shared" si="1092"/>
        <v>647211.1178583086</v>
      </c>
    </row>
    <row r="5009" spans="1:18" x14ac:dyDescent="0.25">
      <c r="A5009" s="81">
        <v>4978</v>
      </c>
      <c r="B5009" s="93">
        <f t="shared" si="1081"/>
        <v>7.7664971523448761E-42</v>
      </c>
      <c r="C5009" s="178">
        <f t="shared" si="1082"/>
        <v>7.7489772723404687E-42</v>
      </c>
      <c r="D5009" s="165">
        <f t="shared" si="1083"/>
        <v>2.2558277767625785E-3</v>
      </c>
      <c r="E5009" s="166">
        <f t="shared" si="1093"/>
        <v>24.291375447755232</v>
      </c>
      <c r="F5009" s="167">
        <f t="shared" si="1094"/>
        <v>11.231766500500918</v>
      </c>
      <c r="G5009" s="167">
        <f t="shared" si="1084"/>
        <v>390326.60990362597</v>
      </c>
      <c r="H5009" s="167">
        <f t="shared" si="1085"/>
        <v>271299.98899881309</v>
      </c>
      <c r="I5009" s="168">
        <f t="shared" si="1086"/>
        <v>661626.598902439</v>
      </c>
      <c r="J5009" s="168">
        <f t="shared" si="1088"/>
        <v>623993.24371065793</v>
      </c>
      <c r="K5009" s="94"/>
      <c r="L5009" s="265">
        <f t="shared" si="1087"/>
        <v>252127.27924017198</v>
      </c>
      <c r="M5009" s="265">
        <f>$G5009*NonHospFrac+theModel!$H5009*NonHospFrac</f>
        <v>409499.31966226711</v>
      </c>
      <c r="N5009" s="266">
        <f t="shared" si="1089"/>
        <v>661626.59890243912</v>
      </c>
      <c r="O5009" s="158"/>
      <c r="P5009" s="265">
        <f t="shared" si="1090"/>
        <v>237786.26654672422</v>
      </c>
      <c r="Q5009" s="265">
        <f t="shared" si="1091"/>
        <v>409497.75941164809</v>
      </c>
      <c r="R5009" s="266">
        <f t="shared" si="1092"/>
        <v>647284.02595837228</v>
      </c>
    </row>
    <row r="5010" spans="1:18" x14ac:dyDescent="0.25">
      <c r="A5010" s="81">
        <v>4979</v>
      </c>
      <c r="B5010" s="93">
        <f t="shared" si="1081"/>
        <v>7.6214154186637055E-42</v>
      </c>
      <c r="C5010" s="178">
        <f t="shared" si="1082"/>
        <v>7.6042228180640378E-42</v>
      </c>
      <c r="D5010" s="165">
        <f t="shared" si="1083"/>
        <v>2.2558277767625785E-3</v>
      </c>
      <c r="E5010" s="166">
        <f t="shared" si="1093"/>
        <v>24.291375447755232</v>
      </c>
      <c r="F5010" s="167">
        <f t="shared" si="1094"/>
        <v>11.23402232827768</v>
      </c>
      <c r="G5010" s="167">
        <f t="shared" si="1084"/>
        <v>390405.00448283937</v>
      </c>
      <c r="H5010" s="167">
        <f t="shared" si="1085"/>
        <v>271299.98899881309</v>
      </c>
      <c r="I5010" s="168">
        <f t="shared" si="1086"/>
        <v>661704.99348165246</v>
      </c>
      <c r="J5010" s="168">
        <f t="shared" si="1088"/>
        <v>624057.23818901018</v>
      </c>
      <c r="K5010" s="94"/>
      <c r="L5010" s="265">
        <f t="shared" si="1087"/>
        <v>252157.1532083544</v>
      </c>
      <c r="M5010" s="265">
        <f>$G5010*NonHospFrac+theModel!$H5010*NonHospFrac</f>
        <v>409547.84027329809</v>
      </c>
      <c r="N5010" s="266">
        <f t="shared" si="1089"/>
        <v>661704.99348165246</v>
      </c>
      <c r="O5010" s="158"/>
      <c r="P5010" s="265">
        <f t="shared" si="1090"/>
        <v>237810.65304167487</v>
      </c>
      <c r="Q5010" s="265">
        <f t="shared" si="1091"/>
        <v>409546.28002267907</v>
      </c>
      <c r="R5010" s="266">
        <f t="shared" si="1092"/>
        <v>647356.93306435389</v>
      </c>
    </row>
    <row r="5011" spans="1:18" x14ac:dyDescent="0.25">
      <c r="A5011" s="81">
        <v>4980</v>
      </c>
      <c r="B5011" s="93">
        <f t="shared" si="1081"/>
        <v>7.4790438783985682E-42</v>
      </c>
      <c r="C5011" s="178">
        <f t="shared" si="1082"/>
        <v>7.4621724434740508E-42</v>
      </c>
      <c r="D5011" s="165">
        <f t="shared" si="1083"/>
        <v>2.2558277767625785E-3</v>
      </c>
      <c r="E5011" s="166">
        <f t="shared" si="1093"/>
        <v>24.291375447755232</v>
      </c>
      <c r="F5011" s="167">
        <f t="shared" si="1094"/>
        <v>11.236278156054443</v>
      </c>
      <c r="G5011" s="167">
        <f t="shared" si="1084"/>
        <v>390483.39906205283</v>
      </c>
      <c r="H5011" s="167">
        <f t="shared" si="1085"/>
        <v>271299.98899881309</v>
      </c>
      <c r="I5011" s="168">
        <f t="shared" si="1086"/>
        <v>661783.38806086592</v>
      </c>
      <c r="J5011" s="168">
        <f t="shared" si="1088"/>
        <v>624121.2300588215</v>
      </c>
      <c r="K5011" s="94"/>
      <c r="L5011" s="265">
        <f t="shared" si="1087"/>
        <v>252187.02717653682</v>
      </c>
      <c r="M5011" s="265">
        <f>$G5011*NonHospFrac+theModel!$H5011*NonHospFrac</f>
        <v>409596.36088432907</v>
      </c>
      <c r="N5011" s="266">
        <f t="shared" si="1089"/>
        <v>661783.38806086592</v>
      </c>
      <c r="O5011" s="158"/>
      <c r="P5011" s="265">
        <f t="shared" si="1090"/>
        <v>237835.03854258396</v>
      </c>
      <c r="Q5011" s="265">
        <f t="shared" si="1091"/>
        <v>409594.80063371005</v>
      </c>
      <c r="R5011" s="266">
        <f t="shared" si="1092"/>
        <v>647429.83917629404</v>
      </c>
    </row>
    <row r="5012" spans="1:18" x14ac:dyDescent="0.25">
      <c r="A5012" s="81">
        <v>4981</v>
      </c>
      <c r="B5012" s="93">
        <f t="shared" si="1081"/>
        <v>7.339331903891759E-42</v>
      </c>
      <c r="C5012" s="178">
        <f t="shared" si="1082"/>
        <v>7.3227756351200804E-42</v>
      </c>
      <c r="D5012" s="165">
        <f t="shared" si="1083"/>
        <v>2.2558277767625785E-3</v>
      </c>
      <c r="E5012" s="166">
        <f t="shared" si="1093"/>
        <v>24.291375447755232</v>
      </c>
      <c r="F5012" s="167">
        <f t="shared" si="1094"/>
        <v>11.238533983831205</v>
      </c>
      <c r="G5012" s="167">
        <f t="shared" si="1084"/>
        <v>390561.79364126624</v>
      </c>
      <c r="H5012" s="167">
        <f t="shared" si="1085"/>
        <v>271299.98899881309</v>
      </c>
      <c r="I5012" s="168">
        <f t="shared" si="1086"/>
        <v>661861.78264007927</v>
      </c>
      <c r="J5012" s="168">
        <f t="shared" si="1088"/>
        <v>624185.21932019817</v>
      </c>
      <c r="K5012" s="94"/>
      <c r="L5012" s="265">
        <f t="shared" si="1087"/>
        <v>252216.90114471925</v>
      </c>
      <c r="M5012" s="265">
        <f>$G5012*NonHospFrac+theModel!$H5012*NonHospFrac</f>
        <v>409644.88149536005</v>
      </c>
      <c r="N5012" s="266">
        <f t="shared" si="1089"/>
        <v>661861.78264007927</v>
      </c>
      <c r="O5012" s="158"/>
      <c r="P5012" s="265">
        <f t="shared" si="1090"/>
        <v>237859.42304949203</v>
      </c>
      <c r="Q5012" s="265">
        <f t="shared" si="1091"/>
        <v>409643.32124474103</v>
      </c>
      <c r="R5012" s="266">
        <f t="shared" si="1092"/>
        <v>647502.74429423304</v>
      </c>
    </row>
    <row r="5013" spans="1:18" x14ac:dyDescent="0.25">
      <c r="A5013" s="81">
        <v>4982</v>
      </c>
      <c r="B5013" s="93">
        <f t="shared" si="1081"/>
        <v>7.2022298132334687E-42</v>
      </c>
      <c r="C5013" s="178">
        <f t="shared" si="1082"/>
        <v>7.1859828231661488E-42</v>
      </c>
      <c r="D5013" s="165">
        <f t="shared" si="1083"/>
        <v>2.2558277767625785E-3</v>
      </c>
      <c r="E5013" s="166">
        <f t="shared" si="1093"/>
        <v>24.291375447755232</v>
      </c>
      <c r="F5013" s="167">
        <f t="shared" si="1094"/>
        <v>11.240789811607968</v>
      </c>
      <c r="G5013" s="167">
        <f t="shared" si="1084"/>
        <v>390640.18822047964</v>
      </c>
      <c r="H5013" s="167">
        <f t="shared" si="1085"/>
        <v>271299.98899881309</v>
      </c>
      <c r="I5013" s="168">
        <f t="shared" si="1086"/>
        <v>661940.17721929273</v>
      </c>
      <c r="J5013" s="168">
        <f t="shared" si="1088"/>
        <v>624249.20597324672</v>
      </c>
      <c r="K5013" s="94"/>
      <c r="L5013" s="265">
        <f t="shared" si="1087"/>
        <v>252246.77511290167</v>
      </c>
      <c r="M5013" s="265">
        <f>$G5013*NonHospFrac+theModel!$H5013*NonHospFrac</f>
        <v>409693.40210639103</v>
      </c>
      <c r="N5013" s="266">
        <f t="shared" si="1089"/>
        <v>661940.17721929273</v>
      </c>
      <c r="O5013" s="158"/>
      <c r="P5013" s="265">
        <f t="shared" si="1090"/>
        <v>237883.8065624396</v>
      </c>
      <c r="Q5013" s="265">
        <f t="shared" si="1091"/>
        <v>409691.84185577201</v>
      </c>
      <c r="R5013" s="266">
        <f t="shared" si="1092"/>
        <v>647575.64841821161</v>
      </c>
    </row>
    <row r="5014" spans="1:18" x14ac:dyDescent="0.25">
      <c r="A5014" s="81">
        <v>4983</v>
      </c>
      <c r="B5014" s="93">
        <f t="shared" si="1081"/>
        <v>7.0676888525947787E-42</v>
      </c>
      <c r="C5014" s="178">
        <f t="shared" si="1082"/>
        <v>7.0517453637635806E-42</v>
      </c>
      <c r="D5014" s="165">
        <f t="shared" si="1083"/>
        <v>2.2558277767625785E-3</v>
      </c>
      <c r="E5014" s="166">
        <f t="shared" si="1093"/>
        <v>24.291375447755232</v>
      </c>
      <c r="F5014" s="167">
        <f t="shared" si="1094"/>
        <v>11.24304563938473</v>
      </c>
      <c r="G5014" s="167">
        <f t="shared" si="1084"/>
        <v>390718.58279969305</v>
      </c>
      <c r="H5014" s="167">
        <f t="shared" si="1085"/>
        <v>271299.98899881309</v>
      </c>
      <c r="I5014" s="168">
        <f t="shared" si="1086"/>
        <v>662018.57179850619</v>
      </c>
      <c r="J5014" s="168">
        <f t="shared" si="1088"/>
        <v>624313.19001807331</v>
      </c>
      <c r="K5014" s="94"/>
      <c r="L5014" s="265">
        <f t="shared" si="1087"/>
        <v>252276.64908108409</v>
      </c>
      <c r="M5014" s="265">
        <f>$G5014*NonHospFrac+theModel!$H5014*NonHospFrac</f>
        <v>409741.92271742201</v>
      </c>
      <c r="N5014" s="266">
        <f t="shared" si="1089"/>
        <v>662018.57179850608</v>
      </c>
      <c r="O5014" s="158"/>
      <c r="P5014" s="265">
        <f t="shared" si="1090"/>
        <v>237908.18908146716</v>
      </c>
      <c r="Q5014" s="265">
        <f t="shared" si="1091"/>
        <v>409740.362466803</v>
      </c>
      <c r="R5014" s="266">
        <f t="shared" si="1092"/>
        <v>647648.55154827016</v>
      </c>
    </row>
    <row r="5015" spans="1:18" x14ac:dyDescent="0.25">
      <c r="A5015" s="81">
        <v>4984</v>
      </c>
      <c r="B5015" s="93">
        <f t="shared" si="1081"/>
        <v>6.9356611788906877E-42</v>
      </c>
      <c r="C5015" s="178">
        <f t="shared" si="1082"/>
        <v>6.920015521753132E-42</v>
      </c>
      <c r="D5015" s="165">
        <f t="shared" si="1083"/>
        <v>2.2558277767625785E-3</v>
      </c>
      <c r="E5015" s="166">
        <f t="shared" si="1093"/>
        <v>24.291375447755232</v>
      </c>
      <c r="F5015" s="167">
        <f t="shared" si="1094"/>
        <v>11.245301467161493</v>
      </c>
      <c r="G5015" s="167">
        <f t="shared" si="1084"/>
        <v>390796.97737890651</v>
      </c>
      <c r="H5015" s="167">
        <f t="shared" si="1085"/>
        <v>271299.98899881309</v>
      </c>
      <c r="I5015" s="168">
        <f t="shared" si="1086"/>
        <v>662096.96637771954</v>
      </c>
      <c r="J5015" s="168">
        <f t="shared" si="1088"/>
        <v>624377.17145478411</v>
      </c>
      <c r="K5015" s="94"/>
      <c r="L5015" s="265">
        <f t="shared" si="1087"/>
        <v>252306.52304926651</v>
      </c>
      <c r="M5015" s="265">
        <f>$G5015*NonHospFrac+theModel!$H5015*NonHospFrac</f>
        <v>409790.44332845305</v>
      </c>
      <c r="N5015" s="266">
        <f t="shared" si="1089"/>
        <v>662096.96637771954</v>
      </c>
      <c r="O5015" s="158"/>
      <c r="P5015" s="265">
        <f t="shared" si="1090"/>
        <v>237932.57060661528</v>
      </c>
      <c r="Q5015" s="265">
        <f t="shared" si="1091"/>
        <v>409788.88307783403</v>
      </c>
      <c r="R5015" s="266">
        <f t="shared" si="1092"/>
        <v>647721.45368444931</v>
      </c>
    </row>
    <row r="5016" spans="1:18" x14ac:dyDescent="0.25">
      <c r="A5016" s="81">
        <v>4985</v>
      </c>
      <c r="B5016" s="93">
        <f t="shared" si="1081"/>
        <v>6.8060998427670907E-42</v>
      </c>
      <c r="C5016" s="178">
        <f t="shared" si="1082"/>
        <v>6.790746453690357E-42</v>
      </c>
      <c r="D5016" s="165">
        <f t="shared" si="1083"/>
        <v>2.2558277767625785E-3</v>
      </c>
      <c r="E5016" s="166">
        <f t="shared" si="1093"/>
        <v>24.291375447755232</v>
      </c>
      <c r="F5016" s="167">
        <f t="shared" si="1094"/>
        <v>11.247557294938256</v>
      </c>
      <c r="G5016" s="167">
        <f t="shared" si="1084"/>
        <v>390875.37195811991</v>
      </c>
      <c r="H5016" s="167">
        <f t="shared" si="1085"/>
        <v>271299.98899881309</v>
      </c>
      <c r="I5016" s="168">
        <f t="shared" si="1086"/>
        <v>662175.360956933</v>
      </c>
      <c r="J5016" s="168">
        <f t="shared" si="1088"/>
        <v>624441.15028348577</v>
      </c>
      <c r="K5016" s="94"/>
      <c r="L5016" s="265">
        <f t="shared" si="1087"/>
        <v>252336.39701744894</v>
      </c>
      <c r="M5016" s="265">
        <f>$G5016*NonHospFrac+theModel!$H5016*NonHospFrac</f>
        <v>409838.96393948403</v>
      </c>
      <c r="N5016" s="266">
        <f t="shared" si="1089"/>
        <v>662175.360956933</v>
      </c>
      <c r="O5016" s="158"/>
      <c r="P5016" s="265">
        <f t="shared" si="1090"/>
        <v>237956.95113792442</v>
      </c>
      <c r="Q5016" s="265">
        <f t="shared" si="1091"/>
        <v>409837.40368886502</v>
      </c>
      <c r="R5016" s="266">
        <f t="shared" si="1092"/>
        <v>647794.35482678947</v>
      </c>
    </row>
    <row r="5017" spans="1:18" x14ac:dyDescent="0.25">
      <c r="A5017" s="81">
        <v>4986</v>
      </c>
      <c r="B5017" s="93">
        <f t="shared" si="1081"/>
        <v>6.6789587719049959E-42</v>
      </c>
      <c r="C5017" s="178">
        <f t="shared" si="1082"/>
        <v>6.6638921911874811E-42</v>
      </c>
      <c r="D5017" s="165">
        <f t="shared" si="1083"/>
        <v>2.2558277767625785E-3</v>
      </c>
      <c r="E5017" s="166">
        <f t="shared" si="1093"/>
        <v>24.291375447755232</v>
      </c>
      <c r="F5017" s="167">
        <f t="shared" si="1094"/>
        <v>11.249813122715018</v>
      </c>
      <c r="G5017" s="167">
        <f t="shared" si="1084"/>
        <v>390953.76653733331</v>
      </c>
      <c r="H5017" s="167">
        <f t="shared" si="1085"/>
        <v>271299.98899881309</v>
      </c>
      <c r="I5017" s="168">
        <f t="shared" si="1086"/>
        <v>662253.75553614646</v>
      </c>
      <c r="J5017" s="168">
        <f t="shared" si="1088"/>
        <v>624505.12650428433</v>
      </c>
      <c r="K5017" s="94"/>
      <c r="L5017" s="265">
        <f t="shared" si="1087"/>
        <v>252366.27098563136</v>
      </c>
      <c r="M5017" s="265">
        <f>$G5017*NonHospFrac+theModel!$H5017*NonHospFrac</f>
        <v>409887.48455051502</v>
      </c>
      <c r="N5017" s="266">
        <f t="shared" si="1089"/>
        <v>662253.75553614635</v>
      </c>
      <c r="O5017" s="158"/>
      <c r="P5017" s="265">
        <f t="shared" si="1090"/>
        <v>237981.33067543511</v>
      </c>
      <c r="Q5017" s="265">
        <f t="shared" si="1091"/>
        <v>409885.924299896</v>
      </c>
      <c r="R5017" s="266">
        <f t="shared" si="1092"/>
        <v>647867.25497533113</v>
      </c>
    </row>
    <row r="5018" spans="1:18" x14ac:dyDescent="0.25">
      <c r="A5018" s="81">
        <v>4987</v>
      </c>
      <c r="B5018" s="93">
        <f t="shared" si="1081"/>
        <v>6.5541927546381569E-42</v>
      </c>
      <c r="C5018" s="178">
        <f t="shared" si="1082"/>
        <v>6.5394076245679878E-42</v>
      </c>
      <c r="D5018" s="165">
        <f t="shared" si="1083"/>
        <v>2.2558277767625785E-3</v>
      </c>
      <c r="E5018" s="166">
        <f t="shared" si="1093"/>
        <v>24.291375447755232</v>
      </c>
      <c r="F5018" s="167">
        <f t="shared" si="1094"/>
        <v>11.252068950491781</v>
      </c>
      <c r="G5018" s="167">
        <f t="shared" si="1084"/>
        <v>391032.16111654678</v>
      </c>
      <c r="H5018" s="167">
        <f t="shared" si="1085"/>
        <v>271299.98899881309</v>
      </c>
      <c r="I5018" s="168">
        <f t="shared" si="1086"/>
        <v>662332.15011535981</v>
      </c>
      <c r="J5018" s="168">
        <f t="shared" si="1088"/>
        <v>624569.10011728609</v>
      </c>
      <c r="K5018" s="94"/>
      <c r="L5018" s="265">
        <f t="shared" si="1087"/>
        <v>252396.14495381381</v>
      </c>
      <c r="M5018" s="265">
        <f>$G5018*NonHospFrac+theModel!$H5018*NonHospFrac</f>
        <v>409936.00516154605</v>
      </c>
      <c r="N5018" s="266">
        <f t="shared" si="1089"/>
        <v>662332.15011535981</v>
      </c>
      <c r="O5018" s="158"/>
      <c r="P5018" s="265">
        <f t="shared" si="1090"/>
        <v>238005.70921918788</v>
      </c>
      <c r="Q5018" s="265">
        <f t="shared" si="1091"/>
        <v>409934.44491092704</v>
      </c>
      <c r="R5018" s="266">
        <f t="shared" si="1092"/>
        <v>647940.15413011494</v>
      </c>
    </row>
    <row r="5019" spans="1:18" x14ac:dyDescent="0.25">
      <c r="A5019" s="81">
        <v>4988</v>
      </c>
      <c r="B5019" s="93">
        <f t="shared" si="1081"/>
        <v>6.4317574238742631E-42</v>
      </c>
      <c r="C5019" s="178">
        <f t="shared" si="1082"/>
        <v>6.417248486824089E-42</v>
      </c>
      <c r="D5019" s="165">
        <f t="shared" si="1083"/>
        <v>2.2558277767625785E-3</v>
      </c>
      <c r="E5019" s="166">
        <f t="shared" si="1093"/>
        <v>24.291375447755232</v>
      </c>
      <c r="F5019" s="167">
        <f t="shared" si="1094"/>
        <v>11.254324778268543</v>
      </c>
      <c r="G5019" s="167">
        <f t="shared" si="1084"/>
        <v>391110.55569576018</v>
      </c>
      <c r="H5019" s="167">
        <f t="shared" si="1085"/>
        <v>271299.98899881309</v>
      </c>
      <c r="I5019" s="168">
        <f t="shared" si="1086"/>
        <v>662410.54469457327</v>
      </c>
      <c r="J5019" s="168">
        <f t="shared" si="1088"/>
        <v>624633.07112259755</v>
      </c>
      <c r="K5019" s="94"/>
      <c r="L5019" s="265">
        <f t="shared" si="1087"/>
        <v>252426.01892199623</v>
      </c>
      <c r="M5019" s="265">
        <f>$G5019*NonHospFrac+theModel!$H5019*NonHospFrac</f>
        <v>409984.52577257704</v>
      </c>
      <c r="N5019" s="266">
        <f t="shared" si="1089"/>
        <v>662410.54469457327</v>
      </c>
      <c r="O5019" s="158"/>
      <c r="P5019" s="265">
        <f t="shared" si="1090"/>
        <v>238030.08676922318</v>
      </c>
      <c r="Q5019" s="265">
        <f t="shared" si="1091"/>
        <v>409982.96552195802</v>
      </c>
      <c r="R5019" s="266">
        <f t="shared" si="1092"/>
        <v>648013.05229118117</v>
      </c>
    </row>
    <row r="5020" spans="1:18" x14ac:dyDescent="0.25">
      <c r="A5020" s="81">
        <v>4989</v>
      </c>
      <c r="B5020" s="93">
        <f t="shared" si="1081"/>
        <v>6.3116092413194049E-42</v>
      </c>
      <c r="C5020" s="178">
        <f t="shared" si="1082"/>
        <v>6.2973713378767648E-42</v>
      </c>
      <c r="D5020" s="165">
        <f t="shared" si="1083"/>
        <v>2.2558277767625785E-3</v>
      </c>
      <c r="E5020" s="166">
        <f t="shared" si="1093"/>
        <v>24.291375447755232</v>
      </c>
      <c r="F5020" s="167">
        <f t="shared" si="1094"/>
        <v>11.256580606045306</v>
      </c>
      <c r="G5020" s="167">
        <f t="shared" si="1084"/>
        <v>391188.95027497358</v>
      </c>
      <c r="H5020" s="167">
        <f t="shared" si="1085"/>
        <v>271299.98899881309</v>
      </c>
      <c r="I5020" s="168">
        <f t="shared" si="1086"/>
        <v>662488.93927378673</v>
      </c>
      <c r="J5020" s="168">
        <f t="shared" si="1088"/>
        <v>624697.03952032491</v>
      </c>
      <c r="K5020" s="94"/>
      <c r="L5020" s="265">
        <f t="shared" si="1087"/>
        <v>252455.89289017866</v>
      </c>
      <c r="M5020" s="265">
        <f>$G5020*NonHospFrac+theModel!$H5020*NonHospFrac</f>
        <v>410033.04638360802</v>
      </c>
      <c r="N5020" s="266">
        <f t="shared" si="1089"/>
        <v>662488.93927378673</v>
      </c>
      <c r="O5020" s="158"/>
      <c r="P5020" s="265">
        <f t="shared" si="1090"/>
        <v>238054.46332558157</v>
      </c>
      <c r="Q5020" s="265">
        <f t="shared" si="1091"/>
        <v>410031.486132989</v>
      </c>
      <c r="R5020" s="266">
        <f t="shared" si="1092"/>
        <v>648085.94945857057</v>
      </c>
    </row>
    <row r="5021" spans="1:18" x14ac:dyDescent="0.25">
      <c r="A5021" s="81">
        <v>4990</v>
      </c>
      <c r="B5021" s="93">
        <f t="shared" si="1081"/>
        <v>6.1937054819942716E-42</v>
      </c>
      <c r="C5021" s="178">
        <f t="shared" si="1082"/>
        <v>6.1797335491269019E-42</v>
      </c>
      <c r="D5021" s="165">
        <f t="shared" si="1083"/>
        <v>2.2558277767625785E-3</v>
      </c>
      <c r="E5021" s="166">
        <f t="shared" si="1093"/>
        <v>24.291375447755232</v>
      </c>
      <c r="F5021" s="167">
        <f t="shared" si="1094"/>
        <v>11.258836433822069</v>
      </c>
      <c r="G5021" s="167">
        <f t="shared" si="1084"/>
        <v>391267.34485418705</v>
      </c>
      <c r="H5021" s="167">
        <f t="shared" si="1085"/>
        <v>271299.98899881309</v>
      </c>
      <c r="I5021" s="168">
        <f t="shared" si="1086"/>
        <v>662567.33385300008</v>
      </c>
      <c r="J5021" s="168">
        <f t="shared" si="1088"/>
        <v>624761.00531057431</v>
      </c>
      <c r="K5021" s="94"/>
      <c r="L5021" s="265">
        <f t="shared" si="1087"/>
        <v>252485.76685836108</v>
      </c>
      <c r="M5021" s="265">
        <f>$G5021*NonHospFrac+theModel!$H5021*NonHospFrac</f>
        <v>410081.566994639</v>
      </c>
      <c r="N5021" s="266">
        <f t="shared" si="1089"/>
        <v>662567.33385300008</v>
      </c>
      <c r="O5021" s="158"/>
      <c r="P5021" s="265">
        <f t="shared" si="1090"/>
        <v>238078.83888830352</v>
      </c>
      <c r="Q5021" s="265">
        <f t="shared" si="1091"/>
        <v>410080.00674401998</v>
      </c>
      <c r="R5021" s="266">
        <f t="shared" si="1092"/>
        <v>648158.84563232353</v>
      </c>
    </row>
    <row r="5022" spans="1:18" x14ac:dyDescent="0.25">
      <c r="A5022" s="81">
        <v>4991</v>
      </c>
      <c r="B5022" s="93">
        <f t="shared" si="1081"/>
        <v>6.0780042190425006E-42</v>
      </c>
      <c r="C5022" s="178">
        <f t="shared" si="1082"/>
        <v>6.0642932882979043E-42</v>
      </c>
      <c r="D5022" s="165">
        <f t="shared" si="1083"/>
        <v>2.2558277767625785E-3</v>
      </c>
      <c r="E5022" s="166">
        <f t="shared" si="1093"/>
        <v>24.291375447755232</v>
      </c>
      <c r="F5022" s="167">
        <f t="shared" si="1094"/>
        <v>11.261092261598831</v>
      </c>
      <c r="G5022" s="167">
        <f t="shared" si="1084"/>
        <v>391345.73943340045</v>
      </c>
      <c r="H5022" s="167">
        <f t="shared" si="1085"/>
        <v>271299.98899881309</v>
      </c>
      <c r="I5022" s="168">
        <f t="shared" si="1086"/>
        <v>662645.72843221354</v>
      </c>
      <c r="J5022" s="168">
        <f t="shared" si="1088"/>
        <v>624824.9684934523</v>
      </c>
      <c r="K5022" s="94"/>
      <c r="L5022" s="265">
        <f t="shared" si="1087"/>
        <v>252515.6408265435</v>
      </c>
      <c r="M5022" s="265">
        <f>$G5022*NonHospFrac+theModel!$H5022*NonHospFrac</f>
        <v>410130.08760566998</v>
      </c>
      <c r="N5022" s="266">
        <f t="shared" si="1089"/>
        <v>662645.72843221342</v>
      </c>
      <c r="O5022" s="158"/>
      <c r="P5022" s="265">
        <f t="shared" si="1090"/>
        <v>238103.21345742955</v>
      </c>
      <c r="Q5022" s="265">
        <f t="shared" si="1091"/>
        <v>410128.52735505096</v>
      </c>
      <c r="R5022" s="266">
        <f t="shared" si="1092"/>
        <v>648231.74081248045</v>
      </c>
    </row>
    <row r="5023" spans="1:18" x14ac:dyDescent="0.25">
      <c r="A5023" s="81">
        <v>4992</v>
      </c>
      <c r="B5023" s="93">
        <f t="shared" ref="B5023:B5086" si="1095">Constant*EXP(PowerTerm*(A5023)/7)</f>
        <v>5.9644643088199635E-42</v>
      </c>
      <c r="C5023" s="178">
        <f t="shared" ref="C5023:C5086" si="1096">(1-theFloor)*B5023</f>
        <v>5.9510095045586186E-42</v>
      </c>
      <c r="D5023" s="165">
        <f t="shared" ref="D5023:D5086" si="1097">theFloor</f>
        <v>2.2558277767625785E-3</v>
      </c>
      <c r="E5023" s="166">
        <f t="shared" si="1093"/>
        <v>24.291375447755232</v>
      </c>
      <c r="F5023" s="167">
        <f t="shared" si="1094"/>
        <v>11.263348089375594</v>
      </c>
      <c r="G5023" s="167">
        <f t="shared" ref="G5023:G5086" si="1098">$B$22*F5023*totInfected/365.25</f>
        <v>391424.13401261385</v>
      </c>
      <c r="H5023" s="167">
        <f t="shared" ref="H5023:H5086" si="1099">lostQALYs_Injured*E5023*totInfected/365.25</f>
        <v>271299.98899881309</v>
      </c>
      <c r="I5023" s="168">
        <f t="shared" ref="I5023:I5086" si="1100">H5023+G5023</f>
        <v>662724.123011427</v>
      </c>
      <c r="J5023" s="168">
        <f t="shared" si="1088"/>
        <v>624888.92906906502</v>
      </c>
      <c r="K5023" s="94"/>
      <c r="L5023" s="265">
        <f t="shared" ref="L5023:L5086" si="1101">$G5023*HospFrac+$H5023*HospFrac</f>
        <v>252545.51479472592</v>
      </c>
      <c r="M5023" s="265">
        <f>$G5023*NonHospFrac+theModel!$H5023*NonHospFrac</f>
        <v>410178.60821670096</v>
      </c>
      <c r="N5023" s="266">
        <f t="shared" si="1089"/>
        <v>662724.12301142688</v>
      </c>
      <c r="O5023" s="158"/>
      <c r="P5023" s="265">
        <f t="shared" si="1090"/>
        <v>238127.58703300016</v>
      </c>
      <c r="Q5023" s="265">
        <f t="shared" si="1091"/>
        <v>410177.04796608194</v>
      </c>
      <c r="R5023" s="266">
        <f t="shared" si="1092"/>
        <v>648304.63499908207</v>
      </c>
    </row>
    <row r="5024" spans="1:18" x14ac:dyDescent="0.25">
      <c r="A5024" s="81">
        <v>4993</v>
      </c>
      <c r="B5024" s="93">
        <f t="shared" si="1095"/>
        <v>5.8530453762653869E-42</v>
      </c>
      <c r="C5024" s="178">
        <f t="shared" si="1096"/>
        <v>5.8398419139269556E-42</v>
      </c>
      <c r="D5024" s="165">
        <f t="shared" si="1097"/>
        <v>2.2558277767625785E-3</v>
      </c>
      <c r="E5024" s="166">
        <f t="shared" si="1093"/>
        <v>24.291375447755232</v>
      </c>
      <c r="F5024" s="167">
        <f t="shared" si="1094"/>
        <v>11.265603917152356</v>
      </c>
      <c r="G5024" s="167">
        <f t="shared" si="1098"/>
        <v>391502.52859182726</v>
      </c>
      <c r="H5024" s="167">
        <f t="shared" si="1099"/>
        <v>271299.98899881309</v>
      </c>
      <c r="I5024" s="168">
        <f t="shared" si="1100"/>
        <v>662802.51759064035</v>
      </c>
      <c r="J5024" s="168">
        <f t="shared" ref="J5024:J5087" si="1102">J5023+(I5024-I5023)/(1+discountDaily)^A5024</f>
        <v>624952.88703751867</v>
      </c>
      <c r="K5024" s="94"/>
      <c r="L5024" s="265">
        <f t="shared" si="1101"/>
        <v>252575.38876290835</v>
      </c>
      <c r="M5024" s="265">
        <f>$G5024*NonHospFrac+theModel!$H5024*NonHospFrac</f>
        <v>410227.12882773194</v>
      </c>
      <c r="N5024" s="266">
        <f t="shared" ref="N5024:N5087" si="1103">L5024+M5024</f>
        <v>662802.51759064035</v>
      </c>
      <c r="O5024" s="158"/>
      <c r="P5024" s="265">
        <f t="shared" ref="P5024:P5087" si="1104">P5023+(L5024-L5023)/(1+discountDaily)^A5024</f>
        <v>238151.95961505585</v>
      </c>
      <c r="Q5024" s="265">
        <f t="shared" ref="Q5024:Q5087" si="1105">Q5023+(M5024-M5023)/(1+discountDaily)^B5024</f>
        <v>410225.56857711292</v>
      </c>
      <c r="R5024" s="266">
        <f t="shared" ref="R5024:R5087" si="1106">P5024+Q5024</f>
        <v>648377.5281921688</v>
      </c>
    </row>
    <row r="5025" spans="1:18" x14ac:dyDescent="0.25">
      <c r="A5025" s="81">
        <v>4994</v>
      </c>
      <c r="B5025" s="93">
        <f t="shared" si="1095"/>
        <v>5.7437078005415113E-42</v>
      </c>
      <c r="C5025" s="178">
        <f t="shared" si="1096"/>
        <v>5.7307509849434417E-42</v>
      </c>
      <c r="D5025" s="165">
        <f t="shared" si="1097"/>
        <v>2.2558277767625785E-3</v>
      </c>
      <c r="E5025" s="166">
        <f t="shared" ref="E5025:E5088" si="1107">C5025+E5024</f>
        <v>24.291375447755232</v>
      </c>
      <c r="F5025" s="167">
        <f t="shared" ref="F5025:F5088" si="1108">D5025+F5024</f>
        <v>11.267859744929119</v>
      </c>
      <c r="G5025" s="167">
        <f t="shared" si="1098"/>
        <v>391580.92317104072</v>
      </c>
      <c r="H5025" s="167">
        <f t="shared" si="1099"/>
        <v>271299.98899881309</v>
      </c>
      <c r="I5025" s="168">
        <f t="shared" si="1100"/>
        <v>662880.91216985381</v>
      </c>
      <c r="J5025" s="168">
        <f t="shared" si="1102"/>
        <v>625016.84239891975</v>
      </c>
      <c r="K5025" s="94"/>
      <c r="L5025" s="265">
        <f t="shared" si="1101"/>
        <v>252605.26273109077</v>
      </c>
      <c r="M5025" s="265">
        <f>$G5025*NonHospFrac+theModel!$H5025*NonHospFrac</f>
        <v>410275.64943876304</v>
      </c>
      <c r="N5025" s="266">
        <f t="shared" si="1103"/>
        <v>662880.91216985381</v>
      </c>
      <c r="O5025" s="158"/>
      <c r="P5025" s="265">
        <f t="shared" si="1104"/>
        <v>238176.33120363712</v>
      </c>
      <c r="Q5025" s="265">
        <f t="shared" si="1105"/>
        <v>410274.08918814402</v>
      </c>
      <c r="R5025" s="266">
        <f t="shared" si="1106"/>
        <v>648450.42039178114</v>
      </c>
    </row>
    <row r="5026" spans="1:18" x14ac:dyDescent="0.25">
      <c r="A5026" s="81">
        <v>4995</v>
      </c>
      <c r="B5026" s="93">
        <f t="shared" si="1095"/>
        <v>5.6364127009471704E-42</v>
      </c>
      <c r="C5026" s="178">
        <f t="shared" si="1096"/>
        <v>5.6236979246150765E-42</v>
      </c>
      <c r="D5026" s="165">
        <f t="shared" si="1097"/>
        <v>2.2558277767625785E-3</v>
      </c>
      <c r="E5026" s="166">
        <f t="shared" si="1107"/>
        <v>24.291375447755232</v>
      </c>
      <c r="F5026" s="167">
        <f t="shared" si="1108"/>
        <v>11.270115572705881</v>
      </c>
      <c r="G5026" s="167">
        <f t="shared" si="1098"/>
        <v>391659.31775025412</v>
      </c>
      <c r="H5026" s="167">
        <f t="shared" si="1099"/>
        <v>271299.98899881309</v>
      </c>
      <c r="I5026" s="168">
        <f t="shared" si="1100"/>
        <v>662959.30674906727</v>
      </c>
      <c r="J5026" s="168">
        <f t="shared" si="1102"/>
        <v>625080.79515337443</v>
      </c>
      <c r="K5026" s="94"/>
      <c r="L5026" s="265">
        <f t="shared" si="1101"/>
        <v>252635.13669927319</v>
      </c>
      <c r="M5026" s="265">
        <f>$G5026*NonHospFrac+theModel!$H5026*NonHospFrac</f>
        <v>410324.17004979402</v>
      </c>
      <c r="N5026" s="266">
        <f t="shared" si="1103"/>
        <v>662959.30674906727</v>
      </c>
      <c r="O5026" s="158"/>
      <c r="P5026" s="265">
        <f t="shared" si="1104"/>
        <v>238200.70179878446</v>
      </c>
      <c r="Q5026" s="265">
        <f t="shared" si="1105"/>
        <v>410322.609799175</v>
      </c>
      <c r="R5026" s="266">
        <f t="shared" si="1106"/>
        <v>648523.31159795949</v>
      </c>
    </row>
    <row r="5027" spans="1:18" x14ac:dyDescent="0.25">
      <c r="A5027" s="81">
        <v>4996</v>
      </c>
      <c r="B5027" s="93">
        <f t="shared" si="1095"/>
        <v>5.5311219230899869E-42</v>
      </c>
      <c r="C5027" s="178">
        <f t="shared" si="1096"/>
        <v>5.5186446646192199E-42</v>
      </c>
      <c r="D5027" s="165">
        <f t="shared" si="1097"/>
        <v>2.2558277767625785E-3</v>
      </c>
      <c r="E5027" s="166">
        <f t="shared" si="1107"/>
        <v>24.291375447755232</v>
      </c>
      <c r="F5027" s="167">
        <f t="shared" si="1108"/>
        <v>11.272371400482644</v>
      </c>
      <c r="G5027" s="167">
        <f t="shared" si="1098"/>
        <v>391737.71232946753</v>
      </c>
      <c r="H5027" s="167">
        <f t="shared" si="1099"/>
        <v>271299.98899881309</v>
      </c>
      <c r="I5027" s="168">
        <f t="shared" si="1100"/>
        <v>663037.70132828061</v>
      </c>
      <c r="J5027" s="168">
        <f t="shared" si="1102"/>
        <v>625144.74530098878</v>
      </c>
      <c r="K5027" s="94"/>
      <c r="L5027" s="265">
        <f t="shared" si="1101"/>
        <v>252665.01066745562</v>
      </c>
      <c r="M5027" s="265">
        <f>$G5027*NonHospFrac+theModel!$H5027*NonHospFrac</f>
        <v>410372.690660825</v>
      </c>
      <c r="N5027" s="266">
        <f t="shared" si="1103"/>
        <v>663037.70132828061</v>
      </c>
      <c r="O5027" s="158"/>
      <c r="P5027" s="265">
        <f t="shared" si="1104"/>
        <v>238225.07140053835</v>
      </c>
      <c r="Q5027" s="265">
        <f t="shared" si="1105"/>
        <v>410371.13041020598</v>
      </c>
      <c r="R5027" s="266">
        <f t="shared" si="1106"/>
        <v>648596.20181074436</v>
      </c>
    </row>
    <row r="5028" spans="1:18" x14ac:dyDescent="0.25">
      <c r="A5028" s="81">
        <v>4997</v>
      </c>
      <c r="B5028" s="93">
        <f t="shared" si="1095"/>
        <v>5.4277980253194783E-42</v>
      </c>
      <c r="C5028" s="178">
        <f t="shared" si="1096"/>
        <v>5.4155538477673052E-42</v>
      </c>
      <c r="D5028" s="165">
        <f t="shared" si="1097"/>
        <v>2.2558277767625785E-3</v>
      </c>
      <c r="E5028" s="166">
        <f t="shared" si="1107"/>
        <v>24.291375447755232</v>
      </c>
      <c r="F5028" s="167">
        <f t="shared" si="1108"/>
        <v>11.274627228259407</v>
      </c>
      <c r="G5028" s="167">
        <f t="shared" si="1098"/>
        <v>391816.10690868099</v>
      </c>
      <c r="H5028" s="167">
        <f t="shared" si="1099"/>
        <v>271299.98899881309</v>
      </c>
      <c r="I5028" s="168">
        <f t="shared" si="1100"/>
        <v>663116.09590749408</v>
      </c>
      <c r="J5028" s="168">
        <f t="shared" si="1102"/>
        <v>625208.69284186931</v>
      </c>
      <c r="K5028" s="94"/>
      <c r="L5028" s="265">
        <f t="shared" si="1101"/>
        <v>252694.88463563807</v>
      </c>
      <c r="M5028" s="265">
        <f>$G5028*NonHospFrac+theModel!$H5028*NonHospFrac</f>
        <v>410421.21127185598</v>
      </c>
      <c r="N5028" s="266">
        <f t="shared" si="1103"/>
        <v>663116.09590749408</v>
      </c>
      <c r="O5028" s="158"/>
      <c r="P5028" s="265">
        <f t="shared" si="1104"/>
        <v>238249.44000893933</v>
      </c>
      <c r="Q5028" s="265">
        <f t="shared" si="1105"/>
        <v>410419.65102123696</v>
      </c>
      <c r="R5028" s="266">
        <f t="shared" si="1106"/>
        <v>648669.09103017626</v>
      </c>
    </row>
    <row r="5029" spans="1:18" x14ac:dyDescent="0.25">
      <c r="A5029" s="81">
        <v>4998</v>
      </c>
      <c r="B5029" s="93">
        <f t="shared" si="1095"/>
        <v>5.3264042654123072E-42</v>
      </c>
      <c r="C5029" s="178">
        <f t="shared" si="1096"/>
        <v>5.3143888147201234E-42</v>
      </c>
      <c r="D5029" s="165">
        <f t="shared" si="1097"/>
        <v>2.2558277767625785E-3</v>
      </c>
      <c r="E5029" s="166">
        <f t="shared" si="1107"/>
        <v>24.291375447755232</v>
      </c>
      <c r="F5029" s="167">
        <f t="shared" si="1108"/>
        <v>11.276883056036169</v>
      </c>
      <c r="G5029" s="167">
        <f t="shared" si="1098"/>
        <v>391894.50148789439</v>
      </c>
      <c r="H5029" s="167">
        <f t="shared" si="1099"/>
        <v>271299.98899881309</v>
      </c>
      <c r="I5029" s="168">
        <f t="shared" si="1100"/>
        <v>663194.49048670754</v>
      </c>
      <c r="J5029" s="168">
        <f t="shared" si="1102"/>
        <v>625272.6377761222</v>
      </c>
      <c r="K5029" s="94"/>
      <c r="L5029" s="265">
        <f t="shared" si="1101"/>
        <v>252724.75860382049</v>
      </c>
      <c r="M5029" s="265">
        <f>$G5029*NonHospFrac+theModel!$H5029*NonHospFrac</f>
        <v>410469.73188288696</v>
      </c>
      <c r="N5029" s="266">
        <f t="shared" si="1103"/>
        <v>663194.49048670742</v>
      </c>
      <c r="O5029" s="158"/>
      <c r="P5029" s="265">
        <f t="shared" si="1104"/>
        <v>238273.80762402783</v>
      </c>
      <c r="Q5029" s="265">
        <f t="shared" si="1105"/>
        <v>410468.17163226794</v>
      </c>
      <c r="R5029" s="266">
        <f t="shared" si="1106"/>
        <v>648741.97925629583</v>
      </c>
    </row>
    <row r="5030" spans="1:18" x14ac:dyDescent="0.25">
      <c r="A5030" s="81">
        <v>4999</v>
      </c>
      <c r="B5030" s="93">
        <f t="shared" si="1095"/>
        <v>5.2269045875067425E-42</v>
      </c>
      <c r="C5030" s="178">
        <f t="shared" si="1096"/>
        <v>5.2151135909517573E-42</v>
      </c>
      <c r="D5030" s="165">
        <f t="shared" si="1097"/>
        <v>2.2558277767625785E-3</v>
      </c>
      <c r="E5030" s="166">
        <f t="shared" si="1107"/>
        <v>24.291375447755232</v>
      </c>
      <c r="F5030" s="167">
        <f t="shared" si="1108"/>
        <v>11.279138883812932</v>
      </c>
      <c r="G5030" s="167">
        <f t="shared" si="1098"/>
        <v>391972.89606710779</v>
      </c>
      <c r="H5030" s="167">
        <f t="shared" si="1099"/>
        <v>271299.98899881309</v>
      </c>
      <c r="I5030" s="168">
        <f t="shared" si="1100"/>
        <v>663272.88506592088</v>
      </c>
      <c r="J5030" s="168">
        <f t="shared" si="1102"/>
        <v>625336.5801038536</v>
      </c>
      <c r="K5030" s="94"/>
      <c r="L5030" s="265">
        <f t="shared" si="1101"/>
        <v>252754.63257200291</v>
      </c>
      <c r="M5030" s="265">
        <f>$G5030*NonHospFrac+theModel!$H5030*NonHospFrac</f>
        <v>410518.25249391794</v>
      </c>
      <c r="N5030" s="266">
        <f t="shared" si="1103"/>
        <v>663272.88506592088</v>
      </c>
      <c r="O5030" s="158"/>
      <c r="P5030" s="265">
        <f t="shared" si="1104"/>
        <v>238298.17424584436</v>
      </c>
      <c r="Q5030" s="265">
        <f t="shared" si="1105"/>
        <v>410516.69224329892</v>
      </c>
      <c r="R5030" s="266">
        <f t="shared" si="1106"/>
        <v>648814.86648914334</v>
      </c>
    </row>
    <row r="5031" spans="1:18" x14ac:dyDescent="0.25">
      <c r="A5031" s="81">
        <v>5000</v>
      </c>
      <c r="B5031" s="93">
        <f t="shared" si="1095"/>
        <v>5.1292636092811092E-42</v>
      </c>
      <c r="C5031" s="178">
        <f t="shared" si="1096"/>
        <v>5.117692873956955E-42</v>
      </c>
      <c r="D5031" s="165">
        <f t="shared" si="1097"/>
        <v>2.2558277767625785E-3</v>
      </c>
      <c r="E5031" s="166">
        <f t="shared" si="1107"/>
        <v>24.291375447755232</v>
      </c>
      <c r="F5031" s="167">
        <f t="shared" si="1108"/>
        <v>11.281394711589694</v>
      </c>
      <c r="G5031" s="167">
        <f t="shared" si="1098"/>
        <v>392051.29064632126</v>
      </c>
      <c r="H5031" s="167">
        <f t="shared" si="1099"/>
        <v>271299.98899881309</v>
      </c>
      <c r="I5031" s="168">
        <f t="shared" si="1100"/>
        <v>663351.27964513435</v>
      </c>
      <c r="J5031" s="168">
        <f t="shared" si="1102"/>
        <v>625400.51982516993</v>
      </c>
      <c r="K5031" s="94"/>
      <c r="L5031" s="265">
        <f t="shared" si="1101"/>
        <v>252784.50654018534</v>
      </c>
      <c r="M5031" s="265">
        <f>$G5031*NonHospFrac+theModel!$H5031*NonHospFrac</f>
        <v>410566.77310494898</v>
      </c>
      <c r="N5031" s="266">
        <f t="shared" si="1103"/>
        <v>663351.27964513435</v>
      </c>
      <c r="O5031" s="158"/>
      <c r="P5031" s="265">
        <f t="shared" si="1104"/>
        <v>238322.53987442944</v>
      </c>
      <c r="Q5031" s="265">
        <f t="shared" si="1105"/>
        <v>410565.21285432996</v>
      </c>
      <c r="R5031" s="266">
        <f t="shared" si="1106"/>
        <v>648887.75272875943</v>
      </c>
    </row>
    <row r="5032" spans="1:18" x14ac:dyDescent="0.25">
      <c r="A5032" s="81">
        <v>5001</v>
      </c>
      <c r="B5032" s="93">
        <f t="shared" si="1095"/>
        <v>5.0334466093717525E-42</v>
      </c>
      <c r="C5032" s="178">
        <f t="shared" si="1096"/>
        <v>5.0220920206974803E-42</v>
      </c>
      <c r="D5032" s="165">
        <f t="shared" si="1097"/>
        <v>2.2558277767625785E-3</v>
      </c>
      <c r="E5032" s="166">
        <f t="shared" si="1107"/>
        <v>24.291375447755232</v>
      </c>
      <c r="F5032" s="167">
        <f t="shared" si="1108"/>
        <v>11.283650539366457</v>
      </c>
      <c r="G5032" s="167">
        <f t="shared" si="1098"/>
        <v>392129.68522553466</v>
      </c>
      <c r="H5032" s="167">
        <f t="shared" si="1099"/>
        <v>271299.98899881309</v>
      </c>
      <c r="I5032" s="168">
        <f t="shared" si="1100"/>
        <v>663429.67422434781</v>
      </c>
      <c r="J5032" s="168">
        <f t="shared" si="1102"/>
        <v>625464.45694017736</v>
      </c>
      <c r="K5032" s="94"/>
      <c r="L5032" s="265">
        <f t="shared" si="1101"/>
        <v>252814.38050836776</v>
      </c>
      <c r="M5032" s="265">
        <f>$G5032*NonHospFrac+theModel!$H5032*NonHospFrac</f>
        <v>410615.29371597996</v>
      </c>
      <c r="N5032" s="266">
        <f t="shared" si="1103"/>
        <v>663429.67422434769</v>
      </c>
      <c r="O5032" s="158"/>
      <c r="P5032" s="265">
        <f t="shared" si="1104"/>
        <v>238346.90450982351</v>
      </c>
      <c r="Q5032" s="265">
        <f t="shared" si="1105"/>
        <v>410613.73346536094</v>
      </c>
      <c r="R5032" s="266">
        <f t="shared" si="1106"/>
        <v>648960.63797518448</v>
      </c>
    </row>
    <row r="5033" spans="1:18" x14ac:dyDescent="0.25">
      <c r="A5033" s="81">
        <v>5002</v>
      </c>
      <c r="B5033" s="93">
        <f t="shared" si="1095"/>
        <v>4.9394195150260367E-42</v>
      </c>
      <c r="C5033" s="178">
        <f t="shared" si="1096"/>
        <v>4.9282770352829577E-42</v>
      </c>
      <c r="D5033" s="165">
        <f t="shared" si="1097"/>
        <v>2.2558277767625785E-3</v>
      </c>
      <c r="E5033" s="166">
        <f t="shared" si="1107"/>
        <v>24.291375447755232</v>
      </c>
      <c r="F5033" s="167">
        <f t="shared" si="1108"/>
        <v>11.28590636714322</v>
      </c>
      <c r="G5033" s="167">
        <f t="shared" si="1098"/>
        <v>392208.07980474806</v>
      </c>
      <c r="H5033" s="167">
        <f t="shared" si="1099"/>
        <v>271299.98899881309</v>
      </c>
      <c r="I5033" s="168">
        <f t="shared" si="1100"/>
        <v>663508.06880356115</v>
      </c>
      <c r="J5033" s="168">
        <f t="shared" si="1102"/>
        <v>625528.39144898206</v>
      </c>
      <c r="K5033" s="94"/>
      <c r="L5033" s="265">
        <f t="shared" si="1101"/>
        <v>252844.25447655018</v>
      </c>
      <c r="M5033" s="265">
        <f>$G5033*NonHospFrac+theModel!$H5033*NonHospFrac</f>
        <v>410663.81432701094</v>
      </c>
      <c r="N5033" s="266">
        <f t="shared" si="1103"/>
        <v>663508.06880356115</v>
      </c>
      <c r="O5033" s="158"/>
      <c r="P5033" s="265">
        <f t="shared" si="1104"/>
        <v>238371.26815206709</v>
      </c>
      <c r="Q5033" s="265">
        <f t="shared" si="1105"/>
        <v>410662.25407639192</v>
      </c>
      <c r="R5033" s="266">
        <f t="shared" si="1106"/>
        <v>649033.52222845901</v>
      </c>
    </row>
    <row r="5034" spans="1:18" x14ac:dyDescent="0.25">
      <c r="A5034" s="81">
        <v>5003</v>
      </c>
      <c r="B5034" s="93">
        <f t="shared" si="1095"/>
        <v>4.8471488899859924E-42</v>
      </c>
      <c r="C5034" s="178">
        <f t="shared" si="1096"/>
        <v>4.8362145568818583E-42</v>
      </c>
      <c r="D5034" s="165">
        <f t="shared" si="1097"/>
        <v>2.2558277767625785E-3</v>
      </c>
      <c r="E5034" s="166">
        <f t="shared" si="1107"/>
        <v>24.291375447755232</v>
      </c>
      <c r="F5034" s="167">
        <f t="shared" si="1108"/>
        <v>11.288162194919982</v>
      </c>
      <c r="G5034" s="167">
        <f t="shared" si="1098"/>
        <v>392286.47438396147</v>
      </c>
      <c r="H5034" s="167">
        <f t="shared" si="1099"/>
        <v>271299.98899881309</v>
      </c>
      <c r="I5034" s="168">
        <f t="shared" si="1100"/>
        <v>663586.4633827745</v>
      </c>
      <c r="J5034" s="168">
        <f t="shared" si="1102"/>
        <v>625592.32335169031</v>
      </c>
      <c r="K5034" s="94"/>
      <c r="L5034" s="265">
        <f t="shared" si="1101"/>
        <v>252874.1284447326</v>
      </c>
      <c r="M5034" s="265">
        <f>$G5034*NonHospFrac+theModel!$H5034*NonHospFrac</f>
        <v>410712.33493804192</v>
      </c>
      <c r="N5034" s="266">
        <f t="shared" si="1103"/>
        <v>663586.4633827745</v>
      </c>
      <c r="O5034" s="158"/>
      <c r="P5034" s="265">
        <f t="shared" si="1104"/>
        <v>238395.63080120063</v>
      </c>
      <c r="Q5034" s="265">
        <f t="shared" si="1105"/>
        <v>410710.77468742291</v>
      </c>
      <c r="R5034" s="266">
        <f t="shared" si="1106"/>
        <v>649106.40548862354</v>
      </c>
    </row>
    <row r="5035" spans="1:18" x14ac:dyDescent="0.25">
      <c r="A5035" s="81">
        <v>5004</v>
      </c>
      <c r="B5035" s="93">
        <f t="shared" si="1095"/>
        <v>4.7566019225983052E-42</v>
      </c>
      <c r="C5035" s="178">
        <f t="shared" si="1096"/>
        <v>4.7458718478583057E-42</v>
      </c>
      <c r="D5035" s="165">
        <f t="shared" si="1097"/>
        <v>2.2558277767625785E-3</v>
      </c>
      <c r="E5035" s="166">
        <f t="shared" si="1107"/>
        <v>24.291375447755232</v>
      </c>
      <c r="F5035" s="167">
        <f t="shared" si="1108"/>
        <v>11.290418022696745</v>
      </c>
      <c r="G5035" s="167">
        <f t="shared" si="1098"/>
        <v>392364.86896317493</v>
      </c>
      <c r="H5035" s="167">
        <f t="shared" si="1099"/>
        <v>271299.98899881309</v>
      </c>
      <c r="I5035" s="168">
        <f t="shared" si="1100"/>
        <v>663664.85796198808</v>
      </c>
      <c r="J5035" s="168">
        <f t="shared" si="1102"/>
        <v>625656.25264840852</v>
      </c>
      <c r="K5035" s="94"/>
      <c r="L5035" s="265">
        <f t="shared" si="1101"/>
        <v>252904.00241291506</v>
      </c>
      <c r="M5035" s="265">
        <f>$G5035*NonHospFrac+theModel!$H5035*NonHospFrac</f>
        <v>410760.85554907296</v>
      </c>
      <c r="N5035" s="266">
        <f t="shared" si="1103"/>
        <v>663664.85796198808</v>
      </c>
      <c r="O5035" s="158"/>
      <c r="P5035" s="265">
        <f t="shared" si="1104"/>
        <v>238419.99245726466</v>
      </c>
      <c r="Q5035" s="265">
        <f t="shared" si="1105"/>
        <v>410759.29529845394</v>
      </c>
      <c r="R5035" s="266">
        <f t="shared" si="1106"/>
        <v>649179.28775571857</v>
      </c>
    </row>
    <row r="5036" spans="1:18" x14ac:dyDescent="0.25">
      <c r="A5036" s="81">
        <v>5005</v>
      </c>
      <c r="B5036" s="93">
        <f t="shared" si="1095"/>
        <v>4.667746414146416E-42</v>
      </c>
      <c r="C5036" s="178">
        <f t="shared" si="1096"/>
        <v>4.6572167821305002E-42</v>
      </c>
      <c r="D5036" s="165">
        <f t="shared" si="1097"/>
        <v>2.2558277767625785E-3</v>
      </c>
      <c r="E5036" s="166">
        <f t="shared" si="1107"/>
        <v>24.291375447755232</v>
      </c>
      <c r="F5036" s="167">
        <f t="shared" si="1108"/>
        <v>11.292673850473507</v>
      </c>
      <c r="G5036" s="167">
        <f t="shared" si="1098"/>
        <v>392443.26354238833</v>
      </c>
      <c r="H5036" s="167">
        <f t="shared" si="1099"/>
        <v>271299.98899881309</v>
      </c>
      <c r="I5036" s="168">
        <f t="shared" si="1100"/>
        <v>663743.25254120142</v>
      </c>
      <c r="J5036" s="168">
        <f t="shared" si="1102"/>
        <v>625720.17933924252</v>
      </c>
      <c r="K5036" s="94"/>
      <c r="L5036" s="265">
        <f t="shared" si="1101"/>
        <v>252933.87638109745</v>
      </c>
      <c r="M5036" s="265">
        <f>$G5036*NonHospFrac+theModel!$H5036*NonHospFrac</f>
        <v>410809.37616010394</v>
      </c>
      <c r="N5036" s="266">
        <f t="shared" si="1103"/>
        <v>663743.25254120142</v>
      </c>
      <c r="O5036" s="158"/>
      <c r="P5036" s="265">
        <f t="shared" si="1104"/>
        <v>238444.35312029958</v>
      </c>
      <c r="Q5036" s="265">
        <f t="shared" si="1105"/>
        <v>410807.81590948493</v>
      </c>
      <c r="R5036" s="266">
        <f t="shared" si="1106"/>
        <v>649252.16902978451</v>
      </c>
    </row>
    <row r="5037" spans="1:18" x14ac:dyDescent="0.25">
      <c r="A5037" s="81">
        <v>5006</v>
      </c>
      <c r="B5037" s="93">
        <f t="shared" si="1095"/>
        <v>4.5805507674005767E-42</v>
      </c>
      <c r="C5037" s="178">
        <f t="shared" si="1096"/>
        <v>4.5702178337466032E-42</v>
      </c>
      <c r="D5037" s="165">
        <f t="shared" si="1097"/>
        <v>2.2558277767625785E-3</v>
      </c>
      <c r="E5037" s="166">
        <f t="shared" si="1107"/>
        <v>24.291375447755232</v>
      </c>
      <c r="F5037" s="167">
        <f t="shared" si="1108"/>
        <v>11.29492967825027</v>
      </c>
      <c r="G5037" s="167">
        <f t="shared" si="1098"/>
        <v>392521.65812160174</v>
      </c>
      <c r="H5037" s="167">
        <f t="shared" si="1099"/>
        <v>271299.98899881309</v>
      </c>
      <c r="I5037" s="168">
        <f t="shared" si="1100"/>
        <v>663821.64712041477</v>
      </c>
      <c r="J5037" s="168">
        <f t="shared" si="1102"/>
        <v>625784.10342429881</v>
      </c>
      <c r="K5037" s="94"/>
      <c r="L5037" s="265">
        <f t="shared" si="1101"/>
        <v>252963.75034927987</v>
      </c>
      <c r="M5037" s="265">
        <f>$G5037*NonHospFrac+theModel!$H5037*NonHospFrac</f>
        <v>410857.89677113493</v>
      </c>
      <c r="N5037" s="266">
        <f t="shared" si="1103"/>
        <v>663821.64712041477</v>
      </c>
      <c r="O5037" s="158"/>
      <c r="P5037" s="265">
        <f t="shared" si="1104"/>
        <v>238468.71279034595</v>
      </c>
      <c r="Q5037" s="265">
        <f t="shared" si="1105"/>
        <v>410856.33652051591</v>
      </c>
      <c r="R5037" s="266">
        <f t="shared" si="1106"/>
        <v>649325.04931086185</v>
      </c>
    </row>
    <row r="5038" spans="1:18" x14ac:dyDescent="0.25">
      <c r="A5038" s="81">
        <v>5007</v>
      </c>
      <c r="B5038" s="93">
        <f t="shared" si="1095"/>
        <v>4.494983975381866E-42</v>
      </c>
      <c r="C5038" s="178">
        <f t="shared" si="1096"/>
        <v>4.4848440656740971E-42</v>
      </c>
      <c r="D5038" s="165">
        <f t="shared" si="1097"/>
        <v>2.2558277767625785E-3</v>
      </c>
      <c r="E5038" s="166">
        <f t="shared" si="1107"/>
        <v>24.291375447755232</v>
      </c>
      <c r="F5038" s="167">
        <f t="shared" si="1108"/>
        <v>11.297185506027033</v>
      </c>
      <c r="G5038" s="167">
        <f t="shared" si="1098"/>
        <v>392600.0527008152</v>
      </c>
      <c r="H5038" s="167">
        <f t="shared" si="1099"/>
        <v>271299.98899881309</v>
      </c>
      <c r="I5038" s="168">
        <f t="shared" si="1100"/>
        <v>663900.04169962835</v>
      </c>
      <c r="J5038" s="168">
        <f t="shared" si="1102"/>
        <v>625848.02490368369</v>
      </c>
      <c r="K5038" s="94"/>
      <c r="L5038" s="265">
        <f t="shared" si="1101"/>
        <v>252993.62431746232</v>
      </c>
      <c r="M5038" s="265">
        <f>$G5038*NonHospFrac+theModel!$H5038*NonHospFrac</f>
        <v>410906.41738216591</v>
      </c>
      <c r="N5038" s="266">
        <f t="shared" si="1103"/>
        <v>663900.04169962823</v>
      </c>
      <c r="O5038" s="158"/>
      <c r="P5038" s="265">
        <f t="shared" si="1104"/>
        <v>238493.07146744424</v>
      </c>
      <c r="Q5038" s="265">
        <f t="shared" si="1105"/>
        <v>410904.85713154689</v>
      </c>
      <c r="R5038" s="266">
        <f t="shared" si="1106"/>
        <v>649397.92859899113</v>
      </c>
    </row>
    <row r="5039" spans="1:18" x14ac:dyDescent="0.25">
      <c r="A5039" s="81">
        <v>5008</v>
      </c>
      <c r="B5039" s="93">
        <f t="shared" si="1095"/>
        <v>4.4110156103357176E-42</v>
      </c>
      <c r="C5039" s="178">
        <f t="shared" si="1096"/>
        <v>4.4010651187981889E-42</v>
      </c>
      <c r="D5039" s="165">
        <f t="shared" si="1097"/>
        <v>2.2558277767625785E-3</v>
      </c>
      <c r="E5039" s="166">
        <f t="shared" si="1107"/>
        <v>24.291375447755232</v>
      </c>
      <c r="F5039" s="167">
        <f t="shared" si="1108"/>
        <v>11.299441333803795</v>
      </c>
      <c r="G5039" s="167">
        <f t="shared" si="1098"/>
        <v>392678.4472800286</v>
      </c>
      <c r="H5039" s="167">
        <f t="shared" si="1099"/>
        <v>271299.98899881309</v>
      </c>
      <c r="I5039" s="168">
        <f t="shared" si="1100"/>
        <v>663978.43627884169</v>
      </c>
      <c r="J5039" s="168">
        <f t="shared" si="1102"/>
        <v>625911.9437775031</v>
      </c>
      <c r="K5039" s="94"/>
      <c r="L5039" s="265">
        <f t="shared" si="1101"/>
        <v>253023.49828564475</v>
      </c>
      <c r="M5039" s="265">
        <f>$G5039*NonHospFrac+theModel!$H5039*NonHospFrac</f>
        <v>410954.93799319689</v>
      </c>
      <c r="N5039" s="266">
        <f t="shared" si="1103"/>
        <v>663978.43627884169</v>
      </c>
      <c r="O5039" s="158"/>
      <c r="P5039" s="265">
        <f t="shared" si="1104"/>
        <v>238517.42915163486</v>
      </c>
      <c r="Q5039" s="265">
        <f t="shared" si="1105"/>
        <v>410953.37774257787</v>
      </c>
      <c r="R5039" s="266">
        <f t="shared" si="1106"/>
        <v>649470.80689421273</v>
      </c>
    </row>
    <row r="5040" spans="1:18" x14ac:dyDescent="0.25">
      <c r="A5040" s="81">
        <v>5009</v>
      </c>
      <c r="B5040" s="93">
        <f t="shared" si="1095"/>
        <v>4.3286158129124322E-42</v>
      </c>
      <c r="C5040" s="178">
        <f t="shared" si="1096"/>
        <v>4.3188512011267307E-42</v>
      </c>
      <c r="D5040" s="165">
        <f t="shared" si="1097"/>
        <v>2.2558277767625785E-3</v>
      </c>
      <c r="E5040" s="166">
        <f t="shared" si="1107"/>
        <v>24.291375447755232</v>
      </c>
      <c r="F5040" s="167">
        <f t="shared" si="1108"/>
        <v>11.301697161580558</v>
      </c>
      <c r="G5040" s="167">
        <f t="shared" si="1098"/>
        <v>392756.84185924201</v>
      </c>
      <c r="H5040" s="167">
        <f t="shared" si="1099"/>
        <v>271299.98899881309</v>
      </c>
      <c r="I5040" s="168">
        <f t="shared" si="1100"/>
        <v>664056.83085805504</v>
      </c>
      <c r="J5040" s="168">
        <f t="shared" si="1102"/>
        <v>625975.86004586332</v>
      </c>
      <c r="K5040" s="94"/>
      <c r="L5040" s="265">
        <f t="shared" si="1101"/>
        <v>253053.37225382717</v>
      </c>
      <c r="M5040" s="265">
        <f>$G5040*NonHospFrac+theModel!$H5040*NonHospFrac</f>
        <v>411003.45860422793</v>
      </c>
      <c r="N5040" s="266">
        <f t="shared" si="1103"/>
        <v>664056.83085805504</v>
      </c>
      <c r="O5040" s="158"/>
      <c r="P5040" s="265">
        <f t="shared" si="1104"/>
        <v>238541.78584295834</v>
      </c>
      <c r="Q5040" s="265">
        <f t="shared" si="1105"/>
        <v>411001.89835360891</v>
      </c>
      <c r="R5040" s="266">
        <f t="shared" si="1106"/>
        <v>649543.68419656728</v>
      </c>
    </row>
    <row r="5041" spans="1:18" x14ac:dyDescent="0.25">
      <c r="A5041" s="81">
        <v>5010</v>
      </c>
      <c r="B5041" s="93">
        <f t="shared" si="1095"/>
        <v>4.2477552815481826E-42</v>
      </c>
      <c r="C5041" s="178">
        <f t="shared" si="1096"/>
        <v>4.238173077195176E-42</v>
      </c>
      <c r="D5041" s="165">
        <f t="shared" si="1097"/>
        <v>2.2558277767625785E-3</v>
      </c>
      <c r="E5041" s="166">
        <f t="shared" si="1107"/>
        <v>24.291375447755232</v>
      </c>
      <c r="F5041" s="167">
        <f t="shared" si="1108"/>
        <v>11.30395298935732</v>
      </c>
      <c r="G5041" s="167">
        <f t="shared" si="1098"/>
        <v>392835.23643845547</v>
      </c>
      <c r="H5041" s="167">
        <f t="shared" si="1099"/>
        <v>271299.98899881309</v>
      </c>
      <c r="I5041" s="168">
        <f t="shared" si="1100"/>
        <v>664135.22543726861</v>
      </c>
      <c r="J5041" s="168">
        <f t="shared" si="1102"/>
        <v>626039.77370887075</v>
      </c>
      <c r="K5041" s="94"/>
      <c r="L5041" s="265">
        <f t="shared" si="1101"/>
        <v>253083.24622200959</v>
      </c>
      <c r="M5041" s="265">
        <f>$G5041*NonHospFrac+theModel!$H5041*NonHospFrac</f>
        <v>411051.97921525897</v>
      </c>
      <c r="N5041" s="266">
        <f t="shared" si="1103"/>
        <v>664135.22543726861</v>
      </c>
      <c r="O5041" s="158"/>
      <c r="P5041" s="265">
        <f t="shared" si="1104"/>
        <v>238566.14154145512</v>
      </c>
      <c r="Q5041" s="265">
        <f t="shared" si="1105"/>
        <v>411050.41896463995</v>
      </c>
      <c r="R5041" s="266">
        <f t="shared" si="1106"/>
        <v>649616.56050609506</v>
      </c>
    </row>
    <row r="5042" spans="1:18" x14ac:dyDescent="0.25">
      <c r="A5042" s="81">
        <v>5011</v>
      </c>
      <c r="B5042" s="93">
        <f t="shared" si="1095"/>
        <v>4.1684052620462972E-42</v>
      </c>
      <c r="C5042" s="178">
        <f t="shared" si="1096"/>
        <v>4.1590020576713699E-42</v>
      </c>
      <c r="D5042" s="165">
        <f t="shared" si="1097"/>
        <v>2.2558277767625785E-3</v>
      </c>
      <c r="E5042" s="166">
        <f t="shared" si="1107"/>
        <v>24.291375447755232</v>
      </c>
      <c r="F5042" s="167">
        <f t="shared" si="1108"/>
        <v>11.306208817134083</v>
      </c>
      <c r="G5042" s="167">
        <f t="shared" si="1098"/>
        <v>392913.63101766887</v>
      </c>
      <c r="H5042" s="167">
        <f t="shared" si="1099"/>
        <v>271299.98899881309</v>
      </c>
      <c r="I5042" s="168">
        <f t="shared" si="1100"/>
        <v>664213.62001648196</v>
      </c>
      <c r="J5042" s="168">
        <f t="shared" si="1102"/>
        <v>626103.68476663134</v>
      </c>
      <c r="K5042" s="94"/>
      <c r="L5042" s="265">
        <f t="shared" si="1101"/>
        <v>253113.12019019201</v>
      </c>
      <c r="M5042" s="265">
        <f>$G5042*NonHospFrac+theModel!$H5042*NonHospFrac</f>
        <v>411100.49982628995</v>
      </c>
      <c r="N5042" s="266">
        <f t="shared" si="1103"/>
        <v>664213.62001648196</v>
      </c>
      <c r="O5042" s="158"/>
      <c r="P5042" s="265">
        <f t="shared" si="1104"/>
        <v>238590.49624716569</v>
      </c>
      <c r="Q5042" s="265">
        <f t="shared" si="1105"/>
        <v>411098.93957567093</v>
      </c>
      <c r="R5042" s="266">
        <f t="shared" si="1106"/>
        <v>649689.43582283659</v>
      </c>
    </row>
    <row r="5043" spans="1:18" x14ac:dyDescent="0.25">
      <c r="A5043" s="81">
        <v>5012</v>
      </c>
      <c r="B5043" s="93">
        <f t="shared" si="1095"/>
        <v>4.0905375373512266E-42</v>
      </c>
      <c r="C5043" s="178">
        <f t="shared" si="1096"/>
        <v>4.0813099891525795E-42</v>
      </c>
      <c r="D5043" s="165">
        <f t="shared" si="1097"/>
        <v>2.2558277767625785E-3</v>
      </c>
      <c r="E5043" s="166">
        <f t="shared" si="1107"/>
        <v>24.291375447755232</v>
      </c>
      <c r="F5043" s="167">
        <f t="shared" si="1108"/>
        <v>11.308464644910845</v>
      </c>
      <c r="G5043" s="167">
        <f t="shared" si="1098"/>
        <v>392992.02559688227</v>
      </c>
      <c r="H5043" s="167">
        <f t="shared" si="1099"/>
        <v>271299.98899881309</v>
      </c>
      <c r="I5043" s="168">
        <f t="shared" si="1100"/>
        <v>664292.01459569531</v>
      </c>
      <c r="J5043" s="168">
        <f t="shared" si="1102"/>
        <v>626167.59321925137</v>
      </c>
      <c r="K5043" s="94"/>
      <c r="L5043" s="265">
        <f t="shared" si="1101"/>
        <v>253142.99415837444</v>
      </c>
      <c r="M5043" s="265">
        <f>$G5043*NonHospFrac+theModel!$H5043*NonHospFrac</f>
        <v>411149.02043732093</v>
      </c>
      <c r="N5043" s="266">
        <f t="shared" si="1103"/>
        <v>664292.01459569531</v>
      </c>
      <c r="O5043" s="158"/>
      <c r="P5043" s="265">
        <f t="shared" si="1104"/>
        <v>238614.84996013049</v>
      </c>
      <c r="Q5043" s="265">
        <f t="shared" si="1105"/>
        <v>411147.46018670191</v>
      </c>
      <c r="R5043" s="266">
        <f t="shared" si="1106"/>
        <v>649762.31014683237</v>
      </c>
    </row>
    <row r="5044" spans="1:18" x14ac:dyDescent="0.25">
      <c r="A5044" s="81">
        <v>5013</v>
      </c>
      <c r="B5044" s="93">
        <f t="shared" si="1095"/>
        <v>4.0141244175154449E-42</v>
      </c>
      <c r="C5044" s="178">
        <f t="shared" si="1096"/>
        <v>4.0050692441550324E-42</v>
      </c>
      <c r="D5044" s="165">
        <f t="shared" si="1097"/>
        <v>2.2558277767625785E-3</v>
      </c>
      <c r="E5044" s="166">
        <f t="shared" si="1107"/>
        <v>24.291375447755232</v>
      </c>
      <c r="F5044" s="167">
        <f t="shared" si="1108"/>
        <v>11.310720472687608</v>
      </c>
      <c r="G5044" s="167">
        <f t="shared" si="1098"/>
        <v>393070.42017609568</v>
      </c>
      <c r="H5044" s="167">
        <f t="shared" si="1099"/>
        <v>271299.98899881309</v>
      </c>
      <c r="I5044" s="168">
        <f t="shared" si="1100"/>
        <v>664370.40917490877</v>
      </c>
      <c r="J5044" s="168">
        <f t="shared" si="1102"/>
        <v>626231.49906683713</v>
      </c>
      <c r="K5044" s="94"/>
      <c r="L5044" s="265">
        <f t="shared" si="1101"/>
        <v>253172.86812655686</v>
      </c>
      <c r="M5044" s="265">
        <f>$G5044*NonHospFrac+theModel!$H5044*NonHospFrac</f>
        <v>411197.54104835191</v>
      </c>
      <c r="N5044" s="266">
        <f t="shared" si="1103"/>
        <v>664370.40917490877</v>
      </c>
      <c r="O5044" s="158"/>
      <c r="P5044" s="265">
        <f t="shared" si="1104"/>
        <v>238639.20268039001</v>
      </c>
      <c r="Q5044" s="265">
        <f t="shared" si="1105"/>
        <v>411195.98079773289</v>
      </c>
      <c r="R5044" s="266">
        <f t="shared" si="1106"/>
        <v>649835.18347812293</v>
      </c>
    </row>
    <row r="5045" spans="1:18" x14ac:dyDescent="0.25">
      <c r="A5045" s="81">
        <v>5014</v>
      </c>
      <c r="B5045" s="93">
        <f t="shared" si="1095"/>
        <v>3.9391387298519065E-42</v>
      </c>
      <c r="C5045" s="178">
        <f t="shared" si="1096"/>
        <v>3.9302527112885856E-42</v>
      </c>
      <c r="D5045" s="165">
        <f t="shared" si="1097"/>
        <v>2.2558277767625785E-3</v>
      </c>
      <c r="E5045" s="166">
        <f t="shared" si="1107"/>
        <v>24.291375447755232</v>
      </c>
      <c r="F5045" s="167">
        <f t="shared" si="1108"/>
        <v>11.312976300464371</v>
      </c>
      <c r="G5045" s="167">
        <f t="shared" si="1098"/>
        <v>393148.81475530914</v>
      </c>
      <c r="H5045" s="167">
        <f t="shared" si="1099"/>
        <v>271299.98899881309</v>
      </c>
      <c r="I5045" s="168">
        <f t="shared" si="1100"/>
        <v>664448.80375412223</v>
      </c>
      <c r="J5045" s="168">
        <f t="shared" si="1102"/>
        <v>626295.40230949479</v>
      </c>
      <c r="K5045" s="94"/>
      <c r="L5045" s="265">
        <f t="shared" si="1101"/>
        <v>253202.74209473931</v>
      </c>
      <c r="M5045" s="265">
        <f>$G5045*NonHospFrac+theModel!$H5045*NonHospFrac</f>
        <v>411246.06165938289</v>
      </c>
      <c r="N5045" s="266">
        <f t="shared" si="1103"/>
        <v>664448.80375412223</v>
      </c>
      <c r="O5045" s="158"/>
      <c r="P5045" s="265">
        <f t="shared" si="1104"/>
        <v>238663.55440798475</v>
      </c>
      <c r="Q5045" s="265">
        <f t="shared" si="1105"/>
        <v>411244.50140876387</v>
      </c>
      <c r="R5045" s="266">
        <f t="shared" si="1106"/>
        <v>649908.05581674865</v>
      </c>
    </row>
    <row r="5046" spans="1:18" x14ac:dyDescent="0.25">
      <c r="A5046" s="81">
        <v>5015</v>
      </c>
      <c r="B5046" s="93">
        <f t="shared" si="1095"/>
        <v>3.8655538092722871E-42</v>
      </c>
      <c r="C5046" s="178">
        <f t="shared" si="1096"/>
        <v>3.8568337856167604E-42</v>
      </c>
      <c r="D5046" s="165">
        <f t="shared" si="1097"/>
        <v>2.2558277767625785E-3</v>
      </c>
      <c r="E5046" s="166">
        <f t="shared" si="1107"/>
        <v>24.291375447755232</v>
      </c>
      <c r="F5046" s="167">
        <f t="shared" si="1108"/>
        <v>11.315232128241133</v>
      </c>
      <c r="G5046" s="167">
        <f t="shared" si="1098"/>
        <v>393227.20933452254</v>
      </c>
      <c r="H5046" s="167">
        <f t="shared" si="1099"/>
        <v>271299.98899881309</v>
      </c>
      <c r="I5046" s="168">
        <f t="shared" si="1100"/>
        <v>664527.19833333557</v>
      </c>
      <c r="J5046" s="168">
        <f t="shared" si="1102"/>
        <v>626359.30294733041</v>
      </c>
      <c r="K5046" s="94"/>
      <c r="L5046" s="265">
        <f t="shared" si="1101"/>
        <v>253232.6160629217</v>
      </c>
      <c r="M5046" s="265">
        <f>$G5046*NonHospFrac+theModel!$H5046*NonHospFrac</f>
        <v>411294.58227041387</v>
      </c>
      <c r="N5046" s="266">
        <f t="shared" si="1103"/>
        <v>664527.19833333557</v>
      </c>
      <c r="O5046" s="158"/>
      <c r="P5046" s="265">
        <f t="shared" si="1104"/>
        <v>238687.90514295507</v>
      </c>
      <c r="Q5046" s="265">
        <f t="shared" si="1105"/>
        <v>411293.02201979485</v>
      </c>
      <c r="R5046" s="266">
        <f t="shared" si="1106"/>
        <v>649980.92716274993</v>
      </c>
    </row>
    <row r="5047" spans="1:18" x14ac:dyDescent="0.25">
      <c r="A5047" s="81">
        <v>5016</v>
      </c>
      <c r="B5047" s="93">
        <f t="shared" si="1095"/>
        <v>3.7933434888039187E-42</v>
      </c>
      <c r="C5047" s="178">
        <f t="shared" si="1096"/>
        <v>3.7847863591950733E-42</v>
      </c>
      <c r="D5047" s="165">
        <f t="shared" si="1097"/>
        <v>2.2558277767625785E-3</v>
      </c>
      <c r="E5047" s="166">
        <f t="shared" si="1107"/>
        <v>24.291375447755232</v>
      </c>
      <c r="F5047" s="167">
        <f t="shared" si="1108"/>
        <v>11.317487956017896</v>
      </c>
      <c r="G5047" s="167">
        <f t="shared" si="1098"/>
        <v>393305.60391373595</v>
      </c>
      <c r="H5047" s="167">
        <f t="shared" si="1099"/>
        <v>271299.98899881309</v>
      </c>
      <c r="I5047" s="168">
        <f t="shared" si="1100"/>
        <v>664605.59291254904</v>
      </c>
      <c r="J5047" s="168">
        <f t="shared" si="1102"/>
        <v>626423.20098045026</v>
      </c>
      <c r="K5047" s="94"/>
      <c r="L5047" s="265">
        <f t="shared" si="1101"/>
        <v>253262.49003110413</v>
      </c>
      <c r="M5047" s="265">
        <f>$G5047*NonHospFrac+theModel!$H5047*NonHospFrac</f>
        <v>411343.10288144485</v>
      </c>
      <c r="N5047" s="266">
        <f t="shared" si="1103"/>
        <v>664605.59291254892</v>
      </c>
      <c r="O5047" s="158"/>
      <c r="P5047" s="265">
        <f t="shared" si="1104"/>
        <v>238712.25488534154</v>
      </c>
      <c r="Q5047" s="265">
        <f t="shared" si="1105"/>
        <v>411341.54263082583</v>
      </c>
      <c r="R5047" s="266">
        <f t="shared" si="1106"/>
        <v>650053.7975161674</v>
      </c>
    </row>
    <row r="5048" spans="1:18" x14ac:dyDescent="0.25">
      <c r="A5048" s="81">
        <v>5017</v>
      </c>
      <c r="B5048" s="93">
        <f t="shared" si="1095"/>
        <v>3.7224820902856321E-42</v>
      </c>
      <c r="C5048" s="178">
        <f t="shared" si="1096"/>
        <v>3.7140848117878642E-42</v>
      </c>
      <c r="D5048" s="165">
        <f t="shared" si="1097"/>
        <v>2.2558277767625785E-3</v>
      </c>
      <c r="E5048" s="166">
        <f t="shared" si="1107"/>
        <v>24.291375447755232</v>
      </c>
      <c r="F5048" s="167">
        <f t="shared" si="1108"/>
        <v>11.319743783794658</v>
      </c>
      <c r="G5048" s="167">
        <f t="shared" si="1098"/>
        <v>393383.99849294941</v>
      </c>
      <c r="H5048" s="167">
        <f t="shared" si="1099"/>
        <v>271299.98899881309</v>
      </c>
      <c r="I5048" s="168">
        <f t="shared" si="1100"/>
        <v>664683.9874917625</v>
      </c>
      <c r="J5048" s="168">
        <f t="shared" si="1102"/>
        <v>626487.09640896053</v>
      </c>
      <c r="K5048" s="94"/>
      <c r="L5048" s="265">
        <f t="shared" si="1101"/>
        <v>253292.36399928658</v>
      </c>
      <c r="M5048" s="265">
        <f>$G5048*NonHospFrac+theModel!$H5048*NonHospFrac</f>
        <v>411391.62349247589</v>
      </c>
      <c r="N5048" s="266">
        <f t="shared" si="1103"/>
        <v>664683.9874917625</v>
      </c>
      <c r="O5048" s="158"/>
      <c r="P5048" s="265">
        <f t="shared" si="1104"/>
        <v>238736.60363518458</v>
      </c>
      <c r="Q5048" s="265">
        <f t="shared" si="1105"/>
        <v>411390.06324185687</v>
      </c>
      <c r="R5048" s="266">
        <f t="shared" si="1106"/>
        <v>650126.66687704145</v>
      </c>
    </row>
    <row r="5049" spans="1:18" x14ac:dyDescent="0.25">
      <c r="A5049" s="81">
        <v>5018</v>
      </c>
      <c r="B5049" s="93">
        <f t="shared" si="1095"/>
        <v>3.6529444152357815E-42</v>
      </c>
      <c r="C5049" s="178">
        <f t="shared" si="1096"/>
        <v>3.6447040017569228E-42</v>
      </c>
      <c r="D5049" s="165">
        <f t="shared" si="1097"/>
        <v>2.2558277767625785E-3</v>
      </c>
      <c r="E5049" s="166">
        <f t="shared" si="1107"/>
        <v>24.291375447755232</v>
      </c>
      <c r="F5049" s="167">
        <f t="shared" si="1108"/>
        <v>11.321999611571421</v>
      </c>
      <c r="G5049" s="167">
        <f t="shared" si="1098"/>
        <v>393462.39307216281</v>
      </c>
      <c r="H5049" s="167">
        <f t="shared" si="1099"/>
        <v>271299.98899881309</v>
      </c>
      <c r="I5049" s="168">
        <f t="shared" si="1100"/>
        <v>664762.38207097584</v>
      </c>
      <c r="J5049" s="168">
        <f t="shared" si="1102"/>
        <v>626550.98923296726</v>
      </c>
      <c r="K5049" s="94"/>
      <c r="L5049" s="265">
        <f t="shared" si="1101"/>
        <v>253322.237967469</v>
      </c>
      <c r="M5049" s="265">
        <f>$G5049*NonHospFrac+theModel!$H5049*NonHospFrac</f>
        <v>411440.14410350687</v>
      </c>
      <c r="N5049" s="266">
        <f t="shared" si="1103"/>
        <v>664762.38207097584</v>
      </c>
      <c r="O5049" s="158"/>
      <c r="P5049" s="265">
        <f t="shared" si="1104"/>
        <v>238760.95139252461</v>
      </c>
      <c r="Q5049" s="265">
        <f t="shared" si="1105"/>
        <v>411438.58385288785</v>
      </c>
      <c r="R5049" s="266">
        <f t="shared" si="1106"/>
        <v>650199.53524541249</v>
      </c>
    </row>
    <row r="5050" spans="1:18" x14ac:dyDescent="0.25">
      <c r="A5050" s="81">
        <v>5019</v>
      </c>
      <c r="B5050" s="93">
        <f t="shared" si="1095"/>
        <v>3.5847057358919354E-42</v>
      </c>
      <c r="C5050" s="178">
        <f t="shared" si="1096"/>
        <v>3.5766192571213903E-42</v>
      </c>
      <c r="D5050" s="165">
        <f t="shared" si="1097"/>
        <v>2.2558277767625785E-3</v>
      </c>
      <c r="E5050" s="166">
        <f t="shared" si="1107"/>
        <v>24.291375447755232</v>
      </c>
      <c r="F5050" s="167">
        <f t="shared" si="1108"/>
        <v>11.324255439348184</v>
      </c>
      <c r="G5050" s="167">
        <f t="shared" si="1098"/>
        <v>393540.78765137622</v>
      </c>
      <c r="H5050" s="167">
        <f t="shared" si="1099"/>
        <v>271299.98899881309</v>
      </c>
      <c r="I5050" s="168">
        <f t="shared" si="1100"/>
        <v>664840.77665018931</v>
      </c>
      <c r="J5050" s="168">
        <f t="shared" si="1102"/>
        <v>626614.87945257674</v>
      </c>
      <c r="K5050" s="94"/>
      <c r="L5050" s="265">
        <f t="shared" si="1101"/>
        <v>253352.11193565142</v>
      </c>
      <c r="M5050" s="265">
        <f>$G5050*NonHospFrac+theModel!$H5050*NonHospFrac</f>
        <v>411488.66471453791</v>
      </c>
      <c r="N5050" s="266">
        <f t="shared" si="1103"/>
        <v>664840.77665018931</v>
      </c>
      <c r="O5050" s="158"/>
      <c r="P5050" s="265">
        <f t="shared" si="1104"/>
        <v>238785.29815740214</v>
      </c>
      <c r="Q5050" s="265">
        <f t="shared" si="1105"/>
        <v>411487.10446391889</v>
      </c>
      <c r="R5050" s="266">
        <f t="shared" si="1106"/>
        <v>650272.40262132103</v>
      </c>
    </row>
    <row r="5051" spans="1:18" x14ac:dyDescent="0.25">
      <c r="A5051" s="81">
        <v>5020</v>
      </c>
      <c r="B5051" s="93">
        <f t="shared" si="1095"/>
        <v>3.5177417864179276E-42</v>
      </c>
      <c r="C5051" s="178">
        <f t="shared" si="1096"/>
        <v>3.5098063667846475E-42</v>
      </c>
      <c r="D5051" s="165">
        <f t="shared" si="1097"/>
        <v>2.2558277767625785E-3</v>
      </c>
      <c r="E5051" s="166">
        <f t="shared" si="1107"/>
        <v>24.291375447755232</v>
      </c>
      <c r="F5051" s="167">
        <f t="shared" si="1108"/>
        <v>11.326511267124946</v>
      </c>
      <c r="G5051" s="167">
        <f t="shared" si="1098"/>
        <v>393619.18223058968</v>
      </c>
      <c r="H5051" s="167">
        <f t="shared" si="1099"/>
        <v>271299.98899881309</v>
      </c>
      <c r="I5051" s="168">
        <f t="shared" si="1100"/>
        <v>664919.17122940277</v>
      </c>
      <c r="J5051" s="168">
        <f t="shared" si="1102"/>
        <v>626678.76706789515</v>
      </c>
      <c r="K5051" s="94"/>
      <c r="L5051" s="265">
        <f t="shared" si="1101"/>
        <v>253381.98590383385</v>
      </c>
      <c r="M5051" s="265">
        <f>$G5051*NonHospFrac+theModel!$H5051*NonHospFrac</f>
        <v>411537.18532556889</v>
      </c>
      <c r="N5051" s="266">
        <f t="shared" si="1103"/>
        <v>664919.17122940277</v>
      </c>
      <c r="O5051" s="158"/>
      <c r="P5051" s="265">
        <f t="shared" si="1104"/>
        <v>238809.64392985759</v>
      </c>
      <c r="Q5051" s="265">
        <f t="shared" si="1105"/>
        <v>411535.62507494987</v>
      </c>
      <c r="R5051" s="266">
        <f t="shared" si="1106"/>
        <v>650345.26900480746</v>
      </c>
    </row>
    <row r="5052" spans="1:18" x14ac:dyDescent="0.25">
      <c r="A5052" s="81">
        <v>5021</v>
      </c>
      <c r="B5052" s="93">
        <f t="shared" si="1095"/>
        <v>3.4520287542741499E-42</v>
      </c>
      <c r="C5052" s="178">
        <f t="shared" si="1096"/>
        <v>3.4442415719240749E-42</v>
      </c>
      <c r="D5052" s="165">
        <f t="shared" si="1097"/>
        <v>2.2558277767625785E-3</v>
      </c>
      <c r="E5052" s="166">
        <f t="shared" si="1107"/>
        <v>24.291375447755232</v>
      </c>
      <c r="F5052" s="167">
        <f t="shared" si="1108"/>
        <v>11.328767094901709</v>
      </c>
      <c r="G5052" s="167">
        <f t="shared" si="1098"/>
        <v>393697.57680980308</v>
      </c>
      <c r="H5052" s="167">
        <f t="shared" si="1099"/>
        <v>271299.98899881309</v>
      </c>
      <c r="I5052" s="168">
        <f t="shared" si="1100"/>
        <v>664997.56580861611</v>
      </c>
      <c r="J5052" s="168">
        <f t="shared" si="1102"/>
        <v>626742.65207902843</v>
      </c>
      <c r="K5052" s="94"/>
      <c r="L5052" s="265">
        <f t="shared" si="1101"/>
        <v>253411.85987201627</v>
      </c>
      <c r="M5052" s="265">
        <f>$G5052*NonHospFrac+theModel!$H5052*NonHospFrac</f>
        <v>411585.70593659987</v>
      </c>
      <c r="N5052" s="266">
        <f t="shared" si="1103"/>
        <v>664997.56580861611</v>
      </c>
      <c r="O5052" s="158"/>
      <c r="P5052" s="265">
        <f t="shared" si="1104"/>
        <v>238833.98870993144</v>
      </c>
      <c r="Q5052" s="265">
        <f t="shared" si="1105"/>
        <v>411584.14568598085</v>
      </c>
      <c r="R5052" s="266">
        <f t="shared" si="1106"/>
        <v>650418.13439591229</v>
      </c>
    </row>
    <row r="5053" spans="1:18" x14ac:dyDescent="0.25">
      <c r="A5053" s="81">
        <v>5022</v>
      </c>
      <c r="B5053" s="93">
        <f t="shared" si="1095"/>
        <v>3.3875432717505692E-42</v>
      </c>
      <c r="C5053" s="178">
        <f t="shared" si="1096"/>
        <v>3.3799015575431691E-42</v>
      </c>
      <c r="D5053" s="165">
        <f t="shared" si="1097"/>
        <v>2.2558277767625785E-3</v>
      </c>
      <c r="E5053" s="166">
        <f t="shared" si="1107"/>
        <v>24.291375447755232</v>
      </c>
      <c r="F5053" s="167">
        <f t="shared" si="1108"/>
        <v>11.331022922678471</v>
      </c>
      <c r="G5053" s="167">
        <f t="shared" si="1098"/>
        <v>393775.97138901649</v>
      </c>
      <c r="H5053" s="167">
        <f t="shared" si="1099"/>
        <v>271299.98899881309</v>
      </c>
      <c r="I5053" s="168">
        <f t="shared" si="1100"/>
        <v>665075.96038782957</v>
      </c>
      <c r="J5053" s="168">
        <f t="shared" si="1102"/>
        <v>626806.53448608296</v>
      </c>
      <c r="K5053" s="94"/>
      <c r="L5053" s="265">
        <f t="shared" si="1101"/>
        <v>253441.73384019869</v>
      </c>
      <c r="M5053" s="265">
        <f>$G5053*NonHospFrac+theModel!$H5053*NonHospFrac</f>
        <v>411634.22654763085</v>
      </c>
      <c r="N5053" s="266">
        <f t="shared" si="1103"/>
        <v>665075.96038782957</v>
      </c>
      <c r="O5053" s="158"/>
      <c r="P5053" s="265">
        <f t="shared" si="1104"/>
        <v>238858.33249766412</v>
      </c>
      <c r="Q5053" s="265">
        <f t="shared" si="1105"/>
        <v>411632.66629701183</v>
      </c>
      <c r="R5053" s="266">
        <f t="shared" si="1106"/>
        <v>650490.99879467592</v>
      </c>
    </row>
    <row r="5054" spans="1:18" x14ac:dyDescent="0.25">
      <c r="A5054" s="81">
        <v>5023</v>
      </c>
      <c r="B5054" s="93">
        <f t="shared" si="1095"/>
        <v>3.3242624076563175E-42</v>
      </c>
      <c r="C5054" s="178">
        <f t="shared" si="1096"/>
        <v>3.3167634441798786E-42</v>
      </c>
      <c r="D5054" s="165">
        <f t="shared" si="1097"/>
        <v>2.2558277767625785E-3</v>
      </c>
      <c r="E5054" s="166">
        <f t="shared" si="1107"/>
        <v>24.291375447755232</v>
      </c>
      <c r="F5054" s="167">
        <f t="shared" si="1108"/>
        <v>11.333278750455234</v>
      </c>
      <c r="G5054" s="167">
        <f t="shared" si="1098"/>
        <v>393854.36596822989</v>
      </c>
      <c r="H5054" s="167">
        <f t="shared" si="1099"/>
        <v>271299.98899881309</v>
      </c>
      <c r="I5054" s="168">
        <f t="shared" si="1100"/>
        <v>665154.35496704304</v>
      </c>
      <c r="J5054" s="168">
        <f t="shared" si="1102"/>
        <v>626870.41428916482</v>
      </c>
      <c r="K5054" s="94"/>
      <c r="L5054" s="265">
        <f t="shared" si="1101"/>
        <v>253471.60780838112</v>
      </c>
      <c r="M5054" s="265">
        <f>$G5054*NonHospFrac+theModel!$H5054*NonHospFrac</f>
        <v>411682.74715866183</v>
      </c>
      <c r="N5054" s="266">
        <f t="shared" si="1103"/>
        <v>665154.35496704292</v>
      </c>
      <c r="O5054" s="158"/>
      <c r="P5054" s="265">
        <f t="shared" si="1104"/>
        <v>238882.67529309608</v>
      </c>
      <c r="Q5054" s="265">
        <f t="shared" si="1105"/>
        <v>411681.18690804282</v>
      </c>
      <c r="R5054" s="266">
        <f t="shared" si="1106"/>
        <v>650563.86220113887</v>
      </c>
    </row>
    <row r="5055" spans="1:18" x14ac:dyDescent="0.25">
      <c r="A5055" s="81">
        <v>5024</v>
      </c>
      <c r="B5055" s="93">
        <f t="shared" si="1095"/>
        <v>3.2621636591660862E-42</v>
      </c>
      <c r="C5055" s="178">
        <f t="shared" si="1096"/>
        <v>3.2548047797713939E-42</v>
      </c>
      <c r="D5055" s="165">
        <f t="shared" si="1097"/>
        <v>2.2558277767625785E-3</v>
      </c>
      <c r="E5055" s="166">
        <f t="shared" si="1107"/>
        <v>24.291375447755232</v>
      </c>
      <c r="F5055" s="167">
        <f t="shared" si="1108"/>
        <v>11.335534578231997</v>
      </c>
      <c r="G5055" s="167">
        <f t="shared" si="1098"/>
        <v>393932.76054744335</v>
      </c>
      <c r="H5055" s="167">
        <f t="shared" si="1099"/>
        <v>271299.98899881309</v>
      </c>
      <c r="I5055" s="168">
        <f t="shared" si="1100"/>
        <v>665232.74954625638</v>
      </c>
      <c r="J5055" s="168">
        <f t="shared" si="1102"/>
        <v>626934.29148838005</v>
      </c>
      <c r="K5055" s="94"/>
      <c r="L5055" s="265">
        <f t="shared" si="1101"/>
        <v>253501.48177656357</v>
      </c>
      <c r="M5055" s="265">
        <f>$G5055*NonHospFrac+theModel!$H5055*NonHospFrac</f>
        <v>411731.26776969287</v>
      </c>
      <c r="N5055" s="266">
        <f t="shared" si="1103"/>
        <v>665232.74954625638</v>
      </c>
      <c r="O5055" s="158"/>
      <c r="P5055" s="265">
        <f t="shared" si="1104"/>
        <v>238907.01709626781</v>
      </c>
      <c r="Q5055" s="265">
        <f t="shared" si="1105"/>
        <v>411729.70751907385</v>
      </c>
      <c r="R5055" s="266">
        <f t="shared" si="1106"/>
        <v>650636.72461534163</v>
      </c>
    </row>
    <row r="5056" spans="1:18" x14ac:dyDescent="0.25">
      <c r="A5056" s="81">
        <v>5025</v>
      </c>
      <c r="B5056" s="93">
        <f t="shared" si="1095"/>
        <v>3.2012249438173026E-42</v>
      </c>
      <c r="C5056" s="178">
        <f t="shared" si="1096"/>
        <v>3.1940035316693742E-42</v>
      </c>
      <c r="D5056" s="165">
        <f t="shared" si="1097"/>
        <v>2.2558277767625785E-3</v>
      </c>
      <c r="E5056" s="166">
        <f t="shared" si="1107"/>
        <v>24.291375447755232</v>
      </c>
      <c r="F5056" s="167">
        <f t="shared" si="1108"/>
        <v>11.337790406008759</v>
      </c>
      <c r="G5056" s="167">
        <f t="shared" si="1098"/>
        <v>394011.15512665675</v>
      </c>
      <c r="H5056" s="167">
        <f t="shared" si="1099"/>
        <v>271299.98899881309</v>
      </c>
      <c r="I5056" s="168">
        <f t="shared" si="1100"/>
        <v>665311.14412546984</v>
      </c>
      <c r="J5056" s="168">
        <f t="shared" si="1102"/>
        <v>626998.16608383507</v>
      </c>
      <c r="K5056" s="94"/>
      <c r="L5056" s="265">
        <f t="shared" si="1101"/>
        <v>253531.35574474596</v>
      </c>
      <c r="M5056" s="265">
        <f>$G5056*NonHospFrac+theModel!$H5056*NonHospFrac</f>
        <v>411779.78838072385</v>
      </c>
      <c r="N5056" s="266">
        <f t="shared" si="1103"/>
        <v>665311.14412546984</v>
      </c>
      <c r="O5056" s="158"/>
      <c r="P5056" s="265">
        <f t="shared" si="1104"/>
        <v>238931.35790721967</v>
      </c>
      <c r="Q5056" s="265">
        <f t="shared" si="1105"/>
        <v>411778.22813010484</v>
      </c>
      <c r="R5056" s="266">
        <f t="shared" si="1106"/>
        <v>650709.58603732451</v>
      </c>
    </row>
    <row r="5057" spans="1:18" x14ac:dyDescent="0.25">
      <c r="A5057" s="81">
        <v>5026</v>
      </c>
      <c r="B5057" s="93">
        <f t="shared" si="1095"/>
        <v>3.1414245916583054E-42</v>
      </c>
      <c r="C5057" s="178">
        <f t="shared" si="1096"/>
        <v>3.1343380788058373E-42</v>
      </c>
      <c r="D5057" s="165">
        <f t="shared" si="1097"/>
        <v>2.2558277767625785E-3</v>
      </c>
      <c r="E5057" s="166">
        <f t="shared" si="1107"/>
        <v>24.291375447755232</v>
      </c>
      <c r="F5057" s="167">
        <f t="shared" si="1108"/>
        <v>11.340046233785522</v>
      </c>
      <c r="G5057" s="167">
        <f t="shared" si="1098"/>
        <v>394089.54970587016</v>
      </c>
      <c r="H5057" s="167">
        <f t="shared" si="1099"/>
        <v>271299.98899881309</v>
      </c>
      <c r="I5057" s="168">
        <f t="shared" si="1100"/>
        <v>665389.53870468331</v>
      </c>
      <c r="J5057" s="168">
        <f t="shared" si="1102"/>
        <v>627062.03807563579</v>
      </c>
      <c r="K5057" s="94"/>
      <c r="L5057" s="265">
        <f t="shared" si="1101"/>
        <v>253561.22971292838</v>
      </c>
      <c r="M5057" s="265">
        <f>$G5057*NonHospFrac+theModel!$H5057*NonHospFrac</f>
        <v>411828.30899175484</v>
      </c>
      <c r="N5057" s="266">
        <f t="shared" si="1103"/>
        <v>665389.53870468319</v>
      </c>
      <c r="O5057" s="158"/>
      <c r="P5057" s="265">
        <f t="shared" si="1104"/>
        <v>238955.69772599218</v>
      </c>
      <c r="Q5057" s="265">
        <f t="shared" si="1105"/>
        <v>411826.74874113582</v>
      </c>
      <c r="R5057" s="266">
        <f t="shared" si="1106"/>
        <v>650782.446467128</v>
      </c>
    </row>
    <row r="5058" spans="1:18" x14ac:dyDescent="0.25">
      <c r="A5058" s="81">
        <v>5027</v>
      </c>
      <c r="B5058" s="93">
        <f t="shared" si="1095"/>
        <v>3.0827413375417194E-42</v>
      </c>
      <c r="C5058" s="178">
        <f t="shared" si="1096"/>
        <v>3.0757872040039186E-42</v>
      </c>
      <c r="D5058" s="165">
        <f t="shared" si="1097"/>
        <v>2.2558277767625785E-3</v>
      </c>
      <c r="E5058" s="166">
        <f t="shared" si="1107"/>
        <v>24.291375447755232</v>
      </c>
      <c r="F5058" s="167">
        <f t="shared" si="1108"/>
        <v>11.342302061562284</v>
      </c>
      <c r="G5058" s="167">
        <f t="shared" si="1098"/>
        <v>394167.94428508362</v>
      </c>
      <c r="H5058" s="167">
        <f t="shared" si="1099"/>
        <v>271299.98899881309</v>
      </c>
      <c r="I5058" s="168">
        <f t="shared" si="1100"/>
        <v>665467.93328389665</v>
      </c>
      <c r="J5058" s="168">
        <f t="shared" si="1102"/>
        <v>627125.90746388829</v>
      </c>
      <c r="K5058" s="94"/>
      <c r="L5058" s="265">
        <f t="shared" si="1101"/>
        <v>253591.10368111084</v>
      </c>
      <c r="M5058" s="265">
        <f>$G5058*NonHospFrac+theModel!$H5058*NonHospFrac</f>
        <v>411876.82960278587</v>
      </c>
      <c r="N5058" s="266">
        <f t="shared" si="1103"/>
        <v>665467.93328389665</v>
      </c>
      <c r="O5058" s="158"/>
      <c r="P5058" s="265">
        <f t="shared" si="1104"/>
        <v>238980.0365526258</v>
      </c>
      <c r="Q5058" s="265">
        <f t="shared" si="1105"/>
        <v>411875.26935216686</v>
      </c>
      <c r="R5058" s="266">
        <f t="shared" si="1106"/>
        <v>650855.30590479262</v>
      </c>
    </row>
    <row r="5059" spans="1:18" x14ac:dyDescent="0.25">
      <c r="A5059" s="81">
        <v>5028</v>
      </c>
      <c r="B5059" s="93">
        <f t="shared" si="1095"/>
        <v>3.0251543135632462E-42</v>
      </c>
      <c r="C5059" s="178">
        <f t="shared" si="1096"/>
        <v>3.0183300864337171E-42</v>
      </c>
      <c r="D5059" s="165">
        <f t="shared" si="1097"/>
        <v>2.2558277767625785E-3</v>
      </c>
      <c r="E5059" s="166">
        <f t="shared" si="1107"/>
        <v>24.291375447755232</v>
      </c>
      <c r="F5059" s="167">
        <f t="shared" si="1108"/>
        <v>11.344557889339047</v>
      </c>
      <c r="G5059" s="167">
        <f t="shared" si="1098"/>
        <v>394246.33886429702</v>
      </c>
      <c r="H5059" s="167">
        <f t="shared" si="1099"/>
        <v>271299.98899881309</v>
      </c>
      <c r="I5059" s="168">
        <f t="shared" si="1100"/>
        <v>665546.32786311011</v>
      </c>
      <c r="J5059" s="168">
        <f t="shared" si="1102"/>
        <v>627189.77424869884</v>
      </c>
      <c r="K5059" s="94"/>
      <c r="L5059" s="265">
        <f t="shared" si="1101"/>
        <v>253620.97764929326</v>
      </c>
      <c r="M5059" s="265">
        <f>$G5059*NonHospFrac+theModel!$H5059*NonHospFrac</f>
        <v>411925.35021381686</v>
      </c>
      <c r="N5059" s="266">
        <f t="shared" si="1103"/>
        <v>665546.32786311011</v>
      </c>
      <c r="O5059" s="158"/>
      <c r="P5059" s="265">
        <f t="shared" si="1104"/>
        <v>239004.3743871609</v>
      </c>
      <c r="Q5059" s="265">
        <f t="shared" si="1105"/>
        <v>411923.78996319784</v>
      </c>
      <c r="R5059" s="266">
        <f t="shared" si="1106"/>
        <v>650928.16435035877</v>
      </c>
    </row>
    <row r="5060" spans="1:18" x14ac:dyDescent="0.25">
      <c r="A5060" s="81">
        <v>5029</v>
      </c>
      <c r="B5060" s="93">
        <f t="shared" si="1095"/>
        <v>2.968643041640315E-42</v>
      </c>
      <c r="C5060" s="178">
        <f t="shared" si="1096"/>
        <v>2.9619462942076902E-42</v>
      </c>
      <c r="D5060" s="165">
        <f t="shared" si="1097"/>
        <v>2.2558277767625785E-3</v>
      </c>
      <c r="E5060" s="166">
        <f t="shared" si="1107"/>
        <v>24.291375447755232</v>
      </c>
      <c r="F5060" s="167">
        <f t="shared" si="1108"/>
        <v>11.346813717115809</v>
      </c>
      <c r="G5060" s="167">
        <f t="shared" si="1098"/>
        <v>394324.73344351043</v>
      </c>
      <c r="H5060" s="167">
        <f t="shared" si="1099"/>
        <v>271299.98899881309</v>
      </c>
      <c r="I5060" s="168">
        <f t="shared" si="1100"/>
        <v>665624.72244232357</v>
      </c>
      <c r="J5060" s="168">
        <f t="shared" si="1102"/>
        <v>627253.63843017351</v>
      </c>
      <c r="K5060" s="94"/>
      <c r="L5060" s="265">
        <f t="shared" si="1101"/>
        <v>253650.85161747568</v>
      </c>
      <c r="M5060" s="265">
        <f>$G5060*NonHospFrac+theModel!$H5060*NonHospFrac</f>
        <v>411973.87082484784</v>
      </c>
      <c r="N5060" s="266">
        <f t="shared" si="1103"/>
        <v>665624.72244232357</v>
      </c>
      <c r="O5060" s="158"/>
      <c r="P5060" s="265">
        <f t="shared" si="1104"/>
        <v>239028.71122963796</v>
      </c>
      <c r="Q5060" s="265">
        <f t="shared" si="1105"/>
        <v>411972.31057422882</v>
      </c>
      <c r="R5060" s="266">
        <f t="shared" si="1106"/>
        <v>651001.02180386684</v>
      </c>
    </row>
    <row r="5061" spans="1:18" x14ac:dyDescent="0.25">
      <c r="A5061" s="81">
        <v>5030</v>
      </c>
      <c r="B5061" s="93">
        <f t="shared" si="1095"/>
        <v>2.9131874262305176E-42</v>
      </c>
      <c r="C5061" s="178">
        <f t="shared" si="1096"/>
        <v>2.906615777115511E-42</v>
      </c>
      <c r="D5061" s="165">
        <f t="shared" si="1097"/>
        <v>2.2558277767625785E-3</v>
      </c>
      <c r="E5061" s="166">
        <f t="shared" si="1107"/>
        <v>24.291375447755232</v>
      </c>
      <c r="F5061" s="167">
        <f t="shared" si="1108"/>
        <v>11.349069544892572</v>
      </c>
      <c r="G5061" s="167">
        <f t="shared" si="1098"/>
        <v>394403.12802272389</v>
      </c>
      <c r="H5061" s="167">
        <f t="shared" si="1099"/>
        <v>271299.98899881309</v>
      </c>
      <c r="I5061" s="168">
        <f t="shared" si="1100"/>
        <v>665703.11702153692</v>
      </c>
      <c r="J5061" s="168">
        <f t="shared" si="1102"/>
        <v>627317.50000841834</v>
      </c>
      <c r="K5061" s="94"/>
      <c r="L5061" s="265">
        <f t="shared" si="1101"/>
        <v>253680.7255856581</v>
      </c>
      <c r="M5061" s="265">
        <f>$G5061*NonHospFrac+theModel!$H5061*NonHospFrac</f>
        <v>412022.39143587882</v>
      </c>
      <c r="N5061" s="266">
        <f t="shared" si="1103"/>
        <v>665703.11702153692</v>
      </c>
      <c r="O5061" s="158"/>
      <c r="P5061" s="265">
        <f t="shared" si="1104"/>
        <v>239053.0470800974</v>
      </c>
      <c r="Q5061" s="265">
        <f t="shared" si="1105"/>
        <v>412020.8311852598</v>
      </c>
      <c r="R5061" s="266">
        <f t="shared" si="1106"/>
        <v>651073.87826535723</v>
      </c>
    </row>
    <row r="5062" spans="1:18" x14ac:dyDescent="0.25">
      <c r="A5062" s="81">
        <v>5031</v>
      </c>
      <c r="B5062" s="93">
        <f t="shared" si="1095"/>
        <v>2.8587677471853636E-42</v>
      </c>
      <c r="C5062" s="178">
        <f t="shared" si="1096"/>
        <v>2.8523188594939497E-42</v>
      </c>
      <c r="D5062" s="165">
        <f t="shared" si="1097"/>
        <v>2.2558277767625785E-3</v>
      </c>
      <c r="E5062" s="166">
        <f t="shared" si="1107"/>
        <v>24.291375447755232</v>
      </c>
      <c r="F5062" s="167">
        <f t="shared" si="1108"/>
        <v>11.351325372669335</v>
      </c>
      <c r="G5062" s="167">
        <f t="shared" si="1098"/>
        <v>394481.52260193729</v>
      </c>
      <c r="H5062" s="167">
        <f t="shared" si="1099"/>
        <v>271299.98899881309</v>
      </c>
      <c r="I5062" s="168">
        <f t="shared" si="1100"/>
        <v>665781.51160075038</v>
      </c>
      <c r="J5062" s="168">
        <f t="shared" si="1102"/>
        <v>627381.35898353963</v>
      </c>
      <c r="K5062" s="94"/>
      <c r="L5062" s="265">
        <f t="shared" si="1101"/>
        <v>253710.59955384053</v>
      </c>
      <c r="M5062" s="265">
        <f>$G5062*NonHospFrac+theModel!$H5062*NonHospFrac</f>
        <v>412070.9120469098</v>
      </c>
      <c r="N5062" s="266">
        <f t="shared" si="1103"/>
        <v>665781.51160075027</v>
      </c>
      <c r="O5062" s="158"/>
      <c r="P5062" s="265">
        <f t="shared" si="1104"/>
        <v>239077.38193857967</v>
      </c>
      <c r="Q5062" s="265">
        <f t="shared" si="1105"/>
        <v>412069.35179629078</v>
      </c>
      <c r="R5062" s="266">
        <f t="shared" si="1106"/>
        <v>651146.73373487045</v>
      </c>
    </row>
    <row r="5063" spans="1:18" x14ac:dyDescent="0.25">
      <c r="A5063" s="81">
        <v>5032</v>
      </c>
      <c r="B5063" s="93">
        <f t="shared" si="1095"/>
        <v>2.8053646527377918E-42</v>
      </c>
      <c r="C5063" s="178">
        <f t="shared" si="1096"/>
        <v>2.799036233230198E-42</v>
      </c>
      <c r="D5063" s="165">
        <f t="shared" si="1097"/>
        <v>2.2558277767625785E-3</v>
      </c>
      <c r="E5063" s="166">
        <f t="shared" si="1107"/>
        <v>24.291375447755232</v>
      </c>
      <c r="F5063" s="167">
        <f t="shared" si="1108"/>
        <v>11.353581200446097</v>
      </c>
      <c r="G5063" s="167">
        <f t="shared" si="1098"/>
        <v>394559.9171811507</v>
      </c>
      <c r="H5063" s="167">
        <f t="shared" si="1099"/>
        <v>271299.98899881309</v>
      </c>
      <c r="I5063" s="168">
        <f t="shared" si="1100"/>
        <v>665859.90617996384</v>
      </c>
      <c r="J5063" s="168">
        <f t="shared" si="1102"/>
        <v>627445.21535564342</v>
      </c>
      <c r="K5063" s="94"/>
      <c r="L5063" s="265">
        <f t="shared" si="1101"/>
        <v>253740.47352202295</v>
      </c>
      <c r="M5063" s="265">
        <f>$G5063*NonHospFrac+theModel!$H5063*NonHospFrac</f>
        <v>412119.43265794078</v>
      </c>
      <c r="N5063" s="266">
        <f t="shared" si="1103"/>
        <v>665859.90617996373</v>
      </c>
      <c r="O5063" s="158"/>
      <c r="P5063" s="265">
        <f t="shared" si="1104"/>
        <v>239101.71580512519</v>
      </c>
      <c r="Q5063" s="265">
        <f t="shared" si="1105"/>
        <v>412117.87240732176</v>
      </c>
      <c r="R5063" s="266">
        <f t="shared" si="1106"/>
        <v>651219.58821244701</v>
      </c>
    </row>
    <row r="5064" spans="1:18" x14ac:dyDescent="0.25">
      <c r="A5064" s="81">
        <v>5033</v>
      </c>
      <c r="B5064" s="93">
        <f t="shared" si="1095"/>
        <v>2.7529591526206394E-42</v>
      </c>
      <c r="C5064" s="178">
        <f t="shared" si="1096"/>
        <v>2.7467489508958652E-42</v>
      </c>
      <c r="D5064" s="165">
        <f t="shared" si="1097"/>
        <v>2.2558277767625785E-3</v>
      </c>
      <c r="E5064" s="166">
        <f t="shared" si="1107"/>
        <v>24.291375447755232</v>
      </c>
      <c r="F5064" s="167">
        <f t="shared" si="1108"/>
        <v>11.35583702822286</v>
      </c>
      <c r="G5064" s="167">
        <f t="shared" si="1098"/>
        <v>394638.3117603641</v>
      </c>
      <c r="H5064" s="167">
        <f t="shared" si="1099"/>
        <v>271299.98899881309</v>
      </c>
      <c r="I5064" s="168">
        <f t="shared" si="1100"/>
        <v>665938.30075917719</v>
      </c>
      <c r="J5064" s="168">
        <f t="shared" si="1102"/>
        <v>627509.06912483566</v>
      </c>
      <c r="K5064" s="94"/>
      <c r="L5064" s="265">
        <f t="shared" si="1101"/>
        <v>253770.34749020537</v>
      </c>
      <c r="M5064" s="265">
        <f>$G5064*NonHospFrac+theModel!$H5064*NonHospFrac</f>
        <v>412167.95326897176</v>
      </c>
      <c r="N5064" s="266">
        <f t="shared" si="1103"/>
        <v>665938.30075917719</v>
      </c>
      <c r="O5064" s="158"/>
      <c r="P5064" s="265">
        <f t="shared" si="1104"/>
        <v>239126.04867977442</v>
      </c>
      <c r="Q5064" s="265">
        <f t="shared" si="1105"/>
        <v>412166.39301835274</v>
      </c>
      <c r="R5064" s="266">
        <f t="shared" si="1106"/>
        <v>651292.44169812719</v>
      </c>
    </row>
    <row r="5065" spans="1:18" x14ac:dyDescent="0.25">
      <c r="A5065" s="81">
        <v>5034</v>
      </c>
      <c r="B5065" s="93">
        <f t="shared" si="1095"/>
        <v>2.7015326113136532E-42</v>
      </c>
      <c r="C5065" s="178">
        <f t="shared" si="1096"/>
        <v>2.6954384190092219E-42</v>
      </c>
      <c r="D5065" s="165">
        <f t="shared" si="1097"/>
        <v>2.2558277767625785E-3</v>
      </c>
      <c r="E5065" s="166">
        <f t="shared" si="1107"/>
        <v>24.291375447755232</v>
      </c>
      <c r="F5065" s="167">
        <f t="shared" si="1108"/>
        <v>11.358092855999622</v>
      </c>
      <c r="G5065" s="167">
        <f t="shared" si="1098"/>
        <v>394716.70633957756</v>
      </c>
      <c r="H5065" s="167">
        <f t="shared" si="1099"/>
        <v>271299.98899881309</v>
      </c>
      <c r="I5065" s="168">
        <f t="shared" si="1100"/>
        <v>666016.69533839065</v>
      </c>
      <c r="J5065" s="168">
        <f t="shared" si="1102"/>
        <v>627572.92029122263</v>
      </c>
      <c r="K5065" s="94"/>
      <c r="L5065" s="265">
        <f t="shared" si="1101"/>
        <v>253800.22145838782</v>
      </c>
      <c r="M5065" s="265">
        <f>$G5065*NonHospFrac+theModel!$H5065*NonHospFrac</f>
        <v>412216.47388000286</v>
      </c>
      <c r="N5065" s="266">
        <f t="shared" si="1103"/>
        <v>666016.69533839065</v>
      </c>
      <c r="O5065" s="158"/>
      <c r="P5065" s="265">
        <f t="shared" si="1104"/>
        <v>239150.38056256779</v>
      </c>
      <c r="Q5065" s="265">
        <f t="shared" si="1105"/>
        <v>412214.91362938384</v>
      </c>
      <c r="R5065" s="266">
        <f t="shared" si="1106"/>
        <v>651365.29419195163</v>
      </c>
    </row>
    <row r="5066" spans="1:18" x14ac:dyDescent="0.25">
      <c r="A5066" s="81">
        <v>5035</v>
      </c>
      <c r="B5066" s="93">
        <f t="shared" si="1095"/>
        <v>2.6510667414166601E-42</v>
      </c>
      <c r="C5066" s="178">
        <f t="shared" si="1096"/>
        <v>2.6450863914233208E-42</v>
      </c>
      <c r="D5066" s="165">
        <f t="shared" si="1097"/>
        <v>2.2558277767625785E-3</v>
      </c>
      <c r="E5066" s="166">
        <f t="shared" si="1107"/>
        <v>24.291375447755232</v>
      </c>
      <c r="F5066" s="167">
        <f t="shared" si="1108"/>
        <v>11.360348683776385</v>
      </c>
      <c r="G5066" s="167">
        <f t="shared" si="1098"/>
        <v>394795.10091879097</v>
      </c>
      <c r="H5066" s="167">
        <f t="shared" si="1099"/>
        <v>271299.98899881309</v>
      </c>
      <c r="I5066" s="168">
        <f t="shared" si="1100"/>
        <v>666095.08991760411</v>
      </c>
      <c r="J5066" s="168">
        <f t="shared" si="1102"/>
        <v>627636.76885491039</v>
      </c>
      <c r="K5066" s="94"/>
      <c r="L5066" s="265">
        <f t="shared" si="1101"/>
        <v>253830.09542657025</v>
      </c>
      <c r="M5066" s="265">
        <f>$G5066*NonHospFrac+theModel!$H5066*NonHospFrac</f>
        <v>412264.99449103384</v>
      </c>
      <c r="N5066" s="266">
        <f t="shared" si="1103"/>
        <v>666095.08991760411</v>
      </c>
      <c r="O5066" s="158"/>
      <c r="P5066" s="265">
        <f t="shared" si="1104"/>
        <v>239174.71145354569</v>
      </c>
      <c r="Q5066" s="265">
        <f t="shared" si="1105"/>
        <v>412263.43424041482</v>
      </c>
      <c r="R5066" s="266">
        <f t="shared" si="1106"/>
        <v>651438.14569396048</v>
      </c>
    </row>
    <row r="5067" spans="1:18" x14ac:dyDescent="0.25">
      <c r="A5067" s="81">
        <v>5036</v>
      </c>
      <c r="B5067" s="93">
        <f t="shared" si="1095"/>
        <v>2.601543597146518E-42</v>
      </c>
      <c r="C5067" s="178">
        <f t="shared" si="1096"/>
        <v>2.5956749628376161E-42</v>
      </c>
      <c r="D5067" s="165">
        <f t="shared" si="1097"/>
        <v>2.2558277767625785E-3</v>
      </c>
      <c r="E5067" s="166">
        <f t="shared" si="1107"/>
        <v>24.291375447755232</v>
      </c>
      <c r="F5067" s="167">
        <f t="shared" si="1108"/>
        <v>11.362604511553148</v>
      </c>
      <c r="G5067" s="167">
        <f t="shared" si="1098"/>
        <v>394873.49549800437</v>
      </c>
      <c r="H5067" s="167">
        <f t="shared" si="1099"/>
        <v>271299.98899881309</v>
      </c>
      <c r="I5067" s="168">
        <f t="shared" si="1100"/>
        <v>666173.48449681746</v>
      </c>
      <c r="J5067" s="168">
        <f t="shared" si="1102"/>
        <v>627700.61481600488</v>
      </c>
      <c r="K5067" s="94"/>
      <c r="L5067" s="265">
        <f t="shared" si="1101"/>
        <v>253859.96939475264</v>
      </c>
      <c r="M5067" s="265">
        <f>$G5067*NonHospFrac+theModel!$H5067*NonHospFrac</f>
        <v>412313.51510206482</v>
      </c>
      <c r="N5067" s="266">
        <f t="shared" si="1103"/>
        <v>666173.48449681746</v>
      </c>
      <c r="O5067" s="158"/>
      <c r="P5067" s="265">
        <f t="shared" si="1104"/>
        <v>239199.04135274855</v>
      </c>
      <c r="Q5067" s="265">
        <f t="shared" si="1105"/>
        <v>412311.9548514458</v>
      </c>
      <c r="R5067" s="266">
        <f t="shared" si="1106"/>
        <v>651510.99620419438</v>
      </c>
    </row>
    <row r="5068" spans="1:18" x14ac:dyDescent="0.25">
      <c r="A5068" s="81">
        <v>5037</v>
      </c>
      <c r="B5068" s="93">
        <f t="shared" si="1095"/>
        <v>2.5529455679555573E-42</v>
      </c>
      <c r="C5068" s="178">
        <f t="shared" si="1096"/>
        <v>2.5471865624308002E-42</v>
      </c>
      <c r="D5068" s="165">
        <f t="shared" si="1097"/>
        <v>2.2558277767625785E-3</v>
      </c>
      <c r="E5068" s="166">
        <f t="shared" si="1107"/>
        <v>24.291375447755232</v>
      </c>
      <c r="F5068" s="167">
        <f t="shared" si="1108"/>
        <v>11.36486033932991</v>
      </c>
      <c r="G5068" s="167">
        <f t="shared" si="1098"/>
        <v>394951.89007721783</v>
      </c>
      <c r="H5068" s="167">
        <f t="shared" si="1099"/>
        <v>271299.98899881309</v>
      </c>
      <c r="I5068" s="168">
        <f t="shared" si="1100"/>
        <v>666251.87907603092</v>
      </c>
      <c r="J5068" s="168">
        <f t="shared" si="1102"/>
        <v>627764.45817461237</v>
      </c>
      <c r="K5068" s="94"/>
      <c r="L5068" s="265">
        <f t="shared" si="1101"/>
        <v>253889.84336293509</v>
      </c>
      <c r="M5068" s="265">
        <f>$G5068*NonHospFrac+theModel!$H5068*NonHospFrac</f>
        <v>412362.0357130958</v>
      </c>
      <c r="N5068" s="266">
        <f t="shared" si="1103"/>
        <v>666251.87907603092</v>
      </c>
      <c r="O5068" s="158"/>
      <c r="P5068" s="265">
        <f t="shared" si="1104"/>
        <v>239223.37026021688</v>
      </c>
      <c r="Q5068" s="265">
        <f t="shared" si="1105"/>
        <v>412360.47546247678</v>
      </c>
      <c r="R5068" s="266">
        <f t="shared" si="1106"/>
        <v>651583.84572269372</v>
      </c>
    </row>
    <row r="5069" spans="1:18" x14ac:dyDescent="0.25">
      <c r="A5069" s="81">
        <v>5038</v>
      </c>
      <c r="B5069" s="93">
        <f t="shared" si="1095"/>
        <v>2.505255372269227E-42</v>
      </c>
      <c r="C5069" s="178">
        <f t="shared" si="1096"/>
        <v>2.4996039476125784E-42</v>
      </c>
      <c r="D5069" s="165">
        <f t="shared" si="1097"/>
        <v>2.2558277767625785E-3</v>
      </c>
      <c r="E5069" s="166">
        <f t="shared" si="1107"/>
        <v>24.291375447755232</v>
      </c>
      <c r="F5069" s="167">
        <f t="shared" si="1108"/>
        <v>11.367116167106673</v>
      </c>
      <c r="G5069" s="167">
        <f t="shared" si="1098"/>
        <v>395030.28465643123</v>
      </c>
      <c r="H5069" s="167">
        <f t="shared" si="1099"/>
        <v>271299.98899881309</v>
      </c>
      <c r="I5069" s="168">
        <f t="shared" si="1100"/>
        <v>666330.27365524438</v>
      </c>
      <c r="J5069" s="168">
        <f t="shared" si="1102"/>
        <v>627828.29893083894</v>
      </c>
      <c r="K5069" s="94"/>
      <c r="L5069" s="265">
        <f t="shared" si="1101"/>
        <v>253919.71733111751</v>
      </c>
      <c r="M5069" s="265">
        <f>$G5069*NonHospFrac+theModel!$H5069*NonHospFrac</f>
        <v>412410.55632412678</v>
      </c>
      <c r="N5069" s="266">
        <f t="shared" si="1103"/>
        <v>666330.27365524427</v>
      </c>
      <c r="O5069" s="158"/>
      <c r="P5069" s="265">
        <f t="shared" si="1104"/>
        <v>239247.69817599101</v>
      </c>
      <c r="Q5069" s="265">
        <f t="shared" si="1105"/>
        <v>412408.99607350776</v>
      </c>
      <c r="R5069" s="266">
        <f t="shared" si="1106"/>
        <v>651656.69424949877</v>
      </c>
    </row>
    <row r="5070" spans="1:18" x14ac:dyDescent="0.25">
      <c r="A5070" s="81">
        <v>5039</v>
      </c>
      <c r="B5070" s="93">
        <f t="shared" si="1095"/>
        <v>2.4584560513407247E-42</v>
      </c>
      <c r="C5070" s="178">
        <f t="shared" si="1096"/>
        <v>2.4529101978921603E-42</v>
      </c>
      <c r="D5070" s="165">
        <f t="shared" si="1097"/>
        <v>2.2558277767625785E-3</v>
      </c>
      <c r="E5070" s="166">
        <f t="shared" si="1107"/>
        <v>24.291375447755232</v>
      </c>
      <c r="F5070" s="167">
        <f t="shared" si="1108"/>
        <v>11.369371994883435</v>
      </c>
      <c r="G5070" s="167">
        <f t="shared" si="1098"/>
        <v>395108.67923564464</v>
      </c>
      <c r="H5070" s="167">
        <f t="shared" si="1099"/>
        <v>271299.98899881309</v>
      </c>
      <c r="I5070" s="168">
        <f t="shared" si="1100"/>
        <v>666408.66823445773</v>
      </c>
      <c r="J5070" s="168">
        <f t="shared" si="1102"/>
        <v>627892.13708479051</v>
      </c>
      <c r="K5070" s="94"/>
      <c r="L5070" s="265">
        <f t="shared" si="1101"/>
        <v>253949.59129929994</v>
      </c>
      <c r="M5070" s="265">
        <f>$G5070*NonHospFrac+theModel!$H5070*NonHospFrac</f>
        <v>412459.07693515776</v>
      </c>
      <c r="N5070" s="266">
        <f t="shared" si="1103"/>
        <v>666408.66823445773</v>
      </c>
      <c r="O5070" s="158"/>
      <c r="P5070" s="265">
        <f t="shared" si="1104"/>
        <v>239272.02510011141</v>
      </c>
      <c r="Q5070" s="265">
        <f t="shared" si="1105"/>
        <v>412457.51668453874</v>
      </c>
      <c r="R5070" s="266">
        <f t="shared" si="1106"/>
        <v>651729.54178465018</v>
      </c>
    </row>
    <row r="5071" spans="1:18" x14ac:dyDescent="0.25">
      <c r="A5071" s="81">
        <v>5040</v>
      </c>
      <c r="B5071" s="93">
        <f t="shared" si="1095"/>
        <v>2.4125309632204272E-42</v>
      </c>
      <c r="C5071" s="178">
        <f t="shared" si="1096"/>
        <v>2.4070887088612947E-42</v>
      </c>
      <c r="D5071" s="165">
        <f t="shared" si="1097"/>
        <v>2.2558277767625785E-3</v>
      </c>
      <c r="E5071" s="166">
        <f t="shared" si="1107"/>
        <v>24.291375447755232</v>
      </c>
      <c r="F5071" s="167">
        <f t="shared" si="1108"/>
        <v>11.371627822660198</v>
      </c>
      <c r="G5071" s="167">
        <f t="shared" si="1098"/>
        <v>395187.0738148581</v>
      </c>
      <c r="H5071" s="167">
        <f t="shared" si="1099"/>
        <v>271299.98899881309</v>
      </c>
      <c r="I5071" s="168">
        <f t="shared" si="1100"/>
        <v>666487.06281367119</v>
      </c>
      <c r="J5071" s="168">
        <f t="shared" si="1102"/>
        <v>627955.97263657337</v>
      </c>
      <c r="K5071" s="94"/>
      <c r="L5071" s="265">
        <f t="shared" si="1101"/>
        <v>253979.46526748236</v>
      </c>
      <c r="M5071" s="265">
        <f>$G5071*NonHospFrac+theModel!$H5071*NonHospFrac</f>
        <v>412507.5975461888</v>
      </c>
      <c r="N5071" s="266">
        <f t="shared" si="1103"/>
        <v>666487.06281367119</v>
      </c>
      <c r="O5071" s="158"/>
      <c r="P5071" s="265">
        <f t="shared" si="1104"/>
        <v>239296.35103261849</v>
      </c>
      <c r="Q5071" s="265">
        <f t="shared" si="1105"/>
        <v>412506.03729556978</v>
      </c>
      <c r="R5071" s="266">
        <f t="shared" si="1106"/>
        <v>651802.38832818833</v>
      </c>
    </row>
    <row r="5072" spans="1:18" x14ac:dyDescent="0.25">
      <c r="A5072" s="81">
        <v>5041</v>
      </c>
      <c r="B5072" s="93">
        <f t="shared" si="1095"/>
        <v>2.367463776837973E-42</v>
      </c>
      <c r="C5072" s="178">
        <f t="shared" si="1096"/>
        <v>2.3621231862897026E-42</v>
      </c>
      <c r="D5072" s="165">
        <f t="shared" si="1097"/>
        <v>2.2558277767625785E-3</v>
      </c>
      <c r="E5072" s="166">
        <f t="shared" si="1107"/>
        <v>24.291375447755232</v>
      </c>
      <c r="F5072" s="167">
        <f t="shared" si="1108"/>
        <v>11.37388365043696</v>
      </c>
      <c r="G5072" s="167">
        <f t="shared" si="1098"/>
        <v>395265.4683940715</v>
      </c>
      <c r="H5072" s="167">
        <f t="shared" si="1099"/>
        <v>271299.98899881309</v>
      </c>
      <c r="I5072" s="168">
        <f t="shared" si="1100"/>
        <v>666565.45739288465</v>
      </c>
      <c r="J5072" s="168">
        <f t="shared" si="1102"/>
        <v>628019.80558629346</v>
      </c>
      <c r="K5072" s="94"/>
      <c r="L5072" s="265">
        <f t="shared" si="1101"/>
        <v>254009.33923566478</v>
      </c>
      <c r="M5072" s="265">
        <f>$G5072*NonHospFrac+theModel!$H5072*NonHospFrac</f>
        <v>412556.11815721978</v>
      </c>
      <c r="N5072" s="266">
        <f t="shared" si="1103"/>
        <v>666565.45739288453</v>
      </c>
      <c r="O5072" s="158"/>
      <c r="P5072" s="265">
        <f t="shared" si="1104"/>
        <v>239320.67597355266</v>
      </c>
      <c r="Q5072" s="265">
        <f t="shared" si="1105"/>
        <v>412554.55790660076</v>
      </c>
      <c r="R5072" s="266">
        <f t="shared" si="1106"/>
        <v>651875.23388015339</v>
      </c>
    </row>
    <row r="5073" spans="1:18" x14ac:dyDescent="0.25">
      <c r="A5073" s="81">
        <v>5042</v>
      </c>
      <c r="B5073" s="93">
        <f t="shared" si="1095"/>
        <v>2.3232384661949291E-42</v>
      </c>
      <c r="C5073" s="178">
        <f t="shared" si="1096"/>
        <v>2.3179976403308434E-42</v>
      </c>
      <c r="D5073" s="165">
        <f t="shared" si="1097"/>
        <v>2.2558277767625785E-3</v>
      </c>
      <c r="E5073" s="166">
        <f t="shared" si="1107"/>
        <v>24.291375447755232</v>
      </c>
      <c r="F5073" s="167">
        <f t="shared" si="1108"/>
        <v>11.376139478213723</v>
      </c>
      <c r="G5073" s="167">
        <f t="shared" si="1098"/>
        <v>395343.86297328491</v>
      </c>
      <c r="H5073" s="167">
        <f t="shared" si="1099"/>
        <v>271299.98899881309</v>
      </c>
      <c r="I5073" s="168">
        <f t="shared" si="1100"/>
        <v>666643.851972098</v>
      </c>
      <c r="J5073" s="168">
        <f t="shared" si="1102"/>
        <v>628083.63593405671</v>
      </c>
      <c r="K5073" s="94"/>
      <c r="L5073" s="265">
        <f t="shared" si="1101"/>
        <v>254039.2132038472</v>
      </c>
      <c r="M5073" s="265">
        <f>$G5073*NonHospFrac+theModel!$H5073*NonHospFrac</f>
        <v>412604.63876825076</v>
      </c>
      <c r="N5073" s="266">
        <f t="shared" si="1103"/>
        <v>666643.851972098</v>
      </c>
      <c r="O5073" s="158"/>
      <c r="P5073" s="265">
        <f t="shared" si="1104"/>
        <v>239344.99992295436</v>
      </c>
      <c r="Q5073" s="265">
        <f t="shared" si="1105"/>
        <v>412603.07851763174</v>
      </c>
      <c r="R5073" s="266">
        <f t="shared" si="1106"/>
        <v>651948.0784405861</v>
      </c>
    </row>
    <row r="5074" spans="1:18" x14ac:dyDescent="0.25">
      <c r="A5074" s="81">
        <v>5043</v>
      </c>
      <c r="B5074" s="93">
        <f t="shared" si="1095"/>
        <v>2.2798393046657403E-42</v>
      </c>
      <c r="C5074" s="178">
        <f t="shared" si="1096"/>
        <v>2.2746963798357203E-42</v>
      </c>
      <c r="D5074" s="165">
        <f t="shared" si="1097"/>
        <v>2.2558277767625785E-3</v>
      </c>
      <c r="E5074" s="166">
        <f t="shared" si="1107"/>
        <v>24.291375447755232</v>
      </c>
      <c r="F5074" s="167">
        <f t="shared" si="1108"/>
        <v>11.378395305990486</v>
      </c>
      <c r="G5074" s="167">
        <f t="shared" si="1098"/>
        <v>395422.25755249831</v>
      </c>
      <c r="H5074" s="167">
        <f t="shared" si="1099"/>
        <v>271299.98899881309</v>
      </c>
      <c r="I5074" s="168">
        <f t="shared" si="1100"/>
        <v>666722.24655131134</v>
      </c>
      <c r="J5074" s="168">
        <f t="shared" si="1102"/>
        <v>628147.46367996931</v>
      </c>
      <c r="K5074" s="94"/>
      <c r="L5074" s="265">
        <f t="shared" si="1101"/>
        <v>254069.08717202963</v>
      </c>
      <c r="M5074" s="265">
        <f>$G5074*NonHospFrac+theModel!$H5074*NonHospFrac</f>
        <v>412653.15937928174</v>
      </c>
      <c r="N5074" s="266">
        <f t="shared" si="1103"/>
        <v>666722.24655131134</v>
      </c>
      <c r="O5074" s="158"/>
      <c r="P5074" s="265">
        <f t="shared" si="1104"/>
        <v>239369.322880864</v>
      </c>
      <c r="Q5074" s="265">
        <f t="shared" si="1105"/>
        <v>412651.59912866272</v>
      </c>
      <c r="R5074" s="266">
        <f t="shared" si="1106"/>
        <v>652020.92200952675</v>
      </c>
    </row>
    <row r="5075" spans="1:18" x14ac:dyDescent="0.25">
      <c r="A5075" s="81">
        <v>5044</v>
      </c>
      <c r="B5075" s="93">
        <f t="shared" si="1095"/>
        <v>2.2372508594056697E-42</v>
      </c>
      <c r="C5075" s="178">
        <f t="shared" si="1096"/>
        <v>2.2322040067734364E-42</v>
      </c>
      <c r="D5075" s="165">
        <f t="shared" si="1097"/>
        <v>2.2558277767625785E-3</v>
      </c>
      <c r="E5075" s="166">
        <f t="shared" si="1107"/>
        <v>24.291375447755232</v>
      </c>
      <c r="F5075" s="167">
        <f t="shared" si="1108"/>
        <v>11.380651133767248</v>
      </c>
      <c r="G5075" s="167">
        <f t="shared" si="1098"/>
        <v>395500.65213171177</v>
      </c>
      <c r="H5075" s="167">
        <f t="shared" si="1099"/>
        <v>271299.98899881309</v>
      </c>
      <c r="I5075" s="168">
        <f t="shared" si="1100"/>
        <v>666800.64113052492</v>
      </c>
      <c r="J5075" s="168">
        <f t="shared" si="1102"/>
        <v>628211.28882413753</v>
      </c>
      <c r="K5075" s="94"/>
      <c r="L5075" s="265">
        <f t="shared" si="1101"/>
        <v>254098.96114021208</v>
      </c>
      <c r="M5075" s="265">
        <f>$G5075*NonHospFrac+theModel!$H5075*NonHospFrac</f>
        <v>412701.67999031278</v>
      </c>
      <c r="N5075" s="266">
        <f t="shared" si="1103"/>
        <v>666800.64113052492</v>
      </c>
      <c r="O5075" s="158"/>
      <c r="P5075" s="265">
        <f t="shared" si="1104"/>
        <v>239393.64484732202</v>
      </c>
      <c r="Q5075" s="265">
        <f t="shared" si="1105"/>
        <v>412700.11973969376</v>
      </c>
      <c r="R5075" s="266">
        <f t="shared" si="1106"/>
        <v>652093.76458701584</v>
      </c>
    </row>
    <row r="5076" spans="1:18" x14ac:dyDescent="0.25">
      <c r="A5076" s="81">
        <v>5045</v>
      </c>
      <c r="B5076" s="93">
        <f t="shared" si="1095"/>
        <v>2.1954579858623494E-42</v>
      </c>
      <c r="C5076" s="178">
        <f t="shared" si="1096"/>
        <v>2.1905054107551258E-42</v>
      </c>
      <c r="D5076" s="165">
        <f t="shared" si="1097"/>
        <v>2.2558277767625785E-3</v>
      </c>
      <c r="E5076" s="166">
        <f t="shared" si="1107"/>
        <v>24.291375447755232</v>
      </c>
      <c r="F5076" s="167">
        <f t="shared" si="1108"/>
        <v>11.382906961544011</v>
      </c>
      <c r="G5076" s="167">
        <f t="shared" si="1098"/>
        <v>395579.04671092518</v>
      </c>
      <c r="H5076" s="167">
        <f t="shared" si="1099"/>
        <v>271299.98899881309</v>
      </c>
      <c r="I5076" s="168">
        <f t="shared" si="1100"/>
        <v>666879.03570973827</v>
      </c>
      <c r="J5076" s="168">
        <f t="shared" si="1102"/>
        <v>628275.11136666709</v>
      </c>
      <c r="K5076" s="94"/>
      <c r="L5076" s="265">
        <f t="shared" si="1101"/>
        <v>254128.8351083945</v>
      </c>
      <c r="M5076" s="265">
        <f>$G5076*NonHospFrac+theModel!$H5076*NonHospFrac</f>
        <v>412750.20060134376</v>
      </c>
      <c r="N5076" s="266">
        <f t="shared" si="1103"/>
        <v>666879.03570973827</v>
      </c>
      <c r="O5076" s="158"/>
      <c r="P5076" s="265">
        <f t="shared" si="1104"/>
        <v>239417.96582236877</v>
      </c>
      <c r="Q5076" s="265">
        <f t="shared" si="1105"/>
        <v>412748.64035072475</v>
      </c>
      <c r="R5076" s="266">
        <f t="shared" si="1106"/>
        <v>652166.60617309355</v>
      </c>
    </row>
    <row r="5077" spans="1:18" x14ac:dyDescent="0.25">
      <c r="A5077" s="81">
        <v>5046</v>
      </c>
      <c r="B5077" s="93">
        <f t="shared" si="1095"/>
        <v>2.1544458223908575E-42</v>
      </c>
      <c r="C5077" s="178">
        <f t="shared" si="1096"/>
        <v>2.149585763661178E-42</v>
      </c>
      <c r="D5077" s="165">
        <f t="shared" si="1097"/>
        <v>2.2558277767625785E-3</v>
      </c>
      <c r="E5077" s="166">
        <f t="shared" si="1107"/>
        <v>24.291375447755232</v>
      </c>
      <c r="F5077" s="167">
        <f t="shared" si="1108"/>
        <v>11.385162789320773</v>
      </c>
      <c r="G5077" s="167">
        <f t="shared" si="1098"/>
        <v>395657.44129013858</v>
      </c>
      <c r="H5077" s="167">
        <f t="shared" si="1099"/>
        <v>271299.98899881309</v>
      </c>
      <c r="I5077" s="168">
        <f t="shared" si="1100"/>
        <v>666957.43028895161</v>
      </c>
      <c r="J5077" s="168">
        <f t="shared" si="1102"/>
        <v>628338.93130766414</v>
      </c>
      <c r="K5077" s="94"/>
      <c r="L5077" s="265">
        <f t="shared" si="1101"/>
        <v>254158.7090765769</v>
      </c>
      <c r="M5077" s="265">
        <f>$G5077*NonHospFrac+theModel!$H5077*NonHospFrac</f>
        <v>412798.72121237474</v>
      </c>
      <c r="N5077" s="266">
        <f t="shared" si="1103"/>
        <v>666957.43028895161</v>
      </c>
      <c r="O5077" s="158"/>
      <c r="P5077" s="265">
        <f t="shared" si="1104"/>
        <v>239442.28580604467</v>
      </c>
      <c r="Q5077" s="265">
        <f t="shared" si="1105"/>
        <v>412797.16096175573</v>
      </c>
      <c r="R5077" s="266">
        <f t="shared" si="1106"/>
        <v>652239.44676780037</v>
      </c>
    </row>
    <row r="5078" spans="1:18" x14ac:dyDescent="0.25">
      <c r="A5078" s="81">
        <v>5047</v>
      </c>
      <c r="B5078" s="93">
        <f t="shared" si="1095"/>
        <v>2.1141997849683775E-42</v>
      </c>
      <c r="C5078" s="178">
        <f t="shared" si="1096"/>
        <v>2.1094305143678204E-42</v>
      </c>
      <c r="D5078" s="165">
        <f t="shared" si="1097"/>
        <v>2.2558277767625785E-3</v>
      </c>
      <c r="E5078" s="166">
        <f t="shared" si="1107"/>
        <v>24.291375447755232</v>
      </c>
      <c r="F5078" s="167">
        <f t="shared" si="1108"/>
        <v>11.387418617097536</v>
      </c>
      <c r="G5078" s="167">
        <f t="shared" si="1098"/>
        <v>395735.83586935204</v>
      </c>
      <c r="H5078" s="167">
        <f t="shared" si="1099"/>
        <v>271299.98899881309</v>
      </c>
      <c r="I5078" s="168">
        <f t="shared" si="1100"/>
        <v>667035.82486816519</v>
      </c>
      <c r="J5078" s="168">
        <f t="shared" si="1102"/>
        <v>628402.74864723498</v>
      </c>
      <c r="K5078" s="94"/>
      <c r="L5078" s="265">
        <f t="shared" si="1101"/>
        <v>254188.58304475935</v>
      </c>
      <c r="M5078" s="265">
        <f>$G5078*NonHospFrac+theModel!$H5078*NonHospFrac</f>
        <v>412847.24182340573</v>
      </c>
      <c r="N5078" s="266">
        <f t="shared" si="1103"/>
        <v>667035.82486816507</v>
      </c>
      <c r="O5078" s="158"/>
      <c r="P5078" s="265">
        <f t="shared" si="1104"/>
        <v>239466.60479839021</v>
      </c>
      <c r="Q5078" s="265">
        <f t="shared" si="1105"/>
        <v>412845.68157278671</v>
      </c>
      <c r="R5078" s="266">
        <f t="shared" si="1106"/>
        <v>652312.28637117695</v>
      </c>
    </row>
    <row r="5079" spans="1:18" x14ac:dyDescent="0.25">
      <c r="A5079" s="81">
        <v>5048</v>
      </c>
      <c r="B5079" s="93">
        <f t="shared" si="1095"/>
        <v>2.0747055620085799E-42</v>
      </c>
      <c r="C5079" s="178">
        <f t="shared" si="1096"/>
        <v>2.0700253835731973E-42</v>
      </c>
      <c r="D5079" s="165">
        <f t="shared" si="1097"/>
        <v>2.2558277767625785E-3</v>
      </c>
      <c r="E5079" s="166">
        <f t="shared" si="1107"/>
        <v>24.291375447755232</v>
      </c>
      <c r="F5079" s="167">
        <f t="shared" si="1108"/>
        <v>11.389674444874299</v>
      </c>
      <c r="G5079" s="167">
        <f t="shared" si="1098"/>
        <v>395814.23044856545</v>
      </c>
      <c r="H5079" s="167">
        <f t="shared" si="1099"/>
        <v>271299.98899881309</v>
      </c>
      <c r="I5079" s="168">
        <f t="shared" si="1100"/>
        <v>667114.21944737853</v>
      </c>
      <c r="J5079" s="168">
        <f t="shared" si="1102"/>
        <v>628466.56338548521</v>
      </c>
      <c r="K5079" s="94"/>
      <c r="L5079" s="265">
        <f t="shared" si="1101"/>
        <v>254218.45701294177</v>
      </c>
      <c r="M5079" s="265">
        <f>$G5079*NonHospFrac+theModel!$H5079*NonHospFrac</f>
        <v>412895.76243443671</v>
      </c>
      <c r="N5079" s="266">
        <f t="shared" si="1103"/>
        <v>667114.21944737853</v>
      </c>
      <c r="O5079" s="158"/>
      <c r="P5079" s="265">
        <f t="shared" si="1104"/>
        <v>239490.92279944572</v>
      </c>
      <c r="Q5079" s="265">
        <f t="shared" si="1105"/>
        <v>412894.20218381769</v>
      </c>
      <c r="R5079" s="266">
        <f t="shared" si="1106"/>
        <v>652385.12498326343</v>
      </c>
    </row>
    <row r="5080" spans="1:18" x14ac:dyDescent="0.25">
      <c r="A5080" s="81">
        <v>5049</v>
      </c>
      <c r="B5080" s="93">
        <f t="shared" si="1095"/>
        <v>2.0359491092719018E-42</v>
      </c>
      <c r="C5080" s="178">
        <f t="shared" si="1096"/>
        <v>2.0313563587191313E-42</v>
      </c>
      <c r="D5080" s="165">
        <f t="shared" si="1097"/>
        <v>2.2558277767625785E-3</v>
      </c>
      <c r="E5080" s="166">
        <f t="shared" si="1107"/>
        <v>24.291375447755232</v>
      </c>
      <c r="F5080" s="167">
        <f t="shared" si="1108"/>
        <v>11.391930272651061</v>
      </c>
      <c r="G5080" s="167">
        <f t="shared" si="1098"/>
        <v>395892.62502777885</v>
      </c>
      <c r="H5080" s="167">
        <f t="shared" si="1099"/>
        <v>271299.98899881309</v>
      </c>
      <c r="I5080" s="168">
        <f t="shared" si="1100"/>
        <v>667192.61402659188</v>
      </c>
      <c r="J5080" s="168">
        <f t="shared" si="1102"/>
        <v>628530.37552252109</v>
      </c>
      <c r="K5080" s="94"/>
      <c r="L5080" s="265">
        <f t="shared" si="1101"/>
        <v>254248.33098112419</v>
      </c>
      <c r="M5080" s="265">
        <f>$G5080*NonHospFrac+theModel!$H5080*NonHospFrac</f>
        <v>412944.28304546769</v>
      </c>
      <c r="N5080" s="266">
        <f t="shared" si="1103"/>
        <v>667192.61402659188</v>
      </c>
      <c r="O5080" s="158"/>
      <c r="P5080" s="265">
        <f t="shared" si="1104"/>
        <v>239515.23980925165</v>
      </c>
      <c r="Q5080" s="265">
        <f t="shared" si="1105"/>
        <v>412942.72279484867</v>
      </c>
      <c r="R5080" s="266">
        <f t="shared" si="1106"/>
        <v>652457.96260410035</v>
      </c>
    </row>
    <row r="5081" spans="1:18" x14ac:dyDescent="0.25">
      <c r="A5081" s="81">
        <v>5050</v>
      </c>
      <c r="B5081" s="93">
        <f t="shared" si="1095"/>
        <v>1.9979166448718598E-42</v>
      </c>
      <c r="C5081" s="178">
        <f t="shared" si="1096"/>
        <v>1.9934096890087015E-42</v>
      </c>
      <c r="D5081" s="165">
        <f t="shared" si="1097"/>
        <v>2.2558277767625785E-3</v>
      </c>
      <c r="E5081" s="166">
        <f t="shared" si="1107"/>
        <v>24.291375447755232</v>
      </c>
      <c r="F5081" s="167">
        <f t="shared" si="1108"/>
        <v>11.394186100427824</v>
      </c>
      <c r="G5081" s="167">
        <f t="shared" si="1098"/>
        <v>395971.01960699231</v>
      </c>
      <c r="H5081" s="167">
        <f t="shared" si="1099"/>
        <v>271299.98899881309</v>
      </c>
      <c r="I5081" s="168">
        <f t="shared" si="1100"/>
        <v>667271.00860580546</v>
      </c>
      <c r="J5081" s="168">
        <f t="shared" si="1102"/>
        <v>628594.18505844881</v>
      </c>
      <c r="K5081" s="94"/>
      <c r="L5081" s="265">
        <f t="shared" si="1101"/>
        <v>254278.20494930662</v>
      </c>
      <c r="M5081" s="265">
        <f>$G5081*NonHospFrac+theModel!$H5081*NonHospFrac</f>
        <v>412992.80365649879</v>
      </c>
      <c r="N5081" s="266">
        <f t="shared" si="1103"/>
        <v>667271.00860580546</v>
      </c>
      <c r="O5081" s="158"/>
      <c r="P5081" s="265">
        <f t="shared" si="1104"/>
        <v>239539.55582784838</v>
      </c>
      <c r="Q5081" s="265">
        <f t="shared" si="1105"/>
        <v>412991.24340587977</v>
      </c>
      <c r="R5081" s="266">
        <f t="shared" si="1106"/>
        <v>652530.79923372809</v>
      </c>
    </row>
    <row r="5082" spans="1:18" x14ac:dyDescent="0.25">
      <c r="A5082" s="81">
        <v>5051</v>
      </c>
      <c r="B5082" s="93">
        <f t="shared" si="1095"/>
        <v>1.9605946443737101E-42</v>
      </c>
      <c r="C5082" s="178">
        <f t="shared" si="1096"/>
        <v>1.9561718805159598E-42</v>
      </c>
      <c r="D5082" s="165">
        <f t="shared" si="1097"/>
        <v>2.2558277767625785E-3</v>
      </c>
      <c r="E5082" s="166">
        <f t="shared" si="1107"/>
        <v>24.291375447755232</v>
      </c>
      <c r="F5082" s="167">
        <f t="shared" si="1108"/>
        <v>11.396441928204586</v>
      </c>
      <c r="G5082" s="167">
        <f t="shared" si="1098"/>
        <v>396049.41418620571</v>
      </c>
      <c r="H5082" s="167">
        <f t="shared" si="1099"/>
        <v>271299.98899881309</v>
      </c>
      <c r="I5082" s="168">
        <f t="shared" si="1100"/>
        <v>667349.4031850188</v>
      </c>
      <c r="J5082" s="168">
        <f t="shared" si="1102"/>
        <v>628657.99199337407</v>
      </c>
      <c r="K5082" s="94"/>
      <c r="L5082" s="265">
        <f t="shared" si="1101"/>
        <v>254308.07891748904</v>
      </c>
      <c r="M5082" s="265">
        <f>$G5082*NonHospFrac+theModel!$H5082*NonHospFrac</f>
        <v>413041.32426752977</v>
      </c>
      <c r="N5082" s="266">
        <f t="shared" si="1103"/>
        <v>667349.4031850188</v>
      </c>
      <c r="O5082" s="158"/>
      <c r="P5082" s="265">
        <f t="shared" si="1104"/>
        <v>239563.87085527633</v>
      </c>
      <c r="Q5082" s="265">
        <f t="shared" si="1105"/>
        <v>413039.76401691075</v>
      </c>
      <c r="R5082" s="266">
        <f t="shared" si="1106"/>
        <v>652603.63487218705</v>
      </c>
    </row>
    <row r="5083" spans="1:18" x14ac:dyDescent="0.25">
      <c r="A5083" s="81">
        <v>5052</v>
      </c>
      <c r="B5083" s="93">
        <f t="shared" si="1095"/>
        <v>1.9239698359855855E-42</v>
      </c>
      <c r="C5083" s="178">
        <f t="shared" si="1096"/>
        <v>1.9196296913879157E-42</v>
      </c>
      <c r="D5083" s="165">
        <f t="shared" si="1097"/>
        <v>2.2558277767625785E-3</v>
      </c>
      <c r="E5083" s="166">
        <f t="shared" si="1107"/>
        <v>24.291375447755232</v>
      </c>
      <c r="F5083" s="167">
        <f t="shared" si="1108"/>
        <v>11.398697755981349</v>
      </c>
      <c r="G5083" s="167">
        <f t="shared" si="1098"/>
        <v>396127.80876541912</v>
      </c>
      <c r="H5083" s="167">
        <f t="shared" si="1099"/>
        <v>271299.98899881309</v>
      </c>
      <c r="I5083" s="168">
        <f t="shared" si="1100"/>
        <v>667427.79776423215</v>
      </c>
      <c r="J5083" s="168">
        <f t="shared" si="1102"/>
        <v>628721.79632740305</v>
      </c>
      <c r="K5083" s="94"/>
      <c r="L5083" s="265">
        <f t="shared" si="1101"/>
        <v>254337.95288567146</v>
      </c>
      <c r="M5083" s="265">
        <f>$G5083*NonHospFrac+theModel!$H5083*NonHospFrac</f>
        <v>413089.84487856075</v>
      </c>
      <c r="N5083" s="266">
        <f t="shared" si="1103"/>
        <v>667427.79776423215</v>
      </c>
      <c r="O5083" s="158"/>
      <c r="P5083" s="265">
        <f t="shared" si="1104"/>
        <v>239588.18489157589</v>
      </c>
      <c r="Q5083" s="265">
        <f t="shared" si="1105"/>
        <v>413088.28462794173</v>
      </c>
      <c r="R5083" s="266">
        <f t="shared" si="1106"/>
        <v>652676.46951951762</v>
      </c>
    </row>
    <row r="5084" spans="1:18" x14ac:dyDescent="0.25">
      <c r="A5084" s="81">
        <v>5053</v>
      </c>
      <c r="B5084" s="93">
        <f t="shared" si="1095"/>
        <v>1.8880291958385934E-42</v>
      </c>
      <c r="C5084" s="178">
        <f t="shared" si="1096"/>
        <v>1.8837701271352819E-42</v>
      </c>
      <c r="D5084" s="165">
        <f t="shared" si="1097"/>
        <v>2.2558277767625785E-3</v>
      </c>
      <c r="E5084" s="166">
        <f t="shared" si="1107"/>
        <v>24.291375447755232</v>
      </c>
      <c r="F5084" s="167">
        <f t="shared" si="1108"/>
        <v>11.400953583758112</v>
      </c>
      <c r="G5084" s="167">
        <f t="shared" si="1098"/>
        <v>396206.20334463252</v>
      </c>
      <c r="H5084" s="167">
        <f t="shared" si="1099"/>
        <v>271299.98899881309</v>
      </c>
      <c r="I5084" s="168">
        <f t="shared" si="1100"/>
        <v>667506.19234344561</v>
      </c>
      <c r="J5084" s="168">
        <f t="shared" si="1102"/>
        <v>628785.59806064179</v>
      </c>
      <c r="K5084" s="94"/>
      <c r="L5084" s="265">
        <f t="shared" si="1101"/>
        <v>254367.82685385388</v>
      </c>
      <c r="M5084" s="265">
        <f>$G5084*NonHospFrac+theModel!$H5084*NonHospFrac</f>
        <v>413138.36548959173</v>
      </c>
      <c r="N5084" s="266">
        <f t="shared" si="1103"/>
        <v>667506.19234344561</v>
      </c>
      <c r="O5084" s="158"/>
      <c r="P5084" s="265">
        <f t="shared" si="1104"/>
        <v>239612.49793678746</v>
      </c>
      <c r="Q5084" s="265">
        <f t="shared" si="1105"/>
        <v>413136.80523897271</v>
      </c>
      <c r="R5084" s="266">
        <f t="shared" si="1106"/>
        <v>652749.3031757602</v>
      </c>
    </row>
    <row r="5085" spans="1:18" x14ac:dyDescent="0.25">
      <c r="A5085" s="81">
        <v>5054</v>
      </c>
      <c r="B5085" s="93">
        <f t="shared" si="1095"/>
        <v>1.8527599433558018E-42</v>
      </c>
      <c r="C5085" s="178">
        <f t="shared" si="1096"/>
        <v>1.8485804360119066E-42</v>
      </c>
      <c r="D5085" s="165">
        <f t="shared" si="1097"/>
        <v>2.2558277767625785E-3</v>
      </c>
      <c r="E5085" s="166">
        <f t="shared" si="1107"/>
        <v>24.291375447755232</v>
      </c>
      <c r="F5085" s="167">
        <f t="shared" si="1108"/>
        <v>11.403209411534874</v>
      </c>
      <c r="G5085" s="167">
        <f t="shared" si="1098"/>
        <v>396284.59792384598</v>
      </c>
      <c r="H5085" s="167">
        <f t="shared" si="1099"/>
        <v>271299.98899881309</v>
      </c>
      <c r="I5085" s="168">
        <f t="shared" si="1100"/>
        <v>667584.58692265907</v>
      </c>
      <c r="J5085" s="168">
        <f t="shared" si="1102"/>
        <v>628849.39719319635</v>
      </c>
      <c r="K5085" s="94"/>
      <c r="L5085" s="265">
        <f t="shared" si="1101"/>
        <v>254397.70082203634</v>
      </c>
      <c r="M5085" s="265">
        <f>$G5085*NonHospFrac+theModel!$H5085*NonHospFrac</f>
        <v>413186.88610062271</v>
      </c>
      <c r="N5085" s="266">
        <f t="shared" si="1103"/>
        <v>667584.58692265907</v>
      </c>
      <c r="O5085" s="158"/>
      <c r="P5085" s="265">
        <f t="shared" si="1104"/>
        <v>239636.80999095147</v>
      </c>
      <c r="Q5085" s="265">
        <f t="shared" si="1105"/>
        <v>413185.32585000369</v>
      </c>
      <c r="R5085" s="266">
        <f t="shared" si="1106"/>
        <v>652822.13584095519</v>
      </c>
    </row>
    <row r="5086" spans="1:18" x14ac:dyDescent="0.25">
      <c r="A5086" s="81">
        <v>5055</v>
      </c>
      <c r="B5086" s="93">
        <f t="shared" si="1095"/>
        <v>1.8181495367073002E-42</v>
      </c>
      <c r="C5086" s="178">
        <f t="shared" si="1096"/>
        <v>1.8140481044800878E-42</v>
      </c>
      <c r="D5086" s="165">
        <f t="shared" si="1097"/>
        <v>2.2558277767625785E-3</v>
      </c>
      <c r="E5086" s="166">
        <f t="shared" si="1107"/>
        <v>24.291375447755232</v>
      </c>
      <c r="F5086" s="167">
        <f t="shared" si="1108"/>
        <v>11.405465239311637</v>
      </c>
      <c r="G5086" s="167">
        <f t="shared" si="1098"/>
        <v>396362.99250305939</v>
      </c>
      <c r="H5086" s="167">
        <f t="shared" si="1099"/>
        <v>271299.98899881309</v>
      </c>
      <c r="I5086" s="168">
        <f t="shared" si="1100"/>
        <v>667662.98150187242</v>
      </c>
      <c r="J5086" s="168">
        <f t="shared" si="1102"/>
        <v>628913.19372517255</v>
      </c>
      <c r="K5086" s="94"/>
      <c r="L5086" s="265">
        <f t="shared" si="1101"/>
        <v>254427.57479021876</v>
      </c>
      <c r="M5086" s="265">
        <f>$G5086*NonHospFrac+theModel!$H5086*NonHospFrac</f>
        <v>413235.40671165369</v>
      </c>
      <c r="N5086" s="266">
        <f t="shared" si="1103"/>
        <v>667662.98150187242</v>
      </c>
      <c r="O5086" s="158"/>
      <c r="P5086" s="265">
        <f t="shared" si="1104"/>
        <v>239661.12105410825</v>
      </c>
      <c r="Q5086" s="265">
        <f t="shared" si="1105"/>
        <v>413233.84646103467</v>
      </c>
      <c r="R5086" s="266">
        <f t="shared" si="1106"/>
        <v>652894.96751514287</v>
      </c>
    </row>
    <row r="5087" spans="1:18" x14ac:dyDescent="0.25">
      <c r="A5087" s="81">
        <v>5056</v>
      </c>
      <c r="B5087" s="93">
        <f t="shared" ref="B5087:B5150" si="1109">Constant*EXP(PowerTerm*(A5087)/7)</f>
        <v>1.7841856683503186E-42</v>
      </c>
      <c r="C5087" s="178">
        <f t="shared" ref="C5087:C5150" si="1110">(1-theFloor)*B5087</f>
        <v>1.7801608527607523E-42</v>
      </c>
      <c r="D5087" s="165">
        <f t="shared" ref="D5087:D5150" si="1111">theFloor</f>
        <v>2.2558277767625785E-3</v>
      </c>
      <c r="E5087" s="166">
        <f t="shared" si="1107"/>
        <v>24.291375447755232</v>
      </c>
      <c r="F5087" s="167">
        <f t="shared" si="1108"/>
        <v>11.407721067088399</v>
      </c>
      <c r="G5087" s="167">
        <f t="shared" ref="G5087:G5150" si="1112">$B$22*F5087*totInfected/365.25</f>
        <v>396441.38708227279</v>
      </c>
      <c r="H5087" s="167">
        <f t="shared" ref="H5087:H5150" si="1113">lostQALYs_Injured*E5087*totInfected/365.25</f>
        <v>271299.98899881309</v>
      </c>
      <c r="I5087" s="168">
        <f t="shared" ref="I5087:I5150" si="1114">H5087+G5087</f>
        <v>667741.37608108588</v>
      </c>
      <c r="J5087" s="168">
        <f t="shared" si="1102"/>
        <v>628976.98765667656</v>
      </c>
      <c r="K5087" s="94"/>
      <c r="L5087" s="265">
        <f t="shared" ref="L5087:L5150" si="1115">$G5087*HospFrac+$H5087*HospFrac</f>
        <v>254457.44875840115</v>
      </c>
      <c r="M5087" s="265">
        <f>$G5087*NonHospFrac+theModel!$H5087*NonHospFrac</f>
        <v>413283.92732268467</v>
      </c>
      <c r="N5087" s="266">
        <f t="shared" si="1103"/>
        <v>667741.37608108576</v>
      </c>
      <c r="O5087" s="158"/>
      <c r="P5087" s="265">
        <f t="shared" si="1104"/>
        <v>239685.43112629824</v>
      </c>
      <c r="Q5087" s="265">
        <f t="shared" si="1105"/>
        <v>413282.36707206565</v>
      </c>
      <c r="R5087" s="266">
        <f t="shared" si="1106"/>
        <v>652967.79819836386</v>
      </c>
    </row>
    <row r="5088" spans="1:18" x14ac:dyDescent="0.25">
      <c r="A5088" s="81">
        <v>5057</v>
      </c>
      <c r="B5088" s="93">
        <f t="shared" si="1109"/>
        <v>1.7508562606526398E-42</v>
      </c>
      <c r="C5088" s="178">
        <f t="shared" si="1110"/>
        <v>1.7469066304667408E-42</v>
      </c>
      <c r="D5088" s="165">
        <f t="shared" si="1111"/>
        <v>2.2558277767625785E-3</v>
      </c>
      <c r="E5088" s="166">
        <f t="shared" si="1107"/>
        <v>24.291375447755232</v>
      </c>
      <c r="F5088" s="167">
        <f t="shared" si="1108"/>
        <v>11.409976894865162</v>
      </c>
      <c r="G5088" s="167">
        <f t="shared" si="1112"/>
        <v>396519.78166148625</v>
      </c>
      <c r="H5088" s="167">
        <f t="shared" si="1113"/>
        <v>271299.98899881309</v>
      </c>
      <c r="I5088" s="168">
        <f t="shared" si="1114"/>
        <v>667819.77066029934</v>
      </c>
      <c r="J5088" s="168">
        <f t="shared" ref="J5088:J5151" si="1116">J5087+(I5088-I5087)/(1+discountDaily)^A5088</f>
        <v>629040.77898781444</v>
      </c>
      <c r="K5088" s="94"/>
      <c r="L5088" s="265">
        <f t="shared" si="1115"/>
        <v>254487.3227265836</v>
      </c>
      <c r="M5088" s="265">
        <f>$G5088*NonHospFrac+theModel!$H5088*NonHospFrac</f>
        <v>413332.44793371571</v>
      </c>
      <c r="N5088" s="266">
        <f t="shared" ref="N5088:N5151" si="1117">L5088+M5088</f>
        <v>667819.77066029934</v>
      </c>
      <c r="O5088" s="158"/>
      <c r="P5088" s="265">
        <f t="shared" ref="P5088:P5151" si="1118">P5087+(L5088-L5087)/(1+discountDaily)^A5088</f>
        <v>239709.74020756187</v>
      </c>
      <c r="Q5088" s="265">
        <f t="shared" ref="Q5088:Q5151" si="1119">Q5087+(M5088-M5087)/(1+discountDaily)^B5088</f>
        <v>413330.88768309669</v>
      </c>
      <c r="R5088" s="266">
        <f t="shared" ref="R5088:R5151" si="1120">P5088+Q5088</f>
        <v>653040.62789065856</v>
      </c>
    </row>
    <row r="5089" spans="1:18" x14ac:dyDescent="0.25">
      <c r="A5089" s="81">
        <v>5058</v>
      </c>
      <c r="B5089" s="93">
        <f t="shared" si="1109"/>
        <v>1.7181494615977631E-42</v>
      </c>
      <c r="C5089" s="178">
        <f t="shared" si="1110"/>
        <v>1.7142736123176613E-42</v>
      </c>
      <c r="D5089" s="165">
        <f t="shared" si="1111"/>
        <v>2.2558277767625785E-3</v>
      </c>
      <c r="E5089" s="166">
        <f t="shared" ref="E5089:E5152" si="1121">C5089+E5088</f>
        <v>24.291375447755232</v>
      </c>
      <c r="F5089" s="167">
        <f t="shared" ref="F5089:F5152" si="1122">D5089+F5088</f>
        <v>11.412232722641924</v>
      </c>
      <c r="G5089" s="167">
        <f t="shared" si="1112"/>
        <v>396598.17624069966</v>
      </c>
      <c r="H5089" s="167">
        <f t="shared" si="1113"/>
        <v>271299.98899881309</v>
      </c>
      <c r="I5089" s="168">
        <f t="shared" si="1114"/>
        <v>667898.16523951269</v>
      </c>
      <c r="J5089" s="168">
        <f t="shared" si="1116"/>
        <v>629104.56771869189</v>
      </c>
      <c r="K5089" s="94"/>
      <c r="L5089" s="265">
        <f t="shared" si="1115"/>
        <v>254517.19669476603</v>
      </c>
      <c r="M5089" s="265">
        <f>$G5089*NonHospFrac+theModel!$H5089*NonHospFrac</f>
        <v>413380.96854474669</v>
      </c>
      <c r="N5089" s="266">
        <f t="shared" si="1117"/>
        <v>667898.16523951269</v>
      </c>
      <c r="O5089" s="158"/>
      <c r="P5089" s="265">
        <f t="shared" si="1118"/>
        <v>239734.04829793947</v>
      </c>
      <c r="Q5089" s="265">
        <f t="shared" si="1119"/>
        <v>413379.40829412767</v>
      </c>
      <c r="R5089" s="266">
        <f t="shared" si="1120"/>
        <v>653113.45659206714</v>
      </c>
    </row>
    <row r="5090" spans="1:18" x14ac:dyDescent="0.25">
      <c r="A5090" s="81">
        <v>5059</v>
      </c>
      <c r="B5090" s="93">
        <f t="shared" si="1109"/>
        <v>1.6860536405702982E-42</v>
      </c>
      <c r="C5090" s="178">
        <f t="shared" si="1110"/>
        <v>1.682250193934788E-42</v>
      </c>
      <c r="D5090" s="165">
        <f t="shared" si="1111"/>
        <v>2.2558277767625785E-3</v>
      </c>
      <c r="E5090" s="166">
        <f t="shared" si="1121"/>
        <v>24.291375447755232</v>
      </c>
      <c r="F5090" s="167">
        <f t="shared" si="1122"/>
        <v>11.414488550418687</v>
      </c>
      <c r="G5090" s="167">
        <f t="shared" si="1112"/>
        <v>396676.57081991306</v>
      </c>
      <c r="H5090" s="167">
        <f t="shared" si="1113"/>
        <v>271299.98899881309</v>
      </c>
      <c r="I5090" s="168">
        <f t="shared" si="1114"/>
        <v>667976.55981872615</v>
      </c>
      <c r="J5090" s="168">
        <f t="shared" si="1116"/>
        <v>629168.3538494152</v>
      </c>
      <c r="K5090" s="94"/>
      <c r="L5090" s="265">
        <f t="shared" si="1115"/>
        <v>254547.07066294845</v>
      </c>
      <c r="M5090" s="265">
        <f>$G5090*NonHospFrac+theModel!$H5090*NonHospFrac</f>
        <v>413429.48915577767</v>
      </c>
      <c r="N5090" s="266">
        <f t="shared" si="1117"/>
        <v>667976.55981872615</v>
      </c>
      <c r="O5090" s="158"/>
      <c r="P5090" s="265">
        <f t="shared" si="1118"/>
        <v>239758.35539747146</v>
      </c>
      <c r="Q5090" s="265">
        <f t="shared" si="1119"/>
        <v>413427.92890515865</v>
      </c>
      <c r="R5090" s="266">
        <f t="shared" si="1120"/>
        <v>653186.28430263011</v>
      </c>
    </row>
    <row r="5091" spans="1:18" x14ac:dyDescent="0.25">
      <c r="A5091" s="81">
        <v>5060</v>
      </c>
      <c r="B5091" s="93">
        <f t="shared" si="1109"/>
        <v>1.6545573842200935E-42</v>
      </c>
      <c r="C5091" s="178">
        <f t="shared" si="1110"/>
        <v>1.650824987714522E-42</v>
      </c>
      <c r="D5091" s="165">
        <f t="shared" si="1111"/>
        <v>2.2558277767625785E-3</v>
      </c>
      <c r="E5091" s="166">
        <f t="shared" si="1121"/>
        <v>24.291375447755232</v>
      </c>
      <c r="F5091" s="167">
        <f t="shared" si="1122"/>
        <v>11.41674437819545</v>
      </c>
      <c r="G5091" s="167">
        <f t="shared" si="1112"/>
        <v>396754.96539912652</v>
      </c>
      <c r="H5091" s="167">
        <f t="shared" si="1113"/>
        <v>271299.98899881309</v>
      </c>
      <c r="I5091" s="168">
        <f t="shared" si="1114"/>
        <v>668054.95439793961</v>
      </c>
      <c r="J5091" s="168">
        <f t="shared" si="1116"/>
        <v>629232.13738009031</v>
      </c>
      <c r="K5091" s="94"/>
      <c r="L5091" s="265">
        <f t="shared" si="1115"/>
        <v>254576.94463113087</v>
      </c>
      <c r="M5091" s="265">
        <f>$G5091*NonHospFrac+theModel!$H5091*NonHospFrac</f>
        <v>413478.00976680871</v>
      </c>
      <c r="N5091" s="266">
        <f t="shared" si="1117"/>
        <v>668054.95439793961</v>
      </c>
      <c r="O5091" s="158"/>
      <c r="P5091" s="265">
        <f t="shared" si="1118"/>
        <v>239782.6615061982</v>
      </c>
      <c r="Q5091" s="265">
        <f t="shared" si="1119"/>
        <v>413476.44951618969</v>
      </c>
      <c r="R5091" s="266">
        <f t="shared" si="1120"/>
        <v>653259.11102238786</v>
      </c>
    </row>
    <row r="5092" spans="1:18" x14ac:dyDescent="0.25">
      <c r="A5092" s="81">
        <v>5061</v>
      </c>
      <c r="B5092" s="93">
        <f t="shared" si="1109"/>
        <v>1.6236494924036187E-42</v>
      </c>
      <c r="C5092" s="178">
        <f t="shared" si="1110"/>
        <v>1.6199868187789281E-42</v>
      </c>
      <c r="D5092" s="165">
        <f t="shared" si="1111"/>
        <v>2.2558277767625785E-3</v>
      </c>
      <c r="E5092" s="166">
        <f t="shared" si="1121"/>
        <v>24.291375447755232</v>
      </c>
      <c r="F5092" s="167">
        <f t="shared" si="1122"/>
        <v>11.419000205972212</v>
      </c>
      <c r="G5092" s="167">
        <f t="shared" si="1112"/>
        <v>396833.35997833993</v>
      </c>
      <c r="H5092" s="167">
        <f t="shared" si="1113"/>
        <v>271299.98899881309</v>
      </c>
      <c r="I5092" s="168">
        <f t="shared" si="1114"/>
        <v>668133.34897715296</v>
      </c>
      <c r="J5092" s="168">
        <f t="shared" si="1116"/>
        <v>629295.91831082304</v>
      </c>
      <c r="K5092" s="94"/>
      <c r="L5092" s="265">
        <f t="shared" si="1115"/>
        <v>254606.81859931329</v>
      </c>
      <c r="M5092" s="265">
        <f>$G5092*NonHospFrac+theModel!$H5092*NonHospFrac</f>
        <v>413526.53037783969</v>
      </c>
      <c r="N5092" s="266">
        <f t="shared" si="1117"/>
        <v>668133.34897715296</v>
      </c>
      <c r="O5092" s="158"/>
      <c r="P5092" s="265">
        <f t="shared" si="1118"/>
        <v>239806.96662416009</v>
      </c>
      <c r="Q5092" s="265">
        <f t="shared" si="1119"/>
        <v>413524.97012722067</v>
      </c>
      <c r="R5092" s="266">
        <f t="shared" si="1120"/>
        <v>653331.9367513808</v>
      </c>
    </row>
    <row r="5093" spans="1:18" x14ac:dyDescent="0.25">
      <c r="A5093" s="81">
        <v>5062</v>
      </c>
      <c r="B5093" s="93">
        <f t="shared" si="1109"/>
        <v>1.593318974201169E-42</v>
      </c>
      <c r="C5093" s="178">
        <f t="shared" si="1110"/>
        <v>1.589724721001923E-42</v>
      </c>
      <c r="D5093" s="165">
        <f t="shared" si="1111"/>
        <v>2.2558277767625785E-3</v>
      </c>
      <c r="E5093" s="166">
        <f t="shared" si="1121"/>
        <v>24.291375447755232</v>
      </c>
      <c r="F5093" s="167">
        <f t="shared" si="1122"/>
        <v>11.421256033748975</v>
      </c>
      <c r="G5093" s="167">
        <f t="shared" si="1112"/>
        <v>396911.75455755333</v>
      </c>
      <c r="H5093" s="167">
        <f t="shared" si="1113"/>
        <v>271299.98899881309</v>
      </c>
      <c r="I5093" s="168">
        <f t="shared" si="1114"/>
        <v>668211.74355636642</v>
      </c>
      <c r="J5093" s="168">
        <f t="shared" si="1116"/>
        <v>629359.69664171955</v>
      </c>
      <c r="K5093" s="94"/>
      <c r="L5093" s="265">
        <f t="shared" si="1115"/>
        <v>254636.69256749572</v>
      </c>
      <c r="M5093" s="265">
        <f>$G5093*NonHospFrac+theModel!$H5093*NonHospFrac</f>
        <v>413575.05098887067</v>
      </c>
      <c r="N5093" s="266">
        <f t="shared" si="1117"/>
        <v>668211.74355636642</v>
      </c>
      <c r="O5093" s="158"/>
      <c r="P5093" s="265">
        <f t="shared" si="1118"/>
        <v>239831.27075139753</v>
      </c>
      <c r="Q5093" s="265">
        <f t="shared" si="1119"/>
        <v>413573.49073825165</v>
      </c>
      <c r="R5093" s="266">
        <f t="shared" si="1120"/>
        <v>653404.76148964919</v>
      </c>
    </row>
    <row r="5094" spans="1:18" x14ac:dyDescent="0.25">
      <c r="A5094" s="81">
        <v>5063</v>
      </c>
      <c r="B5094" s="93">
        <f t="shared" si="1109"/>
        <v>1.563555044008467E-42</v>
      </c>
      <c r="C5094" s="178">
        <f t="shared" si="1110"/>
        <v>1.5600279331096954E-42</v>
      </c>
      <c r="D5094" s="165">
        <f t="shared" si="1111"/>
        <v>2.2558277767625785E-3</v>
      </c>
      <c r="E5094" s="166">
        <f t="shared" si="1121"/>
        <v>24.291375447755232</v>
      </c>
      <c r="F5094" s="167">
        <f t="shared" si="1122"/>
        <v>11.423511861525737</v>
      </c>
      <c r="G5094" s="167">
        <f t="shared" si="1112"/>
        <v>396990.14913676673</v>
      </c>
      <c r="H5094" s="167">
        <f t="shared" si="1113"/>
        <v>271299.98899881309</v>
      </c>
      <c r="I5094" s="168">
        <f t="shared" si="1114"/>
        <v>668290.13813557988</v>
      </c>
      <c r="J5094" s="168">
        <f t="shared" si="1116"/>
        <v>629423.47237288568</v>
      </c>
      <c r="K5094" s="94"/>
      <c r="L5094" s="265">
        <f t="shared" si="1115"/>
        <v>254666.56653567814</v>
      </c>
      <c r="M5094" s="265">
        <f>$G5094*NonHospFrac+theModel!$H5094*NonHospFrac</f>
        <v>413623.57159990165</v>
      </c>
      <c r="N5094" s="266">
        <f t="shared" si="1117"/>
        <v>668290.13813557976</v>
      </c>
      <c r="O5094" s="158"/>
      <c r="P5094" s="265">
        <f t="shared" si="1118"/>
        <v>239855.57388795092</v>
      </c>
      <c r="Q5094" s="265">
        <f t="shared" si="1119"/>
        <v>413622.01134928263</v>
      </c>
      <c r="R5094" s="266">
        <f t="shared" si="1120"/>
        <v>653477.58523723355</v>
      </c>
    </row>
    <row r="5095" spans="1:18" x14ac:dyDescent="0.25">
      <c r="A5095" s="81">
        <v>5064</v>
      </c>
      <c r="B5095" s="93">
        <f t="shared" si="1109"/>
        <v>1.5343471177012991E-42</v>
      </c>
      <c r="C5095" s="178">
        <f t="shared" si="1110"/>
        <v>1.5308858948539928E-42</v>
      </c>
      <c r="D5095" s="165">
        <f t="shared" si="1111"/>
        <v>2.2558277767625785E-3</v>
      </c>
      <c r="E5095" s="166">
        <f t="shared" si="1121"/>
        <v>24.291375447755232</v>
      </c>
      <c r="F5095" s="167">
        <f t="shared" si="1122"/>
        <v>11.4257676893025</v>
      </c>
      <c r="G5095" s="167">
        <f t="shared" si="1112"/>
        <v>397068.54371598019</v>
      </c>
      <c r="H5095" s="167">
        <f t="shared" si="1113"/>
        <v>271299.98899881309</v>
      </c>
      <c r="I5095" s="168">
        <f t="shared" si="1114"/>
        <v>668368.53271479323</v>
      </c>
      <c r="J5095" s="168">
        <f t="shared" si="1116"/>
        <v>629487.24550442735</v>
      </c>
      <c r="K5095" s="94"/>
      <c r="L5095" s="265">
        <f t="shared" si="1115"/>
        <v>254696.44050386059</v>
      </c>
      <c r="M5095" s="265">
        <f>$G5095*NonHospFrac+theModel!$H5095*NonHospFrac</f>
        <v>413672.09221093263</v>
      </c>
      <c r="N5095" s="266">
        <f t="shared" si="1117"/>
        <v>668368.53271479323</v>
      </c>
      <c r="O5095" s="158"/>
      <c r="P5095" s="265">
        <f t="shared" si="1118"/>
        <v>239879.87603386064</v>
      </c>
      <c r="Q5095" s="265">
        <f t="shared" si="1119"/>
        <v>413670.53196031362</v>
      </c>
      <c r="R5095" s="266">
        <f t="shared" si="1120"/>
        <v>653550.40799417428</v>
      </c>
    </row>
    <row r="5096" spans="1:18" x14ac:dyDescent="0.25">
      <c r="A5096" s="81">
        <v>5065</v>
      </c>
      <c r="B5096" s="93">
        <f t="shared" si="1109"/>
        <v>1.5056848088716655E-42</v>
      </c>
      <c r="C5096" s="178">
        <f t="shared" si="1110"/>
        <v>1.5022882432567632E-42</v>
      </c>
      <c r="D5096" s="165">
        <f t="shared" si="1111"/>
        <v>2.2558277767625785E-3</v>
      </c>
      <c r="E5096" s="166">
        <f t="shared" si="1121"/>
        <v>24.291375447755232</v>
      </c>
      <c r="F5096" s="167">
        <f t="shared" si="1122"/>
        <v>11.428023517079263</v>
      </c>
      <c r="G5096" s="167">
        <f t="shared" si="1112"/>
        <v>397146.9382951936</v>
      </c>
      <c r="H5096" s="167">
        <f t="shared" si="1113"/>
        <v>271299.98899881309</v>
      </c>
      <c r="I5096" s="168">
        <f t="shared" si="1114"/>
        <v>668446.92729400669</v>
      </c>
      <c r="J5096" s="168">
        <f t="shared" si="1116"/>
        <v>629551.01603645075</v>
      </c>
      <c r="K5096" s="94"/>
      <c r="L5096" s="265">
        <f t="shared" si="1115"/>
        <v>254726.31447204301</v>
      </c>
      <c r="M5096" s="265">
        <f>$G5096*NonHospFrac+theModel!$H5096*NonHospFrac</f>
        <v>413720.61282196367</v>
      </c>
      <c r="N5096" s="266">
        <f t="shared" si="1117"/>
        <v>668446.92729400669</v>
      </c>
      <c r="O5096" s="158"/>
      <c r="P5096" s="265">
        <f t="shared" si="1118"/>
        <v>239904.17718916701</v>
      </c>
      <c r="Q5096" s="265">
        <f t="shared" si="1119"/>
        <v>413719.05257134466</v>
      </c>
      <c r="R5096" s="266">
        <f t="shared" si="1120"/>
        <v>653623.22976051166</v>
      </c>
    </row>
    <row r="5097" spans="1:18" x14ac:dyDescent="0.25">
      <c r="A5097" s="81">
        <v>5066</v>
      </c>
      <c r="B5097" s="93">
        <f t="shared" si="1109"/>
        <v>1.4775579251345887E-42</v>
      </c>
      <c r="C5097" s="178">
        <f t="shared" si="1110"/>
        <v>1.4742248089252945E-42</v>
      </c>
      <c r="D5097" s="165">
        <f t="shared" si="1111"/>
        <v>2.2558277767625785E-3</v>
      </c>
      <c r="E5097" s="166">
        <f t="shared" si="1121"/>
        <v>24.291375447755232</v>
      </c>
      <c r="F5097" s="167">
        <f t="shared" si="1122"/>
        <v>11.430279344856025</v>
      </c>
      <c r="G5097" s="167">
        <f t="shared" si="1112"/>
        <v>397225.332874407</v>
      </c>
      <c r="H5097" s="167">
        <f t="shared" si="1113"/>
        <v>271299.98899881309</v>
      </c>
      <c r="I5097" s="168">
        <f t="shared" si="1114"/>
        <v>668525.32187322015</v>
      </c>
      <c r="J5097" s="168">
        <f t="shared" si="1116"/>
        <v>629614.7839690618</v>
      </c>
      <c r="K5097" s="94"/>
      <c r="L5097" s="265">
        <f t="shared" si="1115"/>
        <v>254756.18844022544</v>
      </c>
      <c r="M5097" s="265">
        <f>$G5097*NonHospFrac+theModel!$H5097*NonHospFrac</f>
        <v>413769.13343299465</v>
      </c>
      <c r="N5097" s="266">
        <f t="shared" si="1117"/>
        <v>668525.32187322015</v>
      </c>
      <c r="O5097" s="158"/>
      <c r="P5097" s="265">
        <f t="shared" si="1118"/>
        <v>239928.47735391045</v>
      </c>
      <c r="Q5097" s="265">
        <f t="shared" si="1119"/>
        <v>413767.57318237564</v>
      </c>
      <c r="R5097" s="266">
        <f t="shared" si="1120"/>
        <v>653696.05053628609</v>
      </c>
    </row>
    <row r="5098" spans="1:18" x14ac:dyDescent="0.25">
      <c r="A5098" s="81">
        <v>5067</v>
      </c>
      <c r="B5098" s="93">
        <f t="shared" si="1109"/>
        <v>1.4499564645033544E-42</v>
      </c>
      <c r="C5098" s="178">
        <f t="shared" si="1110"/>
        <v>1.4466856124356313E-42</v>
      </c>
      <c r="D5098" s="165">
        <f t="shared" si="1111"/>
        <v>2.2558277767625785E-3</v>
      </c>
      <c r="E5098" s="166">
        <f t="shared" si="1121"/>
        <v>24.291375447755232</v>
      </c>
      <c r="F5098" s="167">
        <f t="shared" si="1122"/>
        <v>11.432535172632788</v>
      </c>
      <c r="G5098" s="167">
        <f t="shared" si="1112"/>
        <v>397303.72745362046</v>
      </c>
      <c r="H5098" s="167">
        <f t="shared" si="1113"/>
        <v>271299.98899881309</v>
      </c>
      <c r="I5098" s="168">
        <f t="shared" si="1114"/>
        <v>668603.71645243349</v>
      </c>
      <c r="J5098" s="168">
        <f t="shared" si="1116"/>
        <v>629678.54930236621</v>
      </c>
      <c r="K5098" s="94"/>
      <c r="L5098" s="265">
        <f t="shared" si="1115"/>
        <v>254786.06240840786</v>
      </c>
      <c r="M5098" s="265">
        <f>$G5098*NonHospFrac+theModel!$H5098*NonHospFrac</f>
        <v>413817.65404402569</v>
      </c>
      <c r="N5098" s="266">
        <f t="shared" si="1117"/>
        <v>668603.71645243349</v>
      </c>
      <c r="O5098" s="158"/>
      <c r="P5098" s="265">
        <f t="shared" si="1118"/>
        <v>239952.77652813133</v>
      </c>
      <c r="Q5098" s="265">
        <f t="shared" si="1119"/>
        <v>413816.09379340668</v>
      </c>
      <c r="R5098" s="266">
        <f t="shared" si="1120"/>
        <v>653768.87032153807</v>
      </c>
    </row>
    <row r="5099" spans="1:18" x14ac:dyDescent="0.25">
      <c r="A5099" s="81">
        <v>5068</v>
      </c>
      <c r="B5099" s="93">
        <f t="shared" si="1109"/>
        <v>1.4228706118331197E-42</v>
      </c>
      <c r="C5099" s="178">
        <f t="shared" si="1110"/>
        <v>1.4196608607842074E-42</v>
      </c>
      <c r="D5099" s="165">
        <f t="shared" si="1111"/>
        <v>2.2558277767625785E-3</v>
      </c>
      <c r="E5099" s="166">
        <f t="shared" si="1121"/>
        <v>24.291375447755232</v>
      </c>
      <c r="F5099" s="167">
        <f t="shared" si="1122"/>
        <v>11.43479100040955</v>
      </c>
      <c r="G5099" s="167">
        <f t="shared" si="1112"/>
        <v>397382.12203283387</v>
      </c>
      <c r="H5099" s="167">
        <f t="shared" si="1113"/>
        <v>271299.98899881309</v>
      </c>
      <c r="I5099" s="168">
        <f t="shared" si="1114"/>
        <v>668682.11103164696</v>
      </c>
      <c r="J5099" s="168">
        <f t="shared" si="1116"/>
        <v>629742.31203647028</v>
      </c>
      <c r="K5099" s="94"/>
      <c r="L5099" s="265">
        <f t="shared" si="1115"/>
        <v>254815.93637659028</v>
      </c>
      <c r="M5099" s="265">
        <f>$G5099*NonHospFrac+theModel!$H5099*NonHospFrac</f>
        <v>413866.17465505667</v>
      </c>
      <c r="N5099" s="266">
        <f t="shared" si="1117"/>
        <v>668682.11103164696</v>
      </c>
      <c r="O5099" s="158"/>
      <c r="P5099" s="265">
        <f t="shared" si="1118"/>
        <v>239977.07471187005</v>
      </c>
      <c r="Q5099" s="265">
        <f t="shared" si="1119"/>
        <v>413864.61440443766</v>
      </c>
      <c r="R5099" s="266">
        <f t="shared" si="1120"/>
        <v>653841.68911630777</v>
      </c>
    </row>
    <row r="5100" spans="1:18" x14ac:dyDescent="0.25">
      <c r="A5100" s="81">
        <v>5069</v>
      </c>
      <c r="B5100" s="93">
        <f t="shared" si="1109"/>
        <v>1.3962907353302918E-42</v>
      </c>
      <c r="C5100" s="178">
        <f t="shared" si="1110"/>
        <v>1.3931409439050975E-42</v>
      </c>
      <c r="D5100" s="165">
        <f t="shared" si="1111"/>
        <v>2.2558277767625785E-3</v>
      </c>
      <c r="E5100" s="166">
        <f t="shared" si="1121"/>
        <v>24.291375447755232</v>
      </c>
      <c r="F5100" s="167">
        <f t="shared" si="1122"/>
        <v>11.437046828186313</v>
      </c>
      <c r="G5100" s="167">
        <f t="shared" si="1112"/>
        <v>397460.51661204727</v>
      </c>
      <c r="H5100" s="167">
        <f t="shared" si="1113"/>
        <v>271299.98899881309</v>
      </c>
      <c r="I5100" s="168">
        <f t="shared" si="1114"/>
        <v>668760.50561086042</v>
      </c>
      <c r="J5100" s="168">
        <f t="shared" si="1116"/>
        <v>629806.0721714797</v>
      </c>
      <c r="K5100" s="94"/>
      <c r="L5100" s="265">
        <f t="shared" si="1115"/>
        <v>254845.8103447727</v>
      </c>
      <c r="M5100" s="265">
        <f>$G5100*NonHospFrac+theModel!$H5100*NonHospFrac</f>
        <v>413914.69526608766</v>
      </c>
      <c r="N5100" s="266">
        <f t="shared" si="1117"/>
        <v>668760.50561086042</v>
      </c>
      <c r="O5100" s="158"/>
      <c r="P5100" s="265">
        <f t="shared" si="1118"/>
        <v>240001.37190516698</v>
      </c>
      <c r="Q5100" s="265">
        <f t="shared" si="1119"/>
        <v>413913.13501546864</v>
      </c>
      <c r="R5100" s="266">
        <f t="shared" si="1120"/>
        <v>653914.50692063558</v>
      </c>
    </row>
    <row r="5101" spans="1:18" x14ac:dyDescent="0.25">
      <c r="A5101" s="81">
        <v>5070</v>
      </c>
      <c r="B5101" s="93">
        <f t="shared" si="1109"/>
        <v>1.3702073831277659E-42</v>
      </c>
      <c r="C5101" s="178">
        <f t="shared" si="1110"/>
        <v>1.3671164312529812E-42</v>
      </c>
      <c r="D5101" s="165">
        <f t="shared" si="1111"/>
        <v>2.2558277767625785E-3</v>
      </c>
      <c r="E5101" s="166">
        <f t="shared" si="1121"/>
        <v>24.291375447755232</v>
      </c>
      <c r="F5101" s="167">
        <f t="shared" si="1122"/>
        <v>11.439302655963075</v>
      </c>
      <c r="G5101" s="167">
        <f t="shared" si="1112"/>
        <v>397538.91119126073</v>
      </c>
      <c r="H5101" s="167">
        <f t="shared" si="1113"/>
        <v>271299.98899881309</v>
      </c>
      <c r="I5101" s="168">
        <f t="shared" si="1114"/>
        <v>668838.90019007376</v>
      </c>
      <c r="J5101" s="168">
        <f t="shared" si="1116"/>
        <v>629869.82970750041</v>
      </c>
      <c r="K5101" s="94"/>
      <c r="L5101" s="265">
        <f t="shared" si="1115"/>
        <v>254875.68431295516</v>
      </c>
      <c r="M5101" s="265">
        <f>$G5101*NonHospFrac+theModel!$H5101*NonHospFrac</f>
        <v>413963.21587711864</v>
      </c>
      <c r="N5101" s="266">
        <f t="shared" si="1117"/>
        <v>668838.90019007376</v>
      </c>
      <c r="O5101" s="158"/>
      <c r="P5101" s="265">
        <f t="shared" si="1118"/>
        <v>240025.66810806247</v>
      </c>
      <c r="Q5101" s="265">
        <f t="shared" si="1119"/>
        <v>413961.65562649962</v>
      </c>
      <c r="R5101" s="266">
        <f t="shared" si="1120"/>
        <v>653987.32373456215</v>
      </c>
    </row>
    <row r="5102" spans="1:18" x14ac:dyDescent="0.25">
      <c r="A5102" s="81">
        <v>5071</v>
      </c>
      <c r="B5102" s="93">
        <f t="shared" si="1109"/>
        <v>1.3446112799234989E-42</v>
      </c>
      <c r="C5102" s="178">
        <f t="shared" si="1110"/>
        <v>1.3415780684492992E-42</v>
      </c>
      <c r="D5102" s="165">
        <f t="shared" si="1111"/>
        <v>2.2558277767625785E-3</v>
      </c>
      <c r="E5102" s="166">
        <f t="shared" si="1121"/>
        <v>24.291375447755232</v>
      </c>
      <c r="F5102" s="167">
        <f t="shared" si="1122"/>
        <v>11.441558483739838</v>
      </c>
      <c r="G5102" s="167">
        <f t="shared" si="1112"/>
        <v>397617.30577047414</v>
      </c>
      <c r="H5102" s="167">
        <f t="shared" si="1113"/>
        <v>271299.98899881309</v>
      </c>
      <c r="I5102" s="168">
        <f t="shared" si="1114"/>
        <v>668917.29476928723</v>
      </c>
      <c r="J5102" s="168">
        <f t="shared" si="1116"/>
        <v>629933.58464463858</v>
      </c>
      <c r="K5102" s="94"/>
      <c r="L5102" s="265">
        <f t="shared" si="1115"/>
        <v>254905.55828113755</v>
      </c>
      <c r="M5102" s="265">
        <f>$G5102*NonHospFrac+theModel!$H5102*NonHospFrac</f>
        <v>414011.73648814962</v>
      </c>
      <c r="N5102" s="266">
        <f t="shared" si="1117"/>
        <v>668917.29476928711</v>
      </c>
      <c r="O5102" s="158"/>
      <c r="P5102" s="265">
        <f t="shared" si="1118"/>
        <v>240049.96332059687</v>
      </c>
      <c r="Q5102" s="265">
        <f t="shared" si="1119"/>
        <v>414010.1762375306</v>
      </c>
      <c r="R5102" s="266">
        <f t="shared" si="1120"/>
        <v>654060.1395581275</v>
      </c>
    </row>
    <row r="5103" spans="1:18" x14ac:dyDescent="0.25">
      <c r="A5103" s="81">
        <v>5072</v>
      </c>
      <c r="B5103" s="93">
        <f t="shared" si="1109"/>
        <v>1.3194933236825033E-42</v>
      </c>
      <c r="C5103" s="178">
        <f t="shared" si="1110"/>
        <v>1.3165167739916876E-42</v>
      </c>
      <c r="D5103" s="165">
        <f t="shared" si="1111"/>
        <v>2.2558277767625785E-3</v>
      </c>
      <c r="E5103" s="166">
        <f t="shared" si="1121"/>
        <v>24.291375447755232</v>
      </c>
      <c r="F5103" s="167">
        <f t="shared" si="1122"/>
        <v>11.443814311516601</v>
      </c>
      <c r="G5103" s="167">
        <f t="shared" si="1112"/>
        <v>397695.70034968754</v>
      </c>
      <c r="H5103" s="167">
        <f t="shared" si="1113"/>
        <v>271299.98899881309</v>
      </c>
      <c r="I5103" s="168">
        <f t="shared" si="1114"/>
        <v>668995.68934850069</v>
      </c>
      <c r="J5103" s="168">
        <f t="shared" si="1116"/>
        <v>629997.33698299993</v>
      </c>
      <c r="K5103" s="94"/>
      <c r="L5103" s="265">
        <f t="shared" si="1115"/>
        <v>254935.43224931997</v>
      </c>
      <c r="M5103" s="265">
        <f>$G5103*NonHospFrac+theModel!$H5103*NonHospFrac</f>
        <v>414060.2570991806</v>
      </c>
      <c r="N5103" s="266">
        <f t="shared" si="1117"/>
        <v>668995.68934850057</v>
      </c>
      <c r="O5103" s="158"/>
      <c r="P5103" s="265">
        <f t="shared" si="1118"/>
        <v>240074.25754281061</v>
      </c>
      <c r="Q5103" s="265">
        <f t="shared" si="1119"/>
        <v>414058.69684856158</v>
      </c>
      <c r="R5103" s="266">
        <f t="shared" si="1120"/>
        <v>654132.95439137216</v>
      </c>
    </row>
    <row r="5104" spans="1:18" x14ac:dyDescent="0.25">
      <c r="A5104" s="81">
        <v>5073</v>
      </c>
      <c r="B5104" s="93">
        <f t="shared" si="1109"/>
        <v>1.2948445823998348E-42</v>
      </c>
      <c r="C5104" s="178">
        <f t="shared" si="1110"/>
        <v>1.2919236360242667E-42</v>
      </c>
      <c r="D5104" s="165">
        <f t="shared" si="1111"/>
        <v>2.2558277767625785E-3</v>
      </c>
      <c r="E5104" s="166">
        <f t="shared" si="1121"/>
        <v>24.291375447755232</v>
      </c>
      <c r="F5104" s="167">
        <f t="shared" si="1122"/>
        <v>11.446070139293363</v>
      </c>
      <c r="G5104" s="167">
        <f t="shared" si="1112"/>
        <v>397774.09492890094</v>
      </c>
      <c r="H5104" s="167">
        <f t="shared" si="1113"/>
        <v>271299.98899881309</v>
      </c>
      <c r="I5104" s="168">
        <f t="shared" si="1114"/>
        <v>669074.08392771403</v>
      </c>
      <c r="J5104" s="168">
        <f t="shared" si="1116"/>
        <v>630061.08672269038</v>
      </c>
      <c r="K5104" s="94"/>
      <c r="L5104" s="265">
        <f t="shared" si="1115"/>
        <v>254965.3062175024</v>
      </c>
      <c r="M5104" s="265">
        <f>$G5104*NonHospFrac+theModel!$H5104*NonHospFrac</f>
        <v>414108.77771021158</v>
      </c>
      <c r="N5104" s="266">
        <f t="shared" si="1117"/>
        <v>669074.08392771403</v>
      </c>
      <c r="O5104" s="158"/>
      <c r="P5104" s="265">
        <f t="shared" si="1118"/>
        <v>240098.55077474401</v>
      </c>
      <c r="Q5104" s="265">
        <f t="shared" si="1119"/>
        <v>414107.21745959256</v>
      </c>
      <c r="R5104" s="266">
        <f t="shared" si="1120"/>
        <v>654205.76823433652</v>
      </c>
    </row>
    <row r="5105" spans="1:18" x14ac:dyDescent="0.25">
      <c r="A5105" s="81">
        <v>5074</v>
      </c>
      <c r="B5105" s="93">
        <f t="shared" si="1109"/>
        <v>1.2706562909246513E-42</v>
      </c>
      <c r="C5105" s="178">
        <f t="shared" si="1110"/>
        <v>1.2677899091688653E-42</v>
      </c>
      <c r="D5105" s="165">
        <f t="shared" si="1111"/>
        <v>2.2558277767625785E-3</v>
      </c>
      <c r="E5105" s="166">
        <f t="shared" si="1121"/>
        <v>24.291375447755232</v>
      </c>
      <c r="F5105" s="167">
        <f t="shared" si="1122"/>
        <v>11.448325967070126</v>
      </c>
      <c r="G5105" s="167">
        <f t="shared" si="1112"/>
        <v>397852.48950811441</v>
      </c>
      <c r="H5105" s="167">
        <f t="shared" si="1113"/>
        <v>271299.98899881309</v>
      </c>
      <c r="I5105" s="168">
        <f t="shared" si="1114"/>
        <v>669152.47850692749</v>
      </c>
      <c r="J5105" s="168">
        <f t="shared" si="1116"/>
        <v>630124.83386381611</v>
      </c>
      <c r="K5105" s="94"/>
      <c r="L5105" s="265">
        <f t="shared" si="1115"/>
        <v>254995.18018568485</v>
      </c>
      <c r="M5105" s="265">
        <f>$G5105*NonHospFrac+theModel!$H5105*NonHospFrac</f>
        <v>414157.29832124262</v>
      </c>
      <c r="N5105" s="266">
        <f t="shared" si="1117"/>
        <v>669152.47850692749</v>
      </c>
      <c r="O5105" s="158"/>
      <c r="P5105" s="265">
        <f t="shared" si="1118"/>
        <v>240122.84301643749</v>
      </c>
      <c r="Q5105" s="265">
        <f t="shared" si="1119"/>
        <v>414155.7380706236</v>
      </c>
      <c r="R5105" s="266">
        <f t="shared" si="1120"/>
        <v>654278.58108706109</v>
      </c>
    </row>
    <row r="5106" spans="1:18" x14ac:dyDescent="0.25">
      <c r="A5106" s="81">
        <v>5075</v>
      </c>
      <c r="B5106" s="93">
        <f t="shared" si="1109"/>
        <v>1.2469198478430266E-42</v>
      </c>
      <c r="C5106" s="178">
        <f t="shared" si="1110"/>
        <v>1.2441070114148656E-42</v>
      </c>
      <c r="D5106" s="165">
        <f t="shared" si="1111"/>
        <v>2.2558277767625785E-3</v>
      </c>
      <c r="E5106" s="166">
        <f t="shared" si="1121"/>
        <v>24.291375447755232</v>
      </c>
      <c r="F5106" s="167">
        <f t="shared" si="1122"/>
        <v>11.450581794846888</v>
      </c>
      <c r="G5106" s="167">
        <f t="shared" si="1112"/>
        <v>397930.88408732787</v>
      </c>
      <c r="H5106" s="167">
        <f t="shared" si="1113"/>
        <v>271299.98899881309</v>
      </c>
      <c r="I5106" s="168">
        <f t="shared" si="1114"/>
        <v>669230.87308614096</v>
      </c>
      <c r="J5106" s="168">
        <f t="shared" si="1116"/>
        <v>630188.57840648282</v>
      </c>
      <c r="K5106" s="94"/>
      <c r="L5106" s="265">
        <f t="shared" si="1115"/>
        <v>255025.05415386727</v>
      </c>
      <c r="M5106" s="265">
        <f>$G5106*NonHospFrac+theModel!$H5106*NonHospFrac</f>
        <v>414205.81893227366</v>
      </c>
      <c r="N5106" s="266">
        <f t="shared" si="1117"/>
        <v>669230.87308614096</v>
      </c>
      <c r="O5106" s="158"/>
      <c r="P5106" s="265">
        <f t="shared" si="1118"/>
        <v>240147.13426793134</v>
      </c>
      <c r="Q5106" s="265">
        <f t="shared" si="1119"/>
        <v>414204.25868165464</v>
      </c>
      <c r="R5106" s="266">
        <f t="shared" si="1120"/>
        <v>654351.39294958604</v>
      </c>
    </row>
    <row r="5107" spans="1:18" x14ac:dyDescent="0.25">
      <c r="A5107" s="81">
        <v>5076</v>
      </c>
      <c r="B5107" s="93">
        <f t="shared" si="1109"/>
        <v>1.2236268124194689E-42</v>
      </c>
      <c r="C5107" s="178">
        <f t="shared" si="1110"/>
        <v>1.2208665210676216E-42</v>
      </c>
      <c r="D5107" s="165">
        <f t="shared" si="1111"/>
        <v>2.2558277767625785E-3</v>
      </c>
      <c r="E5107" s="166">
        <f t="shared" si="1121"/>
        <v>24.291375447755232</v>
      </c>
      <c r="F5107" s="167">
        <f t="shared" si="1122"/>
        <v>11.452837622623651</v>
      </c>
      <c r="G5107" s="167">
        <f t="shared" si="1112"/>
        <v>398009.27866654121</v>
      </c>
      <c r="H5107" s="167">
        <f t="shared" si="1113"/>
        <v>271299.98899881309</v>
      </c>
      <c r="I5107" s="168">
        <f t="shared" si="1114"/>
        <v>669309.2676653543</v>
      </c>
      <c r="J5107" s="168">
        <f t="shared" si="1116"/>
        <v>630252.32035079645</v>
      </c>
      <c r="K5107" s="94"/>
      <c r="L5107" s="265">
        <f t="shared" si="1115"/>
        <v>255054.92812204969</v>
      </c>
      <c r="M5107" s="265">
        <f>$G5107*NonHospFrac+theModel!$H5107*NonHospFrac</f>
        <v>414254.33954330464</v>
      </c>
      <c r="N5107" s="266">
        <f t="shared" si="1117"/>
        <v>669309.2676653543</v>
      </c>
      <c r="O5107" s="158"/>
      <c r="P5107" s="265">
        <f t="shared" si="1118"/>
        <v>240171.42452926596</v>
      </c>
      <c r="Q5107" s="265">
        <f t="shared" si="1119"/>
        <v>414252.77929268562</v>
      </c>
      <c r="R5107" s="266">
        <f t="shared" si="1120"/>
        <v>654424.20382195152</v>
      </c>
    </row>
    <row r="5108" spans="1:18" x14ac:dyDescent="0.25">
      <c r="A5108" s="81">
        <v>5077</v>
      </c>
      <c r="B5108" s="93">
        <f t="shared" si="1109"/>
        <v>1.2007689015952845E-42</v>
      </c>
      <c r="C5108" s="178">
        <f t="shared" si="1110"/>
        <v>1.1980601737535932E-42</v>
      </c>
      <c r="D5108" s="165">
        <f t="shared" si="1111"/>
        <v>2.2558277767625785E-3</v>
      </c>
      <c r="E5108" s="166">
        <f t="shared" si="1121"/>
        <v>24.291375447755232</v>
      </c>
      <c r="F5108" s="167">
        <f t="shared" si="1122"/>
        <v>11.455093450400414</v>
      </c>
      <c r="G5108" s="167">
        <f t="shared" si="1112"/>
        <v>398087.67324575473</v>
      </c>
      <c r="H5108" s="167">
        <f t="shared" si="1113"/>
        <v>271299.98899881309</v>
      </c>
      <c r="I5108" s="168">
        <f t="shared" si="1114"/>
        <v>669387.66224456788</v>
      </c>
      <c r="J5108" s="168">
        <f t="shared" si="1116"/>
        <v>630316.05969686306</v>
      </c>
      <c r="K5108" s="94"/>
      <c r="L5108" s="265">
        <f t="shared" si="1115"/>
        <v>255084.80209023214</v>
      </c>
      <c r="M5108" s="265">
        <f>$G5108*NonHospFrac+theModel!$H5108*NonHospFrac</f>
        <v>414302.86015433562</v>
      </c>
      <c r="N5108" s="266">
        <f t="shared" si="1117"/>
        <v>669387.66224456776</v>
      </c>
      <c r="O5108" s="158"/>
      <c r="P5108" s="265">
        <f t="shared" si="1118"/>
        <v>240195.71380048172</v>
      </c>
      <c r="Q5108" s="265">
        <f t="shared" si="1119"/>
        <v>414301.2999037166</v>
      </c>
      <c r="R5108" s="266">
        <f t="shared" si="1120"/>
        <v>654497.0137041983</v>
      </c>
    </row>
    <row r="5109" spans="1:18" x14ac:dyDescent="0.25">
      <c r="A5109" s="81">
        <v>5078</v>
      </c>
      <c r="B5109" s="93">
        <f t="shared" si="1109"/>
        <v>1.1783379870431196E-42</v>
      </c>
      <c r="C5109" s="178">
        <f t="shared" si="1110"/>
        <v>1.1756798594815332E-42</v>
      </c>
      <c r="D5109" s="165">
        <f t="shared" si="1111"/>
        <v>2.2558277767625785E-3</v>
      </c>
      <c r="E5109" s="166">
        <f t="shared" si="1121"/>
        <v>24.291375447755232</v>
      </c>
      <c r="F5109" s="167">
        <f t="shared" si="1122"/>
        <v>11.457349278177176</v>
      </c>
      <c r="G5109" s="167">
        <f t="shared" si="1112"/>
        <v>398166.06782496808</v>
      </c>
      <c r="H5109" s="167">
        <f t="shared" si="1113"/>
        <v>271299.98899881309</v>
      </c>
      <c r="I5109" s="168">
        <f t="shared" si="1114"/>
        <v>669466.05682378123</v>
      </c>
      <c r="J5109" s="168">
        <f t="shared" si="1116"/>
        <v>630379.79644478823</v>
      </c>
      <c r="K5109" s="94"/>
      <c r="L5109" s="265">
        <f t="shared" si="1115"/>
        <v>255114.67605841454</v>
      </c>
      <c r="M5109" s="265">
        <f>$G5109*NonHospFrac+theModel!$H5109*NonHospFrac</f>
        <v>414351.3807653666</v>
      </c>
      <c r="N5109" s="266">
        <f t="shared" si="1117"/>
        <v>669466.05682378111</v>
      </c>
      <c r="O5109" s="158"/>
      <c r="P5109" s="265">
        <f t="shared" si="1118"/>
        <v>240220.00208161894</v>
      </c>
      <c r="Q5109" s="265">
        <f t="shared" si="1119"/>
        <v>414349.82051474758</v>
      </c>
      <c r="R5109" s="266">
        <f t="shared" si="1120"/>
        <v>654569.82259636652</v>
      </c>
    </row>
    <row r="5110" spans="1:18" x14ac:dyDescent="0.25">
      <c r="A5110" s="81">
        <v>5079</v>
      </c>
      <c r="B5110" s="93">
        <f t="shared" si="1109"/>
        <v>1.1563260922765089E-42</v>
      </c>
      <c r="C5110" s="178">
        <f t="shared" si="1110"/>
        <v>1.1537176197585562E-42</v>
      </c>
      <c r="D5110" s="165">
        <f t="shared" si="1111"/>
        <v>2.2558277767625785E-3</v>
      </c>
      <c r="E5110" s="166">
        <f t="shared" si="1121"/>
        <v>24.291375447755232</v>
      </c>
      <c r="F5110" s="167">
        <f t="shared" si="1122"/>
        <v>11.459605105953939</v>
      </c>
      <c r="G5110" s="167">
        <f t="shared" si="1112"/>
        <v>398244.46240418148</v>
      </c>
      <c r="H5110" s="167">
        <f t="shared" si="1113"/>
        <v>271299.98899881309</v>
      </c>
      <c r="I5110" s="168">
        <f t="shared" si="1114"/>
        <v>669544.45140299457</v>
      </c>
      <c r="J5110" s="168">
        <f t="shared" si="1116"/>
        <v>630443.53059467813</v>
      </c>
      <c r="K5110" s="94"/>
      <c r="L5110" s="265">
        <f t="shared" si="1115"/>
        <v>255144.55002659696</v>
      </c>
      <c r="M5110" s="265">
        <f>$G5110*NonHospFrac+theModel!$H5110*NonHospFrac</f>
        <v>414399.90137639758</v>
      </c>
      <c r="N5110" s="266">
        <f t="shared" si="1117"/>
        <v>669544.45140299457</v>
      </c>
      <c r="O5110" s="158"/>
      <c r="P5110" s="265">
        <f t="shared" si="1118"/>
        <v>240244.28937271802</v>
      </c>
      <c r="Q5110" s="265">
        <f t="shared" si="1119"/>
        <v>414398.34112577856</v>
      </c>
      <c r="R5110" s="266">
        <f t="shared" si="1120"/>
        <v>654642.63049849658</v>
      </c>
    </row>
    <row r="5111" spans="1:18" x14ac:dyDescent="0.25">
      <c r="A5111" s="81">
        <v>5080</v>
      </c>
      <c r="B5111" s="93">
        <f t="shared" si="1109"/>
        <v>1.1347253898134172E-42</v>
      </c>
      <c r="C5111" s="178">
        <f t="shared" si="1110"/>
        <v>1.1321656447600783E-42</v>
      </c>
      <c r="D5111" s="165">
        <f t="shared" si="1111"/>
        <v>2.2558277767625785E-3</v>
      </c>
      <c r="E5111" s="166">
        <f t="shared" si="1121"/>
        <v>24.291375447755232</v>
      </c>
      <c r="F5111" s="167">
        <f t="shared" si="1122"/>
        <v>11.461860933730701</v>
      </c>
      <c r="G5111" s="167">
        <f t="shared" si="1112"/>
        <v>398322.85698339494</v>
      </c>
      <c r="H5111" s="167">
        <f t="shared" si="1113"/>
        <v>271299.98899881309</v>
      </c>
      <c r="I5111" s="168">
        <f t="shared" si="1114"/>
        <v>669622.84598220803</v>
      </c>
      <c r="J5111" s="168">
        <f t="shared" si="1116"/>
        <v>630507.26214663871</v>
      </c>
      <c r="K5111" s="94"/>
      <c r="L5111" s="265">
        <f t="shared" si="1115"/>
        <v>255174.42399477941</v>
      </c>
      <c r="M5111" s="265">
        <f>$G5111*NonHospFrac+theModel!$H5111*NonHospFrac</f>
        <v>414448.42198742862</v>
      </c>
      <c r="N5111" s="266">
        <f t="shared" si="1117"/>
        <v>669622.84598220803</v>
      </c>
      <c r="O5111" s="158"/>
      <c r="P5111" s="265">
        <f t="shared" si="1118"/>
        <v>240268.57567381932</v>
      </c>
      <c r="Q5111" s="265">
        <f t="shared" si="1119"/>
        <v>414446.8617368096</v>
      </c>
      <c r="R5111" s="266">
        <f t="shared" si="1120"/>
        <v>654715.43741062889</v>
      </c>
    </row>
    <row r="5112" spans="1:18" x14ac:dyDescent="0.25">
      <c r="A5112" s="81">
        <v>5081</v>
      </c>
      <c r="B5112" s="93">
        <f t="shared" si="1109"/>
        <v>1.1135281983927691E-42</v>
      </c>
      <c r="C5112" s="178">
        <f t="shared" si="1110"/>
        <v>1.1110162705526262E-42</v>
      </c>
      <c r="D5112" s="165">
        <f t="shared" si="1111"/>
        <v>2.2558277767625785E-3</v>
      </c>
      <c r="E5112" s="166">
        <f t="shared" si="1121"/>
        <v>24.291375447755232</v>
      </c>
      <c r="F5112" s="167">
        <f t="shared" si="1122"/>
        <v>11.464116761507464</v>
      </c>
      <c r="G5112" s="167">
        <f t="shared" si="1112"/>
        <v>398401.25156260835</v>
      </c>
      <c r="H5112" s="167">
        <f t="shared" si="1113"/>
        <v>271299.98899881309</v>
      </c>
      <c r="I5112" s="168">
        <f t="shared" si="1114"/>
        <v>669701.24056142149</v>
      </c>
      <c r="J5112" s="168">
        <f t="shared" si="1116"/>
        <v>630570.99110077578</v>
      </c>
      <c r="K5112" s="94"/>
      <c r="L5112" s="265">
        <f t="shared" si="1115"/>
        <v>255204.29796296181</v>
      </c>
      <c r="M5112" s="265">
        <f>$G5112*NonHospFrac+theModel!$H5112*NonHospFrac</f>
        <v>414496.9425984596</v>
      </c>
      <c r="N5112" s="266">
        <f t="shared" si="1117"/>
        <v>669701.24056142138</v>
      </c>
      <c r="O5112" s="158"/>
      <c r="P5112" s="265">
        <f t="shared" si="1118"/>
        <v>240292.86098496313</v>
      </c>
      <c r="Q5112" s="265">
        <f t="shared" si="1119"/>
        <v>414495.38234784058</v>
      </c>
      <c r="R5112" s="266">
        <f t="shared" si="1120"/>
        <v>654788.24333280372</v>
      </c>
    </row>
    <row r="5113" spans="1:18" x14ac:dyDescent="0.25">
      <c r="A5113" s="81">
        <v>5082</v>
      </c>
      <c r="B5113" s="93">
        <f t="shared" si="1109"/>
        <v>1.0927269802429732E-42</v>
      </c>
      <c r="C5113" s="178">
        <f t="shared" si="1110"/>
        <v>1.0902619763685232E-42</v>
      </c>
      <c r="D5113" s="165">
        <f t="shared" si="1111"/>
        <v>2.2558277767625785E-3</v>
      </c>
      <c r="E5113" s="166">
        <f t="shared" si="1121"/>
        <v>24.291375447755232</v>
      </c>
      <c r="F5113" s="167">
        <f t="shared" si="1122"/>
        <v>11.466372589284227</v>
      </c>
      <c r="G5113" s="167">
        <f t="shared" si="1112"/>
        <v>398479.64614182175</v>
      </c>
      <c r="H5113" s="167">
        <f t="shared" si="1113"/>
        <v>271299.98899881309</v>
      </c>
      <c r="I5113" s="168">
        <f t="shared" si="1114"/>
        <v>669779.63514063484</v>
      </c>
      <c r="J5113" s="168">
        <f t="shared" si="1116"/>
        <v>630634.71745719505</v>
      </c>
      <c r="K5113" s="94"/>
      <c r="L5113" s="265">
        <f t="shared" si="1115"/>
        <v>255234.17193114423</v>
      </c>
      <c r="M5113" s="265">
        <f>$G5113*NonHospFrac+theModel!$H5113*NonHospFrac</f>
        <v>414545.46320949058</v>
      </c>
      <c r="N5113" s="266">
        <f t="shared" si="1117"/>
        <v>669779.63514063484</v>
      </c>
      <c r="O5113" s="158"/>
      <c r="P5113" s="265">
        <f t="shared" si="1118"/>
        <v>240317.14530618989</v>
      </c>
      <c r="Q5113" s="265">
        <f t="shared" si="1119"/>
        <v>414543.90295887156</v>
      </c>
      <c r="R5113" s="266">
        <f t="shared" si="1120"/>
        <v>654861.04826506146</v>
      </c>
    </row>
    <row r="5114" spans="1:18" x14ac:dyDescent="0.25">
      <c r="A5114" s="81">
        <v>5083</v>
      </c>
      <c r="B5114" s="93">
        <f t="shared" si="1109"/>
        <v>1.0723143384014739E-42</v>
      </c>
      <c r="C5114" s="178">
        <f t="shared" si="1110"/>
        <v>1.0698953819314871E-42</v>
      </c>
      <c r="D5114" s="165">
        <f t="shared" si="1111"/>
        <v>2.2558277767625785E-3</v>
      </c>
      <c r="E5114" s="166">
        <f t="shared" si="1121"/>
        <v>24.291375447755232</v>
      </c>
      <c r="F5114" s="167">
        <f t="shared" si="1122"/>
        <v>11.468628417060989</v>
      </c>
      <c r="G5114" s="167">
        <f t="shared" si="1112"/>
        <v>398558.04072103516</v>
      </c>
      <c r="H5114" s="167">
        <f t="shared" si="1113"/>
        <v>271299.98899881309</v>
      </c>
      <c r="I5114" s="168">
        <f t="shared" si="1114"/>
        <v>669858.02971984819</v>
      </c>
      <c r="J5114" s="168">
        <f t="shared" si="1116"/>
        <v>630698.44121600268</v>
      </c>
      <c r="K5114" s="94"/>
      <c r="L5114" s="265">
        <f t="shared" si="1115"/>
        <v>255264.04589932665</v>
      </c>
      <c r="M5114" s="265">
        <f>$G5114*NonHospFrac+theModel!$H5114*NonHospFrac</f>
        <v>414593.98382052156</v>
      </c>
      <c r="N5114" s="266">
        <f t="shared" si="1117"/>
        <v>669858.02971984819</v>
      </c>
      <c r="O5114" s="158"/>
      <c r="P5114" s="265">
        <f t="shared" si="1118"/>
        <v>240341.42863753991</v>
      </c>
      <c r="Q5114" s="265">
        <f t="shared" si="1119"/>
        <v>414592.42356990254</v>
      </c>
      <c r="R5114" s="266">
        <f t="shared" si="1120"/>
        <v>654933.85220744251</v>
      </c>
    </row>
    <row r="5115" spans="1:18" x14ac:dyDescent="0.25">
      <c r="A5115" s="81">
        <v>5084</v>
      </c>
      <c r="B5115" s="93">
        <f t="shared" si="1109"/>
        <v>1.0522830140843724E-42</v>
      </c>
      <c r="C5115" s="178">
        <f t="shared" si="1110"/>
        <v>1.0499092448321855E-42</v>
      </c>
      <c r="D5115" s="165">
        <f t="shared" si="1111"/>
        <v>2.2558277767625785E-3</v>
      </c>
      <c r="E5115" s="166">
        <f t="shared" si="1121"/>
        <v>24.291375447755232</v>
      </c>
      <c r="F5115" s="167">
        <f t="shared" si="1122"/>
        <v>11.470884244837752</v>
      </c>
      <c r="G5115" s="167">
        <f t="shared" si="1112"/>
        <v>398636.43530024862</v>
      </c>
      <c r="H5115" s="167">
        <f t="shared" si="1113"/>
        <v>271299.98899881309</v>
      </c>
      <c r="I5115" s="168">
        <f t="shared" si="1114"/>
        <v>669936.42429906176</v>
      </c>
      <c r="J5115" s="168">
        <f t="shared" si="1116"/>
        <v>630762.16237730463</v>
      </c>
      <c r="K5115" s="94"/>
      <c r="L5115" s="265">
        <f t="shared" si="1115"/>
        <v>255293.9198675091</v>
      </c>
      <c r="M5115" s="265">
        <f>$G5115*NonHospFrac+theModel!$H5115*NonHospFrac</f>
        <v>414642.5044315526</v>
      </c>
      <c r="N5115" s="266">
        <f t="shared" si="1117"/>
        <v>669936.42429906176</v>
      </c>
      <c r="O5115" s="158"/>
      <c r="P5115" s="265">
        <f t="shared" si="1118"/>
        <v>240365.71097905355</v>
      </c>
      <c r="Q5115" s="265">
        <f t="shared" si="1119"/>
        <v>414640.94418093358</v>
      </c>
      <c r="R5115" s="266">
        <f t="shared" si="1120"/>
        <v>655006.65515998716</v>
      </c>
    </row>
    <row r="5116" spans="1:18" x14ac:dyDescent="0.25">
      <c r="A5116" s="81">
        <v>5085</v>
      </c>
      <c r="B5116" s="93">
        <f t="shared" si="1109"/>
        <v>1.032625884105188E-42</v>
      </c>
      <c r="C5116" s="178">
        <f t="shared" si="1110"/>
        <v>1.0302964579528196E-42</v>
      </c>
      <c r="D5116" s="165">
        <f t="shared" si="1111"/>
        <v>2.2558277767625785E-3</v>
      </c>
      <c r="E5116" s="166">
        <f t="shared" si="1121"/>
        <v>24.291375447755232</v>
      </c>
      <c r="F5116" s="167">
        <f t="shared" si="1122"/>
        <v>11.473140072614514</v>
      </c>
      <c r="G5116" s="167">
        <f t="shared" si="1112"/>
        <v>398714.82987946202</v>
      </c>
      <c r="H5116" s="167">
        <f t="shared" si="1113"/>
        <v>271299.98899881309</v>
      </c>
      <c r="I5116" s="168">
        <f t="shared" si="1114"/>
        <v>670014.81887827511</v>
      </c>
      <c r="J5116" s="168">
        <f t="shared" si="1116"/>
        <v>630825.88094120636</v>
      </c>
      <c r="K5116" s="94"/>
      <c r="L5116" s="265">
        <f t="shared" si="1115"/>
        <v>255323.79383569153</v>
      </c>
      <c r="M5116" s="265">
        <f>$G5116*NonHospFrac+theModel!$H5116*NonHospFrac</f>
        <v>414691.02504258358</v>
      </c>
      <c r="N5116" s="266">
        <f t="shared" si="1117"/>
        <v>670014.81887827511</v>
      </c>
      <c r="O5116" s="158"/>
      <c r="P5116" s="265">
        <f t="shared" si="1118"/>
        <v>240389.99233077111</v>
      </c>
      <c r="Q5116" s="265">
        <f t="shared" si="1119"/>
        <v>414689.46479196456</v>
      </c>
      <c r="R5116" s="266">
        <f t="shared" si="1120"/>
        <v>655079.45712273568</v>
      </c>
    </row>
    <row r="5117" spans="1:18" x14ac:dyDescent="0.25">
      <c r="A5117" s="81">
        <v>5086</v>
      </c>
      <c r="B5117" s="93">
        <f t="shared" si="1109"/>
        <v>1.0133359583418484E-42</v>
      </c>
      <c r="C5117" s="178">
        <f t="shared" si="1110"/>
        <v>1.0110500469398286E-42</v>
      </c>
      <c r="D5117" s="165">
        <f t="shared" si="1111"/>
        <v>2.2558277767625785E-3</v>
      </c>
      <c r="E5117" s="166">
        <f t="shared" si="1121"/>
        <v>24.291375447755232</v>
      </c>
      <c r="F5117" s="167">
        <f t="shared" si="1122"/>
        <v>11.475395900391277</v>
      </c>
      <c r="G5117" s="167">
        <f t="shared" si="1112"/>
        <v>398793.22445867542</v>
      </c>
      <c r="H5117" s="167">
        <f t="shared" si="1113"/>
        <v>271299.98899881309</v>
      </c>
      <c r="I5117" s="168">
        <f t="shared" si="1114"/>
        <v>670093.21345748845</v>
      </c>
      <c r="J5117" s="168">
        <f t="shared" si="1116"/>
        <v>630889.59690781403</v>
      </c>
      <c r="K5117" s="94"/>
      <c r="L5117" s="265">
        <f t="shared" si="1115"/>
        <v>255353.66780387395</v>
      </c>
      <c r="M5117" s="265">
        <f>$G5117*NonHospFrac+theModel!$H5117*NonHospFrac</f>
        <v>414739.54565361456</v>
      </c>
      <c r="N5117" s="266">
        <f t="shared" si="1117"/>
        <v>670093.21345748845</v>
      </c>
      <c r="O5117" s="158"/>
      <c r="P5117" s="265">
        <f t="shared" si="1118"/>
        <v>240414.27269273298</v>
      </c>
      <c r="Q5117" s="265">
        <f t="shared" si="1119"/>
        <v>414737.98540299555</v>
      </c>
      <c r="R5117" s="266">
        <f t="shared" si="1120"/>
        <v>655152.25809572847</v>
      </c>
    </row>
    <row r="5118" spans="1:18" x14ac:dyDescent="0.25">
      <c r="A5118" s="81">
        <v>5087</v>
      </c>
      <c r="B5118" s="93">
        <f t="shared" si="1109"/>
        <v>9.9440637725091486E-43</v>
      </c>
      <c r="C5118" s="178">
        <f t="shared" si="1110"/>
        <v>9.9216316772372235E-43</v>
      </c>
      <c r="D5118" s="165">
        <f t="shared" si="1111"/>
        <v>2.2558277767625785E-3</v>
      </c>
      <c r="E5118" s="166">
        <f t="shared" si="1121"/>
        <v>24.291375447755232</v>
      </c>
      <c r="F5118" s="167">
        <f t="shared" si="1122"/>
        <v>11.477651728168039</v>
      </c>
      <c r="G5118" s="167">
        <f t="shared" si="1112"/>
        <v>398871.61903788889</v>
      </c>
      <c r="H5118" s="167">
        <f t="shared" si="1113"/>
        <v>271299.98899881309</v>
      </c>
      <c r="I5118" s="168">
        <f t="shared" si="1114"/>
        <v>670171.60803670203</v>
      </c>
      <c r="J5118" s="168">
        <f t="shared" si="1116"/>
        <v>630953.3102772336</v>
      </c>
      <c r="K5118" s="94"/>
      <c r="L5118" s="265">
        <f t="shared" si="1115"/>
        <v>255383.54177205637</v>
      </c>
      <c r="M5118" s="265">
        <f>$G5118*NonHospFrac+theModel!$H5118*NonHospFrac</f>
        <v>414788.06626464555</v>
      </c>
      <c r="N5118" s="266">
        <f t="shared" si="1117"/>
        <v>670171.60803670192</v>
      </c>
      <c r="O5118" s="158"/>
      <c r="P5118" s="265">
        <f t="shared" si="1118"/>
        <v>240438.55206497951</v>
      </c>
      <c r="Q5118" s="265">
        <f t="shared" si="1119"/>
        <v>414786.50601402653</v>
      </c>
      <c r="R5118" s="266">
        <f t="shared" si="1120"/>
        <v>655225.05807900603</v>
      </c>
    </row>
    <row r="5119" spans="1:18" x14ac:dyDescent="0.25">
      <c r="A5119" s="81">
        <v>5088</v>
      </c>
      <c r="B5119" s="93">
        <f t="shared" si="1109"/>
        <v>9.7583040942846996E-43</v>
      </c>
      <c r="C5119" s="178">
        <f t="shared" si="1110"/>
        <v>9.736291040854716E-43</v>
      </c>
      <c r="D5119" s="165">
        <f t="shared" si="1111"/>
        <v>2.2558277767625785E-3</v>
      </c>
      <c r="E5119" s="166">
        <f t="shared" si="1121"/>
        <v>24.291375447755232</v>
      </c>
      <c r="F5119" s="167">
        <f t="shared" si="1122"/>
        <v>11.479907555944802</v>
      </c>
      <c r="G5119" s="167">
        <f t="shared" si="1112"/>
        <v>398950.01361710229</v>
      </c>
      <c r="H5119" s="167">
        <f t="shared" si="1113"/>
        <v>271299.98899881309</v>
      </c>
      <c r="I5119" s="168">
        <f t="shared" si="1114"/>
        <v>670250.00261591538</v>
      </c>
      <c r="J5119" s="168">
        <f t="shared" si="1116"/>
        <v>631017.02104957064</v>
      </c>
      <c r="K5119" s="94"/>
      <c r="L5119" s="265">
        <f t="shared" si="1115"/>
        <v>255413.41574023879</v>
      </c>
      <c r="M5119" s="265">
        <f>$G5119*NonHospFrac+theModel!$H5119*NonHospFrac</f>
        <v>414836.58687567653</v>
      </c>
      <c r="N5119" s="266">
        <f t="shared" si="1117"/>
        <v>670250.00261591538</v>
      </c>
      <c r="O5119" s="158"/>
      <c r="P5119" s="265">
        <f t="shared" si="1118"/>
        <v>240462.83044755101</v>
      </c>
      <c r="Q5119" s="265">
        <f t="shared" si="1119"/>
        <v>414835.02662505751</v>
      </c>
      <c r="R5119" s="266">
        <f t="shared" si="1120"/>
        <v>655297.85707260855</v>
      </c>
    </row>
    <row r="5120" spans="1:18" x14ac:dyDescent="0.25">
      <c r="A5120" s="81">
        <v>5089</v>
      </c>
      <c r="B5120" s="93">
        <f t="shared" si="1109"/>
        <v>9.5760144921620104E-43</v>
      </c>
      <c r="C5120" s="178">
        <f t="shared" si="1110"/>
        <v>9.5544126526799095E-43</v>
      </c>
      <c r="D5120" s="165">
        <f t="shared" si="1111"/>
        <v>2.2558277767625785E-3</v>
      </c>
      <c r="E5120" s="166">
        <f t="shared" si="1121"/>
        <v>24.291375447755232</v>
      </c>
      <c r="F5120" s="167">
        <f t="shared" si="1122"/>
        <v>11.482163383721565</v>
      </c>
      <c r="G5120" s="167">
        <f t="shared" si="1112"/>
        <v>399028.40819631569</v>
      </c>
      <c r="H5120" s="167">
        <f t="shared" si="1113"/>
        <v>271299.98899881309</v>
      </c>
      <c r="I5120" s="168">
        <f t="shared" si="1114"/>
        <v>670328.39719512872</v>
      </c>
      <c r="J5120" s="168">
        <f t="shared" si="1116"/>
        <v>631080.72922493122</v>
      </c>
      <c r="K5120" s="94"/>
      <c r="L5120" s="265">
        <f t="shared" si="1115"/>
        <v>255443.28970842122</v>
      </c>
      <c r="M5120" s="265">
        <f>$G5120*NonHospFrac+theModel!$H5120*NonHospFrac</f>
        <v>414885.10748670751</v>
      </c>
      <c r="N5120" s="266">
        <f t="shared" si="1117"/>
        <v>670328.39719512872</v>
      </c>
      <c r="O5120" s="158"/>
      <c r="P5120" s="265">
        <f t="shared" si="1118"/>
        <v>240487.10784048785</v>
      </c>
      <c r="Q5120" s="265">
        <f t="shared" si="1119"/>
        <v>414883.54723608849</v>
      </c>
      <c r="R5120" s="266">
        <f t="shared" si="1120"/>
        <v>655370.6550765764</v>
      </c>
    </row>
    <row r="5121" spans="1:18" x14ac:dyDescent="0.25">
      <c r="A5121" s="81">
        <v>5090</v>
      </c>
      <c r="B5121" s="93">
        <f t="shared" si="1109"/>
        <v>9.3971301435263611E-43</v>
      </c>
      <c r="C5121" s="178">
        <f t="shared" si="1110"/>
        <v>9.3759318363267419E-43</v>
      </c>
      <c r="D5121" s="165">
        <f t="shared" si="1111"/>
        <v>2.2558277767625785E-3</v>
      </c>
      <c r="E5121" s="166">
        <f t="shared" si="1121"/>
        <v>24.291375447755232</v>
      </c>
      <c r="F5121" s="167">
        <f t="shared" si="1122"/>
        <v>11.484419211498327</v>
      </c>
      <c r="G5121" s="167">
        <f t="shared" si="1112"/>
        <v>399106.80277552916</v>
      </c>
      <c r="H5121" s="167">
        <f t="shared" si="1113"/>
        <v>271299.98899881309</v>
      </c>
      <c r="I5121" s="168">
        <f t="shared" si="1114"/>
        <v>670406.7917743423</v>
      </c>
      <c r="J5121" s="168">
        <f t="shared" si="1116"/>
        <v>631144.43480342126</v>
      </c>
      <c r="K5121" s="94"/>
      <c r="L5121" s="265">
        <f t="shared" si="1115"/>
        <v>255473.16367660367</v>
      </c>
      <c r="M5121" s="265">
        <f>$G5121*NonHospFrac+theModel!$H5121*NonHospFrac</f>
        <v>414933.6280977386</v>
      </c>
      <c r="N5121" s="266">
        <f t="shared" si="1117"/>
        <v>670406.7917743423</v>
      </c>
      <c r="O5121" s="158"/>
      <c r="P5121" s="265">
        <f t="shared" si="1118"/>
        <v>240511.3842438304</v>
      </c>
      <c r="Q5121" s="265">
        <f t="shared" si="1119"/>
        <v>414932.06784711959</v>
      </c>
      <c r="R5121" s="266">
        <f t="shared" si="1120"/>
        <v>655443.45209094998</v>
      </c>
    </row>
    <row r="5122" spans="1:18" x14ac:dyDescent="0.25">
      <c r="A5122" s="81">
        <v>5091</v>
      </c>
      <c r="B5122" s="93">
        <f t="shared" si="1109"/>
        <v>9.2215874366781662E-43</v>
      </c>
      <c r="C5122" s="178">
        <f t="shared" si="1110"/>
        <v>9.2007851235926628E-43</v>
      </c>
      <c r="D5122" s="165">
        <f t="shared" si="1111"/>
        <v>2.2558277767625785E-3</v>
      </c>
      <c r="E5122" s="166">
        <f t="shared" si="1121"/>
        <v>24.291375447755232</v>
      </c>
      <c r="F5122" s="167">
        <f t="shared" si="1122"/>
        <v>11.48667503927509</v>
      </c>
      <c r="G5122" s="167">
        <f t="shared" si="1112"/>
        <v>399185.19735474256</v>
      </c>
      <c r="H5122" s="167">
        <f t="shared" si="1113"/>
        <v>271299.98899881309</v>
      </c>
      <c r="I5122" s="168">
        <f t="shared" si="1114"/>
        <v>670485.18635355565</v>
      </c>
      <c r="J5122" s="168">
        <f t="shared" si="1116"/>
        <v>631208.13778514636</v>
      </c>
      <c r="K5122" s="94"/>
      <c r="L5122" s="265">
        <f t="shared" si="1115"/>
        <v>255503.03764478606</v>
      </c>
      <c r="M5122" s="265">
        <f>$G5122*NonHospFrac+theModel!$H5122*NonHospFrac</f>
        <v>414982.14870876959</v>
      </c>
      <c r="N5122" s="266">
        <f t="shared" si="1117"/>
        <v>670485.18635355565</v>
      </c>
      <c r="O5122" s="158"/>
      <c r="P5122" s="265">
        <f t="shared" si="1118"/>
        <v>240535.6596576189</v>
      </c>
      <c r="Q5122" s="265">
        <f t="shared" si="1119"/>
        <v>414980.58845815057</v>
      </c>
      <c r="R5122" s="266">
        <f t="shared" si="1120"/>
        <v>655516.24811576947</v>
      </c>
    </row>
    <row r="5123" spans="1:18" x14ac:dyDescent="0.25">
      <c r="A5123" s="81">
        <v>5092</v>
      </c>
      <c r="B5123" s="93">
        <f t="shared" si="1109"/>
        <v>9.0493239482146645E-43</v>
      </c>
      <c r="C5123" s="178">
        <f t="shared" si="1110"/>
        <v>9.0289102318913593E-43</v>
      </c>
      <c r="D5123" s="165">
        <f t="shared" si="1111"/>
        <v>2.2558277767625785E-3</v>
      </c>
      <c r="E5123" s="166">
        <f t="shared" si="1121"/>
        <v>24.291375447755232</v>
      </c>
      <c r="F5123" s="167">
        <f t="shared" si="1122"/>
        <v>11.488930867051852</v>
      </c>
      <c r="G5123" s="167">
        <f t="shared" si="1112"/>
        <v>399263.59193395608</v>
      </c>
      <c r="H5123" s="167">
        <f t="shared" si="1113"/>
        <v>271299.98899881309</v>
      </c>
      <c r="I5123" s="168">
        <f t="shared" si="1114"/>
        <v>670563.58093276923</v>
      </c>
      <c r="J5123" s="168">
        <f t="shared" si="1116"/>
        <v>631271.83817021269</v>
      </c>
      <c r="K5123" s="94"/>
      <c r="L5123" s="265">
        <f t="shared" si="1115"/>
        <v>255532.91161296854</v>
      </c>
      <c r="M5123" s="265">
        <f>$G5123*NonHospFrac+theModel!$H5123*NonHospFrac</f>
        <v>415030.66931980057</v>
      </c>
      <c r="N5123" s="266">
        <f t="shared" si="1117"/>
        <v>670563.58093276911</v>
      </c>
      <c r="O5123" s="158"/>
      <c r="P5123" s="265">
        <f t="shared" si="1118"/>
        <v>240559.93408189382</v>
      </c>
      <c r="Q5123" s="265">
        <f t="shared" si="1119"/>
        <v>415029.10906918155</v>
      </c>
      <c r="R5123" s="266">
        <f t="shared" si="1120"/>
        <v>655589.04315107537</v>
      </c>
    </row>
    <row r="5124" spans="1:18" x14ac:dyDescent="0.25">
      <c r="A5124" s="81">
        <v>5093</v>
      </c>
      <c r="B5124" s="93">
        <f t="shared" si="1109"/>
        <v>8.8802784208298859E-43</v>
      </c>
      <c r="C5124" s="178">
        <f t="shared" si="1110"/>
        <v>8.8602460421027927E-43</v>
      </c>
      <c r="D5124" s="165">
        <f t="shared" si="1111"/>
        <v>2.2558277767625785E-3</v>
      </c>
      <c r="E5124" s="166">
        <f t="shared" si="1121"/>
        <v>24.291375447755232</v>
      </c>
      <c r="F5124" s="167">
        <f t="shared" si="1122"/>
        <v>11.491186694828615</v>
      </c>
      <c r="G5124" s="167">
        <f t="shared" si="1112"/>
        <v>399341.98651316937</v>
      </c>
      <c r="H5124" s="167">
        <f t="shared" si="1113"/>
        <v>271299.98899881309</v>
      </c>
      <c r="I5124" s="168">
        <f t="shared" si="1114"/>
        <v>670641.97551198245</v>
      </c>
      <c r="J5124" s="168">
        <f t="shared" si="1116"/>
        <v>631335.53595872561</v>
      </c>
      <c r="K5124" s="94"/>
      <c r="L5124" s="265">
        <f t="shared" si="1115"/>
        <v>255562.78558115091</v>
      </c>
      <c r="M5124" s="265">
        <f>$G5124*NonHospFrac+theModel!$H5124*NonHospFrac</f>
        <v>415079.18993083155</v>
      </c>
      <c r="N5124" s="266">
        <f t="shared" si="1117"/>
        <v>670641.97551198245</v>
      </c>
      <c r="O5124" s="158"/>
      <c r="P5124" s="265">
        <f t="shared" si="1118"/>
        <v>240584.20751669531</v>
      </c>
      <c r="Q5124" s="265">
        <f t="shared" si="1119"/>
        <v>415077.62968021253</v>
      </c>
      <c r="R5124" s="266">
        <f t="shared" si="1120"/>
        <v>655661.83719690784</v>
      </c>
    </row>
    <row r="5125" spans="1:18" x14ac:dyDescent="0.25">
      <c r="A5125" s="81">
        <v>5094</v>
      </c>
      <c r="B5125" s="93">
        <f t="shared" si="1109"/>
        <v>8.7143907415334942E-43</v>
      </c>
      <c r="C5125" s="178">
        <f t="shared" si="1110"/>
        <v>8.6947325768411804E-43</v>
      </c>
      <c r="D5125" s="165">
        <f t="shared" si="1111"/>
        <v>2.2558277767625785E-3</v>
      </c>
      <c r="E5125" s="166">
        <f t="shared" si="1121"/>
        <v>24.291375447755232</v>
      </c>
      <c r="F5125" s="167">
        <f t="shared" si="1122"/>
        <v>11.493442522605378</v>
      </c>
      <c r="G5125" s="167">
        <f t="shared" si="1112"/>
        <v>399420.38109238289</v>
      </c>
      <c r="H5125" s="167">
        <f t="shared" si="1113"/>
        <v>271299.98899881309</v>
      </c>
      <c r="I5125" s="168">
        <f t="shared" si="1114"/>
        <v>670720.37009119592</v>
      </c>
      <c r="J5125" s="168">
        <f t="shared" si="1116"/>
        <v>631399.23115079151</v>
      </c>
      <c r="K5125" s="94"/>
      <c r="L5125" s="265">
        <f t="shared" si="1115"/>
        <v>255592.65954933339</v>
      </c>
      <c r="M5125" s="265">
        <f>$G5125*NonHospFrac+theModel!$H5125*NonHospFrac</f>
        <v>415127.71054186259</v>
      </c>
      <c r="N5125" s="266">
        <f t="shared" si="1117"/>
        <v>670720.37009119592</v>
      </c>
      <c r="O5125" s="158"/>
      <c r="P5125" s="265">
        <f t="shared" si="1118"/>
        <v>240608.47996206392</v>
      </c>
      <c r="Q5125" s="265">
        <f t="shared" si="1119"/>
        <v>415126.15029124357</v>
      </c>
      <c r="R5125" s="266">
        <f t="shared" si="1120"/>
        <v>655734.63025330752</v>
      </c>
    </row>
    <row r="5126" spans="1:18" x14ac:dyDescent="0.25">
      <c r="A5126" s="81">
        <v>5095</v>
      </c>
      <c r="B5126" s="93">
        <f t="shared" si="1109"/>
        <v>8.5516019202724122E-43</v>
      </c>
      <c r="C5126" s="178">
        <f t="shared" si="1110"/>
        <v>8.532310979124846E-43</v>
      </c>
      <c r="D5126" s="165">
        <f t="shared" si="1111"/>
        <v>2.2558277767625785E-3</v>
      </c>
      <c r="E5126" s="166">
        <f t="shared" si="1121"/>
        <v>24.291375447755232</v>
      </c>
      <c r="F5126" s="167">
        <f t="shared" si="1122"/>
        <v>11.49569835038214</v>
      </c>
      <c r="G5126" s="167">
        <f t="shared" si="1112"/>
        <v>399498.77567159623</v>
      </c>
      <c r="H5126" s="167">
        <f t="shared" si="1113"/>
        <v>271299.98899881309</v>
      </c>
      <c r="I5126" s="168">
        <f t="shared" si="1114"/>
        <v>670798.76467040926</v>
      </c>
      <c r="J5126" s="168">
        <f t="shared" si="1116"/>
        <v>631462.92374651588</v>
      </c>
      <c r="K5126" s="94"/>
      <c r="L5126" s="265">
        <f t="shared" si="1115"/>
        <v>255622.53351751578</v>
      </c>
      <c r="M5126" s="265">
        <f>$G5126*NonHospFrac+theModel!$H5126*NonHospFrac</f>
        <v>415176.23115289351</v>
      </c>
      <c r="N5126" s="266">
        <f t="shared" si="1117"/>
        <v>670798.76467040926</v>
      </c>
      <c r="O5126" s="158"/>
      <c r="P5126" s="265">
        <f t="shared" si="1118"/>
        <v>240632.75141803981</v>
      </c>
      <c r="Q5126" s="265">
        <f t="shared" si="1119"/>
        <v>415174.67090227449</v>
      </c>
      <c r="R5126" s="266">
        <f t="shared" si="1120"/>
        <v>655807.42232031433</v>
      </c>
    </row>
    <row r="5127" spans="1:18" x14ac:dyDescent="0.25">
      <c r="A5127" s="81">
        <v>5096</v>
      </c>
      <c r="B5127" s="93">
        <f t="shared" si="1109"/>
        <v>8.3918540689558334E-43</v>
      </c>
      <c r="C5127" s="178">
        <f t="shared" si="1110"/>
        <v>8.3729234914485453E-43</v>
      </c>
      <c r="D5127" s="165">
        <f t="shared" si="1111"/>
        <v>2.2558277767625785E-3</v>
      </c>
      <c r="E5127" s="166">
        <f t="shared" si="1121"/>
        <v>24.291375447755232</v>
      </c>
      <c r="F5127" s="167">
        <f t="shared" si="1122"/>
        <v>11.497954178158903</v>
      </c>
      <c r="G5127" s="167">
        <f t="shared" si="1112"/>
        <v>399577.17025080975</v>
      </c>
      <c r="H5127" s="167">
        <f t="shared" si="1113"/>
        <v>271299.98899881309</v>
      </c>
      <c r="I5127" s="168">
        <f t="shared" si="1114"/>
        <v>670877.15924962284</v>
      </c>
      <c r="J5127" s="168">
        <f t="shared" si="1116"/>
        <v>631526.61374600488</v>
      </c>
      <c r="K5127" s="94"/>
      <c r="L5127" s="265">
        <f t="shared" si="1115"/>
        <v>255652.40748569823</v>
      </c>
      <c r="M5127" s="265">
        <f>$G5127*NonHospFrac+theModel!$H5127*NonHospFrac</f>
        <v>415224.75176392461</v>
      </c>
      <c r="N5127" s="266">
        <f t="shared" si="1117"/>
        <v>670877.15924962284</v>
      </c>
      <c r="O5127" s="158"/>
      <c r="P5127" s="265">
        <f t="shared" si="1118"/>
        <v>240657.02188466341</v>
      </c>
      <c r="Q5127" s="265">
        <f t="shared" si="1119"/>
        <v>415223.19151330559</v>
      </c>
      <c r="R5127" s="266">
        <f t="shared" si="1120"/>
        <v>655880.21339796903</v>
      </c>
    </row>
    <row r="5128" spans="1:18" x14ac:dyDescent="0.25">
      <c r="A5128" s="81">
        <v>5097</v>
      </c>
      <c r="B5128" s="93">
        <f t="shared" si="1109"/>
        <v>8.235090380868106E-43</v>
      </c>
      <c r="C5128" s="178">
        <f t="shared" si="1110"/>
        <v>8.216513435242794E-43</v>
      </c>
      <c r="D5128" s="165">
        <f t="shared" si="1111"/>
        <v>2.2558277767625785E-3</v>
      </c>
      <c r="E5128" s="166">
        <f t="shared" si="1121"/>
        <v>24.291375447755232</v>
      </c>
      <c r="F5128" s="167">
        <f t="shared" si="1122"/>
        <v>11.500210005935665</v>
      </c>
      <c r="G5128" s="167">
        <f t="shared" si="1112"/>
        <v>399655.5648300231</v>
      </c>
      <c r="H5128" s="167">
        <f t="shared" si="1113"/>
        <v>271299.98899881309</v>
      </c>
      <c r="I5128" s="168">
        <f t="shared" si="1114"/>
        <v>670955.55382883619</v>
      </c>
      <c r="J5128" s="168">
        <f t="shared" si="1116"/>
        <v>631590.30114936386</v>
      </c>
      <c r="K5128" s="94"/>
      <c r="L5128" s="265">
        <f t="shared" si="1115"/>
        <v>255682.28145388063</v>
      </c>
      <c r="M5128" s="265">
        <f>$G5128*NonHospFrac+theModel!$H5128*NonHospFrac</f>
        <v>415273.27237495553</v>
      </c>
      <c r="N5128" s="266">
        <f t="shared" si="1117"/>
        <v>670955.55382883619</v>
      </c>
      <c r="O5128" s="158"/>
      <c r="P5128" s="265">
        <f t="shared" si="1118"/>
        <v>240681.29136197496</v>
      </c>
      <c r="Q5128" s="265">
        <f t="shared" si="1119"/>
        <v>415271.71212433651</v>
      </c>
      <c r="R5128" s="266">
        <f t="shared" si="1120"/>
        <v>655953.00348631153</v>
      </c>
    </row>
    <row r="5129" spans="1:18" x14ac:dyDescent="0.25">
      <c r="A5129" s="81">
        <v>5098</v>
      </c>
      <c r="B5129" s="93">
        <f t="shared" si="1109"/>
        <v>8.0812551104700638E-43</v>
      </c>
      <c r="C5129" s="178">
        <f t="shared" si="1110"/>
        <v>8.0630251907207608E-43</v>
      </c>
      <c r="D5129" s="165">
        <f t="shared" si="1111"/>
        <v>2.2558277767625785E-3</v>
      </c>
      <c r="E5129" s="166">
        <f t="shared" si="1121"/>
        <v>24.291375447755232</v>
      </c>
      <c r="F5129" s="167">
        <f t="shared" si="1122"/>
        <v>11.502465833712428</v>
      </c>
      <c r="G5129" s="167">
        <f t="shared" si="1112"/>
        <v>399733.95940923656</v>
      </c>
      <c r="H5129" s="167">
        <f t="shared" si="1113"/>
        <v>271299.98899881309</v>
      </c>
      <c r="I5129" s="168">
        <f t="shared" si="1114"/>
        <v>671033.94840804965</v>
      </c>
      <c r="J5129" s="168">
        <f t="shared" si="1116"/>
        <v>631653.98595669901</v>
      </c>
      <c r="K5129" s="94"/>
      <c r="L5129" s="265">
        <f t="shared" si="1115"/>
        <v>255712.15542206308</v>
      </c>
      <c r="M5129" s="265">
        <f>$G5129*NonHospFrac+theModel!$H5129*NonHospFrac</f>
        <v>415321.79298598657</v>
      </c>
      <c r="N5129" s="266">
        <f t="shared" si="1117"/>
        <v>671033.94840804965</v>
      </c>
      <c r="O5129" s="158"/>
      <c r="P5129" s="265">
        <f t="shared" si="1118"/>
        <v>240705.55985001489</v>
      </c>
      <c r="Q5129" s="265">
        <f t="shared" si="1119"/>
        <v>415320.23273536755</v>
      </c>
      <c r="R5129" s="266">
        <f t="shared" si="1120"/>
        <v>656025.79258538247</v>
      </c>
    </row>
    <row r="5130" spans="1:18" x14ac:dyDescent="0.25">
      <c r="A5130" s="81">
        <v>5099</v>
      </c>
      <c r="B5130" s="93">
        <f t="shared" si="1109"/>
        <v>7.9302935535741143E-43</v>
      </c>
      <c r="C5130" s="178">
        <f t="shared" si="1110"/>
        <v>7.91240417709808E-43</v>
      </c>
      <c r="D5130" s="165">
        <f t="shared" si="1111"/>
        <v>2.2558277767625785E-3</v>
      </c>
      <c r="E5130" s="166">
        <f t="shared" si="1121"/>
        <v>24.291375447755232</v>
      </c>
      <c r="F5130" s="167">
        <f t="shared" si="1122"/>
        <v>11.504721661489191</v>
      </c>
      <c r="G5130" s="167">
        <f t="shared" si="1112"/>
        <v>399812.3539884499</v>
      </c>
      <c r="H5130" s="167">
        <f t="shared" si="1113"/>
        <v>271299.98899881309</v>
      </c>
      <c r="I5130" s="168">
        <f t="shared" si="1114"/>
        <v>671112.34298726299</v>
      </c>
      <c r="J5130" s="168">
        <f t="shared" si="1116"/>
        <v>631717.66816811601</v>
      </c>
      <c r="K5130" s="94"/>
      <c r="L5130" s="265">
        <f t="shared" si="1115"/>
        <v>255742.02939024547</v>
      </c>
      <c r="M5130" s="265">
        <f>$G5130*NonHospFrac+theModel!$H5130*NonHospFrac</f>
        <v>415370.31359701749</v>
      </c>
      <c r="N5130" s="266">
        <f t="shared" si="1117"/>
        <v>671112.34298726299</v>
      </c>
      <c r="O5130" s="158"/>
      <c r="P5130" s="265">
        <f t="shared" si="1118"/>
        <v>240729.82734882343</v>
      </c>
      <c r="Q5130" s="265">
        <f t="shared" si="1119"/>
        <v>415368.75334639847</v>
      </c>
      <c r="R5130" s="266">
        <f t="shared" si="1120"/>
        <v>656098.5806952219</v>
      </c>
    </row>
    <row r="5131" spans="1:18" x14ac:dyDescent="0.25">
      <c r="A5131" s="81">
        <v>5100</v>
      </c>
      <c r="B5131" s="93">
        <f t="shared" si="1109"/>
        <v>7.7821520278920207E-43</v>
      </c>
      <c r="C5131" s="178">
        <f t="shared" si="1110"/>
        <v>7.7645968331845126E-43</v>
      </c>
      <c r="D5131" s="165">
        <f t="shared" si="1111"/>
        <v>2.2558277767625785E-3</v>
      </c>
      <c r="E5131" s="166">
        <f t="shared" si="1121"/>
        <v>24.291375447755232</v>
      </c>
      <c r="F5131" s="167">
        <f t="shared" si="1122"/>
        <v>11.506977489265953</v>
      </c>
      <c r="G5131" s="167">
        <f t="shared" si="1112"/>
        <v>399890.74856766342</v>
      </c>
      <c r="H5131" s="167">
        <f t="shared" si="1113"/>
        <v>271299.98899881309</v>
      </c>
      <c r="I5131" s="168">
        <f t="shared" si="1114"/>
        <v>671190.73756647645</v>
      </c>
      <c r="J5131" s="168">
        <f t="shared" si="1116"/>
        <v>631781.34778372082</v>
      </c>
      <c r="K5131" s="94"/>
      <c r="L5131" s="265">
        <f t="shared" si="1115"/>
        <v>255771.90335842792</v>
      </c>
      <c r="M5131" s="265">
        <f>$G5131*NonHospFrac+theModel!$H5131*NonHospFrac</f>
        <v>415418.83420804853</v>
      </c>
      <c r="N5131" s="266">
        <f t="shared" si="1117"/>
        <v>671190.73756647645</v>
      </c>
      <c r="O5131" s="158"/>
      <c r="P5131" s="265">
        <f t="shared" si="1118"/>
        <v>240754.09385844099</v>
      </c>
      <c r="Q5131" s="265">
        <f t="shared" si="1119"/>
        <v>415417.27395742951</v>
      </c>
      <c r="R5131" s="266">
        <f t="shared" si="1120"/>
        <v>656171.36781587056</v>
      </c>
    </row>
    <row r="5132" spans="1:18" x14ac:dyDescent="0.25">
      <c r="A5132" s="81">
        <v>5101</v>
      </c>
      <c r="B5132" s="93">
        <f t="shared" si="1109"/>
        <v>7.6367778539460114E-43</v>
      </c>
      <c r="C5132" s="178">
        <f t="shared" si="1110"/>
        <v>7.6195505983381145E-43</v>
      </c>
      <c r="D5132" s="165">
        <f t="shared" si="1111"/>
        <v>2.2558277767625785E-3</v>
      </c>
      <c r="E5132" s="166">
        <f t="shared" si="1121"/>
        <v>24.291375447755232</v>
      </c>
      <c r="F5132" s="167">
        <f t="shared" si="1122"/>
        <v>11.509233317042716</v>
      </c>
      <c r="G5132" s="167">
        <f t="shared" si="1112"/>
        <v>399969.14314687677</v>
      </c>
      <c r="H5132" s="167">
        <f t="shared" si="1113"/>
        <v>271299.98899881309</v>
      </c>
      <c r="I5132" s="168">
        <f t="shared" si="1114"/>
        <v>671269.1321456898</v>
      </c>
      <c r="J5132" s="168">
        <f t="shared" si="1116"/>
        <v>631845.02480361902</v>
      </c>
      <c r="K5132" s="94"/>
      <c r="L5132" s="265">
        <f t="shared" si="1115"/>
        <v>255801.77732661035</v>
      </c>
      <c r="M5132" s="265">
        <f>$G5132*NonHospFrac+theModel!$H5132*NonHospFrac</f>
        <v>415467.35481907951</v>
      </c>
      <c r="N5132" s="266">
        <f t="shared" si="1117"/>
        <v>671269.1321456898</v>
      </c>
      <c r="O5132" s="158"/>
      <c r="P5132" s="265">
        <f t="shared" si="1118"/>
        <v>240778.3593789078</v>
      </c>
      <c r="Q5132" s="265">
        <f t="shared" si="1119"/>
        <v>415465.79456846049</v>
      </c>
      <c r="R5132" s="266">
        <f t="shared" si="1120"/>
        <v>656244.15394736826</v>
      </c>
    </row>
    <row r="5133" spans="1:18" x14ac:dyDescent="0.25">
      <c r="A5133" s="81">
        <v>5102</v>
      </c>
      <c r="B5133" s="93">
        <f t="shared" si="1109"/>
        <v>7.4941193363342753E-43</v>
      </c>
      <c r="C5133" s="178">
        <f t="shared" si="1110"/>
        <v>7.4772138937729986E-43</v>
      </c>
      <c r="D5133" s="165">
        <f t="shared" si="1111"/>
        <v>2.2558277767625785E-3</v>
      </c>
      <c r="E5133" s="166">
        <f t="shared" si="1121"/>
        <v>24.291375447755232</v>
      </c>
      <c r="F5133" s="167">
        <f t="shared" si="1122"/>
        <v>11.511489144819478</v>
      </c>
      <c r="G5133" s="167">
        <f t="shared" si="1112"/>
        <v>400047.53772609029</v>
      </c>
      <c r="H5133" s="167">
        <f t="shared" si="1113"/>
        <v>271299.98899881309</v>
      </c>
      <c r="I5133" s="168">
        <f t="shared" si="1114"/>
        <v>671347.52672490338</v>
      </c>
      <c r="J5133" s="168">
        <f t="shared" si="1116"/>
        <v>631908.69922791666</v>
      </c>
      <c r="K5133" s="94"/>
      <c r="L5133" s="265">
        <f t="shared" si="1115"/>
        <v>255831.6512947928</v>
      </c>
      <c r="M5133" s="265">
        <f>$G5133*NonHospFrac+theModel!$H5133*NonHospFrac</f>
        <v>415515.87543011055</v>
      </c>
      <c r="N5133" s="266">
        <f t="shared" si="1117"/>
        <v>671347.52672490338</v>
      </c>
      <c r="O5133" s="158"/>
      <c r="P5133" s="265">
        <f t="shared" si="1118"/>
        <v>240802.62391026426</v>
      </c>
      <c r="Q5133" s="265">
        <f t="shared" si="1119"/>
        <v>415514.31517949153</v>
      </c>
      <c r="R5133" s="266">
        <f t="shared" si="1120"/>
        <v>656316.93908975576</v>
      </c>
    </row>
    <row r="5134" spans="1:18" x14ac:dyDescent="0.25">
      <c r="A5134" s="81">
        <v>5103</v>
      </c>
      <c r="B5134" s="93">
        <f t="shared" si="1109"/>
        <v>7.3541257453497097E-43</v>
      </c>
      <c r="C5134" s="178">
        <f t="shared" si="1110"/>
        <v>7.3375361042195449E-43</v>
      </c>
      <c r="D5134" s="165">
        <f t="shared" si="1111"/>
        <v>2.2558277767625785E-3</v>
      </c>
      <c r="E5134" s="166">
        <f t="shared" si="1121"/>
        <v>24.291375447755232</v>
      </c>
      <c r="F5134" s="167">
        <f t="shared" si="1122"/>
        <v>11.513744972596241</v>
      </c>
      <c r="G5134" s="167">
        <f t="shared" si="1112"/>
        <v>400125.93230530358</v>
      </c>
      <c r="H5134" s="167">
        <f t="shared" si="1113"/>
        <v>271299.98899881309</v>
      </c>
      <c r="I5134" s="168">
        <f t="shared" si="1114"/>
        <v>671425.92130411672</v>
      </c>
      <c r="J5134" s="168">
        <f t="shared" si="1116"/>
        <v>631972.37105671922</v>
      </c>
      <c r="K5134" s="94"/>
      <c r="L5134" s="265">
        <f t="shared" si="1115"/>
        <v>255861.52526297516</v>
      </c>
      <c r="M5134" s="265">
        <f>$G5134*NonHospFrac+theModel!$H5134*NonHospFrac</f>
        <v>415564.39604114147</v>
      </c>
      <c r="N5134" s="266">
        <f t="shared" si="1117"/>
        <v>671425.92130411661</v>
      </c>
      <c r="O5134" s="158"/>
      <c r="P5134" s="265">
        <f t="shared" si="1118"/>
        <v>240826.88745255058</v>
      </c>
      <c r="Q5134" s="265">
        <f t="shared" si="1119"/>
        <v>415562.83579052245</v>
      </c>
      <c r="R5134" s="266">
        <f t="shared" si="1120"/>
        <v>656389.72324307309</v>
      </c>
    </row>
    <row r="5135" spans="1:18" x14ac:dyDescent="0.25">
      <c r="A5135" s="81">
        <v>5104</v>
      </c>
      <c r="B5135" s="93">
        <f t="shared" si="1109"/>
        <v>7.2167472989385973E-43</v>
      </c>
      <c r="C5135" s="178">
        <f t="shared" si="1110"/>
        <v>7.2004675599237755E-43</v>
      </c>
      <c r="D5135" s="165">
        <f t="shared" si="1111"/>
        <v>2.2558277767625785E-3</v>
      </c>
      <c r="E5135" s="166">
        <f t="shared" si="1121"/>
        <v>24.291375447755232</v>
      </c>
      <c r="F5135" s="167">
        <f t="shared" si="1122"/>
        <v>11.516000800373003</v>
      </c>
      <c r="G5135" s="167">
        <f t="shared" si="1112"/>
        <v>400204.32688451704</v>
      </c>
      <c r="H5135" s="167">
        <f t="shared" si="1113"/>
        <v>271299.98899881309</v>
      </c>
      <c r="I5135" s="168">
        <f t="shared" si="1114"/>
        <v>671504.31588333007</v>
      </c>
      <c r="J5135" s="168">
        <f t="shared" si="1116"/>
        <v>632036.04029013275</v>
      </c>
      <c r="K5135" s="94"/>
      <c r="L5135" s="265">
        <f t="shared" si="1115"/>
        <v>255891.39923115761</v>
      </c>
      <c r="M5135" s="265">
        <f>$G5135*NonHospFrac+theModel!$H5135*NonHospFrac</f>
        <v>415612.91665217245</v>
      </c>
      <c r="N5135" s="266">
        <f t="shared" si="1117"/>
        <v>671504.31588333007</v>
      </c>
      <c r="O5135" s="158"/>
      <c r="P5135" s="265">
        <f t="shared" si="1118"/>
        <v>240851.15000580723</v>
      </c>
      <c r="Q5135" s="265">
        <f t="shared" si="1119"/>
        <v>415611.35640155344</v>
      </c>
      <c r="R5135" s="266">
        <f t="shared" si="1120"/>
        <v>656462.50640736066</v>
      </c>
    </row>
    <row r="5136" spans="1:18" x14ac:dyDescent="0.25">
      <c r="A5136" s="81">
        <v>5105</v>
      </c>
      <c r="B5136" s="93">
        <f t="shared" si="1109"/>
        <v>7.0819351449996727E-43</v>
      </c>
      <c r="C5136" s="178">
        <f t="shared" si="1110"/>
        <v>7.065959518986351E-43</v>
      </c>
      <c r="D5136" s="165">
        <f t="shared" si="1111"/>
        <v>2.2558277767625785E-3</v>
      </c>
      <c r="E5136" s="166">
        <f t="shared" si="1121"/>
        <v>24.291375447755232</v>
      </c>
      <c r="F5136" s="167">
        <f t="shared" si="1122"/>
        <v>11.518256628149766</v>
      </c>
      <c r="G5136" s="167">
        <f t="shared" si="1112"/>
        <v>400282.72146373044</v>
      </c>
      <c r="H5136" s="167">
        <f t="shared" si="1113"/>
        <v>271299.98899881309</v>
      </c>
      <c r="I5136" s="168">
        <f t="shared" si="1114"/>
        <v>671582.71046254353</v>
      </c>
      <c r="J5136" s="168">
        <f t="shared" si="1116"/>
        <v>632099.70692826307</v>
      </c>
      <c r="K5136" s="94"/>
      <c r="L5136" s="265">
        <f t="shared" si="1115"/>
        <v>255921.27319934004</v>
      </c>
      <c r="M5136" s="265">
        <f>$G5136*NonHospFrac+theModel!$H5136*NonHospFrac</f>
        <v>415661.43726320344</v>
      </c>
      <c r="N5136" s="266">
        <f t="shared" si="1117"/>
        <v>671582.71046254341</v>
      </c>
      <c r="O5136" s="158"/>
      <c r="P5136" s="265">
        <f t="shared" si="1118"/>
        <v>240875.41157007442</v>
      </c>
      <c r="Q5136" s="265">
        <f t="shared" si="1119"/>
        <v>415659.87701258442</v>
      </c>
      <c r="R5136" s="266">
        <f t="shared" si="1120"/>
        <v>656535.28858265886</v>
      </c>
    </row>
    <row r="5137" spans="1:18" x14ac:dyDescent="0.25">
      <c r="A5137" s="81">
        <v>5106</v>
      </c>
      <c r="B5137" s="93">
        <f t="shared" si="1109"/>
        <v>6.9496413440105456E-43</v>
      </c>
      <c r="C5137" s="178">
        <f t="shared" si="1110"/>
        <v>6.9339641500281888E-43</v>
      </c>
      <c r="D5137" s="165">
        <f t="shared" si="1111"/>
        <v>2.2558277767625785E-3</v>
      </c>
      <c r="E5137" s="166">
        <f t="shared" si="1121"/>
        <v>24.291375447755232</v>
      </c>
      <c r="F5137" s="167">
        <f t="shared" si="1122"/>
        <v>11.520512455926529</v>
      </c>
      <c r="G5137" s="167">
        <f t="shared" si="1112"/>
        <v>400361.11604294385</v>
      </c>
      <c r="H5137" s="167">
        <f t="shared" si="1113"/>
        <v>271299.98899881309</v>
      </c>
      <c r="I5137" s="168">
        <f t="shared" si="1114"/>
        <v>671661.10504175699</v>
      </c>
      <c r="J5137" s="168">
        <f t="shared" si="1116"/>
        <v>632163.37097121589</v>
      </c>
      <c r="K5137" s="94"/>
      <c r="L5137" s="265">
        <f t="shared" si="1115"/>
        <v>255951.14716752246</v>
      </c>
      <c r="M5137" s="265">
        <f>$G5137*NonHospFrac+theModel!$H5137*NonHospFrac</f>
        <v>415709.95787423447</v>
      </c>
      <c r="N5137" s="266">
        <f t="shared" si="1117"/>
        <v>671661.10504175699</v>
      </c>
      <c r="O5137" s="158"/>
      <c r="P5137" s="265">
        <f t="shared" si="1118"/>
        <v>240899.67214539248</v>
      </c>
      <c r="Q5137" s="265">
        <f t="shared" si="1119"/>
        <v>415708.39762361546</v>
      </c>
      <c r="R5137" s="266">
        <f t="shared" si="1120"/>
        <v>656608.06976900797</v>
      </c>
    </row>
    <row r="5138" spans="1:18" x14ac:dyDescent="0.25">
      <c r="A5138" s="81">
        <v>5107</v>
      </c>
      <c r="B5138" s="93">
        <f t="shared" si="1109"/>
        <v>6.8198188519819183E-43</v>
      </c>
      <c r="C5138" s="178">
        <f t="shared" si="1110"/>
        <v>6.8044345151831279E-43</v>
      </c>
      <c r="D5138" s="165">
        <f t="shared" si="1111"/>
        <v>2.2558277767625785E-3</v>
      </c>
      <c r="E5138" s="166">
        <f t="shared" si="1121"/>
        <v>24.291375447755232</v>
      </c>
      <c r="F5138" s="167">
        <f t="shared" si="1122"/>
        <v>11.522768283703291</v>
      </c>
      <c r="G5138" s="167">
        <f t="shared" si="1112"/>
        <v>400439.51062215731</v>
      </c>
      <c r="H5138" s="167">
        <f t="shared" si="1113"/>
        <v>271299.98899881309</v>
      </c>
      <c r="I5138" s="168">
        <f t="shared" si="1114"/>
        <v>671739.49962097034</v>
      </c>
      <c r="J5138" s="168">
        <f t="shared" si="1116"/>
        <v>632227.03241909691</v>
      </c>
      <c r="K5138" s="94"/>
      <c r="L5138" s="265">
        <f t="shared" si="1115"/>
        <v>255981.02113570488</v>
      </c>
      <c r="M5138" s="265">
        <f>$G5138*NonHospFrac+theModel!$H5138*NonHospFrac</f>
        <v>415758.47848526551</v>
      </c>
      <c r="N5138" s="266">
        <f t="shared" si="1117"/>
        <v>671739.49962097034</v>
      </c>
      <c r="O5138" s="158"/>
      <c r="P5138" s="265">
        <f t="shared" si="1118"/>
        <v>240923.93173180174</v>
      </c>
      <c r="Q5138" s="265">
        <f t="shared" si="1119"/>
        <v>415756.91823464649</v>
      </c>
      <c r="R5138" s="266">
        <f t="shared" si="1120"/>
        <v>656680.84996644827</v>
      </c>
    </row>
    <row r="5139" spans="1:18" x14ac:dyDescent="0.25">
      <c r="A5139" s="81">
        <v>5108</v>
      </c>
      <c r="B5139" s="93">
        <f t="shared" si="1109"/>
        <v>6.6924215037270388E-43</v>
      </c>
      <c r="C5139" s="178">
        <f t="shared" si="1110"/>
        <v>6.6773245534051285E-43</v>
      </c>
      <c r="D5139" s="165">
        <f t="shared" si="1111"/>
        <v>2.2558277767625785E-3</v>
      </c>
      <c r="E5139" s="166">
        <f t="shared" si="1121"/>
        <v>24.291375447755232</v>
      </c>
      <c r="F5139" s="167">
        <f t="shared" si="1122"/>
        <v>11.525024111480054</v>
      </c>
      <c r="G5139" s="167">
        <f t="shared" si="1112"/>
        <v>400517.90520137071</v>
      </c>
      <c r="H5139" s="167">
        <f t="shared" si="1113"/>
        <v>271299.98899881309</v>
      </c>
      <c r="I5139" s="168">
        <f t="shared" si="1114"/>
        <v>671817.8942001838</v>
      </c>
      <c r="J5139" s="168">
        <f t="shared" si="1116"/>
        <v>632290.69127201207</v>
      </c>
      <c r="K5139" s="94"/>
      <c r="L5139" s="265">
        <f t="shared" si="1115"/>
        <v>256010.89510388731</v>
      </c>
      <c r="M5139" s="265">
        <f>$G5139*NonHospFrac+theModel!$H5139*NonHospFrac</f>
        <v>415806.99909629649</v>
      </c>
      <c r="N5139" s="266">
        <f t="shared" si="1117"/>
        <v>671817.8942001838</v>
      </c>
      <c r="O5139" s="158"/>
      <c r="P5139" s="265">
        <f t="shared" si="1118"/>
        <v>240948.1903293425</v>
      </c>
      <c r="Q5139" s="265">
        <f t="shared" si="1119"/>
        <v>415805.43884567748</v>
      </c>
      <c r="R5139" s="266">
        <f t="shared" si="1120"/>
        <v>656753.62917501992</v>
      </c>
    </row>
    <row r="5140" spans="1:18" x14ac:dyDescent="0.25">
      <c r="A5140" s="81">
        <v>5109</v>
      </c>
      <c r="B5140" s="93">
        <f t="shared" si="1109"/>
        <v>6.567403996446811E-43</v>
      </c>
      <c r="C5140" s="178">
        <f t="shared" si="1110"/>
        <v>6.5525890640904046E-43</v>
      </c>
      <c r="D5140" s="165">
        <f t="shared" si="1111"/>
        <v>2.2558277767625785E-3</v>
      </c>
      <c r="E5140" s="166">
        <f t="shared" si="1121"/>
        <v>24.291375447755232</v>
      </c>
      <c r="F5140" s="167">
        <f t="shared" si="1122"/>
        <v>11.527279939256816</v>
      </c>
      <c r="G5140" s="167">
        <f t="shared" si="1112"/>
        <v>400596.29978058423</v>
      </c>
      <c r="H5140" s="167">
        <f t="shared" si="1113"/>
        <v>271299.98899881309</v>
      </c>
      <c r="I5140" s="168">
        <f t="shared" si="1114"/>
        <v>671896.28877939726</v>
      </c>
      <c r="J5140" s="168">
        <f t="shared" si="1116"/>
        <v>632354.34753006708</v>
      </c>
      <c r="K5140" s="94"/>
      <c r="L5140" s="265">
        <f t="shared" si="1115"/>
        <v>256040.76907206979</v>
      </c>
      <c r="M5140" s="265">
        <f>$G5140*NonHospFrac+theModel!$H5140*NonHospFrac</f>
        <v>415855.51970732753</v>
      </c>
      <c r="N5140" s="266">
        <f t="shared" si="1117"/>
        <v>671896.28877939726</v>
      </c>
      <c r="O5140" s="158"/>
      <c r="P5140" s="265">
        <f t="shared" si="1118"/>
        <v>240972.44793805512</v>
      </c>
      <c r="Q5140" s="265">
        <f t="shared" si="1119"/>
        <v>415853.95945670852</v>
      </c>
      <c r="R5140" s="266">
        <f t="shared" si="1120"/>
        <v>656826.40739476366</v>
      </c>
    </row>
    <row r="5141" spans="1:18" x14ac:dyDescent="0.25">
      <c r="A5141" s="81">
        <v>5110</v>
      </c>
      <c r="B5141" s="93">
        <f t="shared" si="1109"/>
        <v>6.4447218736185706E-43</v>
      </c>
      <c r="C5141" s="178">
        <f t="shared" si="1110"/>
        <v>6.4301836910025526E-43</v>
      </c>
      <c r="D5141" s="165">
        <f t="shared" si="1111"/>
        <v>2.2558277767625785E-3</v>
      </c>
      <c r="E5141" s="166">
        <f t="shared" si="1121"/>
        <v>24.291375447755232</v>
      </c>
      <c r="F5141" s="167">
        <f t="shared" si="1122"/>
        <v>11.529535767033579</v>
      </c>
      <c r="G5141" s="167">
        <f t="shared" si="1112"/>
        <v>400674.69435979758</v>
      </c>
      <c r="H5141" s="167">
        <f t="shared" si="1113"/>
        <v>271299.98899881309</v>
      </c>
      <c r="I5141" s="168">
        <f t="shared" si="1114"/>
        <v>671974.68335861061</v>
      </c>
      <c r="J5141" s="168">
        <f t="shared" si="1116"/>
        <v>632418.00119336753</v>
      </c>
      <c r="K5141" s="94"/>
      <c r="L5141" s="265">
        <f t="shared" si="1115"/>
        <v>256070.64304025218</v>
      </c>
      <c r="M5141" s="265">
        <f>$G5141*NonHospFrac+theModel!$H5141*NonHospFrac</f>
        <v>415904.04031835846</v>
      </c>
      <c r="N5141" s="266">
        <f t="shared" si="1117"/>
        <v>671974.68335861061</v>
      </c>
      <c r="O5141" s="158"/>
      <c r="P5141" s="265">
        <f t="shared" si="1118"/>
        <v>240996.70455797977</v>
      </c>
      <c r="Q5141" s="265">
        <f t="shared" si="1119"/>
        <v>415902.48006773944</v>
      </c>
      <c r="R5141" s="266">
        <f t="shared" si="1120"/>
        <v>656899.18462571921</v>
      </c>
    </row>
    <row r="5142" spans="1:18" x14ac:dyDescent="0.25">
      <c r="A5142" s="81">
        <v>5111</v>
      </c>
      <c r="B5142" s="93">
        <f t="shared" si="1109"/>
        <v>6.3243315091882883E-43</v>
      </c>
      <c r="C5142" s="178">
        <f t="shared" si="1110"/>
        <v>6.3100649065004065E-43</v>
      </c>
      <c r="D5142" s="165">
        <f t="shared" si="1111"/>
        <v>2.2558277767625785E-3</v>
      </c>
      <c r="E5142" s="166">
        <f t="shared" si="1121"/>
        <v>24.291375447755232</v>
      </c>
      <c r="F5142" s="167">
        <f t="shared" si="1122"/>
        <v>11.531791594810342</v>
      </c>
      <c r="G5142" s="167">
        <f t="shared" si="1112"/>
        <v>400753.08893901104</v>
      </c>
      <c r="H5142" s="167">
        <f t="shared" si="1113"/>
        <v>271299.98899881309</v>
      </c>
      <c r="I5142" s="168">
        <f t="shared" si="1114"/>
        <v>672053.07793782419</v>
      </c>
      <c r="J5142" s="168">
        <f t="shared" si="1116"/>
        <v>632481.65226201958</v>
      </c>
      <c r="K5142" s="94"/>
      <c r="L5142" s="265">
        <f t="shared" si="1115"/>
        <v>256100.5170084346</v>
      </c>
      <c r="M5142" s="265">
        <f>$G5142*NonHospFrac+theModel!$H5142*NonHospFrac</f>
        <v>415952.5609293895</v>
      </c>
      <c r="N5142" s="266">
        <f t="shared" si="1117"/>
        <v>672053.07793782407</v>
      </c>
      <c r="O5142" s="158"/>
      <c r="P5142" s="265">
        <f t="shared" si="1118"/>
        <v>241020.96018915687</v>
      </c>
      <c r="Q5142" s="265">
        <f t="shared" si="1119"/>
        <v>415951.00067877048</v>
      </c>
      <c r="R5142" s="266">
        <f t="shared" si="1120"/>
        <v>656971.96086792741</v>
      </c>
    </row>
    <row r="5143" spans="1:18" x14ac:dyDescent="0.25">
      <c r="A5143" s="81">
        <v>5112</v>
      </c>
      <c r="B5143" s="93">
        <f t="shared" si="1109"/>
        <v>6.2061900920565677E-43</v>
      </c>
      <c r="C5143" s="178">
        <f t="shared" si="1110"/>
        <v>6.1921899960590378E-43</v>
      </c>
      <c r="D5143" s="165">
        <f t="shared" si="1111"/>
        <v>2.2558277767625785E-3</v>
      </c>
      <c r="E5143" s="166">
        <f t="shared" si="1121"/>
        <v>24.291375447755232</v>
      </c>
      <c r="F5143" s="167">
        <f t="shared" si="1122"/>
        <v>11.534047422587104</v>
      </c>
      <c r="G5143" s="167">
        <f t="shared" si="1112"/>
        <v>400831.48351822438</v>
      </c>
      <c r="H5143" s="167">
        <f t="shared" si="1113"/>
        <v>271299.98899881309</v>
      </c>
      <c r="I5143" s="168">
        <f t="shared" si="1114"/>
        <v>672131.47251703753</v>
      </c>
      <c r="J5143" s="168">
        <f t="shared" si="1116"/>
        <v>632545.30073612859</v>
      </c>
      <c r="K5143" s="94"/>
      <c r="L5143" s="265">
        <f t="shared" si="1115"/>
        <v>256130.390976617</v>
      </c>
      <c r="M5143" s="265">
        <f>$G5143*NonHospFrac+theModel!$H5143*NonHospFrac</f>
        <v>416001.08154042042</v>
      </c>
      <c r="N5143" s="266">
        <f t="shared" si="1117"/>
        <v>672131.47251703741</v>
      </c>
      <c r="O5143" s="158"/>
      <c r="P5143" s="265">
        <f t="shared" si="1118"/>
        <v>241045.21483162668</v>
      </c>
      <c r="Q5143" s="265">
        <f t="shared" si="1119"/>
        <v>415999.5212898014</v>
      </c>
      <c r="R5143" s="266">
        <f t="shared" si="1120"/>
        <v>657044.73612142808</v>
      </c>
    </row>
    <row r="5144" spans="1:18" x14ac:dyDescent="0.25">
      <c r="A5144" s="81">
        <v>5113</v>
      </c>
      <c r="B5144" s="93">
        <f t="shared" si="1109"/>
        <v>6.0902556108550111E-43</v>
      </c>
      <c r="C5144" s="178">
        <f t="shared" si="1110"/>
        <v>6.0765170430804604E-43</v>
      </c>
      <c r="D5144" s="165">
        <f t="shared" si="1111"/>
        <v>2.2558277767625785E-3</v>
      </c>
      <c r="E5144" s="166">
        <f t="shared" si="1121"/>
        <v>24.291375447755232</v>
      </c>
      <c r="F5144" s="167">
        <f t="shared" si="1122"/>
        <v>11.536303250363867</v>
      </c>
      <c r="G5144" s="167">
        <f t="shared" si="1112"/>
        <v>400909.8780974379</v>
      </c>
      <c r="H5144" s="167">
        <f t="shared" si="1113"/>
        <v>271299.98899881309</v>
      </c>
      <c r="I5144" s="168">
        <f t="shared" si="1114"/>
        <v>672209.86709625099</v>
      </c>
      <c r="J5144" s="168">
        <f t="shared" si="1116"/>
        <v>632608.94661580061</v>
      </c>
      <c r="K5144" s="94"/>
      <c r="L5144" s="265">
        <f t="shared" si="1115"/>
        <v>256160.26494479948</v>
      </c>
      <c r="M5144" s="265">
        <f>$G5144*NonHospFrac+theModel!$H5144*NonHospFrac</f>
        <v>416049.60215145152</v>
      </c>
      <c r="N5144" s="266">
        <f t="shared" si="1117"/>
        <v>672209.86709625099</v>
      </c>
      <c r="O5144" s="158"/>
      <c r="P5144" s="265">
        <f t="shared" si="1118"/>
        <v>241069.46848542956</v>
      </c>
      <c r="Q5144" s="265">
        <f t="shared" si="1119"/>
        <v>416048.0419008325</v>
      </c>
      <c r="R5144" s="266">
        <f t="shared" si="1120"/>
        <v>657117.51038626209</v>
      </c>
    </row>
    <row r="5145" spans="1:18" x14ac:dyDescent="0.25">
      <c r="A5145" s="81">
        <v>5114</v>
      </c>
      <c r="B5145" s="93">
        <f t="shared" si="1109"/>
        <v>5.9764868390068745E-43</v>
      </c>
      <c r="C5145" s="178">
        <f t="shared" si="1110"/>
        <v>5.9630049139879865E-43</v>
      </c>
      <c r="D5145" s="165">
        <f t="shared" si="1111"/>
        <v>2.2558277767625785E-3</v>
      </c>
      <c r="E5145" s="166">
        <f t="shared" si="1121"/>
        <v>24.291375447755232</v>
      </c>
      <c r="F5145" s="167">
        <f t="shared" si="1122"/>
        <v>11.538559078140629</v>
      </c>
      <c r="G5145" s="167">
        <f t="shared" si="1112"/>
        <v>400988.27267665125</v>
      </c>
      <c r="H5145" s="167">
        <f t="shared" si="1113"/>
        <v>271299.98899881309</v>
      </c>
      <c r="I5145" s="168">
        <f t="shared" si="1114"/>
        <v>672288.26167546434</v>
      </c>
      <c r="J5145" s="168">
        <f t="shared" si="1116"/>
        <v>632672.58990114112</v>
      </c>
      <c r="K5145" s="94"/>
      <c r="L5145" s="265">
        <f t="shared" si="1115"/>
        <v>256190.13891298187</v>
      </c>
      <c r="M5145" s="265">
        <f>$G5145*NonHospFrac+theModel!$H5145*NonHospFrac</f>
        <v>416098.12276248244</v>
      </c>
      <c r="N5145" s="266">
        <f t="shared" si="1117"/>
        <v>672288.26167546434</v>
      </c>
      <c r="O5145" s="158"/>
      <c r="P5145" s="265">
        <f t="shared" si="1118"/>
        <v>241093.72115060571</v>
      </c>
      <c r="Q5145" s="265">
        <f t="shared" si="1119"/>
        <v>416096.56251186342</v>
      </c>
      <c r="R5145" s="266">
        <f t="shared" si="1120"/>
        <v>657190.28366246913</v>
      </c>
    </row>
    <row r="5146" spans="1:18" x14ac:dyDescent="0.25">
      <c r="A5146" s="81">
        <v>5115</v>
      </c>
      <c r="B5146" s="93">
        <f t="shared" si="1109"/>
        <v>5.8648433200668028E-43</v>
      </c>
      <c r="C5146" s="178">
        <f t="shared" si="1110"/>
        <v>5.8516132435990356E-43</v>
      </c>
      <c r="D5146" s="165">
        <f t="shared" si="1111"/>
        <v>2.2558277767625785E-3</v>
      </c>
      <c r="E5146" s="166">
        <f t="shared" si="1121"/>
        <v>24.291375447755232</v>
      </c>
      <c r="F5146" s="167">
        <f t="shared" si="1122"/>
        <v>11.540814905917392</v>
      </c>
      <c r="G5146" s="167">
        <f t="shared" si="1112"/>
        <v>401066.66725586477</v>
      </c>
      <c r="H5146" s="167">
        <f t="shared" si="1113"/>
        <v>271299.98899881309</v>
      </c>
      <c r="I5146" s="168">
        <f t="shared" si="1114"/>
        <v>672366.6562546778</v>
      </c>
      <c r="J5146" s="168">
        <f t="shared" si="1116"/>
        <v>632736.23059225618</v>
      </c>
      <c r="K5146" s="94"/>
      <c r="L5146" s="265">
        <f t="shared" si="1115"/>
        <v>256220.01288116432</v>
      </c>
      <c r="M5146" s="265">
        <f>$G5146*NonHospFrac+theModel!$H5146*NonHospFrac</f>
        <v>416146.64337351348</v>
      </c>
      <c r="N5146" s="266">
        <f t="shared" si="1117"/>
        <v>672366.6562546778</v>
      </c>
      <c r="O5146" s="158"/>
      <c r="P5146" s="265">
        <f t="shared" si="1118"/>
        <v>241117.97282719551</v>
      </c>
      <c r="Q5146" s="265">
        <f t="shared" si="1119"/>
        <v>416145.08312289446</v>
      </c>
      <c r="R5146" s="266">
        <f t="shared" si="1120"/>
        <v>657263.05595008994</v>
      </c>
    </row>
    <row r="5147" spans="1:18" x14ac:dyDescent="0.25">
      <c r="A5147" s="81">
        <v>5116</v>
      </c>
      <c r="B5147" s="93">
        <f t="shared" si="1109"/>
        <v>5.7552853533344234E-43</v>
      </c>
      <c r="C5147" s="178">
        <f t="shared" si="1110"/>
        <v>5.7423024207711765E-43</v>
      </c>
      <c r="D5147" s="165">
        <f t="shared" si="1111"/>
        <v>2.2558277767625785E-3</v>
      </c>
      <c r="E5147" s="166">
        <f t="shared" si="1121"/>
        <v>24.291375447755232</v>
      </c>
      <c r="F5147" s="167">
        <f t="shared" si="1122"/>
        <v>11.543070733694154</v>
      </c>
      <c r="G5147" s="167">
        <f t="shared" si="1112"/>
        <v>401145.06183507806</v>
      </c>
      <c r="H5147" s="167">
        <f t="shared" si="1113"/>
        <v>271299.98899881309</v>
      </c>
      <c r="I5147" s="168">
        <f t="shared" si="1114"/>
        <v>672445.05083389115</v>
      </c>
      <c r="J5147" s="168">
        <f t="shared" si="1116"/>
        <v>632799.86868925125</v>
      </c>
      <c r="K5147" s="94"/>
      <c r="L5147" s="265">
        <f t="shared" si="1115"/>
        <v>256249.88684934672</v>
      </c>
      <c r="M5147" s="265">
        <f>$G5147*NonHospFrac+theModel!$H5147*NonHospFrac</f>
        <v>416195.16398454446</v>
      </c>
      <c r="N5147" s="266">
        <f t="shared" si="1117"/>
        <v>672445.05083389115</v>
      </c>
      <c r="O5147" s="158"/>
      <c r="P5147" s="265">
        <f t="shared" si="1118"/>
        <v>241142.22351523919</v>
      </c>
      <c r="Q5147" s="265">
        <f t="shared" si="1119"/>
        <v>416193.60373392544</v>
      </c>
      <c r="R5147" s="266">
        <f t="shared" si="1120"/>
        <v>657335.82724916469</v>
      </c>
    </row>
    <row r="5148" spans="1:18" x14ac:dyDescent="0.25">
      <c r="A5148" s="81">
        <v>5117</v>
      </c>
      <c r="B5148" s="93">
        <f t="shared" si="1109"/>
        <v>5.6477739797366729E-43</v>
      </c>
      <c r="C5148" s="178">
        <f t="shared" si="1110"/>
        <v>5.635033574316306E-43</v>
      </c>
      <c r="D5148" s="165">
        <f t="shared" si="1111"/>
        <v>2.2558277767625785E-3</v>
      </c>
      <c r="E5148" s="166">
        <f t="shared" si="1121"/>
        <v>24.291375447755232</v>
      </c>
      <c r="F5148" s="167">
        <f t="shared" si="1122"/>
        <v>11.545326561470917</v>
      </c>
      <c r="G5148" s="167">
        <f t="shared" si="1112"/>
        <v>401223.45641429158</v>
      </c>
      <c r="H5148" s="167">
        <f t="shared" si="1113"/>
        <v>271299.98899881309</v>
      </c>
      <c r="I5148" s="168">
        <f t="shared" si="1114"/>
        <v>672523.44541310472</v>
      </c>
      <c r="J5148" s="168">
        <f t="shared" si="1116"/>
        <v>632863.50419223239</v>
      </c>
      <c r="K5148" s="94"/>
      <c r="L5148" s="265">
        <f t="shared" si="1115"/>
        <v>256279.76081752917</v>
      </c>
      <c r="M5148" s="265">
        <f>$G5148*NonHospFrac+theModel!$H5148*NonHospFrac</f>
        <v>416243.68459557544</v>
      </c>
      <c r="N5148" s="266">
        <f t="shared" si="1117"/>
        <v>672523.44541310461</v>
      </c>
      <c r="O5148" s="158"/>
      <c r="P5148" s="265">
        <f t="shared" si="1118"/>
        <v>241166.47321477713</v>
      </c>
      <c r="Q5148" s="265">
        <f t="shared" si="1119"/>
        <v>416242.12434495642</v>
      </c>
      <c r="R5148" s="266">
        <f t="shared" si="1120"/>
        <v>657408.59755973355</v>
      </c>
    </row>
    <row r="5149" spans="1:18" x14ac:dyDescent="0.25">
      <c r="A5149" s="81">
        <v>5118</v>
      </c>
      <c r="B5149" s="93">
        <f t="shared" si="1109"/>
        <v>5.5422709679738719E-43</v>
      </c>
      <c r="C5149" s="178">
        <f t="shared" si="1110"/>
        <v>5.5297685591779715E-43</v>
      </c>
      <c r="D5149" s="165">
        <f t="shared" si="1111"/>
        <v>2.2558277767625785E-3</v>
      </c>
      <c r="E5149" s="166">
        <f t="shared" si="1121"/>
        <v>24.291375447755232</v>
      </c>
      <c r="F5149" s="167">
        <f t="shared" si="1122"/>
        <v>11.54758238924768</v>
      </c>
      <c r="G5149" s="167">
        <f t="shared" si="1112"/>
        <v>401301.85099350492</v>
      </c>
      <c r="H5149" s="167">
        <f t="shared" si="1113"/>
        <v>271299.98899881309</v>
      </c>
      <c r="I5149" s="168">
        <f t="shared" si="1114"/>
        <v>672601.83999231807</v>
      </c>
      <c r="J5149" s="168">
        <f t="shared" si="1116"/>
        <v>632927.13710130495</v>
      </c>
      <c r="K5149" s="94"/>
      <c r="L5149" s="265">
        <f t="shared" si="1115"/>
        <v>256309.63478571156</v>
      </c>
      <c r="M5149" s="265">
        <f>$G5149*NonHospFrac+theModel!$H5149*NonHospFrac</f>
        <v>416292.20520660642</v>
      </c>
      <c r="N5149" s="266">
        <f t="shared" si="1117"/>
        <v>672601.83999231795</v>
      </c>
      <c r="O5149" s="158"/>
      <c r="P5149" s="265">
        <f t="shared" si="1118"/>
        <v>241190.72192584953</v>
      </c>
      <c r="Q5149" s="265">
        <f t="shared" si="1119"/>
        <v>416290.6449559874</v>
      </c>
      <c r="R5149" s="266">
        <f t="shared" si="1120"/>
        <v>657481.3668818369</v>
      </c>
    </row>
    <row r="5150" spans="1:18" x14ac:dyDescent="0.25">
      <c r="A5150" s="81">
        <v>5119</v>
      </c>
      <c r="B5150" s="93">
        <f t="shared" si="1109"/>
        <v>5.4387388009245726E-43</v>
      </c>
      <c r="C5150" s="178">
        <f t="shared" si="1110"/>
        <v>5.4264699428668904E-43</v>
      </c>
      <c r="D5150" s="165">
        <f t="shared" si="1111"/>
        <v>2.2558277767625785E-3</v>
      </c>
      <c r="E5150" s="166">
        <f t="shared" si="1121"/>
        <v>24.291375447755232</v>
      </c>
      <c r="F5150" s="167">
        <f t="shared" si="1122"/>
        <v>11.549838217024442</v>
      </c>
      <c r="G5150" s="167">
        <f t="shared" si="1112"/>
        <v>401380.24557271844</v>
      </c>
      <c r="H5150" s="167">
        <f t="shared" si="1113"/>
        <v>271299.98899881309</v>
      </c>
      <c r="I5150" s="168">
        <f t="shared" si="1114"/>
        <v>672680.23457153153</v>
      </c>
      <c r="J5150" s="168">
        <f t="shared" si="1116"/>
        <v>632990.76741657499</v>
      </c>
      <c r="K5150" s="94"/>
      <c r="L5150" s="265">
        <f t="shared" si="1115"/>
        <v>256339.50875389404</v>
      </c>
      <c r="M5150" s="265">
        <f>$G5150*NonHospFrac+theModel!$H5150*NonHospFrac</f>
        <v>416340.72581763752</v>
      </c>
      <c r="N5150" s="266">
        <f t="shared" si="1117"/>
        <v>672680.23457153153</v>
      </c>
      <c r="O5150" s="158"/>
      <c r="P5150" s="265">
        <f t="shared" si="1118"/>
        <v>241214.9696484968</v>
      </c>
      <c r="Q5150" s="265">
        <f t="shared" si="1119"/>
        <v>416339.1655670185</v>
      </c>
      <c r="R5150" s="266">
        <f t="shared" si="1120"/>
        <v>657554.13521551527</v>
      </c>
    </row>
    <row r="5151" spans="1:18" x14ac:dyDescent="0.25">
      <c r="A5151" s="81">
        <v>5120</v>
      </c>
      <c r="B5151" s="93">
        <f t="shared" ref="B5151:B5214" si="1123">Constant*EXP(PowerTerm*(A5151)/7)</f>
        <v>5.33714066230439E-43</v>
      </c>
      <c r="C5151" s="178">
        <f t="shared" ref="C5151:C5214" si="1124">(1-theFloor)*B5151</f>
        <v>5.3251009921498749E-43</v>
      </c>
      <c r="D5151" s="165">
        <f t="shared" ref="D5151:D5214" si="1125">theFloor</f>
        <v>2.2558277767625785E-3</v>
      </c>
      <c r="E5151" s="166">
        <f t="shared" si="1121"/>
        <v>24.291375447755232</v>
      </c>
      <c r="F5151" s="167">
        <f t="shared" si="1122"/>
        <v>11.552094044801205</v>
      </c>
      <c r="G5151" s="167">
        <f t="shared" ref="G5151:G5214" si="1126">$B$22*F5151*totInfected/365.25</f>
        <v>401458.64015193179</v>
      </c>
      <c r="H5151" s="167">
        <f t="shared" ref="H5151:H5214" si="1127">lostQALYs_Injured*E5151*totInfected/365.25</f>
        <v>271299.98899881309</v>
      </c>
      <c r="I5151" s="168">
        <f t="shared" ref="I5151:I5214" si="1128">H5151+G5151</f>
        <v>672758.62915074488</v>
      </c>
      <c r="J5151" s="168">
        <f t="shared" si="1116"/>
        <v>633054.39513814799</v>
      </c>
      <c r="K5151" s="94"/>
      <c r="L5151" s="265">
        <f t="shared" ref="L5151:L5214" si="1129">$G5151*HospFrac+$H5151*HospFrac</f>
        <v>256369.38272207644</v>
      </c>
      <c r="M5151" s="265">
        <f>$G5151*NonHospFrac+theModel!$H5151*NonHospFrac</f>
        <v>416389.24642866844</v>
      </c>
      <c r="N5151" s="266">
        <f t="shared" si="1117"/>
        <v>672758.62915074488</v>
      </c>
      <c r="O5151" s="158"/>
      <c r="P5151" s="265">
        <f t="shared" si="1118"/>
        <v>241239.2163827591</v>
      </c>
      <c r="Q5151" s="265">
        <f t="shared" si="1119"/>
        <v>416387.68617804942</v>
      </c>
      <c r="R5151" s="266">
        <f t="shared" si="1120"/>
        <v>657626.90256080846</v>
      </c>
    </row>
    <row r="5152" spans="1:18" x14ac:dyDescent="0.25">
      <c r="A5152" s="81">
        <v>5121</v>
      </c>
      <c r="B5152" s="93">
        <f t="shared" si="1123"/>
        <v>5.2374404235741103E-43</v>
      </c>
      <c r="C5152" s="178">
        <f t="shared" si="1124"/>
        <v>5.2256256599874729E-43</v>
      </c>
      <c r="D5152" s="165">
        <f t="shared" si="1125"/>
        <v>2.2558277767625785E-3</v>
      </c>
      <c r="E5152" s="166">
        <f t="shared" si="1121"/>
        <v>24.291375447755232</v>
      </c>
      <c r="F5152" s="167">
        <f t="shared" si="1122"/>
        <v>11.554349872577967</v>
      </c>
      <c r="G5152" s="167">
        <f t="shared" si="1126"/>
        <v>401537.03473114525</v>
      </c>
      <c r="H5152" s="167">
        <f t="shared" si="1127"/>
        <v>271299.98899881309</v>
      </c>
      <c r="I5152" s="168">
        <f t="shared" si="1128"/>
        <v>672837.02372995834</v>
      </c>
      <c r="J5152" s="168">
        <f t="shared" ref="J5152:J5215" si="1130">J5151+(I5152-I5151)/(1+discountDaily)^A5152</f>
        <v>633118.02026612987</v>
      </c>
      <c r="K5152" s="94"/>
      <c r="L5152" s="265">
        <f t="shared" si="1129"/>
        <v>256399.25669025886</v>
      </c>
      <c r="M5152" s="265">
        <f>$G5152*NonHospFrac+theModel!$H5152*NonHospFrac</f>
        <v>416437.76703969948</v>
      </c>
      <c r="N5152" s="266">
        <f t="shared" ref="N5152:N5215" si="1131">L5152+M5152</f>
        <v>672837.02372995834</v>
      </c>
      <c r="O5152" s="158"/>
      <c r="P5152" s="265">
        <f t="shared" ref="P5152:P5215" si="1132">P5151+(L5152-L5151)/(1+discountDaily)^A5152</f>
        <v>241263.46212867679</v>
      </c>
      <c r="Q5152" s="265">
        <f t="shared" ref="Q5152:Q5215" si="1133">Q5151+(M5152-M5151)/(1+discountDaily)^B5152</f>
        <v>416436.20678908046</v>
      </c>
      <c r="R5152" s="266">
        <f t="shared" ref="R5152:R5215" si="1134">P5152+Q5152</f>
        <v>657699.66891775723</v>
      </c>
    </row>
    <row r="5153" spans="1:18" x14ac:dyDescent="0.25">
      <c r="A5153" s="81">
        <v>5122</v>
      </c>
      <c r="B5153" s="93">
        <f t="shared" si="1123"/>
        <v>5.1396026310919317E-43</v>
      </c>
      <c r="C5153" s="178">
        <f t="shared" si="1124"/>
        <v>5.1280085727151924E-43</v>
      </c>
      <c r="D5153" s="165">
        <f t="shared" si="1125"/>
        <v>2.2558277767625785E-3</v>
      </c>
      <c r="E5153" s="166">
        <f t="shared" ref="E5153:E5216" si="1135">C5153+E5152</f>
        <v>24.291375447755232</v>
      </c>
      <c r="F5153" s="167">
        <f t="shared" ref="F5153:F5216" si="1136">D5153+F5152</f>
        <v>11.55660570035473</v>
      </c>
      <c r="G5153" s="167">
        <f t="shared" si="1126"/>
        <v>401615.4293103586</v>
      </c>
      <c r="H5153" s="167">
        <f t="shared" si="1127"/>
        <v>271299.98899881309</v>
      </c>
      <c r="I5153" s="168">
        <f t="shared" si="1128"/>
        <v>672915.41830917168</v>
      </c>
      <c r="J5153" s="168">
        <f t="shared" si="1130"/>
        <v>633181.64280062623</v>
      </c>
      <c r="K5153" s="94"/>
      <c r="L5153" s="265">
        <f t="shared" si="1129"/>
        <v>256429.13065844125</v>
      </c>
      <c r="M5153" s="265">
        <f>$G5153*NonHospFrac+theModel!$H5153*NonHospFrac</f>
        <v>416486.2876507304</v>
      </c>
      <c r="N5153" s="266">
        <f t="shared" si="1131"/>
        <v>672915.41830917168</v>
      </c>
      <c r="O5153" s="158"/>
      <c r="P5153" s="265">
        <f t="shared" si="1132"/>
        <v>241287.70688629014</v>
      </c>
      <c r="Q5153" s="265">
        <f t="shared" si="1133"/>
        <v>416484.72740011138</v>
      </c>
      <c r="R5153" s="266">
        <f t="shared" si="1134"/>
        <v>657772.43428640149</v>
      </c>
    </row>
    <row r="5154" spans="1:18" x14ac:dyDescent="0.25">
      <c r="A5154" s="81">
        <v>5123</v>
      </c>
      <c r="B5154" s="93">
        <f t="shared" si="1123"/>
        <v>5.0435924935068772E-43</v>
      </c>
      <c r="C5154" s="178">
        <f t="shared" si="1124"/>
        <v>5.0322150174653533E-43</v>
      </c>
      <c r="D5154" s="165">
        <f t="shared" si="1125"/>
        <v>2.2558277767625785E-3</v>
      </c>
      <c r="E5154" s="166">
        <f t="shared" si="1135"/>
        <v>24.291375447755232</v>
      </c>
      <c r="F5154" s="167">
        <f t="shared" si="1136"/>
        <v>11.558861528131493</v>
      </c>
      <c r="G5154" s="167">
        <f t="shared" si="1126"/>
        <v>401693.82388957212</v>
      </c>
      <c r="H5154" s="167">
        <f t="shared" si="1127"/>
        <v>271299.98899881309</v>
      </c>
      <c r="I5154" s="168">
        <f t="shared" si="1128"/>
        <v>672993.81288838526</v>
      </c>
      <c r="J5154" s="168">
        <f t="shared" si="1130"/>
        <v>633245.262741743</v>
      </c>
      <c r="K5154" s="94"/>
      <c r="L5154" s="265">
        <f t="shared" si="1129"/>
        <v>256459.00462662373</v>
      </c>
      <c r="M5154" s="265">
        <f>$G5154*NonHospFrac+theModel!$H5154*NonHospFrac</f>
        <v>416534.80826176144</v>
      </c>
      <c r="N5154" s="266">
        <f t="shared" si="1131"/>
        <v>672993.81288838515</v>
      </c>
      <c r="O5154" s="158"/>
      <c r="P5154" s="265">
        <f t="shared" si="1132"/>
        <v>241311.95065563949</v>
      </c>
      <c r="Q5154" s="265">
        <f t="shared" si="1133"/>
        <v>416533.24801114242</v>
      </c>
      <c r="R5154" s="266">
        <f t="shared" si="1134"/>
        <v>657845.19866678189</v>
      </c>
    </row>
    <row r="5155" spans="1:18" x14ac:dyDescent="0.25">
      <c r="A5155" s="81">
        <v>5124</v>
      </c>
      <c r="B5155" s="93">
        <f t="shared" si="1123"/>
        <v>4.9493758693858029E-43</v>
      </c>
      <c r="C5155" s="178">
        <f t="shared" si="1124"/>
        <v>4.9382109298220039E-43</v>
      </c>
      <c r="D5155" s="165">
        <f t="shared" si="1125"/>
        <v>2.2558277767625785E-3</v>
      </c>
      <c r="E5155" s="166">
        <f t="shared" si="1135"/>
        <v>24.291375447755232</v>
      </c>
      <c r="F5155" s="167">
        <f t="shared" si="1136"/>
        <v>11.561117355908255</v>
      </c>
      <c r="G5155" s="167">
        <f t="shared" si="1126"/>
        <v>401772.21846878546</v>
      </c>
      <c r="H5155" s="167">
        <f t="shared" si="1127"/>
        <v>271299.98899881309</v>
      </c>
      <c r="I5155" s="168">
        <f t="shared" si="1128"/>
        <v>673072.20746759861</v>
      </c>
      <c r="J5155" s="168">
        <f t="shared" si="1130"/>
        <v>633308.88008958555</v>
      </c>
      <c r="K5155" s="94"/>
      <c r="L5155" s="265">
        <f t="shared" si="1129"/>
        <v>256488.87859480613</v>
      </c>
      <c r="M5155" s="265">
        <f>$G5155*NonHospFrac+theModel!$H5155*NonHospFrac</f>
        <v>416583.32887279242</v>
      </c>
      <c r="N5155" s="266">
        <f t="shared" si="1131"/>
        <v>673072.20746759861</v>
      </c>
      <c r="O5155" s="158"/>
      <c r="P5155" s="265">
        <f t="shared" si="1132"/>
        <v>241336.19343676502</v>
      </c>
      <c r="Q5155" s="265">
        <f t="shared" si="1133"/>
        <v>416581.7686221734</v>
      </c>
      <c r="R5155" s="266">
        <f t="shared" si="1134"/>
        <v>657917.96205893846</v>
      </c>
    </row>
    <row r="5156" spans="1:18" x14ac:dyDescent="0.25">
      <c r="A5156" s="81">
        <v>5125</v>
      </c>
      <c r="B5156" s="93">
        <f t="shared" si="1123"/>
        <v>4.8569192550737889E-43</v>
      </c>
      <c r="C5156" s="178">
        <f t="shared" si="1124"/>
        <v>4.8459628817087006E-43</v>
      </c>
      <c r="D5156" s="165">
        <f t="shared" si="1125"/>
        <v>2.2558277767625785E-3</v>
      </c>
      <c r="E5156" s="166">
        <f t="shared" si="1135"/>
        <v>24.291375447755232</v>
      </c>
      <c r="F5156" s="167">
        <f t="shared" si="1136"/>
        <v>11.563373183685018</v>
      </c>
      <c r="G5156" s="167">
        <f t="shared" si="1126"/>
        <v>401850.61304799898</v>
      </c>
      <c r="H5156" s="167">
        <f t="shared" si="1127"/>
        <v>271299.98899881309</v>
      </c>
      <c r="I5156" s="168">
        <f t="shared" si="1128"/>
        <v>673150.60204681207</v>
      </c>
      <c r="J5156" s="168">
        <f t="shared" si="1130"/>
        <v>633372.49484425981</v>
      </c>
      <c r="K5156" s="94"/>
      <c r="L5156" s="265">
        <f t="shared" si="1129"/>
        <v>256518.75256298858</v>
      </c>
      <c r="M5156" s="265">
        <f>$G5156*NonHospFrac+theModel!$H5156*NonHospFrac</f>
        <v>416631.84948382346</v>
      </c>
      <c r="N5156" s="266">
        <f t="shared" si="1131"/>
        <v>673150.60204681207</v>
      </c>
      <c r="O5156" s="158"/>
      <c r="P5156" s="265">
        <f t="shared" si="1132"/>
        <v>241360.4352297071</v>
      </c>
      <c r="Q5156" s="265">
        <f t="shared" si="1133"/>
        <v>416630.28923320444</v>
      </c>
      <c r="R5156" s="266">
        <f t="shared" si="1134"/>
        <v>657990.72446291149</v>
      </c>
    </row>
    <row r="5157" spans="1:18" x14ac:dyDescent="0.25">
      <c r="A5157" s="81">
        <v>5126</v>
      </c>
      <c r="B5157" s="93">
        <f t="shared" si="1123"/>
        <v>4.7661897727790142E-43</v>
      </c>
      <c r="C5157" s="178">
        <f t="shared" si="1124"/>
        <v>4.7554380695002578E-43</v>
      </c>
      <c r="D5157" s="165">
        <f t="shared" si="1125"/>
        <v>2.2558277767625785E-3</v>
      </c>
      <c r="E5157" s="166">
        <f t="shared" si="1135"/>
        <v>24.291375447755232</v>
      </c>
      <c r="F5157" s="167">
        <f t="shared" si="1136"/>
        <v>11.56562901146178</v>
      </c>
      <c r="G5157" s="167">
        <f t="shared" si="1126"/>
        <v>401929.00762721238</v>
      </c>
      <c r="H5157" s="167">
        <f t="shared" si="1127"/>
        <v>271299.98899881309</v>
      </c>
      <c r="I5157" s="168">
        <f t="shared" si="1128"/>
        <v>673228.99662602553</v>
      </c>
      <c r="J5157" s="168">
        <f t="shared" si="1130"/>
        <v>633436.10700587148</v>
      </c>
      <c r="K5157" s="94"/>
      <c r="L5157" s="265">
        <f t="shared" si="1129"/>
        <v>256548.626531171</v>
      </c>
      <c r="M5157" s="265">
        <f>$G5157*NonHospFrac+theModel!$H5157*NonHospFrac</f>
        <v>416680.37009485444</v>
      </c>
      <c r="N5157" s="266">
        <f t="shared" si="1131"/>
        <v>673228.99662602542</v>
      </c>
      <c r="O5157" s="158"/>
      <c r="P5157" s="265">
        <f t="shared" si="1132"/>
        <v>241384.67603450597</v>
      </c>
      <c r="Q5157" s="265">
        <f t="shared" si="1133"/>
        <v>416678.80984423542</v>
      </c>
      <c r="R5157" s="266">
        <f t="shared" si="1134"/>
        <v>658063.48587874137</v>
      </c>
    </row>
    <row r="5158" spans="1:18" x14ac:dyDescent="0.25">
      <c r="A5158" s="81">
        <v>5127</v>
      </c>
      <c r="B5158" s="93">
        <f t="shared" si="1123"/>
        <v>4.6771551588824574E-43</v>
      </c>
      <c r="C5158" s="178">
        <f t="shared" si="1124"/>
        <v>4.6666043023588216E-43</v>
      </c>
      <c r="D5158" s="165">
        <f t="shared" si="1125"/>
        <v>2.2558277767625785E-3</v>
      </c>
      <c r="E5158" s="166">
        <f t="shared" si="1135"/>
        <v>24.291375447755232</v>
      </c>
      <c r="F5158" s="167">
        <f t="shared" si="1136"/>
        <v>11.567884839238543</v>
      </c>
      <c r="G5158" s="167">
        <f t="shared" si="1126"/>
        <v>402007.40220642579</v>
      </c>
      <c r="H5158" s="167">
        <f t="shared" si="1127"/>
        <v>271299.98899881309</v>
      </c>
      <c r="I5158" s="168">
        <f t="shared" si="1128"/>
        <v>673307.39120523888</v>
      </c>
      <c r="J5158" s="168">
        <f t="shared" si="1130"/>
        <v>633499.71657452616</v>
      </c>
      <c r="K5158" s="94"/>
      <c r="L5158" s="265">
        <f t="shared" si="1129"/>
        <v>256578.50049935342</v>
      </c>
      <c r="M5158" s="265">
        <f>$G5158*NonHospFrac+theModel!$H5158*NonHospFrac</f>
        <v>416728.89070588542</v>
      </c>
      <c r="N5158" s="266">
        <f t="shared" si="1131"/>
        <v>673307.39120523888</v>
      </c>
      <c r="O5158" s="158"/>
      <c r="P5158" s="265">
        <f t="shared" si="1132"/>
        <v>241408.91585120192</v>
      </c>
      <c r="Q5158" s="265">
        <f t="shared" si="1133"/>
        <v>416727.3304552664</v>
      </c>
      <c r="R5158" s="266">
        <f t="shared" si="1134"/>
        <v>658136.24630646827</v>
      </c>
    </row>
    <row r="5159" spans="1:18" x14ac:dyDescent="0.25">
      <c r="A5159" s="81">
        <v>5128</v>
      </c>
      <c r="B5159" s="93">
        <f t="shared" si="1123"/>
        <v>4.5897837524637824E-43</v>
      </c>
      <c r="C5159" s="178">
        <f t="shared" si="1124"/>
        <v>4.5794299907856412E-43</v>
      </c>
      <c r="D5159" s="165">
        <f t="shared" si="1125"/>
        <v>2.2558277767625785E-3</v>
      </c>
      <c r="E5159" s="166">
        <f t="shared" si="1135"/>
        <v>24.291375447755232</v>
      </c>
      <c r="F5159" s="167">
        <f t="shared" si="1136"/>
        <v>11.570140667015306</v>
      </c>
      <c r="G5159" s="167">
        <f t="shared" si="1126"/>
        <v>402085.79678563919</v>
      </c>
      <c r="H5159" s="167">
        <f t="shared" si="1127"/>
        <v>271299.98899881309</v>
      </c>
      <c r="I5159" s="168">
        <f t="shared" si="1128"/>
        <v>673385.78578445222</v>
      </c>
      <c r="J5159" s="168">
        <f t="shared" si="1130"/>
        <v>633563.32355032954</v>
      </c>
      <c r="K5159" s="94"/>
      <c r="L5159" s="265">
        <f t="shared" si="1129"/>
        <v>256608.37446753585</v>
      </c>
      <c r="M5159" s="265">
        <f>$G5159*NonHospFrac+theModel!$H5159*NonHospFrac</f>
        <v>416777.4113169164</v>
      </c>
      <c r="N5159" s="266">
        <f t="shared" si="1131"/>
        <v>673385.78578445222</v>
      </c>
      <c r="O5159" s="158"/>
      <c r="P5159" s="265">
        <f t="shared" si="1132"/>
        <v>241433.15467983522</v>
      </c>
      <c r="Q5159" s="265">
        <f t="shared" si="1133"/>
        <v>416775.85106629739</v>
      </c>
      <c r="R5159" s="266">
        <f t="shared" si="1134"/>
        <v>658209.00574613258</v>
      </c>
    </row>
    <row r="5160" spans="1:18" x14ac:dyDescent="0.25">
      <c r="A5160" s="81">
        <v>5129</v>
      </c>
      <c r="B5160" s="93">
        <f t="shared" si="1123"/>
        <v>4.5040444840437109E-43</v>
      </c>
      <c r="C5160" s="178">
        <f t="shared" si="1124"/>
        <v>4.4938841353888311E-43</v>
      </c>
      <c r="D5160" s="165">
        <f t="shared" si="1125"/>
        <v>2.2558277767625785E-3</v>
      </c>
      <c r="E5160" s="166">
        <f t="shared" si="1135"/>
        <v>24.291375447755232</v>
      </c>
      <c r="F5160" s="167">
        <f t="shared" si="1136"/>
        <v>11.572396494792068</v>
      </c>
      <c r="G5160" s="167">
        <f t="shared" si="1126"/>
        <v>402164.19136485254</v>
      </c>
      <c r="H5160" s="167">
        <f t="shared" si="1127"/>
        <v>271299.98899881309</v>
      </c>
      <c r="I5160" s="168">
        <f t="shared" si="1128"/>
        <v>673464.18036366557</v>
      </c>
      <c r="J5160" s="168">
        <f t="shared" si="1130"/>
        <v>633626.92793338734</v>
      </c>
      <c r="K5160" s="94"/>
      <c r="L5160" s="265">
        <f t="shared" si="1129"/>
        <v>256638.24843571824</v>
      </c>
      <c r="M5160" s="265">
        <f>$G5160*NonHospFrac+theModel!$H5160*NonHospFrac</f>
        <v>416825.93192794733</v>
      </c>
      <c r="N5160" s="266">
        <f t="shared" si="1131"/>
        <v>673464.18036366557</v>
      </c>
      <c r="O5160" s="158"/>
      <c r="P5160" s="265">
        <f t="shared" si="1132"/>
        <v>241457.3925204461</v>
      </c>
      <c r="Q5160" s="265">
        <f t="shared" si="1133"/>
        <v>416824.37167732831</v>
      </c>
      <c r="R5160" s="266">
        <f t="shared" si="1134"/>
        <v>658281.76419777446</v>
      </c>
    </row>
    <row r="5161" spans="1:18" x14ac:dyDescent="0.25">
      <c r="A5161" s="81">
        <v>5130</v>
      </c>
      <c r="B5161" s="93">
        <f t="shared" si="1123"/>
        <v>4.4199068645345896E-43</v>
      </c>
      <c r="C5161" s="178">
        <f t="shared" si="1124"/>
        <v>4.4099363158588687E-43</v>
      </c>
      <c r="D5161" s="165">
        <f t="shared" si="1125"/>
        <v>2.2558277767625785E-3</v>
      </c>
      <c r="E5161" s="166">
        <f t="shared" si="1135"/>
        <v>24.291375447755232</v>
      </c>
      <c r="F5161" s="167">
        <f t="shared" si="1136"/>
        <v>11.574652322568831</v>
      </c>
      <c r="G5161" s="167">
        <f t="shared" si="1126"/>
        <v>402242.58594406606</v>
      </c>
      <c r="H5161" s="167">
        <f t="shared" si="1127"/>
        <v>271299.98899881309</v>
      </c>
      <c r="I5161" s="168">
        <f t="shared" si="1128"/>
        <v>673542.57494287915</v>
      </c>
      <c r="J5161" s="168">
        <f t="shared" si="1130"/>
        <v>633690.52972380549</v>
      </c>
      <c r="K5161" s="94"/>
      <c r="L5161" s="265">
        <f t="shared" si="1129"/>
        <v>256668.12240390072</v>
      </c>
      <c r="M5161" s="265">
        <f>$G5161*NonHospFrac+theModel!$H5161*NonHospFrac</f>
        <v>416874.45253897842</v>
      </c>
      <c r="N5161" s="266">
        <f t="shared" si="1131"/>
        <v>673542.57494287915</v>
      </c>
      <c r="O5161" s="158"/>
      <c r="P5161" s="265">
        <f t="shared" si="1132"/>
        <v>241481.62937307495</v>
      </c>
      <c r="Q5161" s="265">
        <f t="shared" si="1133"/>
        <v>416872.89228835941</v>
      </c>
      <c r="R5161" s="266">
        <f t="shared" si="1134"/>
        <v>658354.52166143432</v>
      </c>
    </row>
    <row r="5162" spans="1:18" x14ac:dyDescent="0.25">
      <c r="A5162" s="81">
        <v>5131</v>
      </c>
      <c r="B5162" s="93">
        <f t="shared" si="1123"/>
        <v>4.3373409743994334E-43</v>
      </c>
      <c r="C5162" s="178">
        <f t="shared" si="1124"/>
        <v>4.3275566801520928E-43</v>
      </c>
      <c r="D5162" s="165">
        <f t="shared" si="1125"/>
        <v>2.2558277767625785E-3</v>
      </c>
      <c r="E5162" s="166">
        <f t="shared" si="1135"/>
        <v>24.291375447755232</v>
      </c>
      <c r="F5162" s="167">
        <f t="shared" si="1136"/>
        <v>11.576908150345593</v>
      </c>
      <c r="G5162" s="167">
        <f t="shared" si="1126"/>
        <v>402320.9805232794</v>
      </c>
      <c r="H5162" s="167">
        <f t="shared" si="1127"/>
        <v>271299.98899881309</v>
      </c>
      <c r="I5162" s="168">
        <f t="shared" si="1128"/>
        <v>673620.96952209249</v>
      </c>
      <c r="J5162" s="168">
        <f t="shared" si="1130"/>
        <v>633754.12892168923</v>
      </c>
      <c r="K5162" s="94"/>
      <c r="L5162" s="265">
        <f t="shared" si="1129"/>
        <v>256697.99637208311</v>
      </c>
      <c r="M5162" s="265">
        <f>$G5162*NonHospFrac+theModel!$H5162*NonHospFrac</f>
        <v>416922.97315000941</v>
      </c>
      <c r="N5162" s="266">
        <f t="shared" si="1131"/>
        <v>673620.96952209249</v>
      </c>
      <c r="O5162" s="158"/>
      <c r="P5162" s="265">
        <f t="shared" si="1132"/>
        <v>241505.8652377619</v>
      </c>
      <c r="Q5162" s="265">
        <f t="shared" si="1133"/>
        <v>416921.41289939039</v>
      </c>
      <c r="R5162" s="266">
        <f t="shared" si="1134"/>
        <v>658427.27813715232</v>
      </c>
    </row>
    <row r="5163" spans="1:18" x14ac:dyDescent="0.25">
      <c r="A5163" s="81">
        <v>5132</v>
      </c>
      <c r="B5163" s="93">
        <f t="shared" si="1123"/>
        <v>4.2563174530115114E-43</v>
      </c>
      <c r="C5163" s="178">
        <f t="shared" si="1124"/>
        <v>4.2467159338742885E-43</v>
      </c>
      <c r="D5163" s="165">
        <f t="shared" si="1125"/>
        <v>2.2558277767625785E-3</v>
      </c>
      <c r="E5163" s="166">
        <f t="shared" si="1135"/>
        <v>24.291375447755232</v>
      </c>
      <c r="F5163" s="167">
        <f t="shared" si="1136"/>
        <v>11.579163978122356</v>
      </c>
      <c r="G5163" s="167">
        <f t="shared" si="1126"/>
        <v>402399.37510249292</v>
      </c>
      <c r="H5163" s="167">
        <f t="shared" si="1127"/>
        <v>271299.98899881309</v>
      </c>
      <c r="I5163" s="168">
        <f t="shared" si="1128"/>
        <v>673699.36410130607</v>
      </c>
      <c r="J5163" s="168">
        <f t="shared" si="1130"/>
        <v>633817.72552714474</v>
      </c>
      <c r="K5163" s="94"/>
      <c r="L5163" s="265">
        <f t="shared" si="1129"/>
        <v>256727.87034026557</v>
      </c>
      <c r="M5163" s="265">
        <f>$G5163*NonHospFrac+theModel!$H5163*NonHospFrac</f>
        <v>416971.49376104039</v>
      </c>
      <c r="N5163" s="266">
        <f t="shared" si="1131"/>
        <v>673699.36410130595</v>
      </c>
      <c r="O5163" s="158"/>
      <c r="P5163" s="265">
        <f t="shared" si="1132"/>
        <v>241530.10011454736</v>
      </c>
      <c r="Q5163" s="265">
        <f t="shared" si="1133"/>
        <v>416969.93351042137</v>
      </c>
      <c r="R5163" s="266">
        <f t="shared" si="1134"/>
        <v>658500.03362496872</v>
      </c>
    </row>
    <row r="5164" spans="1:18" x14ac:dyDescent="0.25">
      <c r="A5164" s="81">
        <v>5133</v>
      </c>
      <c r="B5164" s="93">
        <f t="shared" si="1123"/>
        <v>4.176807488214331E-43</v>
      </c>
      <c r="C5164" s="178">
        <f t="shared" si="1124"/>
        <v>4.1673853298642271E-43</v>
      </c>
      <c r="D5164" s="165">
        <f t="shared" si="1125"/>
        <v>2.2558277767625785E-3</v>
      </c>
      <c r="E5164" s="166">
        <f t="shared" si="1135"/>
        <v>24.291375447755232</v>
      </c>
      <c r="F5164" s="167">
        <f t="shared" si="1136"/>
        <v>11.581419805899118</v>
      </c>
      <c r="G5164" s="167">
        <f t="shared" si="1126"/>
        <v>402477.76968170627</v>
      </c>
      <c r="H5164" s="167">
        <f t="shared" si="1127"/>
        <v>271299.98899881309</v>
      </c>
      <c r="I5164" s="168">
        <f t="shared" si="1128"/>
        <v>673777.75868051942</v>
      </c>
      <c r="J5164" s="168">
        <f t="shared" si="1130"/>
        <v>633881.31954027712</v>
      </c>
      <c r="K5164" s="94"/>
      <c r="L5164" s="265">
        <f t="shared" si="1129"/>
        <v>256757.74430844796</v>
      </c>
      <c r="M5164" s="265">
        <f>$G5164*NonHospFrac+theModel!$H5164*NonHospFrac</f>
        <v>417020.01437207137</v>
      </c>
      <c r="N5164" s="266">
        <f t="shared" si="1131"/>
        <v>673777.7586805193</v>
      </c>
      <c r="O5164" s="158"/>
      <c r="P5164" s="265">
        <f t="shared" si="1132"/>
        <v>241554.33400347148</v>
      </c>
      <c r="Q5164" s="265">
        <f t="shared" si="1133"/>
        <v>417018.45412145235</v>
      </c>
      <c r="R5164" s="266">
        <f t="shared" si="1134"/>
        <v>658572.78812492383</v>
      </c>
    </row>
    <row r="5165" spans="1:18" x14ac:dyDescent="0.25">
      <c r="A5165" s="81">
        <v>5134</v>
      </c>
      <c r="B5165" s="93">
        <f t="shared" si="1123"/>
        <v>4.0987828060756561E-43</v>
      </c>
      <c r="C5165" s="178">
        <f t="shared" si="1124"/>
        <v>4.0895366579707936E-43</v>
      </c>
      <c r="D5165" s="165">
        <f t="shared" si="1125"/>
        <v>2.2558277767625785E-3</v>
      </c>
      <c r="E5165" s="166">
        <f t="shared" si="1135"/>
        <v>24.291375447755232</v>
      </c>
      <c r="F5165" s="167">
        <f t="shared" si="1136"/>
        <v>11.583675633675881</v>
      </c>
      <c r="G5165" s="167">
        <f t="shared" si="1126"/>
        <v>402556.16426091973</v>
      </c>
      <c r="H5165" s="167">
        <f t="shared" si="1127"/>
        <v>271299.98899881309</v>
      </c>
      <c r="I5165" s="168">
        <f t="shared" si="1128"/>
        <v>673856.15325973276</v>
      </c>
      <c r="J5165" s="168">
        <f t="shared" si="1130"/>
        <v>633944.91096119245</v>
      </c>
      <c r="K5165" s="94"/>
      <c r="L5165" s="265">
        <f t="shared" si="1129"/>
        <v>256787.61827663041</v>
      </c>
      <c r="M5165" s="265">
        <f>$G5165*NonHospFrac+theModel!$H5165*NonHospFrac</f>
        <v>417068.53498310235</v>
      </c>
      <c r="N5165" s="266">
        <f t="shared" si="1131"/>
        <v>673856.15325973276</v>
      </c>
      <c r="O5165" s="158"/>
      <c r="P5165" s="265">
        <f t="shared" si="1132"/>
        <v>241578.56690457463</v>
      </c>
      <c r="Q5165" s="265">
        <f t="shared" si="1133"/>
        <v>417066.97473248333</v>
      </c>
      <c r="R5165" s="266">
        <f t="shared" si="1134"/>
        <v>658645.5416370579</v>
      </c>
    </row>
    <row r="5166" spans="1:18" x14ac:dyDescent="0.25">
      <c r="A5166" s="81">
        <v>5135</v>
      </c>
      <c r="B5166" s="93">
        <f t="shared" si="1123"/>
        <v>4.0222156608332877E-43</v>
      </c>
      <c r="C5166" s="178">
        <f t="shared" si="1124"/>
        <v>4.0131422350214506E-43</v>
      </c>
      <c r="D5166" s="165">
        <f t="shared" si="1125"/>
        <v>2.2558277767625785E-3</v>
      </c>
      <c r="E5166" s="166">
        <f t="shared" si="1135"/>
        <v>24.291375447755232</v>
      </c>
      <c r="F5166" s="167">
        <f t="shared" si="1136"/>
        <v>11.585931461452644</v>
      </c>
      <c r="G5166" s="167">
        <f t="shared" si="1126"/>
        <v>402634.55884013308</v>
      </c>
      <c r="H5166" s="167">
        <f t="shared" si="1127"/>
        <v>271299.98899881309</v>
      </c>
      <c r="I5166" s="168">
        <f t="shared" si="1128"/>
        <v>673934.54783894611</v>
      </c>
      <c r="J5166" s="168">
        <f t="shared" si="1130"/>
        <v>634008.49978999619</v>
      </c>
      <c r="K5166" s="94"/>
      <c r="L5166" s="265">
        <f t="shared" si="1129"/>
        <v>256817.49224481281</v>
      </c>
      <c r="M5166" s="265">
        <f>$G5166*NonHospFrac+theModel!$H5166*NonHospFrac</f>
        <v>417117.05559413333</v>
      </c>
      <c r="N5166" s="266">
        <f t="shared" si="1131"/>
        <v>673934.54783894611</v>
      </c>
      <c r="O5166" s="158"/>
      <c r="P5166" s="265">
        <f t="shared" si="1132"/>
        <v>241602.79881789698</v>
      </c>
      <c r="Q5166" s="265">
        <f t="shared" si="1133"/>
        <v>417115.49534351431</v>
      </c>
      <c r="R5166" s="266">
        <f t="shared" si="1134"/>
        <v>658718.29416141124</v>
      </c>
    </row>
    <row r="5167" spans="1:18" x14ac:dyDescent="0.25">
      <c r="A5167" s="81">
        <v>5136</v>
      </c>
      <c r="B5167" s="93">
        <f t="shared" si="1123"/>
        <v>3.9470788250286078E-43</v>
      </c>
      <c r="C5167" s="178">
        <f t="shared" si="1124"/>
        <v>3.9381748949780369E-43</v>
      </c>
      <c r="D5167" s="165">
        <f t="shared" si="1125"/>
        <v>2.2558277767625785E-3</v>
      </c>
      <c r="E5167" s="166">
        <f t="shared" si="1135"/>
        <v>24.291375447755232</v>
      </c>
      <c r="F5167" s="167">
        <f t="shared" si="1136"/>
        <v>11.588187289229406</v>
      </c>
      <c r="G5167" s="167">
        <f t="shared" si="1126"/>
        <v>402712.9534193466</v>
      </c>
      <c r="H5167" s="167">
        <f t="shared" si="1127"/>
        <v>271299.98899881309</v>
      </c>
      <c r="I5167" s="168">
        <f t="shared" si="1128"/>
        <v>674012.94241815968</v>
      </c>
      <c r="J5167" s="168">
        <f t="shared" si="1130"/>
        <v>634072.08602679428</v>
      </c>
      <c r="K5167" s="94"/>
      <c r="L5167" s="265">
        <f t="shared" si="1129"/>
        <v>256847.36621299526</v>
      </c>
      <c r="M5167" s="265">
        <f>$G5167*NonHospFrac+theModel!$H5167*NonHospFrac</f>
        <v>417165.57620516443</v>
      </c>
      <c r="N5167" s="266">
        <f t="shared" si="1131"/>
        <v>674012.94241815968</v>
      </c>
      <c r="O5167" s="158"/>
      <c r="P5167" s="265">
        <f t="shared" si="1132"/>
        <v>241627.0297434789</v>
      </c>
      <c r="Q5167" s="265">
        <f t="shared" si="1133"/>
        <v>417164.01595454541</v>
      </c>
      <c r="R5167" s="266">
        <f t="shared" si="1134"/>
        <v>658791.04569802433</v>
      </c>
    </row>
    <row r="5168" spans="1:18" x14ac:dyDescent="0.25">
      <c r="A5168" s="81">
        <v>5137</v>
      </c>
      <c r="B5168" s="93">
        <f t="shared" si="1123"/>
        <v>3.8733455798244302E-43</v>
      </c>
      <c r="C5168" s="178">
        <f t="shared" si="1124"/>
        <v>3.8646079792764615E-43</v>
      </c>
      <c r="D5168" s="165">
        <f t="shared" si="1125"/>
        <v>2.2558277767625785E-3</v>
      </c>
      <c r="E5168" s="166">
        <f t="shared" si="1135"/>
        <v>24.291375447755232</v>
      </c>
      <c r="F5168" s="167">
        <f t="shared" si="1136"/>
        <v>11.590443117006169</v>
      </c>
      <c r="G5168" s="167">
        <f t="shared" si="1126"/>
        <v>402791.34799855994</v>
      </c>
      <c r="H5168" s="167">
        <f t="shared" si="1127"/>
        <v>271299.98899881309</v>
      </c>
      <c r="I5168" s="168">
        <f t="shared" si="1128"/>
        <v>674091.33699737303</v>
      </c>
      <c r="J5168" s="168">
        <f t="shared" si="1130"/>
        <v>634135.66967169195</v>
      </c>
      <c r="K5168" s="94"/>
      <c r="L5168" s="265">
        <f t="shared" si="1129"/>
        <v>256877.24018117765</v>
      </c>
      <c r="M5168" s="265">
        <f>$G5168*NonHospFrac+theModel!$H5168*NonHospFrac</f>
        <v>417214.09681619535</v>
      </c>
      <c r="N5168" s="266">
        <f t="shared" si="1131"/>
        <v>674091.33699737303</v>
      </c>
      <c r="O5168" s="158"/>
      <c r="P5168" s="265">
        <f t="shared" si="1132"/>
        <v>241651.25968136053</v>
      </c>
      <c r="Q5168" s="265">
        <f t="shared" si="1133"/>
        <v>417212.53656557633</v>
      </c>
      <c r="R5168" s="266">
        <f t="shared" si="1134"/>
        <v>658863.79624693689</v>
      </c>
    </row>
    <row r="5169" spans="1:18" x14ac:dyDescent="0.25">
      <c r="A5169" s="81">
        <v>5138</v>
      </c>
      <c r="B5169" s="93">
        <f t="shared" si="1123"/>
        <v>3.8009897055037185E-43</v>
      </c>
      <c r="C5169" s="178">
        <f t="shared" si="1124"/>
        <v>3.7924153273468549E-43</v>
      </c>
      <c r="D5169" s="165">
        <f t="shared" si="1125"/>
        <v>2.2558277767625785E-3</v>
      </c>
      <c r="E5169" s="166">
        <f t="shared" si="1135"/>
        <v>24.291375447755232</v>
      </c>
      <c r="F5169" s="167">
        <f t="shared" si="1136"/>
        <v>11.592698944782931</v>
      </c>
      <c r="G5169" s="167">
        <f t="shared" si="1126"/>
        <v>402869.7425777734</v>
      </c>
      <c r="H5169" s="167">
        <f t="shared" si="1127"/>
        <v>271299.98899881309</v>
      </c>
      <c r="I5169" s="168">
        <f t="shared" si="1128"/>
        <v>674169.73157658649</v>
      </c>
      <c r="J5169" s="168">
        <f t="shared" si="1130"/>
        <v>634199.25072479527</v>
      </c>
      <c r="K5169" s="94"/>
      <c r="L5169" s="265">
        <f t="shared" si="1129"/>
        <v>256907.1141493601</v>
      </c>
      <c r="M5169" s="265">
        <f>$G5169*NonHospFrac+theModel!$H5169*NonHospFrac</f>
        <v>417262.61742722639</v>
      </c>
      <c r="N5169" s="266">
        <f t="shared" si="1131"/>
        <v>674169.73157658649</v>
      </c>
      <c r="O5169" s="158"/>
      <c r="P5169" s="265">
        <f t="shared" si="1132"/>
        <v>241675.48863158224</v>
      </c>
      <c r="Q5169" s="265">
        <f t="shared" si="1133"/>
        <v>417261.05717660737</v>
      </c>
      <c r="R5169" s="266">
        <f t="shared" si="1134"/>
        <v>658936.54580818955</v>
      </c>
    </row>
    <row r="5170" spans="1:18" x14ac:dyDescent="0.25">
      <c r="A5170" s="81">
        <v>5139</v>
      </c>
      <c r="B5170" s="93">
        <f t="shared" si="1123"/>
        <v>3.729985472145793E-43</v>
      </c>
      <c r="C5170" s="178">
        <f t="shared" si="1124"/>
        <v>3.7215712673108053E-43</v>
      </c>
      <c r="D5170" s="165">
        <f t="shared" si="1125"/>
        <v>2.2558277767625785E-3</v>
      </c>
      <c r="E5170" s="166">
        <f t="shared" si="1135"/>
        <v>24.291375447755232</v>
      </c>
      <c r="F5170" s="167">
        <f t="shared" si="1136"/>
        <v>11.594954772559694</v>
      </c>
      <c r="G5170" s="167">
        <f t="shared" si="1126"/>
        <v>402948.13715698675</v>
      </c>
      <c r="H5170" s="167">
        <f t="shared" si="1127"/>
        <v>271299.98899881309</v>
      </c>
      <c r="I5170" s="168">
        <f t="shared" si="1128"/>
        <v>674248.12615579984</v>
      </c>
      <c r="J5170" s="168">
        <f t="shared" si="1130"/>
        <v>634262.82918620959</v>
      </c>
      <c r="K5170" s="94"/>
      <c r="L5170" s="265">
        <f t="shared" si="1129"/>
        <v>256936.9881175425</v>
      </c>
      <c r="M5170" s="265">
        <f>$G5170*NonHospFrac+theModel!$H5170*NonHospFrac</f>
        <v>417311.13803825731</v>
      </c>
      <c r="N5170" s="266">
        <f t="shared" si="1131"/>
        <v>674248.12615579984</v>
      </c>
      <c r="O5170" s="158"/>
      <c r="P5170" s="265">
        <f t="shared" si="1132"/>
        <v>241699.7165941842</v>
      </c>
      <c r="Q5170" s="265">
        <f t="shared" si="1133"/>
        <v>417309.57778763829</v>
      </c>
      <c r="R5170" s="266">
        <f t="shared" si="1134"/>
        <v>659009.29438182246</v>
      </c>
    </row>
    <row r="5171" spans="1:18" x14ac:dyDescent="0.25">
      <c r="A5171" s="81">
        <v>5140</v>
      </c>
      <c r="B5171" s="93">
        <f t="shared" si="1123"/>
        <v>3.6603076304767067E-43</v>
      </c>
      <c r="C5171" s="178">
        <f t="shared" si="1124"/>
        <v>3.6520506068523816E-43</v>
      </c>
      <c r="D5171" s="165">
        <f t="shared" si="1125"/>
        <v>2.2558277767625785E-3</v>
      </c>
      <c r="E5171" s="166">
        <f t="shared" si="1135"/>
        <v>24.291375447755232</v>
      </c>
      <c r="F5171" s="167">
        <f t="shared" si="1136"/>
        <v>11.597210600336457</v>
      </c>
      <c r="G5171" s="167">
        <f t="shared" si="1126"/>
        <v>403026.53173620027</v>
      </c>
      <c r="H5171" s="167">
        <f t="shared" si="1127"/>
        <v>271299.98899881309</v>
      </c>
      <c r="I5171" s="168">
        <f t="shared" si="1128"/>
        <v>674326.5207350133</v>
      </c>
      <c r="J5171" s="168">
        <f t="shared" si="1130"/>
        <v>634326.40505604073</v>
      </c>
      <c r="K5171" s="94"/>
      <c r="L5171" s="265">
        <f t="shared" si="1129"/>
        <v>256966.86208572498</v>
      </c>
      <c r="M5171" s="265">
        <f>$G5171*NonHospFrac+theModel!$H5171*NonHospFrac</f>
        <v>417359.65864928835</v>
      </c>
      <c r="N5171" s="266">
        <f t="shared" si="1131"/>
        <v>674326.5207350133</v>
      </c>
      <c r="O5171" s="158"/>
      <c r="P5171" s="265">
        <f t="shared" si="1132"/>
        <v>241723.94356920675</v>
      </c>
      <c r="Q5171" s="265">
        <f t="shared" si="1133"/>
        <v>417358.09839866933</v>
      </c>
      <c r="R5171" s="266">
        <f t="shared" si="1134"/>
        <v>659082.04196787602</v>
      </c>
    </row>
    <row r="5172" spans="1:18" x14ac:dyDescent="0.25">
      <c r="A5172" s="81">
        <v>5141</v>
      </c>
      <c r="B5172" s="93">
        <f t="shared" si="1123"/>
        <v>3.591931402890549E-43</v>
      </c>
      <c r="C5172" s="178">
        <f t="shared" si="1124"/>
        <v>3.5838286242596827E-43</v>
      </c>
      <c r="D5172" s="165">
        <f t="shared" si="1125"/>
        <v>2.2558277767625785E-3</v>
      </c>
      <c r="E5172" s="166">
        <f t="shared" si="1135"/>
        <v>24.291375447755232</v>
      </c>
      <c r="F5172" s="167">
        <f t="shared" si="1136"/>
        <v>11.599466428113219</v>
      </c>
      <c r="G5172" s="167">
        <f t="shared" si="1126"/>
        <v>403104.92631541361</v>
      </c>
      <c r="H5172" s="167">
        <f t="shared" si="1127"/>
        <v>271299.98899881309</v>
      </c>
      <c r="I5172" s="168">
        <f t="shared" si="1128"/>
        <v>674404.91531422664</v>
      </c>
      <c r="J5172" s="168">
        <f t="shared" si="1130"/>
        <v>634389.97833439417</v>
      </c>
      <c r="K5172" s="94"/>
      <c r="L5172" s="265">
        <f t="shared" si="1129"/>
        <v>256996.73605390737</v>
      </c>
      <c r="M5172" s="265">
        <f>$G5172*NonHospFrac+theModel!$H5172*NonHospFrac</f>
        <v>417408.17926031933</v>
      </c>
      <c r="N5172" s="266">
        <f t="shared" si="1131"/>
        <v>674404.91531422664</v>
      </c>
      <c r="O5172" s="158"/>
      <c r="P5172" s="265">
        <f t="shared" si="1132"/>
        <v>241748.16955669006</v>
      </c>
      <c r="Q5172" s="265">
        <f t="shared" si="1133"/>
        <v>417406.61900970031</v>
      </c>
      <c r="R5172" s="266">
        <f t="shared" si="1134"/>
        <v>659154.7885663904</v>
      </c>
    </row>
    <row r="5173" spans="1:18" x14ac:dyDescent="0.25">
      <c r="A5173" s="81">
        <v>5142</v>
      </c>
      <c r="B5173" s="93">
        <f t="shared" si="1123"/>
        <v>3.5248324746384655E-43</v>
      </c>
      <c r="C5173" s="178">
        <f t="shared" si="1124"/>
        <v>3.5168810596337411E-43</v>
      </c>
      <c r="D5173" s="165">
        <f t="shared" si="1125"/>
        <v>2.2558277767625785E-3</v>
      </c>
      <c r="E5173" s="166">
        <f t="shared" si="1135"/>
        <v>24.291375447755232</v>
      </c>
      <c r="F5173" s="167">
        <f t="shared" si="1136"/>
        <v>11.601722255889982</v>
      </c>
      <c r="G5173" s="167">
        <f t="shared" si="1126"/>
        <v>403183.32089462713</v>
      </c>
      <c r="H5173" s="167">
        <f t="shared" si="1127"/>
        <v>271299.98899881309</v>
      </c>
      <c r="I5173" s="168">
        <f t="shared" si="1128"/>
        <v>674483.30989344022</v>
      </c>
      <c r="J5173" s="168">
        <f t="shared" si="1130"/>
        <v>634453.54902137583</v>
      </c>
      <c r="K5173" s="94"/>
      <c r="L5173" s="265">
        <f t="shared" si="1129"/>
        <v>257026.61002208982</v>
      </c>
      <c r="M5173" s="265">
        <f>$G5173*NonHospFrac+theModel!$H5173*NonHospFrac</f>
        <v>417456.69987135037</v>
      </c>
      <c r="N5173" s="266">
        <f t="shared" si="1131"/>
        <v>674483.30989344022</v>
      </c>
      <c r="O5173" s="158"/>
      <c r="P5173" s="265">
        <f t="shared" si="1132"/>
        <v>241772.39455667447</v>
      </c>
      <c r="Q5173" s="265">
        <f t="shared" si="1133"/>
        <v>417455.13962073135</v>
      </c>
      <c r="R5173" s="266">
        <f t="shared" si="1134"/>
        <v>659227.53417740576</v>
      </c>
    </row>
    <row r="5174" spans="1:18" x14ac:dyDescent="0.25">
      <c r="A5174" s="81">
        <v>5143</v>
      </c>
      <c r="B5174" s="93">
        <f t="shared" si="1123"/>
        <v>3.4589869851823258E-43</v>
      </c>
      <c r="C5174" s="178">
        <f t="shared" si="1124"/>
        <v>3.4511841062616912E-43</v>
      </c>
      <c r="D5174" s="165">
        <f t="shared" si="1125"/>
        <v>2.2558277767625785E-3</v>
      </c>
      <c r="E5174" s="166">
        <f t="shared" si="1135"/>
        <v>24.291375447755232</v>
      </c>
      <c r="F5174" s="167">
        <f t="shared" si="1136"/>
        <v>11.603978083666744</v>
      </c>
      <c r="G5174" s="167">
        <f t="shared" si="1126"/>
        <v>403261.71547384054</v>
      </c>
      <c r="H5174" s="167">
        <f t="shared" si="1127"/>
        <v>271299.98899881309</v>
      </c>
      <c r="I5174" s="168">
        <f t="shared" si="1128"/>
        <v>674561.70447265357</v>
      </c>
      <c r="J5174" s="168">
        <f t="shared" si="1130"/>
        <v>634517.11711709097</v>
      </c>
      <c r="K5174" s="94"/>
      <c r="L5174" s="265">
        <f t="shared" si="1129"/>
        <v>257056.48399027225</v>
      </c>
      <c r="M5174" s="265">
        <f>$G5174*NonHospFrac+theModel!$H5174*NonHospFrac</f>
        <v>417505.22048238135</v>
      </c>
      <c r="N5174" s="266">
        <f t="shared" si="1131"/>
        <v>674561.70447265357</v>
      </c>
      <c r="O5174" s="158"/>
      <c r="P5174" s="265">
        <f t="shared" si="1132"/>
        <v>241796.61856920016</v>
      </c>
      <c r="Q5174" s="265">
        <f t="shared" si="1133"/>
        <v>417503.66023176233</v>
      </c>
      <c r="R5174" s="266">
        <f t="shared" si="1134"/>
        <v>659300.27880096249</v>
      </c>
    </row>
    <row r="5175" spans="1:18" x14ac:dyDescent="0.25">
      <c r="A5175" s="81">
        <v>5144</v>
      </c>
      <c r="B5175" s="93">
        <f t="shared" si="1123"/>
        <v>3.3943715197096167E-43</v>
      </c>
      <c r="C5175" s="178">
        <f t="shared" si="1124"/>
        <v>3.3867144021508041E-43</v>
      </c>
      <c r="D5175" s="165">
        <f t="shared" si="1125"/>
        <v>2.2558277767625785E-3</v>
      </c>
      <c r="E5175" s="166">
        <f t="shared" si="1135"/>
        <v>24.291375447755232</v>
      </c>
      <c r="F5175" s="167">
        <f t="shared" si="1136"/>
        <v>11.606233911443507</v>
      </c>
      <c r="G5175" s="167">
        <f t="shared" si="1126"/>
        <v>403340.11005305394</v>
      </c>
      <c r="H5175" s="167">
        <f t="shared" si="1127"/>
        <v>271299.98899881309</v>
      </c>
      <c r="I5175" s="168">
        <f t="shared" si="1128"/>
        <v>674640.09905186703</v>
      </c>
      <c r="J5175" s="168">
        <f t="shared" si="1130"/>
        <v>634580.68262164539</v>
      </c>
      <c r="K5175" s="94"/>
      <c r="L5175" s="265">
        <f t="shared" si="1129"/>
        <v>257086.35795845467</v>
      </c>
      <c r="M5175" s="265">
        <f>$G5175*NonHospFrac+theModel!$H5175*NonHospFrac</f>
        <v>417553.74109341233</v>
      </c>
      <c r="N5175" s="266">
        <f t="shared" si="1131"/>
        <v>674640.09905186703</v>
      </c>
      <c r="O5175" s="158"/>
      <c r="P5175" s="265">
        <f t="shared" si="1132"/>
        <v>241820.84159430742</v>
      </c>
      <c r="Q5175" s="265">
        <f t="shared" si="1133"/>
        <v>417552.18084279331</v>
      </c>
      <c r="R5175" s="266">
        <f t="shared" si="1134"/>
        <v>659373.02243710076</v>
      </c>
    </row>
    <row r="5176" spans="1:18" x14ac:dyDescent="0.25">
      <c r="A5176" s="81">
        <v>5145</v>
      </c>
      <c r="B5176" s="93">
        <f t="shared" si="1123"/>
        <v>3.3309631008076139E-43</v>
      </c>
      <c r="C5176" s="178">
        <f t="shared" si="1124"/>
        <v>3.3234490217214408E-43</v>
      </c>
      <c r="D5176" s="165">
        <f t="shared" si="1125"/>
        <v>2.2558277767625785E-3</v>
      </c>
      <c r="E5176" s="166">
        <f t="shared" si="1135"/>
        <v>24.291375447755232</v>
      </c>
      <c r="F5176" s="167">
        <f t="shared" si="1136"/>
        <v>11.608489739220269</v>
      </c>
      <c r="G5176" s="167">
        <f t="shared" si="1126"/>
        <v>403418.5046322674</v>
      </c>
      <c r="H5176" s="167">
        <f t="shared" si="1127"/>
        <v>271299.98899881309</v>
      </c>
      <c r="I5176" s="168">
        <f t="shared" si="1128"/>
        <v>674718.49363108049</v>
      </c>
      <c r="J5176" s="168">
        <f t="shared" si="1130"/>
        <v>634644.24553514482</v>
      </c>
      <c r="K5176" s="94"/>
      <c r="L5176" s="265">
        <f t="shared" si="1129"/>
        <v>257116.23192663709</v>
      </c>
      <c r="M5176" s="265">
        <f>$G5176*NonHospFrac+theModel!$H5176*NonHospFrac</f>
        <v>417602.26170444337</v>
      </c>
      <c r="N5176" s="266">
        <f t="shared" si="1131"/>
        <v>674718.49363108049</v>
      </c>
      <c r="O5176" s="158"/>
      <c r="P5176" s="265">
        <f t="shared" si="1132"/>
        <v>241845.06363203647</v>
      </c>
      <c r="Q5176" s="265">
        <f t="shared" si="1133"/>
        <v>417600.70145382435</v>
      </c>
      <c r="R5176" s="266">
        <f t="shared" si="1134"/>
        <v>659445.76508586085</v>
      </c>
    </row>
    <row r="5177" spans="1:18" x14ac:dyDescent="0.25">
      <c r="A5177" s="81">
        <v>5146</v>
      </c>
      <c r="B5177" s="93">
        <f t="shared" si="1123"/>
        <v>3.2687391802918336E-43</v>
      </c>
      <c r="C5177" s="178">
        <f t="shared" si="1124"/>
        <v>3.2613654676539391E-43</v>
      </c>
      <c r="D5177" s="165">
        <f t="shared" si="1125"/>
        <v>2.2558277767625785E-3</v>
      </c>
      <c r="E5177" s="166">
        <f t="shared" si="1135"/>
        <v>24.291375447755232</v>
      </c>
      <c r="F5177" s="167">
        <f t="shared" si="1136"/>
        <v>11.610745566997032</v>
      </c>
      <c r="G5177" s="167">
        <f t="shared" si="1126"/>
        <v>403496.89921148081</v>
      </c>
      <c r="H5177" s="167">
        <f t="shared" si="1127"/>
        <v>271299.98899881309</v>
      </c>
      <c r="I5177" s="168">
        <f t="shared" si="1128"/>
        <v>674796.88821029384</v>
      </c>
      <c r="J5177" s="168">
        <f t="shared" si="1130"/>
        <v>634707.80585769459</v>
      </c>
      <c r="K5177" s="94"/>
      <c r="L5177" s="265">
        <f t="shared" si="1129"/>
        <v>257146.10589481951</v>
      </c>
      <c r="M5177" s="265">
        <f>$G5177*NonHospFrac+theModel!$H5177*NonHospFrac</f>
        <v>417650.78231547435</v>
      </c>
      <c r="N5177" s="266">
        <f t="shared" si="1131"/>
        <v>674796.88821029384</v>
      </c>
      <c r="O5177" s="158"/>
      <c r="P5177" s="265">
        <f t="shared" si="1132"/>
        <v>241869.28468242759</v>
      </c>
      <c r="Q5177" s="265">
        <f t="shared" si="1133"/>
        <v>417649.22206485533</v>
      </c>
      <c r="R5177" s="266">
        <f t="shared" si="1134"/>
        <v>659518.50674728293</v>
      </c>
    </row>
    <row r="5178" spans="1:18" x14ac:dyDescent="0.25">
      <c r="A5178" s="81">
        <v>5147</v>
      </c>
      <c r="B5178" s="93">
        <f t="shared" si="1123"/>
        <v>3.2076776311886098E-43</v>
      </c>
      <c r="C5178" s="178">
        <f t="shared" si="1124"/>
        <v>3.2004416628892746E-43</v>
      </c>
      <c r="D5178" s="165">
        <f t="shared" si="1125"/>
        <v>2.2558277767625785E-3</v>
      </c>
      <c r="E5178" s="166">
        <f t="shared" si="1135"/>
        <v>24.291375447755232</v>
      </c>
      <c r="F5178" s="167">
        <f t="shared" si="1136"/>
        <v>11.613001394773795</v>
      </c>
      <c r="G5178" s="167">
        <f t="shared" si="1126"/>
        <v>403575.29379069421</v>
      </c>
      <c r="H5178" s="167">
        <f t="shared" si="1127"/>
        <v>271299.98899881309</v>
      </c>
      <c r="I5178" s="168">
        <f t="shared" si="1128"/>
        <v>674875.2827895073</v>
      </c>
      <c r="J5178" s="168">
        <f t="shared" si="1130"/>
        <v>634771.36358940066</v>
      </c>
      <c r="K5178" s="94"/>
      <c r="L5178" s="265">
        <f t="shared" si="1129"/>
        <v>257175.97986300194</v>
      </c>
      <c r="M5178" s="265">
        <f>$G5178*NonHospFrac+theModel!$H5178*NonHospFrac</f>
        <v>417699.30292650533</v>
      </c>
      <c r="N5178" s="266">
        <f t="shared" si="1131"/>
        <v>674875.2827895073</v>
      </c>
      <c r="O5178" s="158"/>
      <c r="P5178" s="265">
        <f t="shared" si="1132"/>
        <v>241893.504745521</v>
      </c>
      <c r="Q5178" s="265">
        <f t="shared" si="1133"/>
        <v>417697.74267588631</v>
      </c>
      <c r="R5178" s="266">
        <f t="shared" si="1134"/>
        <v>659591.24742140737</v>
      </c>
    </row>
    <row r="5179" spans="1:18" x14ac:dyDescent="0.25">
      <c r="A5179" s="81">
        <v>5148</v>
      </c>
      <c r="B5179" s="93">
        <f t="shared" si="1123"/>
        <v>3.1477567398659372E-43</v>
      </c>
      <c r="C5179" s="178">
        <f t="shared" si="1124"/>
        <v>3.1406559427776558E-43</v>
      </c>
      <c r="D5179" s="165">
        <f t="shared" si="1125"/>
        <v>2.2558277767625785E-3</v>
      </c>
      <c r="E5179" s="166">
        <f t="shared" si="1135"/>
        <v>24.291375447755232</v>
      </c>
      <c r="F5179" s="167">
        <f t="shared" si="1136"/>
        <v>11.615257222550557</v>
      </c>
      <c r="G5179" s="167">
        <f t="shared" si="1126"/>
        <v>403653.68836990761</v>
      </c>
      <c r="H5179" s="167">
        <f t="shared" si="1127"/>
        <v>271299.98899881309</v>
      </c>
      <c r="I5179" s="168">
        <f t="shared" si="1128"/>
        <v>674953.67736872076</v>
      </c>
      <c r="J5179" s="168">
        <f t="shared" si="1130"/>
        <v>634834.91873036837</v>
      </c>
      <c r="K5179" s="94"/>
      <c r="L5179" s="265">
        <f t="shared" si="1129"/>
        <v>257205.85383118436</v>
      </c>
      <c r="M5179" s="265">
        <f>$G5179*NonHospFrac+theModel!$H5179*NonHospFrac</f>
        <v>417747.82353753631</v>
      </c>
      <c r="N5179" s="266">
        <f t="shared" si="1131"/>
        <v>674953.67736872064</v>
      </c>
      <c r="O5179" s="158"/>
      <c r="P5179" s="265">
        <f t="shared" si="1132"/>
        <v>241917.72382135698</v>
      </c>
      <c r="Q5179" s="265">
        <f t="shared" si="1133"/>
        <v>417746.2632869173</v>
      </c>
      <c r="R5179" s="266">
        <f t="shared" si="1134"/>
        <v>659663.98710827425</v>
      </c>
    </row>
    <row r="5180" spans="1:18" x14ac:dyDescent="0.25">
      <c r="A5180" s="81">
        <v>5149</v>
      </c>
      <c r="B5180" s="93">
        <f t="shared" si="1123"/>
        <v>3.0889551983127904E-43</v>
      </c>
      <c r="C5180" s="178">
        <f t="shared" si="1124"/>
        <v>3.0819870473752613E-43</v>
      </c>
      <c r="D5180" s="165">
        <f t="shared" si="1125"/>
        <v>2.2558277767625785E-3</v>
      </c>
      <c r="E5180" s="166">
        <f t="shared" si="1135"/>
        <v>24.291375447755232</v>
      </c>
      <c r="F5180" s="167">
        <f t="shared" si="1136"/>
        <v>11.61751305032732</v>
      </c>
      <c r="G5180" s="167">
        <f t="shared" si="1126"/>
        <v>403732.08294912108</v>
      </c>
      <c r="H5180" s="167">
        <f t="shared" si="1127"/>
        <v>271299.98899881309</v>
      </c>
      <c r="I5180" s="168">
        <f t="shared" si="1128"/>
        <v>675032.07194793411</v>
      </c>
      <c r="J5180" s="168">
        <f t="shared" si="1130"/>
        <v>634898.47128070332</v>
      </c>
      <c r="K5180" s="94"/>
      <c r="L5180" s="265">
        <f t="shared" si="1129"/>
        <v>257235.72779936681</v>
      </c>
      <c r="M5180" s="265">
        <f>$G5180*NonHospFrac+theModel!$H5180*NonHospFrac</f>
        <v>417796.34414856735</v>
      </c>
      <c r="N5180" s="266">
        <f t="shared" si="1131"/>
        <v>675032.07194793411</v>
      </c>
      <c r="O5180" s="158"/>
      <c r="P5180" s="265">
        <f t="shared" si="1132"/>
        <v>241941.94190997578</v>
      </c>
      <c r="Q5180" s="265">
        <f t="shared" si="1133"/>
        <v>417794.78389794833</v>
      </c>
      <c r="R5180" s="266">
        <f t="shared" si="1134"/>
        <v>659736.72580792406</v>
      </c>
    </row>
    <row r="5181" spans="1:18" x14ac:dyDescent="0.25">
      <c r="A5181" s="81">
        <v>5150</v>
      </c>
      <c r="B5181" s="93">
        <f t="shared" si="1123"/>
        <v>3.0312520965612226E-43</v>
      </c>
      <c r="C5181" s="178">
        <f t="shared" si="1124"/>
        <v>3.0244141138834302E-43</v>
      </c>
      <c r="D5181" s="165">
        <f t="shared" si="1125"/>
        <v>2.2558277767625785E-3</v>
      </c>
      <c r="E5181" s="166">
        <f t="shared" si="1135"/>
        <v>24.291375447755232</v>
      </c>
      <c r="F5181" s="167">
        <f t="shared" si="1136"/>
        <v>11.619768878104082</v>
      </c>
      <c r="G5181" s="167">
        <f t="shared" si="1126"/>
        <v>403810.47752833448</v>
      </c>
      <c r="H5181" s="167">
        <f t="shared" si="1127"/>
        <v>271299.98899881309</v>
      </c>
      <c r="I5181" s="168">
        <f t="shared" si="1128"/>
        <v>675110.46652714757</v>
      </c>
      <c r="J5181" s="168">
        <f t="shared" si="1130"/>
        <v>634962.02124051133</v>
      </c>
      <c r="K5181" s="94"/>
      <c r="L5181" s="265">
        <f t="shared" si="1129"/>
        <v>257265.60176754923</v>
      </c>
      <c r="M5181" s="265">
        <f>$G5181*NonHospFrac+theModel!$H5181*NonHospFrac</f>
        <v>417844.86475959833</v>
      </c>
      <c r="N5181" s="266">
        <f t="shared" si="1131"/>
        <v>675110.46652714757</v>
      </c>
      <c r="O5181" s="158"/>
      <c r="P5181" s="265">
        <f t="shared" si="1132"/>
        <v>241966.15901141756</v>
      </c>
      <c r="Q5181" s="265">
        <f t="shared" si="1133"/>
        <v>417843.30450897932</v>
      </c>
      <c r="R5181" s="266">
        <f t="shared" si="1134"/>
        <v>659809.46352039685</v>
      </c>
    </row>
    <row r="5182" spans="1:18" x14ac:dyDescent="0.25">
      <c r="A5182" s="81">
        <v>5151</v>
      </c>
      <c r="B5182" s="93">
        <f t="shared" si="1123"/>
        <v>2.9746269152514371E-43</v>
      </c>
      <c r="C5182" s="178">
        <f t="shared" si="1124"/>
        <v>2.9679166692305073E-43</v>
      </c>
      <c r="D5182" s="165">
        <f t="shared" si="1125"/>
        <v>2.2558277767625785E-3</v>
      </c>
      <c r="E5182" s="166">
        <f t="shared" si="1135"/>
        <v>24.291375447755232</v>
      </c>
      <c r="F5182" s="167">
        <f t="shared" si="1136"/>
        <v>11.622024705880845</v>
      </c>
      <c r="G5182" s="167">
        <f t="shared" si="1126"/>
        <v>403888.87210754788</v>
      </c>
      <c r="H5182" s="167">
        <f t="shared" si="1127"/>
        <v>271299.98899881309</v>
      </c>
      <c r="I5182" s="168">
        <f t="shared" si="1128"/>
        <v>675188.86110636103</v>
      </c>
      <c r="J5182" s="168">
        <f t="shared" si="1130"/>
        <v>635025.56860989786</v>
      </c>
      <c r="K5182" s="94"/>
      <c r="L5182" s="265">
        <f t="shared" si="1129"/>
        <v>257295.47573573163</v>
      </c>
      <c r="M5182" s="265">
        <f>$G5182*NonHospFrac+theModel!$H5182*NonHospFrac</f>
        <v>417893.38537062932</v>
      </c>
      <c r="N5182" s="266">
        <f t="shared" si="1131"/>
        <v>675188.86110636091</v>
      </c>
      <c r="O5182" s="158"/>
      <c r="P5182" s="265">
        <f t="shared" si="1132"/>
        <v>241990.37512572261</v>
      </c>
      <c r="Q5182" s="265">
        <f t="shared" si="1133"/>
        <v>417891.8251200103</v>
      </c>
      <c r="R5182" s="266">
        <f t="shared" si="1134"/>
        <v>659882.20024573291</v>
      </c>
    </row>
    <row r="5183" spans="1:18" x14ac:dyDescent="0.25">
      <c r="A5183" s="81">
        <v>5152</v>
      </c>
      <c r="B5183" s="93">
        <f t="shared" si="1123"/>
        <v>2.9190595183343628E-43</v>
      </c>
      <c r="C5183" s="178">
        <f t="shared" si="1124"/>
        <v>2.912474622790881E-43</v>
      </c>
      <c r="D5183" s="165">
        <f t="shared" si="1125"/>
        <v>2.2558277767625785E-3</v>
      </c>
      <c r="E5183" s="166">
        <f t="shared" si="1135"/>
        <v>24.291375447755232</v>
      </c>
      <c r="F5183" s="167">
        <f t="shared" si="1136"/>
        <v>11.624280533657608</v>
      </c>
      <c r="G5183" s="167">
        <f t="shared" si="1126"/>
        <v>403967.26668676134</v>
      </c>
      <c r="H5183" s="167">
        <f t="shared" si="1127"/>
        <v>271299.98899881309</v>
      </c>
      <c r="I5183" s="168">
        <f t="shared" si="1128"/>
        <v>675267.25568557438</v>
      </c>
      <c r="J5183" s="168">
        <f t="shared" si="1130"/>
        <v>635089.1133889684</v>
      </c>
      <c r="K5183" s="94"/>
      <c r="L5183" s="265">
        <f t="shared" si="1129"/>
        <v>257325.34970391408</v>
      </c>
      <c r="M5183" s="265">
        <f>$G5183*NonHospFrac+theModel!$H5183*NonHospFrac</f>
        <v>417941.90598166035</v>
      </c>
      <c r="N5183" s="266">
        <f t="shared" si="1131"/>
        <v>675267.25568557438</v>
      </c>
      <c r="O5183" s="158"/>
      <c r="P5183" s="265">
        <f t="shared" si="1132"/>
        <v>242014.5902529312</v>
      </c>
      <c r="Q5183" s="265">
        <f t="shared" si="1133"/>
        <v>417940.34573104134</v>
      </c>
      <c r="R5183" s="266">
        <f t="shared" si="1134"/>
        <v>659954.93598397251</v>
      </c>
    </row>
    <row r="5184" spans="1:18" x14ac:dyDescent="0.25">
      <c r="A5184" s="81">
        <v>5153</v>
      </c>
      <c r="B5184" s="93">
        <f t="shared" si="1123"/>
        <v>2.8645301459119069E-43</v>
      </c>
      <c r="C5184" s="178">
        <f t="shared" si="1124"/>
        <v>2.858068259241385E-43</v>
      </c>
      <c r="D5184" s="165">
        <f t="shared" si="1125"/>
        <v>2.2558277767625785E-3</v>
      </c>
      <c r="E5184" s="166">
        <f t="shared" si="1135"/>
        <v>24.291375447755232</v>
      </c>
      <c r="F5184" s="167">
        <f t="shared" si="1136"/>
        <v>11.62653636143437</v>
      </c>
      <c r="G5184" s="167">
        <f t="shared" si="1126"/>
        <v>404045.66126597475</v>
      </c>
      <c r="H5184" s="167">
        <f t="shared" si="1127"/>
        <v>271299.98899881309</v>
      </c>
      <c r="I5184" s="168">
        <f t="shared" si="1128"/>
        <v>675345.65026478784</v>
      </c>
      <c r="J5184" s="168">
        <f t="shared" si="1130"/>
        <v>635152.65557782876</v>
      </c>
      <c r="K5184" s="94"/>
      <c r="L5184" s="265">
        <f t="shared" si="1129"/>
        <v>257355.2236720965</v>
      </c>
      <c r="M5184" s="265">
        <f>$G5184*NonHospFrac+theModel!$H5184*NonHospFrac</f>
        <v>417990.42659269134</v>
      </c>
      <c r="N5184" s="266">
        <f t="shared" si="1131"/>
        <v>675345.65026478784</v>
      </c>
      <c r="O5184" s="158"/>
      <c r="P5184" s="265">
        <f t="shared" si="1132"/>
        <v>242038.80439308353</v>
      </c>
      <c r="Q5184" s="265">
        <f t="shared" si="1133"/>
        <v>417988.86634207232</v>
      </c>
      <c r="R5184" s="266">
        <f t="shared" si="1134"/>
        <v>660027.67073515581</v>
      </c>
    </row>
    <row r="5185" spans="1:18" x14ac:dyDescent="0.25">
      <c r="A5185" s="81">
        <v>5154</v>
      </c>
      <c r="B5185" s="93">
        <f t="shared" si="1123"/>
        <v>2.8110194072096193E-43</v>
      </c>
      <c r="C5185" s="178">
        <f t="shared" si="1124"/>
        <v>2.8046782315498173E-43</v>
      </c>
      <c r="D5185" s="165">
        <f t="shared" si="1125"/>
        <v>2.2558277767625785E-3</v>
      </c>
      <c r="E5185" s="166">
        <f t="shared" si="1135"/>
        <v>24.291375447755232</v>
      </c>
      <c r="F5185" s="167">
        <f t="shared" si="1136"/>
        <v>11.628792189211133</v>
      </c>
      <c r="G5185" s="167">
        <f t="shared" si="1126"/>
        <v>404124.05584518809</v>
      </c>
      <c r="H5185" s="167">
        <f t="shared" si="1127"/>
        <v>271299.98899881309</v>
      </c>
      <c r="I5185" s="168">
        <f t="shared" si="1128"/>
        <v>675424.04484400118</v>
      </c>
      <c r="J5185" s="168">
        <f t="shared" si="1130"/>
        <v>635216.1951765843</v>
      </c>
      <c r="K5185" s="94"/>
      <c r="L5185" s="265">
        <f t="shared" si="1129"/>
        <v>257385.09764027889</v>
      </c>
      <c r="M5185" s="265">
        <f>$G5185*NonHospFrac+theModel!$H5185*NonHospFrac</f>
        <v>418038.94720372226</v>
      </c>
      <c r="N5185" s="266">
        <f t="shared" si="1131"/>
        <v>675424.04484400118</v>
      </c>
      <c r="O5185" s="158"/>
      <c r="P5185" s="265">
        <f t="shared" si="1132"/>
        <v>242063.01754621981</v>
      </c>
      <c r="Q5185" s="265">
        <f t="shared" si="1133"/>
        <v>418037.38695310324</v>
      </c>
      <c r="R5185" s="266">
        <f t="shared" si="1134"/>
        <v>660100.40449932311</v>
      </c>
    </row>
    <row r="5186" spans="1:18" x14ac:dyDescent="0.25">
      <c r="A5186" s="81">
        <v>5155</v>
      </c>
      <c r="B5186" s="93">
        <f t="shared" si="1123"/>
        <v>2.7585082736819448E-43</v>
      </c>
      <c r="C5186" s="178">
        <f t="shared" si="1124"/>
        <v>2.7522855540957437E-43</v>
      </c>
      <c r="D5186" s="165">
        <f t="shared" si="1125"/>
        <v>2.2558277767625785E-3</v>
      </c>
      <c r="E5186" s="166">
        <f t="shared" si="1135"/>
        <v>24.291375447755232</v>
      </c>
      <c r="F5186" s="167">
        <f t="shared" si="1136"/>
        <v>11.631048016987895</v>
      </c>
      <c r="G5186" s="167">
        <f t="shared" si="1126"/>
        <v>404202.45042440161</v>
      </c>
      <c r="H5186" s="167">
        <f t="shared" si="1127"/>
        <v>271299.98899881309</v>
      </c>
      <c r="I5186" s="168">
        <f t="shared" si="1128"/>
        <v>675502.43942321464</v>
      </c>
      <c r="J5186" s="168">
        <f t="shared" si="1130"/>
        <v>635279.73218534084</v>
      </c>
      <c r="K5186" s="94"/>
      <c r="L5186" s="265">
        <f t="shared" si="1129"/>
        <v>257414.97160846138</v>
      </c>
      <c r="M5186" s="265">
        <f>$G5186*NonHospFrac+theModel!$H5186*NonHospFrac</f>
        <v>418087.4678147533</v>
      </c>
      <c r="N5186" s="266">
        <f t="shared" si="1131"/>
        <v>675502.43942321464</v>
      </c>
      <c r="O5186" s="158"/>
      <c r="P5186" s="265">
        <f t="shared" si="1132"/>
        <v>242087.22971238036</v>
      </c>
      <c r="Q5186" s="265">
        <f t="shared" si="1133"/>
        <v>418085.90756413428</v>
      </c>
      <c r="R5186" s="266">
        <f t="shared" si="1134"/>
        <v>660173.13727651467</v>
      </c>
    </row>
    <row r="5187" spans="1:18" x14ac:dyDescent="0.25">
      <c r="A5187" s="81">
        <v>5156</v>
      </c>
      <c r="B5187" s="93">
        <f t="shared" si="1123"/>
        <v>2.7069780722450205E-43</v>
      </c>
      <c r="C5187" s="178">
        <f t="shared" si="1124"/>
        <v>2.7008715959185629E-43</v>
      </c>
      <c r="D5187" s="165">
        <f t="shared" si="1125"/>
        <v>2.2558277767625785E-3</v>
      </c>
      <c r="E5187" s="166">
        <f t="shared" si="1135"/>
        <v>24.291375447755232</v>
      </c>
      <c r="F5187" s="167">
        <f t="shared" si="1136"/>
        <v>11.633303844764658</v>
      </c>
      <c r="G5187" s="167">
        <f t="shared" si="1126"/>
        <v>404280.8450036149</v>
      </c>
      <c r="H5187" s="167">
        <f t="shared" si="1127"/>
        <v>271299.98899881309</v>
      </c>
      <c r="I5187" s="168">
        <f t="shared" si="1128"/>
        <v>675580.83400242799</v>
      </c>
      <c r="J5187" s="168">
        <f t="shared" si="1130"/>
        <v>635343.26660420373</v>
      </c>
      <c r="K5187" s="94"/>
      <c r="L5187" s="265">
        <f t="shared" si="1129"/>
        <v>257444.84557664374</v>
      </c>
      <c r="M5187" s="265">
        <f>$G5187*NonHospFrac+theModel!$H5187*NonHospFrac</f>
        <v>418135.98842578422</v>
      </c>
      <c r="N5187" s="266">
        <f t="shared" si="1131"/>
        <v>675580.83400242799</v>
      </c>
      <c r="O5187" s="158"/>
      <c r="P5187" s="265">
        <f t="shared" si="1132"/>
        <v>242111.44089160525</v>
      </c>
      <c r="Q5187" s="265">
        <f t="shared" si="1133"/>
        <v>418134.4281751652</v>
      </c>
      <c r="R5187" s="266">
        <f t="shared" si="1134"/>
        <v>660245.86906677042</v>
      </c>
    </row>
    <row r="5188" spans="1:18" x14ac:dyDescent="0.25">
      <c r="A5188" s="81">
        <v>5157</v>
      </c>
      <c r="B5188" s="93">
        <f t="shared" si="1123"/>
        <v>2.656410478636923E-43</v>
      </c>
      <c r="C5188" s="178">
        <f t="shared" si="1124"/>
        <v>2.6504180740927304E-43</v>
      </c>
      <c r="D5188" s="165">
        <f t="shared" si="1125"/>
        <v>2.2558277767625785E-3</v>
      </c>
      <c r="E5188" s="166">
        <f t="shared" si="1135"/>
        <v>24.291375447755232</v>
      </c>
      <c r="F5188" s="167">
        <f t="shared" si="1136"/>
        <v>11.635559672541421</v>
      </c>
      <c r="G5188" s="167">
        <f t="shared" si="1126"/>
        <v>404359.23958282842</v>
      </c>
      <c r="H5188" s="167">
        <f t="shared" si="1127"/>
        <v>271299.98899881309</v>
      </c>
      <c r="I5188" s="168">
        <f t="shared" si="1128"/>
        <v>675659.22858164157</v>
      </c>
      <c r="J5188" s="168">
        <f t="shared" si="1130"/>
        <v>635406.7984332788</v>
      </c>
      <c r="K5188" s="94"/>
      <c r="L5188" s="265">
        <f t="shared" si="1129"/>
        <v>257474.71954482619</v>
      </c>
      <c r="M5188" s="265">
        <f>$G5188*NonHospFrac+theModel!$H5188*NonHospFrac</f>
        <v>418184.50903681526</v>
      </c>
      <c r="N5188" s="266">
        <f t="shared" si="1131"/>
        <v>675659.22858164145</v>
      </c>
      <c r="O5188" s="158"/>
      <c r="P5188" s="265">
        <f t="shared" si="1132"/>
        <v>242135.65108393488</v>
      </c>
      <c r="Q5188" s="265">
        <f t="shared" si="1133"/>
        <v>418182.94878619624</v>
      </c>
      <c r="R5188" s="266">
        <f t="shared" si="1134"/>
        <v>660318.59987013112</v>
      </c>
    </row>
    <row r="5189" spans="1:18" x14ac:dyDescent="0.25">
      <c r="A5189" s="81">
        <v>5158</v>
      </c>
      <c r="B5189" s="93">
        <f t="shared" si="1123"/>
        <v>2.6067875109013181E-43</v>
      </c>
      <c r="C5189" s="178">
        <f t="shared" si="1124"/>
        <v>2.6009070472261092E-43</v>
      </c>
      <c r="D5189" s="165">
        <f t="shared" si="1125"/>
        <v>2.2558277767625785E-3</v>
      </c>
      <c r="E5189" s="166">
        <f t="shared" si="1135"/>
        <v>24.291375447755232</v>
      </c>
      <c r="F5189" s="167">
        <f t="shared" si="1136"/>
        <v>11.637815500318183</v>
      </c>
      <c r="G5189" s="167">
        <f t="shared" si="1126"/>
        <v>404437.63416204177</v>
      </c>
      <c r="H5189" s="167">
        <f t="shared" si="1127"/>
        <v>271299.98899881309</v>
      </c>
      <c r="I5189" s="168">
        <f t="shared" si="1128"/>
        <v>675737.62316085491</v>
      </c>
      <c r="J5189" s="168">
        <f t="shared" si="1130"/>
        <v>635470.32767267129</v>
      </c>
      <c r="K5189" s="94"/>
      <c r="L5189" s="265">
        <f t="shared" si="1129"/>
        <v>257504.59351300859</v>
      </c>
      <c r="M5189" s="265">
        <f>$G5189*NonHospFrac+theModel!$H5189*NonHospFrac</f>
        <v>418233.02964784624</v>
      </c>
      <c r="N5189" s="266">
        <f t="shared" si="1131"/>
        <v>675737.6231608548</v>
      </c>
      <c r="O5189" s="158"/>
      <c r="P5189" s="265">
        <f t="shared" si="1132"/>
        <v>242159.86028940938</v>
      </c>
      <c r="Q5189" s="265">
        <f t="shared" si="1133"/>
        <v>418231.46939722722</v>
      </c>
      <c r="R5189" s="266">
        <f t="shared" si="1134"/>
        <v>660391.32968663657</v>
      </c>
    </row>
    <row r="5190" spans="1:18" x14ac:dyDescent="0.25">
      <c r="A5190" s="81">
        <v>5159</v>
      </c>
      <c r="B5190" s="93">
        <f t="shared" si="1123"/>
        <v>2.5580915229930753E-43</v>
      </c>
      <c r="C5190" s="178">
        <f t="shared" si="1124"/>
        <v>2.5523209090800066E-43</v>
      </c>
      <c r="D5190" s="165">
        <f t="shared" si="1125"/>
        <v>2.2558277767625785E-3</v>
      </c>
      <c r="E5190" s="166">
        <f t="shared" si="1135"/>
        <v>24.291375447755232</v>
      </c>
      <c r="F5190" s="167">
        <f t="shared" si="1136"/>
        <v>11.640071328094946</v>
      </c>
      <c r="G5190" s="167">
        <f t="shared" si="1126"/>
        <v>404516.02874125529</v>
      </c>
      <c r="H5190" s="167">
        <f t="shared" si="1127"/>
        <v>271299.98899881309</v>
      </c>
      <c r="I5190" s="168">
        <f t="shared" si="1128"/>
        <v>675816.01774006838</v>
      </c>
      <c r="J5190" s="168">
        <f t="shared" si="1130"/>
        <v>635533.85432248702</v>
      </c>
      <c r="K5190" s="94"/>
      <c r="L5190" s="265">
        <f t="shared" si="1129"/>
        <v>257534.46748119107</v>
      </c>
      <c r="M5190" s="265">
        <f>$G5190*NonHospFrac+theModel!$H5190*NonHospFrac</f>
        <v>418281.55025887728</v>
      </c>
      <c r="N5190" s="266">
        <f t="shared" si="1131"/>
        <v>675816.01774006838</v>
      </c>
      <c r="O5190" s="158"/>
      <c r="P5190" s="265">
        <f t="shared" si="1132"/>
        <v>242184.06850806906</v>
      </c>
      <c r="Q5190" s="265">
        <f t="shared" si="1133"/>
        <v>418279.99000825826</v>
      </c>
      <c r="R5190" s="266">
        <f t="shared" si="1134"/>
        <v>660464.05851632729</v>
      </c>
    </row>
    <row r="5191" spans="1:18" x14ac:dyDescent="0.25">
      <c r="A5191" s="81">
        <v>5160</v>
      </c>
      <c r="B5191" s="93">
        <f t="shared" si="1123"/>
        <v>2.5103051985032904E-43</v>
      </c>
      <c r="C5191" s="178">
        <f t="shared" si="1124"/>
        <v>2.5046423823083549E-43</v>
      </c>
      <c r="D5191" s="165">
        <f t="shared" si="1125"/>
        <v>2.2558277767625785E-3</v>
      </c>
      <c r="E5191" s="166">
        <f t="shared" si="1135"/>
        <v>24.291375447755232</v>
      </c>
      <c r="F5191" s="167">
        <f t="shared" si="1136"/>
        <v>11.642327155871708</v>
      </c>
      <c r="G5191" s="167">
        <f t="shared" si="1126"/>
        <v>404594.42332046869</v>
      </c>
      <c r="H5191" s="167">
        <f t="shared" si="1127"/>
        <v>271299.98899881309</v>
      </c>
      <c r="I5191" s="168">
        <f t="shared" si="1128"/>
        <v>675894.41231928184</v>
      </c>
      <c r="J5191" s="168">
        <f t="shared" si="1130"/>
        <v>635597.37838283146</v>
      </c>
      <c r="K5191" s="94"/>
      <c r="L5191" s="265">
        <f t="shared" si="1129"/>
        <v>257564.34144937349</v>
      </c>
      <c r="M5191" s="265">
        <f>$G5191*NonHospFrac+theModel!$H5191*NonHospFrac</f>
        <v>418330.07086990832</v>
      </c>
      <c r="N5191" s="266">
        <f t="shared" si="1131"/>
        <v>675894.41231928184</v>
      </c>
      <c r="O5191" s="158"/>
      <c r="P5191" s="265">
        <f t="shared" si="1132"/>
        <v>242208.27573995406</v>
      </c>
      <c r="Q5191" s="265">
        <f t="shared" si="1133"/>
        <v>418328.5106192893</v>
      </c>
      <c r="R5191" s="266">
        <f t="shared" si="1134"/>
        <v>660536.78635924333</v>
      </c>
    </row>
    <row r="5192" spans="1:18" x14ac:dyDescent="0.25">
      <c r="A5192" s="81">
        <v>5161</v>
      </c>
      <c r="B5192" s="93">
        <f t="shared" si="1123"/>
        <v>2.4634115445015304E-43</v>
      </c>
      <c r="C5192" s="178">
        <f t="shared" si="1124"/>
        <v>2.4578545123138461E-43</v>
      </c>
      <c r="D5192" s="165">
        <f t="shared" si="1125"/>
        <v>2.2558277767625785E-3</v>
      </c>
      <c r="E5192" s="166">
        <f t="shared" si="1135"/>
        <v>24.291375447755232</v>
      </c>
      <c r="F5192" s="167">
        <f t="shared" si="1136"/>
        <v>11.644582983648471</v>
      </c>
      <c r="G5192" s="167">
        <f t="shared" si="1126"/>
        <v>404672.81789968209</v>
      </c>
      <c r="H5192" s="167">
        <f t="shared" si="1127"/>
        <v>271299.98899881309</v>
      </c>
      <c r="I5192" s="168">
        <f t="shared" si="1128"/>
        <v>675972.80689849518</v>
      </c>
      <c r="J5192" s="168">
        <f t="shared" si="1130"/>
        <v>635660.89985380997</v>
      </c>
      <c r="K5192" s="94"/>
      <c r="L5192" s="265">
        <f t="shared" si="1129"/>
        <v>257594.21541755591</v>
      </c>
      <c r="M5192" s="265">
        <f>$G5192*NonHospFrac+theModel!$H5192*NonHospFrac</f>
        <v>418378.5914809393</v>
      </c>
      <c r="N5192" s="266">
        <f t="shared" si="1131"/>
        <v>675972.80689849518</v>
      </c>
      <c r="O5192" s="158"/>
      <c r="P5192" s="265">
        <f t="shared" si="1132"/>
        <v>242232.48198510462</v>
      </c>
      <c r="Q5192" s="265">
        <f t="shared" si="1133"/>
        <v>418377.03123032028</v>
      </c>
      <c r="R5192" s="266">
        <f t="shared" si="1134"/>
        <v>660609.51321542496</v>
      </c>
    </row>
    <row r="5193" spans="1:18" x14ac:dyDescent="0.25">
      <c r="A5193" s="81">
        <v>5162</v>
      </c>
      <c r="B5193" s="93">
        <f t="shared" si="1123"/>
        <v>2.4173938854931077E-43</v>
      </c>
      <c r="C5193" s="178">
        <f t="shared" si="1124"/>
        <v>2.4119406612188362E-43</v>
      </c>
      <c r="D5193" s="165">
        <f t="shared" si="1125"/>
        <v>2.2558277767625785E-3</v>
      </c>
      <c r="E5193" s="166">
        <f t="shared" si="1135"/>
        <v>24.291375447755232</v>
      </c>
      <c r="F5193" s="167">
        <f t="shared" si="1136"/>
        <v>11.646838811425233</v>
      </c>
      <c r="G5193" s="167">
        <f t="shared" si="1126"/>
        <v>404751.21247889556</v>
      </c>
      <c r="H5193" s="167">
        <f t="shared" si="1127"/>
        <v>271299.98899881309</v>
      </c>
      <c r="I5193" s="168">
        <f t="shared" si="1128"/>
        <v>676051.20147770864</v>
      </c>
      <c r="J5193" s="168">
        <f t="shared" si="1130"/>
        <v>635724.41873552836</v>
      </c>
      <c r="K5193" s="94"/>
      <c r="L5193" s="265">
        <f t="shared" si="1129"/>
        <v>257624.08938573833</v>
      </c>
      <c r="M5193" s="265">
        <f>$G5193*NonHospFrac+theModel!$H5193*NonHospFrac</f>
        <v>418427.11209197028</v>
      </c>
      <c r="N5193" s="266">
        <f t="shared" si="1131"/>
        <v>676051.20147770864</v>
      </c>
      <c r="O5193" s="158"/>
      <c r="P5193" s="265">
        <f t="shared" si="1132"/>
        <v>242256.68724356097</v>
      </c>
      <c r="Q5193" s="265">
        <f t="shared" si="1133"/>
        <v>418425.55184135126</v>
      </c>
      <c r="R5193" s="266">
        <f t="shared" si="1134"/>
        <v>660682.23908491223</v>
      </c>
    </row>
    <row r="5194" spans="1:18" x14ac:dyDescent="0.25">
      <c r="A5194" s="81">
        <v>5163</v>
      </c>
      <c r="B5194" s="93">
        <f t="shared" si="1123"/>
        <v>2.372235857489233E-43</v>
      </c>
      <c r="C5194" s="178">
        <f t="shared" si="1124"/>
        <v>2.3668845019488765E-43</v>
      </c>
      <c r="D5194" s="165">
        <f t="shared" si="1125"/>
        <v>2.2558277767625785E-3</v>
      </c>
      <c r="E5194" s="166">
        <f t="shared" si="1135"/>
        <v>24.291375447755232</v>
      </c>
      <c r="F5194" s="167">
        <f t="shared" si="1136"/>
        <v>11.649094639201996</v>
      </c>
      <c r="G5194" s="167">
        <f t="shared" si="1126"/>
        <v>404829.60705810896</v>
      </c>
      <c r="H5194" s="167">
        <f t="shared" si="1127"/>
        <v>271299.98899881309</v>
      </c>
      <c r="I5194" s="168">
        <f t="shared" si="1128"/>
        <v>676129.59605692211</v>
      </c>
      <c r="J5194" s="168">
        <f t="shared" si="1130"/>
        <v>635787.93502809212</v>
      </c>
      <c r="K5194" s="94"/>
      <c r="L5194" s="265">
        <f t="shared" si="1129"/>
        <v>257653.96335392076</v>
      </c>
      <c r="M5194" s="265">
        <f>$G5194*NonHospFrac+theModel!$H5194*NonHospFrac</f>
        <v>418475.63270300126</v>
      </c>
      <c r="N5194" s="266">
        <f t="shared" si="1131"/>
        <v>676129.59605692199</v>
      </c>
      <c r="O5194" s="158"/>
      <c r="P5194" s="265">
        <f t="shared" si="1132"/>
        <v>242280.89151536336</v>
      </c>
      <c r="Q5194" s="265">
        <f t="shared" si="1133"/>
        <v>418474.07245238224</v>
      </c>
      <c r="R5194" s="266">
        <f t="shared" si="1134"/>
        <v>660754.96396774566</v>
      </c>
    </row>
    <row r="5195" spans="1:18" x14ac:dyDescent="0.25">
      <c r="A5195" s="81">
        <v>5164</v>
      </c>
      <c r="B5195" s="93">
        <f t="shared" si="1123"/>
        <v>2.3279214021879434E-43</v>
      </c>
      <c r="C5195" s="178">
        <f t="shared" si="1124"/>
        <v>2.3226700124267678E-43</v>
      </c>
      <c r="D5195" s="165">
        <f t="shared" si="1125"/>
        <v>2.2558277767625785E-3</v>
      </c>
      <c r="E5195" s="166">
        <f t="shared" si="1135"/>
        <v>24.291375447755232</v>
      </c>
      <c r="F5195" s="167">
        <f t="shared" si="1136"/>
        <v>11.651350466978759</v>
      </c>
      <c r="G5195" s="167">
        <f t="shared" si="1126"/>
        <v>404908.00163732236</v>
      </c>
      <c r="H5195" s="167">
        <f t="shared" si="1127"/>
        <v>271299.98899881309</v>
      </c>
      <c r="I5195" s="168">
        <f t="shared" si="1128"/>
        <v>676207.99063613545</v>
      </c>
      <c r="J5195" s="168">
        <f t="shared" si="1130"/>
        <v>635851.44873160671</v>
      </c>
      <c r="K5195" s="94"/>
      <c r="L5195" s="265">
        <f t="shared" si="1129"/>
        <v>257683.83732210318</v>
      </c>
      <c r="M5195" s="265">
        <f>$G5195*NonHospFrac+theModel!$H5195*NonHospFrac</f>
        <v>418524.15331403224</v>
      </c>
      <c r="N5195" s="266">
        <f t="shared" si="1131"/>
        <v>676207.99063613545</v>
      </c>
      <c r="O5195" s="158"/>
      <c r="P5195" s="265">
        <f t="shared" si="1132"/>
        <v>242305.09480055197</v>
      </c>
      <c r="Q5195" s="265">
        <f t="shared" si="1133"/>
        <v>418522.59306341322</v>
      </c>
      <c r="R5195" s="266">
        <f t="shared" si="1134"/>
        <v>660827.68786396517</v>
      </c>
    </row>
    <row r="5196" spans="1:18" x14ac:dyDescent="0.25">
      <c r="A5196" s="81">
        <v>5165</v>
      </c>
      <c r="B5196" s="93">
        <f t="shared" si="1123"/>
        <v>2.2844347612637324E-43</v>
      </c>
      <c r="C5196" s="178">
        <f t="shared" si="1124"/>
        <v>2.2792814698750718E-43</v>
      </c>
      <c r="D5196" s="165">
        <f t="shared" si="1125"/>
        <v>2.2558277767625785E-3</v>
      </c>
      <c r="E5196" s="166">
        <f t="shared" si="1135"/>
        <v>24.291375447755232</v>
      </c>
      <c r="F5196" s="167">
        <f t="shared" si="1136"/>
        <v>11.653606294755521</v>
      </c>
      <c r="G5196" s="167">
        <f t="shared" si="1126"/>
        <v>404986.39621653582</v>
      </c>
      <c r="H5196" s="167">
        <f t="shared" si="1127"/>
        <v>271299.98899881309</v>
      </c>
      <c r="I5196" s="168">
        <f t="shared" si="1128"/>
        <v>676286.38521534891</v>
      </c>
      <c r="J5196" s="168">
        <f t="shared" si="1130"/>
        <v>635914.95984617772</v>
      </c>
      <c r="K5196" s="94"/>
      <c r="L5196" s="265">
        <f t="shared" si="1129"/>
        <v>257713.71129028563</v>
      </c>
      <c r="M5196" s="265">
        <f>$G5196*NonHospFrac+theModel!$H5196*NonHospFrac</f>
        <v>418572.67392506328</v>
      </c>
      <c r="N5196" s="266">
        <f t="shared" si="1131"/>
        <v>676286.38521534891</v>
      </c>
      <c r="O5196" s="158"/>
      <c r="P5196" s="265">
        <f t="shared" si="1132"/>
        <v>242329.29709916704</v>
      </c>
      <c r="Q5196" s="265">
        <f t="shared" si="1133"/>
        <v>418571.11367444426</v>
      </c>
      <c r="R5196" s="266">
        <f t="shared" si="1134"/>
        <v>660900.41077361128</v>
      </c>
    </row>
    <row r="5197" spans="1:18" x14ac:dyDescent="0.25">
      <c r="A5197" s="81">
        <v>5166</v>
      </c>
      <c r="B5197" s="93">
        <f t="shared" si="1123"/>
        <v>2.24176047076385E-43</v>
      </c>
      <c r="C5197" s="178">
        <f t="shared" si="1124"/>
        <v>2.2367034452250525E-43</v>
      </c>
      <c r="D5197" s="165">
        <f t="shared" si="1125"/>
        <v>2.2558277767625785E-3</v>
      </c>
      <c r="E5197" s="166">
        <f t="shared" si="1135"/>
        <v>24.291375447755232</v>
      </c>
      <c r="F5197" s="167">
        <f t="shared" si="1136"/>
        <v>11.655862122532284</v>
      </c>
      <c r="G5197" s="167">
        <f t="shared" si="1126"/>
        <v>405064.79079574923</v>
      </c>
      <c r="H5197" s="167">
        <f t="shared" si="1127"/>
        <v>271299.98899881309</v>
      </c>
      <c r="I5197" s="168">
        <f t="shared" si="1128"/>
        <v>676364.77979456238</v>
      </c>
      <c r="J5197" s="168">
        <f t="shared" si="1130"/>
        <v>635978.46837191074</v>
      </c>
      <c r="K5197" s="94"/>
      <c r="L5197" s="265">
        <f t="shared" si="1129"/>
        <v>257743.58525846803</v>
      </c>
      <c r="M5197" s="265">
        <f>$G5197*NonHospFrac+theModel!$H5197*NonHospFrac</f>
        <v>418621.19453609426</v>
      </c>
      <c r="N5197" s="266">
        <f t="shared" si="1131"/>
        <v>676364.77979456226</v>
      </c>
      <c r="O5197" s="158"/>
      <c r="P5197" s="265">
        <f t="shared" si="1132"/>
        <v>242353.49841124873</v>
      </c>
      <c r="Q5197" s="265">
        <f t="shared" si="1133"/>
        <v>418619.63428547524</v>
      </c>
      <c r="R5197" s="266">
        <f t="shared" si="1134"/>
        <v>660973.13269672403</v>
      </c>
    </row>
    <row r="5198" spans="1:18" x14ac:dyDescent="0.25">
      <c r="A5198" s="81">
        <v>5167</v>
      </c>
      <c r="B5198" s="93">
        <f t="shared" si="1123"/>
        <v>2.1998833556093177E-43</v>
      </c>
      <c r="C5198" s="178">
        <f t="shared" si="1124"/>
        <v>2.1949207976300963E-43</v>
      </c>
      <c r="D5198" s="165">
        <f t="shared" si="1125"/>
        <v>2.2558277767625785E-3</v>
      </c>
      <c r="E5198" s="166">
        <f t="shared" si="1135"/>
        <v>24.291375447755232</v>
      </c>
      <c r="F5198" s="167">
        <f t="shared" si="1136"/>
        <v>11.658117950309046</v>
      </c>
      <c r="G5198" s="167">
        <f t="shared" si="1126"/>
        <v>405143.18537496263</v>
      </c>
      <c r="H5198" s="167">
        <f t="shared" si="1127"/>
        <v>271299.98899881309</v>
      </c>
      <c r="I5198" s="168">
        <f t="shared" si="1128"/>
        <v>676443.17437377572</v>
      </c>
      <c r="J5198" s="168">
        <f t="shared" si="1130"/>
        <v>636041.97430891113</v>
      </c>
      <c r="K5198" s="94"/>
      <c r="L5198" s="265">
        <f t="shared" si="1129"/>
        <v>257773.45922665045</v>
      </c>
      <c r="M5198" s="265">
        <f>$G5198*NonHospFrac+theModel!$H5198*NonHospFrac</f>
        <v>418669.71514712524</v>
      </c>
      <c r="N5198" s="266">
        <f t="shared" si="1131"/>
        <v>676443.17437377572</v>
      </c>
      <c r="O5198" s="158"/>
      <c r="P5198" s="265">
        <f t="shared" si="1132"/>
        <v>242377.69873683731</v>
      </c>
      <c r="Q5198" s="265">
        <f t="shared" si="1133"/>
        <v>418668.15489650622</v>
      </c>
      <c r="R5198" s="266">
        <f t="shared" si="1134"/>
        <v>661045.85363334347</v>
      </c>
    </row>
    <row r="5199" spans="1:18" x14ac:dyDescent="0.25">
      <c r="A5199" s="81">
        <v>5168</v>
      </c>
      <c r="B5199" s="93">
        <f t="shared" si="1123"/>
        <v>2.1587885241984764E-43</v>
      </c>
      <c r="C5199" s="178">
        <f t="shared" si="1124"/>
        <v>2.1539186690814329E-43</v>
      </c>
      <c r="D5199" s="165">
        <f t="shared" si="1125"/>
        <v>2.2558277767625785E-3</v>
      </c>
      <c r="E5199" s="166">
        <f t="shared" si="1135"/>
        <v>24.291375447755232</v>
      </c>
      <c r="F5199" s="167">
        <f t="shared" si="1136"/>
        <v>11.660373778085809</v>
      </c>
      <c r="G5199" s="167">
        <f t="shared" si="1126"/>
        <v>405221.57995417604</v>
      </c>
      <c r="H5199" s="167">
        <f t="shared" si="1127"/>
        <v>271299.98899881309</v>
      </c>
      <c r="I5199" s="168">
        <f t="shared" si="1128"/>
        <v>676521.56895298907</v>
      </c>
      <c r="J5199" s="168">
        <f t="shared" si="1130"/>
        <v>636105.47765728447</v>
      </c>
      <c r="K5199" s="94"/>
      <c r="L5199" s="265">
        <f t="shared" si="1129"/>
        <v>257803.33319483287</v>
      </c>
      <c r="M5199" s="265">
        <f>$G5199*NonHospFrac+theModel!$H5199*NonHospFrac</f>
        <v>418718.23575815622</v>
      </c>
      <c r="N5199" s="266">
        <f t="shared" si="1131"/>
        <v>676521.56895298907</v>
      </c>
      <c r="O5199" s="158"/>
      <c r="P5199" s="265">
        <f t="shared" si="1132"/>
        <v>242401.89807597297</v>
      </c>
      <c r="Q5199" s="265">
        <f t="shared" si="1133"/>
        <v>418716.67550753721</v>
      </c>
      <c r="R5199" s="266">
        <f t="shared" si="1134"/>
        <v>661118.57358351024</v>
      </c>
    </row>
    <row r="5200" spans="1:18" x14ac:dyDescent="0.25">
      <c r="A5200" s="81">
        <v>5169</v>
      </c>
      <c r="B5200" s="93">
        <f t="shared" si="1123"/>
        <v>2.1184613631118417E-43</v>
      </c>
      <c r="C5200" s="178">
        <f t="shared" si="1124"/>
        <v>2.1136824791249356E-43</v>
      </c>
      <c r="D5200" s="165">
        <f t="shared" si="1125"/>
        <v>2.2558277767625785E-3</v>
      </c>
      <c r="E5200" s="166">
        <f t="shared" si="1135"/>
        <v>24.291375447755232</v>
      </c>
      <c r="F5200" s="167">
        <f t="shared" si="1136"/>
        <v>11.662629605862572</v>
      </c>
      <c r="G5200" s="167">
        <f t="shared" si="1126"/>
        <v>405299.9745333895</v>
      </c>
      <c r="H5200" s="167">
        <f t="shared" si="1127"/>
        <v>271299.98899881309</v>
      </c>
      <c r="I5200" s="168">
        <f t="shared" si="1128"/>
        <v>676599.96353220264</v>
      </c>
      <c r="J5200" s="168">
        <f t="shared" si="1130"/>
        <v>636168.97841713647</v>
      </c>
      <c r="K5200" s="94"/>
      <c r="L5200" s="265">
        <f t="shared" si="1129"/>
        <v>257833.20716301532</v>
      </c>
      <c r="M5200" s="265">
        <f>$G5200*NonHospFrac+theModel!$H5200*NonHospFrac</f>
        <v>418766.75636918726</v>
      </c>
      <c r="N5200" s="266">
        <f t="shared" si="1131"/>
        <v>676599.96353220264</v>
      </c>
      <c r="O5200" s="158"/>
      <c r="P5200" s="265">
        <f t="shared" si="1132"/>
        <v>242426.09642869598</v>
      </c>
      <c r="Q5200" s="265">
        <f t="shared" si="1133"/>
        <v>418765.19611856824</v>
      </c>
      <c r="R5200" s="266">
        <f t="shared" si="1134"/>
        <v>661191.29254726425</v>
      </c>
    </row>
    <row r="5201" spans="1:18" x14ac:dyDescent="0.25">
      <c r="A5201" s="81">
        <v>5170</v>
      </c>
      <c r="B5201" s="93">
        <f t="shared" si="1123"/>
        <v>2.0788875319150744E-43</v>
      </c>
      <c r="C5201" s="178">
        <f t="shared" si="1124"/>
        <v>2.0741979196758152E-43</v>
      </c>
      <c r="D5201" s="165">
        <f t="shared" si="1125"/>
        <v>2.2558277767625785E-3</v>
      </c>
      <c r="E5201" s="166">
        <f t="shared" si="1135"/>
        <v>24.291375447755232</v>
      </c>
      <c r="F5201" s="167">
        <f t="shared" si="1136"/>
        <v>11.664885433639334</v>
      </c>
      <c r="G5201" s="167">
        <f t="shared" si="1126"/>
        <v>405378.3691126029</v>
      </c>
      <c r="H5201" s="167">
        <f t="shared" si="1127"/>
        <v>271299.98899881309</v>
      </c>
      <c r="I5201" s="168">
        <f t="shared" si="1128"/>
        <v>676678.35811141599</v>
      </c>
      <c r="J5201" s="168">
        <f t="shared" si="1130"/>
        <v>636232.47658857238</v>
      </c>
      <c r="K5201" s="94"/>
      <c r="L5201" s="265">
        <f t="shared" si="1129"/>
        <v>257863.08113119774</v>
      </c>
      <c r="M5201" s="265">
        <f>$G5201*NonHospFrac+theModel!$H5201*NonHospFrac</f>
        <v>418815.27698021824</v>
      </c>
      <c r="N5201" s="266">
        <f t="shared" si="1131"/>
        <v>676678.35811141599</v>
      </c>
      <c r="O5201" s="158"/>
      <c r="P5201" s="265">
        <f t="shared" si="1132"/>
        <v>242450.29379504645</v>
      </c>
      <c r="Q5201" s="265">
        <f t="shared" si="1133"/>
        <v>418813.71672959923</v>
      </c>
      <c r="R5201" s="266">
        <f t="shared" si="1134"/>
        <v>661264.01052464568</v>
      </c>
    </row>
    <row r="5202" spans="1:18" x14ac:dyDescent="0.25">
      <c r="A5202" s="81">
        <v>5171</v>
      </c>
      <c r="B5202" s="93">
        <f t="shared" si="1123"/>
        <v>2.0400529580599713E-43</v>
      </c>
      <c r="C5202" s="178">
        <f t="shared" si="1124"/>
        <v>2.035450949931113E-43</v>
      </c>
      <c r="D5202" s="165">
        <f t="shared" si="1125"/>
        <v>2.2558277767625785E-3</v>
      </c>
      <c r="E5202" s="166">
        <f t="shared" si="1135"/>
        <v>24.291375447755232</v>
      </c>
      <c r="F5202" s="167">
        <f t="shared" si="1136"/>
        <v>11.667141261416097</v>
      </c>
      <c r="G5202" s="167">
        <f t="shared" si="1126"/>
        <v>405456.7636918163</v>
      </c>
      <c r="H5202" s="167">
        <f t="shared" si="1127"/>
        <v>271299.98899881309</v>
      </c>
      <c r="I5202" s="168">
        <f t="shared" si="1128"/>
        <v>676756.75269062934</v>
      </c>
      <c r="J5202" s="168">
        <f t="shared" si="1130"/>
        <v>636295.97217169777</v>
      </c>
      <c r="K5202" s="94"/>
      <c r="L5202" s="265">
        <f t="shared" si="1129"/>
        <v>257892.95509938017</v>
      </c>
      <c r="M5202" s="265">
        <f>$G5202*NonHospFrac+theModel!$H5202*NonHospFrac</f>
        <v>418863.79759124923</v>
      </c>
      <c r="N5202" s="266">
        <f t="shared" si="1131"/>
        <v>676756.75269062934</v>
      </c>
      <c r="O5202" s="158"/>
      <c r="P5202" s="265">
        <f t="shared" si="1132"/>
        <v>242474.49017506465</v>
      </c>
      <c r="Q5202" s="265">
        <f t="shared" si="1133"/>
        <v>418862.23734063021</v>
      </c>
      <c r="R5202" s="266">
        <f t="shared" si="1134"/>
        <v>661336.72751569492</v>
      </c>
    </row>
    <row r="5203" spans="1:18" x14ac:dyDescent="0.25">
      <c r="A5203" s="81">
        <v>5172</v>
      </c>
      <c r="B5203" s="93">
        <f t="shared" si="1123"/>
        <v>2.0019438318797599E-43</v>
      </c>
      <c r="C5203" s="178">
        <f t="shared" si="1124"/>
        <v>1.9974277913762872E-43</v>
      </c>
      <c r="D5203" s="165">
        <f t="shared" si="1125"/>
        <v>2.2558277767625785E-3</v>
      </c>
      <c r="E5203" s="166">
        <f t="shared" si="1135"/>
        <v>24.291375447755232</v>
      </c>
      <c r="F5203" s="167">
        <f t="shared" si="1136"/>
        <v>11.669397089192859</v>
      </c>
      <c r="G5203" s="167">
        <f t="shared" si="1126"/>
        <v>405535.15827102977</v>
      </c>
      <c r="H5203" s="167">
        <f t="shared" si="1127"/>
        <v>271299.98899881309</v>
      </c>
      <c r="I5203" s="168">
        <f t="shared" si="1128"/>
        <v>676835.14726984291</v>
      </c>
      <c r="J5203" s="168">
        <f t="shared" si="1130"/>
        <v>636359.46516661835</v>
      </c>
      <c r="K5203" s="94"/>
      <c r="L5203" s="265">
        <f t="shared" si="1129"/>
        <v>257922.82906756259</v>
      </c>
      <c r="M5203" s="265">
        <f>$G5203*NonHospFrac+theModel!$H5203*NonHospFrac</f>
        <v>418912.31820228021</v>
      </c>
      <c r="N5203" s="266">
        <f t="shared" si="1131"/>
        <v>676835.1472698428</v>
      </c>
      <c r="O5203" s="158"/>
      <c r="P5203" s="265">
        <f t="shared" si="1132"/>
        <v>242498.68556879077</v>
      </c>
      <c r="Q5203" s="265">
        <f t="shared" si="1133"/>
        <v>418910.75795166119</v>
      </c>
      <c r="R5203" s="266">
        <f t="shared" si="1134"/>
        <v>661409.4435204519</v>
      </c>
    </row>
    <row r="5204" spans="1:18" x14ac:dyDescent="0.25">
      <c r="A5204" s="81">
        <v>5173</v>
      </c>
      <c r="B5204" s="93">
        <f t="shared" si="1123"/>
        <v>1.9645466016788149E-43</v>
      </c>
      <c r="C5204" s="178">
        <f t="shared" si="1124"/>
        <v>1.9601149228860031E-43</v>
      </c>
      <c r="D5204" s="165">
        <f t="shared" si="1125"/>
        <v>2.2558277767625785E-3</v>
      </c>
      <c r="E5204" s="166">
        <f t="shared" si="1135"/>
        <v>24.291375447755232</v>
      </c>
      <c r="F5204" s="167">
        <f t="shared" si="1136"/>
        <v>11.671652916969622</v>
      </c>
      <c r="G5204" s="167">
        <f t="shared" si="1126"/>
        <v>405613.55285024317</v>
      </c>
      <c r="H5204" s="167">
        <f t="shared" si="1127"/>
        <v>271299.98899881309</v>
      </c>
      <c r="I5204" s="168">
        <f t="shared" si="1128"/>
        <v>676913.54184905626</v>
      </c>
      <c r="J5204" s="168">
        <f t="shared" si="1130"/>
        <v>636422.95557343937</v>
      </c>
      <c r="K5204" s="94"/>
      <c r="L5204" s="265">
        <f t="shared" si="1129"/>
        <v>257952.70303574501</v>
      </c>
      <c r="M5204" s="265">
        <f>$G5204*NonHospFrac+theModel!$H5204*NonHospFrac</f>
        <v>418960.83881331119</v>
      </c>
      <c r="N5204" s="266">
        <f t="shared" si="1131"/>
        <v>676913.54184905626</v>
      </c>
      <c r="O5204" s="158"/>
      <c r="P5204" s="265">
        <f t="shared" si="1132"/>
        <v>242522.87997626499</v>
      </c>
      <c r="Q5204" s="265">
        <f t="shared" si="1133"/>
        <v>418959.27856269217</v>
      </c>
      <c r="R5204" s="266">
        <f t="shared" si="1134"/>
        <v>661482.15853895713</v>
      </c>
    </row>
    <row r="5205" spans="1:18" x14ac:dyDescent="0.25">
      <c r="A5205" s="81">
        <v>5174</v>
      </c>
      <c r="B5205" s="93">
        <f t="shared" si="1123"/>
        <v>1.9278479689131828E-43</v>
      </c>
      <c r="C5205" s="178">
        <f t="shared" si="1124"/>
        <v>1.9234990759155332E-43</v>
      </c>
      <c r="D5205" s="165">
        <f t="shared" si="1125"/>
        <v>2.2558277767625785E-3</v>
      </c>
      <c r="E5205" s="166">
        <f t="shared" si="1135"/>
        <v>24.291375447755232</v>
      </c>
      <c r="F5205" s="167">
        <f t="shared" si="1136"/>
        <v>11.673908744746385</v>
      </c>
      <c r="G5205" s="167">
        <f t="shared" si="1126"/>
        <v>405691.94742945657</v>
      </c>
      <c r="H5205" s="167">
        <f t="shared" si="1127"/>
        <v>271299.98899881309</v>
      </c>
      <c r="I5205" s="168">
        <f t="shared" si="1128"/>
        <v>676991.9364282696</v>
      </c>
      <c r="J5205" s="168">
        <f t="shared" si="1130"/>
        <v>636486.4433922664</v>
      </c>
      <c r="K5205" s="94"/>
      <c r="L5205" s="265">
        <f t="shared" si="1129"/>
        <v>257982.57700392744</v>
      </c>
      <c r="M5205" s="265">
        <f>$G5205*NonHospFrac+theModel!$H5205*NonHospFrac</f>
        <v>419009.35942434217</v>
      </c>
      <c r="N5205" s="266">
        <f t="shared" si="1131"/>
        <v>676991.9364282696</v>
      </c>
      <c r="O5205" s="158"/>
      <c r="P5205" s="265">
        <f t="shared" si="1132"/>
        <v>242547.07339752754</v>
      </c>
      <c r="Q5205" s="265">
        <f t="shared" si="1133"/>
        <v>419007.79917372315</v>
      </c>
      <c r="R5205" s="266">
        <f t="shared" si="1134"/>
        <v>661554.87257125066</v>
      </c>
    </row>
    <row r="5206" spans="1:18" x14ac:dyDescent="0.25">
      <c r="A5206" s="81">
        <v>5175</v>
      </c>
      <c r="B5206" s="93">
        <f t="shared" si="1123"/>
        <v>1.8918348834620416E-43</v>
      </c>
      <c r="C5206" s="178">
        <f t="shared" si="1124"/>
        <v>1.8875672297828795E-43</v>
      </c>
      <c r="D5206" s="165">
        <f t="shared" si="1125"/>
        <v>2.2558277767625785E-3</v>
      </c>
      <c r="E5206" s="166">
        <f t="shared" si="1135"/>
        <v>24.291375447755232</v>
      </c>
      <c r="F5206" s="167">
        <f t="shared" si="1136"/>
        <v>11.676164572523147</v>
      </c>
      <c r="G5206" s="167">
        <f t="shared" si="1126"/>
        <v>405770.34200867004</v>
      </c>
      <c r="H5206" s="167">
        <f t="shared" si="1127"/>
        <v>271299.98899881309</v>
      </c>
      <c r="I5206" s="168">
        <f t="shared" si="1128"/>
        <v>677070.33100748318</v>
      </c>
      <c r="J5206" s="168">
        <f t="shared" si="1130"/>
        <v>636549.92862320505</v>
      </c>
      <c r="K5206" s="94"/>
      <c r="L5206" s="265">
        <f t="shared" si="1129"/>
        <v>258012.45097210989</v>
      </c>
      <c r="M5206" s="265">
        <f>$G5206*NonHospFrac+theModel!$H5206*NonHospFrac</f>
        <v>419057.88003537327</v>
      </c>
      <c r="N5206" s="266">
        <f t="shared" si="1131"/>
        <v>677070.33100748318</v>
      </c>
      <c r="O5206" s="158"/>
      <c r="P5206" s="265">
        <f t="shared" si="1132"/>
        <v>242571.26583261864</v>
      </c>
      <c r="Q5206" s="265">
        <f t="shared" si="1133"/>
        <v>419056.31978475425</v>
      </c>
      <c r="R5206" s="266">
        <f t="shared" si="1134"/>
        <v>661627.58561737288</v>
      </c>
    </row>
    <row r="5207" spans="1:18" x14ac:dyDescent="0.25">
      <c r="A5207" s="81">
        <v>5176</v>
      </c>
      <c r="B5207" s="93">
        <f t="shared" si="1123"/>
        <v>1.8564945389866016E-43</v>
      </c>
      <c r="C5207" s="178">
        <f t="shared" si="1124"/>
        <v>1.8523066070381475E-43</v>
      </c>
      <c r="D5207" s="165">
        <f t="shared" si="1125"/>
        <v>2.2558277767625785E-3</v>
      </c>
      <c r="E5207" s="166">
        <f t="shared" si="1135"/>
        <v>24.291375447755232</v>
      </c>
      <c r="F5207" s="167">
        <f t="shared" si="1136"/>
        <v>11.67842040029991</v>
      </c>
      <c r="G5207" s="167">
        <f t="shared" si="1126"/>
        <v>405848.73658788344</v>
      </c>
      <c r="H5207" s="167">
        <f t="shared" si="1127"/>
        <v>271299.98899881309</v>
      </c>
      <c r="I5207" s="168">
        <f t="shared" si="1128"/>
        <v>677148.72558669653</v>
      </c>
      <c r="J5207" s="168">
        <f t="shared" si="1130"/>
        <v>636613.41126636055</v>
      </c>
      <c r="K5207" s="94"/>
      <c r="L5207" s="265">
        <f t="shared" si="1129"/>
        <v>258042.32494029228</v>
      </c>
      <c r="M5207" s="265">
        <f>$G5207*NonHospFrac+theModel!$H5207*NonHospFrac</f>
        <v>419106.40064640425</v>
      </c>
      <c r="N5207" s="266">
        <f t="shared" si="1131"/>
        <v>677148.72558669653</v>
      </c>
      <c r="O5207" s="158"/>
      <c r="P5207" s="265">
        <f t="shared" si="1132"/>
        <v>242595.45728157839</v>
      </c>
      <c r="Q5207" s="265">
        <f t="shared" si="1133"/>
        <v>419104.84039578523</v>
      </c>
      <c r="R5207" s="266">
        <f t="shared" si="1134"/>
        <v>661700.29767736362</v>
      </c>
    </row>
    <row r="5208" spans="1:18" x14ac:dyDescent="0.25">
      <c r="A5208" s="81">
        <v>5177</v>
      </c>
      <c r="B5208" s="93">
        <f t="shared" si="1123"/>
        <v>1.8218143683765756E-43</v>
      </c>
      <c r="C5208" s="178">
        <f t="shared" si="1124"/>
        <v>1.8177046689202865E-43</v>
      </c>
      <c r="D5208" s="165">
        <f t="shared" si="1125"/>
        <v>2.2558277767625785E-3</v>
      </c>
      <c r="E5208" s="166">
        <f t="shared" si="1135"/>
        <v>24.291375447755232</v>
      </c>
      <c r="F5208" s="167">
        <f t="shared" si="1136"/>
        <v>11.680676228076672</v>
      </c>
      <c r="G5208" s="167">
        <f t="shared" si="1126"/>
        <v>405927.13116709684</v>
      </c>
      <c r="H5208" s="167">
        <f t="shared" si="1127"/>
        <v>271299.98899881309</v>
      </c>
      <c r="I5208" s="168">
        <f t="shared" si="1128"/>
        <v>677227.12016590987</v>
      </c>
      <c r="J5208" s="168">
        <f t="shared" si="1130"/>
        <v>636676.8913218386</v>
      </c>
      <c r="K5208" s="94"/>
      <c r="L5208" s="265">
        <f t="shared" si="1129"/>
        <v>258072.1989084747</v>
      </c>
      <c r="M5208" s="265">
        <f>$G5208*NonHospFrac+theModel!$H5208*NonHospFrac</f>
        <v>419154.92125743523</v>
      </c>
      <c r="N5208" s="266">
        <f t="shared" si="1131"/>
        <v>677227.12016590987</v>
      </c>
      <c r="O5208" s="158"/>
      <c r="P5208" s="265">
        <f t="shared" si="1132"/>
        <v>242619.64774444711</v>
      </c>
      <c r="Q5208" s="265">
        <f t="shared" si="1133"/>
        <v>419153.36100681621</v>
      </c>
      <c r="R5208" s="266">
        <f t="shared" si="1134"/>
        <v>661773.00875126338</v>
      </c>
    </row>
    <row r="5209" spans="1:18" x14ac:dyDescent="0.25">
      <c r="A5209" s="81">
        <v>5178</v>
      </c>
      <c r="B5209" s="93">
        <f t="shared" si="1123"/>
        <v>1.7877820392809107E-43</v>
      </c>
      <c r="C5209" s="178">
        <f t="shared" si="1124"/>
        <v>1.7837491108979037E-43</v>
      </c>
      <c r="D5209" s="165">
        <f t="shared" si="1125"/>
        <v>2.2558277767625785E-3</v>
      </c>
      <c r="E5209" s="166">
        <f t="shared" si="1135"/>
        <v>24.291375447755232</v>
      </c>
      <c r="F5209" s="167">
        <f t="shared" si="1136"/>
        <v>11.682932055853435</v>
      </c>
      <c r="G5209" s="167">
        <f t="shared" si="1126"/>
        <v>406005.52574631025</v>
      </c>
      <c r="H5209" s="167">
        <f t="shared" si="1127"/>
        <v>271299.98899881309</v>
      </c>
      <c r="I5209" s="168">
        <f t="shared" si="1128"/>
        <v>677305.51474512334</v>
      </c>
      <c r="J5209" s="168">
        <f t="shared" si="1130"/>
        <v>636740.36878974468</v>
      </c>
      <c r="K5209" s="94"/>
      <c r="L5209" s="265">
        <f t="shared" si="1129"/>
        <v>258102.07287665713</v>
      </c>
      <c r="M5209" s="265">
        <f>$G5209*NonHospFrac+theModel!$H5209*NonHospFrac</f>
        <v>419203.44186846621</v>
      </c>
      <c r="N5209" s="266">
        <f t="shared" si="1131"/>
        <v>677305.51474512334</v>
      </c>
      <c r="O5209" s="158"/>
      <c r="P5209" s="265">
        <f t="shared" si="1132"/>
        <v>242643.83722126493</v>
      </c>
      <c r="Q5209" s="265">
        <f t="shared" si="1133"/>
        <v>419201.88161784719</v>
      </c>
      <c r="R5209" s="266">
        <f t="shared" si="1134"/>
        <v>661845.71883911209</v>
      </c>
    </row>
    <row r="5210" spans="1:18" x14ac:dyDescent="0.25">
      <c r="A5210" s="81">
        <v>5179</v>
      </c>
      <c r="B5210" s="93">
        <f t="shared" si="1123"/>
        <v>1.7543854497225387E-43</v>
      </c>
      <c r="C5210" s="178">
        <f t="shared" si="1124"/>
        <v>1.7504278582939065E-43</v>
      </c>
      <c r="D5210" s="165">
        <f t="shared" si="1125"/>
        <v>2.2558277767625785E-3</v>
      </c>
      <c r="E5210" s="166">
        <f t="shared" si="1135"/>
        <v>24.291375447755232</v>
      </c>
      <c r="F5210" s="167">
        <f t="shared" si="1136"/>
        <v>11.685187883630197</v>
      </c>
      <c r="G5210" s="167">
        <f t="shared" si="1126"/>
        <v>406083.92032552371</v>
      </c>
      <c r="H5210" s="167">
        <f t="shared" si="1127"/>
        <v>271299.98899881309</v>
      </c>
      <c r="I5210" s="168">
        <f t="shared" si="1128"/>
        <v>677383.9093243368</v>
      </c>
      <c r="J5210" s="168">
        <f t="shared" si="1130"/>
        <v>636803.84367018414</v>
      </c>
      <c r="K5210" s="94"/>
      <c r="L5210" s="265">
        <f t="shared" si="1129"/>
        <v>258131.94684483958</v>
      </c>
      <c r="M5210" s="265">
        <f>$G5210*NonHospFrac+theModel!$H5210*NonHospFrac</f>
        <v>419251.96247949719</v>
      </c>
      <c r="N5210" s="266">
        <f t="shared" si="1131"/>
        <v>677383.9093243368</v>
      </c>
      <c r="O5210" s="158"/>
      <c r="P5210" s="265">
        <f t="shared" si="1132"/>
        <v>242668.02571207206</v>
      </c>
      <c r="Q5210" s="265">
        <f t="shared" si="1133"/>
        <v>419250.40222887817</v>
      </c>
      <c r="R5210" s="266">
        <f t="shared" si="1134"/>
        <v>661918.42794095026</v>
      </c>
    </row>
    <row r="5211" spans="1:18" x14ac:dyDescent="0.25">
      <c r="A5211" s="81">
        <v>5180</v>
      </c>
      <c r="B5211" s="93">
        <f t="shared" si="1123"/>
        <v>1.7216127237950297E-43</v>
      </c>
      <c r="C5211" s="178">
        <f t="shared" si="1124"/>
        <v>1.717729061991865E-43</v>
      </c>
      <c r="D5211" s="165">
        <f t="shared" si="1125"/>
        <v>2.2558277767625785E-3</v>
      </c>
      <c r="E5211" s="166">
        <f t="shared" si="1135"/>
        <v>24.291375447755232</v>
      </c>
      <c r="F5211" s="167">
        <f t="shared" si="1136"/>
        <v>11.68744371140696</v>
      </c>
      <c r="G5211" s="167">
        <f t="shared" si="1126"/>
        <v>406162.31490473711</v>
      </c>
      <c r="H5211" s="167">
        <f t="shared" si="1127"/>
        <v>271299.98899881309</v>
      </c>
      <c r="I5211" s="168">
        <f t="shared" si="1128"/>
        <v>677462.30390355014</v>
      </c>
      <c r="J5211" s="168">
        <f t="shared" si="1130"/>
        <v>636867.31596326246</v>
      </c>
      <c r="K5211" s="94"/>
      <c r="L5211" s="265">
        <f t="shared" si="1129"/>
        <v>258161.820813022</v>
      </c>
      <c r="M5211" s="265">
        <f>$G5211*NonHospFrac+theModel!$H5211*NonHospFrac</f>
        <v>419300.48309052817</v>
      </c>
      <c r="N5211" s="266">
        <f t="shared" si="1131"/>
        <v>677462.30390355014</v>
      </c>
      <c r="O5211" s="158"/>
      <c r="P5211" s="265">
        <f t="shared" si="1132"/>
        <v>242692.21321690868</v>
      </c>
      <c r="Q5211" s="265">
        <f t="shared" si="1133"/>
        <v>419298.92283990915</v>
      </c>
      <c r="R5211" s="266">
        <f t="shared" si="1134"/>
        <v>661991.13605681784</v>
      </c>
    </row>
    <row r="5212" spans="1:18" x14ac:dyDescent="0.25">
      <c r="A5212" s="81">
        <v>5181</v>
      </c>
      <c r="B5212" s="93">
        <f t="shared" si="1123"/>
        <v>1.6894522074391431E-43</v>
      </c>
      <c r="C5212" s="178">
        <f t="shared" si="1124"/>
        <v>1.6856410942220891E-43</v>
      </c>
      <c r="D5212" s="165">
        <f t="shared" si="1125"/>
        <v>2.2558277767625785E-3</v>
      </c>
      <c r="E5212" s="166">
        <f t="shared" si="1135"/>
        <v>24.291375447755232</v>
      </c>
      <c r="F5212" s="167">
        <f t="shared" si="1136"/>
        <v>11.689699539183723</v>
      </c>
      <c r="G5212" s="167">
        <f t="shared" si="1126"/>
        <v>406240.70948395052</v>
      </c>
      <c r="H5212" s="167">
        <f t="shared" si="1127"/>
        <v>271299.98899881309</v>
      </c>
      <c r="I5212" s="168">
        <f t="shared" si="1128"/>
        <v>677540.6984827636</v>
      </c>
      <c r="J5212" s="168">
        <f t="shared" si="1130"/>
        <v>636930.78566908522</v>
      </c>
      <c r="K5212" s="94"/>
      <c r="L5212" s="265">
        <f t="shared" si="1129"/>
        <v>258191.69478120442</v>
      </c>
      <c r="M5212" s="265">
        <f>$G5212*NonHospFrac+theModel!$H5212*NonHospFrac</f>
        <v>419349.00370155915</v>
      </c>
      <c r="N5212" s="266">
        <f t="shared" si="1131"/>
        <v>677540.6984827636</v>
      </c>
      <c r="O5212" s="158"/>
      <c r="P5212" s="265">
        <f t="shared" si="1132"/>
        <v>242716.39973581498</v>
      </c>
      <c r="Q5212" s="265">
        <f t="shared" si="1133"/>
        <v>419347.44345094013</v>
      </c>
      <c r="R5212" s="266">
        <f t="shared" si="1134"/>
        <v>662063.84318675508</v>
      </c>
    </row>
    <row r="5213" spans="1:18" x14ac:dyDescent="0.25">
      <c r="A5213" s="81">
        <v>5182</v>
      </c>
      <c r="B5213" s="93">
        <f t="shared" si="1123"/>
        <v>1.6578924642990114E-43</v>
      </c>
      <c r="C5213" s="178">
        <f t="shared" si="1124"/>
        <v>1.6541525444271603E-43</v>
      </c>
      <c r="D5213" s="165">
        <f t="shared" si="1125"/>
        <v>2.2558277767625785E-3</v>
      </c>
      <c r="E5213" s="166">
        <f t="shared" si="1135"/>
        <v>24.291375447755232</v>
      </c>
      <c r="F5213" s="167">
        <f t="shared" si="1136"/>
        <v>11.691955366960485</v>
      </c>
      <c r="G5213" s="167">
        <f t="shared" si="1126"/>
        <v>406319.10406316398</v>
      </c>
      <c r="H5213" s="167">
        <f t="shared" si="1127"/>
        <v>271299.98899881309</v>
      </c>
      <c r="I5213" s="168">
        <f t="shared" si="1128"/>
        <v>677619.09306197707</v>
      </c>
      <c r="J5213" s="168">
        <f t="shared" si="1130"/>
        <v>636994.2527877579</v>
      </c>
      <c r="K5213" s="94"/>
      <c r="L5213" s="265">
        <f t="shared" si="1129"/>
        <v>258221.56874938685</v>
      </c>
      <c r="M5213" s="265">
        <f>$G5213*NonHospFrac+theModel!$H5213*NonHospFrac</f>
        <v>419397.52431259019</v>
      </c>
      <c r="N5213" s="266">
        <f t="shared" si="1131"/>
        <v>677619.09306197707</v>
      </c>
      <c r="O5213" s="158"/>
      <c r="P5213" s="265">
        <f t="shared" si="1132"/>
        <v>242740.58526883117</v>
      </c>
      <c r="Q5213" s="265">
        <f t="shared" si="1133"/>
        <v>419395.96406197117</v>
      </c>
      <c r="R5213" s="266">
        <f t="shared" si="1134"/>
        <v>662136.5493308024</v>
      </c>
    </row>
    <row r="5214" spans="1:18" x14ac:dyDescent="0.25">
      <c r="A5214" s="81">
        <v>5183</v>
      </c>
      <c r="B5214" s="93">
        <f t="shared" si="1123"/>
        <v>1.6269222716549558E-43</v>
      </c>
      <c r="C5214" s="178">
        <f t="shared" si="1124"/>
        <v>1.6232522152039228E-43</v>
      </c>
      <c r="D5214" s="165">
        <f t="shared" si="1125"/>
        <v>2.2558277767625785E-3</v>
      </c>
      <c r="E5214" s="166">
        <f t="shared" si="1135"/>
        <v>24.291375447755232</v>
      </c>
      <c r="F5214" s="167">
        <f t="shared" si="1136"/>
        <v>11.694211194737248</v>
      </c>
      <c r="G5214" s="167">
        <f t="shared" si="1126"/>
        <v>406397.49864237738</v>
      </c>
      <c r="H5214" s="167">
        <f t="shared" si="1127"/>
        <v>271299.98899881309</v>
      </c>
      <c r="I5214" s="168">
        <f t="shared" si="1128"/>
        <v>677697.48764119041</v>
      </c>
      <c r="J5214" s="168">
        <f t="shared" si="1130"/>
        <v>637057.71731938573</v>
      </c>
      <c r="K5214" s="94"/>
      <c r="L5214" s="265">
        <f t="shared" si="1129"/>
        <v>258251.44271756927</v>
      </c>
      <c r="M5214" s="265">
        <f>$G5214*NonHospFrac+theModel!$H5214*NonHospFrac</f>
        <v>419446.04492362117</v>
      </c>
      <c r="N5214" s="266">
        <f t="shared" si="1131"/>
        <v>677697.48764119041</v>
      </c>
      <c r="O5214" s="158"/>
      <c r="P5214" s="265">
        <f t="shared" si="1132"/>
        <v>242764.76981599742</v>
      </c>
      <c r="Q5214" s="265">
        <f t="shared" si="1133"/>
        <v>419444.48467300215</v>
      </c>
      <c r="R5214" s="266">
        <f t="shared" si="1134"/>
        <v>662209.25448899961</v>
      </c>
    </row>
    <row r="5215" spans="1:18" x14ac:dyDescent="0.25">
      <c r="A5215" s="81">
        <v>5184</v>
      </c>
      <c r="B5215" s="93">
        <f t="shared" ref="B5215:B5278" si="1137">Constant*EXP(PowerTerm*(A5215)/7)</f>
        <v>1.5965306164330428E-43</v>
      </c>
      <c r="C5215" s="178">
        <f t="shared" ref="C5215:C5278" si="1138">(1-theFloor)*B5215</f>
        <v>1.5929291183220412E-43</v>
      </c>
      <c r="D5215" s="165">
        <f t="shared" ref="D5215:D5278" si="1139">theFloor</f>
        <v>2.2558277767625785E-3</v>
      </c>
      <c r="E5215" s="166">
        <f t="shared" si="1135"/>
        <v>24.291375447755232</v>
      </c>
      <c r="F5215" s="167">
        <f t="shared" si="1136"/>
        <v>11.69646702251401</v>
      </c>
      <c r="G5215" s="167">
        <f t="shared" ref="G5215:G5278" si="1140">$B$22*F5215*totInfected/365.25</f>
        <v>406475.89322159078</v>
      </c>
      <c r="H5215" s="167">
        <f t="shared" ref="H5215:H5278" si="1141">lostQALYs_Injured*E5215*totInfected/365.25</f>
        <v>271299.98899881309</v>
      </c>
      <c r="I5215" s="168">
        <f t="shared" ref="I5215:I5278" si="1142">H5215+G5215</f>
        <v>677775.88222040387</v>
      </c>
      <c r="J5215" s="168">
        <f t="shared" si="1130"/>
        <v>637121.17926407442</v>
      </c>
      <c r="K5215" s="94"/>
      <c r="L5215" s="265">
        <f t="shared" ref="L5215:L5278" si="1143">$G5215*HospFrac+$H5215*HospFrac</f>
        <v>258281.31668575169</v>
      </c>
      <c r="M5215" s="265">
        <f>$G5215*NonHospFrac+theModel!$H5215*NonHospFrac</f>
        <v>419494.56553465215</v>
      </c>
      <c r="N5215" s="266">
        <f t="shared" si="1131"/>
        <v>677775.88222040387</v>
      </c>
      <c r="O5215" s="158"/>
      <c r="P5215" s="265">
        <f t="shared" si="1132"/>
        <v>242788.9533773539</v>
      </c>
      <c r="Q5215" s="265">
        <f t="shared" si="1133"/>
        <v>419493.00528403313</v>
      </c>
      <c r="R5215" s="266">
        <f t="shared" si="1134"/>
        <v>662281.95866138698</v>
      </c>
    </row>
    <row r="5216" spans="1:18" x14ac:dyDescent="0.25">
      <c r="A5216" s="81">
        <v>5185</v>
      </c>
      <c r="B5216" s="93">
        <f t="shared" si="1137"/>
        <v>1.5667066912884344E-43</v>
      </c>
      <c r="C5216" s="178">
        <f t="shared" si="1138"/>
        <v>1.5631724708161861E-43</v>
      </c>
      <c r="D5216" s="165">
        <f t="shared" si="1139"/>
        <v>2.2558277767625785E-3</v>
      </c>
      <c r="E5216" s="166">
        <f t="shared" si="1135"/>
        <v>24.291375447755232</v>
      </c>
      <c r="F5216" s="167">
        <f t="shared" si="1136"/>
        <v>11.698722850290773</v>
      </c>
      <c r="G5216" s="167">
        <f t="shared" si="1140"/>
        <v>406554.28780080425</v>
      </c>
      <c r="H5216" s="167">
        <f t="shared" si="1141"/>
        <v>271299.98899881309</v>
      </c>
      <c r="I5216" s="168">
        <f t="shared" si="1142"/>
        <v>677854.27679961734</v>
      </c>
      <c r="J5216" s="168">
        <f t="shared" ref="J5216:J5279" si="1144">J5215+(I5216-I5215)/(1+discountDaily)^A5216</f>
        <v>637184.63862192933</v>
      </c>
      <c r="K5216" s="94"/>
      <c r="L5216" s="265">
        <f t="shared" si="1143"/>
        <v>258311.19065393414</v>
      </c>
      <c r="M5216" s="265">
        <f>$G5216*NonHospFrac+theModel!$H5216*NonHospFrac</f>
        <v>419543.08614568319</v>
      </c>
      <c r="N5216" s="266">
        <f t="shared" ref="N5216:N5279" si="1145">L5216+M5216</f>
        <v>677854.27679961734</v>
      </c>
      <c r="O5216" s="158"/>
      <c r="P5216" s="265">
        <f t="shared" ref="P5216:P5279" si="1146">P5215+(L5216-L5215)/(1+discountDaily)^A5216</f>
        <v>242813.13595294085</v>
      </c>
      <c r="Q5216" s="265">
        <f t="shared" ref="Q5216:Q5279" si="1147">Q5215+(M5216-M5215)/(1+discountDaily)^B5216</f>
        <v>419541.52589506417</v>
      </c>
      <c r="R5216" s="266">
        <f t="shared" ref="R5216:R5279" si="1148">P5216+Q5216</f>
        <v>662354.66184800502</v>
      </c>
    </row>
    <row r="5217" spans="1:18" x14ac:dyDescent="0.25">
      <c r="A5217" s="81">
        <v>5186</v>
      </c>
      <c r="B5217" s="93">
        <f t="shared" si="1137"/>
        <v>1.5374398907626374E-43</v>
      </c>
      <c r="C5217" s="178">
        <f t="shared" si="1138"/>
        <v>1.5339716911519521E-43</v>
      </c>
      <c r="D5217" s="165">
        <f t="shared" si="1139"/>
        <v>2.2558277767625785E-3</v>
      </c>
      <c r="E5217" s="166">
        <f t="shared" ref="E5217:E5280" si="1149">C5217+E5216</f>
        <v>24.291375447755232</v>
      </c>
      <c r="F5217" s="167">
        <f t="shared" ref="F5217:F5280" si="1150">D5217+F5216</f>
        <v>11.700978678067536</v>
      </c>
      <c r="G5217" s="167">
        <f t="shared" si="1140"/>
        <v>406632.68238001765</v>
      </c>
      <c r="H5217" s="167">
        <f t="shared" si="1141"/>
        <v>271299.98899881309</v>
      </c>
      <c r="I5217" s="168">
        <f t="shared" si="1142"/>
        <v>677932.67137883068</v>
      </c>
      <c r="J5217" s="168">
        <f t="shared" si="1144"/>
        <v>637248.09539305582</v>
      </c>
      <c r="K5217" s="94"/>
      <c r="L5217" s="265">
        <f t="shared" si="1143"/>
        <v>258341.06462211654</v>
      </c>
      <c r="M5217" s="265">
        <f>$G5217*NonHospFrac+theModel!$H5217*NonHospFrac</f>
        <v>419591.60675671417</v>
      </c>
      <c r="N5217" s="266">
        <f t="shared" si="1145"/>
        <v>677932.67137883068</v>
      </c>
      <c r="O5217" s="158"/>
      <c r="P5217" s="265">
        <f t="shared" si="1146"/>
        <v>242837.31754279835</v>
      </c>
      <c r="Q5217" s="265">
        <f t="shared" si="1147"/>
        <v>419590.04650609515</v>
      </c>
      <c r="R5217" s="266">
        <f t="shared" si="1148"/>
        <v>662427.36404889356</v>
      </c>
    </row>
    <row r="5218" spans="1:18" x14ac:dyDescent="0.25">
      <c r="A5218" s="81">
        <v>5187</v>
      </c>
      <c r="B5218" s="93">
        <f t="shared" si="1137"/>
        <v>1.5087198075118173E-43</v>
      </c>
      <c r="C5218" s="178">
        <f t="shared" si="1138"/>
        <v>1.5053163954626803E-43</v>
      </c>
      <c r="D5218" s="165">
        <f t="shared" si="1139"/>
        <v>2.2558277767625785E-3</v>
      </c>
      <c r="E5218" s="166">
        <f t="shared" si="1149"/>
        <v>24.291375447755232</v>
      </c>
      <c r="F5218" s="167">
        <f t="shared" si="1150"/>
        <v>11.703234505844298</v>
      </c>
      <c r="G5218" s="167">
        <f t="shared" si="1140"/>
        <v>406711.07695923105</v>
      </c>
      <c r="H5218" s="167">
        <f t="shared" si="1141"/>
        <v>271299.98899881309</v>
      </c>
      <c r="I5218" s="168">
        <f t="shared" si="1142"/>
        <v>678011.06595804414</v>
      </c>
      <c r="J5218" s="168">
        <f t="shared" si="1144"/>
        <v>637311.54957755946</v>
      </c>
      <c r="K5218" s="94"/>
      <c r="L5218" s="265">
        <f t="shared" si="1143"/>
        <v>258370.93859029896</v>
      </c>
      <c r="M5218" s="265">
        <f>$G5218*NonHospFrac+theModel!$H5218*NonHospFrac</f>
        <v>419640.12736774515</v>
      </c>
      <c r="N5218" s="266">
        <f t="shared" si="1145"/>
        <v>678011.06595804414</v>
      </c>
      <c r="O5218" s="158"/>
      <c r="P5218" s="265">
        <f t="shared" si="1146"/>
        <v>242861.49814696668</v>
      </c>
      <c r="Q5218" s="265">
        <f t="shared" si="1147"/>
        <v>419638.56711712613</v>
      </c>
      <c r="R5218" s="266">
        <f t="shared" si="1148"/>
        <v>662500.06526409276</v>
      </c>
    </row>
    <row r="5219" spans="1:18" x14ac:dyDescent="0.25">
      <c r="A5219" s="81">
        <v>5188</v>
      </c>
      <c r="B5219" s="93">
        <f t="shared" si="1137"/>
        <v>1.4805362286062761E-43</v>
      </c>
      <c r="C5219" s="178">
        <f t="shared" si="1138"/>
        <v>1.4771963938572827E-43</v>
      </c>
      <c r="D5219" s="165">
        <f t="shared" si="1139"/>
        <v>2.2558277767625785E-3</v>
      </c>
      <c r="E5219" s="166">
        <f t="shared" si="1149"/>
        <v>24.291375447755232</v>
      </c>
      <c r="F5219" s="167">
        <f t="shared" si="1150"/>
        <v>11.705490333621061</v>
      </c>
      <c r="G5219" s="167">
        <f t="shared" si="1140"/>
        <v>406789.47153844446</v>
      </c>
      <c r="H5219" s="167">
        <f t="shared" si="1141"/>
        <v>271299.98899881309</v>
      </c>
      <c r="I5219" s="168">
        <f t="shared" si="1142"/>
        <v>678089.4605372576</v>
      </c>
      <c r="J5219" s="168">
        <f t="shared" si="1144"/>
        <v>637375.00117554562</v>
      </c>
      <c r="K5219" s="94"/>
      <c r="L5219" s="265">
        <f t="shared" si="1143"/>
        <v>258400.81255848138</v>
      </c>
      <c r="M5219" s="265">
        <f>$G5219*NonHospFrac+theModel!$H5219*NonHospFrac</f>
        <v>419688.64797877613</v>
      </c>
      <c r="N5219" s="266">
        <f t="shared" si="1145"/>
        <v>678089.46053725749</v>
      </c>
      <c r="O5219" s="158"/>
      <c r="P5219" s="265">
        <f t="shared" si="1146"/>
        <v>242885.67776548598</v>
      </c>
      <c r="Q5219" s="265">
        <f t="shared" si="1147"/>
        <v>419687.08772815712</v>
      </c>
      <c r="R5219" s="266">
        <f t="shared" si="1148"/>
        <v>662572.76549364312</v>
      </c>
    </row>
    <row r="5220" spans="1:18" x14ac:dyDescent="0.25">
      <c r="A5220" s="81">
        <v>5189</v>
      </c>
      <c r="B5220" s="93">
        <f t="shared" si="1137"/>
        <v>1.4528791318983827E-43</v>
      </c>
      <c r="C5220" s="178">
        <f t="shared" si="1138"/>
        <v>1.4496016867963676E-43</v>
      </c>
      <c r="D5220" s="165">
        <f t="shared" si="1139"/>
        <v>2.2558277767625785E-3</v>
      </c>
      <c r="E5220" s="166">
        <f t="shared" si="1149"/>
        <v>24.291375447755232</v>
      </c>
      <c r="F5220" s="167">
        <f t="shared" si="1150"/>
        <v>11.707746161397823</v>
      </c>
      <c r="G5220" s="167">
        <f t="shared" si="1140"/>
        <v>406867.86611765792</v>
      </c>
      <c r="H5220" s="167">
        <f t="shared" si="1141"/>
        <v>271299.98899881309</v>
      </c>
      <c r="I5220" s="168">
        <f t="shared" si="1142"/>
        <v>678167.85511647095</v>
      </c>
      <c r="J5220" s="168">
        <f t="shared" si="1144"/>
        <v>637438.45018711966</v>
      </c>
      <c r="K5220" s="94"/>
      <c r="L5220" s="265">
        <f t="shared" si="1143"/>
        <v>258430.68652666383</v>
      </c>
      <c r="M5220" s="265">
        <f>$G5220*NonHospFrac+theModel!$H5220*NonHospFrac</f>
        <v>419737.16858980712</v>
      </c>
      <c r="N5220" s="266">
        <f t="shared" si="1145"/>
        <v>678167.85511647095</v>
      </c>
      <c r="O5220" s="158"/>
      <c r="P5220" s="265">
        <f t="shared" si="1146"/>
        <v>242909.85639839646</v>
      </c>
      <c r="Q5220" s="265">
        <f t="shared" si="1147"/>
        <v>419735.6083391881</v>
      </c>
      <c r="R5220" s="266">
        <f t="shared" si="1148"/>
        <v>662645.46473758458</v>
      </c>
    </row>
    <row r="5221" spans="1:18" x14ac:dyDescent="0.25">
      <c r="A5221" s="81">
        <v>5190</v>
      </c>
      <c r="B5221" s="93">
        <f t="shared" si="1137"/>
        <v>1.4257386824589114E-43</v>
      </c>
      <c r="C5221" s="178">
        <f t="shared" si="1138"/>
        <v>1.4225224615366158E-43</v>
      </c>
      <c r="D5221" s="165">
        <f t="shared" si="1139"/>
        <v>2.2558277767625785E-3</v>
      </c>
      <c r="E5221" s="166">
        <f t="shared" si="1149"/>
        <v>24.291375447755232</v>
      </c>
      <c r="F5221" s="167">
        <f t="shared" si="1150"/>
        <v>11.710001989174586</v>
      </c>
      <c r="G5221" s="167">
        <f t="shared" si="1140"/>
        <v>406946.26069687132</v>
      </c>
      <c r="H5221" s="167">
        <f t="shared" si="1141"/>
        <v>271299.98899881309</v>
      </c>
      <c r="I5221" s="168">
        <f t="shared" si="1142"/>
        <v>678246.24969568441</v>
      </c>
      <c r="J5221" s="168">
        <f t="shared" si="1144"/>
        <v>637501.89661238715</v>
      </c>
      <c r="K5221" s="94"/>
      <c r="L5221" s="265">
        <f t="shared" si="1143"/>
        <v>258460.56049484626</v>
      </c>
      <c r="M5221" s="265">
        <f>$G5221*NonHospFrac+theModel!$H5221*NonHospFrac</f>
        <v>419785.6892008381</v>
      </c>
      <c r="N5221" s="266">
        <f t="shared" si="1145"/>
        <v>678246.2496956843</v>
      </c>
      <c r="O5221" s="158"/>
      <c r="P5221" s="265">
        <f t="shared" si="1146"/>
        <v>242934.03404573823</v>
      </c>
      <c r="Q5221" s="265">
        <f t="shared" si="1147"/>
        <v>419784.12895021908</v>
      </c>
      <c r="R5221" s="266">
        <f t="shared" si="1148"/>
        <v>662718.1629959573</v>
      </c>
    </row>
    <row r="5222" spans="1:18" x14ac:dyDescent="0.25">
      <c r="A5222" s="81">
        <v>5191</v>
      </c>
      <c r="B5222" s="93">
        <f t="shared" si="1137"/>
        <v>1.3991052290796109E-43</v>
      </c>
      <c r="C5222" s="178">
        <f t="shared" si="1138"/>
        <v>1.3959490886412393E-43</v>
      </c>
      <c r="D5222" s="165">
        <f t="shared" si="1139"/>
        <v>2.2558277767625785E-3</v>
      </c>
      <c r="E5222" s="166">
        <f t="shared" si="1149"/>
        <v>24.291375447755232</v>
      </c>
      <c r="F5222" s="167">
        <f t="shared" si="1150"/>
        <v>11.712257816951348</v>
      </c>
      <c r="G5222" s="167">
        <f t="shared" si="1140"/>
        <v>407024.65527608473</v>
      </c>
      <c r="H5222" s="167">
        <f t="shared" si="1141"/>
        <v>271299.98899881309</v>
      </c>
      <c r="I5222" s="168">
        <f t="shared" si="1142"/>
        <v>678324.64427489787</v>
      </c>
      <c r="J5222" s="168">
        <f t="shared" si="1144"/>
        <v>637565.34045145346</v>
      </c>
      <c r="K5222" s="94"/>
      <c r="L5222" s="265">
        <f t="shared" si="1143"/>
        <v>258490.43446302868</v>
      </c>
      <c r="M5222" s="265">
        <f>$G5222*NonHospFrac+theModel!$H5222*NonHospFrac</f>
        <v>419834.20981186914</v>
      </c>
      <c r="N5222" s="266">
        <f t="shared" si="1145"/>
        <v>678324.64427489787</v>
      </c>
      <c r="O5222" s="158"/>
      <c r="P5222" s="265">
        <f t="shared" si="1146"/>
        <v>242958.21070755148</v>
      </c>
      <c r="Q5222" s="265">
        <f t="shared" si="1147"/>
        <v>419832.64956125012</v>
      </c>
      <c r="R5222" s="266">
        <f t="shared" si="1148"/>
        <v>662790.86026880157</v>
      </c>
    </row>
    <row r="5223" spans="1:18" x14ac:dyDescent="0.25">
      <c r="A5223" s="81">
        <v>5192</v>
      </c>
      <c r="B5223" s="93">
        <f t="shared" si="1137"/>
        <v>1.3729693008412318E-43</v>
      </c>
      <c r="C5223" s="178">
        <f t="shared" si="1138"/>
        <v>1.3698721185557518E-43</v>
      </c>
      <c r="D5223" s="165">
        <f t="shared" si="1139"/>
        <v>2.2558277767625785E-3</v>
      </c>
      <c r="E5223" s="166">
        <f t="shared" si="1149"/>
        <v>24.291375447755232</v>
      </c>
      <c r="F5223" s="167">
        <f t="shared" si="1150"/>
        <v>11.714513644728111</v>
      </c>
      <c r="G5223" s="167">
        <f t="shared" si="1140"/>
        <v>407103.04985529819</v>
      </c>
      <c r="H5223" s="167">
        <f t="shared" si="1141"/>
        <v>271299.98899881309</v>
      </c>
      <c r="I5223" s="168">
        <f t="shared" si="1142"/>
        <v>678403.03885411122</v>
      </c>
      <c r="J5223" s="168">
        <f t="shared" si="1144"/>
        <v>637628.78170442383</v>
      </c>
      <c r="K5223" s="94"/>
      <c r="L5223" s="265">
        <f t="shared" si="1143"/>
        <v>258520.3084312111</v>
      </c>
      <c r="M5223" s="265">
        <f>$G5223*NonHospFrac+theModel!$H5223*NonHospFrac</f>
        <v>419882.73042290017</v>
      </c>
      <c r="N5223" s="266">
        <f t="shared" si="1145"/>
        <v>678403.03885411122</v>
      </c>
      <c r="O5223" s="158"/>
      <c r="P5223" s="265">
        <f t="shared" si="1146"/>
        <v>242982.38638387641</v>
      </c>
      <c r="Q5223" s="265">
        <f t="shared" si="1147"/>
        <v>419881.17017228116</v>
      </c>
      <c r="R5223" s="266">
        <f t="shared" si="1148"/>
        <v>662863.55655615753</v>
      </c>
    </row>
    <row r="5224" spans="1:18" x14ac:dyDescent="0.25">
      <c r="A5224" s="81">
        <v>5193</v>
      </c>
      <c r="B5224" s="93">
        <f t="shared" si="1137"/>
        <v>1.3473216037456459E-43</v>
      </c>
      <c r="C5224" s="178">
        <f t="shared" si="1138"/>
        <v>1.3442822782476841E-43</v>
      </c>
      <c r="D5224" s="165">
        <f t="shared" si="1139"/>
        <v>2.2558277767625785E-3</v>
      </c>
      <c r="E5224" s="166">
        <f t="shared" si="1149"/>
        <v>24.291375447755232</v>
      </c>
      <c r="F5224" s="167">
        <f t="shared" si="1150"/>
        <v>11.716769472504874</v>
      </c>
      <c r="G5224" s="167">
        <f t="shared" si="1140"/>
        <v>407181.44443451159</v>
      </c>
      <c r="H5224" s="167">
        <f t="shared" si="1141"/>
        <v>271299.98899881309</v>
      </c>
      <c r="I5224" s="168">
        <f t="shared" si="1142"/>
        <v>678481.43343332468</v>
      </c>
      <c r="J5224" s="168">
        <f t="shared" si="1144"/>
        <v>637692.22037140396</v>
      </c>
      <c r="K5224" s="94"/>
      <c r="L5224" s="265">
        <f t="shared" si="1143"/>
        <v>258550.18239939352</v>
      </c>
      <c r="M5224" s="265">
        <f>$G5224*NonHospFrac+theModel!$H5224*NonHospFrac</f>
        <v>419931.25103393116</v>
      </c>
      <c r="N5224" s="266">
        <f t="shared" si="1145"/>
        <v>678481.43343332468</v>
      </c>
      <c r="O5224" s="158"/>
      <c r="P5224" s="265">
        <f t="shared" si="1146"/>
        <v>243006.56107475318</v>
      </c>
      <c r="Q5224" s="265">
        <f t="shared" si="1147"/>
        <v>419929.69078331214</v>
      </c>
      <c r="R5224" s="266">
        <f t="shared" si="1148"/>
        <v>662936.25185806537</v>
      </c>
    </row>
    <row r="5225" spans="1:18" x14ac:dyDescent="0.25">
      <c r="A5225" s="81">
        <v>5194</v>
      </c>
      <c r="B5225" s="93">
        <f t="shared" si="1137"/>
        <v>1.3221530174108788E-43</v>
      </c>
      <c r="C5225" s="178">
        <f t="shared" si="1138"/>
        <v>1.3191704679090729E-43</v>
      </c>
      <c r="D5225" s="165">
        <f t="shared" si="1139"/>
        <v>2.2558277767625785E-3</v>
      </c>
      <c r="E5225" s="166">
        <f t="shared" si="1149"/>
        <v>24.291375447755232</v>
      </c>
      <c r="F5225" s="167">
        <f t="shared" si="1150"/>
        <v>11.719025300281636</v>
      </c>
      <c r="G5225" s="167">
        <f t="shared" si="1140"/>
        <v>407259.839013725</v>
      </c>
      <c r="H5225" s="167">
        <f t="shared" si="1141"/>
        <v>271299.98899881309</v>
      </c>
      <c r="I5225" s="168">
        <f t="shared" si="1142"/>
        <v>678559.82801253814</v>
      </c>
      <c r="J5225" s="168">
        <f t="shared" si="1144"/>
        <v>637755.6564524991</v>
      </c>
      <c r="K5225" s="94"/>
      <c r="L5225" s="265">
        <f t="shared" si="1143"/>
        <v>258580.05636757595</v>
      </c>
      <c r="M5225" s="265">
        <f>$G5225*NonHospFrac+theModel!$H5225*NonHospFrac</f>
        <v>419979.77164496214</v>
      </c>
      <c r="N5225" s="266">
        <f t="shared" si="1145"/>
        <v>678559.82801253814</v>
      </c>
      <c r="O5225" s="158"/>
      <c r="P5225" s="265">
        <f t="shared" si="1146"/>
        <v>243030.73478022194</v>
      </c>
      <c r="Q5225" s="265">
        <f t="shared" si="1147"/>
        <v>419978.21139434312</v>
      </c>
      <c r="R5225" s="266">
        <f t="shared" si="1148"/>
        <v>663008.946174565</v>
      </c>
    </row>
    <row r="5226" spans="1:18" x14ac:dyDescent="0.25">
      <c r="A5226" s="81">
        <v>5195</v>
      </c>
      <c r="B5226" s="93">
        <f t="shared" si="1137"/>
        <v>1.2974545918278801E-43</v>
      </c>
      <c r="C5226" s="178">
        <f t="shared" si="1138"/>
        <v>1.2945277577205465E-43</v>
      </c>
      <c r="D5226" s="165">
        <f t="shared" si="1139"/>
        <v>2.2558277767625785E-3</v>
      </c>
      <c r="E5226" s="166">
        <f t="shared" si="1149"/>
        <v>24.291375447755232</v>
      </c>
      <c r="F5226" s="167">
        <f t="shared" si="1150"/>
        <v>11.721281128058399</v>
      </c>
      <c r="G5226" s="167">
        <f t="shared" si="1140"/>
        <v>407338.23359293846</v>
      </c>
      <c r="H5226" s="167">
        <f t="shared" si="1141"/>
        <v>271299.98899881309</v>
      </c>
      <c r="I5226" s="168">
        <f t="shared" si="1142"/>
        <v>678638.22259175149</v>
      </c>
      <c r="J5226" s="168">
        <f t="shared" si="1144"/>
        <v>637819.08994781459</v>
      </c>
      <c r="K5226" s="94"/>
      <c r="L5226" s="265">
        <f t="shared" si="1143"/>
        <v>258609.9303357584</v>
      </c>
      <c r="M5226" s="265">
        <f>$G5226*NonHospFrac+theModel!$H5226*NonHospFrac</f>
        <v>420028.29225599312</v>
      </c>
      <c r="N5226" s="266">
        <f t="shared" si="1145"/>
        <v>678638.22259175149</v>
      </c>
      <c r="O5226" s="158"/>
      <c r="P5226" s="265">
        <f t="shared" si="1146"/>
        <v>243054.90750032294</v>
      </c>
      <c r="Q5226" s="265">
        <f t="shared" si="1147"/>
        <v>420026.7320053741</v>
      </c>
      <c r="R5226" s="266">
        <f t="shared" si="1148"/>
        <v>663081.63950569707</v>
      </c>
    </row>
    <row r="5227" spans="1:18" x14ac:dyDescent="0.25">
      <c r="A5227" s="81">
        <v>5196</v>
      </c>
      <c r="B5227" s="93">
        <f t="shared" si="1137"/>
        <v>1.2732175441778785E-43</v>
      </c>
      <c r="C5227" s="178">
        <f t="shared" si="1138"/>
        <v>1.2703453846758606E-43</v>
      </c>
      <c r="D5227" s="165">
        <f t="shared" si="1139"/>
        <v>2.2558277767625785E-3</v>
      </c>
      <c r="E5227" s="166">
        <f t="shared" si="1149"/>
        <v>24.291375447755232</v>
      </c>
      <c r="F5227" s="167">
        <f t="shared" si="1150"/>
        <v>11.723536955835161</v>
      </c>
      <c r="G5227" s="167">
        <f t="shared" si="1140"/>
        <v>407416.62817215186</v>
      </c>
      <c r="H5227" s="167">
        <f t="shared" si="1141"/>
        <v>271299.98899881309</v>
      </c>
      <c r="I5227" s="168">
        <f t="shared" si="1142"/>
        <v>678716.61717096495</v>
      </c>
      <c r="J5227" s="168">
        <f t="shared" si="1144"/>
        <v>637882.52085745602</v>
      </c>
      <c r="K5227" s="94"/>
      <c r="L5227" s="265">
        <f t="shared" si="1143"/>
        <v>258639.80430394082</v>
      </c>
      <c r="M5227" s="265">
        <f>$G5227*NonHospFrac+theModel!$H5227*NonHospFrac</f>
        <v>420076.8128670241</v>
      </c>
      <c r="N5227" s="266">
        <f t="shared" si="1145"/>
        <v>678716.61717096495</v>
      </c>
      <c r="O5227" s="158"/>
      <c r="P5227" s="265">
        <f t="shared" si="1146"/>
        <v>243079.07923509623</v>
      </c>
      <c r="Q5227" s="265">
        <f t="shared" si="1147"/>
        <v>420075.25261640508</v>
      </c>
      <c r="R5227" s="266">
        <f t="shared" si="1148"/>
        <v>663154.33185150125</v>
      </c>
    </row>
    <row r="5228" spans="1:18" x14ac:dyDescent="0.25">
      <c r="A5228" s="81">
        <v>5197</v>
      </c>
      <c r="B5228" s="93">
        <f t="shared" si="1137"/>
        <v>1.2494332557091909E-43</v>
      </c>
      <c r="C5228" s="178">
        <f t="shared" si="1138"/>
        <v>1.2466147494657511E-43</v>
      </c>
      <c r="D5228" s="165">
        <f t="shared" si="1139"/>
        <v>2.2558277767625785E-3</v>
      </c>
      <c r="E5228" s="166">
        <f t="shared" si="1149"/>
        <v>24.291375447755232</v>
      </c>
      <c r="F5228" s="167">
        <f t="shared" si="1150"/>
        <v>11.725792783611924</v>
      </c>
      <c r="G5228" s="167">
        <f t="shared" si="1140"/>
        <v>407495.02275136526</v>
      </c>
      <c r="H5228" s="167">
        <f t="shared" si="1141"/>
        <v>271299.98899881309</v>
      </c>
      <c r="I5228" s="168">
        <f t="shared" si="1142"/>
        <v>678795.01175017841</v>
      </c>
      <c r="J5228" s="168">
        <f t="shared" si="1144"/>
        <v>637945.94918152876</v>
      </c>
      <c r="K5228" s="94"/>
      <c r="L5228" s="265">
        <f t="shared" si="1143"/>
        <v>258669.67827212322</v>
      </c>
      <c r="M5228" s="265">
        <f>$G5228*NonHospFrac+theModel!$H5228*NonHospFrac</f>
        <v>420125.33347805508</v>
      </c>
      <c r="N5228" s="266">
        <f t="shared" si="1145"/>
        <v>678795.0117501783</v>
      </c>
      <c r="O5228" s="158"/>
      <c r="P5228" s="265">
        <f t="shared" si="1146"/>
        <v>243103.24998458201</v>
      </c>
      <c r="Q5228" s="265">
        <f t="shared" si="1147"/>
        <v>420123.77322743606</v>
      </c>
      <c r="R5228" s="266">
        <f t="shared" si="1148"/>
        <v>663227.02321201807</v>
      </c>
    </row>
    <row r="5229" spans="1:18" x14ac:dyDescent="0.25">
      <c r="A5229" s="81">
        <v>5198</v>
      </c>
      <c r="B5229" s="93">
        <f t="shared" si="1137"/>
        <v>1.2260932686723747E-43</v>
      </c>
      <c r="C5229" s="178">
        <f t="shared" si="1138"/>
        <v>1.223327413420002E-43</v>
      </c>
      <c r="D5229" s="165">
        <f t="shared" si="1139"/>
        <v>2.2558277767625785E-3</v>
      </c>
      <c r="E5229" s="166">
        <f t="shared" si="1149"/>
        <v>24.291375447755232</v>
      </c>
      <c r="F5229" s="167">
        <f t="shared" si="1150"/>
        <v>11.728048611388687</v>
      </c>
      <c r="G5229" s="167">
        <f t="shared" si="1140"/>
        <v>407573.41733057867</v>
      </c>
      <c r="H5229" s="167">
        <f t="shared" si="1141"/>
        <v>271299.98899881309</v>
      </c>
      <c r="I5229" s="168">
        <f t="shared" si="1142"/>
        <v>678873.40632939176</v>
      </c>
      <c r="J5229" s="168">
        <f t="shared" si="1144"/>
        <v>638009.37492013804</v>
      </c>
      <c r="K5229" s="94"/>
      <c r="L5229" s="265">
        <f t="shared" si="1143"/>
        <v>258699.55224030564</v>
      </c>
      <c r="M5229" s="265">
        <f>$G5229*NonHospFrac+theModel!$H5229*NonHospFrac</f>
        <v>420173.85408908606</v>
      </c>
      <c r="N5229" s="266">
        <f t="shared" si="1145"/>
        <v>678873.40632939176</v>
      </c>
      <c r="O5229" s="158"/>
      <c r="P5229" s="265">
        <f t="shared" si="1146"/>
        <v>243127.41974882048</v>
      </c>
      <c r="Q5229" s="265">
        <f t="shared" si="1147"/>
        <v>420172.29383846704</v>
      </c>
      <c r="R5229" s="266">
        <f t="shared" si="1148"/>
        <v>663299.71358728758</v>
      </c>
    </row>
    <row r="5230" spans="1:18" x14ac:dyDescent="0.25">
      <c r="A5230" s="81">
        <v>5199</v>
      </c>
      <c r="B5230" s="93">
        <f t="shared" si="1137"/>
        <v>1.2031892833126306E-43</v>
      </c>
      <c r="C5230" s="178">
        <f t="shared" si="1138"/>
        <v>1.2004750955066308E-43</v>
      </c>
      <c r="D5230" s="165">
        <f t="shared" si="1139"/>
        <v>2.2558277767625785E-3</v>
      </c>
      <c r="E5230" s="166">
        <f t="shared" si="1149"/>
        <v>24.291375447755232</v>
      </c>
      <c r="F5230" s="167">
        <f t="shared" si="1150"/>
        <v>11.730304439165449</v>
      </c>
      <c r="G5230" s="167">
        <f t="shared" si="1140"/>
        <v>407651.81190979213</v>
      </c>
      <c r="H5230" s="167">
        <f t="shared" si="1141"/>
        <v>271299.98899881309</v>
      </c>
      <c r="I5230" s="168">
        <f t="shared" si="1142"/>
        <v>678951.80090860522</v>
      </c>
      <c r="J5230" s="168">
        <f t="shared" si="1144"/>
        <v>638072.79807338945</v>
      </c>
      <c r="K5230" s="94"/>
      <c r="L5230" s="265">
        <f t="shared" si="1143"/>
        <v>258729.42620848809</v>
      </c>
      <c r="M5230" s="265">
        <f>$G5230*NonHospFrac+theModel!$H5230*NonHospFrac</f>
        <v>420222.3747001171</v>
      </c>
      <c r="N5230" s="266">
        <f t="shared" si="1145"/>
        <v>678951.80090860522</v>
      </c>
      <c r="O5230" s="158"/>
      <c r="P5230" s="265">
        <f t="shared" si="1146"/>
        <v>243151.5885278518</v>
      </c>
      <c r="Q5230" s="265">
        <f t="shared" si="1147"/>
        <v>420220.81444949808</v>
      </c>
      <c r="R5230" s="266">
        <f t="shared" si="1148"/>
        <v>663372.40297734994</v>
      </c>
    </row>
    <row r="5231" spans="1:18" x14ac:dyDescent="0.25">
      <c r="A5231" s="81">
        <v>5200</v>
      </c>
      <c r="B5231" s="93">
        <f t="shared" si="1137"/>
        <v>1.1807131549184071E-43</v>
      </c>
      <c r="C5231" s="178">
        <f t="shared" si="1138"/>
        <v>1.1780496693871532E-43</v>
      </c>
      <c r="D5231" s="165">
        <f t="shared" si="1139"/>
        <v>2.2558277767625785E-3</v>
      </c>
      <c r="E5231" s="166">
        <f t="shared" si="1149"/>
        <v>24.291375447755232</v>
      </c>
      <c r="F5231" s="167">
        <f t="shared" si="1150"/>
        <v>11.732560266942212</v>
      </c>
      <c r="G5231" s="167">
        <f t="shared" si="1140"/>
        <v>407730.20648900553</v>
      </c>
      <c r="H5231" s="167">
        <f t="shared" si="1141"/>
        <v>271299.98899881309</v>
      </c>
      <c r="I5231" s="168">
        <f t="shared" si="1142"/>
        <v>679030.19548781868</v>
      </c>
      <c r="J5231" s="168">
        <f t="shared" si="1144"/>
        <v>638136.21864138823</v>
      </c>
      <c r="K5231" s="94"/>
      <c r="L5231" s="265">
        <f t="shared" si="1143"/>
        <v>258759.30017667051</v>
      </c>
      <c r="M5231" s="265">
        <f>$G5231*NonHospFrac+theModel!$H5231*NonHospFrac</f>
        <v>420270.89531114808</v>
      </c>
      <c r="N5231" s="266">
        <f t="shared" si="1145"/>
        <v>679030.19548781856</v>
      </c>
      <c r="O5231" s="158"/>
      <c r="P5231" s="265">
        <f t="shared" si="1146"/>
        <v>243175.75632171609</v>
      </c>
      <c r="Q5231" s="265">
        <f t="shared" si="1147"/>
        <v>420269.33506052906</v>
      </c>
      <c r="R5231" s="266">
        <f t="shared" si="1148"/>
        <v>663445.09138224518</v>
      </c>
    </row>
    <row r="5232" spans="1:18" x14ac:dyDescent="0.25">
      <c r="A5232" s="81">
        <v>5201</v>
      </c>
      <c r="B5232" s="93">
        <f t="shared" si="1137"/>
        <v>1.1586568909250399E-43</v>
      </c>
      <c r="C5232" s="178">
        <f t="shared" si="1138"/>
        <v>1.1560431605267537E-43</v>
      </c>
      <c r="D5232" s="165">
        <f t="shared" si="1139"/>
        <v>2.2558277767625785E-3</v>
      </c>
      <c r="E5232" s="166">
        <f t="shared" si="1149"/>
        <v>24.291375447755232</v>
      </c>
      <c r="F5232" s="167">
        <f t="shared" si="1150"/>
        <v>11.734816094718974</v>
      </c>
      <c r="G5232" s="167">
        <f t="shared" si="1140"/>
        <v>407808.60106821894</v>
      </c>
      <c r="H5232" s="167">
        <f t="shared" si="1141"/>
        <v>271299.98899881309</v>
      </c>
      <c r="I5232" s="168">
        <f t="shared" si="1142"/>
        <v>679108.59006703203</v>
      </c>
      <c r="J5232" s="168">
        <f t="shared" si="1144"/>
        <v>638199.63662423973</v>
      </c>
      <c r="K5232" s="94"/>
      <c r="L5232" s="265">
        <f t="shared" si="1143"/>
        <v>258789.17414485294</v>
      </c>
      <c r="M5232" s="265">
        <f>$G5232*NonHospFrac+theModel!$H5232*NonHospFrac</f>
        <v>420319.41592217912</v>
      </c>
      <c r="N5232" s="266">
        <f t="shared" si="1145"/>
        <v>679108.59006703203</v>
      </c>
      <c r="O5232" s="158"/>
      <c r="P5232" s="265">
        <f t="shared" si="1146"/>
        <v>243199.92313045354</v>
      </c>
      <c r="Q5232" s="265">
        <f t="shared" si="1147"/>
        <v>420317.8556715601</v>
      </c>
      <c r="R5232" s="266">
        <f t="shared" si="1148"/>
        <v>663517.77880201361</v>
      </c>
    </row>
    <row r="5233" spans="1:18" x14ac:dyDescent="0.25">
      <c r="A5233" s="81">
        <v>5202</v>
      </c>
      <c r="B5233" s="93">
        <f t="shared" si="1137"/>
        <v>1.1370126480727569E-43</v>
      </c>
      <c r="C5233" s="178">
        <f t="shared" si="1138"/>
        <v>1.134447743358704E-43</v>
      </c>
      <c r="D5233" s="165">
        <f t="shared" si="1139"/>
        <v>2.2558277767625785E-3</v>
      </c>
      <c r="E5233" s="166">
        <f t="shared" si="1149"/>
        <v>24.291375447755232</v>
      </c>
      <c r="F5233" s="167">
        <f t="shared" si="1150"/>
        <v>11.737071922495737</v>
      </c>
      <c r="G5233" s="167">
        <f t="shared" si="1140"/>
        <v>407886.9956474324</v>
      </c>
      <c r="H5233" s="167">
        <f t="shared" si="1141"/>
        <v>271299.98899881309</v>
      </c>
      <c r="I5233" s="168">
        <f t="shared" si="1142"/>
        <v>679186.98464624549</v>
      </c>
      <c r="J5233" s="168">
        <f t="shared" si="1144"/>
        <v>638263.05202204955</v>
      </c>
      <c r="K5233" s="94"/>
      <c r="L5233" s="265">
        <f t="shared" si="1143"/>
        <v>258819.04811303536</v>
      </c>
      <c r="M5233" s="265">
        <f>$G5233*NonHospFrac+theModel!$H5233*NonHospFrac</f>
        <v>420367.9365332101</v>
      </c>
      <c r="N5233" s="266">
        <f t="shared" si="1145"/>
        <v>679186.98464624549</v>
      </c>
      <c r="O5233" s="158"/>
      <c r="P5233" s="265">
        <f t="shared" si="1146"/>
        <v>243224.08895410426</v>
      </c>
      <c r="Q5233" s="265">
        <f t="shared" si="1147"/>
        <v>420366.37628259108</v>
      </c>
      <c r="R5233" s="266">
        <f t="shared" si="1148"/>
        <v>663590.46523669537</v>
      </c>
    </row>
    <row r="5234" spans="1:18" x14ac:dyDescent="0.25">
      <c r="A5234" s="81">
        <v>5203</v>
      </c>
      <c r="B5234" s="93">
        <f t="shared" si="1137"/>
        <v>1.1157727296173522E-43</v>
      </c>
      <c r="C5234" s="178">
        <f t="shared" si="1138"/>
        <v>1.1132557385013271E-43</v>
      </c>
      <c r="D5234" s="165">
        <f t="shared" si="1139"/>
        <v>2.2558277767625785E-3</v>
      </c>
      <c r="E5234" s="166">
        <f t="shared" si="1149"/>
        <v>24.291375447755232</v>
      </c>
      <c r="F5234" s="167">
        <f t="shared" si="1150"/>
        <v>11.7393277502725</v>
      </c>
      <c r="G5234" s="167">
        <f t="shared" si="1140"/>
        <v>407965.3902266458</v>
      </c>
      <c r="H5234" s="167">
        <f t="shared" si="1141"/>
        <v>271299.98899881309</v>
      </c>
      <c r="I5234" s="168">
        <f t="shared" si="1142"/>
        <v>679265.37922545895</v>
      </c>
      <c r="J5234" s="168">
        <f t="shared" si="1144"/>
        <v>638326.46483492292</v>
      </c>
      <c r="K5234" s="94"/>
      <c r="L5234" s="265">
        <f t="shared" si="1143"/>
        <v>258848.92208121778</v>
      </c>
      <c r="M5234" s="265">
        <f>$G5234*NonHospFrac+theModel!$H5234*NonHospFrac</f>
        <v>420416.45714424108</v>
      </c>
      <c r="N5234" s="266">
        <f t="shared" si="1145"/>
        <v>679265.37922545883</v>
      </c>
      <c r="O5234" s="158"/>
      <c r="P5234" s="265">
        <f t="shared" si="1146"/>
        <v>243248.25379270845</v>
      </c>
      <c r="Q5234" s="265">
        <f t="shared" si="1147"/>
        <v>420414.89689362206</v>
      </c>
      <c r="R5234" s="266">
        <f t="shared" si="1148"/>
        <v>663663.15068633051</v>
      </c>
    </row>
    <row r="5235" spans="1:18" x14ac:dyDescent="0.25">
      <c r="A5235" s="81">
        <v>5204</v>
      </c>
      <c r="B5235" s="93">
        <f t="shared" si="1137"/>
        <v>1.0949295825934635E-43</v>
      </c>
      <c r="C5235" s="178">
        <f t="shared" si="1138"/>
        <v>1.0924596100274501E-43</v>
      </c>
      <c r="D5235" s="165">
        <f t="shared" si="1139"/>
        <v>2.2558277767625785E-3</v>
      </c>
      <c r="E5235" s="166">
        <f t="shared" si="1149"/>
        <v>24.291375447755232</v>
      </c>
      <c r="F5235" s="167">
        <f t="shared" si="1150"/>
        <v>11.741583578049262</v>
      </c>
      <c r="G5235" s="167">
        <f t="shared" si="1140"/>
        <v>408043.78480585921</v>
      </c>
      <c r="H5235" s="167">
        <f t="shared" si="1141"/>
        <v>271299.98899881309</v>
      </c>
      <c r="I5235" s="168">
        <f t="shared" si="1142"/>
        <v>679343.7738046723</v>
      </c>
      <c r="J5235" s="168">
        <f t="shared" si="1144"/>
        <v>638389.87506296509</v>
      </c>
      <c r="K5235" s="94"/>
      <c r="L5235" s="265">
        <f t="shared" si="1143"/>
        <v>258878.7960494002</v>
      </c>
      <c r="M5235" s="265">
        <f>$G5235*NonHospFrac+theModel!$H5235*NonHospFrac</f>
        <v>420464.97775527206</v>
      </c>
      <c r="N5235" s="266">
        <f t="shared" si="1145"/>
        <v>679343.7738046723</v>
      </c>
      <c r="O5235" s="158"/>
      <c r="P5235" s="265">
        <f t="shared" si="1146"/>
        <v>243272.41764630625</v>
      </c>
      <c r="Q5235" s="265">
        <f t="shared" si="1147"/>
        <v>420463.41750465304</v>
      </c>
      <c r="R5235" s="266">
        <f t="shared" si="1148"/>
        <v>663735.83515095932</v>
      </c>
    </row>
    <row r="5236" spans="1:18" x14ac:dyDescent="0.25">
      <c r="A5236" s="81">
        <v>5205</v>
      </c>
      <c r="B5236" s="93">
        <f t="shared" si="1137"/>
        <v>1.074475795128465E-43</v>
      </c>
      <c r="C5236" s="178">
        <f t="shared" si="1138"/>
        <v>1.0720519627843551E-43</v>
      </c>
      <c r="D5236" s="165">
        <f t="shared" si="1139"/>
        <v>2.2558277767625785E-3</v>
      </c>
      <c r="E5236" s="166">
        <f t="shared" si="1149"/>
        <v>24.291375447755232</v>
      </c>
      <c r="F5236" s="167">
        <f t="shared" si="1150"/>
        <v>11.743839405826025</v>
      </c>
      <c r="G5236" s="167">
        <f t="shared" si="1140"/>
        <v>408122.17938507267</v>
      </c>
      <c r="H5236" s="167">
        <f t="shared" si="1141"/>
        <v>271299.98899881309</v>
      </c>
      <c r="I5236" s="168">
        <f t="shared" si="1142"/>
        <v>679422.16838388576</v>
      </c>
      <c r="J5236" s="168">
        <f t="shared" si="1144"/>
        <v>638453.28270628164</v>
      </c>
      <c r="K5236" s="94"/>
      <c r="L5236" s="265">
        <f t="shared" si="1143"/>
        <v>258908.67001758266</v>
      </c>
      <c r="M5236" s="265">
        <f>$G5236*NonHospFrac+theModel!$H5236*NonHospFrac</f>
        <v>420513.4983663031</v>
      </c>
      <c r="N5236" s="266">
        <f t="shared" si="1145"/>
        <v>679422.16838388576</v>
      </c>
      <c r="O5236" s="158"/>
      <c r="P5236" s="265">
        <f t="shared" si="1146"/>
        <v>243296.58051493781</v>
      </c>
      <c r="Q5236" s="265">
        <f t="shared" si="1147"/>
        <v>420511.93811568408</v>
      </c>
      <c r="R5236" s="266">
        <f t="shared" si="1148"/>
        <v>663808.51863062195</v>
      </c>
    </row>
    <row r="5237" spans="1:18" x14ac:dyDescent="0.25">
      <c r="A5237" s="81">
        <v>5206</v>
      </c>
      <c r="B5237" s="93">
        <f t="shared" si="1137"/>
        <v>1.0544040938070384E-43</v>
      </c>
      <c r="C5237" s="178">
        <f t="shared" si="1138"/>
        <v>1.0520255397642963E-43</v>
      </c>
      <c r="D5237" s="165">
        <f t="shared" si="1139"/>
        <v>2.2558277767625785E-3</v>
      </c>
      <c r="E5237" s="166">
        <f t="shared" si="1149"/>
        <v>24.291375447755232</v>
      </c>
      <c r="F5237" s="167">
        <f t="shared" si="1150"/>
        <v>11.746095233602787</v>
      </c>
      <c r="G5237" s="167">
        <f t="shared" si="1140"/>
        <v>408200.57396428607</v>
      </c>
      <c r="H5237" s="167">
        <f t="shared" si="1141"/>
        <v>271299.98899881309</v>
      </c>
      <c r="I5237" s="168">
        <f t="shared" si="1142"/>
        <v>679500.56296309922</v>
      </c>
      <c r="J5237" s="168">
        <f t="shared" si="1144"/>
        <v>638516.6877649778</v>
      </c>
      <c r="K5237" s="94"/>
      <c r="L5237" s="265">
        <f t="shared" si="1143"/>
        <v>258938.54398576508</v>
      </c>
      <c r="M5237" s="265">
        <f>$G5237*NonHospFrac+theModel!$H5237*NonHospFrac</f>
        <v>420562.01897733408</v>
      </c>
      <c r="N5237" s="266">
        <f t="shared" si="1145"/>
        <v>679500.56296309922</v>
      </c>
      <c r="O5237" s="158"/>
      <c r="P5237" s="265">
        <f t="shared" si="1146"/>
        <v>243320.74239864326</v>
      </c>
      <c r="Q5237" s="265">
        <f t="shared" si="1147"/>
        <v>420560.45872671506</v>
      </c>
      <c r="R5237" s="266">
        <f t="shared" si="1148"/>
        <v>663881.20112535835</v>
      </c>
    </row>
    <row r="5238" spans="1:18" x14ac:dyDescent="0.25">
      <c r="A5238" s="81">
        <v>5207</v>
      </c>
      <c r="B5238" s="93">
        <f t="shared" si="1137"/>
        <v>1.0347073410844834E-43</v>
      </c>
      <c r="C5238" s="178">
        <f t="shared" si="1138"/>
        <v>1.0323732195236449E-43</v>
      </c>
      <c r="D5238" s="165">
        <f t="shared" si="1139"/>
        <v>2.2558277767625785E-3</v>
      </c>
      <c r="E5238" s="166">
        <f t="shared" si="1149"/>
        <v>24.291375447755232</v>
      </c>
      <c r="F5238" s="167">
        <f t="shared" si="1150"/>
        <v>11.74835106137955</v>
      </c>
      <c r="G5238" s="167">
        <f t="shared" si="1140"/>
        <v>408278.96854349948</v>
      </c>
      <c r="H5238" s="167">
        <f t="shared" si="1141"/>
        <v>271299.98899881309</v>
      </c>
      <c r="I5238" s="168">
        <f t="shared" si="1142"/>
        <v>679578.95754231256</v>
      </c>
      <c r="J5238" s="168">
        <f t="shared" si="1144"/>
        <v>638580.09023915883</v>
      </c>
      <c r="K5238" s="94"/>
      <c r="L5238" s="265">
        <f t="shared" si="1143"/>
        <v>258968.41795394747</v>
      </c>
      <c r="M5238" s="265">
        <f>$G5238*NonHospFrac+theModel!$H5238*NonHospFrac</f>
        <v>420610.53958836506</v>
      </c>
      <c r="N5238" s="266">
        <f t="shared" si="1145"/>
        <v>679578.95754231256</v>
      </c>
      <c r="O5238" s="158"/>
      <c r="P5238" s="265">
        <f t="shared" si="1146"/>
        <v>243344.90329746273</v>
      </c>
      <c r="Q5238" s="265">
        <f t="shared" si="1147"/>
        <v>420608.97933774604</v>
      </c>
      <c r="R5238" s="266">
        <f t="shared" si="1148"/>
        <v>663953.88263520878</v>
      </c>
    </row>
    <row r="5239" spans="1:18" x14ac:dyDescent="0.25">
      <c r="A5239" s="81">
        <v>5208</v>
      </c>
      <c r="B5239" s="93">
        <f t="shared" si="1137"/>
        <v>1.0153785327488316E-43</v>
      </c>
      <c r="C5239" s="178">
        <f t="shared" si="1138"/>
        <v>1.0130880136507284E-43</v>
      </c>
      <c r="D5239" s="165">
        <f t="shared" si="1139"/>
        <v>2.2558277767625785E-3</v>
      </c>
      <c r="E5239" s="166">
        <f t="shared" si="1149"/>
        <v>24.291375447755232</v>
      </c>
      <c r="F5239" s="167">
        <f t="shared" si="1150"/>
        <v>11.750606889156312</v>
      </c>
      <c r="G5239" s="167">
        <f t="shared" si="1140"/>
        <v>408357.36312271288</v>
      </c>
      <c r="H5239" s="167">
        <f t="shared" si="1141"/>
        <v>271299.98899881309</v>
      </c>
      <c r="I5239" s="168">
        <f t="shared" si="1142"/>
        <v>679657.35212152591</v>
      </c>
      <c r="J5239" s="168">
        <f t="shared" si="1144"/>
        <v>638643.49012893019</v>
      </c>
      <c r="K5239" s="94"/>
      <c r="L5239" s="265">
        <f t="shared" si="1143"/>
        <v>258998.29192212989</v>
      </c>
      <c r="M5239" s="265">
        <f>$G5239*NonHospFrac+theModel!$H5239*NonHospFrac</f>
        <v>420659.06019939604</v>
      </c>
      <c r="N5239" s="266">
        <f t="shared" si="1145"/>
        <v>679657.35212152591</v>
      </c>
      <c r="O5239" s="158"/>
      <c r="P5239" s="265">
        <f t="shared" si="1146"/>
        <v>243369.06321143644</v>
      </c>
      <c r="Q5239" s="265">
        <f t="shared" si="1147"/>
        <v>420657.49994877703</v>
      </c>
      <c r="R5239" s="266">
        <f t="shared" si="1148"/>
        <v>664026.56316021341</v>
      </c>
    </row>
    <row r="5240" spans="1:18" x14ac:dyDescent="0.25">
      <c r="A5240" s="81">
        <v>5209</v>
      </c>
      <c r="B5240" s="93">
        <f t="shared" si="1137"/>
        <v>9.9641079542989391E-44</v>
      </c>
      <c r="C5240" s="178">
        <f t="shared" si="1138"/>
        <v>9.9416306428049712E-44</v>
      </c>
      <c r="D5240" s="165">
        <f t="shared" si="1139"/>
        <v>2.2558277767625785E-3</v>
      </c>
      <c r="E5240" s="166">
        <f t="shared" si="1149"/>
        <v>24.291375447755232</v>
      </c>
      <c r="F5240" s="167">
        <f t="shared" si="1150"/>
        <v>11.752862716933075</v>
      </c>
      <c r="G5240" s="167">
        <f t="shared" si="1140"/>
        <v>408435.75770192634</v>
      </c>
      <c r="H5240" s="167">
        <f t="shared" si="1141"/>
        <v>271299.98899881309</v>
      </c>
      <c r="I5240" s="168">
        <f t="shared" si="1142"/>
        <v>679735.74670073949</v>
      </c>
      <c r="J5240" s="168">
        <f t="shared" si="1144"/>
        <v>638706.88743439747</v>
      </c>
      <c r="K5240" s="94"/>
      <c r="L5240" s="265">
        <f t="shared" si="1143"/>
        <v>259028.16589031235</v>
      </c>
      <c r="M5240" s="265">
        <f>$G5240*NonHospFrac+theModel!$H5240*NonHospFrac</f>
        <v>420707.58081042708</v>
      </c>
      <c r="N5240" s="266">
        <f t="shared" si="1145"/>
        <v>679735.74670073949</v>
      </c>
      <c r="O5240" s="158"/>
      <c r="P5240" s="265">
        <f t="shared" si="1146"/>
        <v>243393.22214060451</v>
      </c>
      <c r="Q5240" s="265">
        <f t="shared" si="1147"/>
        <v>420706.02055980806</v>
      </c>
      <c r="R5240" s="266">
        <f t="shared" si="1148"/>
        <v>664099.24270041264</v>
      </c>
    </row>
    <row r="5241" spans="1:18" x14ac:dyDescent="0.25">
      <c r="A5241" s="81">
        <v>5210</v>
      </c>
      <c r="B5241" s="93">
        <f t="shared" si="1137"/>
        <v>9.7779738415530807E-44</v>
      </c>
      <c r="C5241" s="178">
        <f t="shared" si="1138"/>
        <v>9.7559164165608469E-44</v>
      </c>
      <c r="D5241" s="165">
        <f t="shared" si="1139"/>
        <v>2.2558277767625785E-3</v>
      </c>
      <c r="E5241" s="166">
        <f t="shared" si="1149"/>
        <v>24.291375447755232</v>
      </c>
      <c r="F5241" s="167">
        <f t="shared" si="1150"/>
        <v>11.755118544709838</v>
      </c>
      <c r="G5241" s="167">
        <f t="shared" si="1140"/>
        <v>408514.15228113974</v>
      </c>
      <c r="H5241" s="167">
        <f t="shared" si="1141"/>
        <v>271299.98899881309</v>
      </c>
      <c r="I5241" s="168">
        <f t="shared" si="1142"/>
        <v>679814.14127995283</v>
      </c>
      <c r="J5241" s="168">
        <f t="shared" si="1144"/>
        <v>638770.28215566557</v>
      </c>
      <c r="K5241" s="94"/>
      <c r="L5241" s="265">
        <f t="shared" si="1143"/>
        <v>259058.03985849477</v>
      </c>
      <c r="M5241" s="265">
        <f>$G5241*NonHospFrac+theModel!$H5241*NonHospFrac</f>
        <v>420756.10142145806</v>
      </c>
      <c r="N5241" s="266">
        <f t="shared" si="1145"/>
        <v>679814.14127995283</v>
      </c>
      <c r="O5241" s="158"/>
      <c r="P5241" s="265">
        <f t="shared" si="1146"/>
        <v>243417.38008500705</v>
      </c>
      <c r="Q5241" s="265">
        <f t="shared" si="1147"/>
        <v>420754.54117083905</v>
      </c>
      <c r="R5241" s="266">
        <f t="shared" si="1148"/>
        <v>664171.92125584604</v>
      </c>
    </row>
    <row r="5242" spans="1:18" x14ac:dyDescent="0.25">
      <c r="A5242" s="81">
        <v>5211</v>
      </c>
      <c r="B5242" s="93">
        <f t="shared" si="1137"/>
        <v>9.5953167995178033E-44</v>
      </c>
      <c r="C5242" s="178">
        <f t="shared" si="1138"/>
        <v>9.5736714173546142E-44</v>
      </c>
      <c r="D5242" s="165">
        <f t="shared" si="1139"/>
        <v>2.2558277767625785E-3</v>
      </c>
      <c r="E5242" s="166">
        <f t="shared" si="1149"/>
        <v>24.291375447755232</v>
      </c>
      <c r="F5242" s="167">
        <f t="shared" si="1150"/>
        <v>11.7573743724866</v>
      </c>
      <c r="G5242" s="167">
        <f t="shared" si="1140"/>
        <v>408592.54686035315</v>
      </c>
      <c r="H5242" s="167">
        <f t="shared" si="1141"/>
        <v>271299.98899881309</v>
      </c>
      <c r="I5242" s="168">
        <f t="shared" si="1142"/>
        <v>679892.53585916618</v>
      </c>
      <c r="J5242" s="168">
        <f t="shared" si="1144"/>
        <v>638833.67429284006</v>
      </c>
      <c r="K5242" s="94"/>
      <c r="L5242" s="265">
        <f t="shared" si="1143"/>
        <v>259087.91382667719</v>
      </c>
      <c r="M5242" s="265">
        <f>$G5242*NonHospFrac+theModel!$H5242*NonHospFrac</f>
        <v>420804.62203248905</v>
      </c>
      <c r="N5242" s="266">
        <f t="shared" si="1145"/>
        <v>679892.53585916618</v>
      </c>
      <c r="O5242" s="158"/>
      <c r="P5242" s="265">
        <f t="shared" si="1146"/>
        <v>243441.53704468423</v>
      </c>
      <c r="Q5242" s="265">
        <f t="shared" si="1147"/>
        <v>420803.06178187003</v>
      </c>
      <c r="R5242" s="266">
        <f t="shared" si="1148"/>
        <v>664244.59882655425</v>
      </c>
    </row>
    <row r="5243" spans="1:18" x14ac:dyDescent="0.25">
      <c r="A5243" s="81">
        <v>5212</v>
      </c>
      <c r="B5243" s="93">
        <f t="shared" si="1137"/>
        <v>9.416071874915884E-44</v>
      </c>
      <c r="C5243" s="178">
        <f t="shared" si="1138"/>
        <v>9.3948308384324561E-44</v>
      </c>
      <c r="D5243" s="165">
        <f t="shared" si="1139"/>
        <v>2.2558277767625785E-3</v>
      </c>
      <c r="E5243" s="166">
        <f t="shared" si="1149"/>
        <v>24.291375447755232</v>
      </c>
      <c r="F5243" s="167">
        <f t="shared" si="1150"/>
        <v>11.759630200263363</v>
      </c>
      <c r="G5243" s="167">
        <f t="shared" si="1140"/>
        <v>408670.94143956661</v>
      </c>
      <c r="H5243" s="167">
        <f t="shared" si="1141"/>
        <v>271299.98899881309</v>
      </c>
      <c r="I5243" s="168">
        <f t="shared" si="1142"/>
        <v>679970.93043837976</v>
      </c>
      <c r="J5243" s="168">
        <f t="shared" si="1144"/>
        <v>638897.06384602643</v>
      </c>
      <c r="K5243" s="94"/>
      <c r="L5243" s="265">
        <f t="shared" si="1143"/>
        <v>259117.78779485961</v>
      </c>
      <c r="M5243" s="265">
        <f>$G5243*NonHospFrac+theModel!$H5243*NonHospFrac</f>
        <v>420853.14264352003</v>
      </c>
      <c r="N5243" s="266">
        <f t="shared" si="1145"/>
        <v>679970.93043837964</v>
      </c>
      <c r="O5243" s="158"/>
      <c r="P5243" s="265">
        <f t="shared" si="1146"/>
        <v>243465.69301967617</v>
      </c>
      <c r="Q5243" s="265">
        <f t="shared" si="1147"/>
        <v>420851.58239290101</v>
      </c>
      <c r="R5243" s="266">
        <f t="shared" si="1148"/>
        <v>664317.2754125772</v>
      </c>
    </row>
    <row r="5244" spans="1:18" x14ac:dyDescent="0.25">
      <c r="A5244" s="81">
        <v>5213</v>
      </c>
      <c r="B5244" s="93">
        <f t="shared" si="1137"/>
        <v>9.2401753278262009E-44</v>
      </c>
      <c r="C5244" s="178">
        <f t="shared" si="1138"/>
        <v>9.2193310836595334E-44</v>
      </c>
      <c r="D5244" s="165">
        <f t="shared" si="1139"/>
        <v>2.2558277767625785E-3</v>
      </c>
      <c r="E5244" s="166">
        <f t="shared" si="1149"/>
        <v>24.291375447755232</v>
      </c>
      <c r="F5244" s="167">
        <f t="shared" si="1150"/>
        <v>11.761886028040125</v>
      </c>
      <c r="G5244" s="167">
        <f t="shared" si="1140"/>
        <v>408749.33601878001</v>
      </c>
      <c r="H5244" s="167">
        <f t="shared" si="1141"/>
        <v>271299.98899881309</v>
      </c>
      <c r="I5244" s="168">
        <f t="shared" si="1142"/>
        <v>680049.3250175931</v>
      </c>
      <c r="J5244" s="168">
        <f t="shared" si="1144"/>
        <v>638960.45081532956</v>
      </c>
      <c r="K5244" s="94"/>
      <c r="L5244" s="265">
        <f t="shared" si="1143"/>
        <v>259147.66176304204</v>
      </c>
      <c r="M5244" s="265">
        <f>$G5244*NonHospFrac+theModel!$H5244*NonHospFrac</f>
        <v>420901.66325455101</v>
      </c>
      <c r="N5244" s="266">
        <f t="shared" si="1145"/>
        <v>680049.3250175931</v>
      </c>
      <c r="O5244" s="158"/>
      <c r="P5244" s="265">
        <f t="shared" si="1146"/>
        <v>243489.84801002301</v>
      </c>
      <c r="Q5244" s="265">
        <f t="shared" si="1147"/>
        <v>420900.10300393199</v>
      </c>
      <c r="R5244" s="266">
        <f t="shared" si="1148"/>
        <v>664389.95101395505</v>
      </c>
    </row>
    <row r="5245" spans="1:18" x14ac:dyDescent="0.25">
      <c r="A5245" s="81">
        <v>5214</v>
      </c>
      <c r="B5245" s="93">
        <f t="shared" si="1137"/>
        <v>9.067564609019171E-44</v>
      </c>
      <c r="C5245" s="178">
        <f t="shared" si="1138"/>
        <v>9.0471097449065571E-44</v>
      </c>
      <c r="D5245" s="165">
        <f t="shared" si="1139"/>
        <v>2.2558277767625785E-3</v>
      </c>
      <c r="E5245" s="166">
        <f t="shared" si="1149"/>
        <v>24.291375447755232</v>
      </c>
      <c r="F5245" s="167">
        <f t="shared" si="1150"/>
        <v>11.764141855816888</v>
      </c>
      <c r="G5245" s="167">
        <f t="shared" si="1140"/>
        <v>408827.73059799342</v>
      </c>
      <c r="H5245" s="167">
        <f t="shared" si="1141"/>
        <v>271299.98899881309</v>
      </c>
      <c r="I5245" s="168">
        <f t="shared" si="1142"/>
        <v>680127.71959680645</v>
      </c>
      <c r="J5245" s="168">
        <f t="shared" si="1144"/>
        <v>639023.83520085504</v>
      </c>
      <c r="K5245" s="94"/>
      <c r="L5245" s="265">
        <f t="shared" si="1143"/>
        <v>259177.53573122446</v>
      </c>
      <c r="M5245" s="265">
        <f>$G5245*NonHospFrac+theModel!$H5245*NonHospFrac</f>
        <v>420950.18386558199</v>
      </c>
      <c r="N5245" s="266">
        <f t="shared" si="1145"/>
        <v>680127.71959680645</v>
      </c>
      <c r="O5245" s="158"/>
      <c r="P5245" s="265">
        <f t="shared" si="1146"/>
        <v>243514.00201576488</v>
      </c>
      <c r="Q5245" s="265">
        <f t="shared" si="1147"/>
        <v>420948.62361496297</v>
      </c>
      <c r="R5245" s="266">
        <f t="shared" si="1148"/>
        <v>664462.62563072785</v>
      </c>
    </row>
    <row r="5246" spans="1:18" x14ac:dyDescent="0.25">
      <c r="A5246" s="81">
        <v>5215</v>
      </c>
      <c r="B5246" s="93">
        <f t="shared" si="1137"/>
        <v>8.8981783377134074E-44</v>
      </c>
      <c r="C5246" s="178">
        <f t="shared" si="1138"/>
        <v>8.878105579856606E-44</v>
      </c>
      <c r="D5246" s="165">
        <f t="shared" si="1139"/>
        <v>2.2558277767625785E-3</v>
      </c>
      <c r="E5246" s="166">
        <f t="shared" si="1149"/>
        <v>24.291375447755232</v>
      </c>
      <c r="F5246" s="167">
        <f t="shared" si="1150"/>
        <v>11.766397683593651</v>
      </c>
      <c r="G5246" s="167">
        <f t="shared" si="1140"/>
        <v>408906.12517720688</v>
      </c>
      <c r="H5246" s="167">
        <f t="shared" si="1141"/>
        <v>271299.98899881309</v>
      </c>
      <c r="I5246" s="168">
        <f t="shared" si="1142"/>
        <v>680206.11417602003</v>
      </c>
      <c r="J5246" s="168">
        <f t="shared" si="1144"/>
        <v>639087.21700270835</v>
      </c>
      <c r="K5246" s="94"/>
      <c r="L5246" s="265">
        <f t="shared" si="1143"/>
        <v>259207.40969940691</v>
      </c>
      <c r="M5246" s="265">
        <f>$G5246*NonHospFrac+theModel!$H5246*NonHospFrac</f>
        <v>420998.70447661303</v>
      </c>
      <c r="N5246" s="266">
        <f t="shared" si="1145"/>
        <v>680206.11417601991</v>
      </c>
      <c r="O5246" s="158"/>
      <c r="P5246" s="265">
        <f t="shared" si="1146"/>
        <v>243538.15503694196</v>
      </c>
      <c r="Q5246" s="265">
        <f t="shared" si="1147"/>
        <v>420997.14422599401</v>
      </c>
      <c r="R5246" s="266">
        <f t="shared" si="1148"/>
        <v>664535.29926293599</v>
      </c>
    </row>
    <row r="5247" spans="1:18" x14ac:dyDescent="0.25">
      <c r="A5247" s="81">
        <v>5216</v>
      </c>
      <c r="B5247" s="93">
        <f t="shared" si="1137"/>
        <v>8.7319562797487126E-44</v>
      </c>
      <c r="C5247" s="178">
        <f t="shared" si="1138"/>
        <v>8.7122584902273792E-44</v>
      </c>
      <c r="D5247" s="165">
        <f t="shared" si="1139"/>
        <v>2.2558277767625785E-3</v>
      </c>
      <c r="E5247" s="166">
        <f t="shared" si="1149"/>
        <v>24.291375447755232</v>
      </c>
      <c r="F5247" s="167">
        <f t="shared" si="1150"/>
        <v>11.768653511370413</v>
      </c>
      <c r="G5247" s="167">
        <f t="shared" si="1140"/>
        <v>408984.51975642028</v>
      </c>
      <c r="H5247" s="167">
        <f t="shared" si="1141"/>
        <v>271299.98899881309</v>
      </c>
      <c r="I5247" s="168">
        <f t="shared" si="1142"/>
        <v>680284.50875523337</v>
      </c>
      <c r="J5247" s="168">
        <f t="shared" si="1144"/>
        <v>639150.59622099448</v>
      </c>
      <c r="K5247" s="94"/>
      <c r="L5247" s="265">
        <f t="shared" si="1143"/>
        <v>259237.28366758933</v>
      </c>
      <c r="M5247" s="265">
        <f>$G5247*NonHospFrac+theModel!$H5247*NonHospFrac</f>
        <v>421047.22508764407</v>
      </c>
      <c r="N5247" s="266">
        <f t="shared" si="1145"/>
        <v>680284.50875523337</v>
      </c>
      <c r="O5247" s="158"/>
      <c r="P5247" s="265">
        <f t="shared" si="1146"/>
        <v>243562.30707359433</v>
      </c>
      <c r="Q5247" s="265">
        <f t="shared" si="1147"/>
        <v>421045.66483702505</v>
      </c>
      <c r="R5247" s="266">
        <f t="shared" si="1148"/>
        <v>664607.97191061941</v>
      </c>
    </row>
    <row r="5248" spans="1:18" x14ac:dyDescent="0.25">
      <c r="A5248" s="81">
        <v>5217</v>
      </c>
      <c r="B5248" s="93">
        <f t="shared" si="1137"/>
        <v>8.5688393261666655E-44</v>
      </c>
      <c r="C5248" s="178">
        <f t="shared" si="1138"/>
        <v>8.549509500400083E-44</v>
      </c>
      <c r="D5248" s="165">
        <f t="shared" si="1139"/>
        <v>2.2558277767625785E-3</v>
      </c>
      <c r="E5248" s="166">
        <f t="shared" si="1149"/>
        <v>24.291375447755232</v>
      </c>
      <c r="F5248" s="167">
        <f t="shared" si="1150"/>
        <v>11.770909339147176</v>
      </c>
      <c r="G5248" s="167">
        <f t="shared" si="1140"/>
        <v>409062.91433563369</v>
      </c>
      <c r="H5248" s="167">
        <f t="shared" si="1141"/>
        <v>271299.98899881309</v>
      </c>
      <c r="I5248" s="168">
        <f t="shared" si="1142"/>
        <v>680362.90333444672</v>
      </c>
      <c r="J5248" s="168">
        <f t="shared" si="1144"/>
        <v>639213.97285581892</v>
      </c>
      <c r="K5248" s="94"/>
      <c r="L5248" s="265">
        <f t="shared" si="1143"/>
        <v>259267.15763577173</v>
      </c>
      <c r="M5248" s="265">
        <f>$G5248*NonHospFrac+theModel!$H5248*NonHospFrac</f>
        <v>421095.74569867505</v>
      </c>
      <c r="N5248" s="266">
        <f t="shared" si="1145"/>
        <v>680362.90333444672</v>
      </c>
      <c r="O5248" s="158"/>
      <c r="P5248" s="265">
        <f t="shared" si="1146"/>
        <v>243586.45812576212</v>
      </c>
      <c r="Q5248" s="265">
        <f t="shared" si="1147"/>
        <v>421094.18544805603</v>
      </c>
      <c r="R5248" s="266">
        <f t="shared" si="1148"/>
        <v>664680.64357381815</v>
      </c>
    </row>
    <row r="5249" spans="1:18" x14ac:dyDescent="0.25">
      <c r="A5249" s="81">
        <v>5218</v>
      </c>
      <c r="B5249" s="93">
        <f t="shared" si="1137"/>
        <v>8.4087694721913354E-44</v>
      </c>
      <c r="C5249" s="178">
        <f t="shared" si="1138"/>
        <v>8.389800736447573E-44</v>
      </c>
      <c r="D5249" s="165">
        <f t="shared" si="1139"/>
        <v>2.2558277767625785E-3</v>
      </c>
      <c r="E5249" s="166">
        <f t="shared" si="1149"/>
        <v>24.291375447755232</v>
      </c>
      <c r="F5249" s="167">
        <f t="shared" si="1150"/>
        <v>11.773165166923938</v>
      </c>
      <c r="G5249" s="167">
        <f t="shared" si="1140"/>
        <v>409141.30891484709</v>
      </c>
      <c r="H5249" s="167">
        <f t="shared" si="1141"/>
        <v>271299.98899881309</v>
      </c>
      <c r="I5249" s="168">
        <f t="shared" si="1142"/>
        <v>680441.29791366018</v>
      </c>
      <c r="J5249" s="168">
        <f t="shared" si="1144"/>
        <v>639277.34690728702</v>
      </c>
      <c r="K5249" s="94"/>
      <c r="L5249" s="265">
        <f t="shared" si="1143"/>
        <v>259297.03160395415</v>
      </c>
      <c r="M5249" s="265">
        <f>$G5249*NonHospFrac+theModel!$H5249*NonHospFrac</f>
        <v>421144.26630970603</v>
      </c>
      <c r="N5249" s="266">
        <f t="shared" si="1145"/>
        <v>680441.29791366018</v>
      </c>
      <c r="O5249" s="158"/>
      <c r="P5249" s="265">
        <f t="shared" si="1146"/>
        <v>243610.6081934855</v>
      </c>
      <c r="Q5249" s="265">
        <f t="shared" si="1147"/>
        <v>421142.70605908701</v>
      </c>
      <c r="R5249" s="266">
        <f t="shared" si="1148"/>
        <v>664753.31425257248</v>
      </c>
    </row>
    <row r="5250" spans="1:18" x14ac:dyDescent="0.25">
      <c r="A5250" s="81">
        <v>5219</v>
      </c>
      <c r="B5250" s="93">
        <f t="shared" si="1137"/>
        <v>8.2516897966026442E-44</v>
      </c>
      <c r="C5250" s="178">
        <f t="shared" si="1138"/>
        <v>8.2330754055542397E-44</v>
      </c>
      <c r="D5250" s="165">
        <f t="shared" si="1139"/>
        <v>2.2558277767625785E-3</v>
      </c>
      <c r="E5250" s="166">
        <f t="shared" si="1149"/>
        <v>24.291375447755232</v>
      </c>
      <c r="F5250" s="167">
        <f t="shared" si="1150"/>
        <v>11.775420994700701</v>
      </c>
      <c r="G5250" s="167">
        <f t="shared" si="1140"/>
        <v>409219.70349406055</v>
      </c>
      <c r="H5250" s="167">
        <f t="shared" si="1141"/>
        <v>271299.98899881309</v>
      </c>
      <c r="I5250" s="168">
        <f t="shared" si="1142"/>
        <v>680519.69249287364</v>
      </c>
      <c r="J5250" s="168">
        <f t="shared" si="1144"/>
        <v>639340.71837550402</v>
      </c>
      <c r="K5250" s="94"/>
      <c r="L5250" s="265">
        <f t="shared" si="1143"/>
        <v>259326.9055721366</v>
      </c>
      <c r="M5250" s="265">
        <f>$G5250*NonHospFrac+theModel!$H5250*NonHospFrac</f>
        <v>421192.78692073701</v>
      </c>
      <c r="N5250" s="266">
        <f t="shared" si="1145"/>
        <v>680519.69249287364</v>
      </c>
      <c r="O5250" s="158"/>
      <c r="P5250" s="265">
        <f t="shared" si="1146"/>
        <v>243634.75727680459</v>
      </c>
      <c r="Q5250" s="265">
        <f t="shared" si="1147"/>
        <v>421191.22667011799</v>
      </c>
      <c r="R5250" s="266">
        <f t="shared" si="1148"/>
        <v>664825.98394692258</v>
      </c>
    </row>
    <row r="5251" spans="1:18" x14ac:dyDescent="0.25">
      <c r="A5251" s="81">
        <v>5220</v>
      </c>
      <c r="B5251" s="93">
        <f t="shared" si="1137"/>
        <v>8.0975444414950482E-44</v>
      </c>
      <c r="C5251" s="178">
        <f t="shared" si="1138"/>
        <v>8.0792777758203542E-44</v>
      </c>
      <c r="D5251" s="165">
        <f t="shared" si="1139"/>
        <v>2.2558277767625785E-3</v>
      </c>
      <c r="E5251" s="166">
        <f t="shared" si="1149"/>
        <v>24.291375447755232</v>
      </c>
      <c r="F5251" s="167">
        <f t="shared" si="1150"/>
        <v>11.777676822477464</v>
      </c>
      <c r="G5251" s="167">
        <f t="shared" si="1140"/>
        <v>409298.09807327396</v>
      </c>
      <c r="H5251" s="167">
        <f t="shared" si="1141"/>
        <v>271299.98899881309</v>
      </c>
      <c r="I5251" s="168">
        <f t="shared" si="1142"/>
        <v>680598.08707208699</v>
      </c>
      <c r="J5251" s="168">
        <f t="shared" si="1144"/>
        <v>639404.08726057515</v>
      </c>
      <c r="K5251" s="94"/>
      <c r="L5251" s="265">
        <f t="shared" si="1143"/>
        <v>259356.77954031902</v>
      </c>
      <c r="M5251" s="265">
        <f>$G5251*NonHospFrac+theModel!$H5251*NonHospFrac</f>
        <v>421241.30753176799</v>
      </c>
      <c r="N5251" s="266">
        <f t="shared" si="1145"/>
        <v>680598.08707208699</v>
      </c>
      <c r="O5251" s="158"/>
      <c r="P5251" s="265">
        <f t="shared" si="1146"/>
        <v>243658.9053757595</v>
      </c>
      <c r="Q5251" s="265">
        <f t="shared" si="1147"/>
        <v>421239.74728114897</v>
      </c>
      <c r="R5251" s="266">
        <f t="shared" si="1148"/>
        <v>664898.6526569085</v>
      </c>
    </row>
    <row r="5252" spans="1:18" x14ac:dyDescent="0.25">
      <c r="A5252" s="81">
        <v>5221</v>
      </c>
      <c r="B5252" s="93">
        <f t="shared" si="1137"/>
        <v>7.9462785924143285E-44</v>
      </c>
      <c r="C5252" s="178">
        <f t="shared" si="1138"/>
        <v>7.9283531564436664E-44</v>
      </c>
      <c r="D5252" s="165">
        <f t="shared" si="1139"/>
        <v>2.2558277767625785E-3</v>
      </c>
      <c r="E5252" s="166">
        <f t="shared" si="1149"/>
        <v>24.291375447755232</v>
      </c>
      <c r="F5252" s="167">
        <f t="shared" si="1150"/>
        <v>11.779932650254226</v>
      </c>
      <c r="G5252" s="167">
        <f t="shared" si="1140"/>
        <v>409376.49265248736</v>
      </c>
      <c r="H5252" s="167">
        <f t="shared" si="1141"/>
        <v>271299.98899881309</v>
      </c>
      <c r="I5252" s="168">
        <f t="shared" si="1142"/>
        <v>680676.48165130045</v>
      </c>
      <c r="J5252" s="168">
        <f t="shared" si="1144"/>
        <v>639467.45356260589</v>
      </c>
      <c r="K5252" s="94"/>
      <c r="L5252" s="265">
        <f t="shared" si="1143"/>
        <v>259386.65350850145</v>
      </c>
      <c r="M5252" s="265">
        <f>$G5252*NonHospFrac+theModel!$H5252*NonHospFrac</f>
        <v>421289.82814279897</v>
      </c>
      <c r="N5252" s="266">
        <f t="shared" si="1145"/>
        <v>680676.48165130045</v>
      </c>
      <c r="O5252" s="158"/>
      <c r="P5252" s="265">
        <f t="shared" si="1146"/>
        <v>243683.05249039034</v>
      </c>
      <c r="Q5252" s="265">
        <f t="shared" si="1147"/>
        <v>421288.26789217995</v>
      </c>
      <c r="R5252" s="266">
        <f t="shared" si="1148"/>
        <v>664971.32038257027</v>
      </c>
    </row>
    <row r="5253" spans="1:18" x14ac:dyDescent="0.25">
      <c r="A5253" s="81">
        <v>5222</v>
      </c>
      <c r="B5253" s="93">
        <f t="shared" si="1137"/>
        <v>7.7978384588654504E-44</v>
      </c>
      <c r="C5253" s="178">
        <f t="shared" si="1138"/>
        <v>7.7802478782712344E-44</v>
      </c>
      <c r="D5253" s="165">
        <f t="shared" si="1139"/>
        <v>2.2558277767625785E-3</v>
      </c>
      <c r="E5253" s="166">
        <f t="shared" si="1149"/>
        <v>24.291375447755232</v>
      </c>
      <c r="F5253" s="167">
        <f t="shared" si="1150"/>
        <v>11.782188478030989</v>
      </c>
      <c r="G5253" s="167">
        <f t="shared" si="1140"/>
        <v>409454.88723170082</v>
      </c>
      <c r="H5253" s="167">
        <f t="shared" si="1141"/>
        <v>271299.98899881309</v>
      </c>
      <c r="I5253" s="168">
        <f t="shared" si="1142"/>
        <v>680754.87623051391</v>
      </c>
      <c r="J5253" s="168">
        <f t="shared" si="1144"/>
        <v>639530.81728170137</v>
      </c>
      <c r="K5253" s="94"/>
      <c r="L5253" s="265">
        <f t="shared" si="1143"/>
        <v>259416.52747668387</v>
      </c>
      <c r="M5253" s="265">
        <f>$G5253*NonHospFrac+theModel!$H5253*NonHospFrac</f>
        <v>421338.34875383001</v>
      </c>
      <c r="N5253" s="266">
        <f t="shared" si="1145"/>
        <v>680754.87623051391</v>
      </c>
      <c r="O5253" s="158"/>
      <c r="P5253" s="265">
        <f t="shared" si="1146"/>
        <v>243707.19862073724</v>
      </c>
      <c r="Q5253" s="265">
        <f t="shared" si="1147"/>
        <v>421336.78850321099</v>
      </c>
      <c r="R5253" s="266">
        <f t="shared" si="1148"/>
        <v>665043.98712394829</v>
      </c>
    </row>
    <row r="5254" spans="1:18" x14ac:dyDescent="0.25">
      <c r="A5254" s="81">
        <v>5223</v>
      </c>
      <c r="B5254" s="93">
        <f t="shared" si="1137"/>
        <v>7.6521712551845308E-44</v>
      </c>
      <c r="C5254" s="178">
        <f t="shared" si="1138"/>
        <v>7.6349092747145415E-44</v>
      </c>
      <c r="D5254" s="165">
        <f t="shared" si="1139"/>
        <v>2.2558277767625785E-3</v>
      </c>
      <c r="E5254" s="166">
        <f t="shared" si="1149"/>
        <v>24.291375447755232</v>
      </c>
      <c r="F5254" s="167">
        <f t="shared" si="1150"/>
        <v>11.784444305807751</v>
      </c>
      <c r="G5254" s="167">
        <f t="shared" si="1140"/>
        <v>409533.28181091422</v>
      </c>
      <c r="H5254" s="167">
        <f t="shared" si="1141"/>
        <v>271299.98899881309</v>
      </c>
      <c r="I5254" s="168">
        <f t="shared" si="1142"/>
        <v>680833.27080972726</v>
      </c>
      <c r="J5254" s="168">
        <f t="shared" si="1144"/>
        <v>639594.17841796682</v>
      </c>
      <c r="K5254" s="94"/>
      <c r="L5254" s="265">
        <f t="shared" si="1143"/>
        <v>259446.40144486629</v>
      </c>
      <c r="M5254" s="265">
        <f>$G5254*NonHospFrac+theModel!$H5254*NonHospFrac</f>
        <v>421386.86936486099</v>
      </c>
      <c r="N5254" s="266">
        <f t="shared" si="1145"/>
        <v>680833.27080972726</v>
      </c>
      <c r="O5254" s="158"/>
      <c r="P5254" s="265">
        <f t="shared" si="1146"/>
        <v>243731.34376684035</v>
      </c>
      <c r="Q5254" s="265">
        <f t="shared" si="1147"/>
        <v>421385.30911424197</v>
      </c>
      <c r="R5254" s="266">
        <f t="shared" si="1148"/>
        <v>665116.65288108238</v>
      </c>
    </row>
    <row r="5255" spans="1:18" x14ac:dyDescent="0.25">
      <c r="A5255" s="81">
        <v>5224</v>
      </c>
      <c r="B5255" s="93">
        <f t="shared" si="1137"/>
        <v>7.5092251817682308E-44</v>
      </c>
      <c r="C5255" s="178">
        <f t="shared" si="1138"/>
        <v>7.4922856630212332E-44</v>
      </c>
      <c r="D5255" s="165">
        <f t="shared" si="1139"/>
        <v>2.2558277767625785E-3</v>
      </c>
      <c r="E5255" s="166">
        <f t="shared" si="1149"/>
        <v>24.291375447755232</v>
      </c>
      <c r="F5255" s="167">
        <f t="shared" si="1150"/>
        <v>11.786700133584514</v>
      </c>
      <c r="G5255" s="167">
        <f t="shared" si="1140"/>
        <v>409611.67639012763</v>
      </c>
      <c r="H5255" s="167">
        <f t="shared" si="1141"/>
        <v>271299.98899881309</v>
      </c>
      <c r="I5255" s="168">
        <f t="shared" si="1142"/>
        <v>680911.66538894072</v>
      </c>
      <c r="J5255" s="168">
        <f t="shared" si="1144"/>
        <v>639657.53697150771</v>
      </c>
      <c r="K5255" s="94"/>
      <c r="L5255" s="265">
        <f t="shared" si="1143"/>
        <v>259476.27541304872</v>
      </c>
      <c r="M5255" s="265">
        <f>$G5255*NonHospFrac+theModel!$H5255*NonHospFrac</f>
        <v>421435.38997589197</v>
      </c>
      <c r="N5255" s="266">
        <f t="shared" si="1145"/>
        <v>680911.66538894072</v>
      </c>
      <c r="O5255" s="158"/>
      <c r="P5255" s="265">
        <f t="shared" si="1146"/>
        <v>243755.48792873975</v>
      </c>
      <c r="Q5255" s="265">
        <f t="shared" si="1147"/>
        <v>421433.82972527295</v>
      </c>
      <c r="R5255" s="266">
        <f t="shared" si="1148"/>
        <v>665189.3176540127</v>
      </c>
    </row>
    <row r="5256" spans="1:18" x14ac:dyDescent="0.25">
      <c r="A5256" s="81">
        <v>5225</v>
      </c>
      <c r="B5256" s="93">
        <f t="shared" si="1137"/>
        <v>7.3689494066531746E-44</v>
      </c>
      <c r="C5256" s="178">
        <f t="shared" si="1138"/>
        <v>7.352326325896088E-44</v>
      </c>
      <c r="D5256" s="165">
        <f t="shared" si="1139"/>
        <v>2.2558277767625785E-3</v>
      </c>
      <c r="E5256" s="166">
        <f t="shared" si="1149"/>
        <v>24.291375447755232</v>
      </c>
      <c r="F5256" s="167">
        <f t="shared" si="1150"/>
        <v>11.788955961361276</v>
      </c>
      <c r="G5256" s="167">
        <f t="shared" si="1140"/>
        <v>409690.07096934109</v>
      </c>
      <c r="H5256" s="167">
        <f t="shared" si="1141"/>
        <v>271299.98899881309</v>
      </c>
      <c r="I5256" s="168">
        <f t="shared" si="1142"/>
        <v>680990.05996815418</v>
      </c>
      <c r="J5256" s="168">
        <f t="shared" si="1144"/>
        <v>639720.89294242929</v>
      </c>
      <c r="K5256" s="94"/>
      <c r="L5256" s="265">
        <f t="shared" si="1143"/>
        <v>259506.14938123117</v>
      </c>
      <c r="M5256" s="265">
        <f>$G5256*NonHospFrac+theModel!$H5256*NonHospFrac</f>
        <v>421483.91058692301</v>
      </c>
      <c r="N5256" s="266">
        <f t="shared" si="1145"/>
        <v>680990.05996815418</v>
      </c>
      <c r="O5256" s="158"/>
      <c r="P5256" s="265">
        <f t="shared" si="1146"/>
        <v>243779.6311064756</v>
      </c>
      <c r="Q5256" s="265">
        <f t="shared" si="1147"/>
        <v>421482.35033630399</v>
      </c>
      <c r="R5256" s="266">
        <f t="shared" si="1148"/>
        <v>665261.98144277954</v>
      </c>
    </row>
    <row r="5257" spans="1:18" x14ac:dyDescent="0.25">
      <c r="A5257" s="81">
        <v>5226</v>
      </c>
      <c r="B5257" s="93">
        <f t="shared" si="1137"/>
        <v>7.2312940474411393E-44</v>
      </c>
      <c r="C5257" s="178">
        <f t="shared" si="1138"/>
        <v>7.2149814934669834E-44</v>
      </c>
      <c r="D5257" s="165">
        <f t="shared" si="1139"/>
        <v>2.2558277767625785E-3</v>
      </c>
      <c r="E5257" s="166">
        <f t="shared" si="1149"/>
        <v>24.291375447755232</v>
      </c>
      <c r="F5257" s="167">
        <f t="shared" si="1150"/>
        <v>11.791211789138039</v>
      </c>
      <c r="G5257" s="167">
        <f t="shared" si="1140"/>
        <v>409768.46554855449</v>
      </c>
      <c r="H5257" s="167">
        <f t="shared" si="1141"/>
        <v>271299.98899881309</v>
      </c>
      <c r="I5257" s="168">
        <f t="shared" si="1142"/>
        <v>681068.45454736752</v>
      </c>
      <c r="J5257" s="168">
        <f t="shared" si="1144"/>
        <v>639784.24633083667</v>
      </c>
      <c r="K5257" s="94"/>
      <c r="L5257" s="265">
        <f t="shared" si="1143"/>
        <v>259536.02334941359</v>
      </c>
      <c r="M5257" s="265">
        <f>$G5257*NonHospFrac+theModel!$H5257*NonHospFrac</f>
        <v>421532.43119795399</v>
      </c>
      <c r="N5257" s="266">
        <f t="shared" si="1145"/>
        <v>681068.45454736752</v>
      </c>
      <c r="O5257" s="158"/>
      <c r="P5257" s="265">
        <f t="shared" si="1146"/>
        <v>243803.77330008798</v>
      </c>
      <c r="Q5257" s="265">
        <f t="shared" si="1147"/>
        <v>421530.87094733497</v>
      </c>
      <c r="R5257" s="266">
        <f t="shared" si="1148"/>
        <v>665334.64424742293</v>
      </c>
    </row>
    <row r="5258" spans="1:18" x14ac:dyDescent="0.25">
      <c r="A5258" s="81">
        <v>5227</v>
      </c>
      <c r="B5258" s="93">
        <f t="shared" si="1137"/>
        <v>7.0962101535591829E-44</v>
      </c>
      <c r="C5258" s="178">
        <f t="shared" si="1138"/>
        <v>7.0802023255850392E-44</v>
      </c>
      <c r="D5258" s="165">
        <f t="shared" si="1139"/>
        <v>2.2558277767625785E-3</v>
      </c>
      <c r="E5258" s="166">
        <f t="shared" si="1149"/>
        <v>24.291375447755232</v>
      </c>
      <c r="F5258" s="167">
        <f t="shared" si="1150"/>
        <v>11.793467616914802</v>
      </c>
      <c r="G5258" s="167">
        <f t="shared" si="1140"/>
        <v>409846.8601277679</v>
      </c>
      <c r="H5258" s="167">
        <f t="shared" si="1141"/>
        <v>271299.98899881309</v>
      </c>
      <c r="I5258" s="168">
        <f t="shared" si="1142"/>
        <v>681146.84912658099</v>
      </c>
      <c r="J5258" s="168">
        <f t="shared" si="1144"/>
        <v>639847.59713683533</v>
      </c>
      <c r="K5258" s="94"/>
      <c r="L5258" s="265">
        <f t="shared" si="1143"/>
        <v>259565.89731759601</v>
      </c>
      <c r="M5258" s="265">
        <f>$G5258*NonHospFrac+theModel!$H5258*NonHospFrac</f>
        <v>421580.95180898497</v>
      </c>
      <c r="N5258" s="266">
        <f t="shared" si="1145"/>
        <v>681146.84912658099</v>
      </c>
      <c r="O5258" s="158"/>
      <c r="P5258" s="265">
        <f t="shared" si="1146"/>
        <v>243827.91450961703</v>
      </c>
      <c r="Q5258" s="265">
        <f t="shared" si="1147"/>
        <v>421579.39155836595</v>
      </c>
      <c r="R5258" s="266">
        <f t="shared" si="1148"/>
        <v>665407.30606798292</v>
      </c>
    </row>
    <row r="5259" spans="1:18" x14ac:dyDescent="0.25">
      <c r="A5259" s="81">
        <v>5228</v>
      </c>
      <c r="B5259" s="93">
        <f t="shared" si="1137"/>
        <v>6.9636496888543584E-44</v>
      </c>
      <c r="C5259" s="178">
        <f t="shared" si="1138"/>
        <v>6.9479408944585966E-44</v>
      </c>
      <c r="D5259" s="165">
        <f t="shared" si="1139"/>
        <v>2.2558277767625785E-3</v>
      </c>
      <c r="E5259" s="166">
        <f t="shared" si="1149"/>
        <v>24.291375447755232</v>
      </c>
      <c r="F5259" s="167">
        <f t="shared" si="1150"/>
        <v>11.795723444691564</v>
      </c>
      <c r="G5259" s="167">
        <f t="shared" si="1140"/>
        <v>409925.2547069813</v>
      </c>
      <c r="H5259" s="167">
        <f t="shared" si="1141"/>
        <v>271299.98899881309</v>
      </c>
      <c r="I5259" s="168">
        <f t="shared" si="1142"/>
        <v>681225.24370579445</v>
      </c>
      <c r="J5259" s="168">
        <f t="shared" si="1144"/>
        <v>639910.9453605304</v>
      </c>
      <c r="K5259" s="94"/>
      <c r="L5259" s="265">
        <f t="shared" si="1143"/>
        <v>259595.77128577841</v>
      </c>
      <c r="M5259" s="265">
        <f>$G5259*NonHospFrac+theModel!$H5259*NonHospFrac</f>
        <v>421629.47242001595</v>
      </c>
      <c r="N5259" s="266">
        <f t="shared" si="1145"/>
        <v>681225.24370579433</v>
      </c>
      <c r="O5259" s="158"/>
      <c r="P5259" s="265">
        <f t="shared" si="1146"/>
        <v>243852.05473510284</v>
      </c>
      <c r="Q5259" s="265">
        <f t="shared" si="1147"/>
        <v>421627.91216939694</v>
      </c>
      <c r="R5259" s="266">
        <f t="shared" si="1148"/>
        <v>665479.9669044998</v>
      </c>
    </row>
    <row r="5260" spans="1:18" x14ac:dyDescent="0.25">
      <c r="A5260" s="81">
        <v>5229</v>
      </c>
      <c r="B5260" s="93">
        <f t="shared" si="1137"/>
        <v>6.8335655145103221E-44</v>
      </c>
      <c r="C5260" s="178">
        <f t="shared" si="1138"/>
        <v>6.818150167608363E-44</v>
      </c>
      <c r="D5260" s="165">
        <f t="shared" si="1139"/>
        <v>2.2558277767625785E-3</v>
      </c>
      <c r="E5260" s="166">
        <f t="shared" si="1149"/>
        <v>24.291375447755232</v>
      </c>
      <c r="F5260" s="167">
        <f t="shared" si="1150"/>
        <v>11.797979272468327</v>
      </c>
      <c r="G5260" s="167">
        <f t="shared" si="1140"/>
        <v>410003.64928619476</v>
      </c>
      <c r="H5260" s="167">
        <f t="shared" si="1141"/>
        <v>271299.98899881309</v>
      </c>
      <c r="I5260" s="168">
        <f t="shared" si="1142"/>
        <v>681303.63828500779</v>
      </c>
      <c r="J5260" s="168">
        <f t="shared" si="1144"/>
        <v>639974.29100202711</v>
      </c>
      <c r="K5260" s="94"/>
      <c r="L5260" s="265">
        <f t="shared" si="1143"/>
        <v>259625.64525396086</v>
      </c>
      <c r="M5260" s="265">
        <f>$G5260*NonHospFrac+theModel!$H5260*NonHospFrac</f>
        <v>421677.99303104694</v>
      </c>
      <c r="N5260" s="266">
        <f t="shared" si="1145"/>
        <v>681303.63828500779</v>
      </c>
      <c r="O5260" s="158"/>
      <c r="P5260" s="265">
        <f t="shared" si="1146"/>
        <v>243876.19397658558</v>
      </c>
      <c r="Q5260" s="265">
        <f t="shared" si="1147"/>
        <v>421676.43278042792</v>
      </c>
      <c r="R5260" s="266">
        <f t="shared" si="1148"/>
        <v>665552.6267570135</v>
      </c>
    </row>
    <row r="5261" spans="1:18" x14ac:dyDescent="0.25">
      <c r="A5261" s="81">
        <v>5230</v>
      </c>
      <c r="B5261" s="93">
        <f t="shared" si="1137"/>
        <v>6.7059113722862504E-44</v>
      </c>
      <c r="C5261" s="178">
        <f t="shared" si="1138"/>
        <v>6.6907839911441385E-44</v>
      </c>
      <c r="D5261" s="165">
        <f t="shared" si="1139"/>
        <v>2.2558277767625785E-3</v>
      </c>
      <c r="E5261" s="166">
        <f t="shared" si="1149"/>
        <v>24.291375447755232</v>
      </c>
      <c r="F5261" s="167">
        <f t="shared" si="1150"/>
        <v>11.800235100245089</v>
      </c>
      <c r="G5261" s="167">
        <f t="shared" si="1140"/>
        <v>410082.04386540817</v>
      </c>
      <c r="H5261" s="167">
        <f t="shared" si="1141"/>
        <v>271299.98899881309</v>
      </c>
      <c r="I5261" s="168">
        <f t="shared" si="1142"/>
        <v>681382.03286422126</v>
      </c>
      <c r="J5261" s="168">
        <f t="shared" si="1144"/>
        <v>640037.63406143081</v>
      </c>
      <c r="K5261" s="94"/>
      <c r="L5261" s="265">
        <f t="shared" si="1143"/>
        <v>259655.51922214328</v>
      </c>
      <c r="M5261" s="265">
        <f>$G5261*NonHospFrac+theModel!$H5261*NonHospFrac</f>
        <v>421726.51364207792</v>
      </c>
      <c r="N5261" s="266">
        <f t="shared" si="1145"/>
        <v>681382.03286422114</v>
      </c>
      <c r="O5261" s="158"/>
      <c r="P5261" s="265">
        <f t="shared" si="1146"/>
        <v>243900.33223410527</v>
      </c>
      <c r="Q5261" s="265">
        <f t="shared" si="1147"/>
        <v>421724.9533914589</v>
      </c>
      <c r="R5261" s="266">
        <f t="shared" si="1148"/>
        <v>665625.28562556417</v>
      </c>
    </row>
    <row r="5262" spans="1:18" x14ac:dyDescent="0.25">
      <c r="A5262" s="81">
        <v>5231</v>
      </c>
      <c r="B5262" s="93">
        <f t="shared" si="1137"/>
        <v>6.5806418680657332E-44</v>
      </c>
      <c r="C5262" s="178">
        <f t="shared" si="1138"/>
        <v>6.5657970733508235E-44</v>
      </c>
      <c r="D5262" s="165">
        <f t="shared" si="1139"/>
        <v>2.2558277767625785E-3</v>
      </c>
      <c r="E5262" s="166">
        <f t="shared" si="1149"/>
        <v>24.291375447755232</v>
      </c>
      <c r="F5262" s="167">
        <f t="shared" si="1150"/>
        <v>11.802490928021852</v>
      </c>
      <c r="G5262" s="167">
        <f t="shared" si="1140"/>
        <v>410160.43844462157</v>
      </c>
      <c r="H5262" s="167">
        <f t="shared" si="1141"/>
        <v>271299.98899881309</v>
      </c>
      <c r="I5262" s="168">
        <f t="shared" si="1142"/>
        <v>681460.42744343472</v>
      </c>
      <c r="J5262" s="168">
        <f t="shared" si="1144"/>
        <v>640100.97453884676</v>
      </c>
      <c r="K5262" s="94"/>
      <c r="L5262" s="265">
        <f t="shared" si="1143"/>
        <v>259685.3931903257</v>
      </c>
      <c r="M5262" s="265">
        <f>$G5262*NonHospFrac+theModel!$H5262*NonHospFrac</f>
        <v>421775.0342531089</v>
      </c>
      <c r="N5262" s="266">
        <f t="shared" si="1145"/>
        <v>681460.4274434346</v>
      </c>
      <c r="O5262" s="158"/>
      <c r="P5262" s="265">
        <f t="shared" si="1146"/>
        <v>243924.46950770207</v>
      </c>
      <c r="Q5262" s="265">
        <f t="shared" si="1147"/>
        <v>421773.47400248988</v>
      </c>
      <c r="R5262" s="266">
        <f t="shared" si="1148"/>
        <v>665697.94351019198</v>
      </c>
    </row>
    <row r="5263" spans="1:18" x14ac:dyDescent="0.25">
      <c r="A5263" s="81">
        <v>5232</v>
      </c>
      <c r="B5263" s="93">
        <f t="shared" si="1137"/>
        <v>6.4577124557160607E-44</v>
      </c>
      <c r="C5263" s="178">
        <f t="shared" si="1138"/>
        <v>6.4431449685841106E-44</v>
      </c>
      <c r="D5263" s="165">
        <f t="shared" si="1139"/>
        <v>2.2558277767625785E-3</v>
      </c>
      <c r="E5263" s="166">
        <f t="shared" si="1149"/>
        <v>24.291375447755232</v>
      </c>
      <c r="F5263" s="167">
        <f t="shared" si="1150"/>
        <v>11.804746755798615</v>
      </c>
      <c r="G5263" s="167">
        <f t="shared" si="1140"/>
        <v>410238.83302383503</v>
      </c>
      <c r="H5263" s="167">
        <f t="shared" si="1141"/>
        <v>271299.98899881309</v>
      </c>
      <c r="I5263" s="168">
        <f t="shared" si="1142"/>
        <v>681538.82202264806</v>
      </c>
      <c r="J5263" s="168">
        <f t="shared" si="1144"/>
        <v>640164.31243438006</v>
      </c>
      <c r="K5263" s="94"/>
      <c r="L5263" s="265">
        <f t="shared" si="1143"/>
        <v>259715.26715850813</v>
      </c>
      <c r="M5263" s="265">
        <f>$G5263*NonHospFrac+theModel!$H5263*NonHospFrac</f>
        <v>421823.55486413999</v>
      </c>
      <c r="N5263" s="266">
        <f t="shared" si="1145"/>
        <v>681538.82202264806</v>
      </c>
      <c r="O5263" s="158"/>
      <c r="P5263" s="265">
        <f t="shared" si="1146"/>
        <v>243948.60579741609</v>
      </c>
      <c r="Q5263" s="265">
        <f t="shared" si="1147"/>
        <v>421821.99461352098</v>
      </c>
      <c r="R5263" s="266">
        <f t="shared" si="1148"/>
        <v>665770.6004109371</v>
      </c>
    </row>
    <row r="5264" spans="1:18" x14ac:dyDescent="0.25">
      <c r="A5264" s="81">
        <v>5233</v>
      </c>
      <c r="B5264" s="93">
        <f t="shared" si="1137"/>
        <v>6.3370794212459958E-44</v>
      </c>
      <c r="C5264" s="178">
        <f t="shared" si="1138"/>
        <v>6.3227840614639988E-44</v>
      </c>
      <c r="D5264" s="165">
        <f t="shared" si="1139"/>
        <v>2.2558277767625785E-3</v>
      </c>
      <c r="E5264" s="166">
        <f t="shared" si="1149"/>
        <v>24.291375447755232</v>
      </c>
      <c r="F5264" s="167">
        <f t="shared" si="1150"/>
        <v>11.807002583575377</v>
      </c>
      <c r="G5264" s="167">
        <f t="shared" si="1140"/>
        <v>410317.22760304844</v>
      </c>
      <c r="H5264" s="167">
        <f t="shared" si="1141"/>
        <v>271299.98899881309</v>
      </c>
      <c r="I5264" s="168">
        <f t="shared" si="1142"/>
        <v>681617.21660186152</v>
      </c>
      <c r="J5264" s="168">
        <f t="shared" si="1144"/>
        <v>640227.64774813608</v>
      </c>
      <c r="K5264" s="94"/>
      <c r="L5264" s="265">
        <f t="shared" si="1143"/>
        <v>259745.14112669055</v>
      </c>
      <c r="M5264" s="265">
        <f>$G5264*NonHospFrac+theModel!$H5264*NonHospFrac</f>
        <v>421872.07547517098</v>
      </c>
      <c r="N5264" s="266">
        <f t="shared" si="1145"/>
        <v>681617.21660186152</v>
      </c>
      <c r="O5264" s="158"/>
      <c r="P5264" s="265">
        <f t="shared" si="1146"/>
        <v>243972.74110328744</v>
      </c>
      <c r="Q5264" s="265">
        <f t="shared" si="1147"/>
        <v>421870.51522455196</v>
      </c>
      <c r="R5264" s="266">
        <f t="shared" si="1148"/>
        <v>665843.25632783934</v>
      </c>
    </row>
    <row r="5265" spans="1:18" x14ac:dyDescent="0.25">
      <c r="A5265" s="81">
        <v>5234</v>
      </c>
      <c r="B5265" s="93">
        <f t="shared" si="1137"/>
        <v>6.2186998672624635E-44</v>
      </c>
      <c r="C5265" s="178">
        <f t="shared" si="1138"/>
        <v>6.2046715513665427E-44</v>
      </c>
      <c r="D5265" s="165">
        <f t="shared" si="1139"/>
        <v>2.2558277767625785E-3</v>
      </c>
      <c r="E5265" s="166">
        <f t="shared" si="1149"/>
        <v>24.291375447755232</v>
      </c>
      <c r="F5265" s="167">
        <f t="shared" si="1150"/>
        <v>11.80925841135214</v>
      </c>
      <c r="G5265" s="167">
        <f t="shared" si="1140"/>
        <v>410395.62218226184</v>
      </c>
      <c r="H5265" s="167">
        <f t="shared" si="1141"/>
        <v>271299.98899881309</v>
      </c>
      <c r="I5265" s="168">
        <f t="shared" si="1142"/>
        <v>681695.61118107499</v>
      </c>
      <c r="J5265" s="168">
        <f t="shared" si="1144"/>
        <v>640290.98048022005</v>
      </c>
      <c r="K5265" s="94"/>
      <c r="L5265" s="265">
        <f t="shared" si="1143"/>
        <v>259775.01509487297</v>
      </c>
      <c r="M5265" s="265">
        <f>$G5265*NonHospFrac+theModel!$H5265*NonHospFrac</f>
        <v>421920.59608620196</v>
      </c>
      <c r="N5265" s="266">
        <f t="shared" si="1145"/>
        <v>681695.61118107499</v>
      </c>
      <c r="O5265" s="158"/>
      <c r="P5265" s="265">
        <f t="shared" si="1146"/>
        <v>243996.87542535618</v>
      </c>
      <c r="Q5265" s="265">
        <f t="shared" si="1147"/>
        <v>421919.03583558294</v>
      </c>
      <c r="R5265" s="266">
        <f t="shared" si="1148"/>
        <v>665915.91126093909</v>
      </c>
    </row>
    <row r="5266" spans="1:18" x14ac:dyDescent="0.25">
      <c r="A5266" s="81">
        <v>5235</v>
      </c>
      <c r="B5266" s="93">
        <f t="shared" si="1137"/>
        <v>6.1025316977147664E-44</v>
      </c>
      <c r="C5266" s="178">
        <f t="shared" si="1138"/>
        <v>6.0887654372024873E-44</v>
      </c>
      <c r="D5266" s="165">
        <f t="shared" si="1139"/>
        <v>2.2558277767625785E-3</v>
      </c>
      <c r="E5266" s="166">
        <f t="shared" si="1149"/>
        <v>24.291375447755232</v>
      </c>
      <c r="F5266" s="167">
        <f t="shared" si="1150"/>
        <v>11.811514239128902</v>
      </c>
      <c r="G5266" s="167">
        <f t="shared" si="1140"/>
        <v>410474.0167614753</v>
      </c>
      <c r="H5266" s="167">
        <f t="shared" si="1141"/>
        <v>271299.98899881309</v>
      </c>
      <c r="I5266" s="168">
        <f t="shared" si="1142"/>
        <v>681774.00576028833</v>
      </c>
      <c r="J5266" s="168">
        <f t="shared" si="1144"/>
        <v>640354.31063073711</v>
      </c>
      <c r="K5266" s="94"/>
      <c r="L5266" s="265">
        <f t="shared" si="1143"/>
        <v>259804.88906305542</v>
      </c>
      <c r="M5266" s="265">
        <f>$G5266*NonHospFrac+theModel!$H5266*NonHospFrac</f>
        <v>421969.11669723294</v>
      </c>
      <c r="N5266" s="266">
        <f t="shared" si="1145"/>
        <v>681774.00576028833</v>
      </c>
      <c r="O5266" s="158"/>
      <c r="P5266" s="265">
        <f t="shared" si="1146"/>
        <v>244021.00876366248</v>
      </c>
      <c r="Q5266" s="265">
        <f t="shared" si="1147"/>
        <v>421967.55644661392</v>
      </c>
      <c r="R5266" s="266">
        <f t="shared" si="1148"/>
        <v>665988.5652102764</v>
      </c>
    </row>
    <row r="5267" spans="1:18" x14ac:dyDescent="0.25">
      <c r="A5267" s="81">
        <v>5236</v>
      </c>
      <c r="B5267" s="93">
        <f t="shared" si="1137"/>
        <v>5.9885336029261201E-44</v>
      </c>
      <c r="C5267" s="178">
        <f t="shared" si="1138"/>
        <v>5.9750245024825634E-44</v>
      </c>
      <c r="D5267" s="165">
        <f t="shared" si="1139"/>
        <v>2.2558277767625785E-3</v>
      </c>
      <c r="E5267" s="166">
        <f t="shared" si="1149"/>
        <v>24.291375447755232</v>
      </c>
      <c r="F5267" s="167">
        <f t="shared" si="1150"/>
        <v>11.813770066905665</v>
      </c>
      <c r="G5267" s="167">
        <f t="shared" si="1140"/>
        <v>410552.4113406887</v>
      </c>
      <c r="H5267" s="167">
        <f t="shared" si="1141"/>
        <v>271299.98899881309</v>
      </c>
      <c r="I5267" s="168">
        <f t="shared" si="1142"/>
        <v>681852.40033950179</v>
      </c>
      <c r="J5267" s="168">
        <f t="shared" si="1144"/>
        <v>640417.63819979259</v>
      </c>
      <c r="K5267" s="94"/>
      <c r="L5267" s="265">
        <f t="shared" si="1143"/>
        <v>259834.76303123785</v>
      </c>
      <c r="M5267" s="265">
        <f>$G5267*NonHospFrac+theModel!$H5267*NonHospFrac</f>
        <v>422017.63730826392</v>
      </c>
      <c r="N5267" s="266">
        <f t="shared" si="1145"/>
        <v>681852.40033950179</v>
      </c>
      <c r="O5267" s="158"/>
      <c r="P5267" s="265">
        <f t="shared" si="1146"/>
        <v>244045.14111824636</v>
      </c>
      <c r="Q5267" s="265">
        <f t="shared" si="1147"/>
        <v>422016.0770576449</v>
      </c>
      <c r="R5267" s="266">
        <f t="shared" si="1148"/>
        <v>666061.21817589132</v>
      </c>
    </row>
    <row r="5268" spans="1:18" x14ac:dyDescent="0.25">
      <c r="A5268" s="81">
        <v>5237</v>
      </c>
      <c r="B5268" s="93">
        <f t="shared" si="1137"/>
        <v>5.8766650449033895E-44</v>
      </c>
      <c r="C5268" s="178">
        <f t="shared" si="1138"/>
        <v>5.8634083006603666E-44</v>
      </c>
      <c r="D5268" s="165">
        <f t="shared" si="1139"/>
        <v>2.2558277767625785E-3</v>
      </c>
      <c r="E5268" s="166">
        <f t="shared" si="1149"/>
        <v>24.291375447755232</v>
      </c>
      <c r="F5268" s="167">
        <f t="shared" si="1150"/>
        <v>11.816025894682427</v>
      </c>
      <c r="G5268" s="167">
        <f t="shared" si="1140"/>
        <v>410630.80591990211</v>
      </c>
      <c r="H5268" s="167">
        <f t="shared" si="1141"/>
        <v>271299.98899881309</v>
      </c>
      <c r="I5268" s="168">
        <f t="shared" si="1142"/>
        <v>681930.79491871526</v>
      </c>
      <c r="J5268" s="168">
        <f t="shared" si="1144"/>
        <v>640480.96318749175</v>
      </c>
      <c r="K5268" s="94"/>
      <c r="L5268" s="265">
        <f t="shared" si="1143"/>
        <v>259864.63699942027</v>
      </c>
      <c r="M5268" s="265">
        <f>$G5268*NonHospFrac+theModel!$H5268*NonHospFrac</f>
        <v>422066.1579192949</v>
      </c>
      <c r="N5268" s="266">
        <f t="shared" si="1145"/>
        <v>681930.79491871514</v>
      </c>
      <c r="O5268" s="158"/>
      <c r="P5268" s="265">
        <f t="shared" si="1146"/>
        <v>244069.27248914799</v>
      </c>
      <c r="Q5268" s="265">
        <f t="shared" si="1147"/>
        <v>422064.59766867588</v>
      </c>
      <c r="R5268" s="266">
        <f t="shared" si="1148"/>
        <v>666133.8701578239</v>
      </c>
    </row>
    <row r="5269" spans="1:18" x14ac:dyDescent="0.25">
      <c r="A5269" s="81">
        <v>5238</v>
      </c>
      <c r="B5269" s="93">
        <f t="shared" si="1137"/>
        <v>5.7668862429217642E-44</v>
      </c>
      <c r="C5269" s="178">
        <f t="shared" si="1138"/>
        <v>5.7538771407495515E-44</v>
      </c>
      <c r="D5269" s="165">
        <f t="shared" si="1139"/>
        <v>2.2558277767625785E-3</v>
      </c>
      <c r="E5269" s="166">
        <f t="shared" si="1149"/>
        <v>24.291375447755232</v>
      </c>
      <c r="F5269" s="167">
        <f t="shared" si="1150"/>
        <v>11.81828172245919</v>
      </c>
      <c r="G5269" s="167">
        <f t="shared" si="1140"/>
        <v>410709.20049911551</v>
      </c>
      <c r="H5269" s="167">
        <f t="shared" si="1141"/>
        <v>271299.98899881309</v>
      </c>
      <c r="I5269" s="168">
        <f t="shared" si="1142"/>
        <v>682009.1894979286</v>
      </c>
      <c r="J5269" s="168">
        <f t="shared" si="1144"/>
        <v>640544.2855939396</v>
      </c>
      <c r="K5269" s="94"/>
      <c r="L5269" s="265">
        <f t="shared" si="1143"/>
        <v>259894.51096760266</v>
      </c>
      <c r="M5269" s="265">
        <f>$G5269*NonHospFrac+theModel!$H5269*NonHospFrac</f>
        <v>422114.67853032588</v>
      </c>
      <c r="N5269" s="266">
        <f t="shared" si="1145"/>
        <v>682009.1894979286</v>
      </c>
      <c r="O5269" s="158"/>
      <c r="P5269" s="265">
        <f t="shared" si="1146"/>
        <v>244093.4028764074</v>
      </c>
      <c r="Q5269" s="265">
        <f t="shared" si="1147"/>
        <v>422113.11827970686</v>
      </c>
      <c r="R5269" s="266">
        <f t="shared" si="1148"/>
        <v>666206.52115611429</v>
      </c>
    </row>
    <row r="5270" spans="1:18" x14ac:dyDescent="0.25">
      <c r="A5270" s="81">
        <v>5239</v>
      </c>
      <c r="B5270" s="93">
        <f t="shared" si="1137"/>
        <v>5.6591581593786471E-44</v>
      </c>
      <c r="C5270" s="178">
        <f t="shared" si="1138"/>
        <v>5.6463920732096283E-44</v>
      </c>
      <c r="D5270" s="165">
        <f t="shared" si="1139"/>
        <v>2.2558277767625785E-3</v>
      </c>
      <c r="E5270" s="166">
        <f t="shared" si="1149"/>
        <v>24.291375447755232</v>
      </c>
      <c r="F5270" s="167">
        <f t="shared" si="1150"/>
        <v>11.820537550235953</v>
      </c>
      <c r="G5270" s="167">
        <f t="shared" si="1140"/>
        <v>410787.59507832897</v>
      </c>
      <c r="H5270" s="167">
        <f t="shared" si="1141"/>
        <v>271299.98899881309</v>
      </c>
      <c r="I5270" s="168">
        <f t="shared" si="1142"/>
        <v>682087.58407714206</v>
      </c>
      <c r="J5270" s="168">
        <f t="shared" si="1144"/>
        <v>640607.60541924159</v>
      </c>
      <c r="K5270" s="94"/>
      <c r="L5270" s="265">
        <f t="shared" si="1143"/>
        <v>259924.38493578511</v>
      </c>
      <c r="M5270" s="265">
        <f>$G5270*NonHospFrac+theModel!$H5270*NonHospFrac</f>
        <v>422163.19914135692</v>
      </c>
      <c r="N5270" s="266">
        <f t="shared" si="1145"/>
        <v>682087.58407714206</v>
      </c>
      <c r="O5270" s="158"/>
      <c r="P5270" s="265">
        <f t="shared" si="1146"/>
        <v>244117.53228006477</v>
      </c>
      <c r="Q5270" s="265">
        <f t="shared" si="1147"/>
        <v>422161.6388907379</v>
      </c>
      <c r="R5270" s="266">
        <f t="shared" si="1148"/>
        <v>666279.17117080267</v>
      </c>
    </row>
    <row r="5271" spans="1:18" x14ac:dyDescent="0.25">
      <c r="A5271" s="81">
        <v>5240</v>
      </c>
      <c r="B5271" s="93">
        <f t="shared" si="1137"/>
        <v>5.5534424859117859E-44</v>
      </c>
      <c r="C5271" s="178">
        <f t="shared" si="1138"/>
        <v>5.5409148760954123E-44</v>
      </c>
      <c r="D5271" s="165">
        <f t="shared" si="1139"/>
        <v>2.2558277767625785E-3</v>
      </c>
      <c r="E5271" s="166">
        <f t="shared" si="1149"/>
        <v>24.291375447755232</v>
      </c>
      <c r="F5271" s="167">
        <f t="shared" si="1150"/>
        <v>11.822793378012715</v>
      </c>
      <c r="G5271" s="167">
        <f t="shared" si="1140"/>
        <v>410865.98965754238</v>
      </c>
      <c r="H5271" s="167">
        <f t="shared" si="1141"/>
        <v>271299.98899881309</v>
      </c>
      <c r="I5271" s="168">
        <f t="shared" si="1142"/>
        <v>682165.97865635552</v>
      </c>
      <c r="J5271" s="168">
        <f t="shared" si="1144"/>
        <v>640670.92266350286</v>
      </c>
      <c r="K5271" s="94"/>
      <c r="L5271" s="265">
        <f t="shared" si="1143"/>
        <v>259954.25890396754</v>
      </c>
      <c r="M5271" s="265">
        <f>$G5271*NonHospFrac+theModel!$H5271*NonHospFrac</f>
        <v>422211.7197523879</v>
      </c>
      <c r="N5271" s="266">
        <f t="shared" si="1145"/>
        <v>682165.97865635541</v>
      </c>
      <c r="O5271" s="158"/>
      <c r="P5271" s="265">
        <f t="shared" si="1146"/>
        <v>244141.66070016011</v>
      </c>
      <c r="Q5271" s="265">
        <f t="shared" si="1147"/>
        <v>422210.15950176888</v>
      </c>
      <c r="R5271" s="266">
        <f t="shared" si="1148"/>
        <v>666351.82020192896</v>
      </c>
    </row>
    <row r="5272" spans="1:18" x14ac:dyDescent="0.25">
      <c r="A5272" s="81">
        <v>5241</v>
      </c>
      <c r="B5272" s="93">
        <f t="shared" si="1137"/>
        <v>5.4497016297767265E-44</v>
      </c>
      <c r="C5272" s="178">
        <f t="shared" si="1138"/>
        <v>5.437408041465208E-44</v>
      </c>
      <c r="D5272" s="165">
        <f t="shared" si="1139"/>
        <v>2.2558277767625785E-3</v>
      </c>
      <c r="E5272" s="166">
        <f t="shared" si="1149"/>
        <v>24.291375447755232</v>
      </c>
      <c r="F5272" s="167">
        <f t="shared" si="1150"/>
        <v>11.825049205789478</v>
      </c>
      <c r="G5272" s="167">
        <f t="shared" si="1140"/>
        <v>410944.38423675578</v>
      </c>
      <c r="H5272" s="167">
        <f t="shared" si="1141"/>
        <v>271299.98899881309</v>
      </c>
      <c r="I5272" s="168">
        <f t="shared" si="1142"/>
        <v>682244.37323556887</v>
      </c>
      <c r="J5272" s="168">
        <f t="shared" si="1144"/>
        <v>640734.23732682853</v>
      </c>
      <c r="K5272" s="94"/>
      <c r="L5272" s="265">
        <f t="shared" si="1143"/>
        <v>259984.13287214996</v>
      </c>
      <c r="M5272" s="265">
        <f>$G5272*NonHospFrac+theModel!$H5272*NonHospFrac</f>
        <v>422260.24036341888</v>
      </c>
      <c r="N5272" s="266">
        <f t="shared" si="1145"/>
        <v>682244.37323556887</v>
      </c>
      <c r="O5272" s="158"/>
      <c r="P5272" s="265">
        <f t="shared" si="1146"/>
        <v>244165.78813673355</v>
      </c>
      <c r="Q5272" s="265">
        <f t="shared" si="1147"/>
        <v>422258.68011279986</v>
      </c>
      <c r="R5272" s="266">
        <f t="shared" si="1148"/>
        <v>666424.46824953344</v>
      </c>
    </row>
    <row r="5273" spans="1:18" x14ac:dyDescent="0.25">
      <c r="A5273" s="81">
        <v>5242</v>
      </c>
      <c r="B5273" s="93">
        <f t="shared" si="1137"/>
        <v>5.3478987004787482E-44</v>
      </c>
      <c r="C5273" s="178">
        <f t="shared" si="1138"/>
        <v>5.3358347620428957E-44</v>
      </c>
      <c r="D5273" s="165">
        <f t="shared" si="1139"/>
        <v>2.2558277767625785E-3</v>
      </c>
      <c r="E5273" s="166">
        <f t="shared" si="1149"/>
        <v>24.291375447755232</v>
      </c>
      <c r="F5273" s="167">
        <f t="shared" si="1150"/>
        <v>11.82730503356624</v>
      </c>
      <c r="G5273" s="167">
        <f t="shared" si="1140"/>
        <v>411022.77881596924</v>
      </c>
      <c r="H5273" s="167">
        <f t="shared" si="1141"/>
        <v>271299.98899881309</v>
      </c>
      <c r="I5273" s="168">
        <f t="shared" si="1142"/>
        <v>682322.76781478233</v>
      </c>
      <c r="J5273" s="168">
        <f t="shared" si="1144"/>
        <v>640797.54940932395</v>
      </c>
      <c r="K5273" s="94"/>
      <c r="L5273" s="265">
        <f t="shared" si="1143"/>
        <v>260014.00684033238</v>
      </c>
      <c r="M5273" s="265">
        <f>$G5273*NonHospFrac+theModel!$H5273*NonHospFrac</f>
        <v>422308.76097444992</v>
      </c>
      <c r="N5273" s="266">
        <f t="shared" si="1145"/>
        <v>682322.76781478233</v>
      </c>
      <c r="O5273" s="158"/>
      <c r="P5273" s="265">
        <f t="shared" si="1146"/>
        <v>244189.91458982517</v>
      </c>
      <c r="Q5273" s="265">
        <f t="shared" si="1147"/>
        <v>422307.2007238309</v>
      </c>
      <c r="R5273" s="266">
        <f t="shared" si="1148"/>
        <v>666497.11531365605</v>
      </c>
    </row>
    <row r="5274" spans="1:18" x14ac:dyDescent="0.25">
      <c r="A5274" s="81">
        <v>5243</v>
      </c>
      <c r="B5274" s="93">
        <f t="shared" si="1137"/>
        <v>5.247997496654515E-44</v>
      </c>
      <c r="C5274" s="178">
        <f t="shared" si="1138"/>
        <v>5.2361589181291817E-44</v>
      </c>
      <c r="D5274" s="165">
        <f t="shared" si="1139"/>
        <v>2.2558277767625785E-3</v>
      </c>
      <c r="E5274" s="166">
        <f t="shared" si="1149"/>
        <v>24.291375447755232</v>
      </c>
      <c r="F5274" s="167">
        <f t="shared" si="1150"/>
        <v>11.829560861343003</v>
      </c>
      <c r="G5274" s="167">
        <f t="shared" si="1140"/>
        <v>411101.17339518265</v>
      </c>
      <c r="H5274" s="167">
        <f t="shared" si="1141"/>
        <v>271299.98899881309</v>
      </c>
      <c r="I5274" s="168">
        <f t="shared" si="1142"/>
        <v>682401.16239399579</v>
      </c>
      <c r="J5274" s="168">
        <f t="shared" si="1144"/>
        <v>640860.85891109426</v>
      </c>
      <c r="K5274" s="94"/>
      <c r="L5274" s="265">
        <f t="shared" si="1143"/>
        <v>260043.8808085148</v>
      </c>
      <c r="M5274" s="265">
        <f>$G5274*NonHospFrac+theModel!$H5274*NonHospFrac</f>
        <v>422357.2815854809</v>
      </c>
      <c r="N5274" s="266">
        <f t="shared" si="1145"/>
        <v>682401.16239399568</v>
      </c>
      <c r="O5274" s="158"/>
      <c r="P5274" s="265">
        <f t="shared" si="1146"/>
        <v>244214.04005947508</v>
      </c>
      <c r="Q5274" s="265">
        <f t="shared" si="1147"/>
        <v>422355.72133486188</v>
      </c>
      <c r="R5274" s="266">
        <f t="shared" si="1148"/>
        <v>666569.76139433694</v>
      </c>
    </row>
    <row r="5275" spans="1:18" x14ac:dyDescent="0.25">
      <c r="A5275" s="81">
        <v>5244</v>
      </c>
      <c r="B5275" s="93">
        <f t="shared" si="1137"/>
        <v>5.1499624931987794E-44</v>
      </c>
      <c r="C5275" s="178">
        <f t="shared" si="1138"/>
        <v>5.1383450647573363E-44</v>
      </c>
      <c r="D5275" s="165">
        <f t="shared" si="1139"/>
        <v>2.2558277767625785E-3</v>
      </c>
      <c r="E5275" s="166">
        <f t="shared" si="1149"/>
        <v>24.291375447755232</v>
      </c>
      <c r="F5275" s="167">
        <f t="shared" si="1150"/>
        <v>11.831816689119766</v>
      </c>
      <c r="G5275" s="167">
        <f t="shared" si="1140"/>
        <v>411179.56797439605</v>
      </c>
      <c r="H5275" s="167">
        <f t="shared" si="1141"/>
        <v>271299.98899881309</v>
      </c>
      <c r="I5275" s="168">
        <f t="shared" si="1142"/>
        <v>682479.55697320914</v>
      </c>
      <c r="J5275" s="168">
        <f t="shared" si="1144"/>
        <v>640924.16583224456</v>
      </c>
      <c r="K5275" s="94"/>
      <c r="L5275" s="265">
        <f t="shared" si="1143"/>
        <v>260073.75477669723</v>
      </c>
      <c r="M5275" s="265">
        <f>$G5275*NonHospFrac+theModel!$H5275*NonHospFrac</f>
        <v>422405.80219651188</v>
      </c>
      <c r="N5275" s="266">
        <f t="shared" si="1145"/>
        <v>682479.55697320914</v>
      </c>
      <c r="O5275" s="158"/>
      <c r="P5275" s="265">
        <f t="shared" si="1146"/>
        <v>244238.16454572335</v>
      </c>
      <c r="Q5275" s="265">
        <f t="shared" si="1147"/>
        <v>422404.24194589286</v>
      </c>
      <c r="R5275" s="266">
        <f t="shared" si="1148"/>
        <v>666642.40649161628</v>
      </c>
    </row>
    <row r="5276" spans="1:18" x14ac:dyDescent="0.25">
      <c r="A5276" s="81">
        <v>5245</v>
      </c>
      <c r="B5276" s="93">
        <f t="shared" si="1137"/>
        <v>5.053758828631582E-44</v>
      </c>
      <c r="C5276" s="178">
        <f t="shared" si="1138"/>
        <v>5.0423584190888961E-44</v>
      </c>
      <c r="D5276" s="165">
        <f t="shared" si="1139"/>
        <v>2.2558277767625785E-3</v>
      </c>
      <c r="E5276" s="166">
        <f t="shared" si="1149"/>
        <v>24.291375447755232</v>
      </c>
      <c r="F5276" s="167">
        <f t="shared" si="1150"/>
        <v>11.834072516896528</v>
      </c>
      <c r="G5276" s="167">
        <f t="shared" si="1140"/>
        <v>411257.96255360951</v>
      </c>
      <c r="H5276" s="167">
        <f t="shared" si="1141"/>
        <v>271299.98899881309</v>
      </c>
      <c r="I5276" s="168">
        <f t="shared" si="1142"/>
        <v>682557.9515524226</v>
      </c>
      <c r="J5276" s="168">
        <f t="shared" si="1144"/>
        <v>640987.47017288022</v>
      </c>
      <c r="K5276" s="94"/>
      <c r="L5276" s="265">
        <f t="shared" si="1143"/>
        <v>260103.62874487968</v>
      </c>
      <c r="M5276" s="265">
        <f>$G5276*NonHospFrac+theModel!$H5276*NonHospFrac</f>
        <v>422454.32280754286</v>
      </c>
      <c r="N5276" s="266">
        <f t="shared" si="1145"/>
        <v>682557.95155242248</v>
      </c>
      <c r="O5276" s="158"/>
      <c r="P5276" s="265">
        <f t="shared" si="1146"/>
        <v>244262.28804861009</v>
      </c>
      <c r="Q5276" s="265">
        <f t="shared" si="1147"/>
        <v>422452.76255692384</v>
      </c>
      <c r="R5276" s="266">
        <f t="shared" si="1148"/>
        <v>666715.05060553388</v>
      </c>
    </row>
    <row r="5277" spans="1:18" x14ac:dyDescent="0.25">
      <c r="A5277" s="81">
        <v>5246</v>
      </c>
      <c r="B5277" s="93">
        <f t="shared" si="1137"/>
        <v>4.9593522927014841E-44</v>
      </c>
      <c r="C5277" s="178">
        <f t="shared" si="1138"/>
        <v>4.9481648480448571E-44</v>
      </c>
      <c r="D5277" s="165">
        <f t="shared" si="1139"/>
        <v>2.2558277767625785E-3</v>
      </c>
      <c r="E5277" s="166">
        <f t="shared" si="1149"/>
        <v>24.291375447755232</v>
      </c>
      <c r="F5277" s="167">
        <f t="shared" si="1150"/>
        <v>11.836328344673291</v>
      </c>
      <c r="G5277" s="167">
        <f t="shared" si="1140"/>
        <v>411336.35713282292</v>
      </c>
      <c r="H5277" s="167">
        <f t="shared" si="1141"/>
        <v>271299.98899881309</v>
      </c>
      <c r="I5277" s="168">
        <f t="shared" si="1142"/>
        <v>682636.34613163606</v>
      </c>
      <c r="J5277" s="168">
        <f t="shared" si="1144"/>
        <v>641050.77193310636</v>
      </c>
      <c r="K5277" s="94"/>
      <c r="L5277" s="265">
        <f t="shared" si="1143"/>
        <v>260133.5027130621</v>
      </c>
      <c r="M5277" s="265">
        <f>$G5277*NonHospFrac+theModel!$H5277*NonHospFrac</f>
        <v>422502.84341857384</v>
      </c>
      <c r="N5277" s="266">
        <f t="shared" si="1145"/>
        <v>682636.34613163595</v>
      </c>
      <c r="O5277" s="158"/>
      <c r="P5277" s="265">
        <f t="shared" si="1146"/>
        <v>244286.41056817534</v>
      </c>
      <c r="Q5277" s="265">
        <f t="shared" si="1147"/>
        <v>422501.28316795483</v>
      </c>
      <c r="R5277" s="266">
        <f t="shared" si="1148"/>
        <v>666787.69373613014</v>
      </c>
    </row>
    <row r="5278" spans="1:18" x14ac:dyDescent="0.25">
      <c r="A5278" s="81">
        <v>5247</v>
      </c>
      <c r="B5278" s="93">
        <f t="shared" si="1137"/>
        <v>4.8667093142199785E-44</v>
      </c>
      <c r="C5278" s="178">
        <f t="shared" si="1138"/>
        <v>4.8557308561675321E-44</v>
      </c>
      <c r="D5278" s="165">
        <f t="shared" si="1139"/>
        <v>2.2558277767625785E-3</v>
      </c>
      <c r="E5278" s="166">
        <f t="shared" si="1149"/>
        <v>24.291375447755232</v>
      </c>
      <c r="F5278" s="167">
        <f t="shared" si="1150"/>
        <v>11.838584172450053</v>
      </c>
      <c r="G5278" s="167">
        <f t="shared" si="1140"/>
        <v>411414.75171203632</v>
      </c>
      <c r="H5278" s="167">
        <f t="shared" si="1141"/>
        <v>271299.98899881309</v>
      </c>
      <c r="I5278" s="168">
        <f t="shared" si="1142"/>
        <v>682714.74071084941</v>
      </c>
      <c r="J5278" s="168">
        <f t="shared" si="1144"/>
        <v>641114.07111302798</v>
      </c>
      <c r="K5278" s="94"/>
      <c r="L5278" s="265">
        <f t="shared" si="1143"/>
        <v>260163.37668124452</v>
      </c>
      <c r="M5278" s="265">
        <f>$G5278*NonHospFrac+theModel!$H5278*NonHospFrac</f>
        <v>422551.36402960488</v>
      </c>
      <c r="N5278" s="266">
        <f t="shared" si="1145"/>
        <v>682714.74071084941</v>
      </c>
      <c r="O5278" s="158"/>
      <c r="P5278" s="265">
        <f t="shared" si="1146"/>
        <v>244310.53210445921</v>
      </c>
      <c r="Q5278" s="265">
        <f t="shared" si="1147"/>
        <v>422549.80377898586</v>
      </c>
      <c r="R5278" s="266">
        <f t="shared" si="1148"/>
        <v>666860.33588344511</v>
      </c>
    </row>
    <row r="5279" spans="1:18" x14ac:dyDescent="0.25">
      <c r="A5279" s="81">
        <v>5248</v>
      </c>
      <c r="B5279" s="93">
        <f t="shared" ref="B5279:B5342" si="1151">Constant*EXP(PowerTerm*(A5279)/7)</f>
        <v>4.7757969491242627E-44</v>
      </c>
      <c r="C5279" s="178">
        <f t="shared" ref="C5279:C5342" si="1152">(1-theFloor)*B5279</f>
        <v>4.7650235737102504E-44</v>
      </c>
      <c r="D5279" s="165">
        <f t="shared" ref="D5279:D5342" si="1153">theFloor</f>
        <v>2.2558277767625785E-3</v>
      </c>
      <c r="E5279" s="166">
        <f t="shared" si="1149"/>
        <v>24.291375447755232</v>
      </c>
      <c r="F5279" s="167">
        <f t="shared" si="1150"/>
        <v>11.840840000226816</v>
      </c>
      <c r="G5279" s="167">
        <f t="shared" ref="G5279:G5342" si="1154">$B$22*F5279*totInfected/365.25</f>
        <v>411493.14629124972</v>
      </c>
      <c r="H5279" s="167">
        <f t="shared" ref="H5279:H5342" si="1155">lostQALYs_Injured*E5279*totInfected/365.25</f>
        <v>271299.98899881309</v>
      </c>
      <c r="I5279" s="168">
        <f t="shared" ref="I5279:I5342" si="1156">H5279+G5279</f>
        <v>682793.13529006275</v>
      </c>
      <c r="J5279" s="168">
        <f t="shared" si="1144"/>
        <v>641177.36771275045</v>
      </c>
      <c r="K5279" s="94"/>
      <c r="L5279" s="265">
        <f t="shared" ref="L5279:L5342" si="1157">$G5279*HospFrac+$H5279*HospFrac</f>
        <v>260193.25064942692</v>
      </c>
      <c r="M5279" s="265">
        <f>$G5279*NonHospFrac+theModel!$H5279*NonHospFrac</f>
        <v>422599.88464063586</v>
      </c>
      <c r="N5279" s="266">
        <f t="shared" si="1145"/>
        <v>682793.13529006275</v>
      </c>
      <c r="O5279" s="158"/>
      <c r="P5279" s="265">
        <f t="shared" si="1146"/>
        <v>244334.65265750175</v>
      </c>
      <c r="Q5279" s="265">
        <f t="shared" si="1147"/>
        <v>422598.32439001685</v>
      </c>
      <c r="R5279" s="266">
        <f t="shared" si="1148"/>
        <v>666932.97704751859</v>
      </c>
    </row>
    <row r="5280" spans="1:18" x14ac:dyDescent="0.25">
      <c r="A5280" s="81">
        <v>5249</v>
      </c>
      <c r="B5280" s="93">
        <f t="shared" si="1151"/>
        <v>4.6865828687612102E-44</v>
      </c>
      <c r="C5280" s="178">
        <f t="shared" si="1152"/>
        <v>4.676010744947759E-44</v>
      </c>
      <c r="D5280" s="165">
        <f t="shared" si="1153"/>
        <v>2.2558277767625785E-3</v>
      </c>
      <c r="E5280" s="166">
        <f t="shared" si="1149"/>
        <v>24.291375447755232</v>
      </c>
      <c r="F5280" s="167">
        <f t="shared" si="1150"/>
        <v>11.843095828003579</v>
      </c>
      <c r="G5280" s="167">
        <f t="shared" si="1154"/>
        <v>411571.54087046318</v>
      </c>
      <c r="H5280" s="167">
        <f t="shared" si="1155"/>
        <v>271299.98899881309</v>
      </c>
      <c r="I5280" s="168">
        <f t="shared" si="1156"/>
        <v>682871.52986927633</v>
      </c>
      <c r="J5280" s="168">
        <f t="shared" ref="J5280:J5343" si="1158">J5279+(I5280-I5279)/(1+discountDaily)^A5280</f>
        <v>641240.66173237911</v>
      </c>
      <c r="K5280" s="94"/>
      <c r="L5280" s="265">
        <f t="shared" si="1157"/>
        <v>260223.12461760937</v>
      </c>
      <c r="M5280" s="265">
        <f>$G5280*NonHospFrac+theModel!$H5280*NonHospFrac</f>
        <v>422648.4052516669</v>
      </c>
      <c r="N5280" s="266">
        <f t="shared" ref="N5280:N5343" si="1159">L5280+M5280</f>
        <v>682871.52986927633</v>
      </c>
      <c r="O5280" s="158"/>
      <c r="P5280" s="265">
        <f t="shared" ref="P5280:P5343" si="1160">P5279+(L5280-L5279)/(1+discountDaily)^A5280</f>
        <v>244358.77222734311</v>
      </c>
      <c r="Q5280" s="265">
        <f t="shared" ref="Q5280:Q5343" si="1161">Q5279+(M5280-M5279)/(1+discountDaily)^B5280</f>
        <v>422646.84500104788</v>
      </c>
      <c r="R5280" s="266">
        <f t="shared" ref="R5280:R5343" si="1162">P5280+Q5280</f>
        <v>667005.617228391</v>
      </c>
    </row>
    <row r="5281" spans="1:18" x14ac:dyDescent="0.25">
      <c r="A5281" s="81">
        <v>5250</v>
      </c>
      <c r="B5281" s="93">
        <f t="shared" si="1151"/>
        <v>4.5990353483923198E-44</v>
      </c>
      <c r="C5281" s="178">
        <f t="shared" si="1152"/>
        <v>4.5886607167071035E-44</v>
      </c>
      <c r="D5281" s="165">
        <f t="shared" si="1153"/>
        <v>2.2558277767625785E-3</v>
      </c>
      <c r="E5281" s="166">
        <f t="shared" ref="E5281:E5344" si="1163">C5281+E5280</f>
        <v>24.291375447755232</v>
      </c>
      <c r="F5281" s="167">
        <f t="shared" ref="F5281:F5344" si="1164">D5281+F5280</f>
        <v>11.845351655780341</v>
      </c>
      <c r="G5281" s="167">
        <f t="shared" si="1154"/>
        <v>411649.93544967659</v>
      </c>
      <c r="H5281" s="167">
        <f t="shared" si="1155"/>
        <v>271299.98899881309</v>
      </c>
      <c r="I5281" s="168">
        <f t="shared" si="1156"/>
        <v>682949.92444848968</v>
      </c>
      <c r="J5281" s="168">
        <f t="shared" si="1158"/>
        <v>641303.95317201875</v>
      </c>
      <c r="K5281" s="94"/>
      <c r="L5281" s="265">
        <f t="shared" si="1157"/>
        <v>260252.99858579179</v>
      </c>
      <c r="M5281" s="265">
        <f>$G5281*NonHospFrac+theModel!$H5281*NonHospFrac</f>
        <v>422696.92586269788</v>
      </c>
      <c r="N5281" s="266">
        <f t="shared" si="1159"/>
        <v>682949.92444848968</v>
      </c>
      <c r="O5281" s="158"/>
      <c r="P5281" s="265">
        <f t="shared" si="1160"/>
        <v>244382.8908140233</v>
      </c>
      <c r="Q5281" s="265">
        <f t="shared" si="1161"/>
        <v>422695.36561207887</v>
      </c>
      <c r="R5281" s="266">
        <f t="shared" si="1162"/>
        <v>667078.25642610213</v>
      </c>
    </row>
    <row r="5282" spans="1:18" x14ac:dyDescent="0.25">
      <c r="A5282" s="81">
        <v>5251</v>
      </c>
      <c r="B5282" s="93">
        <f t="shared" si="1151"/>
        <v>4.5131232559112459E-44</v>
      </c>
      <c r="C5282" s="178">
        <f t="shared" si="1152"/>
        <v>4.5029424271106084E-44</v>
      </c>
      <c r="D5282" s="165">
        <f t="shared" si="1153"/>
        <v>2.2558277767625785E-3</v>
      </c>
      <c r="E5282" s="166">
        <f t="shared" si="1163"/>
        <v>24.291375447755232</v>
      </c>
      <c r="F5282" s="167">
        <f t="shared" si="1164"/>
        <v>11.847607483557104</v>
      </c>
      <c r="G5282" s="167">
        <f t="shared" si="1154"/>
        <v>411728.33002888999</v>
      </c>
      <c r="H5282" s="167">
        <f t="shared" si="1155"/>
        <v>271299.98899881309</v>
      </c>
      <c r="I5282" s="168">
        <f t="shared" si="1156"/>
        <v>683028.31902770302</v>
      </c>
      <c r="J5282" s="168">
        <f t="shared" si="1158"/>
        <v>641367.24203177472</v>
      </c>
      <c r="K5282" s="94"/>
      <c r="L5282" s="265">
        <f t="shared" si="1157"/>
        <v>260282.87255397422</v>
      </c>
      <c r="M5282" s="265">
        <f>$G5282*NonHospFrac+theModel!$H5282*NonHospFrac</f>
        <v>422745.44647372887</v>
      </c>
      <c r="N5282" s="266">
        <f t="shared" si="1159"/>
        <v>683028.31902770302</v>
      </c>
      <c r="O5282" s="158"/>
      <c r="P5282" s="265">
        <f t="shared" si="1160"/>
        <v>244407.0084175824</v>
      </c>
      <c r="Q5282" s="265">
        <f t="shared" si="1161"/>
        <v>422743.88622310985</v>
      </c>
      <c r="R5282" s="266">
        <f t="shared" si="1162"/>
        <v>667150.89464069228</v>
      </c>
    </row>
    <row r="5283" spans="1:18" x14ac:dyDescent="0.25">
      <c r="A5283" s="81">
        <v>5252</v>
      </c>
      <c r="B5283" s="93">
        <f t="shared" si="1151"/>
        <v>4.428816040774209E-44</v>
      </c>
      <c r="C5283" s="178">
        <f t="shared" si="1152"/>
        <v>4.418825394531259E-44</v>
      </c>
      <c r="D5283" s="165">
        <f t="shared" si="1153"/>
        <v>2.2558277767625785E-3</v>
      </c>
      <c r="E5283" s="166">
        <f t="shared" si="1163"/>
        <v>24.291375447755232</v>
      </c>
      <c r="F5283" s="167">
        <f t="shared" si="1164"/>
        <v>11.849863311333866</v>
      </c>
      <c r="G5283" s="167">
        <f t="shared" si="1154"/>
        <v>411806.72460810345</v>
      </c>
      <c r="H5283" s="167">
        <f t="shared" si="1155"/>
        <v>271299.98899881309</v>
      </c>
      <c r="I5283" s="168">
        <f t="shared" si="1156"/>
        <v>683106.7136069166</v>
      </c>
      <c r="J5283" s="168">
        <f t="shared" si="1158"/>
        <v>641430.52831175236</v>
      </c>
      <c r="K5283" s="94"/>
      <c r="L5283" s="265">
        <f t="shared" si="1157"/>
        <v>260312.74652215664</v>
      </c>
      <c r="M5283" s="265">
        <f>$G5283*NonHospFrac+theModel!$H5283*NonHospFrac</f>
        <v>422793.96708475985</v>
      </c>
      <c r="N5283" s="266">
        <f t="shared" si="1159"/>
        <v>683106.71360691648</v>
      </c>
      <c r="O5283" s="158"/>
      <c r="P5283" s="265">
        <f t="shared" si="1160"/>
        <v>244431.12503806051</v>
      </c>
      <c r="Q5283" s="265">
        <f t="shared" si="1161"/>
        <v>422792.40683414083</v>
      </c>
      <c r="R5283" s="266">
        <f t="shared" si="1162"/>
        <v>667223.53187220136</v>
      </c>
    </row>
    <row r="5284" spans="1:18" x14ac:dyDescent="0.25">
      <c r="A5284" s="81">
        <v>5253</v>
      </c>
      <c r="B5284" s="93">
        <f t="shared" si="1151"/>
        <v>4.3460837231351061E-44</v>
      </c>
      <c r="C5284" s="178">
        <f t="shared" si="1152"/>
        <v>4.3362797067523224E-44</v>
      </c>
      <c r="D5284" s="165">
        <f t="shared" si="1153"/>
        <v>2.2558277767625785E-3</v>
      </c>
      <c r="E5284" s="166">
        <f t="shared" si="1163"/>
        <v>24.291375447755232</v>
      </c>
      <c r="F5284" s="167">
        <f t="shared" si="1164"/>
        <v>11.852119139110629</v>
      </c>
      <c r="G5284" s="167">
        <f t="shared" si="1154"/>
        <v>411885.11918731686</v>
      </c>
      <c r="H5284" s="167">
        <f t="shared" si="1155"/>
        <v>271299.98899881309</v>
      </c>
      <c r="I5284" s="168">
        <f t="shared" si="1156"/>
        <v>683185.10818612995</v>
      </c>
      <c r="J5284" s="168">
        <f t="shared" si="1158"/>
        <v>641493.81201205647</v>
      </c>
      <c r="K5284" s="94"/>
      <c r="L5284" s="265">
        <f t="shared" si="1157"/>
        <v>260342.62049033906</v>
      </c>
      <c r="M5284" s="265">
        <f>$G5284*NonHospFrac+theModel!$H5284*NonHospFrac</f>
        <v>422842.48769579083</v>
      </c>
      <c r="N5284" s="266">
        <f t="shared" si="1159"/>
        <v>683185.10818612995</v>
      </c>
      <c r="O5284" s="158"/>
      <c r="P5284" s="265">
        <f t="shared" si="1160"/>
        <v>244455.24067549768</v>
      </c>
      <c r="Q5284" s="265">
        <f t="shared" si="1161"/>
        <v>422840.92744517181</v>
      </c>
      <c r="R5284" s="266">
        <f t="shared" si="1162"/>
        <v>667296.16812066943</v>
      </c>
    </row>
    <row r="5285" spans="1:18" x14ac:dyDescent="0.25">
      <c r="A5285" s="81">
        <v>5254</v>
      </c>
      <c r="B5285" s="93">
        <f t="shared" si="1151"/>
        <v>4.2648968831856298E-44</v>
      </c>
      <c r="C5285" s="178">
        <f t="shared" si="1152"/>
        <v>4.2552760103315113E-44</v>
      </c>
      <c r="D5285" s="165">
        <f t="shared" si="1153"/>
        <v>2.2558277767625785E-3</v>
      </c>
      <c r="E5285" s="166">
        <f t="shared" si="1163"/>
        <v>24.291375447755232</v>
      </c>
      <c r="F5285" s="167">
        <f t="shared" si="1164"/>
        <v>11.854374966887391</v>
      </c>
      <c r="G5285" s="167">
        <f t="shared" si="1154"/>
        <v>411963.51376653026</v>
      </c>
      <c r="H5285" s="167">
        <f t="shared" si="1155"/>
        <v>271299.98899881309</v>
      </c>
      <c r="I5285" s="168">
        <f t="shared" si="1156"/>
        <v>683263.50276534329</v>
      </c>
      <c r="J5285" s="168">
        <f t="shared" si="1158"/>
        <v>641557.09313279227</v>
      </c>
      <c r="K5285" s="94"/>
      <c r="L5285" s="265">
        <f t="shared" si="1157"/>
        <v>260372.49445852148</v>
      </c>
      <c r="M5285" s="265">
        <f>$G5285*NonHospFrac+theModel!$H5285*NonHospFrac</f>
        <v>422891.00830682181</v>
      </c>
      <c r="N5285" s="266">
        <f t="shared" si="1159"/>
        <v>683263.50276534329</v>
      </c>
      <c r="O5285" s="158"/>
      <c r="P5285" s="265">
        <f t="shared" si="1160"/>
        <v>244479.35532993401</v>
      </c>
      <c r="Q5285" s="265">
        <f t="shared" si="1161"/>
        <v>422889.44805620279</v>
      </c>
      <c r="R5285" s="266">
        <f t="shared" si="1162"/>
        <v>667368.80338613677</v>
      </c>
    </row>
    <row r="5286" spans="1:18" x14ac:dyDescent="0.25">
      <c r="A5286" s="81">
        <v>5255</v>
      </c>
      <c r="B5286" s="93">
        <f t="shared" si="1151"/>
        <v>4.1852266506925116E-44</v>
      </c>
      <c r="C5286" s="178">
        <f t="shared" si="1152"/>
        <v>4.1757855001618326E-44</v>
      </c>
      <c r="D5286" s="165">
        <f t="shared" si="1153"/>
        <v>2.2558277767625785E-3</v>
      </c>
      <c r="E5286" s="166">
        <f t="shared" si="1163"/>
        <v>24.291375447755232</v>
      </c>
      <c r="F5286" s="167">
        <f t="shared" si="1164"/>
        <v>11.856630794664154</v>
      </c>
      <c r="G5286" s="167">
        <f t="shared" si="1154"/>
        <v>412041.90834574372</v>
      </c>
      <c r="H5286" s="167">
        <f t="shared" si="1155"/>
        <v>271299.98899881309</v>
      </c>
      <c r="I5286" s="168">
        <f t="shared" si="1156"/>
        <v>683341.89734455687</v>
      </c>
      <c r="J5286" s="168">
        <f t="shared" si="1158"/>
        <v>641620.37167406525</v>
      </c>
      <c r="K5286" s="94"/>
      <c r="L5286" s="265">
        <f t="shared" si="1157"/>
        <v>260402.36842670394</v>
      </c>
      <c r="M5286" s="265">
        <f>$G5286*NonHospFrac+theModel!$H5286*NonHospFrac</f>
        <v>422939.52891785285</v>
      </c>
      <c r="N5286" s="266">
        <f t="shared" si="1159"/>
        <v>683341.89734455675</v>
      </c>
      <c r="O5286" s="158"/>
      <c r="P5286" s="265">
        <f t="shared" si="1160"/>
        <v>244503.46900140957</v>
      </c>
      <c r="Q5286" s="265">
        <f t="shared" si="1161"/>
        <v>422937.96866723383</v>
      </c>
      <c r="R5286" s="266">
        <f t="shared" si="1162"/>
        <v>667441.43766864343</v>
      </c>
    </row>
    <row r="5287" spans="1:18" x14ac:dyDescent="0.25">
      <c r="A5287" s="81">
        <v>5256</v>
      </c>
      <c r="B5287" s="93">
        <f t="shared" si="1151"/>
        <v>4.1070446947321811E-44</v>
      </c>
      <c r="C5287" s="178">
        <f t="shared" si="1152"/>
        <v>4.0977799092293988E-44</v>
      </c>
      <c r="D5287" s="165">
        <f t="shared" si="1153"/>
        <v>2.2558277767625785E-3</v>
      </c>
      <c r="E5287" s="166">
        <f t="shared" si="1163"/>
        <v>24.291375447755232</v>
      </c>
      <c r="F5287" s="167">
        <f t="shared" si="1164"/>
        <v>11.858886622440917</v>
      </c>
      <c r="G5287" s="167">
        <f t="shared" si="1154"/>
        <v>412120.30292495713</v>
      </c>
      <c r="H5287" s="167">
        <f t="shared" si="1155"/>
        <v>271299.98899881309</v>
      </c>
      <c r="I5287" s="168">
        <f t="shared" si="1156"/>
        <v>683420.29192377022</v>
      </c>
      <c r="J5287" s="168">
        <f t="shared" si="1158"/>
        <v>641683.64763598016</v>
      </c>
      <c r="K5287" s="94"/>
      <c r="L5287" s="265">
        <f t="shared" si="1157"/>
        <v>260432.24239488636</v>
      </c>
      <c r="M5287" s="265">
        <f>$G5287*NonHospFrac+theModel!$H5287*NonHospFrac</f>
        <v>422988.04952888383</v>
      </c>
      <c r="N5287" s="266">
        <f t="shared" si="1159"/>
        <v>683420.29192377022</v>
      </c>
      <c r="O5287" s="158"/>
      <c r="P5287" s="265">
        <f t="shared" si="1160"/>
        <v>244527.58168996437</v>
      </c>
      <c r="Q5287" s="265">
        <f t="shared" si="1161"/>
        <v>422986.48927826481</v>
      </c>
      <c r="R5287" s="266">
        <f t="shared" si="1162"/>
        <v>667514.07096822921</v>
      </c>
    </row>
    <row r="5288" spans="1:18" x14ac:dyDescent="0.25">
      <c r="A5288" s="81">
        <v>5257</v>
      </c>
      <c r="B5288" s="93">
        <f t="shared" si="1151"/>
        <v>4.0303232136153749E-44</v>
      </c>
      <c r="C5288" s="178">
        <f t="shared" si="1152"/>
        <v>4.0212314985607702E-44</v>
      </c>
      <c r="D5288" s="165">
        <f t="shared" si="1153"/>
        <v>2.2558277767625785E-3</v>
      </c>
      <c r="E5288" s="166">
        <f t="shared" si="1163"/>
        <v>24.291375447755232</v>
      </c>
      <c r="F5288" s="167">
        <f t="shared" si="1164"/>
        <v>11.861142450217679</v>
      </c>
      <c r="G5288" s="167">
        <f t="shared" si="1154"/>
        <v>412198.69750417053</v>
      </c>
      <c r="H5288" s="167">
        <f t="shared" si="1155"/>
        <v>271299.98899881309</v>
      </c>
      <c r="I5288" s="168">
        <f t="shared" si="1156"/>
        <v>683498.68650298356</v>
      </c>
      <c r="J5288" s="168">
        <f t="shared" si="1158"/>
        <v>641746.92101864226</v>
      </c>
      <c r="K5288" s="94"/>
      <c r="L5288" s="265">
        <f t="shared" si="1157"/>
        <v>260462.11636306878</v>
      </c>
      <c r="M5288" s="265">
        <f>$G5288*NonHospFrac+theModel!$H5288*NonHospFrac</f>
        <v>423036.57013991487</v>
      </c>
      <c r="N5288" s="266">
        <f t="shared" si="1159"/>
        <v>683498.68650298368</v>
      </c>
      <c r="O5288" s="158"/>
      <c r="P5288" s="265">
        <f t="shared" si="1160"/>
        <v>244551.69339563852</v>
      </c>
      <c r="Q5288" s="265">
        <f t="shared" si="1161"/>
        <v>423035.00988929585</v>
      </c>
      <c r="R5288" s="266">
        <f t="shared" si="1162"/>
        <v>667586.7032849344</v>
      </c>
    </row>
    <row r="5289" spans="1:18" x14ac:dyDescent="0.25">
      <c r="A5289" s="81">
        <v>5258</v>
      </c>
      <c r="B5289" s="93">
        <f t="shared" si="1151"/>
        <v>3.9550349250011595E-44</v>
      </c>
      <c r="C5289" s="178">
        <f t="shared" si="1152"/>
        <v>3.946113047359276E-44</v>
      </c>
      <c r="D5289" s="165">
        <f t="shared" si="1153"/>
        <v>2.2558277767625785E-3</v>
      </c>
      <c r="E5289" s="166">
        <f t="shared" si="1163"/>
        <v>24.291375447755232</v>
      </c>
      <c r="F5289" s="167">
        <f t="shared" si="1164"/>
        <v>11.863398277994442</v>
      </c>
      <c r="G5289" s="167">
        <f t="shared" si="1154"/>
        <v>412277.09208338393</v>
      </c>
      <c r="H5289" s="167">
        <f t="shared" si="1155"/>
        <v>271299.98899881309</v>
      </c>
      <c r="I5289" s="168">
        <f t="shared" si="1156"/>
        <v>683577.08108219702</v>
      </c>
      <c r="J5289" s="168">
        <f t="shared" si="1158"/>
        <v>641810.19182215678</v>
      </c>
      <c r="K5289" s="94"/>
      <c r="L5289" s="265">
        <f t="shared" si="1157"/>
        <v>260491.9903312512</v>
      </c>
      <c r="M5289" s="265">
        <f>$G5289*NonHospFrac+theModel!$H5289*NonHospFrac</f>
        <v>423085.09075094585</v>
      </c>
      <c r="N5289" s="266">
        <f t="shared" si="1159"/>
        <v>683577.08108219702</v>
      </c>
      <c r="O5289" s="158"/>
      <c r="P5289" s="265">
        <f t="shared" si="1160"/>
        <v>244575.80411847209</v>
      </c>
      <c r="Q5289" s="265">
        <f t="shared" si="1161"/>
        <v>423083.53050032683</v>
      </c>
      <c r="R5289" s="266">
        <f t="shared" si="1162"/>
        <v>667659.33461879892</v>
      </c>
    </row>
    <row r="5290" spans="1:18" x14ac:dyDescent="0.25">
      <c r="A5290" s="81">
        <v>5259</v>
      </c>
      <c r="B5290" s="93">
        <f t="shared" si="1151"/>
        <v>3.8811530561955962E-44</v>
      </c>
      <c r="C5290" s="178">
        <f t="shared" si="1152"/>
        <v>3.872397843325563E-44</v>
      </c>
      <c r="D5290" s="165">
        <f t="shared" si="1153"/>
        <v>2.2558277767625785E-3</v>
      </c>
      <c r="E5290" s="166">
        <f t="shared" si="1163"/>
        <v>24.291375447755232</v>
      </c>
      <c r="F5290" s="167">
        <f t="shared" si="1164"/>
        <v>11.865654105771204</v>
      </c>
      <c r="G5290" s="167">
        <f t="shared" si="1154"/>
        <v>412355.4866625974</v>
      </c>
      <c r="H5290" s="167">
        <f t="shared" si="1155"/>
        <v>271299.98899881309</v>
      </c>
      <c r="I5290" s="168">
        <f t="shared" si="1156"/>
        <v>683655.47566141048</v>
      </c>
      <c r="J5290" s="168">
        <f t="shared" si="1158"/>
        <v>641873.46004662884</v>
      </c>
      <c r="K5290" s="94"/>
      <c r="L5290" s="265">
        <f t="shared" si="1157"/>
        <v>260521.86429943363</v>
      </c>
      <c r="M5290" s="265">
        <f>$G5290*NonHospFrac+theModel!$H5290*NonHospFrac</f>
        <v>423133.61136197683</v>
      </c>
      <c r="N5290" s="266">
        <f t="shared" si="1159"/>
        <v>683655.47566141048</v>
      </c>
      <c r="O5290" s="158"/>
      <c r="P5290" s="265">
        <f t="shared" si="1160"/>
        <v>244599.91385850514</v>
      </c>
      <c r="Q5290" s="265">
        <f t="shared" si="1161"/>
        <v>423132.05111135781</v>
      </c>
      <c r="R5290" s="266">
        <f t="shared" si="1162"/>
        <v>667731.96496986295</v>
      </c>
    </row>
    <row r="5291" spans="1:18" x14ac:dyDescent="0.25">
      <c r="A5291" s="81">
        <v>5260</v>
      </c>
      <c r="B5291" s="93">
        <f t="shared" si="1151"/>
        <v>3.8086513346305219E-44</v>
      </c>
      <c r="C5291" s="178">
        <f t="shared" si="1152"/>
        <v>3.8000596731578587E-44</v>
      </c>
      <c r="D5291" s="165">
        <f t="shared" si="1153"/>
        <v>2.2558277767625785E-3</v>
      </c>
      <c r="E5291" s="166">
        <f t="shared" si="1163"/>
        <v>24.291375447755232</v>
      </c>
      <c r="F5291" s="167">
        <f t="shared" si="1164"/>
        <v>11.867909933547967</v>
      </c>
      <c r="G5291" s="167">
        <f t="shared" si="1154"/>
        <v>412433.8812418108</v>
      </c>
      <c r="H5291" s="167">
        <f t="shared" si="1155"/>
        <v>271299.98899881309</v>
      </c>
      <c r="I5291" s="168">
        <f t="shared" si="1156"/>
        <v>683733.87024062383</v>
      </c>
      <c r="J5291" s="168">
        <f t="shared" si="1158"/>
        <v>641936.72569216345</v>
      </c>
      <c r="K5291" s="94"/>
      <c r="L5291" s="265">
        <f t="shared" si="1157"/>
        <v>260551.73826761605</v>
      </c>
      <c r="M5291" s="265">
        <f>$G5291*NonHospFrac+theModel!$H5291*NonHospFrac</f>
        <v>423182.13197300781</v>
      </c>
      <c r="N5291" s="266">
        <f t="shared" si="1159"/>
        <v>683733.87024062383</v>
      </c>
      <c r="O5291" s="158"/>
      <c r="P5291" s="265">
        <f t="shared" si="1160"/>
        <v>244624.02261577771</v>
      </c>
      <c r="Q5291" s="265">
        <f t="shared" si="1161"/>
        <v>423180.57172238879</v>
      </c>
      <c r="R5291" s="266">
        <f t="shared" si="1162"/>
        <v>667804.59433816653</v>
      </c>
    </row>
    <row r="5292" spans="1:18" x14ac:dyDescent="0.25">
      <c r="A5292" s="81">
        <v>5261</v>
      </c>
      <c r="B5292" s="93">
        <f t="shared" si="1151"/>
        <v>3.737503978521847E-44</v>
      </c>
      <c r="C5292" s="178">
        <f t="shared" si="1152"/>
        <v>3.7290728132313368E-44</v>
      </c>
      <c r="D5292" s="165">
        <f t="shared" si="1153"/>
        <v>2.2558277767625785E-3</v>
      </c>
      <c r="E5292" s="166">
        <f t="shared" si="1163"/>
        <v>24.291375447755232</v>
      </c>
      <c r="F5292" s="167">
        <f t="shared" si="1164"/>
        <v>11.87016576132473</v>
      </c>
      <c r="G5292" s="167">
        <f t="shared" si="1154"/>
        <v>412512.2758210242</v>
      </c>
      <c r="H5292" s="167">
        <f t="shared" si="1155"/>
        <v>271299.98899881309</v>
      </c>
      <c r="I5292" s="168">
        <f t="shared" si="1156"/>
        <v>683812.26481983729</v>
      </c>
      <c r="J5292" s="168">
        <f t="shared" si="1158"/>
        <v>641999.98875886586</v>
      </c>
      <c r="K5292" s="94"/>
      <c r="L5292" s="265">
        <f t="shared" si="1157"/>
        <v>260581.61223579847</v>
      </c>
      <c r="M5292" s="265">
        <f>$G5292*NonHospFrac+theModel!$H5292*NonHospFrac</f>
        <v>423230.65258403879</v>
      </c>
      <c r="N5292" s="266">
        <f t="shared" si="1159"/>
        <v>683812.26481983729</v>
      </c>
      <c r="O5292" s="158"/>
      <c r="P5292" s="265">
        <f t="shared" si="1160"/>
        <v>244648.13039032987</v>
      </c>
      <c r="Q5292" s="265">
        <f t="shared" si="1161"/>
        <v>423229.09233341977</v>
      </c>
      <c r="R5292" s="266">
        <f t="shared" si="1162"/>
        <v>667877.2227237497</v>
      </c>
    </row>
    <row r="5293" spans="1:18" x14ac:dyDescent="0.25">
      <c r="A5293" s="81">
        <v>5262</v>
      </c>
      <c r="B5293" s="93">
        <f t="shared" si="1151"/>
        <v>3.6676856877006219E-44</v>
      </c>
      <c r="C5293" s="178">
        <f t="shared" si="1152"/>
        <v>3.6594120204498721E-44</v>
      </c>
      <c r="D5293" s="165">
        <f t="shared" si="1153"/>
        <v>2.2558277767625785E-3</v>
      </c>
      <c r="E5293" s="166">
        <f t="shared" si="1163"/>
        <v>24.291375447755232</v>
      </c>
      <c r="F5293" s="167">
        <f t="shared" si="1164"/>
        <v>11.872421589101492</v>
      </c>
      <c r="G5293" s="167">
        <f t="shared" si="1154"/>
        <v>412590.67040023772</v>
      </c>
      <c r="H5293" s="167">
        <f t="shared" si="1155"/>
        <v>271299.98899881309</v>
      </c>
      <c r="I5293" s="168">
        <f t="shared" si="1156"/>
        <v>683890.65939905075</v>
      </c>
      <c r="J5293" s="168">
        <f t="shared" si="1158"/>
        <v>642063.24924684106</v>
      </c>
      <c r="K5293" s="94"/>
      <c r="L5293" s="265">
        <f t="shared" si="1157"/>
        <v>260611.48620398092</v>
      </c>
      <c r="M5293" s="265">
        <f>$G5293*NonHospFrac+theModel!$H5293*NonHospFrac</f>
        <v>423279.17319506989</v>
      </c>
      <c r="N5293" s="266">
        <f t="shared" si="1159"/>
        <v>683890.65939905075</v>
      </c>
      <c r="O5293" s="158"/>
      <c r="P5293" s="265">
        <f t="shared" si="1160"/>
        <v>244672.2371822017</v>
      </c>
      <c r="Q5293" s="265">
        <f t="shared" si="1161"/>
        <v>423277.61294445087</v>
      </c>
      <c r="R5293" s="266">
        <f t="shared" si="1162"/>
        <v>667949.85012665251</v>
      </c>
    </row>
    <row r="5294" spans="1:18" x14ac:dyDescent="0.25">
      <c r="A5294" s="81">
        <v>5263</v>
      </c>
      <c r="B5294" s="93">
        <f t="shared" si="1151"/>
        <v>3.5991716346170936E-44</v>
      </c>
      <c r="C5294" s="178">
        <f t="shared" si="1152"/>
        <v>3.5910525232703886E-44</v>
      </c>
      <c r="D5294" s="165">
        <f t="shared" si="1153"/>
        <v>2.2558277767625785E-3</v>
      </c>
      <c r="E5294" s="166">
        <f t="shared" si="1163"/>
        <v>24.291375447755232</v>
      </c>
      <c r="F5294" s="167">
        <f t="shared" si="1164"/>
        <v>11.874677416878255</v>
      </c>
      <c r="G5294" s="167">
        <f t="shared" si="1154"/>
        <v>412669.06497945107</v>
      </c>
      <c r="H5294" s="167">
        <f t="shared" si="1155"/>
        <v>271299.98899881309</v>
      </c>
      <c r="I5294" s="168">
        <f t="shared" si="1156"/>
        <v>683969.0539782641</v>
      </c>
      <c r="J5294" s="168">
        <f t="shared" si="1158"/>
        <v>642126.50715619419</v>
      </c>
      <c r="K5294" s="94"/>
      <c r="L5294" s="265">
        <f t="shared" si="1157"/>
        <v>260641.36017216332</v>
      </c>
      <c r="M5294" s="265">
        <f>$G5294*NonHospFrac+theModel!$H5294*NonHospFrac</f>
        <v>423327.69380610081</v>
      </c>
      <c r="N5294" s="266">
        <f t="shared" si="1159"/>
        <v>683969.0539782641</v>
      </c>
      <c r="O5294" s="158"/>
      <c r="P5294" s="265">
        <f t="shared" si="1160"/>
        <v>244696.34299143319</v>
      </c>
      <c r="Q5294" s="265">
        <f t="shared" si="1161"/>
        <v>423326.13355548179</v>
      </c>
      <c r="R5294" s="266">
        <f t="shared" si="1162"/>
        <v>668022.47654691502</v>
      </c>
    </row>
    <row r="5295" spans="1:18" x14ac:dyDescent="0.25">
      <c r="A5295" s="81">
        <v>5264</v>
      </c>
      <c r="B5295" s="93">
        <f t="shared" si="1151"/>
        <v>3.5319374555111269E-44</v>
      </c>
      <c r="C5295" s="178">
        <f t="shared" si="1152"/>
        <v>3.5239700128931968E-44</v>
      </c>
      <c r="D5295" s="165">
        <f t="shared" si="1153"/>
        <v>2.2558277767625785E-3</v>
      </c>
      <c r="E5295" s="166">
        <f t="shared" si="1163"/>
        <v>24.291375447755232</v>
      </c>
      <c r="F5295" s="167">
        <f t="shared" si="1164"/>
        <v>11.876933244655017</v>
      </c>
      <c r="G5295" s="167">
        <f t="shared" si="1154"/>
        <v>412747.45955866459</v>
      </c>
      <c r="H5295" s="167">
        <f t="shared" si="1155"/>
        <v>271299.98899881309</v>
      </c>
      <c r="I5295" s="168">
        <f t="shared" si="1156"/>
        <v>684047.44855747768</v>
      </c>
      <c r="J5295" s="168">
        <f t="shared" si="1158"/>
        <v>642189.76248703059</v>
      </c>
      <c r="K5295" s="94"/>
      <c r="L5295" s="265">
        <f t="shared" si="1157"/>
        <v>260671.2341403458</v>
      </c>
      <c r="M5295" s="265">
        <f>$G5295*NonHospFrac+theModel!$H5295*NonHospFrac</f>
        <v>423376.21441713185</v>
      </c>
      <c r="N5295" s="266">
        <f t="shared" si="1159"/>
        <v>684047.44855747768</v>
      </c>
      <c r="O5295" s="158"/>
      <c r="P5295" s="265">
        <f t="shared" si="1160"/>
        <v>244720.44781806451</v>
      </c>
      <c r="Q5295" s="265">
        <f t="shared" si="1161"/>
        <v>423374.65416651283</v>
      </c>
      <c r="R5295" s="266">
        <f t="shared" si="1162"/>
        <v>668095.10198457737</v>
      </c>
    </row>
    <row r="5296" spans="1:18" x14ac:dyDescent="0.25">
      <c r="A5296" s="81">
        <v>5265</v>
      </c>
      <c r="B5296" s="93">
        <f t="shared" si="1151"/>
        <v>3.4659592417492222E-44</v>
      </c>
      <c r="C5296" s="178">
        <f t="shared" si="1152"/>
        <v>3.4581406346185573E-44</v>
      </c>
      <c r="D5296" s="165">
        <f t="shared" si="1153"/>
        <v>2.2558277767625785E-3</v>
      </c>
      <c r="E5296" s="166">
        <f t="shared" si="1163"/>
        <v>24.291375447755232</v>
      </c>
      <c r="F5296" s="167">
        <f t="shared" si="1164"/>
        <v>11.87918907243178</v>
      </c>
      <c r="G5296" s="167">
        <f t="shared" si="1154"/>
        <v>412825.85413787793</v>
      </c>
      <c r="H5296" s="167">
        <f t="shared" si="1155"/>
        <v>271299.98899881309</v>
      </c>
      <c r="I5296" s="168">
        <f t="shared" si="1156"/>
        <v>684125.84313669102</v>
      </c>
      <c r="J5296" s="168">
        <f t="shared" si="1158"/>
        <v>642253.01523945504</v>
      </c>
      <c r="K5296" s="94"/>
      <c r="L5296" s="265">
        <f t="shared" si="1157"/>
        <v>260701.10810852819</v>
      </c>
      <c r="M5296" s="265">
        <f>$G5296*NonHospFrac+theModel!$H5296*NonHospFrac</f>
        <v>423424.73502816283</v>
      </c>
      <c r="N5296" s="266">
        <f t="shared" si="1159"/>
        <v>684125.84313669102</v>
      </c>
      <c r="O5296" s="158"/>
      <c r="P5296" s="265">
        <f t="shared" si="1160"/>
        <v>244744.55166213558</v>
      </c>
      <c r="Q5296" s="265">
        <f t="shared" si="1161"/>
        <v>423423.17477754381</v>
      </c>
      <c r="R5296" s="266">
        <f t="shared" si="1162"/>
        <v>668167.72643967939</v>
      </c>
    </row>
    <row r="5297" spans="1:18" x14ac:dyDescent="0.25">
      <c r="A5297" s="81">
        <v>5266</v>
      </c>
      <c r="B5297" s="93">
        <f t="shared" si="1151"/>
        <v>3.4012135313217342E-44</v>
      </c>
      <c r="C5297" s="178">
        <f t="shared" si="1152"/>
        <v>3.3935409793630781E-44</v>
      </c>
      <c r="D5297" s="165">
        <f t="shared" si="1153"/>
        <v>2.2558277767625785E-3</v>
      </c>
      <c r="E5297" s="166">
        <f t="shared" si="1163"/>
        <v>24.291375447755232</v>
      </c>
      <c r="F5297" s="167">
        <f t="shared" si="1164"/>
        <v>11.881444900208542</v>
      </c>
      <c r="G5297" s="167">
        <f t="shared" si="1154"/>
        <v>412904.2487170914</v>
      </c>
      <c r="H5297" s="167">
        <f t="shared" si="1155"/>
        <v>271299.98899881309</v>
      </c>
      <c r="I5297" s="168">
        <f t="shared" si="1156"/>
        <v>684204.23771590448</v>
      </c>
      <c r="J5297" s="168">
        <f t="shared" si="1158"/>
        <v>642316.26541357278</v>
      </c>
      <c r="K5297" s="94"/>
      <c r="L5297" s="265">
        <f t="shared" si="1157"/>
        <v>260730.98207671064</v>
      </c>
      <c r="M5297" s="265">
        <f>$G5297*NonHospFrac+theModel!$H5297*NonHospFrac</f>
        <v>423473.25563919381</v>
      </c>
      <c r="N5297" s="266">
        <f t="shared" si="1159"/>
        <v>684204.23771590448</v>
      </c>
      <c r="O5297" s="158"/>
      <c r="P5297" s="265">
        <f t="shared" si="1160"/>
        <v>244768.65452368656</v>
      </c>
      <c r="Q5297" s="265">
        <f t="shared" si="1161"/>
        <v>423471.69538857479</v>
      </c>
      <c r="R5297" s="266">
        <f t="shared" si="1162"/>
        <v>668240.34991226136</v>
      </c>
    </row>
    <row r="5298" spans="1:18" x14ac:dyDescent="0.25">
      <c r="A5298" s="81">
        <v>5267</v>
      </c>
      <c r="B5298" s="93">
        <f t="shared" si="1151"/>
        <v>3.3376773005005251E-44</v>
      </c>
      <c r="C5298" s="178">
        <f t="shared" si="1152"/>
        <v>3.3301480753361859E-44</v>
      </c>
      <c r="D5298" s="165">
        <f t="shared" si="1153"/>
        <v>2.2558277767625785E-3</v>
      </c>
      <c r="E5298" s="166">
        <f t="shared" si="1163"/>
        <v>24.291375447755232</v>
      </c>
      <c r="F5298" s="167">
        <f t="shared" si="1164"/>
        <v>11.883700727985305</v>
      </c>
      <c r="G5298" s="167">
        <f t="shared" si="1154"/>
        <v>412982.64329630474</v>
      </c>
      <c r="H5298" s="167">
        <f t="shared" si="1155"/>
        <v>271299.98899881309</v>
      </c>
      <c r="I5298" s="168">
        <f t="shared" si="1156"/>
        <v>684282.63229511783</v>
      </c>
      <c r="J5298" s="168">
        <f t="shared" si="1158"/>
        <v>642379.51300948882</v>
      </c>
      <c r="K5298" s="94"/>
      <c r="L5298" s="265">
        <f t="shared" si="1157"/>
        <v>260760.85604489304</v>
      </c>
      <c r="M5298" s="265">
        <f>$G5298*NonHospFrac+theModel!$H5298*NonHospFrac</f>
        <v>423521.77625022479</v>
      </c>
      <c r="N5298" s="266">
        <f t="shared" si="1159"/>
        <v>684282.63229511783</v>
      </c>
      <c r="O5298" s="158"/>
      <c r="P5298" s="265">
        <f t="shared" si="1160"/>
        <v>244792.7564027574</v>
      </c>
      <c r="Q5298" s="265">
        <f t="shared" si="1161"/>
        <v>423520.21599960577</v>
      </c>
      <c r="R5298" s="266">
        <f t="shared" si="1162"/>
        <v>668312.9724023632</v>
      </c>
    </row>
    <row r="5299" spans="1:18" x14ac:dyDescent="0.25">
      <c r="A5299" s="81">
        <v>5268</v>
      </c>
      <c r="B5299" s="93">
        <f t="shared" si="1151"/>
        <v>3.2753279556509355E-44</v>
      </c>
      <c r="C5299" s="178">
        <f t="shared" si="1152"/>
        <v>3.267939379870571E-44</v>
      </c>
      <c r="D5299" s="165">
        <f t="shared" si="1153"/>
        <v>2.2558277767625785E-3</v>
      </c>
      <c r="E5299" s="166">
        <f t="shared" si="1163"/>
        <v>24.291375447755232</v>
      </c>
      <c r="F5299" s="167">
        <f t="shared" si="1164"/>
        <v>11.885956555762068</v>
      </c>
      <c r="G5299" s="167">
        <f t="shared" si="1154"/>
        <v>413061.03787551826</v>
      </c>
      <c r="H5299" s="167">
        <f t="shared" si="1155"/>
        <v>271299.98899881309</v>
      </c>
      <c r="I5299" s="168">
        <f t="shared" si="1156"/>
        <v>684361.02687433129</v>
      </c>
      <c r="J5299" s="168">
        <f t="shared" si="1158"/>
        <v>642442.7580273085</v>
      </c>
      <c r="K5299" s="94"/>
      <c r="L5299" s="265">
        <f t="shared" si="1157"/>
        <v>260790.73001307549</v>
      </c>
      <c r="M5299" s="265">
        <f>$G5299*NonHospFrac+theModel!$H5299*NonHospFrac</f>
        <v>423570.29686125583</v>
      </c>
      <c r="N5299" s="266">
        <f t="shared" si="1159"/>
        <v>684361.02687433129</v>
      </c>
      <c r="O5299" s="158"/>
      <c r="P5299" s="265">
        <f t="shared" si="1160"/>
        <v>244816.85729938824</v>
      </c>
      <c r="Q5299" s="265">
        <f t="shared" si="1161"/>
        <v>423568.73661063681</v>
      </c>
      <c r="R5299" s="266">
        <f t="shared" si="1162"/>
        <v>668385.59391002508</v>
      </c>
    </row>
    <row r="5300" spans="1:18" x14ac:dyDescent="0.25">
      <c r="A5300" s="81">
        <v>5269</v>
      </c>
      <c r="B5300" s="93">
        <f t="shared" si="1151"/>
        <v>3.2141433251979685E-44</v>
      </c>
      <c r="C5300" s="178">
        <f t="shared" si="1152"/>
        <v>3.2068927714064906E-44</v>
      </c>
      <c r="D5300" s="165">
        <f t="shared" si="1153"/>
        <v>2.2558277767625785E-3</v>
      </c>
      <c r="E5300" s="166">
        <f t="shared" si="1163"/>
        <v>24.291375447755232</v>
      </c>
      <c r="F5300" s="167">
        <f t="shared" si="1164"/>
        <v>11.88821238353883</v>
      </c>
      <c r="G5300" s="167">
        <f t="shared" si="1154"/>
        <v>413139.43245473161</v>
      </c>
      <c r="H5300" s="167">
        <f t="shared" si="1155"/>
        <v>271299.98899881309</v>
      </c>
      <c r="I5300" s="168">
        <f t="shared" si="1156"/>
        <v>684439.42145354464</v>
      </c>
      <c r="J5300" s="168">
        <f t="shared" si="1158"/>
        <v>642506.00046713662</v>
      </c>
      <c r="K5300" s="94"/>
      <c r="L5300" s="265">
        <f t="shared" si="1157"/>
        <v>260820.60398125788</v>
      </c>
      <c r="M5300" s="265">
        <f>$G5300*NonHospFrac+theModel!$H5300*NonHospFrac</f>
        <v>423618.81747228676</v>
      </c>
      <c r="N5300" s="266">
        <f t="shared" si="1159"/>
        <v>684439.42145354464</v>
      </c>
      <c r="O5300" s="158"/>
      <c r="P5300" s="265">
        <f t="shared" si="1160"/>
        <v>244840.95721361905</v>
      </c>
      <c r="Q5300" s="265">
        <f t="shared" si="1161"/>
        <v>423617.25722166774</v>
      </c>
      <c r="R5300" s="266">
        <f t="shared" si="1162"/>
        <v>668458.21443528682</v>
      </c>
    </row>
    <row r="5301" spans="1:18" x14ac:dyDescent="0.25">
      <c r="A5301" s="81">
        <v>5270</v>
      </c>
      <c r="B5301" s="93">
        <f t="shared" si="1151"/>
        <v>3.1541016517417822E-44</v>
      </c>
      <c r="C5301" s="178">
        <f t="shared" si="1152"/>
        <v>3.1469865416250502E-44</v>
      </c>
      <c r="D5301" s="165">
        <f t="shared" si="1153"/>
        <v>2.2558277767625785E-3</v>
      </c>
      <c r="E5301" s="166">
        <f t="shared" si="1163"/>
        <v>24.291375447755232</v>
      </c>
      <c r="F5301" s="167">
        <f t="shared" si="1164"/>
        <v>11.890468211315593</v>
      </c>
      <c r="G5301" s="167">
        <f t="shared" si="1154"/>
        <v>413217.82703394501</v>
      </c>
      <c r="H5301" s="167">
        <f t="shared" si="1155"/>
        <v>271299.98899881309</v>
      </c>
      <c r="I5301" s="168">
        <f t="shared" si="1156"/>
        <v>684517.8160327581</v>
      </c>
      <c r="J5301" s="168">
        <f t="shared" si="1158"/>
        <v>642569.24032907852</v>
      </c>
      <c r="K5301" s="94"/>
      <c r="L5301" s="265">
        <f t="shared" si="1157"/>
        <v>260850.4779494403</v>
      </c>
      <c r="M5301" s="265">
        <f>$G5301*NonHospFrac+theModel!$H5301*NonHospFrac</f>
        <v>423667.33808331774</v>
      </c>
      <c r="N5301" s="266">
        <f t="shared" si="1159"/>
        <v>684517.81603275798</v>
      </c>
      <c r="O5301" s="158"/>
      <c r="P5301" s="265">
        <f t="shared" si="1160"/>
        <v>244865.05614548994</v>
      </c>
      <c r="Q5301" s="265">
        <f t="shared" si="1161"/>
        <v>423665.77783269872</v>
      </c>
      <c r="R5301" s="266">
        <f t="shared" si="1162"/>
        <v>668530.83397818869</v>
      </c>
    </row>
    <row r="5302" spans="1:18" x14ac:dyDescent="0.25">
      <c r="A5302" s="81">
        <v>5271</v>
      </c>
      <c r="B5302" s="93">
        <f t="shared" si="1151"/>
        <v>3.0951815843207598E-44</v>
      </c>
      <c r="C5302" s="178">
        <f t="shared" si="1152"/>
        <v>3.0881993877287251E-44</v>
      </c>
      <c r="D5302" s="165">
        <f t="shared" si="1153"/>
        <v>2.2558277767625785E-3</v>
      </c>
      <c r="E5302" s="166">
        <f t="shared" si="1163"/>
        <v>24.291375447755232</v>
      </c>
      <c r="F5302" s="167">
        <f t="shared" si="1164"/>
        <v>11.892724039092355</v>
      </c>
      <c r="G5302" s="167">
        <f t="shared" si="1154"/>
        <v>413296.22161315841</v>
      </c>
      <c r="H5302" s="167">
        <f t="shared" si="1155"/>
        <v>271299.98899881309</v>
      </c>
      <c r="I5302" s="168">
        <f t="shared" si="1156"/>
        <v>684596.21061197156</v>
      </c>
      <c r="J5302" s="168">
        <f t="shared" si="1158"/>
        <v>642632.47761323908</v>
      </c>
      <c r="K5302" s="94"/>
      <c r="L5302" s="265">
        <f t="shared" si="1157"/>
        <v>260880.35191762273</v>
      </c>
      <c r="M5302" s="265">
        <f>$G5302*NonHospFrac+theModel!$H5302*NonHospFrac</f>
        <v>423715.85869434872</v>
      </c>
      <c r="N5302" s="266">
        <f t="shared" si="1159"/>
        <v>684596.21061197144</v>
      </c>
      <c r="O5302" s="158"/>
      <c r="P5302" s="265">
        <f t="shared" si="1160"/>
        <v>244889.15409504093</v>
      </c>
      <c r="Q5302" s="265">
        <f t="shared" si="1161"/>
        <v>423714.2984437297</v>
      </c>
      <c r="R5302" s="266">
        <f t="shared" si="1162"/>
        <v>668603.45253877062</v>
      </c>
    </row>
    <row r="5303" spans="1:18" x14ac:dyDescent="0.25">
      <c r="A5303" s="81">
        <v>5272</v>
      </c>
      <c r="B5303" s="93">
        <f t="shared" si="1151"/>
        <v>3.0373621708190487E-44</v>
      </c>
      <c r="C5303" s="178">
        <f t="shared" si="1152"/>
        <v>3.0305104048660271E-44</v>
      </c>
      <c r="D5303" s="165">
        <f t="shared" si="1153"/>
        <v>2.2558277767625785E-3</v>
      </c>
      <c r="E5303" s="166">
        <f t="shared" si="1163"/>
        <v>24.291375447755232</v>
      </c>
      <c r="F5303" s="167">
        <f t="shared" si="1164"/>
        <v>11.894979866869118</v>
      </c>
      <c r="G5303" s="167">
        <f t="shared" si="1154"/>
        <v>413374.61619237188</v>
      </c>
      <c r="H5303" s="167">
        <f t="shared" si="1155"/>
        <v>271299.98899881309</v>
      </c>
      <c r="I5303" s="168">
        <f t="shared" si="1156"/>
        <v>684674.60519118491</v>
      </c>
      <c r="J5303" s="168">
        <f t="shared" si="1158"/>
        <v>642695.71231972345</v>
      </c>
      <c r="K5303" s="94"/>
      <c r="L5303" s="265">
        <f t="shared" si="1157"/>
        <v>260910.22588580518</v>
      </c>
      <c r="M5303" s="265">
        <f>$G5303*NonHospFrac+theModel!$H5303*NonHospFrac</f>
        <v>423764.37930537981</v>
      </c>
      <c r="N5303" s="266">
        <f t="shared" si="1159"/>
        <v>684674.60519118502</v>
      </c>
      <c r="O5303" s="158"/>
      <c r="P5303" s="265">
        <f t="shared" si="1160"/>
        <v>244913.25106231208</v>
      </c>
      <c r="Q5303" s="265">
        <f t="shared" si="1161"/>
        <v>423762.8190547608</v>
      </c>
      <c r="R5303" s="266">
        <f t="shared" si="1162"/>
        <v>668676.0701170729</v>
      </c>
    </row>
    <row r="5304" spans="1:18" x14ac:dyDescent="0.25">
      <c r="A5304" s="81">
        <v>5273</v>
      </c>
      <c r="B5304" s="93">
        <f t="shared" si="1151"/>
        <v>2.9806228505159456E-44</v>
      </c>
      <c r="C5304" s="178">
        <f t="shared" si="1152"/>
        <v>2.9738990786976986E-44</v>
      </c>
      <c r="D5304" s="165">
        <f t="shared" si="1153"/>
        <v>2.2558277767625785E-3</v>
      </c>
      <c r="E5304" s="166">
        <f t="shared" si="1163"/>
        <v>24.291375447755232</v>
      </c>
      <c r="F5304" s="167">
        <f t="shared" si="1164"/>
        <v>11.897235694645881</v>
      </c>
      <c r="G5304" s="167">
        <f t="shared" si="1154"/>
        <v>413453.01077158528</v>
      </c>
      <c r="H5304" s="167">
        <f t="shared" si="1155"/>
        <v>271299.98899881309</v>
      </c>
      <c r="I5304" s="168">
        <f t="shared" si="1156"/>
        <v>684752.99977039837</v>
      </c>
      <c r="J5304" s="168">
        <f t="shared" si="1158"/>
        <v>642758.94444863673</v>
      </c>
      <c r="K5304" s="94"/>
      <c r="L5304" s="265">
        <f t="shared" si="1157"/>
        <v>260940.09985398757</v>
      </c>
      <c r="M5304" s="265">
        <f>$G5304*NonHospFrac+theModel!$H5304*NonHospFrac</f>
        <v>423812.8999164108</v>
      </c>
      <c r="N5304" s="266">
        <f t="shared" si="1159"/>
        <v>684752.99977039837</v>
      </c>
      <c r="O5304" s="158"/>
      <c r="P5304" s="265">
        <f t="shared" si="1160"/>
        <v>244937.34704734336</v>
      </c>
      <c r="Q5304" s="265">
        <f t="shared" si="1161"/>
        <v>423811.33966579178</v>
      </c>
      <c r="R5304" s="266">
        <f t="shared" si="1162"/>
        <v>668748.6867131351</v>
      </c>
    </row>
    <row r="5305" spans="1:18" x14ac:dyDescent="0.25">
      <c r="A5305" s="81">
        <v>5274</v>
      </c>
      <c r="B5305" s="93">
        <f t="shared" si="1151"/>
        <v>2.9249434467744521E-44</v>
      </c>
      <c r="C5305" s="178">
        <f t="shared" si="1152"/>
        <v>2.9183452781017587E-44</v>
      </c>
      <c r="D5305" s="165">
        <f t="shared" si="1153"/>
        <v>2.2558277767625785E-3</v>
      </c>
      <c r="E5305" s="166">
        <f t="shared" si="1163"/>
        <v>24.291375447755232</v>
      </c>
      <c r="F5305" s="167">
        <f t="shared" si="1164"/>
        <v>11.899491522422643</v>
      </c>
      <c r="G5305" s="167">
        <f t="shared" si="1154"/>
        <v>413531.40535079868</v>
      </c>
      <c r="H5305" s="167">
        <f t="shared" si="1155"/>
        <v>271299.98899881309</v>
      </c>
      <c r="I5305" s="168">
        <f t="shared" si="1156"/>
        <v>684831.39434961183</v>
      </c>
      <c r="J5305" s="168">
        <f t="shared" si="1158"/>
        <v>642822.17400008393</v>
      </c>
      <c r="K5305" s="94"/>
      <c r="L5305" s="265">
        <f t="shared" si="1157"/>
        <v>260969.97382217</v>
      </c>
      <c r="M5305" s="265">
        <f>$G5305*NonHospFrac+theModel!$H5305*NonHospFrac</f>
        <v>423861.42052744178</v>
      </c>
      <c r="N5305" s="266">
        <f t="shared" si="1159"/>
        <v>684831.39434961183</v>
      </c>
      <c r="O5305" s="158"/>
      <c r="P5305" s="265">
        <f t="shared" si="1160"/>
        <v>244961.44205017487</v>
      </c>
      <c r="Q5305" s="265">
        <f t="shared" si="1161"/>
        <v>423859.86027682276</v>
      </c>
      <c r="R5305" s="266">
        <f t="shared" si="1162"/>
        <v>668821.30232699763</v>
      </c>
    </row>
    <row r="5306" spans="1:18" x14ac:dyDescent="0.25">
      <c r="A5306" s="81">
        <v>5275</v>
      </c>
      <c r="B5306" s="93">
        <f t="shared" si="1151"/>
        <v>2.8703041598664158E-44</v>
      </c>
      <c r="C5306" s="178">
        <f t="shared" si="1152"/>
        <v>2.8638292480148319E-44</v>
      </c>
      <c r="D5306" s="165">
        <f t="shared" si="1153"/>
        <v>2.2558277767625785E-3</v>
      </c>
      <c r="E5306" s="166">
        <f t="shared" si="1163"/>
        <v>24.291375447755232</v>
      </c>
      <c r="F5306" s="167">
        <f t="shared" si="1164"/>
        <v>11.901747350199406</v>
      </c>
      <c r="G5306" s="167">
        <f t="shared" si="1154"/>
        <v>413609.79993001214</v>
      </c>
      <c r="H5306" s="167">
        <f t="shared" si="1155"/>
        <v>271299.98899881309</v>
      </c>
      <c r="I5306" s="168">
        <f t="shared" si="1156"/>
        <v>684909.78892882518</v>
      </c>
      <c r="J5306" s="168">
        <f t="shared" si="1158"/>
        <v>642885.40097417007</v>
      </c>
      <c r="K5306" s="94"/>
      <c r="L5306" s="265">
        <f t="shared" si="1157"/>
        <v>260999.84779035245</v>
      </c>
      <c r="M5306" s="265">
        <f>$G5306*NonHospFrac+theModel!$H5306*NonHospFrac</f>
        <v>423909.94113847276</v>
      </c>
      <c r="N5306" s="266">
        <f t="shared" si="1159"/>
        <v>684909.78892882518</v>
      </c>
      <c r="O5306" s="158"/>
      <c r="P5306" s="265">
        <f t="shared" si="1160"/>
        <v>244985.53607084666</v>
      </c>
      <c r="Q5306" s="265">
        <f t="shared" si="1161"/>
        <v>423908.38088785374</v>
      </c>
      <c r="R5306" s="266">
        <f t="shared" si="1162"/>
        <v>668893.9169587004</v>
      </c>
    </row>
    <row r="5307" spans="1:18" x14ac:dyDescent="0.25">
      <c r="A5307" s="81">
        <v>5276</v>
      </c>
      <c r="B5307" s="93">
        <f t="shared" si="1151"/>
        <v>2.8166855599316989E-44</v>
      </c>
      <c r="C5307" s="178">
        <f t="shared" si="1152"/>
        <v>2.8103316024071989E-44</v>
      </c>
      <c r="D5307" s="165">
        <f t="shared" si="1153"/>
        <v>2.2558277767625785E-3</v>
      </c>
      <c r="E5307" s="166">
        <f t="shared" si="1163"/>
        <v>24.291375447755232</v>
      </c>
      <c r="F5307" s="167">
        <f t="shared" si="1164"/>
        <v>11.904003177976168</v>
      </c>
      <c r="G5307" s="167">
        <f t="shared" si="1154"/>
        <v>413688.19450922555</v>
      </c>
      <c r="H5307" s="167">
        <f t="shared" si="1155"/>
        <v>271299.98899881309</v>
      </c>
      <c r="I5307" s="168">
        <f t="shared" si="1156"/>
        <v>684988.18350803864</v>
      </c>
      <c r="J5307" s="168">
        <f t="shared" si="1158"/>
        <v>642948.62537100038</v>
      </c>
      <c r="K5307" s="94"/>
      <c r="L5307" s="265">
        <f t="shared" si="1157"/>
        <v>261029.72175853487</v>
      </c>
      <c r="M5307" s="265">
        <f>$G5307*NonHospFrac+theModel!$H5307*NonHospFrac</f>
        <v>423958.46174950374</v>
      </c>
      <c r="N5307" s="266">
        <f t="shared" si="1159"/>
        <v>684988.18350803864</v>
      </c>
      <c r="O5307" s="158"/>
      <c r="P5307" s="265">
        <f t="shared" si="1160"/>
        <v>245009.62910939869</v>
      </c>
      <c r="Q5307" s="265">
        <f t="shared" si="1161"/>
        <v>423956.90149888472</v>
      </c>
      <c r="R5307" s="266">
        <f t="shared" si="1162"/>
        <v>668966.53060828336</v>
      </c>
    </row>
    <row r="5308" spans="1:18" x14ac:dyDescent="0.25">
      <c r="A5308" s="81">
        <v>5277</v>
      </c>
      <c r="B5308" s="93">
        <f t="shared" si="1151"/>
        <v>2.7640685800688751E-44</v>
      </c>
      <c r="C5308" s="178">
        <f t="shared" si="1152"/>
        <v>2.7578333173890789E-44</v>
      </c>
      <c r="D5308" s="165">
        <f t="shared" si="1153"/>
        <v>2.2558277767625785E-3</v>
      </c>
      <c r="E5308" s="166">
        <f t="shared" si="1163"/>
        <v>24.291375447755232</v>
      </c>
      <c r="F5308" s="167">
        <f t="shared" si="1164"/>
        <v>11.906259005752931</v>
      </c>
      <c r="G5308" s="167">
        <f t="shared" si="1154"/>
        <v>413766.58908843895</v>
      </c>
      <c r="H5308" s="167">
        <f t="shared" si="1155"/>
        <v>271299.98899881309</v>
      </c>
      <c r="I5308" s="168">
        <f t="shared" si="1156"/>
        <v>685066.5780872521</v>
      </c>
      <c r="J5308" s="168">
        <f t="shared" si="1158"/>
        <v>643011.84719067975</v>
      </c>
      <c r="K5308" s="94"/>
      <c r="L5308" s="265">
        <f t="shared" si="1157"/>
        <v>261059.59572671729</v>
      </c>
      <c r="M5308" s="265">
        <f>$G5308*NonHospFrac+theModel!$H5308*NonHospFrac</f>
        <v>424006.98236053472</v>
      </c>
      <c r="N5308" s="266">
        <f t="shared" si="1159"/>
        <v>685066.57808725198</v>
      </c>
      <c r="O5308" s="158"/>
      <c r="P5308" s="265">
        <f t="shared" si="1160"/>
        <v>245033.72116587104</v>
      </c>
      <c r="Q5308" s="265">
        <f t="shared" si="1161"/>
        <v>424005.4221099157</v>
      </c>
      <c r="R5308" s="266">
        <f t="shared" si="1162"/>
        <v>669039.14327578677</v>
      </c>
    </row>
    <row r="5309" spans="1:18" x14ac:dyDescent="0.25">
      <c r="A5309" s="81">
        <v>5278</v>
      </c>
      <c r="B5309" s="93">
        <f t="shared" si="1151"/>
        <v>2.7124345095549923E-44</v>
      </c>
      <c r="C5309" s="178">
        <f t="shared" si="1152"/>
        <v>2.7063157244456886E-44</v>
      </c>
      <c r="D5309" s="165">
        <f t="shared" si="1153"/>
        <v>2.2558277767625785E-3</v>
      </c>
      <c r="E5309" s="166">
        <f t="shared" si="1163"/>
        <v>24.291375447755232</v>
      </c>
      <c r="F5309" s="167">
        <f t="shared" si="1164"/>
        <v>11.908514833529694</v>
      </c>
      <c r="G5309" s="167">
        <f t="shared" si="1154"/>
        <v>413844.98366765236</v>
      </c>
      <c r="H5309" s="167">
        <f t="shared" si="1155"/>
        <v>271299.98899881309</v>
      </c>
      <c r="I5309" s="168">
        <f t="shared" si="1156"/>
        <v>685144.97266646544</v>
      </c>
      <c r="J5309" s="168">
        <f t="shared" si="1158"/>
        <v>643075.06643331319</v>
      </c>
      <c r="K5309" s="94"/>
      <c r="L5309" s="265">
        <f t="shared" si="1157"/>
        <v>261089.46969489972</v>
      </c>
      <c r="M5309" s="265">
        <f>$G5309*NonHospFrac+theModel!$H5309*NonHospFrac</f>
        <v>424055.5029715657</v>
      </c>
      <c r="N5309" s="266">
        <f t="shared" si="1159"/>
        <v>685144.97266646544</v>
      </c>
      <c r="O5309" s="158"/>
      <c r="P5309" s="265">
        <f t="shared" si="1160"/>
        <v>245057.81224030376</v>
      </c>
      <c r="Q5309" s="265">
        <f t="shared" si="1161"/>
        <v>424053.94272094668</v>
      </c>
      <c r="R5309" s="266">
        <f t="shared" si="1162"/>
        <v>669111.75496125047</v>
      </c>
    </row>
    <row r="5310" spans="1:18" x14ac:dyDescent="0.25">
      <c r="A5310" s="81">
        <v>5279</v>
      </c>
      <c r="B5310" s="93">
        <f t="shared" si="1151"/>
        <v>2.661764987191997E-44</v>
      </c>
      <c r="C5310" s="178">
        <f t="shared" si="1152"/>
        <v>2.6557605037986751E-44</v>
      </c>
      <c r="D5310" s="165">
        <f t="shared" si="1153"/>
        <v>2.2558277767625785E-3</v>
      </c>
      <c r="E5310" s="166">
        <f t="shared" si="1163"/>
        <v>24.291375447755232</v>
      </c>
      <c r="F5310" s="167">
        <f t="shared" si="1164"/>
        <v>11.910770661306456</v>
      </c>
      <c r="G5310" s="167">
        <f t="shared" si="1154"/>
        <v>413923.37824686588</v>
      </c>
      <c r="H5310" s="167">
        <f t="shared" si="1155"/>
        <v>271299.98899881309</v>
      </c>
      <c r="I5310" s="168">
        <f t="shared" si="1156"/>
        <v>685223.36724567902</v>
      </c>
      <c r="J5310" s="168">
        <f t="shared" si="1158"/>
        <v>643138.28309900605</v>
      </c>
      <c r="K5310" s="94"/>
      <c r="L5310" s="265">
        <f t="shared" si="1157"/>
        <v>261119.34366308217</v>
      </c>
      <c r="M5310" s="265">
        <f>$G5310*NonHospFrac+theModel!$H5310*NonHospFrac</f>
        <v>424104.0235825968</v>
      </c>
      <c r="N5310" s="266">
        <f t="shared" si="1159"/>
        <v>685223.36724567902</v>
      </c>
      <c r="O5310" s="158"/>
      <c r="P5310" s="265">
        <f t="shared" si="1160"/>
        <v>245081.90233273688</v>
      </c>
      <c r="Q5310" s="265">
        <f t="shared" si="1161"/>
        <v>424102.46333197778</v>
      </c>
      <c r="R5310" s="266">
        <f t="shared" si="1162"/>
        <v>669184.36566471471</v>
      </c>
    </row>
    <row r="5311" spans="1:18" x14ac:dyDescent="0.25">
      <c r="A5311" s="81">
        <v>5280</v>
      </c>
      <c r="B5311" s="93">
        <f t="shared" si="1151"/>
        <v>2.6120419947774485E-44</v>
      </c>
      <c r="C5311" s="178">
        <f t="shared" si="1152"/>
        <v>2.6061496778915589E-44</v>
      </c>
      <c r="D5311" s="165">
        <f t="shared" si="1153"/>
        <v>2.2558277767625785E-3</v>
      </c>
      <c r="E5311" s="166">
        <f t="shared" si="1163"/>
        <v>24.291375447755232</v>
      </c>
      <c r="F5311" s="167">
        <f t="shared" si="1164"/>
        <v>11.913026489083219</v>
      </c>
      <c r="G5311" s="167">
        <f t="shared" si="1154"/>
        <v>414001.77282607922</v>
      </c>
      <c r="H5311" s="167">
        <f t="shared" si="1155"/>
        <v>271299.98899881309</v>
      </c>
      <c r="I5311" s="168">
        <f t="shared" si="1156"/>
        <v>685301.76182489237</v>
      </c>
      <c r="J5311" s="168">
        <f t="shared" si="1158"/>
        <v>643201.49718786299</v>
      </c>
      <c r="K5311" s="94"/>
      <c r="L5311" s="265">
        <f t="shared" si="1157"/>
        <v>261149.21763126456</v>
      </c>
      <c r="M5311" s="265">
        <f>$G5311*NonHospFrac+theModel!$H5311*NonHospFrac</f>
        <v>424152.54419362772</v>
      </c>
      <c r="N5311" s="266">
        <f t="shared" si="1159"/>
        <v>685301.76182489225</v>
      </c>
      <c r="O5311" s="158"/>
      <c r="P5311" s="265">
        <f t="shared" si="1160"/>
        <v>245105.99144321034</v>
      </c>
      <c r="Q5311" s="265">
        <f t="shared" si="1161"/>
        <v>424150.9839430087</v>
      </c>
      <c r="R5311" s="266">
        <f t="shared" si="1162"/>
        <v>669256.9753862191</v>
      </c>
    </row>
    <row r="5312" spans="1:18" x14ac:dyDescent="0.25">
      <c r="A5312" s="81">
        <v>5281</v>
      </c>
      <c r="B5312" s="93">
        <f t="shared" si="1151"/>
        <v>2.563247850697239E-44</v>
      </c>
      <c r="C5312" s="178">
        <f t="shared" si="1152"/>
        <v>2.5574656049969093E-44</v>
      </c>
      <c r="D5312" s="165">
        <f t="shared" si="1153"/>
        <v>2.2558277767625785E-3</v>
      </c>
      <c r="E5312" s="166">
        <f t="shared" si="1163"/>
        <v>24.291375447755232</v>
      </c>
      <c r="F5312" s="167">
        <f t="shared" si="1164"/>
        <v>11.915282316859981</v>
      </c>
      <c r="G5312" s="167">
        <f t="shared" si="1154"/>
        <v>414080.16740529274</v>
      </c>
      <c r="H5312" s="167">
        <f t="shared" si="1155"/>
        <v>271299.98899881309</v>
      </c>
      <c r="I5312" s="168">
        <f t="shared" si="1156"/>
        <v>685380.15640410583</v>
      </c>
      <c r="J5312" s="168">
        <f t="shared" si="1158"/>
        <v>643264.70869998937</v>
      </c>
      <c r="K5312" s="94"/>
      <c r="L5312" s="265">
        <f t="shared" si="1157"/>
        <v>261179.09159944701</v>
      </c>
      <c r="M5312" s="265">
        <f>$G5312*NonHospFrac+theModel!$H5312*NonHospFrac</f>
        <v>424201.06480465876</v>
      </c>
      <c r="N5312" s="266">
        <f t="shared" si="1159"/>
        <v>685380.15640410571</v>
      </c>
      <c r="O5312" s="158"/>
      <c r="P5312" s="265">
        <f t="shared" si="1160"/>
        <v>245130.07957176431</v>
      </c>
      <c r="Q5312" s="265">
        <f t="shared" si="1161"/>
        <v>424199.50455403974</v>
      </c>
      <c r="R5312" s="266">
        <f t="shared" si="1162"/>
        <v>669329.58412580402</v>
      </c>
    </row>
    <row r="5313" spans="1:18" x14ac:dyDescent="0.25">
      <c r="A5313" s="81">
        <v>5282</v>
      </c>
      <c r="B5313" s="93">
        <f t="shared" si="1151"/>
        <v>2.5153652036377866E-44</v>
      </c>
      <c r="C5313" s="178">
        <f t="shared" si="1152"/>
        <v>2.5096909729427184E-44</v>
      </c>
      <c r="D5313" s="165">
        <f t="shared" si="1153"/>
        <v>2.2558277767625785E-3</v>
      </c>
      <c r="E5313" s="166">
        <f t="shared" si="1163"/>
        <v>24.291375447755232</v>
      </c>
      <c r="F5313" s="167">
        <f t="shared" si="1164"/>
        <v>11.917538144636744</v>
      </c>
      <c r="G5313" s="167">
        <f t="shared" si="1154"/>
        <v>414158.56198450609</v>
      </c>
      <c r="H5313" s="167">
        <f t="shared" si="1155"/>
        <v>271299.98899881309</v>
      </c>
      <c r="I5313" s="168">
        <f t="shared" si="1156"/>
        <v>685458.55098331918</v>
      </c>
      <c r="J5313" s="168">
        <f t="shared" si="1158"/>
        <v>643327.91763548995</v>
      </c>
      <c r="K5313" s="94"/>
      <c r="L5313" s="265">
        <f t="shared" si="1157"/>
        <v>261208.96556762944</v>
      </c>
      <c r="M5313" s="265">
        <f>$G5313*NonHospFrac+theModel!$H5313*NonHospFrac</f>
        <v>424249.58541568974</v>
      </c>
      <c r="N5313" s="266">
        <f t="shared" si="1159"/>
        <v>685458.55098331918</v>
      </c>
      <c r="O5313" s="158"/>
      <c r="P5313" s="265">
        <f t="shared" si="1160"/>
        <v>245154.1667184387</v>
      </c>
      <c r="Q5313" s="265">
        <f t="shared" si="1161"/>
        <v>424248.02516507072</v>
      </c>
      <c r="R5313" s="266">
        <f t="shared" si="1162"/>
        <v>669402.1918835094</v>
      </c>
    </row>
    <row r="5314" spans="1:18" x14ac:dyDescent="0.25">
      <c r="A5314" s="81">
        <v>5283</v>
      </c>
      <c r="B5314" s="93">
        <f t="shared" si="1151"/>
        <v>2.4683770264162697E-44</v>
      </c>
      <c r="C5314" s="178">
        <f t="shared" si="1152"/>
        <v>2.4628087929565571E-44</v>
      </c>
      <c r="D5314" s="165">
        <f t="shared" si="1153"/>
        <v>2.2558277767625785E-3</v>
      </c>
      <c r="E5314" s="166">
        <f t="shared" si="1163"/>
        <v>24.291375447755232</v>
      </c>
      <c r="F5314" s="167">
        <f t="shared" si="1164"/>
        <v>11.919793972413506</v>
      </c>
      <c r="G5314" s="167">
        <f t="shared" si="1154"/>
        <v>414236.95656371955</v>
      </c>
      <c r="H5314" s="167">
        <f t="shared" si="1155"/>
        <v>271299.98899881309</v>
      </c>
      <c r="I5314" s="168">
        <f t="shared" si="1156"/>
        <v>685536.94556253264</v>
      </c>
      <c r="J5314" s="168">
        <f t="shared" si="1158"/>
        <v>643391.12399446999</v>
      </c>
      <c r="K5314" s="94"/>
      <c r="L5314" s="265">
        <f t="shared" si="1157"/>
        <v>261238.83953581186</v>
      </c>
      <c r="M5314" s="265">
        <f>$G5314*NonHospFrac+theModel!$H5314*NonHospFrac</f>
        <v>424298.10602672072</v>
      </c>
      <c r="N5314" s="266">
        <f t="shared" si="1159"/>
        <v>685536.94556253264</v>
      </c>
      <c r="O5314" s="158"/>
      <c r="P5314" s="265">
        <f t="shared" si="1160"/>
        <v>245178.25288327358</v>
      </c>
      <c r="Q5314" s="265">
        <f t="shared" si="1161"/>
        <v>424296.5457761017</v>
      </c>
      <c r="R5314" s="266">
        <f t="shared" si="1162"/>
        <v>669474.79865937529</v>
      </c>
    </row>
    <row r="5315" spans="1:18" x14ac:dyDescent="0.25">
      <c r="A5315" s="81">
        <v>5284</v>
      </c>
      <c r="B5315" s="93">
        <f t="shared" si="1151"/>
        <v>2.422266609925176E-44</v>
      </c>
      <c r="C5315" s="178">
        <f t="shared" si="1152"/>
        <v>2.4168023936237824E-44</v>
      </c>
      <c r="D5315" s="165">
        <f t="shared" si="1153"/>
        <v>2.2558277767625785E-3</v>
      </c>
      <c r="E5315" s="166">
        <f t="shared" si="1163"/>
        <v>24.291375447755232</v>
      </c>
      <c r="F5315" s="167">
        <f t="shared" si="1164"/>
        <v>11.922049800190269</v>
      </c>
      <c r="G5315" s="167">
        <f t="shared" si="1154"/>
        <v>414315.35114293289</v>
      </c>
      <c r="H5315" s="167">
        <f t="shared" si="1155"/>
        <v>271299.98899881309</v>
      </c>
      <c r="I5315" s="168">
        <f t="shared" si="1156"/>
        <v>685615.34014174598</v>
      </c>
      <c r="J5315" s="168">
        <f t="shared" si="1158"/>
        <v>643454.32777703425</v>
      </c>
      <c r="K5315" s="94"/>
      <c r="L5315" s="265">
        <f t="shared" si="1157"/>
        <v>261268.71350399425</v>
      </c>
      <c r="M5315" s="265">
        <f>$G5315*NonHospFrac+theModel!$H5315*NonHospFrac</f>
        <v>424346.6266377517</v>
      </c>
      <c r="N5315" s="266">
        <f t="shared" si="1159"/>
        <v>685615.34014174598</v>
      </c>
      <c r="O5315" s="158"/>
      <c r="P5315" s="265">
        <f t="shared" si="1160"/>
        <v>245202.33806630893</v>
      </c>
      <c r="Q5315" s="265">
        <f t="shared" si="1161"/>
        <v>424345.06638713268</v>
      </c>
      <c r="R5315" s="266">
        <f t="shared" si="1162"/>
        <v>669547.40445344162</v>
      </c>
    </row>
    <row r="5316" spans="1:18" x14ac:dyDescent="0.25">
      <c r="A5316" s="81">
        <v>5285</v>
      </c>
      <c r="B5316" s="93">
        <f t="shared" si="1151"/>
        <v>2.3770175571910756E-44</v>
      </c>
      <c r="C5316" s="178">
        <f t="shared" si="1152"/>
        <v>2.3716554149597117E-44</v>
      </c>
      <c r="D5316" s="165">
        <f t="shared" si="1153"/>
        <v>2.2558277767625785E-3</v>
      </c>
      <c r="E5316" s="166">
        <f t="shared" si="1163"/>
        <v>24.291375447755232</v>
      </c>
      <c r="F5316" s="167">
        <f t="shared" si="1164"/>
        <v>11.924305627967032</v>
      </c>
      <c r="G5316" s="167">
        <f t="shared" si="1154"/>
        <v>414393.74572214641</v>
      </c>
      <c r="H5316" s="167">
        <f t="shared" si="1155"/>
        <v>271299.98899881309</v>
      </c>
      <c r="I5316" s="168">
        <f t="shared" si="1156"/>
        <v>685693.73472095956</v>
      </c>
      <c r="J5316" s="168">
        <f t="shared" si="1158"/>
        <v>643517.5289832881</v>
      </c>
      <c r="K5316" s="94"/>
      <c r="L5316" s="265">
        <f t="shared" si="1157"/>
        <v>261298.58747217673</v>
      </c>
      <c r="M5316" s="265">
        <f>$G5316*NonHospFrac+theModel!$H5316*NonHospFrac</f>
        <v>424395.14724878274</v>
      </c>
      <c r="N5316" s="266">
        <f t="shared" si="1159"/>
        <v>685693.73472095944</v>
      </c>
      <c r="O5316" s="158"/>
      <c r="P5316" s="265">
        <f t="shared" si="1160"/>
        <v>245226.42226758489</v>
      </c>
      <c r="Q5316" s="265">
        <f t="shared" si="1161"/>
        <v>424393.58699816372</v>
      </c>
      <c r="R5316" s="266">
        <f t="shared" si="1162"/>
        <v>669620.00926574855</v>
      </c>
    </row>
    <row r="5317" spans="1:18" x14ac:dyDescent="0.25">
      <c r="A5317" s="81">
        <v>5286</v>
      </c>
      <c r="B5317" s="93">
        <f t="shared" si="1151"/>
        <v>2.3326137775432585E-44</v>
      </c>
      <c r="C5317" s="178">
        <f t="shared" si="1152"/>
        <v>2.3273518025914175E-44</v>
      </c>
      <c r="D5317" s="165">
        <f t="shared" si="1153"/>
        <v>2.2558277767625785E-3</v>
      </c>
      <c r="E5317" s="166">
        <f t="shared" si="1163"/>
        <v>24.291375447755232</v>
      </c>
      <c r="F5317" s="167">
        <f t="shared" si="1164"/>
        <v>11.926561455743794</v>
      </c>
      <c r="G5317" s="167">
        <f t="shared" si="1154"/>
        <v>414472.14030135976</v>
      </c>
      <c r="H5317" s="167">
        <f t="shared" si="1155"/>
        <v>271299.98899881309</v>
      </c>
      <c r="I5317" s="168">
        <f t="shared" si="1156"/>
        <v>685772.12930017291</v>
      </c>
      <c r="J5317" s="168">
        <f t="shared" si="1158"/>
        <v>643580.72761333617</v>
      </c>
      <c r="K5317" s="94"/>
      <c r="L5317" s="265">
        <f t="shared" si="1157"/>
        <v>261328.46144035913</v>
      </c>
      <c r="M5317" s="265">
        <f>$G5317*NonHospFrac+theModel!$H5317*NonHospFrac</f>
        <v>424443.66785981366</v>
      </c>
      <c r="N5317" s="266">
        <f t="shared" si="1159"/>
        <v>685772.12930017279</v>
      </c>
      <c r="O5317" s="158"/>
      <c r="P5317" s="265">
        <f t="shared" si="1160"/>
        <v>245250.50548714132</v>
      </c>
      <c r="Q5317" s="265">
        <f t="shared" si="1161"/>
        <v>424442.10760919465</v>
      </c>
      <c r="R5317" s="266">
        <f t="shared" si="1162"/>
        <v>669692.6130963359</v>
      </c>
    </row>
    <row r="5318" spans="1:18" x14ac:dyDescent="0.25">
      <c r="A5318" s="81">
        <v>5287</v>
      </c>
      <c r="B5318" s="93">
        <f t="shared" si="1151"/>
        <v>2.2890394808924012E-44</v>
      </c>
      <c r="C5318" s="178">
        <f t="shared" si="1152"/>
        <v>2.2838758020492982E-44</v>
      </c>
      <c r="D5318" s="165">
        <f t="shared" si="1153"/>
        <v>2.2558277767625785E-3</v>
      </c>
      <c r="E5318" s="166">
        <f t="shared" si="1163"/>
        <v>24.291375447755232</v>
      </c>
      <c r="F5318" s="167">
        <f t="shared" si="1164"/>
        <v>11.928817283520557</v>
      </c>
      <c r="G5318" s="167">
        <f t="shared" si="1154"/>
        <v>414550.53488057328</v>
      </c>
      <c r="H5318" s="167">
        <f t="shared" si="1155"/>
        <v>271299.98899881309</v>
      </c>
      <c r="I5318" s="168">
        <f t="shared" si="1156"/>
        <v>685850.52387938637</v>
      </c>
      <c r="J5318" s="168">
        <f t="shared" si="1158"/>
        <v>643643.92366728385</v>
      </c>
      <c r="K5318" s="94"/>
      <c r="L5318" s="265">
        <f t="shared" si="1157"/>
        <v>261358.33540854158</v>
      </c>
      <c r="M5318" s="265">
        <f>$G5318*NonHospFrac+theModel!$H5318*NonHospFrac</f>
        <v>424492.18847084476</v>
      </c>
      <c r="N5318" s="266">
        <f t="shared" si="1159"/>
        <v>685850.52387938637</v>
      </c>
      <c r="O5318" s="158"/>
      <c r="P5318" s="265">
        <f t="shared" si="1160"/>
        <v>245274.58772501835</v>
      </c>
      <c r="Q5318" s="265">
        <f t="shared" si="1161"/>
        <v>424490.62822022574</v>
      </c>
      <c r="R5318" s="266">
        <f t="shared" si="1162"/>
        <v>669765.21594524407</v>
      </c>
    </row>
    <row r="5319" spans="1:18" x14ac:dyDescent="0.25">
      <c r="A5319" s="81">
        <v>5288</v>
      </c>
      <c r="B5319" s="93">
        <f t="shared" si="1151"/>
        <v>2.2462791721150401E-44</v>
      </c>
      <c r="C5319" s="178">
        <f t="shared" si="1152"/>
        <v>2.2412119531642199E-44</v>
      </c>
      <c r="D5319" s="165">
        <f t="shared" si="1153"/>
        <v>2.2558277767625785E-3</v>
      </c>
      <c r="E5319" s="166">
        <f t="shared" si="1163"/>
        <v>24.291375447755232</v>
      </c>
      <c r="F5319" s="167">
        <f t="shared" si="1164"/>
        <v>11.931073111297319</v>
      </c>
      <c r="G5319" s="167">
        <f t="shared" si="1154"/>
        <v>414628.92945978657</v>
      </c>
      <c r="H5319" s="167">
        <f t="shared" si="1155"/>
        <v>271299.98899881309</v>
      </c>
      <c r="I5319" s="168">
        <f t="shared" si="1156"/>
        <v>685928.9184585996</v>
      </c>
      <c r="J5319" s="168">
        <f t="shared" si="1158"/>
        <v>643707.11714523577</v>
      </c>
      <c r="K5319" s="94"/>
      <c r="L5319" s="265">
        <f t="shared" si="1157"/>
        <v>261388.20937672397</v>
      </c>
      <c r="M5319" s="265">
        <f>$G5319*NonHospFrac+theModel!$H5319*NonHospFrac</f>
        <v>424540.70908187568</v>
      </c>
      <c r="N5319" s="266">
        <f t="shared" si="1159"/>
        <v>685928.9184585996</v>
      </c>
      <c r="O5319" s="158"/>
      <c r="P5319" s="265">
        <f t="shared" si="1160"/>
        <v>245298.66898125591</v>
      </c>
      <c r="Q5319" s="265">
        <f t="shared" si="1161"/>
        <v>424539.14883125667</v>
      </c>
      <c r="R5319" s="266">
        <f t="shared" si="1162"/>
        <v>669837.81781251263</v>
      </c>
    </row>
    <row r="5320" spans="1:18" x14ac:dyDescent="0.25">
      <c r="A5320" s="81">
        <v>5289</v>
      </c>
      <c r="B5320" s="93">
        <f t="shared" si="1151"/>
        <v>2.2043176455439889E-44</v>
      </c>
      <c r="C5320" s="178">
        <f t="shared" si="1152"/>
        <v>2.1993450845703628E-44</v>
      </c>
      <c r="D5320" s="165">
        <f t="shared" si="1153"/>
        <v>2.2558277767625785E-3</v>
      </c>
      <c r="E5320" s="166">
        <f t="shared" si="1163"/>
        <v>24.291375447755232</v>
      </c>
      <c r="F5320" s="167">
        <f t="shared" si="1164"/>
        <v>11.933328939074082</v>
      </c>
      <c r="G5320" s="167">
        <f t="shared" si="1154"/>
        <v>414707.32403900009</v>
      </c>
      <c r="H5320" s="167">
        <f t="shared" si="1155"/>
        <v>271299.98899881309</v>
      </c>
      <c r="I5320" s="168">
        <f t="shared" si="1156"/>
        <v>686007.31303781318</v>
      </c>
      <c r="J5320" s="168">
        <f t="shared" si="1158"/>
        <v>643770.30804729741</v>
      </c>
      <c r="K5320" s="94"/>
      <c r="L5320" s="265">
        <f t="shared" si="1157"/>
        <v>261418.08334490642</v>
      </c>
      <c r="M5320" s="265">
        <f>$G5320*NonHospFrac+theModel!$H5320*NonHospFrac</f>
        <v>424589.22969290672</v>
      </c>
      <c r="N5320" s="266">
        <f t="shared" si="1159"/>
        <v>686007.31303781318</v>
      </c>
      <c r="O5320" s="158"/>
      <c r="P5320" s="265">
        <f t="shared" si="1160"/>
        <v>245322.7492558941</v>
      </c>
      <c r="Q5320" s="265">
        <f t="shared" si="1161"/>
        <v>424587.6694422877</v>
      </c>
      <c r="R5320" s="266">
        <f t="shared" si="1162"/>
        <v>669910.41869818186</v>
      </c>
    </row>
    <row r="5321" spans="1:18" x14ac:dyDescent="0.25">
      <c r="A5321" s="81">
        <v>5290</v>
      </c>
      <c r="B5321" s="93">
        <f t="shared" si="1151"/>
        <v>2.1631399795606565E-44</v>
      </c>
      <c r="C5321" s="178">
        <f t="shared" si="1152"/>
        <v>2.1582603083097379E-44</v>
      </c>
      <c r="D5321" s="165">
        <f t="shared" si="1153"/>
        <v>2.2558277767625785E-3</v>
      </c>
      <c r="E5321" s="166">
        <f t="shared" si="1163"/>
        <v>24.291375447755232</v>
      </c>
      <c r="F5321" s="167">
        <f t="shared" si="1164"/>
        <v>11.935584766850845</v>
      </c>
      <c r="G5321" s="167">
        <f t="shared" si="1154"/>
        <v>414785.71861821343</v>
      </c>
      <c r="H5321" s="167">
        <f t="shared" si="1155"/>
        <v>271299.98899881309</v>
      </c>
      <c r="I5321" s="168">
        <f t="shared" si="1156"/>
        <v>686085.70761702652</v>
      </c>
      <c r="J5321" s="168">
        <f t="shared" si="1158"/>
        <v>643833.4963735732</v>
      </c>
      <c r="K5321" s="94"/>
      <c r="L5321" s="265">
        <f t="shared" si="1157"/>
        <v>261447.95731308882</v>
      </c>
      <c r="M5321" s="265">
        <f>$G5321*NonHospFrac+theModel!$H5321*NonHospFrac</f>
        <v>424637.7503039377</v>
      </c>
      <c r="N5321" s="266">
        <f t="shared" si="1159"/>
        <v>686085.70761702652</v>
      </c>
      <c r="O5321" s="158"/>
      <c r="P5321" s="265">
        <f t="shared" si="1160"/>
        <v>245346.82854897284</v>
      </c>
      <c r="Q5321" s="265">
        <f t="shared" si="1161"/>
        <v>424636.19005331869</v>
      </c>
      <c r="R5321" s="266">
        <f t="shared" si="1162"/>
        <v>669983.01860229159</v>
      </c>
    </row>
    <row r="5322" spans="1:18" x14ac:dyDescent="0.25">
      <c r="A5322" s="81">
        <v>5291</v>
      </c>
      <c r="B5322" s="93">
        <f t="shared" si="1151"/>
        <v>2.1227315312893883E-44</v>
      </c>
      <c r="C5322" s="178">
        <f t="shared" si="1152"/>
        <v>2.1179430145384959E-44</v>
      </c>
      <c r="D5322" s="165">
        <f t="shared" si="1153"/>
        <v>2.2558277767625785E-3</v>
      </c>
      <c r="E5322" s="166">
        <f t="shared" si="1163"/>
        <v>24.291375447755232</v>
      </c>
      <c r="F5322" s="167">
        <f t="shared" si="1164"/>
        <v>11.937840594627607</v>
      </c>
      <c r="G5322" s="167">
        <f t="shared" si="1154"/>
        <v>414864.11319742695</v>
      </c>
      <c r="H5322" s="167">
        <f t="shared" si="1155"/>
        <v>271299.98899881309</v>
      </c>
      <c r="I5322" s="168">
        <f t="shared" si="1156"/>
        <v>686164.1021962401</v>
      </c>
      <c r="J5322" s="168">
        <f t="shared" si="1158"/>
        <v>643896.68212416861</v>
      </c>
      <c r="K5322" s="94"/>
      <c r="L5322" s="265">
        <f t="shared" si="1157"/>
        <v>261477.8312812713</v>
      </c>
      <c r="M5322" s="265">
        <f>$G5322*NonHospFrac+theModel!$H5322*NonHospFrac</f>
        <v>424686.27091496874</v>
      </c>
      <c r="N5322" s="266">
        <f t="shared" si="1159"/>
        <v>686164.1021962401</v>
      </c>
      <c r="O5322" s="158"/>
      <c r="P5322" s="265">
        <f t="shared" si="1160"/>
        <v>245370.90686053227</v>
      </c>
      <c r="Q5322" s="265">
        <f t="shared" si="1161"/>
        <v>424684.71066434972</v>
      </c>
      <c r="R5322" s="266">
        <f t="shared" si="1162"/>
        <v>670055.61752488196</v>
      </c>
    </row>
    <row r="5323" spans="1:18" x14ac:dyDescent="0.25">
      <c r="A5323" s="81">
        <v>5292</v>
      </c>
      <c r="B5323" s="93">
        <f t="shared" si="1151"/>
        <v>2.0830779313899579E-44</v>
      </c>
      <c r="C5323" s="178">
        <f t="shared" si="1152"/>
        <v>2.0783788663311672E-44</v>
      </c>
      <c r="D5323" s="165">
        <f t="shared" si="1153"/>
        <v>2.2558277767625785E-3</v>
      </c>
      <c r="E5323" s="166">
        <f t="shared" si="1163"/>
        <v>24.291375447755232</v>
      </c>
      <c r="F5323" s="167">
        <f t="shared" si="1164"/>
        <v>11.94009642240437</v>
      </c>
      <c r="G5323" s="167">
        <f t="shared" si="1154"/>
        <v>414942.5077766403</v>
      </c>
      <c r="H5323" s="167">
        <f t="shared" si="1155"/>
        <v>271299.98899881309</v>
      </c>
      <c r="I5323" s="168">
        <f t="shared" si="1156"/>
        <v>686242.49677545344</v>
      </c>
      <c r="J5323" s="168">
        <f t="shared" si="1158"/>
        <v>643959.8652991883</v>
      </c>
      <c r="K5323" s="94"/>
      <c r="L5323" s="265">
        <f t="shared" si="1157"/>
        <v>261507.70524945369</v>
      </c>
      <c r="M5323" s="265">
        <f>$G5323*NonHospFrac+theModel!$H5323*NonHospFrac</f>
        <v>424734.79152599967</v>
      </c>
      <c r="N5323" s="266">
        <f t="shared" si="1159"/>
        <v>686242.49677545333</v>
      </c>
      <c r="O5323" s="158"/>
      <c r="P5323" s="265">
        <f t="shared" si="1160"/>
        <v>245394.98419061225</v>
      </c>
      <c r="Q5323" s="265">
        <f t="shared" si="1161"/>
        <v>424733.23127538065</v>
      </c>
      <c r="R5323" s="266">
        <f t="shared" si="1162"/>
        <v>670128.21546599292</v>
      </c>
    </row>
    <row r="5324" spans="1:18" x14ac:dyDescent="0.25">
      <c r="A5324" s="81">
        <v>5293</v>
      </c>
      <c r="B5324" s="93">
        <f t="shared" si="1151"/>
        <v>2.0441650789481334E-44</v>
      </c>
      <c r="C5324" s="178">
        <f t="shared" si="1152"/>
        <v>2.0395537945827541E-44</v>
      </c>
      <c r="D5324" s="165">
        <f t="shared" si="1153"/>
        <v>2.2558277767625785E-3</v>
      </c>
      <c r="E5324" s="166">
        <f t="shared" si="1163"/>
        <v>24.291375447755232</v>
      </c>
      <c r="F5324" s="167">
        <f t="shared" si="1164"/>
        <v>11.942352250181132</v>
      </c>
      <c r="G5324" s="167">
        <f t="shared" si="1154"/>
        <v>415020.90235585376</v>
      </c>
      <c r="H5324" s="167">
        <f t="shared" si="1155"/>
        <v>271299.98899881309</v>
      </c>
      <c r="I5324" s="168">
        <f t="shared" si="1156"/>
        <v>686320.89135466679</v>
      </c>
      <c r="J5324" s="168">
        <f t="shared" si="1158"/>
        <v>644023.04589873739</v>
      </c>
      <c r="K5324" s="94"/>
      <c r="L5324" s="265">
        <f t="shared" si="1157"/>
        <v>261537.57921763611</v>
      </c>
      <c r="M5324" s="265">
        <f>$G5324*NonHospFrac+theModel!$H5324*NonHospFrac</f>
        <v>424783.31213703071</v>
      </c>
      <c r="N5324" s="266">
        <f t="shared" si="1159"/>
        <v>686320.89135466679</v>
      </c>
      <c r="O5324" s="158"/>
      <c r="P5324" s="265">
        <f t="shared" si="1160"/>
        <v>245419.06053925288</v>
      </c>
      <c r="Q5324" s="265">
        <f t="shared" si="1161"/>
        <v>424781.75188641169</v>
      </c>
      <c r="R5324" s="266">
        <f t="shared" si="1162"/>
        <v>670200.81242566463</v>
      </c>
    </row>
    <row r="5325" spans="1:18" x14ac:dyDescent="0.25">
      <c r="A5325" s="81">
        <v>5294</v>
      </c>
      <c r="B5325" s="93">
        <f t="shared" si="1151"/>
        <v>2.0059791364612091E-44</v>
      </c>
      <c r="C5325" s="178">
        <f t="shared" si="1152"/>
        <v>2.0014539930055738E-44</v>
      </c>
      <c r="D5325" s="165">
        <f t="shared" si="1153"/>
        <v>2.2558277767625785E-3</v>
      </c>
      <c r="E5325" s="166">
        <f t="shared" si="1163"/>
        <v>24.291375447755232</v>
      </c>
      <c r="F5325" s="167">
        <f t="shared" si="1164"/>
        <v>11.944608077957895</v>
      </c>
      <c r="G5325" s="167">
        <f t="shared" si="1154"/>
        <v>415099.2969350671</v>
      </c>
      <c r="H5325" s="167">
        <f t="shared" si="1155"/>
        <v>271299.98899881309</v>
      </c>
      <c r="I5325" s="168">
        <f t="shared" si="1156"/>
        <v>686399.28593388014</v>
      </c>
      <c r="J5325" s="168">
        <f t="shared" si="1158"/>
        <v>644086.22392292088</v>
      </c>
      <c r="K5325" s="94"/>
      <c r="L5325" s="265">
        <f t="shared" si="1157"/>
        <v>261567.45318581851</v>
      </c>
      <c r="M5325" s="265">
        <f>$G5325*NonHospFrac+theModel!$H5325*NonHospFrac</f>
        <v>424831.83274806163</v>
      </c>
      <c r="N5325" s="266">
        <f t="shared" si="1159"/>
        <v>686399.28593388014</v>
      </c>
      <c r="O5325" s="158"/>
      <c r="P5325" s="265">
        <f t="shared" si="1160"/>
        <v>245443.13590649411</v>
      </c>
      <c r="Q5325" s="265">
        <f t="shared" si="1161"/>
        <v>424830.27249744261</v>
      </c>
      <c r="R5325" s="266">
        <f t="shared" si="1162"/>
        <v>670273.40840393677</v>
      </c>
    </row>
    <row r="5326" spans="1:18" x14ac:dyDescent="0.25">
      <c r="A5326" s="81">
        <v>5295</v>
      </c>
      <c r="B5326" s="93">
        <f t="shared" si="1151"/>
        <v>1.9685065249173833E-44</v>
      </c>
      <c r="C5326" s="178">
        <f t="shared" si="1152"/>
        <v>1.9640659132197363E-44</v>
      </c>
      <c r="D5326" s="165">
        <f t="shared" si="1153"/>
        <v>2.2558277767625785E-3</v>
      </c>
      <c r="E5326" s="166">
        <f t="shared" si="1163"/>
        <v>24.291375447755232</v>
      </c>
      <c r="F5326" s="167">
        <f t="shared" si="1164"/>
        <v>11.946863905734658</v>
      </c>
      <c r="G5326" s="167">
        <f t="shared" si="1154"/>
        <v>415177.69151428057</v>
      </c>
      <c r="H5326" s="167">
        <f t="shared" si="1155"/>
        <v>271299.98899881309</v>
      </c>
      <c r="I5326" s="168">
        <f t="shared" si="1156"/>
        <v>686477.68051309371</v>
      </c>
      <c r="J5326" s="168">
        <f t="shared" si="1158"/>
        <v>644149.3993718439</v>
      </c>
      <c r="K5326" s="94"/>
      <c r="L5326" s="265">
        <f t="shared" si="1157"/>
        <v>261597.32715400096</v>
      </c>
      <c r="M5326" s="265">
        <f>$G5326*NonHospFrac+theModel!$H5326*NonHospFrac</f>
        <v>424880.35335909267</v>
      </c>
      <c r="N5326" s="266">
        <f t="shared" si="1159"/>
        <v>686477.6805130936</v>
      </c>
      <c r="O5326" s="158"/>
      <c r="P5326" s="265">
        <f t="shared" si="1160"/>
        <v>245467.21029237602</v>
      </c>
      <c r="Q5326" s="265">
        <f t="shared" si="1161"/>
        <v>424878.79310847365</v>
      </c>
      <c r="R5326" s="266">
        <f t="shared" si="1162"/>
        <v>670346.00340084964</v>
      </c>
    </row>
    <row r="5327" spans="1:18" x14ac:dyDescent="0.25">
      <c r="A5327" s="81">
        <v>5296</v>
      </c>
      <c r="B5327" s="93">
        <f t="shared" si="1151"/>
        <v>1.9317339189670308E-44</v>
      </c>
      <c r="C5327" s="178">
        <f t="shared" si="1152"/>
        <v>1.9273762599353105E-44</v>
      </c>
      <c r="D5327" s="165">
        <f t="shared" si="1153"/>
        <v>2.2558277767625785E-3</v>
      </c>
      <c r="E5327" s="166">
        <f t="shared" si="1163"/>
        <v>24.291375447755232</v>
      </c>
      <c r="F5327" s="167">
        <f t="shared" si="1164"/>
        <v>11.94911973351142</v>
      </c>
      <c r="G5327" s="167">
        <f t="shared" si="1154"/>
        <v>415256.08609349403</v>
      </c>
      <c r="H5327" s="167">
        <f t="shared" si="1155"/>
        <v>271299.98899881309</v>
      </c>
      <c r="I5327" s="168">
        <f t="shared" si="1156"/>
        <v>686556.07509230706</v>
      </c>
      <c r="J5327" s="168">
        <f t="shared" si="1158"/>
        <v>644212.57224561111</v>
      </c>
      <c r="K5327" s="94"/>
      <c r="L5327" s="265">
        <f t="shared" si="1157"/>
        <v>261627.20112218341</v>
      </c>
      <c r="M5327" s="265">
        <f>$G5327*NonHospFrac+theModel!$H5327*NonHospFrac</f>
        <v>424928.87397012371</v>
      </c>
      <c r="N5327" s="266">
        <f t="shared" si="1159"/>
        <v>686556.07509230706</v>
      </c>
      <c r="O5327" s="158"/>
      <c r="P5327" s="265">
        <f t="shared" si="1160"/>
        <v>245491.28369693857</v>
      </c>
      <c r="Q5327" s="265">
        <f t="shared" si="1161"/>
        <v>424927.31371950469</v>
      </c>
      <c r="R5327" s="266">
        <f t="shared" si="1162"/>
        <v>670418.59741644328</v>
      </c>
    </row>
    <row r="5328" spans="1:18" x14ac:dyDescent="0.25">
      <c r="A5328" s="81">
        <v>5297</v>
      </c>
      <c r="B5328" s="93">
        <f t="shared" si="1151"/>
        <v>1.8956482421841784E-44</v>
      </c>
      <c r="C5328" s="178">
        <f t="shared" si="1152"/>
        <v>1.8913719862244881E-44</v>
      </c>
      <c r="D5328" s="165">
        <f t="shared" si="1153"/>
        <v>2.2558277767625785E-3</v>
      </c>
      <c r="E5328" s="166">
        <f t="shared" si="1163"/>
        <v>24.291375447755232</v>
      </c>
      <c r="F5328" s="167">
        <f t="shared" si="1164"/>
        <v>11.951375561288183</v>
      </c>
      <c r="G5328" s="167">
        <f t="shared" si="1154"/>
        <v>415334.48067270737</v>
      </c>
      <c r="H5328" s="167">
        <f t="shared" si="1155"/>
        <v>271299.98899881309</v>
      </c>
      <c r="I5328" s="168">
        <f t="shared" si="1156"/>
        <v>686634.4696715204</v>
      </c>
      <c r="J5328" s="168">
        <f t="shared" si="1158"/>
        <v>644275.74254432751</v>
      </c>
      <c r="K5328" s="94"/>
      <c r="L5328" s="265">
        <f t="shared" si="1157"/>
        <v>261657.0750903658</v>
      </c>
      <c r="M5328" s="265">
        <f>$G5328*NonHospFrac+theModel!$H5328*NonHospFrac</f>
        <v>424977.39458115463</v>
      </c>
      <c r="N5328" s="266">
        <f t="shared" si="1159"/>
        <v>686634.4696715204</v>
      </c>
      <c r="O5328" s="158"/>
      <c r="P5328" s="265">
        <f t="shared" si="1160"/>
        <v>245515.35612022172</v>
      </c>
      <c r="Q5328" s="265">
        <f t="shared" si="1161"/>
        <v>424975.83433053561</v>
      </c>
      <c r="R5328" s="266">
        <f t="shared" si="1162"/>
        <v>670491.19045075728</v>
      </c>
    </row>
    <row r="5329" spans="1:18" x14ac:dyDescent="0.25">
      <c r="A5329" s="81">
        <v>5298</v>
      </c>
      <c r="B5329" s="93">
        <f t="shared" si="1151"/>
        <v>1.8602366624164953E-44</v>
      </c>
      <c r="C5329" s="178">
        <f t="shared" si="1152"/>
        <v>1.856040288882064E-44</v>
      </c>
      <c r="D5329" s="165">
        <f t="shared" si="1153"/>
        <v>2.2558277767625785E-3</v>
      </c>
      <c r="E5329" s="166">
        <f t="shared" si="1163"/>
        <v>24.291375447755232</v>
      </c>
      <c r="F5329" s="167">
        <f t="shared" si="1164"/>
        <v>11.953631389064945</v>
      </c>
      <c r="G5329" s="167">
        <f t="shared" si="1154"/>
        <v>415412.87525192089</v>
      </c>
      <c r="H5329" s="167">
        <f t="shared" si="1155"/>
        <v>271299.98899881309</v>
      </c>
      <c r="I5329" s="168">
        <f t="shared" si="1156"/>
        <v>686712.86425073398</v>
      </c>
      <c r="J5329" s="168">
        <f t="shared" si="1158"/>
        <v>644338.91026809847</v>
      </c>
      <c r="K5329" s="94"/>
      <c r="L5329" s="265">
        <f t="shared" si="1157"/>
        <v>261686.94905854826</v>
      </c>
      <c r="M5329" s="265">
        <f>$G5329*NonHospFrac+theModel!$H5329*NonHospFrac</f>
        <v>425025.91519218567</v>
      </c>
      <c r="N5329" s="266">
        <f t="shared" si="1159"/>
        <v>686712.86425073398</v>
      </c>
      <c r="O5329" s="158"/>
      <c r="P5329" s="265">
        <f t="shared" si="1160"/>
        <v>245539.42756226554</v>
      </c>
      <c r="Q5329" s="265">
        <f t="shared" si="1161"/>
        <v>425024.35494156665</v>
      </c>
      <c r="R5329" s="266">
        <f t="shared" si="1162"/>
        <v>670563.78250383213</v>
      </c>
    </row>
    <row r="5330" spans="1:18" x14ac:dyDescent="0.25">
      <c r="A5330" s="81">
        <v>5299</v>
      </c>
      <c r="B5330" s="93">
        <f t="shared" si="1151"/>
        <v>1.825486587222149E-44</v>
      </c>
      <c r="C5330" s="178">
        <f t="shared" si="1152"/>
        <v>1.8213686038725857E-44</v>
      </c>
      <c r="D5330" s="165">
        <f t="shared" si="1153"/>
        <v>2.2558277767625785E-3</v>
      </c>
      <c r="E5330" s="166">
        <f t="shared" si="1163"/>
        <v>24.291375447755232</v>
      </c>
      <c r="F5330" s="167">
        <f t="shared" si="1164"/>
        <v>11.955887216841708</v>
      </c>
      <c r="G5330" s="167">
        <f t="shared" si="1154"/>
        <v>415491.26983113424</v>
      </c>
      <c r="H5330" s="167">
        <f t="shared" si="1155"/>
        <v>271299.98899881309</v>
      </c>
      <c r="I5330" s="168">
        <f t="shared" si="1156"/>
        <v>686791.25882994733</v>
      </c>
      <c r="J5330" s="168">
        <f t="shared" si="1158"/>
        <v>644402.07541702839</v>
      </c>
      <c r="K5330" s="94"/>
      <c r="L5330" s="265">
        <f t="shared" si="1157"/>
        <v>261716.82302673065</v>
      </c>
      <c r="M5330" s="265">
        <f>$G5330*NonHospFrac+theModel!$H5330*NonHospFrac</f>
        <v>425074.43580321665</v>
      </c>
      <c r="N5330" s="266">
        <f t="shared" si="1159"/>
        <v>686791.25882994733</v>
      </c>
      <c r="O5330" s="158"/>
      <c r="P5330" s="265">
        <f t="shared" si="1160"/>
        <v>245563.49802310995</v>
      </c>
      <c r="Q5330" s="265">
        <f t="shared" si="1161"/>
        <v>425072.87555259763</v>
      </c>
      <c r="R5330" s="266">
        <f t="shared" si="1162"/>
        <v>670636.37357570755</v>
      </c>
    </row>
    <row r="5331" spans="1:18" x14ac:dyDescent="0.25">
      <c r="A5331" s="81">
        <v>5300</v>
      </c>
      <c r="B5331" s="93">
        <f t="shared" si="1151"/>
        <v>1.7913856593919043E-44</v>
      </c>
      <c r="C5331" s="178">
        <f t="shared" si="1152"/>
        <v>1.7873446018625539E-44</v>
      </c>
      <c r="D5331" s="165">
        <f t="shared" si="1153"/>
        <v>2.2558277767625785E-3</v>
      </c>
      <c r="E5331" s="166">
        <f t="shared" si="1163"/>
        <v>24.291375447755232</v>
      </c>
      <c r="F5331" s="167">
        <f t="shared" si="1164"/>
        <v>11.95814304461847</v>
      </c>
      <c r="G5331" s="167">
        <f t="shared" si="1154"/>
        <v>415569.6644103477</v>
      </c>
      <c r="H5331" s="167">
        <f t="shared" si="1155"/>
        <v>271299.98899881309</v>
      </c>
      <c r="I5331" s="168">
        <f t="shared" si="1156"/>
        <v>686869.65340916079</v>
      </c>
      <c r="J5331" s="168">
        <f t="shared" si="1158"/>
        <v>644465.23799122265</v>
      </c>
      <c r="K5331" s="94"/>
      <c r="L5331" s="265">
        <f t="shared" si="1157"/>
        <v>261746.6969949131</v>
      </c>
      <c r="M5331" s="265">
        <f>$G5331*NonHospFrac+theModel!$H5331*NonHospFrac</f>
        <v>425122.95641424763</v>
      </c>
      <c r="N5331" s="266">
        <f t="shared" si="1159"/>
        <v>686869.65340916067</v>
      </c>
      <c r="O5331" s="158"/>
      <c r="P5331" s="265">
        <f t="shared" si="1160"/>
        <v>245587.56750279505</v>
      </c>
      <c r="Q5331" s="265">
        <f t="shared" si="1161"/>
        <v>425121.39616362861</v>
      </c>
      <c r="R5331" s="266">
        <f t="shared" si="1162"/>
        <v>670708.96366642369</v>
      </c>
    </row>
    <row r="5332" spans="1:18" x14ac:dyDescent="0.25">
      <c r="A5332" s="81">
        <v>5301</v>
      </c>
      <c r="B5332" s="93">
        <f t="shared" si="1151"/>
        <v>1.7579217525548694E-44</v>
      </c>
      <c r="C5332" s="178">
        <f t="shared" si="1152"/>
        <v>1.753956183836081E-44</v>
      </c>
      <c r="D5332" s="165">
        <f t="shared" si="1153"/>
        <v>2.2558277767625785E-3</v>
      </c>
      <c r="E5332" s="166">
        <f t="shared" si="1163"/>
        <v>24.291375447755232</v>
      </c>
      <c r="F5332" s="167">
        <f t="shared" si="1164"/>
        <v>11.960398872395233</v>
      </c>
      <c r="G5332" s="167">
        <f t="shared" si="1154"/>
        <v>415648.05898956105</v>
      </c>
      <c r="H5332" s="167">
        <f t="shared" si="1155"/>
        <v>271299.98899881309</v>
      </c>
      <c r="I5332" s="168">
        <f t="shared" si="1156"/>
        <v>686948.04798837414</v>
      </c>
      <c r="J5332" s="168">
        <f t="shared" si="1158"/>
        <v>644528.39799078589</v>
      </c>
      <c r="K5332" s="94"/>
      <c r="L5332" s="265">
        <f t="shared" si="1157"/>
        <v>261776.5709630955</v>
      </c>
      <c r="M5332" s="265">
        <f>$G5332*NonHospFrac+theModel!$H5332*NonHospFrac</f>
        <v>425171.47702527861</v>
      </c>
      <c r="N5332" s="266">
        <f t="shared" si="1159"/>
        <v>686948.04798837414</v>
      </c>
      <c r="O5332" s="158"/>
      <c r="P5332" s="265">
        <f t="shared" si="1160"/>
        <v>245611.63600136072</v>
      </c>
      <c r="Q5332" s="265">
        <f t="shared" si="1161"/>
        <v>425169.91677465959</v>
      </c>
      <c r="R5332" s="266">
        <f t="shared" si="1162"/>
        <v>670781.55277602025</v>
      </c>
    </row>
    <row r="5333" spans="1:18" x14ac:dyDescent="0.25">
      <c r="A5333" s="81">
        <v>5302</v>
      </c>
      <c r="B5333" s="93">
        <f t="shared" si="1151"/>
        <v>1.7250829668663302E-44</v>
      </c>
      <c r="C5333" s="178">
        <f t="shared" si="1152"/>
        <v>1.7211914767924532E-44</v>
      </c>
      <c r="D5333" s="165">
        <f t="shared" si="1153"/>
        <v>2.2558277767625785E-3</v>
      </c>
      <c r="E5333" s="166">
        <f t="shared" si="1163"/>
        <v>24.291375447755232</v>
      </c>
      <c r="F5333" s="167">
        <f t="shared" si="1164"/>
        <v>11.962654700171996</v>
      </c>
      <c r="G5333" s="167">
        <f t="shared" si="1154"/>
        <v>415726.45356877457</v>
      </c>
      <c r="H5333" s="167">
        <f t="shared" si="1155"/>
        <v>271299.98899881309</v>
      </c>
      <c r="I5333" s="168">
        <f t="shared" si="1156"/>
        <v>687026.4425675876</v>
      </c>
      <c r="J5333" s="168">
        <f t="shared" si="1158"/>
        <v>644591.55541582336</v>
      </c>
      <c r="K5333" s="94"/>
      <c r="L5333" s="265">
        <f t="shared" si="1157"/>
        <v>261806.44493127795</v>
      </c>
      <c r="M5333" s="265">
        <f>$G5333*NonHospFrac+theModel!$H5333*NonHospFrac</f>
        <v>425219.99763630971</v>
      </c>
      <c r="N5333" s="266">
        <f t="shared" si="1159"/>
        <v>687026.4425675876</v>
      </c>
      <c r="O5333" s="158"/>
      <c r="P5333" s="265">
        <f t="shared" si="1160"/>
        <v>245635.70351884706</v>
      </c>
      <c r="Q5333" s="265">
        <f t="shared" si="1161"/>
        <v>425218.43738569069</v>
      </c>
      <c r="R5333" s="266">
        <f t="shared" si="1162"/>
        <v>670854.14090453775</v>
      </c>
    </row>
    <row r="5334" spans="1:18" x14ac:dyDescent="0.25">
      <c r="A5334" s="81">
        <v>5303</v>
      </c>
      <c r="B5334" s="93">
        <f t="shared" si="1151"/>
        <v>1.6928576247761609E-44</v>
      </c>
      <c r="C5334" s="178">
        <f t="shared" si="1152"/>
        <v>1.6890388295240865E-44</v>
      </c>
      <c r="D5334" s="165">
        <f t="shared" si="1153"/>
        <v>2.2558277767625785E-3</v>
      </c>
      <c r="E5334" s="166">
        <f t="shared" si="1163"/>
        <v>24.291375447755232</v>
      </c>
      <c r="F5334" s="167">
        <f t="shared" si="1164"/>
        <v>11.964910527948758</v>
      </c>
      <c r="G5334" s="167">
        <f t="shared" si="1154"/>
        <v>415804.84814798791</v>
      </c>
      <c r="H5334" s="167">
        <f t="shared" si="1155"/>
        <v>271299.98899881309</v>
      </c>
      <c r="I5334" s="168">
        <f t="shared" si="1156"/>
        <v>687104.83714680094</v>
      </c>
      <c r="J5334" s="168">
        <f t="shared" si="1158"/>
        <v>644654.71026643971</v>
      </c>
      <c r="K5334" s="94"/>
      <c r="L5334" s="265">
        <f t="shared" si="1157"/>
        <v>261836.31889946037</v>
      </c>
      <c r="M5334" s="265">
        <f>$G5334*NonHospFrac+theModel!$H5334*NonHospFrac</f>
        <v>425268.51824734063</v>
      </c>
      <c r="N5334" s="266">
        <f t="shared" si="1159"/>
        <v>687104.83714680094</v>
      </c>
      <c r="O5334" s="158"/>
      <c r="P5334" s="265">
        <f t="shared" si="1160"/>
        <v>245659.77005529398</v>
      </c>
      <c r="Q5334" s="265">
        <f t="shared" si="1161"/>
        <v>425266.95799672161</v>
      </c>
      <c r="R5334" s="266">
        <f t="shared" si="1162"/>
        <v>670926.72805201565</v>
      </c>
    </row>
    <row r="5335" spans="1:18" x14ac:dyDescent="0.25">
      <c r="A5335" s="81">
        <v>5304</v>
      </c>
      <c r="B5335" s="93">
        <f t="shared" si="1151"/>
        <v>1.6612342668761396E-44</v>
      </c>
      <c r="C5335" s="178">
        <f t="shared" si="1152"/>
        <v>1.6574868084732105E-44</v>
      </c>
      <c r="D5335" s="165">
        <f t="shared" si="1153"/>
        <v>2.2558277767625785E-3</v>
      </c>
      <c r="E5335" s="166">
        <f t="shared" si="1163"/>
        <v>24.291375447755232</v>
      </c>
      <c r="F5335" s="167">
        <f t="shared" si="1164"/>
        <v>11.967166355725521</v>
      </c>
      <c r="G5335" s="167">
        <f t="shared" si="1154"/>
        <v>415883.24272720143</v>
      </c>
      <c r="H5335" s="167">
        <f t="shared" si="1155"/>
        <v>271299.98899881309</v>
      </c>
      <c r="I5335" s="168">
        <f t="shared" si="1156"/>
        <v>687183.23172601452</v>
      </c>
      <c r="J5335" s="168">
        <f t="shared" si="1158"/>
        <v>644717.86254274019</v>
      </c>
      <c r="K5335" s="94"/>
      <c r="L5335" s="265">
        <f t="shared" si="1157"/>
        <v>261866.19286764282</v>
      </c>
      <c r="M5335" s="265">
        <f>$G5335*NonHospFrac+theModel!$H5335*NonHospFrac</f>
        <v>425317.03885837167</v>
      </c>
      <c r="N5335" s="266">
        <f t="shared" si="1159"/>
        <v>687183.23172601452</v>
      </c>
      <c r="O5335" s="158"/>
      <c r="P5335" s="265">
        <f t="shared" si="1160"/>
        <v>245683.83561074152</v>
      </c>
      <c r="Q5335" s="265">
        <f t="shared" si="1161"/>
        <v>425315.47860775265</v>
      </c>
      <c r="R5335" s="266">
        <f t="shared" si="1162"/>
        <v>670999.31421849411</v>
      </c>
    </row>
    <row r="5336" spans="1:18" x14ac:dyDescent="0.25">
      <c r="A5336" s="81">
        <v>5305</v>
      </c>
      <c r="B5336" s="93">
        <f t="shared" si="1151"/>
        <v>1.6302016478252188E-44</v>
      </c>
      <c r="C5336" s="178">
        <f t="shared" si="1152"/>
        <v>1.6265241936663306E-44</v>
      </c>
      <c r="D5336" s="165">
        <f t="shared" si="1153"/>
        <v>2.2558277767625785E-3</v>
      </c>
      <c r="E5336" s="166">
        <f t="shared" si="1163"/>
        <v>24.291375447755232</v>
      </c>
      <c r="F5336" s="167">
        <f t="shared" si="1164"/>
        <v>11.969422183502283</v>
      </c>
      <c r="G5336" s="167">
        <f t="shared" si="1154"/>
        <v>415961.63730641478</v>
      </c>
      <c r="H5336" s="167">
        <f t="shared" si="1155"/>
        <v>271299.98899881309</v>
      </c>
      <c r="I5336" s="168">
        <f t="shared" si="1156"/>
        <v>687261.62630522787</v>
      </c>
      <c r="J5336" s="168">
        <f t="shared" si="1158"/>
        <v>644781.01224482944</v>
      </c>
      <c r="K5336" s="94"/>
      <c r="L5336" s="265">
        <f t="shared" si="1157"/>
        <v>261896.06683582522</v>
      </c>
      <c r="M5336" s="265">
        <f>$G5336*NonHospFrac+theModel!$H5336*NonHospFrac</f>
        <v>425365.55946940265</v>
      </c>
      <c r="N5336" s="266">
        <f t="shared" si="1159"/>
        <v>687261.62630522787</v>
      </c>
      <c r="O5336" s="158"/>
      <c r="P5336" s="265">
        <f t="shared" si="1160"/>
        <v>245707.90018522958</v>
      </c>
      <c r="Q5336" s="265">
        <f t="shared" si="1161"/>
        <v>425363.99921878363</v>
      </c>
      <c r="R5336" s="266">
        <f t="shared" si="1162"/>
        <v>671071.89940401318</v>
      </c>
    </row>
    <row r="5337" spans="1:18" x14ac:dyDescent="0.25">
      <c r="A5337" s="81">
        <v>5306</v>
      </c>
      <c r="B5337" s="93">
        <f t="shared" si="1151"/>
        <v>1.5997487323502993E-44</v>
      </c>
      <c r="C5337" s="178">
        <f t="shared" si="1152"/>
        <v>1.5961399747240227E-44</v>
      </c>
      <c r="D5337" s="165">
        <f t="shared" si="1153"/>
        <v>2.2558277767625785E-3</v>
      </c>
      <c r="E5337" s="166">
        <f t="shared" si="1163"/>
        <v>24.291375447755232</v>
      </c>
      <c r="F5337" s="167">
        <f t="shared" si="1164"/>
        <v>11.971678011279046</v>
      </c>
      <c r="G5337" s="167">
        <f t="shared" si="1154"/>
        <v>416040.03188562824</v>
      </c>
      <c r="H5337" s="167">
        <f t="shared" si="1155"/>
        <v>271299.98899881309</v>
      </c>
      <c r="I5337" s="168">
        <f t="shared" si="1156"/>
        <v>687340.02088444133</v>
      </c>
      <c r="J5337" s="168">
        <f t="shared" si="1158"/>
        <v>644844.1593728126</v>
      </c>
      <c r="K5337" s="94"/>
      <c r="L5337" s="265">
        <f t="shared" si="1157"/>
        <v>261925.94080400767</v>
      </c>
      <c r="M5337" s="265">
        <f>$G5337*NonHospFrac+theModel!$H5337*NonHospFrac</f>
        <v>425414.08008043363</v>
      </c>
      <c r="N5337" s="266">
        <f t="shared" si="1159"/>
        <v>687340.02088444133</v>
      </c>
      <c r="O5337" s="158"/>
      <c r="P5337" s="265">
        <f t="shared" si="1160"/>
        <v>245731.96377879826</v>
      </c>
      <c r="Q5337" s="265">
        <f t="shared" si="1161"/>
        <v>425412.51982981461</v>
      </c>
      <c r="R5337" s="266">
        <f t="shared" si="1162"/>
        <v>671144.48360861291</v>
      </c>
    </row>
    <row r="5338" spans="1:18" x14ac:dyDescent="0.25">
      <c r="A5338" s="81">
        <v>5307</v>
      </c>
      <c r="B5338" s="93">
        <f t="shared" si="1151"/>
        <v>1.569864691322435E-44</v>
      </c>
      <c r="C5338" s="178">
        <f t="shared" si="1152"/>
        <v>1.5663233469459911E-44</v>
      </c>
      <c r="D5338" s="165">
        <f t="shared" si="1153"/>
        <v>2.2558277767625785E-3</v>
      </c>
      <c r="E5338" s="166">
        <f t="shared" si="1163"/>
        <v>24.291375447755232</v>
      </c>
      <c r="F5338" s="167">
        <f t="shared" si="1164"/>
        <v>11.973933839055809</v>
      </c>
      <c r="G5338" s="167">
        <f t="shared" si="1154"/>
        <v>416118.42646484158</v>
      </c>
      <c r="H5338" s="167">
        <f t="shared" si="1155"/>
        <v>271299.98899881309</v>
      </c>
      <c r="I5338" s="168">
        <f t="shared" si="1156"/>
        <v>687418.41546365467</v>
      </c>
      <c r="J5338" s="168">
        <f t="shared" si="1158"/>
        <v>644907.30392679432</v>
      </c>
      <c r="K5338" s="94"/>
      <c r="L5338" s="265">
        <f t="shared" si="1157"/>
        <v>261955.81477219006</v>
      </c>
      <c r="M5338" s="265">
        <f>$G5338*NonHospFrac+theModel!$H5338*NonHospFrac</f>
        <v>425462.60069146461</v>
      </c>
      <c r="N5338" s="266">
        <f t="shared" si="1159"/>
        <v>687418.41546365467</v>
      </c>
      <c r="O5338" s="158"/>
      <c r="P5338" s="265">
        <f t="shared" si="1160"/>
        <v>245756.02639148745</v>
      </c>
      <c r="Q5338" s="265">
        <f t="shared" si="1161"/>
        <v>425461.04044084559</v>
      </c>
      <c r="R5338" s="266">
        <f t="shared" si="1162"/>
        <v>671217.0668323331</v>
      </c>
    </row>
    <row r="5339" spans="1:18" x14ac:dyDescent="0.25">
      <c r="A5339" s="81">
        <v>5308</v>
      </c>
      <c r="B5339" s="93">
        <f t="shared" si="1151"/>
        <v>1.5405388979056023E-44</v>
      </c>
      <c r="C5339" s="178">
        <f t="shared" si="1152"/>
        <v>1.5370637074685236E-44</v>
      </c>
      <c r="D5339" s="165">
        <f t="shared" si="1153"/>
        <v>2.2558277767625785E-3</v>
      </c>
      <c r="E5339" s="166">
        <f t="shared" si="1163"/>
        <v>24.291375447755232</v>
      </c>
      <c r="F5339" s="167">
        <f t="shared" si="1164"/>
        <v>11.976189666832571</v>
      </c>
      <c r="G5339" s="167">
        <f t="shared" si="1154"/>
        <v>416196.8210440551</v>
      </c>
      <c r="H5339" s="167">
        <f t="shared" si="1155"/>
        <v>271299.98899881309</v>
      </c>
      <c r="I5339" s="168">
        <f t="shared" si="1156"/>
        <v>687496.81004286814</v>
      </c>
      <c r="J5339" s="168">
        <f t="shared" si="1158"/>
        <v>644970.44590687985</v>
      </c>
      <c r="K5339" s="94"/>
      <c r="L5339" s="265">
        <f t="shared" si="1157"/>
        <v>261985.68874037251</v>
      </c>
      <c r="M5339" s="265">
        <f>$G5339*NonHospFrac+theModel!$H5339*NonHospFrac</f>
        <v>425511.12130249565</v>
      </c>
      <c r="N5339" s="266">
        <f t="shared" si="1159"/>
        <v>687496.81004286814</v>
      </c>
      <c r="O5339" s="158"/>
      <c r="P5339" s="265">
        <f t="shared" si="1160"/>
        <v>245780.08802333722</v>
      </c>
      <c r="Q5339" s="265">
        <f t="shared" si="1161"/>
        <v>425509.56105187663</v>
      </c>
      <c r="R5339" s="266">
        <f t="shared" si="1162"/>
        <v>671289.64907521382</v>
      </c>
    </row>
    <row r="5340" spans="1:18" x14ac:dyDescent="0.25">
      <c r="A5340" s="81">
        <v>5309</v>
      </c>
      <c r="B5340" s="93">
        <f t="shared" si="1151"/>
        <v>1.5117609237781313E-44</v>
      </c>
      <c r="C5340" s="178">
        <f t="shared" si="1152"/>
        <v>1.5083506514944484E-44</v>
      </c>
      <c r="D5340" s="165">
        <f t="shared" si="1153"/>
        <v>2.2558277767625785E-3</v>
      </c>
      <c r="E5340" s="166">
        <f t="shared" si="1163"/>
        <v>24.291375447755232</v>
      </c>
      <c r="F5340" s="167">
        <f t="shared" si="1164"/>
        <v>11.978445494609334</v>
      </c>
      <c r="G5340" s="167">
        <f t="shared" si="1154"/>
        <v>416275.21562326845</v>
      </c>
      <c r="H5340" s="167">
        <f t="shared" si="1155"/>
        <v>271299.98899881309</v>
      </c>
      <c r="I5340" s="168">
        <f t="shared" si="1156"/>
        <v>687575.20462208148</v>
      </c>
      <c r="J5340" s="168">
        <f t="shared" si="1158"/>
        <v>645033.58531317383</v>
      </c>
      <c r="K5340" s="94"/>
      <c r="L5340" s="265">
        <f t="shared" si="1157"/>
        <v>262015.56270855491</v>
      </c>
      <c r="M5340" s="265">
        <f>$G5340*NonHospFrac+theModel!$H5340*NonHospFrac</f>
        <v>425559.64191352658</v>
      </c>
      <c r="N5340" s="266">
        <f t="shared" si="1159"/>
        <v>687575.20462208148</v>
      </c>
      <c r="O5340" s="158"/>
      <c r="P5340" s="265">
        <f t="shared" si="1160"/>
        <v>245804.14867438746</v>
      </c>
      <c r="Q5340" s="265">
        <f t="shared" si="1161"/>
        <v>425558.08166290756</v>
      </c>
      <c r="R5340" s="266">
        <f t="shared" si="1162"/>
        <v>671362.23033729498</v>
      </c>
    </row>
    <row r="5341" spans="1:18" x14ac:dyDescent="0.25">
      <c r="A5341" s="81">
        <v>5310</v>
      </c>
      <c r="B5341" s="93">
        <f t="shared" si="1151"/>
        <v>1.4835205354240165E-44</v>
      </c>
      <c r="C5341" s="178">
        <f t="shared" si="1152"/>
        <v>1.4801739685928094E-44</v>
      </c>
      <c r="D5341" s="165">
        <f t="shared" si="1153"/>
        <v>2.2558277767625785E-3</v>
      </c>
      <c r="E5341" s="166">
        <f t="shared" si="1163"/>
        <v>24.291375447755232</v>
      </c>
      <c r="F5341" s="167">
        <f t="shared" si="1164"/>
        <v>11.980701322386096</v>
      </c>
      <c r="G5341" s="167">
        <f t="shared" si="1154"/>
        <v>416353.61020248191</v>
      </c>
      <c r="H5341" s="167">
        <f t="shared" si="1155"/>
        <v>271299.98899881309</v>
      </c>
      <c r="I5341" s="168">
        <f t="shared" si="1156"/>
        <v>687653.59920129506</v>
      </c>
      <c r="J5341" s="168">
        <f t="shared" si="1158"/>
        <v>645096.7221457815</v>
      </c>
      <c r="K5341" s="94"/>
      <c r="L5341" s="265">
        <f t="shared" si="1157"/>
        <v>262045.43667673736</v>
      </c>
      <c r="M5341" s="265">
        <f>$G5341*NonHospFrac+theModel!$H5341*NonHospFrac</f>
        <v>425608.16252455761</v>
      </c>
      <c r="N5341" s="266">
        <f t="shared" si="1159"/>
        <v>687653.59920129494</v>
      </c>
      <c r="O5341" s="158"/>
      <c r="P5341" s="265">
        <f t="shared" si="1160"/>
        <v>245828.20834467825</v>
      </c>
      <c r="Q5341" s="265">
        <f t="shared" si="1161"/>
        <v>425606.6022739386</v>
      </c>
      <c r="R5341" s="266">
        <f t="shared" si="1162"/>
        <v>671434.81061861687</v>
      </c>
    </row>
    <row r="5342" spans="1:18" x14ac:dyDescent="0.25">
      <c r="A5342" s="81">
        <v>5311</v>
      </c>
      <c r="B5342" s="93">
        <f t="shared" si="1151"/>
        <v>1.4558076904942028E-44</v>
      </c>
      <c r="C5342" s="178">
        <f t="shared" si="1152"/>
        <v>1.4525236390683613E-44</v>
      </c>
      <c r="D5342" s="165">
        <f t="shared" si="1153"/>
        <v>2.2558277767625785E-3</v>
      </c>
      <c r="E5342" s="166">
        <f t="shared" si="1163"/>
        <v>24.291375447755232</v>
      </c>
      <c r="F5342" s="167">
        <f t="shared" si="1164"/>
        <v>11.982957150162859</v>
      </c>
      <c r="G5342" s="167">
        <f t="shared" si="1154"/>
        <v>416432.00478169526</v>
      </c>
      <c r="H5342" s="167">
        <f t="shared" si="1155"/>
        <v>271299.98899881309</v>
      </c>
      <c r="I5342" s="168">
        <f t="shared" si="1156"/>
        <v>687731.9937805084</v>
      </c>
      <c r="J5342" s="168">
        <f t="shared" si="1158"/>
        <v>645159.85640480742</v>
      </c>
      <c r="K5342" s="94"/>
      <c r="L5342" s="265">
        <f t="shared" si="1157"/>
        <v>262075.31064491975</v>
      </c>
      <c r="M5342" s="265">
        <f>$G5342*NonHospFrac+theModel!$H5342*NonHospFrac</f>
        <v>425656.68313558854</v>
      </c>
      <c r="N5342" s="266">
        <f t="shared" si="1159"/>
        <v>687731.99378050829</v>
      </c>
      <c r="O5342" s="158"/>
      <c r="P5342" s="265">
        <f t="shared" si="1160"/>
        <v>245852.26703424947</v>
      </c>
      <c r="Q5342" s="265">
        <f t="shared" si="1161"/>
        <v>425655.12288496952</v>
      </c>
      <c r="R5342" s="266">
        <f t="shared" si="1162"/>
        <v>671507.38991921896</v>
      </c>
    </row>
    <row r="5343" spans="1:18" x14ac:dyDescent="0.25">
      <c r="A5343" s="81">
        <v>5312</v>
      </c>
      <c r="B5343" s="93">
        <f t="shared" ref="B5343:B5406" si="1165">Constant*EXP(PowerTerm*(A5343)/7)</f>
        <v>1.4286125342351589E-44</v>
      </c>
      <c r="C5343" s="178">
        <f t="shared" ref="C5343:C5406" si="1166">(1-theFloor)*B5343</f>
        <v>1.4253898303981999E-44</v>
      </c>
      <c r="D5343" s="165">
        <f t="shared" ref="D5343:D5406" si="1167">theFloor</f>
        <v>2.2558277767625785E-3</v>
      </c>
      <c r="E5343" s="166">
        <f t="shared" si="1163"/>
        <v>24.291375447755232</v>
      </c>
      <c r="F5343" s="167">
        <f t="shared" si="1164"/>
        <v>11.985212977939621</v>
      </c>
      <c r="G5343" s="167">
        <f t="shared" ref="G5343:G5406" si="1168">$B$22*F5343*totInfected/365.25</f>
        <v>416510.39936090878</v>
      </c>
      <c r="H5343" s="167">
        <f t="shared" ref="H5343:H5406" si="1169">lostQALYs_Injured*E5343*totInfected/365.25</f>
        <v>271299.98899881309</v>
      </c>
      <c r="I5343" s="168">
        <f t="shared" ref="I5343:I5406" si="1170">H5343+G5343</f>
        <v>687810.38835972187</v>
      </c>
      <c r="J5343" s="168">
        <f t="shared" si="1158"/>
        <v>645222.98809035681</v>
      </c>
      <c r="K5343" s="94"/>
      <c r="L5343" s="265">
        <f t="shared" ref="L5343:L5406" si="1171">$G5343*HospFrac+$H5343*HospFrac</f>
        <v>262105.1846131022</v>
      </c>
      <c r="M5343" s="265">
        <f>$G5343*NonHospFrac+theModel!$H5343*NonHospFrac</f>
        <v>425705.20374661963</v>
      </c>
      <c r="N5343" s="266">
        <f t="shared" si="1159"/>
        <v>687810.38835972187</v>
      </c>
      <c r="O5343" s="158"/>
      <c r="P5343" s="265">
        <f t="shared" si="1160"/>
        <v>245876.32474314119</v>
      </c>
      <c r="Q5343" s="265">
        <f t="shared" si="1161"/>
        <v>425703.64349600062</v>
      </c>
      <c r="R5343" s="266">
        <f t="shared" si="1162"/>
        <v>671579.96823914186</v>
      </c>
    </row>
    <row r="5344" spans="1:18" x14ac:dyDescent="0.25">
      <c r="A5344" s="81">
        <v>5313</v>
      </c>
      <c r="B5344" s="93">
        <f t="shared" si="1165"/>
        <v>1.4019253959848402E-44</v>
      </c>
      <c r="C5344" s="178">
        <f t="shared" si="1166"/>
        <v>1.3987628937356288E-44</v>
      </c>
      <c r="D5344" s="165">
        <f t="shared" si="1167"/>
        <v>2.2558277767625785E-3</v>
      </c>
      <c r="E5344" s="166">
        <f t="shared" si="1163"/>
        <v>24.291375447755232</v>
      </c>
      <c r="F5344" s="167">
        <f t="shared" si="1164"/>
        <v>11.987468805716384</v>
      </c>
      <c r="G5344" s="167">
        <f t="shared" si="1168"/>
        <v>416588.79394012218</v>
      </c>
      <c r="H5344" s="167">
        <f t="shared" si="1169"/>
        <v>271299.98899881309</v>
      </c>
      <c r="I5344" s="168">
        <f t="shared" si="1170"/>
        <v>687888.78293893533</v>
      </c>
      <c r="J5344" s="168">
        <f t="shared" ref="J5344:J5407" si="1172">J5343+(I5344-I5343)/(1+discountDaily)^A5344</f>
        <v>645286.11720253434</v>
      </c>
      <c r="K5344" s="94"/>
      <c r="L5344" s="265">
        <f t="shared" si="1171"/>
        <v>262135.05858128463</v>
      </c>
      <c r="M5344" s="265">
        <f>$G5344*NonHospFrac+theModel!$H5344*NonHospFrac</f>
        <v>425753.72435765062</v>
      </c>
      <c r="N5344" s="266">
        <f t="shared" ref="N5344:N5407" si="1173">L5344+M5344</f>
        <v>687888.78293893521</v>
      </c>
      <c r="O5344" s="158"/>
      <c r="P5344" s="265">
        <f t="shared" ref="P5344:P5407" si="1174">P5343+(L5344-L5343)/(1+discountDaily)^A5344</f>
        <v>245900.38147139331</v>
      </c>
      <c r="Q5344" s="265">
        <f t="shared" ref="Q5344:Q5407" si="1175">Q5343+(M5344-M5343)/(1+discountDaily)^B5344</f>
        <v>425752.1641070316</v>
      </c>
      <c r="R5344" s="266">
        <f t="shared" ref="R5344:R5407" si="1176">P5344+Q5344</f>
        <v>671652.54557842494</v>
      </c>
    </row>
    <row r="5345" spans="1:18" x14ac:dyDescent="0.25">
      <c r="A5345" s="81">
        <v>5314</v>
      </c>
      <c r="B5345" s="93">
        <f t="shared" si="1165"/>
        <v>1.3757367857334689E-44</v>
      </c>
      <c r="C5345" s="178">
        <f t="shared" si="1166"/>
        <v>1.3726333604786972E-44</v>
      </c>
      <c r="D5345" s="165">
        <f t="shared" si="1167"/>
        <v>2.2558277767625785E-3</v>
      </c>
      <c r="E5345" s="166">
        <f t="shared" ref="E5345:E5408" si="1177">C5345+E5344</f>
        <v>24.291375447755232</v>
      </c>
      <c r="F5345" s="167">
        <f t="shared" ref="F5345:F5408" si="1178">D5345+F5344</f>
        <v>11.989724633493147</v>
      </c>
      <c r="G5345" s="167">
        <f t="shared" si="1168"/>
        <v>416667.18851933564</v>
      </c>
      <c r="H5345" s="167">
        <f t="shared" si="1169"/>
        <v>271299.98899881309</v>
      </c>
      <c r="I5345" s="168">
        <f t="shared" si="1170"/>
        <v>687967.17751814867</v>
      </c>
      <c r="J5345" s="168">
        <f t="shared" si="1172"/>
        <v>645349.24374144489</v>
      </c>
      <c r="K5345" s="94"/>
      <c r="L5345" s="265">
        <f t="shared" si="1171"/>
        <v>262164.93254946708</v>
      </c>
      <c r="M5345" s="265">
        <f>$G5345*NonHospFrac+theModel!$H5345*NonHospFrac</f>
        <v>425802.2449686816</v>
      </c>
      <c r="N5345" s="266">
        <f t="shared" si="1173"/>
        <v>687967.17751814867</v>
      </c>
      <c r="O5345" s="158"/>
      <c r="P5345" s="265">
        <f t="shared" si="1174"/>
        <v>245924.43721904585</v>
      </c>
      <c r="Q5345" s="265">
        <f t="shared" si="1175"/>
        <v>425800.68471806258</v>
      </c>
      <c r="R5345" s="266">
        <f t="shared" si="1176"/>
        <v>671725.12193710846</v>
      </c>
    </row>
    <row r="5346" spans="1:18" x14ac:dyDescent="0.25">
      <c r="A5346" s="81">
        <v>5315</v>
      </c>
      <c r="B5346" s="93">
        <f t="shared" si="1165"/>
        <v>1.3500373907490889E-44</v>
      </c>
      <c r="C5346" s="178">
        <f t="shared" si="1166"/>
        <v>1.3469919389033691E-44</v>
      </c>
      <c r="D5346" s="165">
        <f t="shared" si="1167"/>
        <v>2.2558277767625785E-3</v>
      </c>
      <c r="E5346" s="166">
        <f t="shared" si="1177"/>
        <v>24.291375447755232</v>
      </c>
      <c r="F5346" s="167">
        <f t="shared" si="1178"/>
        <v>11.991980461269909</v>
      </c>
      <c r="G5346" s="167">
        <f t="shared" si="1168"/>
        <v>416745.58309854905</v>
      </c>
      <c r="H5346" s="167">
        <f t="shared" si="1169"/>
        <v>271299.98899881309</v>
      </c>
      <c r="I5346" s="168">
        <f t="shared" si="1170"/>
        <v>688045.57209736214</v>
      </c>
      <c r="J5346" s="168">
        <f t="shared" si="1172"/>
        <v>645412.3677071936</v>
      </c>
      <c r="K5346" s="94"/>
      <c r="L5346" s="265">
        <f t="shared" si="1171"/>
        <v>262194.8065176495</v>
      </c>
      <c r="M5346" s="265">
        <f>$G5346*NonHospFrac+theModel!$H5346*NonHospFrac</f>
        <v>425850.76557971258</v>
      </c>
      <c r="N5346" s="266">
        <f t="shared" si="1173"/>
        <v>688045.57209736202</v>
      </c>
      <c r="O5346" s="158"/>
      <c r="P5346" s="265">
        <f t="shared" si="1174"/>
        <v>245948.49198613875</v>
      </c>
      <c r="Q5346" s="265">
        <f t="shared" si="1175"/>
        <v>425849.20532909356</v>
      </c>
      <c r="R5346" s="266">
        <f t="shared" si="1176"/>
        <v>671797.69731523236</v>
      </c>
    </row>
    <row r="5347" spans="1:18" x14ac:dyDescent="0.25">
      <c r="A5347" s="81">
        <v>5316</v>
      </c>
      <c r="B5347" s="93">
        <f t="shared" si="1165"/>
        <v>1.3248180722658334E-44</v>
      </c>
      <c r="C5347" s="178">
        <f t="shared" si="1166"/>
        <v>1.3218295108592591E-44</v>
      </c>
      <c r="D5347" s="165">
        <f t="shared" si="1167"/>
        <v>2.2558277767625785E-3</v>
      </c>
      <c r="E5347" s="166">
        <f t="shared" si="1177"/>
        <v>24.291375447755232</v>
      </c>
      <c r="F5347" s="167">
        <f t="shared" si="1178"/>
        <v>11.994236289046672</v>
      </c>
      <c r="G5347" s="167">
        <f t="shared" si="1168"/>
        <v>416823.97767776245</v>
      </c>
      <c r="H5347" s="167">
        <f t="shared" si="1169"/>
        <v>271299.98899881309</v>
      </c>
      <c r="I5347" s="168">
        <f t="shared" si="1170"/>
        <v>688123.9666765756</v>
      </c>
      <c r="J5347" s="168">
        <f t="shared" si="1172"/>
        <v>645475.4890998851</v>
      </c>
      <c r="K5347" s="94"/>
      <c r="L5347" s="265">
        <f t="shared" si="1171"/>
        <v>262224.68048583192</v>
      </c>
      <c r="M5347" s="265">
        <f>$G5347*NonHospFrac+theModel!$H5347*NonHospFrac</f>
        <v>425899.28619074356</v>
      </c>
      <c r="N5347" s="266">
        <f t="shared" si="1173"/>
        <v>688123.96667657548</v>
      </c>
      <c r="O5347" s="158"/>
      <c r="P5347" s="265">
        <f t="shared" si="1174"/>
        <v>245972.54577271198</v>
      </c>
      <c r="Q5347" s="265">
        <f t="shared" si="1175"/>
        <v>425897.72594012454</v>
      </c>
      <c r="R5347" s="266">
        <f t="shared" si="1176"/>
        <v>671870.27171283658</v>
      </c>
    </row>
    <row r="5348" spans="1:18" x14ac:dyDescent="0.25">
      <c r="A5348" s="81">
        <v>5317</v>
      </c>
      <c r="B5348" s="93">
        <f t="shared" si="1165"/>
        <v>1.3000698622341794E-44</v>
      </c>
      <c r="C5348" s="178">
        <f t="shared" si="1166"/>
        <v>1.2971371285272196E-44</v>
      </c>
      <c r="D5348" s="165">
        <f t="shared" si="1167"/>
        <v>2.2558277767625785E-3</v>
      </c>
      <c r="E5348" s="166">
        <f t="shared" si="1177"/>
        <v>24.291375447755232</v>
      </c>
      <c r="F5348" s="167">
        <f t="shared" si="1178"/>
        <v>11.996492116823434</v>
      </c>
      <c r="G5348" s="167">
        <f t="shared" si="1168"/>
        <v>416902.37225697591</v>
      </c>
      <c r="H5348" s="167">
        <f t="shared" si="1169"/>
        <v>271299.98899881309</v>
      </c>
      <c r="I5348" s="168">
        <f t="shared" si="1170"/>
        <v>688202.36125578894</v>
      </c>
      <c r="J5348" s="168">
        <f t="shared" si="1172"/>
        <v>645538.60791962431</v>
      </c>
      <c r="K5348" s="94"/>
      <c r="L5348" s="265">
        <f t="shared" si="1171"/>
        <v>262254.55445401435</v>
      </c>
      <c r="M5348" s="265">
        <f>$G5348*NonHospFrac+theModel!$H5348*NonHospFrac</f>
        <v>425947.80680177466</v>
      </c>
      <c r="N5348" s="266">
        <f t="shared" si="1173"/>
        <v>688202.36125578894</v>
      </c>
      <c r="O5348" s="158"/>
      <c r="P5348" s="265">
        <f t="shared" si="1174"/>
        <v>245996.59857880551</v>
      </c>
      <c r="Q5348" s="265">
        <f t="shared" si="1175"/>
        <v>425946.24655115564</v>
      </c>
      <c r="R5348" s="266">
        <f t="shared" si="1176"/>
        <v>671942.84512996115</v>
      </c>
    </row>
    <row r="5349" spans="1:18" x14ac:dyDescent="0.25">
      <c r="A5349" s="81">
        <v>5318</v>
      </c>
      <c r="B5349" s="93">
        <f t="shared" si="1165"/>
        <v>1.2757839601318874E-44</v>
      </c>
      <c r="C5349" s="178">
        <f t="shared" si="1166"/>
        <v>1.2729060112374738E-44</v>
      </c>
      <c r="D5349" s="165">
        <f t="shared" si="1167"/>
        <v>2.2558277767625785E-3</v>
      </c>
      <c r="E5349" s="166">
        <f t="shared" si="1177"/>
        <v>24.291375447755232</v>
      </c>
      <c r="F5349" s="167">
        <f t="shared" si="1178"/>
        <v>11.998747944600197</v>
      </c>
      <c r="G5349" s="167">
        <f t="shared" si="1168"/>
        <v>416980.76683618932</v>
      </c>
      <c r="H5349" s="167">
        <f t="shared" si="1169"/>
        <v>271299.98899881309</v>
      </c>
      <c r="I5349" s="168">
        <f t="shared" si="1170"/>
        <v>688280.7558350024</v>
      </c>
      <c r="J5349" s="168">
        <f t="shared" si="1172"/>
        <v>645601.72416651633</v>
      </c>
      <c r="K5349" s="94"/>
      <c r="L5349" s="265">
        <f t="shared" si="1171"/>
        <v>262284.42842219677</v>
      </c>
      <c r="M5349" s="265">
        <f>$G5349*NonHospFrac+theModel!$H5349*NonHospFrac</f>
        <v>425996.32741280564</v>
      </c>
      <c r="N5349" s="266">
        <f t="shared" si="1173"/>
        <v>688280.7558350024</v>
      </c>
      <c r="O5349" s="158"/>
      <c r="P5349" s="265">
        <f t="shared" si="1174"/>
        <v>246020.6504044593</v>
      </c>
      <c r="Q5349" s="265">
        <f t="shared" si="1175"/>
        <v>425994.76716218662</v>
      </c>
      <c r="R5349" s="266">
        <f t="shared" si="1176"/>
        <v>672015.41756664589</v>
      </c>
    </row>
    <row r="5350" spans="1:18" x14ac:dyDescent="0.25">
      <c r="A5350" s="81">
        <v>5319</v>
      </c>
      <c r="B5350" s="93">
        <f t="shared" si="1165"/>
        <v>1.2519517298345159E-44</v>
      </c>
      <c r="C5350" s="178">
        <f t="shared" si="1166"/>
        <v>1.2491275423471892E-44</v>
      </c>
      <c r="D5350" s="165">
        <f t="shared" si="1167"/>
        <v>2.2558277767625785E-3</v>
      </c>
      <c r="E5350" s="166">
        <f t="shared" si="1177"/>
        <v>24.291375447755232</v>
      </c>
      <c r="F5350" s="167">
        <f t="shared" si="1178"/>
        <v>12.00100377237696</v>
      </c>
      <c r="G5350" s="167">
        <f t="shared" si="1168"/>
        <v>417059.16141540272</v>
      </c>
      <c r="H5350" s="167">
        <f t="shared" si="1169"/>
        <v>271299.98899881309</v>
      </c>
      <c r="I5350" s="168">
        <f t="shared" si="1170"/>
        <v>688359.15041421587</v>
      </c>
      <c r="J5350" s="168">
        <f t="shared" si="1172"/>
        <v>645664.83784066583</v>
      </c>
      <c r="K5350" s="94"/>
      <c r="L5350" s="265">
        <f t="shared" si="1171"/>
        <v>262314.30239037919</v>
      </c>
      <c r="M5350" s="265">
        <f>$G5350*NonHospFrac+theModel!$H5350*NonHospFrac</f>
        <v>426044.84802383662</v>
      </c>
      <c r="N5350" s="266">
        <f t="shared" si="1173"/>
        <v>688359.15041421587</v>
      </c>
      <c r="O5350" s="158"/>
      <c r="P5350" s="265">
        <f t="shared" si="1174"/>
        <v>246044.70124971334</v>
      </c>
      <c r="Q5350" s="265">
        <f t="shared" si="1175"/>
        <v>426043.2877732176</v>
      </c>
      <c r="R5350" s="266">
        <f t="shared" si="1176"/>
        <v>672087.98902293097</v>
      </c>
    </row>
    <row r="5351" spans="1:18" x14ac:dyDescent="0.25">
      <c r="A5351" s="81">
        <v>5320</v>
      </c>
      <c r="B5351" s="93">
        <f t="shared" si="1165"/>
        <v>1.228564696544393E-44</v>
      </c>
      <c r="C5351" s="178">
        <f t="shared" si="1166"/>
        <v>1.2257932661763783E-44</v>
      </c>
      <c r="D5351" s="165">
        <f t="shared" si="1167"/>
        <v>2.2558277767625785E-3</v>
      </c>
      <c r="E5351" s="166">
        <f t="shared" si="1177"/>
        <v>24.291375447755232</v>
      </c>
      <c r="F5351" s="167">
        <f t="shared" si="1178"/>
        <v>12.003259600153722</v>
      </c>
      <c r="G5351" s="167">
        <f t="shared" si="1168"/>
        <v>417137.55599461606</v>
      </c>
      <c r="H5351" s="167">
        <f t="shared" si="1169"/>
        <v>271299.98899881309</v>
      </c>
      <c r="I5351" s="168">
        <f t="shared" si="1170"/>
        <v>688437.54499342921</v>
      </c>
      <c r="J5351" s="168">
        <f t="shared" si="1172"/>
        <v>645727.94894217758</v>
      </c>
      <c r="K5351" s="94"/>
      <c r="L5351" s="265">
        <f t="shared" si="1171"/>
        <v>262344.17635856161</v>
      </c>
      <c r="M5351" s="265">
        <f>$G5351*NonHospFrac+theModel!$H5351*NonHospFrac</f>
        <v>426093.36863486754</v>
      </c>
      <c r="N5351" s="266">
        <f t="shared" si="1173"/>
        <v>688437.54499342921</v>
      </c>
      <c r="O5351" s="158"/>
      <c r="P5351" s="265">
        <f t="shared" si="1174"/>
        <v>246068.75111460758</v>
      </c>
      <c r="Q5351" s="265">
        <f t="shared" si="1175"/>
        <v>426091.80838424852</v>
      </c>
      <c r="R5351" s="266">
        <f t="shared" si="1176"/>
        <v>672160.55949885608</v>
      </c>
    </row>
    <row r="5352" spans="1:18" x14ac:dyDescent="0.25">
      <c r="A5352" s="81">
        <v>5321</v>
      </c>
      <c r="B5352" s="93">
        <f t="shared" si="1165"/>
        <v>1.2056145437769607E-44</v>
      </c>
      <c r="C5352" s="178">
        <f t="shared" si="1166"/>
        <v>1.2028948850010396E-44</v>
      </c>
      <c r="D5352" s="165">
        <f t="shared" si="1167"/>
        <v>2.2558277767625785E-3</v>
      </c>
      <c r="E5352" s="166">
        <f t="shared" si="1177"/>
        <v>24.291375447755232</v>
      </c>
      <c r="F5352" s="167">
        <f t="shared" si="1178"/>
        <v>12.005515427930485</v>
      </c>
      <c r="G5352" s="167">
        <f t="shared" si="1168"/>
        <v>417215.95057382958</v>
      </c>
      <c r="H5352" s="167">
        <f t="shared" si="1169"/>
        <v>271299.98899881309</v>
      </c>
      <c r="I5352" s="168">
        <f t="shared" si="1170"/>
        <v>688515.93957264267</v>
      </c>
      <c r="J5352" s="168">
        <f t="shared" si="1172"/>
        <v>645791.0574711567</v>
      </c>
      <c r="K5352" s="94"/>
      <c r="L5352" s="265">
        <f t="shared" si="1171"/>
        <v>262374.05032674409</v>
      </c>
      <c r="M5352" s="265">
        <f>$G5352*NonHospFrac+theModel!$H5352*NonHospFrac</f>
        <v>426141.88924589858</v>
      </c>
      <c r="N5352" s="266">
        <f t="shared" si="1173"/>
        <v>688515.93957264267</v>
      </c>
      <c r="O5352" s="158"/>
      <c r="P5352" s="265">
        <f t="shared" si="1174"/>
        <v>246092.79999918203</v>
      </c>
      <c r="Q5352" s="265">
        <f t="shared" si="1175"/>
        <v>426140.32899527956</v>
      </c>
      <c r="R5352" s="266">
        <f t="shared" si="1176"/>
        <v>672233.12899446161</v>
      </c>
    </row>
    <row r="5353" spans="1:18" x14ac:dyDescent="0.25">
      <c r="A5353" s="81">
        <v>5322</v>
      </c>
      <c r="B5353" s="93">
        <f t="shared" si="1165"/>
        <v>1.1830931104034114E-44</v>
      </c>
      <c r="C5353" s="178">
        <f t="shared" si="1166"/>
        <v>1.1804242561024669E-44</v>
      </c>
      <c r="D5353" s="165">
        <f t="shared" si="1167"/>
        <v>2.2558277767625785E-3</v>
      </c>
      <c r="E5353" s="166">
        <f t="shared" si="1177"/>
        <v>24.291375447755232</v>
      </c>
      <c r="F5353" s="167">
        <f t="shared" si="1178"/>
        <v>12.007771255707247</v>
      </c>
      <c r="G5353" s="167">
        <f t="shared" si="1168"/>
        <v>417294.34515304293</v>
      </c>
      <c r="H5353" s="167">
        <f t="shared" si="1169"/>
        <v>271299.98899881309</v>
      </c>
      <c r="I5353" s="168">
        <f t="shared" si="1170"/>
        <v>688594.33415185602</v>
      </c>
      <c r="J5353" s="168">
        <f t="shared" si="1172"/>
        <v>645854.16342770786</v>
      </c>
      <c r="K5353" s="94"/>
      <c r="L5353" s="265">
        <f t="shared" si="1171"/>
        <v>262403.92429492646</v>
      </c>
      <c r="M5353" s="265">
        <f>$G5353*NonHospFrac+theModel!$H5353*NonHospFrac</f>
        <v>426190.40985692956</v>
      </c>
      <c r="N5353" s="266">
        <f t="shared" si="1173"/>
        <v>688594.33415185602</v>
      </c>
      <c r="O5353" s="158"/>
      <c r="P5353" s="265">
        <f t="shared" si="1174"/>
        <v>246116.8479034765</v>
      </c>
      <c r="Q5353" s="265">
        <f t="shared" si="1175"/>
        <v>426188.84960631054</v>
      </c>
      <c r="R5353" s="266">
        <f t="shared" si="1176"/>
        <v>672305.69750978705</v>
      </c>
    </row>
    <row r="5354" spans="1:18" x14ac:dyDescent="0.25">
      <c r="A5354" s="81">
        <v>5323</v>
      </c>
      <c r="B5354" s="93">
        <f t="shared" si="1165"/>
        <v>1.1609923877485718E-44</v>
      </c>
      <c r="C5354" s="178">
        <f t="shared" si="1166"/>
        <v>1.1583733888716786E-44</v>
      </c>
      <c r="D5354" s="165">
        <f t="shared" si="1167"/>
        <v>2.2558277767625785E-3</v>
      </c>
      <c r="E5354" s="166">
        <f t="shared" si="1177"/>
        <v>24.291375447755232</v>
      </c>
      <c r="F5354" s="167">
        <f t="shared" si="1178"/>
        <v>12.01002708348401</v>
      </c>
      <c r="G5354" s="167">
        <f t="shared" si="1168"/>
        <v>417372.73973225639</v>
      </c>
      <c r="H5354" s="167">
        <f t="shared" si="1169"/>
        <v>271299.98899881309</v>
      </c>
      <c r="I5354" s="168">
        <f t="shared" si="1170"/>
        <v>688672.72873106948</v>
      </c>
      <c r="J5354" s="168">
        <f t="shared" si="1172"/>
        <v>645917.26681193616</v>
      </c>
      <c r="K5354" s="94"/>
      <c r="L5354" s="265">
        <f t="shared" si="1171"/>
        <v>262433.79826310888</v>
      </c>
      <c r="M5354" s="265">
        <f>$G5354*NonHospFrac+theModel!$H5354*NonHospFrac</f>
        <v>426238.93046796054</v>
      </c>
      <c r="N5354" s="266">
        <f t="shared" si="1173"/>
        <v>688672.72873106948</v>
      </c>
      <c r="O5354" s="158"/>
      <c r="P5354" s="265">
        <f t="shared" si="1174"/>
        <v>246140.8948275311</v>
      </c>
      <c r="Q5354" s="265">
        <f t="shared" si="1175"/>
        <v>426237.37021734152</v>
      </c>
      <c r="R5354" s="266">
        <f t="shared" si="1176"/>
        <v>672378.26504487265</v>
      </c>
    </row>
    <row r="5355" spans="1:18" x14ac:dyDescent="0.25">
      <c r="A5355" s="81">
        <v>5324</v>
      </c>
      <c r="B5355" s="93">
        <f t="shared" si="1165"/>
        <v>1.1393045167429987E-44</v>
      </c>
      <c r="C5355" s="178">
        <f t="shared" si="1166"/>
        <v>1.1367344419679389E-44</v>
      </c>
      <c r="D5355" s="165">
        <f t="shared" si="1167"/>
        <v>2.2558277767625785E-3</v>
      </c>
      <c r="E5355" s="166">
        <f t="shared" si="1177"/>
        <v>24.291375447755232</v>
      </c>
      <c r="F5355" s="167">
        <f t="shared" si="1178"/>
        <v>12.012282911260773</v>
      </c>
      <c r="G5355" s="167">
        <f t="shared" si="1168"/>
        <v>417451.13431146974</v>
      </c>
      <c r="H5355" s="167">
        <f t="shared" si="1169"/>
        <v>271299.98899881309</v>
      </c>
      <c r="I5355" s="168">
        <f t="shared" si="1170"/>
        <v>688751.12331028283</v>
      </c>
      <c r="J5355" s="168">
        <f t="shared" si="1172"/>
        <v>645980.36762394616</v>
      </c>
      <c r="K5355" s="94"/>
      <c r="L5355" s="265">
        <f t="shared" si="1171"/>
        <v>262463.6722312913</v>
      </c>
      <c r="M5355" s="265">
        <f>$G5355*NonHospFrac+theModel!$H5355*NonHospFrac</f>
        <v>426287.45107899152</v>
      </c>
      <c r="N5355" s="266">
        <f t="shared" si="1173"/>
        <v>688751.12331028283</v>
      </c>
      <c r="O5355" s="158"/>
      <c r="P5355" s="265">
        <f t="shared" si="1174"/>
        <v>246164.94077138574</v>
      </c>
      <c r="Q5355" s="265">
        <f t="shared" si="1175"/>
        <v>426285.8908283725</v>
      </c>
      <c r="R5355" s="266">
        <f t="shared" si="1176"/>
        <v>672450.83159975824</v>
      </c>
    </row>
    <row r="5356" spans="1:18" x14ac:dyDescent="0.25">
      <c r="A5356" s="81">
        <v>5325</v>
      </c>
      <c r="B5356" s="93">
        <f t="shared" si="1165"/>
        <v>1.1180217851282921E-44</v>
      </c>
      <c r="C5356" s="178">
        <f t="shared" si="1166"/>
        <v>1.115499720530374E-44</v>
      </c>
      <c r="D5356" s="165">
        <f t="shared" si="1167"/>
        <v>2.2558277767625785E-3</v>
      </c>
      <c r="E5356" s="166">
        <f t="shared" si="1177"/>
        <v>24.291375447755232</v>
      </c>
      <c r="F5356" s="167">
        <f t="shared" si="1178"/>
        <v>12.014538739037535</v>
      </c>
      <c r="G5356" s="167">
        <f t="shared" si="1168"/>
        <v>417529.52889068326</v>
      </c>
      <c r="H5356" s="167">
        <f t="shared" si="1169"/>
        <v>271299.98899881309</v>
      </c>
      <c r="I5356" s="168">
        <f t="shared" si="1170"/>
        <v>688829.5178894964</v>
      </c>
      <c r="J5356" s="168">
        <f t="shared" si="1172"/>
        <v>646043.46586384298</v>
      </c>
      <c r="K5356" s="94"/>
      <c r="L5356" s="265">
        <f t="shared" si="1171"/>
        <v>262493.54619947379</v>
      </c>
      <c r="M5356" s="265">
        <f>$G5356*NonHospFrac+theModel!$H5356*NonHospFrac</f>
        <v>426335.97169002256</v>
      </c>
      <c r="N5356" s="266">
        <f t="shared" si="1173"/>
        <v>688829.5178894964</v>
      </c>
      <c r="O5356" s="158"/>
      <c r="P5356" s="265">
        <f t="shared" si="1174"/>
        <v>246188.98573508041</v>
      </c>
      <c r="Q5356" s="265">
        <f t="shared" si="1175"/>
        <v>426334.41143940354</v>
      </c>
      <c r="R5356" s="266">
        <f t="shared" si="1176"/>
        <v>672523.39717448398</v>
      </c>
    </row>
    <row r="5357" spans="1:18" x14ac:dyDescent="0.25">
      <c r="A5357" s="81">
        <v>5326</v>
      </c>
      <c r="B5357" s="93">
        <f t="shared" si="1165"/>
        <v>1.0971366247145167E-44</v>
      </c>
      <c r="C5357" s="178">
        <f t="shared" si="1166"/>
        <v>1.0946616734415821E-44</v>
      </c>
      <c r="D5357" s="165">
        <f t="shared" si="1167"/>
        <v>2.2558277767625785E-3</v>
      </c>
      <c r="E5357" s="166">
        <f t="shared" si="1177"/>
        <v>24.291375447755232</v>
      </c>
      <c r="F5357" s="167">
        <f t="shared" si="1178"/>
        <v>12.016794566814298</v>
      </c>
      <c r="G5357" s="167">
        <f t="shared" si="1168"/>
        <v>417607.9234698966</v>
      </c>
      <c r="H5357" s="167">
        <f t="shared" si="1169"/>
        <v>271299.98899881309</v>
      </c>
      <c r="I5357" s="168">
        <f t="shared" si="1170"/>
        <v>688907.91246870975</v>
      </c>
      <c r="J5357" s="168">
        <f t="shared" si="1172"/>
        <v>646106.56153173116</v>
      </c>
      <c r="K5357" s="94"/>
      <c r="L5357" s="265">
        <f t="shared" si="1171"/>
        <v>262523.42016765615</v>
      </c>
      <c r="M5357" s="265">
        <f>$G5357*NonHospFrac+theModel!$H5357*NonHospFrac</f>
        <v>426384.49230105348</v>
      </c>
      <c r="N5357" s="266">
        <f t="shared" si="1173"/>
        <v>688907.91246870963</v>
      </c>
      <c r="O5357" s="158"/>
      <c r="P5357" s="265">
        <f t="shared" si="1174"/>
        <v>246213.02971865493</v>
      </c>
      <c r="Q5357" s="265">
        <f t="shared" si="1175"/>
        <v>426382.93205043447</v>
      </c>
      <c r="R5357" s="266">
        <f t="shared" si="1176"/>
        <v>672595.96176908934</v>
      </c>
    </row>
    <row r="5358" spans="1:18" x14ac:dyDescent="0.25">
      <c r="A5358" s="81">
        <v>5327</v>
      </c>
      <c r="B5358" s="93">
        <f t="shared" si="1165"/>
        <v>1.0766416086891115E-44</v>
      </c>
      <c r="C5358" s="178">
        <f t="shared" si="1166"/>
        <v>1.0742128906426123E-44</v>
      </c>
      <c r="D5358" s="165">
        <f t="shared" si="1167"/>
        <v>2.2558277767625785E-3</v>
      </c>
      <c r="E5358" s="166">
        <f t="shared" si="1177"/>
        <v>24.291375447755232</v>
      </c>
      <c r="F5358" s="167">
        <f t="shared" si="1178"/>
        <v>12.01905039459106</v>
      </c>
      <c r="G5358" s="167">
        <f t="shared" si="1168"/>
        <v>417686.31804911012</v>
      </c>
      <c r="H5358" s="167">
        <f t="shared" si="1169"/>
        <v>271299.98899881309</v>
      </c>
      <c r="I5358" s="168">
        <f t="shared" si="1170"/>
        <v>688986.30704792321</v>
      </c>
      <c r="J5358" s="168">
        <f t="shared" si="1172"/>
        <v>646169.65462771582</v>
      </c>
      <c r="K5358" s="94"/>
      <c r="L5358" s="265">
        <f t="shared" si="1171"/>
        <v>262553.29413583863</v>
      </c>
      <c r="M5358" s="265">
        <f>$G5358*NonHospFrac+theModel!$H5358*NonHospFrac</f>
        <v>426433.01291208458</v>
      </c>
      <c r="N5358" s="266">
        <f t="shared" si="1173"/>
        <v>688986.30704792321</v>
      </c>
      <c r="O5358" s="158"/>
      <c r="P5358" s="265">
        <f t="shared" si="1174"/>
        <v>246237.07272214943</v>
      </c>
      <c r="Q5358" s="265">
        <f t="shared" si="1175"/>
        <v>426431.45266146556</v>
      </c>
      <c r="R5358" s="266">
        <f t="shared" si="1176"/>
        <v>672668.52538361493</v>
      </c>
    </row>
    <row r="5359" spans="1:18" x14ac:dyDescent="0.25">
      <c r="A5359" s="81">
        <v>5328</v>
      </c>
      <c r="B5359" s="93">
        <f t="shared" si="1165"/>
        <v>1.0565294489756612E-44</v>
      </c>
      <c r="C5359" s="178">
        <f t="shared" si="1166"/>
        <v>1.0541461004976942E-44</v>
      </c>
      <c r="D5359" s="165">
        <f t="shared" si="1167"/>
        <v>2.2558277767625785E-3</v>
      </c>
      <c r="E5359" s="166">
        <f t="shared" si="1177"/>
        <v>24.291375447755232</v>
      </c>
      <c r="F5359" s="167">
        <f t="shared" si="1178"/>
        <v>12.021306222367823</v>
      </c>
      <c r="G5359" s="167">
        <f t="shared" si="1168"/>
        <v>417764.71262832347</v>
      </c>
      <c r="H5359" s="167">
        <f t="shared" si="1169"/>
        <v>271299.98899881309</v>
      </c>
      <c r="I5359" s="168">
        <f t="shared" si="1170"/>
        <v>689064.70162713656</v>
      </c>
      <c r="J5359" s="168">
        <f t="shared" si="1172"/>
        <v>646232.74515190162</v>
      </c>
      <c r="K5359" s="94"/>
      <c r="L5359" s="265">
        <f t="shared" si="1171"/>
        <v>262583.168104021</v>
      </c>
      <c r="M5359" s="265">
        <f>$G5359*NonHospFrac+theModel!$H5359*NonHospFrac</f>
        <v>426481.53352311556</v>
      </c>
      <c r="N5359" s="266">
        <f t="shared" si="1173"/>
        <v>689064.70162713656</v>
      </c>
      <c r="O5359" s="158"/>
      <c r="P5359" s="265">
        <f t="shared" si="1174"/>
        <v>246261.1147456037</v>
      </c>
      <c r="Q5359" s="265">
        <f t="shared" si="1175"/>
        <v>426479.97327249654</v>
      </c>
      <c r="R5359" s="266">
        <f t="shared" si="1176"/>
        <v>672741.08801810024</v>
      </c>
    </row>
    <row r="5360" spans="1:18" x14ac:dyDescent="0.25">
      <c r="A5360" s="81">
        <v>5329</v>
      </c>
      <c r="B5360" s="93">
        <f t="shared" si="1165"/>
        <v>1.036792993642486E-44</v>
      </c>
      <c r="C5360" s="178">
        <f t="shared" si="1166"/>
        <v>1.0344541672086744E-44</v>
      </c>
      <c r="D5360" s="165">
        <f t="shared" si="1167"/>
        <v>2.2558277767625785E-3</v>
      </c>
      <c r="E5360" s="166">
        <f t="shared" si="1177"/>
        <v>24.291375447755232</v>
      </c>
      <c r="F5360" s="167">
        <f t="shared" si="1178"/>
        <v>12.023562050144585</v>
      </c>
      <c r="G5360" s="167">
        <f t="shared" si="1168"/>
        <v>417843.10720753693</v>
      </c>
      <c r="H5360" s="167">
        <f t="shared" si="1169"/>
        <v>271299.98899881309</v>
      </c>
      <c r="I5360" s="168">
        <f t="shared" si="1170"/>
        <v>689143.09620635002</v>
      </c>
      <c r="J5360" s="168">
        <f t="shared" si="1172"/>
        <v>646295.83310439344</v>
      </c>
      <c r="K5360" s="94"/>
      <c r="L5360" s="265">
        <f t="shared" si="1171"/>
        <v>262613.04207220348</v>
      </c>
      <c r="M5360" s="265">
        <f>$G5360*NonHospFrac+theModel!$H5360*NonHospFrac</f>
        <v>426530.05413414654</v>
      </c>
      <c r="N5360" s="266">
        <f t="shared" si="1173"/>
        <v>689143.09620635002</v>
      </c>
      <c r="O5360" s="158"/>
      <c r="P5360" s="265">
        <f t="shared" si="1174"/>
        <v>246285.15578905784</v>
      </c>
      <c r="Q5360" s="265">
        <f t="shared" si="1175"/>
        <v>426528.49388352752</v>
      </c>
      <c r="R5360" s="266">
        <f t="shared" si="1176"/>
        <v>672813.64967258531</v>
      </c>
    </row>
    <row r="5361" spans="1:18" x14ac:dyDescent="0.25">
      <c r="A5361" s="81">
        <v>5330</v>
      </c>
      <c r="B5361" s="93">
        <f t="shared" si="1165"/>
        <v>1.0174252243591559E-44</v>
      </c>
      <c r="C5361" s="178">
        <f t="shared" si="1166"/>
        <v>1.0151300882772676E-44</v>
      </c>
      <c r="D5361" s="165">
        <f t="shared" si="1167"/>
        <v>2.2558277767625785E-3</v>
      </c>
      <c r="E5361" s="166">
        <f t="shared" si="1177"/>
        <v>24.291375447755232</v>
      </c>
      <c r="F5361" s="167">
        <f t="shared" si="1178"/>
        <v>12.025817877921348</v>
      </c>
      <c r="G5361" s="167">
        <f t="shared" si="1168"/>
        <v>417921.50178675039</v>
      </c>
      <c r="H5361" s="167">
        <f t="shared" si="1169"/>
        <v>271299.98899881309</v>
      </c>
      <c r="I5361" s="168">
        <f t="shared" si="1170"/>
        <v>689221.49078556348</v>
      </c>
      <c r="J5361" s="168">
        <f t="shared" si="1172"/>
        <v>646358.91848529619</v>
      </c>
      <c r="K5361" s="94"/>
      <c r="L5361" s="265">
        <f t="shared" si="1171"/>
        <v>262642.9160403859</v>
      </c>
      <c r="M5361" s="265">
        <f>$G5361*NonHospFrac+theModel!$H5361*NonHospFrac</f>
        <v>426578.57474517752</v>
      </c>
      <c r="N5361" s="266">
        <f t="shared" si="1173"/>
        <v>689221.49078556336</v>
      </c>
      <c r="O5361" s="158"/>
      <c r="P5361" s="265">
        <f t="shared" si="1174"/>
        <v>246309.19585255167</v>
      </c>
      <c r="Q5361" s="265">
        <f t="shared" si="1175"/>
        <v>426577.01449455851</v>
      </c>
      <c r="R5361" s="266">
        <f t="shared" si="1176"/>
        <v>672886.21034711017</v>
      </c>
    </row>
    <row r="5362" spans="1:18" x14ac:dyDescent="0.25">
      <c r="A5362" s="81">
        <v>5331</v>
      </c>
      <c r="B5362" s="93">
        <f t="shared" si="1165"/>
        <v>9.9841925390099329E-45</v>
      </c>
      <c r="C5362" s="178">
        <f t="shared" si="1166"/>
        <v>9.9616699201518888E-45</v>
      </c>
      <c r="D5362" s="165">
        <f t="shared" si="1167"/>
        <v>2.2558277767625785E-3</v>
      </c>
      <c r="E5362" s="166">
        <f t="shared" si="1177"/>
        <v>24.291375447755232</v>
      </c>
      <c r="F5362" s="167">
        <f t="shared" si="1178"/>
        <v>12.028073705698111</v>
      </c>
      <c r="G5362" s="167">
        <f t="shared" si="1168"/>
        <v>417999.8963659638</v>
      </c>
      <c r="H5362" s="167">
        <f t="shared" si="1169"/>
        <v>271299.98899881309</v>
      </c>
      <c r="I5362" s="168">
        <f t="shared" si="1170"/>
        <v>689299.88536477694</v>
      </c>
      <c r="J5362" s="168">
        <f t="shared" si="1172"/>
        <v>646422.00129471463</v>
      </c>
      <c r="K5362" s="94"/>
      <c r="L5362" s="265">
        <f t="shared" si="1171"/>
        <v>262672.79000856832</v>
      </c>
      <c r="M5362" s="265">
        <f>$G5362*NonHospFrac+theModel!$H5362*NonHospFrac</f>
        <v>426627.09535620856</v>
      </c>
      <c r="N5362" s="266">
        <f t="shared" si="1173"/>
        <v>689299.88536477694</v>
      </c>
      <c r="O5362" s="158"/>
      <c r="P5362" s="265">
        <f t="shared" si="1174"/>
        <v>246333.2349361252</v>
      </c>
      <c r="Q5362" s="265">
        <f t="shared" si="1175"/>
        <v>426625.53510558954</v>
      </c>
      <c r="R5362" s="266">
        <f t="shared" si="1176"/>
        <v>672958.77004171477</v>
      </c>
    </row>
    <row r="5363" spans="1:18" x14ac:dyDescent="0.25">
      <c r="A5363" s="81">
        <v>5332</v>
      </c>
      <c r="B5363" s="93">
        <f t="shared" si="1165"/>
        <v>9.7976832369972599E-45</v>
      </c>
      <c r="C5363" s="178">
        <f t="shared" si="1166"/>
        <v>9.7755813510033206E-45</v>
      </c>
      <c r="D5363" s="165">
        <f t="shared" si="1167"/>
        <v>2.2558277767625785E-3</v>
      </c>
      <c r="E5363" s="166">
        <f t="shared" si="1177"/>
        <v>24.291375447755232</v>
      </c>
      <c r="F5363" s="167">
        <f t="shared" si="1178"/>
        <v>12.030329533474873</v>
      </c>
      <c r="G5363" s="167">
        <f t="shared" si="1168"/>
        <v>418078.2909451772</v>
      </c>
      <c r="H5363" s="167">
        <f t="shared" si="1169"/>
        <v>271299.98899881309</v>
      </c>
      <c r="I5363" s="168">
        <f t="shared" si="1170"/>
        <v>689378.27994399029</v>
      </c>
      <c r="J5363" s="168">
        <f t="shared" si="1172"/>
        <v>646485.08153275342</v>
      </c>
      <c r="K5363" s="94"/>
      <c r="L5363" s="265">
        <f t="shared" si="1171"/>
        <v>262702.66397675074</v>
      </c>
      <c r="M5363" s="265">
        <f>$G5363*NonHospFrac+theModel!$H5363*NonHospFrac</f>
        <v>426675.61596723954</v>
      </c>
      <c r="N5363" s="266">
        <f t="shared" si="1173"/>
        <v>689378.27994399029</v>
      </c>
      <c r="O5363" s="158"/>
      <c r="P5363" s="265">
        <f t="shared" si="1174"/>
        <v>246357.27303981836</v>
      </c>
      <c r="Q5363" s="265">
        <f t="shared" si="1175"/>
        <v>426674.05571662053</v>
      </c>
      <c r="R5363" s="266">
        <f t="shared" si="1176"/>
        <v>673031.32875643892</v>
      </c>
    </row>
    <row r="5364" spans="1:18" x14ac:dyDescent="0.25">
      <c r="A5364" s="81">
        <v>5333</v>
      </c>
      <c r="B5364" s="93">
        <f t="shared" si="1165"/>
        <v>9.6146580144035342E-45</v>
      </c>
      <c r="C5364" s="178">
        <f t="shared" si="1166"/>
        <v>9.5929690017905695E-45</v>
      </c>
      <c r="D5364" s="165">
        <f t="shared" si="1167"/>
        <v>2.2558277767625785E-3</v>
      </c>
      <c r="E5364" s="166">
        <f t="shared" si="1177"/>
        <v>24.291375447755232</v>
      </c>
      <c r="F5364" s="167">
        <f t="shared" si="1178"/>
        <v>12.032585361251636</v>
      </c>
      <c r="G5364" s="167">
        <f t="shared" si="1168"/>
        <v>418156.6855243906</v>
      </c>
      <c r="H5364" s="167">
        <f t="shared" si="1169"/>
        <v>271299.98899881309</v>
      </c>
      <c r="I5364" s="168">
        <f t="shared" si="1170"/>
        <v>689456.67452320363</v>
      </c>
      <c r="J5364" s="168">
        <f t="shared" si="1172"/>
        <v>646548.15919951757</v>
      </c>
      <c r="K5364" s="94"/>
      <c r="L5364" s="265">
        <f t="shared" si="1171"/>
        <v>262732.53794493317</v>
      </c>
      <c r="M5364" s="265">
        <f>$G5364*NonHospFrac+theModel!$H5364*NonHospFrac</f>
        <v>426724.13657827053</v>
      </c>
      <c r="N5364" s="266">
        <f t="shared" si="1173"/>
        <v>689456.67452320363</v>
      </c>
      <c r="O5364" s="158"/>
      <c r="P5364" s="265">
        <f t="shared" si="1174"/>
        <v>246381.31016367109</v>
      </c>
      <c r="Q5364" s="265">
        <f t="shared" si="1175"/>
        <v>426722.57632765151</v>
      </c>
      <c r="R5364" s="266">
        <f t="shared" si="1176"/>
        <v>673103.88649132266</v>
      </c>
    </row>
    <row r="5365" spans="1:18" x14ac:dyDescent="0.25">
      <c r="A5365" s="81">
        <v>5334</v>
      </c>
      <c r="B5365" s="93">
        <f t="shared" si="1165"/>
        <v>9.4350517870245527E-45</v>
      </c>
      <c r="C5365" s="178">
        <f t="shared" si="1166"/>
        <v>9.4137679351281895E-45</v>
      </c>
      <c r="D5365" s="165">
        <f t="shared" si="1167"/>
        <v>2.2558277767625785E-3</v>
      </c>
      <c r="E5365" s="166">
        <f t="shared" si="1177"/>
        <v>24.291375447755232</v>
      </c>
      <c r="F5365" s="167">
        <f t="shared" si="1178"/>
        <v>12.034841189028398</v>
      </c>
      <c r="G5365" s="167">
        <f t="shared" si="1168"/>
        <v>418235.08010360406</v>
      </c>
      <c r="H5365" s="167">
        <f t="shared" si="1169"/>
        <v>271299.98899881309</v>
      </c>
      <c r="I5365" s="168">
        <f t="shared" si="1170"/>
        <v>689535.06910241721</v>
      </c>
      <c r="J5365" s="168">
        <f t="shared" si="1172"/>
        <v>646611.23429511208</v>
      </c>
      <c r="K5365" s="94"/>
      <c r="L5365" s="265">
        <f t="shared" si="1171"/>
        <v>262762.41191311559</v>
      </c>
      <c r="M5365" s="265">
        <f>$G5365*NonHospFrac+theModel!$H5365*NonHospFrac</f>
        <v>426772.65718930156</v>
      </c>
      <c r="N5365" s="266">
        <f t="shared" si="1173"/>
        <v>689535.06910241721</v>
      </c>
      <c r="O5365" s="158"/>
      <c r="P5365" s="265">
        <f t="shared" si="1174"/>
        <v>246405.34630772332</v>
      </c>
      <c r="Q5365" s="265">
        <f t="shared" si="1175"/>
        <v>426771.09693868255</v>
      </c>
      <c r="R5365" s="266">
        <f t="shared" si="1176"/>
        <v>673176.4432464058</v>
      </c>
    </row>
    <row r="5366" spans="1:18" x14ac:dyDescent="0.25">
      <c r="A5366" s="81">
        <v>5335</v>
      </c>
      <c r="B5366" s="93">
        <f t="shared" si="1165"/>
        <v>9.2588006864600143E-45</v>
      </c>
      <c r="C5366" s="178">
        <f t="shared" si="1166"/>
        <v>9.2379144266919889E-45</v>
      </c>
      <c r="D5366" s="165">
        <f t="shared" si="1167"/>
        <v>2.2558277767625785E-3</v>
      </c>
      <c r="E5366" s="166">
        <f t="shared" si="1177"/>
        <v>24.291375447755232</v>
      </c>
      <c r="F5366" s="167">
        <f t="shared" si="1178"/>
        <v>12.037097016805161</v>
      </c>
      <c r="G5366" s="167">
        <f t="shared" si="1168"/>
        <v>418313.47468281747</v>
      </c>
      <c r="H5366" s="167">
        <f t="shared" si="1169"/>
        <v>271299.98899881309</v>
      </c>
      <c r="I5366" s="168">
        <f t="shared" si="1170"/>
        <v>689613.46368163056</v>
      </c>
      <c r="J5366" s="168">
        <f t="shared" si="1172"/>
        <v>646674.30681964126</v>
      </c>
      <c r="K5366" s="94"/>
      <c r="L5366" s="265">
        <f t="shared" si="1171"/>
        <v>262792.28588129801</v>
      </c>
      <c r="M5366" s="265">
        <f>$G5366*NonHospFrac+theModel!$H5366*NonHospFrac</f>
        <v>426821.17780033255</v>
      </c>
      <c r="N5366" s="266">
        <f t="shared" si="1173"/>
        <v>689613.46368163056</v>
      </c>
      <c r="O5366" s="158"/>
      <c r="P5366" s="265">
        <f t="shared" si="1174"/>
        <v>246429.381472015</v>
      </c>
      <c r="Q5366" s="265">
        <f t="shared" si="1175"/>
        <v>426819.61754971353</v>
      </c>
      <c r="R5366" s="266">
        <f t="shared" si="1176"/>
        <v>673248.99902172852</v>
      </c>
    </row>
    <row r="5367" spans="1:18" x14ac:dyDescent="0.25">
      <c r="A5367" s="81">
        <v>5336</v>
      </c>
      <c r="B5367" s="93">
        <f t="shared" si="1165"/>
        <v>9.0858420373996107E-45</v>
      </c>
      <c r="C5367" s="178">
        <f t="shared" si="1166"/>
        <v>9.0653459425563675E-45</v>
      </c>
      <c r="D5367" s="165">
        <f t="shared" si="1167"/>
        <v>2.2558277767625785E-3</v>
      </c>
      <c r="E5367" s="166">
        <f t="shared" si="1177"/>
        <v>24.291375447755232</v>
      </c>
      <c r="F5367" s="167">
        <f t="shared" si="1178"/>
        <v>12.039352844581924</v>
      </c>
      <c r="G5367" s="167">
        <f t="shared" si="1168"/>
        <v>418391.86926203087</v>
      </c>
      <c r="H5367" s="167">
        <f t="shared" si="1169"/>
        <v>271299.98899881309</v>
      </c>
      <c r="I5367" s="168">
        <f t="shared" si="1170"/>
        <v>689691.8582608439</v>
      </c>
      <c r="J5367" s="168">
        <f t="shared" si="1172"/>
        <v>646737.37677321024</v>
      </c>
      <c r="K5367" s="94"/>
      <c r="L5367" s="265">
        <f t="shared" si="1171"/>
        <v>262822.15984948043</v>
      </c>
      <c r="M5367" s="265">
        <f>$G5367*NonHospFrac+theModel!$H5367*NonHospFrac</f>
        <v>426869.69841136353</v>
      </c>
      <c r="N5367" s="266">
        <f t="shared" si="1173"/>
        <v>689691.8582608439</v>
      </c>
      <c r="O5367" s="158"/>
      <c r="P5367" s="265">
        <f t="shared" si="1174"/>
        <v>246453.41565658606</v>
      </c>
      <c r="Q5367" s="265">
        <f t="shared" si="1175"/>
        <v>426868.13816074451</v>
      </c>
      <c r="R5367" s="266">
        <f t="shared" si="1176"/>
        <v>673321.55381733063</v>
      </c>
    </row>
    <row r="5368" spans="1:18" x14ac:dyDescent="0.25">
      <c r="A5368" s="81">
        <v>5337</v>
      </c>
      <c r="B5368" s="93">
        <f t="shared" si="1165"/>
        <v>8.916114335337656E-45</v>
      </c>
      <c r="C5368" s="178">
        <f t="shared" si="1166"/>
        <v>8.89600111695921E-45</v>
      </c>
      <c r="D5368" s="165">
        <f t="shared" si="1167"/>
        <v>2.2558277767625785E-3</v>
      </c>
      <c r="E5368" s="166">
        <f t="shared" si="1177"/>
        <v>24.291375447755232</v>
      </c>
      <c r="F5368" s="167">
        <f t="shared" si="1178"/>
        <v>12.041608672358686</v>
      </c>
      <c r="G5368" s="167">
        <f t="shared" si="1168"/>
        <v>418470.26384124433</v>
      </c>
      <c r="H5368" s="167">
        <f t="shared" si="1169"/>
        <v>271299.98899881309</v>
      </c>
      <c r="I5368" s="168">
        <f t="shared" si="1170"/>
        <v>689770.25284005748</v>
      </c>
      <c r="J5368" s="168">
        <f t="shared" si="1172"/>
        <v>646800.44415592391</v>
      </c>
      <c r="K5368" s="94"/>
      <c r="L5368" s="265">
        <f t="shared" si="1171"/>
        <v>262852.03381766286</v>
      </c>
      <c r="M5368" s="265">
        <f>$G5368*NonHospFrac+theModel!$H5368*NonHospFrac</f>
        <v>426918.21902239451</v>
      </c>
      <c r="N5368" s="266">
        <f t="shared" si="1173"/>
        <v>689770.25284005736</v>
      </c>
      <c r="O5368" s="158"/>
      <c r="P5368" s="265">
        <f t="shared" si="1174"/>
        <v>246477.44886147647</v>
      </c>
      <c r="Q5368" s="265">
        <f t="shared" si="1175"/>
        <v>426916.65877177549</v>
      </c>
      <c r="R5368" s="266">
        <f t="shared" si="1176"/>
        <v>673394.10763325193</v>
      </c>
    </row>
    <row r="5369" spans="1:18" x14ac:dyDescent="0.25">
      <c r="A5369" s="81">
        <v>5338</v>
      </c>
      <c r="B5369" s="93">
        <f t="shared" si="1165"/>
        <v>8.7495572247001004E-45</v>
      </c>
      <c r="C5369" s="178">
        <f t="shared" si="1166"/>
        <v>8.7298197304782483E-45</v>
      </c>
      <c r="D5369" s="165">
        <f t="shared" si="1167"/>
        <v>2.2558277767625785E-3</v>
      </c>
      <c r="E5369" s="166">
        <f t="shared" si="1177"/>
        <v>24.291375447755232</v>
      </c>
      <c r="F5369" s="167">
        <f t="shared" si="1178"/>
        <v>12.043864500135449</v>
      </c>
      <c r="G5369" s="167">
        <f t="shared" si="1168"/>
        <v>418548.65842045774</v>
      </c>
      <c r="H5369" s="167">
        <f t="shared" si="1169"/>
        <v>271299.98899881309</v>
      </c>
      <c r="I5369" s="168">
        <f t="shared" si="1170"/>
        <v>689848.64741927083</v>
      </c>
      <c r="J5369" s="168">
        <f t="shared" si="1172"/>
        <v>646863.50896788668</v>
      </c>
      <c r="K5369" s="94"/>
      <c r="L5369" s="265">
        <f t="shared" si="1171"/>
        <v>262881.90778584528</v>
      </c>
      <c r="M5369" s="265">
        <f>$G5369*NonHospFrac+theModel!$H5369*NonHospFrac</f>
        <v>426966.73963342549</v>
      </c>
      <c r="N5369" s="266">
        <f t="shared" si="1173"/>
        <v>689848.64741927083</v>
      </c>
      <c r="O5369" s="158"/>
      <c r="P5369" s="265">
        <f t="shared" si="1174"/>
        <v>246501.48108672613</v>
      </c>
      <c r="Q5369" s="265">
        <f t="shared" si="1175"/>
        <v>426965.17938280647</v>
      </c>
      <c r="R5369" s="266">
        <f t="shared" si="1176"/>
        <v>673466.6604695326</v>
      </c>
    </row>
    <row r="5370" spans="1:18" x14ac:dyDescent="0.25">
      <c r="A5370" s="81">
        <v>5339</v>
      </c>
      <c r="B5370" s="93">
        <f t="shared" si="1165"/>
        <v>8.5861114773827526E-45</v>
      </c>
      <c r="C5370" s="178">
        <f t="shared" si="1166"/>
        <v>8.5667426886176919E-45</v>
      </c>
      <c r="D5370" s="165">
        <f t="shared" si="1167"/>
        <v>2.2558277767625785E-3</v>
      </c>
      <c r="E5370" s="166">
        <f t="shared" si="1177"/>
        <v>24.291375447755232</v>
      </c>
      <c r="F5370" s="167">
        <f t="shared" si="1178"/>
        <v>12.046120327912211</v>
      </c>
      <c r="G5370" s="167">
        <f t="shared" si="1168"/>
        <v>418627.05299967114</v>
      </c>
      <c r="H5370" s="167">
        <f t="shared" si="1169"/>
        <v>271299.98899881309</v>
      </c>
      <c r="I5370" s="168">
        <f t="shared" si="1170"/>
        <v>689927.04199848417</v>
      </c>
      <c r="J5370" s="168">
        <f t="shared" si="1172"/>
        <v>646926.57120920357</v>
      </c>
      <c r="K5370" s="94"/>
      <c r="L5370" s="265">
        <f t="shared" si="1171"/>
        <v>262911.7817540277</v>
      </c>
      <c r="M5370" s="265">
        <f>$G5370*NonHospFrac+theModel!$H5370*NonHospFrac</f>
        <v>427015.26024445647</v>
      </c>
      <c r="N5370" s="266">
        <f t="shared" si="1173"/>
        <v>689927.04199848417</v>
      </c>
      <c r="O5370" s="158"/>
      <c r="P5370" s="265">
        <f t="shared" si="1174"/>
        <v>246525.51233237496</v>
      </c>
      <c r="Q5370" s="265">
        <f t="shared" si="1175"/>
        <v>427013.69999383745</v>
      </c>
      <c r="R5370" s="266">
        <f t="shared" si="1176"/>
        <v>673539.21232621244</v>
      </c>
    </row>
    <row r="5371" spans="1:18" x14ac:dyDescent="0.25">
      <c r="A5371" s="81">
        <v>5340</v>
      </c>
      <c r="B5371" s="93">
        <f t="shared" si="1165"/>
        <v>8.4257189716903427E-45</v>
      </c>
      <c r="C5371" s="178">
        <f t="shared" si="1166"/>
        <v>8.4067120007948081E-45</v>
      </c>
      <c r="D5371" s="165">
        <f t="shared" si="1167"/>
        <v>2.2558277767625785E-3</v>
      </c>
      <c r="E5371" s="166">
        <f t="shared" si="1177"/>
        <v>24.291375447755232</v>
      </c>
      <c r="F5371" s="167">
        <f t="shared" si="1178"/>
        <v>12.048376155688974</v>
      </c>
      <c r="G5371" s="167">
        <f t="shared" si="1168"/>
        <v>418705.4475788846</v>
      </c>
      <c r="H5371" s="167">
        <f t="shared" si="1169"/>
        <v>271299.98899881309</v>
      </c>
      <c r="I5371" s="168">
        <f t="shared" si="1170"/>
        <v>690005.43657769775</v>
      </c>
      <c r="J5371" s="168">
        <f t="shared" si="1172"/>
        <v>646989.63087997958</v>
      </c>
      <c r="K5371" s="94"/>
      <c r="L5371" s="265">
        <f t="shared" si="1171"/>
        <v>262941.65572221018</v>
      </c>
      <c r="M5371" s="265">
        <f>$G5371*NonHospFrac+theModel!$H5371*NonHospFrac</f>
        <v>427063.78085548751</v>
      </c>
      <c r="N5371" s="266">
        <f t="shared" si="1173"/>
        <v>690005.43657769775</v>
      </c>
      <c r="O5371" s="158"/>
      <c r="P5371" s="265">
        <f t="shared" si="1174"/>
        <v>246549.54259846295</v>
      </c>
      <c r="Q5371" s="265">
        <f t="shared" si="1175"/>
        <v>427062.22060486849</v>
      </c>
      <c r="R5371" s="266">
        <f t="shared" si="1176"/>
        <v>673611.7632033315</v>
      </c>
    </row>
    <row r="5372" spans="1:18" x14ac:dyDescent="0.25">
      <c r="A5372" s="81">
        <v>5341</v>
      </c>
      <c r="B5372" s="93">
        <f t="shared" si="1165"/>
        <v>8.2683226716665915E-45</v>
      </c>
      <c r="C5372" s="178">
        <f t="shared" si="1166"/>
        <v>8.2496707597166101E-45</v>
      </c>
      <c r="D5372" s="165">
        <f t="shared" si="1167"/>
        <v>2.2558277767625785E-3</v>
      </c>
      <c r="E5372" s="166">
        <f t="shared" si="1177"/>
        <v>24.291375447755232</v>
      </c>
      <c r="F5372" s="167">
        <f t="shared" si="1178"/>
        <v>12.050631983465736</v>
      </c>
      <c r="G5372" s="167">
        <f t="shared" si="1168"/>
        <v>418783.84215809801</v>
      </c>
      <c r="H5372" s="167">
        <f t="shared" si="1169"/>
        <v>271299.98899881309</v>
      </c>
      <c r="I5372" s="168">
        <f t="shared" si="1170"/>
        <v>690083.8311569111</v>
      </c>
      <c r="J5372" s="168">
        <f t="shared" si="1172"/>
        <v>647052.68798031902</v>
      </c>
      <c r="K5372" s="94"/>
      <c r="L5372" s="265">
        <f t="shared" si="1171"/>
        <v>262971.52969039255</v>
      </c>
      <c r="M5372" s="265">
        <f>$G5372*NonHospFrac+theModel!$H5372*NonHospFrac</f>
        <v>427112.30146651849</v>
      </c>
      <c r="N5372" s="266">
        <f t="shared" si="1173"/>
        <v>690083.8311569111</v>
      </c>
      <c r="O5372" s="158"/>
      <c r="P5372" s="265">
        <f t="shared" si="1174"/>
        <v>246573.5718850299</v>
      </c>
      <c r="Q5372" s="265">
        <f t="shared" si="1175"/>
        <v>427110.74121589947</v>
      </c>
      <c r="R5372" s="266">
        <f t="shared" si="1176"/>
        <v>673684.31310092937</v>
      </c>
    </row>
    <row r="5373" spans="1:18" x14ac:dyDescent="0.25">
      <c r="A5373" s="81">
        <v>5342</v>
      </c>
      <c r="B5373" s="93">
        <f t="shared" si="1165"/>
        <v>8.1138666068140281E-45</v>
      </c>
      <c r="C5373" s="178">
        <f t="shared" si="1166"/>
        <v>8.095563121145431E-45</v>
      </c>
      <c r="D5373" s="165">
        <f t="shared" si="1167"/>
        <v>2.2558277767625785E-3</v>
      </c>
      <c r="E5373" s="166">
        <f t="shared" si="1177"/>
        <v>24.291375447755232</v>
      </c>
      <c r="F5373" s="167">
        <f t="shared" si="1178"/>
        <v>12.052887811242499</v>
      </c>
      <c r="G5373" s="167">
        <f t="shared" si="1168"/>
        <v>418862.23673731141</v>
      </c>
      <c r="H5373" s="167">
        <f t="shared" si="1169"/>
        <v>271299.98899881309</v>
      </c>
      <c r="I5373" s="168">
        <f t="shared" si="1170"/>
        <v>690162.22573612444</v>
      </c>
      <c r="J5373" s="168">
        <f t="shared" si="1172"/>
        <v>647115.74251032691</v>
      </c>
      <c r="K5373" s="94"/>
      <c r="L5373" s="265">
        <f t="shared" si="1171"/>
        <v>263001.40365857503</v>
      </c>
      <c r="M5373" s="265">
        <f>$G5373*NonHospFrac+theModel!$H5373*NonHospFrac</f>
        <v>427160.82207754953</v>
      </c>
      <c r="N5373" s="266">
        <f t="shared" si="1173"/>
        <v>690162.22573612456</v>
      </c>
      <c r="O5373" s="158"/>
      <c r="P5373" s="265">
        <f t="shared" si="1174"/>
        <v>246597.60019211593</v>
      </c>
      <c r="Q5373" s="265">
        <f t="shared" si="1175"/>
        <v>427159.26182693051</v>
      </c>
      <c r="R5373" s="266">
        <f t="shared" si="1176"/>
        <v>673756.86201904644</v>
      </c>
    </row>
    <row r="5374" spans="1:18" x14ac:dyDescent="0.25">
      <c r="A5374" s="81">
        <v>5343</v>
      </c>
      <c r="B5374" s="93">
        <f t="shared" si="1165"/>
        <v>7.9622958521888482E-45</v>
      </c>
      <c r="C5374" s="178">
        <f t="shared" si="1166"/>
        <v>7.9443342840386786E-45</v>
      </c>
      <c r="D5374" s="165">
        <f t="shared" si="1167"/>
        <v>2.2558277767625785E-3</v>
      </c>
      <c r="E5374" s="166">
        <f t="shared" si="1177"/>
        <v>24.291375447755232</v>
      </c>
      <c r="F5374" s="167">
        <f t="shared" si="1178"/>
        <v>12.055143639019262</v>
      </c>
      <c r="G5374" s="167">
        <f t="shared" si="1168"/>
        <v>418940.63131652481</v>
      </c>
      <c r="H5374" s="167">
        <f t="shared" si="1169"/>
        <v>271299.98899881309</v>
      </c>
      <c r="I5374" s="168">
        <f t="shared" si="1170"/>
        <v>690240.6203153379</v>
      </c>
      <c r="J5374" s="168">
        <f t="shared" si="1172"/>
        <v>647178.79447010811</v>
      </c>
      <c r="K5374" s="94"/>
      <c r="L5374" s="265">
        <f t="shared" si="1171"/>
        <v>263031.27762675739</v>
      </c>
      <c r="M5374" s="265">
        <f>$G5374*NonHospFrac+theModel!$H5374*NonHospFrac</f>
        <v>427209.34268858051</v>
      </c>
      <c r="N5374" s="266">
        <f t="shared" si="1173"/>
        <v>690240.6203153379</v>
      </c>
      <c r="O5374" s="158"/>
      <c r="P5374" s="265">
        <f t="shared" si="1174"/>
        <v>246621.62751976078</v>
      </c>
      <c r="Q5374" s="265">
        <f t="shared" si="1175"/>
        <v>427207.78243796149</v>
      </c>
      <c r="R5374" s="266">
        <f t="shared" si="1176"/>
        <v>673829.4099577223</v>
      </c>
    </row>
    <row r="5375" spans="1:18" x14ac:dyDescent="0.25">
      <c r="A5375" s="81">
        <v>5344</v>
      </c>
      <c r="B5375" s="93">
        <f t="shared" si="1165"/>
        <v>7.8135565088713382E-45</v>
      </c>
      <c r="C5375" s="178">
        <f t="shared" si="1166"/>
        <v>7.7959304710633224E-45</v>
      </c>
      <c r="D5375" s="165">
        <f t="shared" si="1167"/>
        <v>2.2558277767625785E-3</v>
      </c>
      <c r="E5375" s="166">
        <f t="shared" si="1177"/>
        <v>24.291375447755232</v>
      </c>
      <c r="F5375" s="167">
        <f t="shared" si="1178"/>
        <v>12.057399466796024</v>
      </c>
      <c r="G5375" s="167">
        <f t="shared" si="1168"/>
        <v>419019.02589573828</v>
      </c>
      <c r="H5375" s="167">
        <f t="shared" si="1169"/>
        <v>271299.98899881309</v>
      </c>
      <c r="I5375" s="168">
        <f t="shared" si="1170"/>
        <v>690319.01489455136</v>
      </c>
      <c r="J5375" s="168">
        <f t="shared" si="1172"/>
        <v>647241.84385976731</v>
      </c>
      <c r="K5375" s="94"/>
      <c r="L5375" s="265">
        <f t="shared" si="1171"/>
        <v>263061.15159493987</v>
      </c>
      <c r="M5375" s="265">
        <f>$G5375*NonHospFrac+theModel!$H5375*NonHospFrac</f>
        <v>427257.86329961149</v>
      </c>
      <c r="N5375" s="266">
        <f t="shared" si="1173"/>
        <v>690319.01489455136</v>
      </c>
      <c r="O5375" s="158"/>
      <c r="P5375" s="265">
        <f t="shared" si="1174"/>
        <v>246645.65386800453</v>
      </c>
      <c r="Q5375" s="265">
        <f t="shared" si="1175"/>
        <v>427256.30304899247</v>
      </c>
      <c r="R5375" s="266">
        <f t="shared" si="1176"/>
        <v>673901.95691699698</v>
      </c>
    </row>
    <row r="5376" spans="1:18" x14ac:dyDescent="0.25">
      <c r="A5376" s="81">
        <v>5345</v>
      </c>
      <c r="B5376" s="93">
        <f t="shared" si="1165"/>
        <v>7.6675956847974577E-45</v>
      </c>
      <c r="C5376" s="178">
        <f t="shared" si="1166"/>
        <v>7.650298909470707E-45</v>
      </c>
      <c r="D5376" s="165">
        <f t="shared" si="1167"/>
        <v>2.2558277767625785E-3</v>
      </c>
      <c r="E5376" s="166">
        <f t="shared" si="1177"/>
        <v>24.291375447755232</v>
      </c>
      <c r="F5376" s="167">
        <f t="shared" si="1178"/>
        <v>12.059655294572787</v>
      </c>
      <c r="G5376" s="167">
        <f t="shared" si="1168"/>
        <v>419097.42047495162</v>
      </c>
      <c r="H5376" s="167">
        <f t="shared" si="1169"/>
        <v>271299.98899881309</v>
      </c>
      <c r="I5376" s="168">
        <f t="shared" si="1170"/>
        <v>690397.40947376471</v>
      </c>
      <c r="J5376" s="168">
        <f t="shared" si="1172"/>
        <v>647304.89067940926</v>
      </c>
      <c r="K5376" s="94"/>
      <c r="L5376" s="265">
        <f t="shared" si="1171"/>
        <v>263091.02556312224</v>
      </c>
      <c r="M5376" s="265">
        <f>$G5376*NonHospFrac+theModel!$H5376*NonHospFrac</f>
        <v>427306.38391064247</v>
      </c>
      <c r="N5376" s="266">
        <f t="shared" si="1173"/>
        <v>690397.40947376471</v>
      </c>
      <c r="O5376" s="158"/>
      <c r="P5376" s="265">
        <f t="shared" si="1174"/>
        <v>246669.67923688694</v>
      </c>
      <c r="Q5376" s="265">
        <f t="shared" si="1175"/>
        <v>427304.82366002345</v>
      </c>
      <c r="R5376" s="266">
        <f t="shared" si="1176"/>
        <v>673974.50289691042</v>
      </c>
    </row>
    <row r="5377" spans="1:18" x14ac:dyDescent="0.25">
      <c r="A5377" s="81">
        <v>5346</v>
      </c>
      <c r="B5377" s="93">
        <f t="shared" si="1165"/>
        <v>7.5243614759520993E-45</v>
      </c>
      <c r="C5377" s="178">
        <f t="shared" si="1166"/>
        <v>7.5073878123322442E-45</v>
      </c>
      <c r="D5377" s="165">
        <f t="shared" si="1167"/>
        <v>2.2558277767625785E-3</v>
      </c>
      <c r="E5377" s="166">
        <f t="shared" si="1177"/>
        <v>24.291375447755232</v>
      </c>
      <c r="F5377" s="167">
        <f t="shared" si="1178"/>
        <v>12.061911122349549</v>
      </c>
      <c r="G5377" s="167">
        <f t="shared" si="1168"/>
        <v>419175.81505416508</v>
      </c>
      <c r="H5377" s="167">
        <f t="shared" si="1169"/>
        <v>271299.98899881309</v>
      </c>
      <c r="I5377" s="168">
        <f t="shared" si="1170"/>
        <v>690475.80405297817</v>
      </c>
      <c r="J5377" s="168">
        <f t="shared" si="1172"/>
        <v>647367.93492913875</v>
      </c>
      <c r="K5377" s="94"/>
      <c r="L5377" s="265">
        <f t="shared" si="1171"/>
        <v>263120.89953130472</v>
      </c>
      <c r="M5377" s="265">
        <f>$G5377*NonHospFrac+theModel!$H5377*NonHospFrac</f>
        <v>427354.90452167345</v>
      </c>
      <c r="N5377" s="266">
        <f t="shared" si="1173"/>
        <v>690475.80405297817</v>
      </c>
      <c r="O5377" s="158"/>
      <c r="P5377" s="265">
        <f t="shared" si="1174"/>
        <v>246693.70362644811</v>
      </c>
      <c r="Q5377" s="265">
        <f t="shared" si="1175"/>
        <v>427353.34427105443</v>
      </c>
      <c r="R5377" s="266">
        <f t="shared" si="1176"/>
        <v>674047.04789750255</v>
      </c>
    </row>
    <row r="5378" spans="1:18" x14ac:dyDescent="0.25">
      <c r="A5378" s="81">
        <v>5347</v>
      </c>
      <c r="B5378" s="93">
        <f t="shared" si="1165"/>
        <v>7.3838029479101267E-45</v>
      </c>
      <c r="C5378" s="178">
        <f t="shared" si="1166"/>
        <v>7.3671463601220899E-45</v>
      </c>
      <c r="D5378" s="165">
        <f t="shared" si="1167"/>
        <v>2.2558277767625785E-3</v>
      </c>
      <c r="E5378" s="166">
        <f t="shared" si="1177"/>
        <v>24.291375447755232</v>
      </c>
      <c r="F5378" s="167">
        <f t="shared" si="1178"/>
        <v>12.064166950126312</v>
      </c>
      <c r="G5378" s="167">
        <f t="shared" si="1168"/>
        <v>419254.20963337854</v>
      </c>
      <c r="H5378" s="167">
        <f t="shared" si="1169"/>
        <v>271299.98899881309</v>
      </c>
      <c r="I5378" s="168">
        <f t="shared" si="1170"/>
        <v>690554.19863219163</v>
      </c>
      <c r="J5378" s="168">
        <f t="shared" si="1172"/>
        <v>647430.97660906054</v>
      </c>
      <c r="K5378" s="94"/>
      <c r="L5378" s="265">
        <f t="shared" si="1171"/>
        <v>263150.77349948714</v>
      </c>
      <c r="M5378" s="265">
        <f>$G5378*NonHospFrac+theModel!$H5378*NonHospFrac</f>
        <v>427403.42513270449</v>
      </c>
      <c r="N5378" s="266">
        <f t="shared" si="1173"/>
        <v>690554.19863219163</v>
      </c>
      <c r="O5378" s="158"/>
      <c r="P5378" s="265">
        <f t="shared" si="1174"/>
        <v>246717.72703672783</v>
      </c>
      <c r="Q5378" s="265">
        <f t="shared" si="1175"/>
        <v>427401.86488208547</v>
      </c>
      <c r="R5378" s="266">
        <f t="shared" si="1176"/>
        <v>674119.5919188133</v>
      </c>
    </row>
    <row r="5379" spans="1:18" x14ac:dyDescent="0.25">
      <c r="A5379" s="81">
        <v>5348</v>
      </c>
      <c r="B5379" s="93">
        <f t="shared" si="1165"/>
        <v>7.24587011772571E-45</v>
      </c>
      <c r="C5379" s="178">
        <f t="shared" si="1166"/>
        <v>7.2295246826473301E-45</v>
      </c>
      <c r="D5379" s="165">
        <f t="shared" si="1167"/>
        <v>2.2558277767625785E-3</v>
      </c>
      <c r="E5379" s="166">
        <f t="shared" si="1177"/>
        <v>24.291375447755232</v>
      </c>
      <c r="F5379" s="167">
        <f t="shared" si="1178"/>
        <v>12.066422777903075</v>
      </c>
      <c r="G5379" s="167">
        <f t="shared" si="1168"/>
        <v>419332.60421259195</v>
      </c>
      <c r="H5379" s="167">
        <f t="shared" si="1169"/>
        <v>271299.98899881309</v>
      </c>
      <c r="I5379" s="168">
        <f t="shared" si="1170"/>
        <v>690632.59321140498</v>
      </c>
      <c r="J5379" s="168">
        <f t="shared" si="1172"/>
        <v>647494.0157192793</v>
      </c>
      <c r="K5379" s="94"/>
      <c r="L5379" s="265">
        <f t="shared" si="1171"/>
        <v>263180.64746766957</v>
      </c>
      <c r="M5379" s="265">
        <f>$G5379*NonHospFrac+theModel!$H5379*NonHospFrac</f>
        <v>427451.94574373547</v>
      </c>
      <c r="N5379" s="266">
        <f t="shared" si="1173"/>
        <v>690632.59321140498</v>
      </c>
      <c r="O5379" s="158"/>
      <c r="P5379" s="265">
        <f t="shared" si="1174"/>
        <v>246741.74946776603</v>
      </c>
      <c r="Q5379" s="265">
        <f t="shared" si="1175"/>
        <v>427450.38549311645</v>
      </c>
      <c r="R5379" s="266">
        <f t="shared" si="1176"/>
        <v>674192.13496088248</v>
      </c>
    </row>
    <row r="5380" spans="1:18" x14ac:dyDescent="0.25">
      <c r="A5380" s="81">
        <v>5349</v>
      </c>
      <c r="B5380" s="93">
        <f t="shared" si="1165"/>
        <v>7.1105139361566687E-45</v>
      </c>
      <c r="C5380" s="178">
        <f t="shared" si="1166"/>
        <v>7.0944738413124285E-45</v>
      </c>
      <c r="D5380" s="165">
        <f t="shared" si="1167"/>
        <v>2.2558277767625785E-3</v>
      </c>
      <c r="E5380" s="166">
        <f t="shared" si="1177"/>
        <v>24.291375447755232</v>
      </c>
      <c r="F5380" s="167">
        <f t="shared" si="1178"/>
        <v>12.068678605679837</v>
      </c>
      <c r="G5380" s="167">
        <f t="shared" si="1168"/>
        <v>419410.99879180535</v>
      </c>
      <c r="H5380" s="167">
        <f t="shared" si="1169"/>
        <v>271299.98899881309</v>
      </c>
      <c r="I5380" s="168">
        <f t="shared" si="1170"/>
        <v>690710.98779061844</v>
      </c>
      <c r="J5380" s="168">
        <f t="shared" si="1172"/>
        <v>647557.05225989991</v>
      </c>
      <c r="K5380" s="94"/>
      <c r="L5380" s="265">
        <f t="shared" si="1171"/>
        <v>263210.52143585193</v>
      </c>
      <c r="M5380" s="265">
        <f>$G5380*NonHospFrac+theModel!$H5380*NonHospFrac</f>
        <v>427500.46635476645</v>
      </c>
      <c r="N5380" s="266">
        <f t="shared" si="1173"/>
        <v>690710.98779061832</v>
      </c>
      <c r="O5380" s="158"/>
      <c r="P5380" s="265">
        <f t="shared" si="1174"/>
        <v>246765.7709196026</v>
      </c>
      <c r="Q5380" s="265">
        <f t="shared" si="1175"/>
        <v>427498.90610414743</v>
      </c>
      <c r="R5380" s="266">
        <f t="shared" si="1176"/>
        <v>674264.67702375003</v>
      </c>
    </row>
    <row r="5381" spans="1:18" x14ac:dyDescent="0.25">
      <c r="A5381" s="81">
        <v>5350</v>
      </c>
      <c r="B5381" s="93">
        <f t="shared" si="1165"/>
        <v>6.9776862702236074E-45</v>
      </c>
      <c r="C5381" s="178">
        <f t="shared" si="1166"/>
        <v>6.9619458117177016E-45</v>
      </c>
      <c r="D5381" s="165">
        <f t="shared" si="1167"/>
        <v>2.2558277767625785E-3</v>
      </c>
      <c r="E5381" s="166">
        <f t="shared" si="1177"/>
        <v>24.291375447755232</v>
      </c>
      <c r="F5381" s="167">
        <f t="shared" si="1178"/>
        <v>12.0709344334566</v>
      </c>
      <c r="G5381" s="167">
        <f t="shared" si="1168"/>
        <v>419489.39337101881</v>
      </c>
      <c r="H5381" s="167">
        <f t="shared" si="1169"/>
        <v>271299.98899881309</v>
      </c>
      <c r="I5381" s="168">
        <f t="shared" si="1170"/>
        <v>690789.3823698319</v>
      </c>
      <c r="J5381" s="168">
        <f t="shared" si="1172"/>
        <v>647620.08623102703</v>
      </c>
      <c r="K5381" s="94"/>
      <c r="L5381" s="265">
        <f t="shared" si="1171"/>
        <v>263240.39540403441</v>
      </c>
      <c r="M5381" s="265">
        <f>$G5381*NonHospFrac+theModel!$H5381*NonHospFrac</f>
        <v>427548.98696579749</v>
      </c>
      <c r="N5381" s="266">
        <f t="shared" si="1173"/>
        <v>690789.3823698319</v>
      </c>
      <c r="O5381" s="158"/>
      <c r="P5381" s="265">
        <f t="shared" si="1174"/>
        <v>246789.79139227761</v>
      </c>
      <c r="Q5381" s="265">
        <f t="shared" si="1175"/>
        <v>427547.42671517847</v>
      </c>
      <c r="R5381" s="266">
        <f t="shared" si="1176"/>
        <v>674337.21810745611</v>
      </c>
    </row>
    <row r="5382" spans="1:18" x14ac:dyDescent="0.25">
      <c r="A5382" s="81">
        <v>5351</v>
      </c>
      <c r="B5382" s="93">
        <f t="shared" si="1165"/>
        <v>6.8473398860931875E-45</v>
      </c>
      <c r="C5382" s="178">
        <f t="shared" si="1166"/>
        <v>6.8318934665812044E-45</v>
      </c>
      <c r="D5382" s="165">
        <f t="shared" si="1167"/>
        <v>2.2558277767625785E-3</v>
      </c>
      <c r="E5382" s="166">
        <f t="shared" si="1177"/>
        <v>24.291375447755232</v>
      </c>
      <c r="F5382" s="167">
        <f t="shared" si="1178"/>
        <v>12.073190261233362</v>
      </c>
      <c r="G5382" s="167">
        <f t="shared" si="1168"/>
        <v>419567.78795023222</v>
      </c>
      <c r="H5382" s="167">
        <f t="shared" si="1169"/>
        <v>271299.98899881309</v>
      </c>
      <c r="I5382" s="168">
        <f t="shared" si="1170"/>
        <v>690867.77694904525</v>
      </c>
      <c r="J5382" s="168">
        <f t="shared" si="1172"/>
        <v>647683.11763276521</v>
      </c>
      <c r="K5382" s="94"/>
      <c r="L5382" s="265">
        <f t="shared" si="1171"/>
        <v>263270.26937221683</v>
      </c>
      <c r="M5382" s="265">
        <f>$G5382*NonHospFrac+theModel!$H5382*NonHospFrac</f>
        <v>427597.50757682847</v>
      </c>
      <c r="N5382" s="266">
        <f t="shared" si="1173"/>
        <v>690867.77694904525</v>
      </c>
      <c r="O5382" s="158"/>
      <c r="P5382" s="265">
        <f t="shared" si="1174"/>
        <v>246813.81088583081</v>
      </c>
      <c r="Q5382" s="265">
        <f t="shared" si="1175"/>
        <v>427595.94732620945</v>
      </c>
      <c r="R5382" s="266">
        <f t="shared" si="1176"/>
        <v>674409.75821204029</v>
      </c>
    </row>
    <row r="5383" spans="1:18" x14ac:dyDescent="0.25">
      <c r="A5383" s="81">
        <v>5352</v>
      </c>
      <c r="B5383" s="93">
        <f t="shared" si="1165"/>
        <v>6.7194284322817759E-45</v>
      </c>
      <c r="C5383" s="178">
        <f t="shared" si="1166"/>
        <v>6.7042705589802659E-45</v>
      </c>
      <c r="D5383" s="165">
        <f t="shared" si="1167"/>
        <v>2.2558277767625785E-3</v>
      </c>
      <c r="E5383" s="166">
        <f t="shared" si="1177"/>
        <v>24.291375447755232</v>
      </c>
      <c r="F5383" s="167">
        <f t="shared" si="1178"/>
        <v>12.075446089010125</v>
      </c>
      <c r="G5383" s="167">
        <f t="shared" si="1168"/>
        <v>419646.18252944562</v>
      </c>
      <c r="H5383" s="167">
        <f t="shared" si="1169"/>
        <v>271299.98899881309</v>
      </c>
      <c r="I5383" s="168">
        <f t="shared" si="1170"/>
        <v>690946.17152825871</v>
      </c>
      <c r="J5383" s="168">
        <f t="shared" si="1172"/>
        <v>647746.14646521956</v>
      </c>
      <c r="K5383" s="94"/>
      <c r="L5383" s="265">
        <f t="shared" si="1171"/>
        <v>263300.14334039926</v>
      </c>
      <c r="M5383" s="265">
        <f>$G5383*NonHospFrac+theModel!$H5383*NonHospFrac</f>
        <v>427646.02818785945</v>
      </c>
      <c r="N5383" s="266">
        <f t="shared" si="1173"/>
        <v>690946.17152825871</v>
      </c>
      <c r="O5383" s="158"/>
      <c r="P5383" s="265">
        <f t="shared" si="1174"/>
        <v>246837.82940030217</v>
      </c>
      <c r="Q5383" s="265">
        <f t="shared" si="1175"/>
        <v>427644.46793724044</v>
      </c>
      <c r="R5383" s="266">
        <f t="shared" si="1176"/>
        <v>674482.29733754264</v>
      </c>
    </row>
    <row r="5384" spans="1:18" x14ac:dyDescent="0.25">
      <c r="A5384" s="81">
        <v>5353</v>
      </c>
      <c r="B5384" s="93">
        <f t="shared" si="1165"/>
        <v>6.5939064231727321E-45</v>
      </c>
      <c r="C5384" s="178">
        <f t="shared" si="1166"/>
        <v>6.5790317059059663E-45</v>
      </c>
      <c r="D5384" s="165">
        <f t="shared" si="1167"/>
        <v>2.2558277767625785E-3</v>
      </c>
      <c r="E5384" s="166">
        <f t="shared" si="1177"/>
        <v>24.291375447755232</v>
      </c>
      <c r="F5384" s="167">
        <f t="shared" si="1178"/>
        <v>12.077701916786888</v>
      </c>
      <c r="G5384" s="167">
        <f t="shared" si="1168"/>
        <v>419724.57710865902</v>
      </c>
      <c r="H5384" s="167">
        <f t="shared" si="1169"/>
        <v>271299.98899881309</v>
      </c>
      <c r="I5384" s="168">
        <f t="shared" si="1170"/>
        <v>691024.56610747217</v>
      </c>
      <c r="J5384" s="168">
        <f t="shared" si="1172"/>
        <v>647809.17272849451</v>
      </c>
      <c r="K5384" s="94"/>
      <c r="L5384" s="265">
        <f t="shared" si="1171"/>
        <v>263330.01730858168</v>
      </c>
      <c r="M5384" s="265">
        <f>$G5384*NonHospFrac+theModel!$H5384*NonHospFrac</f>
        <v>427694.54879889044</v>
      </c>
      <c r="N5384" s="266">
        <f t="shared" si="1173"/>
        <v>691024.56610747217</v>
      </c>
      <c r="O5384" s="158"/>
      <c r="P5384" s="265">
        <f t="shared" si="1174"/>
        <v>246861.84693573159</v>
      </c>
      <c r="Q5384" s="265">
        <f t="shared" si="1175"/>
        <v>427692.98854827142</v>
      </c>
      <c r="R5384" s="266">
        <f t="shared" si="1176"/>
        <v>674554.83548400295</v>
      </c>
    </row>
    <row r="5385" spans="1:18" x14ac:dyDescent="0.25">
      <c r="A5385" s="81">
        <v>5354</v>
      </c>
      <c r="B5385" s="93">
        <f t="shared" si="1165"/>
        <v>6.4707292228416306E-45</v>
      </c>
      <c r="C5385" s="178">
        <f t="shared" si="1166"/>
        <v>6.456132372124835E-45</v>
      </c>
      <c r="D5385" s="165">
        <f t="shared" si="1167"/>
        <v>2.2558277767625785E-3</v>
      </c>
      <c r="E5385" s="166">
        <f t="shared" si="1177"/>
        <v>24.291375447755232</v>
      </c>
      <c r="F5385" s="167">
        <f t="shared" si="1178"/>
        <v>12.07995774456365</v>
      </c>
      <c r="G5385" s="167">
        <f t="shared" si="1168"/>
        <v>419802.97168787249</v>
      </c>
      <c r="H5385" s="167">
        <f t="shared" si="1169"/>
        <v>271299.98899881309</v>
      </c>
      <c r="I5385" s="168">
        <f t="shared" si="1170"/>
        <v>691102.96068668552</v>
      </c>
      <c r="J5385" s="168">
        <f t="shared" si="1172"/>
        <v>647872.19642269483</v>
      </c>
      <c r="K5385" s="94"/>
      <c r="L5385" s="265">
        <f t="shared" si="1171"/>
        <v>263359.8912767641</v>
      </c>
      <c r="M5385" s="265">
        <f>$G5385*NonHospFrac+theModel!$H5385*NonHospFrac</f>
        <v>427743.06940992142</v>
      </c>
      <c r="N5385" s="266">
        <f t="shared" si="1173"/>
        <v>691102.96068668552</v>
      </c>
      <c r="O5385" s="158"/>
      <c r="P5385" s="265">
        <f t="shared" si="1174"/>
        <v>246885.863492159</v>
      </c>
      <c r="Q5385" s="265">
        <f t="shared" si="1175"/>
        <v>427741.5091593024</v>
      </c>
      <c r="R5385" s="266">
        <f t="shared" si="1176"/>
        <v>674627.3726514614</v>
      </c>
    </row>
    <row r="5386" spans="1:18" x14ac:dyDescent="0.25">
      <c r="A5386" s="81">
        <v>5355</v>
      </c>
      <c r="B5386" s="93">
        <f t="shared" si="1165"/>
        <v>6.3498530291836129E-45</v>
      </c>
      <c r="C5386" s="178">
        <f t="shared" si="1166"/>
        <v>6.3355288543420207E-45</v>
      </c>
      <c r="D5386" s="165">
        <f t="shared" si="1167"/>
        <v>2.2558277767625785E-3</v>
      </c>
      <c r="E5386" s="166">
        <f t="shared" si="1177"/>
        <v>24.291375447755232</v>
      </c>
      <c r="F5386" s="167">
        <f t="shared" si="1178"/>
        <v>12.082213572340413</v>
      </c>
      <c r="G5386" s="167">
        <f t="shared" si="1168"/>
        <v>419881.36626708589</v>
      </c>
      <c r="H5386" s="167">
        <f t="shared" si="1169"/>
        <v>271299.98899881309</v>
      </c>
      <c r="I5386" s="168">
        <f t="shared" si="1170"/>
        <v>691181.35526589898</v>
      </c>
      <c r="J5386" s="168">
        <f t="shared" si="1172"/>
        <v>647935.21754792542</v>
      </c>
      <c r="K5386" s="94"/>
      <c r="L5386" s="265">
        <f t="shared" si="1171"/>
        <v>263389.76524494652</v>
      </c>
      <c r="M5386" s="265">
        <f>$G5386*NonHospFrac+theModel!$H5386*NonHospFrac</f>
        <v>427791.5900209524</v>
      </c>
      <c r="N5386" s="266">
        <f t="shared" si="1173"/>
        <v>691181.35526589886</v>
      </c>
      <c r="O5386" s="158"/>
      <c r="P5386" s="265">
        <f t="shared" si="1174"/>
        <v>246909.87906962429</v>
      </c>
      <c r="Q5386" s="265">
        <f t="shared" si="1175"/>
        <v>427790.02977033338</v>
      </c>
      <c r="R5386" s="266">
        <f t="shared" si="1176"/>
        <v>674699.90883995767</v>
      </c>
    </row>
    <row r="5387" spans="1:18" x14ac:dyDescent="0.25">
      <c r="A5387" s="81">
        <v>5356</v>
      </c>
      <c r="B5387" s="93">
        <f t="shared" si="1165"/>
        <v>6.2312348583372545E-45</v>
      </c>
      <c r="C5387" s="178">
        <f t="shared" si="1166"/>
        <v>6.2171782656602866E-45</v>
      </c>
      <c r="D5387" s="165">
        <f t="shared" si="1167"/>
        <v>2.2558277767625785E-3</v>
      </c>
      <c r="E5387" s="166">
        <f t="shared" si="1177"/>
        <v>24.291375447755232</v>
      </c>
      <c r="F5387" s="167">
        <f t="shared" si="1178"/>
        <v>12.084469400117175</v>
      </c>
      <c r="G5387" s="167">
        <f t="shared" si="1168"/>
        <v>419959.76084629929</v>
      </c>
      <c r="H5387" s="167">
        <f t="shared" si="1169"/>
        <v>271299.98899881309</v>
      </c>
      <c r="I5387" s="168">
        <f t="shared" si="1170"/>
        <v>691259.74984511244</v>
      </c>
      <c r="J5387" s="168">
        <f t="shared" si="1172"/>
        <v>647998.23610429093</v>
      </c>
      <c r="K5387" s="94"/>
      <c r="L5387" s="265">
        <f t="shared" si="1171"/>
        <v>263419.63921312895</v>
      </c>
      <c r="M5387" s="265">
        <f>$G5387*NonHospFrac+theModel!$H5387*NonHospFrac</f>
        <v>427840.11063198338</v>
      </c>
      <c r="N5387" s="266">
        <f t="shared" si="1173"/>
        <v>691259.74984511232</v>
      </c>
      <c r="O5387" s="158"/>
      <c r="P5387" s="265">
        <f t="shared" si="1174"/>
        <v>246933.89366816735</v>
      </c>
      <c r="Q5387" s="265">
        <f t="shared" si="1175"/>
        <v>427838.55038136436</v>
      </c>
      <c r="R5387" s="266">
        <f t="shared" si="1176"/>
        <v>674772.44404953171</v>
      </c>
    </row>
    <row r="5388" spans="1:18" x14ac:dyDescent="0.25">
      <c r="A5388" s="81">
        <v>5357</v>
      </c>
      <c r="B5388" s="93">
        <f t="shared" si="1165"/>
        <v>6.1148325293994059E-45</v>
      </c>
      <c r="C5388" s="178">
        <f t="shared" si="1166"/>
        <v>6.1010385203293353E-45</v>
      </c>
      <c r="D5388" s="165">
        <f t="shared" si="1167"/>
        <v>2.2558277767625785E-3</v>
      </c>
      <c r="E5388" s="166">
        <f t="shared" si="1177"/>
        <v>24.291375447755232</v>
      </c>
      <c r="F5388" s="167">
        <f t="shared" si="1178"/>
        <v>12.086725227893938</v>
      </c>
      <c r="G5388" s="167">
        <f t="shared" si="1168"/>
        <v>420038.15542551276</v>
      </c>
      <c r="H5388" s="167">
        <f t="shared" si="1169"/>
        <v>271299.98899881309</v>
      </c>
      <c r="I5388" s="168">
        <f t="shared" si="1170"/>
        <v>691338.14442432579</v>
      </c>
      <c r="J5388" s="168">
        <f t="shared" si="1172"/>
        <v>648061.25209189591</v>
      </c>
      <c r="K5388" s="94"/>
      <c r="L5388" s="265">
        <f t="shared" si="1171"/>
        <v>263449.51318131143</v>
      </c>
      <c r="M5388" s="265">
        <f>$G5388*NonHospFrac+theModel!$H5388*NonHospFrac</f>
        <v>427888.63124301448</v>
      </c>
      <c r="N5388" s="266">
        <f t="shared" si="1173"/>
        <v>691338.1444243259</v>
      </c>
      <c r="O5388" s="158"/>
      <c r="P5388" s="265">
        <f t="shared" si="1174"/>
        <v>246957.90728782816</v>
      </c>
      <c r="Q5388" s="265">
        <f t="shared" si="1175"/>
        <v>427887.07099239546</v>
      </c>
      <c r="R5388" s="266">
        <f t="shared" si="1176"/>
        <v>674844.97828022367</v>
      </c>
    </row>
    <row r="5389" spans="1:18" x14ac:dyDescent="0.25">
      <c r="A5389" s="81">
        <v>5358</v>
      </c>
      <c r="B5389" s="93">
        <f t="shared" si="1165"/>
        <v>6.0006046494255567E-45</v>
      </c>
      <c r="C5389" s="178">
        <f t="shared" si="1166"/>
        <v>5.9870683187800124E-45</v>
      </c>
      <c r="D5389" s="165">
        <f t="shared" si="1167"/>
        <v>2.2558277767625785E-3</v>
      </c>
      <c r="E5389" s="166">
        <f t="shared" si="1177"/>
        <v>24.291375447755232</v>
      </c>
      <c r="F5389" s="167">
        <f t="shared" si="1178"/>
        <v>12.0889810556707</v>
      </c>
      <c r="G5389" s="167">
        <f t="shared" si="1168"/>
        <v>420116.55000472616</v>
      </c>
      <c r="H5389" s="167">
        <f t="shared" si="1169"/>
        <v>271299.98899881309</v>
      </c>
      <c r="I5389" s="168">
        <f t="shared" si="1170"/>
        <v>691416.53900353925</v>
      </c>
      <c r="J5389" s="168">
        <f t="shared" si="1172"/>
        <v>648124.26551084523</v>
      </c>
      <c r="K5389" s="94"/>
      <c r="L5389" s="265">
        <f t="shared" si="1171"/>
        <v>263479.38714949379</v>
      </c>
      <c r="M5389" s="265">
        <f>$G5389*NonHospFrac+theModel!$H5389*NonHospFrac</f>
        <v>427937.15185404546</v>
      </c>
      <c r="N5389" s="266">
        <f t="shared" si="1173"/>
        <v>691416.53900353925</v>
      </c>
      <c r="O5389" s="158"/>
      <c r="P5389" s="265">
        <f t="shared" si="1174"/>
        <v>246981.91992864644</v>
      </c>
      <c r="Q5389" s="265">
        <f t="shared" si="1175"/>
        <v>427935.59160342644</v>
      </c>
      <c r="R5389" s="266">
        <f t="shared" si="1176"/>
        <v>674917.51153207291</v>
      </c>
    </row>
    <row r="5390" spans="1:18" x14ac:dyDescent="0.25">
      <c r="A5390" s="81">
        <v>5359</v>
      </c>
      <c r="B5390" s="93">
        <f t="shared" si="1165"/>
        <v>5.8885105987104149E-45</v>
      </c>
      <c r="C5390" s="178">
        <f t="shared" si="1166"/>
        <v>5.8752271329380831E-45</v>
      </c>
      <c r="D5390" s="165">
        <f t="shared" si="1167"/>
        <v>2.2558277767625785E-3</v>
      </c>
      <c r="E5390" s="166">
        <f t="shared" si="1177"/>
        <v>24.291375447755232</v>
      </c>
      <c r="F5390" s="167">
        <f t="shared" si="1178"/>
        <v>12.091236883447463</v>
      </c>
      <c r="G5390" s="167">
        <f t="shared" si="1168"/>
        <v>420194.94458393956</v>
      </c>
      <c r="H5390" s="167">
        <f t="shared" si="1169"/>
        <v>271299.98899881309</v>
      </c>
      <c r="I5390" s="168">
        <f t="shared" si="1170"/>
        <v>691494.93358275271</v>
      </c>
      <c r="J5390" s="168">
        <f t="shared" si="1172"/>
        <v>648187.27636124357</v>
      </c>
      <c r="K5390" s="94"/>
      <c r="L5390" s="265">
        <f t="shared" si="1171"/>
        <v>263509.26111767621</v>
      </c>
      <c r="M5390" s="265">
        <f>$G5390*NonHospFrac+theModel!$H5390*NonHospFrac</f>
        <v>427985.67246507644</v>
      </c>
      <c r="N5390" s="266">
        <f t="shared" si="1173"/>
        <v>691494.93358275271</v>
      </c>
      <c r="O5390" s="158"/>
      <c r="P5390" s="265">
        <f t="shared" si="1174"/>
        <v>247005.93159066228</v>
      </c>
      <c r="Q5390" s="265">
        <f t="shared" si="1175"/>
        <v>427984.11221445742</v>
      </c>
      <c r="R5390" s="266">
        <f t="shared" si="1176"/>
        <v>674990.0438051197</v>
      </c>
    </row>
    <row r="5391" spans="1:18" x14ac:dyDescent="0.25">
      <c r="A5391" s="81">
        <v>5360</v>
      </c>
      <c r="B5391" s="93">
        <f t="shared" si="1165"/>
        <v>5.778510516343515E-45</v>
      </c>
      <c r="C5391" s="178">
        <f t="shared" si="1166"/>
        <v>5.7654751918124331E-45</v>
      </c>
      <c r="D5391" s="165">
        <f t="shared" si="1167"/>
        <v>2.2558277767625785E-3</v>
      </c>
      <c r="E5391" s="166">
        <f t="shared" si="1177"/>
        <v>24.291375447755232</v>
      </c>
      <c r="F5391" s="167">
        <f t="shared" si="1178"/>
        <v>12.093492711224226</v>
      </c>
      <c r="G5391" s="167">
        <f t="shared" si="1168"/>
        <v>420273.33916315302</v>
      </c>
      <c r="H5391" s="167">
        <f t="shared" si="1169"/>
        <v>271299.98899881309</v>
      </c>
      <c r="I5391" s="168">
        <f t="shared" si="1170"/>
        <v>691573.32816196606</v>
      </c>
      <c r="J5391" s="168">
        <f t="shared" si="1172"/>
        <v>648250.28464319545</v>
      </c>
      <c r="K5391" s="94"/>
      <c r="L5391" s="265">
        <f t="shared" si="1171"/>
        <v>263539.13508585864</v>
      </c>
      <c r="M5391" s="265">
        <f>$G5391*NonHospFrac+theModel!$H5391*NonHospFrac</f>
        <v>428034.19307610742</v>
      </c>
      <c r="N5391" s="266">
        <f t="shared" si="1173"/>
        <v>691573.32816196606</v>
      </c>
      <c r="O5391" s="158"/>
      <c r="P5391" s="265">
        <f t="shared" si="1174"/>
        <v>247029.94227391548</v>
      </c>
      <c r="Q5391" s="265">
        <f t="shared" si="1175"/>
        <v>428032.6328254884</v>
      </c>
      <c r="R5391" s="266">
        <f t="shared" si="1176"/>
        <v>675062.57509940385</v>
      </c>
    </row>
    <row r="5392" spans="1:18" x14ac:dyDescent="0.25">
      <c r="A5392" s="81">
        <v>5361</v>
      </c>
      <c r="B5392" s="93">
        <f t="shared" si="1165"/>
        <v>5.6705652860341856E-45</v>
      </c>
      <c r="C5392" s="178">
        <f t="shared" si="1166"/>
        <v>5.6577734673520043E-45</v>
      </c>
      <c r="D5392" s="165">
        <f t="shared" si="1167"/>
        <v>2.2558277767625785E-3</v>
      </c>
      <c r="E5392" s="166">
        <f t="shared" si="1177"/>
        <v>24.291375447755232</v>
      </c>
      <c r="F5392" s="167">
        <f t="shared" si="1178"/>
        <v>12.095748539000988</v>
      </c>
      <c r="G5392" s="167">
        <f t="shared" si="1168"/>
        <v>420351.73374236643</v>
      </c>
      <c r="H5392" s="167">
        <f t="shared" si="1169"/>
        <v>271299.98899881309</v>
      </c>
      <c r="I5392" s="168">
        <f t="shared" si="1170"/>
        <v>691651.72274117952</v>
      </c>
      <c r="J5392" s="168">
        <f t="shared" si="1172"/>
        <v>648313.2903568059</v>
      </c>
      <c r="K5392" s="94"/>
      <c r="L5392" s="265">
        <f t="shared" si="1171"/>
        <v>263569.00905404112</v>
      </c>
      <c r="M5392" s="265">
        <f>$G5392*NonHospFrac+theModel!$H5392*NonHospFrac</f>
        <v>428082.7136871384</v>
      </c>
      <c r="N5392" s="266">
        <f t="shared" si="1173"/>
        <v>691651.72274117952</v>
      </c>
      <c r="O5392" s="158"/>
      <c r="P5392" s="265">
        <f t="shared" si="1174"/>
        <v>247053.95197844604</v>
      </c>
      <c r="Q5392" s="265">
        <f t="shared" si="1175"/>
        <v>428081.15343651938</v>
      </c>
      <c r="R5392" s="266">
        <f t="shared" si="1176"/>
        <v>675135.10541496542</v>
      </c>
    </row>
    <row r="5393" spans="1:18" x14ac:dyDescent="0.25">
      <c r="A5393" s="81">
        <v>5362</v>
      </c>
      <c r="B5393" s="93">
        <f t="shared" si="1165"/>
        <v>5.5646365222025904E-45</v>
      </c>
      <c r="C5393" s="178">
        <f t="shared" si="1166"/>
        <v>5.5520836605682181E-45</v>
      </c>
      <c r="D5393" s="165">
        <f t="shared" si="1167"/>
        <v>2.2558277767625785E-3</v>
      </c>
      <c r="E5393" s="166">
        <f t="shared" si="1177"/>
        <v>24.291375447755232</v>
      </c>
      <c r="F5393" s="167">
        <f t="shared" si="1178"/>
        <v>12.098004366777751</v>
      </c>
      <c r="G5393" s="167">
        <f t="shared" si="1168"/>
        <v>420430.12832157983</v>
      </c>
      <c r="H5393" s="167">
        <f t="shared" si="1169"/>
        <v>271299.98899881309</v>
      </c>
      <c r="I5393" s="168">
        <f t="shared" si="1170"/>
        <v>691730.11732039298</v>
      </c>
      <c r="J5393" s="168">
        <f t="shared" si="1172"/>
        <v>648376.29350217932</v>
      </c>
      <c r="K5393" s="94"/>
      <c r="L5393" s="265">
        <f t="shared" si="1171"/>
        <v>263598.88302222348</v>
      </c>
      <c r="M5393" s="265">
        <f>$G5393*NonHospFrac+theModel!$H5393*NonHospFrac</f>
        <v>428131.23429816938</v>
      </c>
      <c r="N5393" s="266">
        <f t="shared" si="1173"/>
        <v>691730.11732039286</v>
      </c>
      <c r="O5393" s="158"/>
      <c r="P5393" s="265">
        <f t="shared" si="1174"/>
        <v>247077.96070429368</v>
      </c>
      <c r="Q5393" s="265">
        <f t="shared" si="1175"/>
        <v>428129.67404755036</v>
      </c>
      <c r="R5393" s="266">
        <f t="shared" si="1176"/>
        <v>675207.63475184399</v>
      </c>
    </row>
    <row r="5394" spans="1:18" x14ac:dyDescent="0.25">
      <c r="A5394" s="81">
        <v>5363</v>
      </c>
      <c r="B5394" s="93">
        <f t="shared" si="1165"/>
        <v>5.4606865563285197E-45</v>
      </c>
      <c r="C5394" s="178">
        <f t="shared" si="1166"/>
        <v>5.4483681879145601E-45</v>
      </c>
      <c r="D5394" s="165">
        <f t="shared" si="1167"/>
        <v>2.2558277767625785E-3</v>
      </c>
      <c r="E5394" s="166">
        <f t="shared" si="1177"/>
        <v>24.291375447755232</v>
      </c>
      <c r="F5394" s="167">
        <f t="shared" si="1178"/>
        <v>12.100260194554513</v>
      </c>
      <c r="G5394" s="167">
        <f t="shared" si="1168"/>
        <v>420508.52290079324</v>
      </c>
      <c r="H5394" s="167">
        <f t="shared" si="1169"/>
        <v>271299.98899881309</v>
      </c>
      <c r="I5394" s="168">
        <f t="shared" si="1170"/>
        <v>691808.51189960632</v>
      </c>
      <c r="J5394" s="168">
        <f t="shared" si="1172"/>
        <v>648439.29407942051</v>
      </c>
      <c r="K5394" s="94"/>
      <c r="L5394" s="265">
        <f t="shared" si="1171"/>
        <v>263628.75699040596</v>
      </c>
      <c r="M5394" s="265">
        <f>$G5394*NonHospFrac+theModel!$H5394*NonHospFrac</f>
        <v>428179.75490920036</v>
      </c>
      <c r="N5394" s="266">
        <f t="shared" si="1173"/>
        <v>691808.51189960632</v>
      </c>
      <c r="O5394" s="158"/>
      <c r="P5394" s="265">
        <f t="shared" si="1174"/>
        <v>247101.96845149848</v>
      </c>
      <c r="Q5394" s="265">
        <f t="shared" si="1175"/>
        <v>428178.19465858134</v>
      </c>
      <c r="R5394" s="266">
        <f t="shared" si="1176"/>
        <v>675280.16311007983</v>
      </c>
    </row>
    <row r="5395" spans="1:18" x14ac:dyDescent="0.25">
      <c r="A5395" s="81">
        <v>5364</v>
      </c>
      <c r="B5395" s="93">
        <f t="shared" si="1165"/>
        <v>5.3586784235576455E-45</v>
      </c>
      <c r="C5395" s="178">
        <f t="shared" si="1166"/>
        <v>5.346590167923046E-45</v>
      </c>
      <c r="D5395" s="165">
        <f t="shared" si="1167"/>
        <v>2.2558277767625785E-3</v>
      </c>
      <c r="E5395" s="166">
        <f t="shared" si="1177"/>
        <v>24.291375447755232</v>
      </c>
      <c r="F5395" s="167">
        <f t="shared" si="1178"/>
        <v>12.102516022331276</v>
      </c>
      <c r="G5395" s="167">
        <f t="shared" si="1168"/>
        <v>420586.9174800067</v>
      </c>
      <c r="H5395" s="167">
        <f t="shared" si="1169"/>
        <v>271299.98899881309</v>
      </c>
      <c r="I5395" s="168">
        <f t="shared" si="1170"/>
        <v>691886.90647881979</v>
      </c>
      <c r="J5395" s="168">
        <f t="shared" si="1172"/>
        <v>648502.29208863422</v>
      </c>
      <c r="K5395" s="94"/>
      <c r="L5395" s="265">
        <f t="shared" si="1171"/>
        <v>263658.63095858833</v>
      </c>
      <c r="M5395" s="265">
        <f>$G5395*NonHospFrac+theModel!$H5395*NonHospFrac</f>
        <v>428228.2755202314</v>
      </c>
      <c r="N5395" s="266">
        <f t="shared" si="1173"/>
        <v>691886.90647881967</v>
      </c>
      <c r="O5395" s="158"/>
      <c r="P5395" s="265">
        <f t="shared" si="1174"/>
        <v>247125.97522010014</v>
      </c>
      <c r="Q5395" s="265">
        <f t="shared" si="1175"/>
        <v>428226.71526961238</v>
      </c>
      <c r="R5395" s="266">
        <f t="shared" si="1176"/>
        <v>675352.69048971252</v>
      </c>
    </row>
    <row r="5396" spans="1:18" x14ac:dyDescent="0.25">
      <c r="A5396" s="81">
        <v>5365</v>
      </c>
      <c r="B5396" s="93">
        <f t="shared" si="1165"/>
        <v>5.2585758495554798E-45</v>
      </c>
      <c r="C5396" s="178">
        <f t="shared" si="1166"/>
        <v>5.2467134080878399E-45</v>
      </c>
      <c r="D5396" s="165">
        <f t="shared" si="1167"/>
        <v>2.2558277767625785E-3</v>
      </c>
      <c r="E5396" s="166">
        <f t="shared" si="1177"/>
        <v>24.291375447755232</v>
      </c>
      <c r="F5396" s="167">
        <f t="shared" si="1178"/>
        <v>12.104771850108039</v>
      </c>
      <c r="G5396" s="167">
        <f t="shared" si="1168"/>
        <v>420665.3120592201</v>
      </c>
      <c r="H5396" s="167">
        <f t="shared" si="1169"/>
        <v>271299.98899881309</v>
      </c>
      <c r="I5396" s="168">
        <f t="shared" si="1170"/>
        <v>691965.30105803325</v>
      </c>
      <c r="J5396" s="168">
        <f t="shared" si="1172"/>
        <v>648565.287529925</v>
      </c>
      <c r="K5396" s="94"/>
      <c r="L5396" s="265">
        <f t="shared" si="1171"/>
        <v>263688.50492677081</v>
      </c>
      <c r="M5396" s="265">
        <f>$G5396*NonHospFrac+theModel!$H5396*NonHospFrac</f>
        <v>428276.79613126238</v>
      </c>
      <c r="N5396" s="266">
        <f t="shared" si="1173"/>
        <v>691965.30105803325</v>
      </c>
      <c r="O5396" s="158"/>
      <c r="P5396" s="265">
        <f t="shared" si="1174"/>
        <v>247149.98101013876</v>
      </c>
      <c r="Q5396" s="265">
        <f t="shared" si="1175"/>
        <v>428275.23588064336</v>
      </c>
      <c r="R5396" s="266">
        <f t="shared" si="1176"/>
        <v>675425.21689078212</v>
      </c>
    </row>
    <row r="5397" spans="1:18" x14ac:dyDescent="0.25">
      <c r="A5397" s="81">
        <v>5366</v>
      </c>
      <c r="B5397" s="93">
        <f t="shared" si="1165"/>
        <v>5.1603432376093688E-45</v>
      </c>
      <c r="C5397" s="178">
        <f t="shared" si="1166"/>
        <v>5.1487023919963408E-45</v>
      </c>
      <c r="D5397" s="165">
        <f t="shared" si="1167"/>
        <v>2.2558277767625785E-3</v>
      </c>
      <c r="E5397" s="166">
        <f t="shared" si="1177"/>
        <v>24.291375447755232</v>
      </c>
      <c r="F5397" s="167">
        <f t="shared" si="1178"/>
        <v>12.107027677884801</v>
      </c>
      <c r="G5397" s="167">
        <f t="shared" si="1168"/>
        <v>420743.7066384335</v>
      </c>
      <c r="H5397" s="167">
        <f t="shared" si="1169"/>
        <v>271299.98899881309</v>
      </c>
      <c r="I5397" s="168">
        <f t="shared" si="1170"/>
        <v>692043.69563724659</v>
      </c>
      <c r="J5397" s="168">
        <f t="shared" si="1172"/>
        <v>648628.28040339751</v>
      </c>
      <c r="K5397" s="94"/>
      <c r="L5397" s="265">
        <f t="shared" si="1171"/>
        <v>263718.37889495317</v>
      </c>
      <c r="M5397" s="265">
        <f>$G5397*NonHospFrac+theModel!$H5397*NonHospFrac</f>
        <v>428325.31674229336</v>
      </c>
      <c r="N5397" s="266">
        <f t="shared" si="1173"/>
        <v>692043.69563724659</v>
      </c>
      <c r="O5397" s="158"/>
      <c r="P5397" s="265">
        <f t="shared" si="1174"/>
        <v>247173.985821654</v>
      </c>
      <c r="Q5397" s="265">
        <f t="shared" si="1175"/>
        <v>428323.75649167434</v>
      </c>
      <c r="R5397" s="266">
        <f t="shared" si="1176"/>
        <v>675497.74231332832</v>
      </c>
    </row>
    <row r="5398" spans="1:18" x14ac:dyDescent="0.25">
      <c r="A5398" s="81">
        <v>5367</v>
      </c>
      <c r="B5398" s="93">
        <f t="shared" si="1165"/>
        <v>5.0639456559690022E-45</v>
      </c>
      <c r="C5398" s="178">
        <f t="shared" si="1166"/>
        <v>5.052522266698251E-45</v>
      </c>
      <c r="D5398" s="165">
        <f t="shared" si="1167"/>
        <v>2.2558277767625785E-3</v>
      </c>
      <c r="E5398" s="166">
        <f t="shared" si="1177"/>
        <v>24.291375447755232</v>
      </c>
      <c r="F5398" s="167">
        <f t="shared" si="1178"/>
        <v>12.109283505661564</v>
      </c>
      <c r="G5398" s="167">
        <f t="shared" si="1168"/>
        <v>420822.10121764697</v>
      </c>
      <c r="H5398" s="167">
        <f t="shared" si="1169"/>
        <v>271299.98899881309</v>
      </c>
      <c r="I5398" s="168">
        <f t="shared" si="1170"/>
        <v>692122.09021646006</v>
      </c>
      <c r="J5398" s="168">
        <f t="shared" si="1172"/>
        <v>648691.27070915664</v>
      </c>
      <c r="K5398" s="94"/>
      <c r="L5398" s="265">
        <f t="shared" si="1171"/>
        <v>263748.25286313565</v>
      </c>
      <c r="M5398" s="265">
        <f>$G5398*NonHospFrac+theModel!$H5398*NonHospFrac</f>
        <v>428373.8373533244</v>
      </c>
      <c r="N5398" s="266">
        <f t="shared" si="1173"/>
        <v>692122.09021646006</v>
      </c>
      <c r="O5398" s="158"/>
      <c r="P5398" s="265">
        <f t="shared" si="1174"/>
        <v>247197.98965468598</v>
      </c>
      <c r="Q5398" s="265">
        <f t="shared" si="1175"/>
        <v>428372.27710270538</v>
      </c>
      <c r="R5398" s="266">
        <f t="shared" si="1176"/>
        <v>675570.26675739139</v>
      </c>
    </row>
    <row r="5399" spans="1:18" x14ac:dyDescent="0.25">
      <c r="A5399" s="81">
        <v>5368</v>
      </c>
      <c r="B5399" s="93">
        <f t="shared" si="1165"/>
        <v>4.9693488254257947E-45</v>
      </c>
      <c r="C5399" s="178">
        <f t="shared" si="1166"/>
        <v>4.9581388303129764E-45</v>
      </c>
      <c r="D5399" s="165">
        <f t="shared" si="1167"/>
        <v>2.2558277767625785E-3</v>
      </c>
      <c r="E5399" s="166">
        <f t="shared" si="1177"/>
        <v>24.291375447755232</v>
      </c>
      <c r="F5399" s="167">
        <f t="shared" si="1178"/>
        <v>12.111539333438326</v>
      </c>
      <c r="G5399" s="167">
        <f t="shared" si="1168"/>
        <v>420900.49579686037</v>
      </c>
      <c r="H5399" s="167">
        <f t="shared" si="1169"/>
        <v>271299.98899881309</v>
      </c>
      <c r="I5399" s="168">
        <f t="shared" si="1170"/>
        <v>692200.48479567352</v>
      </c>
      <c r="J5399" s="168">
        <f t="shared" si="1172"/>
        <v>648754.25844730681</v>
      </c>
      <c r="K5399" s="94"/>
      <c r="L5399" s="265">
        <f t="shared" si="1171"/>
        <v>263778.12683131802</v>
      </c>
      <c r="M5399" s="265">
        <f>$G5399*NonHospFrac+theModel!$H5399*NonHospFrac</f>
        <v>428422.35796435538</v>
      </c>
      <c r="N5399" s="266">
        <f t="shared" si="1173"/>
        <v>692200.4847956734</v>
      </c>
      <c r="O5399" s="158"/>
      <c r="P5399" s="265">
        <f t="shared" si="1174"/>
        <v>247221.99250927437</v>
      </c>
      <c r="Q5399" s="265">
        <f t="shared" si="1175"/>
        <v>428420.79771373636</v>
      </c>
      <c r="R5399" s="266">
        <f t="shared" si="1176"/>
        <v>675642.7902230107</v>
      </c>
    </row>
    <row r="5400" spans="1:18" x14ac:dyDescent="0.25">
      <c r="A5400" s="81">
        <v>5369</v>
      </c>
      <c r="B5400" s="93">
        <f t="shared" si="1165"/>
        <v>4.8765191071219482E-45</v>
      </c>
      <c r="C5400" s="178">
        <f t="shared" si="1166"/>
        <v>4.8655185198661891E-45</v>
      </c>
      <c r="D5400" s="165">
        <f t="shared" si="1167"/>
        <v>2.2558277767625785E-3</v>
      </c>
      <c r="E5400" s="166">
        <f t="shared" si="1177"/>
        <v>24.291375447755232</v>
      </c>
      <c r="F5400" s="167">
        <f t="shared" si="1178"/>
        <v>12.113795161215089</v>
      </c>
      <c r="G5400" s="167">
        <f t="shared" si="1168"/>
        <v>420978.89037607377</v>
      </c>
      <c r="H5400" s="167">
        <f t="shared" si="1169"/>
        <v>271299.98899881309</v>
      </c>
      <c r="I5400" s="168">
        <f t="shared" si="1170"/>
        <v>692278.87937488686</v>
      </c>
      <c r="J5400" s="168">
        <f t="shared" si="1172"/>
        <v>648817.24361795268</v>
      </c>
      <c r="K5400" s="94"/>
      <c r="L5400" s="265">
        <f t="shared" si="1171"/>
        <v>263808.0007995005</v>
      </c>
      <c r="M5400" s="265">
        <f>$G5400*NonHospFrac+theModel!$H5400*NonHospFrac</f>
        <v>428470.87857538636</v>
      </c>
      <c r="N5400" s="266">
        <f t="shared" si="1173"/>
        <v>692278.87937488686</v>
      </c>
      <c r="O5400" s="158"/>
      <c r="P5400" s="265">
        <f t="shared" si="1174"/>
        <v>247245.99438545923</v>
      </c>
      <c r="Q5400" s="265">
        <f t="shared" si="1175"/>
        <v>428469.31832476734</v>
      </c>
      <c r="R5400" s="266">
        <f t="shared" si="1176"/>
        <v>675715.31271022651</v>
      </c>
    </row>
    <row r="5401" spans="1:18" x14ac:dyDescent="0.25">
      <c r="A5401" s="81">
        <v>5370</v>
      </c>
      <c r="B5401" s="93">
        <f t="shared" si="1165"/>
        <v>4.7854234905895363E-45</v>
      </c>
      <c r="C5401" s="178">
        <f t="shared" si="1166"/>
        <v>4.7746283993558925E-45</v>
      </c>
      <c r="D5401" s="165">
        <f t="shared" si="1167"/>
        <v>2.2558277767625785E-3</v>
      </c>
      <c r="E5401" s="166">
        <f t="shared" si="1177"/>
        <v>24.291375447755232</v>
      </c>
      <c r="F5401" s="167">
        <f t="shared" si="1178"/>
        <v>12.116050988991852</v>
      </c>
      <c r="G5401" s="167">
        <f t="shared" si="1168"/>
        <v>421057.28495528724</v>
      </c>
      <c r="H5401" s="167">
        <f t="shared" si="1169"/>
        <v>271299.98899881309</v>
      </c>
      <c r="I5401" s="168">
        <f t="shared" si="1170"/>
        <v>692357.27395410032</v>
      </c>
      <c r="J5401" s="168">
        <f t="shared" si="1172"/>
        <v>648880.22622119915</v>
      </c>
      <c r="K5401" s="94"/>
      <c r="L5401" s="265">
        <f t="shared" si="1171"/>
        <v>263837.87476768292</v>
      </c>
      <c r="M5401" s="265">
        <f>$G5401*NonHospFrac+theModel!$H5401*NonHospFrac</f>
        <v>428519.39918641734</v>
      </c>
      <c r="N5401" s="266">
        <f t="shared" si="1173"/>
        <v>692357.27395410021</v>
      </c>
      <c r="O5401" s="158"/>
      <c r="P5401" s="265">
        <f t="shared" si="1174"/>
        <v>247269.99528328032</v>
      </c>
      <c r="Q5401" s="265">
        <f t="shared" si="1175"/>
        <v>428517.83893579833</v>
      </c>
      <c r="R5401" s="266">
        <f t="shared" si="1176"/>
        <v>675787.83421907865</v>
      </c>
    </row>
    <row r="5402" spans="1:18" x14ac:dyDescent="0.25">
      <c r="A5402" s="81">
        <v>5371</v>
      </c>
      <c r="B5402" s="93">
        <f t="shared" si="1165"/>
        <v>4.6960295820108513E-45</v>
      </c>
      <c r="C5402" s="178">
        <f t="shared" si="1166"/>
        <v>4.6854361480392523E-45</v>
      </c>
      <c r="D5402" s="165">
        <f t="shared" si="1167"/>
        <v>2.2558277767625785E-3</v>
      </c>
      <c r="E5402" s="166">
        <f t="shared" si="1177"/>
        <v>24.291375447755232</v>
      </c>
      <c r="F5402" s="167">
        <f t="shared" si="1178"/>
        <v>12.118306816768614</v>
      </c>
      <c r="G5402" s="167">
        <f t="shared" si="1168"/>
        <v>421135.67953450064</v>
      </c>
      <c r="H5402" s="167">
        <f t="shared" si="1169"/>
        <v>271299.98899881309</v>
      </c>
      <c r="I5402" s="168">
        <f t="shared" si="1170"/>
        <v>692435.66853331379</v>
      </c>
      <c r="J5402" s="168">
        <f t="shared" si="1172"/>
        <v>648943.20625715074</v>
      </c>
      <c r="K5402" s="94"/>
      <c r="L5402" s="265">
        <f t="shared" si="1171"/>
        <v>263867.74873586535</v>
      </c>
      <c r="M5402" s="265">
        <f>$G5402*NonHospFrac+theModel!$H5402*NonHospFrac</f>
        <v>428567.91979744832</v>
      </c>
      <c r="N5402" s="266">
        <f t="shared" si="1173"/>
        <v>692435.66853331367</v>
      </c>
      <c r="O5402" s="158"/>
      <c r="P5402" s="265">
        <f t="shared" si="1174"/>
        <v>247293.99520277759</v>
      </c>
      <c r="Q5402" s="265">
        <f t="shared" si="1175"/>
        <v>428566.35954682931</v>
      </c>
      <c r="R5402" s="266">
        <f t="shared" si="1176"/>
        <v>675860.35474960692</v>
      </c>
    </row>
    <row r="5403" spans="1:18" x14ac:dyDescent="0.25">
      <c r="A5403" s="81">
        <v>5372</v>
      </c>
      <c r="B5403" s="93">
        <f t="shared" si="1165"/>
        <v>4.6083055926998531E-45</v>
      </c>
      <c r="C5403" s="178">
        <f t="shared" si="1166"/>
        <v>4.5979100489400306E-45</v>
      </c>
      <c r="D5403" s="165">
        <f t="shared" si="1167"/>
        <v>2.2558277767625785E-3</v>
      </c>
      <c r="E5403" s="166">
        <f t="shared" si="1177"/>
        <v>24.291375447755232</v>
      </c>
      <c r="F5403" s="167">
        <f t="shared" si="1178"/>
        <v>12.120562644545377</v>
      </c>
      <c r="G5403" s="167">
        <f t="shared" si="1168"/>
        <v>421214.07411371404</v>
      </c>
      <c r="H5403" s="167">
        <f t="shared" si="1169"/>
        <v>271299.98899881309</v>
      </c>
      <c r="I5403" s="168">
        <f t="shared" si="1170"/>
        <v>692514.06311252713</v>
      </c>
      <c r="J5403" s="168">
        <f t="shared" si="1172"/>
        <v>649006.18372591201</v>
      </c>
      <c r="K5403" s="94"/>
      <c r="L5403" s="265">
        <f t="shared" si="1171"/>
        <v>263897.62270404777</v>
      </c>
      <c r="M5403" s="265">
        <f>$G5403*NonHospFrac+theModel!$H5403*NonHospFrac</f>
        <v>428616.44040847931</v>
      </c>
      <c r="N5403" s="266">
        <f t="shared" si="1173"/>
        <v>692514.06311252713</v>
      </c>
      <c r="O5403" s="158"/>
      <c r="P5403" s="265">
        <f t="shared" si="1174"/>
        <v>247317.99414399089</v>
      </c>
      <c r="Q5403" s="265">
        <f t="shared" si="1175"/>
        <v>428614.88015786029</v>
      </c>
      <c r="R5403" s="266">
        <f t="shared" si="1176"/>
        <v>675932.87430185114</v>
      </c>
    </row>
    <row r="5404" spans="1:18" x14ac:dyDescent="0.25">
      <c r="A5404" s="81">
        <v>5373</v>
      </c>
      <c r="B5404" s="93">
        <f t="shared" si="1165"/>
        <v>4.5222203277976857E-45</v>
      </c>
      <c r="C5404" s="178">
        <f t="shared" si="1166"/>
        <v>4.5120189775695994E-45</v>
      </c>
      <c r="D5404" s="165">
        <f t="shared" si="1167"/>
        <v>2.2558277767625785E-3</v>
      </c>
      <c r="E5404" s="166">
        <f t="shared" si="1177"/>
        <v>24.291375447755232</v>
      </c>
      <c r="F5404" s="167">
        <f t="shared" si="1178"/>
        <v>12.122818472322139</v>
      </c>
      <c r="G5404" s="167">
        <f t="shared" si="1168"/>
        <v>421292.46869292745</v>
      </c>
      <c r="H5404" s="167">
        <f t="shared" si="1169"/>
        <v>271299.98899881309</v>
      </c>
      <c r="I5404" s="168">
        <f t="shared" si="1170"/>
        <v>692592.45769174048</v>
      </c>
      <c r="J5404" s="168">
        <f t="shared" si="1172"/>
        <v>649069.1586275876</v>
      </c>
      <c r="K5404" s="94"/>
      <c r="L5404" s="265">
        <f t="shared" si="1171"/>
        <v>263927.49667223019</v>
      </c>
      <c r="M5404" s="265">
        <f>$G5404*NonHospFrac+theModel!$H5404*NonHospFrac</f>
        <v>428664.96101951035</v>
      </c>
      <c r="N5404" s="266">
        <f t="shared" si="1173"/>
        <v>692592.45769174048</v>
      </c>
      <c r="O5404" s="158"/>
      <c r="P5404" s="265">
        <f t="shared" si="1174"/>
        <v>247341.9921069601</v>
      </c>
      <c r="Q5404" s="265">
        <f t="shared" si="1175"/>
        <v>428663.40076889133</v>
      </c>
      <c r="R5404" s="266">
        <f t="shared" si="1176"/>
        <v>676005.39287585136</v>
      </c>
    </row>
    <row r="5405" spans="1:18" x14ac:dyDescent="0.25">
      <c r="A5405" s="81">
        <v>5374</v>
      </c>
      <c r="B5405" s="93">
        <f t="shared" si="1165"/>
        <v>4.4377431751797866E-45</v>
      </c>
      <c r="C5405" s="178">
        <f t="shared" si="1166"/>
        <v>4.4277323908590774E-45</v>
      </c>
      <c r="D5405" s="165">
        <f t="shared" si="1167"/>
        <v>2.2558277767625785E-3</v>
      </c>
      <c r="E5405" s="166">
        <f t="shared" si="1177"/>
        <v>24.291375447755232</v>
      </c>
      <c r="F5405" s="167">
        <f t="shared" si="1178"/>
        <v>12.125074300098902</v>
      </c>
      <c r="G5405" s="167">
        <f t="shared" si="1168"/>
        <v>421370.86327214091</v>
      </c>
      <c r="H5405" s="167">
        <f t="shared" si="1169"/>
        <v>271299.98899881309</v>
      </c>
      <c r="I5405" s="168">
        <f t="shared" si="1170"/>
        <v>692670.85227095406</v>
      </c>
      <c r="J5405" s="168">
        <f t="shared" si="1172"/>
        <v>649132.13096228242</v>
      </c>
      <c r="K5405" s="94"/>
      <c r="L5405" s="265">
        <f t="shared" si="1171"/>
        <v>263957.37064041261</v>
      </c>
      <c r="M5405" s="265">
        <f>$G5405*NonHospFrac+theModel!$H5405*NonHospFrac</f>
        <v>428713.48163054138</v>
      </c>
      <c r="N5405" s="266">
        <f t="shared" si="1173"/>
        <v>692670.85227095406</v>
      </c>
      <c r="O5405" s="158"/>
      <c r="P5405" s="265">
        <f t="shared" si="1174"/>
        <v>247365.98909172509</v>
      </c>
      <c r="Q5405" s="265">
        <f t="shared" si="1175"/>
        <v>428711.92137992237</v>
      </c>
      <c r="R5405" s="266">
        <f t="shared" si="1176"/>
        <v>676077.91047164751</v>
      </c>
    </row>
    <row r="5406" spans="1:18" x14ac:dyDescent="0.25">
      <c r="A5406" s="81">
        <v>5375</v>
      </c>
      <c r="B5406" s="93">
        <f t="shared" si="1165"/>
        <v>4.3548440945701344E-45</v>
      </c>
      <c r="C5406" s="178">
        <f t="shared" si="1166"/>
        <v>4.3450203162981323E-45</v>
      </c>
      <c r="D5406" s="165">
        <f t="shared" si="1167"/>
        <v>2.2558277767625785E-3</v>
      </c>
      <c r="E5406" s="166">
        <f t="shared" si="1177"/>
        <v>24.291375447755232</v>
      </c>
      <c r="F5406" s="167">
        <f t="shared" si="1178"/>
        <v>12.127330127875664</v>
      </c>
      <c r="G5406" s="167">
        <f t="shared" si="1168"/>
        <v>421449.25785135431</v>
      </c>
      <c r="H5406" s="167">
        <f t="shared" si="1169"/>
        <v>271299.98899881309</v>
      </c>
      <c r="I5406" s="168">
        <f t="shared" si="1170"/>
        <v>692749.2468501674</v>
      </c>
      <c r="J5406" s="168">
        <f t="shared" si="1172"/>
        <v>649195.10073010076</v>
      </c>
      <c r="K5406" s="94"/>
      <c r="L5406" s="265">
        <f t="shared" si="1171"/>
        <v>263987.24460859504</v>
      </c>
      <c r="M5406" s="265">
        <f>$G5406*NonHospFrac+theModel!$H5406*NonHospFrac</f>
        <v>428762.00224157237</v>
      </c>
      <c r="N5406" s="266">
        <f t="shared" si="1173"/>
        <v>692749.2468501674</v>
      </c>
      <c r="O5406" s="158"/>
      <c r="P5406" s="265">
        <f t="shared" si="1174"/>
        <v>247389.98509832573</v>
      </c>
      <c r="Q5406" s="265">
        <f t="shared" si="1175"/>
        <v>428760.44199095335</v>
      </c>
      <c r="R5406" s="266">
        <f t="shared" si="1176"/>
        <v>676150.42708927905</v>
      </c>
    </row>
    <row r="5407" spans="1:18" x14ac:dyDescent="0.25">
      <c r="A5407" s="81">
        <v>5376</v>
      </c>
      <c r="B5407" s="93">
        <f t="shared" ref="B5407:B5470" si="1179">Constant*EXP(PowerTerm*(A5407)/7)</f>
        <v>4.2734936068588645E-45</v>
      </c>
      <c r="C5407" s="178">
        <f t="shared" ref="C5407:C5470" si="1180">(1-theFloor)*B5407</f>
        <v>4.2638533412766948E-45</v>
      </c>
      <c r="D5407" s="165">
        <f t="shared" ref="D5407:D5470" si="1181">theFloor</f>
        <v>2.2558277767625785E-3</v>
      </c>
      <c r="E5407" s="166">
        <f t="shared" si="1177"/>
        <v>24.291375447755232</v>
      </c>
      <c r="F5407" s="167">
        <f t="shared" si="1178"/>
        <v>12.129585955652427</v>
      </c>
      <c r="G5407" s="167">
        <f t="shared" ref="G5407:G5470" si="1182">$B$22*F5407*totInfected/365.25</f>
        <v>421527.65243056772</v>
      </c>
      <c r="H5407" s="167">
        <f t="shared" ref="H5407:H5470" si="1183">lostQALYs_Injured*E5407*totInfected/365.25</f>
        <v>271299.98899881309</v>
      </c>
      <c r="I5407" s="168">
        <f t="shared" ref="I5407:I5470" si="1184">H5407+G5407</f>
        <v>692827.64142938075</v>
      </c>
      <c r="J5407" s="168">
        <f t="shared" si="1172"/>
        <v>649258.06793114741</v>
      </c>
      <c r="K5407" s="94"/>
      <c r="L5407" s="265">
        <f t="shared" ref="L5407:L5470" si="1185">$G5407*HospFrac+$H5407*HospFrac</f>
        <v>264017.11857677746</v>
      </c>
      <c r="M5407" s="265">
        <f>$G5407*NonHospFrac+theModel!$H5407*NonHospFrac</f>
        <v>428810.52285260335</v>
      </c>
      <c r="N5407" s="266">
        <f t="shared" si="1173"/>
        <v>692827.64142938075</v>
      </c>
      <c r="O5407" s="158"/>
      <c r="P5407" s="265">
        <f t="shared" si="1174"/>
        <v>247413.98012680191</v>
      </c>
      <c r="Q5407" s="265">
        <f t="shared" si="1175"/>
        <v>428808.96260198433</v>
      </c>
      <c r="R5407" s="266">
        <f t="shared" si="1176"/>
        <v>676222.94272878626</v>
      </c>
    </row>
    <row r="5408" spans="1:18" x14ac:dyDescent="0.25">
      <c r="A5408" s="81">
        <v>5377</v>
      </c>
      <c r="B5408" s="93">
        <f t="shared" si="1179"/>
        <v>4.1936627836194207E-45</v>
      </c>
      <c r="C5408" s="178">
        <f t="shared" si="1180"/>
        <v>4.1842026026257564E-45</v>
      </c>
      <c r="D5408" s="165">
        <f t="shared" si="1181"/>
        <v>2.2558277767625785E-3</v>
      </c>
      <c r="E5408" s="166">
        <f t="shared" si="1177"/>
        <v>24.291375447755232</v>
      </c>
      <c r="F5408" s="167">
        <f t="shared" si="1178"/>
        <v>12.13184178342919</v>
      </c>
      <c r="G5408" s="167">
        <f t="shared" si="1182"/>
        <v>421606.04700978118</v>
      </c>
      <c r="H5408" s="167">
        <f t="shared" si="1183"/>
        <v>271299.98899881309</v>
      </c>
      <c r="I5408" s="168">
        <f t="shared" si="1184"/>
        <v>692906.03600859432</v>
      </c>
      <c r="J5408" s="168">
        <f t="shared" ref="J5408:J5471" si="1186">J5407+(I5408-I5407)/(1+discountDaily)^A5408</f>
        <v>649321.03256552713</v>
      </c>
      <c r="K5408" s="94"/>
      <c r="L5408" s="265">
        <f t="shared" si="1185"/>
        <v>264046.99254495988</v>
      </c>
      <c r="M5408" s="265">
        <f>$G5408*NonHospFrac+theModel!$H5408*NonHospFrac</f>
        <v>428859.04346363433</v>
      </c>
      <c r="N5408" s="266">
        <f t="shared" ref="N5408:N5471" si="1187">L5408+M5408</f>
        <v>692906.03600859421</v>
      </c>
      <c r="O5408" s="158"/>
      <c r="P5408" s="265">
        <f t="shared" ref="P5408:P5471" si="1188">P5407+(L5408-L5407)/(1+discountDaily)^A5408</f>
        <v>247437.97417719348</v>
      </c>
      <c r="Q5408" s="265">
        <f t="shared" ref="Q5408:Q5471" si="1189">Q5407+(M5408-M5407)/(1+discountDaily)^B5408</f>
        <v>428857.48321301531</v>
      </c>
      <c r="R5408" s="266">
        <f t="shared" ref="R5408:R5471" si="1190">P5408+Q5408</f>
        <v>676295.45739020873</v>
      </c>
    </row>
    <row r="5409" spans="1:18" x14ac:dyDescent="0.25">
      <c r="A5409" s="81">
        <v>5378</v>
      </c>
      <c r="B5409" s="93">
        <f t="shared" si="1179"/>
        <v>4.1153232368215419E-45</v>
      </c>
      <c r="C5409" s="178">
        <f t="shared" si="1180"/>
        <v>4.1060397763535634E-45</v>
      </c>
      <c r="D5409" s="165">
        <f t="shared" si="1181"/>
        <v>2.2558277767625785E-3</v>
      </c>
      <c r="E5409" s="166">
        <f t="shared" ref="E5409:E5472" si="1191">C5409+E5408</f>
        <v>24.291375447755232</v>
      </c>
      <c r="F5409" s="167">
        <f t="shared" ref="F5409:F5472" si="1192">D5409+F5408</f>
        <v>12.134097611205952</v>
      </c>
      <c r="G5409" s="167">
        <f t="shared" si="1182"/>
        <v>421684.44158899458</v>
      </c>
      <c r="H5409" s="167">
        <f t="shared" si="1183"/>
        <v>271299.98899881309</v>
      </c>
      <c r="I5409" s="168">
        <f t="shared" si="1184"/>
        <v>692984.43058780767</v>
      </c>
      <c r="J5409" s="168">
        <f t="shared" si="1186"/>
        <v>649383.99463334423</v>
      </c>
      <c r="K5409" s="94"/>
      <c r="L5409" s="265">
        <f t="shared" si="1185"/>
        <v>264076.8665131423</v>
      </c>
      <c r="M5409" s="265">
        <f>$G5409*NonHospFrac+theModel!$H5409*NonHospFrac</f>
        <v>428907.56407466531</v>
      </c>
      <c r="N5409" s="266">
        <f t="shared" si="1187"/>
        <v>692984.43058780767</v>
      </c>
      <c r="O5409" s="158"/>
      <c r="P5409" s="265">
        <f t="shared" si="1188"/>
        <v>247461.96724954032</v>
      </c>
      <c r="Q5409" s="265">
        <f t="shared" si="1189"/>
        <v>428906.00382404629</v>
      </c>
      <c r="R5409" s="266">
        <f t="shared" si="1190"/>
        <v>676367.97107358661</v>
      </c>
    </row>
    <row r="5410" spans="1:18" x14ac:dyDescent="0.25">
      <c r="A5410" s="81">
        <v>5379</v>
      </c>
      <c r="B5410" s="93">
        <f t="shared" si="1179"/>
        <v>4.0384471087364103E-45</v>
      </c>
      <c r="C5410" s="178">
        <f t="shared" si="1180"/>
        <v>4.0293370675735361E-45</v>
      </c>
      <c r="D5410" s="165">
        <f t="shared" si="1181"/>
        <v>2.2558277767625785E-3</v>
      </c>
      <c r="E5410" s="166">
        <f t="shared" si="1191"/>
        <v>24.291375447755232</v>
      </c>
      <c r="F5410" s="167">
        <f t="shared" si="1192"/>
        <v>12.136353438982715</v>
      </c>
      <c r="G5410" s="167">
        <f t="shared" si="1182"/>
        <v>421762.83616820798</v>
      </c>
      <c r="H5410" s="167">
        <f t="shared" si="1183"/>
        <v>271299.98899881309</v>
      </c>
      <c r="I5410" s="168">
        <f t="shared" si="1184"/>
        <v>693062.82516702102</v>
      </c>
      <c r="J5410" s="168">
        <f t="shared" si="1186"/>
        <v>649446.9541347035</v>
      </c>
      <c r="K5410" s="94"/>
      <c r="L5410" s="265">
        <f t="shared" si="1185"/>
        <v>264106.74048132473</v>
      </c>
      <c r="M5410" s="265">
        <f>$G5410*NonHospFrac+theModel!$H5410*NonHospFrac</f>
        <v>428956.08468569629</v>
      </c>
      <c r="N5410" s="266">
        <f t="shared" si="1187"/>
        <v>693062.82516702102</v>
      </c>
      <c r="O5410" s="158"/>
      <c r="P5410" s="265">
        <f t="shared" si="1188"/>
        <v>247485.95934388231</v>
      </c>
      <c r="Q5410" s="265">
        <f t="shared" si="1189"/>
        <v>428954.52443507727</v>
      </c>
      <c r="R5410" s="266">
        <f t="shared" si="1190"/>
        <v>676440.48377895961</v>
      </c>
    </row>
    <row r="5411" spans="1:18" x14ac:dyDescent="0.25">
      <c r="A5411" s="81">
        <v>5380</v>
      </c>
      <c r="B5411" s="93">
        <f t="shared" si="1179"/>
        <v>3.9630070620303739E-45</v>
      </c>
      <c r="C5411" s="178">
        <f t="shared" si="1180"/>
        <v>3.9540672006203396E-45</v>
      </c>
      <c r="D5411" s="165">
        <f t="shared" si="1181"/>
        <v>2.2558277767625785E-3</v>
      </c>
      <c r="E5411" s="166">
        <f t="shared" si="1191"/>
        <v>24.291375447755232</v>
      </c>
      <c r="F5411" s="167">
        <f t="shared" si="1192"/>
        <v>12.138609266759477</v>
      </c>
      <c r="G5411" s="167">
        <f t="shared" si="1182"/>
        <v>421841.23074742145</v>
      </c>
      <c r="H5411" s="167">
        <f t="shared" si="1183"/>
        <v>271299.98899881309</v>
      </c>
      <c r="I5411" s="168">
        <f t="shared" si="1184"/>
        <v>693141.21974623459</v>
      </c>
      <c r="J5411" s="168">
        <f t="shared" si="1186"/>
        <v>649509.91106970969</v>
      </c>
      <c r="K5411" s="94"/>
      <c r="L5411" s="265">
        <f t="shared" si="1185"/>
        <v>264136.61444950721</v>
      </c>
      <c r="M5411" s="265">
        <f>$G5411*NonHospFrac+theModel!$H5411*NonHospFrac</f>
        <v>429004.60529672733</v>
      </c>
      <c r="N5411" s="266">
        <f t="shared" si="1187"/>
        <v>693141.21974623459</v>
      </c>
      <c r="O5411" s="158"/>
      <c r="P5411" s="265">
        <f t="shared" si="1188"/>
        <v>247509.95046025934</v>
      </c>
      <c r="Q5411" s="265">
        <f t="shared" si="1189"/>
        <v>429003.04504610831</v>
      </c>
      <c r="R5411" s="266">
        <f t="shared" si="1190"/>
        <v>676512.99550636765</v>
      </c>
    </row>
    <row r="5412" spans="1:18" x14ac:dyDescent="0.25">
      <c r="A5412" s="81">
        <v>5381</v>
      </c>
      <c r="B5412" s="93">
        <f t="shared" si="1179"/>
        <v>3.8889762700437317E-45</v>
      </c>
      <c r="C5412" s="178">
        <f t="shared" si="1180"/>
        <v>3.8802034093505966E-45</v>
      </c>
      <c r="D5412" s="165">
        <f t="shared" si="1181"/>
        <v>2.2558277767625785E-3</v>
      </c>
      <c r="E5412" s="166">
        <f t="shared" si="1191"/>
        <v>24.291375447755232</v>
      </c>
      <c r="F5412" s="167">
        <f t="shared" si="1192"/>
        <v>12.14086509453624</v>
      </c>
      <c r="G5412" s="167">
        <f t="shared" si="1182"/>
        <v>421919.62532663485</v>
      </c>
      <c r="H5412" s="167">
        <f t="shared" si="1183"/>
        <v>271299.98899881309</v>
      </c>
      <c r="I5412" s="168">
        <f t="shared" si="1184"/>
        <v>693219.61432544794</v>
      </c>
      <c r="J5412" s="168">
        <f t="shared" si="1186"/>
        <v>649572.86543846712</v>
      </c>
      <c r="K5412" s="94"/>
      <c r="L5412" s="265">
        <f t="shared" si="1185"/>
        <v>264166.48841768957</v>
      </c>
      <c r="M5412" s="265">
        <f>$G5412*NonHospFrac+theModel!$H5412*NonHospFrac</f>
        <v>429053.12590775831</v>
      </c>
      <c r="N5412" s="266">
        <f t="shared" si="1187"/>
        <v>693219.61432544794</v>
      </c>
      <c r="O5412" s="158"/>
      <c r="P5412" s="265">
        <f t="shared" si="1188"/>
        <v>247533.94059871114</v>
      </c>
      <c r="Q5412" s="265">
        <f t="shared" si="1189"/>
        <v>429051.56565713929</v>
      </c>
      <c r="R5412" s="266">
        <f t="shared" si="1190"/>
        <v>676585.50625585043</v>
      </c>
    </row>
    <row r="5413" spans="1:18" x14ac:dyDescent="0.25">
      <c r="A5413" s="81">
        <v>5382</v>
      </c>
      <c r="B5413" s="93">
        <f t="shared" si="1179"/>
        <v>3.8163284072511591E-45</v>
      </c>
      <c r="C5413" s="178">
        <f t="shared" si="1180"/>
        <v>3.8077194276248336E-45</v>
      </c>
      <c r="D5413" s="165">
        <f t="shared" si="1181"/>
        <v>2.2558277767625785E-3</v>
      </c>
      <c r="E5413" s="166">
        <f t="shared" si="1191"/>
        <v>24.291375447755232</v>
      </c>
      <c r="F5413" s="167">
        <f t="shared" si="1192"/>
        <v>12.143120922313003</v>
      </c>
      <c r="G5413" s="167">
        <f t="shared" si="1182"/>
        <v>421998.01990584825</v>
      </c>
      <c r="H5413" s="167">
        <f t="shared" si="1183"/>
        <v>271299.98899881309</v>
      </c>
      <c r="I5413" s="168">
        <f t="shared" si="1184"/>
        <v>693298.00890466128</v>
      </c>
      <c r="J5413" s="168">
        <f t="shared" si="1186"/>
        <v>649635.81724108057</v>
      </c>
      <c r="K5413" s="94"/>
      <c r="L5413" s="265">
        <f t="shared" si="1185"/>
        <v>264196.36238587205</v>
      </c>
      <c r="M5413" s="265">
        <f>$G5413*NonHospFrac+theModel!$H5413*NonHospFrac</f>
        <v>429101.64651878929</v>
      </c>
      <c r="N5413" s="266">
        <f t="shared" si="1187"/>
        <v>693298.00890466128</v>
      </c>
      <c r="O5413" s="158"/>
      <c r="P5413" s="265">
        <f t="shared" si="1188"/>
        <v>247557.92975927776</v>
      </c>
      <c r="Q5413" s="265">
        <f t="shared" si="1189"/>
        <v>429100.08626817027</v>
      </c>
      <c r="R5413" s="266">
        <f t="shared" si="1190"/>
        <v>676658.016027448</v>
      </c>
    </row>
    <row r="5414" spans="1:18" x14ac:dyDescent="0.25">
      <c r="A5414" s="81">
        <v>5383</v>
      </c>
      <c r="B5414" s="93">
        <f t="shared" si="1179"/>
        <v>3.7450376399000182E-45</v>
      </c>
      <c r="C5414" s="178">
        <f t="shared" si="1180"/>
        <v>3.7365894799669101E-45</v>
      </c>
      <c r="D5414" s="165">
        <f t="shared" si="1181"/>
        <v>2.2558277767625785E-3</v>
      </c>
      <c r="E5414" s="166">
        <f t="shared" si="1191"/>
        <v>24.291375447755232</v>
      </c>
      <c r="F5414" s="167">
        <f t="shared" si="1192"/>
        <v>12.145376750089765</v>
      </c>
      <c r="G5414" s="167">
        <f t="shared" si="1182"/>
        <v>422076.41448506166</v>
      </c>
      <c r="H5414" s="167">
        <f t="shared" si="1183"/>
        <v>271299.98899881309</v>
      </c>
      <c r="I5414" s="168">
        <f t="shared" si="1184"/>
        <v>693376.40348387475</v>
      </c>
      <c r="J5414" s="168">
        <f t="shared" si="1186"/>
        <v>649698.76647765469</v>
      </c>
      <c r="K5414" s="94"/>
      <c r="L5414" s="265">
        <f t="shared" si="1185"/>
        <v>264226.23635405442</v>
      </c>
      <c r="M5414" s="265">
        <f>$G5414*NonHospFrac+theModel!$H5414*NonHospFrac</f>
        <v>429150.16712982033</v>
      </c>
      <c r="N5414" s="266">
        <f t="shared" si="1187"/>
        <v>693376.40348387475</v>
      </c>
      <c r="O5414" s="158"/>
      <c r="P5414" s="265">
        <f t="shared" si="1188"/>
        <v>247581.91794199889</v>
      </c>
      <c r="Q5414" s="265">
        <f t="shared" si="1189"/>
        <v>429148.60687920131</v>
      </c>
      <c r="R5414" s="266">
        <f t="shared" si="1190"/>
        <v>676730.52482120018</v>
      </c>
    </row>
    <row r="5415" spans="1:18" x14ac:dyDescent="0.25">
      <c r="A5415" s="81">
        <v>5384</v>
      </c>
      <c r="B5415" s="93">
        <f t="shared" si="1179"/>
        <v>3.6750786168244115E-45</v>
      </c>
      <c r="C5415" s="178">
        <f t="shared" si="1180"/>
        <v>3.6667882723987929E-45</v>
      </c>
      <c r="D5415" s="165">
        <f t="shared" si="1181"/>
        <v>2.2558277767625785E-3</v>
      </c>
      <c r="E5415" s="166">
        <f t="shared" si="1191"/>
        <v>24.291375447755232</v>
      </c>
      <c r="F5415" s="167">
        <f t="shared" si="1192"/>
        <v>12.147632577866528</v>
      </c>
      <c r="G5415" s="167">
        <f t="shared" si="1182"/>
        <v>422154.80906427512</v>
      </c>
      <c r="H5415" s="167">
        <f t="shared" si="1183"/>
        <v>271299.98899881309</v>
      </c>
      <c r="I5415" s="168">
        <f t="shared" si="1184"/>
        <v>693454.79806308821</v>
      </c>
      <c r="J5415" s="168">
        <f t="shared" si="1186"/>
        <v>649761.71314829402</v>
      </c>
      <c r="K5415" s="94"/>
      <c r="L5415" s="265">
        <f t="shared" si="1185"/>
        <v>264256.1103222369</v>
      </c>
      <c r="M5415" s="265">
        <f>$G5415*NonHospFrac+theModel!$H5415*NonHospFrac</f>
        <v>429198.68774085131</v>
      </c>
      <c r="N5415" s="266">
        <f t="shared" si="1187"/>
        <v>693454.79806308821</v>
      </c>
      <c r="O5415" s="158"/>
      <c r="P5415" s="265">
        <f t="shared" si="1188"/>
        <v>247605.90514691456</v>
      </c>
      <c r="Q5415" s="265">
        <f t="shared" si="1189"/>
        <v>429197.12749023229</v>
      </c>
      <c r="R5415" s="266">
        <f t="shared" si="1190"/>
        <v>676803.03263714688</v>
      </c>
    </row>
    <row r="5416" spans="1:18" x14ac:dyDescent="0.25">
      <c r="A5416" s="81">
        <v>5385</v>
      </c>
      <c r="B5416" s="93">
        <f t="shared" si="1179"/>
        <v>3.6064264604294393E-45</v>
      </c>
      <c r="C5416" s="178">
        <f t="shared" si="1180"/>
        <v>3.5982909834451512E-45</v>
      </c>
      <c r="D5416" s="165">
        <f t="shared" si="1181"/>
        <v>2.2558277767625785E-3</v>
      </c>
      <c r="E5416" s="166">
        <f t="shared" si="1191"/>
        <v>24.291375447755232</v>
      </c>
      <c r="F5416" s="167">
        <f t="shared" si="1192"/>
        <v>12.14988840564329</v>
      </c>
      <c r="G5416" s="167">
        <f t="shared" si="1182"/>
        <v>422233.20364348852</v>
      </c>
      <c r="H5416" s="167">
        <f t="shared" si="1183"/>
        <v>271299.98899881309</v>
      </c>
      <c r="I5416" s="168">
        <f t="shared" si="1184"/>
        <v>693533.19264230155</v>
      </c>
      <c r="J5416" s="168">
        <f t="shared" si="1186"/>
        <v>649824.65725310298</v>
      </c>
      <c r="K5416" s="94"/>
      <c r="L5416" s="265">
        <f t="shared" si="1185"/>
        <v>264285.98429041926</v>
      </c>
      <c r="M5416" s="265">
        <f>$G5416*NonHospFrac+theModel!$H5416*NonHospFrac</f>
        <v>429247.20835188229</v>
      </c>
      <c r="N5416" s="266">
        <f t="shared" si="1187"/>
        <v>693533.19264230155</v>
      </c>
      <c r="O5416" s="158"/>
      <c r="P5416" s="265">
        <f t="shared" si="1188"/>
        <v>247629.89137406443</v>
      </c>
      <c r="Q5416" s="265">
        <f t="shared" si="1189"/>
        <v>429245.64810126327</v>
      </c>
      <c r="R5416" s="266">
        <f t="shared" si="1190"/>
        <v>676875.53947532771</v>
      </c>
    </row>
    <row r="5417" spans="1:18" x14ac:dyDescent="0.25">
      <c r="A5417" s="81">
        <v>5386</v>
      </c>
      <c r="B5417" s="93">
        <f t="shared" si="1179"/>
        <v>3.5390567578455164E-45</v>
      </c>
      <c r="C5417" s="178">
        <f t="shared" si="1180"/>
        <v>3.5310732553076292E-45</v>
      </c>
      <c r="D5417" s="165">
        <f t="shared" si="1181"/>
        <v>2.2558277767625785E-3</v>
      </c>
      <c r="E5417" s="166">
        <f t="shared" si="1191"/>
        <v>24.291375447755232</v>
      </c>
      <c r="F5417" s="167">
        <f t="shared" si="1192"/>
        <v>12.152144233420053</v>
      </c>
      <c r="G5417" s="167">
        <f t="shared" si="1182"/>
        <v>422311.59822270193</v>
      </c>
      <c r="H5417" s="167">
        <f t="shared" si="1183"/>
        <v>271299.98899881309</v>
      </c>
      <c r="I5417" s="168">
        <f t="shared" si="1184"/>
        <v>693611.58722151502</v>
      </c>
      <c r="J5417" s="168">
        <f t="shared" si="1186"/>
        <v>649887.59879218647</v>
      </c>
      <c r="K5417" s="94"/>
      <c r="L5417" s="265">
        <f t="shared" si="1185"/>
        <v>264315.85825860174</v>
      </c>
      <c r="M5417" s="265">
        <f>$G5417*NonHospFrac+theModel!$H5417*NonHospFrac</f>
        <v>429295.72896291327</v>
      </c>
      <c r="N5417" s="266">
        <f t="shared" si="1187"/>
        <v>693611.58722151502</v>
      </c>
      <c r="O5417" s="158"/>
      <c r="P5417" s="265">
        <f t="shared" si="1188"/>
        <v>247653.87662348858</v>
      </c>
      <c r="Q5417" s="265">
        <f t="shared" si="1189"/>
        <v>429294.16871229425</v>
      </c>
      <c r="R5417" s="266">
        <f t="shared" si="1190"/>
        <v>676948.04533578281</v>
      </c>
    </row>
    <row r="5418" spans="1:18" x14ac:dyDescent="0.25">
      <c r="A5418" s="81">
        <v>5387</v>
      </c>
      <c r="B5418" s="93">
        <f t="shared" si="1179"/>
        <v>3.4729455522462644E-45</v>
      </c>
      <c r="C5418" s="178">
        <f t="shared" si="1180"/>
        <v>3.4651111852023231E-45</v>
      </c>
      <c r="D5418" s="165">
        <f t="shared" si="1181"/>
        <v>2.2558277767625785E-3</v>
      </c>
      <c r="E5418" s="166">
        <f t="shared" si="1191"/>
        <v>24.291375447755232</v>
      </c>
      <c r="F5418" s="167">
        <f t="shared" si="1192"/>
        <v>12.154400061196815</v>
      </c>
      <c r="G5418" s="167">
        <f t="shared" si="1182"/>
        <v>422389.99280191539</v>
      </c>
      <c r="H5418" s="167">
        <f t="shared" si="1183"/>
        <v>271299.98899881309</v>
      </c>
      <c r="I5418" s="168">
        <f t="shared" si="1184"/>
        <v>693689.98180072848</v>
      </c>
      <c r="J5418" s="168">
        <f t="shared" si="1186"/>
        <v>649950.53776564891</v>
      </c>
      <c r="K5418" s="94"/>
      <c r="L5418" s="265">
        <f t="shared" si="1185"/>
        <v>264345.73222678417</v>
      </c>
      <c r="M5418" s="265">
        <f>$G5418*NonHospFrac+theModel!$H5418*NonHospFrac</f>
        <v>429344.24957394431</v>
      </c>
      <c r="N5418" s="266">
        <f t="shared" si="1187"/>
        <v>693689.98180072848</v>
      </c>
      <c r="O5418" s="158"/>
      <c r="P5418" s="265">
        <f t="shared" si="1188"/>
        <v>247677.86089522668</v>
      </c>
      <c r="Q5418" s="265">
        <f t="shared" si="1189"/>
        <v>429342.68932332529</v>
      </c>
      <c r="R5418" s="266">
        <f t="shared" si="1190"/>
        <v>677020.550218552</v>
      </c>
    </row>
    <row r="5419" spans="1:18" x14ac:dyDescent="0.25">
      <c r="A5419" s="81">
        <v>5388</v>
      </c>
      <c r="B5419" s="93">
        <f t="shared" si="1179"/>
        <v>3.4080693343302252E-45</v>
      </c>
      <c r="C5419" s="178">
        <f t="shared" si="1180"/>
        <v>3.4003813168607105E-45</v>
      </c>
      <c r="D5419" s="165">
        <f t="shared" si="1181"/>
        <v>2.2558277767625785E-3</v>
      </c>
      <c r="E5419" s="166">
        <f t="shared" si="1191"/>
        <v>24.291375447755232</v>
      </c>
      <c r="F5419" s="167">
        <f t="shared" si="1192"/>
        <v>12.156655888973578</v>
      </c>
      <c r="G5419" s="167">
        <f t="shared" si="1182"/>
        <v>422468.38738112879</v>
      </c>
      <c r="H5419" s="167">
        <f t="shared" si="1183"/>
        <v>271299.98899881309</v>
      </c>
      <c r="I5419" s="168">
        <f t="shared" si="1184"/>
        <v>693768.37637994182</v>
      </c>
      <c r="J5419" s="168">
        <f t="shared" si="1186"/>
        <v>650013.47417359473</v>
      </c>
      <c r="K5419" s="94"/>
      <c r="L5419" s="265">
        <f t="shared" si="1185"/>
        <v>264375.60619496659</v>
      </c>
      <c r="M5419" s="265">
        <f>$G5419*NonHospFrac+theModel!$H5419*NonHospFrac</f>
        <v>429392.77018497529</v>
      </c>
      <c r="N5419" s="266">
        <f t="shared" si="1187"/>
        <v>693768.37637994182</v>
      </c>
      <c r="O5419" s="158"/>
      <c r="P5419" s="265">
        <f t="shared" si="1188"/>
        <v>247701.84418931865</v>
      </c>
      <c r="Q5419" s="265">
        <f t="shared" si="1189"/>
        <v>429391.20993435627</v>
      </c>
      <c r="R5419" s="266">
        <f t="shared" si="1190"/>
        <v>677093.05412367499</v>
      </c>
    </row>
    <row r="5420" spans="1:18" x14ac:dyDescent="0.25">
      <c r="A5420" s="81">
        <v>5389</v>
      </c>
      <c r="B5420" s="93">
        <f t="shared" si="1179"/>
        <v>3.3444050339600962E-45</v>
      </c>
      <c r="C5420" s="178">
        <f t="shared" si="1180"/>
        <v>3.3368606321877445E-45</v>
      </c>
      <c r="D5420" s="165">
        <f t="shared" si="1181"/>
        <v>2.2558277767625785E-3</v>
      </c>
      <c r="E5420" s="166">
        <f t="shared" si="1191"/>
        <v>24.291375447755232</v>
      </c>
      <c r="F5420" s="167">
        <f t="shared" si="1192"/>
        <v>12.158911716750341</v>
      </c>
      <c r="G5420" s="167">
        <f t="shared" si="1182"/>
        <v>422546.7819603422</v>
      </c>
      <c r="H5420" s="167">
        <f t="shared" si="1183"/>
        <v>271299.98899881309</v>
      </c>
      <c r="I5420" s="168">
        <f t="shared" si="1184"/>
        <v>693846.77095915528</v>
      </c>
      <c r="J5420" s="168">
        <f t="shared" si="1186"/>
        <v>650076.40801612881</v>
      </c>
      <c r="K5420" s="94"/>
      <c r="L5420" s="265">
        <f t="shared" si="1185"/>
        <v>264405.48016314895</v>
      </c>
      <c r="M5420" s="265">
        <f>$G5420*NonHospFrac+theModel!$H5420*NonHospFrac</f>
        <v>429441.29079600627</v>
      </c>
      <c r="N5420" s="266">
        <f t="shared" si="1187"/>
        <v>693846.77095915517</v>
      </c>
      <c r="O5420" s="158"/>
      <c r="P5420" s="265">
        <f t="shared" si="1188"/>
        <v>247725.82650580429</v>
      </c>
      <c r="Q5420" s="265">
        <f t="shared" si="1189"/>
        <v>429439.73054538725</v>
      </c>
      <c r="R5420" s="266">
        <f t="shared" si="1190"/>
        <v>677165.55705119157</v>
      </c>
    </row>
    <row r="5421" spans="1:18" x14ac:dyDescent="0.25">
      <c r="A5421" s="81">
        <v>5390</v>
      </c>
      <c r="B5421" s="93">
        <f t="shared" si="1179"/>
        <v>3.28193001195972E-45</v>
      </c>
      <c r="C5421" s="178">
        <f t="shared" si="1180"/>
        <v>3.2745265430773506E-45</v>
      </c>
      <c r="D5421" s="165">
        <f t="shared" si="1181"/>
        <v>2.2558277767625785E-3</v>
      </c>
      <c r="E5421" s="166">
        <f t="shared" si="1191"/>
        <v>24.291375447755232</v>
      </c>
      <c r="F5421" s="167">
        <f t="shared" si="1192"/>
        <v>12.161167544527103</v>
      </c>
      <c r="G5421" s="167">
        <f t="shared" si="1182"/>
        <v>422625.17653955566</v>
      </c>
      <c r="H5421" s="167">
        <f t="shared" si="1183"/>
        <v>271299.98899881309</v>
      </c>
      <c r="I5421" s="168">
        <f t="shared" si="1184"/>
        <v>693925.16553836875</v>
      </c>
      <c r="J5421" s="168">
        <f t="shared" si="1186"/>
        <v>650139.33929335559</v>
      </c>
      <c r="K5421" s="94"/>
      <c r="L5421" s="265">
        <f t="shared" si="1185"/>
        <v>264435.35413133143</v>
      </c>
      <c r="M5421" s="265">
        <f>$G5421*NonHospFrac+theModel!$H5421*NonHospFrac</f>
        <v>429489.81140703731</v>
      </c>
      <c r="N5421" s="266">
        <f t="shared" si="1187"/>
        <v>693925.16553836875</v>
      </c>
      <c r="O5421" s="158"/>
      <c r="P5421" s="265">
        <f t="shared" si="1188"/>
        <v>247749.8078447236</v>
      </c>
      <c r="Q5421" s="265">
        <f t="shared" si="1189"/>
        <v>429488.25115641829</v>
      </c>
      <c r="R5421" s="266">
        <f t="shared" si="1190"/>
        <v>677238.05900114193</v>
      </c>
    </row>
    <row r="5422" spans="1:18" x14ac:dyDescent="0.25">
      <c r="A5422" s="81">
        <v>5391</v>
      </c>
      <c r="B5422" s="93">
        <f t="shared" si="1179"/>
        <v>3.2206220520627696E-45</v>
      </c>
      <c r="C5422" s="178">
        <f t="shared" si="1180"/>
        <v>3.2133568833792722E-45</v>
      </c>
      <c r="D5422" s="165">
        <f t="shared" si="1181"/>
        <v>2.2558277767625785E-3</v>
      </c>
      <c r="E5422" s="166">
        <f t="shared" si="1191"/>
        <v>24.291375447755232</v>
      </c>
      <c r="F5422" s="167">
        <f t="shared" si="1192"/>
        <v>12.163423372303866</v>
      </c>
      <c r="G5422" s="167">
        <f t="shared" si="1182"/>
        <v>422703.57111876906</v>
      </c>
      <c r="H5422" s="167">
        <f t="shared" si="1183"/>
        <v>271299.98899881309</v>
      </c>
      <c r="I5422" s="168">
        <f t="shared" si="1184"/>
        <v>694003.56011758209</v>
      </c>
      <c r="J5422" s="168">
        <f t="shared" si="1186"/>
        <v>650202.26800537948</v>
      </c>
      <c r="K5422" s="94"/>
      <c r="L5422" s="265">
        <f t="shared" si="1185"/>
        <v>264465.22809951386</v>
      </c>
      <c r="M5422" s="265">
        <f>$G5422*NonHospFrac+theModel!$H5422*NonHospFrac</f>
        <v>429538.33201806829</v>
      </c>
      <c r="N5422" s="266">
        <f t="shared" si="1187"/>
        <v>694003.56011758209</v>
      </c>
      <c r="O5422" s="158"/>
      <c r="P5422" s="265">
        <f t="shared" si="1188"/>
        <v>247773.78820611627</v>
      </c>
      <c r="Q5422" s="265">
        <f t="shared" si="1189"/>
        <v>429536.77176744927</v>
      </c>
      <c r="R5422" s="266">
        <f t="shared" si="1190"/>
        <v>677310.55997356551</v>
      </c>
    </row>
    <row r="5423" spans="1:18" x14ac:dyDescent="0.25">
      <c r="A5423" s="81">
        <v>5392</v>
      </c>
      <c r="B5423" s="93">
        <f t="shared" si="1179"/>
        <v>3.1604593530133466E-45</v>
      </c>
      <c r="C5423" s="178">
        <f t="shared" si="1180"/>
        <v>3.1533299010174901E-45</v>
      </c>
      <c r="D5423" s="165">
        <f t="shared" si="1181"/>
        <v>2.2558277767625785E-3</v>
      </c>
      <c r="E5423" s="166">
        <f t="shared" si="1191"/>
        <v>24.291375447755232</v>
      </c>
      <c r="F5423" s="167">
        <f t="shared" si="1192"/>
        <v>12.165679200080628</v>
      </c>
      <c r="G5423" s="167">
        <f t="shared" si="1182"/>
        <v>422781.96569798246</v>
      </c>
      <c r="H5423" s="167">
        <f t="shared" si="1183"/>
        <v>271299.98899881309</v>
      </c>
      <c r="I5423" s="168">
        <f t="shared" si="1184"/>
        <v>694081.95469679555</v>
      </c>
      <c r="J5423" s="168">
        <f t="shared" si="1186"/>
        <v>650265.19415230525</v>
      </c>
      <c r="K5423" s="94"/>
      <c r="L5423" s="265">
        <f t="shared" si="1185"/>
        <v>264495.10206769628</v>
      </c>
      <c r="M5423" s="265">
        <f>$G5423*NonHospFrac+theModel!$H5423*NonHospFrac</f>
        <v>429586.85262909927</v>
      </c>
      <c r="N5423" s="266">
        <f t="shared" si="1187"/>
        <v>694081.95469679555</v>
      </c>
      <c r="O5423" s="158"/>
      <c r="P5423" s="265">
        <f t="shared" si="1188"/>
        <v>247797.76759002221</v>
      </c>
      <c r="Q5423" s="265">
        <f t="shared" si="1189"/>
        <v>429585.29237848026</v>
      </c>
      <c r="R5423" s="266">
        <f t="shared" si="1190"/>
        <v>677383.05996850249</v>
      </c>
    </row>
    <row r="5424" spans="1:18" x14ac:dyDescent="0.25">
      <c r="A5424" s="81">
        <v>5393</v>
      </c>
      <c r="B5424" s="93">
        <f t="shared" si="1179"/>
        <v>3.1014205208126607E-45</v>
      </c>
      <c r="C5424" s="178">
        <f t="shared" si="1180"/>
        <v>3.0944242502543902E-45</v>
      </c>
      <c r="D5424" s="165">
        <f t="shared" si="1181"/>
        <v>2.2558277767625785E-3</v>
      </c>
      <c r="E5424" s="166">
        <f t="shared" si="1191"/>
        <v>24.291375447755232</v>
      </c>
      <c r="F5424" s="167">
        <f t="shared" si="1192"/>
        <v>12.167935027857391</v>
      </c>
      <c r="G5424" s="167">
        <f t="shared" si="1182"/>
        <v>422860.36027719587</v>
      </c>
      <c r="H5424" s="167">
        <f t="shared" si="1183"/>
        <v>271299.98899881309</v>
      </c>
      <c r="I5424" s="168">
        <f t="shared" si="1184"/>
        <v>694160.34927600902</v>
      </c>
      <c r="J5424" s="168">
        <f t="shared" si="1186"/>
        <v>650328.11773423746</v>
      </c>
      <c r="K5424" s="94"/>
      <c r="L5424" s="265">
        <f t="shared" si="1185"/>
        <v>264524.9760358787</v>
      </c>
      <c r="M5424" s="265">
        <f>$G5424*NonHospFrac+theModel!$H5424*NonHospFrac</f>
        <v>429635.37324013025</v>
      </c>
      <c r="N5424" s="266">
        <f t="shared" si="1187"/>
        <v>694160.34927600902</v>
      </c>
      <c r="O5424" s="158"/>
      <c r="P5424" s="265">
        <f t="shared" si="1188"/>
        <v>247821.74599648124</v>
      </c>
      <c r="Q5424" s="265">
        <f t="shared" si="1189"/>
        <v>429633.81298951124</v>
      </c>
      <c r="R5424" s="266">
        <f t="shared" si="1190"/>
        <v>677455.55898599245</v>
      </c>
    </row>
    <row r="5425" spans="1:18" x14ac:dyDescent="0.25">
      <c r="A5425" s="81">
        <v>5394</v>
      </c>
      <c r="B5425" s="93">
        <f t="shared" si="1179"/>
        <v>3.0434845611120027E-45</v>
      </c>
      <c r="C5425" s="178">
        <f t="shared" si="1180"/>
        <v>3.0366189841008981E-45</v>
      </c>
      <c r="D5425" s="165">
        <f t="shared" si="1181"/>
        <v>2.2558277767625785E-3</v>
      </c>
      <c r="E5425" s="166">
        <f t="shared" si="1191"/>
        <v>24.291375447755232</v>
      </c>
      <c r="F5425" s="167">
        <f t="shared" si="1192"/>
        <v>12.170190855634154</v>
      </c>
      <c r="G5425" s="167">
        <f t="shared" si="1182"/>
        <v>422938.75485640933</v>
      </c>
      <c r="H5425" s="167">
        <f t="shared" si="1183"/>
        <v>271299.98899881309</v>
      </c>
      <c r="I5425" s="168">
        <f t="shared" si="1184"/>
        <v>694238.74385522236</v>
      </c>
      <c r="J5425" s="168">
        <f t="shared" si="1186"/>
        <v>650391.03875128052</v>
      </c>
      <c r="K5425" s="94"/>
      <c r="L5425" s="265">
        <f t="shared" si="1185"/>
        <v>264554.85000406113</v>
      </c>
      <c r="M5425" s="265">
        <f>$G5425*NonHospFrac+theModel!$H5425*NonHospFrac</f>
        <v>429683.89385116124</v>
      </c>
      <c r="N5425" s="266">
        <f t="shared" si="1187"/>
        <v>694238.74385522236</v>
      </c>
      <c r="O5425" s="158"/>
      <c r="P5425" s="265">
        <f t="shared" si="1188"/>
        <v>247845.72342553324</v>
      </c>
      <c r="Q5425" s="265">
        <f t="shared" si="1189"/>
        <v>429682.33360054222</v>
      </c>
      <c r="R5425" s="266">
        <f t="shared" si="1190"/>
        <v>677528.05702607543</v>
      </c>
    </row>
    <row r="5426" spans="1:18" x14ac:dyDescent="0.25">
      <c r="A5426" s="81">
        <v>5395</v>
      </c>
      <c r="B5426" s="93">
        <f t="shared" si="1179"/>
        <v>2.9866308717464322E-45</v>
      </c>
      <c r="C5426" s="178">
        <f t="shared" si="1180"/>
        <v>2.9798935468670101E-45</v>
      </c>
      <c r="D5426" s="165">
        <f t="shared" si="1181"/>
        <v>2.2558277767625785E-3</v>
      </c>
      <c r="E5426" s="166">
        <f t="shared" si="1191"/>
        <v>24.291375447755232</v>
      </c>
      <c r="F5426" s="167">
        <f t="shared" si="1192"/>
        <v>12.172446683410916</v>
      </c>
      <c r="G5426" s="167">
        <f t="shared" si="1182"/>
        <v>423017.14943562273</v>
      </c>
      <c r="H5426" s="167">
        <f t="shared" si="1183"/>
        <v>271299.98899881309</v>
      </c>
      <c r="I5426" s="168">
        <f t="shared" si="1184"/>
        <v>694317.13843443582</v>
      </c>
      <c r="J5426" s="168">
        <f t="shared" si="1186"/>
        <v>650453.95720353909</v>
      </c>
      <c r="K5426" s="94"/>
      <c r="L5426" s="265">
        <f t="shared" si="1185"/>
        <v>264584.72397224355</v>
      </c>
      <c r="M5426" s="265">
        <f>$G5426*NonHospFrac+theModel!$H5426*NonHospFrac</f>
        <v>429732.41446219222</v>
      </c>
      <c r="N5426" s="266">
        <f t="shared" si="1187"/>
        <v>694317.13843443571</v>
      </c>
      <c r="O5426" s="158"/>
      <c r="P5426" s="265">
        <f t="shared" si="1188"/>
        <v>247869.69987721802</v>
      </c>
      <c r="Q5426" s="265">
        <f t="shared" si="1189"/>
        <v>429730.8542115732</v>
      </c>
      <c r="R5426" s="266">
        <f t="shared" si="1190"/>
        <v>677600.55408879125</v>
      </c>
    </row>
    <row r="5427" spans="1:18" x14ac:dyDescent="0.25">
      <c r="A5427" s="81">
        <v>5396</v>
      </c>
      <c r="B5427" s="93">
        <f t="shared" si="1179"/>
        <v>2.9308392354090835E-45</v>
      </c>
      <c r="C5427" s="178">
        <f t="shared" si="1180"/>
        <v>2.924227766852622E-45</v>
      </c>
      <c r="D5427" s="165">
        <f t="shared" si="1181"/>
        <v>2.2558277767625785E-3</v>
      </c>
      <c r="E5427" s="166">
        <f t="shared" si="1191"/>
        <v>24.291375447755232</v>
      </c>
      <c r="F5427" s="167">
        <f t="shared" si="1192"/>
        <v>12.174702511187679</v>
      </c>
      <c r="G5427" s="167">
        <f t="shared" si="1182"/>
        <v>423095.54401483614</v>
      </c>
      <c r="H5427" s="167">
        <f t="shared" si="1183"/>
        <v>271299.98899881309</v>
      </c>
      <c r="I5427" s="168">
        <f t="shared" si="1184"/>
        <v>694395.53301364928</v>
      </c>
      <c r="J5427" s="168">
        <f t="shared" si="1186"/>
        <v>650516.87309111771</v>
      </c>
      <c r="K5427" s="94"/>
      <c r="L5427" s="265">
        <f t="shared" si="1185"/>
        <v>264614.59794042597</v>
      </c>
      <c r="M5427" s="265">
        <f>$G5427*NonHospFrac+theModel!$H5427*NonHospFrac</f>
        <v>429780.9350732232</v>
      </c>
      <c r="N5427" s="266">
        <f t="shared" si="1187"/>
        <v>694395.53301364917</v>
      </c>
      <c r="O5427" s="158"/>
      <c r="P5427" s="265">
        <f t="shared" si="1188"/>
        <v>247893.67535157542</v>
      </c>
      <c r="Q5427" s="265">
        <f t="shared" si="1189"/>
        <v>429779.37482260418</v>
      </c>
      <c r="R5427" s="266">
        <f t="shared" si="1190"/>
        <v>677673.0501741796</v>
      </c>
    </row>
    <row r="5428" spans="1:18" x14ac:dyDescent="0.25">
      <c r="A5428" s="81">
        <v>5397</v>
      </c>
      <c r="B5428" s="93">
        <f t="shared" si="1179"/>
        <v>2.8760898124616257E-45</v>
      </c>
      <c r="C5428" s="178">
        <f t="shared" si="1180"/>
        <v>2.8696018491742106E-45</v>
      </c>
      <c r="D5428" s="165">
        <f t="shared" si="1181"/>
        <v>2.2558277767625785E-3</v>
      </c>
      <c r="E5428" s="166">
        <f t="shared" si="1191"/>
        <v>24.291375447755232</v>
      </c>
      <c r="F5428" s="167">
        <f t="shared" si="1192"/>
        <v>12.176958338964441</v>
      </c>
      <c r="G5428" s="167">
        <f t="shared" si="1182"/>
        <v>423173.9385940496</v>
      </c>
      <c r="H5428" s="167">
        <f t="shared" si="1183"/>
        <v>271299.98899881309</v>
      </c>
      <c r="I5428" s="168">
        <f t="shared" si="1184"/>
        <v>694473.92759286263</v>
      </c>
      <c r="J5428" s="168">
        <f t="shared" si="1186"/>
        <v>650579.78641412081</v>
      </c>
      <c r="K5428" s="94"/>
      <c r="L5428" s="265">
        <f t="shared" si="1185"/>
        <v>264644.47190860845</v>
      </c>
      <c r="M5428" s="265">
        <f>$G5428*NonHospFrac+theModel!$H5428*NonHospFrac</f>
        <v>429829.45568425424</v>
      </c>
      <c r="N5428" s="266">
        <f t="shared" si="1187"/>
        <v>694473.92759286263</v>
      </c>
      <c r="O5428" s="158"/>
      <c r="P5428" s="265">
        <f t="shared" si="1188"/>
        <v>247917.64984864535</v>
      </c>
      <c r="Q5428" s="265">
        <f t="shared" si="1189"/>
        <v>429827.89543363522</v>
      </c>
      <c r="R5428" s="266">
        <f t="shared" si="1190"/>
        <v>677745.54528228054</v>
      </c>
    </row>
    <row r="5429" spans="1:18" x14ac:dyDescent="0.25">
      <c r="A5429" s="81">
        <v>5398</v>
      </c>
      <c r="B5429" s="93">
        <f t="shared" si="1179"/>
        <v>2.8223631338792869E-45</v>
      </c>
      <c r="C5429" s="178">
        <f t="shared" si="1180"/>
        <v>2.8159963687257711E-45</v>
      </c>
      <c r="D5429" s="165">
        <f t="shared" si="1181"/>
        <v>2.2558277767625785E-3</v>
      </c>
      <c r="E5429" s="166">
        <f t="shared" si="1191"/>
        <v>24.291375447755232</v>
      </c>
      <c r="F5429" s="167">
        <f t="shared" si="1192"/>
        <v>12.179214166741204</v>
      </c>
      <c r="G5429" s="167">
        <f t="shared" si="1182"/>
        <v>423252.333173263</v>
      </c>
      <c r="H5429" s="167">
        <f t="shared" si="1183"/>
        <v>271299.98899881309</v>
      </c>
      <c r="I5429" s="168">
        <f t="shared" si="1184"/>
        <v>694552.32217207609</v>
      </c>
      <c r="J5429" s="168">
        <f t="shared" si="1186"/>
        <v>650642.69717265305</v>
      </c>
      <c r="K5429" s="94"/>
      <c r="L5429" s="265">
        <f t="shared" si="1185"/>
        <v>264674.34587679082</v>
      </c>
      <c r="M5429" s="265">
        <f>$G5429*NonHospFrac+theModel!$H5429*NonHospFrac</f>
        <v>429877.97629528528</v>
      </c>
      <c r="N5429" s="266">
        <f t="shared" si="1187"/>
        <v>694552.32217207609</v>
      </c>
      <c r="O5429" s="158"/>
      <c r="P5429" s="265">
        <f t="shared" si="1188"/>
        <v>247941.62336846747</v>
      </c>
      <c r="Q5429" s="265">
        <f t="shared" si="1189"/>
        <v>429876.41604466626</v>
      </c>
      <c r="R5429" s="266">
        <f t="shared" si="1190"/>
        <v>677818.03941313375</v>
      </c>
    </row>
    <row r="5430" spans="1:18" x14ac:dyDescent="0.25">
      <c r="A5430" s="81">
        <v>5399</v>
      </c>
      <c r="B5430" s="93">
        <f t="shared" si="1179"/>
        <v>2.7696400943276144E-45</v>
      </c>
      <c r="C5430" s="178">
        <f t="shared" si="1180"/>
        <v>2.7633922632711948E-45</v>
      </c>
      <c r="D5430" s="165">
        <f t="shared" si="1181"/>
        <v>2.2558277767625785E-3</v>
      </c>
      <c r="E5430" s="166">
        <f t="shared" si="1191"/>
        <v>24.291375447755232</v>
      </c>
      <c r="F5430" s="167">
        <f t="shared" si="1192"/>
        <v>12.181469994517967</v>
      </c>
      <c r="G5430" s="167">
        <f t="shared" si="1182"/>
        <v>423330.72775247641</v>
      </c>
      <c r="H5430" s="167">
        <f t="shared" si="1183"/>
        <v>271299.98899881309</v>
      </c>
      <c r="I5430" s="168">
        <f t="shared" si="1184"/>
        <v>694630.71675128955</v>
      </c>
      <c r="J5430" s="168">
        <f t="shared" si="1186"/>
        <v>650705.60536681896</v>
      </c>
      <c r="K5430" s="94"/>
      <c r="L5430" s="265">
        <f t="shared" si="1185"/>
        <v>264704.21984497324</v>
      </c>
      <c r="M5430" s="265">
        <f>$G5430*NonHospFrac+theModel!$H5430*NonHospFrac</f>
        <v>429926.49690631626</v>
      </c>
      <c r="N5430" s="266">
        <f t="shared" si="1187"/>
        <v>694630.71675128955</v>
      </c>
      <c r="O5430" s="158"/>
      <c r="P5430" s="265">
        <f t="shared" si="1188"/>
        <v>247965.59591108176</v>
      </c>
      <c r="Q5430" s="265">
        <f t="shared" si="1189"/>
        <v>429924.93665569724</v>
      </c>
      <c r="R5430" s="266">
        <f t="shared" si="1190"/>
        <v>677890.53256677906</v>
      </c>
    </row>
    <row r="5431" spans="1:18" x14ac:dyDescent="0.25">
      <c r="A5431" s="81">
        <v>5400</v>
      </c>
      <c r="B5431" s="93">
        <f t="shared" si="1179"/>
        <v>2.7179019453685803E-45</v>
      </c>
      <c r="C5431" s="178">
        <f t="shared" si="1180"/>
        <v>2.7117708266657008E-45</v>
      </c>
      <c r="D5431" s="165">
        <f t="shared" si="1181"/>
        <v>2.2558277767625785E-3</v>
      </c>
      <c r="E5431" s="166">
        <f t="shared" si="1191"/>
        <v>24.291375447755232</v>
      </c>
      <c r="F5431" s="167">
        <f t="shared" si="1192"/>
        <v>12.183725822294729</v>
      </c>
      <c r="G5431" s="167">
        <f t="shared" si="1182"/>
        <v>423409.12233168987</v>
      </c>
      <c r="H5431" s="167">
        <f t="shared" si="1183"/>
        <v>271299.98899881309</v>
      </c>
      <c r="I5431" s="168">
        <f t="shared" si="1184"/>
        <v>694709.1113305029</v>
      </c>
      <c r="J5431" s="168">
        <f t="shared" si="1186"/>
        <v>650768.51099672297</v>
      </c>
      <c r="K5431" s="94"/>
      <c r="L5431" s="265">
        <f t="shared" si="1185"/>
        <v>264734.09381315566</v>
      </c>
      <c r="M5431" s="265">
        <f>$G5431*NonHospFrac+theModel!$H5431*NonHospFrac</f>
        <v>429975.01751734724</v>
      </c>
      <c r="N5431" s="266">
        <f t="shared" si="1187"/>
        <v>694709.1113305029</v>
      </c>
      <c r="O5431" s="158"/>
      <c r="P5431" s="265">
        <f t="shared" si="1188"/>
        <v>247989.56747652806</v>
      </c>
      <c r="Q5431" s="265">
        <f t="shared" si="1189"/>
        <v>429973.45726672822</v>
      </c>
      <c r="R5431" s="266">
        <f t="shared" si="1190"/>
        <v>677963.02474325628</v>
      </c>
    </row>
    <row r="5432" spans="1:18" x14ac:dyDescent="0.25">
      <c r="A5432" s="81">
        <v>5401</v>
      </c>
      <c r="B5432" s="93">
        <f t="shared" si="1179"/>
        <v>2.6671302887935888E-45</v>
      </c>
      <c r="C5432" s="178">
        <f t="shared" si="1180"/>
        <v>2.6611137022038834E-45</v>
      </c>
      <c r="D5432" s="165">
        <f t="shared" si="1181"/>
        <v>2.2558277767625785E-3</v>
      </c>
      <c r="E5432" s="166">
        <f t="shared" si="1191"/>
        <v>24.291375447755232</v>
      </c>
      <c r="F5432" s="167">
        <f t="shared" si="1192"/>
        <v>12.185981650071492</v>
      </c>
      <c r="G5432" s="167">
        <f t="shared" si="1182"/>
        <v>423487.51691090327</v>
      </c>
      <c r="H5432" s="167">
        <f t="shared" si="1183"/>
        <v>271299.98899881309</v>
      </c>
      <c r="I5432" s="168">
        <f t="shared" si="1184"/>
        <v>694787.50590971636</v>
      </c>
      <c r="J5432" s="168">
        <f t="shared" si="1186"/>
        <v>650831.41406246973</v>
      </c>
      <c r="K5432" s="94"/>
      <c r="L5432" s="265">
        <f t="shared" si="1185"/>
        <v>264763.96778133814</v>
      </c>
      <c r="M5432" s="265">
        <f>$G5432*NonHospFrac+theModel!$H5432*NonHospFrac</f>
        <v>430023.53812837822</v>
      </c>
      <c r="N5432" s="266">
        <f t="shared" si="1187"/>
        <v>694787.50590971636</v>
      </c>
      <c r="O5432" s="158"/>
      <c r="P5432" s="265">
        <f t="shared" si="1188"/>
        <v>248013.53806484619</v>
      </c>
      <c r="Q5432" s="265">
        <f t="shared" si="1189"/>
        <v>430021.9778777592</v>
      </c>
      <c r="R5432" s="266">
        <f t="shared" si="1190"/>
        <v>678035.51594260545</v>
      </c>
    </row>
    <row r="5433" spans="1:18" x14ac:dyDescent="0.25">
      <c r="A5433" s="81">
        <v>5402</v>
      </c>
      <c r="B5433" s="93">
        <f t="shared" si="1179"/>
        <v>2.6173070700810313E-45</v>
      </c>
      <c r="C5433" s="178">
        <f t="shared" si="1180"/>
        <v>2.6114028760920253E-45</v>
      </c>
      <c r="D5433" s="165">
        <f t="shared" si="1181"/>
        <v>2.2558277767625785E-3</v>
      </c>
      <c r="E5433" s="166">
        <f t="shared" si="1191"/>
        <v>24.291375447755232</v>
      </c>
      <c r="F5433" s="167">
        <f t="shared" si="1192"/>
        <v>12.188237477848254</v>
      </c>
      <c r="G5433" s="167">
        <f t="shared" si="1182"/>
        <v>423565.91149011668</v>
      </c>
      <c r="H5433" s="167">
        <f t="shared" si="1183"/>
        <v>271299.98899881309</v>
      </c>
      <c r="I5433" s="168">
        <f t="shared" si="1184"/>
        <v>694865.90048892982</v>
      </c>
      <c r="J5433" s="168">
        <f t="shared" si="1186"/>
        <v>650894.31456416368</v>
      </c>
      <c r="K5433" s="94"/>
      <c r="L5433" s="265">
        <f t="shared" si="1185"/>
        <v>264793.84174952051</v>
      </c>
      <c r="M5433" s="265">
        <f>$G5433*NonHospFrac+theModel!$H5433*NonHospFrac</f>
        <v>430072.0587394092</v>
      </c>
      <c r="N5433" s="266">
        <f t="shared" si="1187"/>
        <v>694865.90048892971</v>
      </c>
      <c r="O5433" s="158"/>
      <c r="P5433" s="265">
        <f t="shared" si="1188"/>
        <v>248037.50767607585</v>
      </c>
      <c r="Q5433" s="265">
        <f t="shared" si="1189"/>
        <v>430070.49848879018</v>
      </c>
      <c r="R5433" s="266">
        <f t="shared" si="1190"/>
        <v>678108.00616486603</v>
      </c>
    </row>
    <row r="5434" spans="1:18" x14ac:dyDescent="0.25">
      <c r="A5434" s="81">
        <v>5403</v>
      </c>
      <c r="B5434" s="93">
        <f t="shared" si="1179"/>
        <v>2.5684145719760526E-45</v>
      </c>
      <c r="C5434" s="178">
        <f t="shared" si="1180"/>
        <v>2.5626206710423471E-45</v>
      </c>
      <c r="D5434" s="165">
        <f t="shared" si="1181"/>
        <v>2.2558277767625785E-3</v>
      </c>
      <c r="E5434" s="166">
        <f t="shared" si="1191"/>
        <v>24.291375447755232</v>
      </c>
      <c r="F5434" s="167">
        <f t="shared" si="1192"/>
        <v>12.190493305625017</v>
      </c>
      <c r="G5434" s="167">
        <f t="shared" si="1182"/>
        <v>423644.30606933008</v>
      </c>
      <c r="H5434" s="167">
        <f t="shared" si="1183"/>
        <v>271299.98899881309</v>
      </c>
      <c r="I5434" s="168">
        <f t="shared" si="1184"/>
        <v>694944.29506814317</v>
      </c>
      <c r="J5434" s="168">
        <f t="shared" si="1186"/>
        <v>650957.21250190923</v>
      </c>
      <c r="K5434" s="94"/>
      <c r="L5434" s="265">
        <f t="shared" si="1185"/>
        <v>264823.71571770299</v>
      </c>
      <c r="M5434" s="265">
        <f>$G5434*NonHospFrac+theModel!$H5434*NonHospFrac</f>
        <v>430120.57935044018</v>
      </c>
      <c r="N5434" s="266">
        <f t="shared" si="1187"/>
        <v>694944.29506814317</v>
      </c>
      <c r="O5434" s="158"/>
      <c r="P5434" s="265">
        <f t="shared" si="1188"/>
        <v>248061.47631025707</v>
      </c>
      <c r="Q5434" s="265">
        <f t="shared" si="1189"/>
        <v>430119.01909982116</v>
      </c>
      <c r="R5434" s="266">
        <f t="shared" si="1190"/>
        <v>678180.49541007821</v>
      </c>
    </row>
    <row r="5435" spans="1:18" x14ac:dyDescent="0.25">
      <c r="A5435" s="81">
        <v>5404</v>
      </c>
      <c r="B5435" s="93">
        <f t="shared" si="1179"/>
        <v>2.520435408190257E-45</v>
      </c>
      <c r="C5435" s="178">
        <f t="shared" si="1180"/>
        <v>2.5147497399869256E-45</v>
      </c>
      <c r="D5435" s="165">
        <f t="shared" si="1181"/>
        <v>2.2558277767625785E-3</v>
      </c>
      <c r="E5435" s="166">
        <f t="shared" si="1191"/>
        <v>24.291375447755232</v>
      </c>
      <c r="F5435" s="167">
        <f t="shared" si="1192"/>
        <v>12.192749133401779</v>
      </c>
      <c r="G5435" s="167">
        <f t="shared" si="1182"/>
        <v>423722.70064854354</v>
      </c>
      <c r="H5435" s="167">
        <f t="shared" si="1183"/>
        <v>271299.98899881309</v>
      </c>
      <c r="I5435" s="168">
        <f t="shared" si="1184"/>
        <v>695022.68964735663</v>
      </c>
      <c r="J5435" s="168">
        <f t="shared" si="1186"/>
        <v>651020.10787581117</v>
      </c>
      <c r="K5435" s="94"/>
      <c r="L5435" s="265">
        <f t="shared" si="1185"/>
        <v>264853.58968588535</v>
      </c>
      <c r="M5435" s="265">
        <f>$G5435*NonHospFrac+theModel!$H5435*NonHospFrac</f>
        <v>430169.09996147116</v>
      </c>
      <c r="N5435" s="266">
        <f t="shared" si="1187"/>
        <v>695022.68964735651</v>
      </c>
      <c r="O5435" s="158"/>
      <c r="P5435" s="265">
        <f t="shared" si="1188"/>
        <v>248085.44396742948</v>
      </c>
      <c r="Q5435" s="265">
        <f t="shared" si="1189"/>
        <v>430167.53971085214</v>
      </c>
      <c r="R5435" s="266">
        <f t="shared" si="1190"/>
        <v>678252.98367828166</v>
      </c>
    </row>
    <row r="5436" spans="1:18" x14ac:dyDescent="0.25">
      <c r="A5436" s="81">
        <v>5405</v>
      </c>
      <c r="B5436" s="93">
        <f t="shared" si="1179"/>
        <v>2.4733525172191005E-45</v>
      </c>
      <c r="C5436" s="178">
        <f t="shared" si="1180"/>
        <v>2.467773059909032E-45</v>
      </c>
      <c r="D5436" s="165">
        <f t="shared" si="1181"/>
        <v>2.2558277767625785E-3</v>
      </c>
      <c r="E5436" s="166">
        <f t="shared" si="1191"/>
        <v>24.291375447755232</v>
      </c>
      <c r="F5436" s="167">
        <f t="shared" si="1192"/>
        <v>12.195004961178542</v>
      </c>
      <c r="G5436" s="167">
        <f t="shared" si="1182"/>
        <v>423801.09522775694</v>
      </c>
      <c r="H5436" s="167">
        <f t="shared" si="1183"/>
        <v>271299.98899881309</v>
      </c>
      <c r="I5436" s="168">
        <f t="shared" si="1184"/>
        <v>695101.08422657009</v>
      </c>
      <c r="J5436" s="168">
        <f t="shared" si="1186"/>
        <v>651083.00068597379</v>
      </c>
      <c r="K5436" s="94"/>
      <c r="L5436" s="265">
        <f t="shared" si="1185"/>
        <v>264883.46365406783</v>
      </c>
      <c r="M5436" s="265">
        <f>$G5436*NonHospFrac+theModel!$H5436*NonHospFrac</f>
        <v>430217.62057250214</v>
      </c>
      <c r="N5436" s="266">
        <f t="shared" si="1187"/>
        <v>695101.08422656998</v>
      </c>
      <c r="O5436" s="158"/>
      <c r="P5436" s="265">
        <f t="shared" si="1188"/>
        <v>248109.41064763311</v>
      </c>
      <c r="Q5436" s="265">
        <f t="shared" si="1189"/>
        <v>430216.06032188312</v>
      </c>
      <c r="R5436" s="266">
        <f t="shared" si="1190"/>
        <v>678325.4709695162</v>
      </c>
    </row>
    <row r="5437" spans="1:18" x14ac:dyDescent="0.25">
      <c r="A5437" s="81">
        <v>5406</v>
      </c>
      <c r="B5437" s="93">
        <f t="shared" si="1179"/>
        <v>2.4271491562748131E-45</v>
      </c>
      <c r="C5437" s="178">
        <f t="shared" si="1180"/>
        <v>2.4216739257897425E-45</v>
      </c>
      <c r="D5437" s="165">
        <f t="shared" si="1181"/>
        <v>2.2558277767625785E-3</v>
      </c>
      <c r="E5437" s="166">
        <f t="shared" si="1191"/>
        <v>24.291375447755232</v>
      </c>
      <c r="F5437" s="167">
        <f t="shared" si="1192"/>
        <v>12.197260788955305</v>
      </c>
      <c r="G5437" s="167">
        <f t="shared" si="1182"/>
        <v>423879.48980697035</v>
      </c>
      <c r="H5437" s="167">
        <f t="shared" si="1183"/>
        <v>271299.98899881309</v>
      </c>
      <c r="I5437" s="168">
        <f t="shared" si="1184"/>
        <v>695179.47880578344</v>
      </c>
      <c r="J5437" s="168">
        <f t="shared" si="1186"/>
        <v>651145.89093250164</v>
      </c>
      <c r="K5437" s="94"/>
      <c r="L5437" s="265">
        <f t="shared" si="1185"/>
        <v>264913.3376222502</v>
      </c>
      <c r="M5437" s="265">
        <f>$G5437*NonHospFrac+theModel!$H5437*NonHospFrac</f>
        <v>430266.14118353324</v>
      </c>
      <c r="N5437" s="266">
        <f t="shared" si="1187"/>
        <v>695179.47880578344</v>
      </c>
      <c r="O5437" s="158"/>
      <c r="P5437" s="265">
        <f t="shared" si="1188"/>
        <v>248133.37635090755</v>
      </c>
      <c r="Q5437" s="265">
        <f t="shared" si="1189"/>
        <v>430264.58093291422</v>
      </c>
      <c r="R5437" s="266">
        <f t="shared" si="1190"/>
        <v>678397.95728382177</v>
      </c>
    </row>
    <row r="5438" spans="1:18" x14ac:dyDescent="0.25">
      <c r="A5438" s="81">
        <v>5407</v>
      </c>
      <c r="B5438" s="93">
        <f t="shared" si="1179"/>
        <v>2.3818088953324545E-45</v>
      </c>
      <c r="C5438" s="178">
        <f t="shared" si="1180"/>
        <v>2.3764359446674235E-45</v>
      </c>
      <c r="D5438" s="165">
        <f t="shared" si="1181"/>
        <v>2.2558277767625785E-3</v>
      </c>
      <c r="E5438" s="166">
        <f t="shared" si="1191"/>
        <v>24.291375447755232</v>
      </c>
      <c r="F5438" s="167">
        <f t="shared" si="1192"/>
        <v>12.199516616732067</v>
      </c>
      <c r="G5438" s="167">
        <f t="shared" si="1182"/>
        <v>423957.88438618381</v>
      </c>
      <c r="H5438" s="167">
        <f t="shared" si="1183"/>
        <v>271299.98899881309</v>
      </c>
      <c r="I5438" s="168">
        <f t="shared" si="1184"/>
        <v>695257.8733849969</v>
      </c>
      <c r="J5438" s="168">
        <f t="shared" si="1186"/>
        <v>651208.77861549926</v>
      </c>
      <c r="K5438" s="94"/>
      <c r="L5438" s="265">
        <f t="shared" si="1185"/>
        <v>264943.21159043268</v>
      </c>
      <c r="M5438" s="265">
        <f>$G5438*NonHospFrac+theModel!$H5438*NonHospFrac</f>
        <v>430314.66179456422</v>
      </c>
      <c r="N5438" s="266">
        <f t="shared" si="1187"/>
        <v>695257.8733849969</v>
      </c>
      <c r="O5438" s="158"/>
      <c r="P5438" s="265">
        <f t="shared" si="1188"/>
        <v>248157.34107729286</v>
      </c>
      <c r="Q5438" s="265">
        <f t="shared" si="1189"/>
        <v>430313.1015439452</v>
      </c>
      <c r="R5438" s="266">
        <f t="shared" si="1190"/>
        <v>678470.44262123806</v>
      </c>
    </row>
    <row r="5439" spans="1:18" x14ac:dyDescent="0.25">
      <c r="A5439" s="81">
        <v>5408</v>
      </c>
      <c r="B5439" s="93">
        <f t="shared" si="1179"/>
        <v>2.3373156112877314E-45</v>
      </c>
      <c r="C5439" s="178">
        <f t="shared" si="1180"/>
        <v>2.3320430298087277E-45</v>
      </c>
      <c r="D5439" s="165">
        <f t="shared" si="1181"/>
        <v>2.2558277767625785E-3</v>
      </c>
      <c r="E5439" s="166">
        <f t="shared" si="1191"/>
        <v>24.291375447755232</v>
      </c>
      <c r="F5439" s="167">
        <f t="shared" si="1192"/>
        <v>12.20177244450883</v>
      </c>
      <c r="G5439" s="167">
        <f t="shared" si="1182"/>
        <v>424036.27896539721</v>
      </c>
      <c r="H5439" s="167">
        <f t="shared" si="1183"/>
        <v>271299.98899881309</v>
      </c>
      <c r="I5439" s="168">
        <f t="shared" si="1184"/>
        <v>695336.26796421036</v>
      </c>
      <c r="J5439" s="168">
        <f t="shared" si="1186"/>
        <v>651271.66373507108</v>
      </c>
      <c r="K5439" s="94"/>
      <c r="L5439" s="265">
        <f t="shared" si="1185"/>
        <v>264973.0855586151</v>
      </c>
      <c r="M5439" s="265">
        <f>$G5439*NonHospFrac+theModel!$H5439*NonHospFrac</f>
        <v>430363.1824055952</v>
      </c>
      <c r="N5439" s="266">
        <f t="shared" si="1187"/>
        <v>695336.26796421036</v>
      </c>
      <c r="O5439" s="158"/>
      <c r="P5439" s="265">
        <f t="shared" si="1188"/>
        <v>248181.30482682868</v>
      </c>
      <c r="Q5439" s="265">
        <f t="shared" si="1189"/>
        <v>430361.62215497618</v>
      </c>
      <c r="R5439" s="266">
        <f t="shared" si="1190"/>
        <v>678542.92698180489</v>
      </c>
    </row>
    <row r="5440" spans="1:18" x14ac:dyDescent="0.25">
      <c r="A5440" s="81">
        <v>5409</v>
      </c>
      <c r="B5440" s="93">
        <f t="shared" si="1179"/>
        <v>2.2936534822230785E-45</v>
      </c>
      <c r="C5440" s="178">
        <f t="shared" si="1180"/>
        <v>2.2884793949876114E-45</v>
      </c>
      <c r="D5440" s="165">
        <f t="shared" si="1181"/>
        <v>2.2558277767625785E-3</v>
      </c>
      <c r="E5440" s="166">
        <f t="shared" si="1191"/>
        <v>24.291375447755232</v>
      </c>
      <c r="F5440" s="167">
        <f t="shared" si="1192"/>
        <v>12.204028272285592</v>
      </c>
      <c r="G5440" s="167">
        <f t="shared" si="1182"/>
        <v>424114.67354461062</v>
      </c>
      <c r="H5440" s="167">
        <f t="shared" si="1183"/>
        <v>271299.98899881309</v>
      </c>
      <c r="I5440" s="168">
        <f t="shared" si="1184"/>
        <v>695414.66254342371</v>
      </c>
      <c r="J5440" s="168">
        <f t="shared" si="1186"/>
        <v>651334.54629132163</v>
      </c>
      <c r="K5440" s="94"/>
      <c r="L5440" s="265">
        <f t="shared" si="1185"/>
        <v>265002.95952679752</v>
      </c>
      <c r="M5440" s="265">
        <f>$G5440*NonHospFrac+theModel!$H5440*NonHospFrac</f>
        <v>430411.70301662618</v>
      </c>
      <c r="N5440" s="266">
        <f t="shared" si="1187"/>
        <v>695414.66254342371</v>
      </c>
      <c r="O5440" s="158"/>
      <c r="P5440" s="265">
        <f t="shared" si="1188"/>
        <v>248205.26759955491</v>
      </c>
      <c r="Q5440" s="265">
        <f t="shared" si="1189"/>
        <v>430410.14276600716</v>
      </c>
      <c r="R5440" s="266">
        <f t="shared" si="1190"/>
        <v>678615.41036556207</v>
      </c>
    </row>
    <row r="5441" spans="1:18" x14ac:dyDescent="0.25">
      <c r="A5441" s="81">
        <v>5410</v>
      </c>
      <c r="B5441" s="93">
        <f t="shared" si="1179"/>
        <v>2.2508069817818775E-45</v>
      </c>
      <c r="C5441" s="178">
        <f t="shared" si="1180"/>
        <v>2.2457295488722429E-45</v>
      </c>
      <c r="D5441" s="165">
        <f t="shared" si="1181"/>
        <v>2.2558277767625785E-3</v>
      </c>
      <c r="E5441" s="166">
        <f t="shared" si="1191"/>
        <v>24.291375447755232</v>
      </c>
      <c r="F5441" s="167">
        <f t="shared" si="1192"/>
        <v>12.206284100062355</v>
      </c>
      <c r="G5441" s="167">
        <f t="shared" si="1182"/>
        <v>424193.06812382408</v>
      </c>
      <c r="H5441" s="167">
        <f t="shared" si="1183"/>
        <v>271299.98899881309</v>
      </c>
      <c r="I5441" s="168">
        <f t="shared" si="1184"/>
        <v>695493.05712263717</v>
      </c>
      <c r="J5441" s="168">
        <f t="shared" si="1186"/>
        <v>651397.42628435546</v>
      </c>
      <c r="K5441" s="94"/>
      <c r="L5441" s="265">
        <f t="shared" si="1185"/>
        <v>265032.83349497995</v>
      </c>
      <c r="M5441" s="265">
        <f>$G5441*NonHospFrac+theModel!$H5441*NonHospFrac</f>
        <v>430460.22362765716</v>
      </c>
      <c r="N5441" s="266">
        <f t="shared" si="1187"/>
        <v>695493.05712263705</v>
      </c>
      <c r="O5441" s="158"/>
      <c r="P5441" s="265">
        <f t="shared" si="1188"/>
        <v>248229.22939551133</v>
      </c>
      <c r="Q5441" s="265">
        <f t="shared" si="1189"/>
        <v>430458.66337703814</v>
      </c>
      <c r="R5441" s="266">
        <f t="shared" si="1190"/>
        <v>678687.89277254953</v>
      </c>
    </row>
    <row r="5442" spans="1:18" x14ac:dyDescent="0.25">
      <c r="A5442" s="81">
        <v>5411</v>
      </c>
      <c r="B5442" s="93">
        <f t="shared" si="1179"/>
        <v>2.2087608736467253E-45</v>
      </c>
      <c r="C5442" s="178">
        <f t="shared" si="1180"/>
        <v>2.2037782895157266E-45</v>
      </c>
      <c r="D5442" s="165">
        <f t="shared" si="1181"/>
        <v>2.2558277767625785E-3</v>
      </c>
      <c r="E5442" s="166">
        <f t="shared" si="1191"/>
        <v>24.291375447755232</v>
      </c>
      <c r="F5442" s="167">
        <f t="shared" si="1192"/>
        <v>12.208539927839118</v>
      </c>
      <c r="G5442" s="167">
        <f t="shared" si="1182"/>
        <v>424271.46270303748</v>
      </c>
      <c r="H5442" s="167">
        <f t="shared" si="1183"/>
        <v>271299.98899881309</v>
      </c>
      <c r="I5442" s="168">
        <f t="shared" si="1184"/>
        <v>695571.45170185063</v>
      </c>
      <c r="J5442" s="168">
        <f t="shared" si="1186"/>
        <v>651460.30371427699</v>
      </c>
      <c r="K5442" s="94"/>
      <c r="L5442" s="265">
        <f t="shared" si="1185"/>
        <v>265062.70746316237</v>
      </c>
      <c r="M5442" s="265">
        <f>$G5442*NonHospFrac+theModel!$H5442*NonHospFrac</f>
        <v>430508.74423868814</v>
      </c>
      <c r="N5442" s="266">
        <f t="shared" si="1187"/>
        <v>695571.45170185051</v>
      </c>
      <c r="O5442" s="158"/>
      <c r="P5442" s="265">
        <f t="shared" si="1188"/>
        <v>248253.19021473778</v>
      </c>
      <c r="Q5442" s="265">
        <f t="shared" si="1189"/>
        <v>430507.18398806913</v>
      </c>
      <c r="R5442" s="266">
        <f t="shared" si="1190"/>
        <v>678760.37420280697</v>
      </c>
    </row>
    <row r="5443" spans="1:18" x14ac:dyDescent="0.25">
      <c r="A5443" s="81">
        <v>5412</v>
      </c>
      <c r="B5443" s="93">
        <f t="shared" si="1179"/>
        <v>2.167500206121879E-45</v>
      </c>
      <c r="C5443" s="178">
        <f t="shared" si="1180"/>
        <v>2.1626106989507707E-45</v>
      </c>
      <c r="D5443" s="165">
        <f t="shared" si="1181"/>
        <v>2.2558277767625785E-3</v>
      </c>
      <c r="E5443" s="166">
        <f t="shared" si="1191"/>
        <v>24.291375447755232</v>
      </c>
      <c r="F5443" s="167">
        <f t="shared" si="1192"/>
        <v>12.21079575561588</v>
      </c>
      <c r="G5443" s="167">
        <f t="shared" si="1182"/>
        <v>424349.85728225089</v>
      </c>
      <c r="H5443" s="167">
        <f t="shared" si="1183"/>
        <v>271299.98899881309</v>
      </c>
      <c r="I5443" s="168">
        <f t="shared" si="1184"/>
        <v>695649.84628106398</v>
      </c>
      <c r="J5443" s="168">
        <f t="shared" si="1186"/>
        <v>651523.17858119053</v>
      </c>
      <c r="K5443" s="94"/>
      <c r="L5443" s="265">
        <f t="shared" si="1185"/>
        <v>265092.58143134479</v>
      </c>
      <c r="M5443" s="265">
        <f>$G5443*NonHospFrac+theModel!$H5443*NonHospFrac</f>
        <v>430557.26484971913</v>
      </c>
      <c r="N5443" s="266">
        <f t="shared" si="1187"/>
        <v>695649.84628106398</v>
      </c>
      <c r="O5443" s="158"/>
      <c r="P5443" s="265">
        <f t="shared" si="1188"/>
        <v>248277.15005727406</v>
      </c>
      <c r="Q5443" s="265">
        <f t="shared" si="1189"/>
        <v>430555.70459910011</v>
      </c>
      <c r="R5443" s="266">
        <f t="shared" si="1190"/>
        <v>678832.8546563742</v>
      </c>
    </row>
    <row r="5444" spans="1:18" x14ac:dyDescent="0.25">
      <c r="A5444" s="81">
        <v>5413</v>
      </c>
      <c r="B5444" s="93">
        <f t="shared" si="1179"/>
        <v>2.1270103068158902E-45</v>
      </c>
      <c r="C5444" s="178">
        <f t="shared" si="1180"/>
        <v>2.1222121378843145E-45</v>
      </c>
      <c r="D5444" s="165">
        <f t="shared" si="1181"/>
        <v>2.2558277767625785E-3</v>
      </c>
      <c r="E5444" s="166">
        <f t="shared" si="1191"/>
        <v>24.291375447755232</v>
      </c>
      <c r="F5444" s="167">
        <f t="shared" si="1192"/>
        <v>12.213051583392643</v>
      </c>
      <c r="G5444" s="167">
        <f t="shared" si="1182"/>
        <v>424428.25186146429</v>
      </c>
      <c r="H5444" s="167">
        <f t="shared" si="1183"/>
        <v>271299.98899881309</v>
      </c>
      <c r="I5444" s="168">
        <f t="shared" si="1184"/>
        <v>695728.24086027732</v>
      </c>
      <c r="J5444" s="168">
        <f t="shared" si="1186"/>
        <v>651586.05088520073</v>
      </c>
      <c r="K5444" s="94"/>
      <c r="L5444" s="265">
        <f t="shared" si="1185"/>
        <v>265122.45539952721</v>
      </c>
      <c r="M5444" s="265">
        <f>$G5444*NonHospFrac+theModel!$H5444*NonHospFrac</f>
        <v>430605.78546075011</v>
      </c>
      <c r="N5444" s="266">
        <f t="shared" si="1187"/>
        <v>695728.24086027732</v>
      </c>
      <c r="O5444" s="158"/>
      <c r="P5444" s="265">
        <f t="shared" si="1188"/>
        <v>248301.10892316001</v>
      </c>
      <c r="Q5444" s="265">
        <f t="shared" si="1189"/>
        <v>430604.22521013109</v>
      </c>
      <c r="R5444" s="266">
        <f t="shared" si="1190"/>
        <v>678905.33413329115</v>
      </c>
    </row>
    <row r="5445" spans="1:18" x14ac:dyDescent="0.25">
      <c r="A5445" s="81">
        <v>5414</v>
      </c>
      <c r="B5445" s="93">
        <f t="shared" si="1179"/>
        <v>2.0872767774245652E-45</v>
      </c>
      <c r="C5445" s="178">
        <f t="shared" si="1180"/>
        <v>2.0825682404922592E-45</v>
      </c>
      <c r="D5445" s="165">
        <f t="shared" si="1181"/>
        <v>2.2558277767625785E-3</v>
      </c>
      <c r="E5445" s="166">
        <f t="shared" si="1191"/>
        <v>24.291375447755232</v>
      </c>
      <c r="F5445" s="167">
        <f t="shared" si="1192"/>
        <v>12.215307411169405</v>
      </c>
      <c r="G5445" s="167">
        <f t="shared" si="1182"/>
        <v>424506.64644067775</v>
      </c>
      <c r="H5445" s="167">
        <f t="shared" si="1183"/>
        <v>271299.98899881309</v>
      </c>
      <c r="I5445" s="168">
        <f t="shared" si="1184"/>
        <v>695806.6354394909</v>
      </c>
      <c r="J5445" s="168">
        <f t="shared" si="1186"/>
        <v>651648.92062641226</v>
      </c>
      <c r="K5445" s="94"/>
      <c r="L5445" s="265">
        <f t="shared" si="1185"/>
        <v>265152.32936770964</v>
      </c>
      <c r="M5445" s="265">
        <f>$G5445*NonHospFrac+theModel!$H5445*NonHospFrac</f>
        <v>430654.3060717812</v>
      </c>
      <c r="N5445" s="266">
        <f t="shared" si="1187"/>
        <v>695806.6354394909</v>
      </c>
      <c r="O5445" s="158"/>
      <c r="P5445" s="265">
        <f t="shared" si="1188"/>
        <v>248325.0668124354</v>
      </c>
      <c r="Q5445" s="265">
        <f t="shared" si="1189"/>
        <v>430652.74582116219</v>
      </c>
      <c r="R5445" s="266">
        <f t="shared" si="1190"/>
        <v>678977.81263359752</v>
      </c>
    </row>
    <row r="5446" spans="1:18" x14ac:dyDescent="0.25">
      <c r="A5446" s="81">
        <v>5415</v>
      </c>
      <c r="B5446" s="93">
        <f t="shared" si="1179"/>
        <v>2.048285488610405E-45</v>
      </c>
      <c r="C5446" s="178">
        <f t="shared" si="1180"/>
        <v>2.0436649093104579E-45</v>
      </c>
      <c r="D5446" s="165">
        <f t="shared" si="1181"/>
        <v>2.2558277767625785E-3</v>
      </c>
      <c r="E5446" s="166">
        <f t="shared" si="1191"/>
        <v>24.291375447755232</v>
      </c>
      <c r="F5446" s="167">
        <f t="shared" si="1192"/>
        <v>12.217563238946168</v>
      </c>
      <c r="G5446" s="167">
        <f t="shared" si="1182"/>
        <v>424585.04101989116</v>
      </c>
      <c r="H5446" s="167">
        <f t="shared" si="1183"/>
        <v>271299.98899881309</v>
      </c>
      <c r="I5446" s="168">
        <f t="shared" si="1184"/>
        <v>695885.03001870424</v>
      </c>
      <c r="J5446" s="168">
        <f t="shared" si="1186"/>
        <v>651711.78780492919</v>
      </c>
      <c r="K5446" s="94"/>
      <c r="L5446" s="265">
        <f t="shared" si="1185"/>
        <v>265182.20333589206</v>
      </c>
      <c r="M5446" s="265">
        <f>$G5446*NonHospFrac+theModel!$H5446*NonHospFrac</f>
        <v>430702.82668281219</v>
      </c>
      <c r="N5446" s="266">
        <f t="shared" si="1187"/>
        <v>695885.03001870424</v>
      </c>
      <c r="O5446" s="158"/>
      <c r="P5446" s="265">
        <f t="shared" si="1188"/>
        <v>248349.02372514005</v>
      </c>
      <c r="Q5446" s="265">
        <f t="shared" si="1189"/>
        <v>430701.26643219317</v>
      </c>
      <c r="R5446" s="266">
        <f t="shared" si="1190"/>
        <v>679050.29015733325</v>
      </c>
    </row>
    <row r="5447" spans="1:18" x14ac:dyDescent="0.25">
      <c r="A5447" s="81">
        <v>5416</v>
      </c>
      <c r="B5447" s="93">
        <f t="shared" si="1179"/>
        <v>2.0100225749786609E-45</v>
      </c>
      <c r="C5447" s="178">
        <f t="shared" si="1180"/>
        <v>2.0054883102221043E-45</v>
      </c>
      <c r="D5447" s="165">
        <f t="shared" si="1181"/>
        <v>2.2558277767625785E-3</v>
      </c>
      <c r="E5447" s="166">
        <f t="shared" si="1191"/>
        <v>24.291375447755232</v>
      </c>
      <c r="F5447" s="167">
        <f t="shared" si="1192"/>
        <v>12.219819066722931</v>
      </c>
      <c r="G5447" s="167">
        <f t="shared" si="1182"/>
        <v>424663.43559910456</v>
      </c>
      <c r="H5447" s="167">
        <f t="shared" si="1183"/>
        <v>271299.98899881309</v>
      </c>
      <c r="I5447" s="168">
        <f t="shared" si="1184"/>
        <v>695963.42459791759</v>
      </c>
      <c r="J5447" s="168">
        <f t="shared" si="1186"/>
        <v>651774.65242085618</v>
      </c>
      <c r="K5447" s="94"/>
      <c r="L5447" s="265">
        <f t="shared" si="1185"/>
        <v>265212.07730407448</v>
      </c>
      <c r="M5447" s="265">
        <f>$G5447*NonHospFrac+theModel!$H5447*NonHospFrac</f>
        <v>430751.34729384317</v>
      </c>
      <c r="N5447" s="266">
        <f t="shared" si="1187"/>
        <v>695963.42459791759</v>
      </c>
      <c r="O5447" s="158"/>
      <c r="P5447" s="265">
        <f t="shared" si="1188"/>
        <v>248372.97966131379</v>
      </c>
      <c r="Q5447" s="265">
        <f t="shared" si="1189"/>
        <v>430749.78704322415</v>
      </c>
      <c r="R5447" s="266">
        <f t="shared" si="1190"/>
        <v>679122.76670453791</v>
      </c>
    </row>
    <row r="5448" spans="1:18" x14ac:dyDescent="0.25">
      <c r="A5448" s="81">
        <v>5417</v>
      </c>
      <c r="B5448" s="93">
        <f t="shared" si="1179"/>
        <v>1.9724744301463494E-45</v>
      </c>
      <c r="C5448" s="178">
        <f t="shared" si="1180"/>
        <v>1.9680248675378714E-45</v>
      </c>
      <c r="D5448" s="165">
        <f t="shared" si="1181"/>
        <v>2.2558277767625785E-3</v>
      </c>
      <c r="E5448" s="166">
        <f t="shared" si="1191"/>
        <v>24.291375447755232</v>
      </c>
      <c r="F5448" s="167">
        <f t="shared" si="1192"/>
        <v>12.222074894499693</v>
      </c>
      <c r="G5448" s="167">
        <f t="shared" si="1182"/>
        <v>424741.83017831802</v>
      </c>
      <c r="H5448" s="167">
        <f t="shared" si="1183"/>
        <v>271299.98899881309</v>
      </c>
      <c r="I5448" s="168">
        <f t="shared" si="1184"/>
        <v>696041.81917713117</v>
      </c>
      <c r="J5448" s="168">
        <f t="shared" si="1186"/>
        <v>651837.51447429787</v>
      </c>
      <c r="K5448" s="94"/>
      <c r="L5448" s="265">
        <f t="shared" si="1185"/>
        <v>265241.95127225691</v>
      </c>
      <c r="M5448" s="265">
        <f>$G5448*NonHospFrac+theModel!$H5448*NonHospFrac</f>
        <v>430799.86790487415</v>
      </c>
      <c r="N5448" s="266">
        <f t="shared" si="1187"/>
        <v>696041.81917713105</v>
      </c>
      <c r="O5448" s="158"/>
      <c r="P5448" s="265">
        <f t="shared" si="1188"/>
        <v>248396.93462099641</v>
      </c>
      <c r="Q5448" s="265">
        <f t="shared" si="1189"/>
        <v>430798.30765425513</v>
      </c>
      <c r="R5448" s="266">
        <f t="shared" si="1190"/>
        <v>679195.24227525154</v>
      </c>
    </row>
    <row r="5449" spans="1:18" x14ac:dyDescent="0.25">
      <c r="A5449" s="81">
        <v>5418</v>
      </c>
      <c r="B5449" s="93">
        <f t="shared" si="1179"/>
        <v>1.9356277019039751E-45</v>
      </c>
      <c r="C5449" s="178">
        <f t="shared" si="1180"/>
        <v>1.9312612591685489E-45</v>
      </c>
      <c r="D5449" s="165">
        <f t="shared" si="1181"/>
        <v>2.2558277767625785E-3</v>
      </c>
      <c r="E5449" s="166">
        <f t="shared" si="1191"/>
        <v>24.291375447755232</v>
      </c>
      <c r="F5449" s="167">
        <f t="shared" si="1192"/>
        <v>12.224330722276456</v>
      </c>
      <c r="G5449" s="167">
        <f t="shared" si="1182"/>
        <v>424820.22475753142</v>
      </c>
      <c r="H5449" s="167">
        <f t="shared" si="1183"/>
        <v>271299.98899881309</v>
      </c>
      <c r="I5449" s="168">
        <f t="shared" si="1184"/>
        <v>696120.21375634451</v>
      </c>
      <c r="J5449" s="168">
        <f t="shared" si="1186"/>
        <v>651900.37396535825</v>
      </c>
      <c r="K5449" s="94"/>
      <c r="L5449" s="265">
        <f t="shared" si="1185"/>
        <v>265271.82524043939</v>
      </c>
      <c r="M5449" s="265">
        <f>$G5449*NonHospFrac+theModel!$H5449*NonHospFrac</f>
        <v>430848.38851590513</v>
      </c>
      <c r="N5449" s="266">
        <f t="shared" si="1187"/>
        <v>696120.21375634451</v>
      </c>
      <c r="O5449" s="158"/>
      <c r="P5449" s="265">
        <f t="shared" si="1188"/>
        <v>248420.88860422777</v>
      </c>
      <c r="Q5449" s="265">
        <f t="shared" si="1189"/>
        <v>430846.82826528611</v>
      </c>
      <c r="R5449" s="266">
        <f t="shared" si="1190"/>
        <v>679267.71686951385</v>
      </c>
    </row>
    <row r="5450" spans="1:18" x14ac:dyDescent="0.25">
      <c r="A5450" s="81">
        <v>5419</v>
      </c>
      <c r="B5450" s="93">
        <f t="shared" si="1179"/>
        <v>1.8994692874676119E-45</v>
      </c>
      <c r="C5450" s="178">
        <f t="shared" si="1180"/>
        <v>1.8951844118878348E-45</v>
      </c>
      <c r="D5450" s="165">
        <f t="shared" si="1181"/>
        <v>2.2558277767625785E-3</v>
      </c>
      <c r="E5450" s="166">
        <f t="shared" si="1191"/>
        <v>24.291375447755232</v>
      </c>
      <c r="F5450" s="167">
        <f t="shared" si="1192"/>
        <v>12.226586550053218</v>
      </c>
      <c r="G5450" s="167">
        <f t="shared" si="1182"/>
        <v>424898.61933674483</v>
      </c>
      <c r="H5450" s="167">
        <f t="shared" si="1183"/>
        <v>271299.98899881309</v>
      </c>
      <c r="I5450" s="168">
        <f t="shared" si="1184"/>
        <v>696198.60833555786</v>
      </c>
      <c r="J5450" s="168">
        <f t="shared" si="1186"/>
        <v>651963.23089414206</v>
      </c>
      <c r="K5450" s="94"/>
      <c r="L5450" s="265">
        <f t="shared" si="1185"/>
        <v>265301.69920862175</v>
      </c>
      <c r="M5450" s="265">
        <f>$G5450*NonHospFrac+theModel!$H5450*NonHospFrac</f>
        <v>430896.90912693611</v>
      </c>
      <c r="N5450" s="266">
        <f t="shared" si="1187"/>
        <v>696198.60833555786</v>
      </c>
      <c r="O5450" s="158"/>
      <c r="P5450" s="265">
        <f t="shared" si="1188"/>
        <v>248444.84161104754</v>
      </c>
      <c r="Q5450" s="265">
        <f t="shared" si="1189"/>
        <v>430895.34887631709</v>
      </c>
      <c r="R5450" s="266">
        <f t="shared" si="1190"/>
        <v>679340.19048736466</v>
      </c>
    </row>
    <row r="5451" spans="1:18" x14ac:dyDescent="0.25">
      <c r="A5451" s="81">
        <v>5420</v>
      </c>
      <c r="B5451" s="93">
        <f t="shared" si="1179"/>
        <v>1.8639863288191375E-45</v>
      </c>
      <c r="C5451" s="178">
        <f t="shared" si="1180"/>
        <v>1.8597814966830816E-45</v>
      </c>
      <c r="D5451" s="165">
        <f t="shared" si="1181"/>
        <v>2.2558277767625785E-3</v>
      </c>
      <c r="E5451" s="166">
        <f t="shared" si="1191"/>
        <v>24.291375447755232</v>
      </c>
      <c r="F5451" s="167">
        <f t="shared" si="1192"/>
        <v>12.228842377829981</v>
      </c>
      <c r="G5451" s="167">
        <f t="shared" si="1182"/>
        <v>424977.01391595829</v>
      </c>
      <c r="H5451" s="167">
        <f t="shared" si="1183"/>
        <v>271299.98899881309</v>
      </c>
      <c r="I5451" s="168">
        <f t="shared" si="1184"/>
        <v>696277.00291477144</v>
      </c>
      <c r="J5451" s="168">
        <f t="shared" si="1186"/>
        <v>652026.08526075387</v>
      </c>
      <c r="K5451" s="94"/>
      <c r="L5451" s="265">
        <f t="shared" si="1185"/>
        <v>265331.57317680423</v>
      </c>
      <c r="M5451" s="265">
        <f>$G5451*NonHospFrac+theModel!$H5451*NonHospFrac</f>
        <v>430945.42973796721</v>
      </c>
      <c r="N5451" s="266">
        <f t="shared" si="1187"/>
        <v>696277.00291477144</v>
      </c>
      <c r="O5451" s="158"/>
      <c r="P5451" s="265">
        <f t="shared" si="1188"/>
        <v>248468.79364149566</v>
      </c>
      <c r="Q5451" s="265">
        <f t="shared" si="1189"/>
        <v>430943.86948734819</v>
      </c>
      <c r="R5451" s="266">
        <f t="shared" si="1190"/>
        <v>679412.66312884388</v>
      </c>
    </row>
    <row r="5452" spans="1:18" x14ac:dyDescent="0.25">
      <c r="A5452" s="81">
        <v>5421</v>
      </c>
      <c r="B5452" s="93">
        <f t="shared" si="1179"/>
        <v>1.8291662081343279E-45</v>
      </c>
      <c r="C5452" s="178">
        <f t="shared" si="1180"/>
        <v>1.825039924193703E-45</v>
      </c>
      <c r="D5452" s="165">
        <f t="shared" si="1181"/>
        <v>2.2558277767625785E-3</v>
      </c>
      <c r="E5452" s="166">
        <f t="shared" si="1191"/>
        <v>24.291375447755232</v>
      </c>
      <c r="F5452" s="167">
        <f t="shared" si="1192"/>
        <v>12.231098205606743</v>
      </c>
      <c r="G5452" s="167">
        <f t="shared" si="1182"/>
        <v>425055.40849517169</v>
      </c>
      <c r="H5452" s="167">
        <f t="shared" si="1183"/>
        <v>271299.98899881309</v>
      </c>
      <c r="I5452" s="168">
        <f t="shared" si="1184"/>
        <v>696355.39749398478</v>
      </c>
      <c r="J5452" s="168">
        <f t="shared" si="1186"/>
        <v>652088.93706529785</v>
      </c>
      <c r="K5452" s="94"/>
      <c r="L5452" s="265">
        <f t="shared" si="1185"/>
        <v>265361.4471449866</v>
      </c>
      <c r="M5452" s="265">
        <f>$G5452*NonHospFrac+theModel!$H5452*NonHospFrac</f>
        <v>430993.95034899819</v>
      </c>
      <c r="N5452" s="266">
        <f t="shared" si="1187"/>
        <v>696355.39749398478</v>
      </c>
      <c r="O5452" s="158"/>
      <c r="P5452" s="265">
        <f t="shared" si="1188"/>
        <v>248492.74469561179</v>
      </c>
      <c r="Q5452" s="265">
        <f t="shared" si="1189"/>
        <v>430992.39009837917</v>
      </c>
      <c r="R5452" s="266">
        <f t="shared" si="1190"/>
        <v>679485.13479399099</v>
      </c>
    </row>
    <row r="5453" spans="1:18" x14ac:dyDescent="0.25">
      <c r="A5453" s="81">
        <v>5422</v>
      </c>
      <c r="B5453" s="93">
        <f t="shared" si="1179"/>
        <v>1.7949965432954992E-45</v>
      </c>
      <c r="C5453" s="178">
        <f t="shared" si="1180"/>
        <v>1.7909473402339403E-45</v>
      </c>
      <c r="D5453" s="165">
        <f t="shared" si="1181"/>
        <v>2.2558277767625785E-3</v>
      </c>
      <c r="E5453" s="166">
        <f t="shared" si="1191"/>
        <v>24.291375447755232</v>
      </c>
      <c r="F5453" s="167">
        <f t="shared" si="1192"/>
        <v>12.233354033383506</v>
      </c>
      <c r="G5453" s="167">
        <f t="shared" si="1182"/>
        <v>425133.8030743851</v>
      </c>
      <c r="H5453" s="167">
        <f t="shared" si="1183"/>
        <v>271299.98899881309</v>
      </c>
      <c r="I5453" s="168">
        <f t="shared" si="1184"/>
        <v>696433.79207319813</v>
      </c>
      <c r="J5453" s="168">
        <f t="shared" si="1186"/>
        <v>652151.78630787844</v>
      </c>
      <c r="K5453" s="94"/>
      <c r="L5453" s="265">
        <f t="shared" si="1185"/>
        <v>265391.32111316908</v>
      </c>
      <c r="M5453" s="265">
        <f>$G5453*NonHospFrac+theModel!$H5453*NonHospFrac</f>
        <v>431042.47096002917</v>
      </c>
      <c r="N5453" s="266">
        <f t="shared" si="1187"/>
        <v>696433.79207319824</v>
      </c>
      <c r="O5453" s="158"/>
      <c r="P5453" s="265">
        <f t="shared" si="1188"/>
        <v>248516.69477343588</v>
      </c>
      <c r="Q5453" s="265">
        <f t="shared" si="1189"/>
        <v>431040.91070941015</v>
      </c>
      <c r="R5453" s="266">
        <f t="shared" si="1190"/>
        <v>679557.60548284603</v>
      </c>
    </row>
    <row r="5454" spans="1:18" x14ac:dyDescent="0.25">
      <c r="A5454" s="81">
        <v>5423</v>
      </c>
      <c r="B5454" s="93">
        <f t="shared" si="1179"/>
        <v>1.7614651834888201E-45</v>
      </c>
      <c r="C5454" s="178">
        <f t="shared" si="1180"/>
        <v>1.7574916214001059E-45</v>
      </c>
      <c r="D5454" s="165">
        <f t="shared" si="1181"/>
        <v>2.2558277767625785E-3</v>
      </c>
      <c r="E5454" s="166">
        <f t="shared" si="1191"/>
        <v>24.291375447755232</v>
      </c>
      <c r="F5454" s="167">
        <f t="shared" si="1192"/>
        <v>12.235609861160269</v>
      </c>
      <c r="G5454" s="167">
        <f t="shared" si="1182"/>
        <v>425212.1976535985</v>
      </c>
      <c r="H5454" s="167">
        <f t="shared" si="1183"/>
        <v>271299.98899881309</v>
      </c>
      <c r="I5454" s="168">
        <f t="shared" si="1184"/>
        <v>696512.18665241159</v>
      </c>
      <c r="J5454" s="168">
        <f t="shared" si="1186"/>
        <v>652214.63298860029</v>
      </c>
      <c r="K5454" s="94"/>
      <c r="L5454" s="265">
        <f t="shared" si="1185"/>
        <v>265421.19508135144</v>
      </c>
      <c r="M5454" s="265">
        <f>$G5454*NonHospFrac+theModel!$H5454*NonHospFrac</f>
        <v>431090.99157106015</v>
      </c>
      <c r="N5454" s="266">
        <f t="shared" si="1187"/>
        <v>696512.18665241159</v>
      </c>
      <c r="O5454" s="158"/>
      <c r="P5454" s="265">
        <f t="shared" si="1188"/>
        <v>248540.64387500758</v>
      </c>
      <c r="Q5454" s="265">
        <f t="shared" si="1189"/>
        <v>431089.43132044113</v>
      </c>
      <c r="R5454" s="266">
        <f t="shared" si="1190"/>
        <v>679630.07519544871</v>
      </c>
    </row>
    <row r="5455" spans="1:18" x14ac:dyDescent="0.25">
      <c r="A5455" s="81">
        <v>5424</v>
      </c>
      <c r="B5455" s="93">
        <f t="shared" si="1179"/>
        <v>1.7285602048830382E-45</v>
      </c>
      <c r="C5455" s="178">
        <f t="shared" si="1180"/>
        <v>1.7246608707590565E-45</v>
      </c>
      <c r="D5455" s="165">
        <f t="shared" si="1181"/>
        <v>2.2558277767625785E-3</v>
      </c>
      <c r="E5455" s="166">
        <f t="shared" si="1191"/>
        <v>24.291375447755232</v>
      </c>
      <c r="F5455" s="167">
        <f t="shared" si="1192"/>
        <v>12.237865688937031</v>
      </c>
      <c r="G5455" s="167">
        <f t="shared" si="1182"/>
        <v>425290.59223281196</v>
      </c>
      <c r="H5455" s="167">
        <f t="shared" si="1183"/>
        <v>271299.98899881309</v>
      </c>
      <c r="I5455" s="168">
        <f t="shared" si="1184"/>
        <v>696590.58123162505</v>
      </c>
      <c r="J5455" s="168">
        <f t="shared" si="1186"/>
        <v>652277.47710756771</v>
      </c>
      <c r="K5455" s="94"/>
      <c r="L5455" s="265">
        <f t="shared" si="1185"/>
        <v>265451.06904953392</v>
      </c>
      <c r="M5455" s="265">
        <f>$G5455*NonHospFrac+theModel!$H5455*NonHospFrac</f>
        <v>431139.51218209113</v>
      </c>
      <c r="N5455" s="266">
        <f t="shared" si="1187"/>
        <v>696590.58123162505</v>
      </c>
      <c r="O5455" s="158"/>
      <c r="P5455" s="265">
        <f t="shared" si="1188"/>
        <v>248564.59200036683</v>
      </c>
      <c r="Q5455" s="265">
        <f t="shared" si="1189"/>
        <v>431137.95193147211</v>
      </c>
      <c r="R5455" s="266">
        <f t="shared" si="1190"/>
        <v>679702.54393183894</v>
      </c>
    </row>
    <row r="5456" spans="1:18" x14ac:dyDescent="0.25">
      <c r="A5456" s="81">
        <v>5425</v>
      </c>
      <c r="B5456" s="93">
        <f t="shared" si="1179"/>
        <v>1.6962699063897457E-45</v>
      </c>
      <c r="C5456" s="178">
        <f t="shared" si="1180"/>
        <v>1.6924434136180253E-45</v>
      </c>
      <c r="D5456" s="165">
        <f t="shared" si="1181"/>
        <v>2.2558277767625785E-3</v>
      </c>
      <c r="E5456" s="166">
        <f t="shared" si="1191"/>
        <v>24.291375447755232</v>
      </c>
      <c r="F5456" s="167">
        <f t="shared" si="1192"/>
        <v>12.240121516713794</v>
      </c>
      <c r="G5456" s="167">
        <f t="shared" si="1182"/>
        <v>425368.98681202537</v>
      </c>
      <c r="H5456" s="167">
        <f t="shared" si="1183"/>
        <v>271299.98899881309</v>
      </c>
      <c r="I5456" s="168">
        <f t="shared" si="1184"/>
        <v>696668.9758108384</v>
      </c>
      <c r="J5456" s="168">
        <f t="shared" si="1186"/>
        <v>652340.31866488501</v>
      </c>
      <c r="K5456" s="94"/>
      <c r="L5456" s="265">
        <f t="shared" si="1185"/>
        <v>265480.94301771629</v>
      </c>
      <c r="M5456" s="265">
        <f>$G5456*NonHospFrac+theModel!$H5456*NonHospFrac</f>
        <v>431188.03279312211</v>
      </c>
      <c r="N5456" s="266">
        <f t="shared" si="1187"/>
        <v>696668.9758108384</v>
      </c>
      <c r="O5456" s="158"/>
      <c r="P5456" s="265">
        <f t="shared" si="1188"/>
        <v>248588.53914955325</v>
      </c>
      <c r="Q5456" s="265">
        <f t="shared" si="1189"/>
        <v>431186.47254250309</v>
      </c>
      <c r="R5456" s="266">
        <f t="shared" si="1190"/>
        <v>679775.01169205632</v>
      </c>
    </row>
    <row r="5457" spans="1:18" x14ac:dyDescent="0.25">
      <c r="A5457" s="81">
        <v>5426</v>
      </c>
      <c r="B5457" s="93">
        <f t="shared" si="1179"/>
        <v>1.6645828055020432E-45</v>
      </c>
      <c r="C5457" s="178">
        <f t="shared" si="1180"/>
        <v>1.6608277933726702E-45</v>
      </c>
      <c r="D5457" s="165">
        <f t="shared" si="1181"/>
        <v>2.2558277767625785E-3</v>
      </c>
      <c r="E5457" s="166">
        <f t="shared" si="1191"/>
        <v>24.291375447755232</v>
      </c>
      <c r="F5457" s="167">
        <f t="shared" si="1192"/>
        <v>12.242377344490556</v>
      </c>
      <c r="G5457" s="167">
        <f t="shared" si="1182"/>
        <v>425447.38139123877</v>
      </c>
      <c r="H5457" s="167">
        <f t="shared" si="1183"/>
        <v>271299.98899881309</v>
      </c>
      <c r="I5457" s="168">
        <f t="shared" si="1184"/>
        <v>696747.37039005186</v>
      </c>
      <c r="J5457" s="168">
        <f t="shared" si="1186"/>
        <v>652403.15766065684</v>
      </c>
      <c r="K5457" s="94"/>
      <c r="L5457" s="265">
        <f t="shared" si="1185"/>
        <v>265510.81698589877</v>
      </c>
      <c r="M5457" s="265">
        <f>$G5457*NonHospFrac+theModel!$H5457*NonHospFrac</f>
        <v>431236.55340415309</v>
      </c>
      <c r="N5457" s="266">
        <f t="shared" si="1187"/>
        <v>696747.37039005186</v>
      </c>
      <c r="O5457" s="158"/>
      <c r="P5457" s="265">
        <f t="shared" si="1188"/>
        <v>248612.48532260684</v>
      </c>
      <c r="Q5457" s="265">
        <f t="shared" si="1189"/>
        <v>431234.99315353407</v>
      </c>
      <c r="R5457" s="266">
        <f t="shared" si="1190"/>
        <v>679847.47847614088</v>
      </c>
    </row>
    <row r="5458" spans="1:18" x14ac:dyDescent="0.25">
      <c r="A5458" s="81">
        <v>5427</v>
      </c>
      <c r="B5458" s="93">
        <f t="shared" si="1179"/>
        <v>1.6334876342117261E-45</v>
      </c>
      <c r="C5458" s="178">
        <f t="shared" si="1180"/>
        <v>1.629802767433473E-45</v>
      </c>
      <c r="D5458" s="165">
        <f t="shared" si="1181"/>
        <v>2.2558277767625785E-3</v>
      </c>
      <c r="E5458" s="166">
        <f t="shared" si="1191"/>
        <v>24.291375447755232</v>
      </c>
      <c r="F5458" s="167">
        <f t="shared" si="1192"/>
        <v>12.244633172267319</v>
      </c>
      <c r="G5458" s="167">
        <f t="shared" si="1182"/>
        <v>425525.77597045223</v>
      </c>
      <c r="H5458" s="167">
        <f t="shared" si="1183"/>
        <v>271299.98899881309</v>
      </c>
      <c r="I5458" s="168">
        <f t="shared" si="1184"/>
        <v>696825.76496926532</v>
      </c>
      <c r="J5458" s="168">
        <f t="shared" si="1186"/>
        <v>652465.99409498752</v>
      </c>
      <c r="K5458" s="94"/>
      <c r="L5458" s="265">
        <f t="shared" si="1185"/>
        <v>265540.69095408119</v>
      </c>
      <c r="M5458" s="265">
        <f>$G5458*NonHospFrac+theModel!$H5458*NonHospFrac</f>
        <v>431285.07401518407</v>
      </c>
      <c r="N5458" s="266">
        <f t="shared" si="1187"/>
        <v>696825.76496926532</v>
      </c>
      <c r="O5458" s="158"/>
      <c r="P5458" s="265">
        <f t="shared" si="1188"/>
        <v>248636.43051956722</v>
      </c>
      <c r="Q5458" s="265">
        <f t="shared" si="1189"/>
        <v>431283.51376456505</v>
      </c>
      <c r="R5458" s="266">
        <f t="shared" si="1190"/>
        <v>679919.94428413222</v>
      </c>
    </row>
    <row r="5459" spans="1:18" x14ac:dyDescent="0.25">
      <c r="A5459" s="81">
        <v>5428</v>
      </c>
      <c r="B5459" s="93">
        <f t="shared" si="1179"/>
        <v>1.6029733350019928E-45</v>
      </c>
      <c r="C5459" s="178">
        <f t="shared" si="1180"/>
        <v>1.5993573032274855E-45</v>
      </c>
      <c r="D5459" s="165">
        <f t="shared" si="1181"/>
        <v>2.2558277767625785E-3</v>
      </c>
      <c r="E5459" s="166">
        <f t="shared" si="1191"/>
        <v>24.291375447755232</v>
      </c>
      <c r="F5459" s="167">
        <f t="shared" si="1192"/>
        <v>12.246889000044082</v>
      </c>
      <c r="G5459" s="167">
        <f t="shared" si="1182"/>
        <v>425604.17054966564</v>
      </c>
      <c r="H5459" s="167">
        <f t="shared" si="1183"/>
        <v>271299.98899881309</v>
      </c>
      <c r="I5459" s="168">
        <f t="shared" si="1184"/>
        <v>696904.15954847867</v>
      </c>
      <c r="J5459" s="168">
        <f t="shared" si="1186"/>
        <v>652528.82796798134</v>
      </c>
      <c r="K5459" s="94"/>
      <c r="L5459" s="265">
        <f t="shared" si="1185"/>
        <v>265570.56492226361</v>
      </c>
      <c r="M5459" s="265">
        <f>$G5459*NonHospFrac+theModel!$H5459*NonHospFrac</f>
        <v>431333.59462621505</v>
      </c>
      <c r="N5459" s="266">
        <f t="shared" si="1187"/>
        <v>696904.15954847867</v>
      </c>
      <c r="O5459" s="158"/>
      <c r="P5459" s="265">
        <f t="shared" si="1188"/>
        <v>248660.37474047422</v>
      </c>
      <c r="Q5459" s="265">
        <f t="shared" si="1189"/>
        <v>431332.03437559603</v>
      </c>
      <c r="R5459" s="266">
        <f t="shared" si="1190"/>
        <v>679992.40911607025</v>
      </c>
    </row>
    <row r="5460" spans="1:18" x14ac:dyDescent="0.25">
      <c r="A5460" s="81">
        <v>5429</v>
      </c>
      <c r="B5460" s="93">
        <f t="shared" si="1179"/>
        <v>1.5730290569156276E-45</v>
      </c>
      <c r="C5460" s="178">
        <f t="shared" si="1180"/>
        <v>1.5694805742753828E-45</v>
      </c>
      <c r="D5460" s="165">
        <f t="shared" si="1181"/>
        <v>2.2558277767625785E-3</v>
      </c>
      <c r="E5460" s="166">
        <f t="shared" si="1191"/>
        <v>24.291375447755232</v>
      </c>
      <c r="F5460" s="167">
        <f t="shared" si="1192"/>
        <v>12.249144827820844</v>
      </c>
      <c r="G5460" s="167">
        <f t="shared" si="1182"/>
        <v>425682.56512887904</v>
      </c>
      <c r="H5460" s="167">
        <f t="shared" si="1183"/>
        <v>271299.98899881309</v>
      </c>
      <c r="I5460" s="168">
        <f t="shared" si="1184"/>
        <v>696982.55412769213</v>
      </c>
      <c r="J5460" s="168">
        <f t="shared" si="1186"/>
        <v>652591.65927974286</v>
      </c>
      <c r="K5460" s="94"/>
      <c r="L5460" s="265">
        <f t="shared" si="1185"/>
        <v>265600.43889044604</v>
      </c>
      <c r="M5460" s="265">
        <f>$G5460*NonHospFrac+theModel!$H5460*NonHospFrac</f>
        <v>431382.11523724603</v>
      </c>
      <c r="N5460" s="266">
        <f t="shared" si="1187"/>
        <v>696982.55412769201</v>
      </c>
      <c r="O5460" s="158"/>
      <c r="P5460" s="265">
        <f t="shared" si="1188"/>
        <v>248684.31798536764</v>
      </c>
      <c r="Q5460" s="265">
        <f t="shared" si="1189"/>
        <v>431380.55498662702</v>
      </c>
      <c r="R5460" s="266">
        <f t="shared" si="1190"/>
        <v>680064.87297199469</v>
      </c>
    </row>
    <row r="5461" spans="1:18" x14ac:dyDescent="0.25">
      <c r="A5461" s="81">
        <v>5430</v>
      </c>
      <c r="B5461" s="93">
        <f t="shared" si="1179"/>
        <v>1.5436441516962556E-45</v>
      </c>
      <c r="C5461" s="178">
        <f t="shared" si="1180"/>
        <v>1.540161956341422E-45</v>
      </c>
      <c r="D5461" s="165">
        <f t="shared" si="1181"/>
        <v>2.2558277767625785E-3</v>
      </c>
      <c r="E5461" s="166">
        <f t="shared" si="1191"/>
        <v>24.291375447755232</v>
      </c>
      <c r="F5461" s="167">
        <f t="shared" si="1192"/>
        <v>12.251400655597607</v>
      </c>
      <c r="G5461" s="167">
        <f t="shared" si="1182"/>
        <v>425760.9597080925</v>
      </c>
      <c r="H5461" s="167">
        <f t="shared" si="1183"/>
        <v>271299.98899881309</v>
      </c>
      <c r="I5461" s="168">
        <f t="shared" si="1184"/>
        <v>697060.94870690559</v>
      </c>
      <c r="J5461" s="168">
        <f t="shared" si="1186"/>
        <v>652654.48803037649</v>
      </c>
      <c r="K5461" s="94"/>
      <c r="L5461" s="265">
        <f t="shared" si="1185"/>
        <v>265630.31285862846</v>
      </c>
      <c r="M5461" s="265">
        <f>$G5461*NonHospFrac+theModel!$H5461*NonHospFrac</f>
        <v>431430.63584827713</v>
      </c>
      <c r="N5461" s="266">
        <f t="shared" si="1187"/>
        <v>697060.94870690559</v>
      </c>
      <c r="O5461" s="158"/>
      <c r="P5461" s="265">
        <f t="shared" si="1188"/>
        <v>248708.26025428728</v>
      </c>
      <c r="Q5461" s="265">
        <f t="shared" si="1189"/>
        <v>431429.07559765811</v>
      </c>
      <c r="R5461" s="266">
        <f t="shared" si="1190"/>
        <v>680137.33585194545</v>
      </c>
    </row>
    <row r="5462" spans="1:18" x14ac:dyDescent="0.25">
      <c r="A5462" s="81">
        <v>5431</v>
      </c>
      <c r="B5462" s="93">
        <f t="shared" si="1179"/>
        <v>1.5148081700018211E-45</v>
      </c>
      <c r="C5462" s="178">
        <f t="shared" si="1180"/>
        <v>1.5113910236554642E-45</v>
      </c>
      <c r="D5462" s="165">
        <f t="shared" si="1181"/>
        <v>2.2558277767625785E-3</v>
      </c>
      <c r="E5462" s="166">
        <f t="shared" si="1191"/>
        <v>24.291375447755232</v>
      </c>
      <c r="F5462" s="167">
        <f t="shared" si="1192"/>
        <v>12.253656483374369</v>
      </c>
      <c r="G5462" s="167">
        <f t="shared" si="1182"/>
        <v>425839.35428730591</v>
      </c>
      <c r="H5462" s="167">
        <f t="shared" si="1183"/>
        <v>271299.98899881309</v>
      </c>
      <c r="I5462" s="168">
        <f t="shared" si="1184"/>
        <v>697139.34328611894</v>
      </c>
      <c r="J5462" s="168">
        <f t="shared" si="1186"/>
        <v>652717.31421998644</v>
      </c>
      <c r="K5462" s="94"/>
      <c r="L5462" s="265">
        <f t="shared" si="1185"/>
        <v>265660.18682681088</v>
      </c>
      <c r="M5462" s="265">
        <f>$G5462*NonHospFrac+theModel!$H5462*NonHospFrac</f>
        <v>431479.15645930811</v>
      </c>
      <c r="N5462" s="266">
        <f t="shared" si="1187"/>
        <v>697139.34328611894</v>
      </c>
      <c r="O5462" s="158"/>
      <c r="P5462" s="265">
        <f t="shared" si="1188"/>
        <v>248732.20154727288</v>
      </c>
      <c r="Q5462" s="265">
        <f t="shared" si="1189"/>
        <v>431477.59620868909</v>
      </c>
      <c r="R5462" s="266">
        <f t="shared" si="1190"/>
        <v>680209.797755962</v>
      </c>
    </row>
    <row r="5463" spans="1:18" x14ac:dyDescent="0.25">
      <c r="A5463" s="81">
        <v>5432</v>
      </c>
      <c r="B5463" s="93">
        <f t="shared" si="1179"/>
        <v>1.4865108576887776E-45</v>
      </c>
      <c r="C5463" s="178">
        <f t="shared" si="1180"/>
        <v>1.4831575452055441E-45</v>
      </c>
      <c r="D5463" s="165">
        <f t="shared" si="1181"/>
        <v>2.2558277767625785E-3</v>
      </c>
      <c r="E5463" s="166">
        <f t="shared" si="1191"/>
        <v>24.291375447755232</v>
      </c>
      <c r="F5463" s="167">
        <f t="shared" si="1192"/>
        <v>12.255912311151132</v>
      </c>
      <c r="G5463" s="167">
        <f t="shared" si="1182"/>
        <v>425917.74886651943</v>
      </c>
      <c r="H5463" s="167">
        <f t="shared" si="1183"/>
        <v>271299.98899881309</v>
      </c>
      <c r="I5463" s="168">
        <f t="shared" si="1184"/>
        <v>697217.73786533251</v>
      </c>
      <c r="J5463" s="168">
        <f t="shared" si="1186"/>
        <v>652780.13784867735</v>
      </c>
      <c r="K5463" s="94"/>
      <c r="L5463" s="265">
        <f t="shared" si="1185"/>
        <v>265690.0607949933</v>
      </c>
      <c r="M5463" s="265">
        <f>$G5463*NonHospFrac+theModel!$H5463*NonHospFrac</f>
        <v>431527.67707033909</v>
      </c>
      <c r="N5463" s="266">
        <f t="shared" si="1187"/>
        <v>697217.7378653324</v>
      </c>
      <c r="O5463" s="158"/>
      <c r="P5463" s="265">
        <f t="shared" si="1188"/>
        <v>248756.14186436427</v>
      </c>
      <c r="Q5463" s="265">
        <f t="shared" si="1189"/>
        <v>431526.11681972008</v>
      </c>
      <c r="R5463" s="266">
        <f t="shared" si="1190"/>
        <v>680282.25868408429</v>
      </c>
    </row>
    <row r="5464" spans="1:18" x14ac:dyDescent="0.25">
      <c r="A5464" s="81">
        <v>5433</v>
      </c>
      <c r="B5464" s="93">
        <f t="shared" si="1179"/>
        <v>1.4587421521656889E-45</v>
      </c>
      <c r="C5464" s="178">
        <f t="shared" si="1180"/>
        <v>1.455451481099699E-45</v>
      </c>
      <c r="D5464" s="165">
        <f t="shared" si="1181"/>
        <v>2.2558277767625785E-3</v>
      </c>
      <c r="E5464" s="166">
        <f t="shared" si="1191"/>
        <v>24.291375447755232</v>
      </c>
      <c r="F5464" s="167">
        <f t="shared" si="1192"/>
        <v>12.258168138927894</v>
      </c>
      <c r="G5464" s="167">
        <f t="shared" si="1182"/>
        <v>425996.14344573271</v>
      </c>
      <c r="H5464" s="167">
        <f t="shared" si="1183"/>
        <v>271299.98899881309</v>
      </c>
      <c r="I5464" s="168">
        <f t="shared" si="1184"/>
        <v>697296.13244454586</v>
      </c>
      <c r="J5464" s="168">
        <f t="shared" si="1186"/>
        <v>652842.9589165533</v>
      </c>
      <c r="K5464" s="94"/>
      <c r="L5464" s="265">
        <f t="shared" si="1185"/>
        <v>265719.93476317573</v>
      </c>
      <c r="M5464" s="265">
        <f>$G5464*NonHospFrac+theModel!$H5464*NonHospFrac</f>
        <v>431576.19768137007</v>
      </c>
      <c r="N5464" s="266">
        <f t="shared" si="1187"/>
        <v>697296.13244454586</v>
      </c>
      <c r="O5464" s="158"/>
      <c r="P5464" s="265">
        <f t="shared" si="1188"/>
        <v>248780.08120560119</v>
      </c>
      <c r="Q5464" s="265">
        <f t="shared" si="1189"/>
        <v>431574.63743075106</v>
      </c>
      <c r="R5464" s="266">
        <f t="shared" si="1190"/>
        <v>680354.71863635222</v>
      </c>
    </row>
    <row r="5465" spans="1:18" x14ac:dyDescent="0.25">
      <c r="A5465" s="81">
        <v>5434</v>
      </c>
      <c r="B5465" s="93">
        <f t="shared" si="1179"/>
        <v>1.4314921788149481E-45</v>
      </c>
      <c r="C5465" s="178">
        <f t="shared" si="1180"/>
        <v>1.4282629789957588E-45</v>
      </c>
      <c r="D5465" s="165">
        <f t="shared" si="1181"/>
        <v>2.2558277767625785E-3</v>
      </c>
      <c r="E5465" s="166">
        <f t="shared" si="1191"/>
        <v>24.291375447755232</v>
      </c>
      <c r="F5465" s="167">
        <f t="shared" si="1192"/>
        <v>12.260423966704657</v>
      </c>
      <c r="G5465" s="167">
        <f t="shared" si="1182"/>
        <v>426074.53802494623</v>
      </c>
      <c r="H5465" s="167">
        <f t="shared" si="1183"/>
        <v>271299.98899881309</v>
      </c>
      <c r="I5465" s="168">
        <f t="shared" si="1184"/>
        <v>697374.52702375932</v>
      </c>
      <c r="J5465" s="168">
        <f t="shared" si="1186"/>
        <v>652905.77742371894</v>
      </c>
      <c r="K5465" s="94"/>
      <c r="L5465" s="265">
        <f t="shared" si="1185"/>
        <v>265749.80873135815</v>
      </c>
      <c r="M5465" s="265">
        <f>$G5465*NonHospFrac+theModel!$H5465*NonHospFrac</f>
        <v>431624.71829240106</v>
      </c>
      <c r="N5465" s="266">
        <f t="shared" si="1187"/>
        <v>697374.5270237592</v>
      </c>
      <c r="O5465" s="158"/>
      <c r="P5465" s="265">
        <f t="shared" si="1188"/>
        <v>248804.01957102344</v>
      </c>
      <c r="Q5465" s="265">
        <f t="shared" si="1189"/>
        <v>431623.15804178204</v>
      </c>
      <c r="R5465" s="266">
        <f t="shared" si="1190"/>
        <v>680427.17761280551</v>
      </c>
    </row>
    <row r="5466" spans="1:18" x14ac:dyDescent="0.25">
      <c r="A5466" s="81">
        <v>5435</v>
      </c>
      <c r="B5466" s="93">
        <f t="shared" si="1179"/>
        <v>1.404751247481341E-45</v>
      </c>
      <c r="C5466" s="178">
        <f t="shared" si="1180"/>
        <v>1.4015823705978308E-45</v>
      </c>
      <c r="D5466" s="165">
        <f t="shared" si="1181"/>
        <v>2.2558277767625785E-3</v>
      </c>
      <c r="E5466" s="166">
        <f t="shared" si="1191"/>
        <v>24.291375447755232</v>
      </c>
      <c r="F5466" s="167">
        <f t="shared" si="1192"/>
        <v>12.26267979448142</v>
      </c>
      <c r="G5466" s="167">
        <f t="shared" si="1182"/>
        <v>426152.93260415958</v>
      </c>
      <c r="H5466" s="167">
        <f t="shared" si="1183"/>
        <v>271299.98899881309</v>
      </c>
      <c r="I5466" s="168">
        <f t="shared" si="1184"/>
        <v>697452.92160297267</v>
      </c>
      <c r="J5466" s="168">
        <f t="shared" si="1186"/>
        <v>652968.59337027848</v>
      </c>
      <c r="K5466" s="94"/>
      <c r="L5466" s="265">
        <f t="shared" si="1185"/>
        <v>265779.68269954057</v>
      </c>
      <c r="M5466" s="265">
        <f>$G5466*NonHospFrac+theModel!$H5466*NonHospFrac</f>
        <v>431673.23890343204</v>
      </c>
      <c r="N5466" s="266">
        <f t="shared" si="1187"/>
        <v>697452.92160297255</v>
      </c>
      <c r="O5466" s="158"/>
      <c r="P5466" s="265">
        <f t="shared" si="1188"/>
        <v>248827.9569606708</v>
      </c>
      <c r="Q5466" s="265">
        <f t="shared" si="1189"/>
        <v>431671.67865281302</v>
      </c>
      <c r="R5466" s="266">
        <f t="shared" si="1190"/>
        <v>680499.63561348384</v>
      </c>
    </row>
    <row r="5467" spans="1:18" x14ac:dyDescent="0.25">
      <c r="A5467" s="81">
        <v>5436</v>
      </c>
      <c r="B5467" s="93">
        <f t="shared" si="1179"/>
        <v>1.3785098490262023E-45</v>
      </c>
      <c r="C5467" s="178">
        <f t="shared" si="1180"/>
        <v>1.3754001682182281E-45</v>
      </c>
      <c r="D5467" s="165">
        <f t="shared" si="1181"/>
        <v>2.2558277767625785E-3</v>
      </c>
      <c r="E5467" s="166">
        <f t="shared" si="1191"/>
        <v>24.291375447755232</v>
      </c>
      <c r="F5467" s="167">
        <f t="shared" si="1192"/>
        <v>12.264935622258182</v>
      </c>
      <c r="G5467" s="167">
        <f t="shared" si="1182"/>
        <v>426231.32718337298</v>
      </c>
      <c r="H5467" s="167">
        <f t="shared" si="1183"/>
        <v>271299.98899881309</v>
      </c>
      <c r="I5467" s="168">
        <f t="shared" si="1184"/>
        <v>697531.31618218613</v>
      </c>
      <c r="J5467" s="168">
        <f t="shared" si="1186"/>
        <v>653031.40675633645</v>
      </c>
      <c r="K5467" s="94"/>
      <c r="L5467" s="265">
        <f t="shared" si="1185"/>
        <v>265809.55666772299</v>
      </c>
      <c r="M5467" s="265">
        <f>$G5467*NonHospFrac+theModel!$H5467*NonHospFrac</f>
        <v>431721.75951446302</v>
      </c>
      <c r="N5467" s="266">
        <f t="shared" si="1187"/>
        <v>697531.31618218601</v>
      </c>
      <c r="O5467" s="158"/>
      <c r="P5467" s="265">
        <f t="shared" si="1188"/>
        <v>248851.89337458301</v>
      </c>
      <c r="Q5467" s="265">
        <f t="shared" si="1189"/>
        <v>431720.199263844</v>
      </c>
      <c r="R5467" s="266">
        <f t="shared" si="1190"/>
        <v>680572.09263842704</v>
      </c>
    </row>
    <row r="5468" spans="1:18" x14ac:dyDescent="0.25">
      <c r="A5468" s="81">
        <v>5437</v>
      </c>
      <c r="B5468" s="93">
        <f t="shared" si="1179"/>
        <v>1.3527586519459449E-45</v>
      </c>
      <c r="C5468" s="178">
        <f t="shared" si="1180"/>
        <v>1.3497070614036293E-45</v>
      </c>
      <c r="D5468" s="165">
        <f t="shared" si="1181"/>
        <v>2.2558277767625785E-3</v>
      </c>
      <c r="E5468" s="166">
        <f t="shared" si="1191"/>
        <v>24.291375447755232</v>
      </c>
      <c r="F5468" s="167">
        <f t="shared" si="1192"/>
        <v>12.267191450034945</v>
      </c>
      <c r="G5468" s="167">
        <f t="shared" si="1182"/>
        <v>426309.72176258644</v>
      </c>
      <c r="H5468" s="167">
        <f t="shared" si="1183"/>
        <v>271299.98899881309</v>
      </c>
      <c r="I5468" s="168">
        <f t="shared" si="1184"/>
        <v>697609.71076139947</v>
      </c>
      <c r="J5468" s="168">
        <f t="shared" si="1186"/>
        <v>653094.21758199716</v>
      </c>
      <c r="K5468" s="94"/>
      <c r="L5468" s="265">
        <f t="shared" si="1185"/>
        <v>265839.43063590548</v>
      </c>
      <c r="M5468" s="265">
        <f>$G5468*NonHospFrac+theModel!$H5468*NonHospFrac</f>
        <v>431770.28012549412</v>
      </c>
      <c r="N5468" s="266">
        <f t="shared" si="1187"/>
        <v>697609.71076139959</v>
      </c>
      <c r="O5468" s="158"/>
      <c r="P5468" s="265">
        <f t="shared" si="1188"/>
        <v>248875.82881279991</v>
      </c>
      <c r="Q5468" s="265">
        <f t="shared" si="1189"/>
        <v>431768.7198748751</v>
      </c>
      <c r="R5468" s="266">
        <f t="shared" si="1190"/>
        <v>680644.54868767504</v>
      </c>
    </row>
    <row r="5469" spans="1:18" x14ac:dyDescent="0.25">
      <c r="A5469" s="81">
        <v>5438</v>
      </c>
      <c r="B5469" s="93">
        <f t="shared" si="1179"/>
        <v>1.3274884990537539E-45</v>
      </c>
      <c r="C5469" s="178">
        <f t="shared" si="1180"/>
        <v>1.3244939136242556E-45</v>
      </c>
      <c r="D5469" s="165">
        <f t="shared" si="1181"/>
        <v>2.2558277767625785E-3</v>
      </c>
      <c r="E5469" s="166">
        <f t="shared" si="1191"/>
        <v>24.291375447755232</v>
      </c>
      <c r="F5469" s="167">
        <f t="shared" si="1192"/>
        <v>12.269447277811707</v>
      </c>
      <c r="G5469" s="167">
        <f t="shared" si="1182"/>
        <v>426388.11634179985</v>
      </c>
      <c r="H5469" s="167">
        <f t="shared" si="1183"/>
        <v>271299.98899881309</v>
      </c>
      <c r="I5469" s="168">
        <f t="shared" si="1184"/>
        <v>697688.10534061294</v>
      </c>
      <c r="J5469" s="168">
        <f t="shared" si="1186"/>
        <v>653157.02584736503</v>
      </c>
      <c r="K5469" s="94"/>
      <c r="L5469" s="265">
        <f t="shared" si="1185"/>
        <v>265869.30460408784</v>
      </c>
      <c r="M5469" s="265">
        <f>$G5469*NonHospFrac+theModel!$H5469*NonHospFrac</f>
        <v>431818.8007365251</v>
      </c>
      <c r="N5469" s="266">
        <f t="shared" si="1187"/>
        <v>697688.10534061294</v>
      </c>
      <c r="O5469" s="158"/>
      <c r="P5469" s="265">
        <f t="shared" si="1188"/>
        <v>248899.76327536115</v>
      </c>
      <c r="Q5469" s="265">
        <f t="shared" si="1189"/>
        <v>431817.24048590608</v>
      </c>
      <c r="R5469" s="266">
        <f t="shared" si="1190"/>
        <v>680717.00376126729</v>
      </c>
    </row>
    <row r="5470" spans="1:18" x14ac:dyDescent="0.25">
      <c r="A5470" s="81">
        <v>5439</v>
      </c>
      <c r="B5470" s="93">
        <f t="shared" si="1179"/>
        <v>1.3026904042232881E-45</v>
      </c>
      <c r="C5470" s="178">
        <f t="shared" si="1180"/>
        <v>1.2997517590249192E-45</v>
      </c>
      <c r="D5470" s="165">
        <f t="shared" si="1181"/>
        <v>2.2558277767625785E-3</v>
      </c>
      <c r="E5470" s="166">
        <f t="shared" si="1191"/>
        <v>24.291375447755232</v>
      </c>
      <c r="F5470" s="167">
        <f t="shared" si="1192"/>
        <v>12.27170310558847</v>
      </c>
      <c r="G5470" s="167">
        <f t="shared" si="1182"/>
        <v>426466.51092101325</v>
      </c>
      <c r="H5470" s="167">
        <f t="shared" si="1183"/>
        <v>271299.98899881309</v>
      </c>
      <c r="I5470" s="168">
        <f t="shared" si="1184"/>
        <v>697766.4999198264</v>
      </c>
      <c r="J5470" s="168">
        <f t="shared" si="1186"/>
        <v>653219.83155254438</v>
      </c>
      <c r="K5470" s="94"/>
      <c r="L5470" s="265">
        <f t="shared" si="1185"/>
        <v>265899.17857227032</v>
      </c>
      <c r="M5470" s="265">
        <f>$G5470*NonHospFrac+theModel!$H5470*NonHospFrac</f>
        <v>431867.32134755608</v>
      </c>
      <c r="N5470" s="266">
        <f t="shared" si="1187"/>
        <v>697766.4999198264</v>
      </c>
      <c r="O5470" s="158"/>
      <c r="P5470" s="265">
        <f t="shared" si="1188"/>
        <v>248923.69676230667</v>
      </c>
      <c r="Q5470" s="265">
        <f t="shared" si="1189"/>
        <v>431865.76109693706</v>
      </c>
      <c r="R5470" s="266">
        <f t="shared" si="1190"/>
        <v>680789.45785924373</v>
      </c>
    </row>
    <row r="5471" spans="1:18" x14ac:dyDescent="0.25">
      <c r="A5471" s="81">
        <v>5440</v>
      </c>
      <c r="B5471" s="93">
        <f t="shared" ref="B5471:B5534" si="1193">Constant*EXP(PowerTerm*(A5471)/7)</f>
        <v>1.2783555491930998E-45</v>
      </c>
      <c r="C5471" s="178">
        <f t="shared" ref="C5471:C5534" si="1194">(1-theFloor)*B5471</f>
        <v>1.2754717992366515E-45</v>
      </c>
      <c r="D5471" s="165">
        <f t="shared" ref="D5471:D5534" si="1195">theFloor</f>
        <v>2.2558277767625785E-3</v>
      </c>
      <c r="E5471" s="166">
        <f t="shared" si="1191"/>
        <v>24.291375447755232</v>
      </c>
      <c r="F5471" s="167">
        <f t="shared" si="1192"/>
        <v>12.273958933365233</v>
      </c>
      <c r="G5471" s="167">
        <f t="shared" ref="G5471:G5534" si="1196">$B$22*F5471*totInfected/365.25</f>
        <v>426544.90550022671</v>
      </c>
      <c r="H5471" s="167">
        <f t="shared" ref="H5471:H5534" si="1197">lostQALYs_Injured*E5471*totInfected/365.25</f>
        <v>271299.98899881309</v>
      </c>
      <c r="I5471" s="168">
        <f t="shared" ref="I5471:I5534" si="1198">H5471+G5471</f>
        <v>697844.89449903974</v>
      </c>
      <c r="J5471" s="168">
        <f t="shared" si="1186"/>
        <v>653282.63469763938</v>
      </c>
      <c r="K5471" s="94"/>
      <c r="L5471" s="265">
        <f t="shared" ref="L5471:L5534" si="1199">$G5471*HospFrac+$H5471*HospFrac</f>
        <v>265929.05254045269</v>
      </c>
      <c r="M5471" s="265">
        <f>$G5471*NonHospFrac+theModel!$H5471*NonHospFrac</f>
        <v>431915.84195858706</v>
      </c>
      <c r="N5471" s="266">
        <f t="shared" si="1187"/>
        <v>697844.89449903974</v>
      </c>
      <c r="O5471" s="158"/>
      <c r="P5471" s="265">
        <f t="shared" si="1188"/>
        <v>248947.62927367605</v>
      </c>
      <c r="Q5471" s="265">
        <f t="shared" si="1189"/>
        <v>431914.28170796804</v>
      </c>
      <c r="R5471" s="266">
        <f t="shared" si="1190"/>
        <v>680861.91098164406</v>
      </c>
    </row>
    <row r="5472" spans="1:18" x14ac:dyDescent="0.25">
      <c r="A5472" s="81">
        <v>5441</v>
      </c>
      <c r="B5472" s="93">
        <f t="shared" si="1193"/>
        <v>1.2544752804310434E-45</v>
      </c>
      <c r="C5472" s="178">
        <f t="shared" si="1194"/>
        <v>1.251645400248185E-45</v>
      </c>
      <c r="D5472" s="165">
        <f t="shared" si="1195"/>
        <v>2.2558277767625785E-3</v>
      </c>
      <c r="E5472" s="166">
        <f t="shared" si="1191"/>
        <v>24.291375447755232</v>
      </c>
      <c r="F5472" s="167">
        <f t="shared" si="1192"/>
        <v>12.276214761141995</v>
      </c>
      <c r="G5472" s="167">
        <f t="shared" si="1196"/>
        <v>426623.30007944012</v>
      </c>
      <c r="H5472" s="167">
        <f t="shared" si="1197"/>
        <v>271299.98899881309</v>
      </c>
      <c r="I5472" s="168">
        <f t="shared" si="1198"/>
        <v>697923.2890782532</v>
      </c>
      <c r="J5472" s="168">
        <f t="shared" ref="J5472:J5535" si="1200">J5471+(I5472-I5471)/(1+discountDaily)^A5472</f>
        <v>653345.43528275471</v>
      </c>
      <c r="K5472" s="94"/>
      <c r="L5472" s="265">
        <f t="shared" si="1199"/>
        <v>265958.92650863517</v>
      </c>
      <c r="M5472" s="265">
        <f>$G5472*NonHospFrac+theModel!$H5472*NonHospFrac</f>
        <v>431964.36256961804</v>
      </c>
      <c r="N5472" s="266">
        <f t="shared" ref="N5472:N5535" si="1201">L5472+M5472</f>
        <v>697923.2890782532</v>
      </c>
      <c r="O5472" s="158"/>
      <c r="P5472" s="265">
        <f t="shared" ref="P5472:P5535" si="1202">P5471+(L5472-L5471)/(1+discountDaily)^A5472</f>
        <v>248971.56080950925</v>
      </c>
      <c r="Q5472" s="265">
        <f t="shared" ref="Q5472:Q5535" si="1203">Q5471+(M5472-M5471)/(1+discountDaily)^B5472</f>
        <v>431962.80231899902</v>
      </c>
      <c r="R5472" s="266">
        <f t="shared" ref="R5472:R5535" si="1204">P5472+Q5472</f>
        <v>680934.36312850821</v>
      </c>
    </row>
    <row r="5473" spans="1:18" x14ac:dyDescent="0.25">
      <c r="A5473" s="81">
        <v>5442</v>
      </c>
      <c r="B5473" s="93">
        <f t="shared" si="1193"/>
        <v>1.2310411060567832E-45</v>
      </c>
      <c r="C5473" s="178">
        <f t="shared" si="1194"/>
        <v>1.2282640893354038E-45</v>
      </c>
      <c r="D5473" s="165">
        <f t="shared" si="1195"/>
        <v>2.2558277767625785E-3</v>
      </c>
      <c r="E5473" s="166">
        <f t="shared" ref="E5473:E5536" si="1205">C5473+E5472</f>
        <v>24.291375447755232</v>
      </c>
      <c r="F5473" s="167">
        <f t="shared" ref="F5473:F5536" si="1206">D5473+F5472</f>
        <v>12.278470588918758</v>
      </c>
      <c r="G5473" s="167">
        <f t="shared" si="1196"/>
        <v>426701.69465865352</v>
      </c>
      <c r="H5473" s="167">
        <f t="shared" si="1197"/>
        <v>271299.98899881309</v>
      </c>
      <c r="I5473" s="168">
        <f t="shared" si="1198"/>
        <v>698001.68365746667</v>
      </c>
      <c r="J5473" s="168">
        <f t="shared" si="1200"/>
        <v>653408.23330799455</v>
      </c>
      <c r="K5473" s="94"/>
      <c r="L5473" s="265">
        <f t="shared" si="1199"/>
        <v>265988.80047681753</v>
      </c>
      <c r="M5473" s="265">
        <f>$G5473*NonHospFrac+theModel!$H5473*NonHospFrac</f>
        <v>432012.88318064902</v>
      </c>
      <c r="N5473" s="266">
        <f t="shared" si="1201"/>
        <v>698001.68365746655</v>
      </c>
      <c r="O5473" s="158"/>
      <c r="P5473" s="265">
        <f t="shared" si="1202"/>
        <v>248995.49136984584</v>
      </c>
      <c r="Q5473" s="265">
        <f t="shared" si="1203"/>
        <v>432011.32293003</v>
      </c>
      <c r="R5473" s="266">
        <f t="shared" si="1204"/>
        <v>681006.81429987587</v>
      </c>
    </row>
    <row r="5474" spans="1:18" x14ac:dyDescent="0.25">
      <c r="A5474" s="81">
        <v>5443</v>
      </c>
      <c r="B5474" s="93">
        <f t="shared" si="1193"/>
        <v>1.20804469282235E-45</v>
      </c>
      <c r="C5474" s="178">
        <f t="shared" si="1194"/>
        <v>1.2053195520487108E-45</v>
      </c>
      <c r="D5474" s="165">
        <f t="shared" si="1195"/>
        <v>2.2558277767625785E-3</v>
      </c>
      <c r="E5474" s="166">
        <f t="shared" si="1205"/>
        <v>24.291375447755232</v>
      </c>
      <c r="F5474" s="167">
        <f t="shared" si="1206"/>
        <v>12.28072641669552</v>
      </c>
      <c r="G5474" s="167">
        <f t="shared" si="1196"/>
        <v>426780.08923786692</v>
      </c>
      <c r="H5474" s="167">
        <f t="shared" si="1197"/>
        <v>271299.98899881309</v>
      </c>
      <c r="I5474" s="168">
        <f t="shared" si="1198"/>
        <v>698080.07823668001</v>
      </c>
      <c r="J5474" s="168">
        <f t="shared" si="1200"/>
        <v>653471.0287734631</v>
      </c>
      <c r="K5474" s="94"/>
      <c r="L5474" s="265">
        <f t="shared" si="1199"/>
        <v>266018.67444500001</v>
      </c>
      <c r="M5474" s="265">
        <f>$G5474*NonHospFrac+theModel!$H5474*NonHospFrac</f>
        <v>432061.40379168</v>
      </c>
      <c r="N5474" s="266">
        <f t="shared" si="1201"/>
        <v>698080.07823668001</v>
      </c>
      <c r="O5474" s="158"/>
      <c r="P5474" s="265">
        <f t="shared" si="1202"/>
        <v>249019.42095472576</v>
      </c>
      <c r="Q5474" s="265">
        <f t="shared" si="1203"/>
        <v>432059.84354106098</v>
      </c>
      <c r="R5474" s="266">
        <f t="shared" si="1204"/>
        <v>681079.26449578675</v>
      </c>
    </row>
    <row r="5475" spans="1:18" x14ac:dyDescent="0.25">
      <c r="A5475" s="81">
        <v>5444</v>
      </c>
      <c r="B5475" s="93">
        <f t="shared" si="1193"/>
        <v>1.185477863148535E-45</v>
      </c>
      <c r="C5475" s="178">
        <f t="shared" si="1194"/>
        <v>1.1828036292561074E-45</v>
      </c>
      <c r="D5475" s="165">
        <f t="shared" si="1195"/>
        <v>2.2558277767625785E-3</v>
      </c>
      <c r="E5475" s="166">
        <f t="shared" si="1205"/>
        <v>24.291375447755232</v>
      </c>
      <c r="F5475" s="167">
        <f t="shared" si="1206"/>
        <v>12.282982244472283</v>
      </c>
      <c r="G5475" s="167">
        <f t="shared" si="1196"/>
        <v>426858.48381708039</v>
      </c>
      <c r="H5475" s="167">
        <f t="shared" si="1197"/>
        <v>271299.98899881309</v>
      </c>
      <c r="I5475" s="168">
        <f t="shared" si="1198"/>
        <v>698158.47281589347</v>
      </c>
      <c r="J5475" s="168">
        <f t="shared" si="1200"/>
        <v>653533.82167926501</v>
      </c>
      <c r="K5475" s="94"/>
      <c r="L5475" s="265">
        <f t="shared" si="1199"/>
        <v>266048.54841318238</v>
      </c>
      <c r="M5475" s="265">
        <f>$G5475*NonHospFrac+theModel!$H5475*NonHospFrac</f>
        <v>432109.92440271098</v>
      </c>
      <c r="N5475" s="266">
        <f t="shared" si="1201"/>
        <v>698158.47281589336</v>
      </c>
      <c r="O5475" s="158"/>
      <c r="P5475" s="265">
        <f t="shared" si="1202"/>
        <v>249043.34956418863</v>
      </c>
      <c r="Q5475" s="265">
        <f t="shared" si="1203"/>
        <v>432108.36415209196</v>
      </c>
      <c r="R5475" s="266">
        <f t="shared" si="1204"/>
        <v>681151.71371628065</v>
      </c>
    </row>
    <row r="5476" spans="1:18" x14ac:dyDescent="0.25">
      <c r="A5476" s="81">
        <v>5445</v>
      </c>
      <c r="B5476" s="93">
        <f t="shared" si="1193"/>
        <v>1.163332592217201E-45</v>
      </c>
      <c r="C5476" s="178">
        <f t="shared" si="1194"/>
        <v>1.1607083142420643E-45</v>
      </c>
      <c r="D5476" s="165">
        <f t="shared" si="1195"/>
        <v>2.2558277767625785E-3</v>
      </c>
      <c r="E5476" s="166">
        <f t="shared" si="1205"/>
        <v>24.291375447755232</v>
      </c>
      <c r="F5476" s="167">
        <f t="shared" si="1206"/>
        <v>12.285238072249046</v>
      </c>
      <c r="G5476" s="167">
        <f t="shared" si="1196"/>
        <v>426936.87839629379</v>
      </c>
      <c r="H5476" s="167">
        <f t="shared" si="1197"/>
        <v>271299.98899881309</v>
      </c>
      <c r="I5476" s="168">
        <f t="shared" si="1198"/>
        <v>698236.86739510694</v>
      </c>
      <c r="J5476" s="168">
        <f t="shared" si="1200"/>
        <v>653596.61202550447</v>
      </c>
      <c r="K5476" s="94"/>
      <c r="L5476" s="265">
        <f t="shared" si="1199"/>
        <v>266078.42238136486</v>
      </c>
      <c r="M5476" s="265">
        <f>$G5476*NonHospFrac+theModel!$H5476*NonHospFrac</f>
        <v>432158.44501374196</v>
      </c>
      <c r="N5476" s="266">
        <f t="shared" si="1201"/>
        <v>698236.86739510682</v>
      </c>
      <c r="O5476" s="158"/>
      <c r="P5476" s="265">
        <f t="shared" si="1202"/>
        <v>249067.27719827433</v>
      </c>
      <c r="Q5476" s="265">
        <f t="shared" si="1203"/>
        <v>432156.88476312294</v>
      </c>
      <c r="R5476" s="266">
        <f t="shared" si="1204"/>
        <v>681224.16196139727</v>
      </c>
    </row>
    <row r="5477" spans="1:18" x14ac:dyDescent="0.25">
      <c r="A5477" s="81">
        <v>5446</v>
      </c>
      <c r="B5477" s="93">
        <f t="shared" si="1193"/>
        <v>1.1416010051173654E-45</v>
      </c>
      <c r="C5477" s="178">
        <f t="shared" si="1194"/>
        <v>1.1390257498600415E-45</v>
      </c>
      <c r="D5477" s="165">
        <f t="shared" si="1195"/>
        <v>2.2558277767625785E-3</v>
      </c>
      <c r="E5477" s="166">
        <f t="shared" si="1205"/>
        <v>24.291375447755232</v>
      </c>
      <c r="F5477" s="167">
        <f t="shared" si="1206"/>
        <v>12.287493900025808</v>
      </c>
      <c r="G5477" s="167">
        <f t="shared" si="1196"/>
        <v>427015.27297550719</v>
      </c>
      <c r="H5477" s="167">
        <f t="shared" si="1197"/>
        <v>271299.98899881309</v>
      </c>
      <c r="I5477" s="168">
        <f t="shared" si="1198"/>
        <v>698315.26197432028</v>
      </c>
      <c r="J5477" s="168">
        <f t="shared" si="1200"/>
        <v>653659.39981228567</v>
      </c>
      <c r="K5477" s="94"/>
      <c r="L5477" s="265">
        <f t="shared" si="1199"/>
        <v>266108.29634954722</v>
      </c>
      <c r="M5477" s="265">
        <f>$G5477*NonHospFrac+theModel!$H5477*NonHospFrac</f>
        <v>432206.96562477294</v>
      </c>
      <c r="N5477" s="266">
        <f t="shared" si="1201"/>
        <v>698315.26197432016</v>
      </c>
      <c r="O5477" s="158"/>
      <c r="P5477" s="265">
        <f t="shared" si="1202"/>
        <v>249091.20385702248</v>
      </c>
      <c r="Q5477" s="265">
        <f t="shared" si="1203"/>
        <v>432205.40537415392</v>
      </c>
      <c r="R5477" s="266">
        <f t="shared" si="1204"/>
        <v>681296.60923117644</v>
      </c>
    </row>
    <row r="5478" spans="1:18" x14ac:dyDescent="0.25">
      <c r="A5478" s="81">
        <v>5447</v>
      </c>
      <c r="B5478" s="93">
        <f t="shared" si="1193"/>
        <v>1.1202753740451302E-45</v>
      </c>
      <c r="C5478" s="178">
        <f t="shared" si="1194"/>
        <v>1.1177482257387361E-45</v>
      </c>
      <c r="D5478" s="165">
        <f t="shared" si="1195"/>
        <v>2.2558277767625785E-3</v>
      </c>
      <c r="E5478" s="166">
        <f t="shared" si="1205"/>
        <v>24.291375447755232</v>
      </c>
      <c r="F5478" s="167">
        <f t="shared" si="1206"/>
        <v>12.289749727802571</v>
      </c>
      <c r="G5478" s="167">
        <f t="shared" si="1196"/>
        <v>427093.66755472065</v>
      </c>
      <c r="H5478" s="167">
        <f t="shared" si="1197"/>
        <v>271299.98899881309</v>
      </c>
      <c r="I5478" s="168">
        <f t="shared" si="1198"/>
        <v>698393.65655353374</v>
      </c>
      <c r="J5478" s="168">
        <f t="shared" si="1200"/>
        <v>653722.18503971316</v>
      </c>
      <c r="K5478" s="94"/>
      <c r="L5478" s="265">
        <f t="shared" si="1199"/>
        <v>266138.1703177297</v>
      </c>
      <c r="M5478" s="265">
        <f>$G5478*NonHospFrac+theModel!$H5478*NonHospFrac</f>
        <v>432255.48623580404</v>
      </c>
      <c r="N5478" s="266">
        <f t="shared" si="1201"/>
        <v>698393.65655353374</v>
      </c>
      <c r="O5478" s="158"/>
      <c r="P5478" s="265">
        <f t="shared" si="1202"/>
        <v>249115.12954047302</v>
      </c>
      <c r="Q5478" s="265">
        <f t="shared" si="1203"/>
        <v>432253.92598518502</v>
      </c>
      <c r="R5478" s="266">
        <f t="shared" si="1204"/>
        <v>681369.05552565807</v>
      </c>
    </row>
    <row r="5479" spans="1:18" x14ac:dyDescent="0.25">
      <c r="A5479" s="81">
        <v>5448</v>
      </c>
      <c r="B5479" s="93">
        <f t="shared" si="1193"/>
        <v>1.0993481155553952E-45</v>
      </c>
      <c r="C5479" s="178">
        <f t="shared" si="1194"/>
        <v>1.0968681755399938E-45</v>
      </c>
      <c r="D5479" s="165">
        <f t="shared" si="1195"/>
        <v>2.2558277767625785E-3</v>
      </c>
      <c r="E5479" s="166">
        <f t="shared" si="1205"/>
        <v>24.291375447755232</v>
      </c>
      <c r="F5479" s="167">
        <f t="shared" si="1206"/>
        <v>12.292005555579333</v>
      </c>
      <c r="G5479" s="167">
        <f t="shared" si="1196"/>
        <v>427172.06213393406</v>
      </c>
      <c r="H5479" s="167">
        <f t="shared" si="1197"/>
        <v>271299.98899881309</v>
      </c>
      <c r="I5479" s="168">
        <f t="shared" si="1198"/>
        <v>698472.0511327472</v>
      </c>
      <c r="J5479" s="168">
        <f t="shared" si="1200"/>
        <v>653784.96770789113</v>
      </c>
      <c r="K5479" s="94"/>
      <c r="L5479" s="265">
        <f t="shared" si="1199"/>
        <v>266168.04428591212</v>
      </c>
      <c r="M5479" s="265">
        <f>$G5479*NonHospFrac+theModel!$H5479*NonHospFrac</f>
        <v>432304.00684683502</v>
      </c>
      <c r="N5479" s="266">
        <f t="shared" si="1201"/>
        <v>698472.0511327472</v>
      </c>
      <c r="O5479" s="158"/>
      <c r="P5479" s="265">
        <f t="shared" si="1202"/>
        <v>249139.05424866555</v>
      </c>
      <c r="Q5479" s="265">
        <f t="shared" si="1203"/>
        <v>432302.446596216</v>
      </c>
      <c r="R5479" s="266">
        <f t="shared" si="1204"/>
        <v>681441.50084488152</v>
      </c>
    </row>
    <row r="5480" spans="1:18" x14ac:dyDescent="0.25">
      <c r="A5480" s="81">
        <v>5449</v>
      </c>
      <c r="B5480" s="93">
        <f t="shared" si="1193"/>
        <v>1.0788117878654236E-45</v>
      </c>
      <c r="C5480" s="178">
        <f t="shared" si="1194"/>
        <v>1.0763781742684578E-45</v>
      </c>
      <c r="D5480" s="165">
        <f t="shared" si="1195"/>
        <v>2.2558277767625785E-3</v>
      </c>
      <c r="E5480" s="166">
        <f t="shared" si="1205"/>
        <v>24.291375447755232</v>
      </c>
      <c r="F5480" s="167">
        <f t="shared" si="1206"/>
        <v>12.294261383356096</v>
      </c>
      <c r="G5480" s="167">
        <f t="shared" si="1196"/>
        <v>427250.45671314758</v>
      </c>
      <c r="H5480" s="167">
        <f t="shared" si="1197"/>
        <v>271299.98899881309</v>
      </c>
      <c r="I5480" s="168">
        <f t="shared" si="1198"/>
        <v>698550.44571196067</v>
      </c>
      <c r="J5480" s="168">
        <f t="shared" si="1200"/>
        <v>653847.74781692401</v>
      </c>
      <c r="K5480" s="94"/>
      <c r="L5480" s="265">
        <f t="shared" si="1199"/>
        <v>266197.91825409455</v>
      </c>
      <c r="M5480" s="265">
        <f>$G5480*NonHospFrac+theModel!$H5480*NonHospFrac</f>
        <v>432352.52745786612</v>
      </c>
      <c r="N5480" s="266">
        <f t="shared" si="1201"/>
        <v>698550.44571196067</v>
      </c>
      <c r="O5480" s="158"/>
      <c r="P5480" s="265">
        <f t="shared" si="1202"/>
        <v>249162.97798163985</v>
      </c>
      <c r="Q5480" s="265">
        <f t="shared" si="1203"/>
        <v>432350.9672072471</v>
      </c>
      <c r="R5480" s="266">
        <f t="shared" si="1204"/>
        <v>681513.94518888695</v>
      </c>
    </row>
    <row r="5481" spans="1:18" x14ac:dyDescent="0.25">
      <c r="A5481" s="81">
        <v>5450</v>
      </c>
      <c r="B5481" s="93">
        <f t="shared" si="1193"/>
        <v>1.0586590882082887E-45</v>
      </c>
      <c r="C5481" s="178">
        <f t="shared" si="1194"/>
        <v>1.0562709356309862E-45</v>
      </c>
      <c r="D5481" s="165">
        <f t="shared" si="1195"/>
        <v>2.2558277767625785E-3</v>
      </c>
      <c r="E5481" s="166">
        <f t="shared" si="1205"/>
        <v>24.291375447755232</v>
      </c>
      <c r="F5481" s="167">
        <f t="shared" si="1206"/>
        <v>12.296517211132858</v>
      </c>
      <c r="G5481" s="167">
        <f t="shared" si="1196"/>
        <v>427328.85129236092</v>
      </c>
      <c r="H5481" s="167">
        <f t="shared" si="1197"/>
        <v>271299.98899881309</v>
      </c>
      <c r="I5481" s="168">
        <f t="shared" si="1198"/>
        <v>698628.84029117401</v>
      </c>
      <c r="J5481" s="168">
        <f t="shared" si="1200"/>
        <v>653910.52536691597</v>
      </c>
      <c r="K5481" s="94"/>
      <c r="L5481" s="265">
        <f t="shared" si="1199"/>
        <v>266227.79222227697</v>
      </c>
      <c r="M5481" s="265">
        <f>$G5481*NonHospFrac+theModel!$H5481*NonHospFrac</f>
        <v>432401.04806889698</v>
      </c>
      <c r="N5481" s="266">
        <f t="shared" si="1201"/>
        <v>698628.8402911739</v>
      </c>
      <c r="O5481" s="158"/>
      <c r="P5481" s="265">
        <f t="shared" si="1202"/>
        <v>249186.90073943572</v>
      </c>
      <c r="Q5481" s="265">
        <f t="shared" si="1203"/>
        <v>432399.48781827796</v>
      </c>
      <c r="R5481" s="266">
        <f t="shared" si="1204"/>
        <v>681586.38855771371</v>
      </c>
    </row>
    <row r="5482" spans="1:18" x14ac:dyDescent="0.25">
      <c r="A5482" s="81">
        <v>5451</v>
      </c>
      <c r="B5482" s="93">
        <f t="shared" si="1193"/>
        <v>1.0388828502361658E-45</v>
      </c>
      <c r="C5482" s="178">
        <f t="shared" si="1194"/>
        <v>1.0365393094458008E-45</v>
      </c>
      <c r="D5482" s="165">
        <f t="shared" si="1195"/>
        <v>2.2558277767625785E-3</v>
      </c>
      <c r="E5482" s="166">
        <f t="shared" si="1205"/>
        <v>24.291375447755232</v>
      </c>
      <c r="F5482" s="167">
        <f t="shared" si="1206"/>
        <v>12.298773038909621</v>
      </c>
      <c r="G5482" s="167">
        <f t="shared" si="1196"/>
        <v>427407.24587157439</v>
      </c>
      <c r="H5482" s="167">
        <f t="shared" si="1197"/>
        <v>271299.98899881309</v>
      </c>
      <c r="I5482" s="168">
        <f t="shared" si="1198"/>
        <v>698707.23487038747</v>
      </c>
      <c r="J5482" s="168">
        <f t="shared" si="1200"/>
        <v>653973.30035797146</v>
      </c>
      <c r="K5482" s="94"/>
      <c r="L5482" s="265">
        <f t="shared" si="1199"/>
        <v>266257.66619045939</v>
      </c>
      <c r="M5482" s="265">
        <f>$G5482*NonHospFrac+theModel!$H5482*NonHospFrac</f>
        <v>432449.56867992808</v>
      </c>
      <c r="N5482" s="266">
        <f t="shared" si="1201"/>
        <v>698707.23487038747</v>
      </c>
      <c r="O5482" s="158"/>
      <c r="P5482" s="265">
        <f t="shared" si="1202"/>
        <v>249210.82252209287</v>
      </c>
      <c r="Q5482" s="265">
        <f t="shared" si="1203"/>
        <v>432448.00842930906</v>
      </c>
      <c r="R5482" s="266">
        <f t="shared" si="1204"/>
        <v>681658.83095140196</v>
      </c>
    </row>
    <row r="5483" spans="1:18" x14ac:dyDescent="0.25">
      <c r="A5483" s="81">
        <v>5452</v>
      </c>
      <c r="B5483" s="93">
        <f t="shared" si="1193"/>
        <v>1.0194760414718837E-45</v>
      </c>
      <c r="C5483" s="178">
        <f t="shared" si="1194"/>
        <v>1.0171762790997874E-45</v>
      </c>
      <c r="D5483" s="165">
        <f t="shared" si="1195"/>
        <v>2.2558277767625785E-3</v>
      </c>
      <c r="E5483" s="166">
        <f t="shared" si="1205"/>
        <v>24.291375447755232</v>
      </c>
      <c r="F5483" s="167">
        <f t="shared" si="1206"/>
        <v>12.301028866686384</v>
      </c>
      <c r="G5483" s="167">
        <f t="shared" si="1196"/>
        <v>427485.64045078773</v>
      </c>
      <c r="H5483" s="167">
        <f t="shared" si="1197"/>
        <v>271299.98899881309</v>
      </c>
      <c r="I5483" s="168">
        <f t="shared" si="1198"/>
        <v>698785.62944960082</v>
      </c>
      <c r="J5483" s="168">
        <f t="shared" si="1200"/>
        <v>654036.07279019465</v>
      </c>
      <c r="K5483" s="94"/>
      <c r="L5483" s="265">
        <f t="shared" si="1199"/>
        <v>266287.54015864182</v>
      </c>
      <c r="M5483" s="265">
        <f>$G5483*NonHospFrac+theModel!$H5483*NonHospFrac</f>
        <v>432498.08929095895</v>
      </c>
      <c r="N5483" s="266">
        <f t="shared" si="1201"/>
        <v>698785.62944960082</v>
      </c>
      <c r="O5483" s="158"/>
      <c r="P5483" s="265">
        <f t="shared" si="1202"/>
        <v>249234.74332965107</v>
      </c>
      <c r="Q5483" s="265">
        <f t="shared" si="1203"/>
        <v>432496.52904033993</v>
      </c>
      <c r="R5483" s="266">
        <f t="shared" si="1204"/>
        <v>681731.27236999106</v>
      </c>
    </row>
    <row r="5484" spans="1:18" x14ac:dyDescent="0.25">
      <c r="A5484" s="81">
        <v>5453</v>
      </c>
      <c r="B5484" s="93">
        <f t="shared" si="1193"/>
        <v>1.0004317608081738E-45</v>
      </c>
      <c r="C5484" s="178">
        <f t="shared" si="1194"/>
        <v>9.9817495905338721E-46</v>
      </c>
      <c r="D5484" s="165">
        <f t="shared" si="1195"/>
        <v>2.2558277767625785E-3</v>
      </c>
      <c r="E5484" s="166">
        <f t="shared" si="1205"/>
        <v>24.291375447755232</v>
      </c>
      <c r="F5484" s="167">
        <f t="shared" si="1206"/>
        <v>12.303284694463146</v>
      </c>
      <c r="G5484" s="167">
        <f t="shared" si="1196"/>
        <v>427564.03503000125</v>
      </c>
      <c r="H5484" s="167">
        <f t="shared" si="1197"/>
        <v>271299.98899881309</v>
      </c>
      <c r="I5484" s="168">
        <f t="shared" si="1198"/>
        <v>698864.0240288144</v>
      </c>
      <c r="J5484" s="168">
        <f t="shared" si="1200"/>
        <v>654098.8426636901</v>
      </c>
      <c r="K5484" s="94"/>
      <c r="L5484" s="265">
        <f t="shared" si="1199"/>
        <v>266317.41412682424</v>
      </c>
      <c r="M5484" s="265">
        <f>$G5484*NonHospFrac+theModel!$H5484*NonHospFrac</f>
        <v>432546.60990199004</v>
      </c>
      <c r="N5484" s="266">
        <f t="shared" si="1201"/>
        <v>698864.02402881428</v>
      </c>
      <c r="O5484" s="158"/>
      <c r="P5484" s="265">
        <f t="shared" si="1202"/>
        <v>249258.66316215007</v>
      </c>
      <c r="Q5484" s="265">
        <f t="shared" si="1203"/>
        <v>432545.04965137102</v>
      </c>
      <c r="R5484" s="266">
        <f t="shared" si="1204"/>
        <v>681803.71281352104</v>
      </c>
    </row>
    <row r="5485" spans="1:18" x14ac:dyDescent="0.25">
      <c r="A5485" s="81">
        <v>5454</v>
      </c>
      <c r="B5485" s="93">
        <f t="shared" si="1193"/>
        <v>9.8174323605362165E-46</v>
      </c>
      <c r="C5485" s="178">
        <f t="shared" si="1194"/>
        <v>9.7952859239208314E-46</v>
      </c>
      <c r="D5485" s="165">
        <f t="shared" si="1195"/>
        <v>2.2558277767625785E-3</v>
      </c>
      <c r="E5485" s="166">
        <f t="shared" si="1205"/>
        <v>24.291375447755232</v>
      </c>
      <c r="F5485" s="167">
        <f t="shared" si="1206"/>
        <v>12.305540522239909</v>
      </c>
      <c r="G5485" s="167">
        <f t="shared" si="1196"/>
        <v>427642.4296092146</v>
      </c>
      <c r="H5485" s="167">
        <f t="shared" si="1197"/>
        <v>271299.98899881309</v>
      </c>
      <c r="I5485" s="168">
        <f t="shared" si="1198"/>
        <v>698942.41860802774</v>
      </c>
      <c r="J5485" s="168">
        <f t="shared" si="1200"/>
        <v>654161.60997856176</v>
      </c>
      <c r="K5485" s="94"/>
      <c r="L5485" s="265">
        <f t="shared" si="1199"/>
        <v>266347.28809500672</v>
      </c>
      <c r="M5485" s="265">
        <f>$G5485*NonHospFrac+theModel!$H5485*NonHospFrac</f>
        <v>432595.13051302102</v>
      </c>
      <c r="N5485" s="266">
        <f t="shared" si="1201"/>
        <v>698942.41860802774</v>
      </c>
      <c r="O5485" s="158"/>
      <c r="P5485" s="265">
        <f t="shared" si="1202"/>
        <v>249282.58201962966</v>
      </c>
      <c r="Q5485" s="265">
        <f t="shared" si="1203"/>
        <v>432593.57026240201</v>
      </c>
      <c r="R5485" s="266">
        <f t="shared" si="1204"/>
        <v>681876.15228203172</v>
      </c>
    </row>
    <row r="5486" spans="1:18" x14ac:dyDescent="0.25">
      <c r="A5486" s="81">
        <v>5455</v>
      </c>
      <c r="B5486" s="93">
        <f t="shared" si="1193"/>
        <v>9.6340382152445793E-46</v>
      </c>
      <c r="C5486" s="178">
        <f t="shared" si="1194"/>
        <v>9.6123054842362385E-46</v>
      </c>
      <c r="D5486" s="165">
        <f t="shared" si="1195"/>
        <v>2.2558277767625785E-3</v>
      </c>
      <c r="E5486" s="166">
        <f t="shared" si="1205"/>
        <v>24.291375447755232</v>
      </c>
      <c r="F5486" s="167">
        <f t="shared" si="1206"/>
        <v>12.307796350016671</v>
      </c>
      <c r="G5486" s="167">
        <f t="shared" si="1196"/>
        <v>427720.82418842806</v>
      </c>
      <c r="H5486" s="167">
        <f t="shared" si="1197"/>
        <v>271299.98899881309</v>
      </c>
      <c r="I5486" s="168">
        <f t="shared" si="1198"/>
        <v>699020.81318724109</v>
      </c>
      <c r="J5486" s="168">
        <f t="shared" si="1200"/>
        <v>654224.37473491405</v>
      </c>
      <c r="K5486" s="94"/>
      <c r="L5486" s="265">
        <f t="shared" si="1199"/>
        <v>266377.16206318908</v>
      </c>
      <c r="M5486" s="265">
        <f>$G5486*NonHospFrac+theModel!$H5486*NonHospFrac</f>
        <v>432643.651124052</v>
      </c>
      <c r="N5486" s="266">
        <f t="shared" si="1201"/>
        <v>699020.81318724109</v>
      </c>
      <c r="O5486" s="158"/>
      <c r="P5486" s="265">
        <f t="shared" si="1202"/>
        <v>249306.49990212944</v>
      </c>
      <c r="Q5486" s="265">
        <f t="shared" si="1203"/>
        <v>432642.09087343299</v>
      </c>
      <c r="R5486" s="266">
        <f t="shared" si="1204"/>
        <v>681948.59077556245</v>
      </c>
    </row>
    <row r="5487" spans="1:18" x14ac:dyDescent="0.25">
      <c r="A5487" s="81">
        <v>5456</v>
      </c>
      <c r="B5487" s="93">
        <f t="shared" si="1193"/>
        <v>9.454069956813385E-46</v>
      </c>
      <c r="C5487" s="178">
        <f t="shared" si="1194"/>
        <v>9.432743203201348E-46</v>
      </c>
      <c r="D5487" s="165">
        <f t="shared" si="1195"/>
        <v>2.2558277767625785E-3</v>
      </c>
      <c r="E5487" s="166">
        <f t="shared" si="1205"/>
        <v>24.291375447755232</v>
      </c>
      <c r="F5487" s="167">
        <f t="shared" si="1206"/>
        <v>12.310052177793434</v>
      </c>
      <c r="G5487" s="167">
        <f t="shared" si="1196"/>
        <v>427799.2187676414</v>
      </c>
      <c r="H5487" s="167">
        <f t="shared" si="1197"/>
        <v>271299.98899881309</v>
      </c>
      <c r="I5487" s="168">
        <f t="shared" si="1198"/>
        <v>699099.20776645443</v>
      </c>
      <c r="J5487" s="168">
        <f t="shared" si="1200"/>
        <v>654287.1369328514</v>
      </c>
      <c r="K5487" s="94"/>
      <c r="L5487" s="265">
        <f t="shared" si="1199"/>
        <v>266407.03603137151</v>
      </c>
      <c r="M5487" s="265">
        <f>$G5487*NonHospFrac+theModel!$H5487*NonHospFrac</f>
        <v>432692.17173508299</v>
      </c>
      <c r="N5487" s="266">
        <f t="shared" si="1201"/>
        <v>699099.20776645443</v>
      </c>
      <c r="O5487" s="158"/>
      <c r="P5487" s="265">
        <f t="shared" si="1202"/>
        <v>249330.41680968928</v>
      </c>
      <c r="Q5487" s="265">
        <f t="shared" si="1203"/>
        <v>432690.61148446397</v>
      </c>
      <c r="R5487" s="266">
        <f t="shared" si="1204"/>
        <v>682021.02829415328</v>
      </c>
    </row>
    <row r="5488" spans="1:18" x14ac:dyDescent="0.25">
      <c r="A5488" s="81">
        <v>5457</v>
      </c>
      <c r="B5488" s="93">
        <f t="shared" si="1193"/>
        <v>9.2774635881026924E-46</v>
      </c>
      <c r="C5488" s="178">
        <f t="shared" si="1194"/>
        <v>9.2565352280427464E-46</v>
      </c>
      <c r="D5488" s="165">
        <f t="shared" si="1195"/>
        <v>2.2558277767625785E-3</v>
      </c>
      <c r="E5488" s="166">
        <f t="shared" si="1205"/>
        <v>24.291375447755232</v>
      </c>
      <c r="F5488" s="167">
        <f t="shared" si="1206"/>
        <v>12.312308005570197</v>
      </c>
      <c r="G5488" s="167">
        <f t="shared" si="1196"/>
        <v>427877.61334685492</v>
      </c>
      <c r="H5488" s="167">
        <f t="shared" si="1197"/>
        <v>271299.98899881309</v>
      </c>
      <c r="I5488" s="168">
        <f t="shared" si="1198"/>
        <v>699177.60234566801</v>
      </c>
      <c r="J5488" s="168">
        <f t="shared" si="1200"/>
        <v>654349.89657247812</v>
      </c>
      <c r="K5488" s="94"/>
      <c r="L5488" s="265">
        <f t="shared" si="1199"/>
        <v>266436.90999955399</v>
      </c>
      <c r="M5488" s="265">
        <f>$G5488*NonHospFrac+theModel!$H5488*NonHospFrac</f>
        <v>432740.69234611397</v>
      </c>
      <c r="N5488" s="266">
        <f t="shared" si="1201"/>
        <v>699177.60234566801</v>
      </c>
      <c r="O5488" s="158"/>
      <c r="P5488" s="265">
        <f t="shared" si="1202"/>
        <v>249354.33274234892</v>
      </c>
      <c r="Q5488" s="265">
        <f t="shared" si="1203"/>
        <v>432739.13209549495</v>
      </c>
      <c r="R5488" s="266">
        <f t="shared" si="1204"/>
        <v>682093.4648378439</v>
      </c>
    </row>
    <row r="5489" spans="1:18" x14ac:dyDescent="0.25">
      <c r="A5489" s="81">
        <v>5458</v>
      </c>
      <c r="B5489" s="93">
        <f t="shared" si="1193"/>
        <v>9.1041563074685252E-46</v>
      </c>
      <c r="C5489" s="178">
        <f t="shared" si="1194"/>
        <v>9.0836188987861492E-46</v>
      </c>
      <c r="D5489" s="165">
        <f t="shared" si="1195"/>
        <v>2.2558277767625785E-3</v>
      </c>
      <c r="E5489" s="166">
        <f t="shared" si="1205"/>
        <v>24.291375447755232</v>
      </c>
      <c r="F5489" s="167">
        <f t="shared" si="1206"/>
        <v>12.314563833346959</v>
      </c>
      <c r="G5489" s="167">
        <f t="shared" si="1196"/>
        <v>427956.00792606827</v>
      </c>
      <c r="H5489" s="167">
        <f t="shared" si="1197"/>
        <v>271299.98899881309</v>
      </c>
      <c r="I5489" s="168">
        <f t="shared" si="1198"/>
        <v>699255.99692488136</v>
      </c>
      <c r="J5489" s="168">
        <f t="shared" si="1200"/>
        <v>654412.65365389828</v>
      </c>
      <c r="K5489" s="94"/>
      <c r="L5489" s="265">
        <f t="shared" si="1199"/>
        <v>266466.78396773641</v>
      </c>
      <c r="M5489" s="265">
        <f>$G5489*NonHospFrac+theModel!$H5489*NonHospFrac</f>
        <v>432789.21295714495</v>
      </c>
      <c r="N5489" s="266">
        <f t="shared" si="1201"/>
        <v>699255.99692488136</v>
      </c>
      <c r="O5489" s="158"/>
      <c r="P5489" s="265">
        <f t="shared" si="1202"/>
        <v>249378.24770014803</v>
      </c>
      <c r="Q5489" s="265">
        <f t="shared" si="1203"/>
        <v>432787.65270652593</v>
      </c>
      <c r="R5489" s="266">
        <f t="shared" si="1204"/>
        <v>682165.90040667402</v>
      </c>
    </row>
    <row r="5490" spans="1:18" x14ac:dyDescent="0.25">
      <c r="A5490" s="81">
        <v>5459</v>
      </c>
      <c r="B5490" s="93">
        <f t="shared" si="1193"/>
        <v>8.9340864864304647E-46</v>
      </c>
      <c r="C5490" s="178">
        <f t="shared" si="1194"/>
        <v>8.9139327259743753E-46</v>
      </c>
      <c r="D5490" s="165">
        <f t="shared" si="1195"/>
        <v>2.2558277767625785E-3</v>
      </c>
      <c r="E5490" s="166">
        <f t="shared" si="1205"/>
        <v>24.291375447755232</v>
      </c>
      <c r="F5490" s="167">
        <f t="shared" si="1206"/>
        <v>12.316819661123722</v>
      </c>
      <c r="G5490" s="167">
        <f t="shared" si="1196"/>
        <v>428034.40250528179</v>
      </c>
      <c r="H5490" s="167">
        <f t="shared" si="1197"/>
        <v>271299.98899881309</v>
      </c>
      <c r="I5490" s="168">
        <f t="shared" si="1198"/>
        <v>699334.39150409494</v>
      </c>
      <c r="J5490" s="168">
        <f t="shared" si="1200"/>
        <v>654475.40817721642</v>
      </c>
      <c r="K5490" s="94"/>
      <c r="L5490" s="265">
        <f t="shared" si="1199"/>
        <v>266496.65793591883</v>
      </c>
      <c r="M5490" s="265">
        <f>$G5490*NonHospFrac+theModel!$H5490*NonHospFrac</f>
        <v>432837.73356817605</v>
      </c>
      <c r="N5490" s="266">
        <f t="shared" si="1201"/>
        <v>699334.39150409494</v>
      </c>
      <c r="O5490" s="158"/>
      <c r="P5490" s="265">
        <f t="shared" si="1202"/>
        <v>249402.16168312638</v>
      </c>
      <c r="Q5490" s="265">
        <f t="shared" si="1203"/>
        <v>432836.17331755703</v>
      </c>
      <c r="R5490" s="266">
        <f t="shared" si="1204"/>
        <v>682238.33500068344</v>
      </c>
    </row>
    <row r="5491" spans="1:18" x14ac:dyDescent="0.25">
      <c r="A5491" s="81">
        <v>5460</v>
      </c>
      <c r="B5491" s="93">
        <f t="shared" si="1193"/>
        <v>8.7671936477564032E-46</v>
      </c>
      <c r="C5491" s="178">
        <f t="shared" si="1194"/>
        <v>8.7474163688015384E-46</v>
      </c>
      <c r="D5491" s="165">
        <f t="shared" si="1195"/>
        <v>2.2558277767625785E-3</v>
      </c>
      <c r="E5491" s="166">
        <f t="shared" si="1205"/>
        <v>24.291375447755232</v>
      </c>
      <c r="F5491" s="167">
        <f t="shared" si="1206"/>
        <v>12.319075488900484</v>
      </c>
      <c r="G5491" s="167">
        <f t="shared" si="1196"/>
        <v>428112.79708449513</v>
      </c>
      <c r="H5491" s="167">
        <f t="shared" si="1197"/>
        <v>271299.98899881309</v>
      </c>
      <c r="I5491" s="168">
        <f t="shared" si="1198"/>
        <v>699412.78608330828</v>
      </c>
      <c r="J5491" s="168">
        <f t="shared" si="1200"/>
        <v>654538.16014253639</v>
      </c>
      <c r="K5491" s="94"/>
      <c r="L5491" s="265">
        <f t="shared" si="1199"/>
        <v>266526.53190410126</v>
      </c>
      <c r="M5491" s="265">
        <f>$G5491*NonHospFrac+theModel!$H5491*NonHospFrac</f>
        <v>432886.25417920691</v>
      </c>
      <c r="N5491" s="266">
        <f t="shared" si="1201"/>
        <v>699412.78608330816</v>
      </c>
      <c r="O5491" s="158"/>
      <c r="P5491" s="265">
        <f t="shared" si="1202"/>
        <v>249426.07469132371</v>
      </c>
      <c r="Q5491" s="265">
        <f t="shared" si="1203"/>
        <v>432884.69392858789</v>
      </c>
      <c r="R5491" s="266">
        <f t="shared" si="1204"/>
        <v>682310.76861991163</v>
      </c>
    </row>
    <row r="5492" spans="1:18" x14ac:dyDescent="0.25">
      <c r="A5492" s="81">
        <v>5461</v>
      </c>
      <c r="B5492" s="93">
        <f t="shared" si="1193"/>
        <v>8.6034184439567063E-46</v>
      </c>
      <c r="C5492" s="178">
        <f t="shared" si="1194"/>
        <v>8.5840106136557168E-46</v>
      </c>
      <c r="D5492" s="165">
        <f t="shared" si="1195"/>
        <v>2.2558277767625785E-3</v>
      </c>
      <c r="E5492" s="166">
        <f t="shared" si="1205"/>
        <v>24.291375447755232</v>
      </c>
      <c r="F5492" s="167">
        <f t="shared" si="1206"/>
        <v>12.321331316677247</v>
      </c>
      <c r="G5492" s="167">
        <f t="shared" si="1196"/>
        <v>428191.19166370854</v>
      </c>
      <c r="H5492" s="167">
        <f t="shared" si="1197"/>
        <v>271299.98899881309</v>
      </c>
      <c r="I5492" s="168">
        <f t="shared" si="1198"/>
        <v>699491.18066252163</v>
      </c>
      <c r="J5492" s="168">
        <f t="shared" si="1200"/>
        <v>654600.90954996273</v>
      </c>
      <c r="K5492" s="94"/>
      <c r="L5492" s="265">
        <f t="shared" si="1199"/>
        <v>266556.40587228362</v>
      </c>
      <c r="M5492" s="265">
        <f>$G5492*NonHospFrac+theModel!$H5492*NonHospFrac</f>
        <v>432934.77479023789</v>
      </c>
      <c r="N5492" s="266">
        <f t="shared" si="1201"/>
        <v>699491.18066252151</v>
      </c>
      <c r="O5492" s="158"/>
      <c r="P5492" s="265">
        <f t="shared" si="1202"/>
        <v>249449.98672477971</v>
      </c>
      <c r="Q5492" s="265">
        <f t="shared" si="1203"/>
        <v>432933.21453961887</v>
      </c>
      <c r="R5492" s="266">
        <f t="shared" si="1204"/>
        <v>682383.20126439864</v>
      </c>
    </row>
    <row r="5493" spans="1:18" x14ac:dyDescent="0.25">
      <c r="A5493" s="81">
        <v>5462</v>
      </c>
      <c r="B5493" s="93">
        <f t="shared" si="1193"/>
        <v>8.4427026361801007E-46</v>
      </c>
      <c r="C5493" s="178">
        <f t="shared" si="1194"/>
        <v>8.4236573530624586E-46</v>
      </c>
      <c r="D5493" s="165">
        <f t="shared" si="1195"/>
        <v>2.2558277767625785E-3</v>
      </c>
      <c r="E5493" s="166">
        <f t="shared" si="1205"/>
        <v>24.291375447755232</v>
      </c>
      <c r="F5493" s="167">
        <f t="shared" si="1206"/>
        <v>12.323587144454009</v>
      </c>
      <c r="G5493" s="167">
        <f t="shared" si="1196"/>
        <v>428269.58624292194</v>
      </c>
      <c r="H5493" s="167">
        <f t="shared" si="1197"/>
        <v>271299.98899881309</v>
      </c>
      <c r="I5493" s="168">
        <f t="shared" si="1198"/>
        <v>699569.57524173497</v>
      </c>
      <c r="J5493" s="168">
        <f t="shared" si="1200"/>
        <v>654663.65639959974</v>
      </c>
      <c r="K5493" s="94"/>
      <c r="L5493" s="265">
        <f t="shared" si="1199"/>
        <v>266586.2798404661</v>
      </c>
      <c r="M5493" s="265">
        <f>$G5493*NonHospFrac+theModel!$H5493*NonHospFrac</f>
        <v>432983.29540126899</v>
      </c>
      <c r="N5493" s="266">
        <f t="shared" si="1201"/>
        <v>699569.57524173509</v>
      </c>
      <c r="O5493" s="158"/>
      <c r="P5493" s="265">
        <f t="shared" si="1202"/>
        <v>249473.89778353422</v>
      </c>
      <c r="Q5493" s="265">
        <f t="shared" si="1203"/>
        <v>432981.73515064997</v>
      </c>
      <c r="R5493" s="266">
        <f t="shared" si="1204"/>
        <v>682455.63293418416</v>
      </c>
    </row>
    <row r="5494" spans="1:18" x14ac:dyDescent="0.25">
      <c r="A5494" s="81">
        <v>5463</v>
      </c>
      <c r="B5494" s="93">
        <f t="shared" si="1193"/>
        <v>8.2849890735039243E-46</v>
      </c>
      <c r="C5494" s="178">
        <f t="shared" si="1194"/>
        <v>8.2662995650217404E-46</v>
      </c>
      <c r="D5494" s="165">
        <f t="shared" si="1195"/>
        <v>2.2558277767625785E-3</v>
      </c>
      <c r="E5494" s="166">
        <f t="shared" si="1205"/>
        <v>24.291375447755232</v>
      </c>
      <c r="F5494" s="167">
        <f t="shared" si="1206"/>
        <v>12.325842972230772</v>
      </c>
      <c r="G5494" s="167">
        <f t="shared" si="1196"/>
        <v>428347.98082213535</v>
      </c>
      <c r="H5494" s="167">
        <f t="shared" si="1197"/>
        <v>271299.98899881309</v>
      </c>
      <c r="I5494" s="168">
        <f t="shared" si="1198"/>
        <v>699647.96982094843</v>
      </c>
      <c r="J5494" s="168">
        <f t="shared" si="1200"/>
        <v>654726.40069155174</v>
      </c>
      <c r="K5494" s="94"/>
      <c r="L5494" s="265">
        <f t="shared" si="1199"/>
        <v>266616.15380864847</v>
      </c>
      <c r="M5494" s="265">
        <f>$G5494*NonHospFrac+theModel!$H5494*NonHospFrac</f>
        <v>433031.81601229997</v>
      </c>
      <c r="N5494" s="266">
        <f t="shared" si="1201"/>
        <v>699647.96982094843</v>
      </c>
      <c r="O5494" s="158"/>
      <c r="P5494" s="265">
        <f t="shared" si="1202"/>
        <v>249497.80786762683</v>
      </c>
      <c r="Q5494" s="265">
        <f t="shared" si="1203"/>
        <v>433030.25576168095</v>
      </c>
      <c r="R5494" s="266">
        <f t="shared" si="1204"/>
        <v>682528.06362930778</v>
      </c>
    </row>
    <row r="5495" spans="1:18" x14ac:dyDescent="0.25">
      <c r="A5495" s="81">
        <v>5464</v>
      </c>
      <c r="B5495" s="93">
        <f t="shared" si="1193"/>
        <v>8.1302216726105242E-46</v>
      </c>
      <c r="C5495" s="178">
        <f t="shared" si="1194"/>
        <v>8.1118812927302125E-46</v>
      </c>
      <c r="D5495" s="165">
        <f t="shared" si="1195"/>
        <v>2.2558277767625785E-3</v>
      </c>
      <c r="E5495" s="166">
        <f t="shared" si="1205"/>
        <v>24.291375447755232</v>
      </c>
      <c r="F5495" s="167">
        <f t="shared" si="1206"/>
        <v>12.328098800007535</v>
      </c>
      <c r="G5495" s="167">
        <f t="shared" si="1196"/>
        <v>428426.37540134881</v>
      </c>
      <c r="H5495" s="167">
        <f t="shared" si="1197"/>
        <v>271299.98899881309</v>
      </c>
      <c r="I5495" s="168">
        <f t="shared" si="1198"/>
        <v>699726.3644001619</v>
      </c>
      <c r="J5495" s="168">
        <f t="shared" si="1200"/>
        <v>654789.14242592279</v>
      </c>
      <c r="K5495" s="94"/>
      <c r="L5495" s="265">
        <f t="shared" si="1199"/>
        <v>266646.02777683095</v>
      </c>
      <c r="M5495" s="265">
        <f>$G5495*NonHospFrac+theModel!$H5495*NonHospFrac</f>
        <v>433080.33662333095</v>
      </c>
      <c r="N5495" s="266">
        <f t="shared" si="1201"/>
        <v>699726.3644001619</v>
      </c>
      <c r="O5495" s="158"/>
      <c r="P5495" s="265">
        <f t="shared" si="1202"/>
        <v>249521.71697709744</v>
      </c>
      <c r="Q5495" s="265">
        <f t="shared" si="1203"/>
        <v>433078.77637271193</v>
      </c>
      <c r="R5495" s="266">
        <f t="shared" si="1204"/>
        <v>682600.49334980943</v>
      </c>
    </row>
    <row r="5496" spans="1:18" x14ac:dyDescent="0.25">
      <c r="A5496" s="81">
        <v>5465</v>
      </c>
      <c r="B5496" s="93">
        <f t="shared" si="1193"/>
        <v>7.9783453978451945E-46</v>
      </c>
      <c r="C5496" s="178">
        <f t="shared" si="1194"/>
        <v>7.9603476246841287E-46</v>
      </c>
      <c r="D5496" s="165">
        <f t="shared" si="1195"/>
        <v>2.2558277767625785E-3</v>
      </c>
      <c r="E5496" s="166">
        <f t="shared" si="1205"/>
        <v>24.291375447755232</v>
      </c>
      <c r="F5496" s="167">
        <f t="shared" si="1206"/>
        <v>12.330354627784297</v>
      </c>
      <c r="G5496" s="167">
        <f t="shared" si="1196"/>
        <v>428504.76998056221</v>
      </c>
      <c r="H5496" s="167">
        <f t="shared" si="1197"/>
        <v>271299.98899881309</v>
      </c>
      <c r="I5496" s="168">
        <f t="shared" si="1198"/>
        <v>699804.75897937524</v>
      </c>
      <c r="J5496" s="168">
        <f t="shared" si="1200"/>
        <v>654851.88160281722</v>
      </c>
      <c r="K5496" s="94"/>
      <c r="L5496" s="265">
        <f t="shared" si="1199"/>
        <v>266675.90174501331</v>
      </c>
      <c r="M5496" s="265">
        <f>$G5496*NonHospFrac+theModel!$H5496*NonHospFrac</f>
        <v>433128.85723436193</v>
      </c>
      <c r="N5496" s="266">
        <f t="shared" si="1201"/>
        <v>699804.75897937524</v>
      </c>
      <c r="O5496" s="158"/>
      <c r="P5496" s="265">
        <f t="shared" si="1202"/>
        <v>249545.62511198557</v>
      </c>
      <c r="Q5496" s="265">
        <f t="shared" si="1203"/>
        <v>433127.29698374291</v>
      </c>
      <c r="R5496" s="266">
        <f t="shared" si="1204"/>
        <v>682672.92209572846</v>
      </c>
    </row>
    <row r="5497" spans="1:18" x14ac:dyDescent="0.25">
      <c r="A5497" s="81">
        <v>5466</v>
      </c>
      <c r="B5497" s="93">
        <f t="shared" si="1193"/>
        <v>7.8293062416436158E-46</v>
      </c>
      <c r="C5497" s="178">
        <f t="shared" si="1194"/>
        <v>7.8116446751509357E-46</v>
      </c>
      <c r="D5497" s="165">
        <f t="shared" si="1195"/>
        <v>2.2558277767625785E-3</v>
      </c>
      <c r="E5497" s="166">
        <f t="shared" si="1205"/>
        <v>24.291375447755232</v>
      </c>
      <c r="F5497" s="167">
        <f t="shared" si="1206"/>
        <v>12.33261045556106</v>
      </c>
      <c r="G5497" s="167">
        <f t="shared" si="1196"/>
        <v>428583.16455977573</v>
      </c>
      <c r="H5497" s="167">
        <f t="shared" si="1197"/>
        <v>271299.98899881309</v>
      </c>
      <c r="I5497" s="168">
        <f t="shared" si="1198"/>
        <v>699883.15355858882</v>
      </c>
      <c r="J5497" s="168">
        <f t="shared" si="1200"/>
        <v>654914.61822233943</v>
      </c>
      <c r="K5497" s="94"/>
      <c r="L5497" s="265">
        <f t="shared" si="1199"/>
        <v>266705.77571319579</v>
      </c>
      <c r="M5497" s="265">
        <f>$G5497*NonHospFrac+theModel!$H5497*NonHospFrac</f>
        <v>433177.37784539303</v>
      </c>
      <c r="N5497" s="266">
        <f t="shared" si="1201"/>
        <v>699883.15355858882</v>
      </c>
      <c r="O5497" s="158"/>
      <c r="P5497" s="265">
        <f t="shared" si="1202"/>
        <v>249569.53227233115</v>
      </c>
      <c r="Q5497" s="265">
        <f t="shared" si="1203"/>
        <v>433175.81759477401</v>
      </c>
      <c r="R5497" s="266">
        <f t="shared" si="1204"/>
        <v>682745.34986710513</v>
      </c>
    </row>
    <row r="5498" spans="1:18" x14ac:dyDescent="0.25">
      <c r="A5498" s="81">
        <v>5467</v>
      </c>
      <c r="B5498" s="93">
        <f t="shared" si="1193"/>
        <v>7.6830512053284765E-46</v>
      </c>
      <c r="C5498" s="178">
        <f t="shared" si="1194"/>
        <v>7.6657195650092068E-46</v>
      </c>
      <c r="D5498" s="165">
        <f t="shared" si="1195"/>
        <v>2.2558277767625785E-3</v>
      </c>
      <c r="E5498" s="166">
        <f t="shared" si="1205"/>
        <v>24.291375447755232</v>
      </c>
      <c r="F5498" s="167">
        <f t="shared" si="1206"/>
        <v>12.334866283337822</v>
      </c>
      <c r="G5498" s="167">
        <f t="shared" si="1196"/>
        <v>428661.55913898908</v>
      </c>
      <c r="H5498" s="167">
        <f t="shared" si="1197"/>
        <v>271299.98899881309</v>
      </c>
      <c r="I5498" s="168">
        <f t="shared" si="1198"/>
        <v>699961.54813780217</v>
      </c>
      <c r="J5498" s="168">
        <f t="shared" si="1200"/>
        <v>654977.35228459339</v>
      </c>
      <c r="K5498" s="94"/>
      <c r="L5498" s="265">
        <f t="shared" si="1199"/>
        <v>266735.64968137821</v>
      </c>
      <c r="M5498" s="265">
        <f>$G5498*NonHospFrac+theModel!$H5498*NonHospFrac</f>
        <v>433225.89845642389</v>
      </c>
      <c r="N5498" s="266">
        <f t="shared" si="1201"/>
        <v>699961.54813780217</v>
      </c>
      <c r="O5498" s="158"/>
      <c r="P5498" s="265">
        <f t="shared" si="1202"/>
        <v>249593.43845817377</v>
      </c>
      <c r="Q5498" s="265">
        <f t="shared" si="1203"/>
        <v>433224.33820580487</v>
      </c>
      <c r="R5498" s="266">
        <f t="shared" si="1204"/>
        <v>682817.77666397858</v>
      </c>
    </row>
    <row r="5499" spans="1:18" x14ac:dyDescent="0.25">
      <c r="A5499" s="81">
        <v>5468</v>
      </c>
      <c r="B5499" s="93">
        <f t="shared" si="1193"/>
        <v>7.5395282802612149E-46</v>
      </c>
      <c r="C5499" s="178">
        <f t="shared" si="1194"/>
        <v>7.5225204029429139E-46</v>
      </c>
      <c r="D5499" s="165">
        <f t="shared" si="1195"/>
        <v>2.2558277767625785E-3</v>
      </c>
      <c r="E5499" s="166">
        <f t="shared" si="1205"/>
        <v>24.291375447755232</v>
      </c>
      <c r="F5499" s="167">
        <f t="shared" si="1206"/>
        <v>12.337122111114585</v>
      </c>
      <c r="G5499" s="167">
        <f t="shared" si="1196"/>
        <v>428739.95371820254</v>
      </c>
      <c r="H5499" s="167">
        <f t="shared" si="1197"/>
        <v>271299.98899881309</v>
      </c>
      <c r="I5499" s="168">
        <f t="shared" si="1198"/>
        <v>700039.94271701563</v>
      </c>
      <c r="J5499" s="168">
        <f t="shared" si="1200"/>
        <v>655040.08378968353</v>
      </c>
      <c r="K5499" s="94"/>
      <c r="L5499" s="265">
        <f t="shared" si="1199"/>
        <v>266765.52364956064</v>
      </c>
      <c r="M5499" s="265">
        <f>$G5499*NonHospFrac+theModel!$H5499*NonHospFrac</f>
        <v>433274.41906745499</v>
      </c>
      <c r="N5499" s="266">
        <f t="shared" si="1201"/>
        <v>700039.94271701563</v>
      </c>
      <c r="O5499" s="158"/>
      <c r="P5499" s="265">
        <f t="shared" si="1202"/>
        <v>249617.3436695532</v>
      </c>
      <c r="Q5499" s="265">
        <f t="shared" si="1203"/>
        <v>433272.85881683597</v>
      </c>
      <c r="R5499" s="266">
        <f t="shared" si="1204"/>
        <v>682890.2024863892</v>
      </c>
    </row>
    <row r="5500" spans="1:18" x14ac:dyDescent="0.25">
      <c r="A5500" s="81">
        <v>5469</v>
      </c>
      <c r="B5500" s="93">
        <f t="shared" si="1193"/>
        <v>7.3986864293493864E-46</v>
      </c>
      <c r="C5500" s="178">
        <f t="shared" si="1194"/>
        <v>7.381996266990504E-46</v>
      </c>
      <c r="D5500" s="165">
        <f t="shared" si="1195"/>
        <v>2.2558277767625785E-3</v>
      </c>
      <c r="E5500" s="166">
        <f t="shared" si="1205"/>
        <v>24.291375447755232</v>
      </c>
      <c r="F5500" s="167">
        <f t="shared" si="1206"/>
        <v>12.339377938891348</v>
      </c>
      <c r="G5500" s="167">
        <f t="shared" si="1196"/>
        <v>428818.34829741588</v>
      </c>
      <c r="H5500" s="167">
        <f t="shared" si="1197"/>
        <v>271299.98899881309</v>
      </c>
      <c r="I5500" s="168">
        <f t="shared" si="1198"/>
        <v>700118.33729622897</v>
      </c>
      <c r="J5500" s="168">
        <f t="shared" si="1200"/>
        <v>655102.81273771392</v>
      </c>
      <c r="K5500" s="94"/>
      <c r="L5500" s="265">
        <f t="shared" si="1199"/>
        <v>266795.39761774306</v>
      </c>
      <c r="M5500" s="265">
        <f>$G5500*NonHospFrac+theModel!$H5500*NonHospFrac</f>
        <v>433322.93967848585</v>
      </c>
      <c r="N5500" s="266">
        <f t="shared" si="1201"/>
        <v>700118.33729622886</v>
      </c>
      <c r="O5500" s="158"/>
      <c r="P5500" s="265">
        <f t="shared" si="1202"/>
        <v>249641.24790650915</v>
      </c>
      <c r="Q5500" s="265">
        <f t="shared" si="1203"/>
        <v>433321.37942786684</v>
      </c>
      <c r="R5500" s="266">
        <f t="shared" si="1204"/>
        <v>682962.62733437598</v>
      </c>
    </row>
    <row r="5501" spans="1:18" x14ac:dyDescent="0.25">
      <c r="A5501" s="81">
        <v>5470</v>
      </c>
      <c r="B5501" s="93">
        <f t="shared" si="1193"/>
        <v>7.2604755688960246E-46</v>
      </c>
      <c r="C5501" s="178">
        <f t="shared" si="1194"/>
        <v>7.2440971864352035E-46</v>
      </c>
      <c r="D5501" s="165">
        <f t="shared" si="1195"/>
        <v>2.2558277767625785E-3</v>
      </c>
      <c r="E5501" s="166">
        <f t="shared" si="1205"/>
        <v>24.291375447755232</v>
      </c>
      <c r="F5501" s="167">
        <f t="shared" si="1206"/>
        <v>12.34163376666811</v>
      </c>
      <c r="G5501" s="167">
        <f t="shared" si="1196"/>
        <v>428896.7428766294</v>
      </c>
      <c r="H5501" s="167">
        <f t="shared" si="1197"/>
        <v>271299.98899881309</v>
      </c>
      <c r="I5501" s="168">
        <f t="shared" si="1198"/>
        <v>700196.73187544243</v>
      </c>
      <c r="J5501" s="168">
        <f t="shared" si="1200"/>
        <v>655165.53912878898</v>
      </c>
      <c r="K5501" s="94"/>
      <c r="L5501" s="265">
        <f t="shared" si="1199"/>
        <v>266825.27158592548</v>
      </c>
      <c r="M5501" s="265">
        <f>$G5501*NonHospFrac+theModel!$H5501*NonHospFrac</f>
        <v>433371.46028951695</v>
      </c>
      <c r="N5501" s="266">
        <f t="shared" si="1201"/>
        <v>700196.73187544243</v>
      </c>
      <c r="O5501" s="158"/>
      <c r="P5501" s="265">
        <f t="shared" si="1202"/>
        <v>249665.15116908133</v>
      </c>
      <c r="Q5501" s="265">
        <f t="shared" si="1203"/>
        <v>433369.90003889793</v>
      </c>
      <c r="R5501" s="266">
        <f t="shared" si="1204"/>
        <v>683035.05120797921</v>
      </c>
    </row>
    <row r="5502" spans="1:18" x14ac:dyDescent="0.25">
      <c r="A5502" s="81">
        <v>5471</v>
      </c>
      <c r="B5502" s="93">
        <f t="shared" si="1193"/>
        <v>7.1248465507914607E-46</v>
      </c>
      <c r="C5502" s="178">
        <f t="shared" si="1194"/>
        <v>7.1087741240370149E-46</v>
      </c>
      <c r="D5502" s="165">
        <f t="shared" si="1195"/>
        <v>2.2558277767625785E-3</v>
      </c>
      <c r="E5502" s="166">
        <f t="shared" si="1205"/>
        <v>24.291375447755232</v>
      </c>
      <c r="F5502" s="167">
        <f t="shared" si="1206"/>
        <v>12.343889594444873</v>
      </c>
      <c r="G5502" s="167">
        <f t="shared" si="1196"/>
        <v>428975.13745584275</v>
      </c>
      <c r="H5502" s="167">
        <f t="shared" si="1197"/>
        <v>271299.98899881309</v>
      </c>
      <c r="I5502" s="168">
        <f t="shared" si="1198"/>
        <v>700275.12645465578</v>
      </c>
      <c r="J5502" s="168">
        <f t="shared" si="1200"/>
        <v>655228.26296301279</v>
      </c>
      <c r="K5502" s="94"/>
      <c r="L5502" s="265">
        <f t="shared" si="1199"/>
        <v>266855.1455541079</v>
      </c>
      <c r="M5502" s="265">
        <f>$G5502*NonHospFrac+theModel!$H5502*NonHospFrac</f>
        <v>433419.98090054793</v>
      </c>
      <c r="N5502" s="266">
        <f t="shared" si="1201"/>
        <v>700275.12645465578</v>
      </c>
      <c r="O5502" s="158"/>
      <c r="P5502" s="265">
        <f t="shared" si="1202"/>
        <v>249689.05345730949</v>
      </c>
      <c r="Q5502" s="265">
        <f t="shared" si="1203"/>
        <v>433418.42064992891</v>
      </c>
      <c r="R5502" s="266">
        <f t="shared" si="1204"/>
        <v>683107.47410723846</v>
      </c>
    </row>
    <row r="5503" spans="1:18" x14ac:dyDescent="0.25">
      <c r="A5503" s="81">
        <v>5472</v>
      </c>
      <c r="B5503" s="93">
        <f t="shared" si="1193"/>
        <v>6.9917511450344617E-46</v>
      </c>
      <c r="C5503" s="178">
        <f t="shared" si="1194"/>
        <v>6.9759789585932812E-46</v>
      </c>
      <c r="D5503" s="165">
        <f t="shared" si="1195"/>
        <v>2.2558277767625785E-3</v>
      </c>
      <c r="E5503" s="166">
        <f t="shared" si="1205"/>
        <v>24.291375447755232</v>
      </c>
      <c r="F5503" s="167">
        <f t="shared" si="1206"/>
        <v>12.346145422221635</v>
      </c>
      <c r="G5503" s="167">
        <f t="shared" si="1196"/>
        <v>429053.53203505627</v>
      </c>
      <c r="H5503" s="167">
        <f t="shared" si="1197"/>
        <v>271299.98899881309</v>
      </c>
      <c r="I5503" s="168">
        <f t="shared" si="1198"/>
        <v>700353.52103386936</v>
      </c>
      <c r="J5503" s="168">
        <f t="shared" si="1200"/>
        <v>655290.98424048978</v>
      </c>
      <c r="K5503" s="94"/>
      <c r="L5503" s="265">
        <f t="shared" si="1199"/>
        <v>266885.01952229039</v>
      </c>
      <c r="M5503" s="265">
        <f>$G5503*NonHospFrac+theModel!$H5503*NonHospFrac</f>
        <v>433468.50151157891</v>
      </c>
      <c r="N5503" s="266">
        <f t="shared" si="1201"/>
        <v>700353.52103386936</v>
      </c>
      <c r="O5503" s="158"/>
      <c r="P5503" s="265">
        <f t="shared" si="1202"/>
        <v>249712.95477123337</v>
      </c>
      <c r="Q5503" s="265">
        <f t="shared" si="1203"/>
        <v>433466.94126095989</v>
      </c>
      <c r="R5503" s="266">
        <f t="shared" si="1204"/>
        <v>683179.89603219321</v>
      </c>
    </row>
    <row r="5504" spans="1:18" x14ac:dyDescent="0.25">
      <c r="A5504" s="81">
        <v>5473</v>
      </c>
      <c r="B5504" s="93">
        <f t="shared" si="1193"/>
        <v>6.861142022583178E-46</v>
      </c>
      <c r="C5504" s="178">
        <f t="shared" si="1194"/>
        <v>6.8456644678283219E-46</v>
      </c>
      <c r="D5504" s="165">
        <f t="shared" si="1195"/>
        <v>2.2558277767625785E-3</v>
      </c>
      <c r="E5504" s="166">
        <f t="shared" si="1205"/>
        <v>24.291375447755232</v>
      </c>
      <c r="F5504" s="167">
        <f t="shared" si="1206"/>
        <v>12.348401249998398</v>
      </c>
      <c r="G5504" s="167">
        <f t="shared" si="1196"/>
        <v>429131.92661426956</v>
      </c>
      <c r="H5504" s="167">
        <f t="shared" si="1197"/>
        <v>271299.98899881309</v>
      </c>
      <c r="I5504" s="168">
        <f t="shared" si="1198"/>
        <v>700431.9156130827</v>
      </c>
      <c r="J5504" s="168">
        <f t="shared" si="1200"/>
        <v>655353.7029613239</v>
      </c>
      <c r="K5504" s="94"/>
      <c r="L5504" s="265">
        <f t="shared" si="1199"/>
        <v>266914.89349047275</v>
      </c>
      <c r="M5504" s="265">
        <f>$G5504*NonHospFrac+theModel!$H5504*NonHospFrac</f>
        <v>433517.02212260989</v>
      </c>
      <c r="N5504" s="266">
        <f t="shared" si="1201"/>
        <v>700431.9156130827</v>
      </c>
      <c r="O5504" s="158"/>
      <c r="P5504" s="265">
        <f t="shared" si="1202"/>
        <v>249736.85511089253</v>
      </c>
      <c r="Q5504" s="265">
        <f t="shared" si="1203"/>
        <v>433515.46187199088</v>
      </c>
      <c r="R5504" s="266">
        <f t="shared" si="1204"/>
        <v>683252.31698288338</v>
      </c>
    </row>
    <row r="5505" spans="1:18" x14ac:dyDescent="0.25">
      <c r="A5505" s="81">
        <v>5474</v>
      </c>
      <c r="B5505" s="93">
        <f t="shared" si="1193"/>
        <v>6.7329727385233026E-46</v>
      </c>
      <c r="C5505" s="178">
        <f t="shared" si="1194"/>
        <v>6.7177843115995566E-46</v>
      </c>
      <c r="D5505" s="165">
        <f t="shared" si="1195"/>
        <v>2.2558277767625785E-3</v>
      </c>
      <c r="E5505" s="166">
        <f t="shared" si="1205"/>
        <v>24.291375447755232</v>
      </c>
      <c r="F5505" s="167">
        <f t="shared" si="1206"/>
        <v>12.350657077775161</v>
      </c>
      <c r="G5505" s="167">
        <f t="shared" si="1196"/>
        <v>429210.32119348308</v>
      </c>
      <c r="H5505" s="167">
        <f t="shared" si="1197"/>
        <v>271299.98899881309</v>
      </c>
      <c r="I5505" s="168">
        <f t="shared" si="1198"/>
        <v>700510.31019229617</v>
      </c>
      <c r="J5505" s="168">
        <f t="shared" si="1200"/>
        <v>655416.41912561958</v>
      </c>
      <c r="K5505" s="94"/>
      <c r="L5505" s="265">
        <f t="shared" si="1199"/>
        <v>266944.76745865517</v>
      </c>
      <c r="M5505" s="265">
        <f>$G5505*NonHospFrac+theModel!$H5505*NonHospFrac</f>
        <v>433565.54273364088</v>
      </c>
      <c r="N5505" s="266">
        <f t="shared" si="1201"/>
        <v>700510.31019229605</v>
      </c>
      <c r="O5505" s="158"/>
      <c r="P5505" s="265">
        <f t="shared" si="1202"/>
        <v>249760.75447632684</v>
      </c>
      <c r="Q5505" s="265">
        <f t="shared" si="1203"/>
        <v>433563.98248302186</v>
      </c>
      <c r="R5505" s="266">
        <f t="shared" si="1204"/>
        <v>683324.73695934867</v>
      </c>
    </row>
    <row r="5506" spans="1:18" x14ac:dyDescent="0.25">
      <c r="A5506" s="81">
        <v>5475</v>
      </c>
      <c r="B5506" s="93">
        <f t="shared" si="1193"/>
        <v>6.6071977155532498E-46</v>
      </c>
      <c r="C5506" s="178">
        <f t="shared" si="1194"/>
        <v>6.5922930154199423E-46</v>
      </c>
      <c r="D5506" s="165">
        <f t="shared" si="1195"/>
        <v>2.2558277767625785E-3</v>
      </c>
      <c r="E5506" s="166">
        <f t="shared" si="1205"/>
        <v>24.291375447755232</v>
      </c>
      <c r="F5506" s="167">
        <f t="shared" si="1206"/>
        <v>12.352912905551923</v>
      </c>
      <c r="G5506" s="167">
        <f t="shared" si="1196"/>
        <v>429288.71577269642</v>
      </c>
      <c r="H5506" s="167">
        <f t="shared" si="1197"/>
        <v>271299.98899881309</v>
      </c>
      <c r="I5506" s="168">
        <f t="shared" si="1198"/>
        <v>700588.70477150951</v>
      </c>
      <c r="J5506" s="168">
        <f t="shared" si="1200"/>
        <v>655479.13273348077</v>
      </c>
      <c r="K5506" s="94"/>
      <c r="L5506" s="265">
        <f t="shared" si="1199"/>
        <v>266974.6414268376</v>
      </c>
      <c r="M5506" s="265">
        <f>$G5506*NonHospFrac+theModel!$H5506*NonHospFrac</f>
        <v>433614.06334467186</v>
      </c>
      <c r="N5506" s="266">
        <f t="shared" si="1201"/>
        <v>700588.70477150939</v>
      </c>
      <c r="O5506" s="158"/>
      <c r="P5506" s="265">
        <f t="shared" si="1202"/>
        <v>249784.65286757596</v>
      </c>
      <c r="Q5506" s="265">
        <f t="shared" si="1203"/>
        <v>433612.50309405284</v>
      </c>
      <c r="R5506" s="266">
        <f t="shared" si="1204"/>
        <v>683397.15596162877</v>
      </c>
    </row>
    <row r="5507" spans="1:18" x14ac:dyDescent="0.25">
      <c r="A5507" s="81">
        <v>5476</v>
      </c>
      <c r="B5507" s="93">
        <f t="shared" si="1193"/>
        <v>6.4837722277762641E-46</v>
      </c>
      <c r="C5507" s="178">
        <f t="shared" si="1194"/>
        <v>6.4691459542866446E-46</v>
      </c>
      <c r="D5507" s="165">
        <f t="shared" si="1195"/>
        <v>2.2558277767625785E-3</v>
      </c>
      <c r="E5507" s="166">
        <f t="shared" si="1205"/>
        <v>24.291375447755232</v>
      </c>
      <c r="F5507" s="167">
        <f t="shared" si="1206"/>
        <v>12.355168733328686</v>
      </c>
      <c r="G5507" s="167">
        <f t="shared" si="1196"/>
        <v>429367.11035190994</v>
      </c>
      <c r="H5507" s="167">
        <f t="shared" si="1197"/>
        <v>271299.98899881309</v>
      </c>
      <c r="I5507" s="168">
        <f t="shared" si="1198"/>
        <v>700667.09935072297</v>
      </c>
      <c r="J5507" s="168">
        <f t="shared" si="1200"/>
        <v>655541.84378501202</v>
      </c>
      <c r="K5507" s="94"/>
      <c r="L5507" s="265">
        <f t="shared" si="1199"/>
        <v>267004.51539502008</v>
      </c>
      <c r="M5507" s="265">
        <f>$G5507*NonHospFrac+theModel!$H5507*NonHospFrac</f>
        <v>433662.58395570295</v>
      </c>
      <c r="N5507" s="266">
        <f t="shared" si="1201"/>
        <v>700667.09935072297</v>
      </c>
      <c r="O5507" s="158"/>
      <c r="P5507" s="265">
        <f t="shared" si="1202"/>
        <v>249808.55028467966</v>
      </c>
      <c r="Q5507" s="265">
        <f t="shared" si="1203"/>
        <v>433661.02370508394</v>
      </c>
      <c r="R5507" s="266">
        <f t="shared" si="1204"/>
        <v>683469.57398976362</v>
      </c>
    </row>
    <row r="5508" spans="1:18" x14ac:dyDescent="0.25">
      <c r="A5508" s="81">
        <v>5477</v>
      </c>
      <c r="B5508" s="93">
        <f t="shared" si="1193"/>
        <v>6.3626523847958796E-46</v>
      </c>
      <c r="C5508" s="178">
        <f t="shared" si="1194"/>
        <v>6.3482993368123724E-46</v>
      </c>
      <c r="D5508" s="165">
        <f t="shared" si="1195"/>
        <v>2.2558277767625785E-3</v>
      </c>
      <c r="E5508" s="166">
        <f t="shared" si="1205"/>
        <v>24.291375447755232</v>
      </c>
      <c r="F5508" s="167">
        <f t="shared" si="1206"/>
        <v>12.357424561105448</v>
      </c>
      <c r="G5508" s="167">
        <f t="shared" si="1196"/>
        <v>429445.50493112329</v>
      </c>
      <c r="H5508" s="167">
        <f t="shared" si="1197"/>
        <v>271299.98899881309</v>
      </c>
      <c r="I5508" s="168">
        <f t="shared" si="1198"/>
        <v>700745.49392993632</v>
      </c>
      <c r="J5508" s="168">
        <f t="shared" si="1200"/>
        <v>655604.55228031718</v>
      </c>
      <c r="K5508" s="94"/>
      <c r="L5508" s="265">
        <f t="shared" si="1199"/>
        <v>267034.3893632025</v>
      </c>
      <c r="M5508" s="265">
        <f>$G5508*NonHospFrac+theModel!$H5508*NonHospFrac</f>
        <v>433711.10456673393</v>
      </c>
      <c r="N5508" s="266">
        <f t="shared" si="1201"/>
        <v>700745.49392993643</v>
      </c>
      <c r="O5508" s="158"/>
      <c r="P5508" s="265">
        <f t="shared" si="1202"/>
        <v>249832.44672767754</v>
      </c>
      <c r="Q5508" s="265">
        <f t="shared" si="1203"/>
        <v>433709.54431611492</v>
      </c>
      <c r="R5508" s="266">
        <f t="shared" si="1204"/>
        <v>683541.99104379246</v>
      </c>
    </row>
    <row r="5509" spans="1:18" x14ac:dyDescent="0.25">
      <c r="A5509" s="81">
        <v>5478</v>
      </c>
      <c r="B5509" s="93">
        <f t="shared" si="1193"/>
        <v>6.2437951161083969E-46</v>
      </c>
      <c r="C5509" s="178">
        <f t="shared" si="1194"/>
        <v>6.2297101896530652E-46</v>
      </c>
      <c r="D5509" s="165">
        <f t="shared" si="1195"/>
        <v>2.2558277767625785E-3</v>
      </c>
      <c r="E5509" s="166">
        <f t="shared" si="1205"/>
        <v>24.291375447755232</v>
      </c>
      <c r="F5509" s="167">
        <f t="shared" si="1206"/>
        <v>12.359680388882211</v>
      </c>
      <c r="G5509" s="167">
        <f t="shared" si="1196"/>
        <v>429523.89951033675</v>
      </c>
      <c r="H5509" s="167">
        <f t="shared" si="1197"/>
        <v>271299.98899881309</v>
      </c>
      <c r="I5509" s="168">
        <f t="shared" si="1198"/>
        <v>700823.8885091499</v>
      </c>
      <c r="J5509" s="168">
        <f t="shared" si="1200"/>
        <v>655667.25821950089</v>
      </c>
      <c r="K5509" s="94"/>
      <c r="L5509" s="265">
        <f t="shared" si="1199"/>
        <v>267064.26333138492</v>
      </c>
      <c r="M5509" s="265">
        <f>$G5509*NonHospFrac+theModel!$H5509*NonHospFrac</f>
        <v>433759.62517776492</v>
      </c>
      <c r="N5509" s="266">
        <f t="shared" si="1201"/>
        <v>700823.8885091499</v>
      </c>
      <c r="O5509" s="158"/>
      <c r="P5509" s="265">
        <f t="shared" si="1202"/>
        <v>249856.34219660936</v>
      </c>
      <c r="Q5509" s="265">
        <f t="shared" si="1203"/>
        <v>433758.0649271459</v>
      </c>
      <c r="R5509" s="266">
        <f t="shared" si="1204"/>
        <v>683614.4071237552</v>
      </c>
    </row>
    <row r="5510" spans="1:18" x14ac:dyDescent="0.25">
      <c r="A5510" s="81">
        <v>5479</v>
      </c>
      <c r="B5510" s="93">
        <f t="shared" si="1193"/>
        <v>6.1271581557869045E-46</v>
      </c>
      <c r="C5510" s="178">
        <f t="shared" si="1194"/>
        <v>6.1133363422264627E-46</v>
      </c>
      <c r="D5510" s="165">
        <f t="shared" si="1195"/>
        <v>2.2558277767625785E-3</v>
      </c>
      <c r="E5510" s="166">
        <f t="shared" si="1205"/>
        <v>24.291375447755232</v>
      </c>
      <c r="F5510" s="167">
        <f t="shared" si="1206"/>
        <v>12.361936216658973</v>
      </c>
      <c r="G5510" s="167">
        <f t="shared" si="1196"/>
        <v>429602.29408955009</v>
      </c>
      <c r="H5510" s="167">
        <f t="shared" si="1197"/>
        <v>271299.98899881309</v>
      </c>
      <c r="I5510" s="168">
        <f t="shared" si="1198"/>
        <v>700902.28308836324</v>
      </c>
      <c r="J5510" s="168">
        <f t="shared" si="1200"/>
        <v>655729.96160266688</v>
      </c>
      <c r="K5510" s="94"/>
      <c r="L5510" s="265">
        <f t="shared" si="1199"/>
        <v>267094.13729956734</v>
      </c>
      <c r="M5510" s="265">
        <f>$G5510*NonHospFrac+theModel!$H5510*NonHospFrac</f>
        <v>433808.1457887959</v>
      </c>
      <c r="N5510" s="266">
        <f t="shared" si="1201"/>
        <v>700902.28308836324</v>
      </c>
      <c r="O5510" s="158"/>
      <c r="P5510" s="265">
        <f t="shared" si="1202"/>
        <v>249880.23669151485</v>
      </c>
      <c r="Q5510" s="265">
        <f t="shared" si="1203"/>
        <v>433806.58553817688</v>
      </c>
      <c r="R5510" s="266">
        <f t="shared" si="1204"/>
        <v>683686.82222969178</v>
      </c>
    </row>
    <row r="5511" spans="1:18" x14ac:dyDescent="0.25">
      <c r="A5511" s="81">
        <v>5480</v>
      </c>
      <c r="B5511" s="93">
        <f t="shared" si="1193"/>
        <v>6.0127000274514164E-46</v>
      </c>
      <c r="C5511" s="178">
        <f t="shared" si="1194"/>
        <v>5.9991364117161505E-46</v>
      </c>
      <c r="D5511" s="165">
        <f t="shared" si="1195"/>
        <v>2.2558277767625785E-3</v>
      </c>
      <c r="E5511" s="166">
        <f t="shared" si="1205"/>
        <v>24.291375447755232</v>
      </c>
      <c r="F5511" s="167">
        <f t="shared" si="1206"/>
        <v>12.364192044435736</v>
      </c>
      <c r="G5511" s="167">
        <f t="shared" si="1196"/>
        <v>429680.68866876361</v>
      </c>
      <c r="H5511" s="167">
        <f t="shared" si="1197"/>
        <v>271299.98899881309</v>
      </c>
      <c r="I5511" s="168">
        <f t="shared" si="1198"/>
        <v>700980.6776675767</v>
      </c>
      <c r="J5511" s="168">
        <f t="shared" si="1200"/>
        <v>655792.66242991958</v>
      </c>
      <c r="K5511" s="94"/>
      <c r="L5511" s="265">
        <f t="shared" si="1199"/>
        <v>267124.01126774977</v>
      </c>
      <c r="M5511" s="265">
        <f>$G5511*NonHospFrac+theModel!$H5511*NonHospFrac</f>
        <v>433856.66639982688</v>
      </c>
      <c r="N5511" s="266">
        <f t="shared" si="1201"/>
        <v>700980.67766757659</v>
      </c>
      <c r="O5511" s="158"/>
      <c r="P5511" s="265">
        <f t="shared" si="1202"/>
        <v>249904.13021243367</v>
      </c>
      <c r="Q5511" s="265">
        <f t="shared" si="1203"/>
        <v>433855.10614920786</v>
      </c>
      <c r="R5511" s="266">
        <f t="shared" si="1204"/>
        <v>683759.23636164155</v>
      </c>
    </row>
    <row r="5512" spans="1:18" x14ac:dyDescent="0.25">
      <c r="A5512" s="81">
        <v>5481</v>
      </c>
      <c r="B5512" s="93">
        <f t="shared" si="1193"/>
        <v>5.9003800295197747E-46</v>
      </c>
      <c r="C5512" s="178">
        <f t="shared" si="1194"/>
        <v>5.8870697883557287E-46</v>
      </c>
      <c r="D5512" s="165">
        <f t="shared" si="1195"/>
        <v>2.2558277767625785E-3</v>
      </c>
      <c r="E5512" s="166">
        <f t="shared" si="1205"/>
        <v>24.291375447755232</v>
      </c>
      <c r="F5512" s="167">
        <f t="shared" si="1206"/>
        <v>12.366447872212499</v>
      </c>
      <c r="G5512" s="167">
        <f t="shared" si="1196"/>
        <v>429759.08324797696</v>
      </c>
      <c r="H5512" s="167">
        <f t="shared" si="1197"/>
        <v>271299.98899881309</v>
      </c>
      <c r="I5512" s="168">
        <f t="shared" si="1198"/>
        <v>701059.07224679005</v>
      </c>
      <c r="J5512" s="168">
        <f t="shared" si="1200"/>
        <v>655855.36070136307</v>
      </c>
      <c r="K5512" s="94"/>
      <c r="L5512" s="265">
        <f t="shared" si="1199"/>
        <v>267153.88523593219</v>
      </c>
      <c r="M5512" s="265">
        <f>$G5512*NonHospFrac+theModel!$H5512*NonHospFrac</f>
        <v>433905.18701085786</v>
      </c>
      <c r="N5512" s="266">
        <f t="shared" si="1201"/>
        <v>701059.07224679005</v>
      </c>
      <c r="O5512" s="158"/>
      <c r="P5512" s="265">
        <f t="shared" si="1202"/>
        <v>249928.02275940555</v>
      </c>
      <c r="Q5512" s="265">
        <f t="shared" si="1203"/>
        <v>433903.62676023884</v>
      </c>
      <c r="R5512" s="266">
        <f t="shared" si="1204"/>
        <v>683831.64951964444</v>
      </c>
    </row>
    <row r="5513" spans="1:18" x14ac:dyDescent="0.25">
      <c r="A5513" s="81">
        <v>5482</v>
      </c>
      <c r="B5513" s="93">
        <f t="shared" si="1193"/>
        <v>5.7901582207340676E-46</v>
      </c>
      <c r="C5513" s="178">
        <f t="shared" si="1194"/>
        <v>5.7770966209878854E-46</v>
      </c>
      <c r="D5513" s="165">
        <f t="shared" si="1195"/>
        <v>2.2558277767625785E-3</v>
      </c>
      <c r="E5513" s="166">
        <f t="shared" si="1205"/>
        <v>24.291375447755232</v>
      </c>
      <c r="F5513" s="167">
        <f t="shared" si="1206"/>
        <v>12.368703699989261</v>
      </c>
      <c r="G5513" s="167">
        <f t="shared" si="1196"/>
        <v>429837.47782719048</v>
      </c>
      <c r="H5513" s="167">
        <f t="shared" si="1197"/>
        <v>271299.98899881309</v>
      </c>
      <c r="I5513" s="168">
        <f t="shared" si="1198"/>
        <v>701137.46682600351</v>
      </c>
      <c r="J5513" s="168">
        <f t="shared" si="1200"/>
        <v>655918.05641710164</v>
      </c>
      <c r="K5513" s="94"/>
      <c r="L5513" s="265">
        <f t="shared" si="1199"/>
        <v>267183.75920411467</v>
      </c>
      <c r="M5513" s="265">
        <f>$G5513*NonHospFrac+theModel!$H5513*NonHospFrac</f>
        <v>433953.70762188896</v>
      </c>
      <c r="N5513" s="266">
        <f t="shared" si="1201"/>
        <v>701137.46682600363</v>
      </c>
      <c r="O5513" s="158"/>
      <c r="P5513" s="265">
        <f t="shared" si="1202"/>
        <v>249951.91433247022</v>
      </c>
      <c r="Q5513" s="265">
        <f t="shared" si="1203"/>
        <v>433952.14737126994</v>
      </c>
      <c r="R5513" s="266">
        <f t="shared" si="1204"/>
        <v>683904.06170374015</v>
      </c>
    </row>
    <row r="5514" spans="1:18" x14ac:dyDescent="0.25">
      <c r="A5514" s="81">
        <v>5483</v>
      </c>
      <c r="B5514" s="93">
        <f t="shared" si="1193"/>
        <v>5.6819954059574276E-46</v>
      </c>
      <c r="C5514" s="178">
        <f t="shared" si="1194"/>
        <v>5.6691778028932314E-46</v>
      </c>
      <c r="D5514" s="165">
        <f t="shared" si="1195"/>
        <v>2.2558277767625785E-3</v>
      </c>
      <c r="E5514" s="166">
        <f t="shared" si="1205"/>
        <v>24.291375447755232</v>
      </c>
      <c r="F5514" s="167">
        <f t="shared" si="1206"/>
        <v>12.370959527766024</v>
      </c>
      <c r="G5514" s="167">
        <f t="shared" si="1196"/>
        <v>429915.87240640388</v>
      </c>
      <c r="H5514" s="167">
        <f t="shared" si="1197"/>
        <v>271299.98899881309</v>
      </c>
      <c r="I5514" s="168">
        <f t="shared" si="1198"/>
        <v>701215.86140521697</v>
      </c>
      <c r="J5514" s="168">
        <f t="shared" si="1200"/>
        <v>655980.74957723939</v>
      </c>
      <c r="K5514" s="94"/>
      <c r="L5514" s="265">
        <f t="shared" si="1199"/>
        <v>267213.63317229704</v>
      </c>
      <c r="M5514" s="265">
        <f>$G5514*NonHospFrac+theModel!$H5514*NonHospFrac</f>
        <v>434002.22823291994</v>
      </c>
      <c r="N5514" s="266">
        <f t="shared" si="1201"/>
        <v>701215.86140521697</v>
      </c>
      <c r="O5514" s="158"/>
      <c r="P5514" s="265">
        <f t="shared" si="1202"/>
        <v>249975.80493166723</v>
      </c>
      <c r="Q5514" s="265">
        <f t="shared" si="1203"/>
        <v>434000.66798230092</v>
      </c>
      <c r="R5514" s="266">
        <f t="shared" si="1204"/>
        <v>683976.47291396814</v>
      </c>
    </row>
    <row r="5515" spans="1:18" x14ac:dyDescent="0.25">
      <c r="A5515" s="81">
        <v>5484</v>
      </c>
      <c r="B5515" s="93">
        <f t="shared" si="1193"/>
        <v>5.5758531222361416E-46</v>
      </c>
      <c r="C5515" s="178">
        <f t="shared" si="1194"/>
        <v>5.5632749578838529E-46</v>
      </c>
      <c r="D5515" s="165">
        <f t="shared" si="1195"/>
        <v>2.2558277767625785E-3</v>
      </c>
      <c r="E5515" s="166">
        <f t="shared" si="1205"/>
        <v>24.291375447755232</v>
      </c>
      <c r="F5515" s="167">
        <f t="shared" si="1206"/>
        <v>12.373215355542786</v>
      </c>
      <c r="G5515" s="167">
        <f t="shared" si="1196"/>
        <v>429994.26698561729</v>
      </c>
      <c r="H5515" s="167">
        <f t="shared" si="1197"/>
        <v>271299.98899881309</v>
      </c>
      <c r="I5515" s="168">
        <f t="shared" si="1198"/>
        <v>701294.25598443043</v>
      </c>
      <c r="J5515" s="168">
        <f t="shared" si="1200"/>
        <v>656043.44018188049</v>
      </c>
      <c r="K5515" s="94"/>
      <c r="L5515" s="265">
        <f t="shared" si="1199"/>
        <v>267243.50714047946</v>
      </c>
      <c r="M5515" s="265">
        <f>$G5515*NonHospFrac+theModel!$H5515*NonHospFrac</f>
        <v>434050.74884395092</v>
      </c>
      <c r="N5515" s="266">
        <f t="shared" si="1201"/>
        <v>701294.25598443043</v>
      </c>
      <c r="O5515" s="158"/>
      <c r="P5515" s="265">
        <f t="shared" si="1202"/>
        <v>249999.69455703645</v>
      </c>
      <c r="Q5515" s="265">
        <f t="shared" si="1203"/>
        <v>434049.1885933319</v>
      </c>
      <c r="R5515" s="266">
        <f t="shared" si="1204"/>
        <v>684048.88315036835</v>
      </c>
    </row>
    <row r="5516" spans="1:18" x14ac:dyDescent="0.25">
      <c r="A5516" s="81">
        <v>5485</v>
      </c>
      <c r="B5516" s="93">
        <f t="shared" si="1193"/>
        <v>5.4716936251222146E-46</v>
      </c>
      <c r="C5516" s="178">
        <f t="shared" si="1194"/>
        <v>5.4593504266567293E-46</v>
      </c>
      <c r="D5516" s="165">
        <f t="shared" si="1195"/>
        <v>2.2558277767625785E-3</v>
      </c>
      <c r="E5516" s="166">
        <f t="shared" si="1205"/>
        <v>24.291375447755232</v>
      </c>
      <c r="F5516" s="167">
        <f t="shared" si="1206"/>
        <v>12.375471183319549</v>
      </c>
      <c r="G5516" s="167">
        <f t="shared" si="1196"/>
        <v>430072.66156483069</v>
      </c>
      <c r="H5516" s="167">
        <f t="shared" si="1197"/>
        <v>271299.98899881309</v>
      </c>
      <c r="I5516" s="168">
        <f t="shared" si="1198"/>
        <v>701372.65056364378</v>
      </c>
      <c r="J5516" s="168">
        <f t="shared" si="1200"/>
        <v>656106.12823112914</v>
      </c>
      <c r="K5516" s="94"/>
      <c r="L5516" s="265">
        <f t="shared" si="1199"/>
        <v>267273.38110866188</v>
      </c>
      <c r="M5516" s="265">
        <f>$G5516*NonHospFrac+theModel!$H5516*NonHospFrac</f>
        <v>434099.2694549819</v>
      </c>
      <c r="N5516" s="266">
        <f t="shared" si="1201"/>
        <v>701372.65056364378</v>
      </c>
      <c r="O5516" s="158"/>
      <c r="P5516" s="265">
        <f t="shared" si="1202"/>
        <v>250023.58320861749</v>
      </c>
      <c r="Q5516" s="265">
        <f t="shared" si="1203"/>
        <v>434097.70920436288</v>
      </c>
      <c r="R5516" s="266">
        <f t="shared" si="1204"/>
        <v>684121.29241298034</v>
      </c>
    </row>
    <row r="5517" spans="1:18" x14ac:dyDescent="0.25">
      <c r="A5517" s="81">
        <v>5486</v>
      </c>
      <c r="B5517" s="93">
        <f t="shared" si="1193"/>
        <v>5.3694798752509664E-46</v>
      </c>
      <c r="C5517" s="178">
        <f t="shared" si="1194"/>
        <v>5.3573672534016075E-46</v>
      </c>
      <c r="D5517" s="165">
        <f t="shared" si="1195"/>
        <v>2.2558277767625785E-3</v>
      </c>
      <c r="E5517" s="166">
        <f t="shared" si="1205"/>
        <v>24.291375447755232</v>
      </c>
      <c r="F5517" s="167">
        <f t="shared" si="1206"/>
        <v>12.377727011096312</v>
      </c>
      <c r="G5517" s="167">
        <f t="shared" si="1196"/>
        <v>430151.05614404404</v>
      </c>
      <c r="H5517" s="167">
        <f t="shared" si="1197"/>
        <v>271299.98899881309</v>
      </c>
      <c r="I5517" s="168">
        <f t="shared" si="1198"/>
        <v>701451.04514285713</v>
      </c>
      <c r="J5517" s="168">
        <f t="shared" si="1200"/>
        <v>656168.81372508942</v>
      </c>
      <c r="K5517" s="94"/>
      <c r="L5517" s="265">
        <f t="shared" si="1199"/>
        <v>267303.25507684425</v>
      </c>
      <c r="M5517" s="265">
        <f>$G5517*NonHospFrac+theModel!$H5517*NonHospFrac</f>
        <v>434147.79006601276</v>
      </c>
      <c r="N5517" s="266">
        <f t="shared" si="1201"/>
        <v>701451.04514285701</v>
      </c>
      <c r="O5517" s="158"/>
      <c r="P5517" s="265">
        <f t="shared" si="1202"/>
        <v>250047.47088645003</v>
      </c>
      <c r="Q5517" s="265">
        <f t="shared" si="1203"/>
        <v>434146.22981539374</v>
      </c>
      <c r="R5517" s="266">
        <f t="shared" si="1204"/>
        <v>684193.70070184371</v>
      </c>
    </row>
    <row r="5518" spans="1:18" x14ac:dyDescent="0.25">
      <c r="A5518" s="81">
        <v>5487</v>
      </c>
      <c r="B5518" s="93">
        <f t="shared" si="1193"/>
        <v>5.269175525170598E-46</v>
      </c>
      <c r="C5518" s="178">
        <f t="shared" si="1194"/>
        <v>5.2572891726602805E-46</v>
      </c>
      <c r="D5518" s="165">
        <f t="shared" si="1195"/>
        <v>2.2558277767625785E-3</v>
      </c>
      <c r="E5518" s="166">
        <f t="shared" si="1205"/>
        <v>24.291375447755232</v>
      </c>
      <c r="F5518" s="167">
        <f t="shared" si="1206"/>
        <v>12.379982838873074</v>
      </c>
      <c r="G5518" s="167">
        <f t="shared" si="1196"/>
        <v>430229.45072325756</v>
      </c>
      <c r="H5518" s="167">
        <f t="shared" si="1197"/>
        <v>271299.98899881309</v>
      </c>
      <c r="I5518" s="168">
        <f t="shared" si="1198"/>
        <v>701529.4397220707</v>
      </c>
      <c r="J5518" s="168">
        <f t="shared" si="1200"/>
        <v>656231.49666386575</v>
      </c>
      <c r="K5518" s="94"/>
      <c r="L5518" s="265">
        <f t="shared" si="1199"/>
        <v>267333.12904502673</v>
      </c>
      <c r="M5518" s="265">
        <f>$G5518*NonHospFrac+theModel!$H5518*NonHospFrac</f>
        <v>434196.31067704386</v>
      </c>
      <c r="N5518" s="266">
        <f t="shared" si="1201"/>
        <v>701529.43972207059</v>
      </c>
      <c r="O5518" s="158"/>
      <c r="P5518" s="265">
        <f t="shared" si="1202"/>
        <v>250071.3575905739</v>
      </c>
      <c r="Q5518" s="265">
        <f t="shared" si="1203"/>
        <v>434194.75042642484</v>
      </c>
      <c r="R5518" s="266">
        <f t="shared" si="1204"/>
        <v>684266.10801699874</v>
      </c>
    </row>
    <row r="5519" spans="1:18" x14ac:dyDescent="0.25">
      <c r="A5519" s="81">
        <v>5488</v>
      </c>
      <c r="B5519" s="93">
        <f t="shared" si="1193"/>
        <v>5.1707449064157953E-46</v>
      </c>
      <c r="C5519" s="178">
        <f t="shared" si="1194"/>
        <v>5.1590805964293486E-46</v>
      </c>
      <c r="D5519" s="165">
        <f t="shared" si="1195"/>
        <v>2.2558277767625785E-3</v>
      </c>
      <c r="E5519" s="166">
        <f t="shared" si="1205"/>
        <v>24.291375447755232</v>
      </c>
      <c r="F5519" s="167">
        <f t="shared" si="1206"/>
        <v>12.382238666649837</v>
      </c>
      <c r="G5519" s="167">
        <f t="shared" si="1196"/>
        <v>430307.8453024709</v>
      </c>
      <c r="H5519" s="167">
        <f t="shared" si="1197"/>
        <v>271299.98899881309</v>
      </c>
      <c r="I5519" s="168">
        <f t="shared" si="1198"/>
        <v>701607.83430128405</v>
      </c>
      <c r="J5519" s="168">
        <f t="shared" si="1200"/>
        <v>656294.17704756197</v>
      </c>
      <c r="K5519" s="94"/>
      <c r="L5519" s="265">
        <f t="shared" si="1199"/>
        <v>267363.00301320915</v>
      </c>
      <c r="M5519" s="265">
        <f>$G5519*NonHospFrac+theModel!$H5519*NonHospFrac</f>
        <v>434244.83128807484</v>
      </c>
      <c r="N5519" s="266">
        <f t="shared" si="1201"/>
        <v>701607.83430128405</v>
      </c>
      <c r="O5519" s="158"/>
      <c r="P5519" s="265">
        <f t="shared" si="1202"/>
        <v>250095.24332102863</v>
      </c>
      <c r="Q5519" s="265">
        <f t="shared" si="1203"/>
        <v>434243.27103745582</v>
      </c>
      <c r="R5519" s="266">
        <f t="shared" si="1204"/>
        <v>684338.51435848442</v>
      </c>
    </row>
    <row r="5520" spans="1:18" x14ac:dyDescent="0.25">
      <c r="A5520" s="81">
        <v>5489</v>
      </c>
      <c r="B5520" s="93">
        <f t="shared" si="1193"/>
        <v>5.0741530168251535E-46</v>
      </c>
      <c r="C5520" s="178">
        <f t="shared" si="1194"/>
        <v>5.0627066015062554E-46</v>
      </c>
      <c r="D5520" s="165">
        <f t="shared" si="1195"/>
        <v>2.2558277767625785E-3</v>
      </c>
      <c r="E5520" s="166">
        <f t="shared" si="1205"/>
        <v>24.291375447755232</v>
      </c>
      <c r="F5520" s="167">
        <f t="shared" si="1206"/>
        <v>12.384494494426599</v>
      </c>
      <c r="G5520" s="167">
        <f t="shared" si="1196"/>
        <v>430386.23988168442</v>
      </c>
      <c r="H5520" s="167">
        <f t="shared" si="1197"/>
        <v>271299.98899881309</v>
      </c>
      <c r="I5520" s="168">
        <f t="shared" si="1198"/>
        <v>701686.22888049751</v>
      </c>
      <c r="J5520" s="168">
        <f t="shared" si="1200"/>
        <v>656356.85487628239</v>
      </c>
      <c r="K5520" s="94"/>
      <c r="L5520" s="265">
        <f t="shared" si="1199"/>
        <v>267392.87698139157</v>
      </c>
      <c r="M5520" s="265">
        <f>$G5520*NonHospFrac+theModel!$H5520*NonHospFrac</f>
        <v>434293.35189910582</v>
      </c>
      <c r="N5520" s="266">
        <f t="shared" si="1201"/>
        <v>701686.22888049739</v>
      </c>
      <c r="O5520" s="158"/>
      <c r="P5520" s="265">
        <f t="shared" si="1202"/>
        <v>250119.12807785397</v>
      </c>
      <c r="Q5520" s="265">
        <f t="shared" si="1203"/>
        <v>434291.7916484868</v>
      </c>
      <c r="R5520" s="266">
        <f t="shared" si="1204"/>
        <v>684410.9197263408</v>
      </c>
    </row>
    <row r="5521" spans="1:18" x14ac:dyDescent="0.25">
      <c r="A5521" s="81">
        <v>5490</v>
      </c>
      <c r="B5521" s="93">
        <f t="shared" si="1193"/>
        <v>4.9793655080931345E-46</v>
      </c>
      <c r="C5521" s="178">
        <f t="shared" si="1194"/>
        <v>4.9681329170693244E-46</v>
      </c>
      <c r="D5521" s="165">
        <f t="shared" si="1195"/>
        <v>2.2558277767625785E-3</v>
      </c>
      <c r="E5521" s="166">
        <f t="shared" si="1205"/>
        <v>24.291375447755232</v>
      </c>
      <c r="F5521" s="167">
        <f t="shared" si="1206"/>
        <v>12.386750322203362</v>
      </c>
      <c r="G5521" s="167">
        <f t="shared" si="1196"/>
        <v>430464.63446089777</v>
      </c>
      <c r="H5521" s="167">
        <f t="shared" si="1197"/>
        <v>271299.98899881309</v>
      </c>
      <c r="I5521" s="168">
        <f t="shared" si="1198"/>
        <v>701764.62345971086</v>
      </c>
      <c r="J5521" s="168">
        <f t="shared" si="1200"/>
        <v>656419.53015013109</v>
      </c>
      <c r="K5521" s="94"/>
      <c r="L5521" s="265">
        <f t="shared" si="1199"/>
        <v>267422.75094957399</v>
      </c>
      <c r="M5521" s="265">
        <f>$G5521*NonHospFrac+theModel!$H5521*NonHospFrac</f>
        <v>434341.8725101368</v>
      </c>
      <c r="N5521" s="266">
        <f t="shared" si="1201"/>
        <v>701764.62345971074</v>
      </c>
      <c r="O5521" s="158"/>
      <c r="P5521" s="265">
        <f t="shared" si="1202"/>
        <v>250143.01186108959</v>
      </c>
      <c r="Q5521" s="265">
        <f t="shared" si="1203"/>
        <v>434340.31225951778</v>
      </c>
      <c r="R5521" s="266">
        <f t="shared" si="1204"/>
        <v>684483.32412060734</v>
      </c>
    </row>
    <row r="5522" spans="1:18" x14ac:dyDescent="0.25">
      <c r="A5522" s="81">
        <v>5491</v>
      </c>
      <c r="B5522" s="93">
        <f t="shared" si="1193"/>
        <v>4.8863486735568954E-46</v>
      </c>
      <c r="C5522" s="178">
        <f t="shared" si="1194"/>
        <v>4.875325912492139E-46</v>
      </c>
      <c r="D5522" s="165">
        <f t="shared" si="1195"/>
        <v>2.2558277767625785E-3</v>
      </c>
      <c r="E5522" s="166">
        <f t="shared" si="1205"/>
        <v>24.291375447755232</v>
      </c>
      <c r="F5522" s="167">
        <f t="shared" si="1206"/>
        <v>12.389006149980125</v>
      </c>
      <c r="G5522" s="167">
        <f t="shared" si="1196"/>
        <v>430543.02904011123</v>
      </c>
      <c r="H5522" s="167">
        <f t="shared" si="1197"/>
        <v>271299.98899881309</v>
      </c>
      <c r="I5522" s="168">
        <f t="shared" si="1198"/>
        <v>701843.01803892432</v>
      </c>
      <c r="J5522" s="168">
        <f t="shared" si="1200"/>
        <v>656482.20286921225</v>
      </c>
      <c r="K5522" s="94"/>
      <c r="L5522" s="265">
        <f t="shared" si="1199"/>
        <v>267452.62491775642</v>
      </c>
      <c r="M5522" s="265">
        <f>$G5522*NonHospFrac+theModel!$H5522*NonHospFrac</f>
        <v>434390.3931211679</v>
      </c>
      <c r="N5522" s="266">
        <f t="shared" si="1201"/>
        <v>701843.01803892432</v>
      </c>
      <c r="O5522" s="158"/>
      <c r="P5522" s="265">
        <f t="shared" si="1202"/>
        <v>250166.89467077519</v>
      </c>
      <c r="Q5522" s="265">
        <f t="shared" si="1203"/>
        <v>434388.83287054888</v>
      </c>
      <c r="R5522" s="266">
        <f t="shared" si="1204"/>
        <v>684555.7275413241</v>
      </c>
    </row>
    <row r="5523" spans="1:18" x14ac:dyDescent="0.25">
      <c r="A5523" s="81">
        <v>5492</v>
      </c>
      <c r="B5523" s="93">
        <f t="shared" si="1193"/>
        <v>4.7950694362089723E-46</v>
      </c>
      <c r="C5523" s="178">
        <f t="shared" si="1194"/>
        <v>4.784252585383267E-46</v>
      </c>
      <c r="D5523" s="165">
        <f t="shared" si="1195"/>
        <v>2.2558277767625785E-3</v>
      </c>
      <c r="E5523" s="166">
        <f t="shared" si="1205"/>
        <v>24.291375447755232</v>
      </c>
      <c r="F5523" s="167">
        <f t="shared" si="1206"/>
        <v>12.391261977756887</v>
      </c>
      <c r="G5523" s="167">
        <f t="shared" si="1196"/>
        <v>430621.42361932457</v>
      </c>
      <c r="H5523" s="167">
        <f t="shared" si="1197"/>
        <v>271299.98899881309</v>
      </c>
      <c r="I5523" s="168">
        <f t="shared" si="1198"/>
        <v>701921.41261813766</v>
      </c>
      <c r="J5523" s="168">
        <f t="shared" si="1200"/>
        <v>656544.87303362996</v>
      </c>
      <c r="K5523" s="94"/>
      <c r="L5523" s="265">
        <f t="shared" si="1199"/>
        <v>267482.49888593884</v>
      </c>
      <c r="M5523" s="265">
        <f>$G5523*NonHospFrac+theModel!$H5523*NonHospFrac</f>
        <v>434438.91373219877</v>
      </c>
      <c r="N5523" s="266">
        <f t="shared" si="1201"/>
        <v>701921.41261813766</v>
      </c>
      <c r="O5523" s="158"/>
      <c r="P5523" s="265">
        <f t="shared" si="1202"/>
        <v>250190.77650695044</v>
      </c>
      <c r="Q5523" s="265">
        <f t="shared" si="1203"/>
        <v>434437.35348157975</v>
      </c>
      <c r="R5523" s="266">
        <f t="shared" si="1204"/>
        <v>684628.12998853019</v>
      </c>
    </row>
    <row r="5524" spans="1:18" x14ac:dyDescent="0.25">
      <c r="A5524" s="81">
        <v>5493</v>
      </c>
      <c r="B5524" s="93">
        <f t="shared" si="1193"/>
        <v>4.7054953369361443E-46</v>
      </c>
      <c r="C5524" s="178">
        <f t="shared" si="1194"/>
        <v>4.6948805498516573E-46</v>
      </c>
      <c r="D5524" s="165">
        <f t="shared" si="1195"/>
        <v>2.2558277767625785E-3</v>
      </c>
      <c r="E5524" s="166">
        <f t="shared" si="1205"/>
        <v>24.291375447755232</v>
      </c>
      <c r="F5524" s="167">
        <f t="shared" si="1206"/>
        <v>12.39351780553365</v>
      </c>
      <c r="G5524" s="167">
        <f t="shared" si="1196"/>
        <v>430699.81819853809</v>
      </c>
      <c r="H5524" s="167">
        <f t="shared" si="1197"/>
        <v>271299.98899881309</v>
      </c>
      <c r="I5524" s="168">
        <f t="shared" si="1198"/>
        <v>701999.80719735124</v>
      </c>
      <c r="J5524" s="168">
        <f t="shared" si="1200"/>
        <v>656607.54064348852</v>
      </c>
      <c r="K5524" s="94"/>
      <c r="L5524" s="265">
        <f t="shared" si="1199"/>
        <v>267512.37285412132</v>
      </c>
      <c r="M5524" s="265">
        <f>$G5524*NonHospFrac+theModel!$H5524*NonHospFrac</f>
        <v>434487.43434322986</v>
      </c>
      <c r="N5524" s="266">
        <f t="shared" si="1201"/>
        <v>701999.80719735124</v>
      </c>
      <c r="O5524" s="158"/>
      <c r="P5524" s="265">
        <f t="shared" si="1202"/>
        <v>250214.65736965509</v>
      </c>
      <c r="Q5524" s="265">
        <f t="shared" si="1203"/>
        <v>434485.87409261084</v>
      </c>
      <c r="R5524" s="266">
        <f t="shared" si="1204"/>
        <v>684700.53146226588</v>
      </c>
    </row>
    <row r="5525" spans="1:18" x14ac:dyDescent="0.25">
      <c r="A5525" s="81">
        <v>5494</v>
      </c>
      <c r="B5525" s="93">
        <f t="shared" si="1193"/>
        <v>4.6175945229757924E-46</v>
      </c>
      <c r="C5525" s="178">
        <f t="shared" si="1194"/>
        <v>4.6071780249890367E-46</v>
      </c>
      <c r="D5525" s="165">
        <f t="shared" si="1195"/>
        <v>2.2558277767625785E-3</v>
      </c>
      <c r="E5525" s="166">
        <f t="shared" si="1205"/>
        <v>24.291375447755232</v>
      </c>
      <c r="F5525" s="167">
        <f t="shared" si="1206"/>
        <v>12.395773633310412</v>
      </c>
      <c r="G5525" s="167">
        <f t="shared" si="1196"/>
        <v>430778.21277775144</v>
      </c>
      <c r="H5525" s="167">
        <f t="shared" si="1197"/>
        <v>271299.98899881309</v>
      </c>
      <c r="I5525" s="168">
        <f t="shared" si="1198"/>
        <v>702078.20177656459</v>
      </c>
      <c r="J5525" s="168">
        <f t="shared" si="1200"/>
        <v>656670.20569889178</v>
      </c>
      <c r="K5525" s="94"/>
      <c r="L5525" s="265">
        <f t="shared" si="1199"/>
        <v>267542.24682230374</v>
      </c>
      <c r="M5525" s="265">
        <f>$G5525*NonHospFrac+theModel!$H5525*NonHospFrac</f>
        <v>434535.95495426084</v>
      </c>
      <c r="N5525" s="266">
        <f t="shared" si="1201"/>
        <v>702078.20177656459</v>
      </c>
      <c r="O5525" s="158"/>
      <c r="P5525" s="265">
        <f t="shared" si="1202"/>
        <v>250238.53725892873</v>
      </c>
      <c r="Q5525" s="265">
        <f t="shared" si="1203"/>
        <v>434534.39470364182</v>
      </c>
      <c r="R5525" s="266">
        <f t="shared" si="1204"/>
        <v>684772.93196257052</v>
      </c>
    </row>
    <row r="5526" spans="1:18" x14ac:dyDescent="0.25">
      <c r="A5526" s="81">
        <v>5495</v>
      </c>
      <c r="B5526" s="93">
        <f t="shared" si="1193"/>
        <v>4.531335736590061E-46</v>
      </c>
      <c r="C5526" s="178">
        <f t="shared" si="1194"/>
        <v>4.5211138235696242E-46</v>
      </c>
      <c r="D5526" s="165">
        <f t="shared" si="1195"/>
        <v>2.2558277767625785E-3</v>
      </c>
      <c r="E5526" s="166">
        <f t="shared" si="1205"/>
        <v>24.291375447755232</v>
      </c>
      <c r="F5526" s="167">
        <f t="shared" si="1206"/>
        <v>12.398029461087175</v>
      </c>
      <c r="G5526" s="167">
        <f t="shared" si="1196"/>
        <v>430856.6073569649</v>
      </c>
      <c r="H5526" s="167">
        <f t="shared" si="1197"/>
        <v>271299.98899881309</v>
      </c>
      <c r="I5526" s="168">
        <f t="shared" si="1198"/>
        <v>702156.59635577793</v>
      </c>
      <c r="J5526" s="168">
        <f t="shared" si="1200"/>
        <v>656732.86819994403</v>
      </c>
      <c r="K5526" s="94"/>
      <c r="L5526" s="265">
        <f t="shared" si="1199"/>
        <v>267572.12079048611</v>
      </c>
      <c r="M5526" s="265">
        <f>$G5526*NonHospFrac+theModel!$H5526*NonHospFrac</f>
        <v>434584.47556529182</v>
      </c>
      <c r="N5526" s="266">
        <f t="shared" si="1201"/>
        <v>702156.59635577793</v>
      </c>
      <c r="O5526" s="158"/>
      <c r="P5526" s="265">
        <f t="shared" si="1202"/>
        <v>250262.41617481102</v>
      </c>
      <c r="Q5526" s="265">
        <f t="shared" si="1203"/>
        <v>434582.91531467281</v>
      </c>
      <c r="R5526" s="266">
        <f t="shared" si="1204"/>
        <v>684845.33148948383</v>
      </c>
    </row>
    <row r="5527" spans="1:18" x14ac:dyDescent="0.25">
      <c r="A5527" s="81">
        <v>5496</v>
      </c>
      <c r="B5527" s="93">
        <f t="shared" si="1193"/>
        <v>4.4466883039495997E-46</v>
      </c>
      <c r="C5527" s="178">
        <f t="shared" si="1194"/>
        <v>4.4366573409589447E-46</v>
      </c>
      <c r="D5527" s="165">
        <f t="shared" si="1195"/>
        <v>2.2558277767625785E-3</v>
      </c>
      <c r="E5527" s="166">
        <f t="shared" si="1205"/>
        <v>24.291375447755232</v>
      </c>
      <c r="F5527" s="167">
        <f t="shared" si="1206"/>
        <v>12.400285288863937</v>
      </c>
      <c r="G5527" s="167">
        <f t="shared" si="1196"/>
        <v>430935.00193617825</v>
      </c>
      <c r="H5527" s="167">
        <f t="shared" si="1197"/>
        <v>271299.98899881309</v>
      </c>
      <c r="I5527" s="168">
        <f t="shared" si="1198"/>
        <v>702234.99093499128</v>
      </c>
      <c r="J5527" s="168">
        <f t="shared" si="1200"/>
        <v>656795.52814674936</v>
      </c>
      <c r="K5527" s="94"/>
      <c r="L5527" s="265">
        <f t="shared" si="1199"/>
        <v>267601.99475866853</v>
      </c>
      <c r="M5527" s="265">
        <f>$G5527*NonHospFrac+theModel!$H5527*NonHospFrac</f>
        <v>434632.99617632281</v>
      </c>
      <c r="N5527" s="266">
        <f t="shared" si="1201"/>
        <v>702234.99093499128</v>
      </c>
      <c r="O5527" s="158"/>
      <c r="P5527" s="265">
        <f t="shared" si="1202"/>
        <v>250286.29411734172</v>
      </c>
      <c r="Q5527" s="265">
        <f t="shared" si="1203"/>
        <v>434631.43592570379</v>
      </c>
      <c r="R5527" s="266">
        <f t="shared" si="1204"/>
        <v>684917.73004304548</v>
      </c>
    </row>
    <row r="5528" spans="1:18" x14ac:dyDescent="0.25">
      <c r="A5528" s="81">
        <v>5497</v>
      </c>
      <c r="B5528" s="93">
        <f t="shared" si="1193"/>
        <v>4.3636221242262868E-46</v>
      </c>
      <c r="C5528" s="178">
        <f t="shared" si="1194"/>
        <v>4.3537785442311614E-46</v>
      </c>
      <c r="D5528" s="165">
        <f t="shared" si="1195"/>
        <v>2.2558277767625785E-3</v>
      </c>
      <c r="E5528" s="166">
        <f t="shared" si="1205"/>
        <v>24.291375447755232</v>
      </c>
      <c r="F5528" s="167">
        <f t="shared" si="1206"/>
        <v>12.4025411166407</v>
      </c>
      <c r="G5528" s="167">
        <f t="shared" si="1196"/>
        <v>431013.39651539177</v>
      </c>
      <c r="H5528" s="167">
        <f t="shared" si="1197"/>
        <v>271299.98899881309</v>
      </c>
      <c r="I5528" s="168">
        <f t="shared" si="1198"/>
        <v>702313.38551420486</v>
      </c>
      <c r="J5528" s="168">
        <f t="shared" si="1200"/>
        <v>656858.18553941208</v>
      </c>
      <c r="K5528" s="94"/>
      <c r="L5528" s="265">
        <f t="shared" si="1199"/>
        <v>267631.86872685101</v>
      </c>
      <c r="M5528" s="265">
        <f>$G5528*NonHospFrac+theModel!$H5528*NonHospFrac</f>
        <v>434681.51678735379</v>
      </c>
      <c r="N5528" s="266">
        <f t="shared" si="1201"/>
        <v>702313.38551420486</v>
      </c>
      <c r="O5528" s="158"/>
      <c r="P5528" s="265">
        <f t="shared" si="1202"/>
        <v>250310.17108656053</v>
      </c>
      <c r="Q5528" s="265">
        <f t="shared" si="1203"/>
        <v>434679.95653673477</v>
      </c>
      <c r="R5528" s="266">
        <f t="shared" si="1204"/>
        <v>684990.1276232953</v>
      </c>
    </row>
    <row r="5529" spans="1:18" x14ac:dyDescent="0.25">
      <c r="A5529" s="81">
        <v>5498</v>
      </c>
      <c r="B5529" s="93">
        <f t="shared" si="1193"/>
        <v>4.2821076588896647E-46</v>
      </c>
      <c r="C5529" s="178">
        <f t="shared" si="1194"/>
        <v>4.2724479614896536E-46</v>
      </c>
      <c r="D5529" s="165">
        <f t="shared" si="1195"/>
        <v>2.2558277767625785E-3</v>
      </c>
      <c r="E5529" s="166">
        <f t="shared" si="1205"/>
        <v>24.291375447755232</v>
      </c>
      <c r="F5529" s="167">
        <f t="shared" si="1206"/>
        <v>12.404796944417463</v>
      </c>
      <c r="G5529" s="167">
        <f t="shared" si="1196"/>
        <v>431091.79109460511</v>
      </c>
      <c r="H5529" s="167">
        <f t="shared" si="1197"/>
        <v>271299.98899881309</v>
      </c>
      <c r="I5529" s="168">
        <f t="shared" si="1198"/>
        <v>702391.7800934182</v>
      </c>
      <c r="J5529" s="168">
        <f t="shared" si="1200"/>
        <v>656920.84037803602</v>
      </c>
      <c r="K5529" s="94"/>
      <c r="L5529" s="265">
        <f t="shared" si="1199"/>
        <v>267661.74269503343</v>
      </c>
      <c r="M5529" s="265">
        <f>$G5529*NonHospFrac+theModel!$H5529*NonHospFrac</f>
        <v>434730.03739838477</v>
      </c>
      <c r="N5529" s="266">
        <f t="shared" si="1201"/>
        <v>702391.7800934182</v>
      </c>
      <c r="O5529" s="158"/>
      <c r="P5529" s="265">
        <f t="shared" si="1202"/>
        <v>250334.04708250702</v>
      </c>
      <c r="Q5529" s="265">
        <f t="shared" si="1203"/>
        <v>434728.47714776575</v>
      </c>
      <c r="R5529" s="266">
        <f t="shared" si="1204"/>
        <v>685062.52423027274</v>
      </c>
    </row>
    <row r="5530" spans="1:18" x14ac:dyDescent="0.25">
      <c r="A5530" s="81">
        <v>5499</v>
      </c>
      <c r="B5530" s="93">
        <f t="shared" si="1193"/>
        <v>4.2021159212020998E-46</v>
      </c>
      <c r="C5530" s="178">
        <f t="shared" si="1194"/>
        <v>4.192636671385876E-46</v>
      </c>
      <c r="D5530" s="165">
        <f t="shared" si="1195"/>
        <v>2.2558277767625785E-3</v>
      </c>
      <c r="E5530" s="166">
        <f t="shared" si="1205"/>
        <v>24.291375447755232</v>
      </c>
      <c r="F5530" s="167">
        <f t="shared" si="1206"/>
        <v>12.407052772194225</v>
      </c>
      <c r="G5530" s="167">
        <f t="shared" si="1196"/>
        <v>431170.18567381863</v>
      </c>
      <c r="H5530" s="167">
        <f t="shared" si="1197"/>
        <v>271299.98899881309</v>
      </c>
      <c r="I5530" s="168">
        <f t="shared" si="1198"/>
        <v>702470.17467263178</v>
      </c>
      <c r="J5530" s="168">
        <f t="shared" si="1200"/>
        <v>656983.4926627255</v>
      </c>
      <c r="K5530" s="94"/>
      <c r="L5530" s="265">
        <f t="shared" si="1199"/>
        <v>267691.61666321586</v>
      </c>
      <c r="M5530" s="265">
        <f>$G5530*NonHospFrac+theModel!$H5530*NonHospFrac</f>
        <v>434778.55800941586</v>
      </c>
      <c r="N5530" s="266">
        <f t="shared" si="1201"/>
        <v>702470.17467263178</v>
      </c>
      <c r="O5530" s="158"/>
      <c r="P5530" s="265">
        <f t="shared" si="1202"/>
        <v>250357.92210522093</v>
      </c>
      <c r="Q5530" s="265">
        <f t="shared" si="1203"/>
        <v>434776.99775879685</v>
      </c>
      <c r="R5530" s="266">
        <f t="shared" si="1204"/>
        <v>685134.91986401775</v>
      </c>
    </row>
    <row r="5531" spans="1:18" x14ac:dyDescent="0.25">
      <c r="A5531" s="81">
        <v>5500</v>
      </c>
      <c r="B5531" s="93">
        <f t="shared" si="1193"/>
        <v>4.1236184659120096E-46</v>
      </c>
      <c r="C5531" s="178">
        <f t="shared" si="1194"/>
        <v>4.1143162928358345E-46</v>
      </c>
      <c r="D5531" s="165">
        <f t="shared" si="1195"/>
        <v>2.2558277767625785E-3</v>
      </c>
      <c r="E5531" s="166">
        <f t="shared" si="1205"/>
        <v>24.291375447755232</v>
      </c>
      <c r="F5531" s="167">
        <f t="shared" si="1206"/>
        <v>12.409308599970988</v>
      </c>
      <c r="G5531" s="167">
        <f t="shared" si="1196"/>
        <v>431248.58025303204</v>
      </c>
      <c r="H5531" s="167">
        <f t="shared" si="1197"/>
        <v>271299.98899881309</v>
      </c>
      <c r="I5531" s="168">
        <f t="shared" si="1198"/>
        <v>702548.56925184513</v>
      </c>
      <c r="J5531" s="168">
        <f t="shared" si="1200"/>
        <v>657046.14239358436</v>
      </c>
      <c r="K5531" s="94"/>
      <c r="L5531" s="265">
        <f t="shared" si="1199"/>
        <v>267721.49063139828</v>
      </c>
      <c r="M5531" s="265">
        <f>$G5531*NonHospFrac+theModel!$H5531*NonHospFrac</f>
        <v>434827.07862044685</v>
      </c>
      <c r="N5531" s="266">
        <f t="shared" si="1201"/>
        <v>702548.56925184513</v>
      </c>
      <c r="O5531" s="158"/>
      <c r="P5531" s="265">
        <f t="shared" si="1202"/>
        <v>250381.7961547419</v>
      </c>
      <c r="Q5531" s="265">
        <f t="shared" si="1203"/>
        <v>434825.51836982783</v>
      </c>
      <c r="R5531" s="266">
        <f t="shared" si="1204"/>
        <v>685207.31452456978</v>
      </c>
    </row>
    <row r="5532" spans="1:18" x14ac:dyDescent="0.25">
      <c r="A5532" s="81">
        <v>5501</v>
      </c>
      <c r="B5532" s="93">
        <f t="shared" si="1193"/>
        <v>4.046587379137707E-46</v>
      </c>
      <c r="C5532" s="178">
        <f t="shared" si="1194"/>
        <v>4.0374589749267512E-46</v>
      </c>
      <c r="D5532" s="165">
        <f t="shared" si="1195"/>
        <v>2.2558277767625785E-3</v>
      </c>
      <c r="E5532" s="166">
        <f t="shared" si="1205"/>
        <v>24.291375447755232</v>
      </c>
      <c r="F5532" s="167">
        <f t="shared" si="1206"/>
        <v>12.41156442774775</v>
      </c>
      <c r="G5532" s="167">
        <f t="shared" si="1196"/>
        <v>431326.97483224544</v>
      </c>
      <c r="H5532" s="167">
        <f t="shared" si="1197"/>
        <v>271299.98899881309</v>
      </c>
      <c r="I5532" s="168">
        <f t="shared" si="1198"/>
        <v>702626.96383105847</v>
      </c>
      <c r="J5532" s="168">
        <f t="shared" si="1200"/>
        <v>657108.78957071691</v>
      </c>
      <c r="K5532" s="94"/>
      <c r="L5532" s="265">
        <f t="shared" si="1199"/>
        <v>267751.3645995807</v>
      </c>
      <c r="M5532" s="265">
        <f>$G5532*NonHospFrac+theModel!$H5532*NonHospFrac</f>
        <v>434875.59923147783</v>
      </c>
      <c r="N5532" s="266">
        <f t="shared" si="1201"/>
        <v>702626.96383105847</v>
      </c>
      <c r="O5532" s="158"/>
      <c r="P5532" s="265">
        <f t="shared" si="1202"/>
        <v>250405.66923110961</v>
      </c>
      <c r="Q5532" s="265">
        <f t="shared" si="1203"/>
        <v>434874.03898085881</v>
      </c>
      <c r="R5532" s="266">
        <f t="shared" si="1204"/>
        <v>685279.70821196842</v>
      </c>
    </row>
    <row r="5533" spans="1:18" x14ac:dyDescent="0.25">
      <c r="A5533" s="81">
        <v>5502</v>
      </c>
      <c r="B5533" s="93">
        <f t="shared" si="1193"/>
        <v>3.9709952684420955E-46</v>
      </c>
      <c r="C5533" s="178">
        <f t="shared" si="1194"/>
        <v>3.962037387014151E-46</v>
      </c>
      <c r="D5533" s="165">
        <f t="shared" si="1195"/>
        <v>2.2558277767625785E-3</v>
      </c>
      <c r="E5533" s="166">
        <f t="shared" si="1205"/>
        <v>24.291375447755232</v>
      </c>
      <c r="F5533" s="167">
        <f t="shared" si="1206"/>
        <v>12.413820255524513</v>
      </c>
      <c r="G5533" s="167">
        <f t="shared" si="1196"/>
        <v>431405.3694114589</v>
      </c>
      <c r="H5533" s="167">
        <f t="shared" si="1197"/>
        <v>271299.98899881309</v>
      </c>
      <c r="I5533" s="168">
        <f t="shared" si="1198"/>
        <v>702705.35841027205</v>
      </c>
      <c r="J5533" s="168">
        <f t="shared" si="1200"/>
        <v>657171.43419422733</v>
      </c>
      <c r="K5533" s="94"/>
      <c r="L5533" s="265">
        <f t="shared" si="1199"/>
        <v>267781.23856776312</v>
      </c>
      <c r="M5533" s="265">
        <f>$G5533*NonHospFrac+theModel!$H5533*NonHospFrac</f>
        <v>434924.11984250881</v>
      </c>
      <c r="N5533" s="266">
        <f t="shared" si="1201"/>
        <v>702705.35841027193</v>
      </c>
      <c r="O5533" s="158"/>
      <c r="P5533" s="265">
        <f t="shared" si="1202"/>
        <v>250429.54133436372</v>
      </c>
      <c r="Q5533" s="265">
        <f t="shared" si="1203"/>
        <v>434922.55959188979</v>
      </c>
      <c r="R5533" s="266">
        <f t="shared" si="1204"/>
        <v>685352.10092625348</v>
      </c>
    </row>
    <row r="5534" spans="1:18" x14ac:dyDescent="0.25">
      <c r="A5534" s="81">
        <v>5503</v>
      </c>
      <c r="B5534" s="93">
        <f t="shared" si="1193"/>
        <v>3.8968152530909284E-46</v>
      </c>
      <c r="C5534" s="178">
        <f t="shared" si="1194"/>
        <v>3.8880247090020942E-46</v>
      </c>
      <c r="D5534" s="165">
        <f t="shared" si="1195"/>
        <v>2.2558277767625785E-3</v>
      </c>
      <c r="E5534" s="166">
        <f t="shared" si="1205"/>
        <v>24.291375447755232</v>
      </c>
      <c r="F5534" s="167">
        <f t="shared" si="1206"/>
        <v>12.416076083301276</v>
      </c>
      <c r="G5534" s="167">
        <f t="shared" si="1196"/>
        <v>431483.76399067231</v>
      </c>
      <c r="H5534" s="167">
        <f t="shared" si="1197"/>
        <v>271299.98899881309</v>
      </c>
      <c r="I5534" s="168">
        <f t="shared" si="1198"/>
        <v>702783.75298948539</v>
      </c>
      <c r="J5534" s="168">
        <f t="shared" si="1200"/>
        <v>657234.07626421936</v>
      </c>
      <c r="K5534" s="94"/>
      <c r="L5534" s="265">
        <f t="shared" si="1199"/>
        <v>267811.11253594561</v>
      </c>
      <c r="M5534" s="265">
        <f>$G5534*NonHospFrac+theModel!$H5534*NonHospFrac</f>
        <v>434972.64045353979</v>
      </c>
      <c r="N5534" s="266">
        <f t="shared" si="1201"/>
        <v>702783.75298948539</v>
      </c>
      <c r="O5534" s="158"/>
      <c r="P5534" s="265">
        <f t="shared" si="1202"/>
        <v>250453.41246454397</v>
      </c>
      <c r="Q5534" s="265">
        <f t="shared" si="1203"/>
        <v>434971.08020292077</v>
      </c>
      <c r="R5534" s="266">
        <f t="shared" si="1204"/>
        <v>685424.49266746477</v>
      </c>
    </row>
    <row r="5535" spans="1:18" x14ac:dyDescent="0.25">
      <c r="A5535" s="81">
        <v>5504</v>
      </c>
      <c r="B5535" s="93">
        <f t="shared" ref="B5535:B5598" si="1207">Constant*EXP(PowerTerm*(A5535)/7)</f>
        <v>3.8240209544948685E-46</v>
      </c>
      <c r="C5535" s="178">
        <f t="shared" ref="C5535:C5598" si="1208">(1-theFloor)*B5535</f>
        <v>3.8153946218067967E-46</v>
      </c>
      <c r="D5535" s="165">
        <f t="shared" ref="D5535:D5598" si="1209">theFloor</f>
        <v>2.2558277767625785E-3</v>
      </c>
      <c r="E5535" s="166">
        <f t="shared" si="1205"/>
        <v>24.291375447755232</v>
      </c>
      <c r="F5535" s="167">
        <f t="shared" si="1206"/>
        <v>12.418331911078038</v>
      </c>
      <c r="G5535" s="167">
        <f t="shared" ref="G5535:G5598" si="1210">$B$22*F5535*totInfected/365.25</f>
        <v>431562.15856988571</v>
      </c>
      <c r="H5535" s="167">
        <f t="shared" ref="H5535:H5598" si="1211">lostQALYs_Injured*E5535*totInfected/365.25</f>
        <v>271299.98899881309</v>
      </c>
      <c r="I5535" s="168">
        <f t="shared" ref="I5535:I5598" si="1212">H5535+G5535</f>
        <v>702862.14756869874</v>
      </c>
      <c r="J5535" s="168">
        <f t="shared" si="1200"/>
        <v>657296.7157807973</v>
      </c>
      <c r="K5535" s="94"/>
      <c r="L5535" s="265">
        <f t="shared" ref="L5535:L5598" si="1213">$G5535*HospFrac+$H5535*HospFrac</f>
        <v>267840.98650412797</v>
      </c>
      <c r="M5535" s="265">
        <f>$G5535*NonHospFrac+theModel!$H5535*NonHospFrac</f>
        <v>435021.16106457077</v>
      </c>
      <c r="N5535" s="266">
        <f t="shared" si="1201"/>
        <v>702862.14756869874</v>
      </c>
      <c r="O5535" s="158"/>
      <c r="P5535" s="265">
        <f t="shared" si="1202"/>
        <v>250477.28262168987</v>
      </c>
      <c r="Q5535" s="265">
        <f t="shared" si="1203"/>
        <v>435019.60081395175</v>
      </c>
      <c r="R5535" s="266">
        <f t="shared" si="1204"/>
        <v>685496.88343564165</v>
      </c>
    </row>
    <row r="5536" spans="1:18" x14ac:dyDescent="0.25">
      <c r="A5536" s="81">
        <v>5505</v>
      </c>
      <c r="B5536" s="93">
        <f t="shared" si="1207"/>
        <v>3.7525864868283024E-46</v>
      </c>
      <c r="C5536" s="178">
        <f t="shared" si="1208"/>
        <v>3.744121297996611E-46</v>
      </c>
      <c r="D5536" s="165">
        <f t="shared" si="1209"/>
        <v>2.2558277767625785E-3</v>
      </c>
      <c r="E5536" s="166">
        <f t="shared" si="1205"/>
        <v>24.291375447755232</v>
      </c>
      <c r="F5536" s="167">
        <f t="shared" si="1206"/>
        <v>12.420587738854801</v>
      </c>
      <c r="G5536" s="167">
        <f t="shared" si="1210"/>
        <v>431640.55314909911</v>
      </c>
      <c r="H5536" s="167">
        <f t="shared" si="1211"/>
        <v>271299.98899881309</v>
      </c>
      <c r="I5536" s="168">
        <f t="shared" si="1212"/>
        <v>702940.5421479122</v>
      </c>
      <c r="J5536" s="168">
        <f t="shared" ref="J5536:J5599" si="1214">J5535+(I5536-I5535)/(1+discountDaily)^A5536</f>
        <v>657359.35274406534</v>
      </c>
      <c r="K5536" s="94"/>
      <c r="L5536" s="265">
        <f t="shared" si="1213"/>
        <v>267870.86047231039</v>
      </c>
      <c r="M5536" s="265">
        <f>$G5536*NonHospFrac+theModel!$H5536*NonHospFrac</f>
        <v>435069.68167560175</v>
      </c>
      <c r="N5536" s="266">
        <f t="shared" ref="N5536:N5599" si="1215">L5536+M5536</f>
        <v>702940.54214791209</v>
      </c>
      <c r="O5536" s="158"/>
      <c r="P5536" s="265">
        <f t="shared" ref="P5536:P5599" si="1216">P5535+(L5536-L5535)/(1+discountDaily)^A5536</f>
        <v>250501.15180584122</v>
      </c>
      <c r="Q5536" s="265">
        <f t="shared" ref="Q5536:Q5599" si="1217">Q5535+(M5536-M5535)/(1+discountDaily)^B5536</f>
        <v>435068.12142498273</v>
      </c>
      <c r="R5536" s="266">
        <f t="shared" ref="R5536:R5599" si="1218">P5536+Q5536</f>
        <v>685569.27323082392</v>
      </c>
    </row>
    <row r="5537" spans="1:18" x14ac:dyDescent="0.25">
      <c r="A5537" s="81">
        <v>5506</v>
      </c>
      <c r="B5537" s="93">
        <f t="shared" si="1207"/>
        <v>3.6824864478251584E-46</v>
      </c>
      <c r="C5537" s="178">
        <f t="shared" si="1208"/>
        <v>3.6741793926086025E-46</v>
      </c>
      <c r="D5537" s="165">
        <f t="shared" si="1209"/>
        <v>2.2558277767625785E-3</v>
      </c>
      <c r="E5537" s="166">
        <f t="shared" ref="E5537:E5600" si="1219">C5537+E5536</f>
        <v>24.291375447755232</v>
      </c>
      <c r="F5537" s="167">
        <f t="shared" ref="F5537:F5600" si="1220">D5537+F5536</f>
        <v>12.422843566631563</v>
      </c>
      <c r="G5537" s="167">
        <f t="shared" si="1210"/>
        <v>431718.94772831257</v>
      </c>
      <c r="H5537" s="167">
        <f t="shared" si="1211"/>
        <v>271299.98899881309</v>
      </c>
      <c r="I5537" s="168">
        <f t="shared" si="1212"/>
        <v>703018.93672712566</v>
      </c>
      <c r="J5537" s="168">
        <f t="shared" si="1214"/>
        <v>657421.98715412745</v>
      </c>
      <c r="K5537" s="94"/>
      <c r="L5537" s="265">
        <f t="shared" si="1213"/>
        <v>267900.73444049282</v>
      </c>
      <c r="M5537" s="265">
        <f>$G5537*NonHospFrac+theModel!$H5537*NonHospFrac</f>
        <v>435118.20228663285</v>
      </c>
      <c r="N5537" s="266">
        <f t="shared" si="1215"/>
        <v>703018.93672712566</v>
      </c>
      <c r="O5537" s="158"/>
      <c r="P5537" s="265">
        <f t="shared" si="1216"/>
        <v>250525.02001703763</v>
      </c>
      <c r="Q5537" s="265">
        <f t="shared" si="1217"/>
        <v>435116.64203601383</v>
      </c>
      <c r="R5537" s="266">
        <f t="shared" si="1218"/>
        <v>685641.6620530514</v>
      </c>
    </row>
    <row r="5538" spans="1:18" x14ac:dyDescent="0.25">
      <c r="A5538" s="81">
        <v>5507</v>
      </c>
      <c r="B5538" s="93">
        <f t="shared" si="1207"/>
        <v>3.6136959097449919E-46</v>
      </c>
      <c r="C5538" s="178">
        <f t="shared" si="1208"/>
        <v>3.6055440341350159E-46</v>
      </c>
      <c r="D5538" s="165">
        <f t="shared" si="1209"/>
        <v>2.2558277767625785E-3</v>
      </c>
      <c r="E5538" s="166">
        <f t="shared" si="1219"/>
        <v>24.291375447755232</v>
      </c>
      <c r="F5538" s="167">
        <f t="shared" si="1220"/>
        <v>12.425099394408326</v>
      </c>
      <c r="G5538" s="167">
        <f t="shared" si="1210"/>
        <v>431797.34230752598</v>
      </c>
      <c r="H5538" s="167">
        <f t="shared" si="1211"/>
        <v>271299.98899881309</v>
      </c>
      <c r="I5538" s="168">
        <f t="shared" si="1212"/>
        <v>703097.33130633901</v>
      </c>
      <c r="J5538" s="168">
        <f t="shared" si="1214"/>
        <v>657484.61901108758</v>
      </c>
      <c r="K5538" s="94"/>
      <c r="L5538" s="265">
        <f t="shared" si="1213"/>
        <v>267930.6084086753</v>
      </c>
      <c r="M5538" s="265">
        <f>$G5538*NonHospFrac+theModel!$H5538*NonHospFrac</f>
        <v>435166.72289766383</v>
      </c>
      <c r="N5538" s="266">
        <f t="shared" si="1215"/>
        <v>703097.33130633913</v>
      </c>
      <c r="O5538" s="158"/>
      <c r="P5538" s="265">
        <f t="shared" si="1216"/>
        <v>250548.88725531881</v>
      </c>
      <c r="Q5538" s="265">
        <f t="shared" si="1217"/>
        <v>435165.16264704481</v>
      </c>
      <c r="R5538" s="266">
        <f t="shared" si="1218"/>
        <v>685714.04990236368</v>
      </c>
    </row>
    <row r="5539" spans="1:18" x14ac:dyDescent="0.25">
      <c r="A5539" s="81">
        <v>5508</v>
      </c>
      <c r="B5539" s="93">
        <f t="shared" si="1207"/>
        <v>3.5461904105092041E-46</v>
      </c>
      <c r="C5539" s="178">
        <f t="shared" si="1208"/>
        <v>3.5381908156794885E-46</v>
      </c>
      <c r="D5539" s="165">
        <f t="shared" si="1209"/>
        <v>2.2558277767625785E-3</v>
      </c>
      <c r="E5539" s="166">
        <f t="shared" si="1219"/>
        <v>24.291375447755232</v>
      </c>
      <c r="F5539" s="167">
        <f t="shared" si="1220"/>
        <v>12.427355222185088</v>
      </c>
      <c r="G5539" s="167">
        <f t="shared" si="1210"/>
        <v>431875.73688673938</v>
      </c>
      <c r="H5539" s="167">
        <f t="shared" si="1211"/>
        <v>271299.98899881309</v>
      </c>
      <c r="I5539" s="168">
        <f t="shared" si="1212"/>
        <v>703175.72588555247</v>
      </c>
      <c r="J5539" s="168">
        <f t="shared" si="1214"/>
        <v>657547.24831505003</v>
      </c>
      <c r="K5539" s="94"/>
      <c r="L5539" s="265">
        <f t="shared" si="1213"/>
        <v>267960.48237685766</v>
      </c>
      <c r="M5539" s="265">
        <f>$G5539*NonHospFrac+theModel!$H5539*NonHospFrac</f>
        <v>435215.24350869481</v>
      </c>
      <c r="N5539" s="266">
        <f t="shared" si="1215"/>
        <v>703175.72588555247</v>
      </c>
      <c r="O5539" s="158"/>
      <c r="P5539" s="265">
        <f t="shared" si="1216"/>
        <v>250572.75352072428</v>
      </c>
      <c r="Q5539" s="265">
        <f t="shared" si="1217"/>
        <v>435213.68325807579</v>
      </c>
      <c r="R5539" s="266">
        <f t="shared" si="1218"/>
        <v>685786.4367788001</v>
      </c>
    </row>
    <row r="5540" spans="1:18" x14ac:dyDescent="0.25">
      <c r="A5540" s="81">
        <v>5509</v>
      </c>
      <c r="B5540" s="93">
        <f t="shared" si="1207"/>
        <v>3.4799459450020116E-46</v>
      </c>
      <c r="C5540" s="178">
        <f t="shared" si="1208"/>
        <v>3.4720957862776439E-46</v>
      </c>
      <c r="D5540" s="165">
        <f t="shared" si="1209"/>
        <v>2.2558277767625785E-3</v>
      </c>
      <c r="E5540" s="166">
        <f t="shared" si="1219"/>
        <v>24.291375447755232</v>
      </c>
      <c r="F5540" s="167">
        <f t="shared" si="1220"/>
        <v>12.429611049961851</v>
      </c>
      <c r="G5540" s="167">
        <f t="shared" si="1210"/>
        <v>431954.13146595284</v>
      </c>
      <c r="H5540" s="167">
        <f t="shared" si="1211"/>
        <v>271299.98899881309</v>
      </c>
      <c r="I5540" s="168">
        <f t="shared" si="1212"/>
        <v>703254.12046476593</v>
      </c>
      <c r="J5540" s="168">
        <f t="shared" si="1214"/>
        <v>657609.87506611878</v>
      </c>
      <c r="K5540" s="94"/>
      <c r="L5540" s="265">
        <f t="shared" si="1213"/>
        <v>267990.35634504014</v>
      </c>
      <c r="M5540" s="265">
        <f>$G5540*NonHospFrac+theModel!$H5540*NonHospFrac</f>
        <v>435263.76411972579</v>
      </c>
      <c r="N5540" s="266">
        <f t="shared" si="1215"/>
        <v>703254.12046476593</v>
      </c>
      <c r="O5540" s="158"/>
      <c r="P5540" s="265">
        <f t="shared" si="1216"/>
        <v>250596.61881329387</v>
      </c>
      <c r="Q5540" s="265">
        <f t="shared" si="1217"/>
        <v>435262.20386910677</v>
      </c>
      <c r="R5540" s="266">
        <f t="shared" si="1218"/>
        <v>685858.8226824007</v>
      </c>
    </row>
    <row r="5541" spans="1:18" x14ac:dyDescent="0.25">
      <c r="A5541" s="81">
        <v>5510</v>
      </c>
      <c r="B5541" s="93">
        <f t="shared" si="1207"/>
        <v>3.414938956534216E-46</v>
      </c>
      <c r="C5541" s="178">
        <f t="shared" si="1208"/>
        <v>3.4072354423801173E-46</v>
      </c>
      <c r="D5541" s="165">
        <f t="shared" si="1209"/>
        <v>2.2558277767625785E-3</v>
      </c>
      <c r="E5541" s="166">
        <f t="shared" si="1219"/>
        <v>24.291375447755232</v>
      </c>
      <c r="F5541" s="167">
        <f t="shared" si="1220"/>
        <v>12.431866877738614</v>
      </c>
      <c r="G5541" s="167">
        <f t="shared" si="1210"/>
        <v>432032.52604516625</v>
      </c>
      <c r="H5541" s="167">
        <f t="shared" si="1211"/>
        <v>271299.98899881309</v>
      </c>
      <c r="I5541" s="168">
        <f t="shared" si="1212"/>
        <v>703332.51504397928</v>
      </c>
      <c r="J5541" s="168">
        <f t="shared" si="1214"/>
        <v>657672.49926439777</v>
      </c>
      <c r="K5541" s="94"/>
      <c r="L5541" s="265">
        <f t="shared" si="1213"/>
        <v>268020.23031322251</v>
      </c>
      <c r="M5541" s="265">
        <f>$G5541*NonHospFrac+theModel!$H5541*NonHospFrac</f>
        <v>435312.28473075677</v>
      </c>
      <c r="N5541" s="266">
        <f t="shared" si="1215"/>
        <v>703332.51504397928</v>
      </c>
      <c r="O5541" s="158"/>
      <c r="P5541" s="265">
        <f t="shared" si="1216"/>
        <v>250620.48313306706</v>
      </c>
      <c r="Q5541" s="265">
        <f t="shared" si="1217"/>
        <v>435310.72448013775</v>
      </c>
      <c r="R5541" s="266">
        <f t="shared" si="1218"/>
        <v>685931.20761320484</v>
      </c>
    </row>
    <row r="5542" spans="1:18" x14ac:dyDescent="0.25">
      <c r="A5542" s="81">
        <v>5511</v>
      </c>
      <c r="B5542" s="93">
        <f t="shared" si="1207"/>
        <v>3.3511463284663914E-46</v>
      </c>
      <c r="C5542" s="178">
        <f t="shared" si="1208"/>
        <v>3.3435867194946408E-46</v>
      </c>
      <c r="D5542" s="165">
        <f t="shared" si="1209"/>
        <v>2.2558277767625785E-3</v>
      </c>
      <c r="E5542" s="166">
        <f t="shared" si="1219"/>
        <v>24.291375447755232</v>
      </c>
      <c r="F5542" s="167">
        <f t="shared" si="1220"/>
        <v>12.434122705515376</v>
      </c>
      <c r="G5542" s="167">
        <f t="shared" si="1210"/>
        <v>432110.92062437959</v>
      </c>
      <c r="H5542" s="167">
        <f t="shared" si="1211"/>
        <v>271299.98899881309</v>
      </c>
      <c r="I5542" s="168">
        <f t="shared" si="1212"/>
        <v>703410.90962319262</v>
      </c>
      <c r="J5542" s="168">
        <f t="shared" si="1214"/>
        <v>657735.12090999109</v>
      </c>
      <c r="K5542" s="94"/>
      <c r="L5542" s="265">
        <f t="shared" si="1213"/>
        <v>268050.10428140493</v>
      </c>
      <c r="M5542" s="265">
        <f>$G5542*NonHospFrac+theModel!$H5542*NonHospFrac</f>
        <v>435360.80534178775</v>
      </c>
      <c r="N5542" s="266">
        <f t="shared" si="1215"/>
        <v>703410.90962319262</v>
      </c>
      <c r="O5542" s="158"/>
      <c r="P5542" s="265">
        <f t="shared" si="1216"/>
        <v>250644.34648008365</v>
      </c>
      <c r="Q5542" s="265">
        <f t="shared" si="1217"/>
        <v>435359.24509116873</v>
      </c>
      <c r="R5542" s="266">
        <f t="shared" si="1218"/>
        <v>686003.59157125233</v>
      </c>
    </row>
    <row r="5543" spans="1:18" x14ac:dyDescent="0.25">
      <c r="A5543" s="81">
        <v>5512</v>
      </c>
      <c r="B5543" s="93">
        <f t="shared" si="1207"/>
        <v>3.2885453759885546E-46</v>
      </c>
      <c r="C5543" s="178">
        <f t="shared" si="1208"/>
        <v>3.2811269839842554E-46</v>
      </c>
      <c r="D5543" s="165">
        <f t="shared" si="1209"/>
        <v>2.2558277767625785E-3</v>
      </c>
      <c r="E5543" s="166">
        <f t="shared" si="1219"/>
        <v>24.291375447755232</v>
      </c>
      <c r="F5543" s="167">
        <f t="shared" si="1220"/>
        <v>12.436378533292139</v>
      </c>
      <c r="G5543" s="167">
        <f t="shared" si="1210"/>
        <v>432189.31520359311</v>
      </c>
      <c r="H5543" s="167">
        <f t="shared" si="1211"/>
        <v>271299.98899881309</v>
      </c>
      <c r="I5543" s="168">
        <f t="shared" si="1212"/>
        <v>703489.3042024062</v>
      </c>
      <c r="J5543" s="168">
        <f t="shared" si="1214"/>
        <v>657797.74000300304</v>
      </c>
      <c r="K5543" s="94"/>
      <c r="L5543" s="265">
        <f t="shared" si="1213"/>
        <v>268079.97824958741</v>
      </c>
      <c r="M5543" s="265">
        <f>$G5543*NonHospFrac+theModel!$H5543*NonHospFrac</f>
        <v>435409.32595281873</v>
      </c>
      <c r="N5543" s="266">
        <f t="shared" si="1215"/>
        <v>703489.3042024062</v>
      </c>
      <c r="O5543" s="158"/>
      <c r="P5543" s="265">
        <f t="shared" si="1216"/>
        <v>250668.20885438329</v>
      </c>
      <c r="Q5543" s="265">
        <f t="shared" si="1217"/>
        <v>435407.76570219971</v>
      </c>
      <c r="R5543" s="266">
        <f t="shared" si="1218"/>
        <v>686075.97455658298</v>
      </c>
    </row>
    <row r="5544" spans="1:18" x14ac:dyDescent="0.25">
      <c r="A5544" s="81">
        <v>5513</v>
      </c>
      <c r="B5544" s="93">
        <f t="shared" si="1207"/>
        <v>3.2271138380533902E-46</v>
      </c>
      <c r="C5544" s="178">
        <f t="shared" si="1208"/>
        <v>3.2198340250187346E-46</v>
      </c>
      <c r="D5544" s="165">
        <f t="shared" si="1209"/>
        <v>2.2558277767625785E-3</v>
      </c>
      <c r="E5544" s="166">
        <f t="shared" si="1219"/>
        <v>24.291375447755232</v>
      </c>
      <c r="F5544" s="167">
        <f t="shared" si="1220"/>
        <v>12.438634361068901</v>
      </c>
      <c r="G5544" s="167">
        <f t="shared" si="1210"/>
        <v>432267.7097828064</v>
      </c>
      <c r="H5544" s="167">
        <f t="shared" si="1211"/>
        <v>271299.98899881309</v>
      </c>
      <c r="I5544" s="168">
        <f t="shared" si="1212"/>
        <v>703567.69878161955</v>
      </c>
      <c r="J5544" s="168">
        <f t="shared" si="1214"/>
        <v>657860.35654353735</v>
      </c>
      <c r="K5544" s="94"/>
      <c r="L5544" s="265">
        <f t="shared" si="1213"/>
        <v>268109.85221776977</v>
      </c>
      <c r="M5544" s="265">
        <f>$G5544*NonHospFrac+theModel!$H5544*NonHospFrac</f>
        <v>435457.84656384971</v>
      </c>
      <c r="N5544" s="266">
        <f t="shared" si="1215"/>
        <v>703567.69878161955</v>
      </c>
      <c r="O5544" s="158"/>
      <c r="P5544" s="265">
        <f t="shared" si="1216"/>
        <v>250692.07025600548</v>
      </c>
      <c r="Q5544" s="265">
        <f t="shared" si="1217"/>
        <v>435456.2863132307</v>
      </c>
      <c r="R5544" s="266">
        <f t="shared" si="1218"/>
        <v>686148.35656923614</v>
      </c>
    </row>
    <row r="5545" spans="1:18" x14ac:dyDescent="0.25">
      <c r="A5545" s="81">
        <v>5514</v>
      </c>
      <c r="B5545" s="93">
        <f t="shared" si="1207"/>
        <v>3.166829869460171E-46</v>
      </c>
      <c r="C5545" s="178">
        <f t="shared" si="1208"/>
        <v>3.1596860466763612E-46</v>
      </c>
      <c r="D5545" s="165">
        <f t="shared" si="1209"/>
        <v>2.2558277767625785E-3</v>
      </c>
      <c r="E5545" s="166">
        <f t="shared" si="1219"/>
        <v>24.291375447755232</v>
      </c>
      <c r="F5545" s="167">
        <f t="shared" si="1220"/>
        <v>12.440890188845664</v>
      </c>
      <c r="G5545" s="167">
        <f t="shared" si="1210"/>
        <v>432346.10436201992</v>
      </c>
      <c r="H5545" s="167">
        <f t="shared" si="1211"/>
        <v>271299.98899881309</v>
      </c>
      <c r="I5545" s="168">
        <f t="shared" si="1212"/>
        <v>703646.09336083301</v>
      </c>
      <c r="J5545" s="168">
        <f t="shared" si="1214"/>
        <v>657922.97053169832</v>
      </c>
      <c r="K5545" s="94"/>
      <c r="L5545" s="265">
        <f t="shared" si="1213"/>
        <v>268139.72618595226</v>
      </c>
      <c r="M5545" s="265">
        <f>$G5545*NonHospFrac+theModel!$H5545*NonHospFrac</f>
        <v>435506.3671748807</v>
      </c>
      <c r="N5545" s="266">
        <f t="shared" si="1215"/>
        <v>703646.09336083289</v>
      </c>
      <c r="O5545" s="158"/>
      <c r="P5545" s="265">
        <f t="shared" si="1216"/>
        <v>250715.93068499005</v>
      </c>
      <c r="Q5545" s="265">
        <f t="shared" si="1217"/>
        <v>435504.80692426168</v>
      </c>
      <c r="R5545" s="266">
        <f t="shared" si="1218"/>
        <v>686220.73760925175</v>
      </c>
    </row>
    <row r="5546" spans="1:18" x14ac:dyDescent="0.25">
      <c r="A5546" s="81">
        <v>5515</v>
      </c>
      <c r="B5546" s="93">
        <f t="shared" si="1207"/>
        <v>3.1076720330865519E-46</v>
      </c>
      <c r="C5546" s="178">
        <f t="shared" si="1208"/>
        <v>3.1006616601932469E-46</v>
      </c>
      <c r="D5546" s="165">
        <f t="shared" si="1209"/>
        <v>2.2558277767625785E-3</v>
      </c>
      <c r="E5546" s="166">
        <f t="shared" si="1219"/>
        <v>24.291375447755232</v>
      </c>
      <c r="F5546" s="167">
        <f t="shared" si="1220"/>
        <v>12.443146016622427</v>
      </c>
      <c r="G5546" s="167">
        <f t="shared" si="1210"/>
        <v>432424.49894123327</v>
      </c>
      <c r="H5546" s="167">
        <f t="shared" si="1211"/>
        <v>271299.98899881309</v>
      </c>
      <c r="I5546" s="168">
        <f t="shared" si="1212"/>
        <v>703724.48794004635</v>
      </c>
      <c r="J5546" s="168">
        <f t="shared" si="1214"/>
        <v>657985.58196758979</v>
      </c>
      <c r="K5546" s="94"/>
      <c r="L5546" s="265">
        <f t="shared" si="1213"/>
        <v>268169.60015413468</v>
      </c>
      <c r="M5546" s="265">
        <f>$G5546*NonHospFrac+theModel!$H5546*NonHospFrac</f>
        <v>435554.88778591168</v>
      </c>
      <c r="N5546" s="266">
        <f t="shared" si="1215"/>
        <v>703724.48794004635</v>
      </c>
      <c r="O5546" s="158"/>
      <c r="P5546" s="265">
        <f t="shared" si="1216"/>
        <v>250739.79014137652</v>
      </c>
      <c r="Q5546" s="265">
        <f t="shared" si="1217"/>
        <v>435553.32753529266</v>
      </c>
      <c r="R5546" s="266">
        <f t="shared" si="1218"/>
        <v>686293.11767666915</v>
      </c>
    </row>
    <row r="5547" spans="1:18" x14ac:dyDescent="0.25">
      <c r="A5547" s="81">
        <v>5516</v>
      </c>
      <c r="B5547" s="93">
        <f t="shared" si="1207"/>
        <v>3.0496192922654775E-46</v>
      </c>
      <c r="C5547" s="178">
        <f t="shared" si="1208"/>
        <v>3.042739876357434E-46</v>
      </c>
      <c r="D5547" s="165">
        <f t="shared" si="1209"/>
        <v>2.2558277767625785E-3</v>
      </c>
      <c r="E5547" s="166">
        <f t="shared" si="1219"/>
        <v>24.291375447755232</v>
      </c>
      <c r="F5547" s="167">
        <f t="shared" si="1220"/>
        <v>12.445401844399189</v>
      </c>
      <c r="G5547" s="167">
        <f t="shared" si="1210"/>
        <v>432502.89352044679</v>
      </c>
      <c r="H5547" s="167">
        <f t="shared" si="1211"/>
        <v>271299.98899881309</v>
      </c>
      <c r="I5547" s="168">
        <f t="shared" si="1212"/>
        <v>703802.88251925982</v>
      </c>
      <c r="J5547" s="168">
        <f t="shared" si="1214"/>
        <v>658048.19085131597</v>
      </c>
      <c r="K5547" s="94"/>
      <c r="L5547" s="265">
        <f t="shared" si="1213"/>
        <v>268199.4741223171</v>
      </c>
      <c r="M5547" s="265">
        <f>$G5547*NonHospFrac+theModel!$H5547*NonHospFrac</f>
        <v>435603.40839694277</v>
      </c>
      <c r="N5547" s="266">
        <f t="shared" si="1215"/>
        <v>703802.88251925982</v>
      </c>
      <c r="O5547" s="158"/>
      <c r="P5547" s="265">
        <f t="shared" si="1216"/>
        <v>250763.64862520457</v>
      </c>
      <c r="Q5547" s="265">
        <f t="shared" si="1217"/>
        <v>435601.84814632375</v>
      </c>
      <c r="R5547" s="266">
        <f t="shared" si="1218"/>
        <v>686365.49677152839</v>
      </c>
    </row>
    <row r="5548" spans="1:18" x14ac:dyDescent="0.25">
      <c r="A5548" s="81">
        <v>5517</v>
      </c>
      <c r="B5548" s="93">
        <f t="shared" si="1207"/>
        <v>2.9926510033044964E-46</v>
      </c>
      <c r="C5548" s="178">
        <f t="shared" si="1208"/>
        <v>2.9859000980450858E-46</v>
      </c>
      <c r="D5548" s="165">
        <f t="shared" si="1209"/>
        <v>2.2558277767625785E-3</v>
      </c>
      <c r="E5548" s="166">
        <f t="shared" si="1219"/>
        <v>24.291375447755232</v>
      </c>
      <c r="F5548" s="167">
        <f t="shared" si="1220"/>
        <v>12.447657672175952</v>
      </c>
      <c r="G5548" s="167">
        <f t="shared" si="1210"/>
        <v>432581.28809966019</v>
      </c>
      <c r="H5548" s="167">
        <f t="shared" si="1211"/>
        <v>271299.98899881309</v>
      </c>
      <c r="I5548" s="168">
        <f t="shared" si="1212"/>
        <v>703881.27709847328</v>
      </c>
      <c r="J5548" s="168">
        <f t="shared" si="1214"/>
        <v>658110.79718298069</v>
      </c>
      <c r="K5548" s="94"/>
      <c r="L5548" s="265">
        <f t="shared" si="1213"/>
        <v>268229.34809049952</v>
      </c>
      <c r="M5548" s="265">
        <f>$G5548*NonHospFrac+theModel!$H5548*NonHospFrac</f>
        <v>435651.92900797375</v>
      </c>
      <c r="N5548" s="266">
        <f t="shared" si="1215"/>
        <v>703881.27709847328</v>
      </c>
      <c r="O5548" s="158"/>
      <c r="P5548" s="265">
        <f t="shared" si="1216"/>
        <v>250787.50613651387</v>
      </c>
      <c r="Q5548" s="265">
        <f t="shared" si="1217"/>
        <v>435650.36875735474</v>
      </c>
      <c r="R5548" s="266">
        <f t="shared" si="1218"/>
        <v>686437.87489386857</v>
      </c>
    </row>
    <row r="5549" spans="1:18" x14ac:dyDescent="0.25">
      <c r="A5549" s="81">
        <v>5518</v>
      </c>
      <c r="B5549" s="93">
        <f t="shared" si="1207"/>
        <v>2.9367469081448111E-46</v>
      </c>
      <c r="C5549" s="178">
        <f t="shared" si="1208"/>
        <v>2.9301221128960966E-46</v>
      </c>
      <c r="D5549" s="165">
        <f t="shared" si="1209"/>
        <v>2.2558277767625785E-3</v>
      </c>
      <c r="E5549" s="166">
        <f t="shared" si="1219"/>
        <v>24.291375447755232</v>
      </c>
      <c r="F5549" s="167">
        <f t="shared" si="1220"/>
        <v>12.449913499952714</v>
      </c>
      <c r="G5549" s="167">
        <f t="shared" si="1210"/>
        <v>432659.68267887359</v>
      </c>
      <c r="H5549" s="167">
        <f t="shared" si="1211"/>
        <v>271299.98899881309</v>
      </c>
      <c r="I5549" s="168">
        <f t="shared" si="1212"/>
        <v>703959.67167768674</v>
      </c>
      <c r="J5549" s="168">
        <f t="shared" si="1214"/>
        <v>658173.40096268815</v>
      </c>
      <c r="K5549" s="94"/>
      <c r="L5549" s="265">
        <f t="shared" si="1213"/>
        <v>268259.22205868195</v>
      </c>
      <c r="M5549" s="265">
        <f>$G5549*NonHospFrac+theModel!$H5549*NonHospFrac</f>
        <v>435700.44961900474</v>
      </c>
      <c r="N5549" s="266">
        <f t="shared" si="1215"/>
        <v>703959.67167768674</v>
      </c>
      <c r="O5549" s="158"/>
      <c r="P5549" s="265">
        <f t="shared" si="1216"/>
        <v>250811.36267534402</v>
      </c>
      <c r="Q5549" s="265">
        <f t="shared" si="1217"/>
        <v>435698.88936838572</v>
      </c>
      <c r="R5549" s="266">
        <f t="shared" si="1218"/>
        <v>686510.25204372976</v>
      </c>
    </row>
    <row r="5550" spans="1:18" x14ac:dyDescent="0.25">
      <c r="A5550" s="81">
        <v>5519</v>
      </c>
      <c r="B5550" s="93">
        <f t="shared" si="1207"/>
        <v>2.8818871271574674E-46</v>
      </c>
      <c r="C5550" s="178">
        <f t="shared" si="1208"/>
        <v>2.8753860861265312E-46</v>
      </c>
      <c r="D5550" s="165">
        <f t="shared" si="1209"/>
        <v>2.2558277767625785E-3</v>
      </c>
      <c r="E5550" s="166">
        <f t="shared" si="1219"/>
        <v>24.291375447755232</v>
      </c>
      <c r="F5550" s="167">
        <f t="shared" si="1220"/>
        <v>12.452169327729477</v>
      </c>
      <c r="G5550" s="167">
        <f t="shared" si="1210"/>
        <v>432738.07725808705</v>
      </c>
      <c r="H5550" s="167">
        <f t="shared" si="1211"/>
        <v>271299.98899881309</v>
      </c>
      <c r="I5550" s="168">
        <f t="shared" si="1212"/>
        <v>704038.06625690009</v>
      </c>
      <c r="J5550" s="168">
        <f t="shared" si="1214"/>
        <v>658236.00219054217</v>
      </c>
      <c r="K5550" s="94"/>
      <c r="L5550" s="265">
        <f t="shared" si="1213"/>
        <v>268289.09602686437</v>
      </c>
      <c r="M5550" s="265">
        <f>$G5550*NonHospFrac+theModel!$H5550*NonHospFrac</f>
        <v>435748.97023003572</v>
      </c>
      <c r="N5550" s="266">
        <f t="shared" si="1215"/>
        <v>704038.06625690009</v>
      </c>
      <c r="O5550" s="158"/>
      <c r="P5550" s="265">
        <f t="shared" si="1216"/>
        <v>250835.21824173469</v>
      </c>
      <c r="Q5550" s="265">
        <f t="shared" si="1217"/>
        <v>435747.4099794167</v>
      </c>
      <c r="R5550" s="266">
        <f t="shared" si="1218"/>
        <v>686582.62822115142</v>
      </c>
    </row>
    <row r="5551" spans="1:18" x14ac:dyDescent="0.25">
      <c r="A5551" s="81">
        <v>5520</v>
      </c>
      <c r="B5551" s="93">
        <f t="shared" si="1207"/>
        <v>2.8280521520741496E-46</v>
      </c>
      <c r="C5551" s="178">
        <f t="shared" si="1208"/>
        <v>2.8216725534753675E-46</v>
      </c>
      <c r="D5551" s="165">
        <f t="shared" si="1209"/>
        <v>2.2558277767625785E-3</v>
      </c>
      <c r="E5551" s="166">
        <f t="shared" si="1219"/>
        <v>24.291375447755232</v>
      </c>
      <c r="F5551" s="167">
        <f t="shared" si="1220"/>
        <v>12.45442515550624</v>
      </c>
      <c r="G5551" s="167">
        <f t="shared" si="1210"/>
        <v>432816.47183730046</v>
      </c>
      <c r="H5551" s="167">
        <f t="shared" si="1211"/>
        <v>271299.98899881309</v>
      </c>
      <c r="I5551" s="168">
        <f t="shared" si="1212"/>
        <v>704116.46083611355</v>
      </c>
      <c r="J5551" s="168">
        <f t="shared" si="1214"/>
        <v>658298.60086664697</v>
      </c>
      <c r="K5551" s="94"/>
      <c r="L5551" s="265">
        <f t="shared" si="1213"/>
        <v>268318.96999504679</v>
      </c>
      <c r="M5551" s="265">
        <f>$G5551*NonHospFrac+theModel!$H5551*NonHospFrac</f>
        <v>435797.4908410667</v>
      </c>
      <c r="N5551" s="266">
        <f t="shared" si="1215"/>
        <v>704116.46083611343</v>
      </c>
      <c r="O5551" s="158"/>
      <c r="P5551" s="265">
        <f t="shared" si="1216"/>
        <v>250859.0728357255</v>
      </c>
      <c r="Q5551" s="265">
        <f t="shared" si="1217"/>
        <v>435795.93059044768</v>
      </c>
      <c r="R5551" s="266">
        <f t="shared" si="1218"/>
        <v>686655.00342617324</v>
      </c>
    </row>
    <row r="5552" spans="1:18" x14ac:dyDescent="0.25">
      <c r="A5552" s="81">
        <v>5521</v>
      </c>
      <c r="B5552" s="93">
        <f t="shared" si="1207"/>
        <v>2.7752228390497945E-46</v>
      </c>
      <c r="C5552" s="178">
        <f t="shared" si="1208"/>
        <v>2.7689624142827602E-46</v>
      </c>
      <c r="D5552" s="165">
        <f t="shared" si="1209"/>
        <v>2.2558277767625785E-3</v>
      </c>
      <c r="E5552" s="166">
        <f t="shared" si="1219"/>
        <v>24.291375447755232</v>
      </c>
      <c r="F5552" s="167">
        <f t="shared" si="1220"/>
        <v>12.456680983283002</v>
      </c>
      <c r="G5552" s="167">
        <f t="shared" si="1210"/>
        <v>432894.86641651386</v>
      </c>
      <c r="H5552" s="167">
        <f t="shared" si="1211"/>
        <v>271299.98899881309</v>
      </c>
      <c r="I5552" s="168">
        <f t="shared" si="1212"/>
        <v>704194.85541532701</v>
      </c>
      <c r="J5552" s="168">
        <f t="shared" si="1214"/>
        <v>658361.1969911065</v>
      </c>
      <c r="K5552" s="94"/>
      <c r="L5552" s="265">
        <f t="shared" si="1213"/>
        <v>268348.84396322921</v>
      </c>
      <c r="M5552" s="265">
        <f>$G5552*NonHospFrac+theModel!$H5552*NonHospFrac</f>
        <v>435846.01145209768</v>
      </c>
      <c r="N5552" s="266">
        <f t="shared" si="1215"/>
        <v>704194.85541532689</v>
      </c>
      <c r="O5552" s="158"/>
      <c r="P5552" s="265">
        <f t="shared" si="1216"/>
        <v>250882.92645735611</v>
      </c>
      <c r="Q5552" s="265">
        <f t="shared" si="1217"/>
        <v>435844.45120147866</v>
      </c>
      <c r="R5552" s="266">
        <f t="shared" si="1218"/>
        <v>686727.3776588348</v>
      </c>
    </row>
    <row r="5553" spans="1:18" x14ac:dyDescent="0.25">
      <c r="A5553" s="81">
        <v>5522</v>
      </c>
      <c r="B5553" s="93">
        <f t="shared" si="1207"/>
        <v>2.723380401855433E-46</v>
      </c>
      <c r="C5553" s="178">
        <f t="shared" si="1208"/>
        <v>2.7172369246982366E-46</v>
      </c>
      <c r="D5553" s="165">
        <f t="shared" si="1209"/>
        <v>2.2558277767625785E-3</v>
      </c>
      <c r="E5553" s="166">
        <f t="shared" si="1219"/>
        <v>24.291375447755232</v>
      </c>
      <c r="F5553" s="167">
        <f t="shared" si="1220"/>
        <v>12.458936811059765</v>
      </c>
      <c r="G5553" s="167">
        <f t="shared" si="1210"/>
        <v>432973.26099572732</v>
      </c>
      <c r="H5553" s="167">
        <f t="shared" si="1211"/>
        <v>271299.98899881309</v>
      </c>
      <c r="I5553" s="168">
        <f t="shared" si="1212"/>
        <v>704273.24999454035</v>
      </c>
      <c r="J5553" s="168">
        <f t="shared" si="1214"/>
        <v>658423.7905640247</v>
      </c>
      <c r="K5553" s="94"/>
      <c r="L5553" s="265">
        <f t="shared" si="1213"/>
        <v>268378.71793141169</v>
      </c>
      <c r="M5553" s="265">
        <f>$G5553*NonHospFrac+theModel!$H5553*NonHospFrac</f>
        <v>435894.53206312878</v>
      </c>
      <c r="N5553" s="266">
        <f t="shared" si="1215"/>
        <v>704273.24999454047</v>
      </c>
      <c r="O5553" s="158"/>
      <c r="P5553" s="265">
        <f t="shared" si="1216"/>
        <v>250906.77910666619</v>
      </c>
      <c r="Q5553" s="265">
        <f t="shared" si="1217"/>
        <v>435892.97181250976</v>
      </c>
      <c r="R5553" s="266">
        <f t="shared" si="1218"/>
        <v>686799.75091917592</v>
      </c>
    </row>
    <row r="5554" spans="1:18" x14ac:dyDescent="0.25">
      <c r="A5554" s="81">
        <v>5523</v>
      </c>
      <c r="B5554" s="93">
        <f t="shared" si="1207"/>
        <v>2.6725064051971696E-46</v>
      </c>
      <c r="C5554" s="178">
        <f t="shared" si="1208"/>
        <v>2.6664776910147501E-46</v>
      </c>
      <c r="D5554" s="165">
        <f t="shared" si="1209"/>
        <v>2.2558277767625785E-3</v>
      </c>
      <c r="E5554" s="166">
        <f t="shared" si="1219"/>
        <v>24.291375447755232</v>
      </c>
      <c r="F5554" s="167">
        <f t="shared" si="1220"/>
        <v>12.461192638836527</v>
      </c>
      <c r="G5554" s="167">
        <f t="shared" si="1210"/>
        <v>433051.65557494073</v>
      </c>
      <c r="H5554" s="167">
        <f t="shared" si="1211"/>
        <v>271299.98899881309</v>
      </c>
      <c r="I5554" s="168">
        <f t="shared" si="1212"/>
        <v>704351.64457375382</v>
      </c>
      <c r="J5554" s="168">
        <f t="shared" si="1214"/>
        <v>658486.38158550579</v>
      </c>
      <c r="K5554" s="94"/>
      <c r="L5554" s="265">
        <f t="shared" si="1213"/>
        <v>268408.59189959406</v>
      </c>
      <c r="M5554" s="265">
        <f>$G5554*NonHospFrac+theModel!$H5554*NonHospFrac</f>
        <v>435943.05267415976</v>
      </c>
      <c r="N5554" s="266">
        <f t="shared" si="1215"/>
        <v>704351.64457375382</v>
      </c>
      <c r="O5554" s="158"/>
      <c r="P5554" s="265">
        <f t="shared" si="1216"/>
        <v>250930.63078369523</v>
      </c>
      <c r="Q5554" s="265">
        <f t="shared" si="1217"/>
        <v>435941.49242354074</v>
      </c>
      <c r="R5554" s="266">
        <f t="shared" si="1218"/>
        <v>686872.12320723594</v>
      </c>
    </row>
    <row r="5555" spans="1:18" x14ac:dyDescent="0.25">
      <c r="A5555" s="81">
        <v>5524</v>
      </c>
      <c r="B5555" s="93">
        <f t="shared" si="1207"/>
        <v>2.6225827581611714E-46</v>
      </c>
      <c r="C5555" s="178">
        <f t="shared" si="1208"/>
        <v>2.616666663128453E-46</v>
      </c>
      <c r="D5555" s="165">
        <f t="shared" si="1209"/>
        <v>2.2558277767625785E-3</v>
      </c>
      <c r="E5555" s="166">
        <f t="shared" si="1219"/>
        <v>24.291375447755232</v>
      </c>
      <c r="F5555" s="167">
        <f t="shared" si="1220"/>
        <v>12.46344846661329</v>
      </c>
      <c r="G5555" s="167">
        <f t="shared" si="1210"/>
        <v>433130.05015415413</v>
      </c>
      <c r="H5555" s="167">
        <f t="shared" si="1211"/>
        <v>271299.98899881309</v>
      </c>
      <c r="I5555" s="168">
        <f t="shared" si="1212"/>
        <v>704430.03915296728</v>
      </c>
      <c r="J5555" s="168">
        <f t="shared" si="1214"/>
        <v>658548.9700556536</v>
      </c>
      <c r="K5555" s="94"/>
      <c r="L5555" s="265">
        <f t="shared" si="1213"/>
        <v>268438.46586777654</v>
      </c>
      <c r="M5555" s="265">
        <f>$G5555*NonHospFrac+theModel!$H5555*NonHospFrac</f>
        <v>435991.57328519074</v>
      </c>
      <c r="N5555" s="266">
        <f t="shared" si="1215"/>
        <v>704430.03915296728</v>
      </c>
      <c r="O5555" s="158"/>
      <c r="P5555" s="265">
        <f t="shared" si="1216"/>
        <v>250954.48148848306</v>
      </c>
      <c r="Q5555" s="265">
        <f t="shared" si="1217"/>
        <v>435990.01303457172</v>
      </c>
      <c r="R5555" s="266">
        <f t="shared" si="1218"/>
        <v>686944.4945230548</v>
      </c>
    </row>
    <row r="5556" spans="1:18" x14ac:dyDescent="0.25">
      <c r="A5556" s="81">
        <v>5525</v>
      </c>
      <c r="B5556" s="93">
        <f t="shared" si="1207"/>
        <v>2.5735917077798834E-46</v>
      </c>
      <c r="C5556" s="178">
        <f t="shared" si="1208"/>
        <v>2.5677861281194277E-46</v>
      </c>
      <c r="D5556" s="165">
        <f t="shared" si="1209"/>
        <v>2.2558277767625785E-3</v>
      </c>
      <c r="E5556" s="166">
        <f t="shared" si="1219"/>
        <v>24.291375447755232</v>
      </c>
      <c r="F5556" s="167">
        <f t="shared" si="1220"/>
        <v>12.465704294390052</v>
      </c>
      <c r="G5556" s="167">
        <f t="shared" si="1210"/>
        <v>433208.44473336759</v>
      </c>
      <c r="H5556" s="167">
        <f t="shared" si="1211"/>
        <v>271299.98899881309</v>
      </c>
      <c r="I5556" s="168">
        <f t="shared" si="1212"/>
        <v>704508.43373218062</v>
      </c>
      <c r="J5556" s="168">
        <f t="shared" si="1214"/>
        <v>658611.55597457208</v>
      </c>
      <c r="K5556" s="94"/>
      <c r="L5556" s="265">
        <f t="shared" si="1213"/>
        <v>268468.3398359589</v>
      </c>
      <c r="M5556" s="265">
        <f>$G5556*NonHospFrac+theModel!$H5556*NonHospFrac</f>
        <v>436040.09389622172</v>
      </c>
      <c r="N5556" s="266">
        <f t="shared" si="1215"/>
        <v>704508.43373218062</v>
      </c>
      <c r="O5556" s="158"/>
      <c r="P5556" s="265">
        <f t="shared" si="1216"/>
        <v>250978.33122106909</v>
      </c>
      <c r="Q5556" s="265">
        <f t="shared" si="1217"/>
        <v>436038.5336456027</v>
      </c>
      <c r="R5556" s="266">
        <f t="shared" si="1218"/>
        <v>687016.86486667185</v>
      </c>
    </row>
    <row r="5557" spans="1:18" x14ac:dyDescent="0.25">
      <c r="A5557" s="81">
        <v>5526</v>
      </c>
      <c r="B5557" s="93">
        <f t="shared" si="1207"/>
        <v>2.5255158327196347E-46</v>
      </c>
      <c r="C5557" s="178">
        <f t="shared" si="1208"/>
        <v>2.5198187039535321E-46</v>
      </c>
      <c r="D5557" s="165">
        <f t="shared" si="1209"/>
        <v>2.2558277767625785E-3</v>
      </c>
      <c r="E5557" s="166">
        <f t="shared" si="1219"/>
        <v>24.291375447755232</v>
      </c>
      <c r="F5557" s="167">
        <f t="shared" si="1220"/>
        <v>12.467960122166815</v>
      </c>
      <c r="G5557" s="167">
        <f t="shared" si="1210"/>
        <v>433286.839312581</v>
      </c>
      <c r="H5557" s="167">
        <f t="shared" si="1211"/>
        <v>271299.98899881309</v>
      </c>
      <c r="I5557" s="168">
        <f t="shared" si="1212"/>
        <v>704586.82831139409</v>
      </c>
      <c r="J5557" s="168">
        <f t="shared" si="1214"/>
        <v>658674.13934236532</v>
      </c>
      <c r="K5557" s="94"/>
      <c r="L5557" s="265">
        <f t="shared" si="1213"/>
        <v>268498.21380414139</v>
      </c>
      <c r="M5557" s="265">
        <f>$G5557*NonHospFrac+theModel!$H5557*NonHospFrac</f>
        <v>436088.6145072527</v>
      </c>
      <c r="N5557" s="266">
        <f t="shared" si="1215"/>
        <v>704586.82831139409</v>
      </c>
      <c r="O5557" s="158"/>
      <c r="P5557" s="265">
        <f t="shared" si="1216"/>
        <v>251002.17998149319</v>
      </c>
      <c r="Q5557" s="265">
        <f t="shared" si="1217"/>
        <v>436087.05425663368</v>
      </c>
      <c r="R5557" s="266">
        <f t="shared" si="1218"/>
        <v>687089.2342381269</v>
      </c>
    </row>
    <row r="5558" spans="1:18" x14ac:dyDescent="0.25">
      <c r="A5558" s="81">
        <v>5527</v>
      </c>
      <c r="B5558" s="93">
        <f t="shared" si="1207"/>
        <v>2.4783380370849756E-46</v>
      </c>
      <c r="C5558" s="178">
        <f t="shared" si="1208"/>
        <v>2.4727473333007122E-46</v>
      </c>
      <c r="D5558" s="165">
        <f t="shared" si="1209"/>
        <v>2.2558277767625785E-3</v>
      </c>
      <c r="E5558" s="166">
        <f t="shared" si="1219"/>
        <v>24.291375447755232</v>
      </c>
      <c r="F5558" s="167">
        <f t="shared" si="1220"/>
        <v>12.470215949943578</v>
      </c>
      <c r="G5558" s="167">
        <f t="shared" si="1210"/>
        <v>433365.2338917944</v>
      </c>
      <c r="H5558" s="167">
        <f t="shared" si="1211"/>
        <v>271299.98899881309</v>
      </c>
      <c r="I5558" s="168">
        <f t="shared" si="1212"/>
        <v>704665.22289060755</v>
      </c>
      <c r="J5558" s="168">
        <f t="shared" si="1214"/>
        <v>658736.72015913727</v>
      </c>
      <c r="K5558" s="94"/>
      <c r="L5558" s="265">
        <f t="shared" si="1213"/>
        <v>268528.08777232375</v>
      </c>
      <c r="M5558" s="265">
        <f>$G5558*NonHospFrac+theModel!$H5558*NonHospFrac</f>
        <v>436137.13511828368</v>
      </c>
      <c r="N5558" s="266">
        <f t="shared" si="1215"/>
        <v>704665.22289060743</v>
      </c>
      <c r="O5558" s="158"/>
      <c r="P5558" s="265">
        <f t="shared" si="1216"/>
        <v>251026.02776979475</v>
      </c>
      <c r="Q5558" s="265">
        <f t="shared" si="1217"/>
        <v>436135.57486766466</v>
      </c>
      <c r="R5558" s="266">
        <f t="shared" si="1218"/>
        <v>687161.60263745941</v>
      </c>
    </row>
    <row r="5559" spans="1:18" x14ac:dyDescent="0.25">
      <c r="A5559" s="81">
        <v>5528</v>
      </c>
      <c r="B5559" s="93">
        <f t="shared" si="1207"/>
        <v>2.4320415443399225E-46</v>
      </c>
      <c r="C5559" s="178">
        <f t="shared" si="1208"/>
        <v>2.4265552774699598E-46</v>
      </c>
      <c r="D5559" s="165">
        <f t="shared" si="1209"/>
        <v>2.2558277767625785E-3</v>
      </c>
      <c r="E5559" s="166">
        <f t="shared" si="1219"/>
        <v>24.291375447755232</v>
      </c>
      <c r="F5559" s="167">
        <f t="shared" si="1220"/>
        <v>12.47247177772034</v>
      </c>
      <c r="G5559" s="167">
        <f t="shared" si="1210"/>
        <v>433443.6284710078</v>
      </c>
      <c r="H5559" s="167">
        <f t="shared" si="1211"/>
        <v>271299.98899881309</v>
      </c>
      <c r="I5559" s="168">
        <f t="shared" si="1212"/>
        <v>704743.61746982089</v>
      </c>
      <c r="J5559" s="168">
        <f t="shared" si="1214"/>
        <v>658799.2984249919</v>
      </c>
      <c r="K5559" s="94"/>
      <c r="L5559" s="265">
        <f t="shared" si="1213"/>
        <v>268557.96174050623</v>
      </c>
      <c r="M5559" s="265">
        <f>$G5559*NonHospFrac+theModel!$H5559*NonHospFrac</f>
        <v>436185.65572931466</v>
      </c>
      <c r="N5559" s="266">
        <f t="shared" si="1215"/>
        <v>704743.61746982089</v>
      </c>
      <c r="O5559" s="158"/>
      <c r="P5559" s="265">
        <f t="shared" si="1216"/>
        <v>251049.87458601361</v>
      </c>
      <c r="Q5559" s="265">
        <f t="shared" si="1217"/>
        <v>436184.09547869564</v>
      </c>
      <c r="R5559" s="266">
        <f t="shared" si="1218"/>
        <v>687233.9700647092</v>
      </c>
    </row>
    <row r="5560" spans="1:18" x14ac:dyDescent="0.25">
      <c r="A5560" s="81">
        <v>5529</v>
      </c>
      <c r="B5560" s="93">
        <f t="shared" si="1207"/>
        <v>2.3866098913416077E-46</v>
      </c>
      <c r="C5560" s="178">
        <f t="shared" si="1208"/>
        <v>2.3812261104564231E-46</v>
      </c>
      <c r="D5560" s="165">
        <f t="shared" si="1209"/>
        <v>2.2558277767625785E-3</v>
      </c>
      <c r="E5560" s="166">
        <f t="shared" si="1219"/>
        <v>24.291375447755232</v>
      </c>
      <c r="F5560" s="167">
        <f t="shared" si="1220"/>
        <v>12.474727605497103</v>
      </c>
      <c r="G5560" s="167">
        <f t="shared" si="1210"/>
        <v>433522.02305022127</v>
      </c>
      <c r="H5560" s="167">
        <f t="shared" si="1211"/>
        <v>271299.98899881309</v>
      </c>
      <c r="I5560" s="168">
        <f t="shared" si="1212"/>
        <v>704822.01204903435</v>
      </c>
      <c r="J5560" s="168">
        <f t="shared" si="1214"/>
        <v>658861.87414003327</v>
      </c>
      <c r="K5560" s="94"/>
      <c r="L5560" s="265">
        <f t="shared" si="1213"/>
        <v>268587.8357086886</v>
      </c>
      <c r="M5560" s="265">
        <f>$G5560*NonHospFrac+theModel!$H5560*NonHospFrac</f>
        <v>436234.17634034564</v>
      </c>
      <c r="N5560" s="266">
        <f t="shared" si="1215"/>
        <v>704822.01204903424</v>
      </c>
      <c r="O5560" s="158"/>
      <c r="P5560" s="265">
        <f t="shared" si="1216"/>
        <v>251073.72043018922</v>
      </c>
      <c r="Q5560" s="265">
        <f t="shared" si="1217"/>
        <v>436232.61608972662</v>
      </c>
      <c r="R5560" s="266">
        <f t="shared" si="1218"/>
        <v>687306.33651991584</v>
      </c>
    </row>
    <row r="5561" spans="1:18" x14ac:dyDescent="0.25">
      <c r="A5561" s="81">
        <v>5530</v>
      </c>
      <c r="B5561" s="93">
        <f t="shared" si="1207"/>
        <v>2.3420269224865078E-46</v>
      </c>
      <c r="C5561" s="178">
        <f t="shared" si="1208"/>
        <v>2.3367437131008369E-46</v>
      </c>
      <c r="D5561" s="165">
        <f t="shared" si="1209"/>
        <v>2.2558277767625785E-3</v>
      </c>
      <c r="E5561" s="166">
        <f t="shared" si="1219"/>
        <v>24.291375447755232</v>
      </c>
      <c r="F5561" s="167">
        <f t="shared" si="1220"/>
        <v>12.476983433273865</v>
      </c>
      <c r="G5561" s="167">
        <f t="shared" si="1210"/>
        <v>433600.41762943467</v>
      </c>
      <c r="H5561" s="167">
        <f t="shared" si="1211"/>
        <v>271299.98899881309</v>
      </c>
      <c r="I5561" s="168">
        <f t="shared" si="1212"/>
        <v>704900.40662824782</v>
      </c>
      <c r="J5561" s="168">
        <f t="shared" si="1214"/>
        <v>658924.44730436534</v>
      </c>
      <c r="K5561" s="94"/>
      <c r="L5561" s="265">
        <f t="shared" si="1213"/>
        <v>268617.70967687108</v>
      </c>
      <c r="M5561" s="265">
        <f>$G5561*NonHospFrac+theModel!$H5561*NonHospFrac</f>
        <v>436282.69695137662</v>
      </c>
      <c r="N5561" s="266">
        <f t="shared" si="1215"/>
        <v>704900.4066282477</v>
      </c>
      <c r="O5561" s="158"/>
      <c r="P5561" s="265">
        <f t="shared" si="1216"/>
        <v>251097.56530236136</v>
      </c>
      <c r="Q5561" s="265">
        <f t="shared" si="1217"/>
        <v>436281.1367007576</v>
      </c>
      <c r="R5561" s="266">
        <f t="shared" si="1218"/>
        <v>687378.70200311893</v>
      </c>
    </row>
    <row r="5562" spans="1:18" x14ac:dyDescent="0.25">
      <c r="A5562" s="81">
        <v>5531</v>
      </c>
      <c r="B5562" s="93">
        <f t="shared" si="1207"/>
        <v>2.2982767839649567E-46</v>
      </c>
      <c r="C5562" s="178">
        <f t="shared" si="1208"/>
        <v>2.293092267357E-46</v>
      </c>
      <c r="D5562" s="165">
        <f t="shared" si="1209"/>
        <v>2.2558277767625785E-3</v>
      </c>
      <c r="E5562" s="166">
        <f t="shared" si="1219"/>
        <v>24.291375447755232</v>
      </c>
      <c r="F5562" s="167">
        <f t="shared" si="1220"/>
        <v>12.479239261050628</v>
      </c>
      <c r="G5562" s="167">
        <f t="shared" si="1210"/>
        <v>433678.81220864807</v>
      </c>
      <c r="H5562" s="167">
        <f t="shared" si="1211"/>
        <v>271299.98899881309</v>
      </c>
      <c r="I5562" s="168">
        <f t="shared" si="1212"/>
        <v>704978.80120746116</v>
      </c>
      <c r="J5562" s="168">
        <f t="shared" si="1214"/>
        <v>658987.01791809197</v>
      </c>
      <c r="K5562" s="94"/>
      <c r="L5562" s="265">
        <f t="shared" si="1213"/>
        <v>268647.58364505344</v>
      </c>
      <c r="M5562" s="265">
        <f>$G5562*NonHospFrac+theModel!$H5562*NonHospFrac</f>
        <v>436331.2175624076</v>
      </c>
      <c r="N5562" s="266">
        <f t="shared" si="1215"/>
        <v>704978.80120746105</v>
      </c>
      <c r="O5562" s="158"/>
      <c r="P5562" s="265">
        <f t="shared" si="1216"/>
        <v>251121.40920256946</v>
      </c>
      <c r="Q5562" s="265">
        <f t="shared" si="1217"/>
        <v>436329.65731178859</v>
      </c>
      <c r="R5562" s="266">
        <f t="shared" si="1218"/>
        <v>687451.06651435804</v>
      </c>
    </row>
    <row r="5563" spans="1:18" x14ac:dyDescent="0.25">
      <c r="A5563" s="81">
        <v>5532</v>
      </c>
      <c r="B5563" s="93">
        <f t="shared" si="1207"/>
        <v>2.2553439181238677E-46</v>
      </c>
      <c r="C5563" s="178">
        <f t="shared" si="1208"/>
        <v>2.2502562506672114E-46</v>
      </c>
      <c r="D5563" s="165">
        <f t="shared" si="1209"/>
        <v>2.2558277767625785E-3</v>
      </c>
      <c r="E5563" s="166">
        <f t="shared" si="1219"/>
        <v>24.291375447755232</v>
      </c>
      <c r="F5563" s="167">
        <f t="shared" si="1220"/>
        <v>12.481495088827391</v>
      </c>
      <c r="G5563" s="167">
        <f t="shared" si="1210"/>
        <v>433757.20678786153</v>
      </c>
      <c r="H5563" s="167">
        <f t="shared" si="1211"/>
        <v>271299.98899881309</v>
      </c>
      <c r="I5563" s="168">
        <f t="shared" si="1212"/>
        <v>705057.19578667462</v>
      </c>
      <c r="J5563" s="168">
        <f t="shared" si="1214"/>
        <v>659049.58598131733</v>
      </c>
      <c r="K5563" s="94"/>
      <c r="L5563" s="265">
        <f t="shared" si="1213"/>
        <v>268677.45761323592</v>
      </c>
      <c r="M5563" s="265">
        <f>$G5563*NonHospFrac+theModel!$H5563*NonHospFrac</f>
        <v>436379.7381734387</v>
      </c>
      <c r="N5563" s="266">
        <f t="shared" si="1215"/>
        <v>705057.19578667462</v>
      </c>
      <c r="O5563" s="158"/>
      <c r="P5563" s="265">
        <f t="shared" si="1216"/>
        <v>251145.25213085336</v>
      </c>
      <c r="Q5563" s="265">
        <f t="shared" si="1217"/>
        <v>436378.17792281968</v>
      </c>
      <c r="R5563" s="266">
        <f t="shared" si="1218"/>
        <v>687523.43005367299</v>
      </c>
    </row>
    <row r="5564" spans="1:18" x14ac:dyDescent="0.25">
      <c r="A5564" s="81">
        <v>5533</v>
      </c>
      <c r="B5564" s="93">
        <f t="shared" si="1207"/>
        <v>2.2132130579342256E-46</v>
      </c>
      <c r="C5564" s="178">
        <f t="shared" si="1208"/>
        <v>2.2082204304422438E-46</v>
      </c>
      <c r="D5564" s="165">
        <f t="shared" si="1209"/>
        <v>2.2558277767625785E-3</v>
      </c>
      <c r="E5564" s="166">
        <f t="shared" si="1219"/>
        <v>24.291375447755232</v>
      </c>
      <c r="F5564" s="167">
        <f t="shared" si="1220"/>
        <v>12.483750916604153</v>
      </c>
      <c r="G5564" s="167">
        <f t="shared" si="1210"/>
        <v>433835.60136707494</v>
      </c>
      <c r="H5564" s="167">
        <f t="shared" si="1211"/>
        <v>271299.98899881309</v>
      </c>
      <c r="I5564" s="168">
        <f t="shared" si="1212"/>
        <v>705135.59036588809</v>
      </c>
      <c r="J5564" s="168">
        <f t="shared" si="1214"/>
        <v>659112.15149414516</v>
      </c>
      <c r="K5564" s="94"/>
      <c r="L5564" s="265">
        <f t="shared" si="1213"/>
        <v>268707.33158141834</v>
      </c>
      <c r="M5564" s="265">
        <f>$G5564*NonHospFrac+theModel!$H5564*NonHospFrac</f>
        <v>436428.25878446968</v>
      </c>
      <c r="N5564" s="266">
        <f t="shared" si="1215"/>
        <v>705135.59036588809</v>
      </c>
      <c r="O5564" s="158"/>
      <c r="P5564" s="265">
        <f t="shared" si="1216"/>
        <v>251169.09408725251</v>
      </c>
      <c r="Q5564" s="265">
        <f t="shared" si="1217"/>
        <v>436426.69853385066</v>
      </c>
      <c r="R5564" s="266">
        <f t="shared" si="1218"/>
        <v>687595.79262110312</v>
      </c>
    </row>
    <row r="5565" spans="1:18" x14ac:dyDescent="0.25">
      <c r="A5565" s="81">
        <v>5534</v>
      </c>
      <c r="B5565" s="93">
        <f t="shared" si="1207"/>
        <v>2.1718692215621286E-46</v>
      </c>
      <c r="C5565" s="178">
        <f t="shared" si="1208"/>
        <v>2.1669698586446328E-46</v>
      </c>
      <c r="D5565" s="165">
        <f t="shared" si="1209"/>
        <v>2.2558277767625785E-3</v>
      </c>
      <c r="E5565" s="166">
        <f t="shared" si="1219"/>
        <v>24.291375447755232</v>
      </c>
      <c r="F5565" s="167">
        <f t="shared" si="1220"/>
        <v>12.486006744380916</v>
      </c>
      <c r="G5565" s="167">
        <f t="shared" si="1210"/>
        <v>433913.99594628834</v>
      </c>
      <c r="H5565" s="167">
        <f t="shared" si="1211"/>
        <v>271299.98899881309</v>
      </c>
      <c r="I5565" s="168">
        <f t="shared" si="1212"/>
        <v>705213.98494510143</v>
      </c>
      <c r="J5565" s="168">
        <f t="shared" si="1214"/>
        <v>659174.71445667953</v>
      </c>
      <c r="K5565" s="94"/>
      <c r="L5565" s="265">
        <f t="shared" si="1213"/>
        <v>268737.20554960077</v>
      </c>
      <c r="M5565" s="265">
        <f>$G5565*NonHospFrac+theModel!$H5565*NonHospFrac</f>
        <v>436476.77939550066</v>
      </c>
      <c r="N5565" s="266">
        <f t="shared" si="1215"/>
        <v>705213.98494510143</v>
      </c>
      <c r="O5565" s="158"/>
      <c r="P5565" s="265">
        <f t="shared" si="1216"/>
        <v>251192.93507180657</v>
      </c>
      <c r="Q5565" s="265">
        <f t="shared" si="1217"/>
        <v>436475.21914488164</v>
      </c>
      <c r="R5565" s="266">
        <f t="shared" si="1218"/>
        <v>687668.15421668824</v>
      </c>
    </row>
    <row r="5566" spans="1:18" x14ac:dyDescent="0.25">
      <c r="A5566" s="81">
        <v>5535</v>
      </c>
      <c r="B5566" s="93">
        <f t="shared" si="1207"/>
        <v>2.1312977070412128E-46</v>
      </c>
      <c r="C5566" s="178">
        <f t="shared" si="1208"/>
        <v>2.1264898664731189E-46</v>
      </c>
      <c r="D5566" s="165">
        <f t="shared" si="1209"/>
        <v>2.2558277767625785E-3</v>
      </c>
      <c r="E5566" s="166">
        <f t="shared" si="1219"/>
        <v>24.291375447755232</v>
      </c>
      <c r="F5566" s="167">
        <f t="shared" si="1220"/>
        <v>12.488262572157678</v>
      </c>
      <c r="G5566" s="167">
        <f t="shared" si="1210"/>
        <v>433992.3905255018</v>
      </c>
      <c r="H5566" s="167">
        <f t="shared" si="1211"/>
        <v>271299.98899881309</v>
      </c>
      <c r="I5566" s="168">
        <f t="shared" si="1212"/>
        <v>705292.37952431489</v>
      </c>
      <c r="J5566" s="168">
        <f t="shared" si="1214"/>
        <v>659237.2748690244</v>
      </c>
      <c r="K5566" s="94"/>
      <c r="L5566" s="265">
        <f t="shared" si="1213"/>
        <v>268767.07951778319</v>
      </c>
      <c r="M5566" s="265">
        <f>$G5566*NonHospFrac+theModel!$H5566*NonHospFrac</f>
        <v>436525.30000653164</v>
      </c>
      <c r="N5566" s="266">
        <f t="shared" si="1215"/>
        <v>705292.37952431478</v>
      </c>
      <c r="O5566" s="158"/>
      <c r="P5566" s="265">
        <f t="shared" si="1216"/>
        <v>251216.77508455518</v>
      </c>
      <c r="Q5566" s="265">
        <f t="shared" si="1217"/>
        <v>436523.73975591263</v>
      </c>
      <c r="R5566" s="266">
        <f t="shared" si="1218"/>
        <v>687740.51484046783</v>
      </c>
    </row>
    <row r="5567" spans="1:18" x14ac:dyDescent="0.25">
      <c r="A5567" s="81">
        <v>5536</v>
      </c>
      <c r="B5567" s="93">
        <f t="shared" si="1207"/>
        <v>2.0914840870445985E-46</v>
      </c>
      <c r="C5567" s="178">
        <f t="shared" si="1208"/>
        <v>2.0867660591463863E-46</v>
      </c>
      <c r="D5567" s="165">
        <f t="shared" si="1209"/>
        <v>2.2558277767625785E-3</v>
      </c>
      <c r="E5567" s="166">
        <f t="shared" si="1219"/>
        <v>24.291375447755232</v>
      </c>
      <c r="F5567" s="167">
        <f t="shared" si="1220"/>
        <v>12.490518399934441</v>
      </c>
      <c r="G5567" s="167">
        <f t="shared" si="1210"/>
        <v>434070.78510471521</v>
      </c>
      <c r="H5567" s="167">
        <f t="shared" si="1211"/>
        <v>271299.98899881309</v>
      </c>
      <c r="I5567" s="168">
        <f t="shared" si="1212"/>
        <v>705370.77410352835</v>
      </c>
      <c r="J5567" s="168">
        <f t="shared" si="1214"/>
        <v>659299.83273128374</v>
      </c>
      <c r="K5567" s="94"/>
      <c r="L5567" s="265">
        <f t="shared" si="1213"/>
        <v>268796.95348596561</v>
      </c>
      <c r="M5567" s="265">
        <f>$G5567*NonHospFrac+theModel!$H5567*NonHospFrac</f>
        <v>436573.82061756263</v>
      </c>
      <c r="N5567" s="266">
        <f t="shared" si="1215"/>
        <v>705370.77410352824</v>
      </c>
      <c r="O5567" s="158"/>
      <c r="P5567" s="265">
        <f t="shared" si="1216"/>
        <v>251240.61412553795</v>
      </c>
      <c r="Q5567" s="265">
        <f t="shared" si="1217"/>
        <v>436572.26036694361</v>
      </c>
      <c r="R5567" s="266">
        <f t="shared" si="1218"/>
        <v>687812.87449248158</v>
      </c>
    </row>
    <row r="5568" spans="1:18" x14ac:dyDescent="0.25">
      <c r="A5568" s="81">
        <v>5537</v>
      </c>
      <c r="B5568" s="93">
        <f t="shared" si="1207"/>
        <v>2.0524142037544983E-46</v>
      </c>
      <c r="C5568" s="178">
        <f t="shared" si="1208"/>
        <v>2.0477843107842468E-46</v>
      </c>
      <c r="D5568" s="165">
        <f t="shared" si="1209"/>
        <v>2.2558277767625785E-3</v>
      </c>
      <c r="E5568" s="166">
        <f t="shared" si="1219"/>
        <v>24.291375447755232</v>
      </c>
      <c r="F5568" s="167">
        <f t="shared" si="1220"/>
        <v>12.492774227711203</v>
      </c>
      <c r="G5568" s="167">
        <f t="shared" si="1210"/>
        <v>434149.17968392861</v>
      </c>
      <c r="H5568" s="167">
        <f t="shared" si="1211"/>
        <v>271299.98899881309</v>
      </c>
      <c r="I5568" s="168">
        <f t="shared" si="1212"/>
        <v>705449.1686827417</v>
      </c>
      <c r="J5568" s="168">
        <f t="shared" si="1214"/>
        <v>659362.38804356137</v>
      </c>
      <c r="K5568" s="94"/>
      <c r="L5568" s="265">
        <f t="shared" si="1213"/>
        <v>268826.82745414804</v>
      </c>
      <c r="M5568" s="265">
        <f>$G5568*NonHospFrac+theModel!$H5568*NonHospFrac</f>
        <v>436622.34122859361</v>
      </c>
      <c r="N5568" s="266">
        <f t="shared" si="1215"/>
        <v>705449.1686827417</v>
      </c>
      <c r="O5568" s="158"/>
      <c r="P5568" s="265">
        <f t="shared" si="1216"/>
        <v>251264.45219479446</v>
      </c>
      <c r="Q5568" s="265">
        <f t="shared" si="1217"/>
        <v>436620.78097797459</v>
      </c>
      <c r="R5568" s="266">
        <f t="shared" si="1218"/>
        <v>687885.23317276908</v>
      </c>
    </row>
    <row r="5569" spans="1:18" x14ac:dyDescent="0.25">
      <c r="A5569" s="81">
        <v>5538</v>
      </c>
      <c r="B5569" s="93">
        <f t="shared" si="1207"/>
        <v>2.014074163827662E-46</v>
      </c>
      <c r="C5569" s="178">
        <f t="shared" si="1208"/>
        <v>2.0095307593844396E-46</v>
      </c>
      <c r="D5569" s="165">
        <f t="shared" si="1209"/>
        <v>2.2558277767625785E-3</v>
      </c>
      <c r="E5569" s="166">
        <f t="shared" si="1219"/>
        <v>24.291375447755232</v>
      </c>
      <c r="F5569" s="167">
        <f t="shared" si="1220"/>
        <v>12.495030055487966</v>
      </c>
      <c r="G5569" s="167">
        <f t="shared" si="1210"/>
        <v>434227.57426314201</v>
      </c>
      <c r="H5569" s="167">
        <f t="shared" si="1211"/>
        <v>271299.98899881309</v>
      </c>
      <c r="I5569" s="168">
        <f t="shared" si="1212"/>
        <v>705527.56326195505</v>
      </c>
      <c r="J5569" s="168">
        <f t="shared" si="1214"/>
        <v>659424.94080596126</v>
      </c>
      <c r="K5569" s="94"/>
      <c r="L5569" s="265">
        <f t="shared" si="1213"/>
        <v>268856.70142233046</v>
      </c>
      <c r="M5569" s="265">
        <f>$G5569*NonHospFrac+theModel!$H5569*NonHospFrac</f>
        <v>436670.86183962459</v>
      </c>
      <c r="N5569" s="266">
        <f t="shared" si="1215"/>
        <v>705527.56326195505</v>
      </c>
      <c r="O5569" s="158"/>
      <c r="P5569" s="265">
        <f t="shared" si="1216"/>
        <v>251288.28929236435</v>
      </c>
      <c r="Q5569" s="265">
        <f t="shared" si="1217"/>
        <v>436669.30158900557</v>
      </c>
      <c r="R5569" s="266">
        <f t="shared" si="1218"/>
        <v>687957.59088136989</v>
      </c>
    </row>
    <row r="5570" spans="1:18" x14ac:dyDescent="0.25">
      <c r="A5570" s="81">
        <v>5539</v>
      </c>
      <c r="B5570" s="93">
        <f t="shared" si="1207"/>
        <v>1.9764503334548732E-46</v>
      </c>
      <c r="C5570" s="178">
        <f t="shared" si="1208"/>
        <v>1.9719918018932741E-46</v>
      </c>
      <c r="D5570" s="165">
        <f t="shared" si="1209"/>
        <v>2.2558277767625785E-3</v>
      </c>
      <c r="E5570" s="166">
        <f t="shared" si="1219"/>
        <v>24.291375447755232</v>
      </c>
      <c r="F5570" s="167">
        <f t="shared" si="1220"/>
        <v>12.497285883264729</v>
      </c>
      <c r="G5570" s="167">
        <f t="shared" si="1210"/>
        <v>434305.96884235548</v>
      </c>
      <c r="H5570" s="167">
        <f t="shared" si="1211"/>
        <v>271299.98899881309</v>
      </c>
      <c r="I5570" s="168">
        <f t="shared" si="1212"/>
        <v>705605.95784116862</v>
      </c>
      <c r="J5570" s="168">
        <f t="shared" si="1214"/>
        <v>659487.49101858761</v>
      </c>
      <c r="K5570" s="94"/>
      <c r="L5570" s="265">
        <f t="shared" si="1213"/>
        <v>268886.57539051294</v>
      </c>
      <c r="M5570" s="265">
        <f>$G5570*NonHospFrac+theModel!$H5570*NonHospFrac</f>
        <v>436719.38245065568</v>
      </c>
      <c r="N5570" s="266">
        <f t="shared" si="1215"/>
        <v>705605.95784116862</v>
      </c>
      <c r="O5570" s="158"/>
      <c r="P5570" s="265">
        <f t="shared" si="1216"/>
        <v>251312.12541828727</v>
      </c>
      <c r="Q5570" s="265">
        <f t="shared" si="1217"/>
        <v>436717.82220003667</v>
      </c>
      <c r="R5570" s="266">
        <f t="shared" si="1218"/>
        <v>688029.94761832396</v>
      </c>
    </row>
    <row r="5571" spans="1:18" x14ac:dyDescent="0.25">
      <c r="A5571" s="81">
        <v>5540</v>
      </c>
      <c r="B5571" s="93">
        <f t="shared" si="1207"/>
        <v>1.939529333512732E-46</v>
      </c>
      <c r="C5571" s="178">
        <f t="shared" si="1208"/>
        <v>1.9351540893683481E-46</v>
      </c>
      <c r="D5571" s="165">
        <f t="shared" si="1209"/>
        <v>2.2558277767625785E-3</v>
      </c>
      <c r="E5571" s="166">
        <f t="shared" si="1219"/>
        <v>24.291375447755232</v>
      </c>
      <c r="F5571" s="167">
        <f t="shared" si="1220"/>
        <v>12.499541711041491</v>
      </c>
      <c r="G5571" s="167">
        <f t="shared" si="1210"/>
        <v>434384.36342156888</v>
      </c>
      <c r="H5571" s="167">
        <f t="shared" si="1211"/>
        <v>271299.98899881309</v>
      </c>
      <c r="I5571" s="168">
        <f t="shared" si="1212"/>
        <v>705684.35242038197</v>
      </c>
      <c r="J5571" s="168">
        <f t="shared" si="1214"/>
        <v>659550.03868154401</v>
      </c>
      <c r="K5571" s="94"/>
      <c r="L5571" s="265">
        <f t="shared" si="1213"/>
        <v>268916.4493586953</v>
      </c>
      <c r="M5571" s="265">
        <f>$G5571*NonHospFrac+theModel!$H5571*NonHospFrac</f>
        <v>436767.90306168667</v>
      </c>
      <c r="N5571" s="266">
        <f t="shared" si="1215"/>
        <v>705684.35242038197</v>
      </c>
      <c r="O5571" s="158"/>
      <c r="P5571" s="265">
        <f t="shared" si="1216"/>
        <v>251335.96057260266</v>
      </c>
      <c r="Q5571" s="265">
        <f t="shared" si="1217"/>
        <v>436766.34281106765</v>
      </c>
      <c r="R5571" s="266">
        <f t="shared" si="1218"/>
        <v>688102.30338367028</v>
      </c>
    </row>
    <row r="5572" spans="1:18" x14ac:dyDescent="0.25">
      <c r="A5572" s="81">
        <v>5541</v>
      </c>
      <c r="B5572" s="93">
        <f t="shared" si="1207"/>
        <v>1.90329803480601E-46</v>
      </c>
      <c r="C5572" s="178">
        <f t="shared" si="1208"/>
        <v>1.899004522231637E-46</v>
      </c>
      <c r="D5572" s="165">
        <f t="shared" si="1209"/>
        <v>2.2558277767625785E-3</v>
      </c>
      <c r="E5572" s="166">
        <f t="shared" si="1219"/>
        <v>24.291375447755232</v>
      </c>
      <c r="F5572" s="167">
        <f t="shared" si="1220"/>
        <v>12.501797538818254</v>
      </c>
      <c r="G5572" s="167">
        <f t="shared" si="1210"/>
        <v>434462.75800078228</v>
      </c>
      <c r="H5572" s="167">
        <f t="shared" si="1211"/>
        <v>271299.98899881309</v>
      </c>
      <c r="I5572" s="168">
        <f t="shared" si="1212"/>
        <v>705762.74699959531</v>
      </c>
      <c r="J5572" s="168">
        <f t="shared" si="1214"/>
        <v>659612.58379493456</v>
      </c>
      <c r="K5572" s="94"/>
      <c r="L5572" s="265">
        <f t="shared" si="1213"/>
        <v>268946.32332687773</v>
      </c>
      <c r="M5572" s="265">
        <f>$G5572*NonHospFrac+theModel!$H5572*NonHospFrac</f>
        <v>436816.42367271765</v>
      </c>
      <c r="N5572" s="266">
        <f t="shared" si="1215"/>
        <v>705762.74699959531</v>
      </c>
      <c r="O5572" s="158"/>
      <c r="P5572" s="265">
        <f t="shared" si="1216"/>
        <v>251359.7947553503</v>
      </c>
      <c r="Q5572" s="265">
        <f t="shared" si="1217"/>
        <v>436814.86342209863</v>
      </c>
      <c r="R5572" s="266">
        <f t="shared" si="1218"/>
        <v>688174.6581774489</v>
      </c>
    </row>
    <row r="5573" spans="1:18" x14ac:dyDescent="0.25">
      <c r="A5573" s="81">
        <v>5542</v>
      </c>
      <c r="B5573" s="93">
        <f t="shared" si="1207"/>
        <v>1.8677435533989006E-46</v>
      </c>
      <c r="C5573" s="178">
        <f t="shared" si="1208"/>
        <v>1.8635302456112739E-46</v>
      </c>
      <c r="D5573" s="165">
        <f t="shared" si="1209"/>
        <v>2.2558277767625785E-3</v>
      </c>
      <c r="E5573" s="166">
        <f t="shared" si="1219"/>
        <v>24.291375447755232</v>
      </c>
      <c r="F5573" s="167">
        <f t="shared" si="1220"/>
        <v>12.504053366595016</v>
      </c>
      <c r="G5573" s="167">
        <f t="shared" si="1210"/>
        <v>434541.15257999575</v>
      </c>
      <c r="H5573" s="167">
        <f t="shared" si="1211"/>
        <v>271299.98899881309</v>
      </c>
      <c r="I5573" s="168">
        <f t="shared" si="1212"/>
        <v>705841.14157880889</v>
      </c>
      <c r="J5573" s="168">
        <f t="shared" si="1214"/>
        <v>659675.12635886332</v>
      </c>
      <c r="K5573" s="94"/>
      <c r="L5573" s="265">
        <f t="shared" si="1213"/>
        <v>268976.19729506015</v>
      </c>
      <c r="M5573" s="265">
        <f>$G5573*NonHospFrac+theModel!$H5573*NonHospFrac</f>
        <v>436864.94428374863</v>
      </c>
      <c r="N5573" s="266">
        <f t="shared" si="1215"/>
        <v>705841.14157880878</v>
      </c>
      <c r="O5573" s="158"/>
      <c r="P5573" s="265">
        <f t="shared" si="1216"/>
        <v>251383.62796656974</v>
      </c>
      <c r="Q5573" s="265">
        <f t="shared" si="1217"/>
        <v>436863.38403312961</v>
      </c>
      <c r="R5573" s="266">
        <f t="shared" si="1218"/>
        <v>688247.01199969929</v>
      </c>
    </row>
    <row r="5574" spans="1:18" x14ac:dyDescent="0.25">
      <c r="A5574" s="81">
        <v>5543</v>
      </c>
      <c r="B5574" s="93">
        <f t="shared" si="1207"/>
        <v>1.8328532460333292E-46</v>
      </c>
      <c r="C5574" s="178">
        <f t="shared" si="1208"/>
        <v>1.8287186447701976E-46</v>
      </c>
      <c r="D5574" s="165">
        <f t="shared" si="1209"/>
        <v>2.2558277767625785E-3</v>
      </c>
      <c r="E5574" s="166">
        <f t="shared" si="1219"/>
        <v>24.291375447755232</v>
      </c>
      <c r="F5574" s="167">
        <f t="shared" si="1220"/>
        <v>12.506309194371779</v>
      </c>
      <c r="G5574" s="167">
        <f t="shared" si="1210"/>
        <v>434619.54715920915</v>
      </c>
      <c r="H5574" s="167">
        <f t="shared" si="1211"/>
        <v>271299.98899881309</v>
      </c>
      <c r="I5574" s="168">
        <f t="shared" si="1212"/>
        <v>705919.53615802224</v>
      </c>
      <c r="J5574" s="168">
        <f t="shared" si="1214"/>
        <v>659737.66637343389</v>
      </c>
      <c r="K5574" s="94"/>
      <c r="L5574" s="265">
        <f t="shared" si="1213"/>
        <v>269006.07126324263</v>
      </c>
      <c r="M5574" s="265">
        <f>$G5574*NonHospFrac+theModel!$H5574*NonHospFrac</f>
        <v>436913.46489477961</v>
      </c>
      <c r="N5574" s="266">
        <f t="shared" si="1215"/>
        <v>705919.53615802224</v>
      </c>
      <c r="O5574" s="158"/>
      <c r="P5574" s="265">
        <f t="shared" si="1216"/>
        <v>251407.4602063006</v>
      </c>
      <c r="Q5574" s="265">
        <f t="shared" si="1217"/>
        <v>436911.90464416059</v>
      </c>
      <c r="R5574" s="266">
        <f t="shared" si="1218"/>
        <v>688319.36485046125</v>
      </c>
    </row>
    <row r="5575" spans="1:18" x14ac:dyDescent="0.25">
      <c r="A5575" s="81">
        <v>5544</v>
      </c>
      <c r="B5575" s="93">
        <f t="shared" si="1207"/>
        <v>1.798614705633273E-46</v>
      </c>
      <c r="C5575" s="178">
        <f t="shared" si="1208"/>
        <v>1.7945573406206118E-46</v>
      </c>
      <c r="D5575" s="165">
        <f t="shared" si="1209"/>
        <v>2.2558277767625785E-3</v>
      </c>
      <c r="E5575" s="166">
        <f t="shared" si="1219"/>
        <v>24.291375447755232</v>
      </c>
      <c r="F5575" s="167">
        <f t="shared" si="1220"/>
        <v>12.508565022148542</v>
      </c>
      <c r="G5575" s="167">
        <f t="shared" si="1210"/>
        <v>434697.94173842255</v>
      </c>
      <c r="H5575" s="167">
        <f t="shared" si="1211"/>
        <v>271299.98899881309</v>
      </c>
      <c r="I5575" s="168">
        <f t="shared" si="1212"/>
        <v>705997.93073723558</v>
      </c>
      <c r="J5575" s="168">
        <f t="shared" si="1214"/>
        <v>659800.20383875037</v>
      </c>
      <c r="K5575" s="94"/>
      <c r="L5575" s="265">
        <f t="shared" si="1213"/>
        <v>269035.94523142499</v>
      </c>
      <c r="M5575" s="265">
        <f>$G5575*NonHospFrac+theModel!$H5575*NonHospFrac</f>
        <v>436961.98550581059</v>
      </c>
      <c r="N5575" s="266">
        <f t="shared" si="1215"/>
        <v>705997.93073723558</v>
      </c>
      <c r="O5575" s="158"/>
      <c r="P5575" s="265">
        <f t="shared" si="1216"/>
        <v>251431.29147458237</v>
      </c>
      <c r="Q5575" s="265">
        <f t="shared" si="1217"/>
        <v>436960.42525519157</v>
      </c>
      <c r="R5575" s="266">
        <f t="shared" si="1218"/>
        <v>688391.71672977391</v>
      </c>
    </row>
    <row r="5576" spans="1:18" x14ac:dyDescent="0.25">
      <c r="A5576" s="81">
        <v>5545</v>
      </c>
      <c r="B5576" s="93">
        <f t="shared" si="1207"/>
        <v>1.7650157568923811E-46</v>
      </c>
      <c r="C5576" s="178">
        <f t="shared" si="1208"/>
        <v>1.7610341853215596E-46</v>
      </c>
      <c r="D5576" s="165">
        <f t="shared" si="1209"/>
        <v>2.2558277767625785E-3</v>
      </c>
      <c r="E5576" s="166">
        <f t="shared" si="1219"/>
        <v>24.291375447755232</v>
      </c>
      <c r="F5576" s="167">
        <f t="shared" si="1220"/>
        <v>12.510820849925304</v>
      </c>
      <c r="G5576" s="167">
        <f t="shared" si="1210"/>
        <v>434776.33631763601</v>
      </c>
      <c r="H5576" s="167">
        <f t="shared" si="1211"/>
        <v>271299.98899881309</v>
      </c>
      <c r="I5576" s="168">
        <f t="shared" si="1212"/>
        <v>706076.32531644916</v>
      </c>
      <c r="J5576" s="168">
        <f t="shared" si="1214"/>
        <v>659862.73875491682</v>
      </c>
      <c r="K5576" s="94"/>
      <c r="L5576" s="265">
        <f t="shared" si="1213"/>
        <v>269065.81919960747</v>
      </c>
      <c r="M5576" s="265">
        <f>$G5576*NonHospFrac+theModel!$H5576*NonHospFrac</f>
        <v>437010.50611684157</v>
      </c>
      <c r="N5576" s="266">
        <f t="shared" si="1215"/>
        <v>706076.32531644905</v>
      </c>
      <c r="O5576" s="158"/>
      <c r="P5576" s="265">
        <f t="shared" si="1216"/>
        <v>251455.12177145481</v>
      </c>
      <c r="Q5576" s="265">
        <f t="shared" si="1217"/>
        <v>437008.94586622255</v>
      </c>
      <c r="R5576" s="266">
        <f t="shared" si="1218"/>
        <v>688464.0676376773</v>
      </c>
    </row>
    <row r="5577" spans="1:18" x14ac:dyDescent="0.25">
      <c r="A5577" s="81">
        <v>5546</v>
      </c>
      <c r="B5577" s="93">
        <f t="shared" si="1207"/>
        <v>1.7320444519448183E-46</v>
      </c>
      <c r="C5577" s="178">
        <f t="shared" si="1208"/>
        <v>1.7281372579595337E-46</v>
      </c>
      <c r="D5577" s="165">
        <f t="shared" si="1209"/>
        <v>2.2558277767625785E-3</v>
      </c>
      <c r="E5577" s="166">
        <f t="shared" si="1219"/>
        <v>24.291375447755232</v>
      </c>
      <c r="F5577" s="167">
        <f t="shared" si="1220"/>
        <v>12.513076677702067</v>
      </c>
      <c r="G5577" s="167">
        <f t="shared" si="1210"/>
        <v>434854.73089684942</v>
      </c>
      <c r="H5577" s="167">
        <f t="shared" si="1211"/>
        <v>271299.98899881309</v>
      </c>
      <c r="I5577" s="168">
        <f t="shared" si="1212"/>
        <v>706154.71989566251</v>
      </c>
      <c r="J5577" s="168">
        <f t="shared" si="1214"/>
        <v>659925.27112203673</v>
      </c>
      <c r="K5577" s="94"/>
      <c r="L5577" s="265">
        <f t="shared" si="1213"/>
        <v>269095.69316778984</v>
      </c>
      <c r="M5577" s="265">
        <f>$G5577*NonHospFrac+theModel!$H5577*NonHospFrac</f>
        <v>437059.02672787267</v>
      </c>
      <c r="N5577" s="266">
        <f t="shared" si="1215"/>
        <v>706154.71989566251</v>
      </c>
      <c r="O5577" s="158"/>
      <c r="P5577" s="265">
        <f t="shared" si="1216"/>
        <v>251478.95109695735</v>
      </c>
      <c r="Q5577" s="265">
        <f t="shared" si="1217"/>
        <v>437057.46647725365</v>
      </c>
      <c r="R5577" s="266">
        <f t="shared" si="1218"/>
        <v>688536.41757421102</v>
      </c>
    </row>
    <row r="5578" spans="1:18" x14ac:dyDescent="0.25">
      <c r="A5578" s="81">
        <v>5547</v>
      </c>
      <c r="B5578" s="93">
        <f t="shared" si="1207"/>
        <v>1.6996890661161729E-46</v>
      </c>
      <c r="C5578" s="178">
        <f t="shared" si="1208"/>
        <v>1.6958548603089684E-46</v>
      </c>
      <c r="D5578" s="165">
        <f t="shared" si="1209"/>
        <v>2.2558277767625785E-3</v>
      </c>
      <c r="E5578" s="166">
        <f t="shared" si="1219"/>
        <v>24.291375447755232</v>
      </c>
      <c r="F5578" s="167">
        <f t="shared" si="1220"/>
        <v>12.515332505478829</v>
      </c>
      <c r="G5578" s="167">
        <f t="shared" si="1210"/>
        <v>434933.12547606282</v>
      </c>
      <c r="H5578" s="167">
        <f t="shared" si="1211"/>
        <v>271299.98899881309</v>
      </c>
      <c r="I5578" s="168">
        <f t="shared" si="1212"/>
        <v>706233.11447487585</v>
      </c>
      <c r="J5578" s="168">
        <f t="shared" si="1214"/>
        <v>659987.80094021431</v>
      </c>
      <c r="K5578" s="94"/>
      <c r="L5578" s="265">
        <f t="shared" si="1213"/>
        <v>269125.56713597232</v>
      </c>
      <c r="M5578" s="265">
        <f>$G5578*NonHospFrac+theModel!$H5578*NonHospFrac</f>
        <v>437107.54733890365</v>
      </c>
      <c r="N5578" s="266">
        <f t="shared" si="1215"/>
        <v>706233.11447487597</v>
      </c>
      <c r="O5578" s="158"/>
      <c r="P5578" s="265">
        <f t="shared" si="1216"/>
        <v>251502.77945112975</v>
      </c>
      <c r="Q5578" s="265">
        <f t="shared" si="1217"/>
        <v>437105.98708828463</v>
      </c>
      <c r="R5578" s="266">
        <f t="shared" si="1218"/>
        <v>688608.76653941441</v>
      </c>
    </row>
    <row r="5579" spans="1:18" x14ac:dyDescent="0.25">
      <c r="A5579" s="81">
        <v>5548</v>
      </c>
      <c r="B5579" s="93">
        <f t="shared" si="1207"/>
        <v>1.6679380937545296E-46</v>
      </c>
      <c r="C5579" s="178">
        <f t="shared" si="1208"/>
        <v>1.6641755126727176E-46</v>
      </c>
      <c r="D5579" s="165">
        <f t="shared" si="1209"/>
        <v>2.2558277767625785E-3</v>
      </c>
      <c r="E5579" s="166">
        <f t="shared" si="1219"/>
        <v>24.291375447755232</v>
      </c>
      <c r="F5579" s="167">
        <f t="shared" si="1220"/>
        <v>12.517588333255592</v>
      </c>
      <c r="G5579" s="167">
        <f t="shared" si="1210"/>
        <v>435011.52005527623</v>
      </c>
      <c r="H5579" s="167">
        <f t="shared" si="1211"/>
        <v>271299.98899881309</v>
      </c>
      <c r="I5579" s="168">
        <f t="shared" si="1212"/>
        <v>706311.50905408931</v>
      </c>
      <c r="J5579" s="168">
        <f t="shared" si="1214"/>
        <v>660050.3282095535</v>
      </c>
      <c r="K5579" s="94"/>
      <c r="L5579" s="265">
        <f t="shared" si="1213"/>
        <v>269155.44110415468</v>
      </c>
      <c r="M5579" s="265">
        <f>$G5579*NonHospFrac+theModel!$H5579*NonHospFrac</f>
        <v>437156.06794993463</v>
      </c>
      <c r="N5579" s="266">
        <f t="shared" si="1215"/>
        <v>706311.50905408931</v>
      </c>
      <c r="O5579" s="158"/>
      <c r="P5579" s="265">
        <f t="shared" si="1216"/>
        <v>251526.60683401144</v>
      </c>
      <c r="Q5579" s="265">
        <f t="shared" si="1217"/>
        <v>437154.50769931561</v>
      </c>
      <c r="R5579" s="266">
        <f t="shared" si="1218"/>
        <v>688681.11453332705</v>
      </c>
    </row>
    <row r="5580" spans="1:18" x14ac:dyDescent="0.25">
      <c r="A5580" s="81">
        <v>5549</v>
      </c>
      <c r="B5580" s="93">
        <f t="shared" si="1207"/>
        <v>1.6367802441386456E-46</v>
      </c>
      <c r="C5580" s="178">
        <f t="shared" si="1208"/>
        <v>1.6330879497994614E-46</v>
      </c>
      <c r="D5580" s="165">
        <f t="shared" si="1209"/>
        <v>2.2558277767625785E-3</v>
      </c>
      <c r="E5580" s="166">
        <f t="shared" si="1219"/>
        <v>24.291375447755232</v>
      </c>
      <c r="F5580" s="167">
        <f t="shared" si="1220"/>
        <v>12.519844161032355</v>
      </c>
      <c r="G5580" s="167">
        <f t="shared" si="1210"/>
        <v>435089.91463448969</v>
      </c>
      <c r="H5580" s="167">
        <f t="shared" si="1211"/>
        <v>271299.98899881309</v>
      </c>
      <c r="I5580" s="168">
        <f t="shared" si="1212"/>
        <v>706389.90363330278</v>
      </c>
      <c r="J5580" s="168">
        <f t="shared" si="1214"/>
        <v>660112.85293015803</v>
      </c>
      <c r="K5580" s="94"/>
      <c r="L5580" s="265">
        <f t="shared" si="1213"/>
        <v>269185.31507233717</v>
      </c>
      <c r="M5580" s="265">
        <f>$G5580*NonHospFrac+theModel!$H5580*NonHospFrac</f>
        <v>437204.58856096561</v>
      </c>
      <c r="N5580" s="266">
        <f t="shared" si="1215"/>
        <v>706389.90363330278</v>
      </c>
      <c r="O5580" s="158"/>
      <c r="P5580" s="265">
        <f t="shared" si="1216"/>
        <v>251550.4332456422</v>
      </c>
      <c r="Q5580" s="265">
        <f t="shared" si="1217"/>
        <v>437203.02831034659</v>
      </c>
      <c r="R5580" s="266">
        <f t="shared" si="1218"/>
        <v>688753.46155598876</v>
      </c>
    </row>
    <row r="5581" spans="1:18" x14ac:dyDescent="0.25">
      <c r="A5581" s="81">
        <v>5550</v>
      </c>
      <c r="B5581" s="93">
        <f t="shared" si="1207"/>
        <v>1.6062044374633219E-46</v>
      </c>
      <c r="C5581" s="178">
        <f t="shared" si="1208"/>
        <v>1.6025811168781328E-46</v>
      </c>
      <c r="D5581" s="165">
        <f t="shared" si="1209"/>
        <v>2.2558277767625785E-3</v>
      </c>
      <c r="E5581" s="166">
        <f t="shared" si="1219"/>
        <v>24.291375447755232</v>
      </c>
      <c r="F5581" s="167">
        <f t="shared" si="1220"/>
        <v>12.522099988809117</v>
      </c>
      <c r="G5581" s="167">
        <f t="shared" si="1210"/>
        <v>435168.30921370309</v>
      </c>
      <c r="H5581" s="167">
        <f t="shared" si="1211"/>
        <v>271299.98899881309</v>
      </c>
      <c r="I5581" s="168">
        <f t="shared" si="1212"/>
        <v>706468.29821251612</v>
      </c>
      <c r="J5581" s="168">
        <f t="shared" si="1214"/>
        <v>660175.37510213174</v>
      </c>
      <c r="K5581" s="94"/>
      <c r="L5581" s="265">
        <f t="shared" si="1213"/>
        <v>269215.18904051953</v>
      </c>
      <c r="M5581" s="265">
        <f>$G5581*NonHospFrac+theModel!$H5581*NonHospFrac</f>
        <v>437253.10917199659</v>
      </c>
      <c r="N5581" s="266">
        <f t="shared" si="1215"/>
        <v>706468.29821251612</v>
      </c>
      <c r="O5581" s="158"/>
      <c r="P5581" s="265">
        <f t="shared" si="1216"/>
        <v>251574.2586860614</v>
      </c>
      <c r="Q5581" s="265">
        <f t="shared" si="1217"/>
        <v>437251.54892137757</v>
      </c>
      <c r="R5581" s="266">
        <f t="shared" si="1218"/>
        <v>688825.807607439</v>
      </c>
    </row>
    <row r="5582" spans="1:18" x14ac:dyDescent="0.25">
      <c r="A5582" s="81">
        <v>5551</v>
      </c>
      <c r="B5582" s="93">
        <f t="shared" si="1207"/>
        <v>1.5761998008990265E-46</v>
      </c>
      <c r="C5582" s="178">
        <f t="shared" si="1208"/>
        <v>1.5726441656064309E-46</v>
      </c>
      <c r="D5582" s="165">
        <f t="shared" si="1209"/>
        <v>2.2558277767625785E-3</v>
      </c>
      <c r="E5582" s="166">
        <f t="shared" si="1219"/>
        <v>24.291375447755232</v>
      </c>
      <c r="F5582" s="167">
        <f t="shared" si="1220"/>
        <v>12.52435581658588</v>
      </c>
      <c r="G5582" s="167">
        <f t="shared" si="1210"/>
        <v>435246.70379291649</v>
      </c>
      <c r="H5582" s="167">
        <f t="shared" si="1211"/>
        <v>271299.98899881309</v>
      </c>
      <c r="I5582" s="168">
        <f t="shared" si="1212"/>
        <v>706546.69279172958</v>
      </c>
      <c r="J5582" s="168">
        <f t="shared" si="1214"/>
        <v>660237.89472557884</v>
      </c>
      <c r="K5582" s="94"/>
      <c r="L5582" s="265">
        <f t="shared" si="1213"/>
        <v>269245.06300870201</v>
      </c>
      <c r="M5582" s="265">
        <f>$G5582*NonHospFrac+theModel!$H5582*NonHospFrac</f>
        <v>437301.62978302757</v>
      </c>
      <c r="N5582" s="266">
        <f t="shared" si="1215"/>
        <v>706546.69279172958</v>
      </c>
      <c r="O5582" s="158"/>
      <c r="P5582" s="265">
        <f t="shared" si="1216"/>
        <v>251598.08315530885</v>
      </c>
      <c r="Q5582" s="265">
        <f t="shared" si="1217"/>
        <v>437300.06953240855</v>
      </c>
      <c r="R5582" s="266">
        <f t="shared" si="1218"/>
        <v>688898.15268771746</v>
      </c>
    </row>
    <row r="5583" spans="1:18" x14ac:dyDescent="0.25">
      <c r="A5583" s="81">
        <v>5552</v>
      </c>
      <c r="B5583" s="93">
        <f t="shared" si="1207"/>
        <v>1.5467556647258568E-46</v>
      </c>
      <c r="C5583" s="178">
        <f t="shared" si="1208"/>
        <v>1.5432664503335034E-46</v>
      </c>
      <c r="D5583" s="165">
        <f t="shared" si="1209"/>
        <v>2.2558277767625785E-3</v>
      </c>
      <c r="E5583" s="166">
        <f t="shared" si="1219"/>
        <v>24.291375447755232</v>
      </c>
      <c r="F5583" s="167">
        <f t="shared" si="1220"/>
        <v>12.526611644362642</v>
      </c>
      <c r="G5583" s="167">
        <f t="shared" si="1210"/>
        <v>435325.09837212996</v>
      </c>
      <c r="H5583" s="167">
        <f t="shared" si="1211"/>
        <v>271299.98899881309</v>
      </c>
      <c r="I5583" s="168">
        <f t="shared" si="1212"/>
        <v>706625.08737094305</v>
      </c>
      <c r="J5583" s="168">
        <f t="shared" si="1214"/>
        <v>660300.41180060292</v>
      </c>
      <c r="K5583" s="94"/>
      <c r="L5583" s="265">
        <f t="shared" si="1213"/>
        <v>269274.93697688443</v>
      </c>
      <c r="M5583" s="265">
        <f>$G5583*NonHospFrac+theModel!$H5583*NonHospFrac</f>
        <v>437350.15039405855</v>
      </c>
      <c r="N5583" s="266">
        <f t="shared" si="1215"/>
        <v>706625.08737094305</v>
      </c>
      <c r="O5583" s="158"/>
      <c r="P5583" s="265">
        <f t="shared" si="1216"/>
        <v>251621.90665342397</v>
      </c>
      <c r="Q5583" s="265">
        <f t="shared" si="1217"/>
        <v>437348.59014343953</v>
      </c>
      <c r="R5583" s="266">
        <f t="shared" si="1218"/>
        <v>688970.4967968635</v>
      </c>
    </row>
    <row r="5584" spans="1:18" x14ac:dyDescent="0.25">
      <c r="A5584" s="81">
        <v>5553</v>
      </c>
      <c r="B5584" s="93">
        <f t="shared" si="1207"/>
        <v>1.5178615585390225E-46</v>
      </c>
      <c r="C5584" s="178">
        <f t="shared" si="1208"/>
        <v>1.5144375242739899E-46</v>
      </c>
      <c r="D5584" s="165">
        <f t="shared" si="1209"/>
        <v>2.2558277767625785E-3</v>
      </c>
      <c r="E5584" s="166">
        <f t="shared" si="1219"/>
        <v>24.291375447755232</v>
      </c>
      <c r="F5584" s="167">
        <f t="shared" si="1220"/>
        <v>12.528867472139405</v>
      </c>
      <c r="G5584" s="167">
        <f t="shared" si="1210"/>
        <v>435403.49295134336</v>
      </c>
      <c r="H5584" s="167">
        <f t="shared" si="1211"/>
        <v>271299.98899881309</v>
      </c>
      <c r="I5584" s="168">
        <f t="shared" si="1212"/>
        <v>706703.48195015639</v>
      </c>
      <c r="J5584" s="168">
        <f t="shared" si="1214"/>
        <v>660362.92632730794</v>
      </c>
      <c r="K5584" s="94"/>
      <c r="L5584" s="265">
        <f t="shared" si="1213"/>
        <v>269304.81094506686</v>
      </c>
      <c r="M5584" s="265">
        <f>$G5584*NonHospFrac+theModel!$H5584*NonHospFrac</f>
        <v>437398.67100508953</v>
      </c>
      <c r="N5584" s="266">
        <f t="shared" si="1215"/>
        <v>706703.48195015639</v>
      </c>
      <c r="O5584" s="158"/>
      <c r="P5584" s="265">
        <f t="shared" si="1216"/>
        <v>251645.72918044642</v>
      </c>
      <c r="Q5584" s="265">
        <f t="shared" si="1217"/>
        <v>437397.11075447052</v>
      </c>
      <c r="R5584" s="266">
        <f t="shared" si="1218"/>
        <v>689042.83993491693</v>
      </c>
    </row>
    <row r="5585" spans="1:18" x14ac:dyDescent="0.25">
      <c r="A5585" s="81">
        <v>5554</v>
      </c>
      <c r="B5585" s="93">
        <f t="shared" si="1207"/>
        <v>1.4895072075257915E-46</v>
      </c>
      <c r="C5585" s="178">
        <f t="shared" si="1208"/>
        <v>1.4861471357933668E-46</v>
      </c>
      <c r="D5585" s="165">
        <f t="shared" si="1209"/>
        <v>2.2558277767625785E-3</v>
      </c>
      <c r="E5585" s="166">
        <f t="shared" si="1219"/>
        <v>24.291375447755232</v>
      </c>
      <c r="F5585" s="167">
        <f t="shared" si="1220"/>
        <v>12.531123299916167</v>
      </c>
      <c r="G5585" s="167">
        <f t="shared" si="1210"/>
        <v>435481.88753055676</v>
      </c>
      <c r="H5585" s="167">
        <f t="shared" si="1211"/>
        <v>271299.98899881309</v>
      </c>
      <c r="I5585" s="168">
        <f t="shared" si="1212"/>
        <v>706781.87652936985</v>
      </c>
      <c r="J5585" s="168">
        <f t="shared" si="1214"/>
        <v>660425.43830579787</v>
      </c>
      <c r="K5585" s="94"/>
      <c r="L5585" s="265">
        <f t="shared" si="1213"/>
        <v>269334.68491324928</v>
      </c>
      <c r="M5585" s="265">
        <f>$G5585*NonHospFrac+theModel!$H5585*NonHospFrac</f>
        <v>437447.19161612052</v>
      </c>
      <c r="N5585" s="266">
        <f t="shared" si="1215"/>
        <v>706781.87652936974</v>
      </c>
      <c r="O5585" s="158"/>
      <c r="P5585" s="265">
        <f t="shared" si="1216"/>
        <v>251669.55073641578</v>
      </c>
      <c r="Q5585" s="265">
        <f t="shared" si="1217"/>
        <v>437445.6313655015</v>
      </c>
      <c r="R5585" s="266">
        <f t="shared" si="1218"/>
        <v>689115.18210191722</v>
      </c>
    </row>
    <row r="5586" spans="1:18" x14ac:dyDescent="0.25">
      <c r="A5586" s="81">
        <v>5555</v>
      </c>
      <c r="B5586" s="93">
        <f t="shared" si="1207"/>
        <v>1.4616825288116304E-46</v>
      </c>
      <c r="C5586" s="178">
        <f t="shared" si="1208"/>
        <v>1.4583852247623285E-46</v>
      </c>
      <c r="D5586" s="165">
        <f t="shared" si="1209"/>
        <v>2.2558277767625785E-3</v>
      </c>
      <c r="E5586" s="166">
        <f t="shared" si="1219"/>
        <v>24.291375447755232</v>
      </c>
      <c r="F5586" s="167">
        <f t="shared" si="1220"/>
        <v>12.53337912769293</v>
      </c>
      <c r="G5586" s="167">
        <f t="shared" si="1210"/>
        <v>435560.28210977023</v>
      </c>
      <c r="H5586" s="167">
        <f t="shared" si="1211"/>
        <v>271299.98899881309</v>
      </c>
      <c r="I5586" s="168">
        <f t="shared" si="1212"/>
        <v>706860.27110858331</v>
      </c>
      <c r="J5586" s="168">
        <f t="shared" si="1214"/>
        <v>660487.94773617643</v>
      </c>
      <c r="K5586" s="94"/>
      <c r="L5586" s="265">
        <f t="shared" si="1213"/>
        <v>269364.5588814317</v>
      </c>
      <c r="M5586" s="265">
        <f>$G5586*NonHospFrac+theModel!$H5586*NonHospFrac</f>
        <v>437495.71222715161</v>
      </c>
      <c r="N5586" s="266">
        <f t="shared" si="1215"/>
        <v>706860.27110858331</v>
      </c>
      <c r="O5586" s="158"/>
      <c r="P5586" s="265">
        <f t="shared" si="1216"/>
        <v>251693.37132137161</v>
      </c>
      <c r="Q5586" s="265">
        <f t="shared" si="1217"/>
        <v>437494.15197653259</v>
      </c>
      <c r="R5586" s="266">
        <f t="shared" si="1218"/>
        <v>689187.52329790418</v>
      </c>
    </row>
    <row r="5587" spans="1:18" x14ac:dyDescent="0.25">
      <c r="A5587" s="81">
        <v>5556</v>
      </c>
      <c r="B5587" s="93">
        <f t="shared" si="1207"/>
        <v>1.4343776278747334E-46</v>
      </c>
      <c r="C5587" s="178">
        <f t="shared" si="1208"/>
        <v>1.4311419189794068E-46</v>
      </c>
      <c r="D5587" s="165">
        <f t="shared" si="1209"/>
        <v>2.2558277767625785E-3</v>
      </c>
      <c r="E5587" s="166">
        <f t="shared" si="1219"/>
        <v>24.291375447755232</v>
      </c>
      <c r="F5587" s="167">
        <f t="shared" si="1220"/>
        <v>12.535634955469693</v>
      </c>
      <c r="G5587" s="167">
        <f t="shared" si="1210"/>
        <v>435638.67668898363</v>
      </c>
      <c r="H5587" s="167">
        <f t="shared" si="1211"/>
        <v>271299.98899881309</v>
      </c>
      <c r="I5587" s="168">
        <f t="shared" si="1212"/>
        <v>706938.66568779666</v>
      </c>
      <c r="J5587" s="168">
        <f t="shared" si="1214"/>
        <v>660550.45461854746</v>
      </c>
      <c r="K5587" s="94"/>
      <c r="L5587" s="265">
        <f t="shared" si="1213"/>
        <v>269394.43284961412</v>
      </c>
      <c r="M5587" s="265">
        <f>$G5587*NonHospFrac+theModel!$H5587*NonHospFrac</f>
        <v>437544.23283818259</v>
      </c>
      <c r="N5587" s="266">
        <f t="shared" si="1215"/>
        <v>706938.66568779666</v>
      </c>
      <c r="O5587" s="158"/>
      <c r="P5587" s="265">
        <f t="shared" si="1216"/>
        <v>251717.19093535352</v>
      </c>
      <c r="Q5587" s="265">
        <f t="shared" si="1217"/>
        <v>437542.67258756357</v>
      </c>
      <c r="R5587" s="266">
        <f t="shared" si="1218"/>
        <v>689259.86352291703</v>
      </c>
    </row>
    <row r="5588" spans="1:18" x14ac:dyDescent="0.25">
      <c r="A5588" s="81">
        <v>5557</v>
      </c>
      <c r="B5588" s="93">
        <f t="shared" si="1207"/>
        <v>1.4075827950275055E-46</v>
      </c>
      <c r="C5588" s="178">
        <f t="shared" si="1208"/>
        <v>1.4044075306603892E-46</v>
      </c>
      <c r="D5588" s="165">
        <f t="shared" si="1209"/>
        <v>2.2558277767625785E-3</v>
      </c>
      <c r="E5588" s="166">
        <f t="shared" si="1219"/>
        <v>24.291375447755232</v>
      </c>
      <c r="F5588" s="167">
        <f t="shared" si="1220"/>
        <v>12.537890783246455</v>
      </c>
      <c r="G5588" s="167">
        <f t="shared" si="1210"/>
        <v>435717.07126819703</v>
      </c>
      <c r="H5588" s="167">
        <f t="shared" si="1211"/>
        <v>271299.98899881309</v>
      </c>
      <c r="I5588" s="168">
        <f t="shared" si="1212"/>
        <v>707017.06026701012</v>
      </c>
      <c r="J5588" s="168">
        <f t="shared" si="1214"/>
        <v>660612.95895301504</v>
      </c>
      <c r="K5588" s="94"/>
      <c r="L5588" s="265">
        <f t="shared" si="1213"/>
        <v>269424.30681779655</v>
      </c>
      <c r="M5588" s="265">
        <f>$G5588*NonHospFrac+theModel!$H5588*NonHospFrac</f>
        <v>437592.75344921357</v>
      </c>
      <c r="N5588" s="266">
        <f t="shared" si="1215"/>
        <v>707017.06026701012</v>
      </c>
      <c r="O5588" s="158"/>
      <c r="P5588" s="265">
        <f t="shared" si="1216"/>
        <v>251741.00957840105</v>
      </c>
      <c r="Q5588" s="265">
        <f t="shared" si="1217"/>
        <v>437591.19319859456</v>
      </c>
      <c r="R5588" s="266">
        <f t="shared" si="1218"/>
        <v>689332.2027769956</v>
      </c>
    </row>
    <row r="5589" spans="1:18" x14ac:dyDescent="0.25">
      <c r="A5589" s="81">
        <v>5558</v>
      </c>
      <c r="B5589" s="93">
        <f t="shared" si="1207"/>
        <v>1.3812885019637756E-46</v>
      </c>
      <c r="C5589" s="178">
        <f t="shared" si="1208"/>
        <v>1.3781725529933229E-46</v>
      </c>
      <c r="D5589" s="165">
        <f t="shared" si="1209"/>
        <v>2.2558277767625785E-3</v>
      </c>
      <c r="E5589" s="166">
        <f t="shared" si="1219"/>
        <v>24.291375447755232</v>
      </c>
      <c r="F5589" s="167">
        <f t="shared" si="1220"/>
        <v>12.540146611023218</v>
      </c>
      <c r="G5589" s="167">
        <f t="shared" si="1210"/>
        <v>435795.46584741044</v>
      </c>
      <c r="H5589" s="167">
        <f t="shared" si="1211"/>
        <v>271299.98899881309</v>
      </c>
      <c r="I5589" s="168">
        <f t="shared" si="1212"/>
        <v>707095.45484622358</v>
      </c>
      <c r="J5589" s="168">
        <f t="shared" si="1214"/>
        <v>660675.46073968289</v>
      </c>
      <c r="K5589" s="94"/>
      <c r="L5589" s="265">
        <f t="shared" si="1213"/>
        <v>269454.18078597897</v>
      </c>
      <c r="M5589" s="265">
        <f>$G5589*NonHospFrac+theModel!$H5589*NonHospFrac</f>
        <v>437641.27406024456</v>
      </c>
      <c r="N5589" s="266">
        <f t="shared" si="1215"/>
        <v>707095.45484622358</v>
      </c>
      <c r="O5589" s="158"/>
      <c r="P5589" s="265">
        <f t="shared" si="1216"/>
        <v>251764.82725055379</v>
      </c>
      <c r="Q5589" s="265">
        <f t="shared" si="1217"/>
        <v>437639.71380962554</v>
      </c>
      <c r="R5589" s="266">
        <f t="shared" si="1218"/>
        <v>689404.54106017936</v>
      </c>
    </row>
    <row r="5590" spans="1:18" x14ac:dyDescent="0.25">
      <c r="A5590" s="81">
        <v>5559</v>
      </c>
      <c r="B5590" s="93">
        <f t="shared" si="1207"/>
        <v>1.355485398370508E-46</v>
      </c>
      <c r="C5590" s="178">
        <f t="shared" si="1208"/>
        <v>1.3524276567578677E-46</v>
      </c>
      <c r="D5590" s="165">
        <f t="shared" si="1209"/>
        <v>2.2558277767625785E-3</v>
      </c>
      <c r="E5590" s="166">
        <f t="shared" si="1219"/>
        <v>24.291375447755232</v>
      </c>
      <c r="F5590" s="167">
        <f t="shared" si="1220"/>
        <v>12.54240243879998</v>
      </c>
      <c r="G5590" s="167">
        <f t="shared" si="1210"/>
        <v>435873.8604266239</v>
      </c>
      <c r="H5590" s="167">
        <f t="shared" si="1211"/>
        <v>271299.98899881309</v>
      </c>
      <c r="I5590" s="168">
        <f t="shared" si="1212"/>
        <v>707173.84942543693</v>
      </c>
      <c r="J5590" s="168">
        <f t="shared" si="1214"/>
        <v>660737.95997865475</v>
      </c>
      <c r="K5590" s="94"/>
      <c r="L5590" s="265">
        <f t="shared" si="1213"/>
        <v>269484.05475416139</v>
      </c>
      <c r="M5590" s="265">
        <f>$G5590*NonHospFrac+theModel!$H5590*NonHospFrac</f>
        <v>437689.79467127554</v>
      </c>
      <c r="N5590" s="266">
        <f t="shared" si="1215"/>
        <v>707173.84942543693</v>
      </c>
      <c r="O5590" s="158"/>
      <c r="P5590" s="265">
        <f t="shared" si="1216"/>
        <v>251788.64395185135</v>
      </c>
      <c r="Q5590" s="265">
        <f t="shared" si="1217"/>
        <v>437688.23442065652</v>
      </c>
      <c r="R5590" s="266">
        <f t="shared" si="1218"/>
        <v>689476.87837250787</v>
      </c>
    </row>
    <row r="5591" spans="1:18" x14ac:dyDescent="0.25">
      <c r="A5591" s="81">
        <v>5560</v>
      </c>
      <c r="B5591" s="93">
        <f t="shared" si="1207"/>
        <v>1.3301643086028087E-46</v>
      </c>
      <c r="C5591" s="178">
        <f t="shared" si="1208"/>
        <v>1.3271636870078042E-46</v>
      </c>
      <c r="D5591" s="165">
        <f t="shared" si="1209"/>
        <v>2.2558277767625785E-3</v>
      </c>
      <c r="E5591" s="166">
        <f t="shared" si="1219"/>
        <v>24.291375447755232</v>
      </c>
      <c r="F5591" s="167">
        <f t="shared" si="1220"/>
        <v>12.544658266576743</v>
      </c>
      <c r="G5591" s="167">
        <f t="shared" si="1210"/>
        <v>435952.2550058373</v>
      </c>
      <c r="H5591" s="167">
        <f t="shared" si="1211"/>
        <v>271299.98899881309</v>
      </c>
      <c r="I5591" s="168">
        <f t="shared" si="1212"/>
        <v>707252.24400465039</v>
      </c>
      <c r="J5591" s="168">
        <f t="shared" si="1214"/>
        <v>660800.45667003468</v>
      </c>
      <c r="K5591" s="94"/>
      <c r="L5591" s="265">
        <f t="shared" si="1213"/>
        <v>269513.92872234382</v>
      </c>
      <c r="M5591" s="265">
        <f>$G5591*NonHospFrac+theModel!$H5591*NonHospFrac</f>
        <v>437738.31528230652</v>
      </c>
      <c r="N5591" s="266">
        <f t="shared" si="1215"/>
        <v>707252.24400465027</v>
      </c>
      <c r="O5591" s="158"/>
      <c r="P5591" s="265">
        <f t="shared" si="1216"/>
        <v>251812.45968233328</v>
      </c>
      <c r="Q5591" s="265">
        <f t="shared" si="1217"/>
        <v>437736.7550316875</v>
      </c>
      <c r="R5591" s="266">
        <f t="shared" si="1218"/>
        <v>689549.21471402072</v>
      </c>
    </row>
    <row r="5592" spans="1:18" x14ac:dyDescent="0.25">
      <c r="A5592" s="81">
        <v>5561</v>
      </c>
      <c r="B5592" s="93">
        <f t="shared" si="1207"/>
        <v>1.3053162284210441E-46</v>
      </c>
      <c r="C5592" s="178">
        <f t="shared" si="1208"/>
        <v>1.3023716598155129E-46</v>
      </c>
      <c r="D5592" s="165">
        <f t="shared" si="1209"/>
        <v>2.2558277767625785E-3</v>
      </c>
      <c r="E5592" s="166">
        <f t="shared" si="1219"/>
        <v>24.291375447755232</v>
      </c>
      <c r="F5592" s="167">
        <f t="shared" si="1220"/>
        <v>12.546914094353506</v>
      </c>
      <c r="G5592" s="167">
        <f t="shared" si="1210"/>
        <v>436030.64958505071</v>
      </c>
      <c r="H5592" s="167">
        <f t="shared" si="1211"/>
        <v>271299.98899881309</v>
      </c>
      <c r="I5592" s="168">
        <f t="shared" si="1212"/>
        <v>707330.63858386385</v>
      </c>
      <c r="J5592" s="168">
        <f t="shared" si="1214"/>
        <v>660862.95081392641</v>
      </c>
      <c r="K5592" s="94"/>
      <c r="L5592" s="265">
        <f t="shared" si="1213"/>
        <v>269543.80269052624</v>
      </c>
      <c r="M5592" s="265">
        <f>$G5592*NonHospFrac+theModel!$H5592*NonHospFrac</f>
        <v>437786.8358933375</v>
      </c>
      <c r="N5592" s="266">
        <f t="shared" si="1215"/>
        <v>707330.63858386374</v>
      </c>
      <c r="O5592" s="158"/>
      <c r="P5592" s="265">
        <f t="shared" si="1216"/>
        <v>251836.27444203914</v>
      </c>
      <c r="Q5592" s="265">
        <f t="shared" si="1217"/>
        <v>437785.27564271848</v>
      </c>
      <c r="R5592" s="266">
        <f t="shared" si="1218"/>
        <v>689621.55008475762</v>
      </c>
    </row>
    <row r="5593" spans="1:18" x14ac:dyDescent="0.25">
      <c r="A5593" s="81">
        <v>5562</v>
      </c>
      <c r="B5593" s="93">
        <f t="shared" si="1207"/>
        <v>1.2809323217889124E-46</v>
      </c>
      <c r="C5593" s="178">
        <f t="shared" si="1208"/>
        <v>1.2780427590772681E-46</v>
      </c>
      <c r="D5593" s="165">
        <f t="shared" si="1209"/>
        <v>2.2558277767625785E-3</v>
      </c>
      <c r="E5593" s="166">
        <f t="shared" si="1219"/>
        <v>24.291375447755232</v>
      </c>
      <c r="F5593" s="167">
        <f t="shared" si="1220"/>
        <v>12.549169922130268</v>
      </c>
      <c r="G5593" s="167">
        <f t="shared" si="1210"/>
        <v>436109.04416426417</v>
      </c>
      <c r="H5593" s="167">
        <f t="shared" si="1211"/>
        <v>271299.98899881309</v>
      </c>
      <c r="I5593" s="168">
        <f t="shared" si="1212"/>
        <v>707409.0331630772</v>
      </c>
      <c r="J5593" s="168">
        <f t="shared" si="1214"/>
        <v>660925.44241043378</v>
      </c>
      <c r="K5593" s="94"/>
      <c r="L5593" s="265">
        <f t="shared" si="1213"/>
        <v>269573.67665870872</v>
      </c>
      <c r="M5593" s="265">
        <f>$G5593*NonHospFrac+theModel!$H5593*NonHospFrac</f>
        <v>437835.3565043686</v>
      </c>
      <c r="N5593" s="266">
        <f t="shared" si="1215"/>
        <v>707409.03316307731</v>
      </c>
      <c r="O5593" s="158"/>
      <c r="P5593" s="265">
        <f t="shared" si="1216"/>
        <v>251860.08823100856</v>
      </c>
      <c r="Q5593" s="265">
        <f t="shared" si="1217"/>
        <v>437833.79625374958</v>
      </c>
      <c r="R5593" s="266">
        <f t="shared" si="1218"/>
        <v>689693.88448475813</v>
      </c>
    </row>
    <row r="5594" spans="1:18" x14ac:dyDescent="0.25">
      <c r="A5594" s="81">
        <v>5563</v>
      </c>
      <c r="B5594" s="93">
        <f t="shared" si="1207"/>
        <v>1.2570039177313285E-46</v>
      </c>
      <c r="C5594" s="178">
        <f t="shared" si="1208"/>
        <v>1.2541683333782108E-46</v>
      </c>
      <c r="D5594" s="165">
        <f t="shared" si="1209"/>
        <v>2.2558277767625785E-3</v>
      </c>
      <c r="E5594" s="166">
        <f t="shared" si="1219"/>
        <v>24.291375447755232</v>
      </c>
      <c r="F5594" s="167">
        <f t="shared" si="1220"/>
        <v>12.551425749907031</v>
      </c>
      <c r="G5594" s="167">
        <f t="shared" si="1210"/>
        <v>436187.43874347757</v>
      </c>
      <c r="H5594" s="167">
        <f t="shared" si="1211"/>
        <v>271299.98899881309</v>
      </c>
      <c r="I5594" s="168">
        <f t="shared" si="1212"/>
        <v>707487.42774229066</v>
      </c>
      <c r="J5594" s="168">
        <f t="shared" si="1214"/>
        <v>660987.93145966076</v>
      </c>
      <c r="K5594" s="94"/>
      <c r="L5594" s="265">
        <f t="shared" si="1213"/>
        <v>269603.55062689108</v>
      </c>
      <c r="M5594" s="265">
        <f>$G5594*NonHospFrac+theModel!$H5594*NonHospFrac</f>
        <v>437883.87711539958</v>
      </c>
      <c r="N5594" s="266">
        <f t="shared" si="1215"/>
        <v>707487.42774229066</v>
      </c>
      <c r="O5594" s="158"/>
      <c r="P5594" s="265">
        <f t="shared" si="1216"/>
        <v>251883.90104928098</v>
      </c>
      <c r="Q5594" s="265">
        <f t="shared" si="1217"/>
        <v>437882.31686478056</v>
      </c>
      <c r="R5594" s="266">
        <f t="shared" si="1218"/>
        <v>689766.2179140615</v>
      </c>
    </row>
    <row r="5595" spans="1:18" x14ac:dyDescent="0.25">
      <c r="A5595" s="81">
        <v>5564</v>
      </c>
      <c r="B5595" s="93">
        <f t="shared" si="1207"/>
        <v>1.233522507251021E-46</v>
      </c>
      <c r="C5595" s="178">
        <f t="shared" si="1208"/>
        <v>1.2307398929159024E-46</v>
      </c>
      <c r="D5595" s="165">
        <f t="shared" si="1209"/>
        <v>2.2558277767625785E-3</v>
      </c>
      <c r="E5595" s="166">
        <f t="shared" si="1219"/>
        <v>24.291375447755232</v>
      </c>
      <c r="F5595" s="167">
        <f t="shared" si="1220"/>
        <v>12.553681577683793</v>
      </c>
      <c r="G5595" s="167">
        <f t="shared" si="1210"/>
        <v>436265.83332269097</v>
      </c>
      <c r="H5595" s="167">
        <f t="shared" si="1211"/>
        <v>271299.98899881309</v>
      </c>
      <c r="I5595" s="168">
        <f t="shared" si="1212"/>
        <v>707565.82232150412</v>
      </c>
      <c r="J5595" s="168">
        <f t="shared" si="1214"/>
        <v>661050.41796171106</v>
      </c>
      <c r="K5595" s="94"/>
      <c r="L5595" s="265">
        <f t="shared" si="1213"/>
        <v>269633.42459507356</v>
      </c>
      <c r="M5595" s="265">
        <f>$G5595*NonHospFrac+theModel!$H5595*NonHospFrac</f>
        <v>437932.39772643056</v>
      </c>
      <c r="N5595" s="266">
        <f t="shared" si="1215"/>
        <v>707565.82232150412</v>
      </c>
      <c r="O5595" s="158"/>
      <c r="P5595" s="265">
        <f t="shared" si="1216"/>
        <v>251907.71289689612</v>
      </c>
      <c r="Q5595" s="265">
        <f t="shared" si="1217"/>
        <v>437930.83747581154</v>
      </c>
      <c r="R5595" s="266">
        <f t="shared" si="1218"/>
        <v>689838.55037270766</v>
      </c>
    </row>
    <row r="5596" spans="1:18" x14ac:dyDescent="0.25">
      <c r="A5596" s="81">
        <v>5565</v>
      </c>
      <c r="B5596" s="93">
        <f t="shared" si="1207"/>
        <v>1.2104797403026259E-46</v>
      </c>
      <c r="C5596" s="178">
        <f t="shared" si="1208"/>
        <v>1.207749106481243E-46</v>
      </c>
      <c r="D5596" s="165">
        <f t="shared" si="1209"/>
        <v>2.2558277767625785E-3</v>
      </c>
      <c r="E5596" s="166">
        <f t="shared" si="1219"/>
        <v>24.291375447755232</v>
      </c>
      <c r="F5596" s="167">
        <f t="shared" si="1220"/>
        <v>12.555937405460556</v>
      </c>
      <c r="G5596" s="167">
        <f t="shared" si="1210"/>
        <v>436344.22790190444</v>
      </c>
      <c r="H5596" s="167">
        <f t="shared" si="1211"/>
        <v>271299.98899881309</v>
      </c>
      <c r="I5596" s="168">
        <f t="shared" si="1212"/>
        <v>707644.21690071747</v>
      </c>
      <c r="J5596" s="168">
        <f t="shared" si="1214"/>
        <v>661112.90191668842</v>
      </c>
      <c r="K5596" s="94"/>
      <c r="L5596" s="265">
        <f t="shared" si="1213"/>
        <v>269663.29856325593</v>
      </c>
      <c r="M5596" s="265">
        <f>$G5596*NonHospFrac+theModel!$H5596*NonHospFrac</f>
        <v>437980.91833746154</v>
      </c>
      <c r="N5596" s="266">
        <f t="shared" si="1215"/>
        <v>707644.21690071747</v>
      </c>
      <c r="O5596" s="158"/>
      <c r="P5596" s="265">
        <f t="shared" si="1216"/>
        <v>251931.52377389339</v>
      </c>
      <c r="Q5596" s="265">
        <f t="shared" si="1217"/>
        <v>437979.35808684252</v>
      </c>
      <c r="R5596" s="266">
        <f t="shared" si="1218"/>
        <v>689910.88186073594</v>
      </c>
    </row>
    <row r="5597" spans="1:18" x14ac:dyDescent="0.25">
      <c r="A5597" s="81">
        <v>5566</v>
      </c>
      <c r="B5597" s="93">
        <f t="shared" si="1207"/>
        <v>1.1878674228235827E-46</v>
      </c>
      <c r="C5597" s="178">
        <f t="shared" si="1208"/>
        <v>1.1851877984960658E-46</v>
      </c>
      <c r="D5597" s="165">
        <f t="shared" si="1209"/>
        <v>2.2558277767625785E-3</v>
      </c>
      <c r="E5597" s="166">
        <f t="shared" si="1219"/>
        <v>24.291375447755232</v>
      </c>
      <c r="F5597" s="167">
        <f t="shared" si="1220"/>
        <v>12.558193233237319</v>
      </c>
      <c r="G5597" s="167">
        <f t="shared" si="1210"/>
        <v>436422.62248111784</v>
      </c>
      <c r="H5597" s="167">
        <f t="shared" si="1211"/>
        <v>271299.98899881309</v>
      </c>
      <c r="I5597" s="168">
        <f t="shared" si="1212"/>
        <v>707722.61147993093</v>
      </c>
      <c r="J5597" s="168">
        <f t="shared" si="1214"/>
        <v>661175.3833246968</v>
      </c>
      <c r="K5597" s="94"/>
      <c r="L5597" s="265">
        <f t="shared" si="1213"/>
        <v>269693.17253143841</v>
      </c>
      <c r="M5597" s="265">
        <f>$G5597*NonHospFrac+theModel!$H5597*NonHospFrac</f>
        <v>438029.43894849252</v>
      </c>
      <c r="N5597" s="266">
        <f t="shared" si="1215"/>
        <v>707722.61147993093</v>
      </c>
      <c r="O5597" s="158"/>
      <c r="P5597" s="265">
        <f t="shared" si="1216"/>
        <v>251955.33368031253</v>
      </c>
      <c r="Q5597" s="265">
        <f t="shared" si="1217"/>
        <v>438027.8786978735</v>
      </c>
      <c r="R5597" s="266">
        <f t="shared" si="1218"/>
        <v>689983.21237818606</v>
      </c>
    </row>
    <row r="5598" spans="1:18" x14ac:dyDescent="0.25">
      <c r="A5598" s="81">
        <v>5567</v>
      </c>
      <c r="B5598" s="93">
        <f t="shared" si="1207"/>
        <v>1.165677513820046E-46</v>
      </c>
      <c r="C5598" s="178">
        <f t="shared" si="1208"/>
        <v>1.1630479461056232E-46</v>
      </c>
      <c r="D5598" s="165">
        <f t="shared" si="1209"/>
        <v>2.2558277767625785E-3</v>
      </c>
      <c r="E5598" s="166">
        <f t="shared" si="1219"/>
        <v>24.291375447755232</v>
      </c>
      <c r="F5598" s="167">
        <f t="shared" si="1220"/>
        <v>12.560449061014081</v>
      </c>
      <c r="G5598" s="167">
        <f t="shared" si="1210"/>
        <v>436501.01706033124</v>
      </c>
      <c r="H5598" s="167">
        <f t="shared" si="1211"/>
        <v>271299.98899881309</v>
      </c>
      <c r="I5598" s="168">
        <f t="shared" si="1212"/>
        <v>707801.00605914439</v>
      </c>
      <c r="J5598" s="168">
        <f t="shared" si="1214"/>
        <v>661237.86218584003</v>
      </c>
      <c r="K5598" s="94"/>
      <c r="L5598" s="265">
        <f t="shared" si="1213"/>
        <v>269723.04649962077</v>
      </c>
      <c r="M5598" s="265">
        <f>$G5598*NonHospFrac+theModel!$H5598*NonHospFrac</f>
        <v>438077.9595595235</v>
      </c>
      <c r="N5598" s="266">
        <f t="shared" si="1215"/>
        <v>707801.00605914427</v>
      </c>
      <c r="O5598" s="158"/>
      <c r="P5598" s="265">
        <f t="shared" si="1216"/>
        <v>251979.14261619293</v>
      </c>
      <c r="Q5598" s="265">
        <f t="shared" si="1217"/>
        <v>438076.39930890448</v>
      </c>
      <c r="R5598" s="266">
        <f t="shared" si="1218"/>
        <v>690055.54192509735</v>
      </c>
    </row>
    <row r="5599" spans="1:18" x14ac:dyDescent="0.25">
      <c r="A5599" s="81">
        <v>5568</v>
      </c>
      <c r="B5599" s="93">
        <f t="shared" ref="B5599:B5662" si="1221">Constant*EXP(PowerTerm*(A5599)/7)</f>
        <v>1.1439021225077628E-46</v>
      </c>
      <c r="C5599" s="178">
        <f t="shared" ref="C5599:C5662" si="1222">(1-theFloor)*B5599</f>
        <v>1.1413216763259121E-46</v>
      </c>
      <c r="D5599" s="165">
        <f t="shared" ref="D5599:D5662" si="1223">theFloor</f>
        <v>2.2558277767625785E-3</v>
      </c>
      <c r="E5599" s="166">
        <f t="shared" si="1219"/>
        <v>24.291375447755232</v>
      </c>
      <c r="F5599" s="167">
        <f t="shared" si="1220"/>
        <v>12.562704888790844</v>
      </c>
      <c r="G5599" s="167">
        <f t="shared" ref="G5599:G5662" si="1224">$B$22*F5599*totInfected/365.25</f>
        <v>436579.41163954465</v>
      </c>
      <c r="H5599" s="167">
        <f t="shared" ref="H5599:H5662" si="1225">lostQALYs_Injured*E5599*totInfected/365.25</f>
        <v>271299.98899881309</v>
      </c>
      <c r="I5599" s="168">
        <f t="shared" ref="I5599:I5662" si="1226">H5599+G5599</f>
        <v>707879.40063835774</v>
      </c>
      <c r="J5599" s="168">
        <f t="shared" si="1214"/>
        <v>661300.33850022184</v>
      </c>
      <c r="K5599" s="94"/>
      <c r="L5599" s="265">
        <f t="shared" ref="L5599:L5662" si="1227">$G5599*HospFrac+$H5599*HospFrac</f>
        <v>269752.92046780325</v>
      </c>
      <c r="M5599" s="265">
        <f>$G5599*NonHospFrac+theModel!$H5599*NonHospFrac</f>
        <v>438126.48017055448</v>
      </c>
      <c r="N5599" s="266">
        <f t="shared" si="1215"/>
        <v>707879.40063835774</v>
      </c>
      <c r="O5599" s="158"/>
      <c r="P5599" s="265">
        <f t="shared" si="1216"/>
        <v>252002.95058157432</v>
      </c>
      <c r="Q5599" s="265">
        <f t="shared" si="1217"/>
        <v>438124.91991993546</v>
      </c>
      <c r="R5599" s="266">
        <f t="shared" si="1218"/>
        <v>690127.87050150975</v>
      </c>
    </row>
    <row r="5600" spans="1:18" x14ac:dyDescent="0.25">
      <c r="A5600" s="81">
        <v>5569</v>
      </c>
      <c r="B5600" s="93">
        <f t="shared" si="1221"/>
        <v>1.122533505505822E-46</v>
      </c>
      <c r="C5600" s="178">
        <f t="shared" si="1222"/>
        <v>1.1200012632437553E-46</v>
      </c>
      <c r="D5600" s="165">
        <f t="shared" si="1223"/>
        <v>2.2558277767625785E-3</v>
      </c>
      <c r="E5600" s="166">
        <f t="shared" si="1219"/>
        <v>24.291375447755232</v>
      </c>
      <c r="F5600" s="167">
        <f t="shared" si="1220"/>
        <v>12.564960716567606</v>
      </c>
      <c r="G5600" s="167">
        <f t="shared" si="1224"/>
        <v>436657.80621875811</v>
      </c>
      <c r="H5600" s="167">
        <f t="shared" si="1225"/>
        <v>271299.98899881309</v>
      </c>
      <c r="I5600" s="168">
        <f t="shared" si="1226"/>
        <v>707957.7952175712</v>
      </c>
      <c r="J5600" s="168">
        <f t="shared" ref="J5600:J5663" si="1228">J5599+(I5600-I5599)/(1+discountDaily)^A5600</f>
        <v>661362.81226794608</v>
      </c>
      <c r="K5600" s="94"/>
      <c r="L5600" s="265">
        <f t="shared" si="1227"/>
        <v>269782.79443598568</v>
      </c>
      <c r="M5600" s="265">
        <f>$G5600*NonHospFrac+theModel!$H5600*NonHospFrac</f>
        <v>438175.00078158546</v>
      </c>
      <c r="N5600" s="266">
        <f t="shared" ref="N5600:N5663" si="1229">L5600+M5600</f>
        <v>707957.79521757108</v>
      </c>
      <c r="O5600" s="158"/>
      <c r="P5600" s="265">
        <f t="shared" ref="P5600:P5663" si="1230">P5599+(L5600-L5599)/(1+discountDaily)^A5600</f>
        <v>252026.75757649611</v>
      </c>
      <c r="Q5600" s="265">
        <f t="shared" ref="Q5600:Q5663" si="1231">Q5599+(M5600-M5599)/(1+discountDaily)^B5600</f>
        <v>438173.44053096644</v>
      </c>
      <c r="R5600" s="266">
        <f t="shared" ref="R5600:R5663" si="1232">P5600+Q5600</f>
        <v>690200.19810746261</v>
      </c>
    </row>
    <row r="5601" spans="1:18" x14ac:dyDescent="0.25">
      <c r="A5601" s="81">
        <v>5570</v>
      </c>
      <c r="B5601" s="93">
        <f t="shared" si="1221"/>
        <v>1.1015640640833533E-46</v>
      </c>
      <c r="C5601" s="178">
        <f t="shared" si="1222"/>
        <v>1.0990791252697107E-46</v>
      </c>
      <c r="D5601" s="165">
        <f t="shared" si="1223"/>
        <v>2.2558277767625785E-3</v>
      </c>
      <c r="E5601" s="166">
        <f t="shared" ref="E5601:E5664" si="1233">C5601+E5600</f>
        <v>24.291375447755232</v>
      </c>
      <c r="F5601" s="167">
        <f t="shared" ref="F5601:F5664" si="1234">D5601+F5600</f>
        <v>12.567216544344369</v>
      </c>
      <c r="G5601" s="167">
        <f t="shared" si="1224"/>
        <v>436736.20079797151</v>
      </c>
      <c r="H5601" s="167">
        <f t="shared" si="1225"/>
        <v>271299.98899881309</v>
      </c>
      <c r="I5601" s="168">
        <f t="shared" si="1226"/>
        <v>708036.18979678466</v>
      </c>
      <c r="J5601" s="168">
        <f t="shared" si="1228"/>
        <v>661425.28348911658</v>
      </c>
      <c r="K5601" s="94"/>
      <c r="L5601" s="265">
        <f t="shared" si="1227"/>
        <v>269812.6684041681</v>
      </c>
      <c r="M5601" s="265">
        <f>$G5601*NonHospFrac+theModel!$H5601*NonHospFrac</f>
        <v>438223.52139261644</v>
      </c>
      <c r="N5601" s="266">
        <f t="shared" si="1229"/>
        <v>708036.18979678454</v>
      </c>
      <c r="O5601" s="158"/>
      <c r="P5601" s="265">
        <f t="shared" si="1230"/>
        <v>252050.56360099794</v>
      </c>
      <c r="Q5601" s="265">
        <f t="shared" si="1231"/>
        <v>438221.96114199742</v>
      </c>
      <c r="R5601" s="266">
        <f t="shared" si="1232"/>
        <v>690272.52474299539</v>
      </c>
    </row>
    <row r="5602" spans="1:18" x14ac:dyDescent="0.25">
      <c r="A5602" s="81">
        <v>5571</v>
      </c>
      <c r="B5602" s="93">
        <f t="shared" si="1221"/>
        <v>1.0809863414571425E-46</v>
      </c>
      <c r="C5602" s="178">
        <f t="shared" si="1222"/>
        <v>1.0785478224417825E-46</v>
      </c>
      <c r="D5602" s="165">
        <f t="shared" si="1223"/>
        <v>2.2558277767625785E-3</v>
      </c>
      <c r="E5602" s="166">
        <f t="shared" si="1233"/>
        <v>24.291375447755232</v>
      </c>
      <c r="F5602" s="167">
        <f t="shared" si="1234"/>
        <v>12.569472372121131</v>
      </c>
      <c r="G5602" s="167">
        <f t="shared" si="1224"/>
        <v>436814.59537718492</v>
      </c>
      <c r="H5602" s="167">
        <f t="shared" si="1225"/>
        <v>271299.98899881309</v>
      </c>
      <c r="I5602" s="168">
        <f t="shared" si="1226"/>
        <v>708114.58437599801</v>
      </c>
      <c r="J5602" s="168">
        <f t="shared" si="1228"/>
        <v>661487.75216383708</v>
      </c>
      <c r="K5602" s="94"/>
      <c r="L5602" s="265">
        <f t="shared" si="1227"/>
        <v>269842.54237235046</v>
      </c>
      <c r="M5602" s="265">
        <f>$G5602*NonHospFrac+theModel!$H5602*NonHospFrac</f>
        <v>438272.04200364742</v>
      </c>
      <c r="N5602" s="266">
        <f t="shared" si="1229"/>
        <v>708114.58437599789</v>
      </c>
      <c r="O5602" s="158"/>
      <c r="P5602" s="265">
        <f t="shared" si="1230"/>
        <v>252074.36865511929</v>
      </c>
      <c r="Q5602" s="265">
        <f t="shared" si="1231"/>
        <v>438270.48175302841</v>
      </c>
      <c r="R5602" s="266">
        <f t="shared" si="1232"/>
        <v>690344.85040814767</v>
      </c>
    </row>
    <row r="5603" spans="1:18" x14ac:dyDescent="0.25">
      <c r="A5603" s="81">
        <v>5572</v>
      </c>
      <c r="B5603" s="93">
        <f t="shared" si="1221"/>
        <v>1.0607930201402344E-46</v>
      </c>
      <c r="C5603" s="178">
        <f t="shared" si="1222"/>
        <v>1.0584000537800061E-46</v>
      </c>
      <c r="D5603" s="165">
        <f t="shared" si="1223"/>
        <v>2.2558277767625785E-3</v>
      </c>
      <c r="E5603" s="166">
        <f t="shared" si="1233"/>
        <v>24.291375447755232</v>
      </c>
      <c r="F5603" s="167">
        <f t="shared" si="1234"/>
        <v>12.571728199897894</v>
      </c>
      <c r="G5603" s="167">
        <f t="shared" si="1224"/>
        <v>436892.98995639838</v>
      </c>
      <c r="H5603" s="167">
        <f t="shared" si="1225"/>
        <v>271299.98899881309</v>
      </c>
      <c r="I5603" s="168">
        <f t="shared" si="1226"/>
        <v>708192.97895521147</v>
      </c>
      <c r="J5603" s="168">
        <f t="shared" si="1228"/>
        <v>661550.21829221153</v>
      </c>
      <c r="K5603" s="94"/>
      <c r="L5603" s="265">
        <f t="shared" si="1227"/>
        <v>269872.41634053295</v>
      </c>
      <c r="M5603" s="265">
        <f>$G5603*NonHospFrac+theModel!$H5603*NonHospFrac</f>
        <v>438320.56261467852</v>
      </c>
      <c r="N5603" s="266">
        <f t="shared" si="1229"/>
        <v>708192.97895521147</v>
      </c>
      <c r="O5603" s="158"/>
      <c r="P5603" s="265">
        <f t="shared" si="1230"/>
        <v>252098.17273889986</v>
      </c>
      <c r="Q5603" s="265">
        <f t="shared" si="1231"/>
        <v>438319.0023640595</v>
      </c>
      <c r="R5603" s="266">
        <f t="shared" si="1232"/>
        <v>690417.17510295939</v>
      </c>
    </row>
    <row r="5604" spans="1:18" x14ac:dyDescent="0.25">
      <c r="A5604" s="81">
        <v>5573</v>
      </c>
      <c r="B5604" s="93">
        <f t="shared" si="1221"/>
        <v>1.0409769193395692E-46</v>
      </c>
      <c r="C5604" s="178">
        <f t="shared" si="1222"/>
        <v>1.0386286546899543E-46</v>
      </c>
      <c r="D5604" s="165">
        <f t="shared" si="1223"/>
        <v>2.2558277767625785E-3</v>
      </c>
      <c r="E5604" s="166">
        <f t="shared" si="1233"/>
        <v>24.291375447755232</v>
      </c>
      <c r="F5604" s="167">
        <f t="shared" si="1234"/>
        <v>12.573984027674657</v>
      </c>
      <c r="G5604" s="167">
        <f t="shared" si="1224"/>
        <v>436971.38453561178</v>
      </c>
      <c r="H5604" s="167">
        <f t="shared" si="1225"/>
        <v>271299.98899881309</v>
      </c>
      <c r="I5604" s="168">
        <f t="shared" si="1226"/>
        <v>708271.37353442493</v>
      </c>
      <c r="J5604" s="168">
        <f t="shared" si="1228"/>
        <v>661612.68187434354</v>
      </c>
      <c r="K5604" s="94"/>
      <c r="L5604" s="265">
        <f t="shared" si="1227"/>
        <v>269902.29030871537</v>
      </c>
      <c r="M5604" s="265">
        <f>$G5604*NonHospFrac+theModel!$H5604*NonHospFrac</f>
        <v>438369.0832257095</v>
      </c>
      <c r="N5604" s="266">
        <f t="shared" si="1229"/>
        <v>708271.37353442493</v>
      </c>
      <c r="O5604" s="158"/>
      <c r="P5604" s="265">
        <f t="shared" si="1230"/>
        <v>252121.97585237905</v>
      </c>
      <c r="Q5604" s="265">
        <f t="shared" si="1231"/>
        <v>438367.52297509048</v>
      </c>
      <c r="R5604" s="266">
        <f t="shared" si="1232"/>
        <v>690489.49882746954</v>
      </c>
    </row>
    <row r="5605" spans="1:18" x14ac:dyDescent="0.25">
      <c r="A5605" s="81">
        <v>5574</v>
      </c>
      <c r="B5605" s="93">
        <f t="shared" si="1221"/>
        <v>1.0215309924027185E-46</v>
      </c>
      <c r="C5605" s="178">
        <f t="shared" si="1222"/>
        <v>1.0192265944152326E-46</v>
      </c>
      <c r="D5605" s="165">
        <f t="shared" si="1223"/>
        <v>2.2558277767625785E-3</v>
      </c>
      <c r="E5605" s="166">
        <f t="shared" si="1233"/>
        <v>24.291375447755232</v>
      </c>
      <c r="F5605" s="167">
        <f t="shared" si="1234"/>
        <v>12.576239855451419</v>
      </c>
      <c r="G5605" s="167">
        <f t="shared" si="1224"/>
        <v>437049.77911482519</v>
      </c>
      <c r="H5605" s="167">
        <f t="shared" si="1225"/>
        <v>271299.98899881309</v>
      </c>
      <c r="I5605" s="168">
        <f t="shared" si="1226"/>
        <v>708349.76811363827</v>
      </c>
      <c r="J5605" s="168">
        <f t="shared" si="1228"/>
        <v>661675.14291033696</v>
      </c>
      <c r="K5605" s="94"/>
      <c r="L5605" s="265">
        <f t="shared" si="1227"/>
        <v>269932.16427689779</v>
      </c>
      <c r="M5605" s="265">
        <f>$G5605*NonHospFrac+theModel!$H5605*NonHospFrac</f>
        <v>438417.60383674048</v>
      </c>
      <c r="N5605" s="266">
        <f t="shared" si="1229"/>
        <v>708349.76811363827</v>
      </c>
      <c r="O5605" s="158"/>
      <c r="P5605" s="265">
        <f t="shared" si="1230"/>
        <v>252145.77799559649</v>
      </c>
      <c r="Q5605" s="265">
        <f t="shared" si="1231"/>
        <v>438416.04358612146</v>
      </c>
      <c r="R5605" s="266">
        <f t="shared" si="1232"/>
        <v>690561.82158171793</v>
      </c>
    </row>
    <row r="5606" spans="1:18" x14ac:dyDescent="0.25">
      <c r="A5606" s="81">
        <v>5575</v>
      </c>
      <c r="B5606" s="93">
        <f t="shared" si="1221"/>
        <v>1.0024483243118409E-46</v>
      </c>
      <c r="C5606" s="178">
        <f t="shared" si="1222"/>
        <v>1.0001869735370891E-46</v>
      </c>
      <c r="D5606" s="165">
        <f t="shared" si="1223"/>
        <v>2.2558277767625785E-3</v>
      </c>
      <c r="E5606" s="166">
        <f t="shared" si="1233"/>
        <v>24.291375447755232</v>
      </c>
      <c r="F5606" s="167">
        <f t="shared" si="1234"/>
        <v>12.578495683228182</v>
      </c>
      <c r="G5606" s="167">
        <f t="shared" si="1224"/>
        <v>437128.17369403865</v>
      </c>
      <c r="H5606" s="167">
        <f t="shared" si="1225"/>
        <v>271299.98899881309</v>
      </c>
      <c r="I5606" s="168">
        <f t="shared" si="1226"/>
        <v>708428.16269285174</v>
      </c>
      <c r="J5606" s="168">
        <f t="shared" si="1228"/>
        <v>661737.60140029562</v>
      </c>
      <c r="K5606" s="94"/>
      <c r="L5606" s="265">
        <f t="shared" si="1227"/>
        <v>269962.03824508021</v>
      </c>
      <c r="M5606" s="265">
        <f>$G5606*NonHospFrac+theModel!$H5606*NonHospFrac</f>
        <v>438466.12444777146</v>
      </c>
      <c r="N5606" s="266">
        <f t="shared" si="1229"/>
        <v>708428.16269285162</v>
      </c>
      <c r="O5606" s="158"/>
      <c r="P5606" s="265">
        <f t="shared" si="1230"/>
        <v>252169.57916859171</v>
      </c>
      <c r="Q5606" s="265">
        <f t="shared" si="1231"/>
        <v>438464.56419715245</v>
      </c>
      <c r="R5606" s="266">
        <f t="shared" si="1232"/>
        <v>690634.14336574415</v>
      </c>
    </row>
    <row r="5607" spans="1:18" x14ac:dyDescent="0.25">
      <c r="A5607" s="81">
        <v>5576</v>
      </c>
      <c r="B5607" s="93">
        <f t="shared" si="1221"/>
        <v>9.8372212922491816E-47</v>
      </c>
      <c r="C5607" s="178">
        <f t="shared" si="1222"/>
        <v>9.8150302152119656E-47</v>
      </c>
      <c r="D5607" s="165">
        <f t="shared" si="1223"/>
        <v>2.2558277767625785E-3</v>
      </c>
      <c r="E5607" s="166">
        <f t="shared" si="1233"/>
        <v>24.291375447755232</v>
      </c>
      <c r="F5607" s="167">
        <f t="shared" si="1234"/>
        <v>12.580751511004944</v>
      </c>
      <c r="G5607" s="167">
        <f t="shared" si="1224"/>
        <v>437206.56827325205</v>
      </c>
      <c r="H5607" s="167">
        <f t="shared" si="1225"/>
        <v>271299.98899881309</v>
      </c>
      <c r="I5607" s="168">
        <f t="shared" si="1226"/>
        <v>708506.5572720652</v>
      </c>
      <c r="J5607" s="168">
        <f t="shared" si="1228"/>
        <v>661800.05734432326</v>
      </c>
      <c r="K5607" s="94"/>
      <c r="L5607" s="265">
        <f t="shared" si="1227"/>
        <v>269991.91221326264</v>
      </c>
      <c r="M5607" s="265">
        <f>$G5607*NonHospFrac+theModel!$H5607*NonHospFrac</f>
        <v>438514.64505880245</v>
      </c>
      <c r="N5607" s="266">
        <f t="shared" si="1229"/>
        <v>708506.55727206508</v>
      </c>
      <c r="O5607" s="158"/>
      <c r="P5607" s="265">
        <f t="shared" si="1230"/>
        <v>252193.37937140427</v>
      </c>
      <c r="Q5607" s="265">
        <f t="shared" si="1231"/>
        <v>438513.08480818343</v>
      </c>
      <c r="R5607" s="266">
        <f t="shared" si="1232"/>
        <v>690706.46417958767</v>
      </c>
    </row>
    <row r="5608" spans="1:18" x14ac:dyDescent="0.25">
      <c r="A5608" s="81">
        <v>5577</v>
      </c>
      <c r="B5608" s="93">
        <f t="shared" si="1221"/>
        <v>9.6534574806249334E-47</v>
      </c>
      <c r="C5608" s="178">
        <f t="shared" si="1222"/>
        <v>9.6316809430983425E-47</v>
      </c>
      <c r="D5608" s="165">
        <f t="shared" si="1223"/>
        <v>2.2558277767625785E-3</v>
      </c>
      <c r="E5608" s="166">
        <f t="shared" si="1233"/>
        <v>24.291375447755232</v>
      </c>
      <c r="F5608" s="167">
        <f t="shared" si="1234"/>
        <v>12.583007338781707</v>
      </c>
      <c r="G5608" s="167">
        <f t="shared" si="1224"/>
        <v>437284.96285246545</v>
      </c>
      <c r="H5608" s="167">
        <f t="shared" si="1225"/>
        <v>271299.98899881309</v>
      </c>
      <c r="I5608" s="168">
        <f t="shared" si="1226"/>
        <v>708584.95185127854</v>
      </c>
      <c r="J5608" s="168">
        <f t="shared" si="1228"/>
        <v>661862.51074252359</v>
      </c>
      <c r="K5608" s="94"/>
      <c r="L5608" s="265">
        <f t="shared" si="1227"/>
        <v>270021.78618144506</v>
      </c>
      <c r="M5608" s="265">
        <f>$G5608*NonHospFrac+theModel!$H5608*NonHospFrac</f>
        <v>438563.16566983343</v>
      </c>
      <c r="N5608" s="266">
        <f t="shared" si="1229"/>
        <v>708584.95185127854</v>
      </c>
      <c r="O5608" s="158"/>
      <c r="P5608" s="265">
        <f t="shared" si="1230"/>
        <v>252217.17860407371</v>
      </c>
      <c r="Q5608" s="265">
        <f t="shared" si="1231"/>
        <v>438561.60541921441</v>
      </c>
      <c r="R5608" s="266">
        <f t="shared" si="1232"/>
        <v>690778.78402328817</v>
      </c>
    </row>
    <row r="5609" spans="1:18" x14ac:dyDescent="0.25">
      <c r="A5609" s="81">
        <v>5578</v>
      </c>
      <c r="B5609" s="93">
        <f t="shared" si="1221"/>
        <v>9.4731264613977215E-47</v>
      </c>
      <c r="C5609" s="178">
        <f t="shared" si="1222"/>
        <v>9.4517567195933162E-47</v>
      </c>
      <c r="D5609" s="165">
        <f t="shared" si="1223"/>
        <v>2.2558277767625785E-3</v>
      </c>
      <c r="E5609" s="166">
        <f t="shared" si="1233"/>
        <v>24.291375447755232</v>
      </c>
      <c r="F5609" s="167">
        <f t="shared" si="1234"/>
        <v>12.58526316655847</v>
      </c>
      <c r="G5609" s="167">
        <f t="shared" si="1224"/>
        <v>437363.35743167886</v>
      </c>
      <c r="H5609" s="167">
        <f t="shared" si="1225"/>
        <v>271299.98899881309</v>
      </c>
      <c r="I5609" s="168">
        <f t="shared" si="1226"/>
        <v>708663.34643049189</v>
      </c>
      <c r="J5609" s="168">
        <f t="shared" si="1228"/>
        <v>661924.96159500047</v>
      </c>
      <c r="K5609" s="94"/>
      <c r="L5609" s="265">
        <f t="shared" si="1227"/>
        <v>270051.66014962748</v>
      </c>
      <c r="M5609" s="265">
        <f>$G5609*NonHospFrac+theModel!$H5609*NonHospFrac</f>
        <v>438611.68628086441</v>
      </c>
      <c r="N5609" s="266">
        <f t="shared" si="1229"/>
        <v>708663.34643049189</v>
      </c>
      <c r="O5609" s="158"/>
      <c r="P5609" s="265">
        <f t="shared" si="1230"/>
        <v>252240.97686663957</v>
      </c>
      <c r="Q5609" s="265">
        <f t="shared" si="1231"/>
        <v>438610.12603024539</v>
      </c>
      <c r="R5609" s="266">
        <f t="shared" si="1232"/>
        <v>690851.10289688502</v>
      </c>
    </row>
    <row r="5610" spans="1:18" x14ac:dyDescent="0.25">
      <c r="A5610" s="81">
        <v>5579</v>
      </c>
      <c r="B5610" s="93">
        <f t="shared" si="1221"/>
        <v>9.2961641084295513E-47</v>
      </c>
      <c r="C5610" s="178">
        <f t="shared" si="1222"/>
        <v>9.2751935632164119E-47</v>
      </c>
      <c r="D5610" s="165">
        <f t="shared" si="1223"/>
        <v>2.2558277767625785E-3</v>
      </c>
      <c r="E5610" s="166">
        <f t="shared" si="1233"/>
        <v>24.291375447755232</v>
      </c>
      <c r="F5610" s="167">
        <f t="shared" si="1234"/>
        <v>12.587518994335232</v>
      </c>
      <c r="G5610" s="167">
        <f t="shared" si="1224"/>
        <v>437441.75201089232</v>
      </c>
      <c r="H5610" s="167">
        <f t="shared" si="1225"/>
        <v>271299.98899881309</v>
      </c>
      <c r="I5610" s="168">
        <f t="shared" si="1226"/>
        <v>708741.74100970547</v>
      </c>
      <c r="J5610" s="168">
        <f t="shared" si="1228"/>
        <v>661987.40990185784</v>
      </c>
      <c r="K5610" s="94"/>
      <c r="L5610" s="265">
        <f t="shared" si="1227"/>
        <v>270081.53411780996</v>
      </c>
      <c r="M5610" s="265">
        <f>$G5610*NonHospFrac+theModel!$H5610*NonHospFrac</f>
        <v>438660.2068918955</v>
      </c>
      <c r="N5610" s="266">
        <f t="shared" si="1229"/>
        <v>708741.74100970547</v>
      </c>
      <c r="O5610" s="158"/>
      <c r="P5610" s="265">
        <f t="shared" si="1230"/>
        <v>252264.77415914144</v>
      </c>
      <c r="Q5610" s="265">
        <f t="shared" si="1231"/>
        <v>438658.64664127649</v>
      </c>
      <c r="R5610" s="266">
        <f t="shared" si="1232"/>
        <v>690923.42080041789</v>
      </c>
    </row>
    <row r="5611" spans="1:18" x14ac:dyDescent="0.25">
      <c r="A5611" s="81">
        <v>5580</v>
      </c>
      <c r="B5611" s="93">
        <f t="shared" si="1221"/>
        <v>9.1225074934870707E-47</v>
      </c>
      <c r="C5611" s="178">
        <f t="shared" si="1222"/>
        <v>9.1019286876895386E-47</v>
      </c>
      <c r="D5611" s="165">
        <f t="shared" si="1223"/>
        <v>2.2558277767625785E-3</v>
      </c>
      <c r="E5611" s="166">
        <f t="shared" si="1233"/>
        <v>24.291375447755232</v>
      </c>
      <c r="F5611" s="167">
        <f t="shared" si="1234"/>
        <v>12.589774822111995</v>
      </c>
      <c r="G5611" s="167">
        <f t="shared" si="1224"/>
        <v>437520.14659010572</v>
      </c>
      <c r="H5611" s="167">
        <f t="shared" si="1225"/>
        <v>271299.98899881309</v>
      </c>
      <c r="I5611" s="168">
        <f t="shared" si="1226"/>
        <v>708820.13558891881</v>
      </c>
      <c r="J5611" s="168">
        <f t="shared" si="1228"/>
        <v>662049.85566319909</v>
      </c>
      <c r="K5611" s="94"/>
      <c r="L5611" s="265">
        <f t="shared" si="1227"/>
        <v>270111.40808599233</v>
      </c>
      <c r="M5611" s="265">
        <f>$G5611*NonHospFrac+theModel!$H5611*NonHospFrac</f>
        <v>438708.72750292649</v>
      </c>
      <c r="N5611" s="266">
        <f t="shared" si="1229"/>
        <v>708820.13558891881</v>
      </c>
      <c r="O5611" s="158"/>
      <c r="P5611" s="265">
        <f t="shared" si="1230"/>
        <v>252288.57048161872</v>
      </c>
      <c r="Q5611" s="265">
        <f t="shared" si="1231"/>
        <v>438707.16725230747</v>
      </c>
      <c r="R5611" s="266">
        <f t="shared" si="1232"/>
        <v>690995.73773392616</v>
      </c>
    </row>
    <row r="5612" spans="1:18" x14ac:dyDescent="0.25">
      <c r="A5612" s="81">
        <v>5581</v>
      </c>
      <c r="B5612" s="93">
        <f t="shared" si="1221"/>
        <v>8.9520948638662622E-47</v>
      </c>
      <c r="C5612" s="178">
        <f t="shared" si="1222"/>
        <v>8.9319004796121395E-47</v>
      </c>
      <c r="D5612" s="165">
        <f t="shared" si="1223"/>
        <v>2.2558277767625785E-3</v>
      </c>
      <c r="E5612" s="166">
        <f t="shared" si="1233"/>
        <v>24.291375447755232</v>
      </c>
      <c r="F5612" s="167">
        <f t="shared" si="1234"/>
        <v>12.592030649888757</v>
      </c>
      <c r="G5612" s="167">
        <f t="shared" si="1224"/>
        <v>437598.54116931913</v>
      </c>
      <c r="H5612" s="167">
        <f t="shared" si="1225"/>
        <v>271299.98899881309</v>
      </c>
      <c r="I5612" s="168">
        <f t="shared" si="1226"/>
        <v>708898.53016813216</v>
      </c>
      <c r="J5612" s="168">
        <f t="shared" si="1228"/>
        <v>662112.29887912818</v>
      </c>
      <c r="K5612" s="94"/>
      <c r="L5612" s="265">
        <f t="shared" si="1227"/>
        <v>270141.28205417475</v>
      </c>
      <c r="M5612" s="265">
        <f>$G5612*NonHospFrac+theModel!$H5612*NonHospFrac</f>
        <v>438757.24811395747</v>
      </c>
      <c r="N5612" s="266">
        <f t="shared" si="1229"/>
        <v>708898.53016813216</v>
      </c>
      <c r="O5612" s="158"/>
      <c r="P5612" s="265">
        <f t="shared" si="1230"/>
        <v>252312.36583411111</v>
      </c>
      <c r="Q5612" s="265">
        <f t="shared" si="1231"/>
        <v>438755.68786333845</v>
      </c>
      <c r="R5612" s="266">
        <f t="shared" si="1232"/>
        <v>691068.05369744962</v>
      </c>
    </row>
    <row r="5613" spans="1:18" x14ac:dyDescent="0.25">
      <c r="A5613" s="81">
        <v>5582</v>
      </c>
      <c r="B5613" s="93">
        <f t="shared" si="1221"/>
        <v>8.7848656204309682E-47</v>
      </c>
      <c r="C5613" s="178">
        <f t="shared" si="1222"/>
        <v>8.7650484765492732E-47</v>
      </c>
      <c r="D5613" s="165">
        <f t="shared" si="1223"/>
        <v>2.2558277767625785E-3</v>
      </c>
      <c r="E5613" s="166">
        <f t="shared" si="1233"/>
        <v>24.291375447755232</v>
      </c>
      <c r="F5613" s="167">
        <f t="shared" si="1234"/>
        <v>12.59428647766552</v>
      </c>
      <c r="G5613" s="167">
        <f t="shared" si="1224"/>
        <v>437676.93574853259</v>
      </c>
      <c r="H5613" s="167">
        <f t="shared" si="1225"/>
        <v>271299.98899881309</v>
      </c>
      <c r="I5613" s="168">
        <f t="shared" si="1226"/>
        <v>708976.92474734574</v>
      </c>
      <c r="J5613" s="168">
        <f t="shared" si="1228"/>
        <v>662174.73954974907</v>
      </c>
      <c r="K5613" s="94"/>
      <c r="L5613" s="265">
        <f t="shared" si="1227"/>
        <v>270171.15602235717</v>
      </c>
      <c r="M5613" s="265">
        <f>$G5613*NonHospFrac+theModel!$H5613*NonHospFrac</f>
        <v>438805.76872498845</v>
      </c>
      <c r="N5613" s="266">
        <f t="shared" si="1229"/>
        <v>708976.92474734562</v>
      </c>
      <c r="O5613" s="158"/>
      <c r="P5613" s="265">
        <f t="shared" si="1230"/>
        <v>252336.16021665809</v>
      </c>
      <c r="Q5613" s="265">
        <f t="shared" si="1231"/>
        <v>438804.20847436943</v>
      </c>
      <c r="R5613" s="266">
        <f t="shared" si="1232"/>
        <v>691140.36869102751</v>
      </c>
    </row>
    <row r="5614" spans="1:18" x14ac:dyDescent="0.25">
      <c r="A5614" s="81">
        <v>5583</v>
      </c>
      <c r="B5614" s="93">
        <f t="shared" si="1221"/>
        <v>8.6207602960657255E-47</v>
      </c>
      <c r="C5614" s="178">
        <f t="shared" si="1222"/>
        <v>8.6013133455330485E-47</v>
      </c>
      <c r="D5614" s="165">
        <f t="shared" si="1223"/>
        <v>2.2558277767625785E-3</v>
      </c>
      <c r="E5614" s="166">
        <f t="shared" si="1233"/>
        <v>24.291375447755232</v>
      </c>
      <c r="F5614" s="167">
        <f t="shared" si="1234"/>
        <v>12.596542305442282</v>
      </c>
      <c r="G5614" s="167">
        <f t="shared" si="1224"/>
        <v>437755.33032774599</v>
      </c>
      <c r="H5614" s="167">
        <f t="shared" si="1225"/>
        <v>271299.98899881309</v>
      </c>
      <c r="I5614" s="168">
        <f t="shared" si="1226"/>
        <v>709055.31932655908</v>
      </c>
      <c r="J5614" s="168">
        <f t="shared" si="1228"/>
        <v>662237.17767516512</v>
      </c>
      <c r="K5614" s="94"/>
      <c r="L5614" s="265">
        <f t="shared" si="1227"/>
        <v>270201.02999053965</v>
      </c>
      <c r="M5614" s="265">
        <f>$G5614*NonHospFrac+theModel!$H5614*NonHospFrac</f>
        <v>438854.28933601943</v>
      </c>
      <c r="N5614" s="266">
        <f t="shared" si="1229"/>
        <v>709055.31932655908</v>
      </c>
      <c r="O5614" s="158"/>
      <c r="P5614" s="265">
        <f t="shared" si="1230"/>
        <v>252359.95362929924</v>
      </c>
      <c r="Q5614" s="265">
        <f t="shared" si="1231"/>
        <v>438852.72908540041</v>
      </c>
      <c r="R5614" s="266">
        <f t="shared" si="1232"/>
        <v>691212.68271469965</v>
      </c>
    </row>
    <row r="5615" spans="1:18" x14ac:dyDescent="0.25">
      <c r="A5615" s="81">
        <v>5584</v>
      </c>
      <c r="B5615" s="93">
        <f t="shared" si="1221"/>
        <v>8.4597205345271101E-47</v>
      </c>
      <c r="C5615" s="178">
        <f t="shared" si="1222"/>
        <v>8.4406368619616747E-47</v>
      </c>
      <c r="D5615" s="165">
        <f t="shared" si="1223"/>
        <v>2.2558277767625785E-3</v>
      </c>
      <c r="E5615" s="166">
        <f t="shared" si="1233"/>
        <v>24.291375447755232</v>
      </c>
      <c r="F5615" s="167">
        <f t="shared" si="1234"/>
        <v>12.598798133219045</v>
      </c>
      <c r="G5615" s="167">
        <f t="shared" si="1224"/>
        <v>437833.7249069594</v>
      </c>
      <c r="H5615" s="167">
        <f t="shared" si="1225"/>
        <v>271299.98899881309</v>
      </c>
      <c r="I5615" s="168">
        <f t="shared" si="1226"/>
        <v>709133.71390577243</v>
      </c>
      <c r="J5615" s="168">
        <f t="shared" si="1228"/>
        <v>662299.61325548019</v>
      </c>
      <c r="K5615" s="94"/>
      <c r="L5615" s="265">
        <f t="shared" si="1227"/>
        <v>270230.90395872202</v>
      </c>
      <c r="M5615" s="265">
        <f>$G5615*NonHospFrac+theModel!$H5615*NonHospFrac</f>
        <v>438902.80994705041</v>
      </c>
      <c r="N5615" s="266">
        <f t="shared" si="1229"/>
        <v>709133.71390577243</v>
      </c>
      <c r="O5615" s="158"/>
      <c r="P5615" s="265">
        <f t="shared" si="1230"/>
        <v>252383.74607207396</v>
      </c>
      <c r="Q5615" s="265">
        <f t="shared" si="1231"/>
        <v>438901.24969643139</v>
      </c>
      <c r="R5615" s="266">
        <f t="shared" si="1232"/>
        <v>691284.99576850538</v>
      </c>
    </row>
    <row r="5616" spans="1:18" x14ac:dyDescent="0.25">
      <c r="A5616" s="81">
        <v>5585</v>
      </c>
      <c r="B5616" s="93">
        <f t="shared" si="1221"/>
        <v>8.3016890696940971E-47</v>
      </c>
      <c r="C5616" s="178">
        <f t="shared" si="1222"/>
        <v>8.2829618888966352E-47</v>
      </c>
      <c r="D5616" s="165">
        <f t="shared" si="1223"/>
        <v>2.2558277767625785E-3</v>
      </c>
      <c r="E5616" s="166">
        <f t="shared" si="1233"/>
        <v>24.291375447755232</v>
      </c>
      <c r="F5616" s="167">
        <f t="shared" si="1234"/>
        <v>12.601053960995808</v>
      </c>
      <c r="G5616" s="167">
        <f t="shared" si="1224"/>
        <v>437912.11948617286</v>
      </c>
      <c r="H5616" s="167">
        <f t="shared" si="1225"/>
        <v>271299.98899881309</v>
      </c>
      <c r="I5616" s="168">
        <f t="shared" si="1226"/>
        <v>709212.10848498601</v>
      </c>
      <c r="J5616" s="168">
        <f t="shared" si="1228"/>
        <v>662362.04629079835</v>
      </c>
      <c r="K5616" s="94"/>
      <c r="L5616" s="265">
        <f t="shared" si="1227"/>
        <v>270260.7779269045</v>
      </c>
      <c r="M5616" s="265">
        <f>$G5616*NonHospFrac+theModel!$H5616*NonHospFrac</f>
        <v>438951.33055808139</v>
      </c>
      <c r="N5616" s="266">
        <f t="shared" si="1229"/>
        <v>709212.10848498589</v>
      </c>
      <c r="O5616" s="158"/>
      <c r="P5616" s="265">
        <f t="shared" si="1230"/>
        <v>252407.53754502197</v>
      </c>
      <c r="Q5616" s="265">
        <f t="shared" si="1231"/>
        <v>438949.77030746237</v>
      </c>
      <c r="R5616" s="266">
        <f t="shared" si="1232"/>
        <v>691357.30785248429</v>
      </c>
    </row>
    <row r="5617" spans="1:18" x14ac:dyDescent="0.25">
      <c r="A5617" s="81">
        <v>5586</v>
      </c>
      <c r="B5617" s="93">
        <f t="shared" si="1221"/>
        <v>8.1466097052021525E-47</v>
      </c>
      <c r="C5617" s="178">
        <f t="shared" si="1222"/>
        <v>8.1282323567427137E-47</v>
      </c>
      <c r="D5617" s="165">
        <f t="shared" si="1223"/>
        <v>2.2558277767625785E-3</v>
      </c>
      <c r="E5617" s="166">
        <f t="shared" si="1233"/>
        <v>24.291375447755232</v>
      </c>
      <c r="F5617" s="167">
        <f t="shared" si="1234"/>
        <v>12.60330978877257</v>
      </c>
      <c r="G5617" s="167">
        <f t="shared" si="1224"/>
        <v>437990.51406538632</v>
      </c>
      <c r="H5617" s="167">
        <f t="shared" si="1225"/>
        <v>271299.98899881309</v>
      </c>
      <c r="I5617" s="168">
        <f t="shared" si="1226"/>
        <v>709290.50306419935</v>
      </c>
      <c r="J5617" s="168">
        <f t="shared" si="1228"/>
        <v>662424.47678122285</v>
      </c>
      <c r="K5617" s="94"/>
      <c r="L5617" s="265">
        <f t="shared" si="1227"/>
        <v>270290.65189508692</v>
      </c>
      <c r="M5617" s="265">
        <f>$G5617*NonHospFrac+theModel!$H5617*NonHospFrac</f>
        <v>438999.85116911249</v>
      </c>
      <c r="N5617" s="266">
        <f t="shared" si="1229"/>
        <v>709290.50306419935</v>
      </c>
      <c r="O5617" s="158"/>
      <c r="P5617" s="265">
        <f t="shared" si="1230"/>
        <v>252431.32804818265</v>
      </c>
      <c r="Q5617" s="265">
        <f t="shared" si="1231"/>
        <v>438998.29091849347</v>
      </c>
      <c r="R5617" s="266">
        <f t="shared" si="1232"/>
        <v>691429.61896667606</v>
      </c>
    </row>
    <row r="5618" spans="1:18" x14ac:dyDescent="0.25">
      <c r="A5618" s="81">
        <v>5587</v>
      </c>
      <c r="B5618" s="93">
        <f t="shared" si="1221"/>
        <v>7.9944272944615706E-47</v>
      </c>
      <c r="C5618" s="178">
        <f t="shared" si="1222"/>
        <v>7.9763932433114155E-47</v>
      </c>
      <c r="D5618" s="165">
        <f t="shared" si="1223"/>
        <v>2.2558277767625785E-3</v>
      </c>
      <c r="E5618" s="166">
        <f t="shared" si="1233"/>
        <v>24.291375447755232</v>
      </c>
      <c r="F5618" s="167">
        <f t="shared" si="1234"/>
        <v>12.605565616549333</v>
      </c>
      <c r="G5618" s="167">
        <f t="shared" si="1224"/>
        <v>438068.90864459967</v>
      </c>
      <c r="H5618" s="167">
        <f t="shared" si="1225"/>
        <v>271299.98899881309</v>
      </c>
      <c r="I5618" s="168">
        <f t="shared" si="1226"/>
        <v>709368.8976434127</v>
      </c>
      <c r="J5618" s="168">
        <f t="shared" si="1228"/>
        <v>662486.90472685767</v>
      </c>
      <c r="K5618" s="94"/>
      <c r="L5618" s="265">
        <f t="shared" si="1227"/>
        <v>270320.52586326934</v>
      </c>
      <c r="M5618" s="265">
        <f>$G5618*NonHospFrac+theModel!$H5618*NonHospFrac</f>
        <v>439048.37178014335</v>
      </c>
      <c r="N5618" s="266">
        <f t="shared" si="1229"/>
        <v>709368.8976434127</v>
      </c>
      <c r="O5618" s="158"/>
      <c r="P5618" s="265">
        <f t="shared" si="1230"/>
        <v>252455.11758159558</v>
      </c>
      <c r="Q5618" s="265">
        <f t="shared" si="1231"/>
        <v>439046.81152952433</v>
      </c>
      <c r="R5618" s="266">
        <f t="shared" si="1232"/>
        <v>691501.92911111994</v>
      </c>
    </row>
    <row r="5619" spans="1:18" x14ac:dyDescent="0.25">
      <c r="A5619" s="81">
        <v>5588</v>
      </c>
      <c r="B5619" s="93">
        <f t="shared" si="1221"/>
        <v>7.845087721045469E-47</v>
      </c>
      <c r="C5619" s="178">
        <f t="shared" si="1222"/>
        <v>7.8273905542531952E-47</v>
      </c>
      <c r="D5619" s="165">
        <f t="shared" si="1223"/>
        <v>2.2558277767625785E-3</v>
      </c>
      <c r="E5619" s="166">
        <f t="shared" si="1233"/>
        <v>24.291375447755232</v>
      </c>
      <c r="F5619" s="167">
        <f t="shared" si="1234"/>
        <v>12.607821444326095</v>
      </c>
      <c r="G5619" s="167">
        <f t="shared" si="1224"/>
        <v>438147.30322381307</v>
      </c>
      <c r="H5619" s="167">
        <f t="shared" si="1225"/>
        <v>271299.98899881309</v>
      </c>
      <c r="I5619" s="168">
        <f t="shared" si="1226"/>
        <v>709447.29222262616</v>
      </c>
      <c r="J5619" s="168">
        <f t="shared" si="1228"/>
        <v>662549.33012780664</v>
      </c>
      <c r="K5619" s="94"/>
      <c r="L5619" s="265">
        <f t="shared" si="1227"/>
        <v>270350.39983145171</v>
      </c>
      <c r="M5619" s="265">
        <f>$G5619*NonHospFrac+theModel!$H5619*NonHospFrac</f>
        <v>439096.89239117445</v>
      </c>
      <c r="N5619" s="266">
        <f t="shared" si="1229"/>
        <v>709447.29222262616</v>
      </c>
      <c r="O5619" s="158"/>
      <c r="P5619" s="265">
        <f t="shared" si="1230"/>
        <v>252478.90614530025</v>
      </c>
      <c r="Q5619" s="265">
        <f t="shared" si="1231"/>
        <v>439095.33214055543</v>
      </c>
      <c r="R5619" s="266">
        <f t="shared" si="1232"/>
        <v>691574.23828585562</v>
      </c>
    </row>
    <row r="5620" spans="1:18" x14ac:dyDescent="0.25">
      <c r="A5620" s="81">
        <v>5589</v>
      </c>
      <c r="B5620" s="93">
        <f t="shared" si="1221"/>
        <v>7.698537879447123E-47</v>
      </c>
      <c r="C5620" s="178">
        <f t="shared" si="1222"/>
        <v>7.6811713038582073E-47</v>
      </c>
      <c r="D5620" s="165">
        <f t="shared" si="1223"/>
        <v>2.2558277767625785E-3</v>
      </c>
      <c r="E5620" s="166">
        <f t="shared" si="1233"/>
        <v>24.291375447755232</v>
      </c>
      <c r="F5620" s="167">
        <f t="shared" si="1234"/>
        <v>12.610077272102858</v>
      </c>
      <c r="G5620" s="167">
        <f t="shared" si="1224"/>
        <v>438225.69780302653</v>
      </c>
      <c r="H5620" s="167">
        <f t="shared" si="1225"/>
        <v>271299.98899881309</v>
      </c>
      <c r="I5620" s="168">
        <f t="shared" si="1226"/>
        <v>709525.68680183962</v>
      </c>
      <c r="J5620" s="168">
        <f t="shared" si="1228"/>
        <v>662611.75298417336</v>
      </c>
      <c r="K5620" s="94"/>
      <c r="L5620" s="265">
        <f t="shared" si="1227"/>
        <v>270380.27379963419</v>
      </c>
      <c r="M5620" s="265">
        <f>$G5620*NonHospFrac+theModel!$H5620*NonHospFrac</f>
        <v>439145.41300220543</v>
      </c>
      <c r="N5620" s="266">
        <f t="shared" si="1229"/>
        <v>709525.68680183962</v>
      </c>
      <c r="O5620" s="158"/>
      <c r="P5620" s="265">
        <f t="shared" si="1230"/>
        <v>252502.69373933633</v>
      </c>
      <c r="Q5620" s="265">
        <f t="shared" si="1231"/>
        <v>439143.85275158641</v>
      </c>
      <c r="R5620" s="266">
        <f t="shared" si="1232"/>
        <v>691646.5464909228</v>
      </c>
    </row>
    <row r="5621" spans="1:18" x14ac:dyDescent="0.25">
      <c r="A5621" s="81">
        <v>5590</v>
      </c>
      <c r="B5621" s="93">
        <f t="shared" si="1221"/>
        <v>7.5547256561949537E-47</v>
      </c>
      <c r="C5621" s="178">
        <f t="shared" si="1222"/>
        <v>7.5376834962138885E-47</v>
      </c>
      <c r="D5621" s="165">
        <f t="shared" si="1223"/>
        <v>2.2558277767625785E-3</v>
      </c>
      <c r="E5621" s="166">
        <f t="shared" si="1233"/>
        <v>24.291375447755232</v>
      </c>
      <c r="F5621" s="167">
        <f t="shared" si="1234"/>
        <v>12.612333099879621</v>
      </c>
      <c r="G5621" s="167">
        <f t="shared" si="1224"/>
        <v>438304.09238223999</v>
      </c>
      <c r="H5621" s="167">
        <f t="shared" si="1225"/>
        <v>271299.98899881309</v>
      </c>
      <c r="I5621" s="168">
        <f t="shared" si="1226"/>
        <v>709604.08138105308</v>
      </c>
      <c r="J5621" s="168">
        <f t="shared" si="1228"/>
        <v>662674.17329606158</v>
      </c>
      <c r="K5621" s="94"/>
      <c r="L5621" s="265">
        <f t="shared" si="1227"/>
        <v>270410.14776781661</v>
      </c>
      <c r="M5621" s="265">
        <f>$G5621*NonHospFrac+theModel!$H5621*NonHospFrac</f>
        <v>439193.93361323641</v>
      </c>
      <c r="N5621" s="266">
        <f t="shared" si="1229"/>
        <v>709604.08138105297</v>
      </c>
      <c r="O5621" s="158"/>
      <c r="P5621" s="265">
        <f t="shared" si="1230"/>
        <v>252526.48036374321</v>
      </c>
      <c r="Q5621" s="265">
        <f t="shared" si="1231"/>
        <v>439192.37336261739</v>
      </c>
      <c r="R5621" s="266">
        <f t="shared" si="1232"/>
        <v>691718.8537263606</v>
      </c>
    </row>
    <row r="5622" spans="1:18" x14ac:dyDescent="0.25">
      <c r="A5622" s="81">
        <v>5591</v>
      </c>
      <c r="B5622" s="93">
        <f t="shared" si="1221"/>
        <v>7.4135999113209645E-47</v>
      </c>
      <c r="C5622" s="178">
        <f t="shared" si="1222"/>
        <v>7.3968761067152022E-47</v>
      </c>
      <c r="D5622" s="165">
        <f t="shared" si="1223"/>
        <v>2.2558277767625785E-3</v>
      </c>
      <c r="E5622" s="166">
        <f t="shared" si="1233"/>
        <v>24.291375447755232</v>
      </c>
      <c r="F5622" s="167">
        <f t="shared" si="1234"/>
        <v>12.614588927656383</v>
      </c>
      <c r="G5622" s="167">
        <f t="shared" si="1224"/>
        <v>438382.48696145334</v>
      </c>
      <c r="H5622" s="167">
        <f t="shared" si="1225"/>
        <v>271299.98899881309</v>
      </c>
      <c r="I5622" s="168">
        <f t="shared" si="1226"/>
        <v>709682.47596026643</v>
      </c>
      <c r="J5622" s="168">
        <f t="shared" si="1228"/>
        <v>662736.59106357489</v>
      </c>
      <c r="K5622" s="94"/>
      <c r="L5622" s="265">
        <f t="shared" si="1227"/>
        <v>270440.02173599903</v>
      </c>
      <c r="M5622" s="265">
        <f>$G5622*NonHospFrac+theModel!$H5622*NonHospFrac</f>
        <v>439242.45422426739</v>
      </c>
      <c r="N5622" s="266">
        <f t="shared" si="1229"/>
        <v>709682.47596026643</v>
      </c>
      <c r="O5622" s="158"/>
      <c r="P5622" s="265">
        <f t="shared" si="1230"/>
        <v>252550.26601856045</v>
      </c>
      <c r="Q5622" s="265">
        <f t="shared" si="1231"/>
        <v>439240.89397364837</v>
      </c>
      <c r="R5622" s="266">
        <f t="shared" si="1232"/>
        <v>691791.15999220882</v>
      </c>
    </row>
    <row r="5623" spans="1:18" x14ac:dyDescent="0.25">
      <c r="A5623" s="81">
        <v>5592</v>
      </c>
      <c r="B5623" s="93">
        <f t="shared" si="1221"/>
        <v>7.2751104601752462E-47</v>
      </c>
      <c r="C5623" s="178">
        <f t="shared" si="1222"/>
        <v>7.2586990639201666E-47</v>
      </c>
      <c r="D5623" s="165">
        <f t="shared" si="1223"/>
        <v>2.2558277767625785E-3</v>
      </c>
      <c r="E5623" s="166">
        <f t="shared" si="1233"/>
        <v>24.291375447755232</v>
      </c>
      <c r="F5623" s="167">
        <f t="shared" si="1234"/>
        <v>12.616844755433146</v>
      </c>
      <c r="G5623" s="167">
        <f t="shared" si="1224"/>
        <v>438460.8815406668</v>
      </c>
      <c r="H5623" s="167">
        <f t="shared" si="1225"/>
        <v>271299.98899881309</v>
      </c>
      <c r="I5623" s="168">
        <f t="shared" si="1226"/>
        <v>709760.87053947989</v>
      </c>
      <c r="J5623" s="168">
        <f t="shared" si="1228"/>
        <v>662799.00628681725</v>
      </c>
      <c r="K5623" s="94"/>
      <c r="L5623" s="265">
        <f t="shared" si="1227"/>
        <v>270469.89570418146</v>
      </c>
      <c r="M5623" s="265">
        <f>$G5623*NonHospFrac+theModel!$H5623*NonHospFrac</f>
        <v>439290.97483529837</v>
      </c>
      <c r="N5623" s="266">
        <f t="shared" si="1229"/>
        <v>709760.87053947989</v>
      </c>
      <c r="O5623" s="158"/>
      <c r="P5623" s="265">
        <f t="shared" si="1230"/>
        <v>252574.05070382755</v>
      </c>
      <c r="Q5623" s="265">
        <f t="shared" si="1231"/>
        <v>439289.41458467935</v>
      </c>
      <c r="R5623" s="266">
        <f t="shared" si="1232"/>
        <v>691863.46528850694</v>
      </c>
    </row>
    <row r="5624" spans="1:18" x14ac:dyDescent="0.25">
      <c r="A5624" s="81">
        <v>5593</v>
      </c>
      <c r="B5624" s="93">
        <f t="shared" si="1221"/>
        <v>7.1392080555801998E-47</v>
      </c>
      <c r="C5624" s="178">
        <f t="shared" si="1222"/>
        <v>7.1231032317443347E-47</v>
      </c>
      <c r="D5624" s="165">
        <f t="shared" si="1223"/>
        <v>2.2558277767625785E-3</v>
      </c>
      <c r="E5624" s="166">
        <f t="shared" si="1233"/>
        <v>24.291375447755232</v>
      </c>
      <c r="F5624" s="167">
        <f t="shared" si="1234"/>
        <v>12.619100583209908</v>
      </c>
      <c r="G5624" s="167">
        <f t="shared" si="1224"/>
        <v>438539.2761198802</v>
      </c>
      <c r="H5624" s="167">
        <f t="shared" si="1225"/>
        <v>271299.98899881309</v>
      </c>
      <c r="I5624" s="168">
        <f t="shared" si="1226"/>
        <v>709839.26511869323</v>
      </c>
      <c r="J5624" s="168">
        <f t="shared" si="1228"/>
        <v>662861.41896589217</v>
      </c>
      <c r="K5624" s="94"/>
      <c r="L5624" s="265">
        <f t="shared" si="1227"/>
        <v>270499.76967236388</v>
      </c>
      <c r="M5624" s="265">
        <f>$G5624*NonHospFrac+theModel!$H5624*NonHospFrac</f>
        <v>439339.49544632935</v>
      </c>
      <c r="N5624" s="266">
        <f t="shared" si="1229"/>
        <v>709839.26511869323</v>
      </c>
      <c r="O5624" s="158"/>
      <c r="P5624" s="265">
        <f t="shared" si="1230"/>
        <v>252597.83441958408</v>
      </c>
      <c r="Q5624" s="265">
        <f t="shared" si="1231"/>
        <v>439337.93519571034</v>
      </c>
      <c r="R5624" s="266">
        <f t="shared" si="1232"/>
        <v>691935.76961529441</v>
      </c>
    </row>
    <row r="5625" spans="1:18" x14ac:dyDescent="0.25">
      <c r="A5625" s="81">
        <v>5594</v>
      </c>
      <c r="B5625" s="93">
        <f t="shared" si="1221"/>
        <v>7.0058443703181205E-47</v>
      </c>
      <c r="C5625" s="178">
        <f t="shared" si="1222"/>
        <v>6.9900403919878812E-47</v>
      </c>
      <c r="D5625" s="165">
        <f t="shared" si="1223"/>
        <v>2.2558277767625785E-3</v>
      </c>
      <c r="E5625" s="166">
        <f t="shared" si="1233"/>
        <v>24.291375447755232</v>
      </c>
      <c r="F5625" s="167">
        <f t="shared" si="1234"/>
        <v>12.621356410986671</v>
      </c>
      <c r="G5625" s="167">
        <f t="shared" si="1224"/>
        <v>438617.67069909372</v>
      </c>
      <c r="H5625" s="167">
        <f t="shared" si="1225"/>
        <v>271299.98899881309</v>
      </c>
      <c r="I5625" s="168">
        <f t="shared" si="1226"/>
        <v>709917.65969790681</v>
      </c>
      <c r="J5625" s="168">
        <f t="shared" si="1228"/>
        <v>662923.82910090359</v>
      </c>
      <c r="K5625" s="94"/>
      <c r="L5625" s="265">
        <f t="shared" si="1227"/>
        <v>270529.64364054636</v>
      </c>
      <c r="M5625" s="265">
        <f>$G5625*NonHospFrac+theModel!$H5625*NonHospFrac</f>
        <v>439388.01605736045</v>
      </c>
      <c r="N5625" s="266">
        <f t="shared" si="1229"/>
        <v>709917.65969790681</v>
      </c>
      <c r="O5625" s="158"/>
      <c r="P5625" s="265">
        <f t="shared" si="1230"/>
        <v>252621.61716586957</v>
      </c>
      <c r="Q5625" s="265">
        <f t="shared" si="1231"/>
        <v>439386.45580674143</v>
      </c>
      <c r="R5625" s="266">
        <f t="shared" si="1232"/>
        <v>692008.07297261106</v>
      </c>
    </row>
    <row r="5626" spans="1:18" x14ac:dyDescent="0.25">
      <c r="A5626" s="81">
        <v>5595</v>
      </c>
      <c r="B5626" s="93">
        <f t="shared" si="1221"/>
        <v>6.8749719799459238E-47</v>
      </c>
      <c r="C5626" s="178">
        <f t="shared" si="1222"/>
        <v>6.859463227189097E-47</v>
      </c>
      <c r="D5626" s="165">
        <f t="shared" si="1223"/>
        <v>2.2558277767625785E-3</v>
      </c>
      <c r="E5626" s="166">
        <f t="shared" si="1233"/>
        <v>24.291375447755232</v>
      </c>
      <c r="F5626" s="167">
        <f t="shared" si="1234"/>
        <v>12.623612238763434</v>
      </c>
      <c r="G5626" s="167">
        <f t="shared" si="1224"/>
        <v>438696.06527830707</v>
      </c>
      <c r="H5626" s="167">
        <f t="shared" si="1225"/>
        <v>271299.98899881309</v>
      </c>
      <c r="I5626" s="168">
        <f t="shared" si="1226"/>
        <v>709996.05427712016</v>
      </c>
      <c r="J5626" s="168">
        <f t="shared" si="1228"/>
        <v>662986.23669195478</v>
      </c>
      <c r="K5626" s="94"/>
      <c r="L5626" s="265">
        <f t="shared" si="1227"/>
        <v>270559.51760872873</v>
      </c>
      <c r="M5626" s="265">
        <f>$G5626*NonHospFrac+theModel!$H5626*NonHospFrac</f>
        <v>439436.53666839143</v>
      </c>
      <c r="N5626" s="266">
        <f t="shared" si="1229"/>
        <v>709996.05427712016</v>
      </c>
      <c r="O5626" s="158"/>
      <c r="P5626" s="265">
        <f t="shared" si="1230"/>
        <v>252645.3989427234</v>
      </c>
      <c r="Q5626" s="265">
        <f t="shared" si="1231"/>
        <v>439434.97641777241</v>
      </c>
      <c r="R5626" s="266">
        <f t="shared" si="1232"/>
        <v>692080.37536049588</v>
      </c>
    </row>
    <row r="5627" spans="1:18" x14ac:dyDescent="0.25">
      <c r="A5627" s="81">
        <v>5596</v>
      </c>
      <c r="B5627" s="93">
        <f t="shared" si="1221"/>
        <v>6.7465443459309054E-47</v>
      </c>
      <c r="C5627" s="178">
        <f t="shared" si="1222"/>
        <v>6.731325303798194E-47</v>
      </c>
      <c r="D5627" s="165">
        <f t="shared" si="1223"/>
        <v>2.2558277767625785E-3</v>
      </c>
      <c r="E5627" s="166">
        <f t="shared" si="1233"/>
        <v>24.291375447755232</v>
      </c>
      <c r="F5627" s="167">
        <f t="shared" si="1234"/>
        <v>12.625868066540196</v>
      </c>
      <c r="G5627" s="167">
        <f t="shared" si="1224"/>
        <v>438774.45985752047</v>
      </c>
      <c r="H5627" s="167">
        <f t="shared" si="1225"/>
        <v>271299.98899881309</v>
      </c>
      <c r="I5627" s="168">
        <f t="shared" si="1226"/>
        <v>710074.4488563335</v>
      </c>
      <c r="J5627" s="168">
        <f t="shared" si="1228"/>
        <v>663048.64173914969</v>
      </c>
      <c r="K5627" s="94"/>
      <c r="L5627" s="265">
        <f t="shared" si="1227"/>
        <v>270589.39157691115</v>
      </c>
      <c r="M5627" s="265">
        <f>$G5627*NonHospFrac+theModel!$H5627*NonHospFrac</f>
        <v>439485.05727942241</v>
      </c>
      <c r="N5627" s="266">
        <f t="shared" si="1229"/>
        <v>710074.4488563335</v>
      </c>
      <c r="O5627" s="158"/>
      <c r="P5627" s="265">
        <f t="shared" si="1230"/>
        <v>252669.17975018526</v>
      </c>
      <c r="Q5627" s="265">
        <f t="shared" si="1231"/>
        <v>439483.49702880339</v>
      </c>
      <c r="R5627" s="266">
        <f t="shared" si="1232"/>
        <v>692152.67677898868</v>
      </c>
    </row>
    <row r="5628" spans="1:18" x14ac:dyDescent="0.25">
      <c r="A5628" s="81">
        <v>5597</v>
      </c>
      <c r="B5628" s="93">
        <f t="shared" si="1221"/>
        <v>6.6205157991015236E-47</v>
      </c>
      <c r="C5628" s="178">
        <f t="shared" si="1222"/>
        <v>6.6055810556654152E-47</v>
      </c>
      <c r="D5628" s="165">
        <f t="shared" si="1223"/>
        <v>2.2558277767625785E-3</v>
      </c>
      <c r="E5628" s="166">
        <f t="shared" si="1233"/>
        <v>24.291375447755232</v>
      </c>
      <c r="F5628" s="167">
        <f t="shared" si="1234"/>
        <v>12.628123894316959</v>
      </c>
      <c r="G5628" s="167">
        <f t="shared" si="1224"/>
        <v>438852.85443673388</v>
      </c>
      <c r="H5628" s="167">
        <f t="shared" si="1225"/>
        <v>271299.98899881309</v>
      </c>
      <c r="I5628" s="168">
        <f t="shared" si="1226"/>
        <v>710152.84343554697</v>
      </c>
      <c r="J5628" s="168">
        <f t="shared" si="1228"/>
        <v>663111.04424259218</v>
      </c>
      <c r="K5628" s="94"/>
      <c r="L5628" s="265">
        <f t="shared" si="1227"/>
        <v>270619.26554509357</v>
      </c>
      <c r="M5628" s="265">
        <f>$G5628*NonHospFrac+theModel!$H5628*NonHospFrac</f>
        <v>439533.57789045339</v>
      </c>
      <c r="N5628" s="266">
        <f t="shared" si="1229"/>
        <v>710152.84343554697</v>
      </c>
      <c r="O5628" s="158"/>
      <c r="P5628" s="265">
        <f t="shared" si="1230"/>
        <v>252692.95958829459</v>
      </c>
      <c r="Q5628" s="265">
        <f t="shared" si="1231"/>
        <v>439532.01763983438</v>
      </c>
      <c r="R5628" s="266">
        <f t="shared" si="1232"/>
        <v>692224.97722812893</v>
      </c>
    </row>
    <row r="5629" spans="1:18" x14ac:dyDescent="0.25">
      <c r="A5629" s="81">
        <v>5598</v>
      </c>
      <c r="B5629" s="93">
        <f t="shared" si="1221"/>
        <v>6.4968415234073356E-47</v>
      </c>
      <c r="C5629" s="178">
        <f t="shared" si="1222"/>
        <v>6.4821857678376087E-47</v>
      </c>
      <c r="D5629" s="165">
        <f t="shared" si="1223"/>
        <v>2.2558277767625785E-3</v>
      </c>
      <c r="E5629" s="166">
        <f t="shared" si="1233"/>
        <v>24.291375447755232</v>
      </c>
      <c r="F5629" s="167">
        <f t="shared" si="1234"/>
        <v>12.630379722093721</v>
      </c>
      <c r="G5629" s="167">
        <f t="shared" si="1224"/>
        <v>438931.2490159474</v>
      </c>
      <c r="H5629" s="167">
        <f t="shared" si="1225"/>
        <v>271299.98899881309</v>
      </c>
      <c r="I5629" s="168">
        <f t="shared" si="1226"/>
        <v>710231.23801476043</v>
      </c>
      <c r="J5629" s="168">
        <f t="shared" si="1228"/>
        <v>663173.44420238573</v>
      </c>
      <c r="K5629" s="94"/>
      <c r="L5629" s="265">
        <f t="shared" si="1227"/>
        <v>270649.13951327605</v>
      </c>
      <c r="M5629" s="265">
        <f>$G5629*NonHospFrac+theModel!$H5629*NonHospFrac</f>
        <v>439582.09850148438</v>
      </c>
      <c r="N5629" s="266">
        <f t="shared" si="1229"/>
        <v>710231.23801476043</v>
      </c>
      <c r="O5629" s="158"/>
      <c r="P5629" s="265">
        <f t="shared" si="1230"/>
        <v>252716.73845709095</v>
      </c>
      <c r="Q5629" s="265">
        <f t="shared" si="1231"/>
        <v>439580.53825086536</v>
      </c>
      <c r="R5629" s="266">
        <f t="shared" si="1232"/>
        <v>692297.27670795633</v>
      </c>
    </row>
    <row r="5630" spans="1:18" x14ac:dyDescent="0.25">
      <c r="A5630" s="81">
        <v>5599</v>
      </c>
      <c r="B5630" s="93">
        <f t="shared" si="1221"/>
        <v>6.375477539982391E-47</v>
      </c>
      <c r="C5630" s="178">
        <f t="shared" si="1222"/>
        <v>6.3610955606575726E-47</v>
      </c>
      <c r="D5630" s="165">
        <f t="shared" si="1223"/>
        <v>2.2558277767625785E-3</v>
      </c>
      <c r="E5630" s="166">
        <f t="shared" si="1233"/>
        <v>24.291375447755232</v>
      </c>
      <c r="F5630" s="167">
        <f t="shared" si="1234"/>
        <v>12.632635549870484</v>
      </c>
      <c r="G5630" s="167">
        <f t="shared" si="1224"/>
        <v>439009.64359516074</v>
      </c>
      <c r="H5630" s="167">
        <f t="shared" si="1225"/>
        <v>271299.98899881309</v>
      </c>
      <c r="I5630" s="168">
        <f t="shared" si="1226"/>
        <v>710309.63259397377</v>
      </c>
      <c r="J5630" s="168">
        <f t="shared" si="1228"/>
        <v>663235.84161863406</v>
      </c>
      <c r="K5630" s="94"/>
      <c r="L5630" s="265">
        <f t="shared" si="1227"/>
        <v>270679.01348145842</v>
      </c>
      <c r="M5630" s="265">
        <f>$G5630*NonHospFrac+theModel!$H5630*NonHospFrac</f>
        <v>439630.61911251536</v>
      </c>
      <c r="N5630" s="266">
        <f t="shared" si="1229"/>
        <v>710309.63259397377</v>
      </c>
      <c r="O5630" s="158"/>
      <c r="P5630" s="265">
        <f t="shared" si="1230"/>
        <v>252740.51635661369</v>
      </c>
      <c r="Q5630" s="265">
        <f t="shared" si="1231"/>
        <v>439629.05886189634</v>
      </c>
      <c r="R5630" s="266">
        <f t="shared" si="1232"/>
        <v>692369.57521851</v>
      </c>
    </row>
    <row r="5631" spans="1:18" x14ac:dyDescent="0.25">
      <c r="A5631" s="81">
        <v>5600</v>
      </c>
      <c r="B5631" s="93">
        <f t="shared" si="1221"/>
        <v>6.2563806915057988E-47</v>
      </c>
      <c r="C5631" s="178">
        <f t="shared" si="1222"/>
        <v>6.2422673741598991E-47</v>
      </c>
      <c r="D5631" s="165">
        <f t="shared" si="1223"/>
        <v>2.2558277767625785E-3</v>
      </c>
      <c r="E5631" s="166">
        <f t="shared" si="1233"/>
        <v>24.291375447755232</v>
      </c>
      <c r="F5631" s="167">
        <f t="shared" si="1234"/>
        <v>12.634891377647246</v>
      </c>
      <c r="G5631" s="167">
        <f t="shared" si="1224"/>
        <v>439088.03817437415</v>
      </c>
      <c r="H5631" s="167">
        <f t="shared" si="1225"/>
        <v>271299.98899881309</v>
      </c>
      <c r="I5631" s="168">
        <f t="shared" si="1226"/>
        <v>710388.02717318723</v>
      </c>
      <c r="J5631" s="168">
        <f t="shared" si="1228"/>
        <v>663298.23649144091</v>
      </c>
      <c r="K5631" s="94"/>
      <c r="L5631" s="265">
        <f t="shared" si="1227"/>
        <v>270708.8874496409</v>
      </c>
      <c r="M5631" s="265">
        <f>$G5631*NonHospFrac+theModel!$H5631*NonHospFrac</f>
        <v>439679.13972354634</v>
      </c>
      <c r="N5631" s="266">
        <f t="shared" si="1229"/>
        <v>710388.02717318723</v>
      </c>
      <c r="O5631" s="158"/>
      <c r="P5631" s="265">
        <f t="shared" si="1230"/>
        <v>252764.29328690254</v>
      </c>
      <c r="Q5631" s="265">
        <f t="shared" si="1231"/>
        <v>439677.57947292732</v>
      </c>
      <c r="R5631" s="266">
        <f t="shared" si="1232"/>
        <v>692441.87275982986</v>
      </c>
    </row>
    <row r="5632" spans="1:18" x14ac:dyDescent="0.25">
      <c r="A5632" s="81">
        <v>5601</v>
      </c>
      <c r="B5632" s="93">
        <f t="shared" si="1221"/>
        <v>6.139508626855863E-47</v>
      </c>
      <c r="C5632" s="178">
        <f t="shared" si="1222"/>
        <v>6.1256589527597282E-47</v>
      </c>
      <c r="D5632" s="165">
        <f t="shared" si="1223"/>
        <v>2.2558277767625785E-3</v>
      </c>
      <c r="E5632" s="166">
        <f t="shared" si="1233"/>
        <v>24.291375447755232</v>
      </c>
      <c r="F5632" s="167">
        <f t="shared" si="1234"/>
        <v>12.637147205424009</v>
      </c>
      <c r="G5632" s="167">
        <f t="shared" si="1224"/>
        <v>439166.43275358755</v>
      </c>
      <c r="H5632" s="167">
        <f t="shared" si="1225"/>
        <v>271299.98899881309</v>
      </c>
      <c r="I5632" s="168">
        <f t="shared" si="1226"/>
        <v>710466.4217524007</v>
      </c>
      <c r="J5632" s="168">
        <f t="shared" si="1228"/>
        <v>663360.62882090989</v>
      </c>
      <c r="K5632" s="94"/>
      <c r="L5632" s="265">
        <f t="shared" si="1227"/>
        <v>270738.76141782326</v>
      </c>
      <c r="M5632" s="265">
        <f>$G5632*NonHospFrac+theModel!$H5632*NonHospFrac</f>
        <v>439727.66033457732</v>
      </c>
      <c r="N5632" s="266">
        <f t="shared" si="1229"/>
        <v>710466.42175240058</v>
      </c>
      <c r="O5632" s="158"/>
      <c r="P5632" s="265">
        <f t="shared" si="1230"/>
        <v>252788.06924799681</v>
      </c>
      <c r="Q5632" s="265">
        <f t="shared" si="1231"/>
        <v>439726.1000839583</v>
      </c>
      <c r="R5632" s="266">
        <f t="shared" si="1232"/>
        <v>692514.16933195514</v>
      </c>
    </row>
    <row r="5633" spans="1:18" x14ac:dyDescent="0.25">
      <c r="A5633" s="81">
        <v>5602</v>
      </c>
      <c r="B5633" s="93">
        <f t="shared" si="1221"/>
        <v>6.0248197860485907E-47</v>
      </c>
      <c r="C5633" s="178">
        <f t="shared" si="1222"/>
        <v>6.0112288302252339E-47</v>
      </c>
      <c r="D5633" s="165">
        <f t="shared" si="1223"/>
        <v>2.2558277767625785E-3</v>
      </c>
      <c r="E5633" s="166">
        <f t="shared" si="1233"/>
        <v>24.291375447755232</v>
      </c>
      <c r="F5633" s="167">
        <f t="shared" si="1234"/>
        <v>12.639403033200772</v>
      </c>
      <c r="G5633" s="167">
        <f t="shared" si="1224"/>
        <v>439244.82733280101</v>
      </c>
      <c r="H5633" s="167">
        <f t="shared" si="1225"/>
        <v>271299.98899881309</v>
      </c>
      <c r="I5633" s="168">
        <f t="shared" si="1226"/>
        <v>710544.81633161404</v>
      </c>
      <c r="J5633" s="168">
        <f t="shared" si="1228"/>
        <v>663423.01860714459</v>
      </c>
      <c r="K5633" s="94"/>
      <c r="L5633" s="265">
        <f t="shared" si="1227"/>
        <v>270768.63538600574</v>
      </c>
      <c r="M5633" s="265">
        <f>$G5633*NonHospFrac+theModel!$H5633*NonHospFrac</f>
        <v>439776.18094560842</v>
      </c>
      <c r="N5633" s="266">
        <f t="shared" si="1229"/>
        <v>710544.81633161416</v>
      </c>
      <c r="O5633" s="158"/>
      <c r="P5633" s="265">
        <f t="shared" si="1230"/>
        <v>252811.84423993618</v>
      </c>
      <c r="Q5633" s="265">
        <f t="shared" si="1231"/>
        <v>439774.6206949894</v>
      </c>
      <c r="R5633" s="266">
        <f t="shared" si="1232"/>
        <v>692586.46493492555</v>
      </c>
    </row>
    <row r="5634" spans="1:18" x14ac:dyDescent="0.25">
      <c r="A5634" s="81">
        <v>5603</v>
      </c>
      <c r="B5634" s="93">
        <f t="shared" si="1221"/>
        <v>5.9122733854602646E-47</v>
      </c>
      <c r="C5634" s="178">
        <f t="shared" si="1222"/>
        <v>5.8989363149335291E-47</v>
      </c>
      <c r="D5634" s="165">
        <f t="shared" si="1223"/>
        <v>2.2558277767625785E-3</v>
      </c>
      <c r="E5634" s="166">
        <f t="shared" si="1233"/>
        <v>24.291375447755232</v>
      </c>
      <c r="F5634" s="167">
        <f t="shared" si="1234"/>
        <v>12.641658860977534</v>
      </c>
      <c r="G5634" s="167">
        <f t="shared" si="1224"/>
        <v>439323.22191201447</v>
      </c>
      <c r="H5634" s="167">
        <f t="shared" si="1225"/>
        <v>271299.98899881309</v>
      </c>
      <c r="I5634" s="168">
        <f t="shared" si="1226"/>
        <v>710623.21091082762</v>
      </c>
      <c r="J5634" s="168">
        <f t="shared" si="1228"/>
        <v>663485.40585024899</v>
      </c>
      <c r="K5634" s="94"/>
      <c r="L5634" s="265">
        <f t="shared" si="1227"/>
        <v>270798.50935418817</v>
      </c>
      <c r="M5634" s="265">
        <f>$G5634*NonHospFrac+theModel!$H5634*NonHospFrac</f>
        <v>439824.7015566394</v>
      </c>
      <c r="N5634" s="266">
        <f t="shared" si="1229"/>
        <v>710623.21091082762</v>
      </c>
      <c r="O5634" s="158"/>
      <c r="P5634" s="265">
        <f t="shared" si="1230"/>
        <v>252835.61826276005</v>
      </c>
      <c r="Q5634" s="265">
        <f t="shared" si="1231"/>
        <v>439823.14130602038</v>
      </c>
      <c r="R5634" s="266">
        <f t="shared" si="1232"/>
        <v>692658.75956878043</v>
      </c>
    </row>
    <row r="5635" spans="1:18" x14ac:dyDescent="0.25">
      <c r="A5635" s="81">
        <v>5604</v>
      </c>
      <c r="B5635" s="93">
        <f t="shared" si="1221"/>
        <v>5.8018294033233128E-47</v>
      </c>
      <c r="C5635" s="178">
        <f t="shared" si="1222"/>
        <v>5.7887414753992583E-47</v>
      </c>
      <c r="D5635" s="165">
        <f t="shared" si="1223"/>
        <v>2.2558277767625785E-3</v>
      </c>
      <c r="E5635" s="166">
        <f t="shared" si="1233"/>
        <v>24.291375447755232</v>
      </c>
      <c r="F5635" s="167">
        <f t="shared" si="1234"/>
        <v>12.643914688754297</v>
      </c>
      <c r="G5635" s="167">
        <f t="shared" si="1224"/>
        <v>439401.61649122782</v>
      </c>
      <c r="H5635" s="167">
        <f t="shared" si="1225"/>
        <v>271299.98899881309</v>
      </c>
      <c r="I5635" s="168">
        <f t="shared" si="1226"/>
        <v>710701.60549004097</v>
      </c>
      <c r="J5635" s="168">
        <f t="shared" si="1228"/>
        <v>663547.79055032635</v>
      </c>
      <c r="K5635" s="94"/>
      <c r="L5635" s="265">
        <f t="shared" si="1227"/>
        <v>270828.38332237059</v>
      </c>
      <c r="M5635" s="265">
        <f>$G5635*NonHospFrac+theModel!$H5635*NonHospFrac</f>
        <v>439873.22216767038</v>
      </c>
      <c r="N5635" s="266">
        <f t="shared" si="1229"/>
        <v>710701.60549004097</v>
      </c>
      <c r="O5635" s="158"/>
      <c r="P5635" s="265">
        <f t="shared" si="1230"/>
        <v>252859.39131650794</v>
      </c>
      <c r="Q5635" s="265">
        <f t="shared" si="1231"/>
        <v>439871.66191705136</v>
      </c>
      <c r="R5635" s="266">
        <f t="shared" si="1232"/>
        <v>692731.05323355924</v>
      </c>
    </row>
    <row r="5636" spans="1:18" x14ac:dyDescent="0.25">
      <c r="A5636" s="81">
        <v>5605</v>
      </c>
      <c r="B5636" s="93">
        <f t="shared" si="1221"/>
        <v>5.6934485654958275E-47</v>
      </c>
      <c r="C5636" s="178">
        <f t="shared" si="1222"/>
        <v>5.6806051260762131E-47</v>
      </c>
      <c r="D5636" s="165">
        <f t="shared" si="1223"/>
        <v>2.2558277767625785E-3</v>
      </c>
      <c r="E5636" s="166">
        <f t="shared" si="1233"/>
        <v>24.291375447755232</v>
      </c>
      <c r="F5636" s="167">
        <f t="shared" si="1234"/>
        <v>12.646170516531059</v>
      </c>
      <c r="G5636" s="167">
        <f t="shared" si="1224"/>
        <v>439480.01107044128</v>
      </c>
      <c r="H5636" s="167">
        <f t="shared" si="1225"/>
        <v>271299.98899881309</v>
      </c>
      <c r="I5636" s="168">
        <f t="shared" si="1226"/>
        <v>710780.00006925431</v>
      </c>
      <c r="J5636" s="168">
        <f t="shared" si="1228"/>
        <v>663610.17270748049</v>
      </c>
      <c r="K5636" s="94"/>
      <c r="L5636" s="265">
        <f t="shared" si="1227"/>
        <v>270858.25729055301</v>
      </c>
      <c r="M5636" s="265">
        <f>$G5636*NonHospFrac+theModel!$H5636*NonHospFrac</f>
        <v>439921.74277870136</v>
      </c>
      <c r="N5636" s="266">
        <f t="shared" si="1229"/>
        <v>710780.00006925431</v>
      </c>
      <c r="O5636" s="158"/>
      <c r="P5636" s="265">
        <f t="shared" si="1230"/>
        <v>252883.16340121935</v>
      </c>
      <c r="Q5636" s="265">
        <f t="shared" si="1231"/>
        <v>439920.18252808234</v>
      </c>
      <c r="R5636" s="266">
        <f t="shared" si="1232"/>
        <v>692803.34592930169</v>
      </c>
    </row>
    <row r="5637" spans="1:18" x14ac:dyDescent="0.25">
      <c r="A5637" s="81">
        <v>5606</v>
      </c>
      <c r="B5637" s="93">
        <f t="shared" si="1221"/>
        <v>5.5870923314942566E-47</v>
      </c>
      <c r="C5637" s="178">
        <f t="shared" si="1222"/>
        <v>5.5744888134215347E-47</v>
      </c>
      <c r="D5637" s="165">
        <f t="shared" si="1223"/>
        <v>2.2558277767625785E-3</v>
      </c>
      <c r="E5637" s="166">
        <f t="shared" si="1233"/>
        <v>24.291375447755232</v>
      </c>
      <c r="F5637" s="167">
        <f t="shared" si="1234"/>
        <v>12.648426344307822</v>
      </c>
      <c r="G5637" s="167">
        <f t="shared" si="1224"/>
        <v>439558.40564965468</v>
      </c>
      <c r="H5637" s="167">
        <f t="shared" si="1225"/>
        <v>271299.98899881309</v>
      </c>
      <c r="I5637" s="168">
        <f t="shared" si="1226"/>
        <v>710858.39464846777</v>
      </c>
      <c r="J5637" s="168">
        <f t="shared" si="1228"/>
        <v>663672.55232181528</v>
      </c>
      <c r="K5637" s="94"/>
      <c r="L5637" s="265">
        <f t="shared" si="1227"/>
        <v>270888.13125873543</v>
      </c>
      <c r="M5637" s="265">
        <f>$G5637*NonHospFrac+theModel!$H5637*NonHospFrac</f>
        <v>439970.26338973234</v>
      </c>
      <c r="N5637" s="266">
        <f t="shared" si="1229"/>
        <v>710858.39464846777</v>
      </c>
      <c r="O5637" s="158"/>
      <c r="P5637" s="265">
        <f t="shared" si="1230"/>
        <v>252906.9345169338</v>
      </c>
      <c r="Q5637" s="265">
        <f t="shared" si="1231"/>
        <v>439968.70313911332</v>
      </c>
      <c r="R5637" s="266">
        <f t="shared" si="1232"/>
        <v>692875.63765604713</v>
      </c>
    </row>
    <row r="5638" spans="1:18" x14ac:dyDescent="0.25">
      <c r="A5638" s="81">
        <v>5607</v>
      </c>
      <c r="B5638" s="93">
        <f t="shared" si="1221"/>
        <v>5.48272288078962E-47</v>
      </c>
      <c r="C5638" s="178">
        <f t="shared" si="1222"/>
        <v>5.4703548022228434E-47</v>
      </c>
      <c r="D5638" s="165">
        <f t="shared" si="1223"/>
        <v>2.2558277767625785E-3</v>
      </c>
      <c r="E5638" s="166">
        <f t="shared" si="1233"/>
        <v>24.291375447755232</v>
      </c>
      <c r="F5638" s="167">
        <f t="shared" si="1234"/>
        <v>12.650682172084585</v>
      </c>
      <c r="G5638" s="167">
        <f t="shared" si="1224"/>
        <v>439636.8002288682</v>
      </c>
      <c r="H5638" s="167">
        <f t="shared" si="1225"/>
        <v>271299.98899881309</v>
      </c>
      <c r="I5638" s="168">
        <f t="shared" si="1226"/>
        <v>710936.78922768123</v>
      </c>
      <c r="J5638" s="168">
        <f t="shared" si="1228"/>
        <v>663734.9293934342</v>
      </c>
      <c r="K5638" s="94"/>
      <c r="L5638" s="265">
        <f t="shared" si="1227"/>
        <v>270918.00522691791</v>
      </c>
      <c r="M5638" s="265">
        <f>$G5638*NonHospFrac+theModel!$H5638*NonHospFrac</f>
        <v>440018.78400076344</v>
      </c>
      <c r="N5638" s="266">
        <f t="shared" si="1229"/>
        <v>710936.78922768135</v>
      </c>
      <c r="O5638" s="158"/>
      <c r="P5638" s="265">
        <f t="shared" si="1230"/>
        <v>252930.70466369082</v>
      </c>
      <c r="Q5638" s="265">
        <f t="shared" si="1231"/>
        <v>440017.22375014442</v>
      </c>
      <c r="R5638" s="266">
        <f t="shared" si="1232"/>
        <v>692947.92841383524</v>
      </c>
    </row>
    <row r="5639" spans="1:18" x14ac:dyDescent="0.25">
      <c r="A5639" s="81">
        <v>5608</v>
      </c>
      <c r="B5639" s="93">
        <f t="shared" si="1221"/>
        <v>5.3803030993571607E-47</v>
      </c>
      <c r="C5639" s="178">
        <f t="shared" si="1222"/>
        <v>5.3681660621782292E-47</v>
      </c>
      <c r="D5639" s="165">
        <f t="shared" si="1223"/>
        <v>2.2558277767625785E-3</v>
      </c>
      <c r="E5639" s="166">
        <f t="shared" si="1233"/>
        <v>24.291375447755232</v>
      </c>
      <c r="F5639" s="167">
        <f t="shared" si="1234"/>
        <v>12.652937999861347</v>
      </c>
      <c r="G5639" s="167">
        <f t="shared" si="1224"/>
        <v>439715.19480808149</v>
      </c>
      <c r="H5639" s="167">
        <f t="shared" si="1225"/>
        <v>271299.98899881309</v>
      </c>
      <c r="I5639" s="168">
        <f t="shared" si="1226"/>
        <v>711015.18380689458</v>
      </c>
      <c r="J5639" s="168">
        <f t="shared" si="1228"/>
        <v>663797.30392244074</v>
      </c>
      <c r="K5639" s="94"/>
      <c r="L5639" s="265">
        <f t="shared" si="1227"/>
        <v>270947.87919510028</v>
      </c>
      <c r="M5639" s="265">
        <f>$G5639*NonHospFrac+theModel!$H5639*NonHospFrac</f>
        <v>440067.3046117943</v>
      </c>
      <c r="N5639" s="266">
        <f t="shared" si="1229"/>
        <v>711015.18380689458</v>
      </c>
      <c r="O5639" s="158"/>
      <c r="P5639" s="265">
        <f t="shared" si="1230"/>
        <v>252954.47384152978</v>
      </c>
      <c r="Q5639" s="265">
        <f t="shared" si="1231"/>
        <v>440065.74436117528</v>
      </c>
      <c r="R5639" s="266">
        <f t="shared" si="1232"/>
        <v>693020.21820270503</v>
      </c>
    </row>
    <row r="5640" spans="1:18" x14ac:dyDescent="0.25">
      <c r="A5640" s="81">
        <v>5609</v>
      </c>
      <c r="B5640" s="93">
        <f t="shared" si="1221"/>
        <v>5.2797965664797676E-47</v>
      </c>
      <c r="C5640" s="178">
        <f t="shared" si="1222"/>
        <v>5.267886254729447E-47</v>
      </c>
      <c r="D5640" s="165">
        <f t="shared" si="1223"/>
        <v>2.2558277767625785E-3</v>
      </c>
      <c r="E5640" s="166">
        <f t="shared" si="1233"/>
        <v>24.291375447755232</v>
      </c>
      <c r="F5640" s="167">
        <f t="shared" si="1234"/>
        <v>12.65519382763811</v>
      </c>
      <c r="G5640" s="167">
        <f t="shared" si="1224"/>
        <v>439793.58938729495</v>
      </c>
      <c r="H5640" s="167">
        <f t="shared" si="1225"/>
        <v>271299.98899881309</v>
      </c>
      <c r="I5640" s="168">
        <f t="shared" si="1226"/>
        <v>711093.57838610804</v>
      </c>
      <c r="J5640" s="168">
        <f t="shared" si="1228"/>
        <v>663859.67590893875</v>
      </c>
      <c r="K5640" s="94"/>
      <c r="L5640" s="265">
        <f t="shared" si="1227"/>
        <v>270977.7531632827</v>
      </c>
      <c r="M5640" s="265">
        <f>$G5640*NonHospFrac+theModel!$H5640*NonHospFrac</f>
        <v>440115.82522282528</v>
      </c>
      <c r="N5640" s="266">
        <f t="shared" si="1229"/>
        <v>711093.57838610793</v>
      </c>
      <c r="O5640" s="158"/>
      <c r="P5640" s="265">
        <f t="shared" si="1230"/>
        <v>252978.24205049028</v>
      </c>
      <c r="Q5640" s="265">
        <f t="shared" si="1231"/>
        <v>440114.26497220626</v>
      </c>
      <c r="R5640" s="266">
        <f t="shared" si="1232"/>
        <v>693092.50702269655</v>
      </c>
    </row>
    <row r="5641" spans="1:18" x14ac:dyDescent="0.25">
      <c r="A5641" s="81">
        <v>5610</v>
      </c>
      <c r="B5641" s="93">
        <f t="shared" si="1221"/>
        <v>5.1811675417955171E-47</v>
      </c>
      <c r="C5641" s="178">
        <f t="shared" si="1222"/>
        <v>5.169479720138674E-47</v>
      </c>
      <c r="D5641" s="165">
        <f t="shared" si="1223"/>
        <v>2.2558277767625785E-3</v>
      </c>
      <c r="E5641" s="166">
        <f t="shared" si="1233"/>
        <v>24.291375447755232</v>
      </c>
      <c r="F5641" s="167">
        <f t="shared" si="1234"/>
        <v>12.657449655414872</v>
      </c>
      <c r="G5641" s="167">
        <f t="shared" si="1224"/>
        <v>439871.98396650836</v>
      </c>
      <c r="H5641" s="167">
        <f t="shared" si="1225"/>
        <v>271299.98899881309</v>
      </c>
      <c r="I5641" s="168">
        <f t="shared" si="1226"/>
        <v>711171.9729653215</v>
      </c>
      <c r="J5641" s="168">
        <f t="shared" si="1228"/>
        <v>663922.04535303183</v>
      </c>
      <c r="K5641" s="94"/>
      <c r="L5641" s="265">
        <f t="shared" si="1227"/>
        <v>271007.62713146512</v>
      </c>
      <c r="M5641" s="265">
        <f>$G5641*NonHospFrac+theModel!$H5641*NonHospFrac</f>
        <v>440164.34583385626</v>
      </c>
      <c r="N5641" s="266">
        <f t="shared" si="1229"/>
        <v>711171.97296532139</v>
      </c>
      <c r="O5641" s="158"/>
      <c r="P5641" s="265">
        <f t="shared" si="1230"/>
        <v>253002.00929061181</v>
      </c>
      <c r="Q5641" s="265">
        <f t="shared" si="1231"/>
        <v>440162.78558323724</v>
      </c>
      <c r="R5641" s="266">
        <f t="shared" si="1232"/>
        <v>693164.79487384902</v>
      </c>
    </row>
    <row r="5642" spans="1:18" x14ac:dyDescent="0.25">
      <c r="A5642" s="81">
        <v>5611</v>
      </c>
      <c r="B5642" s="93">
        <f t="shared" si="1221"/>
        <v>5.0843809525891653E-47</v>
      </c>
      <c r="C5642" s="178">
        <f t="shared" si="1222"/>
        <v>5.0729114648086725E-47</v>
      </c>
      <c r="D5642" s="165">
        <f t="shared" si="1223"/>
        <v>2.2558277767625785E-3</v>
      </c>
      <c r="E5642" s="166">
        <f t="shared" si="1233"/>
        <v>24.291375447755232</v>
      </c>
      <c r="F5642" s="167">
        <f t="shared" si="1234"/>
        <v>12.659705483191635</v>
      </c>
      <c r="G5642" s="167">
        <f t="shared" si="1224"/>
        <v>439950.37854572188</v>
      </c>
      <c r="H5642" s="167">
        <f t="shared" si="1225"/>
        <v>271299.98899881309</v>
      </c>
      <c r="I5642" s="168">
        <f t="shared" si="1226"/>
        <v>711250.36754453497</v>
      </c>
      <c r="J5642" s="168">
        <f t="shared" si="1228"/>
        <v>663984.4122548236</v>
      </c>
      <c r="K5642" s="94"/>
      <c r="L5642" s="265">
        <f t="shared" si="1227"/>
        <v>271037.5010996476</v>
      </c>
      <c r="M5642" s="265">
        <f>$G5642*NonHospFrac+theModel!$H5642*NonHospFrac</f>
        <v>440212.86644488736</v>
      </c>
      <c r="N5642" s="266">
        <f t="shared" si="1229"/>
        <v>711250.36754453497</v>
      </c>
      <c r="O5642" s="158"/>
      <c r="P5642" s="265">
        <f t="shared" si="1230"/>
        <v>253025.77556193387</v>
      </c>
      <c r="Q5642" s="265">
        <f t="shared" si="1231"/>
        <v>440211.30619426834</v>
      </c>
      <c r="R5642" s="266">
        <f t="shared" si="1232"/>
        <v>693237.08175620227</v>
      </c>
    </row>
    <row r="5643" spans="1:18" x14ac:dyDescent="0.25">
      <c r="A5643" s="81">
        <v>5612</v>
      </c>
      <c r="B5643" s="93">
        <f t="shared" si="1221"/>
        <v>4.989402381319819E-47</v>
      </c>
      <c r="C5643" s="178">
        <f t="shared" si="1222"/>
        <v>4.9781471488385924E-47</v>
      </c>
      <c r="D5643" s="165">
        <f t="shared" si="1223"/>
        <v>2.2558277767625785E-3</v>
      </c>
      <c r="E5643" s="166">
        <f t="shared" si="1233"/>
        <v>24.291375447755232</v>
      </c>
      <c r="F5643" s="167">
        <f t="shared" si="1234"/>
        <v>12.661961310968397</v>
      </c>
      <c r="G5643" s="167">
        <f t="shared" si="1224"/>
        <v>440028.77312493522</v>
      </c>
      <c r="H5643" s="167">
        <f t="shared" si="1225"/>
        <v>271299.98899881309</v>
      </c>
      <c r="I5643" s="168">
        <f t="shared" si="1226"/>
        <v>711328.76212374831</v>
      </c>
      <c r="J5643" s="168">
        <f t="shared" si="1228"/>
        <v>664046.77661441755</v>
      </c>
      <c r="K5643" s="94"/>
      <c r="L5643" s="265">
        <f t="shared" si="1227"/>
        <v>271067.37506782997</v>
      </c>
      <c r="M5643" s="265">
        <f>$G5643*NonHospFrac+theModel!$H5643*NonHospFrac</f>
        <v>440261.38705591834</v>
      </c>
      <c r="N5643" s="266">
        <f t="shared" si="1229"/>
        <v>711328.76212374831</v>
      </c>
      <c r="O5643" s="158"/>
      <c r="P5643" s="265">
        <f t="shared" si="1230"/>
        <v>253049.54086449585</v>
      </c>
      <c r="Q5643" s="265">
        <f t="shared" si="1231"/>
        <v>440259.82680529932</v>
      </c>
      <c r="R5643" s="266">
        <f t="shared" si="1232"/>
        <v>693309.36766979517</v>
      </c>
    </row>
    <row r="5644" spans="1:18" x14ac:dyDescent="0.25">
      <c r="A5644" s="81">
        <v>5613</v>
      </c>
      <c r="B5644" s="93">
        <f t="shared" si="1221"/>
        <v>4.8961980533820577E-47</v>
      </c>
      <c r="C5644" s="178">
        <f t="shared" si="1222"/>
        <v>4.8851530738127078E-47</v>
      </c>
      <c r="D5644" s="165">
        <f t="shared" si="1223"/>
        <v>2.2558277767625785E-3</v>
      </c>
      <c r="E5644" s="166">
        <f t="shared" si="1233"/>
        <v>24.291375447755232</v>
      </c>
      <c r="F5644" s="167">
        <f t="shared" si="1234"/>
        <v>12.66421713874516</v>
      </c>
      <c r="G5644" s="167">
        <f t="shared" si="1224"/>
        <v>440107.16770414863</v>
      </c>
      <c r="H5644" s="167">
        <f t="shared" si="1225"/>
        <v>271299.98899881309</v>
      </c>
      <c r="I5644" s="168">
        <f t="shared" si="1226"/>
        <v>711407.15670296177</v>
      </c>
      <c r="J5644" s="168">
        <f t="shared" si="1228"/>
        <v>664109.13843191753</v>
      </c>
      <c r="K5644" s="94"/>
      <c r="L5644" s="265">
        <f t="shared" si="1227"/>
        <v>271097.24903601239</v>
      </c>
      <c r="M5644" s="265">
        <f>$G5644*NonHospFrac+theModel!$H5644*NonHospFrac</f>
        <v>440309.90766694932</v>
      </c>
      <c r="N5644" s="266">
        <f t="shared" si="1229"/>
        <v>711407.15670296177</v>
      </c>
      <c r="O5644" s="158"/>
      <c r="P5644" s="265">
        <f t="shared" si="1230"/>
        <v>253073.30519833736</v>
      </c>
      <c r="Q5644" s="265">
        <f t="shared" si="1231"/>
        <v>440308.3474163303</v>
      </c>
      <c r="R5644" s="266">
        <f t="shared" si="1232"/>
        <v>693381.65261466766</v>
      </c>
    </row>
    <row r="5645" spans="1:18" x14ac:dyDescent="0.25">
      <c r="A5645" s="81">
        <v>5614</v>
      </c>
      <c r="B5645" s="93">
        <f t="shared" si="1221"/>
        <v>4.8047348250955995E-47</v>
      </c>
      <c r="C5645" s="178">
        <f t="shared" si="1222"/>
        <v>4.7938961708171704E-47</v>
      </c>
      <c r="D5645" s="165">
        <f t="shared" si="1223"/>
        <v>2.2558277767625785E-3</v>
      </c>
      <c r="E5645" s="166">
        <f t="shared" si="1233"/>
        <v>24.291375447755232</v>
      </c>
      <c r="F5645" s="167">
        <f t="shared" si="1234"/>
        <v>12.666472966521923</v>
      </c>
      <c r="G5645" s="167">
        <f t="shared" si="1224"/>
        <v>440185.56228336203</v>
      </c>
      <c r="H5645" s="167">
        <f t="shared" si="1225"/>
        <v>271299.98899881309</v>
      </c>
      <c r="I5645" s="168">
        <f t="shared" si="1226"/>
        <v>711485.55128217512</v>
      </c>
      <c r="J5645" s="168">
        <f t="shared" si="1228"/>
        <v>664171.49770742701</v>
      </c>
      <c r="K5645" s="94"/>
      <c r="L5645" s="265">
        <f t="shared" si="1227"/>
        <v>271127.12300419481</v>
      </c>
      <c r="M5645" s="265">
        <f>$G5645*NonHospFrac+theModel!$H5645*NonHospFrac</f>
        <v>440358.4282779803</v>
      </c>
      <c r="N5645" s="266">
        <f t="shared" si="1229"/>
        <v>711485.55128217512</v>
      </c>
      <c r="O5645" s="158"/>
      <c r="P5645" s="265">
        <f t="shared" si="1230"/>
        <v>253097.06856349783</v>
      </c>
      <c r="Q5645" s="265">
        <f t="shared" si="1231"/>
        <v>440356.86802736128</v>
      </c>
      <c r="R5645" s="266">
        <f t="shared" si="1232"/>
        <v>693453.93659085908</v>
      </c>
    </row>
    <row r="5646" spans="1:18" x14ac:dyDescent="0.25">
      <c r="A5646" s="81">
        <v>5615</v>
      </c>
      <c r="B5646" s="93">
        <f t="shared" si="1221"/>
        <v>4.7149801719193337E-47</v>
      </c>
      <c r="C5646" s="178">
        <f t="shared" si="1222"/>
        <v>4.7043439886806329E-47</v>
      </c>
      <c r="D5646" s="165">
        <f t="shared" si="1223"/>
        <v>2.2558277767625785E-3</v>
      </c>
      <c r="E5646" s="166">
        <f t="shared" si="1233"/>
        <v>24.291375447755232</v>
      </c>
      <c r="F5646" s="167">
        <f t="shared" si="1234"/>
        <v>12.668728794298685</v>
      </c>
      <c r="G5646" s="167">
        <f t="shared" si="1224"/>
        <v>440263.95686257555</v>
      </c>
      <c r="H5646" s="167">
        <f t="shared" si="1225"/>
        <v>271299.98899881309</v>
      </c>
      <c r="I5646" s="168">
        <f t="shared" si="1226"/>
        <v>711563.9458613887</v>
      </c>
      <c r="J5646" s="168">
        <f t="shared" si="1228"/>
        <v>664233.85444104986</v>
      </c>
      <c r="K5646" s="94"/>
      <c r="L5646" s="265">
        <f t="shared" si="1227"/>
        <v>271156.9969723773</v>
      </c>
      <c r="M5646" s="265">
        <f>$G5646*NonHospFrac+theModel!$H5646*NonHospFrac</f>
        <v>440406.94888901128</v>
      </c>
      <c r="N5646" s="266">
        <f t="shared" si="1229"/>
        <v>711563.94586138858</v>
      </c>
      <c r="O5646" s="158"/>
      <c r="P5646" s="265">
        <f t="shared" si="1230"/>
        <v>253120.83096001681</v>
      </c>
      <c r="Q5646" s="265">
        <f t="shared" si="1231"/>
        <v>440405.38863839227</v>
      </c>
      <c r="R5646" s="266">
        <f t="shared" si="1232"/>
        <v>693526.21959840902</v>
      </c>
    </row>
    <row r="5647" spans="1:18" x14ac:dyDescent="0.25">
      <c r="A5647" s="81">
        <v>5616</v>
      </c>
      <c r="B5647" s="93">
        <f t="shared" si="1221"/>
        <v>4.6269021768855146E-47</v>
      </c>
      <c r="C5647" s="178">
        <f t="shared" si="1222"/>
        <v>4.6164646824345326E-47</v>
      </c>
      <c r="D5647" s="165">
        <f t="shared" si="1223"/>
        <v>2.2558277767625785E-3</v>
      </c>
      <c r="E5647" s="166">
        <f t="shared" si="1233"/>
        <v>24.291375447755232</v>
      </c>
      <c r="F5647" s="167">
        <f t="shared" si="1234"/>
        <v>12.670984622075448</v>
      </c>
      <c r="G5647" s="167">
        <f t="shared" si="1224"/>
        <v>440342.35144178889</v>
      </c>
      <c r="H5647" s="167">
        <f t="shared" si="1225"/>
        <v>271299.98899881309</v>
      </c>
      <c r="I5647" s="168">
        <f t="shared" si="1226"/>
        <v>711642.34044060204</v>
      </c>
      <c r="J5647" s="168">
        <f t="shared" si="1228"/>
        <v>664296.2086328892</v>
      </c>
      <c r="K5647" s="94"/>
      <c r="L5647" s="265">
        <f t="shared" si="1227"/>
        <v>271186.87094055966</v>
      </c>
      <c r="M5647" s="265">
        <f>$G5647*NonHospFrac+theModel!$H5647*NonHospFrac</f>
        <v>440455.46950004227</v>
      </c>
      <c r="N5647" s="266">
        <f t="shared" si="1229"/>
        <v>711642.34044060193</v>
      </c>
      <c r="O5647" s="158"/>
      <c r="P5647" s="265">
        <f t="shared" si="1230"/>
        <v>253144.59238793363</v>
      </c>
      <c r="Q5647" s="265">
        <f t="shared" si="1231"/>
        <v>440453.90924942325</v>
      </c>
      <c r="R5647" s="266">
        <f t="shared" si="1232"/>
        <v>693598.50163735682</v>
      </c>
    </row>
    <row r="5648" spans="1:18" x14ac:dyDescent="0.25">
      <c r="A5648" s="81">
        <v>5617</v>
      </c>
      <c r="B5648" s="93">
        <f t="shared" si="1221"/>
        <v>4.5404695192500119E-47</v>
      </c>
      <c r="C5648" s="178">
        <f t="shared" si="1222"/>
        <v>4.5302270019889442E-47</v>
      </c>
      <c r="D5648" s="165">
        <f t="shared" si="1223"/>
        <v>2.2558277767625785E-3</v>
      </c>
      <c r="E5648" s="166">
        <f t="shared" si="1233"/>
        <v>24.291375447755232</v>
      </c>
      <c r="F5648" s="167">
        <f t="shared" si="1234"/>
        <v>12.67324044985221</v>
      </c>
      <c r="G5648" s="167">
        <f t="shared" si="1224"/>
        <v>440420.7460210023</v>
      </c>
      <c r="H5648" s="167">
        <f t="shared" si="1225"/>
        <v>271299.98899881309</v>
      </c>
      <c r="I5648" s="168">
        <f t="shared" si="1226"/>
        <v>711720.73501981539</v>
      </c>
      <c r="J5648" s="168">
        <f t="shared" si="1228"/>
        <v>664358.56028304901</v>
      </c>
      <c r="K5648" s="94"/>
      <c r="L5648" s="265">
        <f t="shared" si="1227"/>
        <v>271216.74490874208</v>
      </c>
      <c r="M5648" s="265">
        <f>$G5648*NonHospFrac+theModel!$H5648*NonHospFrac</f>
        <v>440503.99011107325</v>
      </c>
      <c r="N5648" s="266">
        <f t="shared" si="1229"/>
        <v>711720.73501981539</v>
      </c>
      <c r="O5648" s="158"/>
      <c r="P5648" s="265">
        <f t="shared" si="1230"/>
        <v>253168.35284728793</v>
      </c>
      <c r="Q5648" s="265">
        <f t="shared" si="1231"/>
        <v>440502.42986045423</v>
      </c>
      <c r="R5648" s="266">
        <f t="shared" si="1232"/>
        <v>693670.78270774218</v>
      </c>
    </row>
    <row r="5649" spans="1:18" x14ac:dyDescent="0.25">
      <c r="A5649" s="81">
        <v>5618</v>
      </c>
      <c r="B5649" s="93">
        <f t="shared" si="1221"/>
        <v>4.4556514633545792E-47</v>
      </c>
      <c r="C5649" s="178">
        <f t="shared" si="1222"/>
        <v>4.4456002810199711E-47</v>
      </c>
      <c r="D5649" s="165">
        <f t="shared" si="1223"/>
        <v>2.2558277767625785E-3</v>
      </c>
      <c r="E5649" s="166">
        <f t="shared" si="1233"/>
        <v>24.291375447755232</v>
      </c>
      <c r="F5649" s="167">
        <f t="shared" si="1234"/>
        <v>12.675496277628973</v>
      </c>
      <c r="G5649" s="167">
        <f t="shared" si="1224"/>
        <v>440499.1406002157</v>
      </c>
      <c r="H5649" s="167">
        <f t="shared" si="1225"/>
        <v>271299.98899881309</v>
      </c>
      <c r="I5649" s="168">
        <f t="shared" si="1226"/>
        <v>711799.12959902873</v>
      </c>
      <c r="J5649" s="168">
        <f t="shared" si="1228"/>
        <v>664420.90939163277</v>
      </c>
      <c r="K5649" s="94"/>
      <c r="L5649" s="265">
        <f t="shared" si="1227"/>
        <v>271246.61887692451</v>
      </c>
      <c r="M5649" s="265">
        <f>$G5649*NonHospFrac+theModel!$H5649*NonHospFrac</f>
        <v>440552.51072210423</v>
      </c>
      <c r="N5649" s="266">
        <f t="shared" si="1229"/>
        <v>711799.12959902873</v>
      </c>
      <c r="O5649" s="158"/>
      <c r="P5649" s="265">
        <f t="shared" si="1230"/>
        <v>253192.1123381191</v>
      </c>
      <c r="Q5649" s="265">
        <f t="shared" si="1231"/>
        <v>440550.95047148521</v>
      </c>
      <c r="R5649" s="266">
        <f t="shared" si="1232"/>
        <v>693743.06280960434</v>
      </c>
    </row>
    <row r="5650" spans="1:18" x14ac:dyDescent="0.25">
      <c r="A5650" s="81">
        <v>5619</v>
      </c>
      <c r="B5650" s="93">
        <f t="shared" si="1221"/>
        <v>4.3724178476971835E-47</v>
      </c>
      <c r="C5650" s="178">
        <f t="shared" si="1222"/>
        <v>4.3625544260647356E-47</v>
      </c>
      <c r="D5650" s="165">
        <f t="shared" si="1223"/>
        <v>2.2558277767625785E-3</v>
      </c>
      <c r="E5650" s="166">
        <f t="shared" si="1233"/>
        <v>24.291375447755232</v>
      </c>
      <c r="F5650" s="167">
        <f t="shared" si="1234"/>
        <v>12.677752105405736</v>
      </c>
      <c r="G5650" s="167">
        <f t="shared" si="1224"/>
        <v>440577.53517942922</v>
      </c>
      <c r="H5650" s="167">
        <f t="shared" si="1225"/>
        <v>271299.98899881309</v>
      </c>
      <c r="I5650" s="168">
        <f t="shared" si="1226"/>
        <v>711877.52417824231</v>
      </c>
      <c r="J5650" s="168">
        <f t="shared" si="1228"/>
        <v>664483.25595874432</v>
      </c>
      <c r="K5650" s="94"/>
      <c r="L5650" s="265">
        <f t="shared" si="1227"/>
        <v>271276.49284510699</v>
      </c>
      <c r="M5650" s="265">
        <f>$G5650*NonHospFrac+theModel!$H5650*NonHospFrac</f>
        <v>440601.03133313532</v>
      </c>
      <c r="N5650" s="266">
        <f t="shared" si="1229"/>
        <v>711877.52417824231</v>
      </c>
      <c r="O5650" s="158"/>
      <c r="P5650" s="265">
        <f t="shared" si="1230"/>
        <v>253215.8708604667</v>
      </c>
      <c r="Q5650" s="265">
        <f t="shared" si="1231"/>
        <v>440599.47108251631</v>
      </c>
      <c r="R5650" s="266">
        <f t="shared" si="1232"/>
        <v>693815.34194298298</v>
      </c>
    </row>
    <row r="5651" spans="1:18" x14ac:dyDescent="0.25">
      <c r="A5651" s="81">
        <v>5620</v>
      </c>
      <c r="B5651" s="93">
        <f t="shared" si="1221"/>
        <v>4.2907390742065018E-47</v>
      </c>
      <c r="C5651" s="178">
        <f t="shared" si="1222"/>
        <v>4.2810599058200662E-47</v>
      </c>
      <c r="D5651" s="165">
        <f t="shared" si="1223"/>
        <v>2.2558277767625785E-3</v>
      </c>
      <c r="E5651" s="166">
        <f t="shared" si="1233"/>
        <v>24.291375447755232</v>
      </c>
      <c r="F5651" s="167">
        <f t="shared" si="1234"/>
        <v>12.680007933182498</v>
      </c>
      <c r="G5651" s="167">
        <f t="shared" si="1224"/>
        <v>440655.92975864263</v>
      </c>
      <c r="H5651" s="167">
        <f t="shared" si="1225"/>
        <v>271299.98899881309</v>
      </c>
      <c r="I5651" s="168">
        <f t="shared" si="1226"/>
        <v>711955.91875745566</v>
      </c>
      <c r="J5651" s="168">
        <f t="shared" si="1228"/>
        <v>664545.59998448682</v>
      </c>
      <c r="K5651" s="94"/>
      <c r="L5651" s="265">
        <f t="shared" si="1227"/>
        <v>271306.36681328935</v>
      </c>
      <c r="M5651" s="265">
        <f>$G5651*NonHospFrac+theModel!$H5651*NonHospFrac</f>
        <v>440649.55194416631</v>
      </c>
      <c r="N5651" s="266">
        <f t="shared" si="1229"/>
        <v>711955.91875745566</v>
      </c>
      <c r="O5651" s="158"/>
      <c r="P5651" s="265">
        <f t="shared" si="1230"/>
        <v>253239.62841437009</v>
      </c>
      <c r="Q5651" s="265">
        <f t="shared" si="1231"/>
        <v>440647.99169354729</v>
      </c>
      <c r="R5651" s="266">
        <f t="shared" si="1232"/>
        <v>693887.62010791735</v>
      </c>
    </row>
    <row r="5652" spans="1:18" x14ac:dyDescent="0.25">
      <c r="A5652" s="81">
        <v>5621</v>
      </c>
      <c r="B5652" s="93">
        <f t="shared" si="1221"/>
        <v>4.2105860977168354E-47</v>
      </c>
      <c r="C5652" s="178">
        <f t="shared" si="1222"/>
        <v>4.2010877406411551E-47</v>
      </c>
      <c r="D5652" s="165">
        <f t="shared" si="1223"/>
        <v>2.2558277767625785E-3</v>
      </c>
      <c r="E5652" s="166">
        <f t="shared" si="1233"/>
        <v>24.291375447755232</v>
      </c>
      <c r="F5652" s="167">
        <f t="shared" si="1234"/>
        <v>12.682263760959261</v>
      </c>
      <c r="G5652" s="167">
        <f t="shared" si="1224"/>
        <v>440734.32433785597</v>
      </c>
      <c r="H5652" s="167">
        <f t="shared" si="1225"/>
        <v>271299.98899881309</v>
      </c>
      <c r="I5652" s="168">
        <f t="shared" si="1226"/>
        <v>712034.313336669</v>
      </c>
      <c r="J5652" s="168">
        <f t="shared" si="1228"/>
        <v>664607.9414689641</v>
      </c>
      <c r="K5652" s="94"/>
      <c r="L5652" s="265">
        <f t="shared" si="1227"/>
        <v>271336.24078147183</v>
      </c>
      <c r="M5652" s="265">
        <f>$G5652*NonHospFrac+theModel!$H5652*NonHospFrac</f>
        <v>440698.07255519729</v>
      </c>
      <c r="N5652" s="266">
        <f t="shared" si="1229"/>
        <v>712034.31333666912</v>
      </c>
      <c r="O5652" s="158"/>
      <c r="P5652" s="265">
        <f t="shared" si="1230"/>
        <v>253263.3849998689</v>
      </c>
      <c r="Q5652" s="265">
        <f t="shared" si="1231"/>
        <v>440696.51230457827</v>
      </c>
      <c r="R5652" s="266">
        <f t="shared" si="1232"/>
        <v>693959.89730444713</v>
      </c>
    </row>
    <row r="5653" spans="1:18" x14ac:dyDescent="0.25">
      <c r="A5653" s="81">
        <v>5622</v>
      </c>
      <c r="B5653" s="93">
        <f t="shared" si="1221"/>
        <v>4.1319304156392832E-47</v>
      </c>
      <c r="C5653" s="178">
        <f t="shared" si="1222"/>
        <v>4.1226094922360338E-47</v>
      </c>
      <c r="D5653" s="165">
        <f t="shared" si="1223"/>
        <v>2.2558277767625785E-3</v>
      </c>
      <c r="E5653" s="166">
        <f t="shared" si="1233"/>
        <v>24.291375447755232</v>
      </c>
      <c r="F5653" s="167">
        <f t="shared" si="1234"/>
        <v>12.684519588736023</v>
      </c>
      <c r="G5653" s="167">
        <f t="shared" si="1224"/>
        <v>440812.71891706943</v>
      </c>
      <c r="H5653" s="167">
        <f t="shared" si="1225"/>
        <v>271299.98899881309</v>
      </c>
      <c r="I5653" s="168">
        <f t="shared" si="1226"/>
        <v>712112.70791588258</v>
      </c>
      <c r="J5653" s="168">
        <f t="shared" si="1228"/>
        <v>664670.28041228</v>
      </c>
      <c r="K5653" s="94"/>
      <c r="L5653" s="265">
        <f t="shared" si="1227"/>
        <v>271366.1147496542</v>
      </c>
      <c r="M5653" s="265">
        <f>$G5653*NonHospFrac+theModel!$H5653*NonHospFrac</f>
        <v>440746.59316622827</v>
      </c>
      <c r="N5653" s="266">
        <f t="shared" si="1229"/>
        <v>712112.70791588246</v>
      </c>
      <c r="O5653" s="158"/>
      <c r="P5653" s="265">
        <f t="shared" si="1230"/>
        <v>253287.14061700241</v>
      </c>
      <c r="Q5653" s="265">
        <f t="shared" si="1231"/>
        <v>440745.03291560925</v>
      </c>
      <c r="R5653" s="266">
        <f t="shared" si="1232"/>
        <v>694032.17353261169</v>
      </c>
    </row>
    <row r="5654" spans="1:18" x14ac:dyDescent="0.25">
      <c r="A5654" s="81">
        <v>5623</v>
      </c>
      <c r="B5654" s="93">
        <f t="shared" si="1221"/>
        <v>4.0547440578268073E-47</v>
      </c>
      <c r="C5654" s="178">
        <f t="shared" si="1222"/>
        <v>4.0455972535534987E-47</v>
      </c>
      <c r="D5654" s="165">
        <f t="shared" si="1223"/>
        <v>2.2558277767625785E-3</v>
      </c>
      <c r="E5654" s="166">
        <f t="shared" si="1233"/>
        <v>24.291375447755232</v>
      </c>
      <c r="F5654" s="167">
        <f t="shared" si="1234"/>
        <v>12.686775416512786</v>
      </c>
      <c r="G5654" s="167">
        <f t="shared" si="1224"/>
        <v>440891.11349628289</v>
      </c>
      <c r="H5654" s="167">
        <f t="shared" si="1225"/>
        <v>271299.98899881309</v>
      </c>
      <c r="I5654" s="168">
        <f t="shared" si="1226"/>
        <v>712191.10249509593</v>
      </c>
      <c r="J5654" s="168">
        <f t="shared" si="1228"/>
        <v>664732.61681453767</v>
      </c>
      <c r="K5654" s="94"/>
      <c r="L5654" s="265">
        <f t="shared" si="1227"/>
        <v>271395.98871783668</v>
      </c>
      <c r="M5654" s="265">
        <f>$G5654*NonHospFrac+theModel!$H5654*NonHospFrac</f>
        <v>440795.11377725925</v>
      </c>
      <c r="N5654" s="266">
        <f t="shared" si="1229"/>
        <v>712191.10249509593</v>
      </c>
      <c r="O5654" s="158"/>
      <c r="P5654" s="265">
        <f t="shared" si="1230"/>
        <v>253310.89526581031</v>
      </c>
      <c r="Q5654" s="265">
        <f t="shared" si="1231"/>
        <v>440793.55352664023</v>
      </c>
      <c r="R5654" s="266">
        <f t="shared" si="1232"/>
        <v>694104.4487924506</v>
      </c>
    </row>
    <row r="5655" spans="1:18" x14ac:dyDescent="0.25">
      <c r="A5655" s="81">
        <v>5624</v>
      </c>
      <c r="B5655" s="93">
        <f t="shared" si="1221"/>
        <v>3.978999576627099E-47</v>
      </c>
      <c r="C5655" s="178">
        <f t="shared" si="1222"/>
        <v>3.9700236388584171E-47</v>
      </c>
      <c r="D5655" s="165">
        <f t="shared" si="1223"/>
        <v>2.2558277767625785E-3</v>
      </c>
      <c r="E5655" s="166">
        <f t="shared" si="1233"/>
        <v>24.291375447755232</v>
      </c>
      <c r="F5655" s="167">
        <f t="shared" si="1234"/>
        <v>12.689031244289549</v>
      </c>
      <c r="G5655" s="167">
        <f t="shared" si="1224"/>
        <v>440969.50807549636</v>
      </c>
      <c r="H5655" s="167">
        <f t="shared" si="1225"/>
        <v>271299.98899881309</v>
      </c>
      <c r="I5655" s="168">
        <f t="shared" si="1226"/>
        <v>712269.4970743095</v>
      </c>
      <c r="J5655" s="168">
        <f t="shared" si="1228"/>
        <v>664794.95067584107</v>
      </c>
      <c r="K5655" s="94"/>
      <c r="L5655" s="265">
        <f t="shared" si="1227"/>
        <v>271425.8626860191</v>
      </c>
      <c r="M5655" s="265">
        <f>$G5655*NonHospFrac+theModel!$H5655*NonHospFrac</f>
        <v>440843.63438829035</v>
      </c>
      <c r="N5655" s="266">
        <f t="shared" si="1229"/>
        <v>712269.4970743095</v>
      </c>
      <c r="O5655" s="158"/>
      <c r="P5655" s="265">
        <f t="shared" si="1230"/>
        <v>253334.6489463319</v>
      </c>
      <c r="Q5655" s="265">
        <f t="shared" si="1231"/>
        <v>440842.07413767133</v>
      </c>
      <c r="R5655" s="266">
        <f t="shared" si="1232"/>
        <v>694176.7230840032</v>
      </c>
    </row>
    <row r="5656" spans="1:18" x14ac:dyDescent="0.25">
      <c r="A5656" s="81">
        <v>5625</v>
      </c>
      <c r="B5656" s="93">
        <f t="shared" si="1221"/>
        <v>3.9046700371230534E-47</v>
      </c>
      <c r="C5656" s="178">
        <f t="shared" si="1222"/>
        <v>3.8958617739942189E-47</v>
      </c>
      <c r="D5656" s="165">
        <f t="shared" si="1223"/>
        <v>2.2558277767625785E-3</v>
      </c>
      <c r="E5656" s="166">
        <f t="shared" si="1233"/>
        <v>24.291375447755232</v>
      </c>
      <c r="F5656" s="167">
        <f t="shared" si="1234"/>
        <v>12.691287072066311</v>
      </c>
      <c r="G5656" s="167">
        <f t="shared" si="1224"/>
        <v>441047.9026547097</v>
      </c>
      <c r="H5656" s="167">
        <f t="shared" si="1225"/>
        <v>271299.98899881309</v>
      </c>
      <c r="I5656" s="168">
        <f t="shared" si="1226"/>
        <v>712347.89165352285</v>
      </c>
      <c r="J5656" s="168">
        <f t="shared" si="1228"/>
        <v>664857.28199629334</v>
      </c>
      <c r="K5656" s="94"/>
      <c r="L5656" s="265">
        <f t="shared" si="1227"/>
        <v>271455.73665420152</v>
      </c>
      <c r="M5656" s="265">
        <f>$G5656*NonHospFrac+theModel!$H5656*NonHospFrac</f>
        <v>440892.15499932121</v>
      </c>
      <c r="N5656" s="266">
        <f t="shared" si="1229"/>
        <v>712347.89165352273</v>
      </c>
      <c r="O5656" s="158"/>
      <c r="P5656" s="265">
        <f t="shared" si="1230"/>
        <v>253358.40165860672</v>
      </c>
      <c r="Q5656" s="265">
        <f t="shared" si="1231"/>
        <v>440890.59474870219</v>
      </c>
      <c r="R5656" s="266">
        <f t="shared" si="1232"/>
        <v>694248.99640730885</v>
      </c>
    </row>
    <row r="5657" spans="1:18" x14ac:dyDescent="0.25">
      <c r="A5657" s="81">
        <v>5626</v>
      </c>
      <c r="B5657" s="93">
        <f t="shared" si="1221"/>
        <v>3.8317290075537418E-47</v>
      </c>
      <c r="C5657" s="178">
        <f t="shared" si="1222"/>
        <v>3.8230852868254752E-47</v>
      </c>
      <c r="D5657" s="165">
        <f t="shared" si="1223"/>
        <v>2.2558277767625785E-3</v>
      </c>
      <c r="E5657" s="166">
        <f t="shared" si="1233"/>
        <v>24.291375447755232</v>
      </c>
      <c r="F5657" s="167">
        <f t="shared" si="1234"/>
        <v>12.693542899843074</v>
      </c>
      <c r="G5657" s="167">
        <f t="shared" si="1224"/>
        <v>441126.29723392311</v>
      </c>
      <c r="H5657" s="167">
        <f t="shared" si="1225"/>
        <v>271299.98899881309</v>
      </c>
      <c r="I5657" s="168">
        <f t="shared" si="1226"/>
        <v>712426.28623273619</v>
      </c>
      <c r="J5657" s="168">
        <f t="shared" si="1228"/>
        <v>664919.61077599833</v>
      </c>
      <c r="K5657" s="94"/>
      <c r="L5657" s="265">
        <f t="shared" si="1227"/>
        <v>271485.61062238389</v>
      </c>
      <c r="M5657" s="265">
        <f>$G5657*NonHospFrac+theModel!$H5657*NonHospFrac</f>
        <v>440940.67561035219</v>
      </c>
      <c r="N5657" s="266">
        <f t="shared" si="1229"/>
        <v>712426.28623273608</v>
      </c>
      <c r="O5657" s="158"/>
      <c r="P5657" s="265">
        <f t="shared" si="1230"/>
        <v>253382.15340267416</v>
      </c>
      <c r="Q5657" s="265">
        <f t="shared" si="1231"/>
        <v>440939.11535973317</v>
      </c>
      <c r="R5657" s="266">
        <f t="shared" si="1232"/>
        <v>694321.26876240736</v>
      </c>
    </row>
    <row r="5658" spans="1:18" x14ac:dyDescent="0.25">
      <c r="A5658" s="81">
        <v>5627</v>
      </c>
      <c r="B5658" s="93">
        <f t="shared" si="1221"/>
        <v>3.7601505499161092E-47</v>
      </c>
      <c r="C5658" s="178">
        <f t="shared" si="1222"/>
        <v>3.7516682978607996E-47</v>
      </c>
      <c r="D5658" s="165">
        <f t="shared" si="1223"/>
        <v>2.2558277767625785E-3</v>
      </c>
      <c r="E5658" s="166">
        <f t="shared" si="1233"/>
        <v>24.291375447755232</v>
      </c>
      <c r="F5658" s="167">
        <f t="shared" si="1234"/>
        <v>12.695798727619836</v>
      </c>
      <c r="G5658" s="167">
        <f t="shared" si="1224"/>
        <v>441204.69181313651</v>
      </c>
      <c r="H5658" s="167">
        <f t="shared" si="1225"/>
        <v>271299.98899881309</v>
      </c>
      <c r="I5658" s="168">
        <f t="shared" si="1226"/>
        <v>712504.68081194954</v>
      </c>
      <c r="J5658" s="168">
        <f t="shared" si="1228"/>
        <v>664981.93701505952</v>
      </c>
      <c r="K5658" s="94"/>
      <c r="L5658" s="265">
        <f t="shared" si="1227"/>
        <v>271515.48459056637</v>
      </c>
      <c r="M5658" s="265">
        <f>$G5658*NonHospFrac+theModel!$H5658*NonHospFrac</f>
        <v>440989.19622138317</v>
      </c>
      <c r="N5658" s="266">
        <f t="shared" si="1229"/>
        <v>712504.68081194954</v>
      </c>
      <c r="O5658" s="158"/>
      <c r="P5658" s="265">
        <f t="shared" si="1230"/>
        <v>253405.90417857387</v>
      </c>
      <c r="Q5658" s="265">
        <f t="shared" si="1231"/>
        <v>440987.63597076415</v>
      </c>
      <c r="R5658" s="266">
        <f t="shared" si="1232"/>
        <v>694393.54014933808</v>
      </c>
    </row>
    <row r="5659" spans="1:18" x14ac:dyDescent="0.25">
      <c r="A5659" s="81">
        <v>5628</v>
      </c>
      <c r="B5659" s="93">
        <f t="shared" si="1221"/>
        <v>3.6899092107404757E-47</v>
      </c>
      <c r="C5659" s="178">
        <f t="shared" si="1222"/>
        <v>3.6815854110491551E-47</v>
      </c>
      <c r="D5659" s="165">
        <f t="shared" si="1223"/>
        <v>2.2558277767625785E-3</v>
      </c>
      <c r="E5659" s="166">
        <f t="shared" si="1233"/>
        <v>24.291375447755232</v>
      </c>
      <c r="F5659" s="167">
        <f t="shared" si="1234"/>
        <v>12.698054555396599</v>
      </c>
      <c r="G5659" s="167">
        <f t="shared" si="1224"/>
        <v>441283.08639235003</v>
      </c>
      <c r="H5659" s="167">
        <f t="shared" si="1225"/>
        <v>271299.98899881309</v>
      </c>
      <c r="I5659" s="168">
        <f t="shared" si="1226"/>
        <v>712583.07539116312</v>
      </c>
      <c r="J5659" s="168">
        <f t="shared" si="1228"/>
        <v>665044.26071358065</v>
      </c>
      <c r="K5659" s="94"/>
      <c r="L5659" s="265">
        <f t="shared" si="1227"/>
        <v>271545.35855874885</v>
      </c>
      <c r="M5659" s="265">
        <f>$G5659*NonHospFrac+theModel!$H5659*NonHospFrac</f>
        <v>441037.71683241427</v>
      </c>
      <c r="N5659" s="266">
        <f t="shared" si="1229"/>
        <v>712583.07539116312</v>
      </c>
      <c r="O5659" s="158"/>
      <c r="P5659" s="265">
        <f t="shared" si="1230"/>
        <v>253429.65398634519</v>
      </c>
      <c r="Q5659" s="265">
        <f t="shared" si="1231"/>
        <v>441036.15658179525</v>
      </c>
      <c r="R5659" s="266">
        <f t="shared" si="1232"/>
        <v>694465.81056814047</v>
      </c>
    </row>
    <row r="5660" spans="1:18" x14ac:dyDescent="0.25">
      <c r="A5660" s="81">
        <v>5629</v>
      </c>
      <c r="B5660" s="93">
        <f t="shared" si="1221"/>
        <v>3.6209800120400912E-47</v>
      </c>
      <c r="C5660" s="178">
        <f t="shared" si="1222"/>
        <v>3.6128117047498291E-47</v>
      </c>
      <c r="D5660" s="165">
        <f t="shared" si="1223"/>
        <v>2.2558277767625785E-3</v>
      </c>
      <c r="E5660" s="166">
        <f t="shared" si="1233"/>
        <v>24.291375447755232</v>
      </c>
      <c r="F5660" s="167">
        <f t="shared" si="1234"/>
        <v>12.700310383173361</v>
      </c>
      <c r="G5660" s="167">
        <f t="shared" si="1224"/>
        <v>441361.48097156337</v>
      </c>
      <c r="H5660" s="167">
        <f t="shared" si="1225"/>
        <v>271299.98899881309</v>
      </c>
      <c r="I5660" s="168">
        <f t="shared" si="1226"/>
        <v>712661.46997037646</v>
      </c>
      <c r="J5660" s="168">
        <f t="shared" si="1228"/>
        <v>665106.58187166497</v>
      </c>
      <c r="K5660" s="94"/>
      <c r="L5660" s="265">
        <f t="shared" si="1227"/>
        <v>271575.23252693121</v>
      </c>
      <c r="M5660" s="265">
        <f>$G5660*NonHospFrac+theModel!$H5660*NonHospFrac</f>
        <v>441086.23744344525</v>
      </c>
      <c r="N5660" s="266">
        <f t="shared" si="1229"/>
        <v>712661.46997037646</v>
      </c>
      <c r="O5660" s="158"/>
      <c r="P5660" s="265">
        <f t="shared" si="1230"/>
        <v>253453.40282602748</v>
      </c>
      <c r="Q5660" s="265">
        <f t="shared" si="1231"/>
        <v>441084.67719282623</v>
      </c>
      <c r="R5660" s="266">
        <f t="shared" si="1232"/>
        <v>694538.08001885377</v>
      </c>
    </row>
    <row r="5661" spans="1:18" x14ac:dyDescent="0.25">
      <c r="A5661" s="81">
        <v>5630</v>
      </c>
      <c r="B5661" s="93">
        <f t="shared" si="1221"/>
        <v>3.5533384424280528E-47</v>
      </c>
      <c r="C5661" s="178">
        <f t="shared" si="1222"/>
        <v>3.5453227228693854E-47</v>
      </c>
      <c r="D5661" s="165">
        <f t="shared" si="1223"/>
        <v>2.2558277767625785E-3</v>
      </c>
      <c r="E5661" s="166">
        <f t="shared" si="1233"/>
        <v>24.291375447755232</v>
      </c>
      <c r="F5661" s="167">
        <f t="shared" si="1234"/>
        <v>12.702566210950124</v>
      </c>
      <c r="G5661" s="167">
        <f t="shared" si="1224"/>
        <v>441439.87555077678</v>
      </c>
      <c r="H5661" s="167">
        <f t="shared" si="1225"/>
        <v>271299.98899881309</v>
      </c>
      <c r="I5661" s="168">
        <f t="shared" si="1226"/>
        <v>712739.86454958981</v>
      </c>
      <c r="J5661" s="168">
        <f t="shared" si="1228"/>
        <v>665168.90048941621</v>
      </c>
      <c r="K5661" s="94"/>
      <c r="L5661" s="265">
        <f t="shared" si="1227"/>
        <v>271605.10649511364</v>
      </c>
      <c r="M5661" s="265">
        <f>$G5661*NonHospFrac+theModel!$H5661*NonHospFrac</f>
        <v>441134.75805447623</v>
      </c>
      <c r="N5661" s="266">
        <f t="shared" si="1229"/>
        <v>712739.86454958981</v>
      </c>
      <c r="O5661" s="158"/>
      <c r="P5661" s="265">
        <f t="shared" si="1230"/>
        <v>253477.15069766037</v>
      </c>
      <c r="Q5661" s="265">
        <f t="shared" si="1231"/>
        <v>441133.19780385721</v>
      </c>
      <c r="R5661" s="266">
        <f t="shared" si="1232"/>
        <v>694610.34850151755</v>
      </c>
    </row>
    <row r="5662" spans="1:18" x14ac:dyDescent="0.25">
      <c r="A5662" s="81">
        <v>5631</v>
      </c>
      <c r="B5662" s="93">
        <f t="shared" si="1221"/>
        <v>3.4869604484018289E-47</v>
      </c>
      <c r="C5662" s="178">
        <f t="shared" si="1222"/>
        <v>3.4790944661658513E-47</v>
      </c>
      <c r="D5662" s="165">
        <f t="shared" si="1223"/>
        <v>2.2558277767625785E-3</v>
      </c>
      <c r="E5662" s="166">
        <f t="shared" si="1233"/>
        <v>24.291375447755232</v>
      </c>
      <c r="F5662" s="167">
        <f t="shared" si="1234"/>
        <v>12.704822038726887</v>
      </c>
      <c r="G5662" s="167">
        <f t="shared" si="1224"/>
        <v>441518.27012999018</v>
      </c>
      <c r="H5662" s="167">
        <f t="shared" si="1225"/>
        <v>271299.98899881309</v>
      </c>
      <c r="I5662" s="168">
        <f t="shared" si="1226"/>
        <v>712818.25912880327</v>
      </c>
      <c r="J5662" s="168">
        <f t="shared" si="1228"/>
        <v>665231.21656693798</v>
      </c>
      <c r="K5662" s="94"/>
      <c r="L5662" s="265">
        <f t="shared" si="1227"/>
        <v>271634.98046329606</v>
      </c>
      <c r="M5662" s="265">
        <f>$G5662*NonHospFrac+theModel!$H5662*NonHospFrac</f>
        <v>441183.27866550721</v>
      </c>
      <c r="N5662" s="266">
        <f t="shared" si="1229"/>
        <v>712818.25912880327</v>
      </c>
      <c r="O5662" s="158"/>
      <c r="P5662" s="265">
        <f t="shared" si="1230"/>
        <v>253500.89760128327</v>
      </c>
      <c r="Q5662" s="265">
        <f t="shared" si="1231"/>
        <v>441181.71841488819</v>
      </c>
      <c r="R5662" s="266">
        <f t="shared" si="1232"/>
        <v>694682.61601617141</v>
      </c>
    </row>
    <row r="5663" spans="1:18" x14ac:dyDescent="0.25">
      <c r="A5663" s="81">
        <v>5632</v>
      </c>
      <c r="B5663" s="93">
        <f t="shared" ref="B5663:B5726" si="1235">Constant*EXP(PowerTerm*(A5663)/7)</f>
        <v>3.4218224257890127E-47</v>
      </c>
      <c r="C5663" s="178">
        <f t="shared" ref="C5663:C5726" si="1236">(1-theFloor)*B5663</f>
        <v>3.4141033837137688E-47</v>
      </c>
      <c r="D5663" s="165">
        <f t="shared" ref="D5663:D5726" si="1237">theFloor</f>
        <v>2.2558277767625785E-3</v>
      </c>
      <c r="E5663" s="166">
        <f t="shared" si="1233"/>
        <v>24.291375447755232</v>
      </c>
      <c r="F5663" s="167">
        <f t="shared" si="1234"/>
        <v>12.707077866503649</v>
      </c>
      <c r="G5663" s="167">
        <f t="shared" ref="G5663:G5726" si="1238">$B$22*F5663*totInfected/365.25</f>
        <v>441596.6647092037</v>
      </c>
      <c r="H5663" s="167">
        <f t="shared" ref="H5663:H5726" si="1239">lostQALYs_Injured*E5663*totInfected/365.25</f>
        <v>271299.98899881309</v>
      </c>
      <c r="I5663" s="168">
        <f t="shared" ref="I5663:I5726" si="1240">H5663+G5663</f>
        <v>712896.65370801673</v>
      </c>
      <c r="J5663" s="168">
        <f t="shared" si="1228"/>
        <v>665293.53010433377</v>
      </c>
      <c r="K5663" s="94"/>
      <c r="L5663" s="265">
        <f t="shared" ref="L5663:L5726" si="1241">$G5663*HospFrac+$H5663*HospFrac</f>
        <v>271664.85443147854</v>
      </c>
      <c r="M5663" s="265">
        <f>$G5663*NonHospFrac+theModel!$H5663*NonHospFrac</f>
        <v>441231.79927653831</v>
      </c>
      <c r="N5663" s="266">
        <f t="shared" si="1229"/>
        <v>712896.65370801685</v>
      </c>
      <c r="O5663" s="158"/>
      <c r="P5663" s="265">
        <f t="shared" si="1230"/>
        <v>253524.64353693568</v>
      </c>
      <c r="Q5663" s="265">
        <f t="shared" si="1231"/>
        <v>441230.23902591929</v>
      </c>
      <c r="R5663" s="266">
        <f t="shared" si="1232"/>
        <v>694754.88256285503</v>
      </c>
    </row>
    <row r="5664" spans="1:18" x14ac:dyDescent="0.25">
      <c r="A5664" s="81">
        <v>5633</v>
      </c>
      <c r="B5664" s="93">
        <f t="shared" si="1235"/>
        <v>3.3579012113541767E-47</v>
      </c>
      <c r="C5664" s="178">
        <f t="shared" si="1236"/>
        <v>3.3503263645299791E-47</v>
      </c>
      <c r="D5664" s="165">
        <f t="shared" si="1237"/>
        <v>2.2558277767625785E-3</v>
      </c>
      <c r="E5664" s="166">
        <f t="shared" si="1233"/>
        <v>24.291375447755232</v>
      </c>
      <c r="F5664" s="167">
        <f t="shared" si="1234"/>
        <v>12.709333694280412</v>
      </c>
      <c r="G5664" s="167">
        <f t="shared" si="1238"/>
        <v>441675.05928841705</v>
      </c>
      <c r="H5664" s="167">
        <f t="shared" si="1239"/>
        <v>271299.98899881309</v>
      </c>
      <c r="I5664" s="168">
        <f t="shared" si="1240"/>
        <v>712975.04828723008</v>
      </c>
      <c r="J5664" s="168">
        <f t="shared" ref="J5664:J5727" si="1242">J5663+(I5664-I5663)/(1+discountDaily)^A5664</f>
        <v>665355.84110170696</v>
      </c>
      <c r="K5664" s="94"/>
      <c r="L5664" s="265">
        <f t="shared" si="1241"/>
        <v>271694.7283996609</v>
      </c>
      <c r="M5664" s="265">
        <f>$G5664*NonHospFrac+theModel!$H5664*NonHospFrac</f>
        <v>441280.31988756917</v>
      </c>
      <c r="N5664" s="266">
        <f t="shared" ref="N5664:N5727" si="1243">L5664+M5664</f>
        <v>712975.04828723008</v>
      </c>
      <c r="O5664" s="158"/>
      <c r="P5664" s="265">
        <f t="shared" ref="P5664:P5727" si="1244">P5663+(L5664-L5663)/(1+discountDaily)^A5664</f>
        <v>253548.3885046569</v>
      </c>
      <c r="Q5664" s="265">
        <f t="shared" ref="Q5664:Q5727" si="1245">Q5663+(M5664-M5663)/(1+discountDaily)^B5664</f>
        <v>441278.75963695016</v>
      </c>
      <c r="R5664" s="266">
        <f t="shared" ref="R5664:R5727" si="1246">P5664+Q5664</f>
        <v>694827.14814160706</v>
      </c>
    </row>
    <row r="5665" spans="1:18" x14ac:dyDescent="0.25">
      <c r="A5665" s="81">
        <v>5634</v>
      </c>
      <c r="B5665" s="93">
        <f t="shared" si="1235"/>
        <v>3.2951740745617194E-47</v>
      </c>
      <c r="C5665" s="178">
        <f t="shared" si="1236"/>
        <v>3.287740729355055E-47</v>
      </c>
      <c r="D5665" s="165">
        <f t="shared" si="1237"/>
        <v>2.2558277767625785E-3</v>
      </c>
      <c r="E5665" s="166">
        <f t="shared" ref="E5665:E5728" si="1247">C5665+E5664</f>
        <v>24.291375447755232</v>
      </c>
      <c r="F5665" s="167">
        <f t="shared" ref="F5665:F5728" si="1248">D5665+F5664</f>
        <v>12.711589522057174</v>
      </c>
      <c r="G5665" s="167">
        <f t="shared" si="1238"/>
        <v>441753.45386763045</v>
      </c>
      <c r="H5665" s="167">
        <f t="shared" si="1239"/>
        <v>271299.98899881309</v>
      </c>
      <c r="I5665" s="168">
        <f t="shared" si="1240"/>
        <v>713053.44286644354</v>
      </c>
      <c r="J5665" s="168">
        <f t="shared" si="1242"/>
        <v>665418.14955916139</v>
      </c>
      <c r="K5665" s="94"/>
      <c r="L5665" s="265">
        <f t="shared" si="1241"/>
        <v>271724.60236784333</v>
      </c>
      <c r="M5665" s="265">
        <f>$G5665*NonHospFrac+theModel!$H5665*NonHospFrac</f>
        <v>441328.84049860016</v>
      </c>
      <c r="N5665" s="266">
        <f t="shared" si="1243"/>
        <v>713053.44286644342</v>
      </c>
      <c r="O5665" s="158"/>
      <c r="P5665" s="265">
        <f t="shared" si="1244"/>
        <v>253572.13250448654</v>
      </c>
      <c r="Q5665" s="265">
        <f t="shared" si="1245"/>
        <v>441327.28024798114</v>
      </c>
      <c r="R5665" s="266">
        <f t="shared" si="1246"/>
        <v>694899.41275246767</v>
      </c>
    </row>
    <row r="5666" spans="1:18" x14ac:dyDescent="0.25">
      <c r="A5666" s="81">
        <v>5635</v>
      </c>
      <c r="B5666" s="93">
        <f t="shared" si="1235"/>
        <v>3.2336187094928835E-47</v>
      </c>
      <c r="C5666" s="178">
        <f t="shared" si="1236"/>
        <v>3.2263242225885504E-47</v>
      </c>
      <c r="D5666" s="165">
        <f t="shared" si="1237"/>
        <v>2.2558277767625785E-3</v>
      </c>
      <c r="E5666" s="166">
        <f t="shared" si="1247"/>
        <v>24.291375447755232</v>
      </c>
      <c r="F5666" s="167">
        <f t="shared" si="1248"/>
        <v>12.713845349833937</v>
      </c>
      <c r="G5666" s="167">
        <f t="shared" si="1238"/>
        <v>441831.84844684391</v>
      </c>
      <c r="H5666" s="167">
        <f t="shared" si="1239"/>
        <v>271299.98899881309</v>
      </c>
      <c r="I5666" s="168">
        <f t="shared" si="1240"/>
        <v>713131.837445657</v>
      </c>
      <c r="J5666" s="168">
        <f t="shared" si="1242"/>
        <v>665480.45547680045</v>
      </c>
      <c r="K5666" s="94"/>
      <c r="L5666" s="265">
        <f t="shared" si="1241"/>
        <v>271754.47633602575</v>
      </c>
      <c r="M5666" s="265">
        <f>$G5666*NonHospFrac+theModel!$H5666*NonHospFrac</f>
        <v>441377.36110963125</v>
      </c>
      <c r="N5666" s="266">
        <f t="shared" si="1243"/>
        <v>713131.837445657</v>
      </c>
      <c r="O5666" s="158"/>
      <c r="P5666" s="265">
        <f t="shared" si="1244"/>
        <v>253595.87553646401</v>
      </c>
      <c r="Q5666" s="265">
        <f t="shared" si="1245"/>
        <v>441375.80085901223</v>
      </c>
      <c r="R5666" s="266">
        <f t="shared" si="1246"/>
        <v>694971.67639547621</v>
      </c>
    </row>
    <row r="5667" spans="1:18" x14ac:dyDescent="0.25">
      <c r="A5667" s="81">
        <v>5636</v>
      </c>
      <c r="B5667" s="93">
        <f t="shared" si="1235"/>
        <v>3.1732132269137187E-47</v>
      </c>
      <c r="C5667" s="178">
        <f t="shared" si="1236"/>
        <v>3.1660550043748562E-47</v>
      </c>
      <c r="D5667" s="165">
        <f t="shared" si="1237"/>
        <v>2.2558277767625785E-3</v>
      </c>
      <c r="E5667" s="166">
        <f t="shared" si="1247"/>
        <v>24.291375447755232</v>
      </c>
      <c r="F5667" s="167">
        <f t="shared" si="1248"/>
        <v>12.7161011776107</v>
      </c>
      <c r="G5667" s="167">
        <f t="shared" si="1238"/>
        <v>441910.24302605737</v>
      </c>
      <c r="H5667" s="167">
        <f t="shared" si="1239"/>
        <v>271299.98899881309</v>
      </c>
      <c r="I5667" s="168">
        <f t="shared" si="1240"/>
        <v>713210.23202487046</v>
      </c>
      <c r="J5667" s="168">
        <f t="shared" si="1242"/>
        <v>665542.75885472761</v>
      </c>
      <c r="K5667" s="94"/>
      <c r="L5667" s="265">
        <f t="shared" si="1241"/>
        <v>271784.35030420823</v>
      </c>
      <c r="M5667" s="265">
        <f>$G5667*NonHospFrac+theModel!$H5667*NonHospFrac</f>
        <v>441425.88172066223</v>
      </c>
      <c r="N5667" s="266">
        <f t="shared" si="1243"/>
        <v>713210.23202487046</v>
      </c>
      <c r="O5667" s="158"/>
      <c r="P5667" s="265">
        <f t="shared" si="1244"/>
        <v>253619.61760062879</v>
      </c>
      <c r="Q5667" s="265">
        <f t="shared" si="1245"/>
        <v>441424.32147004321</v>
      </c>
      <c r="R5667" s="266">
        <f t="shared" si="1246"/>
        <v>695043.93907067203</v>
      </c>
    </row>
    <row r="5668" spans="1:18" x14ac:dyDescent="0.25">
      <c r="A5668" s="81">
        <v>5637</v>
      </c>
      <c r="B5668" s="93">
        <f t="shared" si="1235"/>
        <v>3.1139361464912183E-47</v>
      </c>
      <c r="C5668" s="178">
        <f t="shared" si="1236"/>
        <v>3.1069116428368982E-47</v>
      </c>
      <c r="D5668" s="165">
        <f t="shared" si="1237"/>
        <v>2.2558277767625785E-3</v>
      </c>
      <c r="E5668" s="166">
        <f t="shared" si="1247"/>
        <v>24.291375447755232</v>
      </c>
      <c r="F5668" s="167">
        <f t="shared" si="1248"/>
        <v>12.718357005387462</v>
      </c>
      <c r="G5668" s="167">
        <f t="shared" si="1238"/>
        <v>441988.63760527084</v>
      </c>
      <c r="H5668" s="167">
        <f t="shared" si="1239"/>
        <v>271299.98899881309</v>
      </c>
      <c r="I5668" s="168">
        <f t="shared" si="1240"/>
        <v>713288.62660408393</v>
      </c>
      <c r="J5668" s="168">
        <f t="shared" si="1242"/>
        <v>665605.05969304638</v>
      </c>
      <c r="K5668" s="94"/>
      <c r="L5668" s="265">
        <f t="shared" si="1241"/>
        <v>271814.22427239065</v>
      </c>
      <c r="M5668" s="265">
        <f>$G5668*NonHospFrac+theModel!$H5668*NonHospFrac</f>
        <v>441474.40233169321</v>
      </c>
      <c r="N5668" s="266">
        <f t="shared" si="1243"/>
        <v>713288.62660408393</v>
      </c>
      <c r="O5668" s="158"/>
      <c r="P5668" s="265">
        <f t="shared" si="1244"/>
        <v>253643.35869702025</v>
      </c>
      <c r="Q5668" s="265">
        <f t="shared" si="1245"/>
        <v>441472.8420810742</v>
      </c>
      <c r="R5668" s="266">
        <f t="shared" si="1246"/>
        <v>695116.20077809447</v>
      </c>
    </row>
    <row r="5669" spans="1:18" x14ac:dyDescent="0.25">
      <c r="A5669" s="81">
        <v>5638</v>
      </c>
      <c r="B5669" s="93">
        <f t="shared" si="1235"/>
        <v>3.0557663891548609E-47</v>
      </c>
      <c r="C5669" s="178">
        <f t="shared" si="1236"/>
        <v>3.0488731064549079E-47</v>
      </c>
      <c r="D5669" s="165">
        <f t="shared" si="1237"/>
        <v>2.2558277767625785E-3</v>
      </c>
      <c r="E5669" s="166">
        <f t="shared" si="1247"/>
        <v>24.291375447755232</v>
      </c>
      <c r="F5669" s="167">
        <f t="shared" si="1248"/>
        <v>12.720612833164225</v>
      </c>
      <c r="G5669" s="167">
        <f t="shared" si="1238"/>
        <v>442067.03218448412</v>
      </c>
      <c r="H5669" s="167">
        <f t="shared" si="1239"/>
        <v>271299.98899881309</v>
      </c>
      <c r="I5669" s="168">
        <f t="shared" si="1240"/>
        <v>713367.02118329727</v>
      </c>
      <c r="J5669" s="168">
        <f t="shared" si="1242"/>
        <v>665667.35799186025</v>
      </c>
      <c r="K5669" s="94"/>
      <c r="L5669" s="265">
        <f t="shared" si="1241"/>
        <v>271844.09824057302</v>
      </c>
      <c r="M5669" s="265">
        <f>$G5669*NonHospFrac+theModel!$H5669*NonHospFrac</f>
        <v>441522.9229427242</v>
      </c>
      <c r="N5669" s="266">
        <f t="shared" si="1243"/>
        <v>713367.02118329727</v>
      </c>
      <c r="O5669" s="158"/>
      <c r="P5669" s="265">
        <f t="shared" si="1244"/>
        <v>253667.09882567782</v>
      </c>
      <c r="Q5669" s="265">
        <f t="shared" si="1245"/>
        <v>441521.36269210518</v>
      </c>
      <c r="R5669" s="266">
        <f t="shared" si="1246"/>
        <v>695188.461517783</v>
      </c>
    </row>
    <row r="5670" spans="1:18" x14ac:dyDescent="0.25">
      <c r="A5670" s="81">
        <v>5639</v>
      </c>
      <c r="B5670" s="93">
        <f t="shared" si="1235"/>
        <v>2.9986832696008438E-47</v>
      </c>
      <c r="C5670" s="178">
        <f t="shared" si="1236"/>
        <v>2.991918756587565E-47</v>
      </c>
      <c r="D5670" s="165">
        <f t="shared" si="1237"/>
        <v>2.2558277767625785E-3</v>
      </c>
      <c r="E5670" s="166">
        <f t="shared" si="1247"/>
        <v>24.291375447755232</v>
      </c>
      <c r="F5670" s="167">
        <f t="shared" si="1248"/>
        <v>12.722868660940987</v>
      </c>
      <c r="G5670" s="167">
        <f t="shared" si="1238"/>
        <v>442145.42676369759</v>
      </c>
      <c r="H5670" s="167">
        <f t="shared" si="1239"/>
        <v>271299.98899881309</v>
      </c>
      <c r="I5670" s="168">
        <f t="shared" si="1240"/>
        <v>713445.41576251062</v>
      </c>
      <c r="J5670" s="168">
        <f t="shared" si="1242"/>
        <v>665729.65375127282</v>
      </c>
      <c r="K5670" s="94"/>
      <c r="L5670" s="265">
        <f t="shared" si="1241"/>
        <v>271873.97220875544</v>
      </c>
      <c r="M5670" s="265">
        <f>$G5670*NonHospFrac+theModel!$H5670*NonHospFrac</f>
        <v>441571.44355375518</v>
      </c>
      <c r="N5670" s="266">
        <f t="shared" si="1243"/>
        <v>713445.41576251062</v>
      </c>
      <c r="O5670" s="158"/>
      <c r="P5670" s="265">
        <f t="shared" si="1244"/>
        <v>253690.83798664107</v>
      </c>
      <c r="Q5670" s="265">
        <f t="shared" si="1245"/>
        <v>441569.88330313616</v>
      </c>
      <c r="R5670" s="266">
        <f t="shared" si="1246"/>
        <v>695260.7212897772</v>
      </c>
    </row>
    <row r="5671" spans="1:18" x14ac:dyDescent="0.25">
      <c r="A5671" s="81">
        <v>5640</v>
      </c>
      <c r="B5671" s="93">
        <f t="shared" si="1235"/>
        <v>2.9426664889363377E-47</v>
      </c>
      <c r="C5671" s="178">
        <f t="shared" si="1236"/>
        <v>2.9360283401328467E-47</v>
      </c>
      <c r="D5671" s="165">
        <f t="shared" si="1237"/>
        <v>2.2558277767625785E-3</v>
      </c>
      <c r="E5671" s="166">
        <f t="shared" si="1247"/>
        <v>24.291375447755232</v>
      </c>
      <c r="F5671" s="167">
        <f t="shared" si="1248"/>
        <v>12.72512448871775</v>
      </c>
      <c r="G5671" s="167">
        <f t="shared" si="1238"/>
        <v>442223.82134291105</v>
      </c>
      <c r="H5671" s="167">
        <f t="shared" si="1239"/>
        <v>271299.98899881309</v>
      </c>
      <c r="I5671" s="168">
        <f t="shared" si="1240"/>
        <v>713523.81034172419</v>
      </c>
      <c r="J5671" s="168">
        <f t="shared" si="1242"/>
        <v>665791.94697138784</v>
      </c>
      <c r="K5671" s="94"/>
      <c r="L5671" s="265">
        <f t="shared" si="1241"/>
        <v>271903.84617693792</v>
      </c>
      <c r="M5671" s="265">
        <f>$G5671*NonHospFrac+theModel!$H5671*NonHospFrac</f>
        <v>441619.96416478616</v>
      </c>
      <c r="N5671" s="266">
        <f t="shared" si="1243"/>
        <v>713523.81034172408</v>
      </c>
      <c r="O5671" s="158"/>
      <c r="P5671" s="265">
        <f t="shared" si="1244"/>
        <v>253714.57617994942</v>
      </c>
      <c r="Q5671" s="265">
        <f t="shared" si="1245"/>
        <v>441618.40391416714</v>
      </c>
      <c r="R5671" s="266">
        <f t="shared" si="1246"/>
        <v>695332.98009411653</v>
      </c>
    </row>
    <row r="5672" spans="1:18" x14ac:dyDescent="0.25">
      <c r="A5672" s="81">
        <v>5641</v>
      </c>
      <c r="B5672" s="93">
        <f t="shared" si="1235"/>
        <v>2.8876961274611555E-47</v>
      </c>
      <c r="C5672" s="178">
        <f t="shared" si="1236"/>
        <v>2.8811819823259789E-47</v>
      </c>
      <c r="D5672" s="165">
        <f t="shared" si="1237"/>
        <v>2.2558277767625785E-3</v>
      </c>
      <c r="E5672" s="166">
        <f t="shared" si="1247"/>
        <v>24.291375447755232</v>
      </c>
      <c r="F5672" s="167">
        <f t="shared" si="1248"/>
        <v>12.727380316494513</v>
      </c>
      <c r="G5672" s="167">
        <f t="shared" si="1238"/>
        <v>442302.21592212451</v>
      </c>
      <c r="H5672" s="167">
        <f t="shared" si="1239"/>
        <v>271299.98899881309</v>
      </c>
      <c r="I5672" s="168">
        <f t="shared" si="1240"/>
        <v>713602.20492093754</v>
      </c>
      <c r="J5672" s="168">
        <f t="shared" si="1242"/>
        <v>665854.23765230831</v>
      </c>
      <c r="K5672" s="94"/>
      <c r="L5672" s="265">
        <f t="shared" si="1241"/>
        <v>271933.72014512034</v>
      </c>
      <c r="M5672" s="265">
        <f>$G5672*NonHospFrac+theModel!$H5672*NonHospFrac</f>
        <v>441668.48477581725</v>
      </c>
      <c r="N5672" s="266">
        <f t="shared" si="1243"/>
        <v>713602.20492093754</v>
      </c>
      <c r="O5672" s="158"/>
      <c r="P5672" s="265">
        <f t="shared" si="1244"/>
        <v>253738.31340564226</v>
      </c>
      <c r="Q5672" s="265">
        <f t="shared" si="1245"/>
        <v>441666.92452519824</v>
      </c>
      <c r="R5672" s="266">
        <f t="shared" si="1246"/>
        <v>695405.23793084046</v>
      </c>
    </row>
    <row r="5673" spans="1:18" x14ac:dyDescent="0.25">
      <c r="A5673" s="81">
        <v>5642</v>
      </c>
      <c r="B5673" s="93">
        <f t="shared" si="1235"/>
        <v>2.8337526375842582E-47</v>
      </c>
      <c r="C5673" s="178">
        <f t="shared" si="1236"/>
        <v>2.8273601796719213E-47</v>
      </c>
      <c r="D5673" s="165">
        <f t="shared" si="1237"/>
        <v>2.2558277767625785E-3</v>
      </c>
      <c r="E5673" s="166">
        <f t="shared" si="1247"/>
        <v>24.291375447755232</v>
      </c>
      <c r="F5673" s="167">
        <f t="shared" si="1248"/>
        <v>12.729636144271275</v>
      </c>
      <c r="G5673" s="167">
        <f t="shared" si="1238"/>
        <v>442380.61050133785</v>
      </c>
      <c r="H5673" s="167">
        <f t="shared" si="1239"/>
        <v>271299.98899881309</v>
      </c>
      <c r="I5673" s="168">
        <f t="shared" si="1240"/>
        <v>713680.59950015089</v>
      </c>
      <c r="J5673" s="168">
        <f t="shared" si="1242"/>
        <v>665916.52579413808</v>
      </c>
      <c r="K5673" s="94"/>
      <c r="L5673" s="265">
        <f t="shared" si="1241"/>
        <v>271963.59411330277</v>
      </c>
      <c r="M5673" s="265">
        <f>$G5673*NonHospFrac+theModel!$H5673*NonHospFrac</f>
        <v>441717.00538684812</v>
      </c>
      <c r="N5673" s="266">
        <f t="shared" si="1243"/>
        <v>713680.59950015089</v>
      </c>
      <c r="O5673" s="158"/>
      <c r="P5673" s="265">
        <f t="shared" si="1244"/>
        <v>253762.04966375904</v>
      </c>
      <c r="Q5673" s="265">
        <f t="shared" si="1245"/>
        <v>441715.4451362291</v>
      </c>
      <c r="R5673" s="266">
        <f t="shared" si="1246"/>
        <v>695477.49479998811</v>
      </c>
    </row>
    <row r="5674" spans="1:18" x14ac:dyDescent="0.25">
      <c r="A5674" s="81">
        <v>5643</v>
      </c>
      <c r="B5674" s="93">
        <f t="shared" si="1235"/>
        <v>2.7808168368725834E-47</v>
      </c>
      <c r="C5674" s="178">
        <f t="shared" si="1236"/>
        <v>2.774543793009877E-47</v>
      </c>
      <c r="D5674" s="165">
        <f t="shared" si="1237"/>
        <v>2.2558277767625785E-3</v>
      </c>
      <c r="E5674" s="166">
        <f t="shared" si="1247"/>
        <v>24.291375447755232</v>
      </c>
      <c r="F5674" s="167">
        <f t="shared" si="1248"/>
        <v>12.731891972048038</v>
      </c>
      <c r="G5674" s="167">
        <f t="shared" si="1238"/>
        <v>442459.00508055126</v>
      </c>
      <c r="H5674" s="167">
        <f t="shared" si="1239"/>
        <v>271299.98899881309</v>
      </c>
      <c r="I5674" s="168">
        <f t="shared" si="1240"/>
        <v>713758.99407936435</v>
      </c>
      <c r="J5674" s="168">
        <f t="shared" si="1242"/>
        <v>665978.81139698066</v>
      </c>
      <c r="K5674" s="94"/>
      <c r="L5674" s="265">
        <f t="shared" si="1241"/>
        <v>271993.46808148513</v>
      </c>
      <c r="M5674" s="265">
        <f>$G5674*NonHospFrac+theModel!$H5674*NonHospFrac</f>
        <v>441765.52599787922</v>
      </c>
      <c r="N5674" s="266">
        <f t="shared" si="1243"/>
        <v>713758.99407936435</v>
      </c>
      <c r="O5674" s="158"/>
      <c r="P5674" s="265">
        <f t="shared" si="1244"/>
        <v>253785.78495433915</v>
      </c>
      <c r="Q5674" s="265">
        <f t="shared" si="1245"/>
        <v>441763.9657472602</v>
      </c>
      <c r="R5674" s="266">
        <f t="shared" si="1246"/>
        <v>695549.75070159929</v>
      </c>
    </row>
    <row r="5675" spans="1:18" x14ac:dyDescent="0.25">
      <c r="A5675" s="81">
        <v>5644</v>
      </c>
      <c r="B5675" s="93">
        <f t="shared" si="1235"/>
        <v>2.7288699012297297E-47</v>
      </c>
      <c r="C5675" s="178">
        <f t="shared" si="1236"/>
        <v>2.7227140407073645E-47</v>
      </c>
      <c r="D5675" s="165">
        <f t="shared" si="1237"/>
        <v>2.2558277767625785E-3</v>
      </c>
      <c r="E5675" s="166">
        <f t="shared" si="1247"/>
        <v>24.291375447755232</v>
      </c>
      <c r="F5675" s="167">
        <f t="shared" si="1248"/>
        <v>12.7341477998248</v>
      </c>
      <c r="G5675" s="167">
        <f t="shared" si="1238"/>
        <v>442537.39965976478</v>
      </c>
      <c r="H5675" s="167">
        <f t="shared" si="1239"/>
        <v>271299.98899881309</v>
      </c>
      <c r="I5675" s="168">
        <f t="shared" si="1240"/>
        <v>713837.38865857781</v>
      </c>
      <c r="J5675" s="168">
        <f t="shared" si="1242"/>
        <v>666041.09446093941</v>
      </c>
      <c r="K5675" s="94"/>
      <c r="L5675" s="265">
        <f t="shared" si="1241"/>
        <v>272023.34204966761</v>
      </c>
      <c r="M5675" s="265">
        <f>$G5675*NonHospFrac+theModel!$H5675*NonHospFrac</f>
        <v>441814.0466089102</v>
      </c>
      <c r="N5675" s="266">
        <f t="shared" si="1243"/>
        <v>713837.38865857781</v>
      </c>
      <c r="O5675" s="158"/>
      <c r="P5675" s="265">
        <f t="shared" si="1244"/>
        <v>253809.51927742219</v>
      </c>
      <c r="Q5675" s="265">
        <f t="shared" si="1245"/>
        <v>441812.48635829118</v>
      </c>
      <c r="R5675" s="266">
        <f t="shared" si="1246"/>
        <v>695622.00563571334</v>
      </c>
    </row>
    <row r="5676" spans="1:18" x14ac:dyDescent="0.25">
      <c r="A5676" s="81">
        <v>5645</v>
      </c>
      <c r="B5676" s="93">
        <f t="shared" si="1235"/>
        <v>2.6778933582020993E-47</v>
      </c>
      <c r="C5676" s="178">
        <f t="shared" si="1236"/>
        <v>2.6718524919814591E-47</v>
      </c>
      <c r="D5676" s="165">
        <f t="shared" si="1237"/>
        <v>2.2558277767625785E-3</v>
      </c>
      <c r="E5676" s="166">
        <f t="shared" si="1247"/>
        <v>24.291375447755232</v>
      </c>
      <c r="F5676" s="167">
        <f t="shared" si="1248"/>
        <v>12.736403627601563</v>
      </c>
      <c r="G5676" s="167">
        <f t="shared" si="1238"/>
        <v>442615.79423897818</v>
      </c>
      <c r="H5676" s="167">
        <f t="shared" si="1239"/>
        <v>271299.98899881309</v>
      </c>
      <c r="I5676" s="168">
        <f t="shared" si="1240"/>
        <v>713915.78323779127</v>
      </c>
      <c r="J5676" s="168">
        <f t="shared" si="1242"/>
        <v>666103.37498611782</v>
      </c>
      <c r="K5676" s="94"/>
      <c r="L5676" s="265">
        <f t="shared" si="1241"/>
        <v>272053.21601785003</v>
      </c>
      <c r="M5676" s="265">
        <f>$G5676*NonHospFrac+theModel!$H5676*NonHospFrac</f>
        <v>441862.56721994118</v>
      </c>
      <c r="N5676" s="266">
        <f t="shared" si="1243"/>
        <v>713915.78323779115</v>
      </c>
      <c r="O5676" s="158"/>
      <c r="P5676" s="265">
        <f t="shared" si="1244"/>
        <v>253833.25263304746</v>
      </c>
      <c r="Q5676" s="265">
        <f t="shared" si="1245"/>
        <v>441861.00696932216</v>
      </c>
      <c r="R5676" s="266">
        <f t="shared" si="1246"/>
        <v>695694.25960236962</v>
      </c>
    </row>
    <row r="5677" spans="1:18" x14ac:dyDescent="0.25">
      <c r="A5677" s="81">
        <v>5646</v>
      </c>
      <c r="B5677" s="93">
        <f t="shared" si="1235"/>
        <v>2.6278690804098589E-47</v>
      </c>
      <c r="C5677" s="178">
        <f t="shared" si="1236"/>
        <v>2.6219410603445746E-47</v>
      </c>
      <c r="D5677" s="165">
        <f t="shared" si="1237"/>
        <v>2.2558277767625785E-3</v>
      </c>
      <c r="E5677" s="166">
        <f t="shared" si="1247"/>
        <v>24.291375447755232</v>
      </c>
      <c r="F5677" s="167">
        <f t="shared" si="1248"/>
        <v>12.738659455378325</v>
      </c>
      <c r="G5677" s="167">
        <f t="shared" si="1238"/>
        <v>442694.18881819153</v>
      </c>
      <c r="H5677" s="167">
        <f t="shared" si="1239"/>
        <v>271299.98899881309</v>
      </c>
      <c r="I5677" s="168">
        <f t="shared" si="1240"/>
        <v>713994.17781700462</v>
      </c>
      <c r="J5677" s="168">
        <f t="shared" si="1242"/>
        <v>666165.6529726194</v>
      </c>
      <c r="K5677" s="94"/>
      <c r="L5677" s="265">
        <f t="shared" si="1241"/>
        <v>272083.08998603246</v>
      </c>
      <c r="M5677" s="265">
        <f>$G5677*NonHospFrac+theModel!$H5677*NonHospFrac</f>
        <v>441911.08783097216</v>
      </c>
      <c r="N5677" s="266">
        <f t="shared" si="1243"/>
        <v>713994.17781700462</v>
      </c>
      <c r="O5677" s="158"/>
      <c r="P5677" s="265">
        <f t="shared" si="1244"/>
        <v>253856.98502125443</v>
      </c>
      <c r="Q5677" s="265">
        <f t="shared" si="1245"/>
        <v>441909.52758035314</v>
      </c>
      <c r="R5677" s="266">
        <f t="shared" si="1246"/>
        <v>695766.5126016076</v>
      </c>
    </row>
    <row r="5678" spans="1:18" x14ac:dyDescent="0.25">
      <c r="A5678" s="81">
        <v>5647</v>
      </c>
      <c r="B5678" s="93">
        <f t="shared" si="1235"/>
        <v>2.5787792791012196E-47</v>
      </c>
      <c r="C5678" s="178">
        <f t="shared" si="1236"/>
        <v>2.5729619971732832E-47</v>
      </c>
      <c r="D5678" s="165">
        <f t="shared" si="1237"/>
        <v>2.2558277767625785E-3</v>
      </c>
      <c r="E5678" s="166">
        <f t="shared" si="1247"/>
        <v>24.291375447755232</v>
      </c>
      <c r="F5678" s="167">
        <f t="shared" si="1248"/>
        <v>12.740915283155088</v>
      </c>
      <c r="G5678" s="167">
        <f t="shared" si="1238"/>
        <v>442772.58339740493</v>
      </c>
      <c r="H5678" s="167">
        <f t="shared" si="1239"/>
        <v>271299.98899881309</v>
      </c>
      <c r="I5678" s="168">
        <f t="shared" si="1240"/>
        <v>714072.57239621808</v>
      </c>
      <c r="J5678" s="168">
        <f t="shared" si="1242"/>
        <v>666227.92842054775</v>
      </c>
      <c r="K5678" s="94"/>
      <c r="L5678" s="265">
        <f t="shared" si="1241"/>
        <v>272112.96395421482</v>
      </c>
      <c r="M5678" s="265">
        <f>$G5678*NonHospFrac+theModel!$H5678*NonHospFrac</f>
        <v>441959.60844200314</v>
      </c>
      <c r="N5678" s="266">
        <f t="shared" si="1243"/>
        <v>714072.57239621796</v>
      </c>
      <c r="O5678" s="158"/>
      <c r="P5678" s="265">
        <f t="shared" si="1244"/>
        <v>253880.71644208248</v>
      </c>
      <c r="Q5678" s="265">
        <f t="shared" si="1245"/>
        <v>441958.04819138412</v>
      </c>
      <c r="R5678" s="266">
        <f t="shared" si="1246"/>
        <v>695838.76463346661</v>
      </c>
    </row>
    <row r="5679" spans="1:18" x14ac:dyDescent="0.25">
      <c r="A5679" s="81">
        <v>5648</v>
      </c>
      <c r="B5679" s="93">
        <f t="shared" si="1235"/>
        <v>2.5306064978261494E-47</v>
      </c>
      <c r="C5679" s="178">
        <f t="shared" si="1236"/>
        <v>2.5248978853962972E-47</v>
      </c>
      <c r="D5679" s="165">
        <f t="shared" si="1237"/>
        <v>2.2558277767625785E-3</v>
      </c>
      <c r="E5679" s="166">
        <f t="shared" si="1247"/>
        <v>24.291375447755232</v>
      </c>
      <c r="F5679" s="167">
        <f t="shared" si="1248"/>
        <v>12.743171110931851</v>
      </c>
      <c r="G5679" s="167">
        <f t="shared" si="1238"/>
        <v>442850.97797661845</v>
      </c>
      <c r="H5679" s="167">
        <f t="shared" si="1239"/>
        <v>271299.98899881309</v>
      </c>
      <c r="I5679" s="168">
        <f t="shared" si="1240"/>
        <v>714150.96697543154</v>
      </c>
      <c r="J5679" s="168">
        <f t="shared" si="1242"/>
        <v>666290.20133000624</v>
      </c>
      <c r="K5679" s="94"/>
      <c r="L5679" s="265">
        <f t="shared" si="1241"/>
        <v>272142.8379223973</v>
      </c>
      <c r="M5679" s="265">
        <f>$G5679*NonHospFrac+theModel!$H5679*NonHospFrac</f>
        <v>442008.12905303424</v>
      </c>
      <c r="N5679" s="266">
        <f t="shared" si="1243"/>
        <v>714150.96697543154</v>
      </c>
      <c r="O5679" s="158"/>
      <c r="P5679" s="265">
        <f t="shared" si="1244"/>
        <v>253904.44689557119</v>
      </c>
      <c r="Q5679" s="265">
        <f t="shared" si="1245"/>
        <v>442006.56880241522</v>
      </c>
      <c r="R5679" s="266">
        <f t="shared" si="1246"/>
        <v>695911.01569798635</v>
      </c>
    </row>
    <row r="5680" spans="1:18" x14ac:dyDescent="0.25">
      <c r="A5680" s="81">
        <v>5649</v>
      </c>
      <c r="B5680" s="93">
        <f t="shared" si="1235"/>
        <v>2.4833336062294103E-47</v>
      </c>
      <c r="C5680" s="178">
        <f t="shared" si="1236"/>
        <v>2.4777316333015102E-47</v>
      </c>
      <c r="D5680" s="165">
        <f t="shared" si="1237"/>
        <v>2.2558277767625785E-3</v>
      </c>
      <c r="E5680" s="166">
        <f t="shared" si="1247"/>
        <v>24.291375447755232</v>
      </c>
      <c r="F5680" s="167">
        <f t="shared" si="1248"/>
        <v>12.745426938708613</v>
      </c>
      <c r="G5680" s="167">
        <f t="shared" si="1238"/>
        <v>442929.37255583185</v>
      </c>
      <c r="H5680" s="167">
        <f t="shared" si="1239"/>
        <v>271299.98899881309</v>
      </c>
      <c r="I5680" s="168">
        <f t="shared" si="1240"/>
        <v>714229.361554645</v>
      </c>
      <c r="J5680" s="168">
        <f t="shared" si="1242"/>
        <v>666352.47170109837</v>
      </c>
      <c r="K5680" s="94"/>
      <c r="L5680" s="265">
        <f t="shared" si="1241"/>
        <v>272172.71189057978</v>
      </c>
      <c r="M5680" s="265">
        <f>$G5680*NonHospFrac+theModel!$H5680*NonHospFrac</f>
        <v>442056.64966406522</v>
      </c>
      <c r="N5680" s="266">
        <f t="shared" si="1243"/>
        <v>714229.361554645</v>
      </c>
      <c r="O5680" s="158"/>
      <c r="P5680" s="265">
        <f t="shared" si="1244"/>
        <v>253928.1763817599</v>
      </c>
      <c r="Q5680" s="265">
        <f t="shared" si="1245"/>
        <v>442055.0894134462</v>
      </c>
      <c r="R5680" s="266">
        <f t="shared" si="1246"/>
        <v>695983.26579520607</v>
      </c>
    </row>
    <row r="5681" spans="1:18" x14ac:dyDescent="0.25">
      <c r="A5681" s="81">
        <v>5650</v>
      </c>
      <c r="B5681" s="93">
        <f t="shared" si="1235"/>
        <v>2.4369437939583827E-47</v>
      </c>
      <c r="C5681" s="178">
        <f t="shared" si="1236"/>
        <v>2.431446468457562E-47</v>
      </c>
      <c r="D5681" s="165">
        <f t="shared" si="1237"/>
        <v>2.2558277767625785E-3</v>
      </c>
      <c r="E5681" s="166">
        <f t="shared" si="1247"/>
        <v>24.291375447755232</v>
      </c>
      <c r="F5681" s="167">
        <f t="shared" si="1248"/>
        <v>12.747682766485376</v>
      </c>
      <c r="G5681" s="167">
        <f t="shared" si="1238"/>
        <v>443007.7671350452</v>
      </c>
      <c r="H5681" s="167">
        <f t="shared" si="1239"/>
        <v>271299.98899881309</v>
      </c>
      <c r="I5681" s="168">
        <f t="shared" si="1240"/>
        <v>714307.75613385835</v>
      </c>
      <c r="J5681" s="168">
        <f t="shared" si="1242"/>
        <v>666414.73953392741</v>
      </c>
      <c r="K5681" s="94"/>
      <c r="L5681" s="265">
        <f t="shared" si="1241"/>
        <v>272202.58585876215</v>
      </c>
      <c r="M5681" s="265">
        <f>$G5681*NonHospFrac+theModel!$H5681*NonHospFrac</f>
        <v>442105.17027509608</v>
      </c>
      <c r="N5681" s="266">
        <f t="shared" si="1243"/>
        <v>714307.75613385823</v>
      </c>
      <c r="O5681" s="158"/>
      <c r="P5681" s="265">
        <f t="shared" si="1244"/>
        <v>253951.90490068795</v>
      </c>
      <c r="Q5681" s="265">
        <f t="shared" si="1245"/>
        <v>442103.61002447706</v>
      </c>
      <c r="R5681" s="266">
        <f t="shared" si="1246"/>
        <v>696055.51492516499</v>
      </c>
    </row>
    <row r="5682" spans="1:18" x14ac:dyDescent="0.25">
      <c r="A5682" s="81">
        <v>5651</v>
      </c>
      <c r="B5682" s="93">
        <f t="shared" si="1235"/>
        <v>2.3914205646858346E-47</v>
      </c>
      <c r="C5682" s="178">
        <f t="shared" si="1236"/>
        <v>2.3860259317500951E-47</v>
      </c>
      <c r="D5682" s="165">
        <f t="shared" si="1237"/>
        <v>2.2558277767625785E-3</v>
      </c>
      <c r="E5682" s="166">
        <f t="shared" si="1247"/>
        <v>24.291375447755232</v>
      </c>
      <c r="F5682" s="167">
        <f t="shared" si="1248"/>
        <v>12.749938594262138</v>
      </c>
      <c r="G5682" s="167">
        <f t="shared" si="1238"/>
        <v>443086.1617142586</v>
      </c>
      <c r="H5682" s="167">
        <f t="shared" si="1239"/>
        <v>271299.98899881309</v>
      </c>
      <c r="I5682" s="168">
        <f t="shared" si="1240"/>
        <v>714386.15071307169</v>
      </c>
      <c r="J5682" s="168">
        <f t="shared" si="1242"/>
        <v>666477.00482859707</v>
      </c>
      <c r="K5682" s="94"/>
      <c r="L5682" s="265">
        <f t="shared" si="1241"/>
        <v>272232.45982694457</v>
      </c>
      <c r="M5682" s="265">
        <f>$G5682*NonHospFrac+theModel!$H5682*NonHospFrac</f>
        <v>442153.69088612706</v>
      </c>
      <c r="N5682" s="266">
        <f t="shared" si="1243"/>
        <v>714386.15071307169</v>
      </c>
      <c r="O5682" s="158"/>
      <c r="P5682" s="265">
        <f t="shared" si="1244"/>
        <v>253975.6324523949</v>
      </c>
      <c r="Q5682" s="265">
        <f t="shared" si="1245"/>
        <v>442152.13063550805</v>
      </c>
      <c r="R5682" s="266">
        <f t="shared" si="1246"/>
        <v>696127.76308790292</v>
      </c>
    </row>
    <row r="5683" spans="1:18" x14ac:dyDescent="0.25">
      <c r="A5683" s="81">
        <v>5652</v>
      </c>
      <c r="B5683" s="93">
        <f t="shared" si="1235"/>
        <v>2.3467477302432271E-47</v>
      </c>
      <c r="C5683" s="178">
        <f t="shared" si="1236"/>
        <v>2.3414538715282897E-47</v>
      </c>
      <c r="D5683" s="165">
        <f t="shared" si="1237"/>
        <v>2.2558277767625785E-3</v>
      </c>
      <c r="E5683" s="166">
        <f t="shared" si="1247"/>
        <v>24.291375447755232</v>
      </c>
      <c r="F5683" s="167">
        <f t="shared" si="1248"/>
        <v>12.752194422038901</v>
      </c>
      <c r="G5683" s="167">
        <f t="shared" si="1238"/>
        <v>443164.55629347207</v>
      </c>
      <c r="H5683" s="167">
        <f t="shared" si="1239"/>
        <v>271299.98899881309</v>
      </c>
      <c r="I5683" s="168">
        <f t="shared" si="1240"/>
        <v>714464.54529228515</v>
      </c>
      <c r="J5683" s="168">
        <f t="shared" si="1242"/>
        <v>666539.26758521085</v>
      </c>
      <c r="K5683" s="94"/>
      <c r="L5683" s="265">
        <f t="shared" si="1241"/>
        <v>272262.33379512699</v>
      </c>
      <c r="M5683" s="265">
        <f>$G5683*NonHospFrac+theModel!$H5683*NonHospFrac</f>
        <v>442202.21149715816</v>
      </c>
      <c r="N5683" s="266">
        <f t="shared" si="1243"/>
        <v>714464.54529228515</v>
      </c>
      <c r="O5683" s="158"/>
      <c r="P5683" s="265">
        <f t="shared" si="1244"/>
        <v>253999.35903692013</v>
      </c>
      <c r="Q5683" s="265">
        <f t="shared" si="1245"/>
        <v>442200.65124653914</v>
      </c>
      <c r="R5683" s="266">
        <f t="shared" si="1246"/>
        <v>696200.01028345921</v>
      </c>
    </row>
    <row r="5684" spans="1:18" x14ac:dyDescent="0.25">
      <c r="A5684" s="81">
        <v>5653</v>
      </c>
      <c r="B5684" s="93">
        <f t="shared" si="1235"/>
        <v>2.3029094048647147E-47</v>
      </c>
      <c r="C5684" s="178">
        <f t="shared" si="1236"/>
        <v>2.2977144378618529E-47</v>
      </c>
      <c r="D5684" s="165">
        <f t="shared" si="1237"/>
        <v>2.2558277767625785E-3</v>
      </c>
      <c r="E5684" s="166">
        <f t="shared" si="1247"/>
        <v>24.291375447755232</v>
      </c>
      <c r="F5684" s="167">
        <f t="shared" si="1248"/>
        <v>12.754450249815664</v>
      </c>
      <c r="G5684" s="167">
        <f t="shared" si="1238"/>
        <v>443242.95087268553</v>
      </c>
      <c r="H5684" s="167">
        <f t="shared" si="1239"/>
        <v>271299.98899881309</v>
      </c>
      <c r="I5684" s="168">
        <f t="shared" si="1240"/>
        <v>714542.93987149862</v>
      </c>
      <c r="J5684" s="168">
        <f t="shared" si="1242"/>
        <v>666601.52780387201</v>
      </c>
      <c r="K5684" s="94"/>
      <c r="L5684" s="265">
        <f t="shared" si="1241"/>
        <v>272292.20776330947</v>
      </c>
      <c r="M5684" s="265">
        <f>$G5684*NonHospFrac+theModel!$H5684*NonHospFrac</f>
        <v>442250.73210818914</v>
      </c>
      <c r="N5684" s="266">
        <f t="shared" si="1243"/>
        <v>714542.93987149862</v>
      </c>
      <c r="O5684" s="158"/>
      <c r="P5684" s="265">
        <f t="shared" si="1244"/>
        <v>254023.08465430312</v>
      </c>
      <c r="Q5684" s="265">
        <f t="shared" si="1245"/>
        <v>442249.17185757012</v>
      </c>
      <c r="R5684" s="266">
        <f t="shared" si="1246"/>
        <v>696272.25651187322</v>
      </c>
    </row>
    <row r="5685" spans="1:18" x14ac:dyDescent="0.25">
      <c r="A5685" s="81">
        <v>5654</v>
      </c>
      <c r="B5685" s="93">
        <f t="shared" si="1235"/>
        <v>2.2598899995375884E-47</v>
      </c>
      <c r="C5685" s="178">
        <f t="shared" si="1236"/>
        <v>2.2547920769042037E-47</v>
      </c>
      <c r="D5685" s="165">
        <f t="shared" si="1237"/>
        <v>2.2558277767625785E-3</v>
      </c>
      <c r="E5685" s="166">
        <f t="shared" si="1247"/>
        <v>24.291375447755232</v>
      </c>
      <c r="F5685" s="167">
        <f t="shared" si="1248"/>
        <v>12.756706077592426</v>
      </c>
      <c r="G5685" s="167">
        <f t="shared" si="1238"/>
        <v>443321.34545189899</v>
      </c>
      <c r="H5685" s="167">
        <f t="shared" si="1239"/>
        <v>271299.98899881309</v>
      </c>
      <c r="I5685" s="168">
        <f t="shared" si="1240"/>
        <v>714621.33445071208</v>
      </c>
      <c r="J5685" s="168">
        <f t="shared" si="1242"/>
        <v>666663.78548468417</v>
      </c>
      <c r="K5685" s="94"/>
      <c r="L5685" s="265">
        <f t="shared" si="1241"/>
        <v>272322.0817314919</v>
      </c>
      <c r="M5685" s="265">
        <f>$G5685*NonHospFrac+theModel!$H5685*NonHospFrac</f>
        <v>442299.25271922012</v>
      </c>
      <c r="N5685" s="266">
        <f t="shared" si="1243"/>
        <v>714621.33445071196</v>
      </c>
      <c r="O5685" s="158"/>
      <c r="P5685" s="265">
        <f t="shared" si="1244"/>
        <v>254046.80930458318</v>
      </c>
      <c r="Q5685" s="265">
        <f t="shared" si="1245"/>
        <v>442297.6924686011</v>
      </c>
      <c r="R5685" s="266">
        <f t="shared" si="1246"/>
        <v>696344.50177318428</v>
      </c>
    </row>
    <row r="5686" spans="1:18" x14ac:dyDescent="0.25">
      <c r="A5686" s="81">
        <v>5655</v>
      </c>
      <c r="B5686" s="93">
        <f t="shared" si="1235"/>
        <v>2.217674216459316E-47</v>
      </c>
      <c r="C5686" s="178">
        <f t="shared" si="1236"/>
        <v>2.2126715253620168E-47</v>
      </c>
      <c r="D5686" s="165">
        <f t="shared" si="1237"/>
        <v>2.2558277767625785E-3</v>
      </c>
      <c r="E5686" s="166">
        <f t="shared" si="1247"/>
        <v>24.291375447755232</v>
      </c>
      <c r="F5686" s="167">
        <f t="shared" si="1248"/>
        <v>12.758961905369189</v>
      </c>
      <c r="G5686" s="167">
        <f t="shared" si="1238"/>
        <v>443399.74003111233</v>
      </c>
      <c r="H5686" s="167">
        <f t="shared" si="1239"/>
        <v>271299.98899881309</v>
      </c>
      <c r="I5686" s="168">
        <f t="shared" si="1240"/>
        <v>714699.72902992542</v>
      </c>
      <c r="J5686" s="168">
        <f t="shared" si="1242"/>
        <v>666726.04062775057</v>
      </c>
      <c r="K5686" s="94"/>
      <c r="L5686" s="265">
        <f t="shared" si="1241"/>
        <v>272351.95569967432</v>
      </c>
      <c r="M5686" s="265">
        <f>$G5686*NonHospFrac+theModel!$H5686*NonHospFrac</f>
        <v>442347.7733302511</v>
      </c>
      <c r="N5686" s="266">
        <f t="shared" si="1243"/>
        <v>714699.72902992542</v>
      </c>
      <c r="O5686" s="158"/>
      <c r="P5686" s="265">
        <f t="shared" si="1244"/>
        <v>254070.53298779979</v>
      </c>
      <c r="Q5686" s="265">
        <f t="shared" si="1245"/>
        <v>442346.21307963209</v>
      </c>
      <c r="R5686" s="266">
        <f t="shared" si="1246"/>
        <v>696416.74606743187</v>
      </c>
    </row>
    <row r="5687" spans="1:18" x14ac:dyDescent="0.25">
      <c r="A5687" s="81">
        <v>5656</v>
      </c>
      <c r="B5687" s="93">
        <f t="shared" si="1235"/>
        <v>2.1762470435971499E-47</v>
      </c>
      <c r="C5687" s="178">
        <f t="shared" si="1236"/>
        <v>2.1713378050671061E-47</v>
      </c>
      <c r="D5687" s="165">
        <f t="shared" si="1237"/>
        <v>2.2558277767625785E-3</v>
      </c>
      <c r="E5687" s="166">
        <f t="shared" si="1247"/>
        <v>24.291375447755232</v>
      </c>
      <c r="F5687" s="167">
        <f t="shared" si="1248"/>
        <v>12.761217733145951</v>
      </c>
      <c r="G5687" s="167">
        <f t="shared" si="1238"/>
        <v>443478.13461032574</v>
      </c>
      <c r="H5687" s="167">
        <f t="shared" si="1239"/>
        <v>271299.98899881309</v>
      </c>
      <c r="I5687" s="168">
        <f t="shared" si="1240"/>
        <v>714778.12360913889</v>
      </c>
      <c r="J5687" s="168">
        <f t="shared" si="1242"/>
        <v>666788.29323317483</v>
      </c>
      <c r="K5687" s="94"/>
      <c r="L5687" s="265">
        <f t="shared" si="1241"/>
        <v>272381.82966785668</v>
      </c>
      <c r="M5687" s="265">
        <f>$G5687*NonHospFrac+theModel!$H5687*NonHospFrac</f>
        <v>442396.29394128209</v>
      </c>
      <c r="N5687" s="266">
        <f t="shared" si="1243"/>
        <v>714778.12360913877</v>
      </c>
      <c r="O5687" s="158"/>
      <c r="P5687" s="265">
        <f t="shared" si="1244"/>
        <v>254094.25570399233</v>
      </c>
      <c r="Q5687" s="265">
        <f t="shared" si="1245"/>
        <v>442394.73369066307</v>
      </c>
      <c r="R5687" s="266">
        <f t="shared" si="1246"/>
        <v>696488.98939465545</v>
      </c>
    </row>
    <row r="5688" spans="1:18" x14ac:dyDescent="0.25">
      <c r="A5688" s="81">
        <v>5657</v>
      </c>
      <c r="B5688" s="93">
        <f t="shared" si="1235"/>
        <v>2.1355937493500122E-47</v>
      </c>
      <c r="C5688" s="178">
        <f t="shared" si="1236"/>
        <v>2.1307762176503477E-47</v>
      </c>
      <c r="D5688" s="165">
        <f t="shared" si="1237"/>
        <v>2.2558277767625785E-3</v>
      </c>
      <c r="E5688" s="166">
        <f t="shared" si="1247"/>
        <v>24.291375447755232</v>
      </c>
      <c r="F5688" s="167">
        <f t="shared" si="1248"/>
        <v>12.763473560922714</v>
      </c>
      <c r="G5688" s="167">
        <f t="shared" si="1238"/>
        <v>443556.52918953926</v>
      </c>
      <c r="H5688" s="167">
        <f t="shared" si="1239"/>
        <v>271299.98899881309</v>
      </c>
      <c r="I5688" s="168">
        <f t="shared" si="1240"/>
        <v>714856.51818835235</v>
      </c>
      <c r="J5688" s="168">
        <f t="shared" si="1242"/>
        <v>666850.54330106033</v>
      </c>
      <c r="K5688" s="94"/>
      <c r="L5688" s="265">
        <f t="shared" si="1241"/>
        <v>272411.70363603916</v>
      </c>
      <c r="M5688" s="265">
        <f>$G5688*NonHospFrac+theModel!$H5688*NonHospFrac</f>
        <v>442444.81455231318</v>
      </c>
      <c r="N5688" s="266">
        <f t="shared" si="1243"/>
        <v>714856.51818835235</v>
      </c>
      <c r="O5688" s="158"/>
      <c r="P5688" s="265">
        <f t="shared" si="1244"/>
        <v>254117.97745320035</v>
      </c>
      <c r="Q5688" s="265">
        <f t="shared" si="1245"/>
        <v>442443.25430169416</v>
      </c>
      <c r="R5688" s="266">
        <f t="shared" si="1246"/>
        <v>696561.23175489448</v>
      </c>
    </row>
    <row r="5689" spans="1:18" x14ac:dyDescent="0.25">
      <c r="A5689" s="81">
        <v>5658</v>
      </c>
      <c r="B5689" s="93">
        <f t="shared" si="1235"/>
        <v>2.0956998773100806E-47</v>
      </c>
      <c r="C5689" s="178">
        <f t="shared" si="1236"/>
        <v>2.0909723393150865E-47</v>
      </c>
      <c r="D5689" s="165">
        <f t="shared" si="1237"/>
        <v>2.2558277767625785E-3</v>
      </c>
      <c r="E5689" s="166">
        <f t="shared" si="1247"/>
        <v>24.291375447755232</v>
      </c>
      <c r="F5689" s="167">
        <f t="shared" si="1248"/>
        <v>12.765729388699476</v>
      </c>
      <c r="G5689" s="167">
        <f t="shared" si="1238"/>
        <v>443634.92376875266</v>
      </c>
      <c r="H5689" s="167">
        <f t="shared" si="1239"/>
        <v>271299.98899881309</v>
      </c>
      <c r="I5689" s="168">
        <f t="shared" si="1240"/>
        <v>714934.91276756581</v>
      </c>
      <c r="J5689" s="168">
        <f t="shared" si="1242"/>
        <v>666912.79083151056</v>
      </c>
      <c r="K5689" s="94"/>
      <c r="L5689" s="265">
        <f t="shared" si="1241"/>
        <v>272441.57760422159</v>
      </c>
      <c r="M5689" s="265">
        <f>$G5689*NonHospFrac+theModel!$H5689*NonHospFrac</f>
        <v>442493.33516334416</v>
      </c>
      <c r="N5689" s="266">
        <f t="shared" si="1243"/>
        <v>714934.91276756581</v>
      </c>
      <c r="O5689" s="158"/>
      <c r="P5689" s="265">
        <f t="shared" si="1244"/>
        <v>254141.69823546312</v>
      </c>
      <c r="Q5689" s="265">
        <f t="shared" si="1245"/>
        <v>442491.77491272514</v>
      </c>
      <c r="R5689" s="266">
        <f t="shared" si="1246"/>
        <v>696633.47314818832</v>
      </c>
    </row>
    <row r="5690" spans="1:18" x14ac:dyDescent="0.25">
      <c r="A5690" s="81">
        <v>5659</v>
      </c>
      <c r="B5690" s="93">
        <f t="shared" si="1235"/>
        <v>2.0565512411216294E-47</v>
      </c>
      <c r="C5690" s="178">
        <f t="shared" si="1236"/>
        <v>2.0519120157075716E-47</v>
      </c>
      <c r="D5690" s="165">
        <f t="shared" si="1237"/>
        <v>2.2558277767625785E-3</v>
      </c>
      <c r="E5690" s="166">
        <f t="shared" si="1247"/>
        <v>24.291375447755232</v>
      </c>
      <c r="F5690" s="167">
        <f t="shared" si="1248"/>
        <v>12.767985216476239</v>
      </c>
      <c r="G5690" s="167">
        <f t="shared" si="1238"/>
        <v>443713.31834796601</v>
      </c>
      <c r="H5690" s="167">
        <f t="shared" si="1239"/>
        <v>271299.98899881309</v>
      </c>
      <c r="I5690" s="168">
        <f t="shared" si="1240"/>
        <v>715013.30734677915</v>
      </c>
      <c r="J5690" s="168">
        <f t="shared" si="1242"/>
        <v>666975.03582462878</v>
      </c>
      <c r="K5690" s="94"/>
      <c r="L5690" s="265">
        <f t="shared" si="1241"/>
        <v>272471.45157240401</v>
      </c>
      <c r="M5690" s="265">
        <f>$G5690*NonHospFrac+theModel!$H5690*NonHospFrac</f>
        <v>442541.85577437514</v>
      </c>
      <c r="N5690" s="266">
        <f t="shared" si="1243"/>
        <v>715013.30734677915</v>
      </c>
      <c r="O5690" s="158"/>
      <c r="P5690" s="265">
        <f t="shared" si="1244"/>
        <v>254165.41805082012</v>
      </c>
      <c r="Q5690" s="265">
        <f t="shared" si="1245"/>
        <v>442540.29552375613</v>
      </c>
      <c r="R5690" s="266">
        <f t="shared" si="1246"/>
        <v>696705.71357457619</v>
      </c>
    </row>
    <row r="5691" spans="1:18" x14ac:dyDescent="0.25">
      <c r="A5691" s="81">
        <v>5660</v>
      </c>
      <c r="B5691" s="93">
        <f t="shared" si="1235"/>
        <v>2.0181339194368097E-47</v>
      </c>
      <c r="C5691" s="178">
        <f t="shared" si="1236"/>
        <v>2.0135813568841173E-47</v>
      </c>
      <c r="D5691" s="165">
        <f t="shared" si="1237"/>
        <v>2.2558277767625785E-3</v>
      </c>
      <c r="E5691" s="166">
        <f t="shared" si="1247"/>
        <v>24.291375447755232</v>
      </c>
      <c r="F5691" s="167">
        <f t="shared" si="1248"/>
        <v>12.770241044253002</v>
      </c>
      <c r="G5691" s="167">
        <f t="shared" si="1238"/>
        <v>443791.71292717941</v>
      </c>
      <c r="H5691" s="167">
        <f t="shared" si="1239"/>
        <v>271299.98899881309</v>
      </c>
      <c r="I5691" s="168">
        <f t="shared" si="1240"/>
        <v>715091.7019259925</v>
      </c>
      <c r="J5691" s="168">
        <f t="shared" si="1242"/>
        <v>667037.2782805186</v>
      </c>
      <c r="K5691" s="94"/>
      <c r="L5691" s="265">
        <f t="shared" si="1241"/>
        <v>272501.32554058637</v>
      </c>
      <c r="M5691" s="265">
        <f>$G5691*NonHospFrac+theModel!$H5691*NonHospFrac</f>
        <v>442590.37638540613</v>
      </c>
      <c r="N5691" s="266">
        <f t="shared" si="1243"/>
        <v>715091.7019259925</v>
      </c>
      <c r="O5691" s="158"/>
      <c r="P5691" s="265">
        <f t="shared" si="1244"/>
        <v>254189.13689931069</v>
      </c>
      <c r="Q5691" s="265">
        <f t="shared" si="1245"/>
        <v>442588.81613478711</v>
      </c>
      <c r="R5691" s="266">
        <f t="shared" si="1246"/>
        <v>696777.95303409779</v>
      </c>
    </row>
    <row r="5692" spans="1:18" x14ac:dyDescent="0.25">
      <c r="A5692" s="81">
        <v>5661</v>
      </c>
      <c r="B5692" s="93">
        <f t="shared" si="1235"/>
        <v>1.9804342509647128E-47</v>
      </c>
      <c r="C5692" s="178">
        <f t="shared" si="1236"/>
        <v>1.9759667323713345E-47</v>
      </c>
      <c r="D5692" s="165">
        <f t="shared" si="1237"/>
        <v>2.2558277767625785E-3</v>
      </c>
      <c r="E5692" s="166">
        <f t="shared" si="1247"/>
        <v>24.291375447755232</v>
      </c>
      <c r="F5692" s="167">
        <f t="shared" si="1248"/>
        <v>12.772496872029764</v>
      </c>
      <c r="G5692" s="167">
        <f t="shared" si="1238"/>
        <v>443870.10750639293</v>
      </c>
      <c r="H5692" s="167">
        <f t="shared" si="1239"/>
        <v>271299.98899881309</v>
      </c>
      <c r="I5692" s="168">
        <f t="shared" si="1240"/>
        <v>715170.09650520608</v>
      </c>
      <c r="J5692" s="168">
        <f t="shared" si="1242"/>
        <v>667099.51819928351</v>
      </c>
      <c r="K5692" s="94"/>
      <c r="L5692" s="265">
        <f t="shared" si="1241"/>
        <v>272531.19950876886</v>
      </c>
      <c r="M5692" s="265">
        <f>$G5692*NonHospFrac+theModel!$H5692*NonHospFrac</f>
        <v>442638.89699643711</v>
      </c>
      <c r="N5692" s="266">
        <f t="shared" si="1243"/>
        <v>715170.09650520596</v>
      </c>
      <c r="O5692" s="158"/>
      <c r="P5692" s="265">
        <f t="shared" si="1244"/>
        <v>254212.85478097439</v>
      </c>
      <c r="Q5692" s="265">
        <f t="shared" si="1245"/>
        <v>442637.33674581809</v>
      </c>
      <c r="R5692" s="266">
        <f t="shared" si="1246"/>
        <v>696850.19152679248</v>
      </c>
    </row>
    <row r="5693" spans="1:18" x14ac:dyDescent="0.25">
      <c r="A5693" s="81">
        <v>5662</v>
      </c>
      <c r="B5693" s="93">
        <f t="shared" si="1235"/>
        <v>1.9434388296138443E-47</v>
      </c>
      <c r="C5693" s="178">
        <f t="shared" si="1236"/>
        <v>1.9390547663195623E-47</v>
      </c>
      <c r="D5693" s="165">
        <f t="shared" si="1237"/>
        <v>2.2558277767625785E-3</v>
      </c>
      <c r="E5693" s="166">
        <f t="shared" si="1247"/>
        <v>24.291375447755232</v>
      </c>
      <c r="F5693" s="167">
        <f t="shared" si="1248"/>
        <v>12.774752699806527</v>
      </c>
      <c r="G5693" s="167">
        <f t="shared" si="1238"/>
        <v>443948.50208560633</v>
      </c>
      <c r="H5693" s="167">
        <f t="shared" si="1239"/>
        <v>271299.98899881309</v>
      </c>
      <c r="I5693" s="168">
        <f t="shared" si="1240"/>
        <v>715248.49108441942</v>
      </c>
      <c r="J5693" s="168">
        <f t="shared" si="1242"/>
        <v>667161.75558102666</v>
      </c>
      <c r="K5693" s="94"/>
      <c r="L5693" s="265">
        <f t="shared" si="1241"/>
        <v>272561.07347695128</v>
      </c>
      <c r="M5693" s="265">
        <f>$G5693*NonHospFrac+theModel!$H5693*NonHospFrac</f>
        <v>442687.41760746809</v>
      </c>
      <c r="N5693" s="266">
        <f t="shared" si="1243"/>
        <v>715248.49108441942</v>
      </c>
      <c r="O5693" s="158"/>
      <c r="P5693" s="265">
        <f t="shared" si="1244"/>
        <v>254236.57169585049</v>
      </c>
      <c r="Q5693" s="265">
        <f t="shared" si="1245"/>
        <v>442685.85735684907</v>
      </c>
      <c r="R5693" s="266">
        <f t="shared" si="1246"/>
        <v>696922.42905269959</v>
      </c>
    </row>
    <row r="5694" spans="1:18" x14ac:dyDescent="0.25">
      <c r="A5694" s="81">
        <v>5663</v>
      </c>
      <c r="B5694" s="93">
        <f t="shared" si="1235"/>
        <v>1.9071344997244342E-47</v>
      </c>
      <c r="C5694" s="178">
        <f t="shared" si="1236"/>
        <v>1.9028323327459335E-47</v>
      </c>
      <c r="D5694" s="165">
        <f t="shared" si="1237"/>
        <v>2.2558277767625785E-3</v>
      </c>
      <c r="E5694" s="166">
        <f t="shared" si="1247"/>
        <v>24.291375447755232</v>
      </c>
      <c r="F5694" s="167">
        <f t="shared" si="1248"/>
        <v>12.777008527583289</v>
      </c>
      <c r="G5694" s="167">
        <f t="shared" si="1238"/>
        <v>444026.89666481968</v>
      </c>
      <c r="H5694" s="167">
        <f t="shared" si="1239"/>
        <v>271299.98899881309</v>
      </c>
      <c r="I5694" s="168">
        <f t="shared" si="1240"/>
        <v>715326.88566363277</v>
      </c>
      <c r="J5694" s="168">
        <f t="shared" si="1242"/>
        <v>667223.99042585155</v>
      </c>
      <c r="K5694" s="94"/>
      <c r="L5694" s="265">
        <f t="shared" si="1241"/>
        <v>272590.9474451337</v>
      </c>
      <c r="M5694" s="265">
        <f>$G5694*NonHospFrac+theModel!$H5694*NonHospFrac</f>
        <v>442735.93821849907</v>
      </c>
      <c r="N5694" s="266">
        <f t="shared" si="1243"/>
        <v>715326.88566363277</v>
      </c>
      <c r="O5694" s="158"/>
      <c r="P5694" s="265">
        <f t="shared" si="1244"/>
        <v>254260.28764397846</v>
      </c>
      <c r="Q5694" s="265">
        <f t="shared" si="1245"/>
        <v>442734.37796788005</v>
      </c>
      <c r="R5694" s="266">
        <f t="shared" si="1246"/>
        <v>696994.66561185848</v>
      </c>
    </row>
    <row r="5695" spans="1:18" x14ac:dyDescent="0.25">
      <c r="A5695" s="81">
        <v>5664</v>
      </c>
      <c r="B5695" s="93">
        <f t="shared" si="1235"/>
        <v>1.8715083513906966E-47</v>
      </c>
      <c r="C5695" s="178">
        <f t="shared" si="1236"/>
        <v>1.8672865508671864E-47</v>
      </c>
      <c r="D5695" s="165">
        <f t="shared" si="1237"/>
        <v>2.2558277767625785E-3</v>
      </c>
      <c r="E5695" s="166">
        <f t="shared" si="1247"/>
        <v>24.291375447755232</v>
      </c>
      <c r="F5695" s="167">
        <f t="shared" si="1248"/>
        <v>12.779264355360052</v>
      </c>
      <c r="G5695" s="167">
        <f t="shared" si="1238"/>
        <v>444105.29124403308</v>
      </c>
      <c r="H5695" s="167">
        <f t="shared" si="1239"/>
        <v>271299.98899881309</v>
      </c>
      <c r="I5695" s="168">
        <f t="shared" si="1240"/>
        <v>715405.28024284611</v>
      </c>
      <c r="J5695" s="168">
        <f t="shared" si="1242"/>
        <v>667286.22273386165</v>
      </c>
      <c r="K5695" s="94"/>
      <c r="L5695" s="265">
        <f t="shared" si="1241"/>
        <v>272620.82141331607</v>
      </c>
      <c r="M5695" s="265">
        <f>$G5695*NonHospFrac+theModel!$H5695*NonHospFrac</f>
        <v>442784.45882953005</v>
      </c>
      <c r="N5695" s="266">
        <f t="shared" si="1243"/>
        <v>715405.28024284611</v>
      </c>
      <c r="O5695" s="158"/>
      <c r="P5695" s="265">
        <f t="shared" si="1244"/>
        <v>254284.00262539767</v>
      </c>
      <c r="Q5695" s="265">
        <f t="shared" si="1245"/>
        <v>442782.89857891103</v>
      </c>
      <c r="R5695" s="266">
        <f t="shared" si="1246"/>
        <v>697066.90120430873</v>
      </c>
    </row>
    <row r="5696" spans="1:18" x14ac:dyDescent="0.25">
      <c r="A5696" s="81">
        <v>5665</v>
      </c>
      <c r="B5696" s="93">
        <f t="shared" si="1235"/>
        <v>1.8365477158696011E-47</v>
      </c>
      <c r="C5696" s="178">
        <f t="shared" si="1236"/>
        <v>1.8324047805187926E-47</v>
      </c>
      <c r="D5696" s="165">
        <f t="shared" si="1237"/>
        <v>2.2558277767625785E-3</v>
      </c>
      <c r="E5696" s="166">
        <f t="shared" si="1247"/>
        <v>24.291375447755232</v>
      </c>
      <c r="F5696" s="167">
        <f t="shared" si="1248"/>
        <v>12.781520183136815</v>
      </c>
      <c r="G5696" s="167">
        <f t="shared" si="1238"/>
        <v>444183.6858232466</v>
      </c>
      <c r="H5696" s="167">
        <f t="shared" si="1239"/>
        <v>271299.98899881309</v>
      </c>
      <c r="I5696" s="168">
        <f t="shared" si="1240"/>
        <v>715483.67482205969</v>
      </c>
      <c r="J5696" s="168">
        <f t="shared" si="1242"/>
        <v>667348.45250516059</v>
      </c>
      <c r="K5696" s="94"/>
      <c r="L5696" s="265">
        <f t="shared" si="1241"/>
        <v>272650.69538149855</v>
      </c>
      <c r="M5696" s="265">
        <f>$G5696*NonHospFrac+theModel!$H5696*NonHospFrac</f>
        <v>442832.97944056115</v>
      </c>
      <c r="N5696" s="266">
        <f t="shared" si="1243"/>
        <v>715483.67482205969</v>
      </c>
      <c r="O5696" s="158"/>
      <c r="P5696" s="265">
        <f t="shared" si="1244"/>
        <v>254307.71664014761</v>
      </c>
      <c r="Q5696" s="265">
        <f t="shared" si="1245"/>
        <v>442831.41918994213</v>
      </c>
      <c r="R5696" s="266">
        <f t="shared" si="1246"/>
        <v>697139.13583008968</v>
      </c>
    </row>
    <row r="5697" spans="1:18" x14ac:dyDescent="0.25">
      <c r="A5697" s="81">
        <v>5666</v>
      </c>
      <c r="B5697" s="93">
        <f t="shared" si="1235"/>
        <v>1.8022401610762654E-47</v>
      </c>
      <c r="C5697" s="178">
        <f t="shared" si="1236"/>
        <v>1.7981746176605124E-47</v>
      </c>
      <c r="D5697" s="165">
        <f t="shared" si="1237"/>
        <v>2.2558277767625785E-3</v>
      </c>
      <c r="E5697" s="166">
        <f t="shared" si="1247"/>
        <v>24.291375447755232</v>
      </c>
      <c r="F5697" s="167">
        <f t="shared" si="1248"/>
        <v>12.783776010913577</v>
      </c>
      <c r="G5697" s="167">
        <f t="shared" si="1238"/>
        <v>444262.08040246001</v>
      </c>
      <c r="H5697" s="167">
        <f t="shared" si="1239"/>
        <v>271299.98899881309</v>
      </c>
      <c r="I5697" s="168">
        <f t="shared" si="1240"/>
        <v>715562.06940127304</v>
      </c>
      <c r="J5697" s="168">
        <f t="shared" si="1242"/>
        <v>667410.67973985139</v>
      </c>
      <c r="K5697" s="94"/>
      <c r="L5697" s="265">
        <f t="shared" si="1241"/>
        <v>272680.56934968097</v>
      </c>
      <c r="M5697" s="265">
        <f>$G5697*NonHospFrac+theModel!$H5697*NonHospFrac</f>
        <v>442881.50005159213</v>
      </c>
      <c r="N5697" s="266">
        <f t="shared" si="1243"/>
        <v>715562.06940127304</v>
      </c>
      <c r="O5697" s="158"/>
      <c r="P5697" s="265">
        <f t="shared" si="1244"/>
        <v>254331.42968826761</v>
      </c>
      <c r="Q5697" s="265">
        <f t="shared" si="1245"/>
        <v>442879.93980097311</v>
      </c>
      <c r="R5697" s="266">
        <f t="shared" si="1246"/>
        <v>697211.36948924069</v>
      </c>
    </row>
    <row r="5698" spans="1:18" x14ac:dyDescent="0.25">
      <c r="A5698" s="81">
        <v>5667</v>
      </c>
      <c r="B5698" s="93">
        <f t="shared" si="1235"/>
        <v>1.7685734871626808E-47</v>
      </c>
      <c r="C5698" s="178">
        <f t="shared" si="1236"/>
        <v>1.7645838899650934E-47</v>
      </c>
      <c r="D5698" s="165">
        <f t="shared" si="1237"/>
        <v>2.2558277767625785E-3</v>
      </c>
      <c r="E5698" s="166">
        <f t="shared" si="1247"/>
        <v>24.291375447755232</v>
      </c>
      <c r="F5698" s="167">
        <f t="shared" si="1248"/>
        <v>12.78603183869034</v>
      </c>
      <c r="G5698" s="167">
        <f t="shared" si="1238"/>
        <v>444340.47498167335</v>
      </c>
      <c r="H5698" s="167">
        <f t="shared" si="1239"/>
        <v>271299.98899881309</v>
      </c>
      <c r="I5698" s="168">
        <f t="shared" si="1240"/>
        <v>715640.46398048638</v>
      </c>
      <c r="J5698" s="168">
        <f t="shared" si="1242"/>
        <v>667472.90443803754</v>
      </c>
      <c r="K5698" s="94"/>
      <c r="L5698" s="265">
        <f t="shared" si="1241"/>
        <v>272710.44331786339</v>
      </c>
      <c r="M5698" s="265">
        <f>$G5698*NonHospFrac+theModel!$H5698*NonHospFrac</f>
        <v>442930.02066262299</v>
      </c>
      <c r="N5698" s="266">
        <f t="shared" si="1243"/>
        <v>715640.46398048638</v>
      </c>
      <c r="O5698" s="158"/>
      <c r="P5698" s="265">
        <f t="shared" si="1244"/>
        <v>254355.14176979708</v>
      </c>
      <c r="Q5698" s="265">
        <f t="shared" si="1245"/>
        <v>442928.46041200397</v>
      </c>
      <c r="R5698" s="266">
        <f t="shared" si="1246"/>
        <v>697283.60218180111</v>
      </c>
    </row>
    <row r="5699" spans="1:18" x14ac:dyDescent="0.25">
      <c r="A5699" s="81">
        <v>5668</v>
      </c>
      <c r="B5699" s="93">
        <f t="shared" si="1235"/>
        <v>1.7355357221797058E-47</v>
      </c>
      <c r="C5699" s="178">
        <f t="shared" si="1236"/>
        <v>1.731620652490049E-47</v>
      </c>
      <c r="D5699" s="165">
        <f t="shared" si="1237"/>
        <v>2.2558277767625785E-3</v>
      </c>
      <c r="E5699" s="166">
        <f t="shared" si="1247"/>
        <v>24.291375447755232</v>
      </c>
      <c r="F5699" s="167">
        <f t="shared" si="1248"/>
        <v>12.788287666467102</v>
      </c>
      <c r="G5699" s="167">
        <f t="shared" si="1238"/>
        <v>444418.86956088676</v>
      </c>
      <c r="H5699" s="167">
        <f t="shared" si="1239"/>
        <v>271299.98899881309</v>
      </c>
      <c r="I5699" s="168">
        <f t="shared" si="1240"/>
        <v>715718.85855969985</v>
      </c>
      <c r="J5699" s="168">
        <f t="shared" si="1242"/>
        <v>667535.12659982266</v>
      </c>
      <c r="K5699" s="94"/>
      <c r="L5699" s="265">
        <f t="shared" si="1241"/>
        <v>272740.31728604576</v>
      </c>
      <c r="M5699" s="265">
        <f>$G5699*NonHospFrac+theModel!$H5699*NonHospFrac</f>
        <v>442978.54127365397</v>
      </c>
      <c r="N5699" s="266">
        <f t="shared" si="1243"/>
        <v>715718.85855969973</v>
      </c>
      <c r="O5699" s="158"/>
      <c r="P5699" s="265">
        <f t="shared" si="1244"/>
        <v>254378.85288477538</v>
      </c>
      <c r="Q5699" s="265">
        <f t="shared" si="1245"/>
        <v>442976.98102303495</v>
      </c>
      <c r="R5699" s="266">
        <f t="shared" si="1246"/>
        <v>697355.83390781027</v>
      </c>
    </row>
    <row r="5700" spans="1:18" x14ac:dyDescent="0.25">
      <c r="A5700" s="81">
        <v>5669</v>
      </c>
      <c r="B5700" s="93">
        <f t="shared" si="1235"/>
        <v>1.7031151178196806E-47</v>
      </c>
      <c r="C5700" s="178">
        <f t="shared" si="1236"/>
        <v>1.6992731834298788E-47</v>
      </c>
      <c r="D5700" s="165">
        <f t="shared" si="1237"/>
        <v>2.2558277767625785E-3</v>
      </c>
      <c r="E5700" s="166">
        <f t="shared" si="1247"/>
        <v>24.291375447755232</v>
      </c>
      <c r="F5700" s="167">
        <f t="shared" si="1248"/>
        <v>12.790543494243865</v>
      </c>
      <c r="G5700" s="167">
        <f t="shared" si="1238"/>
        <v>444497.26414010028</v>
      </c>
      <c r="H5700" s="167">
        <f t="shared" si="1239"/>
        <v>271299.98899881309</v>
      </c>
      <c r="I5700" s="168">
        <f t="shared" si="1240"/>
        <v>715797.25313891331</v>
      </c>
      <c r="J5700" s="168">
        <f t="shared" si="1242"/>
        <v>667597.34622530988</v>
      </c>
      <c r="K5700" s="94"/>
      <c r="L5700" s="265">
        <f t="shared" si="1241"/>
        <v>272770.19125422824</v>
      </c>
      <c r="M5700" s="265">
        <f>$G5700*NonHospFrac+theModel!$H5700*NonHospFrac</f>
        <v>443027.06188468507</v>
      </c>
      <c r="N5700" s="266">
        <f t="shared" si="1243"/>
        <v>715797.25313891331</v>
      </c>
      <c r="O5700" s="158"/>
      <c r="P5700" s="265">
        <f t="shared" si="1244"/>
        <v>254402.56303324204</v>
      </c>
      <c r="Q5700" s="265">
        <f t="shared" si="1245"/>
        <v>443025.50163406605</v>
      </c>
      <c r="R5700" s="266">
        <f t="shared" si="1246"/>
        <v>697428.06466730812</v>
      </c>
    </row>
    <row r="5701" spans="1:18" x14ac:dyDescent="0.25">
      <c r="A5701" s="81">
        <v>5670</v>
      </c>
      <c r="B5701" s="93">
        <f t="shared" si="1235"/>
        <v>1.6713001452387289E-47</v>
      </c>
      <c r="C5701" s="178">
        <f t="shared" si="1236"/>
        <v>1.6675299799477921E-47</v>
      </c>
      <c r="D5701" s="165">
        <f t="shared" si="1237"/>
        <v>2.2558277767625785E-3</v>
      </c>
      <c r="E5701" s="166">
        <f t="shared" si="1247"/>
        <v>24.291375447755232</v>
      </c>
      <c r="F5701" s="167">
        <f t="shared" si="1248"/>
        <v>12.792799322020628</v>
      </c>
      <c r="G5701" s="167">
        <f t="shared" si="1238"/>
        <v>444575.65871931368</v>
      </c>
      <c r="H5701" s="167">
        <f t="shared" si="1239"/>
        <v>271299.98899881309</v>
      </c>
      <c r="I5701" s="168">
        <f t="shared" si="1240"/>
        <v>715875.64771812677</v>
      </c>
      <c r="J5701" s="168">
        <f t="shared" si="1242"/>
        <v>667659.56331460271</v>
      </c>
      <c r="K5701" s="94"/>
      <c r="L5701" s="265">
        <f t="shared" si="1241"/>
        <v>272800.06522241072</v>
      </c>
      <c r="M5701" s="265">
        <f>$G5701*NonHospFrac+theModel!$H5701*NonHospFrac</f>
        <v>443075.58249571605</v>
      </c>
      <c r="N5701" s="266">
        <f t="shared" si="1243"/>
        <v>715875.64771812677</v>
      </c>
      <c r="O5701" s="158"/>
      <c r="P5701" s="265">
        <f t="shared" si="1244"/>
        <v>254426.27221523639</v>
      </c>
      <c r="Q5701" s="265">
        <f t="shared" si="1245"/>
        <v>443074.02224509703</v>
      </c>
      <c r="R5701" s="266">
        <f t="shared" si="1246"/>
        <v>697500.29446033342</v>
      </c>
    </row>
    <row r="5702" spans="1:18" x14ac:dyDescent="0.25">
      <c r="A5702" s="81">
        <v>5671</v>
      </c>
      <c r="B5702" s="93">
        <f t="shared" si="1235"/>
        <v>1.6400794909570724E-47</v>
      </c>
      <c r="C5702" s="178">
        <f t="shared" si="1236"/>
        <v>1.6363797540852728E-47</v>
      </c>
      <c r="D5702" s="165">
        <f t="shared" si="1237"/>
        <v>2.2558277767625785E-3</v>
      </c>
      <c r="E5702" s="166">
        <f t="shared" si="1247"/>
        <v>24.291375447755232</v>
      </c>
      <c r="F5702" s="167">
        <f t="shared" si="1248"/>
        <v>12.79505514979739</v>
      </c>
      <c r="G5702" s="167">
        <f t="shared" si="1238"/>
        <v>444654.05329852714</v>
      </c>
      <c r="H5702" s="167">
        <f t="shared" si="1239"/>
        <v>271299.98899881309</v>
      </c>
      <c r="I5702" s="168">
        <f t="shared" si="1240"/>
        <v>715954.04229734023</v>
      </c>
      <c r="J5702" s="168">
        <f t="shared" si="1242"/>
        <v>667721.77786780451</v>
      </c>
      <c r="K5702" s="94"/>
      <c r="L5702" s="265">
        <f t="shared" si="1241"/>
        <v>272829.93919059308</v>
      </c>
      <c r="M5702" s="265">
        <f>$G5702*NonHospFrac+theModel!$H5702*NonHospFrac</f>
        <v>443124.10310674703</v>
      </c>
      <c r="N5702" s="266">
        <f t="shared" si="1243"/>
        <v>715954.04229734011</v>
      </c>
      <c r="O5702" s="158"/>
      <c r="P5702" s="265">
        <f t="shared" si="1244"/>
        <v>254449.9804307977</v>
      </c>
      <c r="Q5702" s="265">
        <f t="shared" si="1245"/>
        <v>443122.54285612801</v>
      </c>
      <c r="R5702" s="266">
        <f t="shared" si="1246"/>
        <v>697572.52328692575</v>
      </c>
    </row>
    <row r="5703" spans="1:18" x14ac:dyDescent="0.25">
      <c r="A5703" s="81">
        <v>5672</v>
      </c>
      <c r="B5703" s="93">
        <f t="shared" si="1235"/>
        <v>1.6094420528359312E-47</v>
      </c>
      <c r="C5703" s="178">
        <f t="shared" si="1236"/>
        <v>1.605811428748054E-47</v>
      </c>
      <c r="D5703" s="165">
        <f t="shared" si="1237"/>
        <v>2.2558277767625785E-3</v>
      </c>
      <c r="E5703" s="166">
        <f t="shared" si="1247"/>
        <v>24.291375447755232</v>
      </c>
      <c r="F5703" s="167">
        <f t="shared" si="1248"/>
        <v>12.797310977574153</v>
      </c>
      <c r="G5703" s="167">
        <f t="shared" si="1238"/>
        <v>444732.44787774049</v>
      </c>
      <c r="H5703" s="167">
        <f t="shared" si="1239"/>
        <v>271299.98899881309</v>
      </c>
      <c r="I5703" s="168">
        <f t="shared" si="1240"/>
        <v>716032.43687655358</v>
      </c>
      <c r="J5703" s="168">
        <f t="shared" si="1242"/>
        <v>667783.98988501856</v>
      </c>
      <c r="K5703" s="94"/>
      <c r="L5703" s="265">
        <f t="shared" si="1241"/>
        <v>272859.81315877551</v>
      </c>
      <c r="M5703" s="265">
        <f>$G5703*NonHospFrac+theModel!$H5703*NonHospFrac</f>
        <v>443172.62371777801</v>
      </c>
      <c r="N5703" s="266">
        <f t="shared" si="1243"/>
        <v>716032.43687655358</v>
      </c>
      <c r="O5703" s="158"/>
      <c r="P5703" s="265">
        <f t="shared" si="1244"/>
        <v>254473.68767996551</v>
      </c>
      <c r="Q5703" s="265">
        <f t="shared" si="1245"/>
        <v>443171.06346715899</v>
      </c>
      <c r="R5703" s="266">
        <f t="shared" si="1246"/>
        <v>697644.75114712445</v>
      </c>
    </row>
    <row r="5704" spans="1:18" x14ac:dyDescent="0.25">
      <c r="A5704" s="81">
        <v>5673</v>
      </c>
      <c r="B5704" s="93">
        <f t="shared" si="1235"/>
        <v>1.5793769361295766E-47</v>
      </c>
      <c r="C5704" s="178">
        <f t="shared" si="1236"/>
        <v>1.5758141337670774E-47</v>
      </c>
      <c r="D5704" s="165">
        <f t="shared" si="1237"/>
        <v>2.2558277767625785E-3</v>
      </c>
      <c r="E5704" s="166">
        <f t="shared" si="1247"/>
        <v>24.291375447755232</v>
      </c>
      <c r="F5704" s="167">
        <f t="shared" si="1248"/>
        <v>12.799566805350915</v>
      </c>
      <c r="G5704" s="167">
        <f t="shared" si="1238"/>
        <v>444810.84245695395</v>
      </c>
      <c r="H5704" s="167">
        <f t="shared" si="1239"/>
        <v>271299.98899881309</v>
      </c>
      <c r="I5704" s="168">
        <f t="shared" si="1240"/>
        <v>716110.83145576704</v>
      </c>
      <c r="J5704" s="168">
        <f t="shared" si="1242"/>
        <v>667846.19936634845</v>
      </c>
      <c r="K5704" s="94"/>
      <c r="L5704" s="265">
        <f t="shared" si="1241"/>
        <v>272889.68712695793</v>
      </c>
      <c r="M5704" s="265">
        <f>$G5704*NonHospFrac+theModel!$H5704*NonHospFrac</f>
        <v>443221.14432880911</v>
      </c>
      <c r="N5704" s="266">
        <f t="shared" si="1243"/>
        <v>716110.83145576704</v>
      </c>
      <c r="O5704" s="158"/>
      <c r="P5704" s="265">
        <f t="shared" si="1244"/>
        <v>254497.39396277917</v>
      </c>
      <c r="Q5704" s="265">
        <f t="shared" si="1245"/>
        <v>443219.58407819009</v>
      </c>
      <c r="R5704" s="266">
        <f t="shared" si="1246"/>
        <v>697716.97804096923</v>
      </c>
    </row>
    <row r="5705" spans="1:18" x14ac:dyDescent="0.25">
      <c r="A5705" s="81">
        <v>5674</v>
      </c>
      <c r="B5705" s="93">
        <f t="shared" si="1235"/>
        <v>1.5498734496111333E-47</v>
      </c>
      <c r="C5705" s="178">
        <f t="shared" si="1236"/>
        <v>1.5463772020330337E-47</v>
      </c>
      <c r="D5705" s="165">
        <f t="shared" si="1237"/>
        <v>2.2558277767625785E-3</v>
      </c>
      <c r="E5705" s="166">
        <f t="shared" si="1247"/>
        <v>24.291375447755232</v>
      </c>
      <c r="F5705" s="167">
        <f t="shared" si="1248"/>
        <v>12.801822633127678</v>
      </c>
      <c r="G5705" s="167">
        <f t="shared" si="1238"/>
        <v>444889.23703616741</v>
      </c>
      <c r="H5705" s="167">
        <f t="shared" si="1239"/>
        <v>271299.98899881309</v>
      </c>
      <c r="I5705" s="168">
        <f t="shared" si="1240"/>
        <v>716189.2260349805</v>
      </c>
      <c r="J5705" s="168">
        <f t="shared" si="1242"/>
        <v>667908.40631189733</v>
      </c>
      <c r="K5705" s="94"/>
      <c r="L5705" s="265">
        <f t="shared" si="1241"/>
        <v>272919.56109514041</v>
      </c>
      <c r="M5705" s="265">
        <f>$G5705*NonHospFrac+theModel!$H5705*NonHospFrac</f>
        <v>443269.66493984009</v>
      </c>
      <c r="N5705" s="266">
        <f t="shared" si="1243"/>
        <v>716189.2260349805</v>
      </c>
      <c r="O5705" s="158"/>
      <c r="P5705" s="265">
        <f t="shared" si="1244"/>
        <v>254521.09927927813</v>
      </c>
      <c r="Q5705" s="265">
        <f t="shared" si="1245"/>
        <v>443268.10468922107</v>
      </c>
      <c r="R5705" s="266">
        <f t="shared" si="1246"/>
        <v>697789.20396849921</v>
      </c>
    </row>
    <row r="5706" spans="1:18" x14ac:dyDescent="0.25">
      <c r="A5706" s="81">
        <v>5675</v>
      </c>
      <c r="B5706" s="93">
        <f t="shared" si="1235"/>
        <v>1.5209211017707545E-47</v>
      </c>
      <c r="C5706" s="178">
        <f t="shared" si="1236"/>
        <v>1.5174901657031158E-47</v>
      </c>
      <c r="D5706" s="165">
        <f t="shared" si="1237"/>
        <v>2.2558277767625785E-3</v>
      </c>
      <c r="E5706" s="166">
        <f t="shared" si="1247"/>
        <v>24.291375447755232</v>
      </c>
      <c r="F5706" s="167">
        <f t="shared" si="1248"/>
        <v>12.80407846090444</v>
      </c>
      <c r="G5706" s="167">
        <f t="shared" si="1238"/>
        <v>444967.63161538081</v>
      </c>
      <c r="H5706" s="167">
        <f t="shared" si="1239"/>
        <v>271299.98899881309</v>
      </c>
      <c r="I5706" s="168">
        <f t="shared" si="1240"/>
        <v>716267.62061419385</v>
      </c>
      <c r="J5706" s="168">
        <f t="shared" si="1242"/>
        <v>667970.61072176858</v>
      </c>
      <c r="K5706" s="94"/>
      <c r="L5706" s="265">
        <f t="shared" si="1241"/>
        <v>272949.43506332283</v>
      </c>
      <c r="M5706" s="265">
        <f>$G5706*NonHospFrac+theModel!$H5706*NonHospFrac</f>
        <v>443318.18555087107</v>
      </c>
      <c r="N5706" s="266">
        <f t="shared" si="1243"/>
        <v>716267.62061419385</v>
      </c>
      <c r="O5706" s="158"/>
      <c r="P5706" s="265">
        <f t="shared" si="1244"/>
        <v>254544.80362950166</v>
      </c>
      <c r="Q5706" s="265">
        <f t="shared" si="1245"/>
        <v>443316.62530025205</v>
      </c>
      <c r="R5706" s="266">
        <f t="shared" si="1246"/>
        <v>697861.42892975372</v>
      </c>
    </row>
    <row r="5707" spans="1:18" x14ac:dyDescent="0.25">
      <c r="A5707" s="81">
        <v>5676</v>
      </c>
      <c r="B5707" s="93">
        <f t="shared" si="1235"/>
        <v>1.4925095970848154E-47</v>
      </c>
      <c r="C5707" s="178">
        <f t="shared" si="1236"/>
        <v>1.4891427524786269E-47</v>
      </c>
      <c r="D5707" s="165">
        <f t="shared" si="1237"/>
        <v>2.2558277767625785E-3</v>
      </c>
      <c r="E5707" s="166">
        <f t="shared" si="1247"/>
        <v>24.291375447755232</v>
      </c>
      <c r="F5707" s="167">
        <f t="shared" si="1248"/>
        <v>12.806334288681203</v>
      </c>
      <c r="G5707" s="167">
        <f t="shared" si="1238"/>
        <v>445046.02619459416</v>
      </c>
      <c r="H5707" s="167">
        <f t="shared" si="1239"/>
        <v>271299.98899881309</v>
      </c>
      <c r="I5707" s="168">
        <f t="shared" si="1240"/>
        <v>716346.01519340719</v>
      </c>
      <c r="J5707" s="168">
        <f t="shared" si="1242"/>
        <v>668032.81259606557</v>
      </c>
      <c r="K5707" s="94"/>
      <c r="L5707" s="265">
        <f t="shared" si="1241"/>
        <v>272979.30903150525</v>
      </c>
      <c r="M5707" s="265">
        <f>$G5707*NonHospFrac+theModel!$H5707*NonHospFrac</f>
        <v>443366.70616190205</v>
      </c>
      <c r="N5707" s="266">
        <f t="shared" si="1243"/>
        <v>716346.01519340731</v>
      </c>
      <c r="O5707" s="158"/>
      <c r="P5707" s="265">
        <f t="shared" si="1244"/>
        <v>254568.50701348923</v>
      </c>
      <c r="Q5707" s="265">
        <f t="shared" si="1245"/>
        <v>443365.14591128303</v>
      </c>
      <c r="R5707" s="266">
        <f t="shared" si="1246"/>
        <v>697933.65292477224</v>
      </c>
    </row>
    <row r="5708" spans="1:18" x14ac:dyDescent="0.25">
      <c r="A5708" s="81">
        <v>5677</v>
      </c>
      <c r="B5708" s="93">
        <f t="shared" si="1235"/>
        <v>1.4646288323548012E-47</v>
      </c>
      <c r="C5708" s="178">
        <f t="shared" si="1236"/>
        <v>1.461324881952128E-47</v>
      </c>
      <c r="D5708" s="165">
        <f t="shared" si="1237"/>
        <v>2.2558277767625785E-3</v>
      </c>
      <c r="E5708" s="166">
        <f t="shared" si="1247"/>
        <v>24.291375447755232</v>
      </c>
      <c r="F5708" s="167">
        <f t="shared" si="1248"/>
        <v>12.808590116457966</v>
      </c>
      <c r="G5708" s="167">
        <f t="shared" si="1238"/>
        <v>445124.42077380756</v>
      </c>
      <c r="H5708" s="167">
        <f t="shared" si="1239"/>
        <v>271299.98899881309</v>
      </c>
      <c r="I5708" s="168">
        <f t="shared" si="1240"/>
        <v>716424.40977262065</v>
      </c>
      <c r="J5708" s="168">
        <f t="shared" si="1242"/>
        <v>668095.01193489193</v>
      </c>
      <c r="K5708" s="94"/>
      <c r="L5708" s="265">
        <f t="shared" si="1241"/>
        <v>273009.18299968762</v>
      </c>
      <c r="M5708" s="265">
        <f>$G5708*NonHospFrac+theModel!$H5708*NonHospFrac</f>
        <v>443415.22677293303</v>
      </c>
      <c r="N5708" s="266">
        <f t="shared" si="1243"/>
        <v>716424.40977262065</v>
      </c>
      <c r="O5708" s="158"/>
      <c r="P5708" s="265">
        <f t="shared" si="1244"/>
        <v>254592.20943128015</v>
      </c>
      <c r="Q5708" s="265">
        <f t="shared" si="1245"/>
        <v>443413.66652231402</v>
      </c>
      <c r="R5708" s="266">
        <f t="shared" si="1246"/>
        <v>698005.87595359422</v>
      </c>
    </row>
    <row r="5709" spans="1:18" x14ac:dyDescent="0.25">
      <c r="A5709" s="81">
        <v>5678</v>
      </c>
      <c r="B5709" s="93">
        <f t="shared" si="1235"/>
        <v>1.437268893114606E-47</v>
      </c>
      <c r="C5709" s="178">
        <f t="shared" si="1236"/>
        <v>1.4340266620228414E-47</v>
      </c>
      <c r="D5709" s="165">
        <f t="shared" si="1237"/>
        <v>2.2558277767625785E-3</v>
      </c>
      <c r="E5709" s="166">
        <f t="shared" si="1247"/>
        <v>24.291375447755232</v>
      </c>
      <c r="F5709" s="167">
        <f t="shared" si="1248"/>
        <v>12.810845944234728</v>
      </c>
      <c r="G5709" s="167">
        <f t="shared" si="1238"/>
        <v>445202.81535302108</v>
      </c>
      <c r="H5709" s="167">
        <f t="shared" si="1239"/>
        <v>271299.98899881309</v>
      </c>
      <c r="I5709" s="168">
        <f t="shared" si="1240"/>
        <v>716502.80435183411</v>
      </c>
      <c r="J5709" s="168">
        <f t="shared" si="1242"/>
        <v>668157.20873835078</v>
      </c>
      <c r="K5709" s="94"/>
      <c r="L5709" s="265">
        <f t="shared" si="1241"/>
        <v>273039.0569678701</v>
      </c>
      <c r="M5709" s="265">
        <f>$G5709*NonHospFrac+theModel!$H5709*NonHospFrac</f>
        <v>443463.74738396402</v>
      </c>
      <c r="N5709" s="266">
        <f t="shared" si="1243"/>
        <v>716502.80435183411</v>
      </c>
      <c r="O5709" s="158"/>
      <c r="P5709" s="265">
        <f t="shared" si="1244"/>
        <v>254615.91088291394</v>
      </c>
      <c r="Q5709" s="265">
        <f t="shared" si="1245"/>
        <v>443462.187133345</v>
      </c>
      <c r="R5709" s="266">
        <f t="shared" si="1246"/>
        <v>698078.09801625891</v>
      </c>
    </row>
    <row r="5710" spans="1:18" x14ac:dyDescent="0.25">
      <c r="A5710" s="81">
        <v>5679</v>
      </c>
      <c r="B5710" s="93">
        <f t="shared" si="1235"/>
        <v>1.4104200501048223E-47</v>
      </c>
      <c r="C5710" s="178">
        <f t="shared" si="1236"/>
        <v>1.407238385378893E-47</v>
      </c>
      <c r="D5710" s="165">
        <f t="shared" si="1237"/>
        <v>2.2558277767625785E-3</v>
      </c>
      <c r="E5710" s="166">
        <f t="shared" si="1247"/>
        <v>24.291375447755232</v>
      </c>
      <c r="F5710" s="167">
        <f t="shared" si="1248"/>
        <v>12.813101772011491</v>
      </c>
      <c r="G5710" s="167">
        <f t="shared" si="1238"/>
        <v>445281.20993223449</v>
      </c>
      <c r="H5710" s="167">
        <f t="shared" si="1239"/>
        <v>271299.98899881309</v>
      </c>
      <c r="I5710" s="168">
        <f t="shared" si="1240"/>
        <v>716581.19893104758</v>
      </c>
      <c r="J5710" s="168">
        <f t="shared" si="1242"/>
        <v>668219.40300654538</v>
      </c>
      <c r="K5710" s="94"/>
      <c r="L5710" s="265">
        <f t="shared" si="1241"/>
        <v>273068.93093605252</v>
      </c>
      <c r="M5710" s="265">
        <f>$G5710*NonHospFrac+theModel!$H5710*NonHospFrac</f>
        <v>443512.267994995</v>
      </c>
      <c r="N5710" s="266">
        <f t="shared" si="1243"/>
        <v>716581.19893104746</v>
      </c>
      <c r="O5710" s="158"/>
      <c r="P5710" s="265">
        <f t="shared" si="1244"/>
        <v>254639.61136842988</v>
      </c>
      <c r="Q5710" s="265">
        <f t="shared" si="1245"/>
        <v>443510.70774437598</v>
      </c>
      <c r="R5710" s="266">
        <f t="shared" si="1246"/>
        <v>698150.31911280588</v>
      </c>
    </row>
    <row r="5711" spans="1:18" x14ac:dyDescent="0.25">
      <c r="A5711" s="81">
        <v>5680</v>
      </c>
      <c r="B5711" s="93">
        <f t="shared" si="1235"/>
        <v>1.3840727558132176E-47</v>
      </c>
      <c r="C5711" s="178">
        <f t="shared" si="1236"/>
        <v>1.3809505260455939E-47</v>
      </c>
      <c r="D5711" s="165">
        <f t="shared" si="1237"/>
        <v>2.2558277767625785E-3</v>
      </c>
      <c r="E5711" s="166">
        <f t="shared" si="1247"/>
        <v>24.291375447755232</v>
      </c>
      <c r="F5711" s="167">
        <f t="shared" si="1248"/>
        <v>12.815357599788253</v>
      </c>
      <c r="G5711" s="167">
        <f t="shared" si="1238"/>
        <v>445359.60451144783</v>
      </c>
      <c r="H5711" s="167">
        <f t="shared" si="1239"/>
        <v>271299.98899881309</v>
      </c>
      <c r="I5711" s="168">
        <f t="shared" si="1240"/>
        <v>716659.59351026092</v>
      </c>
      <c r="J5711" s="168">
        <f t="shared" si="1242"/>
        <v>668281.59473957913</v>
      </c>
      <c r="K5711" s="94"/>
      <c r="L5711" s="265">
        <f t="shared" si="1241"/>
        <v>273098.80490423494</v>
      </c>
      <c r="M5711" s="265">
        <f>$G5711*NonHospFrac+theModel!$H5711*NonHospFrac</f>
        <v>443560.78860602598</v>
      </c>
      <c r="N5711" s="266">
        <f t="shared" si="1243"/>
        <v>716659.59351026092</v>
      </c>
      <c r="O5711" s="158"/>
      <c r="P5711" s="265">
        <f t="shared" si="1244"/>
        <v>254663.31088786735</v>
      </c>
      <c r="Q5711" s="265">
        <f t="shared" si="1245"/>
        <v>443559.22835540696</v>
      </c>
      <c r="R5711" s="266">
        <f t="shared" si="1246"/>
        <v>698222.53924327437</v>
      </c>
    </row>
    <row r="5712" spans="1:18" x14ac:dyDescent="0.25">
      <c r="A5712" s="81">
        <v>5681</v>
      </c>
      <c r="B5712" s="93">
        <f t="shared" si="1235"/>
        <v>1.3582176410793147E-47</v>
      </c>
      <c r="C5712" s="178">
        <f t="shared" si="1236"/>
        <v>1.3551537359976789E-47</v>
      </c>
      <c r="D5712" s="165">
        <f t="shared" si="1237"/>
        <v>2.2558277767625785E-3</v>
      </c>
      <c r="E5712" s="166">
        <f t="shared" si="1247"/>
        <v>24.291375447755232</v>
      </c>
      <c r="F5712" s="167">
        <f t="shared" si="1248"/>
        <v>12.817613427565016</v>
      </c>
      <c r="G5712" s="167">
        <f t="shared" si="1238"/>
        <v>445437.99909066124</v>
      </c>
      <c r="H5712" s="167">
        <f t="shared" si="1239"/>
        <v>271299.98899881309</v>
      </c>
      <c r="I5712" s="168">
        <f t="shared" si="1240"/>
        <v>716737.98808947438</v>
      </c>
      <c r="J5712" s="168">
        <f t="shared" si="1242"/>
        <v>668343.7839375555</v>
      </c>
      <c r="K5712" s="94"/>
      <c r="L5712" s="265">
        <f t="shared" si="1241"/>
        <v>273128.67887241731</v>
      </c>
      <c r="M5712" s="265">
        <f>$G5712*NonHospFrac+theModel!$H5712*NonHospFrac</f>
        <v>443609.30921705696</v>
      </c>
      <c r="N5712" s="266">
        <f t="shared" si="1243"/>
        <v>716737.98808947427</v>
      </c>
      <c r="O5712" s="158"/>
      <c r="P5712" s="265">
        <f t="shared" si="1244"/>
        <v>254687.00944126572</v>
      </c>
      <c r="Q5712" s="265">
        <f t="shared" si="1245"/>
        <v>443607.74896643794</v>
      </c>
      <c r="R5712" s="266">
        <f t="shared" si="1246"/>
        <v>698294.7584077036</v>
      </c>
    </row>
    <row r="5713" spans="1:18" x14ac:dyDescent="0.25">
      <c r="A5713" s="81">
        <v>5682</v>
      </c>
      <c r="B5713" s="93">
        <f t="shared" si="1235"/>
        <v>1.3328455117630119E-47</v>
      </c>
      <c r="C5713" s="178">
        <f t="shared" si="1236"/>
        <v>1.3298388418354435E-47</v>
      </c>
      <c r="D5713" s="165">
        <f t="shared" si="1237"/>
        <v>2.2558277767625785E-3</v>
      </c>
      <c r="E5713" s="166">
        <f t="shared" si="1247"/>
        <v>24.291375447755232</v>
      </c>
      <c r="F5713" s="167">
        <f t="shared" si="1248"/>
        <v>12.819869255341779</v>
      </c>
      <c r="G5713" s="167">
        <f t="shared" si="1238"/>
        <v>445516.39366987476</v>
      </c>
      <c r="H5713" s="167">
        <f t="shared" si="1239"/>
        <v>271299.98899881309</v>
      </c>
      <c r="I5713" s="168">
        <f t="shared" si="1240"/>
        <v>716816.38266868785</v>
      </c>
      <c r="J5713" s="168">
        <f t="shared" si="1242"/>
        <v>668405.97060057777</v>
      </c>
      <c r="K5713" s="94"/>
      <c r="L5713" s="265">
        <f t="shared" si="1241"/>
        <v>273158.55284059979</v>
      </c>
      <c r="M5713" s="265">
        <f>$G5713*NonHospFrac+theModel!$H5713*NonHospFrac</f>
        <v>443657.82982808806</v>
      </c>
      <c r="N5713" s="266">
        <f t="shared" si="1243"/>
        <v>716816.38266868785</v>
      </c>
      <c r="O5713" s="158"/>
      <c r="P5713" s="265">
        <f t="shared" si="1244"/>
        <v>254710.70702866447</v>
      </c>
      <c r="Q5713" s="265">
        <f t="shared" si="1245"/>
        <v>443656.26957746904</v>
      </c>
      <c r="R5713" s="266">
        <f t="shared" si="1246"/>
        <v>698366.97660613351</v>
      </c>
    </row>
    <row r="5714" spans="1:18" x14ac:dyDescent="0.25">
      <c r="A5714" s="81">
        <v>5683</v>
      </c>
      <c r="B5714" s="93">
        <f t="shared" si="1235"/>
        <v>1.3079473454748152E-47</v>
      </c>
      <c r="C5714" s="178">
        <f t="shared" si="1236"/>
        <v>1.3049968415223504E-47</v>
      </c>
      <c r="D5714" s="165">
        <f t="shared" si="1237"/>
        <v>2.2558277767625785E-3</v>
      </c>
      <c r="E5714" s="166">
        <f t="shared" si="1247"/>
        <v>24.291375447755232</v>
      </c>
      <c r="F5714" s="167">
        <f t="shared" si="1248"/>
        <v>12.822125083118541</v>
      </c>
      <c r="G5714" s="167">
        <f t="shared" si="1238"/>
        <v>445594.78824908816</v>
      </c>
      <c r="H5714" s="167">
        <f t="shared" si="1239"/>
        <v>271299.98899881309</v>
      </c>
      <c r="I5714" s="168">
        <f t="shared" si="1240"/>
        <v>716894.77724790131</v>
      </c>
      <c r="J5714" s="168">
        <f t="shared" si="1242"/>
        <v>668468.15472874918</v>
      </c>
      <c r="K5714" s="94"/>
      <c r="L5714" s="265">
        <f t="shared" si="1241"/>
        <v>273188.42680878221</v>
      </c>
      <c r="M5714" s="265">
        <f>$G5714*NonHospFrac+theModel!$H5714*NonHospFrac</f>
        <v>443706.35043911904</v>
      </c>
      <c r="N5714" s="266">
        <f t="shared" si="1243"/>
        <v>716894.77724790131</v>
      </c>
      <c r="O5714" s="158"/>
      <c r="P5714" s="265">
        <f t="shared" si="1244"/>
        <v>254734.40365010287</v>
      </c>
      <c r="Q5714" s="265">
        <f t="shared" si="1245"/>
        <v>443704.79018850002</v>
      </c>
      <c r="R5714" s="266">
        <f t="shared" si="1246"/>
        <v>698439.19383860286</v>
      </c>
    </row>
    <row r="5715" spans="1:18" x14ac:dyDescent="0.25">
      <c r="A5715" s="81">
        <v>5684</v>
      </c>
      <c r="B5715" s="93">
        <f t="shared" si="1235"/>
        <v>1.283514288367759E-47</v>
      </c>
      <c r="C5715" s="178">
        <f t="shared" si="1236"/>
        <v>1.2806189011841874E-47</v>
      </c>
      <c r="D5715" s="165">
        <f t="shared" si="1237"/>
        <v>2.2558277767625785E-3</v>
      </c>
      <c r="E5715" s="166">
        <f t="shared" si="1247"/>
        <v>24.291375447755232</v>
      </c>
      <c r="F5715" s="167">
        <f t="shared" si="1248"/>
        <v>12.824380910895304</v>
      </c>
      <c r="G5715" s="167">
        <f t="shared" si="1238"/>
        <v>445673.18282830151</v>
      </c>
      <c r="H5715" s="167">
        <f t="shared" si="1239"/>
        <v>271299.98899881309</v>
      </c>
      <c r="I5715" s="168">
        <f t="shared" si="1240"/>
        <v>716973.17182711465</v>
      </c>
      <c r="J5715" s="168">
        <f t="shared" si="1242"/>
        <v>668530.33632217301</v>
      </c>
      <c r="K5715" s="94"/>
      <c r="L5715" s="265">
        <f t="shared" si="1241"/>
        <v>273218.30077696464</v>
      </c>
      <c r="M5715" s="265">
        <f>$G5715*NonHospFrac+theModel!$H5715*NonHospFrac</f>
        <v>443754.8710501499</v>
      </c>
      <c r="N5715" s="266">
        <f t="shared" si="1243"/>
        <v>716973.17182711454</v>
      </c>
      <c r="O5715" s="158"/>
      <c r="P5715" s="265">
        <f t="shared" si="1244"/>
        <v>254758.09930562033</v>
      </c>
      <c r="Q5715" s="265">
        <f t="shared" si="1245"/>
        <v>443753.31079953088</v>
      </c>
      <c r="R5715" s="266">
        <f t="shared" si="1246"/>
        <v>698511.41010515124</v>
      </c>
    </row>
    <row r="5716" spans="1:18" x14ac:dyDescent="0.25">
      <c r="A5716" s="81">
        <v>5685</v>
      </c>
      <c r="B5716" s="93">
        <f t="shared" si="1235"/>
        <v>1.259537651988659E-47</v>
      </c>
      <c r="C5716" s="178">
        <f t="shared" si="1236"/>
        <v>1.2566963519674246E-47</v>
      </c>
      <c r="D5716" s="165">
        <f t="shared" si="1237"/>
        <v>2.2558277767625785E-3</v>
      </c>
      <c r="E5716" s="166">
        <f t="shared" si="1247"/>
        <v>24.291375447755232</v>
      </c>
      <c r="F5716" s="167">
        <f t="shared" si="1248"/>
        <v>12.826636738672066</v>
      </c>
      <c r="G5716" s="167">
        <f t="shared" si="1238"/>
        <v>445751.57740751497</v>
      </c>
      <c r="H5716" s="167">
        <f t="shared" si="1239"/>
        <v>271299.98899881309</v>
      </c>
      <c r="I5716" s="168">
        <f t="shared" si="1240"/>
        <v>717051.566406328</v>
      </c>
      <c r="J5716" s="168">
        <f t="shared" si="1242"/>
        <v>668592.51538095274</v>
      </c>
      <c r="K5716" s="94"/>
      <c r="L5716" s="265">
        <f t="shared" si="1241"/>
        <v>273248.17474514706</v>
      </c>
      <c r="M5716" s="265">
        <f>$G5716*NonHospFrac+theModel!$H5716*NonHospFrac</f>
        <v>443803.391661181</v>
      </c>
      <c r="N5716" s="266">
        <f t="shared" si="1243"/>
        <v>717051.566406328</v>
      </c>
      <c r="O5716" s="158"/>
      <c r="P5716" s="265">
        <f t="shared" si="1244"/>
        <v>254781.79399525622</v>
      </c>
      <c r="Q5716" s="265">
        <f t="shared" si="1245"/>
        <v>443801.83141056198</v>
      </c>
      <c r="R5716" s="266">
        <f t="shared" si="1246"/>
        <v>698583.62540581822</v>
      </c>
    </row>
    <row r="5717" spans="1:18" x14ac:dyDescent="0.25">
      <c r="A5717" s="81">
        <v>5686</v>
      </c>
      <c r="B5717" s="93">
        <f t="shared" si="1235"/>
        <v>1.236008910188771E-47</v>
      </c>
      <c r="C5717" s="178">
        <f t="shared" si="1236"/>
        <v>1.2332206869568411E-47</v>
      </c>
      <c r="D5717" s="165">
        <f t="shared" si="1237"/>
        <v>2.2558277767625785E-3</v>
      </c>
      <c r="E5717" s="166">
        <f t="shared" si="1247"/>
        <v>24.291375447755232</v>
      </c>
      <c r="F5717" s="167">
        <f t="shared" si="1248"/>
        <v>12.828892566448829</v>
      </c>
      <c r="G5717" s="167">
        <f t="shared" si="1238"/>
        <v>445829.97198672843</v>
      </c>
      <c r="H5717" s="167">
        <f t="shared" si="1239"/>
        <v>271299.98899881309</v>
      </c>
      <c r="I5717" s="168">
        <f t="shared" si="1240"/>
        <v>717129.96098554158</v>
      </c>
      <c r="J5717" s="168">
        <f t="shared" si="1242"/>
        <v>668654.69190519175</v>
      </c>
      <c r="K5717" s="94"/>
      <c r="L5717" s="265">
        <f t="shared" si="1241"/>
        <v>273278.04871332948</v>
      </c>
      <c r="M5717" s="265">
        <f>$G5717*NonHospFrac+theModel!$H5717*NonHospFrac</f>
        <v>443851.91227221198</v>
      </c>
      <c r="N5717" s="266">
        <f t="shared" si="1243"/>
        <v>717129.96098554146</v>
      </c>
      <c r="O5717" s="158"/>
      <c r="P5717" s="265">
        <f t="shared" si="1244"/>
        <v>254805.48771904991</v>
      </c>
      <c r="Q5717" s="265">
        <f t="shared" si="1245"/>
        <v>443850.35202159296</v>
      </c>
      <c r="R5717" s="266">
        <f t="shared" si="1246"/>
        <v>698655.83974064281</v>
      </c>
    </row>
    <row r="5718" spans="1:18" x14ac:dyDescent="0.25">
      <c r="A5718" s="81">
        <v>5687</v>
      </c>
      <c r="B5718" s="93">
        <f t="shared" si="1235"/>
        <v>1.2129196960915822E-47</v>
      </c>
      <c r="C5718" s="178">
        <f t="shared" si="1236"/>
        <v>1.2101835581501565E-47</v>
      </c>
      <c r="D5718" s="165">
        <f t="shared" si="1237"/>
        <v>2.2558277767625785E-3</v>
      </c>
      <c r="E5718" s="166">
        <f t="shared" si="1247"/>
        <v>24.291375447755232</v>
      </c>
      <c r="F5718" s="167">
        <f t="shared" si="1248"/>
        <v>12.831148394225592</v>
      </c>
      <c r="G5718" s="167">
        <f t="shared" si="1238"/>
        <v>445908.36656594189</v>
      </c>
      <c r="H5718" s="167">
        <f t="shared" si="1239"/>
        <v>271299.98899881309</v>
      </c>
      <c r="I5718" s="168">
        <f t="shared" si="1240"/>
        <v>717208.35556475492</v>
      </c>
      <c r="J5718" s="168">
        <f t="shared" si="1242"/>
        <v>668716.86589499307</v>
      </c>
      <c r="K5718" s="94"/>
      <c r="L5718" s="265">
        <f t="shared" si="1241"/>
        <v>273307.92268151196</v>
      </c>
      <c r="M5718" s="265">
        <f>$G5718*NonHospFrac+theModel!$H5718*NonHospFrac</f>
        <v>443900.43288324308</v>
      </c>
      <c r="N5718" s="266">
        <f t="shared" si="1243"/>
        <v>717208.35556475504</v>
      </c>
      <c r="O5718" s="158"/>
      <c r="P5718" s="265">
        <f t="shared" si="1244"/>
        <v>254829.18047704082</v>
      </c>
      <c r="Q5718" s="265">
        <f t="shared" si="1245"/>
        <v>443898.87263262406</v>
      </c>
      <c r="R5718" s="266">
        <f t="shared" si="1246"/>
        <v>698728.05310966494</v>
      </c>
    </row>
    <row r="5719" spans="1:18" x14ac:dyDescent="0.25">
      <c r="A5719" s="81">
        <v>5688</v>
      </c>
      <c r="B5719" s="93">
        <f t="shared" si="1235"/>
        <v>1.1902617991178167E-47</v>
      </c>
      <c r="C5719" s="178">
        <f t="shared" si="1236"/>
        <v>1.1875767734897473E-47</v>
      </c>
      <c r="D5719" s="165">
        <f t="shared" si="1237"/>
        <v>2.2558277767625785E-3</v>
      </c>
      <c r="E5719" s="166">
        <f t="shared" si="1247"/>
        <v>24.291375447755232</v>
      </c>
      <c r="F5719" s="167">
        <f t="shared" si="1248"/>
        <v>12.833404222002354</v>
      </c>
      <c r="G5719" s="167">
        <f t="shared" si="1238"/>
        <v>445986.76114515529</v>
      </c>
      <c r="H5719" s="167">
        <f t="shared" si="1239"/>
        <v>271299.98899881309</v>
      </c>
      <c r="I5719" s="168">
        <f t="shared" si="1240"/>
        <v>717286.75014396838</v>
      </c>
      <c r="J5719" s="168">
        <f t="shared" si="1242"/>
        <v>668779.03735046019</v>
      </c>
      <c r="K5719" s="94"/>
      <c r="L5719" s="265">
        <f t="shared" si="1241"/>
        <v>273337.79664969433</v>
      </c>
      <c r="M5719" s="265">
        <f>$G5719*NonHospFrac+theModel!$H5719*NonHospFrac</f>
        <v>443948.95349427406</v>
      </c>
      <c r="N5719" s="266">
        <f t="shared" si="1243"/>
        <v>717286.75014396838</v>
      </c>
      <c r="O5719" s="158"/>
      <c r="P5719" s="265">
        <f t="shared" si="1244"/>
        <v>254852.87226926821</v>
      </c>
      <c r="Q5719" s="265">
        <f t="shared" si="1245"/>
        <v>443947.39324365504</v>
      </c>
      <c r="R5719" s="266">
        <f t="shared" si="1246"/>
        <v>698800.26551292324</v>
      </c>
    </row>
    <row r="5720" spans="1:18" x14ac:dyDescent="0.25">
      <c r="A5720" s="81">
        <v>5689</v>
      </c>
      <c r="B5720" s="93">
        <f t="shared" si="1235"/>
        <v>1.1680271620654684E-47</v>
      </c>
      <c r="C5720" s="178">
        <f t="shared" si="1236"/>
        <v>1.1653922939492681E-47</v>
      </c>
      <c r="D5720" s="165">
        <f t="shared" si="1237"/>
        <v>2.2558277767625785E-3</v>
      </c>
      <c r="E5720" s="166">
        <f t="shared" si="1247"/>
        <v>24.291375447755232</v>
      </c>
      <c r="F5720" s="167">
        <f t="shared" si="1248"/>
        <v>12.835660049779117</v>
      </c>
      <c r="G5720" s="167">
        <f t="shared" si="1238"/>
        <v>446065.15572436864</v>
      </c>
      <c r="H5720" s="167">
        <f t="shared" si="1239"/>
        <v>271299.98899881309</v>
      </c>
      <c r="I5720" s="168">
        <f t="shared" si="1240"/>
        <v>717365.14472318173</v>
      </c>
      <c r="J5720" s="168">
        <f t="shared" si="1242"/>
        <v>668841.20627169637</v>
      </c>
      <c r="K5720" s="94"/>
      <c r="L5720" s="265">
        <f t="shared" si="1241"/>
        <v>273367.67061787675</v>
      </c>
      <c r="M5720" s="265">
        <f>$G5720*NonHospFrac+theModel!$H5720*NonHospFrac</f>
        <v>443997.47410530492</v>
      </c>
      <c r="N5720" s="266">
        <f t="shared" si="1243"/>
        <v>717365.14472318161</v>
      </c>
      <c r="O5720" s="158"/>
      <c r="P5720" s="265">
        <f t="shared" si="1244"/>
        <v>254876.56309577153</v>
      </c>
      <c r="Q5720" s="265">
        <f t="shared" si="1245"/>
        <v>443995.9138546859</v>
      </c>
      <c r="R5720" s="266">
        <f t="shared" si="1246"/>
        <v>698872.47695045744</v>
      </c>
    </row>
    <row r="5721" spans="1:18" x14ac:dyDescent="0.25">
      <c r="A5721" s="81">
        <v>5690</v>
      </c>
      <c r="B5721" s="93">
        <f t="shared" si="1235"/>
        <v>1.1462078782448347E-47</v>
      </c>
      <c r="C5721" s="178">
        <f t="shared" si="1236"/>
        <v>1.1436222306751458E-47</v>
      </c>
      <c r="D5721" s="165">
        <f t="shared" si="1237"/>
        <v>2.2558277767625785E-3</v>
      </c>
      <c r="E5721" s="166">
        <f t="shared" si="1247"/>
        <v>24.291375447755232</v>
      </c>
      <c r="F5721" s="167">
        <f t="shared" si="1248"/>
        <v>12.837915877555879</v>
      </c>
      <c r="G5721" s="167">
        <f t="shared" si="1238"/>
        <v>446143.5503035821</v>
      </c>
      <c r="H5721" s="167">
        <f t="shared" si="1239"/>
        <v>271299.98899881309</v>
      </c>
      <c r="I5721" s="168">
        <f t="shared" si="1240"/>
        <v>717443.53930239519</v>
      </c>
      <c r="J5721" s="168">
        <f t="shared" si="1242"/>
        <v>668903.37265880499</v>
      </c>
      <c r="K5721" s="94"/>
      <c r="L5721" s="265">
        <f t="shared" si="1241"/>
        <v>273397.54458605917</v>
      </c>
      <c r="M5721" s="265">
        <f>$G5721*NonHospFrac+theModel!$H5721*NonHospFrac</f>
        <v>444045.99471633602</v>
      </c>
      <c r="N5721" s="266">
        <f t="shared" si="1243"/>
        <v>717443.53930239519</v>
      </c>
      <c r="O5721" s="158"/>
      <c r="P5721" s="265">
        <f t="shared" si="1244"/>
        <v>254900.25295659012</v>
      </c>
      <c r="Q5721" s="265">
        <f t="shared" si="1245"/>
        <v>444044.434465717</v>
      </c>
      <c r="R5721" s="266">
        <f t="shared" si="1246"/>
        <v>698944.68742230709</v>
      </c>
    </row>
    <row r="5722" spans="1:18" x14ac:dyDescent="0.25">
      <c r="A5722" s="81">
        <v>5691</v>
      </c>
      <c r="B5722" s="93">
        <f t="shared" si="1235"/>
        <v>1.1247961886667902E-47</v>
      </c>
      <c r="C5722" s="178">
        <f t="shared" si="1236"/>
        <v>1.1222588421811991E-47</v>
      </c>
      <c r="D5722" s="165">
        <f t="shared" si="1237"/>
        <v>2.2558277767625785E-3</v>
      </c>
      <c r="E5722" s="166">
        <f t="shared" si="1247"/>
        <v>24.291375447755232</v>
      </c>
      <c r="F5722" s="167">
        <f t="shared" si="1248"/>
        <v>12.840171705332642</v>
      </c>
      <c r="G5722" s="167">
        <f t="shared" si="1238"/>
        <v>446221.94488279556</v>
      </c>
      <c r="H5722" s="167">
        <f t="shared" si="1239"/>
        <v>271299.98899881309</v>
      </c>
      <c r="I5722" s="168">
        <f t="shared" si="1240"/>
        <v>717521.93388160865</v>
      </c>
      <c r="J5722" s="168">
        <f t="shared" si="1242"/>
        <v>668965.53651188931</v>
      </c>
      <c r="K5722" s="94"/>
      <c r="L5722" s="265">
        <f t="shared" si="1241"/>
        <v>273427.41855424165</v>
      </c>
      <c r="M5722" s="265">
        <f>$G5722*NonHospFrac+theModel!$H5722*NonHospFrac</f>
        <v>444094.515327367</v>
      </c>
      <c r="N5722" s="266">
        <f t="shared" si="1243"/>
        <v>717521.93388160865</v>
      </c>
      <c r="O5722" s="158"/>
      <c r="P5722" s="265">
        <f t="shared" si="1244"/>
        <v>254923.9418517634</v>
      </c>
      <c r="Q5722" s="265">
        <f t="shared" si="1245"/>
        <v>444092.95507674798</v>
      </c>
      <c r="R5722" s="266">
        <f t="shared" si="1246"/>
        <v>699016.89692851133</v>
      </c>
    </row>
    <row r="5723" spans="1:18" x14ac:dyDescent="0.25">
      <c r="A5723" s="81">
        <v>5692</v>
      </c>
      <c r="B5723" s="93">
        <f t="shared" si="1235"/>
        <v>1.1037844792836889E-47</v>
      </c>
      <c r="C5723" s="178">
        <f t="shared" si="1236"/>
        <v>1.1012945315957612E-47</v>
      </c>
      <c r="D5723" s="165">
        <f t="shared" si="1237"/>
        <v>2.2558277767625785E-3</v>
      </c>
      <c r="E5723" s="166">
        <f t="shared" si="1247"/>
        <v>24.291375447755232</v>
      </c>
      <c r="F5723" s="167">
        <f t="shared" si="1248"/>
        <v>12.842427533109404</v>
      </c>
      <c r="G5723" s="167">
        <f t="shared" si="1238"/>
        <v>446300.33946200897</v>
      </c>
      <c r="H5723" s="167">
        <f t="shared" si="1239"/>
        <v>271299.98899881309</v>
      </c>
      <c r="I5723" s="168">
        <f t="shared" si="1240"/>
        <v>717600.32846082211</v>
      </c>
      <c r="J5723" s="168">
        <f t="shared" si="1242"/>
        <v>669027.69783105259</v>
      </c>
      <c r="K5723" s="94"/>
      <c r="L5723" s="265">
        <f t="shared" si="1241"/>
        <v>273457.29252242402</v>
      </c>
      <c r="M5723" s="265">
        <f>$G5723*NonHospFrac+theModel!$H5723*NonHospFrac</f>
        <v>444143.03593839798</v>
      </c>
      <c r="N5723" s="266">
        <f t="shared" si="1243"/>
        <v>717600.328460822</v>
      </c>
      <c r="O5723" s="158"/>
      <c r="P5723" s="265">
        <f t="shared" si="1244"/>
        <v>254947.62978133059</v>
      </c>
      <c r="Q5723" s="265">
        <f t="shared" si="1245"/>
        <v>444141.47568777896</v>
      </c>
      <c r="R5723" s="266">
        <f t="shared" si="1246"/>
        <v>699089.10546910949</v>
      </c>
    </row>
    <row r="5724" spans="1:18" x14ac:dyDescent="0.25">
      <c r="A5724" s="81">
        <v>5693</v>
      </c>
      <c r="B5724" s="93">
        <f t="shared" si="1235"/>
        <v>1.0831652782817938E-47</v>
      </c>
      <c r="C5724" s="178">
        <f t="shared" si="1236"/>
        <v>1.0807218439602209E-47</v>
      </c>
      <c r="D5724" s="165">
        <f t="shared" si="1237"/>
        <v>2.2558277767625785E-3</v>
      </c>
      <c r="E5724" s="166">
        <f t="shared" si="1247"/>
        <v>24.291375447755232</v>
      </c>
      <c r="F5724" s="167">
        <f t="shared" si="1248"/>
        <v>12.844683360886167</v>
      </c>
      <c r="G5724" s="167">
        <f t="shared" si="1238"/>
        <v>446378.73404122231</v>
      </c>
      <c r="H5724" s="167">
        <f t="shared" si="1239"/>
        <v>271299.98899881309</v>
      </c>
      <c r="I5724" s="168">
        <f t="shared" si="1240"/>
        <v>717678.72304003546</v>
      </c>
      <c r="J5724" s="168">
        <f t="shared" si="1242"/>
        <v>669089.85661639809</v>
      </c>
      <c r="K5724" s="94"/>
      <c r="L5724" s="265">
        <f t="shared" si="1241"/>
        <v>273487.16649060644</v>
      </c>
      <c r="M5724" s="265">
        <f>$G5724*NonHospFrac+theModel!$H5724*NonHospFrac</f>
        <v>444191.55654942896</v>
      </c>
      <c r="N5724" s="266">
        <f t="shared" si="1243"/>
        <v>717678.72304003546</v>
      </c>
      <c r="O5724" s="158"/>
      <c r="P5724" s="265">
        <f t="shared" si="1244"/>
        <v>254971.31674533119</v>
      </c>
      <c r="Q5724" s="265">
        <f t="shared" si="1245"/>
        <v>444189.99629880994</v>
      </c>
      <c r="R5724" s="266">
        <f t="shared" si="1246"/>
        <v>699161.31304414116</v>
      </c>
    </row>
    <row r="5725" spans="1:18" x14ac:dyDescent="0.25">
      <c r="A5725" s="81">
        <v>5694</v>
      </c>
      <c r="B5725" s="93">
        <f t="shared" si="1235"/>
        <v>1.0629312534242781E-47</v>
      </c>
      <c r="C5725" s="178">
        <f t="shared" si="1236"/>
        <v>1.0605334635780145E-47</v>
      </c>
      <c r="D5725" s="165">
        <f t="shared" si="1237"/>
        <v>2.2558277767625785E-3</v>
      </c>
      <c r="E5725" s="166">
        <f t="shared" si="1247"/>
        <v>24.291375447755232</v>
      </c>
      <c r="F5725" s="167">
        <f t="shared" si="1248"/>
        <v>12.84693918866293</v>
      </c>
      <c r="G5725" s="167">
        <f t="shared" si="1238"/>
        <v>446457.12862043583</v>
      </c>
      <c r="H5725" s="167">
        <f t="shared" si="1239"/>
        <v>271299.98899881309</v>
      </c>
      <c r="I5725" s="168">
        <f t="shared" si="1240"/>
        <v>717757.11761924892</v>
      </c>
      <c r="J5725" s="168">
        <f t="shared" si="1242"/>
        <v>669152.01286802918</v>
      </c>
      <c r="K5725" s="94"/>
      <c r="L5725" s="265">
        <f t="shared" si="1241"/>
        <v>273517.04045878892</v>
      </c>
      <c r="M5725" s="265">
        <f>$G5725*NonHospFrac+theModel!$H5725*NonHospFrac</f>
        <v>444240.07716045994</v>
      </c>
      <c r="N5725" s="266">
        <f t="shared" si="1243"/>
        <v>717757.11761924881</v>
      </c>
      <c r="O5725" s="158"/>
      <c r="P5725" s="265">
        <f t="shared" si="1244"/>
        <v>254995.00274380454</v>
      </c>
      <c r="Q5725" s="265">
        <f t="shared" si="1245"/>
        <v>444238.51690984092</v>
      </c>
      <c r="R5725" s="266">
        <f t="shared" si="1246"/>
        <v>699233.51965364546</v>
      </c>
    </row>
    <row r="5726" spans="1:18" x14ac:dyDescent="0.25">
      <c r="A5726" s="81">
        <v>5695</v>
      </c>
      <c r="B5726" s="93">
        <f t="shared" si="1235"/>
        <v>1.0430752094438675E-47</v>
      </c>
      <c r="C5726" s="178">
        <f t="shared" si="1236"/>
        <v>1.0407222114131516E-47</v>
      </c>
      <c r="D5726" s="165">
        <f t="shared" si="1237"/>
        <v>2.2558277767625785E-3</v>
      </c>
      <c r="E5726" s="166">
        <f t="shared" si="1247"/>
        <v>24.291375447755232</v>
      </c>
      <c r="F5726" s="167">
        <f t="shared" si="1248"/>
        <v>12.849195016439692</v>
      </c>
      <c r="G5726" s="167">
        <f t="shared" si="1238"/>
        <v>446535.52319964924</v>
      </c>
      <c r="H5726" s="167">
        <f t="shared" si="1239"/>
        <v>271299.98899881309</v>
      </c>
      <c r="I5726" s="168">
        <f t="shared" si="1240"/>
        <v>717835.51219846238</v>
      </c>
      <c r="J5726" s="168">
        <f t="shared" si="1242"/>
        <v>669214.16658604913</v>
      </c>
      <c r="K5726" s="94"/>
      <c r="L5726" s="265">
        <f t="shared" si="1241"/>
        <v>273546.91442697134</v>
      </c>
      <c r="M5726" s="265">
        <f>$G5726*NonHospFrac+theModel!$H5726*NonHospFrac</f>
        <v>444288.59777149092</v>
      </c>
      <c r="N5726" s="266">
        <f t="shared" si="1243"/>
        <v>717835.51219846227</v>
      </c>
      <c r="O5726" s="158"/>
      <c r="P5726" s="265">
        <f t="shared" si="1244"/>
        <v>255018.68777678991</v>
      </c>
      <c r="Q5726" s="265">
        <f t="shared" si="1245"/>
        <v>444287.03752087191</v>
      </c>
      <c r="R5726" s="266">
        <f t="shared" si="1246"/>
        <v>699305.72529766185</v>
      </c>
    </row>
    <row r="5727" spans="1:18" x14ac:dyDescent="0.25">
      <c r="A5727" s="81">
        <v>5696</v>
      </c>
      <c r="B5727" s="93">
        <f t="shared" ref="B5727:B5790" si="1249">Constant*EXP(PowerTerm*(A5727)/7)</f>
        <v>1.0235900854841841E-47</v>
      </c>
      <c r="C5727" s="178">
        <f t="shared" ref="C5727:C5790" si="1250">(1-theFloor)*B5727</f>
        <v>1.0212810425373301E-47</v>
      </c>
      <c r="D5727" s="165">
        <f t="shared" ref="D5727:D5790" si="1251">theFloor</f>
        <v>2.2558277767625785E-3</v>
      </c>
      <c r="E5727" s="166">
        <f t="shared" si="1247"/>
        <v>24.291375447755232</v>
      </c>
      <c r="F5727" s="167">
        <f t="shared" si="1248"/>
        <v>12.851450844216455</v>
      </c>
      <c r="G5727" s="167">
        <f t="shared" ref="G5727:G5790" si="1252">$B$22*F5727*totInfected/365.25</f>
        <v>446613.91777886264</v>
      </c>
      <c r="H5727" s="167">
        <f t="shared" ref="H5727:H5790" si="1253">lostQALYs_Injured*E5727*totInfected/365.25</f>
        <v>271299.98899881309</v>
      </c>
      <c r="I5727" s="168">
        <f t="shared" ref="I5727:I5790" si="1254">H5727+G5727</f>
        <v>717913.90677767573</v>
      </c>
      <c r="J5727" s="168">
        <f t="shared" si="1242"/>
        <v>669276.31777056109</v>
      </c>
      <c r="K5727" s="94"/>
      <c r="L5727" s="265">
        <f t="shared" ref="L5727:L5790" si="1255">$G5727*HospFrac+$H5727*HospFrac</f>
        <v>273576.78839515371</v>
      </c>
      <c r="M5727" s="265">
        <f>$G5727*NonHospFrac+theModel!$H5727*NonHospFrac</f>
        <v>444337.11838252191</v>
      </c>
      <c r="N5727" s="266">
        <f t="shared" si="1243"/>
        <v>717913.90677767561</v>
      </c>
      <c r="O5727" s="158"/>
      <c r="P5727" s="265">
        <f t="shared" si="1244"/>
        <v>255042.37184432667</v>
      </c>
      <c r="Q5727" s="265">
        <f t="shared" si="1245"/>
        <v>444335.55813190289</v>
      </c>
      <c r="R5727" s="266">
        <f t="shared" si="1246"/>
        <v>699377.92997622956</v>
      </c>
    </row>
    <row r="5728" spans="1:18" x14ac:dyDescent="0.25">
      <c r="A5728" s="81">
        <v>5697</v>
      </c>
      <c r="B5728" s="93">
        <f t="shared" si="1249"/>
        <v>1.0044689525888906E-47</v>
      </c>
      <c r="C5728" s="178">
        <f t="shared" si="1250"/>
        <v>1.002203043624745E-47</v>
      </c>
      <c r="D5728" s="165">
        <f t="shared" si="1251"/>
        <v>2.2558277767625785E-3</v>
      </c>
      <c r="E5728" s="166">
        <f t="shared" si="1247"/>
        <v>24.291375447755232</v>
      </c>
      <c r="F5728" s="167">
        <f t="shared" si="1248"/>
        <v>12.853706671993217</v>
      </c>
      <c r="G5728" s="167">
        <f t="shared" si="1252"/>
        <v>446692.31235807599</v>
      </c>
      <c r="H5728" s="167">
        <f t="shared" si="1253"/>
        <v>271299.98899881309</v>
      </c>
      <c r="I5728" s="168">
        <f t="shared" si="1254"/>
        <v>717992.30135688907</v>
      </c>
      <c r="J5728" s="168">
        <f t="shared" ref="J5728:J5791" si="1256">J5727+(I5728-I5727)/(1+discountDaily)^A5728</f>
        <v>669338.4664216683</v>
      </c>
      <c r="K5728" s="94"/>
      <c r="L5728" s="265">
        <f t="shared" si="1255"/>
        <v>273606.66236333619</v>
      </c>
      <c r="M5728" s="265">
        <f>$G5728*NonHospFrac+theModel!$H5728*NonHospFrac</f>
        <v>444385.63899355289</v>
      </c>
      <c r="N5728" s="266">
        <f t="shared" ref="N5728:N5791" si="1257">L5728+M5728</f>
        <v>717992.30135688907</v>
      </c>
      <c r="O5728" s="158"/>
      <c r="P5728" s="265">
        <f t="shared" ref="P5728:P5791" si="1258">P5727+(L5728-L5727)/(1+discountDaily)^A5728</f>
        <v>255066.0549464543</v>
      </c>
      <c r="Q5728" s="265">
        <f t="shared" ref="Q5728:Q5791" si="1259">Q5727+(M5728-M5727)/(1+discountDaily)^B5728</f>
        <v>444384.07874293387</v>
      </c>
      <c r="R5728" s="266">
        <f t="shared" ref="R5728:R5791" si="1260">P5728+Q5728</f>
        <v>699450.13368938817</v>
      </c>
    </row>
    <row r="5729" spans="1:18" x14ac:dyDescent="0.25">
      <c r="A5729" s="81">
        <v>5698</v>
      </c>
      <c r="B5729" s="93">
        <f t="shared" si="1249"/>
        <v>9.8570501123773636E-48</v>
      </c>
      <c r="C5729" s="178">
        <f t="shared" si="1250"/>
        <v>9.8348143049369217E-48</v>
      </c>
      <c r="D5729" s="165">
        <f t="shared" si="1251"/>
        <v>2.2558277767625785E-3</v>
      </c>
      <c r="E5729" s="166">
        <f t="shared" ref="E5729:E5792" si="1261">C5729+E5728</f>
        <v>24.291375447755232</v>
      </c>
      <c r="F5729" s="167">
        <f t="shared" ref="F5729:F5792" si="1262">D5729+F5728</f>
        <v>12.85596249976998</v>
      </c>
      <c r="G5729" s="167">
        <f t="shared" si="1252"/>
        <v>446770.70693728951</v>
      </c>
      <c r="H5729" s="167">
        <f t="shared" si="1253"/>
        <v>271299.98899881309</v>
      </c>
      <c r="I5729" s="168">
        <f t="shared" si="1254"/>
        <v>718070.69593610265</v>
      </c>
      <c r="J5729" s="168">
        <f t="shared" si="1256"/>
        <v>669400.61253947439</v>
      </c>
      <c r="K5729" s="94"/>
      <c r="L5729" s="265">
        <f t="shared" si="1255"/>
        <v>273636.53633151861</v>
      </c>
      <c r="M5729" s="265">
        <f>$G5729*NonHospFrac+theModel!$H5729*NonHospFrac</f>
        <v>444434.15960458398</v>
      </c>
      <c r="N5729" s="266">
        <f t="shared" si="1257"/>
        <v>718070.69593610265</v>
      </c>
      <c r="O5729" s="158"/>
      <c r="P5729" s="265">
        <f t="shared" si="1258"/>
        <v>255089.73708321204</v>
      </c>
      <c r="Q5729" s="265">
        <f t="shared" si="1259"/>
        <v>444432.59935396496</v>
      </c>
      <c r="R5729" s="266">
        <f t="shared" si="1260"/>
        <v>699522.33643717703</v>
      </c>
    </row>
    <row r="5730" spans="1:18" x14ac:dyDescent="0.25">
      <c r="A5730" s="81">
        <v>5699</v>
      </c>
      <c r="B5730" s="93">
        <f t="shared" si="1249"/>
        <v>9.6729158892863115E-48</v>
      </c>
      <c r="C5730" s="178">
        <f t="shared" si="1250"/>
        <v>9.6510954569409715E-48</v>
      </c>
      <c r="D5730" s="165">
        <f t="shared" si="1251"/>
        <v>2.2558277767625785E-3</v>
      </c>
      <c r="E5730" s="166">
        <f t="shared" si="1261"/>
        <v>24.291375447755232</v>
      </c>
      <c r="F5730" s="167">
        <f t="shared" si="1262"/>
        <v>12.858218327546743</v>
      </c>
      <c r="G5730" s="167">
        <f t="shared" si="1252"/>
        <v>446849.10151650291</v>
      </c>
      <c r="H5730" s="167">
        <f t="shared" si="1253"/>
        <v>271299.98899881309</v>
      </c>
      <c r="I5730" s="168">
        <f t="shared" si="1254"/>
        <v>718149.090515316</v>
      </c>
      <c r="J5730" s="168">
        <f t="shared" si="1256"/>
        <v>669462.75612408214</v>
      </c>
      <c r="K5730" s="94"/>
      <c r="L5730" s="265">
        <f t="shared" si="1255"/>
        <v>273666.41029970103</v>
      </c>
      <c r="M5730" s="265">
        <f>$G5730*NonHospFrac+theModel!$H5730*NonHospFrac</f>
        <v>444482.68021561496</v>
      </c>
      <c r="N5730" s="266">
        <f t="shared" si="1257"/>
        <v>718149.090515316</v>
      </c>
      <c r="O5730" s="158"/>
      <c r="P5730" s="265">
        <f t="shared" si="1258"/>
        <v>255113.41825463925</v>
      </c>
      <c r="Q5730" s="265">
        <f t="shared" si="1259"/>
        <v>444481.11996499595</v>
      </c>
      <c r="R5730" s="266">
        <f t="shared" si="1260"/>
        <v>699594.53821963514</v>
      </c>
    </row>
    <row r="5731" spans="1:18" x14ac:dyDescent="0.25">
      <c r="A5731" s="81">
        <v>5700</v>
      </c>
      <c r="B5731" s="93">
        <f t="shared" si="1249"/>
        <v>9.4922213780488869E-48</v>
      </c>
      <c r="C5731" s="178">
        <f t="shared" si="1250"/>
        <v>9.4708085614011041E-48</v>
      </c>
      <c r="D5731" s="165">
        <f t="shared" si="1251"/>
        <v>2.2558277767625785E-3</v>
      </c>
      <c r="E5731" s="166">
        <f t="shared" si="1261"/>
        <v>24.291375447755232</v>
      </c>
      <c r="F5731" s="167">
        <f t="shared" si="1262"/>
        <v>12.860474155323505</v>
      </c>
      <c r="G5731" s="167">
        <f t="shared" si="1252"/>
        <v>446927.49609571631</v>
      </c>
      <c r="H5731" s="167">
        <f t="shared" si="1253"/>
        <v>271299.98899881309</v>
      </c>
      <c r="I5731" s="168">
        <f t="shared" si="1254"/>
        <v>718227.48509452934</v>
      </c>
      <c r="J5731" s="168">
        <f t="shared" si="1256"/>
        <v>669524.89717559505</v>
      </c>
      <c r="K5731" s="94"/>
      <c r="L5731" s="265">
        <f t="shared" si="1255"/>
        <v>273696.28426788346</v>
      </c>
      <c r="M5731" s="265">
        <f>$G5731*NonHospFrac+theModel!$H5731*NonHospFrac</f>
        <v>444531.20082664595</v>
      </c>
      <c r="N5731" s="266">
        <f t="shared" si="1257"/>
        <v>718227.48509452934</v>
      </c>
      <c r="O5731" s="158"/>
      <c r="P5731" s="265">
        <f t="shared" si="1258"/>
        <v>255137.09846077531</v>
      </c>
      <c r="Q5731" s="265">
        <f t="shared" si="1259"/>
        <v>444529.64057602693</v>
      </c>
      <c r="R5731" s="266">
        <f t="shared" si="1260"/>
        <v>699666.7390368022</v>
      </c>
    </row>
    <row r="5732" spans="1:18" x14ac:dyDescent="0.25">
      <c r="A5732" s="81">
        <v>5701</v>
      </c>
      <c r="B5732" s="93">
        <f t="shared" si="1249"/>
        <v>9.314902323267927E-48</v>
      </c>
      <c r="C5732" s="178">
        <f t="shared" si="1250"/>
        <v>9.2938895078692684E-48</v>
      </c>
      <c r="D5732" s="165">
        <f t="shared" si="1251"/>
        <v>2.2558277767625785E-3</v>
      </c>
      <c r="E5732" s="166">
        <f t="shared" si="1261"/>
        <v>24.291375447755232</v>
      </c>
      <c r="F5732" s="167">
        <f t="shared" si="1262"/>
        <v>12.862729983100268</v>
      </c>
      <c r="G5732" s="167">
        <f t="shared" si="1252"/>
        <v>447005.89067492966</v>
      </c>
      <c r="H5732" s="167">
        <f t="shared" si="1253"/>
        <v>271299.98899881309</v>
      </c>
      <c r="I5732" s="168">
        <f t="shared" si="1254"/>
        <v>718305.87967374269</v>
      </c>
      <c r="J5732" s="168">
        <f t="shared" si="1256"/>
        <v>669587.03569411638</v>
      </c>
      <c r="K5732" s="94"/>
      <c r="L5732" s="265">
        <f t="shared" si="1255"/>
        <v>273726.15823606588</v>
      </c>
      <c r="M5732" s="265">
        <f>$G5732*NonHospFrac+theModel!$H5732*NonHospFrac</f>
        <v>444579.72143767693</v>
      </c>
      <c r="N5732" s="266">
        <f t="shared" si="1257"/>
        <v>718305.87967374281</v>
      </c>
      <c r="O5732" s="158"/>
      <c r="P5732" s="265">
        <f t="shared" si="1258"/>
        <v>255160.77770165954</v>
      </c>
      <c r="Q5732" s="265">
        <f t="shared" si="1259"/>
        <v>444578.16118705791</v>
      </c>
      <c r="R5732" s="266">
        <f t="shared" si="1260"/>
        <v>699738.93888871744</v>
      </c>
    </row>
    <row r="5733" spans="1:18" x14ac:dyDescent="0.25">
      <c r="A5733" s="81">
        <v>5702</v>
      </c>
      <c r="B5733" s="93">
        <f t="shared" si="1249"/>
        <v>9.1408956698667283E-48</v>
      </c>
      <c r="C5733" s="178">
        <f t="shared" si="1250"/>
        <v>9.1202753835101536E-48</v>
      </c>
      <c r="D5733" s="165">
        <f t="shared" si="1251"/>
        <v>2.2558277767625785E-3</v>
      </c>
      <c r="E5733" s="166">
        <f t="shared" si="1261"/>
        <v>24.291375447755232</v>
      </c>
      <c r="F5733" s="167">
        <f t="shared" si="1262"/>
        <v>12.86498581087703</v>
      </c>
      <c r="G5733" s="167">
        <f t="shared" si="1252"/>
        <v>447084.28525414312</v>
      </c>
      <c r="H5733" s="167">
        <f t="shared" si="1253"/>
        <v>271299.98899881309</v>
      </c>
      <c r="I5733" s="168">
        <f t="shared" si="1254"/>
        <v>718384.27425295627</v>
      </c>
      <c r="J5733" s="168">
        <f t="shared" si="1256"/>
        <v>669649.17167974962</v>
      </c>
      <c r="K5733" s="94"/>
      <c r="L5733" s="265">
        <f t="shared" si="1255"/>
        <v>273756.0322042483</v>
      </c>
      <c r="M5733" s="265">
        <f>$G5733*NonHospFrac+theModel!$H5733*NonHospFrac</f>
        <v>444628.24204870791</v>
      </c>
      <c r="N5733" s="266">
        <f t="shared" si="1257"/>
        <v>718384.27425295627</v>
      </c>
      <c r="O5733" s="158"/>
      <c r="P5733" s="265">
        <f t="shared" si="1258"/>
        <v>255184.45597733129</v>
      </c>
      <c r="Q5733" s="265">
        <f t="shared" si="1259"/>
        <v>444626.68179808889</v>
      </c>
      <c r="R5733" s="266">
        <f t="shared" si="1260"/>
        <v>699811.13777542021</v>
      </c>
    </row>
    <row r="5734" spans="1:18" x14ac:dyDescent="0.25">
      <c r="A5734" s="81">
        <v>5703</v>
      </c>
      <c r="B5734" s="93">
        <f t="shared" si="1249"/>
        <v>8.9701395406658609E-48</v>
      </c>
      <c r="C5734" s="178">
        <f t="shared" si="1250"/>
        <v>8.9499044507285911E-48</v>
      </c>
      <c r="D5734" s="165">
        <f t="shared" si="1251"/>
        <v>2.2558277767625785E-3</v>
      </c>
      <c r="E5734" s="166">
        <f t="shared" si="1261"/>
        <v>24.291375447755232</v>
      </c>
      <c r="F5734" s="167">
        <f t="shared" si="1262"/>
        <v>12.867241638653793</v>
      </c>
      <c r="G5734" s="167">
        <f t="shared" si="1252"/>
        <v>447162.67983335658</v>
      </c>
      <c r="H5734" s="167">
        <f t="shared" si="1253"/>
        <v>271299.98899881309</v>
      </c>
      <c r="I5734" s="168">
        <f t="shared" si="1254"/>
        <v>718462.66883216961</v>
      </c>
      <c r="J5734" s="168">
        <f t="shared" si="1256"/>
        <v>669711.30513259757</v>
      </c>
      <c r="K5734" s="94"/>
      <c r="L5734" s="265">
        <f t="shared" si="1255"/>
        <v>273785.90617243072</v>
      </c>
      <c r="M5734" s="265">
        <f>$G5734*NonHospFrac+theModel!$H5734*NonHospFrac</f>
        <v>444676.76265973889</v>
      </c>
      <c r="N5734" s="266">
        <f t="shared" si="1257"/>
        <v>718462.66883216961</v>
      </c>
      <c r="O5734" s="158"/>
      <c r="P5734" s="265">
        <f t="shared" si="1258"/>
        <v>255208.1332878299</v>
      </c>
      <c r="Q5734" s="265">
        <f t="shared" si="1259"/>
        <v>444675.20240911987</v>
      </c>
      <c r="R5734" s="266">
        <f t="shared" si="1260"/>
        <v>699883.33569694974</v>
      </c>
    </row>
    <row r="5735" spans="1:18" x14ac:dyDescent="0.25">
      <c r="A5735" s="81">
        <v>5704</v>
      </c>
      <c r="B5735" s="93">
        <f t="shared" si="1249"/>
        <v>8.802573214380924E-48</v>
      </c>
      <c r="C5735" s="178">
        <f t="shared" si="1250"/>
        <v>8.782716125216937E-48</v>
      </c>
      <c r="D5735" s="165">
        <f t="shared" si="1251"/>
        <v>2.2558277767625785E-3</v>
      </c>
      <c r="E5735" s="166">
        <f t="shared" si="1261"/>
        <v>24.291375447755232</v>
      </c>
      <c r="F5735" s="167">
        <f t="shared" si="1262"/>
        <v>12.869497466430555</v>
      </c>
      <c r="G5735" s="167">
        <f t="shared" si="1252"/>
        <v>447241.07441257004</v>
      </c>
      <c r="H5735" s="167">
        <f t="shared" si="1253"/>
        <v>271299.98899881309</v>
      </c>
      <c r="I5735" s="168">
        <f t="shared" si="1254"/>
        <v>718541.06341138319</v>
      </c>
      <c r="J5735" s="168">
        <f t="shared" si="1256"/>
        <v>669773.43605276383</v>
      </c>
      <c r="K5735" s="94"/>
      <c r="L5735" s="265">
        <f t="shared" si="1255"/>
        <v>273815.78014061321</v>
      </c>
      <c r="M5735" s="265">
        <f>$G5735*NonHospFrac+theModel!$H5735*NonHospFrac</f>
        <v>444725.28327076999</v>
      </c>
      <c r="N5735" s="266">
        <f t="shared" si="1257"/>
        <v>718541.06341138319</v>
      </c>
      <c r="O5735" s="158"/>
      <c r="P5735" s="265">
        <f t="shared" si="1258"/>
        <v>255231.80963319476</v>
      </c>
      <c r="Q5735" s="265">
        <f t="shared" si="1259"/>
        <v>444723.72302015097</v>
      </c>
      <c r="R5735" s="266">
        <f t="shared" si="1260"/>
        <v>699955.53265334573</v>
      </c>
    </row>
    <row r="5736" spans="1:18" x14ac:dyDescent="0.25">
      <c r="A5736" s="81">
        <v>5705</v>
      </c>
      <c r="B5736" s="93">
        <f t="shared" si="1249"/>
        <v>8.6381371040279837E-48</v>
      </c>
      <c r="C5736" s="178">
        <f t="shared" si="1250"/>
        <v>8.6186509544092337E-48</v>
      </c>
      <c r="D5736" s="165">
        <f t="shared" si="1251"/>
        <v>2.2558277767625785E-3</v>
      </c>
      <c r="E5736" s="166">
        <f t="shared" si="1261"/>
        <v>24.291375447755232</v>
      </c>
      <c r="F5736" s="167">
        <f t="shared" si="1262"/>
        <v>12.871753294207318</v>
      </c>
      <c r="G5736" s="167">
        <f t="shared" si="1252"/>
        <v>447319.46899178345</v>
      </c>
      <c r="H5736" s="167">
        <f t="shared" si="1253"/>
        <v>271299.98899881309</v>
      </c>
      <c r="I5736" s="168">
        <f t="shared" si="1254"/>
        <v>718619.45799059654</v>
      </c>
      <c r="J5736" s="168">
        <f t="shared" si="1256"/>
        <v>669835.56444035133</v>
      </c>
      <c r="K5736" s="94"/>
      <c r="L5736" s="265">
        <f t="shared" si="1255"/>
        <v>273845.65410879557</v>
      </c>
      <c r="M5736" s="265">
        <f>$G5736*NonHospFrac+theModel!$H5736*NonHospFrac</f>
        <v>444773.80388180097</v>
      </c>
      <c r="N5736" s="266">
        <f t="shared" si="1257"/>
        <v>718619.45799059654</v>
      </c>
      <c r="O5736" s="158"/>
      <c r="P5736" s="265">
        <f t="shared" si="1258"/>
        <v>255255.48501346511</v>
      </c>
      <c r="Q5736" s="265">
        <f t="shared" si="1259"/>
        <v>444772.24363118195</v>
      </c>
      <c r="R5736" s="266">
        <f t="shared" si="1260"/>
        <v>700027.72864464705</v>
      </c>
    </row>
    <row r="5737" spans="1:18" x14ac:dyDescent="0.25">
      <c r="A5737" s="81">
        <v>5706</v>
      </c>
      <c r="B5737" s="93">
        <f t="shared" si="1249"/>
        <v>8.4767727357363249E-48</v>
      </c>
      <c r="C5737" s="178">
        <f t="shared" si="1250"/>
        <v>8.4576505963417466E-48</v>
      </c>
      <c r="D5737" s="165">
        <f t="shared" si="1251"/>
        <v>2.2558277767625785E-3</v>
      </c>
      <c r="E5737" s="166">
        <f t="shared" si="1261"/>
        <v>24.291375447755232</v>
      </c>
      <c r="F5737" s="167">
        <f t="shared" si="1262"/>
        <v>12.874009121984081</v>
      </c>
      <c r="G5737" s="167">
        <f t="shared" si="1252"/>
        <v>447397.86357099679</v>
      </c>
      <c r="H5737" s="167">
        <f t="shared" si="1253"/>
        <v>271299.98899881309</v>
      </c>
      <c r="I5737" s="168">
        <f t="shared" si="1254"/>
        <v>718697.85256980988</v>
      </c>
      <c r="J5737" s="168">
        <f t="shared" si="1256"/>
        <v>669897.69029546343</v>
      </c>
      <c r="K5737" s="94"/>
      <c r="L5737" s="265">
        <f t="shared" si="1255"/>
        <v>273875.52807697799</v>
      </c>
      <c r="M5737" s="265">
        <f>$G5737*NonHospFrac+theModel!$H5737*NonHospFrac</f>
        <v>444822.32449283183</v>
      </c>
      <c r="N5737" s="266">
        <f t="shared" si="1257"/>
        <v>718697.85256980988</v>
      </c>
      <c r="O5737" s="158"/>
      <c r="P5737" s="265">
        <f t="shared" si="1258"/>
        <v>255279.15942868037</v>
      </c>
      <c r="Q5737" s="265">
        <f t="shared" si="1259"/>
        <v>444820.76424221281</v>
      </c>
      <c r="R5737" s="266">
        <f t="shared" si="1260"/>
        <v>700099.92367089319</v>
      </c>
    </row>
    <row r="5738" spans="1:18" x14ac:dyDescent="0.25">
      <c r="A5738" s="81">
        <v>5707</v>
      </c>
      <c r="B5738" s="93">
        <f t="shared" si="1249"/>
        <v>8.3184227279530204E-48</v>
      </c>
      <c r="C5738" s="178">
        <f t="shared" si="1250"/>
        <v>8.299657798904451E-48</v>
      </c>
      <c r="D5738" s="165">
        <f t="shared" si="1251"/>
        <v>2.2558277767625785E-3</v>
      </c>
      <c r="E5738" s="166">
        <f t="shared" si="1261"/>
        <v>24.291375447755232</v>
      </c>
      <c r="F5738" s="167">
        <f t="shared" si="1262"/>
        <v>12.876264949760843</v>
      </c>
      <c r="G5738" s="167">
        <f t="shared" si="1252"/>
        <v>447476.25815021031</v>
      </c>
      <c r="H5738" s="167">
        <f t="shared" si="1253"/>
        <v>271299.98899881309</v>
      </c>
      <c r="I5738" s="168">
        <f t="shared" si="1254"/>
        <v>718776.24714902346</v>
      </c>
      <c r="J5738" s="168">
        <f t="shared" si="1256"/>
        <v>669959.81361820351</v>
      </c>
      <c r="K5738" s="94"/>
      <c r="L5738" s="265">
        <f t="shared" si="1255"/>
        <v>273905.40204516042</v>
      </c>
      <c r="M5738" s="265">
        <f>$G5738*NonHospFrac+theModel!$H5738*NonHospFrac</f>
        <v>444870.84510386293</v>
      </c>
      <c r="N5738" s="266">
        <f t="shared" si="1257"/>
        <v>718776.24714902334</v>
      </c>
      <c r="O5738" s="158"/>
      <c r="P5738" s="265">
        <f t="shared" si="1258"/>
        <v>255302.83287887988</v>
      </c>
      <c r="Q5738" s="265">
        <f t="shared" si="1259"/>
        <v>444869.28485324391</v>
      </c>
      <c r="R5738" s="266">
        <f t="shared" si="1260"/>
        <v>700172.11773212382</v>
      </c>
    </row>
    <row r="5739" spans="1:18" x14ac:dyDescent="0.25">
      <c r="A5739" s="81">
        <v>5708</v>
      </c>
      <c r="B5739" s="93">
        <f t="shared" si="1249"/>
        <v>8.1630307710398563E-48</v>
      </c>
      <c r="C5739" s="178">
        <f t="shared" si="1250"/>
        <v>8.1446163794839773E-48</v>
      </c>
      <c r="D5739" s="165">
        <f t="shared" si="1251"/>
        <v>2.2558277767625785E-3</v>
      </c>
      <c r="E5739" s="166">
        <f t="shared" si="1261"/>
        <v>24.291375447755232</v>
      </c>
      <c r="F5739" s="167">
        <f t="shared" si="1262"/>
        <v>12.878520777537606</v>
      </c>
      <c r="G5739" s="167">
        <f t="shared" si="1252"/>
        <v>447554.65272942372</v>
      </c>
      <c r="H5739" s="167">
        <f t="shared" si="1253"/>
        <v>271299.98899881309</v>
      </c>
      <c r="I5739" s="168">
        <f t="shared" si="1254"/>
        <v>718854.64172823681</v>
      </c>
      <c r="J5739" s="168">
        <f t="shared" si="1256"/>
        <v>670021.93440867448</v>
      </c>
      <c r="K5739" s="94"/>
      <c r="L5739" s="265">
        <f t="shared" si="1255"/>
        <v>273935.2760133429</v>
      </c>
      <c r="M5739" s="265">
        <f>$G5739*NonHospFrac+theModel!$H5739*NonHospFrac</f>
        <v>444919.36571489391</v>
      </c>
      <c r="N5739" s="266">
        <f t="shared" si="1257"/>
        <v>718854.64172823681</v>
      </c>
      <c r="O5739" s="158"/>
      <c r="P5739" s="265">
        <f t="shared" si="1258"/>
        <v>255326.50536410301</v>
      </c>
      <c r="Q5739" s="265">
        <f t="shared" si="1259"/>
        <v>444917.80546427489</v>
      </c>
      <c r="R5739" s="266">
        <f t="shared" si="1260"/>
        <v>700244.31082837796</v>
      </c>
    </row>
    <row r="5740" spans="1:18" x14ac:dyDescent="0.25">
      <c r="A5740" s="81">
        <v>5709</v>
      </c>
      <c r="B5740" s="93">
        <f t="shared" si="1249"/>
        <v>8.01054160724759E-48</v>
      </c>
      <c r="C5740" s="178">
        <f t="shared" si="1250"/>
        <v>7.9924712049830488E-48</v>
      </c>
      <c r="D5740" s="165">
        <f t="shared" si="1251"/>
        <v>2.2558277767625785E-3</v>
      </c>
      <c r="E5740" s="166">
        <f t="shared" si="1261"/>
        <v>24.291375447755232</v>
      </c>
      <c r="F5740" s="167">
        <f t="shared" si="1262"/>
        <v>12.880776605314368</v>
      </c>
      <c r="G5740" s="167">
        <f t="shared" si="1252"/>
        <v>447633.04730863712</v>
      </c>
      <c r="H5740" s="167">
        <f t="shared" si="1253"/>
        <v>271299.98899881309</v>
      </c>
      <c r="I5740" s="168">
        <f t="shared" si="1254"/>
        <v>718933.03630745015</v>
      </c>
      <c r="J5740" s="168">
        <f t="shared" si="1256"/>
        <v>670084.05266697973</v>
      </c>
      <c r="K5740" s="94"/>
      <c r="L5740" s="265">
        <f t="shared" si="1255"/>
        <v>273965.14998152526</v>
      </c>
      <c r="M5740" s="265">
        <f>$G5740*NonHospFrac+theModel!$H5740*NonHospFrac</f>
        <v>444967.88632592489</v>
      </c>
      <c r="N5740" s="266">
        <f t="shared" si="1257"/>
        <v>718933.03630745015</v>
      </c>
      <c r="O5740" s="158"/>
      <c r="P5740" s="265">
        <f t="shared" si="1258"/>
        <v>255350.17688438893</v>
      </c>
      <c r="Q5740" s="265">
        <f t="shared" si="1259"/>
        <v>444966.32607530587</v>
      </c>
      <c r="R5740" s="266">
        <f t="shared" si="1260"/>
        <v>700316.50295969483</v>
      </c>
    </row>
    <row r="5741" spans="1:18" x14ac:dyDescent="0.25">
      <c r="A5741" s="81">
        <v>5710</v>
      </c>
      <c r="B5741" s="93">
        <f t="shared" si="1249"/>
        <v>7.8609010110680265E-48</v>
      </c>
      <c r="C5741" s="178">
        <f t="shared" si="1250"/>
        <v>7.8431681722168777E-48</v>
      </c>
      <c r="D5741" s="165">
        <f t="shared" si="1251"/>
        <v>2.2558277767625785E-3</v>
      </c>
      <c r="E5741" s="166">
        <f t="shared" si="1261"/>
        <v>24.291375447755232</v>
      </c>
      <c r="F5741" s="167">
        <f t="shared" si="1262"/>
        <v>12.883032433091131</v>
      </c>
      <c r="G5741" s="167">
        <f t="shared" si="1252"/>
        <v>447711.44188785047</v>
      </c>
      <c r="H5741" s="167">
        <f t="shared" si="1253"/>
        <v>271299.98899881309</v>
      </c>
      <c r="I5741" s="168">
        <f t="shared" si="1254"/>
        <v>719011.4308866635</v>
      </c>
      <c r="J5741" s="168">
        <f t="shared" si="1256"/>
        <v>670146.1683932225</v>
      </c>
      <c r="K5741" s="94"/>
      <c r="L5741" s="265">
        <f t="shared" si="1255"/>
        <v>273995.02394970768</v>
      </c>
      <c r="M5741" s="265">
        <f>$G5741*NonHospFrac+theModel!$H5741*NonHospFrac</f>
        <v>445016.40693695587</v>
      </c>
      <c r="N5741" s="266">
        <f t="shared" si="1257"/>
        <v>719011.4308866635</v>
      </c>
      <c r="O5741" s="158"/>
      <c r="P5741" s="265">
        <f t="shared" si="1258"/>
        <v>255373.84743977714</v>
      </c>
      <c r="Q5741" s="265">
        <f t="shared" si="1259"/>
        <v>445014.84668633685</v>
      </c>
      <c r="R5741" s="266">
        <f t="shared" si="1260"/>
        <v>700388.69412611402</v>
      </c>
    </row>
    <row r="5742" spans="1:18" x14ac:dyDescent="0.25">
      <c r="A5742" s="81">
        <v>5711</v>
      </c>
      <c r="B5742" s="93">
        <f t="shared" si="1249"/>
        <v>7.7140557699494689E-48</v>
      </c>
      <c r="C5742" s="178">
        <f t="shared" si="1250"/>
        <v>7.6966541886721206E-48</v>
      </c>
      <c r="D5742" s="165">
        <f t="shared" si="1251"/>
        <v>2.2558277767625785E-3</v>
      </c>
      <c r="E5742" s="166">
        <f t="shared" si="1261"/>
        <v>24.291375447755232</v>
      </c>
      <c r="F5742" s="167">
        <f t="shared" si="1262"/>
        <v>12.885288260867894</v>
      </c>
      <c r="G5742" s="167">
        <f t="shared" si="1252"/>
        <v>447789.83646706399</v>
      </c>
      <c r="H5742" s="167">
        <f t="shared" si="1253"/>
        <v>271299.98899881309</v>
      </c>
      <c r="I5742" s="168">
        <f t="shared" si="1254"/>
        <v>719089.82546587707</v>
      </c>
      <c r="J5742" s="168">
        <f t="shared" si="1256"/>
        <v>670208.28158750618</v>
      </c>
      <c r="K5742" s="94"/>
      <c r="L5742" s="265">
        <f t="shared" si="1255"/>
        <v>274024.89791789011</v>
      </c>
      <c r="M5742" s="265">
        <f>$G5742*NonHospFrac+theModel!$H5742*NonHospFrac</f>
        <v>445064.92754798685</v>
      </c>
      <c r="N5742" s="266">
        <f t="shared" si="1257"/>
        <v>719089.82546587696</v>
      </c>
      <c r="O5742" s="158"/>
      <c r="P5742" s="265">
        <f t="shared" si="1258"/>
        <v>255397.51703030689</v>
      </c>
      <c r="Q5742" s="265">
        <f t="shared" si="1259"/>
        <v>445063.36729736783</v>
      </c>
      <c r="R5742" s="266">
        <f t="shared" si="1260"/>
        <v>700460.88432767475</v>
      </c>
    </row>
    <row r="5743" spans="1:18" x14ac:dyDescent="0.25">
      <c r="A5743" s="81">
        <v>5712</v>
      </c>
      <c r="B5743" s="93">
        <f t="shared" si="1249"/>
        <v>7.5699536653760085E-48</v>
      </c>
      <c r="C5743" s="178">
        <f t="shared" si="1250"/>
        <v>7.5528771536288478E-48</v>
      </c>
      <c r="D5743" s="165">
        <f t="shared" si="1251"/>
        <v>2.2558277767625785E-3</v>
      </c>
      <c r="E5743" s="166">
        <f t="shared" si="1261"/>
        <v>24.291375447755232</v>
      </c>
      <c r="F5743" s="167">
        <f t="shared" si="1262"/>
        <v>12.887544088644656</v>
      </c>
      <c r="G5743" s="167">
        <f t="shared" si="1252"/>
        <v>447868.23104627739</v>
      </c>
      <c r="H5743" s="167">
        <f t="shared" si="1253"/>
        <v>271299.98899881309</v>
      </c>
      <c r="I5743" s="168">
        <f t="shared" si="1254"/>
        <v>719168.22004509042</v>
      </c>
      <c r="J5743" s="168">
        <f t="shared" si="1256"/>
        <v>670270.39224993356</v>
      </c>
      <c r="K5743" s="94"/>
      <c r="L5743" s="265">
        <f t="shared" si="1255"/>
        <v>274054.77188607259</v>
      </c>
      <c r="M5743" s="265">
        <f>$G5743*NonHospFrac+theModel!$H5743*NonHospFrac</f>
        <v>445113.44815901783</v>
      </c>
      <c r="N5743" s="266">
        <f t="shared" si="1257"/>
        <v>719168.22004509042</v>
      </c>
      <c r="O5743" s="158"/>
      <c r="P5743" s="265">
        <f t="shared" si="1258"/>
        <v>255421.18565601759</v>
      </c>
      <c r="Q5743" s="265">
        <f t="shared" si="1259"/>
        <v>445111.88790839881</v>
      </c>
      <c r="R5743" s="266">
        <f t="shared" si="1260"/>
        <v>700533.07356441638</v>
      </c>
    </row>
    <row r="5744" spans="1:18" x14ac:dyDescent="0.25">
      <c r="A5744" s="81">
        <v>5713</v>
      </c>
      <c r="B5744" s="93">
        <f t="shared" si="1249"/>
        <v>7.4285434542968361E-48</v>
      </c>
      <c r="C5744" s="178">
        <f t="shared" si="1250"/>
        <v>7.4117859396317452E-48</v>
      </c>
      <c r="D5744" s="165">
        <f t="shared" si="1251"/>
        <v>2.2558277767625785E-3</v>
      </c>
      <c r="E5744" s="166">
        <f t="shared" si="1261"/>
        <v>24.291375447755232</v>
      </c>
      <c r="F5744" s="167">
        <f t="shared" si="1262"/>
        <v>12.889799916421419</v>
      </c>
      <c r="G5744" s="167">
        <f t="shared" si="1252"/>
        <v>447946.62562549079</v>
      </c>
      <c r="H5744" s="167">
        <f t="shared" si="1253"/>
        <v>271299.98899881309</v>
      </c>
      <c r="I5744" s="168">
        <f t="shared" si="1254"/>
        <v>719246.61462430388</v>
      </c>
      <c r="J5744" s="168">
        <f t="shared" si="1256"/>
        <v>670332.50038060814</v>
      </c>
      <c r="K5744" s="94"/>
      <c r="L5744" s="265">
        <f t="shared" si="1255"/>
        <v>274084.64585425495</v>
      </c>
      <c r="M5744" s="265">
        <f>$G5744*NonHospFrac+theModel!$H5744*NonHospFrac</f>
        <v>445161.96877004881</v>
      </c>
      <c r="N5744" s="266">
        <f t="shared" si="1257"/>
        <v>719246.61462430377</v>
      </c>
      <c r="O5744" s="158"/>
      <c r="P5744" s="265">
        <f t="shared" si="1258"/>
        <v>255444.85331694843</v>
      </c>
      <c r="Q5744" s="265">
        <f t="shared" si="1259"/>
        <v>445160.40851942979</v>
      </c>
      <c r="R5744" s="266">
        <f t="shared" si="1260"/>
        <v>700605.26183637825</v>
      </c>
    </row>
    <row r="5745" spans="1:18" x14ac:dyDescent="0.25">
      <c r="A5745" s="81">
        <v>5714</v>
      </c>
      <c r="B5745" s="93">
        <f t="shared" si="1249"/>
        <v>7.2897748509052912E-48</v>
      </c>
      <c r="C5745" s="178">
        <f t="shared" si="1250"/>
        <v>7.2733303743102732E-48</v>
      </c>
      <c r="D5745" s="165">
        <f t="shared" si="1251"/>
        <v>2.2558277767625785E-3</v>
      </c>
      <c r="E5745" s="166">
        <f t="shared" si="1261"/>
        <v>24.291375447755232</v>
      </c>
      <c r="F5745" s="167">
        <f t="shared" si="1262"/>
        <v>12.892055744198181</v>
      </c>
      <c r="G5745" s="167">
        <f t="shared" si="1252"/>
        <v>448025.02020470414</v>
      </c>
      <c r="H5745" s="167">
        <f t="shared" si="1253"/>
        <v>271299.98899881309</v>
      </c>
      <c r="I5745" s="168">
        <f t="shared" si="1254"/>
        <v>719325.00920351723</v>
      </c>
      <c r="J5745" s="168">
        <f t="shared" si="1256"/>
        <v>670394.60597963294</v>
      </c>
      <c r="K5745" s="94"/>
      <c r="L5745" s="265">
        <f t="shared" si="1255"/>
        <v>274114.51982243737</v>
      </c>
      <c r="M5745" s="265">
        <f>$G5745*NonHospFrac+theModel!$H5745*NonHospFrac</f>
        <v>445210.48938107979</v>
      </c>
      <c r="N5745" s="266">
        <f t="shared" si="1257"/>
        <v>719325.00920351711</v>
      </c>
      <c r="O5745" s="158"/>
      <c r="P5745" s="265">
        <f t="shared" si="1258"/>
        <v>255468.52001313886</v>
      </c>
      <c r="Q5745" s="265">
        <f t="shared" si="1259"/>
        <v>445208.92913046078</v>
      </c>
      <c r="R5745" s="266">
        <f t="shared" si="1260"/>
        <v>700677.4491435996</v>
      </c>
    </row>
    <row r="5746" spans="1:18" x14ac:dyDescent="0.25">
      <c r="A5746" s="81">
        <v>5715</v>
      </c>
      <c r="B5746" s="93">
        <f t="shared" si="1249"/>
        <v>7.1535985087565764E-48</v>
      </c>
      <c r="C5746" s="178">
        <f t="shared" si="1250"/>
        <v>7.1374612225367154E-48</v>
      </c>
      <c r="D5746" s="165">
        <f t="shared" si="1251"/>
        <v>2.2558277767625785E-3</v>
      </c>
      <c r="E5746" s="166">
        <f t="shared" si="1261"/>
        <v>24.291375447755232</v>
      </c>
      <c r="F5746" s="167">
        <f t="shared" si="1262"/>
        <v>12.894311571974944</v>
      </c>
      <c r="G5746" s="167">
        <f t="shared" si="1252"/>
        <v>448103.41478391766</v>
      </c>
      <c r="H5746" s="167">
        <f t="shared" si="1253"/>
        <v>271299.98899881309</v>
      </c>
      <c r="I5746" s="168">
        <f t="shared" si="1254"/>
        <v>719403.40378273069</v>
      </c>
      <c r="J5746" s="168">
        <f t="shared" si="1256"/>
        <v>670456.70904711133</v>
      </c>
      <c r="K5746" s="94"/>
      <c r="L5746" s="265">
        <f t="shared" si="1255"/>
        <v>274144.39379061986</v>
      </c>
      <c r="M5746" s="265">
        <f>$G5746*NonHospFrac+theModel!$H5746*NonHospFrac</f>
        <v>445259.00999211089</v>
      </c>
      <c r="N5746" s="266">
        <f t="shared" si="1257"/>
        <v>719403.40378273069</v>
      </c>
      <c r="O5746" s="158"/>
      <c r="P5746" s="265">
        <f t="shared" si="1258"/>
        <v>255492.18574462819</v>
      </c>
      <c r="Q5746" s="265">
        <f t="shared" si="1259"/>
        <v>445257.44974149187</v>
      </c>
      <c r="R5746" s="266">
        <f t="shared" si="1260"/>
        <v>700749.63548612013</v>
      </c>
    </row>
    <row r="5747" spans="1:18" x14ac:dyDescent="0.25">
      <c r="A5747" s="81">
        <v>5716</v>
      </c>
      <c r="B5747" s="93">
        <f t="shared" si="1249"/>
        <v>7.0199660032201397E-48</v>
      </c>
      <c r="C5747" s="178">
        <f t="shared" si="1250"/>
        <v>7.004130168918146E-48</v>
      </c>
      <c r="D5747" s="165">
        <f t="shared" si="1251"/>
        <v>2.2558277767625785E-3</v>
      </c>
      <c r="E5747" s="166">
        <f t="shared" si="1261"/>
        <v>24.291375447755232</v>
      </c>
      <c r="F5747" s="167">
        <f t="shared" si="1262"/>
        <v>12.896567399751707</v>
      </c>
      <c r="G5747" s="167">
        <f t="shared" si="1252"/>
        <v>448181.80936313106</v>
      </c>
      <c r="H5747" s="167">
        <f t="shared" si="1253"/>
        <v>271299.98899881309</v>
      </c>
      <c r="I5747" s="168">
        <f t="shared" si="1254"/>
        <v>719481.79836194415</v>
      </c>
      <c r="J5747" s="168">
        <f t="shared" si="1256"/>
        <v>670518.80958314647</v>
      </c>
      <c r="K5747" s="94"/>
      <c r="L5747" s="265">
        <f t="shared" si="1255"/>
        <v>274174.26775880228</v>
      </c>
      <c r="M5747" s="265">
        <f>$G5747*NonHospFrac+theModel!$H5747*NonHospFrac</f>
        <v>445307.53060314187</v>
      </c>
      <c r="N5747" s="266">
        <f t="shared" si="1257"/>
        <v>719481.79836194415</v>
      </c>
      <c r="O5747" s="158"/>
      <c r="P5747" s="265">
        <f t="shared" si="1258"/>
        <v>255515.85051145568</v>
      </c>
      <c r="Q5747" s="265">
        <f t="shared" si="1259"/>
        <v>445305.97035252285</v>
      </c>
      <c r="R5747" s="266">
        <f t="shared" si="1260"/>
        <v>700821.82086397847</v>
      </c>
    </row>
    <row r="5748" spans="1:18" x14ac:dyDescent="0.25">
      <c r="A5748" s="81">
        <v>5717</v>
      </c>
      <c r="B5748" s="93">
        <f t="shared" si="1249"/>
        <v>6.8888298142597707E-48</v>
      </c>
      <c r="C5748" s="178">
        <f t="shared" si="1250"/>
        <v>6.8732898006153731E-48</v>
      </c>
      <c r="D5748" s="165">
        <f t="shared" si="1251"/>
        <v>2.2558277767625785E-3</v>
      </c>
      <c r="E5748" s="166">
        <f t="shared" si="1261"/>
        <v>24.291375447755232</v>
      </c>
      <c r="F5748" s="167">
        <f t="shared" si="1262"/>
        <v>12.898823227528469</v>
      </c>
      <c r="G5748" s="167">
        <f t="shared" si="1252"/>
        <v>448260.20394234452</v>
      </c>
      <c r="H5748" s="167">
        <f t="shared" si="1253"/>
        <v>271299.98899881309</v>
      </c>
      <c r="I5748" s="168">
        <f t="shared" si="1254"/>
        <v>719560.19294115761</v>
      </c>
      <c r="J5748" s="168">
        <f t="shared" si="1256"/>
        <v>670580.9075878415</v>
      </c>
      <c r="K5748" s="94"/>
      <c r="L5748" s="265">
        <f t="shared" si="1255"/>
        <v>274204.1417269847</v>
      </c>
      <c r="M5748" s="265">
        <f>$G5748*NonHospFrac+theModel!$H5748*NonHospFrac</f>
        <v>445356.05121417285</v>
      </c>
      <c r="N5748" s="266">
        <f t="shared" si="1257"/>
        <v>719560.19294115761</v>
      </c>
      <c r="O5748" s="158"/>
      <c r="P5748" s="265">
        <f t="shared" si="1258"/>
        <v>255539.51431366068</v>
      </c>
      <c r="Q5748" s="265">
        <f t="shared" si="1259"/>
        <v>445354.49096355384</v>
      </c>
      <c r="R5748" s="266">
        <f t="shared" si="1260"/>
        <v>700894.00527721457</v>
      </c>
    </row>
    <row r="5749" spans="1:18" x14ac:dyDescent="0.25">
      <c r="A5749" s="81">
        <v>5718</v>
      </c>
      <c r="B5749" s="93">
        <f t="shared" si="1249"/>
        <v>6.7601433095353604E-48</v>
      </c>
      <c r="C5749" s="178">
        <f t="shared" si="1250"/>
        <v>6.7448935904828147E-48</v>
      </c>
      <c r="D5749" s="165">
        <f t="shared" si="1251"/>
        <v>2.2558277767625785E-3</v>
      </c>
      <c r="E5749" s="166">
        <f t="shared" si="1261"/>
        <v>24.291375447755232</v>
      </c>
      <c r="F5749" s="167">
        <f t="shared" si="1262"/>
        <v>12.901079055305232</v>
      </c>
      <c r="G5749" s="167">
        <f t="shared" si="1252"/>
        <v>448338.59852155781</v>
      </c>
      <c r="H5749" s="167">
        <f t="shared" si="1253"/>
        <v>271299.98899881309</v>
      </c>
      <c r="I5749" s="168">
        <f t="shared" si="1254"/>
        <v>719638.58752037096</v>
      </c>
      <c r="J5749" s="168">
        <f t="shared" si="1256"/>
        <v>670643.00306129956</v>
      </c>
      <c r="K5749" s="94"/>
      <c r="L5749" s="265">
        <f t="shared" si="1255"/>
        <v>274234.01569516712</v>
      </c>
      <c r="M5749" s="265">
        <f>$G5749*NonHospFrac+theModel!$H5749*NonHospFrac</f>
        <v>445404.57182520384</v>
      </c>
      <c r="N5749" s="266">
        <f t="shared" si="1257"/>
        <v>719638.58752037096</v>
      </c>
      <c r="O5749" s="158"/>
      <c r="P5749" s="265">
        <f t="shared" si="1258"/>
        <v>255563.17715128252</v>
      </c>
      <c r="Q5749" s="265">
        <f t="shared" si="1259"/>
        <v>445403.01157458482</v>
      </c>
      <c r="R5749" s="266">
        <f t="shared" si="1260"/>
        <v>700966.18872586731</v>
      </c>
    </row>
    <row r="5750" spans="1:18" x14ac:dyDescent="0.25">
      <c r="A5750" s="81">
        <v>5719</v>
      </c>
      <c r="B5750" s="93">
        <f t="shared" si="1249"/>
        <v>6.6338607278203277E-48</v>
      </c>
      <c r="C5750" s="178">
        <f t="shared" si="1250"/>
        <v>6.6188958805233358E-48</v>
      </c>
      <c r="D5750" s="165">
        <f t="shared" si="1251"/>
        <v>2.2558277767625785E-3</v>
      </c>
      <c r="E5750" s="166">
        <f t="shared" si="1261"/>
        <v>24.291375447755232</v>
      </c>
      <c r="F5750" s="167">
        <f t="shared" si="1262"/>
        <v>12.903334883081994</v>
      </c>
      <c r="G5750" s="167">
        <f t="shared" si="1252"/>
        <v>448416.99310077133</v>
      </c>
      <c r="H5750" s="167">
        <f t="shared" si="1253"/>
        <v>271299.98899881309</v>
      </c>
      <c r="I5750" s="168">
        <f t="shared" si="1254"/>
        <v>719716.98209958442</v>
      </c>
      <c r="J5750" s="168">
        <f t="shared" si="1256"/>
        <v>670705.09600362391</v>
      </c>
      <c r="K5750" s="94"/>
      <c r="L5750" s="265">
        <f t="shared" si="1255"/>
        <v>274263.88966334955</v>
      </c>
      <c r="M5750" s="265">
        <f>$G5750*NonHospFrac+theModel!$H5750*NonHospFrac</f>
        <v>445453.09243623482</v>
      </c>
      <c r="N5750" s="266">
        <f t="shared" si="1257"/>
        <v>719716.9820995843</v>
      </c>
      <c r="O5750" s="158"/>
      <c r="P5750" s="265">
        <f t="shared" si="1258"/>
        <v>255586.83902436052</v>
      </c>
      <c r="Q5750" s="265">
        <f t="shared" si="1259"/>
        <v>445451.5321856158</v>
      </c>
      <c r="R5750" s="266">
        <f t="shared" si="1260"/>
        <v>701038.37120997626</v>
      </c>
    </row>
    <row r="5751" spans="1:18" x14ac:dyDescent="0.25">
      <c r="A5751" s="81">
        <v>5720</v>
      </c>
      <c r="B5751" s="93">
        <f t="shared" si="1249"/>
        <v>6.5099371627288206E-48</v>
      </c>
      <c r="C5751" s="178">
        <f t="shared" si="1250"/>
        <v>6.4952518656521581E-48</v>
      </c>
      <c r="D5751" s="165">
        <f t="shared" si="1251"/>
        <v>2.2558277767625785E-3</v>
      </c>
      <c r="E5751" s="166">
        <f t="shared" si="1261"/>
        <v>24.291375447755232</v>
      </c>
      <c r="F5751" s="167">
        <f t="shared" si="1262"/>
        <v>12.905590710858757</v>
      </c>
      <c r="G5751" s="167">
        <f t="shared" si="1252"/>
        <v>448495.38767998473</v>
      </c>
      <c r="H5751" s="167">
        <f t="shared" si="1253"/>
        <v>271299.98899881309</v>
      </c>
      <c r="I5751" s="168">
        <f t="shared" si="1254"/>
        <v>719795.37667879788</v>
      </c>
      <c r="J5751" s="168">
        <f t="shared" si="1256"/>
        <v>670767.1864149177</v>
      </c>
      <c r="K5751" s="94"/>
      <c r="L5751" s="265">
        <f t="shared" si="1255"/>
        <v>274293.76363153197</v>
      </c>
      <c r="M5751" s="265">
        <f>$G5751*NonHospFrac+theModel!$H5751*NonHospFrac</f>
        <v>445501.6130472658</v>
      </c>
      <c r="N5751" s="266">
        <f t="shared" si="1257"/>
        <v>719795.37667879777</v>
      </c>
      <c r="O5751" s="158"/>
      <c r="P5751" s="265">
        <f t="shared" si="1258"/>
        <v>255610.49993293401</v>
      </c>
      <c r="Q5751" s="265">
        <f t="shared" si="1259"/>
        <v>445500.05279664678</v>
      </c>
      <c r="R5751" s="266">
        <f t="shared" si="1260"/>
        <v>701110.55272958078</v>
      </c>
    </row>
    <row r="5752" spans="1:18" x14ac:dyDescent="0.25">
      <c r="A5752" s="81">
        <v>5721</v>
      </c>
      <c r="B5752" s="93">
        <f t="shared" si="1249"/>
        <v>6.3883285467469017E-48</v>
      </c>
      <c r="C5752" s="178">
        <f t="shared" si="1250"/>
        <v>6.3739175777640652E-48</v>
      </c>
      <c r="D5752" s="165">
        <f t="shared" si="1251"/>
        <v>2.2558277767625785E-3</v>
      </c>
      <c r="E5752" s="166">
        <f t="shared" si="1261"/>
        <v>24.291375447755232</v>
      </c>
      <c r="F5752" s="167">
        <f t="shared" si="1262"/>
        <v>12.907846538635519</v>
      </c>
      <c r="G5752" s="167">
        <f t="shared" si="1252"/>
        <v>448573.7822591982</v>
      </c>
      <c r="H5752" s="167">
        <f t="shared" si="1253"/>
        <v>271299.98899881309</v>
      </c>
      <c r="I5752" s="168">
        <f t="shared" si="1254"/>
        <v>719873.77125801123</v>
      </c>
      <c r="J5752" s="168">
        <f t="shared" si="1256"/>
        <v>670829.27429528406</v>
      </c>
      <c r="K5752" s="94"/>
      <c r="L5752" s="265">
        <f t="shared" si="1255"/>
        <v>274323.63759971439</v>
      </c>
      <c r="M5752" s="265">
        <f>$G5752*NonHospFrac+theModel!$H5752*NonHospFrac</f>
        <v>445550.13365829689</v>
      </c>
      <c r="N5752" s="266">
        <f t="shared" si="1257"/>
        <v>719873.77125801123</v>
      </c>
      <c r="O5752" s="158"/>
      <c r="P5752" s="265">
        <f t="shared" si="1258"/>
        <v>255634.15987704226</v>
      </c>
      <c r="Q5752" s="265">
        <f t="shared" si="1259"/>
        <v>445548.57340767788</v>
      </c>
      <c r="R5752" s="266">
        <f t="shared" si="1260"/>
        <v>701182.7332847201</v>
      </c>
    </row>
    <row r="5753" spans="1:18" x14ac:dyDescent="0.25">
      <c r="A5753" s="81">
        <v>5722</v>
      </c>
      <c r="B5753" s="93">
        <f t="shared" si="1249"/>
        <v>6.2689916355620278E-48</v>
      </c>
      <c r="C5753" s="178">
        <f t="shared" si="1250"/>
        <v>6.2548498700982342E-48</v>
      </c>
      <c r="D5753" s="165">
        <f t="shared" si="1251"/>
        <v>2.2558277767625785E-3</v>
      </c>
      <c r="E5753" s="166">
        <f t="shared" si="1261"/>
        <v>24.291375447755232</v>
      </c>
      <c r="F5753" s="167">
        <f t="shared" si="1262"/>
        <v>12.910102366412282</v>
      </c>
      <c r="G5753" s="167">
        <f t="shared" si="1252"/>
        <v>448652.1768384116</v>
      </c>
      <c r="H5753" s="167">
        <f t="shared" si="1253"/>
        <v>271299.98899881309</v>
      </c>
      <c r="I5753" s="168">
        <f t="shared" si="1254"/>
        <v>719952.16583722469</v>
      </c>
      <c r="J5753" s="168">
        <f t="shared" si="1256"/>
        <v>670891.35964482627</v>
      </c>
      <c r="K5753" s="94"/>
      <c r="L5753" s="265">
        <f t="shared" si="1255"/>
        <v>274353.51156789681</v>
      </c>
      <c r="M5753" s="265">
        <f>$G5753*NonHospFrac+theModel!$H5753*NonHospFrac</f>
        <v>445598.65426932788</v>
      </c>
      <c r="N5753" s="266">
        <f t="shared" si="1257"/>
        <v>719952.16583722469</v>
      </c>
      <c r="O5753" s="158"/>
      <c r="P5753" s="265">
        <f t="shared" si="1258"/>
        <v>255657.81885672463</v>
      </c>
      <c r="Q5753" s="265">
        <f t="shared" si="1259"/>
        <v>445597.09401870886</v>
      </c>
      <c r="R5753" s="266">
        <f t="shared" si="1260"/>
        <v>701254.91287543345</v>
      </c>
    </row>
    <row r="5754" spans="1:18" x14ac:dyDescent="0.25">
      <c r="A5754" s="81">
        <v>5723</v>
      </c>
      <c r="B5754" s="93">
        <f t="shared" si="1249"/>
        <v>6.1518839926852768E-48</v>
      </c>
      <c r="C5754" s="178">
        <f t="shared" si="1250"/>
        <v>6.1380064018951564E-48</v>
      </c>
      <c r="D5754" s="165">
        <f t="shared" si="1251"/>
        <v>2.2558277767625785E-3</v>
      </c>
      <c r="E5754" s="166">
        <f t="shared" si="1261"/>
        <v>24.291375447755232</v>
      </c>
      <c r="F5754" s="167">
        <f t="shared" si="1262"/>
        <v>12.912358194189045</v>
      </c>
      <c r="G5754" s="167">
        <f t="shared" si="1252"/>
        <v>448730.571417625</v>
      </c>
      <c r="H5754" s="167">
        <f t="shared" si="1253"/>
        <v>271299.98899881309</v>
      </c>
      <c r="I5754" s="168">
        <f t="shared" si="1254"/>
        <v>720030.56041643815</v>
      </c>
      <c r="J5754" s="168">
        <f t="shared" si="1256"/>
        <v>670953.44246364734</v>
      </c>
      <c r="K5754" s="94"/>
      <c r="L5754" s="265">
        <f t="shared" si="1255"/>
        <v>274383.38553607924</v>
      </c>
      <c r="M5754" s="265">
        <f>$G5754*NonHospFrac+theModel!$H5754*NonHospFrac</f>
        <v>445647.17488035886</v>
      </c>
      <c r="N5754" s="266">
        <f t="shared" si="1257"/>
        <v>720030.56041643815</v>
      </c>
      <c r="O5754" s="158"/>
      <c r="P5754" s="265">
        <f t="shared" si="1258"/>
        <v>255681.4768720204</v>
      </c>
      <c r="Q5754" s="265">
        <f t="shared" si="1259"/>
        <v>445645.61462973984</v>
      </c>
      <c r="R5754" s="266">
        <f t="shared" si="1260"/>
        <v>701327.0915017603</v>
      </c>
    </row>
    <row r="5755" spans="1:18" x14ac:dyDescent="0.25">
      <c r="A5755" s="81">
        <v>5724</v>
      </c>
      <c r="B5755" s="93">
        <f t="shared" si="1249"/>
        <v>6.0369639743609174E-48</v>
      </c>
      <c r="C5755" s="178">
        <f t="shared" si="1250"/>
        <v>6.0233456233402391E-48</v>
      </c>
      <c r="D5755" s="165">
        <f t="shared" si="1251"/>
        <v>2.2558277767625785E-3</v>
      </c>
      <c r="E5755" s="166">
        <f t="shared" si="1261"/>
        <v>24.291375447755232</v>
      </c>
      <c r="F5755" s="167">
        <f t="shared" si="1262"/>
        <v>12.914614021965807</v>
      </c>
      <c r="G5755" s="167">
        <f t="shared" si="1252"/>
        <v>448808.96599683847</v>
      </c>
      <c r="H5755" s="167">
        <f t="shared" si="1253"/>
        <v>271299.98899881309</v>
      </c>
      <c r="I5755" s="168">
        <f t="shared" si="1254"/>
        <v>720108.9549956515</v>
      </c>
      <c r="J5755" s="168">
        <f t="shared" si="1256"/>
        <v>671015.52275185043</v>
      </c>
      <c r="K5755" s="94"/>
      <c r="L5755" s="265">
        <f t="shared" si="1255"/>
        <v>274413.25950426166</v>
      </c>
      <c r="M5755" s="265">
        <f>$G5755*NonHospFrac+theModel!$H5755*NonHospFrac</f>
        <v>445695.69549138984</v>
      </c>
      <c r="N5755" s="266">
        <f t="shared" si="1257"/>
        <v>720108.9549956515</v>
      </c>
      <c r="O5755" s="158"/>
      <c r="P5755" s="265">
        <f t="shared" si="1258"/>
        <v>255705.1339229689</v>
      </c>
      <c r="Q5755" s="265">
        <f t="shared" si="1259"/>
        <v>445694.13524077082</v>
      </c>
      <c r="R5755" s="266">
        <f t="shared" si="1260"/>
        <v>701399.26916373975</v>
      </c>
    </row>
    <row r="5756" spans="1:18" x14ac:dyDescent="0.25">
      <c r="A5756" s="81">
        <v>5725</v>
      </c>
      <c r="B5756" s="93">
        <f t="shared" si="1249"/>
        <v>5.9241907147573558E-48</v>
      </c>
      <c r="C5756" s="178">
        <f t="shared" si="1250"/>
        <v>5.9108267607881676E-48</v>
      </c>
      <c r="D5756" s="165">
        <f t="shared" si="1251"/>
        <v>2.2558277767625785E-3</v>
      </c>
      <c r="E5756" s="166">
        <f t="shared" si="1261"/>
        <v>24.291375447755232</v>
      </c>
      <c r="F5756" s="167">
        <f t="shared" si="1262"/>
        <v>12.91686984974257</v>
      </c>
      <c r="G5756" s="167">
        <f t="shared" si="1252"/>
        <v>448887.36057605187</v>
      </c>
      <c r="H5756" s="167">
        <f t="shared" si="1253"/>
        <v>271299.98899881309</v>
      </c>
      <c r="I5756" s="168">
        <f t="shared" si="1254"/>
        <v>720187.34957486496</v>
      </c>
      <c r="J5756" s="168">
        <f t="shared" si="1256"/>
        <v>671077.6005095389</v>
      </c>
      <c r="K5756" s="94"/>
      <c r="L5756" s="265">
        <f t="shared" si="1255"/>
        <v>274443.13347244414</v>
      </c>
      <c r="M5756" s="265">
        <f>$G5756*NonHospFrac+theModel!$H5756*NonHospFrac</f>
        <v>445744.21610242082</v>
      </c>
      <c r="N5756" s="266">
        <f t="shared" si="1257"/>
        <v>720187.34957486496</v>
      </c>
      <c r="O5756" s="158"/>
      <c r="P5756" s="265">
        <f t="shared" si="1258"/>
        <v>255728.79000960948</v>
      </c>
      <c r="Q5756" s="265">
        <f t="shared" si="1259"/>
        <v>445742.6558518018</v>
      </c>
      <c r="R5756" s="266">
        <f t="shared" si="1260"/>
        <v>701471.44586141128</v>
      </c>
    </row>
    <row r="5757" spans="1:18" x14ac:dyDescent="0.25">
      <c r="A5757" s="81">
        <v>5726</v>
      </c>
      <c r="B5757" s="93">
        <f t="shared" si="1249"/>
        <v>5.8135241114360943E-48</v>
      </c>
      <c r="C5757" s="178">
        <f t="shared" si="1250"/>
        <v>5.8004098022646371E-48</v>
      </c>
      <c r="D5757" s="165">
        <f t="shared" si="1251"/>
        <v>2.2558277767625785E-3</v>
      </c>
      <c r="E5757" s="166">
        <f t="shared" si="1261"/>
        <v>24.291375447755232</v>
      </c>
      <c r="F5757" s="167">
        <f t="shared" si="1262"/>
        <v>12.919125677519332</v>
      </c>
      <c r="G5757" s="167">
        <f t="shared" si="1252"/>
        <v>448965.75515526527</v>
      </c>
      <c r="H5757" s="167">
        <f t="shared" si="1253"/>
        <v>271299.98899881309</v>
      </c>
      <c r="I5757" s="168">
        <f t="shared" si="1254"/>
        <v>720265.74415407842</v>
      </c>
      <c r="J5757" s="168">
        <f t="shared" si="1256"/>
        <v>671139.67573681579</v>
      </c>
      <c r="K5757" s="94"/>
      <c r="L5757" s="265">
        <f t="shared" si="1255"/>
        <v>274473.0074406265</v>
      </c>
      <c r="M5757" s="265">
        <f>$G5757*NonHospFrac+theModel!$H5757*NonHospFrac</f>
        <v>445792.7367134518</v>
      </c>
      <c r="N5757" s="266">
        <f t="shared" si="1257"/>
        <v>720265.7441540783</v>
      </c>
      <c r="O5757" s="158"/>
      <c r="P5757" s="265">
        <f t="shared" si="1258"/>
        <v>255752.44513198131</v>
      </c>
      <c r="Q5757" s="265">
        <f t="shared" si="1259"/>
        <v>445791.17646283278</v>
      </c>
      <c r="R5757" s="266">
        <f t="shared" si="1260"/>
        <v>701543.62159481412</v>
      </c>
    </row>
    <row r="5758" spans="1:18" x14ac:dyDescent="0.25">
      <c r="A5758" s="81">
        <v>5727</v>
      </c>
      <c r="B5758" s="93">
        <f t="shared" si="1249"/>
        <v>5.7049248110899396E-48</v>
      </c>
      <c r="C5758" s="178">
        <f t="shared" si="1250"/>
        <v>5.6920554832367404E-48</v>
      </c>
      <c r="D5758" s="165">
        <f t="shared" si="1251"/>
        <v>2.2558277767625785E-3</v>
      </c>
      <c r="E5758" s="166">
        <f t="shared" si="1261"/>
        <v>24.291375447755232</v>
      </c>
      <c r="F5758" s="167">
        <f t="shared" si="1262"/>
        <v>12.921381505296095</v>
      </c>
      <c r="G5758" s="167">
        <f t="shared" si="1252"/>
        <v>449044.14973447862</v>
      </c>
      <c r="H5758" s="167">
        <f t="shared" si="1253"/>
        <v>271299.98899881309</v>
      </c>
      <c r="I5758" s="168">
        <f t="shared" si="1254"/>
        <v>720344.13873329177</v>
      </c>
      <c r="J5758" s="168">
        <f t="shared" si="1256"/>
        <v>671201.74843378412</v>
      </c>
      <c r="K5758" s="94"/>
      <c r="L5758" s="265">
        <f t="shared" si="1255"/>
        <v>274502.88140880893</v>
      </c>
      <c r="M5758" s="265">
        <f>$G5758*NonHospFrac+theModel!$H5758*NonHospFrac</f>
        <v>445841.25732448278</v>
      </c>
      <c r="N5758" s="266">
        <f t="shared" si="1257"/>
        <v>720344.13873329177</v>
      </c>
      <c r="O5758" s="158"/>
      <c r="P5758" s="265">
        <f t="shared" si="1258"/>
        <v>255776.09929012382</v>
      </c>
      <c r="Q5758" s="265">
        <f t="shared" si="1259"/>
        <v>445839.69707386376</v>
      </c>
      <c r="R5758" s="266">
        <f t="shared" si="1260"/>
        <v>701615.79636398761</v>
      </c>
    </row>
    <row r="5759" spans="1:18" x14ac:dyDescent="0.25">
      <c r="A5759" s="81">
        <v>5728</v>
      </c>
      <c r="B5759" s="93">
        <f t="shared" si="1249"/>
        <v>5.5983541955501985E-48</v>
      </c>
      <c r="C5759" s="178">
        <f t="shared" si="1250"/>
        <v>5.5857252726517216E-48</v>
      </c>
      <c r="D5759" s="165">
        <f t="shared" si="1251"/>
        <v>2.2558277767625785E-3</v>
      </c>
      <c r="E5759" s="166">
        <f t="shared" si="1261"/>
        <v>24.291375447755232</v>
      </c>
      <c r="F5759" s="167">
        <f t="shared" si="1262"/>
        <v>12.923637333072858</v>
      </c>
      <c r="G5759" s="167">
        <f t="shared" si="1252"/>
        <v>449122.54431369214</v>
      </c>
      <c r="H5759" s="167">
        <f t="shared" si="1253"/>
        <v>271299.98899881309</v>
      </c>
      <c r="I5759" s="168">
        <f t="shared" si="1254"/>
        <v>720422.53331250523</v>
      </c>
      <c r="J5759" s="168">
        <f t="shared" si="1256"/>
        <v>671263.81860054715</v>
      </c>
      <c r="K5759" s="94"/>
      <c r="L5759" s="265">
        <f t="shared" si="1255"/>
        <v>274532.75537699135</v>
      </c>
      <c r="M5759" s="265">
        <f>$G5759*NonHospFrac+theModel!$H5759*NonHospFrac</f>
        <v>445889.77793551388</v>
      </c>
      <c r="N5759" s="266">
        <f t="shared" si="1257"/>
        <v>720422.53331250523</v>
      </c>
      <c r="O5759" s="158"/>
      <c r="P5759" s="265">
        <f t="shared" si="1258"/>
        <v>255799.75248407628</v>
      </c>
      <c r="Q5759" s="265">
        <f t="shared" si="1259"/>
        <v>445888.21768489486</v>
      </c>
      <c r="R5759" s="266">
        <f t="shared" si="1260"/>
        <v>701687.97016897111</v>
      </c>
    </row>
    <row r="5760" spans="1:18" x14ac:dyDescent="0.25">
      <c r="A5760" s="81">
        <v>5729</v>
      </c>
      <c r="B5760" s="93">
        <f t="shared" si="1249"/>
        <v>5.493774368052668E-48</v>
      </c>
      <c r="C5760" s="178">
        <f t="shared" si="1250"/>
        <v>5.481381359233949E-48</v>
      </c>
      <c r="D5760" s="165">
        <f t="shared" si="1251"/>
        <v>2.2558277767625785E-3</v>
      </c>
      <c r="E5760" s="166">
        <f t="shared" si="1261"/>
        <v>24.291375447755232</v>
      </c>
      <c r="F5760" s="167">
        <f t="shared" si="1262"/>
        <v>12.92589316084962</v>
      </c>
      <c r="G5760" s="167">
        <f t="shared" si="1252"/>
        <v>449200.93889290554</v>
      </c>
      <c r="H5760" s="167">
        <f t="shared" si="1253"/>
        <v>271299.98899881309</v>
      </c>
      <c r="I5760" s="168">
        <f t="shared" si="1254"/>
        <v>720500.92789171869</v>
      </c>
      <c r="J5760" s="168">
        <f t="shared" si="1256"/>
        <v>671325.88623720803</v>
      </c>
      <c r="K5760" s="94"/>
      <c r="L5760" s="265">
        <f t="shared" si="1255"/>
        <v>274562.62934517383</v>
      </c>
      <c r="M5760" s="265">
        <f>$G5760*NonHospFrac+theModel!$H5760*NonHospFrac</f>
        <v>445938.29854654486</v>
      </c>
      <c r="N5760" s="266">
        <f t="shared" si="1257"/>
        <v>720500.92789171869</v>
      </c>
      <c r="O5760" s="158"/>
      <c r="P5760" s="265">
        <f t="shared" si="1258"/>
        <v>255823.40471387803</v>
      </c>
      <c r="Q5760" s="265">
        <f t="shared" si="1259"/>
        <v>445936.73829592584</v>
      </c>
      <c r="R5760" s="266">
        <f t="shared" si="1260"/>
        <v>701760.14300980384</v>
      </c>
    </row>
    <row r="5761" spans="1:18" x14ac:dyDescent="0.25">
      <c r="A5761" s="81">
        <v>5730</v>
      </c>
      <c r="B5761" s="93">
        <f t="shared" si="1249"/>
        <v>5.3911481397627328E-48</v>
      </c>
      <c r="C5761" s="178">
        <f t="shared" si="1250"/>
        <v>5.3789866380404141E-48</v>
      </c>
      <c r="D5761" s="165">
        <f t="shared" si="1251"/>
        <v>2.2558277767625785E-3</v>
      </c>
      <c r="E5761" s="166">
        <f t="shared" si="1261"/>
        <v>24.291375447755232</v>
      </c>
      <c r="F5761" s="167">
        <f t="shared" si="1262"/>
        <v>12.928148988626383</v>
      </c>
      <c r="G5761" s="167">
        <f t="shared" si="1252"/>
        <v>449279.333472119</v>
      </c>
      <c r="H5761" s="167">
        <f t="shared" si="1253"/>
        <v>271299.98899881309</v>
      </c>
      <c r="I5761" s="168">
        <f t="shared" si="1254"/>
        <v>720579.32247093203</v>
      </c>
      <c r="J5761" s="168">
        <f t="shared" si="1256"/>
        <v>671387.95134386979</v>
      </c>
      <c r="K5761" s="94"/>
      <c r="L5761" s="265">
        <f t="shared" si="1255"/>
        <v>274592.50331335625</v>
      </c>
      <c r="M5761" s="265">
        <f>$G5761*NonHospFrac+theModel!$H5761*NonHospFrac</f>
        <v>445986.81915757584</v>
      </c>
      <c r="N5761" s="266">
        <f t="shared" si="1257"/>
        <v>720579.32247093203</v>
      </c>
      <c r="O5761" s="158"/>
      <c r="P5761" s="265">
        <f t="shared" si="1258"/>
        <v>255847.05597956828</v>
      </c>
      <c r="Q5761" s="265">
        <f t="shared" si="1259"/>
        <v>445985.25890695682</v>
      </c>
      <c r="R5761" s="266">
        <f t="shared" si="1260"/>
        <v>701832.31488652504</v>
      </c>
    </row>
    <row r="5762" spans="1:18" x14ac:dyDescent="0.25">
      <c r="A5762" s="81">
        <v>5731</v>
      </c>
      <c r="B5762" s="93">
        <f t="shared" si="1249"/>
        <v>5.2904390165496734E-48</v>
      </c>
      <c r="C5762" s="178">
        <f t="shared" si="1250"/>
        <v>5.2785046972648721E-48</v>
      </c>
      <c r="D5762" s="165">
        <f t="shared" si="1251"/>
        <v>2.2558277767625785E-3</v>
      </c>
      <c r="E5762" s="166">
        <f t="shared" si="1261"/>
        <v>24.291375447755232</v>
      </c>
      <c r="F5762" s="167">
        <f t="shared" si="1262"/>
        <v>12.930404816403145</v>
      </c>
      <c r="G5762" s="167">
        <f t="shared" si="1252"/>
        <v>449357.72805133229</v>
      </c>
      <c r="H5762" s="167">
        <f t="shared" si="1253"/>
        <v>271299.98899881309</v>
      </c>
      <c r="I5762" s="168">
        <f t="shared" si="1254"/>
        <v>720657.71705014538</v>
      </c>
      <c r="J5762" s="168">
        <f t="shared" si="1256"/>
        <v>671450.01392063557</v>
      </c>
      <c r="K5762" s="94"/>
      <c r="L5762" s="265">
        <f t="shared" si="1255"/>
        <v>274622.37728153862</v>
      </c>
      <c r="M5762" s="265">
        <f>$G5762*NonHospFrac+theModel!$H5762*NonHospFrac</f>
        <v>446035.3397686067</v>
      </c>
      <c r="N5762" s="266">
        <f t="shared" si="1257"/>
        <v>720657.71705014538</v>
      </c>
      <c r="O5762" s="158"/>
      <c r="P5762" s="265">
        <f t="shared" si="1258"/>
        <v>255870.70628118634</v>
      </c>
      <c r="Q5762" s="265">
        <f t="shared" si="1259"/>
        <v>446033.77951798768</v>
      </c>
      <c r="R5762" s="266">
        <f t="shared" si="1260"/>
        <v>701904.48579917406</v>
      </c>
    </row>
    <row r="5763" spans="1:18" x14ac:dyDescent="0.25">
      <c r="A5763" s="81">
        <v>5732</v>
      </c>
      <c r="B5763" s="93">
        <f t="shared" si="1249"/>
        <v>5.1916111860104925E-48</v>
      </c>
      <c r="C5763" s="178">
        <f t="shared" si="1250"/>
        <v>5.1798998052909384E-48</v>
      </c>
      <c r="D5763" s="165">
        <f t="shared" si="1251"/>
        <v>2.2558277767625785E-3</v>
      </c>
      <c r="E5763" s="166">
        <f t="shared" si="1261"/>
        <v>24.291375447755232</v>
      </c>
      <c r="F5763" s="167">
        <f t="shared" si="1262"/>
        <v>12.932660644179908</v>
      </c>
      <c r="G5763" s="167">
        <f t="shared" si="1252"/>
        <v>449436.12263054581</v>
      </c>
      <c r="H5763" s="167">
        <f t="shared" si="1253"/>
        <v>271299.98899881309</v>
      </c>
      <c r="I5763" s="168">
        <f t="shared" si="1254"/>
        <v>720736.11162935896</v>
      </c>
      <c r="J5763" s="168">
        <f t="shared" si="1256"/>
        <v>671512.07396760874</v>
      </c>
      <c r="K5763" s="94"/>
      <c r="L5763" s="265">
        <f t="shared" si="1255"/>
        <v>274652.25124972104</v>
      </c>
      <c r="M5763" s="265">
        <f>$G5763*NonHospFrac+theModel!$H5763*NonHospFrac</f>
        <v>446083.8603796378</v>
      </c>
      <c r="N5763" s="266">
        <f t="shared" si="1257"/>
        <v>720736.11162935884</v>
      </c>
      <c r="O5763" s="158"/>
      <c r="P5763" s="265">
        <f t="shared" si="1258"/>
        <v>255894.3556187716</v>
      </c>
      <c r="Q5763" s="265">
        <f t="shared" si="1259"/>
        <v>446082.30012901878</v>
      </c>
      <c r="R5763" s="266">
        <f t="shared" si="1260"/>
        <v>701976.65574779036</v>
      </c>
    </row>
    <row r="5764" spans="1:18" x14ac:dyDescent="0.25">
      <c r="A5764" s="81">
        <v>5733</v>
      </c>
      <c r="B5764" s="93">
        <f t="shared" si="1249"/>
        <v>5.0946295047337388E-48</v>
      </c>
      <c r="C5764" s="178">
        <f t="shared" si="1250"/>
        <v>5.0831368979846464E-48</v>
      </c>
      <c r="D5764" s="165">
        <f t="shared" si="1251"/>
        <v>2.2558277767625785E-3</v>
      </c>
      <c r="E5764" s="166">
        <f t="shared" si="1261"/>
        <v>24.291375447755232</v>
      </c>
      <c r="F5764" s="167">
        <f t="shared" si="1262"/>
        <v>12.93491647195667</v>
      </c>
      <c r="G5764" s="167">
        <f t="shared" si="1252"/>
        <v>449514.51720975921</v>
      </c>
      <c r="H5764" s="167">
        <f t="shared" si="1253"/>
        <v>271299.98899881309</v>
      </c>
      <c r="I5764" s="168">
        <f t="shared" si="1254"/>
        <v>720814.5062085723</v>
      </c>
      <c r="J5764" s="168">
        <f t="shared" si="1256"/>
        <v>671574.13148489199</v>
      </c>
      <c r="K5764" s="94"/>
      <c r="L5764" s="265">
        <f t="shared" si="1255"/>
        <v>274682.12521790352</v>
      </c>
      <c r="M5764" s="265">
        <f>$G5764*NonHospFrac+theModel!$H5764*NonHospFrac</f>
        <v>446132.38099066878</v>
      </c>
      <c r="N5764" s="266">
        <f t="shared" si="1257"/>
        <v>720814.5062085723</v>
      </c>
      <c r="O5764" s="158"/>
      <c r="P5764" s="265">
        <f t="shared" si="1258"/>
        <v>255918.00399236334</v>
      </c>
      <c r="Q5764" s="265">
        <f t="shared" si="1259"/>
        <v>446130.82074004976</v>
      </c>
      <c r="R5764" s="266">
        <f t="shared" si="1260"/>
        <v>702048.82473241305</v>
      </c>
    </row>
    <row r="5765" spans="1:18" x14ac:dyDescent="0.25">
      <c r="A5765" s="81">
        <v>5734</v>
      </c>
      <c r="B5765" s="93">
        <f t="shared" si="1249"/>
        <v>4.999459485803609E-48</v>
      </c>
      <c r="C5765" s="178">
        <f t="shared" si="1250"/>
        <v>4.9881815662267339E-48</v>
      </c>
      <c r="D5765" s="165">
        <f t="shared" si="1251"/>
        <v>2.2558277767625785E-3</v>
      </c>
      <c r="E5765" s="166">
        <f t="shared" si="1261"/>
        <v>24.291375447755232</v>
      </c>
      <c r="F5765" s="167">
        <f t="shared" si="1262"/>
        <v>12.937172299733433</v>
      </c>
      <c r="G5765" s="167">
        <f t="shared" si="1252"/>
        <v>449592.91178897268</v>
      </c>
      <c r="H5765" s="167">
        <f t="shared" si="1253"/>
        <v>271299.98899881309</v>
      </c>
      <c r="I5765" s="168">
        <f t="shared" si="1254"/>
        <v>720892.90078778577</v>
      </c>
      <c r="J5765" s="168">
        <f t="shared" si="1256"/>
        <v>671636.1864725888</v>
      </c>
      <c r="K5765" s="94"/>
      <c r="L5765" s="265">
        <f t="shared" si="1255"/>
        <v>274711.99918608594</v>
      </c>
      <c r="M5765" s="265">
        <f>$G5765*NonHospFrac+theModel!$H5765*NonHospFrac</f>
        <v>446180.90160169976</v>
      </c>
      <c r="N5765" s="266">
        <f t="shared" si="1257"/>
        <v>720892.90078778565</v>
      </c>
      <c r="O5765" s="158"/>
      <c r="P5765" s="265">
        <f t="shared" si="1258"/>
        <v>255941.65140200077</v>
      </c>
      <c r="Q5765" s="265">
        <f t="shared" si="1259"/>
        <v>446179.34135108074</v>
      </c>
      <c r="R5765" s="266">
        <f t="shared" si="1260"/>
        <v>702120.99275308149</v>
      </c>
    </row>
    <row r="5766" spans="1:18" x14ac:dyDescent="0.25">
      <c r="A5766" s="81">
        <v>5735</v>
      </c>
      <c r="B5766" s="93">
        <f t="shared" si="1249"/>
        <v>4.9060672865352895E-48</v>
      </c>
      <c r="C5766" s="178">
        <f t="shared" si="1250"/>
        <v>4.8950000436756569E-48</v>
      </c>
      <c r="D5766" s="165">
        <f t="shared" si="1251"/>
        <v>2.2558277767625785E-3</v>
      </c>
      <c r="E5766" s="166">
        <f t="shared" si="1261"/>
        <v>24.291375447755232</v>
      </c>
      <c r="F5766" s="167">
        <f t="shared" si="1262"/>
        <v>12.939428127510196</v>
      </c>
      <c r="G5766" s="167">
        <f t="shared" si="1252"/>
        <v>449671.30636818602</v>
      </c>
      <c r="H5766" s="167">
        <f t="shared" si="1253"/>
        <v>271299.98899881309</v>
      </c>
      <c r="I5766" s="168">
        <f t="shared" si="1254"/>
        <v>720971.29536699911</v>
      </c>
      <c r="J5766" s="168">
        <f t="shared" si="1256"/>
        <v>671698.23893080209</v>
      </c>
      <c r="K5766" s="94"/>
      <c r="L5766" s="265">
        <f t="shared" si="1255"/>
        <v>274741.87315426837</v>
      </c>
      <c r="M5766" s="265">
        <f>$G5766*NonHospFrac+theModel!$H5766*NonHospFrac</f>
        <v>446229.42221273074</v>
      </c>
      <c r="N5766" s="266">
        <f t="shared" si="1257"/>
        <v>720971.29536699911</v>
      </c>
      <c r="O5766" s="158"/>
      <c r="P5766" s="265">
        <f t="shared" si="1258"/>
        <v>255965.29784772324</v>
      </c>
      <c r="Q5766" s="265">
        <f t="shared" si="1259"/>
        <v>446227.86196211173</v>
      </c>
      <c r="R5766" s="266">
        <f t="shared" si="1260"/>
        <v>702193.15980983502</v>
      </c>
    </row>
    <row r="5767" spans="1:18" x14ac:dyDescent="0.25">
      <c r="A5767" s="81">
        <v>5736</v>
      </c>
      <c r="B5767" s="93">
        <f t="shared" si="1249"/>
        <v>4.8144196964408743E-48</v>
      </c>
      <c r="C5767" s="178">
        <f t="shared" si="1250"/>
        <v>4.8035591947606498E-48</v>
      </c>
      <c r="D5767" s="165">
        <f t="shared" si="1251"/>
        <v>2.2558277767625785E-3</v>
      </c>
      <c r="E5767" s="166">
        <f t="shared" si="1261"/>
        <v>24.291375447755232</v>
      </c>
      <c r="F5767" s="167">
        <f t="shared" si="1262"/>
        <v>12.941683955286958</v>
      </c>
      <c r="G5767" s="167">
        <f t="shared" si="1252"/>
        <v>449749.70094739948</v>
      </c>
      <c r="H5767" s="167">
        <f t="shared" si="1253"/>
        <v>271299.98899881309</v>
      </c>
      <c r="I5767" s="168">
        <f t="shared" si="1254"/>
        <v>721049.68994621257</v>
      </c>
      <c r="J5767" s="168">
        <f t="shared" si="1256"/>
        <v>671760.28885963501</v>
      </c>
      <c r="K5767" s="94"/>
      <c r="L5767" s="265">
        <f t="shared" si="1255"/>
        <v>274771.74712245079</v>
      </c>
      <c r="M5767" s="265">
        <f>$G5767*NonHospFrac+theModel!$H5767*NonHospFrac</f>
        <v>446277.94282376172</v>
      </c>
      <c r="N5767" s="266">
        <f t="shared" si="1257"/>
        <v>721049.68994621257</v>
      </c>
      <c r="O5767" s="158"/>
      <c r="P5767" s="265">
        <f t="shared" si="1258"/>
        <v>255988.94332957003</v>
      </c>
      <c r="Q5767" s="265">
        <f t="shared" si="1259"/>
        <v>446276.38257314271</v>
      </c>
      <c r="R5767" s="266">
        <f t="shared" si="1260"/>
        <v>702265.32590271276</v>
      </c>
    </row>
    <row r="5768" spans="1:18" x14ac:dyDescent="0.25">
      <c r="A5768" s="81">
        <v>5737</v>
      </c>
      <c r="B5768" s="93">
        <f t="shared" si="1249"/>
        <v>4.7244841254200295E-48</v>
      </c>
      <c r="C5768" s="178">
        <f t="shared" si="1250"/>
        <v>4.713826502899033E-48</v>
      </c>
      <c r="D5768" s="165">
        <f t="shared" si="1251"/>
        <v>2.2558277767625785E-3</v>
      </c>
      <c r="E5768" s="166">
        <f t="shared" si="1261"/>
        <v>24.291375447755232</v>
      </c>
      <c r="F5768" s="167">
        <f t="shared" si="1262"/>
        <v>12.943939783063721</v>
      </c>
      <c r="G5768" s="167">
        <f t="shared" si="1252"/>
        <v>449828.09552661295</v>
      </c>
      <c r="H5768" s="167">
        <f t="shared" si="1253"/>
        <v>271299.98899881309</v>
      </c>
      <c r="I5768" s="168">
        <f t="shared" si="1254"/>
        <v>721128.08452542603</v>
      </c>
      <c r="J5768" s="168">
        <f t="shared" si="1256"/>
        <v>671822.33625919069</v>
      </c>
      <c r="K5768" s="94"/>
      <c r="L5768" s="265">
        <f t="shared" si="1255"/>
        <v>274801.62109063321</v>
      </c>
      <c r="M5768" s="265">
        <f>$G5768*NonHospFrac+theModel!$H5768*NonHospFrac</f>
        <v>446326.46343479282</v>
      </c>
      <c r="N5768" s="266">
        <f t="shared" si="1257"/>
        <v>721128.08452542603</v>
      </c>
      <c r="O5768" s="158"/>
      <c r="P5768" s="265">
        <f t="shared" si="1258"/>
        <v>256012.58784758041</v>
      </c>
      <c r="Q5768" s="265">
        <f t="shared" si="1259"/>
        <v>446324.9031841738</v>
      </c>
      <c r="R5768" s="266">
        <f t="shared" si="1260"/>
        <v>702337.49103175418</v>
      </c>
    </row>
    <row r="5769" spans="1:18" x14ac:dyDescent="0.25">
      <c r="A5769" s="81">
        <v>5738</v>
      </c>
      <c r="B5769" s="93">
        <f t="shared" si="1249"/>
        <v>4.6362285921699239E-48</v>
      </c>
      <c r="C5769" s="178">
        <f t="shared" si="1250"/>
        <v>4.6257700589322863E-48</v>
      </c>
      <c r="D5769" s="165">
        <f t="shared" si="1251"/>
        <v>2.2558277767625785E-3</v>
      </c>
      <c r="E5769" s="166">
        <f t="shared" si="1261"/>
        <v>24.291375447755232</v>
      </c>
      <c r="F5769" s="167">
        <f t="shared" si="1262"/>
        <v>12.946195610840483</v>
      </c>
      <c r="G5769" s="167">
        <f t="shared" si="1252"/>
        <v>449906.49010582635</v>
      </c>
      <c r="H5769" s="167">
        <f t="shared" si="1253"/>
        <v>271299.98899881309</v>
      </c>
      <c r="I5769" s="168">
        <f t="shared" si="1254"/>
        <v>721206.4791046395</v>
      </c>
      <c r="J5769" s="168">
        <f t="shared" si="1256"/>
        <v>671884.38112957228</v>
      </c>
      <c r="K5769" s="94"/>
      <c r="L5769" s="265">
        <f t="shared" si="1255"/>
        <v>274831.49505881564</v>
      </c>
      <c r="M5769" s="265">
        <f>$G5769*NonHospFrac+theModel!$H5769*NonHospFrac</f>
        <v>446374.9840458238</v>
      </c>
      <c r="N5769" s="266">
        <f t="shared" si="1257"/>
        <v>721206.4791046395</v>
      </c>
      <c r="O5769" s="158"/>
      <c r="P5769" s="265">
        <f t="shared" si="1258"/>
        <v>256036.23140179369</v>
      </c>
      <c r="Q5769" s="265">
        <f t="shared" si="1259"/>
        <v>446373.42379520478</v>
      </c>
      <c r="R5769" s="266">
        <f t="shared" si="1260"/>
        <v>702409.6551969985</v>
      </c>
    </row>
    <row r="5770" spans="1:18" x14ac:dyDescent="0.25">
      <c r="A5770" s="81">
        <v>5739</v>
      </c>
      <c r="B5770" s="93">
        <f t="shared" si="1249"/>
        <v>4.5496217128136826E-48</v>
      </c>
      <c r="C5770" s="178">
        <f t="shared" si="1250"/>
        <v>4.5393585497801551E-48</v>
      </c>
      <c r="D5770" s="165">
        <f t="shared" si="1251"/>
        <v>2.2558277767625785E-3</v>
      </c>
      <c r="E5770" s="166">
        <f t="shared" si="1261"/>
        <v>24.291375447755232</v>
      </c>
      <c r="F5770" s="167">
        <f t="shared" si="1262"/>
        <v>12.948451438617246</v>
      </c>
      <c r="G5770" s="167">
        <f t="shared" si="1252"/>
        <v>449984.88468503987</v>
      </c>
      <c r="H5770" s="167">
        <f t="shared" si="1253"/>
        <v>271299.98899881309</v>
      </c>
      <c r="I5770" s="168">
        <f t="shared" si="1254"/>
        <v>721284.87368385296</v>
      </c>
      <c r="J5770" s="168">
        <f t="shared" si="1256"/>
        <v>671946.42347088282</v>
      </c>
      <c r="K5770" s="94"/>
      <c r="L5770" s="265">
        <f t="shared" si="1255"/>
        <v>274861.36902699812</v>
      </c>
      <c r="M5770" s="265">
        <f>$G5770*NonHospFrac+theModel!$H5770*NonHospFrac</f>
        <v>446423.50465685478</v>
      </c>
      <c r="N5770" s="266">
        <f t="shared" si="1257"/>
        <v>721284.87368385284</v>
      </c>
      <c r="O5770" s="158"/>
      <c r="P5770" s="265">
        <f t="shared" si="1258"/>
        <v>256059.87399224919</v>
      </c>
      <c r="Q5770" s="265">
        <f t="shared" si="1259"/>
        <v>446421.94440623577</v>
      </c>
      <c r="R5770" s="266">
        <f t="shared" si="1260"/>
        <v>702481.81839848496</v>
      </c>
    </row>
    <row r="5771" spans="1:18" x14ac:dyDescent="0.25">
      <c r="A5771" s="81">
        <v>5740</v>
      </c>
      <c r="B5771" s="93">
        <f t="shared" si="1249"/>
        <v>4.4646326897391406E-48</v>
      </c>
      <c r="C5771" s="178">
        <f t="shared" si="1250"/>
        <v>4.4545612473045847E-48</v>
      </c>
      <c r="D5771" s="165">
        <f t="shared" si="1251"/>
        <v>2.2558277767625785E-3</v>
      </c>
      <c r="E5771" s="166">
        <f t="shared" si="1261"/>
        <v>24.291375447755232</v>
      </c>
      <c r="F5771" s="167">
        <f t="shared" si="1262"/>
        <v>12.950707266394009</v>
      </c>
      <c r="G5771" s="167">
        <f t="shared" si="1252"/>
        <v>450063.27926425321</v>
      </c>
      <c r="H5771" s="167">
        <f t="shared" si="1253"/>
        <v>271299.98899881309</v>
      </c>
      <c r="I5771" s="168">
        <f t="shared" si="1254"/>
        <v>721363.2682630663</v>
      </c>
      <c r="J5771" s="168">
        <f t="shared" si="1256"/>
        <v>672008.46328322531</v>
      </c>
      <c r="K5771" s="94"/>
      <c r="L5771" s="265">
        <f t="shared" si="1255"/>
        <v>274891.24299518054</v>
      </c>
      <c r="M5771" s="265">
        <f>$G5771*NonHospFrac+theModel!$H5771*NonHospFrac</f>
        <v>446472.02526788577</v>
      </c>
      <c r="N5771" s="266">
        <f t="shared" si="1257"/>
        <v>721363.2682630663</v>
      </c>
      <c r="O5771" s="158"/>
      <c r="P5771" s="265">
        <f t="shared" si="1258"/>
        <v>256083.51561898613</v>
      </c>
      <c r="Q5771" s="265">
        <f t="shared" si="1259"/>
        <v>446470.46501726675</v>
      </c>
      <c r="R5771" s="266">
        <f t="shared" si="1260"/>
        <v>702553.98063625291</v>
      </c>
    </row>
    <row r="5772" spans="1:18" x14ac:dyDescent="0.25">
      <c r="A5772" s="81">
        <v>5741</v>
      </c>
      <c r="B5772" s="93">
        <f t="shared" si="1249"/>
        <v>4.3812313006481872E-48</v>
      </c>
      <c r="C5772" s="178">
        <f t="shared" si="1250"/>
        <v>4.3713479973837633E-48</v>
      </c>
      <c r="D5772" s="165">
        <f t="shared" si="1251"/>
        <v>2.2558277767625785E-3</v>
      </c>
      <c r="E5772" s="166">
        <f t="shared" si="1261"/>
        <v>24.291375447755232</v>
      </c>
      <c r="F5772" s="167">
        <f t="shared" si="1262"/>
        <v>12.952963094170771</v>
      </c>
      <c r="G5772" s="167">
        <f t="shared" si="1252"/>
        <v>450141.67384346662</v>
      </c>
      <c r="H5772" s="167">
        <f t="shared" si="1253"/>
        <v>271299.98899881309</v>
      </c>
      <c r="I5772" s="168">
        <f t="shared" si="1254"/>
        <v>721441.66284227977</v>
      </c>
      <c r="J5772" s="168">
        <f t="shared" si="1256"/>
        <v>672070.50056670292</v>
      </c>
      <c r="K5772" s="94"/>
      <c r="L5772" s="265">
        <f t="shared" si="1255"/>
        <v>274921.1169633629</v>
      </c>
      <c r="M5772" s="265">
        <f>$G5772*NonHospFrac+theModel!$H5772*NonHospFrac</f>
        <v>446520.54587891675</v>
      </c>
      <c r="N5772" s="266">
        <f t="shared" si="1257"/>
        <v>721441.66284227965</v>
      </c>
      <c r="O5772" s="158"/>
      <c r="P5772" s="265">
        <f t="shared" si="1258"/>
        <v>256107.15628204378</v>
      </c>
      <c r="Q5772" s="265">
        <f t="shared" si="1259"/>
        <v>446518.98562829773</v>
      </c>
      <c r="R5772" s="266">
        <f t="shared" si="1260"/>
        <v>702626.14191034157</v>
      </c>
    </row>
    <row r="5773" spans="1:18" x14ac:dyDescent="0.25">
      <c r="A5773" s="81">
        <v>5742</v>
      </c>
      <c r="B5773" s="93">
        <f t="shared" si="1249"/>
        <v>4.2993878878086143E-48</v>
      </c>
      <c r="C5773" s="178">
        <f t="shared" si="1250"/>
        <v>4.2896892091882192E-48</v>
      </c>
      <c r="D5773" s="165">
        <f t="shared" si="1251"/>
        <v>2.2558277767625785E-3</v>
      </c>
      <c r="E5773" s="166">
        <f t="shared" si="1261"/>
        <v>24.291375447755232</v>
      </c>
      <c r="F5773" s="167">
        <f t="shared" si="1262"/>
        <v>12.955218921947534</v>
      </c>
      <c r="G5773" s="167">
        <f t="shared" si="1252"/>
        <v>450220.06842268002</v>
      </c>
      <c r="H5773" s="167">
        <f t="shared" si="1253"/>
        <v>271299.98899881309</v>
      </c>
      <c r="I5773" s="168">
        <f t="shared" si="1254"/>
        <v>721520.05742149311</v>
      </c>
      <c r="J5773" s="168">
        <f t="shared" si="1256"/>
        <v>672132.53532141866</v>
      </c>
      <c r="K5773" s="94"/>
      <c r="L5773" s="265">
        <f t="shared" si="1255"/>
        <v>274950.99093154533</v>
      </c>
      <c r="M5773" s="265">
        <f>$G5773*NonHospFrac+theModel!$H5773*NonHospFrac</f>
        <v>446569.06648994773</v>
      </c>
      <c r="N5773" s="266">
        <f t="shared" si="1257"/>
        <v>721520.05742149311</v>
      </c>
      <c r="O5773" s="158"/>
      <c r="P5773" s="265">
        <f t="shared" si="1258"/>
        <v>256130.7959814615</v>
      </c>
      <c r="Q5773" s="265">
        <f t="shared" si="1259"/>
        <v>446567.50623932871</v>
      </c>
      <c r="R5773" s="266">
        <f t="shared" si="1260"/>
        <v>702698.30222079018</v>
      </c>
    </row>
    <row r="5774" spans="1:18" x14ac:dyDescent="0.25">
      <c r="A5774" s="81">
        <v>5743</v>
      </c>
      <c r="B5774" s="93">
        <f t="shared" si="1249"/>
        <v>4.2190733475087691E-48</v>
      </c>
      <c r="C5774" s="178">
        <f t="shared" si="1250"/>
        <v>4.2095558446592599E-48</v>
      </c>
      <c r="D5774" s="165">
        <f t="shared" si="1251"/>
        <v>2.2558277767625785E-3</v>
      </c>
      <c r="E5774" s="166">
        <f t="shared" si="1261"/>
        <v>24.291375447755232</v>
      </c>
      <c r="F5774" s="167">
        <f t="shared" si="1262"/>
        <v>12.957474749724296</v>
      </c>
      <c r="G5774" s="167">
        <f t="shared" si="1252"/>
        <v>450298.46300189343</v>
      </c>
      <c r="H5774" s="167">
        <f t="shared" si="1253"/>
        <v>271299.98899881309</v>
      </c>
      <c r="I5774" s="168">
        <f t="shared" si="1254"/>
        <v>721598.45200070646</v>
      </c>
      <c r="J5774" s="168">
        <f t="shared" si="1256"/>
        <v>672194.56754747569</v>
      </c>
      <c r="K5774" s="94"/>
      <c r="L5774" s="265">
        <f t="shared" si="1255"/>
        <v>274980.86489972775</v>
      </c>
      <c r="M5774" s="265">
        <f>$G5774*NonHospFrac+theModel!$H5774*NonHospFrac</f>
        <v>446617.58710097871</v>
      </c>
      <c r="N5774" s="266">
        <f t="shared" si="1257"/>
        <v>721598.45200070646</v>
      </c>
      <c r="O5774" s="158"/>
      <c r="P5774" s="265">
        <f t="shared" si="1258"/>
        <v>256154.43471727855</v>
      </c>
      <c r="Q5774" s="265">
        <f t="shared" si="1259"/>
        <v>446616.02685035969</v>
      </c>
      <c r="R5774" s="266">
        <f t="shared" si="1260"/>
        <v>702770.46156763821</v>
      </c>
    </row>
    <row r="5775" spans="1:18" x14ac:dyDescent="0.25">
      <c r="A5775" s="81">
        <v>5744</v>
      </c>
      <c r="B5775" s="93">
        <f t="shared" si="1249"/>
        <v>4.1402591197072113E-48</v>
      </c>
      <c r="C5775" s="178">
        <f t="shared" si="1250"/>
        <v>4.1309194081819809E-48</v>
      </c>
      <c r="D5775" s="165">
        <f t="shared" si="1251"/>
        <v>2.2558277767625785E-3</v>
      </c>
      <c r="E5775" s="166">
        <f t="shared" si="1261"/>
        <v>24.291375447755232</v>
      </c>
      <c r="F5775" s="167">
        <f t="shared" si="1262"/>
        <v>12.959730577501059</v>
      </c>
      <c r="G5775" s="167">
        <f t="shared" si="1252"/>
        <v>450376.85758110689</v>
      </c>
      <c r="H5775" s="167">
        <f t="shared" si="1253"/>
        <v>271299.98899881309</v>
      </c>
      <c r="I5775" s="168">
        <f t="shared" si="1254"/>
        <v>721676.84657992003</v>
      </c>
      <c r="J5775" s="168">
        <f t="shared" si="1256"/>
        <v>672256.59724497725</v>
      </c>
      <c r="K5775" s="94"/>
      <c r="L5775" s="265">
        <f t="shared" si="1255"/>
        <v>275010.73886791023</v>
      </c>
      <c r="M5775" s="265">
        <f>$G5775*NonHospFrac+theModel!$H5775*NonHospFrac</f>
        <v>446666.10771200981</v>
      </c>
      <c r="N5775" s="266">
        <f t="shared" si="1257"/>
        <v>721676.84657992003</v>
      </c>
      <c r="O5775" s="158"/>
      <c r="P5775" s="265">
        <f t="shared" si="1258"/>
        <v>256178.07248953424</v>
      </c>
      <c r="Q5775" s="265">
        <f t="shared" si="1259"/>
        <v>446664.54746139079</v>
      </c>
      <c r="R5775" s="266">
        <f t="shared" si="1260"/>
        <v>702842.619950925</v>
      </c>
    </row>
    <row r="5776" spans="1:18" x14ac:dyDescent="0.25">
      <c r="A5776" s="81">
        <v>5745</v>
      </c>
      <c r="B5776" s="93">
        <f t="shared" si="1249"/>
        <v>4.0629171778776711E-48</v>
      </c>
      <c r="C5776" s="178">
        <f t="shared" si="1250"/>
        <v>4.0537519364531291E-48</v>
      </c>
      <c r="D5776" s="165">
        <f t="shared" si="1251"/>
        <v>2.2558277767625785E-3</v>
      </c>
      <c r="E5776" s="166">
        <f t="shared" si="1261"/>
        <v>24.291375447755232</v>
      </c>
      <c r="F5776" s="167">
        <f t="shared" si="1262"/>
        <v>12.961986405277822</v>
      </c>
      <c r="G5776" s="167">
        <f t="shared" si="1252"/>
        <v>450455.25216032029</v>
      </c>
      <c r="H5776" s="167">
        <f t="shared" si="1253"/>
        <v>271299.98899881309</v>
      </c>
      <c r="I5776" s="168">
        <f t="shared" si="1254"/>
        <v>721755.24115913338</v>
      </c>
      <c r="J5776" s="168">
        <f t="shared" si="1256"/>
        <v>672318.62441402604</v>
      </c>
      <c r="K5776" s="94"/>
      <c r="L5776" s="265">
        <f t="shared" si="1255"/>
        <v>275040.61283609259</v>
      </c>
      <c r="M5776" s="265">
        <f>$G5776*NonHospFrac+theModel!$H5776*NonHospFrac</f>
        <v>446714.62832304079</v>
      </c>
      <c r="N5776" s="266">
        <f t="shared" si="1257"/>
        <v>721755.24115913338</v>
      </c>
      <c r="O5776" s="158"/>
      <c r="P5776" s="265">
        <f t="shared" si="1258"/>
        <v>256201.7092982677</v>
      </c>
      <c r="Q5776" s="265">
        <f t="shared" si="1259"/>
        <v>446713.06807242177</v>
      </c>
      <c r="R5776" s="266">
        <f t="shared" si="1260"/>
        <v>702914.77737068944</v>
      </c>
    </row>
    <row r="5777" spans="1:18" x14ac:dyDescent="0.25">
      <c r="A5777" s="81">
        <v>5746</v>
      </c>
      <c r="B5777" s="93">
        <f t="shared" si="1249"/>
        <v>3.9870200190418452E-48</v>
      </c>
      <c r="C5777" s="178">
        <f t="shared" si="1250"/>
        <v>3.9780259885363824E-48</v>
      </c>
      <c r="D5777" s="165">
        <f t="shared" si="1251"/>
        <v>2.2558277767625785E-3</v>
      </c>
      <c r="E5777" s="166">
        <f t="shared" si="1261"/>
        <v>24.291375447755232</v>
      </c>
      <c r="F5777" s="167">
        <f t="shared" si="1262"/>
        <v>12.964242233054584</v>
      </c>
      <c r="G5777" s="167">
        <f t="shared" si="1252"/>
        <v>450533.64673953369</v>
      </c>
      <c r="H5777" s="167">
        <f t="shared" si="1253"/>
        <v>271299.98899881309</v>
      </c>
      <c r="I5777" s="168">
        <f t="shared" si="1254"/>
        <v>721833.63573834673</v>
      </c>
      <c r="J5777" s="168">
        <f t="shared" si="1256"/>
        <v>672380.64905472531</v>
      </c>
      <c r="K5777" s="94"/>
      <c r="L5777" s="265">
        <f t="shared" si="1255"/>
        <v>275070.48680427507</v>
      </c>
      <c r="M5777" s="265">
        <f>$G5777*NonHospFrac+theModel!$H5777*NonHospFrac</f>
        <v>446763.14893407177</v>
      </c>
      <c r="N5777" s="266">
        <f t="shared" si="1257"/>
        <v>721833.63573834684</v>
      </c>
      <c r="O5777" s="158"/>
      <c r="P5777" s="265">
        <f t="shared" si="1258"/>
        <v>256225.34514351838</v>
      </c>
      <c r="Q5777" s="265">
        <f t="shared" si="1259"/>
        <v>446761.58868345275</v>
      </c>
      <c r="R5777" s="266">
        <f t="shared" si="1260"/>
        <v>702986.9338269711</v>
      </c>
    </row>
    <row r="5778" spans="1:18" x14ac:dyDescent="0.25">
      <c r="A5778" s="81">
        <v>5747</v>
      </c>
      <c r="B5778" s="93">
        <f t="shared" si="1249"/>
        <v>3.9125406539899332E-48</v>
      </c>
      <c r="C5778" s="178">
        <f t="shared" si="1250"/>
        <v>3.9037146361049496E-48</v>
      </c>
      <c r="D5778" s="165">
        <f t="shared" si="1251"/>
        <v>2.2558277767625785E-3</v>
      </c>
      <c r="E5778" s="166">
        <f t="shared" si="1261"/>
        <v>24.291375447755232</v>
      </c>
      <c r="F5778" s="167">
        <f t="shared" si="1262"/>
        <v>12.966498060831347</v>
      </c>
      <c r="G5778" s="167">
        <f t="shared" si="1252"/>
        <v>450612.04131874716</v>
      </c>
      <c r="H5778" s="167">
        <f t="shared" si="1253"/>
        <v>271299.98899881309</v>
      </c>
      <c r="I5778" s="168">
        <f t="shared" si="1254"/>
        <v>721912.0303175603</v>
      </c>
      <c r="J5778" s="168">
        <f t="shared" si="1256"/>
        <v>672442.67116717831</v>
      </c>
      <c r="K5778" s="94"/>
      <c r="L5778" s="265">
        <f t="shared" si="1255"/>
        <v>275100.36077245744</v>
      </c>
      <c r="M5778" s="265">
        <f>$G5778*NonHospFrac+theModel!$H5778*NonHospFrac</f>
        <v>446811.66954510275</v>
      </c>
      <c r="N5778" s="266">
        <f t="shared" si="1257"/>
        <v>721912.03031756019</v>
      </c>
      <c r="O5778" s="158"/>
      <c r="P5778" s="265">
        <f t="shared" si="1258"/>
        <v>256248.98002532541</v>
      </c>
      <c r="Q5778" s="265">
        <f t="shared" si="1259"/>
        <v>446810.10929448373</v>
      </c>
      <c r="R5778" s="266">
        <f t="shared" si="1260"/>
        <v>703059.08931980911</v>
      </c>
    </row>
    <row r="5779" spans="1:18" x14ac:dyDescent="0.25">
      <c r="A5779" s="81">
        <v>5748</v>
      </c>
      <c r="B5779" s="93">
        <f t="shared" si="1249"/>
        <v>3.8394525976829097E-48</v>
      </c>
      <c r="C5779" s="178">
        <f t="shared" si="1250"/>
        <v>3.8307914538654934E-48</v>
      </c>
      <c r="D5779" s="165">
        <f t="shared" si="1251"/>
        <v>2.2558277767625785E-3</v>
      </c>
      <c r="E5779" s="166">
        <f t="shared" si="1261"/>
        <v>24.291375447755232</v>
      </c>
      <c r="F5779" s="167">
        <f t="shared" si="1262"/>
        <v>12.968753888608109</v>
      </c>
      <c r="G5779" s="167">
        <f t="shared" si="1252"/>
        <v>450690.43589796056</v>
      </c>
      <c r="H5779" s="167">
        <f t="shared" si="1253"/>
        <v>271299.98899881309</v>
      </c>
      <c r="I5779" s="168">
        <f t="shared" si="1254"/>
        <v>721990.42489677365</v>
      </c>
      <c r="J5779" s="168">
        <f t="shared" si="1256"/>
        <v>672504.69075148774</v>
      </c>
      <c r="K5779" s="94"/>
      <c r="L5779" s="265">
        <f t="shared" si="1255"/>
        <v>275130.23474063992</v>
      </c>
      <c r="M5779" s="265">
        <f>$G5779*NonHospFrac+theModel!$H5779*NonHospFrac</f>
        <v>446860.19015613373</v>
      </c>
      <c r="N5779" s="266">
        <f t="shared" si="1257"/>
        <v>721990.42489677365</v>
      </c>
      <c r="O5779" s="158"/>
      <c r="P5779" s="265">
        <f t="shared" si="1258"/>
        <v>256272.61394372821</v>
      </c>
      <c r="Q5779" s="265">
        <f t="shared" si="1259"/>
        <v>446858.62990551471</v>
      </c>
      <c r="R5779" s="266">
        <f t="shared" si="1260"/>
        <v>703131.24384924292</v>
      </c>
    </row>
    <row r="5780" spans="1:18" x14ac:dyDescent="0.25">
      <c r="A5780" s="81">
        <v>5749</v>
      </c>
      <c r="B5780" s="93">
        <f t="shared" si="1249"/>
        <v>3.7677298598344407E-48</v>
      </c>
      <c r="C5780" s="178">
        <f t="shared" si="1250"/>
        <v>3.7592305101612881E-48</v>
      </c>
      <c r="D5780" s="165">
        <f t="shared" si="1251"/>
        <v>2.2558277767625785E-3</v>
      </c>
      <c r="E5780" s="166">
        <f t="shared" si="1261"/>
        <v>24.291375447755232</v>
      </c>
      <c r="F5780" s="167">
        <f t="shared" si="1262"/>
        <v>12.971009716384872</v>
      </c>
      <c r="G5780" s="167">
        <f t="shared" si="1252"/>
        <v>450768.83047717396</v>
      </c>
      <c r="H5780" s="167">
        <f t="shared" si="1253"/>
        <v>271299.98899881309</v>
      </c>
      <c r="I5780" s="168">
        <f t="shared" si="1254"/>
        <v>722068.81947598699</v>
      </c>
      <c r="J5780" s="168">
        <f t="shared" si="1256"/>
        <v>672566.70780775684</v>
      </c>
      <c r="K5780" s="94"/>
      <c r="L5780" s="265">
        <f t="shared" si="1255"/>
        <v>275160.10870882228</v>
      </c>
      <c r="M5780" s="265">
        <f>$G5780*NonHospFrac+theModel!$H5780*NonHospFrac</f>
        <v>446908.71076716471</v>
      </c>
      <c r="N5780" s="266">
        <f t="shared" si="1257"/>
        <v>722068.81947598699</v>
      </c>
      <c r="O5780" s="158"/>
      <c r="P5780" s="265">
        <f t="shared" si="1258"/>
        <v>256296.24689876588</v>
      </c>
      <c r="Q5780" s="265">
        <f t="shared" si="1259"/>
        <v>446907.15051654569</v>
      </c>
      <c r="R5780" s="266">
        <f t="shared" si="1260"/>
        <v>703203.39741531154</v>
      </c>
    </row>
    <row r="5781" spans="1:18" x14ac:dyDescent="0.25">
      <c r="A5781" s="81">
        <v>5750</v>
      </c>
      <c r="B5781" s="93">
        <f t="shared" si="1249"/>
        <v>3.6973469356686782E-48</v>
      </c>
      <c r="C5781" s="178">
        <f t="shared" si="1250"/>
        <v>3.6890063577508688E-48</v>
      </c>
      <c r="D5781" s="165">
        <f t="shared" si="1251"/>
        <v>2.2558277767625785E-3</v>
      </c>
      <c r="E5781" s="166">
        <f t="shared" si="1261"/>
        <v>24.291375447755232</v>
      </c>
      <c r="F5781" s="167">
        <f t="shared" si="1262"/>
        <v>12.973265544161634</v>
      </c>
      <c r="G5781" s="167">
        <f t="shared" si="1252"/>
        <v>450847.22505638743</v>
      </c>
      <c r="H5781" s="167">
        <f t="shared" si="1253"/>
        <v>271299.98899881309</v>
      </c>
      <c r="I5781" s="168">
        <f t="shared" si="1254"/>
        <v>722147.21405520057</v>
      </c>
      <c r="J5781" s="168">
        <f t="shared" si="1256"/>
        <v>672628.72233608877</v>
      </c>
      <c r="K5781" s="94"/>
      <c r="L5781" s="265">
        <f t="shared" si="1255"/>
        <v>275189.98267700477</v>
      </c>
      <c r="M5781" s="265">
        <f>$G5781*NonHospFrac+theModel!$H5781*NonHospFrac</f>
        <v>446957.23137819569</v>
      </c>
      <c r="N5781" s="266">
        <f t="shared" si="1257"/>
        <v>722147.21405520046</v>
      </c>
      <c r="O5781" s="158"/>
      <c r="P5781" s="265">
        <f t="shared" si="1258"/>
        <v>256319.87889047788</v>
      </c>
      <c r="Q5781" s="265">
        <f t="shared" si="1259"/>
        <v>446955.67112757667</v>
      </c>
      <c r="R5781" s="266">
        <f t="shared" si="1260"/>
        <v>703275.55001805455</v>
      </c>
    </row>
    <row r="5782" spans="1:18" x14ac:dyDescent="0.25">
      <c r="A5782" s="81">
        <v>5751</v>
      </c>
      <c r="B5782" s="93">
        <f t="shared" si="1249"/>
        <v>3.6282787968507017E-48</v>
      </c>
      <c r="C5782" s="178">
        <f t="shared" si="1250"/>
        <v>3.6200940247589274E-48</v>
      </c>
      <c r="D5782" s="165">
        <f t="shared" si="1251"/>
        <v>2.2558277767625785E-3</v>
      </c>
      <c r="E5782" s="166">
        <f t="shared" si="1261"/>
        <v>24.291375447755232</v>
      </c>
      <c r="F5782" s="167">
        <f t="shared" si="1262"/>
        <v>12.975521371938397</v>
      </c>
      <c r="G5782" s="167">
        <f t="shared" si="1252"/>
        <v>450925.61963560083</v>
      </c>
      <c r="H5782" s="167">
        <f t="shared" si="1253"/>
        <v>271299.98899881309</v>
      </c>
      <c r="I5782" s="168">
        <f t="shared" si="1254"/>
        <v>722225.60863441392</v>
      </c>
      <c r="J5782" s="168">
        <f t="shared" si="1256"/>
        <v>672690.73433658632</v>
      </c>
      <c r="K5782" s="94"/>
      <c r="L5782" s="265">
        <f t="shared" si="1255"/>
        <v>275219.85664518719</v>
      </c>
      <c r="M5782" s="265">
        <f>$G5782*NonHospFrac+theModel!$H5782*NonHospFrac</f>
        <v>447005.75198922667</v>
      </c>
      <c r="N5782" s="266">
        <f t="shared" si="1257"/>
        <v>722225.60863441392</v>
      </c>
      <c r="O5782" s="158"/>
      <c r="P5782" s="265">
        <f t="shared" si="1258"/>
        <v>256343.50991890332</v>
      </c>
      <c r="Q5782" s="265">
        <f t="shared" si="1259"/>
        <v>447004.19173860765</v>
      </c>
      <c r="R5782" s="266">
        <f t="shared" si="1260"/>
        <v>703347.70165751094</v>
      </c>
    </row>
    <row r="5783" spans="1:18" x14ac:dyDescent="0.25">
      <c r="A5783" s="81">
        <v>5752</v>
      </c>
      <c r="B5783" s="93">
        <f t="shared" si="1249"/>
        <v>3.560500882586379E-48</v>
      </c>
      <c r="C5783" s="178">
        <f t="shared" si="1250"/>
        <v>3.5524690057962529E-48</v>
      </c>
      <c r="D5783" s="165">
        <f t="shared" si="1251"/>
        <v>2.2558277767625785E-3</v>
      </c>
      <c r="E5783" s="166">
        <f t="shared" si="1261"/>
        <v>24.291375447755232</v>
      </c>
      <c r="F5783" s="167">
        <f t="shared" si="1262"/>
        <v>12.97777719971516</v>
      </c>
      <c r="G5783" s="167">
        <f t="shared" si="1252"/>
        <v>451004.01421481417</v>
      </c>
      <c r="H5783" s="167">
        <f t="shared" si="1253"/>
        <v>271299.98899881309</v>
      </c>
      <c r="I5783" s="168">
        <f t="shared" si="1254"/>
        <v>722304.00321362726</v>
      </c>
      <c r="J5783" s="168">
        <f t="shared" si="1256"/>
        <v>672752.74380935263</v>
      </c>
      <c r="K5783" s="94"/>
      <c r="L5783" s="265">
        <f t="shared" si="1255"/>
        <v>275249.73061336961</v>
      </c>
      <c r="M5783" s="265">
        <f>$G5783*NonHospFrac+theModel!$H5783*NonHospFrac</f>
        <v>447054.27260025765</v>
      </c>
      <c r="N5783" s="266">
        <f t="shared" si="1257"/>
        <v>722304.00321362726</v>
      </c>
      <c r="O5783" s="158"/>
      <c r="P5783" s="265">
        <f t="shared" si="1258"/>
        <v>256367.13998408153</v>
      </c>
      <c r="Q5783" s="265">
        <f t="shared" si="1259"/>
        <v>447052.71234963863</v>
      </c>
      <c r="R5783" s="266">
        <f t="shared" si="1260"/>
        <v>703419.85233372019</v>
      </c>
    </row>
    <row r="5784" spans="1:18" x14ac:dyDescent="0.25">
      <c r="A5784" s="81">
        <v>5753</v>
      </c>
      <c r="B5784" s="93">
        <f t="shared" si="1249"/>
        <v>3.4939890908884955E-48</v>
      </c>
      <c r="C5784" s="178">
        <f t="shared" si="1250"/>
        <v>3.4861072532455638E-48</v>
      </c>
      <c r="D5784" s="165">
        <f t="shared" si="1251"/>
        <v>2.2558277767625785E-3</v>
      </c>
      <c r="E5784" s="166">
        <f t="shared" si="1261"/>
        <v>24.291375447755232</v>
      </c>
      <c r="F5784" s="167">
        <f t="shared" si="1262"/>
        <v>12.980033027491922</v>
      </c>
      <c r="G5784" s="167">
        <f t="shared" si="1252"/>
        <v>451082.40879402764</v>
      </c>
      <c r="H5784" s="167">
        <f t="shared" si="1253"/>
        <v>271299.98899881309</v>
      </c>
      <c r="I5784" s="168">
        <f t="shared" si="1254"/>
        <v>722382.39779284073</v>
      </c>
      <c r="J5784" s="168">
        <f t="shared" si="1256"/>
        <v>672814.75075449084</v>
      </c>
      <c r="K5784" s="94"/>
      <c r="L5784" s="265">
        <f t="shared" si="1255"/>
        <v>275279.60458155198</v>
      </c>
      <c r="M5784" s="265">
        <f>$G5784*NonHospFrac+theModel!$H5784*NonHospFrac</f>
        <v>447102.79321128863</v>
      </c>
      <c r="N5784" s="266">
        <f t="shared" si="1257"/>
        <v>722382.39779284061</v>
      </c>
      <c r="O5784" s="158"/>
      <c r="P5784" s="265">
        <f t="shared" si="1258"/>
        <v>256390.7690860517</v>
      </c>
      <c r="Q5784" s="265">
        <f t="shared" si="1259"/>
        <v>447101.23296066961</v>
      </c>
      <c r="R5784" s="266">
        <f t="shared" si="1260"/>
        <v>703492.00204672129</v>
      </c>
    </row>
    <row r="5785" spans="1:18" x14ac:dyDescent="0.25">
      <c r="A5785" s="81">
        <v>5754</v>
      </c>
      <c r="B5785" s="93">
        <f t="shared" si="1249"/>
        <v>3.4287197700060234E-48</v>
      </c>
      <c r="C5785" s="178">
        <f t="shared" si="1250"/>
        <v>3.4209851687101088E-48</v>
      </c>
      <c r="D5785" s="165">
        <f t="shared" si="1251"/>
        <v>2.2558277767625785E-3</v>
      </c>
      <c r="E5785" s="166">
        <f t="shared" si="1261"/>
        <v>24.291375447755232</v>
      </c>
      <c r="F5785" s="167">
        <f t="shared" si="1262"/>
        <v>12.982288855268685</v>
      </c>
      <c r="G5785" s="167">
        <f t="shared" si="1252"/>
        <v>451160.8033732411</v>
      </c>
      <c r="H5785" s="167">
        <f t="shared" si="1253"/>
        <v>271299.98899881309</v>
      </c>
      <c r="I5785" s="168">
        <f t="shared" si="1254"/>
        <v>722460.79237205419</v>
      </c>
      <c r="J5785" s="168">
        <f t="shared" si="1256"/>
        <v>672876.75517210388</v>
      </c>
      <c r="K5785" s="94"/>
      <c r="L5785" s="265">
        <f t="shared" si="1255"/>
        <v>275309.47854973446</v>
      </c>
      <c r="M5785" s="265">
        <f>$G5785*NonHospFrac+theModel!$H5785*NonHospFrac</f>
        <v>447151.31382231973</v>
      </c>
      <c r="N5785" s="266">
        <f t="shared" si="1257"/>
        <v>722460.79237205419</v>
      </c>
      <c r="O5785" s="158"/>
      <c r="P5785" s="265">
        <f t="shared" si="1258"/>
        <v>256414.39722485325</v>
      </c>
      <c r="Q5785" s="265">
        <f t="shared" si="1259"/>
        <v>447149.75357170071</v>
      </c>
      <c r="R5785" s="266">
        <f t="shared" si="1260"/>
        <v>703564.15079655393</v>
      </c>
    </row>
    <row r="5786" spans="1:18" x14ac:dyDescent="0.25">
      <c r="A5786" s="81">
        <v>5755</v>
      </c>
      <c r="B5786" s="93">
        <f t="shared" si="1249"/>
        <v>3.3646697100135091E-48</v>
      </c>
      <c r="C5786" s="178">
        <f t="shared" si="1250"/>
        <v>3.3570795946220292E-48</v>
      </c>
      <c r="D5786" s="165">
        <f t="shared" si="1251"/>
        <v>2.2558277767625785E-3</v>
      </c>
      <c r="E5786" s="166">
        <f t="shared" si="1261"/>
        <v>24.291375447755232</v>
      </c>
      <c r="F5786" s="167">
        <f t="shared" si="1262"/>
        <v>12.984544683045447</v>
      </c>
      <c r="G5786" s="167">
        <f t="shared" si="1252"/>
        <v>451239.1979524545</v>
      </c>
      <c r="H5786" s="167">
        <f t="shared" si="1253"/>
        <v>271299.98899881309</v>
      </c>
      <c r="I5786" s="168">
        <f t="shared" si="1254"/>
        <v>722539.18695126753</v>
      </c>
      <c r="J5786" s="168">
        <f t="shared" si="1256"/>
        <v>672938.75706229464</v>
      </c>
      <c r="K5786" s="94"/>
      <c r="L5786" s="265">
        <f t="shared" si="1255"/>
        <v>275339.35251791688</v>
      </c>
      <c r="M5786" s="265">
        <f>$G5786*NonHospFrac+theModel!$H5786*NonHospFrac</f>
        <v>447199.83443335071</v>
      </c>
      <c r="N5786" s="266">
        <f t="shared" si="1257"/>
        <v>722539.18695126753</v>
      </c>
      <c r="O5786" s="158"/>
      <c r="P5786" s="265">
        <f t="shared" si="1258"/>
        <v>256438.02440052529</v>
      </c>
      <c r="Q5786" s="265">
        <f t="shared" si="1259"/>
        <v>447198.27418273169</v>
      </c>
      <c r="R5786" s="266">
        <f t="shared" si="1260"/>
        <v>703636.29858325701</v>
      </c>
    </row>
    <row r="5787" spans="1:18" x14ac:dyDescent="0.25">
      <c r="A5787" s="81">
        <v>5756</v>
      </c>
      <c r="B5787" s="93">
        <f t="shared" si="1249"/>
        <v>3.3018161345575652E-48</v>
      </c>
      <c r="C5787" s="178">
        <f t="shared" si="1250"/>
        <v>3.2943678060074671E-48</v>
      </c>
      <c r="D5787" s="165">
        <f t="shared" si="1251"/>
        <v>2.2558277767625785E-3</v>
      </c>
      <c r="E5787" s="166">
        <f t="shared" si="1261"/>
        <v>24.291375447755232</v>
      </c>
      <c r="F5787" s="167">
        <f t="shared" si="1262"/>
        <v>12.98680051082221</v>
      </c>
      <c r="G5787" s="167">
        <f t="shared" si="1252"/>
        <v>451317.59253166802</v>
      </c>
      <c r="H5787" s="167">
        <f t="shared" si="1253"/>
        <v>271299.98899881309</v>
      </c>
      <c r="I5787" s="168">
        <f t="shared" si="1254"/>
        <v>722617.58153048111</v>
      </c>
      <c r="J5787" s="168">
        <f t="shared" si="1256"/>
        <v>673000.7564251665</v>
      </c>
      <c r="K5787" s="94"/>
      <c r="L5787" s="265">
        <f t="shared" si="1255"/>
        <v>275369.2264860993</v>
      </c>
      <c r="M5787" s="265">
        <f>$G5787*NonHospFrac+theModel!$H5787*NonHospFrac</f>
        <v>447248.35504438169</v>
      </c>
      <c r="N5787" s="266">
        <f t="shared" si="1257"/>
        <v>722617.58153048099</v>
      </c>
      <c r="O5787" s="158"/>
      <c r="P5787" s="265">
        <f t="shared" si="1258"/>
        <v>256461.65061310714</v>
      </c>
      <c r="Q5787" s="265">
        <f t="shared" si="1259"/>
        <v>447246.79479376267</v>
      </c>
      <c r="R5787" s="266">
        <f t="shared" si="1260"/>
        <v>703708.44540686975</v>
      </c>
    </row>
    <row r="5788" spans="1:18" x14ac:dyDescent="0.25">
      <c r="A5788" s="81">
        <v>5757</v>
      </c>
      <c r="B5788" s="93">
        <f t="shared" si="1249"/>
        <v>3.2401366927575446E-48</v>
      </c>
      <c r="C5788" s="178">
        <f t="shared" si="1250"/>
        <v>3.2328275024055143E-48</v>
      </c>
      <c r="D5788" s="165">
        <f t="shared" si="1251"/>
        <v>2.2558277767625785E-3</v>
      </c>
      <c r="E5788" s="166">
        <f t="shared" si="1261"/>
        <v>24.291375447755232</v>
      </c>
      <c r="F5788" s="167">
        <f t="shared" si="1262"/>
        <v>12.989056338598973</v>
      </c>
      <c r="G5788" s="167">
        <f t="shared" si="1252"/>
        <v>451395.98711088137</v>
      </c>
      <c r="H5788" s="167">
        <f t="shared" si="1253"/>
        <v>271299.98899881309</v>
      </c>
      <c r="I5788" s="168">
        <f t="shared" si="1254"/>
        <v>722695.97610969446</v>
      </c>
      <c r="J5788" s="168">
        <f t="shared" si="1256"/>
        <v>673062.75326082215</v>
      </c>
      <c r="K5788" s="94"/>
      <c r="L5788" s="265">
        <f t="shared" si="1255"/>
        <v>275399.10045428172</v>
      </c>
      <c r="M5788" s="265">
        <f>$G5788*NonHospFrac+theModel!$H5788*NonHospFrac</f>
        <v>447296.87565541267</v>
      </c>
      <c r="N5788" s="266">
        <f t="shared" si="1257"/>
        <v>722695.97610969446</v>
      </c>
      <c r="O5788" s="158"/>
      <c r="P5788" s="265">
        <f t="shared" si="1258"/>
        <v>256485.27586263805</v>
      </c>
      <c r="Q5788" s="265">
        <f t="shared" si="1259"/>
        <v>447295.31540479366</v>
      </c>
      <c r="R5788" s="266">
        <f t="shared" si="1260"/>
        <v>703780.59126743174</v>
      </c>
    </row>
    <row r="5789" spans="1:18" x14ac:dyDescent="0.25">
      <c r="A5789" s="81">
        <v>5758</v>
      </c>
      <c r="B5789" s="93">
        <f t="shared" si="1249"/>
        <v>3.1796094512575198E-48</v>
      </c>
      <c r="C5789" s="178">
        <f t="shared" si="1250"/>
        <v>3.172436799938116E-48</v>
      </c>
      <c r="D5789" s="165">
        <f t="shared" si="1251"/>
        <v>2.2558277767625785E-3</v>
      </c>
      <c r="E5789" s="166">
        <f t="shared" si="1261"/>
        <v>24.291375447755232</v>
      </c>
      <c r="F5789" s="167">
        <f t="shared" si="1262"/>
        <v>12.991312166375735</v>
      </c>
      <c r="G5789" s="167">
        <f t="shared" si="1252"/>
        <v>451474.38169009477</v>
      </c>
      <c r="H5789" s="167">
        <f t="shared" si="1253"/>
        <v>271299.98899881309</v>
      </c>
      <c r="I5789" s="168">
        <f t="shared" si="1254"/>
        <v>722774.3706889078</v>
      </c>
      <c r="J5789" s="168">
        <f t="shared" si="1256"/>
        <v>673124.74756936473</v>
      </c>
      <c r="K5789" s="94"/>
      <c r="L5789" s="265">
        <f t="shared" si="1255"/>
        <v>275428.97442246415</v>
      </c>
      <c r="M5789" s="265">
        <f>$G5789*NonHospFrac+theModel!$H5789*NonHospFrac</f>
        <v>447345.39626644365</v>
      </c>
      <c r="N5789" s="266">
        <f t="shared" si="1257"/>
        <v>722774.3706889078</v>
      </c>
      <c r="O5789" s="158"/>
      <c r="P5789" s="265">
        <f t="shared" si="1258"/>
        <v>256508.9001491573</v>
      </c>
      <c r="Q5789" s="265">
        <f t="shared" si="1259"/>
        <v>447343.83601582464</v>
      </c>
      <c r="R5789" s="266">
        <f t="shared" si="1260"/>
        <v>703852.73616498196</v>
      </c>
    </row>
    <row r="5790" spans="1:18" x14ac:dyDescent="0.25">
      <c r="A5790" s="81">
        <v>5759</v>
      </c>
      <c r="B5790" s="93">
        <f t="shared" si="1249"/>
        <v>3.1202128864267629E-48</v>
      </c>
      <c r="C5790" s="178">
        <f t="shared" si="1250"/>
        <v>3.1131742235281489E-48</v>
      </c>
      <c r="D5790" s="165">
        <f t="shared" si="1251"/>
        <v>2.2558277767625785E-3</v>
      </c>
      <c r="E5790" s="166">
        <f t="shared" si="1261"/>
        <v>24.291375447755232</v>
      </c>
      <c r="F5790" s="167">
        <f t="shared" si="1262"/>
        <v>12.993567994152498</v>
      </c>
      <c r="G5790" s="167">
        <f t="shared" si="1252"/>
        <v>451552.77626930817</v>
      </c>
      <c r="H5790" s="167">
        <f t="shared" si="1253"/>
        <v>271299.98899881309</v>
      </c>
      <c r="I5790" s="168">
        <f t="shared" si="1254"/>
        <v>722852.76526812126</v>
      </c>
      <c r="J5790" s="168">
        <f t="shared" si="1256"/>
        <v>673186.73935089726</v>
      </c>
      <c r="K5790" s="94"/>
      <c r="L5790" s="265">
        <f t="shared" si="1255"/>
        <v>275458.84839064657</v>
      </c>
      <c r="M5790" s="265">
        <f>$G5790*NonHospFrac+theModel!$H5790*NonHospFrac</f>
        <v>447393.91687747464</v>
      </c>
      <c r="N5790" s="266">
        <f t="shared" si="1257"/>
        <v>722852.76526812115</v>
      </c>
      <c r="O5790" s="158"/>
      <c r="P5790" s="265">
        <f t="shared" si="1258"/>
        <v>256532.52347270411</v>
      </c>
      <c r="Q5790" s="265">
        <f t="shared" si="1259"/>
        <v>447392.35662685562</v>
      </c>
      <c r="R5790" s="266">
        <f t="shared" si="1260"/>
        <v>703924.88009955967</v>
      </c>
    </row>
    <row r="5791" spans="1:18" x14ac:dyDescent="0.25">
      <c r="A5791" s="81">
        <v>5760</v>
      </c>
      <c r="B5791" s="93">
        <f t="shared" ref="B5791:B5854" si="1263">Constant*EXP(PowerTerm*(A5791)/7)</f>
        <v>3.0619258767056832E-48</v>
      </c>
      <c r="C5791" s="178">
        <f t="shared" ref="C5791:C5854" si="1264">(1-theFloor)*B5791</f>
        <v>3.0550186992626223E-48</v>
      </c>
      <c r="D5791" s="165">
        <f t="shared" ref="D5791:D5854" si="1265">theFloor</f>
        <v>2.2558277767625785E-3</v>
      </c>
      <c r="E5791" s="166">
        <f t="shared" si="1261"/>
        <v>24.291375447755232</v>
      </c>
      <c r="F5791" s="167">
        <f t="shared" si="1262"/>
        <v>12.99582382192926</v>
      </c>
      <c r="G5791" s="167">
        <f t="shared" ref="G5791:G5854" si="1266">$B$22*F5791*totInfected/365.25</f>
        <v>451631.1708485217</v>
      </c>
      <c r="H5791" s="167">
        <f t="shared" ref="H5791:H5854" si="1267">lostQALYs_Injured*E5791*totInfected/365.25</f>
        <v>271299.98899881309</v>
      </c>
      <c r="I5791" s="168">
        <f t="shared" ref="I5791:I5854" si="1268">H5791+G5791</f>
        <v>722931.15984733473</v>
      </c>
      <c r="J5791" s="168">
        <f t="shared" si="1256"/>
        <v>673248.72860552277</v>
      </c>
      <c r="K5791" s="94"/>
      <c r="L5791" s="265">
        <f t="shared" ref="L5791:L5854" si="1269">$G5791*HospFrac+$H5791*HospFrac</f>
        <v>275488.72235882905</v>
      </c>
      <c r="M5791" s="265">
        <f>$G5791*NonHospFrac+theModel!$H5791*NonHospFrac</f>
        <v>447442.43748850573</v>
      </c>
      <c r="N5791" s="266">
        <f t="shared" si="1257"/>
        <v>722931.15984733473</v>
      </c>
      <c r="O5791" s="158"/>
      <c r="P5791" s="265">
        <f t="shared" si="1258"/>
        <v>256556.1458333178</v>
      </c>
      <c r="Q5791" s="265">
        <f t="shared" si="1259"/>
        <v>447440.87723788671</v>
      </c>
      <c r="R5791" s="266">
        <f t="shared" si="1260"/>
        <v>703997.02307120454</v>
      </c>
    </row>
    <row r="5792" spans="1:18" x14ac:dyDescent="0.25">
      <c r="A5792" s="81">
        <v>5761</v>
      </c>
      <c r="B5792" s="93">
        <f t="shared" si="1263"/>
        <v>3.0047276950954262E-48</v>
      </c>
      <c r="C5792" s="178">
        <f t="shared" si="1264"/>
        <v>2.9979495468992223E-48</v>
      </c>
      <c r="D5792" s="165">
        <f t="shared" si="1265"/>
        <v>2.2558277767625785E-3</v>
      </c>
      <c r="E5792" s="166">
        <f t="shared" si="1261"/>
        <v>24.291375447755232</v>
      </c>
      <c r="F5792" s="167">
        <f t="shared" si="1262"/>
        <v>12.998079649706023</v>
      </c>
      <c r="G5792" s="167">
        <f t="shared" si="1266"/>
        <v>451709.56542773504</v>
      </c>
      <c r="H5792" s="167">
        <f t="shared" si="1267"/>
        <v>271299.98899881309</v>
      </c>
      <c r="I5792" s="168">
        <f t="shared" si="1268"/>
        <v>723009.55442654807</v>
      </c>
      <c r="J5792" s="168">
        <f t="shared" ref="J5792:J5855" si="1270">J5791+(I5792-I5791)/(1+discountDaily)^A5792</f>
        <v>673310.71533334418</v>
      </c>
      <c r="K5792" s="94"/>
      <c r="L5792" s="265">
        <f t="shared" si="1269"/>
        <v>275518.59632701147</v>
      </c>
      <c r="M5792" s="265">
        <f>$G5792*NonHospFrac+theModel!$H5792*NonHospFrac</f>
        <v>447490.95809953671</v>
      </c>
      <c r="N5792" s="266">
        <f t="shared" ref="N5792:N5855" si="1271">L5792+M5792</f>
        <v>723009.55442654819</v>
      </c>
      <c r="O5792" s="158"/>
      <c r="P5792" s="265">
        <f t="shared" ref="P5792:P5855" si="1272">P5791+(L5792-L5791)/(1+discountDaily)^A5792</f>
        <v>256579.76723103752</v>
      </c>
      <c r="Q5792" s="265">
        <f t="shared" ref="Q5792:Q5855" si="1273">Q5791+(M5792-M5791)/(1+discountDaily)^B5792</f>
        <v>447489.3978489177</v>
      </c>
      <c r="R5792" s="266">
        <f t="shared" ref="R5792:R5855" si="1274">P5792+Q5792</f>
        <v>704069.16507995524</v>
      </c>
    </row>
    <row r="5793" spans="1:18" x14ac:dyDescent="0.25">
      <c r="A5793" s="81">
        <v>5762</v>
      </c>
      <c r="B5793" s="93">
        <f t="shared" si="1263"/>
        <v>2.9485980017866505E-48</v>
      </c>
      <c r="C5793" s="178">
        <f t="shared" si="1264"/>
        <v>2.9419464725117136E-48</v>
      </c>
      <c r="D5793" s="165">
        <f t="shared" si="1265"/>
        <v>2.2558277767625785E-3</v>
      </c>
      <c r="E5793" s="166">
        <f t="shared" ref="E5793:E5856" si="1275">C5793+E5792</f>
        <v>24.291375447755232</v>
      </c>
      <c r="F5793" s="167">
        <f t="shared" ref="F5793:F5856" si="1276">D5793+F5792</f>
        <v>13.000335477482786</v>
      </c>
      <c r="G5793" s="167">
        <f t="shared" si="1266"/>
        <v>451787.96000694844</v>
      </c>
      <c r="H5793" s="167">
        <f t="shared" si="1267"/>
        <v>271299.98899881309</v>
      </c>
      <c r="I5793" s="168">
        <f t="shared" si="1268"/>
        <v>723087.94900576153</v>
      </c>
      <c r="J5793" s="168">
        <f t="shared" si="1270"/>
        <v>673372.69953446463</v>
      </c>
      <c r="K5793" s="94"/>
      <c r="L5793" s="265">
        <f t="shared" si="1269"/>
        <v>275548.47029519384</v>
      </c>
      <c r="M5793" s="265">
        <f>$G5793*NonHospFrac+theModel!$H5793*NonHospFrac</f>
        <v>447539.4787105677</v>
      </c>
      <c r="N5793" s="266">
        <f t="shared" si="1271"/>
        <v>723087.94900576153</v>
      </c>
      <c r="O5793" s="158"/>
      <c r="P5793" s="265">
        <f t="shared" si="1272"/>
        <v>256603.38766590253</v>
      </c>
      <c r="Q5793" s="265">
        <f t="shared" si="1273"/>
        <v>447537.91845994868</v>
      </c>
      <c r="R5793" s="266">
        <f t="shared" si="1274"/>
        <v>704141.30612585123</v>
      </c>
    </row>
    <row r="5794" spans="1:18" x14ac:dyDescent="0.25">
      <c r="A5794" s="81">
        <v>5763</v>
      </c>
      <c r="B5794" s="93">
        <f t="shared" si="1263"/>
        <v>2.8935168369273327E-48</v>
      </c>
      <c r="C5794" s="178">
        <f t="shared" si="1264"/>
        <v>2.8869895612740619E-48</v>
      </c>
      <c r="D5794" s="165">
        <f t="shared" si="1265"/>
        <v>2.2558277767625785E-3</v>
      </c>
      <c r="E5794" s="166">
        <f t="shared" si="1275"/>
        <v>24.291375447755232</v>
      </c>
      <c r="F5794" s="167">
        <f t="shared" si="1276"/>
        <v>13.002591305259548</v>
      </c>
      <c r="G5794" s="167">
        <f t="shared" si="1266"/>
        <v>451866.35458616185</v>
      </c>
      <c r="H5794" s="167">
        <f t="shared" si="1267"/>
        <v>271299.98899881309</v>
      </c>
      <c r="I5794" s="168">
        <f t="shared" si="1268"/>
        <v>723166.34358497499</v>
      </c>
      <c r="J5794" s="168">
        <f t="shared" si="1270"/>
        <v>673434.68120898702</v>
      </c>
      <c r="K5794" s="94"/>
      <c r="L5794" s="265">
        <f t="shared" si="1269"/>
        <v>275578.34426337626</v>
      </c>
      <c r="M5794" s="265">
        <f>$G5794*NonHospFrac+theModel!$H5794*NonHospFrac</f>
        <v>447587.99932159868</v>
      </c>
      <c r="N5794" s="266">
        <f t="shared" si="1271"/>
        <v>723166.34358497499</v>
      </c>
      <c r="O5794" s="158"/>
      <c r="P5794" s="265">
        <f t="shared" si="1272"/>
        <v>256627.00713795214</v>
      </c>
      <c r="Q5794" s="265">
        <f t="shared" si="1273"/>
        <v>447586.43907097966</v>
      </c>
      <c r="R5794" s="266">
        <f t="shared" si="1274"/>
        <v>704213.44620893174</v>
      </c>
    </row>
    <row r="5795" spans="1:18" x14ac:dyDescent="0.25">
      <c r="A5795" s="81">
        <v>5764</v>
      </c>
      <c r="B5795" s="93">
        <f t="shared" si="1263"/>
        <v>2.8394646135243227E-48</v>
      </c>
      <c r="C5795" s="178">
        <f t="shared" si="1264"/>
        <v>2.8330592703780001E-48</v>
      </c>
      <c r="D5795" s="165">
        <f t="shared" si="1265"/>
        <v>2.2558277767625785E-3</v>
      </c>
      <c r="E5795" s="166">
        <f t="shared" si="1275"/>
        <v>24.291375447755232</v>
      </c>
      <c r="F5795" s="167">
        <f t="shared" si="1276"/>
        <v>13.004847133036311</v>
      </c>
      <c r="G5795" s="167">
        <f t="shared" si="1266"/>
        <v>451944.74916537537</v>
      </c>
      <c r="H5795" s="167">
        <f t="shared" si="1267"/>
        <v>271299.98899881309</v>
      </c>
      <c r="I5795" s="168">
        <f t="shared" si="1268"/>
        <v>723244.73816418846</v>
      </c>
      <c r="J5795" s="168">
        <f t="shared" si="1270"/>
        <v>673496.66035701428</v>
      </c>
      <c r="K5795" s="94"/>
      <c r="L5795" s="265">
        <f t="shared" si="1269"/>
        <v>275608.21823155874</v>
      </c>
      <c r="M5795" s="265">
        <f>$G5795*NonHospFrac+theModel!$H5795*NonHospFrac</f>
        <v>447636.51993262966</v>
      </c>
      <c r="N5795" s="266">
        <f t="shared" si="1271"/>
        <v>723244.73816418834</v>
      </c>
      <c r="O5795" s="158"/>
      <c r="P5795" s="265">
        <f t="shared" si="1272"/>
        <v>256650.62564722562</v>
      </c>
      <c r="Q5795" s="265">
        <f t="shared" si="1273"/>
        <v>447634.95968201064</v>
      </c>
      <c r="R5795" s="266">
        <f t="shared" si="1274"/>
        <v>704285.58532923623</v>
      </c>
    </row>
    <row r="5796" spans="1:18" x14ac:dyDescent="0.25">
      <c r="A5796" s="81">
        <v>5765</v>
      </c>
      <c r="B5796" s="93">
        <f t="shared" si="1263"/>
        <v>2.7864221104788198E-48</v>
      </c>
      <c r="C5796" s="178">
        <f t="shared" si="1264"/>
        <v>2.7801364220842163E-48</v>
      </c>
      <c r="D5796" s="165">
        <f t="shared" si="1265"/>
        <v>2.2558277767625785E-3</v>
      </c>
      <c r="E5796" s="166">
        <f t="shared" si="1275"/>
        <v>24.291375447755232</v>
      </c>
      <c r="F5796" s="167">
        <f t="shared" si="1276"/>
        <v>13.007102960813073</v>
      </c>
      <c r="G5796" s="167">
        <f t="shared" si="1266"/>
        <v>452023.14374458871</v>
      </c>
      <c r="H5796" s="167">
        <f t="shared" si="1267"/>
        <v>271299.98899881309</v>
      </c>
      <c r="I5796" s="168">
        <f t="shared" si="1268"/>
        <v>723323.1327434018</v>
      </c>
      <c r="J5796" s="168">
        <f t="shared" si="1270"/>
        <v>673558.63697864942</v>
      </c>
      <c r="K5796" s="94"/>
      <c r="L5796" s="265">
        <f t="shared" si="1269"/>
        <v>275638.09219974116</v>
      </c>
      <c r="M5796" s="265">
        <f>$G5796*NonHospFrac+theModel!$H5796*NonHospFrac</f>
        <v>447685.04054366064</v>
      </c>
      <c r="N5796" s="266">
        <f t="shared" si="1271"/>
        <v>723323.1327434018</v>
      </c>
      <c r="O5796" s="158"/>
      <c r="P5796" s="265">
        <f t="shared" si="1272"/>
        <v>256674.24319376211</v>
      </c>
      <c r="Q5796" s="265">
        <f t="shared" si="1273"/>
        <v>447683.48029304162</v>
      </c>
      <c r="R5796" s="266">
        <f t="shared" si="1274"/>
        <v>704357.7234868037</v>
      </c>
    </row>
    <row r="5797" spans="1:18" x14ac:dyDescent="0.25">
      <c r="A5797" s="81">
        <v>5766</v>
      </c>
      <c r="B5797" s="93">
        <f t="shared" si="1263"/>
        <v>2.7343704657506611E-48</v>
      </c>
      <c r="C5797" s="178">
        <f t="shared" si="1264"/>
        <v>2.7282021969020615E-48</v>
      </c>
      <c r="D5797" s="165">
        <f t="shared" si="1265"/>
        <v>2.2558277767625785E-3</v>
      </c>
      <c r="E5797" s="166">
        <f t="shared" si="1275"/>
        <v>24.291375447755232</v>
      </c>
      <c r="F5797" s="167">
        <f t="shared" si="1276"/>
        <v>13.009358788589836</v>
      </c>
      <c r="G5797" s="167">
        <f t="shared" si="1266"/>
        <v>452101.53832380212</v>
      </c>
      <c r="H5797" s="167">
        <f t="shared" si="1267"/>
        <v>271299.98899881309</v>
      </c>
      <c r="I5797" s="168">
        <f t="shared" si="1268"/>
        <v>723401.52732261526</v>
      </c>
      <c r="J5797" s="168">
        <f t="shared" si="1270"/>
        <v>673620.61107399547</v>
      </c>
      <c r="K5797" s="94"/>
      <c r="L5797" s="265">
        <f t="shared" si="1269"/>
        <v>275667.96616792353</v>
      </c>
      <c r="M5797" s="265">
        <f>$G5797*NonHospFrac+theModel!$H5797*NonHospFrac</f>
        <v>447733.56115469162</v>
      </c>
      <c r="N5797" s="266">
        <f t="shared" si="1271"/>
        <v>723401.52732261515</v>
      </c>
      <c r="O5797" s="158"/>
      <c r="P5797" s="265">
        <f t="shared" si="1272"/>
        <v>256697.85977760088</v>
      </c>
      <c r="Q5797" s="265">
        <f t="shared" si="1273"/>
        <v>447732.0009040726</v>
      </c>
      <c r="R5797" s="266">
        <f t="shared" si="1274"/>
        <v>704429.86068167351</v>
      </c>
    </row>
    <row r="5798" spans="1:18" x14ac:dyDescent="0.25">
      <c r="A5798" s="81">
        <v>5767</v>
      </c>
      <c r="B5798" s="93">
        <f t="shared" si="1263"/>
        <v>2.6832911696515658E-48</v>
      </c>
      <c r="C5798" s="178">
        <f t="shared" si="1264"/>
        <v>2.6772381268979241E-48</v>
      </c>
      <c r="D5798" s="165">
        <f t="shared" si="1265"/>
        <v>2.2558277767625785E-3</v>
      </c>
      <c r="E5798" s="166">
        <f t="shared" si="1275"/>
        <v>24.291375447755232</v>
      </c>
      <c r="F5798" s="167">
        <f t="shared" si="1276"/>
        <v>13.011614616366598</v>
      </c>
      <c r="G5798" s="167">
        <f t="shared" si="1266"/>
        <v>452179.93290301558</v>
      </c>
      <c r="H5798" s="167">
        <f t="shared" si="1267"/>
        <v>271299.98899881309</v>
      </c>
      <c r="I5798" s="168">
        <f t="shared" si="1268"/>
        <v>723479.92190182861</v>
      </c>
      <c r="J5798" s="168">
        <f t="shared" si="1270"/>
        <v>673682.58264315536</v>
      </c>
      <c r="K5798" s="94"/>
      <c r="L5798" s="265">
        <f t="shared" si="1269"/>
        <v>275697.84013610601</v>
      </c>
      <c r="M5798" s="265">
        <f>$G5798*NonHospFrac+theModel!$H5798*NonHospFrac</f>
        <v>447782.0817657226</v>
      </c>
      <c r="N5798" s="266">
        <f t="shared" si="1271"/>
        <v>723479.92190182861</v>
      </c>
      <c r="O5798" s="158"/>
      <c r="P5798" s="265">
        <f t="shared" si="1272"/>
        <v>256721.4753987813</v>
      </c>
      <c r="Q5798" s="265">
        <f t="shared" si="1273"/>
        <v>447780.52151510358</v>
      </c>
      <c r="R5798" s="266">
        <f t="shared" si="1274"/>
        <v>704501.99691388488</v>
      </c>
    </row>
    <row r="5799" spans="1:18" x14ac:dyDescent="0.25">
      <c r="A5799" s="81">
        <v>5768</v>
      </c>
      <c r="B5799" s="93">
        <f t="shared" si="1263"/>
        <v>2.6331660582624267E-48</v>
      </c>
      <c r="C5799" s="178">
        <f t="shared" si="1264"/>
        <v>2.6272260891273698E-48</v>
      </c>
      <c r="D5799" s="165">
        <f t="shared" si="1265"/>
        <v>2.2558277767625785E-3</v>
      </c>
      <c r="E5799" s="166">
        <f t="shared" si="1275"/>
        <v>24.291375447755232</v>
      </c>
      <c r="F5799" s="167">
        <f t="shared" si="1276"/>
        <v>13.013870444143361</v>
      </c>
      <c r="G5799" s="167">
        <f t="shared" si="1266"/>
        <v>452258.32748222898</v>
      </c>
      <c r="H5799" s="167">
        <f t="shared" si="1267"/>
        <v>271299.98899881309</v>
      </c>
      <c r="I5799" s="168">
        <f t="shared" si="1268"/>
        <v>723558.31648104207</v>
      </c>
      <c r="J5799" s="168">
        <f t="shared" si="1270"/>
        <v>673744.55168623209</v>
      </c>
      <c r="K5799" s="94"/>
      <c r="L5799" s="265">
        <f t="shared" si="1269"/>
        <v>275727.71410428837</v>
      </c>
      <c r="M5799" s="265">
        <f>$G5799*NonHospFrac+theModel!$H5799*NonHospFrac</f>
        <v>447830.60237675358</v>
      </c>
      <c r="N5799" s="266">
        <f t="shared" si="1271"/>
        <v>723558.31648104195</v>
      </c>
      <c r="O5799" s="158"/>
      <c r="P5799" s="265">
        <f t="shared" si="1272"/>
        <v>256745.0900573424</v>
      </c>
      <c r="Q5799" s="265">
        <f t="shared" si="1273"/>
        <v>447829.04212613456</v>
      </c>
      <c r="R5799" s="266">
        <f t="shared" si="1274"/>
        <v>704574.13218347693</v>
      </c>
    </row>
    <row r="5800" spans="1:18" x14ac:dyDescent="0.25">
      <c r="A5800" s="81">
        <v>5769</v>
      </c>
      <c r="B5800" s="93">
        <f t="shared" si="1263"/>
        <v>2.5839773069747888E-48</v>
      </c>
      <c r="C5800" s="178">
        <f t="shared" si="1264"/>
        <v>2.578148299191191E-48</v>
      </c>
      <c r="D5800" s="165">
        <f t="shared" si="1265"/>
        <v>2.2558277767625785E-3</v>
      </c>
      <c r="E5800" s="166">
        <f t="shared" si="1275"/>
        <v>24.291375447755232</v>
      </c>
      <c r="F5800" s="167">
        <f t="shared" si="1276"/>
        <v>13.016126271920124</v>
      </c>
      <c r="G5800" s="167">
        <f t="shared" si="1266"/>
        <v>452336.72206144239</v>
      </c>
      <c r="H5800" s="167">
        <f t="shared" si="1267"/>
        <v>271299.98899881309</v>
      </c>
      <c r="I5800" s="168">
        <f t="shared" si="1268"/>
        <v>723636.71106025553</v>
      </c>
      <c r="J5800" s="168">
        <f t="shared" si="1270"/>
        <v>673806.51820332871</v>
      </c>
      <c r="K5800" s="94"/>
      <c r="L5800" s="265">
        <f t="shared" si="1269"/>
        <v>275757.58807247085</v>
      </c>
      <c r="M5800" s="265">
        <f>$G5800*NonHospFrac+theModel!$H5800*NonHospFrac</f>
        <v>447879.12298778456</v>
      </c>
      <c r="N5800" s="266">
        <f t="shared" si="1271"/>
        <v>723636.71106025542</v>
      </c>
      <c r="O5800" s="158"/>
      <c r="P5800" s="265">
        <f t="shared" si="1272"/>
        <v>256768.70375332361</v>
      </c>
      <c r="Q5800" s="265">
        <f t="shared" si="1273"/>
        <v>447877.56273716554</v>
      </c>
      <c r="R5800" s="266">
        <f t="shared" si="1274"/>
        <v>704646.26649048913</v>
      </c>
    </row>
    <row r="5801" spans="1:18" x14ac:dyDescent="0.25">
      <c r="A5801" s="81">
        <v>5770</v>
      </c>
      <c r="B5801" s="93">
        <f t="shared" si="1263"/>
        <v>2.5357074241518068E-48</v>
      </c>
      <c r="C5801" s="178">
        <f t="shared" si="1264"/>
        <v>2.529987304910662E-48</v>
      </c>
      <c r="D5801" s="165">
        <f t="shared" si="1265"/>
        <v>2.2558277767625785E-3</v>
      </c>
      <c r="E5801" s="166">
        <f t="shared" si="1275"/>
        <v>24.291375447755232</v>
      </c>
      <c r="F5801" s="167">
        <f t="shared" si="1276"/>
        <v>13.018382099696886</v>
      </c>
      <c r="G5801" s="167">
        <f t="shared" si="1266"/>
        <v>452415.11664065585</v>
      </c>
      <c r="H5801" s="167">
        <f t="shared" si="1267"/>
        <v>271299.98899881309</v>
      </c>
      <c r="I5801" s="168">
        <f t="shared" si="1268"/>
        <v>723715.10563946888</v>
      </c>
      <c r="J5801" s="168">
        <f t="shared" si="1270"/>
        <v>673868.48219454801</v>
      </c>
      <c r="K5801" s="94"/>
      <c r="L5801" s="265">
        <f t="shared" si="1269"/>
        <v>275787.46204065328</v>
      </c>
      <c r="M5801" s="265">
        <f>$G5801*NonHospFrac+theModel!$H5801*NonHospFrac</f>
        <v>447927.64359881566</v>
      </c>
      <c r="N5801" s="266">
        <f t="shared" si="1271"/>
        <v>723715.10563946888</v>
      </c>
      <c r="O5801" s="158"/>
      <c r="P5801" s="265">
        <f t="shared" si="1272"/>
        <v>256792.31648676406</v>
      </c>
      <c r="Q5801" s="265">
        <f t="shared" si="1273"/>
        <v>447926.08334819664</v>
      </c>
      <c r="R5801" s="266">
        <f t="shared" si="1274"/>
        <v>704718.3998349607</v>
      </c>
    </row>
    <row r="5802" spans="1:18" x14ac:dyDescent="0.25">
      <c r="A5802" s="81">
        <v>5771</v>
      </c>
      <c r="B5802" s="93">
        <f t="shared" si="1263"/>
        <v>2.4883392449085958E-48</v>
      </c>
      <c r="C5802" s="178">
        <f t="shared" si="1264"/>
        <v>2.4827259801219225E-48</v>
      </c>
      <c r="D5802" s="165">
        <f t="shared" si="1265"/>
        <v>2.2558277767625785E-3</v>
      </c>
      <c r="E5802" s="166">
        <f t="shared" si="1275"/>
        <v>24.291375447755232</v>
      </c>
      <c r="F5802" s="167">
        <f t="shared" si="1276"/>
        <v>13.020637927473649</v>
      </c>
      <c r="G5802" s="167">
        <f t="shared" si="1266"/>
        <v>452493.51121986925</v>
      </c>
      <c r="H5802" s="167">
        <f t="shared" si="1267"/>
        <v>271299.98899881309</v>
      </c>
      <c r="I5802" s="168">
        <f t="shared" si="1268"/>
        <v>723793.50021868234</v>
      </c>
      <c r="J5802" s="168">
        <f t="shared" si="1270"/>
        <v>673930.44365999312</v>
      </c>
      <c r="K5802" s="94"/>
      <c r="L5802" s="265">
        <f t="shared" si="1269"/>
        <v>275817.3360088357</v>
      </c>
      <c r="M5802" s="265">
        <f>$G5802*NonHospFrac+theModel!$H5802*NonHospFrac</f>
        <v>447976.16420984664</v>
      </c>
      <c r="N5802" s="266">
        <f t="shared" si="1271"/>
        <v>723793.50021868234</v>
      </c>
      <c r="O5802" s="158"/>
      <c r="P5802" s="265">
        <f t="shared" si="1272"/>
        <v>256815.928257703</v>
      </c>
      <c r="Q5802" s="265">
        <f t="shared" si="1273"/>
        <v>447974.60395922762</v>
      </c>
      <c r="R5802" s="266">
        <f t="shared" si="1274"/>
        <v>704790.53221693065</v>
      </c>
    </row>
    <row r="5803" spans="1:18" x14ac:dyDescent="0.25">
      <c r="A5803" s="81">
        <v>5772</v>
      </c>
      <c r="B5803" s="93">
        <f t="shared" si="1263"/>
        <v>2.4418559250081643E-48</v>
      </c>
      <c r="C5803" s="178">
        <f t="shared" si="1264"/>
        <v>2.4363475185856787E-48</v>
      </c>
      <c r="D5803" s="165">
        <f t="shared" si="1265"/>
        <v>2.2558277767625785E-3</v>
      </c>
      <c r="E5803" s="166">
        <f t="shared" si="1275"/>
        <v>24.291375447755232</v>
      </c>
      <c r="F5803" s="167">
        <f t="shared" si="1276"/>
        <v>13.022893755250411</v>
      </c>
      <c r="G5803" s="167">
        <f t="shared" si="1266"/>
        <v>452571.90579908265</v>
      </c>
      <c r="H5803" s="167">
        <f t="shared" si="1267"/>
        <v>271299.98899881309</v>
      </c>
      <c r="I5803" s="168">
        <f t="shared" si="1268"/>
        <v>723871.8947978958</v>
      </c>
      <c r="J5803" s="168">
        <f t="shared" si="1270"/>
        <v>673992.40259976697</v>
      </c>
      <c r="K5803" s="94"/>
      <c r="L5803" s="265">
        <f t="shared" si="1269"/>
        <v>275847.20997701812</v>
      </c>
      <c r="M5803" s="265">
        <f>$G5803*NonHospFrac+theModel!$H5803*NonHospFrac</f>
        <v>448024.68482087762</v>
      </c>
      <c r="N5803" s="266">
        <f t="shared" si="1271"/>
        <v>723871.8947978958</v>
      </c>
      <c r="O5803" s="158"/>
      <c r="P5803" s="265">
        <f t="shared" si="1272"/>
        <v>256839.53906617968</v>
      </c>
      <c r="Q5803" s="265">
        <f t="shared" si="1273"/>
        <v>448023.1245702586</v>
      </c>
      <c r="R5803" s="266">
        <f t="shared" si="1274"/>
        <v>704862.66363643832</v>
      </c>
    </row>
    <row r="5804" spans="1:18" x14ac:dyDescent="0.25">
      <c r="A5804" s="81">
        <v>5773</v>
      </c>
      <c r="B5804" s="93">
        <f t="shared" si="1263"/>
        <v>2.3962409348716054E-48</v>
      </c>
      <c r="C5804" s="178">
        <f t="shared" si="1264"/>
        <v>2.3908354280109066E-48</v>
      </c>
      <c r="D5804" s="165">
        <f t="shared" si="1265"/>
        <v>2.2558277767625785E-3</v>
      </c>
      <c r="E5804" s="166">
        <f t="shared" si="1275"/>
        <v>24.291375447755232</v>
      </c>
      <c r="F5804" s="167">
        <f t="shared" si="1276"/>
        <v>13.025149583027174</v>
      </c>
      <c r="G5804" s="167">
        <f t="shared" si="1266"/>
        <v>452650.30037829618</v>
      </c>
      <c r="H5804" s="167">
        <f t="shared" si="1267"/>
        <v>271299.98899881309</v>
      </c>
      <c r="I5804" s="168">
        <f t="shared" si="1268"/>
        <v>723950.28937710926</v>
      </c>
      <c r="J5804" s="168">
        <f t="shared" si="1270"/>
        <v>674054.35901397245</v>
      </c>
      <c r="K5804" s="94"/>
      <c r="L5804" s="265">
        <f t="shared" si="1269"/>
        <v>275877.08394520055</v>
      </c>
      <c r="M5804" s="265">
        <f>$G5804*NonHospFrac+theModel!$H5804*NonHospFrac</f>
        <v>448073.20543190872</v>
      </c>
      <c r="N5804" s="266">
        <f t="shared" si="1271"/>
        <v>723950.28937710926</v>
      </c>
      <c r="O5804" s="158"/>
      <c r="P5804" s="265">
        <f t="shared" si="1272"/>
        <v>256863.14891223333</v>
      </c>
      <c r="Q5804" s="265">
        <f t="shared" si="1273"/>
        <v>448071.6451812897</v>
      </c>
      <c r="R5804" s="266">
        <f t="shared" si="1274"/>
        <v>704934.79409352306</v>
      </c>
    </row>
    <row r="5805" spans="1:18" x14ac:dyDescent="0.25">
      <c r="A5805" s="81">
        <v>5774</v>
      </c>
      <c r="B5805" s="93">
        <f t="shared" si="1263"/>
        <v>2.3514780537001369E-48</v>
      </c>
      <c r="C5805" s="178">
        <f t="shared" si="1264"/>
        <v>2.3461735241901526E-48</v>
      </c>
      <c r="D5805" s="165">
        <f t="shared" si="1265"/>
        <v>2.2558277767625785E-3</v>
      </c>
      <c r="E5805" s="166">
        <f t="shared" si="1275"/>
        <v>24.291375447755232</v>
      </c>
      <c r="F5805" s="167">
        <f t="shared" si="1276"/>
        <v>13.027405410803937</v>
      </c>
      <c r="G5805" s="167">
        <f t="shared" si="1266"/>
        <v>452728.69495750952</v>
      </c>
      <c r="H5805" s="167">
        <f t="shared" si="1267"/>
        <v>271299.98899881309</v>
      </c>
      <c r="I5805" s="168">
        <f t="shared" si="1268"/>
        <v>724028.68395632261</v>
      </c>
      <c r="J5805" s="168">
        <f t="shared" si="1270"/>
        <v>674116.31290271238</v>
      </c>
      <c r="K5805" s="94"/>
      <c r="L5805" s="265">
        <f t="shared" si="1269"/>
        <v>275906.95791338297</v>
      </c>
      <c r="M5805" s="265">
        <f>$G5805*NonHospFrac+theModel!$H5805*NonHospFrac</f>
        <v>448121.72604293958</v>
      </c>
      <c r="N5805" s="266">
        <f t="shared" si="1271"/>
        <v>724028.68395632249</v>
      </c>
      <c r="O5805" s="158"/>
      <c r="P5805" s="265">
        <f t="shared" si="1272"/>
        <v>256886.75779590316</v>
      </c>
      <c r="Q5805" s="265">
        <f t="shared" si="1273"/>
        <v>448120.16579232056</v>
      </c>
      <c r="R5805" s="266">
        <f t="shared" si="1274"/>
        <v>705006.92358822376</v>
      </c>
    </row>
    <row r="5806" spans="1:18" x14ac:dyDescent="0.25">
      <c r="A5806" s="81">
        <v>5775</v>
      </c>
      <c r="B5806" s="93">
        <f t="shared" si="1263"/>
        <v>2.3075513637069475E-48</v>
      </c>
      <c r="C5806" s="178">
        <f t="shared" si="1264"/>
        <v>2.3023459252443909E-48</v>
      </c>
      <c r="D5806" s="165">
        <f t="shared" si="1265"/>
        <v>2.2558277767625785E-3</v>
      </c>
      <c r="E5806" s="166">
        <f t="shared" si="1275"/>
        <v>24.291375447755232</v>
      </c>
      <c r="F5806" s="167">
        <f t="shared" si="1276"/>
        <v>13.029661238580699</v>
      </c>
      <c r="G5806" s="167">
        <f t="shared" si="1266"/>
        <v>452807.08953672292</v>
      </c>
      <c r="H5806" s="167">
        <f t="shared" si="1267"/>
        <v>271299.98899881309</v>
      </c>
      <c r="I5806" s="168">
        <f t="shared" si="1268"/>
        <v>724107.07853553607</v>
      </c>
      <c r="J5806" s="168">
        <f t="shared" si="1270"/>
        <v>674178.26426608989</v>
      </c>
      <c r="K5806" s="94"/>
      <c r="L5806" s="265">
        <f t="shared" si="1269"/>
        <v>275936.83188156539</v>
      </c>
      <c r="M5806" s="265">
        <f>$G5806*NonHospFrac+theModel!$H5806*NonHospFrac</f>
        <v>448170.24665397056</v>
      </c>
      <c r="N5806" s="266">
        <f t="shared" si="1271"/>
        <v>724107.07853553595</v>
      </c>
      <c r="O5806" s="158"/>
      <c r="P5806" s="265">
        <f t="shared" si="1272"/>
        <v>256910.36571722841</v>
      </c>
      <c r="Q5806" s="265">
        <f t="shared" si="1273"/>
        <v>448168.68640335154</v>
      </c>
      <c r="R5806" s="266">
        <f t="shared" si="1274"/>
        <v>705079.05212057999</v>
      </c>
    </row>
    <row r="5807" spans="1:18" x14ac:dyDescent="0.25">
      <c r="A5807" s="81">
        <v>5776</v>
      </c>
      <c r="B5807" s="93">
        <f t="shared" si="1263"/>
        <v>2.264445244456794E-48</v>
      </c>
      <c r="C5807" s="178">
        <f t="shared" si="1264"/>
        <v>2.2593370459753903E-48</v>
      </c>
      <c r="D5807" s="165">
        <f t="shared" si="1265"/>
        <v>2.2558277767625785E-3</v>
      </c>
      <c r="E5807" s="166">
        <f t="shared" si="1275"/>
        <v>24.291375447755232</v>
      </c>
      <c r="F5807" s="167">
        <f t="shared" si="1276"/>
        <v>13.031917066357462</v>
      </c>
      <c r="G5807" s="167">
        <f t="shared" si="1266"/>
        <v>452885.48411593633</v>
      </c>
      <c r="H5807" s="167">
        <f t="shared" si="1267"/>
        <v>271299.98899881309</v>
      </c>
      <c r="I5807" s="168">
        <f t="shared" si="1268"/>
        <v>724185.47311474942</v>
      </c>
      <c r="J5807" s="168">
        <f t="shared" si="1270"/>
        <v>674240.21310420777</v>
      </c>
      <c r="K5807" s="94"/>
      <c r="L5807" s="265">
        <f t="shared" si="1269"/>
        <v>275966.70584974781</v>
      </c>
      <c r="M5807" s="265">
        <f>$G5807*NonHospFrac+theModel!$H5807*NonHospFrac</f>
        <v>448218.76726500154</v>
      </c>
      <c r="N5807" s="266">
        <f t="shared" si="1271"/>
        <v>724185.47311474942</v>
      </c>
      <c r="O5807" s="158"/>
      <c r="P5807" s="265">
        <f t="shared" si="1272"/>
        <v>256933.97267624832</v>
      </c>
      <c r="Q5807" s="265">
        <f t="shared" si="1273"/>
        <v>448217.20701438253</v>
      </c>
      <c r="R5807" s="266">
        <f t="shared" si="1274"/>
        <v>705151.17969063087</v>
      </c>
    </row>
    <row r="5808" spans="1:18" x14ac:dyDescent="0.25">
      <c r="A5808" s="81">
        <v>5777</v>
      </c>
      <c r="B5808" s="93">
        <f t="shared" si="1263"/>
        <v>2.2221443673113379E-48</v>
      </c>
      <c r="C5808" s="178">
        <f t="shared" si="1264"/>
        <v>2.2171315923235805E-48</v>
      </c>
      <c r="D5808" s="165">
        <f t="shared" si="1265"/>
        <v>2.2558277767625785E-3</v>
      </c>
      <c r="E5808" s="166">
        <f t="shared" si="1275"/>
        <v>24.291375447755232</v>
      </c>
      <c r="F5808" s="167">
        <f t="shared" si="1276"/>
        <v>13.034172894134224</v>
      </c>
      <c r="G5808" s="167">
        <f t="shared" si="1266"/>
        <v>452963.87869514985</v>
      </c>
      <c r="H5808" s="167">
        <f t="shared" si="1267"/>
        <v>271299.98899881309</v>
      </c>
      <c r="I5808" s="168">
        <f t="shared" si="1268"/>
        <v>724263.86769396299</v>
      </c>
      <c r="J5808" s="168">
        <f t="shared" si="1270"/>
        <v>674302.15941716929</v>
      </c>
      <c r="K5808" s="94"/>
      <c r="L5808" s="265">
        <f t="shared" si="1269"/>
        <v>275996.57981793024</v>
      </c>
      <c r="M5808" s="265">
        <f>$G5808*NonHospFrac+theModel!$H5808*NonHospFrac</f>
        <v>448267.28787603264</v>
      </c>
      <c r="N5808" s="266">
        <f t="shared" si="1271"/>
        <v>724263.86769396288</v>
      </c>
      <c r="O5808" s="158"/>
      <c r="P5808" s="265">
        <f t="shared" si="1272"/>
        <v>256957.57867300211</v>
      </c>
      <c r="Q5808" s="265">
        <f t="shared" si="1273"/>
        <v>448265.72762541362</v>
      </c>
      <c r="R5808" s="266">
        <f t="shared" si="1274"/>
        <v>705223.30629841576</v>
      </c>
    </row>
    <row r="5809" spans="1:18" x14ac:dyDescent="0.25">
      <c r="A5809" s="81">
        <v>5778</v>
      </c>
      <c r="B5809" s="93">
        <f t="shared" si="1263"/>
        <v>2.1806336899782443E-48</v>
      </c>
      <c r="C5809" s="178">
        <f t="shared" si="1264"/>
        <v>2.1757145559294473E-48</v>
      </c>
      <c r="D5809" s="165">
        <f t="shared" si="1265"/>
        <v>2.2558277767625785E-3</v>
      </c>
      <c r="E5809" s="166">
        <f t="shared" si="1275"/>
        <v>24.291375447755232</v>
      </c>
      <c r="F5809" s="167">
        <f t="shared" si="1276"/>
        <v>13.036428721910987</v>
      </c>
      <c r="G5809" s="167">
        <f t="shared" si="1266"/>
        <v>453042.27327436319</v>
      </c>
      <c r="H5809" s="167">
        <f t="shared" si="1267"/>
        <v>271299.98899881309</v>
      </c>
      <c r="I5809" s="168">
        <f t="shared" si="1268"/>
        <v>724342.26227317634</v>
      </c>
      <c r="J5809" s="168">
        <f t="shared" si="1270"/>
        <v>674364.103205077</v>
      </c>
      <c r="K5809" s="94"/>
      <c r="L5809" s="265">
        <f t="shared" si="1269"/>
        <v>276026.45378611266</v>
      </c>
      <c r="M5809" s="265">
        <f>$G5809*NonHospFrac+theModel!$H5809*NonHospFrac</f>
        <v>448315.80848706362</v>
      </c>
      <c r="N5809" s="266">
        <f t="shared" si="1271"/>
        <v>724342.26227317634</v>
      </c>
      <c r="O5809" s="158"/>
      <c r="P5809" s="265">
        <f t="shared" si="1272"/>
        <v>256981.18370752901</v>
      </c>
      <c r="Q5809" s="265">
        <f t="shared" si="1273"/>
        <v>448314.2482364446</v>
      </c>
      <c r="R5809" s="266">
        <f t="shared" si="1274"/>
        <v>705295.43194397364</v>
      </c>
    </row>
    <row r="5810" spans="1:18" x14ac:dyDescent="0.25">
      <c r="A5810" s="81">
        <v>5779</v>
      </c>
      <c r="B5810" s="93">
        <f t="shared" si="1263"/>
        <v>2.1398984511621077E-48</v>
      </c>
      <c r="C5810" s="178">
        <f t="shared" si="1264"/>
        <v>2.1350712087965249E-48</v>
      </c>
      <c r="D5810" s="165">
        <f t="shared" si="1265"/>
        <v>2.2558277767625785E-3</v>
      </c>
      <c r="E5810" s="166">
        <f t="shared" si="1275"/>
        <v>24.291375447755232</v>
      </c>
      <c r="F5810" s="167">
        <f t="shared" si="1276"/>
        <v>13.038684549687749</v>
      </c>
      <c r="G5810" s="167">
        <f t="shared" si="1266"/>
        <v>453120.6678535766</v>
      </c>
      <c r="H5810" s="167">
        <f t="shared" si="1267"/>
        <v>271299.98899881309</v>
      </c>
      <c r="I5810" s="168">
        <f t="shared" si="1268"/>
        <v>724420.65685238969</v>
      </c>
      <c r="J5810" s="168">
        <f t="shared" si="1270"/>
        <v>674426.04446803394</v>
      </c>
      <c r="K5810" s="94"/>
      <c r="L5810" s="265">
        <f t="shared" si="1269"/>
        <v>276056.32775429508</v>
      </c>
      <c r="M5810" s="265">
        <f>$G5810*NonHospFrac+theModel!$H5810*NonHospFrac</f>
        <v>448364.3290980946</v>
      </c>
      <c r="N5810" s="266">
        <f t="shared" si="1271"/>
        <v>724420.65685238969</v>
      </c>
      <c r="O5810" s="158"/>
      <c r="P5810" s="265">
        <f t="shared" si="1272"/>
        <v>257004.78777986823</v>
      </c>
      <c r="Q5810" s="265">
        <f t="shared" si="1273"/>
        <v>448362.76884747559</v>
      </c>
      <c r="R5810" s="266">
        <f t="shared" si="1274"/>
        <v>705367.55662734387</v>
      </c>
    </row>
    <row r="5811" spans="1:18" x14ac:dyDescent="0.25">
      <c r="A5811" s="81">
        <v>5780</v>
      </c>
      <c r="B5811" s="93">
        <f t="shared" si="1263"/>
        <v>2.0999241653152998E-48</v>
      </c>
      <c r="C5811" s="178">
        <f t="shared" si="1264"/>
        <v>2.0951870980540865E-48</v>
      </c>
      <c r="D5811" s="165">
        <f t="shared" si="1265"/>
        <v>2.2558277767625785E-3</v>
      </c>
      <c r="E5811" s="166">
        <f t="shared" si="1275"/>
        <v>24.291375447755232</v>
      </c>
      <c r="F5811" s="167">
        <f t="shared" si="1276"/>
        <v>13.040940377464512</v>
      </c>
      <c r="G5811" s="167">
        <f t="shared" si="1266"/>
        <v>453199.06243279006</v>
      </c>
      <c r="H5811" s="167">
        <f t="shared" si="1267"/>
        <v>271299.98899881309</v>
      </c>
      <c r="I5811" s="168">
        <f t="shared" si="1268"/>
        <v>724499.05143160315</v>
      </c>
      <c r="J5811" s="168">
        <f t="shared" si="1270"/>
        <v>674487.98320614314</v>
      </c>
      <c r="K5811" s="94"/>
      <c r="L5811" s="265">
        <f t="shared" si="1269"/>
        <v>276086.20172247756</v>
      </c>
      <c r="M5811" s="265">
        <f>$G5811*NonHospFrac+theModel!$H5811*NonHospFrac</f>
        <v>448412.84970912558</v>
      </c>
      <c r="N5811" s="266">
        <f t="shared" si="1271"/>
        <v>724499.05143160315</v>
      </c>
      <c r="O5811" s="158"/>
      <c r="P5811" s="265">
        <f t="shared" si="1272"/>
        <v>257028.39089005903</v>
      </c>
      <c r="Q5811" s="265">
        <f t="shared" si="1273"/>
        <v>448411.28945850657</v>
      </c>
      <c r="R5811" s="266">
        <f t="shared" si="1274"/>
        <v>705439.68034856557</v>
      </c>
    </row>
    <row r="5812" spans="1:18" x14ac:dyDescent="0.25">
      <c r="A5812" s="81">
        <v>5781</v>
      </c>
      <c r="B5812" s="93">
        <f t="shared" si="1263"/>
        <v>2.0606966174869048E-48</v>
      </c>
      <c r="C5812" s="178">
        <f t="shared" si="1264"/>
        <v>2.0560480408176973E-48</v>
      </c>
      <c r="D5812" s="165">
        <f t="shared" si="1265"/>
        <v>2.2558277767625785E-3</v>
      </c>
      <c r="E5812" s="166">
        <f t="shared" si="1275"/>
        <v>24.291375447755232</v>
      </c>
      <c r="F5812" s="167">
        <f t="shared" si="1276"/>
        <v>13.043196205241275</v>
      </c>
      <c r="G5812" s="167">
        <f t="shared" si="1266"/>
        <v>453277.45701200352</v>
      </c>
      <c r="H5812" s="167">
        <f t="shared" si="1267"/>
        <v>271299.98899881309</v>
      </c>
      <c r="I5812" s="168">
        <f t="shared" si="1268"/>
        <v>724577.44601081661</v>
      </c>
      <c r="J5812" s="168">
        <f t="shared" si="1270"/>
        <v>674549.91941950738</v>
      </c>
      <c r="K5812" s="94"/>
      <c r="L5812" s="265">
        <f t="shared" si="1269"/>
        <v>276116.07569065993</v>
      </c>
      <c r="M5812" s="265">
        <f>$G5812*NonHospFrac+theModel!$H5812*NonHospFrac</f>
        <v>448461.37032015657</v>
      </c>
      <c r="N5812" s="266">
        <f t="shared" si="1271"/>
        <v>724577.44601081649</v>
      </c>
      <c r="O5812" s="158"/>
      <c r="P5812" s="265">
        <f t="shared" si="1272"/>
        <v>257051.9930381405</v>
      </c>
      <c r="Q5812" s="265">
        <f t="shared" si="1273"/>
        <v>448459.81006953755</v>
      </c>
      <c r="R5812" s="266">
        <f t="shared" si="1274"/>
        <v>705511.80310767808</v>
      </c>
    </row>
    <row r="5813" spans="1:18" x14ac:dyDescent="0.25">
      <c r="A5813" s="81">
        <v>5782</v>
      </c>
      <c r="B5813" s="93">
        <f t="shared" si="1263"/>
        <v>2.022201858267701E-48</v>
      </c>
      <c r="C5813" s="178">
        <f t="shared" si="1264"/>
        <v>2.0176401191455997E-48</v>
      </c>
      <c r="D5813" s="165">
        <f t="shared" si="1265"/>
        <v>2.2558277767625785E-3</v>
      </c>
      <c r="E5813" s="166">
        <f t="shared" si="1275"/>
        <v>24.291375447755232</v>
      </c>
      <c r="F5813" s="167">
        <f t="shared" si="1276"/>
        <v>13.045452033018037</v>
      </c>
      <c r="G5813" s="167">
        <f t="shared" si="1266"/>
        <v>453355.85159121687</v>
      </c>
      <c r="H5813" s="167">
        <f t="shared" si="1267"/>
        <v>271299.98899881309</v>
      </c>
      <c r="I5813" s="168">
        <f t="shared" si="1268"/>
        <v>724655.84059002995</v>
      </c>
      <c r="J5813" s="168">
        <f t="shared" si="1270"/>
        <v>674611.85310822958</v>
      </c>
      <c r="K5813" s="94"/>
      <c r="L5813" s="265">
        <f t="shared" si="1269"/>
        <v>276145.94965884241</v>
      </c>
      <c r="M5813" s="265">
        <f>$G5813*NonHospFrac+theModel!$H5813*NonHospFrac</f>
        <v>448509.89093118755</v>
      </c>
      <c r="N5813" s="266">
        <f t="shared" si="1271"/>
        <v>724655.84059002995</v>
      </c>
      <c r="O5813" s="158"/>
      <c r="P5813" s="265">
        <f t="shared" si="1272"/>
        <v>257075.59422415204</v>
      </c>
      <c r="Q5813" s="265">
        <f t="shared" si="1273"/>
        <v>448508.33068056853</v>
      </c>
      <c r="R5813" s="266">
        <f t="shared" si="1274"/>
        <v>705583.92490472062</v>
      </c>
    </row>
    <row r="5814" spans="1:18" x14ac:dyDescent="0.25">
      <c r="A5814" s="81">
        <v>5783</v>
      </c>
      <c r="B5814" s="93">
        <f t="shared" si="1263"/>
        <v>1.98442619883004E-48</v>
      </c>
      <c r="C5814" s="178">
        <f t="shared" si="1264"/>
        <v>1.9799496750897838E-48</v>
      </c>
      <c r="D5814" s="165">
        <f t="shared" si="1265"/>
        <v>2.2558277767625785E-3</v>
      </c>
      <c r="E5814" s="166">
        <f t="shared" si="1275"/>
        <v>24.291375447755232</v>
      </c>
      <c r="F5814" s="167">
        <f t="shared" si="1276"/>
        <v>13.0477078607948</v>
      </c>
      <c r="G5814" s="167">
        <f t="shared" si="1266"/>
        <v>453434.24617043027</v>
      </c>
      <c r="H5814" s="167">
        <f t="shared" si="1267"/>
        <v>271299.98899881309</v>
      </c>
      <c r="I5814" s="168">
        <f t="shared" si="1268"/>
        <v>724734.2351692433</v>
      </c>
      <c r="J5814" s="168">
        <f t="shared" si="1270"/>
        <v>674673.78427241277</v>
      </c>
      <c r="K5814" s="94"/>
      <c r="L5814" s="265">
        <f t="shared" si="1269"/>
        <v>276175.82362702477</v>
      </c>
      <c r="M5814" s="265">
        <f>$G5814*NonHospFrac+theModel!$H5814*NonHospFrac</f>
        <v>448558.41154221853</v>
      </c>
      <c r="N5814" s="266">
        <f t="shared" si="1271"/>
        <v>724734.2351692433</v>
      </c>
      <c r="O5814" s="158"/>
      <c r="P5814" s="265">
        <f t="shared" si="1272"/>
        <v>257099.19444813268</v>
      </c>
      <c r="Q5814" s="265">
        <f t="shared" si="1273"/>
        <v>448556.85129159951</v>
      </c>
      <c r="R5814" s="266">
        <f t="shared" si="1274"/>
        <v>705656.04573973222</v>
      </c>
    </row>
    <row r="5815" spans="1:18" x14ac:dyDescent="0.25">
      <c r="A5815" s="81">
        <v>5784</v>
      </c>
      <c r="B5815" s="93">
        <f t="shared" si="1263"/>
        <v>1.9473562060596326E-48</v>
      </c>
      <c r="C5815" s="178">
        <f t="shared" si="1264"/>
        <v>1.9429633058387522E-48</v>
      </c>
      <c r="D5815" s="165">
        <f t="shared" si="1265"/>
        <v>2.2558277767625785E-3</v>
      </c>
      <c r="E5815" s="166">
        <f t="shared" si="1275"/>
        <v>24.291375447755232</v>
      </c>
      <c r="F5815" s="167">
        <f t="shared" si="1276"/>
        <v>13.049963688571562</v>
      </c>
      <c r="G5815" s="167">
        <f t="shared" si="1266"/>
        <v>453512.64074964373</v>
      </c>
      <c r="H5815" s="167">
        <f t="shared" si="1267"/>
        <v>271299.98899881309</v>
      </c>
      <c r="I5815" s="168">
        <f t="shared" si="1268"/>
        <v>724812.62974845688</v>
      </c>
      <c r="J5815" s="168">
        <f t="shared" si="1270"/>
        <v>674735.71291215997</v>
      </c>
      <c r="K5815" s="94"/>
      <c r="L5815" s="265">
        <f t="shared" si="1269"/>
        <v>276205.69759520725</v>
      </c>
      <c r="M5815" s="265">
        <f>$G5815*NonHospFrac+theModel!$H5815*NonHospFrac</f>
        <v>448606.93215324963</v>
      </c>
      <c r="N5815" s="266">
        <f t="shared" si="1271"/>
        <v>724812.62974845688</v>
      </c>
      <c r="O5815" s="158"/>
      <c r="P5815" s="265">
        <f t="shared" si="1272"/>
        <v>257122.79371012183</v>
      </c>
      <c r="Q5815" s="265">
        <f t="shared" si="1273"/>
        <v>448605.37190263061</v>
      </c>
      <c r="R5815" s="266">
        <f t="shared" si="1274"/>
        <v>705728.16561275243</v>
      </c>
    </row>
    <row r="5816" spans="1:18" x14ac:dyDescent="0.25">
      <c r="A5816" s="81">
        <v>5785</v>
      </c>
      <c r="B5816" s="93">
        <f t="shared" si="1263"/>
        <v>1.9109786977791579E-48</v>
      </c>
      <c r="C5816" s="178">
        <f t="shared" si="1264"/>
        <v>1.9066678589519061E-48</v>
      </c>
      <c r="D5816" s="165">
        <f t="shared" si="1265"/>
        <v>2.2558277767625785E-3</v>
      </c>
      <c r="E5816" s="166">
        <f t="shared" si="1275"/>
        <v>24.291375447755232</v>
      </c>
      <c r="F5816" s="167">
        <f t="shared" si="1276"/>
        <v>13.052219516348325</v>
      </c>
      <c r="G5816" s="167">
        <f t="shared" si="1266"/>
        <v>453591.03532885719</v>
      </c>
      <c r="H5816" s="167">
        <f t="shared" si="1267"/>
        <v>271299.98899881309</v>
      </c>
      <c r="I5816" s="168">
        <f t="shared" si="1268"/>
        <v>724891.02432767022</v>
      </c>
      <c r="J5816" s="168">
        <f t="shared" si="1270"/>
        <v>674797.63902757363</v>
      </c>
      <c r="K5816" s="94"/>
      <c r="L5816" s="265">
        <f t="shared" si="1269"/>
        <v>276235.57156338968</v>
      </c>
      <c r="M5816" s="265">
        <f>$G5816*NonHospFrac+theModel!$H5816*NonHospFrac</f>
        <v>448655.45276428061</v>
      </c>
      <c r="N5816" s="266">
        <f t="shared" si="1271"/>
        <v>724891.02432767022</v>
      </c>
      <c r="O5816" s="158"/>
      <c r="P5816" s="265">
        <f t="shared" si="1272"/>
        <v>257146.39201015857</v>
      </c>
      <c r="Q5816" s="265">
        <f t="shared" si="1273"/>
        <v>448653.89251366159</v>
      </c>
      <c r="R5816" s="266">
        <f t="shared" si="1274"/>
        <v>705800.28452382016</v>
      </c>
    </row>
    <row r="5817" spans="1:18" x14ac:dyDescent="0.25">
      <c r="A5817" s="81">
        <v>5786</v>
      </c>
      <c r="B5817" s="93">
        <f t="shared" si="1263"/>
        <v>1.8752807380602019E-48</v>
      </c>
      <c r="C5817" s="178">
        <f t="shared" si="1264"/>
        <v>1.8710504276820579E-48</v>
      </c>
      <c r="D5817" s="165">
        <f t="shared" si="1265"/>
        <v>2.2558277767625785E-3</v>
      </c>
      <c r="E5817" s="166">
        <f t="shared" si="1275"/>
        <v>24.291375447755232</v>
      </c>
      <c r="F5817" s="167">
        <f t="shared" si="1276"/>
        <v>13.054475344125088</v>
      </c>
      <c r="G5817" s="167">
        <f t="shared" si="1266"/>
        <v>453669.42990807054</v>
      </c>
      <c r="H5817" s="167">
        <f t="shared" si="1267"/>
        <v>271299.98899881309</v>
      </c>
      <c r="I5817" s="168">
        <f t="shared" si="1268"/>
        <v>724969.41890688357</v>
      </c>
      <c r="J5817" s="168">
        <f t="shared" si="1270"/>
        <v>674859.5626187569</v>
      </c>
      <c r="K5817" s="94"/>
      <c r="L5817" s="265">
        <f t="shared" si="1269"/>
        <v>276265.4455315721</v>
      </c>
      <c r="M5817" s="265">
        <f>$G5817*NonHospFrac+theModel!$H5817*NonHospFrac</f>
        <v>448703.97337531159</v>
      </c>
      <c r="N5817" s="266">
        <f t="shared" si="1271"/>
        <v>724969.41890688369</v>
      </c>
      <c r="O5817" s="158"/>
      <c r="P5817" s="265">
        <f t="shared" si="1272"/>
        <v>257169.98934828214</v>
      </c>
      <c r="Q5817" s="265">
        <f t="shared" si="1273"/>
        <v>448702.41312469257</v>
      </c>
      <c r="R5817" s="266">
        <f t="shared" si="1274"/>
        <v>705872.40247297473</v>
      </c>
    </row>
    <row r="5818" spans="1:18" x14ac:dyDescent="0.25">
      <c r="A5818" s="81">
        <v>5787</v>
      </c>
      <c r="B5818" s="93">
        <f t="shared" si="1263"/>
        <v>1.8402496326236492E-48</v>
      </c>
      <c r="C5818" s="178">
        <f t="shared" si="1264"/>
        <v>1.8360983463861997E-48</v>
      </c>
      <c r="D5818" s="165">
        <f t="shared" si="1265"/>
        <v>2.2558277767625785E-3</v>
      </c>
      <c r="E5818" s="166">
        <f t="shared" si="1275"/>
        <v>24.291375447755232</v>
      </c>
      <c r="F5818" s="167">
        <f t="shared" si="1276"/>
        <v>13.05673117190185</v>
      </c>
      <c r="G5818" s="167">
        <f t="shared" si="1266"/>
        <v>453747.824487284</v>
      </c>
      <c r="H5818" s="167">
        <f t="shared" si="1267"/>
        <v>271299.98899881309</v>
      </c>
      <c r="I5818" s="168">
        <f t="shared" si="1268"/>
        <v>725047.81348609715</v>
      </c>
      <c r="J5818" s="168">
        <f t="shared" si="1270"/>
        <v>674921.48368581291</v>
      </c>
      <c r="K5818" s="94"/>
      <c r="L5818" s="265">
        <f t="shared" si="1269"/>
        <v>276295.31949975446</v>
      </c>
      <c r="M5818" s="265">
        <f>$G5818*NonHospFrac+theModel!$H5818*NonHospFrac</f>
        <v>448752.49398634257</v>
      </c>
      <c r="N5818" s="266">
        <f t="shared" si="1271"/>
        <v>725047.81348609703</v>
      </c>
      <c r="O5818" s="158"/>
      <c r="P5818" s="265">
        <f t="shared" si="1272"/>
        <v>257193.5857245317</v>
      </c>
      <c r="Q5818" s="265">
        <f t="shared" si="1273"/>
        <v>448750.93373572355</v>
      </c>
      <c r="R5818" s="266">
        <f t="shared" si="1274"/>
        <v>705944.51946025528</v>
      </c>
    </row>
    <row r="5819" spans="1:18" x14ac:dyDescent="0.25">
      <c r="A5819" s="81">
        <v>5788</v>
      </c>
      <c r="B5819" s="93">
        <f t="shared" si="1263"/>
        <v>1.805872924325138E-48</v>
      </c>
      <c r="C5819" s="178">
        <f t="shared" si="1264"/>
        <v>1.8017991860211419E-48</v>
      </c>
      <c r="D5819" s="165">
        <f t="shared" si="1265"/>
        <v>2.2558277767625785E-3</v>
      </c>
      <c r="E5819" s="166">
        <f t="shared" si="1275"/>
        <v>24.291375447755232</v>
      </c>
      <c r="F5819" s="167">
        <f t="shared" si="1276"/>
        <v>13.058986999678613</v>
      </c>
      <c r="G5819" s="167">
        <f t="shared" si="1266"/>
        <v>453826.2190664974</v>
      </c>
      <c r="H5819" s="167">
        <f t="shared" si="1267"/>
        <v>271299.98899881309</v>
      </c>
      <c r="I5819" s="168">
        <f t="shared" si="1268"/>
        <v>725126.20806531049</v>
      </c>
      <c r="J5819" s="168">
        <f t="shared" si="1270"/>
        <v>674983.40222884412</v>
      </c>
      <c r="K5819" s="94"/>
      <c r="L5819" s="265">
        <f t="shared" si="1269"/>
        <v>276325.19346793694</v>
      </c>
      <c r="M5819" s="265">
        <f>$G5819*NonHospFrac+theModel!$H5819*NonHospFrac</f>
        <v>448801.01459737355</v>
      </c>
      <c r="N5819" s="266">
        <f t="shared" si="1271"/>
        <v>725126.20806531049</v>
      </c>
      <c r="O5819" s="158"/>
      <c r="P5819" s="265">
        <f t="shared" si="1272"/>
        <v>257217.18113894662</v>
      </c>
      <c r="Q5819" s="265">
        <f t="shared" si="1273"/>
        <v>448799.45434675453</v>
      </c>
      <c r="R5819" s="266">
        <f t="shared" si="1274"/>
        <v>706016.63548570115</v>
      </c>
    </row>
    <row r="5820" spans="1:18" x14ac:dyDescent="0.25">
      <c r="A5820" s="81">
        <v>5789</v>
      </c>
      <c r="B5820" s="93">
        <f t="shared" si="1263"/>
        <v>1.7721383887256913E-48</v>
      </c>
      <c r="C5820" s="178">
        <f t="shared" si="1264"/>
        <v>1.7681407497241364E-48</v>
      </c>
      <c r="D5820" s="165">
        <f t="shared" si="1265"/>
        <v>2.2558277767625785E-3</v>
      </c>
      <c r="E5820" s="166">
        <f t="shared" si="1275"/>
        <v>24.291375447755232</v>
      </c>
      <c r="F5820" s="167">
        <f t="shared" si="1276"/>
        <v>13.061242827455375</v>
      </c>
      <c r="G5820" s="167">
        <f t="shared" si="1266"/>
        <v>453904.61364571092</v>
      </c>
      <c r="H5820" s="167">
        <f t="shared" si="1267"/>
        <v>271299.98899881309</v>
      </c>
      <c r="I5820" s="168">
        <f t="shared" si="1268"/>
        <v>725204.60264452407</v>
      </c>
      <c r="J5820" s="168">
        <f t="shared" si="1270"/>
        <v>675045.3182479539</v>
      </c>
      <c r="K5820" s="94"/>
      <c r="L5820" s="265">
        <f t="shared" si="1269"/>
        <v>276355.06743611943</v>
      </c>
      <c r="M5820" s="265">
        <f>$G5820*NonHospFrac+theModel!$H5820*NonHospFrac</f>
        <v>448849.53520840465</v>
      </c>
      <c r="N5820" s="266">
        <f t="shared" si="1271"/>
        <v>725204.60264452407</v>
      </c>
      <c r="O5820" s="158"/>
      <c r="P5820" s="265">
        <f t="shared" si="1272"/>
        <v>257240.77559156597</v>
      </c>
      <c r="Q5820" s="265">
        <f t="shared" si="1273"/>
        <v>448847.97495778563</v>
      </c>
      <c r="R5820" s="266">
        <f t="shared" si="1274"/>
        <v>706088.75054935156</v>
      </c>
    </row>
    <row r="5821" spans="1:18" x14ac:dyDescent="0.25">
      <c r="A5821" s="81">
        <v>5790</v>
      </c>
      <c r="B5821" s="93">
        <f t="shared" si="1263"/>
        <v>1.7390340297442621E-48</v>
      </c>
      <c r="C5821" s="178">
        <f t="shared" si="1264"/>
        <v>1.7351110684752296E-48</v>
      </c>
      <c r="D5821" s="165">
        <f t="shared" si="1265"/>
        <v>2.2558277767625785E-3</v>
      </c>
      <c r="E5821" s="166">
        <f t="shared" si="1275"/>
        <v>24.291375447755232</v>
      </c>
      <c r="F5821" s="167">
        <f t="shared" si="1276"/>
        <v>13.063498655232138</v>
      </c>
      <c r="G5821" s="167">
        <f t="shared" si="1266"/>
        <v>453983.00822492433</v>
      </c>
      <c r="H5821" s="167">
        <f t="shared" si="1267"/>
        <v>271299.98899881309</v>
      </c>
      <c r="I5821" s="168">
        <f t="shared" si="1268"/>
        <v>725282.99722373742</v>
      </c>
      <c r="J5821" s="168">
        <f t="shared" si="1270"/>
        <v>675107.23174324457</v>
      </c>
      <c r="K5821" s="94"/>
      <c r="L5821" s="265">
        <f t="shared" si="1269"/>
        <v>276384.94140430179</v>
      </c>
      <c r="M5821" s="265">
        <f>$G5821*NonHospFrac+theModel!$H5821*NonHospFrac</f>
        <v>448898.05581943563</v>
      </c>
      <c r="N5821" s="266">
        <f t="shared" si="1271"/>
        <v>725282.99722373742</v>
      </c>
      <c r="O5821" s="158"/>
      <c r="P5821" s="265">
        <f t="shared" si="1272"/>
        <v>257264.36908242889</v>
      </c>
      <c r="Q5821" s="265">
        <f t="shared" si="1273"/>
        <v>448896.49556881661</v>
      </c>
      <c r="R5821" s="266">
        <f t="shared" si="1274"/>
        <v>706160.86465124553</v>
      </c>
    </row>
    <row r="5822" spans="1:18" x14ac:dyDescent="0.25">
      <c r="A5822" s="81">
        <v>5791</v>
      </c>
      <c r="B5822" s="93">
        <f t="shared" si="1263"/>
        <v>1.7065480753923071E-48</v>
      </c>
      <c r="C5822" s="178">
        <f t="shared" si="1264"/>
        <v>1.7026983968414564E-48</v>
      </c>
      <c r="D5822" s="165">
        <f t="shared" si="1265"/>
        <v>2.2558277767625785E-3</v>
      </c>
      <c r="E5822" s="166">
        <f t="shared" si="1275"/>
        <v>24.291375447755232</v>
      </c>
      <c r="F5822" s="167">
        <f t="shared" si="1276"/>
        <v>13.065754483008901</v>
      </c>
      <c r="G5822" s="167">
        <f t="shared" si="1266"/>
        <v>454061.40280413767</v>
      </c>
      <c r="H5822" s="167">
        <f t="shared" si="1267"/>
        <v>271299.98899881309</v>
      </c>
      <c r="I5822" s="168">
        <f t="shared" si="1268"/>
        <v>725361.39180295076</v>
      </c>
      <c r="J5822" s="168">
        <f t="shared" si="1270"/>
        <v>675169.14271481929</v>
      </c>
      <c r="K5822" s="94"/>
      <c r="L5822" s="265">
        <f t="shared" si="1269"/>
        <v>276414.81537248421</v>
      </c>
      <c r="M5822" s="265">
        <f>$G5822*NonHospFrac+theModel!$H5822*NonHospFrac</f>
        <v>448946.57643046649</v>
      </c>
      <c r="N5822" s="266">
        <f t="shared" si="1271"/>
        <v>725361.39180295076</v>
      </c>
      <c r="O5822" s="158"/>
      <c r="P5822" s="265">
        <f t="shared" si="1272"/>
        <v>257287.96161157475</v>
      </c>
      <c r="Q5822" s="265">
        <f t="shared" si="1273"/>
        <v>448945.01617984747</v>
      </c>
      <c r="R5822" s="266">
        <f t="shared" si="1274"/>
        <v>706232.97779142228</v>
      </c>
    </row>
    <row r="5823" spans="1:18" x14ac:dyDescent="0.25">
      <c r="A5823" s="81">
        <v>5792</v>
      </c>
      <c r="B5823" s="93">
        <f t="shared" si="1263"/>
        <v>1.6746689735872638E-48</v>
      </c>
      <c r="C5823" s="178">
        <f t="shared" si="1264"/>
        <v>1.6708912087997631E-48</v>
      </c>
      <c r="D5823" s="165">
        <f t="shared" si="1265"/>
        <v>2.2558277767625785E-3</v>
      </c>
      <c r="E5823" s="166">
        <f t="shared" si="1275"/>
        <v>24.291375447755232</v>
      </c>
      <c r="F5823" s="167">
        <f t="shared" si="1276"/>
        <v>13.068010310785663</v>
      </c>
      <c r="G5823" s="167">
        <f t="shared" si="1266"/>
        <v>454139.79738335108</v>
      </c>
      <c r="H5823" s="167">
        <f t="shared" si="1267"/>
        <v>271299.98899881309</v>
      </c>
      <c r="I5823" s="168">
        <f t="shared" si="1268"/>
        <v>725439.78638216411</v>
      </c>
      <c r="J5823" s="168">
        <f t="shared" si="1270"/>
        <v>675231.05116278096</v>
      </c>
      <c r="K5823" s="94"/>
      <c r="L5823" s="265">
        <f t="shared" si="1269"/>
        <v>276444.68934066663</v>
      </c>
      <c r="M5823" s="265">
        <f>$G5823*NonHospFrac+theModel!$H5823*NonHospFrac</f>
        <v>448995.09704149747</v>
      </c>
      <c r="N5823" s="266">
        <f t="shared" si="1271"/>
        <v>725439.78638216411</v>
      </c>
      <c r="O5823" s="158"/>
      <c r="P5823" s="265">
        <f t="shared" si="1272"/>
        <v>257311.55317904265</v>
      </c>
      <c r="Q5823" s="265">
        <f t="shared" si="1273"/>
        <v>448993.53679087845</v>
      </c>
      <c r="R5823" s="266">
        <f t="shared" si="1274"/>
        <v>706305.08996992116</v>
      </c>
    </row>
    <row r="5824" spans="1:18" x14ac:dyDescent="0.25">
      <c r="A5824" s="81">
        <v>5793</v>
      </c>
      <c r="B5824" s="93">
        <f t="shared" si="1263"/>
        <v>1.6433853880448738E-48</v>
      </c>
      <c r="C5824" s="178">
        <f t="shared" si="1264"/>
        <v>1.6396781936385965E-48</v>
      </c>
      <c r="D5824" s="165">
        <f t="shared" si="1265"/>
        <v>2.2558277767625785E-3</v>
      </c>
      <c r="E5824" s="166">
        <f t="shared" si="1275"/>
        <v>24.291375447755232</v>
      </c>
      <c r="F5824" s="167">
        <f t="shared" si="1276"/>
        <v>13.070266138562426</v>
      </c>
      <c r="G5824" s="167">
        <f t="shared" si="1266"/>
        <v>454218.19196256448</v>
      </c>
      <c r="H5824" s="167">
        <f t="shared" si="1267"/>
        <v>271299.98899881309</v>
      </c>
      <c r="I5824" s="168">
        <f t="shared" si="1268"/>
        <v>725518.18096137757</v>
      </c>
      <c r="J5824" s="168">
        <f t="shared" si="1270"/>
        <v>675292.9570872325</v>
      </c>
      <c r="K5824" s="94"/>
      <c r="L5824" s="265">
        <f t="shared" si="1269"/>
        <v>276474.563308849</v>
      </c>
      <c r="M5824" s="265">
        <f>$G5824*NonHospFrac+theModel!$H5824*NonHospFrac</f>
        <v>449043.61765252845</v>
      </c>
      <c r="N5824" s="266">
        <f t="shared" si="1271"/>
        <v>725518.18096137745</v>
      </c>
      <c r="O5824" s="158"/>
      <c r="P5824" s="265">
        <f t="shared" si="1272"/>
        <v>257335.14378487179</v>
      </c>
      <c r="Q5824" s="265">
        <f t="shared" si="1273"/>
        <v>449042.05740190943</v>
      </c>
      <c r="R5824" s="266">
        <f t="shared" si="1274"/>
        <v>706377.20118678128</v>
      </c>
    </row>
    <row r="5825" spans="1:18" x14ac:dyDescent="0.25">
      <c r="A5825" s="81">
        <v>5794</v>
      </c>
      <c r="B5825" s="93">
        <f t="shared" si="1263"/>
        <v>1.6126861942478519E-48</v>
      </c>
      <c r="C5825" s="178">
        <f t="shared" si="1264"/>
        <v>1.609048251935666E-48</v>
      </c>
      <c r="D5825" s="165">
        <f t="shared" si="1265"/>
        <v>2.2558277767625785E-3</v>
      </c>
      <c r="E5825" s="166">
        <f t="shared" si="1275"/>
        <v>24.291375447755232</v>
      </c>
      <c r="F5825" s="167">
        <f t="shared" si="1276"/>
        <v>13.072521966339188</v>
      </c>
      <c r="G5825" s="167">
        <f t="shared" si="1266"/>
        <v>454296.586541778</v>
      </c>
      <c r="H5825" s="167">
        <f t="shared" si="1267"/>
        <v>271299.98899881309</v>
      </c>
      <c r="I5825" s="168">
        <f t="shared" si="1268"/>
        <v>725596.57554059103</v>
      </c>
      <c r="J5825" s="168">
        <f t="shared" si="1270"/>
        <v>675354.8604882767</v>
      </c>
      <c r="K5825" s="94"/>
      <c r="L5825" s="265">
        <f t="shared" si="1269"/>
        <v>276504.43727703148</v>
      </c>
      <c r="M5825" s="265">
        <f>$G5825*NonHospFrac+theModel!$H5825*NonHospFrac</f>
        <v>449092.13826355955</v>
      </c>
      <c r="N5825" s="266">
        <f t="shared" si="1271"/>
        <v>725596.57554059103</v>
      </c>
      <c r="O5825" s="158"/>
      <c r="P5825" s="265">
        <f t="shared" si="1272"/>
        <v>257358.73342910147</v>
      </c>
      <c r="Q5825" s="265">
        <f t="shared" si="1273"/>
        <v>449090.57801294053</v>
      </c>
      <c r="R5825" s="266">
        <f t="shared" si="1274"/>
        <v>706449.311442042</v>
      </c>
    </row>
    <row r="5826" spans="1:18" x14ac:dyDescent="0.25">
      <c r="A5826" s="81">
        <v>5795</v>
      </c>
      <c r="B5826" s="93">
        <f t="shared" si="1263"/>
        <v>1.5825604754900041E-48</v>
      </c>
      <c r="C5826" s="178">
        <f t="shared" si="1264"/>
        <v>1.5789904916109872E-48</v>
      </c>
      <c r="D5826" s="165">
        <f t="shared" si="1265"/>
        <v>2.2558277767625785E-3</v>
      </c>
      <c r="E5826" s="166">
        <f t="shared" si="1275"/>
        <v>24.291375447755232</v>
      </c>
      <c r="F5826" s="167">
        <f t="shared" si="1276"/>
        <v>13.074777794115951</v>
      </c>
      <c r="G5826" s="167">
        <f t="shared" si="1266"/>
        <v>454374.98112099135</v>
      </c>
      <c r="H5826" s="167">
        <f t="shared" si="1267"/>
        <v>271299.98899881309</v>
      </c>
      <c r="I5826" s="168">
        <f t="shared" si="1268"/>
        <v>725674.97011980438</v>
      </c>
      <c r="J5826" s="168">
        <f t="shared" si="1270"/>
        <v>675416.76136601635</v>
      </c>
      <c r="K5826" s="94"/>
      <c r="L5826" s="265">
        <f t="shared" si="1269"/>
        <v>276534.3112452139</v>
      </c>
      <c r="M5826" s="265">
        <f>$G5826*NonHospFrac+theModel!$H5826*NonHospFrac</f>
        <v>449140.65887459053</v>
      </c>
      <c r="N5826" s="266">
        <f t="shared" si="1271"/>
        <v>725674.97011980438</v>
      </c>
      <c r="O5826" s="158"/>
      <c r="P5826" s="265">
        <f t="shared" si="1272"/>
        <v>257382.32211177077</v>
      </c>
      <c r="Q5826" s="265">
        <f t="shared" si="1273"/>
        <v>449139.09862397151</v>
      </c>
      <c r="R5826" s="266">
        <f t="shared" si="1274"/>
        <v>706521.42073574231</v>
      </c>
    </row>
    <row r="5827" spans="1:18" x14ac:dyDescent="0.25">
      <c r="A5827" s="81">
        <v>5796</v>
      </c>
      <c r="B5827" s="93">
        <f t="shared" si="1263"/>
        <v>1.5529975189942217E-48</v>
      </c>
      <c r="C5827" s="178">
        <f t="shared" si="1264"/>
        <v>1.5494942240536312E-48</v>
      </c>
      <c r="D5827" s="165">
        <f t="shared" si="1265"/>
        <v>2.2558277767625785E-3</v>
      </c>
      <c r="E5827" s="166">
        <f t="shared" si="1275"/>
        <v>24.291375447755232</v>
      </c>
      <c r="F5827" s="167">
        <f t="shared" si="1276"/>
        <v>13.077033621892713</v>
      </c>
      <c r="G5827" s="167">
        <f t="shared" si="1266"/>
        <v>454453.37570020475</v>
      </c>
      <c r="H5827" s="167">
        <f t="shared" si="1267"/>
        <v>271299.98899881309</v>
      </c>
      <c r="I5827" s="168">
        <f t="shared" si="1268"/>
        <v>725753.36469901784</v>
      </c>
      <c r="J5827" s="168">
        <f t="shared" si="1270"/>
        <v>675478.65972055437</v>
      </c>
      <c r="K5827" s="94"/>
      <c r="L5827" s="265">
        <f t="shared" si="1269"/>
        <v>276564.18521339633</v>
      </c>
      <c r="M5827" s="265">
        <f>$G5827*NonHospFrac+theModel!$H5827*NonHospFrac</f>
        <v>449189.17948562151</v>
      </c>
      <c r="N5827" s="266">
        <f t="shared" si="1271"/>
        <v>725753.36469901784</v>
      </c>
      <c r="O5827" s="158"/>
      <c r="P5827" s="265">
        <f t="shared" si="1272"/>
        <v>257405.90983291893</v>
      </c>
      <c r="Q5827" s="265">
        <f t="shared" si="1273"/>
        <v>449187.61923500249</v>
      </c>
      <c r="R5827" s="266">
        <f t="shared" si="1274"/>
        <v>706593.52906792145</v>
      </c>
    </row>
    <row r="5828" spans="1:18" x14ac:dyDescent="0.25">
      <c r="A5828" s="81">
        <v>5797</v>
      </c>
      <c r="B5828" s="93">
        <f t="shared" si="1263"/>
        <v>1.523986812102993E-48</v>
      </c>
      <c r="C5828" s="178">
        <f t="shared" si="1264"/>
        <v>1.5205489603208312E-48</v>
      </c>
      <c r="D5828" s="165">
        <f t="shared" si="1265"/>
        <v>2.2558277767625785E-3</v>
      </c>
      <c r="E5828" s="166">
        <f t="shared" si="1275"/>
        <v>24.291375447755232</v>
      </c>
      <c r="F5828" s="167">
        <f t="shared" si="1276"/>
        <v>13.079289449669476</v>
      </c>
      <c r="G5828" s="167">
        <f t="shared" si="1266"/>
        <v>454531.77027941821</v>
      </c>
      <c r="H5828" s="167">
        <f t="shared" si="1267"/>
        <v>271299.98899881309</v>
      </c>
      <c r="I5828" s="168">
        <f t="shared" si="1268"/>
        <v>725831.7592782313</v>
      </c>
      <c r="J5828" s="168">
        <f t="shared" si="1270"/>
        <v>675540.55555199366</v>
      </c>
      <c r="K5828" s="94"/>
      <c r="L5828" s="265">
        <f t="shared" si="1269"/>
        <v>276594.05918157881</v>
      </c>
      <c r="M5828" s="265">
        <f>$G5828*NonHospFrac+theModel!$H5828*NonHospFrac</f>
        <v>449237.70009665249</v>
      </c>
      <c r="N5828" s="266">
        <f t="shared" si="1271"/>
        <v>725831.7592782313</v>
      </c>
      <c r="O5828" s="158"/>
      <c r="P5828" s="265">
        <f t="shared" si="1272"/>
        <v>257429.49659258517</v>
      </c>
      <c r="Q5828" s="265">
        <f t="shared" si="1273"/>
        <v>449236.13984603347</v>
      </c>
      <c r="R5828" s="266">
        <f t="shared" si="1274"/>
        <v>706665.63643861865</v>
      </c>
    </row>
    <row r="5829" spans="1:18" x14ac:dyDescent="0.25">
      <c r="A5829" s="81">
        <v>5798</v>
      </c>
      <c r="B5829" s="93">
        <f t="shared" si="1263"/>
        <v>1.4955180385400765E-48</v>
      </c>
      <c r="C5829" s="178">
        <f t="shared" si="1264"/>
        <v>1.4921444074080882E-48</v>
      </c>
      <c r="D5829" s="165">
        <f t="shared" si="1265"/>
        <v>2.2558277767625785E-3</v>
      </c>
      <c r="E5829" s="166">
        <f t="shared" si="1275"/>
        <v>24.291375447755232</v>
      </c>
      <c r="F5829" s="167">
        <f t="shared" si="1276"/>
        <v>13.081545277446239</v>
      </c>
      <c r="G5829" s="167">
        <f t="shared" si="1266"/>
        <v>454610.16485863167</v>
      </c>
      <c r="H5829" s="167">
        <f t="shared" si="1267"/>
        <v>271299.98899881309</v>
      </c>
      <c r="I5829" s="168">
        <f t="shared" si="1268"/>
        <v>725910.15385744476</v>
      </c>
      <c r="J5829" s="168">
        <f t="shared" si="1270"/>
        <v>675602.44886043703</v>
      </c>
      <c r="K5829" s="94"/>
      <c r="L5829" s="265">
        <f t="shared" si="1269"/>
        <v>276623.93314976117</v>
      </c>
      <c r="M5829" s="265">
        <f>$G5829*NonHospFrac+theModel!$H5829*NonHospFrac</f>
        <v>449286.22070768347</v>
      </c>
      <c r="N5829" s="266">
        <f t="shared" si="1271"/>
        <v>725910.15385744465</v>
      </c>
      <c r="O5829" s="158"/>
      <c r="P5829" s="265">
        <f t="shared" si="1272"/>
        <v>257453.08239080859</v>
      </c>
      <c r="Q5829" s="265">
        <f t="shared" si="1273"/>
        <v>449284.66045706446</v>
      </c>
      <c r="R5829" s="266">
        <f t="shared" si="1274"/>
        <v>706737.74284787301</v>
      </c>
    </row>
    <row r="5830" spans="1:18" x14ac:dyDescent="0.25">
      <c r="A5830" s="81">
        <v>5799</v>
      </c>
      <c r="B5830" s="93">
        <f t="shared" si="1263"/>
        <v>1.4675810747420082E-48</v>
      </c>
      <c r="C5830" s="178">
        <f t="shared" si="1264"/>
        <v>1.464270464588954E-48</v>
      </c>
      <c r="D5830" s="165">
        <f t="shared" si="1265"/>
        <v>2.2558277767625785E-3</v>
      </c>
      <c r="E5830" s="166">
        <f t="shared" si="1275"/>
        <v>24.291375447755232</v>
      </c>
      <c r="F5830" s="167">
        <f t="shared" si="1276"/>
        <v>13.083801105223001</v>
      </c>
      <c r="G5830" s="167">
        <f t="shared" si="1266"/>
        <v>454688.55943784502</v>
      </c>
      <c r="H5830" s="167">
        <f t="shared" si="1267"/>
        <v>271299.98899881309</v>
      </c>
      <c r="I5830" s="168">
        <f t="shared" si="1268"/>
        <v>725988.54843665811</v>
      </c>
      <c r="J5830" s="168">
        <f t="shared" si="1270"/>
        <v>675664.33964598714</v>
      </c>
      <c r="K5830" s="94"/>
      <c r="L5830" s="265">
        <f t="shared" si="1269"/>
        <v>276653.80711794359</v>
      </c>
      <c r="M5830" s="265">
        <f>$G5830*NonHospFrac+theModel!$H5830*NonHospFrac</f>
        <v>449334.74131871446</v>
      </c>
      <c r="N5830" s="266">
        <f t="shared" si="1271"/>
        <v>725988.54843665799</v>
      </c>
      <c r="O5830" s="158"/>
      <c r="P5830" s="265">
        <f t="shared" si="1272"/>
        <v>257476.66722762847</v>
      </c>
      <c r="Q5830" s="265">
        <f t="shared" si="1273"/>
        <v>449333.18106809544</v>
      </c>
      <c r="R5830" s="266">
        <f t="shared" si="1274"/>
        <v>706809.8482957239</v>
      </c>
    </row>
    <row r="5831" spans="1:18" x14ac:dyDescent="0.25">
      <c r="A5831" s="81">
        <v>5800</v>
      </c>
      <c r="B5831" s="93">
        <f t="shared" si="1263"/>
        <v>1.4401659862581398E-48</v>
      </c>
      <c r="C5831" s="178">
        <f t="shared" si="1264"/>
        <v>1.4369172198231901E-48</v>
      </c>
      <c r="D5831" s="165">
        <f t="shared" si="1265"/>
        <v>2.2558277767625785E-3</v>
      </c>
      <c r="E5831" s="166">
        <f t="shared" si="1275"/>
        <v>24.291375447755232</v>
      </c>
      <c r="F5831" s="167">
        <f t="shared" si="1276"/>
        <v>13.086056932999764</v>
      </c>
      <c r="G5831" s="167">
        <f t="shared" si="1266"/>
        <v>454766.95401705848</v>
      </c>
      <c r="H5831" s="167">
        <f t="shared" si="1267"/>
        <v>271299.98899881309</v>
      </c>
      <c r="I5831" s="168">
        <f t="shared" si="1268"/>
        <v>726066.94301587157</v>
      </c>
      <c r="J5831" s="168">
        <f t="shared" si="1270"/>
        <v>675726.22790874715</v>
      </c>
      <c r="K5831" s="94"/>
      <c r="L5831" s="265">
        <f t="shared" si="1269"/>
        <v>276683.68108612602</v>
      </c>
      <c r="M5831" s="265">
        <f>$G5831*NonHospFrac+theModel!$H5831*NonHospFrac</f>
        <v>449383.26192974555</v>
      </c>
      <c r="N5831" s="266">
        <f t="shared" si="1271"/>
        <v>726066.94301587157</v>
      </c>
      <c r="O5831" s="158"/>
      <c r="P5831" s="265">
        <f t="shared" si="1272"/>
        <v>257500.25110308398</v>
      </c>
      <c r="Q5831" s="265">
        <f t="shared" si="1273"/>
        <v>449381.70167912653</v>
      </c>
      <c r="R5831" s="266">
        <f t="shared" si="1274"/>
        <v>706881.95278221054</v>
      </c>
    </row>
    <row r="5832" spans="1:18" x14ac:dyDescent="0.25">
      <c r="A5832" s="81">
        <v>5801</v>
      </c>
      <c r="B5832" s="93">
        <f t="shared" si="1263"/>
        <v>1.4132630242179231E-48</v>
      </c>
      <c r="C5832" s="178">
        <f t="shared" si="1264"/>
        <v>1.4100749462320209E-48</v>
      </c>
      <c r="D5832" s="165">
        <f t="shared" si="1265"/>
        <v>2.2558277767625785E-3</v>
      </c>
      <c r="E5832" s="166">
        <f t="shared" si="1275"/>
        <v>24.291375447755232</v>
      </c>
      <c r="F5832" s="167">
        <f t="shared" si="1276"/>
        <v>13.088312760776526</v>
      </c>
      <c r="G5832" s="167">
        <f t="shared" si="1266"/>
        <v>454845.34859627188</v>
      </c>
      <c r="H5832" s="167">
        <f t="shared" si="1267"/>
        <v>271299.98899881309</v>
      </c>
      <c r="I5832" s="168">
        <f t="shared" si="1268"/>
        <v>726145.33759508491</v>
      </c>
      <c r="J5832" s="168">
        <f t="shared" si="1270"/>
        <v>675788.11364881962</v>
      </c>
      <c r="K5832" s="94"/>
      <c r="L5832" s="265">
        <f t="shared" si="1269"/>
        <v>276713.5550543085</v>
      </c>
      <c r="M5832" s="265">
        <f>$G5832*NonHospFrac+theModel!$H5832*NonHospFrac</f>
        <v>449431.78254077653</v>
      </c>
      <c r="N5832" s="266">
        <f t="shared" si="1271"/>
        <v>726145.33759508503</v>
      </c>
      <c r="O5832" s="158"/>
      <c r="P5832" s="265">
        <f t="shared" si="1272"/>
        <v>257523.83401721434</v>
      </c>
      <c r="Q5832" s="265">
        <f t="shared" si="1273"/>
        <v>449430.22229015752</v>
      </c>
      <c r="R5832" s="266">
        <f t="shared" si="1274"/>
        <v>706954.05630737182</v>
      </c>
    </row>
    <row r="5833" spans="1:18" x14ac:dyDescent="0.25">
      <c r="A5833" s="81">
        <v>5802</v>
      </c>
      <c r="B5833" s="93">
        <f t="shared" si="1263"/>
        <v>1.3868626218641893E-48</v>
      </c>
      <c r="C5833" s="178">
        <f t="shared" si="1264"/>
        <v>1.3837340986392344E-48</v>
      </c>
      <c r="D5833" s="165">
        <f t="shared" si="1265"/>
        <v>2.2558277767625785E-3</v>
      </c>
      <c r="E5833" s="166">
        <f t="shared" si="1275"/>
        <v>24.291375447755232</v>
      </c>
      <c r="F5833" s="167">
        <f t="shared" si="1276"/>
        <v>13.090568588553289</v>
      </c>
      <c r="G5833" s="167">
        <f t="shared" si="1266"/>
        <v>454923.7431754854</v>
      </c>
      <c r="H5833" s="167">
        <f t="shared" si="1267"/>
        <v>271299.98899881309</v>
      </c>
      <c r="I5833" s="168">
        <f t="shared" si="1268"/>
        <v>726223.73217429849</v>
      </c>
      <c r="J5833" s="168">
        <f t="shared" si="1270"/>
        <v>675849.99686630769</v>
      </c>
      <c r="K5833" s="94"/>
      <c r="L5833" s="265">
        <f t="shared" si="1269"/>
        <v>276743.42902249092</v>
      </c>
      <c r="M5833" s="265">
        <f>$G5833*NonHospFrac+theModel!$H5833*NonHospFrac</f>
        <v>449480.30315180751</v>
      </c>
      <c r="N5833" s="266">
        <f t="shared" si="1271"/>
        <v>726223.73217429849</v>
      </c>
      <c r="O5833" s="158"/>
      <c r="P5833" s="265">
        <f t="shared" si="1272"/>
        <v>257547.41597005865</v>
      </c>
      <c r="Q5833" s="265">
        <f t="shared" si="1273"/>
        <v>449478.7429011885</v>
      </c>
      <c r="R5833" s="266">
        <f t="shared" si="1274"/>
        <v>707026.1588712472</v>
      </c>
    </row>
    <row r="5834" spans="1:18" x14ac:dyDescent="0.25">
      <c r="A5834" s="81">
        <v>5803</v>
      </c>
      <c r="B5834" s="93">
        <f t="shared" si="1263"/>
        <v>1.3609553911512066E-48</v>
      </c>
      <c r="C5834" s="178">
        <f t="shared" si="1264"/>
        <v>1.3578853101769128E-48</v>
      </c>
      <c r="D5834" s="165">
        <f t="shared" si="1265"/>
        <v>2.2558277767625785E-3</v>
      </c>
      <c r="E5834" s="166">
        <f t="shared" si="1275"/>
        <v>24.291375447755232</v>
      </c>
      <c r="F5834" s="167">
        <f t="shared" si="1276"/>
        <v>13.092824416330052</v>
      </c>
      <c r="G5834" s="167">
        <f t="shared" si="1266"/>
        <v>455002.13775469869</v>
      </c>
      <c r="H5834" s="167">
        <f t="shared" si="1267"/>
        <v>271299.98899881309</v>
      </c>
      <c r="I5834" s="168">
        <f t="shared" si="1268"/>
        <v>726302.12675351184</v>
      </c>
      <c r="J5834" s="168">
        <f t="shared" si="1270"/>
        <v>675911.8775613138</v>
      </c>
      <c r="K5834" s="94"/>
      <c r="L5834" s="265">
        <f t="shared" si="1269"/>
        <v>276773.30299067334</v>
      </c>
      <c r="M5834" s="265">
        <f>$G5834*NonHospFrac+theModel!$H5834*NonHospFrac</f>
        <v>449528.8237628385</v>
      </c>
      <c r="N5834" s="266">
        <f t="shared" si="1271"/>
        <v>726302.12675351184</v>
      </c>
      <c r="O5834" s="158"/>
      <c r="P5834" s="265">
        <f t="shared" si="1272"/>
        <v>257570.99696165614</v>
      </c>
      <c r="Q5834" s="265">
        <f t="shared" si="1273"/>
        <v>449527.26351221948</v>
      </c>
      <c r="R5834" s="266">
        <f t="shared" si="1274"/>
        <v>707098.26047387556</v>
      </c>
    </row>
    <row r="5835" spans="1:18" x14ac:dyDescent="0.25">
      <c r="A5835" s="81">
        <v>5804</v>
      </c>
      <c r="B5835" s="93">
        <f t="shared" si="1263"/>
        <v>1.3355321194061721E-48</v>
      </c>
      <c r="C5835" s="178">
        <f t="shared" si="1264"/>
        <v>1.332519388954457E-48</v>
      </c>
      <c r="D5835" s="165">
        <f t="shared" si="1265"/>
        <v>2.2558277767625785E-3</v>
      </c>
      <c r="E5835" s="166">
        <f t="shared" si="1275"/>
        <v>24.291375447755232</v>
      </c>
      <c r="F5835" s="167">
        <f t="shared" si="1276"/>
        <v>13.095080244106814</v>
      </c>
      <c r="G5835" s="167">
        <f t="shared" si="1266"/>
        <v>455080.53233391215</v>
      </c>
      <c r="H5835" s="167">
        <f t="shared" si="1267"/>
        <v>271299.98899881309</v>
      </c>
      <c r="I5835" s="168">
        <f t="shared" si="1268"/>
        <v>726380.52133272518</v>
      </c>
      <c r="J5835" s="168">
        <f t="shared" si="1270"/>
        <v>675973.75573394098</v>
      </c>
      <c r="K5835" s="94"/>
      <c r="L5835" s="265">
        <f t="shared" si="1269"/>
        <v>276803.17695885571</v>
      </c>
      <c r="M5835" s="265">
        <f>$G5835*NonHospFrac+theModel!$H5835*NonHospFrac</f>
        <v>449577.34437386948</v>
      </c>
      <c r="N5835" s="266">
        <f t="shared" si="1271"/>
        <v>726380.52133272518</v>
      </c>
      <c r="O5835" s="158"/>
      <c r="P5835" s="265">
        <f t="shared" si="1272"/>
        <v>257594.57699204594</v>
      </c>
      <c r="Q5835" s="265">
        <f t="shared" si="1273"/>
        <v>449575.78412325046</v>
      </c>
      <c r="R5835" s="266">
        <f t="shared" si="1274"/>
        <v>707170.36111529637</v>
      </c>
    </row>
    <row r="5836" spans="1:18" x14ac:dyDescent="0.25">
      <c r="A5836" s="81">
        <v>5805</v>
      </c>
      <c r="B5836" s="93">
        <f t="shared" si="1263"/>
        <v>1.3105837660533751E-48</v>
      </c>
      <c r="C5836" s="178">
        <f t="shared" si="1264"/>
        <v>1.3076273147901378E-48</v>
      </c>
      <c r="D5836" s="165">
        <f t="shared" si="1265"/>
        <v>2.2558277767625785E-3</v>
      </c>
      <c r="E5836" s="166">
        <f t="shared" si="1275"/>
        <v>24.291375447755232</v>
      </c>
      <c r="F5836" s="167">
        <f t="shared" si="1276"/>
        <v>13.097336071883577</v>
      </c>
      <c r="G5836" s="167">
        <f t="shared" si="1266"/>
        <v>455158.92691312556</v>
      </c>
      <c r="H5836" s="167">
        <f t="shared" si="1267"/>
        <v>271299.98899881309</v>
      </c>
      <c r="I5836" s="168">
        <f t="shared" si="1268"/>
        <v>726458.91591193865</v>
      </c>
      <c r="J5836" s="168">
        <f t="shared" si="1270"/>
        <v>676035.63138429204</v>
      </c>
      <c r="K5836" s="94"/>
      <c r="L5836" s="265">
        <f t="shared" si="1269"/>
        <v>276833.05092703819</v>
      </c>
      <c r="M5836" s="265">
        <f>$G5836*NonHospFrac+theModel!$H5836*NonHospFrac</f>
        <v>449625.86498490046</v>
      </c>
      <c r="N5836" s="266">
        <f t="shared" si="1271"/>
        <v>726458.91591193865</v>
      </c>
      <c r="O5836" s="158"/>
      <c r="P5836" s="265">
        <f t="shared" si="1272"/>
        <v>257618.15606126736</v>
      </c>
      <c r="Q5836" s="265">
        <f t="shared" si="1273"/>
        <v>449624.30473428144</v>
      </c>
      <c r="R5836" s="266">
        <f t="shared" si="1274"/>
        <v>707242.46079554874</v>
      </c>
    </row>
    <row r="5837" spans="1:18" x14ac:dyDescent="0.25">
      <c r="A5837" s="81">
        <v>5806</v>
      </c>
      <c r="B5837" s="93">
        <f t="shared" si="1263"/>
        <v>1.2861014593990609E-48</v>
      </c>
      <c r="C5837" s="178">
        <f t="shared" si="1264"/>
        <v>1.2832002360032135E-48</v>
      </c>
      <c r="D5837" s="165">
        <f t="shared" si="1265"/>
        <v>2.2558277767625785E-3</v>
      </c>
      <c r="E5837" s="166">
        <f t="shared" si="1275"/>
        <v>24.291375447755232</v>
      </c>
      <c r="F5837" s="167">
        <f t="shared" si="1276"/>
        <v>13.099591899660339</v>
      </c>
      <c r="G5837" s="167">
        <f t="shared" si="1266"/>
        <v>455237.32149233908</v>
      </c>
      <c r="H5837" s="167">
        <f t="shared" si="1267"/>
        <v>271299.98899881309</v>
      </c>
      <c r="I5837" s="168">
        <f t="shared" si="1268"/>
        <v>726537.31049115211</v>
      </c>
      <c r="J5837" s="168">
        <f t="shared" si="1270"/>
        <v>676097.50451246987</v>
      </c>
      <c r="K5837" s="94"/>
      <c r="L5837" s="265">
        <f t="shared" si="1269"/>
        <v>276862.92489522061</v>
      </c>
      <c r="M5837" s="265">
        <f>$G5837*NonHospFrac+theModel!$H5837*NonHospFrac</f>
        <v>449674.38559593156</v>
      </c>
      <c r="N5837" s="266">
        <f t="shared" si="1271"/>
        <v>726537.31049115211</v>
      </c>
      <c r="O5837" s="158"/>
      <c r="P5837" s="265">
        <f t="shared" si="1272"/>
        <v>257641.73416935946</v>
      </c>
      <c r="Q5837" s="265">
        <f t="shared" si="1273"/>
        <v>449672.82534531254</v>
      </c>
      <c r="R5837" s="266">
        <f t="shared" si="1274"/>
        <v>707314.55951467203</v>
      </c>
    </row>
    <row r="5838" spans="1:18" x14ac:dyDescent="0.25">
      <c r="A5838" s="81">
        <v>5807</v>
      </c>
      <c r="B5838" s="93">
        <f t="shared" si="1263"/>
        <v>1.2620764934769367E-48</v>
      </c>
      <c r="C5838" s="178">
        <f t="shared" si="1264"/>
        <v>1.2592294662665523E-48</v>
      </c>
      <c r="D5838" s="165">
        <f t="shared" si="1265"/>
        <v>2.2558277767625785E-3</v>
      </c>
      <c r="E5838" s="166">
        <f t="shared" si="1275"/>
        <v>24.291375447755232</v>
      </c>
      <c r="F5838" s="167">
        <f t="shared" si="1276"/>
        <v>13.101847727437102</v>
      </c>
      <c r="G5838" s="167">
        <f t="shared" si="1266"/>
        <v>455315.71607155248</v>
      </c>
      <c r="H5838" s="167">
        <f t="shared" si="1267"/>
        <v>271299.98899881309</v>
      </c>
      <c r="I5838" s="168">
        <f t="shared" si="1268"/>
        <v>726615.70507036557</v>
      </c>
      <c r="J5838" s="168">
        <f t="shared" si="1270"/>
        <v>676159.37511857715</v>
      </c>
      <c r="K5838" s="94"/>
      <c r="L5838" s="265">
        <f t="shared" si="1269"/>
        <v>276892.79886340303</v>
      </c>
      <c r="M5838" s="265">
        <f>$G5838*NonHospFrac+theModel!$H5838*NonHospFrac</f>
        <v>449722.90620696254</v>
      </c>
      <c r="N5838" s="266">
        <f t="shared" si="1271"/>
        <v>726615.70507036557</v>
      </c>
      <c r="O5838" s="158"/>
      <c r="P5838" s="265">
        <f t="shared" si="1272"/>
        <v>257665.31131636148</v>
      </c>
      <c r="Q5838" s="265">
        <f t="shared" si="1273"/>
        <v>449721.34595634352</v>
      </c>
      <c r="R5838" s="266">
        <f t="shared" si="1274"/>
        <v>707386.65727270499</v>
      </c>
    </row>
    <row r="5839" spans="1:18" x14ac:dyDescent="0.25">
      <c r="A5839" s="81">
        <v>5808</v>
      </c>
      <c r="B5839" s="93">
        <f t="shared" si="1263"/>
        <v>1.238500324952013E-48</v>
      </c>
      <c r="C5839" s="178">
        <f t="shared" si="1264"/>
        <v>1.2357064815174568E-48</v>
      </c>
      <c r="D5839" s="165">
        <f t="shared" si="1265"/>
        <v>2.2558277767625785E-3</v>
      </c>
      <c r="E5839" s="166">
        <f t="shared" si="1275"/>
        <v>24.291375447755232</v>
      </c>
      <c r="F5839" s="167">
        <f t="shared" si="1276"/>
        <v>13.104103555213864</v>
      </c>
      <c r="G5839" s="167">
        <f t="shared" si="1266"/>
        <v>455394.11065076583</v>
      </c>
      <c r="H5839" s="167">
        <f t="shared" si="1267"/>
        <v>271299.98899881309</v>
      </c>
      <c r="I5839" s="168">
        <f t="shared" si="1268"/>
        <v>726694.09964957891</v>
      </c>
      <c r="J5839" s="168">
        <f t="shared" si="1270"/>
        <v>676221.24320271658</v>
      </c>
      <c r="K5839" s="94"/>
      <c r="L5839" s="265">
        <f t="shared" si="1269"/>
        <v>276922.6728315854</v>
      </c>
      <c r="M5839" s="265">
        <f>$G5839*NonHospFrac+theModel!$H5839*NonHospFrac</f>
        <v>449771.4268179934</v>
      </c>
      <c r="N5839" s="266">
        <f t="shared" si="1271"/>
        <v>726694.0996495788</v>
      </c>
      <c r="O5839" s="158"/>
      <c r="P5839" s="265">
        <f t="shared" si="1272"/>
        <v>257688.88750231251</v>
      </c>
      <c r="Q5839" s="265">
        <f t="shared" si="1273"/>
        <v>449769.86656737438</v>
      </c>
      <c r="R5839" s="266">
        <f t="shared" si="1274"/>
        <v>707458.75406968687</v>
      </c>
    </row>
    <row r="5840" spans="1:18" x14ac:dyDescent="0.25">
      <c r="A5840" s="81">
        <v>5809</v>
      </c>
      <c r="B5840" s="93">
        <f t="shared" si="1263"/>
        <v>1.2153645700828635E-48</v>
      </c>
      <c r="C5840" s="178">
        <f t="shared" si="1264"/>
        <v>1.2126229169267774E-48</v>
      </c>
      <c r="D5840" s="165">
        <f t="shared" si="1265"/>
        <v>2.2558277767625785E-3</v>
      </c>
      <c r="E5840" s="166">
        <f t="shared" si="1275"/>
        <v>24.291375447755232</v>
      </c>
      <c r="F5840" s="167">
        <f t="shared" si="1276"/>
        <v>13.106359382990627</v>
      </c>
      <c r="G5840" s="167">
        <f t="shared" si="1266"/>
        <v>455472.50522997923</v>
      </c>
      <c r="H5840" s="167">
        <f t="shared" si="1267"/>
        <v>271299.98899881309</v>
      </c>
      <c r="I5840" s="168">
        <f t="shared" si="1268"/>
        <v>726772.49422879238</v>
      </c>
      <c r="J5840" s="168">
        <f t="shared" si="1270"/>
        <v>676283.10876499128</v>
      </c>
      <c r="K5840" s="94"/>
      <c r="L5840" s="265">
        <f t="shared" si="1269"/>
        <v>276952.54679976788</v>
      </c>
      <c r="M5840" s="265">
        <f>$G5840*NonHospFrac+theModel!$H5840*NonHospFrac</f>
        <v>449819.94742902438</v>
      </c>
      <c r="N5840" s="266">
        <f t="shared" si="1271"/>
        <v>726772.49422879226</v>
      </c>
      <c r="O5840" s="158"/>
      <c r="P5840" s="265">
        <f t="shared" si="1272"/>
        <v>257712.4627272519</v>
      </c>
      <c r="Q5840" s="265">
        <f t="shared" si="1273"/>
        <v>449818.38717840536</v>
      </c>
      <c r="R5840" s="266">
        <f t="shared" si="1274"/>
        <v>707530.84990565723</v>
      </c>
    </row>
    <row r="5841" spans="1:18" x14ac:dyDescent="0.25">
      <c r="A5841" s="81">
        <v>5810</v>
      </c>
      <c r="B5841" s="93">
        <f t="shared" si="1263"/>
        <v>1.1926610017400633E-48</v>
      </c>
      <c r="C5841" s="178">
        <f t="shared" si="1264"/>
        <v>1.1899705639240765E-48</v>
      </c>
      <c r="D5841" s="165">
        <f t="shared" si="1265"/>
        <v>2.2558277767625785E-3</v>
      </c>
      <c r="E5841" s="166">
        <f t="shared" si="1275"/>
        <v>24.291375447755232</v>
      </c>
      <c r="F5841" s="167">
        <f t="shared" si="1276"/>
        <v>13.10861521076739</v>
      </c>
      <c r="G5841" s="167">
        <f t="shared" si="1266"/>
        <v>455550.89980919275</v>
      </c>
      <c r="H5841" s="167">
        <f t="shared" si="1267"/>
        <v>271299.98899881309</v>
      </c>
      <c r="I5841" s="168">
        <f t="shared" si="1268"/>
        <v>726850.88880800584</v>
      </c>
      <c r="J5841" s="168">
        <f t="shared" si="1270"/>
        <v>676344.97180550382</v>
      </c>
      <c r="K5841" s="94"/>
      <c r="L5841" s="265">
        <f t="shared" si="1269"/>
        <v>276982.42076795036</v>
      </c>
      <c r="M5841" s="265">
        <f>$G5841*NonHospFrac+theModel!$H5841*NonHospFrac</f>
        <v>449868.46804005548</v>
      </c>
      <c r="N5841" s="266">
        <f t="shared" si="1271"/>
        <v>726850.88880800584</v>
      </c>
      <c r="O5841" s="158"/>
      <c r="P5841" s="265">
        <f t="shared" si="1272"/>
        <v>257736.03699121869</v>
      </c>
      <c r="Q5841" s="265">
        <f t="shared" si="1273"/>
        <v>449866.90778943646</v>
      </c>
      <c r="R5841" s="266">
        <f t="shared" si="1274"/>
        <v>707602.94478065521</v>
      </c>
    </row>
    <row r="5842" spans="1:18" x14ac:dyDescent="0.25">
      <c r="A5842" s="81">
        <v>5811</v>
      </c>
      <c r="B5842" s="93">
        <f t="shared" si="1263"/>
        <v>1.1703815464808802E-48</v>
      </c>
      <c r="C5842" s="178">
        <f t="shared" si="1264"/>
        <v>1.1677413672789182E-48</v>
      </c>
      <c r="D5842" s="165">
        <f t="shared" si="1265"/>
        <v>2.2558277767625785E-3</v>
      </c>
      <c r="E5842" s="166">
        <f t="shared" si="1275"/>
        <v>24.291375447755232</v>
      </c>
      <c r="F5842" s="167">
        <f t="shared" si="1276"/>
        <v>13.110871038544152</v>
      </c>
      <c r="G5842" s="167">
        <f t="shared" si="1266"/>
        <v>455629.29438840615</v>
      </c>
      <c r="H5842" s="167">
        <f t="shared" si="1267"/>
        <v>271299.98899881309</v>
      </c>
      <c r="I5842" s="168">
        <f t="shared" si="1268"/>
        <v>726929.2833872193</v>
      </c>
      <c r="J5842" s="168">
        <f t="shared" si="1270"/>
        <v>676406.83232435712</v>
      </c>
      <c r="K5842" s="94"/>
      <c r="L5842" s="265">
        <f t="shared" si="1269"/>
        <v>277012.29473613272</v>
      </c>
      <c r="M5842" s="265">
        <f>$G5842*NonHospFrac+theModel!$H5842*NonHospFrac</f>
        <v>449916.98865108646</v>
      </c>
      <c r="N5842" s="266">
        <f t="shared" si="1271"/>
        <v>726929.28338721918</v>
      </c>
      <c r="O5842" s="158"/>
      <c r="P5842" s="265">
        <f t="shared" si="1272"/>
        <v>257759.61029425196</v>
      </c>
      <c r="Q5842" s="265">
        <f t="shared" si="1273"/>
        <v>449915.42840046744</v>
      </c>
      <c r="R5842" s="266">
        <f t="shared" si="1274"/>
        <v>707675.03869471943</v>
      </c>
    </row>
    <row r="5843" spans="1:18" x14ac:dyDescent="0.25">
      <c r="A5843" s="81">
        <v>5812</v>
      </c>
      <c r="B5843" s="93">
        <f t="shared" si="1263"/>
        <v>1.1485182816780653E-48</v>
      </c>
      <c r="C5843" s="178">
        <f t="shared" si="1264"/>
        <v>1.1459274222361363E-48</v>
      </c>
      <c r="D5843" s="165">
        <f t="shared" si="1265"/>
        <v>2.2558277767625785E-3</v>
      </c>
      <c r="E5843" s="166">
        <f t="shared" si="1275"/>
        <v>24.291375447755232</v>
      </c>
      <c r="F5843" s="167">
        <f t="shared" si="1276"/>
        <v>13.113126866320915</v>
      </c>
      <c r="G5843" s="167">
        <f t="shared" si="1266"/>
        <v>455707.6889676195</v>
      </c>
      <c r="H5843" s="167">
        <f t="shared" si="1267"/>
        <v>271299.98899881309</v>
      </c>
      <c r="I5843" s="168">
        <f t="shared" si="1268"/>
        <v>727007.67796643265</v>
      </c>
      <c r="J5843" s="168">
        <f t="shared" si="1270"/>
        <v>676468.69032165373</v>
      </c>
      <c r="K5843" s="94"/>
      <c r="L5843" s="265">
        <f t="shared" si="1269"/>
        <v>277042.16870431515</v>
      </c>
      <c r="M5843" s="265">
        <f>$G5843*NonHospFrac+theModel!$H5843*NonHospFrac</f>
        <v>449965.50926211744</v>
      </c>
      <c r="N5843" s="266">
        <f t="shared" si="1271"/>
        <v>727007.67796643265</v>
      </c>
      <c r="O5843" s="158"/>
      <c r="P5843" s="265">
        <f t="shared" si="1272"/>
        <v>257783.18263639105</v>
      </c>
      <c r="Q5843" s="265">
        <f t="shared" si="1273"/>
        <v>449963.94901149842</v>
      </c>
      <c r="R5843" s="266">
        <f t="shared" si="1274"/>
        <v>707747.1316478895</v>
      </c>
    </row>
    <row r="5844" spans="1:18" x14ac:dyDescent="0.25">
      <c r="A5844" s="81">
        <v>5813</v>
      </c>
      <c r="B5844" s="93">
        <f t="shared" si="1263"/>
        <v>1.1270634327028177E-48</v>
      </c>
      <c r="C5844" s="178">
        <f t="shared" si="1264"/>
        <v>1.1245209717051533E-48</v>
      </c>
      <c r="D5844" s="165">
        <f t="shared" si="1265"/>
        <v>2.2558277767625785E-3</v>
      </c>
      <c r="E5844" s="166">
        <f t="shared" si="1275"/>
        <v>24.291375447755232</v>
      </c>
      <c r="F5844" s="167">
        <f t="shared" si="1276"/>
        <v>13.115382694097677</v>
      </c>
      <c r="G5844" s="167">
        <f t="shared" si="1266"/>
        <v>455786.0835468329</v>
      </c>
      <c r="H5844" s="167">
        <f t="shared" si="1267"/>
        <v>271299.98899881309</v>
      </c>
      <c r="I5844" s="168">
        <f t="shared" si="1268"/>
        <v>727086.07254564599</v>
      </c>
      <c r="J5844" s="168">
        <f t="shared" si="1270"/>
        <v>676530.54579749657</v>
      </c>
      <c r="K5844" s="94"/>
      <c r="L5844" s="265">
        <f t="shared" si="1269"/>
        <v>277072.04267249757</v>
      </c>
      <c r="M5844" s="265">
        <f>$G5844*NonHospFrac+theModel!$H5844*NonHospFrac</f>
        <v>450014.02987314842</v>
      </c>
      <c r="N5844" s="266">
        <f t="shared" si="1271"/>
        <v>727086.07254564599</v>
      </c>
      <c r="O5844" s="158"/>
      <c r="P5844" s="265">
        <f t="shared" si="1272"/>
        <v>257806.75401767509</v>
      </c>
      <c r="Q5844" s="265">
        <f t="shared" si="1273"/>
        <v>450012.4696225294</v>
      </c>
      <c r="R5844" s="266">
        <f t="shared" si="1274"/>
        <v>707819.22364020452</v>
      </c>
    </row>
    <row r="5845" spans="1:18" x14ac:dyDescent="0.25">
      <c r="A5845" s="81">
        <v>5814</v>
      </c>
      <c r="B5845" s="93">
        <f t="shared" si="1263"/>
        <v>1.1060093701598437E-48</v>
      </c>
      <c r="C5845" s="178">
        <f t="shared" si="1264"/>
        <v>1.1035144035012774E-48</v>
      </c>
      <c r="D5845" s="165">
        <f t="shared" si="1265"/>
        <v>2.2558277767625785E-3</v>
      </c>
      <c r="E5845" s="166">
        <f t="shared" si="1275"/>
        <v>24.291375447755232</v>
      </c>
      <c r="F5845" s="167">
        <f t="shared" si="1276"/>
        <v>13.11763852187444</v>
      </c>
      <c r="G5845" s="167">
        <f t="shared" si="1266"/>
        <v>455864.47812604642</v>
      </c>
      <c r="H5845" s="167">
        <f t="shared" si="1267"/>
        <v>271299.98899881309</v>
      </c>
      <c r="I5845" s="168">
        <f t="shared" si="1268"/>
        <v>727164.46712485957</v>
      </c>
      <c r="J5845" s="168">
        <f t="shared" si="1270"/>
        <v>676592.39875198866</v>
      </c>
      <c r="K5845" s="94"/>
      <c r="L5845" s="265">
        <f t="shared" si="1269"/>
        <v>277101.91664068005</v>
      </c>
      <c r="M5845" s="265">
        <f>$G5845*NonHospFrac+theModel!$H5845*NonHospFrac</f>
        <v>450062.55048417952</v>
      </c>
      <c r="N5845" s="266">
        <f t="shared" si="1271"/>
        <v>727164.46712485957</v>
      </c>
      <c r="O5845" s="158"/>
      <c r="P5845" s="265">
        <f t="shared" si="1272"/>
        <v>257830.32443814326</v>
      </c>
      <c r="Q5845" s="265">
        <f t="shared" si="1273"/>
        <v>450060.9902335605</v>
      </c>
      <c r="R5845" s="266">
        <f t="shared" si="1274"/>
        <v>707891.31467170373</v>
      </c>
    </row>
    <row r="5846" spans="1:18" x14ac:dyDescent="0.25">
      <c r="A5846" s="81">
        <v>5815</v>
      </c>
      <c r="B5846" s="93">
        <f t="shared" si="1263"/>
        <v>1.0853486071745842E-48</v>
      </c>
      <c r="C5846" s="178">
        <f t="shared" si="1264"/>
        <v>1.0829002476390492E-48</v>
      </c>
      <c r="D5846" s="165">
        <f t="shared" si="1265"/>
        <v>2.2558277767625785E-3</v>
      </c>
      <c r="E5846" s="166">
        <f t="shared" si="1275"/>
        <v>24.291375447755232</v>
      </c>
      <c r="F5846" s="167">
        <f t="shared" si="1276"/>
        <v>13.119894349651203</v>
      </c>
      <c r="G5846" s="167">
        <f t="shared" si="1266"/>
        <v>455942.87270525983</v>
      </c>
      <c r="H5846" s="167">
        <f t="shared" si="1267"/>
        <v>271299.98899881309</v>
      </c>
      <c r="I5846" s="168">
        <f t="shared" si="1268"/>
        <v>727242.86170407292</v>
      </c>
      <c r="J5846" s="168">
        <f t="shared" si="1270"/>
        <v>676654.24918523233</v>
      </c>
      <c r="K5846" s="94"/>
      <c r="L5846" s="265">
        <f t="shared" si="1269"/>
        <v>277131.79060886241</v>
      </c>
      <c r="M5846" s="265">
        <f>$G5846*NonHospFrac+theModel!$H5846*NonHospFrac</f>
        <v>450111.0710952105</v>
      </c>
      <c r="N5846" s="266">
        <f t="shared" si="1271"/>
        <v>727242.86170407292</v>
      </c>
      <c r="O5846" s="158"/>
      <c r="P5846" s="265">
        <f t="shared" si="1272"/>
        <v>257853.89389783458</v>
      </c>
      <c r="Q5846" s="265">
        <f t="shared" si="1273"/>
        <v>450109.51084459148</v>
      </c>
      <c r="R5846" s="266">
        <f t="shared" si="1274"/>
        <v>707963.40474242601</v>
      </c>
    </row>
    <row r="5847" spans="1:18" x14ac:dyDescent="0.25">
      <c r="A5847" s="81">
        <v>5816</v>
      </c>
      <c r="B5847" s="93">
        <f t="shared" si="1263"/>
        <v>1.0650737967306411E-48</v>
      </c>
      <c r="C5847" s="178">
        <f t="shared" si="1264"/>
        <v>1.0626711736756741E-48</v>
      </c>
      <c r="D5847" s="165">
        <f t="shared" si="1265"/>
        <v>2.2558277767625785E-3</v>
      </c>
      <c r="E5847" s="166">
        <f t="shared" si="1275"/>
        <v>24.291375447755232</v>
      </c>
      <c r="F5847" s="167">
        <f t="shared" si="1276"/>
        <v>13.122150177427965</v>
      </c>
      <c r="G5847" s="167">
        <f t="shared" si="1266"/>
        <v>456021.26728447317</v>
      </c>
      <c r="H5847" s="167">
        <f t="shared" si="1267"/>
        <v>271299.98899881309</v>
      </c>
      <c r="I5847" s="168">
        <f t="shared" si="1268"/>
        <v>727321.25628328626</v>
      </c>
      <c r="J5847" s="168">
        <f t="shared" si="1270"/>
        <v>676716.09709733061</v>
      </c>
      <c r="K5847" s="94"/>
      <c r="L5847" s="265">
        <f t="shared" si="1269"/>
        <v>277161.66457704484</v>
      </c>
      <c r="M5847" s="265">
        <f>$G5847*NonHospFrac+theModel!$H5847*NonHospFrac</f>
        <v>450159.59170624136</v>
      </c>
      <c r="N5847" s="266">
        <f t="shared" si="1271"/>
        <v>727321.25628328626</v>
      </c>
      <c r="O5847" s="158"/>
      <c r="P5847" s="265">
        <f t="shared" si="1272"/>
        <v>257877.46239678838</v>
      </c>
      <c r="Q5847" s="265">
        <f t="shared" si="1273"/>
        <v>450158.03145562235</v>
      </c>
      <c r="R5847" s="266">
        <f t="shared" si="1274"/>
        <v>708035.4938524107</v>
      </c>
    </row>
    <row r="5848" spans="1:18" x14ac:dyDescent="0.25">
      <c r="A5848" s="81">
        <v>5817</v>
      </c>
      <c r="B5848" s="93">
        <f t="shared" si="1263"/>
        <v>1.0451777290572589E-48</v>
      </c>
      <c r="C5848" s="178">
        <f t="shared" si="1264"/>
        <v>1.0428199881043978E-48</v>
      </c>
      <c r="D5848" s="165">
        <f t="shared" si="1265"/>
        <v>2.2558277767625785E-3</v>
      </c>
      <c r="E5848" s="166">
        <f t="shared" si="1275"/>
        <v>24.291375447755232</v>
      </c>
      <c r="F5848" s="167">
        <f t="shared" si="1276"/>
        <v>13.124406005204728</v>
      </c>
      <c r="G5848" s="167">
        <f t="shared" si="1266"/>
        <v>456099.66186368663</v>
      </c>
      <c r="H5848" s="167">
        <f t="shared" si="1267"/>
        <v>271299.98899881309</v>
      </c>
      <c r="I5848" s="168">
        <f t="shared" si="1268"/>
        <v>727399.65086249972</v>
      </c>
      <c r="J5848" s="168">
        <f t="shared" si="1270"/>
        <v>676777.9424883863</v>
      </c>
      <c r="K5848" s="94"/>
      <c r="L5848" s="265">
        <f t="shared" si="1269"/>
        <v>277191.53854522726</v>
      </c>
      <c r="M5848" s="265">
        <f>$G5848*NonHospFrac+theModel!$H5848*NonHospFrac</f>
        <v>450208.11231727246</v>
      </c>
      <c r="N5848" s="266">
        <f t="shared" si="1271"/>
        <v>727399.65086249972</v>
      </c>
      <c r="O5848" s="158"/>
      <c r="P5848" s="265">
        <f t="shared" si="1272"/>
        <v>257901.02993504377</v>
      </c>
      <c r="Q5848" s="265">
        <f t="shared" si="1273"/>
        <v>450206.55206665344</v>
      </c>
      <c r="R5848" s="266">
        <f t="shared" si="1274"/>
        <v>708107.58200169727</v>
      </c>
    </row>
    <row r="5849" spans="1:18" x14ac:dyDescent="0.25">
      <c r="A5849" s="81">
        <v>5818</v>
      </c>
      <c r="B5849" s="93">
        <f t="shared" si="1263"/>
        <v>1.0256533290655998E-48</v>
      </c>
      <c r="C5849" s="178">
        <f t="shared" si="1264"/>
        <v>1.0233396317965646E-48</v>
      </c>
      <c r="D5849" s="165">
        <f t="shared" si="1265"/>
        <v>2.2558277767625785E-3</v>
      </c>
      <c r="E5849" s="166">
        <f t="shared" si="1275"/>
        <v>24.291375447755232</v>
      </c>
      <c r="F5849" s="167">
        <f t="shared" si="1276"/>
        <v>13.12666183298149</v>
      </c>
      <c r="G5849" s="167">
        <f t="shared" si="1266"/>
        <v>456178.05644290004</v>
      </c>
      <c r="H5849" s="167">
        <f t="shared" si="1267"/>
        <v>271299.98899881309</v>
      </c>
      <c r="I5849" s="168">
        <f t="shared" si="1268"/>
        <v>727478.04544171318</v>
      </c>
      <c r="J5849" s="168">
        <f t="shared" si="1270"/>
        <v>676839.78535850218</v>
      </c>
      <c r="K5849" s="94"/>
      <c r="L5849" s="265">
        <f t="shared" si="1269"/>
        <v>277221.41251340968</v>
      </c>
      <c r="M5849" s="265">
        <f>$G5849*NonHospFrac+theModel!$H5849*NonHospFrac</f>
        <v>450256.63292830344</v>
      </c>
      <c r="N5849" s="266">
        <f t="shared" si="1271"/>
        <v>727478.04544171318</v>
      </c>
      <c r="O5849" s="158"/>
      <c r="P5849" s="265">
        <f t="shared" si="1272"/>
        <v>257924.5965126399</v>
      </c>
      <c r="Q5849" s="265">
        <f t="shared" si="1273"/>
        <v>450255.07267768442</v>
      </c>
      <c r="R5849" s="266">
        <f t="shared" si="1274"/>
        <v>708179.66919032438</v>
      </c>
    </row>
    <row r="5850" spans="1:18" x14ac:dyDescent="0.25">
      <c r="A5850" s="81">
        <v>5819</v>
      </c>
      <c r="B5850" s="93">
        <f t="shared" si="1263"/>
        <v>1.0064936538326169E-48</v>
      </c>
      <c r="C5850" s="178">
        <f t="shared" si="1264"/>
        <v>1.004223177491166E-48</v>
      </c>
      <c r="D5850" s="165">
        <f t="shared" si="1265"/>
        <v>2.2558277767625785E-3</v>
      </c>
      <c r="E5850" s="166">
        <f t="shared" si="1275"/>
        <v>24.291375447755232</v>
      </c>
      <c r="F5850" s="167">
        <f t="shared" si="1276"/>
        <v>13.128917660758253</v>
      </c>
      <c r="G5850" s="167">
        <f t="shared" si="1266"/>
        <v>456256.45102211356</v>
      </c>
      <c r="H5850" s="167">
        <f t="shared" si="1267"/>
        <v>271299.98899881309</v>
      </c>
      <c r="I5850" s="168">
        <f t="shared" si="1268"/>
        <v>727556.44002092665</v>
      </c>
      <c r="J5850" s="168">
        <f t="shared" si="1270"/>
        <v>676901.62570778094</v>
      </c>
      <c r="K5850" s="94"/>
      <c r="L5850" s="265">
        <f t="shared" si="1269"/>
        <v>277251.28648159216</v>
      </c>
      <c r="M5850" s="265">
        <f>$G5850*NonHospFrac+theModel!$H5850*NonHospFrac</f>
        <v>450305.15353933442</v>
      </c>
      <c r="N5850" s="266">
        <f t="shared" si="1271"/>
        <v>727556.44002092653</v>
      </c>
      <c r="O5850" s="158"/>
      <c r="P5850" s="265">
        <f t="shared" si="1272"/>
        <v>257948.16212961599</v>
      </c>
      <c r="Q5850" s="265">
        <f t="shared" si="1273"/>
        <v>450303.5932887154</v>
      </c>
      <c r="R5850" s="266">
        <f t="shared" si="1274"/>
        <v>708251.75541833136</v>
      </c>
    </row>
    <row r="5851" spans="1:18" x14ac:dyDescent="0.25">
      <c r="A5851" s="81">
        <v>5820</v>
      </c>
      <c r="B5851" s="93">
        <f t="shared" si="1263"/>
        <v>9.8769189013237059E-49</v>
      </c>
      <c r="C5851" s="178">
        <f t="shared" si="1264"/>
        <v>9.8546382733172678E-49</v>
      </c>
      <c r="D5851" s="165">
        <f t="shared" si="1265"/>
        <v>2.2558277767625785E-3</v>
      </c>
      <c r="E5851" s="166">
        <f t="shared" si="1275"/>
        <v>24.291375447755232</v>
      </c>
      <c r="F5851" s="167">
        <f t="shared" si="1276"/>
        <v>13.131173488535016</v>
      </c>
      <c r="G5851" s="167">
        <f t="shared" si="1266"/>
        <v>456334.8456013269</v>
      </c>
      <c r="H5851" s="167">
        <f t="shared" si="1267"/>
        <v>271299.98899881309</v>
      </c>
      <c r="I5851" s="168">
        <f t="shared" si="1268"/>
        <v>727634.83460013999</v>
      </c>
      <c r="J5851" s="168">
        <f t="shared" si="1270"/>
        <v>676963.46353632514</v>
      </c>
      <c r="K5851" s="94"/>
      <c r="L5851" s="265">
        <f t="shared" si="1269"/>
        <v>277281.16044977459</v>
      </c>
      <c r="M5851" s="265">
        <f>$G5851*NonHospFrac+theModel!$H5851*NonHospFrac</f>
        <v>450353.6741503654</v>
      </c>
      <c r="N5851" s="266">
        <f t="shared" si="1271"/>
        <v>727634.83460013999</v>
      </c>
      <c r="O5851" s="158"/>
      <c r="P5851" s="265">
        <f t="shared" si="1272"/>
        <v>257971.72678601107</v>
      </c>
      <c r="Q5851" s="265">
        <f t="shared" si="1273"/>
        <v>450352.11389974639</v>
      </c>
      <c r="R5851" s="266">
        <f t="shared" si="1274"/>
        <v>708323.84068575746</v>
      </c>
    </row>
    <row r="5852" spans="1:18" x14ac:dyDescent="0.25">
      <c r="A5852" s="81">
        <v>5821</v>
      </c>
      <c r="B5852" s="93">
        <f t="shared" si="1263"/>
        <v>9.6924135201299723E-49</v>
      </c>
      <c r="C5852" s="178">
        <f t="shared" si="1264"/>
        <v>9.6705491044873941E-49</v>
      </c>
      <c r="D5852" s="165">
        <f t="shared" si="1265"/>
        <v>2.2558277767625785E-3</v>
      </c>
      <c r="E5852" s="166">
        <f t="shared" si="1275"/>
        <v>24.291375447755232</v>
      </c>
      <c r="F5852" s="167">
        <f t="shared" si="1276"/>
        <v>13.133429316311778</v>
      </c>
      <c r="G5852" s="167">
        <f t="shared" si="1266"/>
        <v>456413.24018054031</v>
      </c>
      <c r="H5852" s="167">
        <f t="shared" si="1267"/>
        <v>271299.98899881309</v>
      </c>
      <c r="I5852" s="168">
        <f t="shared" si="1268"/>
        <v>727713.22917935345</v>
      </c>
      <c r="J5852" s="168">
        <f t="shared" si="1270"/>
        <v>677025.29884423781</v>
      </c>
      <c r="K5852" s="94"/>
      <c r="L5852" s="265">
        <f t="shared" si="1269"/>
        <v>277311.03441795695</v>
      </c>
      <c r="M5852" s="265">
        <f>$G5852*NonHospFrac+theModel!$H5852*NonHospFrac</f>
        <v>450402.19476139639</v>
      </c>
      <c r="N5852" s="266">
        <f t="shared" si="1271"/>
        <v>727713.22917935334</v>
      </c>
      <c r="O5852" s="158"/>
      <c r="P5852" s="265">
        <f t="shared" si="1272"/>
        <v>257995.29048186433</v>
      </c>
      <c r="Q5852" s="265">
        <f t="shared" si="1273"/>
        <v>450400.63451077737</v>
      </c>
      <c r="R5852" s="266">
        <f t="shared" si="1274"/>
        <v>708395.92499264167</v>
      </c>
    </row>
    <row r="5853" spans="1:18" x14ac:dyDescent="0.25">
      <c r="A5853" s="81">
        <v>5822</v>
      </c>
      <c r="B5853" s="93">
        <f t="shared" si="1263"/>
        <v>9.511354784193957E-49</v>
      </c>
      <c r="C5853" s="178">
        <f t="shared" si="1264"/>
        <v>9.4898988058771293E-49</v>
      </c>
      <c r="D5853" s="165">
        <f t="shared" si="1265"/>
        <v>2.2558277767625785E-3</v>
      </c>
      <c r="E5853" s="166">
        <f t="shared" si="1275"/>
        <v>24.291375447755232</v>
      </c>
      <c r="F5853" s="167">
        <f t="shared" si="1276"/>
        <v>13.135685144088541</v>
      </c>
      <c r="G5853" s="167">
        <f t="shared" si="1266"/>
        <v>456491.63475975371</v>
      </c>
      <c r="H5853" s="167">
        <f t="shared" si="1267"/>
        <v>271299.98899881309</v>
      </c>
      <c r="I5853" s="168">
        <f t="shared" si="1268"/>
        <v>727791.6237585668</v>
      </c>
      <c r="J5853" s="168">
        <f t="shared" si="1270"/>
        <v>677087.13163162151</v>
      </c>
      <c r="K5853" s="94"/>
      <c r="L5853" s="265">
        <f t="shared" si="1269"/>
        <v>277340.90838613943</v>
      </c>
      <c r="M5853" s="265">
        <f>$G5853*NonHospFrac+theModel!$H5853*NonHospFrac</f>
        <v>450450.71537242737</v>
      </c>
      <c r="N5853" s="266">
        <f t="shared" si="1271"/>
        <v>727791.6237585668</v>
      </c>
      <c r="O5853" s="158"/>
      <c r="P5853" s="265">
        <f t="shared" si="1272"/>
        <v>258018.85321721504</v>
      </c>
      <c r="Q5853" s="265">
        <f t="shared" si="1273"/>
        <v>450449.15512180835</v>
      </c>
      <c r="R5853" s="266">
        <f t="shared" si="1274"/>
        <v>708468.00833902345</v>
      </c>
    </row>
    <row r="5854" spans="1:18" x14ac:dyDescent="0.25">
      <c r="A5854" s="81">
        <v>5823</v>
      </c>
      <c r="B5854" s="93">
        <f t="shared" si="1263"/>
        <v>9.3336783085987823E-49</v>
      </c>
      <c r="C5854" s="178">
        <f t="shared" si="1264"/>
        <v>9.3126231378108783E-49</v>
      </c>
      <c r="D5854" s="165">
        <f t="shared" si="1265"/>
        <v>2.2558277767625785E-3</v>
      </c>
      <c r="E5854" s="166">
        <f t="shared" si="1275"/>
        <v>24.291375447755232</v>
      </c>
      <c r="F5854" s="167">
        <f t="shared" si="1276"/>
        <v>13.137940971865303</v>
      </c>
      <c r="G5854" s="167">
        <f t="shared" si="1266"/>
        <v>456570.02933896723</v>
      </c>
      <c r="H5854" s="167">
        <f t="shared" si="1267"/>
        <v>271299.98899881309</v>
      </c>
      <c r="I5854" s="168">
        <f t="shared" si="1268"/>
        <v>727870.01833778038</v>
      </c>
      <c r="J5854" s="168">
        <f t="shared" si="1270"/>
        <v>677148.96189857926</v>
      </c>
      <c r="K5854" s="94"/>
      <c r="L5854" s="265">
        <f t="shared" si="1269"/>
        <v>277370.78235432185</v>
      </c>
      <c r="M5854" s="265">
        <f>$G5854*NonHospFrac+theModel!$H5854*NonHospFrac</f>
        <v>450499.23598345846</v>
      </c>
      <c r="N5854" s="266">
        <f t="shared" si="1271"/>
        <v>727870.01833778038</v>
      </c>
      <c r="O5854" s="158"/>
      <c r="P5854" s="265">
        <f t="shared" si="1272"/>
        <v>258042.41499210225</v>
      </c>
      <c r="Q5854" s="265">
        <f t="shared" si="1273"/>
        <v>450497.67573283945</v>
      </c>
      <c r="R5854" s="266">
        <f t="shared" si="1274"/>
        <v>708540.09072494169</v>
      </c>
    </row>
    <row r="5855" spans="1:18" x14ac:dyDescent="0.25">
      <c r="A5855" s="81">
        <v>5824</v>
      </c>
      <c r="B5855" s="93">
        <f t="shared" ref="B5855:B5918" si="1277">Constant*EXP(PowerTerm*(A5855)/7)</f>
        <v>9.1593209111684631E-49</v>
      </c>
      <c r="C5855" s="178">
        <f t="shared" ref="C5855:C5918" si="1278">(1-theFloor)*B5855</f>
        <v>9.1386590606407676E-49</v>
      </c>
      <c r="D5855" s="165">
        <f t="shared" ref="D5855:D5918" si="1279">theFloor</f>
        <v>2.2558277767625785E-3</v>
      </c>
      <c r="E5855" s="166">
        <f t="shared" si="1275"/>
        <v>24.291375447755232</v>
      </c>
      <c r="F5855" s="167">
        <f t="shared" si="1276"/>
        <v>13.140196799642066</v>
      </c>
      <c r="G5855" s="167">
        <f t="shared" ref="G5855:G5918" si="1280">$B$22*F5855*totInfected/365.25</f>
        <v>456648.42391818063</v>
      </c>
      <c r="H5855" s="167">
        <f t="shared" ref="H5855:H5918" si="1281">lostQALYs_Injured*E5855*totInfected/365.25</f>
        <v>271299.98899881309</v>
      </c>
      <c r="I5855" s="168">
        <f t="shared" ref="I5855:I5918" si="1282">H5855+G5855</f>
        <v>727948.41291699372</v>
      </c>
      <c r="J5855" s="168">
        <f t="shared" si="1270"/>
        <v>677210.7896452134</v>
      </c>
      <c r="K5855" s="94"/>
      <c r="L5855" s="265">
        <f t="shared" ref="L5855:L5918" si="1283">$G5855*HospFrac+$H5855*HospFrac</f>
        <v>277400.65632250428</v>
      </c>
      <c r="M5855" s="265">
        <f>$G5855*NonHospFrac+theModel!$H5855*NonHospFrac</f>
        <v>450547.75659448944</v>
      </c>
      <c r="N5855" s="266">
        <f t="shared" si="1271"/>
        <v>727948.41291699372</v>
      </c>
      <c r="O5855" s="158"/>
      <c r="P5855" s="265">
        <f t="shared" si="1272"/>
        <v>258065.97580656511</v>
      </c>
      <c r="Q5855" s="265">
        <f t="shared" si="1273"/>
        <v>450546.19634387043</v>
      </c>
      <c r="R5855" s="266">
        <f t="shared" si="1274"/>
        <v>708612.17215043551</v>
      </c>
    </row>
    <row r="5856" spans="1:18" x14ac:dyDescent="0.25">
      <c r="A5856" s="81">
        <v>5825</v>
      </c>
      <c r="B5856" s="93">
        <f t="shared" si="1277"/>
        <v>8.9882205899980223E-49</v>
      </c>
      <c r="C5856" s="178">
        <f t="shared" si="1278"/>
        <v>8.9679447123274357E-49</v>
      </c>
      <c r="D5856" s="165">
        <f t="shared" si="1279"/>
        <v>2.2558277767625785E-3</v>
      </c>
      <c r="E5856" s="166">
        <f t="shared" si="1275"/>
        <v>24.291375447755232</v>
      </c>
      <c r="F5856" s="167">
        <f t="shared" si="1276"/>
        <v>13.142452627418828</v>
      </c>
      <c r="G5856" s="167">
        <f t="shared" si="1280"/>
        <v>456726.81849739398</v>
      </c>
      <c r="H5856" s="167">
        <f t="shared" si="1281"/>
        <v>271299.98899881309</v>
      </c>
      <c r="I5856" s="168">
        <f t="shared" si="1282"/>
        <v>728026.80749620707</v>
      </c>
      <c r="J5856" s="168">
        <f t="shared" ref="J5856:J5919" si="1284">J5855+(I5856-I5855)/(1+discountDaily)^A5856</f>
        <v>677272.61487162695</v>
      </c>
      <c r="K5856" s="94"/>
      <c r="L5856" s="265">
        <f t="shared" si="1283"/>
        <v>277430.53029068664</v>
      </c>
      <c r="M5856" s="265">
        <f>$G5856*NonHospFrac+theModel!$H5856*NonHospFrac</f>
        <v>450596.27720552043</v>
      </c>
      <c r="N5856" s="266">
        <f t="shared" ref="N5856:N5919" si="1285">L5856+M5856</f>
        <v>728026.80749620707</v>
      </c>
      <c r="O5856" s="158"/>
      <c r="P5856" s="265">
        <f t="shared" ref="P5856:P5919" si="1286">P5855+(L5856-L5855)/(1+discountDaily)^A5856</f>
        <v>258089.53566064275</v>
      </c>
      <c r="Q5856" s="265">
        <f t="shared" ref="Q5856:Q5919" si="1287">Q5855+(M5856-M5855)/(1+discountDaily)^B5856</f>
        <v>450594.71695490141</v>
      </c>
      <c r="R5856" s="266">
        <f t="shared" ref="R5856:R5919" si="1288">P5856+Q5856</f>
        <v>708684.25261554413</v>
      </c>
    </row>
    <row r="5857" spans="1:18" x14ac:dyDescent="0.25">
      <c r="A5857" s="81">
        <v>5826</v>
      </c>
      <c r="B5857" s="93">
        <f t="shared" si="1277"/>
        <v>8.8203165014075792E-49</v>
      </c>
      <c r="C5857" s="178">
        <f t="shared" si="1278"/>
        <v>8.800419386443867E-49</v>
      </c>
      <c r="D5857" s="165">
        <f t="shared" si="1279"/>
        <v>2.2558277767625785E-3</v>
      </c>
      <c r="E5857" s="166">
        <f t="shared" ref="E5857:E5920" si="1289">C5857+E5856</f>
        <v>24.291375447755232</v>
      </c>
      <c r="F5857" s="167">
        <f t="shared" ref="F5857:F5920" si="1290">D5857+F5856</f>
        <v>13.144708455195591</v>
      </c>
      <c r="G5857" s="167">
        <f t="shared" si="1280"/>
        <v>456805.21307660738</v>
      </c>
      <c r="H5857" s="167">
        <f t="shared" si="1281"/>
        <v>271299.98899881309</v>
      </c>
      <c r="I5857" s="168">
        <f t="shared" si="1282"/>
        <v>728105.20207542041</v>
      </c>
      <c r="J5857" s="168">
        <f t="shared" si="1284"/>
        <v>677334.43757792248</v>
      </c>
      <c r="K5857" s="94"/>
      <c r="L5857" s="265">
        <f t="shared" si="1283"/>
        <v>277460.40425886912</v>
      </c>
      <c r="M5857" s="265">
        <f>$G5857*NonHospFrac+theModel!$H5857*NonHospFrac</f>
        <v>450644.79781655141</v>
      </c>
      <c r="N5857" s="266">
        <f t="shared" si="1285"/>
        <v>728105.20207542053</v>
      </c>
      <c r="O5857" s="158"/>
      <c r="P5857" s="265">
        <f t="shared" si="1286"/>
        <v>258113.09455437446</v>
      </c>
      <c r="Q5857" s="265">
        <f t="shared" si="1287"/>
        <v>450643.23756593239</v>
      </c>
      <c r="R5857" s="266">
        <f t="shared" si="1288"/>
        <v>708756.33212030679</v>
      </c>
    </row>
    <row r="5858" spans="1:18" x14ac:dyDescent="0.25">
      <c r="A5858" s="81">
        <v>5827</v>
      </c>
      <c r="B5858" s="93">
        <f t="shared" si="1277"/>
        <v>8.655548938304244E-49</v>
      </c>
      <c r="C5858" s="178">
        <f t="shared" si="1278"/>
        <v>8.6360235105860889E-49</v>
      </c>
      <c r="D5858" s="165">
        <f t="shared" si="1279"/>
        <v>2.2558277767625785E-3</v>
      </c>
      <c r="E5858" s="166">
        <f t="shared" si="1289"/>
        <v>24.291375447755232</v>
      </c>
      <c r="F5858" s="167">
        <f t="shared" si="1290"/>
        <v>13.146964282972354</v>
      </c>
      <c r="G5858" s="167">
        <f t="shared" si="1280"/>
        <v>456883.6076558209</v>
      </c>
      <c r="H5858" s="167">
        <f t="shared" si="1281"/>
        <v>271299.98899881309</v>
      </c>
      <c r="I5858" s="168">
        <f t="shared" si="1282"/>
        <v>728183.59665463399</v>
      </c>
      <c r="J5858" s="168">
        <f t="shared" si="1284"/>
        <v>677396.25776420301</v>
      </c>
      <c r="K5858" s="94"/>
      <c r="L5858" s="265">
        <f t="shared" si="1283"/>
        <v>277490.27822705155</v>
      </c>
      <c r="M5858" s="265">
        <f>$G5858*NonHospFrac+theModel!$H5858*NonHospFrac</f>
        <v>450693.31842758239</v>
      </c>
      <c r="N5858" s="266">
        <f t="shared" si="1285"/>
        <v>728183.59665463399</v>
      </c>
      <c r="O5858" s="158"/>
      <c r="P5858" s="265">
        <f t="shared" si="1286"/>
        <v>258136.65248779923</v>
      </c>
      <c r="Q5858" s="265">
        <f t="shared" si="1287"/>
        <v>450691.75817696337</v>
      </c>
      <c r="R5858" s="266">
        <f t="shared" si="1288"/>
        <v>708828.4106647626</v>
      </c>
    </row>
    <row r="5859" spans="1:18" x14ac:dyDescent="0.25">
      <c r="A5859" s="81">
        <v>5828</v>
      </c>
      <c r="B5859" s="93">
        <f t="shared" si="1277"/>
        <v>8.4938593089515498E-49</v>
      </c>
      <c r="C5859" s="178">
        <f t="shared" si="1278"/>
        <v>8.4746986251905033E-49</v>
      </c>
      <c r="D5859" s="165">
        <f t="shared" si="1279"/>
        <v>2.2558277767625785E-3</v>
      </c>
      <c r="E5859" s="166">
        <f t="shared" si="1289"/>
        <v>24.291375447755232</v>
      </c>
      <c r="F5859" s="167">
        <f t="shared" si="1290"/>
        <v>13.149220110749116</v>
      </c>
      <c r="G5859" s="167">
        <f t="shared" si="1280"/>
        <v>456962.00223503431</v>
      </c>
      <c r="H5859" s="167">
        <f t="shared" si="1281"/>
        <v>271299.98899881309</v>
      </c>
      <c r="I5859" s="168">
        <f t="shared" si="1282"/>
        <v>728261.99123384734</v>
      </c>
      <c r="J5859" s="168">
        <f t="shared" si="1284"/>
        <v>677458.07543057087</v>
      </c>
      <c r="K5859" s="94"/>
      <c r="L5859" s="265">
        <f t="shared" si="1283"/>
        <v>277520.15219523397</v>
      </c>
      <c r="M5859" s="265">
        <f>$G5859*NonHospFrac+theModel!$H5859*NonHospFrac</f>
        <v>450741.83903861337</v>
      </c>
      <c r="N5859" s="266">
        <f t="shared" si="1285"/>
        <v>728261.99123384734</v>
      </c>
      <c r="O5859" s="158"/>
      <c r="P5859" s="265">
        <f t="shared" si="1286"/>
        <v>258160.20946095625</v>
      </c>
      <c r="Q5859" s="265">
        <f t="shared" si="1287"/>
        <v>450740.27878799435</v>
      </c>
      <c r="R5859" s="266">
        <f t="shared" si="1288"/>
        <v>708900.48824895057</v>
      </c>
    </row>
    <row r="5860" spans="1:18" x14ac:dyDescent="0.25">
      <c r="A5860" s="81">
        <v>5829</v>
      </c>
      <c r="B5860" s="93">
        <f t="shared" si="1277"/>
        <v>8.3351901161334472E-49</v>
      </c>
      <c r="C5860" s="178">
        <f t="shared" si="1278"/>
        <v>8.3163873627448764E-49</v>
      </c>
      <c r="D5860" s="165">
        <f t="shared" si="1279"/>
        <v>2.2558277767625785E-3</v>
      </c>
      <c r="E5860" s="166">
        <f t="shared" si="1289"/>
        <v>24.291375447755232</v>
      </c>
      <c r="F5860" s="167">
        <f t="shared" si="1290"/>
        <v>13.151475938525879</v>
      </c>
      <c r="G5860" s="167">
        <f t="shared" si="1280"/>
        <v>457040.39681424765</v>
      </c>
      <c r="H5860" s="167">
        <f t="shared" si="1281"/>
        <v>271299.98899881309</v>
      </c>
      <c r="I5860" s="168">
        <f t="shared" si="1282"/>
        <v>728340.38581306068</v>
      </c>
      <c r="J5860" s="168">
        <f t="shared" si="1284"/>
        <v>677519.89057712897</v>
      </c>
      <c r="K5860" s="94"/>
      <c r="L5860" s="265">
        <f t="shared" si="1283"/>
        <v>277550.02616341633</v>
      </c>
      <c r="M5860" s="265">
        <f>$G5860*NonHospFrac+theModel!$H5860*NonHospFrac</f>
        <v>450790.35964964435</v>
      </c>
      <c r="N5860" s="266">
        <f t="shared" si="1285"/>
        <v>728340.38581306068</v>
      </c>
      <c r="O5860" s="158"/>
      <c r="P5860" s="265">
        <f t="shared" si="1286"/>
        <v>258183.76547388462</v>
      </c>
      <c r="Q5860" s="265">
        <f t="shared" si="1287"/>
        <v>450788.79939902533</v>
      </c>
      <c r="R5860" s="266">
        <f t="shared" si="1288"/>
        <v>708972.56487290992</v>
      </c>
    </row>
    <row r="5861" spans="1:18" x14ac:dyDescent="0.25">
      <c r="A5861" s="81">
        <v>5830</v>
      </c>
      <c r="B5861" s="93">
        <f t="shared" si="1277"/>
        <v>8.1794849367082944E-49</v>
      </c>
      <c r="C5861" s="178">
        <f t="shared" si="1278"/>
        <v>8.1610334273884568E-49</v>
      </c>
      <c r="D5861" s="165">
        <f t="shared" si="1279"/>
        <v>2.2558277767625785E-3</v>
      </c>
      <c r="E5861" s="166">
        <f t="shared" si="1289"/>
        <v>24.291375447755232</v>
      </c>
      <c r="F5861" s="167">
        <f t="shared" si="1290"/>
        <v>13.153731766302641</v>
      </c>
      <c r="G5861" s="167">
        <f t="shared" si="1280"/>
        <v>457118.79139346111</v>
      </c>
      <c r="H5861" s="167">
        <f t="shared" si="1281"/>
        <v>271299.98899881309</v>
      </c>
      <c r="I5861" s="168">
        <f t="shared" si="1282"/>
        <v>728418.78039227426</v>
      </c>
      <c r="J5861" s="168">
        <f t="shared" si="1284"/>
        <v>677581.70320398023</v>
      </c>
      <c r="K5861" s="94"/>
      <c r="L5861" s="265">
        <f t="shared" si="1283"/>
        <v>277579.90013159881</v>
      </c>
      <c r="M5861" s="265">
        <f>$G5861*NonHospFrac+theModel!$H5861*NonHospFrac</f>
        <v>450838.88026067533</v>
      </c>
      <c r="N5861" s="266">
        <f t="shared" si="1285"/>
        <v>728418.78039227414</v>
      </c>
      <c r="O5861" s="158"/>
      <c r="P5861" s="265">
        <f t="shared" si="1286"/>
        <v>258207.32052662363</v>
      </c>
      <c r="Q5861" s="265">
        <f t="shared" si="1287"/>
        <v>450837.32001005631</v>
      </c>
      <c r="R5861" s="266">
        <f t="shared" si="1288"/>
        <v>709044.64053667989</v>
      </c>
    </row>
    <row r="5862" spans="1:18" x14ac:dyDescent="0.25">
      <c r="A5862" s="81">
        <v>5831</v>
      </c>
      <c r="B5862" s="93">
        <f t="shared" si="1277"/>
        <v>8.026688401544642E-49</v>
      </c>
      <c r="C5862" s="178">
        <f t="shared" si="1278"/>
        <v>8.0085815748930194E-49</v>
      </c>
      <c r="D5862" s="165">
        <f t="shared" si="1279"/>
        <v>2.2558277767625785E-3</v>
      </c>
      <c r="E5862" s="166">
        <f t="shared" si="1289"/>
        <v>24.291375447755232</v>
      </c>
      <c r="F5862" s="167">
        <f t="shared" si="1290"/>
        <v>13.155987594079404</v>
      </c>
      <c r="G5862" s="167">
        <f t="shared" si="1280"/>
        <v>457197.18597267458</v>
      </c>
      <c r="H5862" s="167">
        <f t="shared" si="1281"/>
        <v>271299.98899881309</v>
      </c>
      <c r="I5862" s="168">
        <f t="shared" si="1282"/>
        <v>728497.17497148761</v>
      </c>
      <c r="J5862" s="168">
        <f t="shared" si="1284"/>
        <v>677643.51331122685</v>
      </c>
      <c r="K5862" s="94"/>
      <c r="L5862" s="265">
        <f t="shared" si="1283"/>
        <v>277609.77409978129</v>
      </c>
      <c r="M5862" s="265">
        <f>$G5862*NonHospFrac+theModel!$H5862*NonHospFrac</f>
        <v>450887.40087170643</v>
      </c>
      <c r="N5862" s="266">
        <f t="shared" si="1285"/>
        <v>728497.17497148772</v>
      </c>
      <c r="O5862" s="158"/>
      <c r="P5862" s="265">
        <f t="shared" si="1286"/>
        <v>258230.87461921232</v>
      </c>
      <c r="Q5862" s="265">
        <f t="shared" si="1287"/>
        <v>450885.84062108741</v>
      </c>
      <c r="R5862" s="266">
        <f t="shared" si="1288"/>
        <v>709116.7152402997</v>
      </c>
    </row>
    <row r="5863" spans="1:18" x14ac:dyDescent="0.25">
      <c r="A5863" s="81">
        <v>5832</v>
      </c>
      <c r="B5863" s="93">
        <f t="shared" si="1277"/>
        <v>7.8767461758318525E-49</v>
      </c>
      <c r="C5863" s="178">
        <f t="shared" si="1278"/>
        <v>7.8589775930179019E-49</v>
      </c>
      <c r="D5863" s="165">
        <f t="shared" si="1279"/>
        <v>2.2558277767625785E-3</v>
      </c>
      <c r="E5863" s="166">
        <f t="shared" si="1289"/>
        <v>24.291375447755232</v>
      </c>
      <c r="F5863" s="167">
        <f t="shared" si="1290"/>
        <v>13.158243421856167</v>
      </c>
      <c r="G5863" s="167">
        <f t="shared" si="1280"/>
        <v>457275.58055188804</v>
      </c>
      <c r="H5863" s="167">
        <f t="shared" si="1281"/>
        <v>271299.98899881309</v>
      </c>
      <c r="I5863" s="168">
        <f t="shared" si="1282"/>
        <v>728575.56955070118</v>
      </c>
      <c r="J5863" s="168">
        <f t="shared" si="1284"/>
        <v>677705.32089897199</v>
      </c>
      <c r="K5863" s="94"/>
      <c r="L5863" s="265">
        <f t="shared" si="1283"/>
        <v>277639.64806796366</v>
      </c>
      <c r="M5863" s="265">
        <f>$G5863*NonHospFrac+theModel!$H5863*NonHospFrac</f>
        <v>450935.92148273741</v>
      </c>
      <c r="N5863" s="266">
        <f t="shared" si="1285"/>
        <v>728575.56955070107</v>
      </c>
      <c r="O5863" s="158"/>
      <c r="P5863" s="265">
        <f t="shared" si="1286"/>
        <v>258254.42775168974</v>
      </c>
      <c r="Q5863" s="265">
        <f t="shared" si="1287"/>
        <v>450934.36123211839</v>
      </c>
      <c r="R5863" s="266">
        <f t="shared" si="1288"/>
        <v>709188.78898380813</v>
      </c>
    </row>
    <row r="5864" spans="1:18" x14ac:dyDescent="0.25">
      <c r="A5864" s="81">
        <v>5833</v>
      </c>
      <c r="B5864" s="93">
        <f t="shared" si="1277"/>
        <v>7.7296049397584951E-49</v>
      </c>
      <c r="C5864" s="178">
        <f t="shared" si="1278"/>
        <v>7.7121682822319859E-49</v>
      </c>
      <c r="D5864" s="165">
        <f t="shared" si="1279"/>
        <v>2.2558277767625785E-3</v>
      </c>
      <c r="E5864" s="166">
        <f t="shared" si="1289"/>
        <v>24.291375447755232</v>
      </c>
      <c r="F5864" s="167">
        <f t="shared" si="1290"/>
        <v>13.160499249632929</v>
      </c>
      <c r="G5864" s="167">
        <f t="shared" si="1280"/>
        <v>457353.97513110132</v>
      </c>
      <c r="H5864" s="167">
        <f t="shared" si="1281"/>
        <v>271299.98899881309</v>
      </c>
      <c r="I5864" s="168">
        <f t="shared" si="1282"/>
        <v>728653.96412991441</v>
      </c>
      <c r="J5864" s="168">
        <f t="shared" si="1284"/>
        <v>677767.12596731796</v>
      </c>
      <c r="K5864" s="94"/>
      <c r="L5864" s="265">
        <f t="shared" si="1283"/>
        <v>277669.52203614608</v>
      </c>
      <c r="M5864" s="265">
        <f>$G5864*NonHospFrac+theModel!$H5864*NonHospFrac</f>
        <v>450984.44209376827</v>
      </c>
      <c r="N5864" s="266">
        <f t="shared" si="1285"/>
        <v>728653.9641299143</v>
      </c>
      <c r="O5864" s="158"/>
      <c r="P5864" s="265">
        <f t="shared" si="1286"/>
        <v>258277.97992409515</v>
      </c>
      <c r="Q5864" s="265">
        <f t="shared" si="1287"/>
        <v>450982.88184314925</v>
      </c>
      <c r="R5864" s="266">
        <f t="shared" si="1288"/>
        <v>709260.86176724441</v>
      </c>
    </row>
    <row r="5865" spans="1:18" x14ac:dyDescent="0.25">
      <c r="A5865" s="81">
        <v>5834</v>
      </c>
      <c r="B5865" s="93">
        <f t="shared" si="1277"/>
        <v>7.5852123695517158E-49</v>
      </c>
      <c r="C5865" s="178">
        <f t="shared" si="1278"/>
        <v>7.5681014367958372E-49</v>
      </c>
      <c r="D5865" s="165">
        <f t="shared" si="1279"/>
        <v>2.2558277767625785E-3</v>
      </c>
      <c r="E5865" s="166">
        <f t="shared" si="1289"/>
        <v>24.291375447755232</v>
      </c>
      <c r="F5865" s="167">
        <f t="shared" si="1290"/>
        <v>13.162755077409692</v>
      </c>
      <c r="G5865" s="167">
        <f t="shared" si="1280"/>
        <v>457432.36971031479</v>
      </c>
      <c r="H5865" s="167">
        <f t="shared" si="1281"/>
        <v>271299.98899881309</v>
      </c>
      <c r="I5865" s="168">
        <f t="shared" si="1282"/>
        <v>728732.35870912788</v>
      </c>
      <c r="J5865" s="168">
        <f t="shared" si="1284"/>
        <v>677828.9285163678</v>
      </c>
      <c r="K5865" s="94"/>
      <c r="L5865" s="265">
        <f t="shared" si="1283"/>
        <v>277699.3960043285</v>
      </c>
      <c r="M5865" s="265">
        <f>$G5865*NonHospFrac+theModel!$H5865*NonHospFrac</f>
        <v>451032.96270479937</v>
      </c>
      <c r="N5865" s="266">
        <f t="shared" si="1285"/>
        <v>728732.35870912788</v>
      </c>
      <c r="O5865" s="158"/>
      <c r="P5865" s="265">
        <f t="shared" si="1286"/>
        <v>258301.53113646765</v>
      </c>
      <c r="Q5865" s="265">
        <f t="shared" si="1287"/>
        <v>451031.40245418035</v>
      </c>
      <c r="R5865" s="266">
        <f t="shared" si="1288"/>
        <v>709332.933590648</v>
      </c>
    </row>
    <row r="5866" spans="1:18" x14ac:dyDescent="0.25">
      <c r="A5866" s="81">
        <v>5835</v>
      </c>
      <c r="B5866" s="93">
        <f t="shared" si="1277"/>
        <v>7.4435171188707622E-49</v>
      </c>
      <c r="C5866" s="178">
        <f t="shared" si="1278"/>
        <v>7.426725826197205E-49</v>
      </c>
      <c r="D5866" s="165">
        <f t="shared" si="1279"/>
        <v>2.2558277767625785E-3</v>
      </c>
      <c r="E5866" s="166">
        <f t="shared" si="1289"/>
        <v>24.291375447755232</v>
      </c>
      <c r="F5866" s="167">
        <f t="shared" si="1290"/>
        <v>13.165010905186454</v>
      </c>
      <c r="G5866" s="167">
        <f t="shared" si="1280"/>
        <v>457510.76428952825</v>
      </c>
      <c r="H5866" s="167">
        <f t="shared" si="1281"/>
        <v>271299.98899881309</v>
      </c>
      <c r="I5866" s="168">
        <f t="shared" si="1282"/>
        <v>728810.75328834134</v>
      </c>
      <c r="J5866" s="168">
        <f t="shared" si="1284"/>
        <v>677890.72854622407</v>
      </c>
      <c r="K5866" s="94"/>
      <c r="L5866" s="265">
        <f t="shared" si="1283"/>
        <v>277729.26997251099</v>
      </c>
      <c r="M5866" s="265">
        <f>$G5866*NonHospFrac+theModel!$H5866*NonHospFrac</f>
        <v>451081.48331583035</v>
      </c>
      <c r="N5866" s="266">
        <f t="shared" si="1285"/>
        <v>728810.75328834134</v>
      </c>
      <c r="O5866" s="158"/>
      <c r="P5866" s="265">
        <f t="shared" si="1286"/>
        <v>258325.08138884642</v>
      </c>
      <c r="Q5866" s="265">
        <f t="shared" si="1287"/>
        <v>451079.92306521133</v>
      </c>
      <c r="R5866" s="266">
        <f t="shared" si="1288"/>
        <v>709405.00445405778</v>
      </c>
    </row>
    <row r="5867" spans="1:18" x14ac:dyDescent="0.25">
      <c r="A5867" s="81">
        <v>5836</v>
      </c>
      <c r="B5867" s="93">
        <f t="shared" si="1277"/>
        <v>7.3044688005481063E-49</v>
      </c>
      <c r="C5867" s="178">
        <f t="shared" si="1278"/>
        <v>7.2879911769333348E-49</v>
      </c>
      <c r="D5867" s="165">
        <f t="shared" si="1279"/>
        <v>2.2558277767625785E-3</v>
      </c>
      <c r="E5867" s="166">
        <f t="shared" si="1289"/>
        <v>24.291375447755232</v>
      </c>
      <c r="F5867" s="167">
        <f t="shared" si="1290"/>
        <v>13.167266732963217</v>
      </c>
      <c r="G5867" s="167">
        <f t="shared" si="1280"/>
        <v>457589.15886874171</v>
      </c>
      <c r="H5867" s="167">
        <f t="shared" si="1281"/>
        <v>271299.98899881309</v>
      </c>
      <c r="I5867" s="168">
        <f t="shared" si="1282"/>
        <v>728889.1478675548</v>
      </c>
      <c r="J5867" s="168">
        <f t="shared" si="1284"/>
        <v>677952.52605698956</v>
      </c>
      <c r="K5867" s="94"/>
      <c r="L5867" s="265">
        <f t="shared" si="1283"/>
        <v>277759.14394069341</v>
      </c>
      <c r="M5867" s="265">
        <f>$G5867*NonHospFrac+theModel!$H5867*NonHospFrac</f>
        <v>451130.00392686133</v>
      </c>
      <c r="N5867" s="266">
        <f t="shared" si="1285"/>
        <v>728889.1478675548</v>
      </c>
      <c r="O5867" s="158"/>
      <c r="P5867" s="265">
        <f t="shared" si="1286"/>
        <v>258348.6306812705</v>
      </c>
      <c r="Q5867" s="265">
        <f t="shared" si="1287"/>
        <v>451128.44367624231</v>
      </c>
      <c r="R5867" s="266">
        <f t="shared" si="1288"/>
        <v>709477.07435751287</v>
      </c>
    </row>
    <row r="5868" spans="1:18" x14ac:dyDescent="0.25">
      <c r="A5868" s="81">
        <v>5837</v>
      </c>
      <c r="B5868" s="93">
        <f t="shared" si="1277"/>
        <v>7.1680179686716552E-49</v>
      </c>
      <c r="C5868" s="178">
        <f t="shared" si="1278"/>
        <v>7.1518481546335916E-49</v>
      </c>
      <c r="D5868" s="165">
        <f t="shared" si="1279"/>
        <v>2.2558277767625785E-3</v>
      </c>
      <c r="E5868" s="166">
        <f t="shared" si="1289"/>
        <v>24.291375447755232</v>
      </c>
      <c r="F5868" s="167">
        <f t="shared" si="1290"/>
        <v>13.16952256073998</v>
      </c>
      <c r="G5868" s="167">
        <f t="shared" si="1280"/>
        <v>457667.55344795506</v>
      </c>
      <c r="H5868" s="167">
        <f t="shared" si="1281"/>
        <v>271299.98899881309</v>
      </c>
      <c r="I5868" s="168">
        <f t="shared" si="1282"/>
        <v>728967.54244676814</v>
      </c>
      <c r="J5868" s="168">
        <f t="shared" si="1284"/>
        <v>678014.32104876672</v>
      </c>
      <c r="K5868" s="94"/>
      <c r="L5868" s="265">
        <f t="shared" si="1283"/>
        <v>277789.01790887583</v>
      </c>
      <c r="M5868" s="265">
        <f>$G5868*NonHospFrac+theModel!$H5868*NonHospFrac</f>
        <v>451178.52453789231</v>
      </c>
      <c r="N5868" s="266">
        <f t="shared" si="1285"/>
        <v>728967.54244676814</v>
      </c>
      <c r="O5868" s="158"/>
      <c r="P5868" s="265">
        <f t="shared" si="1286"/>
        <v>258372.17901377904</v>
      </c>
      <c r="Q5868" s="265">
        <f t="shared" si="1287"/>
        <v>451176.96428727329</v>
      </c>
      <c r="R5868" s="266">
        <f t="shared" si="1288"/>
        <v>709549.14330105227</v>
      </c>
    </row>
    <row r="5869" spans="1:18" x14ac:dyDescent="0.25">
      <c r="A5869" s="81">
        <v>5838</v>
      </c>
      <c r="B5869" s="93">
        <f t="shared" si="1277"/>
        <v>7.0341161010017622E-49</v>
      </c>
      <c r="C5869" s="178">
        <f t="shared" si="1278"/>
        <v>7.0182483465161493E-49</v>
      </c>
      <c r="D5869" s="165">
        <f t="shared" si="1279"/>
        <v>2.2558277767625785E-3</v>
      </c>
      <c r="E5869" s="166">
        <f t="shared" si="1289"/>
        <v>24.291375447755232</v>
      </c>
      <c r="F5869" s="167">
        <f t="shared" si="1290"/>
        <v>13.171778388516742</v>
      </c>
      <c r="G5869" s="167">
        <f t="shared" si="1280"/>
        <v>457745.94802716846</v>
      </c>
      <c r="H5869" s="167">
        <f t="shared" si="1281"/>
        <v>271299.98899881309</v>
      </c>
      <c r="I5869" s="168">
        <f t="shared" si="1282"/>
        <v>729045.93702598149</v>
      </c>
      <c r="J5869" s="168">
        <f t="shared" si="1284"/>
        <v>678076.11352165835</v>
      </c>
      <c r="K5869" s="94"/>
      <c r="L5869" s="265">
        <f t="shared" si="1283"/>
        <v>277818.89187705819</v>
      </c>
      <c r="M5869" s="265">
        <f>$G5869*NonHospFrac+theModel!$H5869*NonHospFrac</f>
        <v>451227.04514892329</v>
      </c>
      <c r="N5869" s="266">
        <f t="shared" si="1285"/>
        <v>729045.93702598149</v>
      </c>
      <c r="O5869" s="158"/>
      <c r="P5869" s="265">
        <f t="shared" si="1286"/>
        <v>258395.72638641114</v>
      </c>
      <c r="Q5869" s="265">
        <f t="shared" si="1287"/>
        <v>451225.48489830428</v>
      </c>
      <c r="R5869" s="266">
        <f t="shared" si="1288"/>
        <v>709621.21128471545</v>
      </c>
    </row>
    <row r="5870" spans="1:18" x14ac:dyDescent="0.25">
      <c r="A5870" s="81">
        <v>5839</v>
      </c>
      <c r="B5870" s="93">
        <f t="shared" si="1277"/>
        <v>6.9027155817160986E-49</v>
      </c>
      <c r="C5870" s="178">
        <f t="shared" si="1278"/>
        <v>6.8871442441717712E-49</v>
      </c>
      <c r="D5870" s="165">
        <f t="shared" si="1279"/>
        <v>2.2558277767625785E-3</v>
      </c>
      <c r="E5870" s="166">
        <f t="shared" si="1289"/>
        <v>24.291375447755232</v>
      </c>
      <c r="F5870" s="167">
        <f t="shared" si="1290"/>
        <v>13.174034216293505</v>
      </c>
      <c r="G5870" s="167">
        <f t="shared" si="1280"/>
        <v>457824.34260638198</v>
      </c>
      <c r="H5870" s="167">
        <f t="shared" si="1281"/>
        <v>271299.98899881309</v>
      </c>
      <c r="I5870" s="168">
        <f t="shared" si="1282"/>
        <v>729124.33160519507</v>
      </c>
      <c r="J5870" s="168">
        <f t="shared" si="1284"/>
        <v>678137.90347576735</v>
      </c>
      <c r="K5870" s="94"/>
      <c r="L5870" s="265">
        <f t="shared" si="1283"/>
        <v>277848.76584524068</v>
      </c>
      <c r="M5870" s="265">
        <f>$G5870*NonHospFrac+theModel!$H5870*NonHospFrac</f>
        <v>451275.56575995439</v>
      </c>
      <c r="N5870" s="266">
        <f t="shared" si="1285"/>
        <v>729124.33160519507</v>
      </c>
      <c r="O5870" s="158"/>
      <c r="P5870" s="265">
        <f t="shared" si="1286"/>
        <v>258419.27279920608</v>
      </c>
      <c r="Q5870" s="265">
        <f t="shared" si="1287"/>
        <v>451274.00550933537</v>
      </c>
      <c r="R5870" s="266">
        <f t="shared" si="1288"/>
        <v>709693.27830854151</v>
      </c>
    </row>
    <row r="5871" spans="1:18" x14ac:dyDescent="0.25">
      <c r="A5871" s="81">
        <v>5840</v>
      </c>
      <c r="B5871" s="93">
        <f t="shared" si="1277"/>
        <v>6.7737696844784615E-49</v>
      </c>
      <c r="C5871" s="178">
        <f t="shared" si="1278"/>
        <v>6.7584892266708228E-49</v>
      </c>
      <c r="D5871" s="165">
        <f t="shared" si="1279"/>
        <v>2.2558277767625785E-3</v>
      </c>
      <c r="E5871" s="166">
        <f t="shared" si="1289"/>
        <v>24.291375447755232</v>
      </c>
      <c r="F5871" s="167">
        <f t="shared" si="1290"/>
        <v>13.176290044070267</v>
      </c>
      <c r="G5871" s="167">
        <f t="shared" si="1280"/>
        <v>457902.73718559538</v>
      </c>
      <c r="H5871" s="167">
        <f t="shared" si="1281"/>
        <v>271299.98899881309</v>
      </c>
      <c r="I5871" s="168">
        <f t="shared" si="1282"/>
        <v>729202.72618440841</v>
      </c>
      <c r="J5871" s="168">
        <f t="shared" si="1284"/>
        <v>678199.69091119594</v>
      </c>
      <c r="K5871" s="94"/>
      <c r="L5871" s="265">
        <f t="shared" si="1283"/>
        <v>277878.6398134231</v>
      </c>
      <c r="M5871" s="265">
        <f>$G5871*NonHospFrac+theModel!$H5871*NonHospFrac</f>
        <v>451324.08637098537</v>
      </c>
      <c r="N5871" s="266">
        <f t="shared" si="1285"/>
        <v>729202.72618440841</v>
      </c>
      <c r="O5871" s="158"/>
      <c r="P5871" s="265">
        <f t="shared" si="1286"/>
        <v>258442.81825220285</v>
      </c>
      <c r="Q5871" s="265">
        <f t="shared" si="1287"/>
        <v>451322.52612036635</v>
      </c>
      <c r="R5871" s="266">
        <f t="shared" si="1288"/>
        <v>709765.34437256923</v>
      </c>
    </row>
    <row r="5872" spans="1:18" x14ac:dyDescent="0.25">
      <c r="A5872" s="81">
        <v>5841</v>
      </c>
      <c r="B5872" s="93">
        <f t="shared" si="1277"/>
        <v>6.6472325558212895E-49</v>
      </c>
      <c r="C5872" s="178">
        <f t="shared" si="1278"/>
        <v>6.6322375439832671E-49</v>
      </c>
      <c r="D5872" s="165">
        <f t="shared" si="1279"/>
        <v>2.2558277767625785E-3</v>
      </c>
      <c r="E5872" s="166">
        <f t="shared" si="1289"/>
        <v>24.291375447755232</v>
      </c>
      <c r="F5872" s="167">
        <f t="shared" si="1290"/>
        <v>13.17854587184703</v>
      </c>
      <c r="G5872" s="167">
        <f t="shared" si="1280"/>
        <v>457981.13176480879</v>
      </c>
      <c r="H5872" s="167">
        <f t="shared" si="1281"/>
        <v>271299.98899881309</v>
      </c>
      <c r="I5872" s="168">
        <f t="shared" si="1282"/>
        <v>729281.12076362188</v>
      </c>
      <c r="J5872" s="168">
        <f t="shared" si="1284"/>
        <v>678261.47582804714</v>
      </c>
      <c r="K5872" s="94"/>
      <c r="L5872" s="265">
        <f t="shared" si="1283"/>
        <v>277908.51378160552</v>
      </c>
      <c r="M5872" s="265">
        <f>$G5872*NonHospFrac+theModel!$H5872*NonHospFrac</f>
        <v>451372.60698201635</v>
      </c>
      <c r="N5872" s="266">
        <f t="shared" si="1285"/>
        <v>729281.12076362188</v>
      </c>
      <c r="O5872" s="158"/>
      <c r="P5872" s="265">
        <f t="shared" si="1286"/>
        <v>258466.36274544059</v>
      </c>
      <c r="Q5872" s="265">
        <f t="shared" si="1287"/>
        <v>451371.04673139733</v>
      </c>
      <c r="R5872" s="266">
        <f t="shared" si="1288"/>
        <v>709837.40947683796</v>
      </c>
    </row>
    <row r="5873" spans="1:18" x14ac:dyDescent="0.25">
      <c r="A5873" s="81">
        <v>5842</v>
      </c>
      <c r="B5873" s="93">
        <f t="shared" si="1277"/>
        <v>6.5230591988416134E-49</v>
      </c>
      <c r="C5873" s="178">
        <f t="shared" si="1278"/>
        <v>6.5083443007113998E-49</v>
      </c>
      <c r="D5873" s="165">
        <f t="shared" si="1279"/>
        <v>2.2558277767625785E-3</v>
      </c>
      <c r="E5873" s="166">
        <f t="shared" si="1289"/>
        <v>24.291375447755232</v>
      </c>
      <c r="F5873" s="167">
        <f t="shared" si="1290"/>
        <v>13.180801699623792</v>
      </c>
      <c r="G5873" s="167">
        <f t="shared" si="1280"/>
        <v>458059.52634402213</v>
      </c>
      <c r="H5873" s="167">
        <f t="shared" si="1281"/>
        <v>271299.98899881309</v>
      </c>
      <c r="I5873" s="168">
        <f t="shared" si="1282"/>
        <v>729359.51534283522</v>
      </c>
      <c r="J5873" s="168">
        <f t="shared" si="1284"/>
        <v>678323.25822642341</v>
      </c>
      <c r="K5873" s="94"/>
      <c r="L5873" s="265">
        <f t="shared" si="1283"/>
        <v>277938.38774978789</v>
      </c>
      <c r="M5873" s="265">
        <f>$G5873*NonHospFrac+theModel!$H5873*NonHospFrac</f>
        <v>451421.12759304733</v>
      </c>
      <c r="N5873" s="266">
        <f t="shared" si="1285"/>
        <v>729359.51534283522</v>
      </c>
      <c r="O5873" s="158"/>
      <c r="P5873" s="265">
        <f t="shared" si="1286"/>
        <v>258489.9062789584</v>
      </c>
      <c r="Q5873" s="265">
        <f t="shared" si="1287"/>
        <v>451419.56734242832</v>
      </c>
      <c r="R5873" s="266">
        <f t="shared" si="1288"/>
        <v>709909.47362138669</v>
      </c>
    </row>
    <row r="5874" spans="1:18" x14ac:dyDescent="0.25">
      <c r="A5874" s="81">
        <v>5843</v>
      </c>
      <c r="B5874" s="93">
        <f t="shared" si="1277"/>
        <v>6.401205457198532E-49</v>
      </c>
      <c r="C5874" s="178">
        <f t="shared" si="1278"/>
        <v>6.3867654401234195E-49</v>
      </c>
      <c r="D5874" s="165">
        <f t="shared" si="1279"/>
        <v>2.2558277767625785E-3</v>
      </c>
      <c r="E5874" s="166">
        <f t="shared" si="1289"/>
        <v>24.291375447755232</v>
      </c>
      <c r="F5874" s="167">
        <f t="shared" si="1290"/>
        <v>13.183057527400555</v>
      </c>
      <c r="G5874" s="167">
        <f t="shared" si="1280"/>
        <v>458137.92092323554</v>
      </c>
      <c r="H5874" s="167">
        <f t="shared" si="1281"/>
        <v>271299.98899881309</v>
      </c>
      <c r="I5874" s="168">
        <f t="shared" si="1282"/>
        <v>729437.90992204868</v>
      </c>
      <c r="J5874" s="168">
        <f t="shared" si="1284"/>
        <v>678385.03810642764</v>
      </c>
      <c r="K5874" s="94"/>
      <c r="L5874" s="265">
        <f t="shared" si="1283"/>
        <v>277968.26171797037</v>
      </c>
      <c r="M5874" s="265">
        <f>$G5874*NonHospFrac+theModel!$H5874*NonHospFrac</f>
        <v>451469.64820407832</v>
      </c>
      <c r="N5874" s="266">
        <f t="shared" si="1285"/>
        <v>729437.90992204868</v>
      </c>
      <c r="O5874" s="158"/>
      <c r="P5874" s="265">
        <f t="shared" si="1286"/>
        <v>258513.44885279553</v>
      </c>
      <c r="Q5874" s="265">
        <f t="shared" si="1287"/>
        <v>451468.0879534593</v>
      </c>
      <c r="R5874" s="266">
        <f t="shared" si="1288"/>
        <v>709981.53680625488</v>
      </c>
    </row>
    <row r="5875" spans="1:18" x14ac:dyDescent="0.25">
      <c r="A5875" s="81">
        <v>5844</v>
      </c>
      <c r="B5875" s="93">
        <f t="shared" si="1277"/>
        <v>6.2816279994126047E-49</v>
      </c>
      <c r="C5875" s="178">
        <f t="shared" si="1278"/>
        <v>6.2674577284882405E-49</v>
      </c>
      <c r="D5875" s="165">
        <f t="shared" si="1279"/>
        <v>2.2558277767625785E-3</v>
      </c>
      <c r="E5875" s="166">
        <f t="shared" si="1289"/>
        <v>24.291375447755232</v>
      </c>
      <c r="F5875" s="167">
        <f t="shared" si="1290"/>
        <v>13.185313355177318</v>
      </c>
      <c r="G5875" s="167">
        <f t="shared" si="1280"/>
        <v>458216.31550244906</v>
      </c>
      <c r="H5875" s="167">
        <f t="shared" si="1281"/>
        <v>271299.98899881309</v>
      </c>
      <c r="I5875" s="168">
        <f t="shared" si="1282"/>
        <v>729516.30450126214</v>
      </c>
      <c r="J5875" s="168">
        <f t="shared" si="1284"/>
        <v>678446.8154681623</v>
      </c>
      <c r="K5875" s="94"/>
      <c r="L5875" s="265">
        <f t="shared" si="1283"/>
        <v>277998.13568615279</v>
      </c>
      <c r="M5875" s="265">
        <f>$G5875*NonHospFrac+theModel!$H5875*NonHospFrac</f>
        <v>451518.1688151093</v>
      </c>
      <c r="N5875" s="266">
        <f t="shared" si="1285"/>
        <v>729516.30450126203</v>
      </c>
      <c r="O5875" s="158"/>
      <c r="P5875" s="265">
        <f t="shared" si="1286"/>
        <v>258536.99046699094</v>
      </c>
      <c r="Q5875" s="265">
        <f t="shared" si="1287"/>
        <v>451516.60856449028</v>
      </c>
      <c r="R5875" s="266">
        <f t="shared" si="1288"/>
        <v>710053.59903148119</v>
      </c>
    </row>
    <row r="5876" spans="1:18" x14ac:dyDescent="0.25">
      <c r="A5876" s="81">
        <v>5845</v>
      </c>
      <c r="B5876" s="93">
        <f t="shared" si="1277"/>
        <v>6.1642843034556062E-49</v>
      </c>
      <c r="C5876" s="178">
        <f t="shared" si="1278"/>
        <v>6.1503787397000095E-49</v>
      </c>
      <c r="D5876" s="165">
        <f t="shared" si="1279"/>
        <v>2.2558277767625785E-3</v>
      </c>
      <c r="E5876" s="166">
        <f t="shared" si="1289"/>
        <v>24.291375447755232</v>
      </c>
      <c r="F5876" s="167">
        <f t="shared" si="1290"/>
        <v>13.18756918295408</v>
      </c>
      <c r="G5876" s="167">
        <f t="shared" si="1280"/>
        <v>458294.71008166246</v>
      </c>
      <c r="H5876" s="167">
        <f t="shared" si="1281"/>
        <v>271299.98899881309</v>
      </c>
      <c r="I5876" s="168">
        <f t="shared" si="1282"/>
        <v>729594.69908047561</v>
      </c>
      <c r="J5876" s="168">
        <f t="shared" si="1284"/>
        <v>678508.59031173005</v>
      </c>
      <c r="K5876" s="94"/>
      <c r="L5876" s="265">
        <f t="shared" si="1283"/>
        <v>278028.00965433521</v>
      </c>
      <c r="M5876" s="265">
        <f>$G5876*NonHospFrac+theModel!$H5876*NonHospFrac</f>
        <v>451566.68942614028</v>
      </c>
      <c r="N5876" s="266">
        <f t="shared" si="1285"/>
        <v>729594.69908047549</v>
      </c>
      <c r="O5876" s="158"/>
      <c r="P5876" s="265">
        <f t="shared" si="1286"/>
        <v>258560.53112158383</v>
      </c>
      <c r="Q5876" s="265">
        <f t="shared" si="1287"/>
        <v>451565.12917552126</v>
      </c>
      <c r="R5876" s="266">
        <f t="shared" si="1288"/>
        <v>710125.66029710509</v>
      </c>
    </row>
    <row r="5877" spans="1:18" x14ac:dyDescent="0.25">
      <c r="A5877" s="81">
        <v>5846</v>
      </c>
      <c r="B5877" s="93">
        <f t="shared" si="1277"/>
        <v>6.0491326416310364E-49</v>
      </c>
      <c r="C5877" s="178">
        <f t="shared" si="1278"/>
        <v>6.0354868401927237E-49</v>
      </c>
      <c r="D5877" s="165">
        <f t="shared" si="1279"/>
        <v>2.2558277767625785E-3</v>
      </c>
      <c r="E5877" s="166">
        <f t="shared" si="1289"/>
        <v>24.291375447755232</v>
      </c>
      <c r="F5877" s="167">
        <f t="shared" si="1290"/>
        <v>13.189825010730843</v>
      </c>
      <c r="G5877" s="167">
        <f t="shared" si="1280"/>
        <v>458373.1046608758</v>
      </c>
      <c r="H5877" s="167">
        <f t="shared" si="1281"/>
        <v>271299.98899881309</v>
      </c>
      <c r="I5877" s="168">
        <f t="shared" si="1282"/>
        <v>729673.09365968895</v>
      </c>
      <c r="J5877" s="168">
        <f t="shared" si="1284"/>
        <v>678570.36263723345</v>
      </c>
      <c r="K5877" s="94"/>
      <c r="L5877" s="265">
        <f t="shared" si="1283"/>
        <v>278057.88362251758</v>
      </c>
      <c r="M5877" s="265">
        <f>$G5877*NonHospFrac+theModel!$H5877*NonHospFrac</f>
        <v>451615.21003717126</v>
      </c>
      <c r="N5877" s="266">
        <f t="shared" si="1285"/>
        <v>729673.09365968884</v>
      </c>
      <c r="O5877" s="158"/>
      <c r="P5877" s="265">
        <f t="shared" si="1286"/>
        <v>258584.07081661324</v>
      </c>
      <c r="Q5877" s="265">
        <f t="shared" si="1287"/>
        <v>451613.64978655224</v>
      </c>
      <c r="R5877" s="266">
        <f t="shared" si="1288"/>
        <v>710197.72060316545</v>
      </c>
    </row>
    <row r="5878" spans="1:18" x14ac:dyDescent="0.25">
      <c r="A5878" s="81">
        <v>5847</v>
      </c>
      <c r="B5878" s="93">
        <f t="shared" si="1277"/>
        <v>5.9361320657342335E-49</v>
      </c>
      <c r="C5878" s="178">
        <f t="shared" si="1278"/>
        <v>5.922741174133819E-49</v>
      </c>
      <c r="D5878" s="165">
        <f t="shared" si="1279"/>
        <v>2.2558277767625785E-3</v>
      </c>
      <c r="E5878" s="166">
        <f t="shared" si="1289"/>
        <v>24.291375447755232</v>
      </c>
      <c r="F5878" s="167">
        <f t="shared" si="1290"/>
        <v>13.192080838507605</v>
      </c>
      <c r="G5878" s="167">
        <f t="shared" si="1280"/>
        <v>458451.49924008927</v>
      </c>
      <c r="H5878" s="167">
        <f t="shared" si="1281"/>
        <v>271299.98899881309</v>
      </c>
      <c r="I5878" s="168">
        <f t="shared" si="1282"/>
        <v>729751.4882389023</v>
      </c>
      <c r="J5878" s="168">
        <f t="shared" si="1284"/>
        <v>678632.13244477531</v>
      </c>
      <c r="K5878" s="94"/>
      <c r="L5878" s="265">
        <f t="shared" si="1283"/>
        <v>278087.75759070006</v>
      </c>
      <c r="M5878" s="265">
        <f>$G5878*NonHospFrac+theModel!$H5878*NonHospFrac</f>
        <v>451663.73064820224</v>
      </c>
      <c r="N5878" s="266">
        <f t="shared" si="1285"/>
        <v>729751.4882389023</v>
      </c>
      <c r="O5878" s="158"/>
      <c r="P5878" s="265">
        <f t="shared" si="1286"/>
        <v>258607.60955211843</v>
      </c>
      <c r="Q5878" s="265">
        <f t="shared" si="1287"/>
        <v>451662.17039758322</v>
      </c>
      <c r="R5878" s="266">
        <f t="shared" si="1288"/>
        <v>710269.77994970162</v>
      </c>
    </row>
    <row r="5879" spans="1:18" x14ac:dyDescent="0.25">
      <c r="A5879" s="81">
        <v>5848</v>
      </c>
      <c r="B5879" s="93">
        <f t="shared" si="1277"/>
        <v>5.8252423924924875E-49</v>
      </c>
      <c r="C5879" s="178">
        <f t="shared" si="1278"/>
        <v>5.8121016488971278E-49</v>
      </c>
      <c r="D5879" s="165">
        <f t="shared" si="1279"/>
        <v>2.2558277767625785E-3</v>
      </c>
      <c r="E5879" s="166">
        <f t="shared" si="1289"/>
        <v>24.291375447755232</v>
      </c>
      <c r="F5879" s="167">
        <f t="shared" si="1290"/>
        <v>13.194336666284368</v>
      </c>
      <c r="G5879" s="167">
        <f t="shared" si="1280"/>
        <v>458529.89381930273</v>
      </c>
      <c r="H5879" s="167">
        <f t="shared" si="1281"/>
        <v>271299.98899881309</v>
      </c>
      <c r="I5879" s="168">
        <f t="shared" si="1282"/>
        <v>729829.88281811588</v>
      </c>
      <c r="J5879" s="168">
        <f t="shared" si="1284"/>
        <v>678693.89973445842</v>
      </c>
      <c r="K5879" s="94"/>
      <c r="L5879" s="265">
        <f t="shared" si="1283"/>
        <v>278117.63155888248</v>
      </c>
      <c r="M5879" s="265">
        <f>$G5879*NonHospFrac+theModel!$H5879*NonHospFrac</f>
        <v>451712.25125923334</v>
      </c>
      <c r="N5879" s="266">
        <f t="shared" si="1285"/>
        <v>729829.88281811588</v>
      </c>
      <c r="O5879" s="158"/>
      <c r="P5879" s="265">
        <f t="shared" si="1286"/>
        <v>258631.14732813838</v>
      </c>
      <c r="Q5879" s="265">
        <f t="shared" si="1287"/>
        <v>451710.69100861432</v>
      </c>
      <c r="R5879" s="266">
        <f t="shared" si="1288"/>
        <v>710341.83833675273</v>
      </c>
    </row>
    <row r="5880" spans="1:18" x14ac:dyDescent="0.25">
      <c r="A5880" s="81">
        <v>5849</v>
      </c>
      <c r="B5880" s="93">
        <f t="shared" si="1277"/>
        <v>5.71642418927449E-49</v>
      </c>
      <c r="C5880" s="178">
        <f t="shared" si="1278"/>
        <v>5.703528920804567E-49</v>
      </c>
      <c r="D5880" s="165">
        <f t="shared" si="1279"/>
        <v>2.2558277767625785E-3</v>
      </c>
      <c r="E5880" s="166">
        <f t="shared" si="1289"/>
        <v>24.291375447755232</v>
      </c>
      <c r="F5880" s="167">
        <f t="shared" si="1290"/>
        <v>13.196592494061131</v>
      </c>
      <c r="G5880" s="167">
        <f t="shared" si="1280"/>
        <v>458608.28839851619</v>
      </c>
      <c r="H5880" s="167">
        <f t="shared" si="1281"/>
        <v>271299.98899881309</v>
      </c>
      <c r="I5880" s="168">
        <f t="shared" si="1282"/>
        <v>729908.27739732922</v>
      </c>
      <c r="J5880" s="168">
        <f t="shared" si="1284"/>
        <v>678755.66450638499</v>
      </c>
      <c r="K5880" s="94"/>
      <c r="L5880" s="265">
        <f t="shared" si="1283"/>
        <v>278147.5055270649</v>
      </c>
      <c r="M5880" s="265">
        <f>$G5880*NonHospFrac+theModel!$H5880*NonHospFrac</f>
        <v>451760.77187026432</v>
      </c>
      <c r="N5880" s="266">
        <f t="shared" si="1285"/>
        <v>729908.27739732922</v>
      </c>
      <c r="O5880" s="158"/>
      <c r="P5880" s="265">
        <f t="shared" si="1286"/>
        <v>258654.68414471223</v>
      </c>
      <c r="Q5880" s="265">
        <f t="shared" si="1287"/>
        <v>451759.2116196453</v>
      </c>
      <c r="R5880" s="266">
        <f t="shared" si="1288"/>
        <v>710413.89576435753</v>
      </c>
    </row>
    <row r="5881" spans="1:18" x14ac:dyDescent="0.25">
      <c r="A5881" s="81">
        <v>5850</v>
      </c>
      <c r="B5881" s="93">
        <f t="shared" si="1277"/>
        <v>5.6096387600689277E-49</v>
      </c>
      <c r="C5881" s="178">
        <f t="shared" si="1278"/>
        <v>5.5969843811363605E-49</v>
      </c>
      <c r="D5881" s="165">
        <f t="shared" si="1279"/>
        <v>2.2558277767625785E-3</v>
      </c>
      <c r="E5881" s="166">
        <f t="shared" si="1289"/>
        <v>24.291375447755232</v>
      </c>
      <c r="F5881" s="167">
        <f t="shared" si="1290"/>
        <v>13.198848321837893</v>
      </c>
      <c r="G5881" s="167">
        <f t="shared" si="1280"/>
        <v>458686.68297772954</v>
      </c>
      <c r="H5881" s="167">
        <f t="shared" si="1281"/>
        <v>271299.98899881309</v>
      </c>
      <c r="I5881" s="168">
        <f t="shared" si="1282"/>
        <v>729986.67197654257</v>
      </c>
      <c r="J5881" s="168">
        <f t="shared" si="1284"/>
        <v>678817.42676065781</v>
      </c>
      <c r="K5881" s="94"/>
      <c r="L5881" s="265">
        <f t="shared" si="1283"/>
        <v>278177.37949524733</v>
      </c>
      <c r="M5881" s="265">
        <f>$G5881*NonHospFrac+theModel!$H5881*NonHospFrac</f>
        <v>451809.2924812953</v>
      </c>
      <c r="N5881" s="266">
        <f t="shared" si="1285"/>
        <v>729986.67197654257</v>
      </c>
      <c r="O5881" s="158"/>
      <c r="P5881" s="265">
        <f t="shared" si="1286"/>
        <v>258678.22000187909</v>
      </c>
      <c r="Q5881" s="265">
        <f t="shared" si="1287"/>
        <v>451807.73223067628</v>
      </c>
      <c r="R5881" s="266">
        <f t="shared" si="1288"/>
        <v>710485.95223255537</v>
      </c>
    </row>
    <row r="5882" spans="1:18" x14ac:dyDescent="0.25">
      <c r="A5882" s="81">
        <v>5851</v>
      </c>
      <c r="B5882" s="93">
        <f t="shared" si="1277"/>
        <v>5.5048481317236673E-49</v>
      </c>
      <c r="C5882" s="178">
        <f t="shared" si="1278"/>
        <v>5.4924301424012652E-49</v>
      </c>
      <c r="D5882" s="165">
        <f t="shared" si="1279"/>
        <v>2.2558277767625785E-3</v>
      </c>
      <c r="E5882" s="166">
        <f t="shared" si="1289"/>
        <v>24.291375447755232</v>
      </c>
      <c r="F5882" s="167">
        <f t="shared" si="1290"/>
        <v>13.201104149614656</v>
      </c>
      <c r="G5882" s="167">
        <f t="shared" si="1280"/>
        <v>458765.07755694294</v>
      </c>
      <c r="H5882" s="167">
        <f t="shared" si="1281"/>
        <v>271299.98899881309</v>
      </c>
      <c r="I5882" s="168">
        <f t="shared" si="1282"/>
        <v>730065.06655575603</v>
      </c>
      <c r="J5882" s="168">
        <f t="shared" si="1284"/>
        <v>678879.18649737968</v>
      </c>
      <c r="K5882" s="94"/>
      <c r="L5882" s="265">
        <f t="shared" si="1283"/>
        <v>278207.25346342975</v>
      </c>
      <c r="M5882" s="265">
        <f>$G5882*NonHospFrac+theModel!$H5882*NonHospFrac</f>
        <v>451857.81309232628</v>
      </c>
      <c r="N5882" s="266">
        <f t="shared" si="1285"/>
        <v>730065.06655575603</v>
      </c>
      <c r="O5882" s="158"/>
      <c r="P5882" s="265">
        <f t="shared" si="1286"/>
        <v>258701.75489967808</v>
      </c>
      <c r="Q5882" s="265">
        <f t="shared" si="1287"/>
        <v>451856.25284170726</v>
      </c>
      <c r="R5882" s="266">
        <f t="shared" si="1288"/>
        <v>710558.00774138537</v>
      </c>
    </row>
    <row r="5883" spans="1:18" x14ac:dyDescent="0.25">
      <c r="A5883" s="81">
        <v>5852</v>
      </c>
      <c r="B5883" s="93">
        <f t="shared" si="1277"/>
        <v>5.4020150404424975E-49</v>
      </c>
      <c r="C5883" s="178">
        <f t="shared" si="1278"/>
        <v>5.3898290248637781E-49</v>
      </c>
      <c r="D5883" s="165">
        <f t="shared" si="1279"/>
        <v>2.2558277767625785E-3</v>
      </c>
      <c r="E5883" s="166">
        <f t="shared" si="1289"/>
        <v>24.291375447755232</v>
      </c>
      <c r="F5883" s="167">
        <f t="shared" si="1290"/>
        <v>13.203359977391418</v>
      </c>
      <c r="G5883" s="167">
        <f t="shared" si="1280"/>
        <v>458843.47213615646</v>
      </c>
      <c r="H5883" s="167">
        <f t="shared" si="1281"/>
        <v>271299.98899881309</v>
      </c>
      <c r="I5883" s="168">
        <f t="shared" si="1282"/>
        <v>730143.46113496949</v>
      </c>
      <c r="J5883" s="168">
        <f t="shared" si="1284"/>
        <v>678940.94371665316</v>
      </c>
      <c r="K5883" s="94"/>
      <c r="L5883" s="265">
        <f t="shared" si="1283"/>
        <v>278237.12743161223</v>
      </c>
      <c r="M5883" s="265">
        <f>$G5883*NonHospFrac+theModel!$H5883*NonHospFrac</f>
        <v>451906.33370335726</v>
      </c>
      <c r="N5883" s="266">
        <f t="shared" si="1285"/>
        <v>730143.46113496949</v>
      </c>
      <c r="O5883" s="158"/>
      <c r="P5883" s="265">
        <f t="shared" si="1286"/>
        <v>258725.28883814835</v>
      </c>
      <c r="Q5883" s="265">
        <f t="shared" si="1287"/>
        <v>451904.77345273824</v>
      </c>
      <c r="R5883" s="266">
        <f t="shared" si="1288"/>
        <v>710630.06229088665</v>
      </c>
    </row>
    <row r="5884" spans="1:18" x14ac:dyDescent="0.25">
      <c r="A5884" s="81">
        <v>5853</v>
      </c>
      <c r="B5884" s="93">
        <f t="shared" si="1277"/>
        <v>5.3011029185340346E-49</v>
      </c>
      <c r="C5884" s="178">
        <f t="shared" si="1278"/>
        <v>5.2891445433229282E-49</v>
      </c>
      <c r="D5884" s="165">
        <f t="shared" si="1279"/>
        <v>2.2558277767625785E-3</v>
      </c>
      <c r="E5884" s="166">
        <f t="shared" si="1289"/>
        <v>24.291375447755232</v>
      </c>
      <c r="F5884" s="167">
        <f t="shared" si="1290"/>
        <v>13.205615805168181</v>
      </c>
      <c r="G5884" s="167">
        <f t="shared" si="1280"/>
        <v>458921.86671536986</v>
      </c>
      <c r="H5884" s="167">
        <f t="shared" si="1281"/>
        <v>271299.98899881309</v>
      </c>
      <c r="I5884" s="168">
        <f t="shared" si="1282"/>
        <v>730221.85571418295</v>
      </c>
      <c r="J5884" s="168">
        <f t="shared" si="1284"/>
        <v>679002.69841858081</v>
      </c>
      <c r="K5884" s="94"/>
      <c r="L5884" s="265">
        <f t="shared" si="1283"/>
        <v>278267.00139979459</v>
      </c>
      <c r="M5884" s="265">
        <f>$G5884*NonHospFrac+theModel!$H5884*NonHospFrac</f>
        <v>451954.85431438824</v>
      </c>
      <c r="N5884" s="266">
        <f t="shared" si="1285"/>
        <v>730221.85571418284</v>
      </c>
      <c r="O5884" s="158"/>
      <c r="P5884" s="265">
        <f t="shared" si="1286"/>
        <v>258748.82181732886</v>
      </c>
      <c r="Q5884" s="265">
        <f t="shared" si="1287"/>
        <v>451953.29406376922</v>
      </c>
      <c r="R5884" s="266">
        <f t="shared" si="1288"/>
        <v>710702.11588109809</v>
      </c>
    </row>
    <row r="5885" spans="1:18" x14ac:dyDescent="0.25">
      <c r="A5885" s="81">
        <v>5854</v>
      </c>
      <c r="B5885" s="93">
        <f t="shared" si="1277"/>
        <v>5.2020758814081625E-49</v>
      </c>
      <c r="C5885" s="178">
        <f t="shared" si="1278"/>
        <v>5.1903408941380555E-49</v>
      </c>
      <c r="D5885" s="165">
        <f t="shared" si="1279"/>
        <v>2.2558277767625785E-3</v>
      </c>
      <c r="E5885" s="166">
        <f t="shared" si="1289"/>
        <v>24.291375447755232</v>
      </c>
      <c r="F5885" s="167">
        <f t="shared" si="1290"/>
        <v>13.207871632944943</v>
      </c>
      <c r="G5885" s="167">
        <f t="shared" si="1280"/>
        <v>459000.26129458321</v>
      </c>
      <c r="H5885" s="167">
        <f t="shared" si="1281"/>
        <v>271299.98899881309</v>
      </c>
      <c r="I5885" s="168">
        <f t="shared" si="1282"/>
        <v>730300.2502933963</v>
      </c>
      <c r="J5885" s="168">
        <f t="shared" si="1284"/>
        <v>679064.45060326508</v>
      </c>
      <c r="K5885" s="94"/>
      <c r="L5885" s="265">
        <f t="shared" si="1283"/>
        <v>278296.87536797702</v>
      </c>
      <c r="M5885" s="265">
        <f>$G5885*NonHospFrac+theModel!$H5885*NonHospFrac</f>
        <v>452003.37492541922</v>
      </c>
      <c r="N5885" s="266">
        <f t="shared" si="1285"/>
        <v>730300.25029339618</v>
      </c>
      <c r="O5885" s="158"/>
      <c r="P5885" s="265">
        <f t="shared" si="1286"/>
        <v>258772.35383725888</v>
      </c>
      <c r="Q5885" s="265">
        <f t="shared" si="1287"/>
        <v>452001.8146748002</v>
      </c>
      <c r="R5885" s="266">
        <f t="shared" si="1288"/>
        <v>710774.16851205914</v>
      </c>
    </row>
    <row r="5886" spans="1:18" x14ac:dyDescent="0.25">
      <c r="A5886" s="81">
        <v>5855</v>
      </c>
      <c r="B5886" s="93">
        <f t="shared" si="1277"/>
        <v>5.1048987148153903E-49</v>
      </c>
      <c r="C5886" s="178">
        <f t="shared" si="1278"/>
        <v>5.0933829424969504E-49</v>
      </c>
      <c r="D5886" s="165">
        <f t="shared" si="1279"/>
        <v>2.2558277767625785E-3</v>
      </c>
      <c r="E5886" s="166">
        <f t="shared" si="1289"/>
        <v>24.291375447755232</v>
      </c>
      <c r="F5886" s="167">
        <f t="shared" si="1290"/>
        <v>13.210127460721706</v>
      </c>
      <c r="G5886" s="167">
        <f t="shared" si="1280"/>
        <v>459078.65587379661</v>
      </c>
      <c r="H5886" s="167">
        <f t="shared" si="1281"/>
        <v>271299.98899881309</v>
      </c>
      <c r="I5886" s="168">
        <f t="shared" si="1282"/>
        <v>730378.64487260976</v>
      </c>
      <c r="J5886" s="168">
        <f t="shared" si="1284"/>
        <v>679126.20027080888</v>
      </c>
      <c r="K5886" s="94"/>
      <c r="L5886" s="265">
        <f t="shared" si="1283"/>
        <v>278326.74933615944</v>
      </c>
      <c r="M5886" s="265">
        <f>$G5886*NonHospFrac+theModel!$H5886*NonHospFrac</f>
        <v>452051.8955364502</v>
      </c>
      <c r="N5886" s="266">
        <f t="shared" si="1285"/>
        <v>730378.64487260964</v>
      </c>
      <c r="O5886" s="158"/>
      <c r="P5886" s="265">
        <f t="shared" si="1286"/>
        <v>258795.88489797743</v>
      </c>
      <c r="Q5886" s="265">
        <f t="shared" si="1287"/>
        <v>452050.33528583118</v>
      </c>
      <c r="R5886" s="266">
        <f t="shared" si="1288"/>
        <v>710846.22018380859</v>
      </c>
    </row>
    <row r="5887" spans="1:18" x14ac:dyDescent="0.25">
      <c r="A5887" s="81">
        <v>5856</v>
      </c>
      <c r="B5887" s="93">
        <f t="shared" si="1277"/>
        <v>5.0095368623245814E-49</v>
      </c>
      <c r="C5887" s="178">
        <f t="shared" si="1278"/>
        <v>4.9982362099218332E-49</v>
      </c>
      <c r="D5887" s="165">
        <f t="shared" si="1279"/>
        <v>2.2558277767625785E-3</v>
      </c>
      <c r="E5887" s="166">
        <f t="shared" si="1289"/>
        <v>24.291375447755232</v>
      </c>
      <c r="F5887" s="167">
        <f t="shared" si="1290"/>
        <v>13.212383288498469</v>
      </c>
      <c r="G5887" s="167">
        <f t="shared" si="1280"/>
        <v>459157.05045301013</v>
      </c>
      <c r="H5887" s="167">
        <f t="shared" si="1281"/>
        <v>271299.98899881309</v>
      </c>
      <c r="I5887" s="168">
        <f t="shared" si="1282"/>
        <v>730457.03945182322</v>
      </c>
      <c r="J5887" s="168">
        <f t="shared" si="1284"/>
        <v>679187.94742131466</v>
      </c>
      <c r="K5887" s="94"/>
      <c r="L5887" s="265">
        <f t="shared" si="1283"/>
        <v>278356.62330434192</v>
      </c>
      <c r="M5887" s="265">
        <f>$G5887*NonHospFrac+theModel!$H5887*NonHospFrac</f>
        <v>452100.4161474813</v>
      </c>
      <c r="N5887" s="266">
        <f t="shared" si="1285"/>
        <v>730457.03945182322</v>
      </c>
      <c r="O5887" s="158"/>
      <c r="P5887" s="265">
        <f t="shared" si="1286"/>
        <v>258819.41499952367</v>
      </c>
      <c r="Q5887" s="265">
        <f t="shared" si="1287"/>
        <v>452098.85589686228</v>
      </c>
      <c r="R5887" s="266">
        <f t="shared" si="1288"/>
        <v>710918.27089638589</v>
      </c>
    </row>
    <row r="5888" spans="1:18" x14ac:dyDescent="0.25">
      <c r="A5888" s="81">
        <v>5857</v>
      </c>
      <c r="B5888" s="93">
        <f t="shared" si="1277"/>
        <v>4.915956413034601E-49</v>
      </c>
      <c r="C5888" s="178">
        <f t="shared" si="1278"/>
        <v>4.9048668620087235E-49</v>
      </c>
      <c r="D5888" s="165">
        <f t="shared" si="1279"/>
        <v>2.2558277767625785E-3</v>
      </c>
      <c r="E5888" s="166">
        <f t="shared" si="1289"/>
        <v>24.291375447755232</v>
      </c>
      <c r="F5888" s="167">
        <f t="shared" si="1290"/>
        <v>13.214639116275231</v>
      </c>
      <c r="G5888" s="167">
        <f t="shared" si="1280"/>
        <v>459235.44503222354</v>
      </c>
      <c r="H5888" s="167">
        <f t="shared" si="1281"/>
        <v>271299.98899881309</v>
      </c>
      <c r="I5888" s="168">
        <f t="shared" si="1282"/>
        <v>730535.43403103668</v>
      </c>
      <c r="J5888" s="168">
        <f t="shared" si="1284"/>
        <v>679249.69205488497</v>
      </c>
      <c r="K5888" s="94"/>
      <c r="L5888" s="265">
        <f t="shared" si="1283"/>
        <v>278386.49727252434</v>
      </c>
      <c r="M5888" s="265">
        <f>$G5888*NonHospFrac+theModel!$H5888*NonHospFrac</f>
        <v>452148.93675851228</v>
      </c>
      <c r="N5888" s="266">
        <f t="shared" si="1285"/>
        <v>730535.43403103668</v>
      </c>
      <c r="O5888" s="158"/>
      <c r="P5888" s="265">
        <f t="shared" si="1286"/>
        <v>258842.9441419366</v>
      </c>
      <c r="Q5888" s="265">
        <f t="shared" si="1287"/>
        <v>452147.37650789326</v>
      </c>
      <c r="R5888" s="266">
        <f t="shared" si="1288"/>
        <v>710990.32064982993</v>
      </c>
    </row>
    <row r="5889" spans="1:18" x14ac:dyDescent="0.25">
      <c r="A5889" s="81">
        <v>5858</v>
      </c>
      <c r="B5889" s="93">
        <f t="shared" si="1277"/>
        <v>4.8241240895155234E-49</v>
      </c>
      <c r="C5889" s="178">
        <f t="shared" si="1278"/>
        <v>4.8132416963958446E-49</v>
      </c>
      <c r="D5889" s="165">
        <f t="shared" si="1279"/>
        <v>2.2558277767625785E-3</v>
      </c>
      <c r="E5889" s="166">
        <f t="shared" si="1289"/>
        <v>24.291375447755232</v>
      </c>
      <c r="F5889" s="167">
        <f t="shared" si="1290"/>
        <v>13.216894944051994</v>
      </c>
      <c r="G5889" s="167">
        <f t="shared" si="1280"/>
        <v>459313.83961143694</v>
      </c>
      <c r="H5889" s="167">
        <f t="shared" si="1281"/>
        <v>271299.98899881309</v>
      </c>
      <c r="I5889" s="168">
        <f t="shared" si="1282"/>
        <v>730613.82861025003</v>
      </c>
      <c r="J5889" s="168">
        <f t="shared" si="1284"/>
        <v>679311.43417162239</v>
      </c>
      <c r="K5889" s="94"/>
      <c r="L5889" s="265">
        <f t="shared" si="1283"/>
        <v>278416.37124070677</v>
      </c>
      <c r="M5889" s="265">
        <f>$G5889*NonHospFrac+theModel!$H5889*NonHospFrac</f>
        <v>452197.45736954326</v>
      </c>
      <c r="N5889" s="266">
        <f t="shared" si="1285"/>
        <v>730613.82861025003</v>
      </c>
      <c r="O5889" s="158"/>
      <c r="P5889" s="265">
        <f t="shared" si="1286"/>
        <v>258866.47232525537</v>
      </c>
      <c r="Q5889" s="265">
        <f t="shared" si="1287"/>
        <v>452195.89711892424</v>
      </c>
      <c r="R5889" s="266">
        <f t="shared" si="1288"/>
        <v>711062.36944417958</v>
      </c>
    </row>
    <row r="5890" spans="1:18" x14ac:dyDescent="0.25">
      <c r="A5890" s="81">
        <v>5859</v>
      </c>
      <c r="B5890" s="93">
        <f t="shared" si="1277"/>
        <v>4.7340072359750951E-49</v>
      </c>
      <c r="C5890" s="178">
        <f t="shared" si="1278"/>
        <v>4.7233281309567871E-49</v>
      </c>
      <c r="D5890" s="165">
        <f t="shared" si="1279"/>
        <v>2.2558277767625785E-3</v>
      </c>
      <c r="E5890" s="166">
        <f t="shared" si="1289"/>
        <v>24.291375447755232</v>
      </c>
      <c r="F5890" s="167">
        <f t="shared" si="1290"/>
        <v>13.219150771828756</v>
      </c>
      <c r="G5890" s="167">
        <f t="shared" si="1280"/>
        <v>459392.23419065028</v>
      </c>
      <c r="H5890" s="167">
        <f t="shared" si="1281"/>
        <v>271299.98899881309</v>
      </c>
      <c r="I5890" s="168">
        <f t="shared" si="1282"/>
        <v>730692.22318946337</v>
      </c>
      <c r="J5890" s="168">
        <f t="shared" si="1284"/>
        <v>679373.17377162958</v>
      </c>
      <c r="K5890" s="94"/>
      <c r="L5890" s="265">
        <f t="shared" si="1283"/>
        <v>278446.24520888913</v>
      </c>
      <c r="M5890" s="265">
        <f>$G5890*NonHospFrac+theModel!$H5890*NonHospFrac</f>
        <v>452245.97798057424</v>
      </c>
      <c r="N5890" s="266">
        <f t="shared" si="1285"/>
        <v>730692.22318946337</v>
      </c>
      <c r="O5890" s="158"/>
      <c r="P5890" s="265">
        <f t="shared" si="1286"/>
        <v>258889.99954951901</v>
      </c>
      <c r="Q5890" s="265">
        <f t="shared" si="1287"/>
        <v>452244.41772995522</v>
      </c>
      <c r="R5890" s="266">
        <f t="shared" si="1288"/>
        <v>711134.4172794742</v>
      </c>
    </row>
    <row r="5891" spans="1:18" x14ac:dyDescent="0.25">
      <c r="A5891" s="81">
        <v>5860</v>
      </c>
      <c r="B5891" s="93">
        <f t="shared" si="1277"/>
        <v>4.6455738066463282E-49</v>
      </c>
      <c r="C5891" s="178">
        <f t="shared" si="1278"/>
        <v>4.6350941922142948E-49</v>
      </c>
      <c r="D5891" s="165">
        <f t="shared" si="1279"/>
        <v>2.2558277767625785E-3</v>
      </c>
      <c r="E5891" s="166">
        <f t="shared" si="1289"/>
        <v>24.291375447755232</v>
      </c>
      <c r="F5891" s="167">
        <f t="shared" si="1290"/>
        <v>13.221406599605519</v>
      </c>
      <c r="G5891" s="167">
        <f t="shared" si="1280"/>
        <v>459470.6287698638</v>
      </c>
      <c r="H5891" s="167">
        <f t="shared" si="1281"/>
        <v>271299.98899881309</v>
      </c>
      <c r="I5891" s="168">
        <f t="shared" si="1282"/>
        <v>730770.61776867695</v>
      </c>
      <c r="J5891" s="168">
        <f t="shared" si="1284"/>
        <v>679434.91085500934</v>
      </c>
      <c r="K5891" s="94"/>
      <c r="L5891" s="265">
        <f t="shared" si="1283"/>
        <v>278476.11917707161</v>
      </c>
      <c r="M5891" s="265">
        <f>$G5891*NonHospFrac+theModel!$H5891*NonHospFrac</f>
        <v>452294.49859160522</v>
      </c>
      <c r="N5891" s="266">
        <f t="shared" si="1285"/>
        <v>730770.61776867684</v>
      </c>
      <c r="O5891" s="158"/>
      <c r="P5891" s="265">
        <f t="shared" si="1286"/>
        <v>258913.52581476676</v>
      </c>
      <c r="Q5891" s="265">
        <f t="shared" si="1287"/>
        <v>452292.93834098621</v>
      </c>
      <c r="R5891" s="266">
        <f t="shared" si="1288"/>
        <v>711206.46415575291</v>
      </c>
    </row>
    <row r="5892" spans="1:18" x14ac:dyDescent="0.25">
      <c r="A5892" s="81">
        <v>5861</v>
      </c>
      <c r="B5892" s="93">
        <f t="shared" si="1277"/>
        <v>4.5587923543916139E-49</v>
      </c>
      <c r="C5892" s="178">
        <f t="shared" si="1278"/>
        <v>4.5485085039700845E-49</v>
      </c>
      <c r="D5892" s="165">
        <f t="shared" si="1279"/>
        <v>2.2558277767625785E-3</v>
      </c>
      <c r="E5892" s="166">
        <f t="shared" si="1289"/>
        <v>24.291375447755232</v>
      </c>
      <c r="F5892" s="167">
        <f t="shared" si="1290"/>
        <v>13.223662427382282</v>
      </c>
      <c r="G5892" s="167">
        <f t="shared" si="1280"/>
        <v>459549.02334907721</v>
      </c>
      <c r="H5892" s="167">
        <f t="shared" si="1281"/>
        <v>271299.98899881309</v>
      </c>
      <c r="I5892" s="168">
        <f t="shared" si="1282"/>
        <v>730849.0123478903</v>
      </c>
      <c r="J5892" s="168">
        <f t="shared" si="1284"/>
        <v>679496.64542186388</v>
      </c>
      <c r="K5892" s="94"/>
      <c r="L5892" s="265">
        <f t="shared" si="1283"/>
        <v>278505.99314525403</v>
      </c>
      <c r="M5892" s="265">
        <f>$G5892*NonHospFrac+theModel!$H5892*NonHospFrac</f>
        <v>452343.01920263621</v>
      </c>
      <c r="N5892" s="266">
        <f t="shared" si="1285"/>
        <v>730849.0123478903</v>
      </c>
      <c r="O5892" s="158"/>
      <c r="P5892" s="265">
        <f t="shared" si="1286"/>
        <v>258937.0511210376</v>
      </c>
      <c r="Q5892" s="265">
        <f t="shared" si="1287"/>
        <v>452341.45895201719</v>
      </c>
      <c r="R5892" s="266">
        <f t="shared" si="1288"/>
        <v>711278.51007305481</v>
      </c>
    </row>
    <row r="5893" spans="1:18" x14ac:dyDescent="0.25">
      <c r="A5893" s="81">
        <v>5862</v>
      </c>
      <c r="B5893" s="93">
        <f t="shared" si="1277"/>
        <v>4.4736320195207745E-49</v>
      </c>
      <c r="C5893" s="178">
        <f t="shared" si="1278"/>
        <v>4.4635402761481247E-49</v>
      </c>
      <c r="D5893" s="165">
        <f t="shared" si="1279"/>
        <v>2.2558277767625785E-3</v>
      </c>
      <c r="E5893" s="166">
        <f t="shared" si="1289"/>
        <v>24.291375447755232</v>
      </c>
      <c r="F5893" s="167">
        <f t="shared" si="1290"/>
        <v>13.225918255159044</v>
      </c>
      <c r="G5893" s="167">
        <f t="shared" si="1280"/>
        <v>459627.41792829067</v>
      </c>
      <c r="H5893" s="167">
        <f t="shared" si="1281"/>
        <v>271299.98899881309</v>
      </c>
      <c r="I5893" s="168">
        <f t="shared" si="1282"/>
        <v>730927.40692710376</v>
      </c>
      <c r="J5893" s="168">
        <f t="shared" si="1284"/>
        <v>679558.37747229601</v>
      </c>
      <c r="K5893" s="94"/>
      <c r="L5893" s="265">
        <f t="shared" si="1283"/>
        <v>278535.86711343646</v>
      </c>
      <c r="M5893" s="265">
        <f>$G5893*NonHospFrac+theModel!$H5893*NonHospFrac</f>
        <v>452391.5398136673</v>
      </c>
      <c r="N5893" s="266">
        <f t="shared" si="1285"/>
        <v>730927.40692710376</v>
      </c>
      <c r="O5893" s="158"/>
      <c r="P5893" s="265">
        <f t="shared" si="1286"/>
        <v>258960.57546837063</v>
      </c>
      <c r="Q5893" s="265">
        <f t="shared" si="1287"/>
        <v>452389.97956304828</v>
      </c>
      <c r="R5893" s="266">
        <f t="shared" si="1288"/>
        <v>711350.55503141892</v>
      </c>
    </row>
    <row r="5894" spans="1:18" x14ac:dyDescent="0.25">
      <c r="A5894" s="81">
        <v>5863</v>
      </c>
      <c r="B5894" s="93">
        <f t="shared" si="1277"/>
        <v>4.3900625188163041E-49</v>
      </c>
      <c r="C5894" s="178">
        <f t="shared" si="1278"/>
        <v>4.3801592938446342E-49</v>
      </c>
      <c r="D5894" s="165">
        <f t="shared" si="1279"/>
        <v>2.2558277767625785E-3</v>
      </c>
      <c r="E5894" s="166">
        <f t="shared" si="1289"/>
        <v>24.291375447755232</v>
      </c>
      <c r="F5894" s="167">
        <f t="shared" si="1290"/>
        <v>13.228174082935807</v>
      </c>
      <c r="G5894" s="167">
        <f t="shared" si="1280"/>
        <v>459705.81250750396</v>
      </c>
      <c r="H5894" s="167">
        <f t="shared" si="1281"/>
        <v>271299.98899881309</v>
      </c>
      <c r="I5894" s="168">
        <f t="shared" si="1282"/>
        <v>731005.80150631699</v>
      </c>
      <c r="J5894" s="168">
        <f t="shared" si="1284"/>
        <v>679620.10700640804</v>
      </c>
      <c r="K5894" s="94"/>
      <c r="L5894" s="265">
        <f t="shared" si="1283"/>
        <v>278565.74108161882</v>
      </c>
      <c r="M5894" s="265">
        <f>$G5894*NonHospFrac+theModel!$H5894*NonHospFrac</f>
        <v>452440.06042469817</v>
      </c>
      <c r="N5894" s="266">
        <f t="shared" si="1285"/>
        <v>731005.80150631699</v>
      </c>
      <c r="O5894" s="158"/>
      <c r="P5894" s="265">
        <f t="shared" si="1286"/>
        <v>258984.09885680492</v>
      </c>
      <c r="Q5894" s="265">
        <f t="shared" si="1287"/>
        <v>452438.50017407915</v>
      </c>
      <c r="R5894" s="266">
        <f t="shared" si="1288"/>
        <v>711422.5990308841</v>
      </c>
    </row>
    <row r="5895" spans="1:18" x14ac:dyDescent="0.25">
      <c r="A5895" s="81">
        <v>5864</v>
      </c>
      <c r="B5895" s="93">
        <f t="shared" si="1277"/>
        <v>4.3080541347656091E-49</v>
      </c>
      <c r="C5895" s="178">
        <f t="shared" si="1278"/>
        <v>4.2983359065846079E-49</v>
      </c>
      <c r="D5895" s="165">
        <f t="shared" si="1279"/>
        <v>2.2558277767625785E-3</v>
      </c>
      <c r="E5895" s="166">
        <f t="shared" si="1289"/>
        <v>24.291375447755232</v>
      </c>
      <c r="F5895" s="167">
        <f t="shared" si="1290"/>
        <v>13.230429910712569</v>
      </c>
      <c r="G5895" s="167">
        <f t="shared" si="1280"/>
        <v>459784.20708671748</v>
      </c>
      <c r="H5895" s="167">
        <f t="shared" si="1281"/>
        <v>271299.98899881309</v>
      </c>
      <c r="I5895" s="168">
        <f t="shared" si="1282"/>
        <v>731084.19608553057</v>
      </c>
      <c r="J5895" s="168">
        <f t="shared" si="1284"/>
        <v>679681.83402430301</v>
      </c>
      <c r="K5895" s="94"/>
      <c r="L5895" s="265">
        <f t="shared" si="1283"/>
        <v>278595.6150498013</v>
      </c>
      <c r="M5895" s="265">
        <f>$G5895*NonHospFrac+theModel!$H5895*NonHospFrac</f>
        <v>452488.58103572926</v>
      </c>
      <c r="N5895" s="266">
        <f t="shared" si="1285"/>
        <v>731084.19608553057</v>
      </c>
      <c r="O5895" s="158"/>
      <c r="P5895" s="265">
        <f t="shared" si="1286"/>
        <v>259007.62128637967</v>
      </c>
      <c r="Q5895" s="265">
        <f t="shared" si="1287"/>
        <v>452487.02078511025</v>
      </c>
      <c r="R5895" s="266">
        <f t="shared" si="1288"/>
        <v>711494.64207148994</v>
      </c>
    </row>
    <row r="5896" spans="1:18" x14ac:dyDescent="0.25">
      <c r="A5896" s="81">
        <v>5865</v>
      </c>
      <c r="B5896" s="93">
        <f t="shared" si="1277"/>
        <v>4.2275777049923882E-49</v>
      </c>
      <c r="C5896" s="178">
        <f t="shared" si="1278"/>
        <v>4.2180410177770445E-49</v>
      </c>
      <c r="D5896" s="165">
        <f t="shared" si="1279"/>
        <v>2.2558277767625785E-3</v>
      </c>
      <c r="E5896" s="166">
        <f t="shared" si="1289"/>
        <v>24.291375447755232</v>
      </c>
      <c r="F5896" s="167">
        <f t="shared" si="1290"/>
        <v>13.232685738489332</v>
      </c>
      <c r="G5896" s="167">
        <f t="shared" si="1280"/>
        <v>459862.60166593088</v>
      </c>
      <c r="H5896" s="167">
        <f t="shared" si="1281"/>
        <v>271299.98899881309</v>
      </c>
      <c r="I5896" s="168">
        <f t="shared" si="1282"/>
        <v>731162.59066474391</v>
      </c>
      <c r="J5896" s="168">
        <f t="shared" si="1284"/>
        <v>679743.55852608301</v>
      </c>
      <c r="K5896" s="94"/>
      <c r="L5896" s="265">
        <f t="shared" si="1283"/>
        <v>278625.48901798372</v>
      </c>
      <c r="M5896" s="265">
        <f>$G5896*NonHospFrac+theModel!$H5896*NonHospFrac</f>
        <v>452537.10164676025</v>
      </c>
      <c r="N5896" s="266">
        <f t="shared" si="1285"/>
        <v>731162.59066474391</v>
      </c>
      <c r="O5896" s="158"/>
      <c r="P5896" s="265">
        <f t="shared" si="1286"/>
        <v>259031.14275713384</v>
      </c>
      <c r="Q5896" s="265">
        <f t="shared" si="1287"/>
        <v>452535.54139614123</v>
      </c>
      <c r="R5896" s="266">
        <f t="shared" si="1288"/>
        <v>711566.6841532751</v>
      </c>
    </row>
    <row r="5897" spans="1:18" x14ac:dyDescent="0.25">
      <c r="A5897" s="81">
        <v>5866</v>
      </c>
      <c r="B5897" s="93">
        <f t="shared" si="1277"/>
        <v>4.1486046118874076E-49</v>
      </c>
      <c r="C5897" s="178">
        <f t="shared" si="1278"/>
        <v>4.1392460743691064E-49</v>
      </c>
      <c r="D5897" s="165">
        <f t="shared" si="1279"/>
        <v>2.2558277767625785E-3</v>
      </c>
      <c r="E5897" s="166">
        <f t="shared" si="1289"/>
        <v>24.291375447755232</v>
      </c>
      <c r="F5897" s="167">
        <f t="shared" si="1290"/>
        <v>13.234941566266095</v>
      </c>
      <c r="G5897" s="167">
        <f t="shared" si="1280"/>
        <v>459940.99624514434</v>
      </c>
      <c r="H5897" s="167">
        <f t="shared" si="1281"/>
        <v>271299.98899881309</v>
      </c>
      <c r="I5897" s="168">
        <f t="shared" si="1282"/>
        <v>731240.98524395749</v>
      </c>
      <c r="J5897" s="168">
        <f t="shared" si="1284"/>
        <v>679805.28051185096</v>
      </c>
      <c r="K5897" s="94"/>
      <c r="L5897" s="265">
        <f t="shared" si="1283"/>
        <v>278655.36298616615</v>
      </c>
      <c r="M5897" s="265">
        <f>$G5897*NonHospFrac+theModel!$H5897*NonHospFrac</f>
        <v>452585.62225779123</v>
      </c>
      <c r="N5897" s="266">
        <f t="shared" si="1285"/>
        <v>731240.98524395737</v>
      </c>
      <c r="O5897" s="158"/>
      <c r="P5897" s="265">
        <f t="shared" si="1286"/>
        <v>259054.66326910656</v>
      </c>
      <c r="Q5897" s="265">
        <f t="shared" si="1287"/>
        <v>452584.06200717221</v>
      </c>
      <c r="R5897" s="266">
        <f t="shared" si="1288"/>
        <v>711638.7252762788</v>
      </c>
    </row>
    <row r="5898" spans="1:18" x14ac:dyDescent="0.25">
      <c r="A5898" s="81">
        <v>5867</v>
      </c>
      <c r="B5898" s="93">
        <f t="shared" si="1277"/>
        <v>4.071106772431037E-49</v>
      </c>
      <c r="C5898" s="178">
        <f t="shared" si="1278"/>
        <v>4.0619230566916212E-49</v>
      </c>
      <c r="D5898" s="165">
        <f t="shared" si="1279"/>
        <v>2.2558277767625785E-3</v>
      </c>
      <c r="E5898" s="166">
        <f t="shared" si="1289"/>
        <v>24.291375447755232</v>
      </c>
      <c r="F5898" s="167">
        <f t="shared" si="1290"/>
        <v>13.237197394042857</v>
      </c>
      <c r="G5898" s="167">
        <f t="shared" si="1280"/>
        <v>460019.39082435769</v>
      </c>
      <c r="H5898" s="167">
        <f t="shared" si="1281"/>
        <v>271299.98899881309</v>
      </c>
      <c r="I5898" s="168">
        <f t="shared" si="1282"/>
        <v>731319.37982317084</v>
      </c>
      <c r="J5898" s="168">
        <f t="shared" si="1284"/>
        <v>679866.99998170917</v>
      </c>
      <c r="K5898" s="94"/>
      <c r="L5898" s="265">
        <f t="shared" si="1283"/>
        <v>278685.23695434857</v>
      </c>
      <c r="M5898" s="265">
        <f>$G5898*NonHospFrac+theModel!$H5898*NonHospFrac</f>
        <v>452634.14286882221</v>
      </c>
      <c r="N5898" s="266">
        <f t="shared" si="1285"/>
        <v>731319.37982317084</v>
      </c>
      <c r="O5898" s="158"/>
      <c r="P5898" s="265">
        <f t="shared" si="1286"/>
        <v>259078.18282233691</v>
      </c>
      <c r="Q5898" s="265">
        <f t="shared" si="1287"/>
        <v>452632.58261820319</v>
      </c>
      <c r="R5898" s="266">
        <f t="shared" si="1288"/>
        <v>711710.76544054016</v>
      </c>
    </row>
    <row r="5899" spans="1:18" x14ac:dyDescent="0.25">
      <c r="A5899" s="81">
        <v>5868</v>
      </c>
      <c r="B5899" s="93">
        <f t="shared" si="1277"/>
        <v>3.995056628207823E-49</v>
      </c>
      <c r="C5899" s="178">
        <f t="shared" si="1278"/>
        <v>3.9860444684961724E-49</v>
      </c>
      <c r="D5899" s="165">
        <f t="shared" si="1279"/>
        <v>2.2558277767625785E-3</v>
      </c>
      <c r="E5899" s="166">
        <f t="shared" si="1289"/>
        <v>24.291375447755232</v>
      </c>
      <c r="F5899" s="167">
        <f t="shared" si="1290"/>
        <v>13.23945322181962</v>
      </c>
      <c r="G5899" s="167">
        <f t="shared" si="1280"/>
        <v>460097.78540357109</v>
      </c>
      <c r="H5899" s="167">
        <f t="shared" si="1281"/>
        <v>271299.98899881309</v>
      </c>
      <c r="I5899" s="168">
        <f t="shared" si="1282"/>
        <v>731397.77440238418</v>
      </c>
      <c r="J5899" s="168">
        <f t="shared" si="1284"/>
        <v>679928.71693576023</v>
      </c>
      <c r="K5899" s="94"/>
      <c r="L5899" s="265">
        <f t="shared" si="1283"/>
        <v>278715.11092253099</v>
      </c>
      <c r="M5899" s="265">
        <f>$G5899*NonHospFrac+theModel!$H5899*NonHospFrac</f>
        <v>452682.66347985319</v>
      </c>
      <c r="N5899" s="266">
        <f t="shared" si="1285"/>
        <v>731397.77440238418</v>
      </c>
      <c r="O5899" s="158"/>
      <c r="P5899" s="265">
        <f t="shared" si="1286"/>
        <v>259101.70141686397</v>
      </c>
      <c r="Q5899" s="265">
        <f t="shared" si="1287"/>
        <v>452681.10322923417</v>
      </c>
      <c r="R5899" s="266">
        <f t="shared" si="1288"/>
        <v>711782.80464609817</v>
      </c>
    </row>
    <row r="5900" spans="1:18" x14ac:dyDescent="0.25">
      <c r="A5900" s="81">
        <v>5869</v>
      </c>
      <c r="B5900" s="93">
        <f t="shared" si="1277"/>
        <v>3.9204271356057061E-49</v>
      </c>
      <c r="C5900" s="178">
        <f t="shared" si="1278"/>
        <v>3.9115833271764328E-49</v>
      </c>
      <c r="D5900" s="165">
        <f t="shared" si="1279"/>
        <v>2.2558277767625785E-3</v>
      </c>
      <c r="E5900" s="166">
        <f t="shared" si="1289"/>
        <v>24.291375447755232</v>
      </c>
      <c r="F5900" s="167">
        <f t="shared" si="1290"/>
        <v>13.241709049596382</v>
      </c>
      <c r="G5900" s="167">
        <f t="shared" si="1280"/>
        <v>460176.17998278461</v>
      </c>
      <c r="H5900" s="167">
        <f t="shared" si="1281"/>
        <v>271299.98899881309</v>
      </c>
      <c r="I5900" s="168">
        <f t="shared" si="1282"/>
        <v>731476.16898159776</v>
      </c>
      <c r="J5900" s="168">
        <f t="shared" si="1284"/>
        <v>679990.43137410691</v>
      </c>
      <c r="K5900" s="94"/>
      <c r="L5900" s="265">
        <f t="shared" si="1283"/>
        <v>278744.98489071347</v>
      </c>
      <c r="M5900" s="265">
        <f>$G5900*NonHospFrac+theModel!$H5900*NonHospFrac</f>
        <v>452731.18409088429</v>
      </c>
      <c r="N5900" s="266">
        <f t="shared" si="1285"/>
        <v>731476.16898159776</v>
      </c>
      <c r="O5900" s="158"/>
      <c r="P5900" s="265">
        <f t="shared" si="1286"/>
        <v>259125.21905272687</v>
      </c>
      <c r="Q5900" s="265">
        <f t="shared" si="1287"/>
        <v>452729.62384026527</v>
      </c>
      <c r="R5900" s="266">
        <f t="shared" si="1288"/>
        <v>711854.84289299208</v>
      </c>
    </row>
    <row r="5901" spans="1:18" x14ac:dyDescent="0.25">
      <c r="A5901" s="81">
        <v>5870</v>
      </c>
      <c r="B5901" s="93">
        <f t="shared" si="1277"/>
        <v>3.8471917562001744E-49</v>
      </c>
      <c r="C5901" s="178">
        <f t="shared" si="1278"/>
        <v>3.8385131541740058E-49</v>
      </c>
      <c r="D5901" s="165">
        <f t="shared" si="1279"/>
        <v>2.2558277767625785E-3</v>
      </c>
      <c r="E5901" s="166">
        <f t="shared" si="1289"/>
        <v>24.291375447755232</v>
      </c>
      <c r="F5901" s="167">
        <f t="shared" si="1290"/>
        <v>13.243964877373145</v>
      </c>
      <c r="G5901" s="167">
        <f t="shared" si="1280"/>
        <v>460254.57456199802</v>
      </c>
      <c r="H5901" s="167">
        <f t="shared" si="1281"/>
        <v>271299.98899881309</v>
      </c>
      <c r="I5901" s="168">
        <f t="shared" si="1282"/>
        <v>731554.5635608111</v>
      </c>
      <c r="J5901" s="168">
        <f t="shared" si="1284"/>
        <v>680052.14329685143</v>
      </c>
      <c r="K5901" s="94"/>
      <c r="L5901" s="265">
        <f t="shared" si="1283"/>
        <v>278774.85885889584</v>
      </c>
      <c r="M5901" s="265">
        <f>$G5901*NonHospFrac+theModel!$H5901*NonHospFrac</f>
        <v>452779.70470191527</v>
      </c>
      <c r="N5901" s="266">
        <f t="shared" si="1285"/>
        <v>731554.5635608111</v>
      </c>
      <c r="O5901" s="158"/>
      <c r="P5901" s="265">
        <f t="shared" si="1286"/>
        <v>259148.73572996454</v>
      </c>
      <c r="Q5901" s="265">
        <f t="shared" si="1287"/>
        <v>452778.14445129625</v>
      </c>
      <c r="R5901" s="266">
        <f t="shared" si="1288"/>
        <v>711926.88018126076</v>
      </c>
    </row>
    <row r="5902" spans="1:18" x14ac:dyDescent="0.25">
      <c r="A5902" s="81">
        <v>5871</v>
      </c>
      <c r="B5902" s="93">
        <f t="shared" si="1277"/>
        <v>3.775324447316284E-49</v>
      </c>
      <c r="C5902" s="178">
        <f t="shared" si="1278"/>
        <v>3.766807965561737E-49</v>
      </c>
      <c r="D5902" s="165">
        <f t="shared" si="1279"/>
        <v>2.2558277767625785E-3</v>
      </c>
      <c r="E5902" s="166">
        <f t="shared" si="1289"/>
        <v>24.291375447755232</v>
      </c>
      <c r="F5902" s="167">
        <f t="shared" si="1290"/>
        <v>13.246220705149907</v>
      </c>
      <c r="G5902" s="167">
        <f t="shared" si="1280"/>
        <v>460332.96914121136</v>
      </c>
      <c r="H5902" s="167">
        <f t="shared" si="1281"/>
        <v>271299.98899881309</v>
      </c>
      <c r="I5902" s="168">
        <f t="shared" si="1282"/>
        <v>731632.95814002445</v>
      </c>
      <c r="J5902" s="168">
        <f t="shared" si="1284"/>
        <v>680113.85270409647</v>
      </c>
      <c r="K5902" s="94"/>
      <c r="L5902" s="265">
        <f t="shared" si="1283"/>
        <v>278804.73282707826</v>
      </c>
      <c r="M5902" s="265">
        <f>$G5902*NonHospFrac+theModel!$H5902*NonHospFrac</f>
        <v>452828.22531294613</v>
      </c>
      <c r="N5902" s="266">
        <f t="shared" si="1285"/>
        <v>731632.95814002445</v>
      </c>
      <c r="O5902" s="158"/>
      <c r="P5902" s="265">
        <f t="shared" si="1286"/>
        <v>259172.25144861618</v>
      </c>
      <c r="Q5902" s="265">
        <f t="shared" si="1287"/>
        <v>452826.66506232711</v>
      </c>
      <c r="R5902" s="266">
        <f t="shared" si="1288"/>
        <v>711998.91651094332</v>
      </c>
    </row>
    <row r="5903" spans="1:18" x14ac:dyDescent="0.25">
      <c r="A5903" s="81">
        <v>5872</v>
      </c>
      <c r="B5903" s="93">
        <f t="shared" si="1277"/>
        <v>3.7047996527684371E-49</v>
      </c>
      <c r="C5903" s="178">
        <f t="shared" si="1278"/>
        <v>3.6964422628043817E-49</v>
      </c>
      <c r="D5903" s="165">
        <f t="shared" si="1279"/>
        <v>2.2558277767625785E-3</v>
      </c>
      <c r="E5903" s="166">
        <f t="shared" si="1289"/>
        <v>24.291375447755232</v>
      </c>
      <c r="F5903" s="167">
        <f t="shared" si="1290"/>
        <v>13.24847653292667</v>
      </c>
      <c r="G5903" s="167">
        <f t="shared" si="1280"/>
        <v>460411.36372042476</v>
      </c>
      <c r="H5903" s="167">
        <f t="shared" si="1281"/>
        <v>271299.98899881309</v>
      </c>
      <c r="I5903" s="168">
        <f t="shared" si="1282"/>
        <v>731711.3527192378</v>
      </c>
      <c r="J5903" s="168">
        <f t="shared" si="1284"/>
        <v>680175.55959594459</v>
      </c>
      <c r="K5903" s="94"/>
      <c r="L5903" s="265">
        <f t="shared" si="1283"/>
        <v>278834.60679526068</v>
      </c>
      <c r="M5903" s="265">
        <f>$G5903*NonHospFrac+theModel!$H5903*NonHospFrac</f>
        <v>452876.74592397711</v>
      </c>
      <c r="N5903" s="266">
        <f t="shared" si="1285"/>
        <v>731711.3527192378</v>
      </c>
      <c r="O5903" s="158"/>
      <c r="P5903" s="265">
        <f t="shared" si="1286"/>
        <v>259195.76620872083</v>
      </c>
      <c r="Q5903" s="265">
        <f t="shared" si="1287"/>
        <v>452875.18567335809</v>
      </c>
      <c r="R5903" s="266">
        <f t="shared" si="1288"/>
        <v>712070.95188207889</v>
      </c>
    </row>
    <row r="5904" spans="1:18" x14ac:dyDescent="0.25">
      <c r="A5904" s="81">
        <v>5873</v>
      </c>
      <c r="B5904" s="93">
        <f t="shared" si="1277"/>
        <v>3.6355922937722694E-49</v>
      </c>
      <c r="C5904" s="178">
        <f t="shared" si="1278"/>
        <v>3.6273910236909937E-49</v>
      </c>
      <c r="D5904" s="165">
        <f t="shared" si="1279"/>
        <v>2.2558277767625785E-3</v>
      </c>
      <c r="E5904" s="166">
        <f t="shared" si="1289"/>
        <v>24.291375447755232</v>
      </c>
      <c r="F5904" s="167">
        <f t="shared" si="1290"/>
        <v>13.250732360703433</v>
      </c>
      <c r="G5904" s="167">
        <f t="shared" si="1280"/>
        <v>460489.75829963828</v>
      </c>
      <c r="H5904" s="167">
        <f t="shared" si="1281"/>
        <v>271299.98899881309</v>
      </c>
      <c r="I5904" s="168">
        <f t="shared" si="1282"/>
        <v>731789.74729845137</v>
      </c>
      <c r="J5904" s="168">
        <f t="shared" si="1284"/>
        <v>680237.26397249848</v>
      </c>
      <c r="K5904" s="94"/>
      <c r="L5904" s="265">
        <f t="shared" si="1283"/>
        <v>278864.48076344316</v>
      </c>
      <c r="M5904" s="265">
        <f>$G5904*NonHospFrac+theModel!$H5904*NonHospFrac</f>
        <v>452925.26653500821</v>
      </c>
      <c r="N5904" s="266">
        <f t="shared" si="1285"/>
        <v>731789.74729845137</v>
      </c>
      <c r="O5904" s="158"/>
      <c r="P5904" s="265">
        <f t="shared" si="1286"/>
        <v>259219.28001031763</v>
      </c>
      <c r="Q5904" s="265">
        <f t="shared" si="1287"/>
        <v>452923.70628438919</v>
      </c>
      <c r="R5904" s="266">
        <f t="shared" si="1288"/>
        <v>712142.98629470682</v>
      </c>
    </row>
    <row r="5905" spans="1:18" x14ac:dyDescent="0.25">
      <c r="A5905" s="81">
        <v>5874</v>
      </c>
      <c r="B5905" s="93">
        <f t="shared" si="1277"/>
        <v>3.5676777600266236E-49</v>
      </c>
      <c r="C5905" s="178">
        <f t="shared" si="1278"/>
        <v>3.5596296934370176E-49</v>
      </c>
      <c r="D5905" s="165">
        <f t="shared" si="1279"/>
        <v>2.2558277767625785E-3</v>
      </c>
      <c r="E5905" s="166">
        <f t="shared" si="1289"/>
        <v>24.291375447755232</v>
      </c>
      <c r="F5905" s="167">
        <f t="shared" si="1290"/>
        <v>13.252988188480195</v>
      </c>
      <c r="G5905" s="167">
        <f t="shared" si="1280"/>
        <v>460568.15287885169</v>
      </c>
      <c r="H5905" s="167">
        <f t="shared" si="1281"/>
        <v>271299.98899881309</v>
      </c>
      <c r="I5905" s="168">
        <f t="shared" si="1282"/>
        <v>731868.14187766472</v>
      </c>
      <c r="J5905" s="168">
        <f t="shared" si="1284"/>
        <v>680298.96583386033</v>
      </c>
      <c r="K5905" s="94"/>
      <c r="L5905" s="265">
        <f t="shared" si="1283"/>
        <v>278894.35473162553</v>
      </c>
      <c r="M5905" s="265">
        <f>$G5905*NonHospFrac+theModel!$H5905*NonHospFrac</f>
        <v>452973.78714603919</v>
      </c>
      <c r="N5905" s="266">
        <f t="shared" si="1285"/>
        <v>731868.14187766472</v>
      </c>
      <c r="O5905" s="158"/>
      <c r="P5905" s="265">
        <f t="shared" si="1286"/>
        <v>259242.79285344548</v>
      </c>
      <c r="Q5905" s="265">
        <f t="shared" si="1287"/>
        <v>452972.22689542017</v>
      </c>
      <c r="R5905" s="266">
        <f t="shared" si="1288"/>
        <v>712215.01974886563</v>
      </c>
    </row>
    <row r="5906" spans="1:18" x14ac:dyDescent="0.25">
      <c r="A5906" s="81">
        <v>5875</v>
      </c>
      <c r="B5906" s="93">
        <f t="shared" si="1277"/>
        <v>3.5010319009620721E-49</v>
      </c>
      <c r="C5906" s="178">
        <f t="shared" si="1278"/>
        <v>3.4931341759525498E-49</v>
      </c>
      <c r="D5906" s="165">
        <f t="shared" si="1279"/>
        <v>2.2558277767625785E-3</v>
      </c>
      <c r="E5906" s="166">
        <f t="shared" si="1289"/>
        <v>24.291375447755232</v>
      </c>
      <c r="F5906" s="167">
        <f t="shared" si="1290"/>
        <v>13.255244016256958</v>
      </c>
      <c r="G5906" s="167">
        <f t="shared" si="1280"/>
        <v>460646.54745806509</v>
      </c>
      <c r="H5906" s="167">
        <f t="shared" si="1281"/>
        <v>271299.98899881309</v>
      </c>
      <c r="I5906" s="168">
        <f t="shared" si="1282"/>
        <v>731946.53645687818</v>
      </c>
      <c r="J5906" s="168">
        <f t="shared" si="1284"/>
        <v>680360.66518013296</v>
      </c>
      <c r="K5906" s="94"/>
      <c r="L5906" s="265">
        <f t="shared" si="1283"/>
        <v>278924.22869980801</v>
      </c>
      <c r="M5906" s="265">
        <f>$G5906*NonHospFrac+theModel!$H5906*NonHospFrac</f>
        <v>453022.30775707017</v>
      </c>
      <c r="N5906" s="266">
        <f t="shared" si="1285"/>
        <v>731946.53645687818</v>
      </c>
      <c r="O5906" s="158"/>
      <c r="P5906" s="265">
        <f t="shared" si="1286"/>
        <v>259266.30473814366</v>
      </c>
      <c r="Q5906" s="265">
        <f t="shared" si="1287"/>
        <v>453020.74750645115</v>
      </c>
      <c r="R5906" s="266">
        <f t="shared" si="1288"/>
        <v>712287.05224459479</v>
      </c>
    </row>
    <row r="5907" spans="1:18" x14ac:dyDescent="0.25">
      <c r="A5907" s="81">
        <v>5876</v>
      </c>
      <c r="B5907" s="93">
        <f t="shared" si="1277"/>
        <v>3.4356310171529136E-49</v>
      </c>
      <c r="C5907" s="178">
        <f t="shared" si="1278"/>
        <v>3.4278808252737128E-49</v>
      </c>
      <c r="D5907" s="165">
        <f t="shared" si="1279"/>
        <v>2.2558277767625785E-3</v>
      </c>
      <c r="E5907" s="166">
        <f t="shared" si="1289"/>
        <v>24.291375447755232</v>
      </c>
      <c r="F5907" s="167">
        <f t="shared" si="1290"/>
        <v>13.25749984403372</v>
      </c>
      <c r="G5907" s="167">
        <f t="shared" si="1280"/>
        <v>460724.94203727844</v>
      </c>
      <c r="H5907" s="167">
        <f t="shared" si="1281"/>
        <v>271299.98899881309</v>
      </c>
      <c r="I5907" s="168">
        <f t="shared" si="1282"/>
        <v>732024.93103609153</v>
      </c>
      <c r="J5907" s="168">
        <f t="shared" si="1284"/>
        <v>680422.36201141868</v>
      </c>
      <c r="K5907" s="94"/>
      <c r="L5907" s="265">
        <f t="shared" si="1283"/>
        <v>278954.10266799037</v>
      </c>
      <c r="M5907" s="265">
        <f>$G5907*NonHospFrac+theModel!$H5907*NonHospFrac</f>
        <v>453070.82836810115</v>
      </c>
      <c r="N5907" s="266">
        <f t="shared" si="1285"/>
        <v>732024.93103609153</v>
      </c>
      <c r="O5907" s="158"/>
      <c r="P5907" s="265">
        <f t="shared" si="1286"/>
        <v>259289.81566445105</v>
      </c>
      <c r="Q5907" s="265">
        <f t="shared" si="1287"/>
        <v>453069.26811748213</v>
      </c>
      <c r="R5907" s="266">
        <f t="shared" si="1288"/>
        <v>712359.08378193318</v>
      </c>
    </row>
    <row r="5908" spans="1:18" x14ac:dyDescent="0.25">
      <c r="A5908" s="81">
        <v>5877</v>
      </c>
      <c r="B5908" s="93">
        <f t="shared" si="1277"/>
        <v>3.3714518518896063E-49</v>
      </c>
      <c r="C5908" s="178">
        <f t="shared" si="1278"/>
        <v>3.363846437154096E-49</v>
      </c>
      <c r="D5908" s="165">
        <f t="shared" si="1279"/>
        <v>2.2558277767625785E-3</v>
      </c>
      <c r="E5908" s="166">
        <f t="shared" si="1289"/>
        <v>24.291375447755232</v>
      </c>
      <c r="F5908" s="167">
        <f t="shared" si="1290"/>
        <v>13.259755671810483</v>
      </c>
      <c r="G5908" s="167">
        <f t="shared" si="1280"/>
        <v>460803.33661649196</v>
      </c>
      <c r="H5908" s="167">
        <f t="shared" si="1281"/>
        <v>271299.98899881309</v>
      </c>
      <c r="I5908" s="168">
        <f t="shared" si="1282"/>
        <v>732103.32561530499</v>
      </c>
      <c r="J5908" s="168">
        <f t="shared" si="1284"/>
        <v>680484.05632782017</v>
      </c>
      <c r="K5908" s="94"/>
      <c r="L5908" s="265">
        <f t="shared" si="1283"/>
        <v>278983.97663617285</v>
      </c>
      <c r="M5908" s="265">
        <f>$G5908*NonHospFrac+theModel!$H5908*NonHospFrac</f>
        <v>453119.34897913213</v>
      </c>
      <c r="N5908" s="266">
        <f t="shared" si="1285"/>
        <v>732103.32561530499</v>
      </c>
      <c r="O5908" s="158"/>
      <c r="P5908" s="265">
        <f t="shared" si="1286"/>
        <v>259313.32563240686</v>
      </c>
      <c r="Q5908" s="265">
        <f t="shared" si="1287"/>
        <v>453117.78872851311</v>
      </c>
      <c r="R5908" s="266">
        <f t="shared" si="1288"/>
        <v>712431.11436091992</v>
      </c>
    </row>
    <row r="5909" spans="1:18" x14ac:dyDescent="0.25">
      <c r="A5909" s="81">
        <v>5878</v>
      </c>
      <c r="B5909" s="93">
        <f t="shared" si="1277"/>
        <v>3.3084715829086201E-49</v>
      </c>
      <c r="C5909" s="178">
        <f t="shared" si="1278"/>
        <v>3.3010082408132652E-49</v>
      </c>
      <c r="D5909" s="165">
        <f t="shared" si="1279"/>
        <v>2.2558277767625785E-3</v>
      </c>
      <c r="E5909" s="166">
        <f t="shared" si="1289"/>
        <v>24.291375447755232</v>
      </c>
      <c r="F5909" s="167">
        <f t="shared" si="1290"/>
        <v>13.262011499587246</v>
      </c>
      <c r="G5909" s="167">
        <f t="shared" si="1280"/>
        <v>460881.73119570536</v>
      </c>
      <c r="H5909" s="167">
        <f t="shared" si="1281"/>
        <v>271299.98899881309</v>
      </c>
      <c r="I5909" s="168">
        <f t="shared" si="1282"/>
        <v>732181.72019451845</v>
      </c>
      <c r="J5909" s="168">
        <f t="shared" si="1284"/>
        <v>680545.74812943989</v>
      </c>
      <c r="K5909" s="94"/>
      <c r="L5909" s="265">
        <f t="shared" si="1283"/>
        <v>279013.85060435522</v>
      </c>
      <c r="M5909" s="265">
        <f>$G5909*NonHospFrac+theModel!$H5909*NonHospFrac</f>
        <v>453167.86959016311</v>
      </c>
      <c r="N5909" s="266">
        <f t="shared" si="1285"/>
        <v>732181.72019451833</v>
      </c>
      <c r="O5909" s="158"/>
      <c r="P5909" s="265">
        <f t="shared" si="1286"/>
        <v>259336.83464205003</v>
      </c>
      <c r="Q5909" s="265">
        <f t="shared" si="1287"/>
        <v>453166.3093395441</v>
      </c>
      <c r="R5909" s="266">
        <f t="shared" si="1288"/>
        <v>712503.14398159413</v>
      </c>
    </row>
    <row r="5910" spans="1:18" x14ac:dyDescent="0.25">
      <c r="A5910" s="81">
        <v>5879</v>
      </c>
      <c r="B5910" s="93">
        <f t="shared" si="1277"/>
        <v>3.2466678142767926E-49</v>
      </c>
      <c r="C5910" s="178">
        <f t="shared" si="1278"/>
        <v>3.2393438908394258E-49</v>
      </c>
      <c r="D5910" s="165">
        <f t="shared" si="1279"/>
        <v>2.2558277767625785E-3</v>
      </c>
      <c r="E5910" s="166">
        <f t="shared" si="1289"/>
        <v>24.291375447755232</v>
      </c>
      <c r="F5910" s="167">
        <f t="shared" si="1290"/>
        <v>13.264267327364008</v>
      </c>
      <c r="G5910" s="167">
        <f t="shared" si="1280"/>
        <v>460960.12577491882</v>
      </c>
      <c r="H5910" s="167">
        <f t="shared" si="1281"/>
        <v>271299.98899881309</v>
      </c>
      <c r="I5910" s="168">
        <f t="shared" si="1282"/>
        <v>732260.11477373191</v>
      </c>
      <c r="J5910" s="168">
        <f t="shared" si="1284"/>
        <v>680607.43741638039</v>
      </c>
      <c r="K5910" s="94"/>
      <c r="L5910" s="265">
        <f t="shared" si="1283"/>
        <v>279043.7245725377</v>
      </c>
      <c r="M5910" s="265">
        <f>$G5910*NonHospFrac+theModel!$H5910*NonHospFrac</f>
        <v>453216.39020119421</v>
      </c>
      <c r="N5910" s="266">
        <f t="shared" si="1285"/>
        <v>732260.11477373191</v>
      </c>
      <c r="O5910" s="158"/>
      <c r="P5910" s="265">
        <f t="shared" si="1286"/>
        <v>259360.34269341978</v>
      </c>
      <c r="Q5910" s="265">
        <f t="shared" si="1287"/>
        <v>453214.82995057519</v>
      </c>
      <c r="R5910" s="266">
        <f t="shared" si="1288"/>
        <v>712575.17264399491</v>
      </c>
    </row>
    <row r="5911" spans="1:18" x14ac:dyDescent="0.25">
      <c r="A5911" s="81">
        <v>5880</v>
      </c>
      <c r="B5911" s="93">
        <f t="shared" si="1277"/>
        <v>3.1860185684272761E-49</v>
      </c>
      <c r="C5911" s="178">
        <f t="shared" si="1278"/>
        <v>3.1788314592433366E-49</v>
      </c>
      <c r="D5911" s="165">
        <f t="shared" si="1279"/>
        <v>2.2558277767625785E-3</v>
      </c>
      <c r="E5911" s="166">
        <f t="shared" si="1289"/>
        <v>24.291375447755232</v>
      </c>
      <c r="F5911" s="167">
        <f t="shared" si="1290"/>
        <v>13.266523155140771</v>
      </c>
      <c r="G5911" s="167">
        <f t="shared" si="1280"/>
        <v>461038.52035413217</v>
      </c>
      <c r="H5911" s="167">
        <f t="shared" si="1281"/>
        <v>271299.98899881309</v>
      </c>
      <c r="I5911" s="168">
        <f t="shared" si="1282"/>
        <v>732338.50935294526</v>
      </c>
      <c r="J5911" s="168">
        <f t="shared" si="1284"/>
        <v>680669.124188744</v>
      </c>
      <c r="K5911" s="94"/>
      <c r="L5911" s="265">
        <f t="shared" si="1283"/>
        <v>279073.59854072006</v>
      </c>
      <c r="M5911" s="265">
        <f>$G5911*NonHospFrac+theModel!$H5911*NonHospFrac</f>
        <v>453264.91081222508</v>
      </c>
      <c r="N5911" s="266">
        <f t="shared" si="1285"/>
        <v>732338.50935294514</v>
      </c>
      <c r="O5911" s="158"/>
      <c r="P5911" s="265">
        <f t="shared" si="1286"/>
        <v>259383.84978655496</v>
      </c>
      <c r="Q5911" s="265">
        <f t="shared" si="1287"/>
        <v>453263.35056160606</v>
      </c>
      <c r="R5911" s="266">
        <f t="shared" si="1288"/>
        <v>712647.20034816104</v>
      </c>
    </row>
    <row r="5912" spans="1:18" x14ac:dyDescent="0.25">
      <c r="A5912" s="81">
        <v>5881</v>
      </c>
      <c r="B5912" s="93">
        <f t="shared" si="1277"/>
        <v>3.1265022783442654E-49</v>
      </c>
      <c r="C5912" s="178">
        <f t="shared" si="1278"/>
        <v>3.1194494276606649E-49</v>
      </c>
      <c r="D5912" s="165">
        <f t="shared" si="1279"/>
        <v>2.2558277767625785E-3</v>
      </c>
      <c r="E5912" s="166">
        <f t="shared" si="1289"/>
        <v>24.291375447755232</v>
      </c>
      <c r="F5912" s="167">
        <f t="shared" si="1290"/>
        <v>13.268778982917533</v>
      </c>
      <c r="G5912" s="167">
        <f t="shared" si="1280"/>
        <v>461116.91493334563</v>
      </c>
      <c r="H5912" s="167">
        <f t="shared" si="1281"/>
        <v>271299.98899881309</v>
      </c>
      <c r="I5912" s="168">
        <f t="shared" si="1282"/>
        <v>732416.90393215872</v>
      </c>
      <c r="J5912" s="168">
        <f t="shared" si="1284"/>
        <v>680730.8084466334</v>
      </c>
      <c r="K5912" s="94"/>
      <c r="L5912" s="265">
        <f t="shared" si="1283"/>
        <v>279103.47250890255</v>
      </c>
      <c r="M5912" s="265">
        <f>$G5912*NonHospFrac+theModel!$H5912*NonHospFrac</f>
        <v>453313.43142325617</v>
      </c>
      <c r="N5912" s="266">
        <f t="shared" si="1285"/>
        <v>732416.90393215872</v>
      </c>
      <c r="O5912" s="158"/>
      <c r="P5912" s="265">
        <f t="shared" si="1286"/>
        <v>259407.35592149483</v>
      </c>
      <c r="Q5912" s="265">
        <f t="shared" si="1287"/>
        <v>453311.87117263715</v>
      </c>
      <c r="R5912" s="266">
        <f t="shared" si="1288"/>
        <v>712719.22709413199</v>
      </c>
    </row>
    <row r="5913" spans="1:18" x14ac:dyDescent="0.25">
      <c r="A5913" s="81">
        <v>5882</v>
      </c>
      <c r="B5913" s="93">
        <f t="shared" si="1277"/>
        <v>3.0680977798937165E-49</v>
      </c>
      <c r="C5913" s="178">
        <f t="shared" si="1278"/>
        <v>3.0611766797000085E-49</v>
      </c>
      <c r="D5913" s="165">
        <f t="shared" si="1279"/>
        <v>2.2558277767625785E-3</v>
      </c>
      <c r="E5913" s="166">
        <f t="shared" si="1289"/>
        <v>24.291375447755232</v>
      </c>
      <c r="F5913" s="167">
        <f t="shared" si="1290"/>
        <v>13.271034810694296</v>
      </c>
      <c r="G5913" s="167">
        <f t="shared" si="1280"/>
        <v>461195.30951255909</v>
      </c>
      <c r="H5913" s="167">
        <f t="shared" si="1281"/>
        <v>271299.98899881309</v>
      </c>
      <c r="I5913" s="168">
        <f t="shared" si="1282"/>
        <v>732495.29851137218</v>
      </c>
      <c r="J5913" s="168">
        <f t="shared" si="1284"/>
        <v>680792.49019015103</v>
      </c>
      <c r="K5913" s="94"/>
      <c r="L5913" s="265">
        <f t="shared" si="1283"/>
        <v>279133.34647708497</v>
      </c>
      <c r="M5913" s="265">
        <f>$G5913*NonHospFrac+theModel!$H5913*NonHospFrac</f>
        <v>453361.95203428715</v>
      </c>
      <c r="N5913" s="266">
        <f t="shared" si="1285"/>
        <v>732495.29851137218</v>
      </c>
      <c r="O5913" s="158"/>
      <c r="P5913" s="265">
        <f t="shared" si="1286"/>
        <v>259430.86109827834</v>
      </c>
      <c r="Q5913" s="265">
        <f t="shared" si="1287"/>
        <v>453360.39178366814</v>
      </c>
      <c r="R5913" s="266">
        <f t="shared" si="1288"/>
        <v>712791.25288194651</v>
      </c>
    </row>
    <row r="5914" spans="1:18" x14ac:dyDescent="0.25">
      <c r="A5914" s="81">
        <v>5883</v>
      </c>
      <c r="B5914" s="93">
        <f t="shared" si="1277"/>
        <v>3.0107843042973287E-49</v>
      </c>
      <c r="C5914" s="178">
        <f t="shared" si="1278"/>
        <v>3.0039924934338541E-49</v>
      </c>
      <c r="D5914" s="165">
        <f t="shared" si="1279"/>
        <v>2.2558277767625785E-3</v>
      </c>
      <c r="E5914" s="166">
        <f t="shared" si="1289"/>
        <v>24.291375447755232</v>
      </c>
      <c r="F5914" s="167">
        <f t="shared" si="1290"/>
        <v>13.273290638471059</v>
      </c>
      <c r="G5914" s="167">
        <f t="shared" si="1280"/>
        <v>461273.7040917725</v>
      </c>
      <c r="H5914" s="167">
        <f t="shared" si="1281"/>
        <v>271299.98899881309</v>
      </c>
      <c r="I5914" s="168">
        <f t="shared" si="1282"/>
        <v>732573.69309058553</v>
      </c>
      <c r="J5914" s="168">
        <f t="shared" si="1284"/>
        <v>680854.16941939923</v>
      </c>
      <c r="K5914" s="94"/>
      <c r="L5914" s="265">
        <f t="shared" si="1283"/>
        <v>279163.22044526739</v>
      </c>
      <c r="M5914" s="265">
        <f>$G5914*NonHospFrac+theModel!$H5914*NonHospFrac</f>
        <v>453410.47264531814</v>
      </c>
      <c r="N5914" s="266">
        <f t="shared" si="1285"/>
        <v>732573.69309058553</v>
      </c>
      <c r="O5914" s="158"/>
      <c r="P5914" s="265">
        <f t="shared" si="1286"/>
        <v>259454.36531694458</v>
      </c>
      <c r="Q5914" s="265">
        <f t="shared" si="1287"/>
        <v>453408.91239469912</v>
      </c>
      <c r="R5914" s="266">
        <f t="shared" si="1288"/>
        <v>712863.27771164372</v>
      </c>
    </row>
    <row r="5915" spans="1:18" x14ac:dyDescent="0.25">
      <c r="A5915" s="81">
        <v>5884</v>
      </c>
      <c r="B5915" s="93">
        <f t="shared" si="1277"/>
        <v>2.9545414707471604E-49</v>
      </c>
      <c r="C5915" s="178">
        <f t="shared" si="1278"/>
        <v>2.9478765340298518E-49</v>
      </c>
      <c r="D5915" s="165">
        <f t="shared" si="1279"/>
        <v>2.2558277767625785E-3</v>
      </c>
      <c r="E5915" s="166">
        <f t="shared" si="1289"/>
        <v>24.291375447755232</v>
      </c>
      <c r="F5915" s="167">
        <f t="shared" si="1290"/>
        <v>13.275546466247821</v>
      </c>
      <c r="G5915" s="167">
        <f t="shared" si="1280"/>
        <v>461352.09867098584</v>
      </c>
      <c r="H5915" s="167">
        <f t="shared" si="1281"/>
        <v>271299.98899881309</v>
      </c>
      <c r="I5915" s="168">
        <f t="shared" si="1282"/>
        <v>732652.08766979887</v>
      </c>
      <c r="J5915" s="168">
        <f t="shared" si="1284"/>
        <v>680915.84613448067</v>
      </c>
      <c r="K5915" s="94"/>
      <c r="L5915" s="265">
        <f t="shared" si="1283"/>
        <v>279193.09441344975</v>
      </c>
      <c r="M5915" s="265">
        <f>$G5915*NonHospFrac+theModel!$H5915*NonHospFrac</f>
        <v>453458.99325634912</v>
      </c>
      <c r="N5915" s="266">
        <f t="shared" si="1285"/>
        <v>732652.08766979887</v>
      </c>
      <c r="O5915" s="158"/>
      <c r="P5915" s="265">
        <f t="shared" si="1286"/>
        <v>259477.86857753253</v>
      </c>
      <c r="Q5915" s="265">
        <f t="shared" si="1287"/>
        <v>453457.4330057301</v>
      </c>
      <c r="R5915" s="266">
        <f t="shared" si="1288"/>
        <v>712935.30158326263</v>
      </c>
    </row>
    <row r="5916" spans="1:18" x14ac:dyDescent="0.25">
      <c r="A5916" s="81">
        <v>5885</v>
      </c>
      <c r="B5916" s="93">
        <f t="shared" si="1277"/>
        <v>2.8993492791579551E-49</v>
      </c>
      <c r="C5916" s="178">
        <f t="shared" si="1278"/>
        <v>2.8928088465194941E-49</v>
      </c>
      <c r="D5916" s="165">
        <f t="shared" si="1279"/>
        <v>2.2558277767625785E-3</v>
      </c>
      <c r="E5916" s="166">
        <f t="shared" si="1289"/>
        <v>24.291375447755232</v>
      </c>
      <c r="F5916" s="167">
        <f t="shared" si="1290"/>
        <v>13.277802294024584</v>
      </c>
      <c r="G5916" s="167">
        <f t="shared" si="1280"/>
        <v>461430.4932501993</v>
      </c>
      <c r="H5916" s="167">
        <f t="shared" si="1281"/>
        <v>271299.98899881309</v>
      </c>
      <c r="I5916" s="168">
        <f t="shared" si="1282"/>
        <v>732730.48224901245</v>
      </c>
      <c r="J5916" s="168">
        <f t="shared" si="1284"/>
        <v>680977.52033549792</v>
      </c>
      <c r="K5916" s="94"/>
      <c r="L5916" s="265">
        <f t="shared" si="1283"/>
        <v>279222.96838163224</v>
      </c>
      <c r="M5916" s="265">
        <f>$G5916*NonHospFrac+theModel!$H5916*NonHospFrac</f>
        <v>453507.5138673801</v>
      </c>
      <c r="N5916" s="266">
        <f t="shared" si="1285"/>
        <v>732730.48224901233</v>
      </c>
      <c r="O5916" s="158"/>
      <c r="P5916" s="265">
        <f t="shared" si="1286"/>
        <v>259501.37088008141</v>
      </c>
      <c r="Q5916" s="265">
        <f t="shared" si="1287"/>
        <v>453505.95361676108</v>
      </c>
      <c r="R5916" s="266">
        <f t="shared" si="1288"/>
        <v>713007.32449684246</v>
      </c>
    </row>
    <row r="5917" spans="1:18" x14ac:dyDescent="0.25">
      <c r="A5917" s="81">
        <v>5886</v>
      </c>
      <c r="B5917" s="93">
        <f t="shared" si="1277"/>
        <v>2.8451881030555243E-49</v>
      </c>
      <c r="C5917" s="178">
        <f t="shared" si="1278"/>
        <v>2.8387698487025373E-49</v>
      </c>
      <c r="D5917" s="165">
        <f t="shared" si="1279"/>
        <v>2.2558277767625785E-3</v>
      </c>
      <c r="E5917" s="166">
        <f t="shared" si="1289"/>
        <v>24.291375447755232</v>
      </c>
      <c r="F5917" s="167">
        <f t="shared" si="1290"/>
        <v>13.280058121801346</v>
      </c>
      <c r="G5917" s="167">
        <f t="shared" si="1280"/>
        <v>461508.88782941276</v>
      </c>
      <c r="H5917" s="167">
        <f t="shared" si="1281"/>
        <v>271299.98899881309</v>
      </c>
      <c r="I5917" s="168">
        <f t="shared" si="1282"/>
        <v>732808.8768282258</v>
      </c>
      <c r="J5917" s="168">
        <f t="shared" si="1284"/>
        <v>681039.19202255318</v>
      </c>
      <c r="K5917" s="94"/>
      <c r="L5917" s="265">
        <f t="shared" si="1283"/>
        <v>279252.84234981472</v>
      </c>
      <c r="M5917" s="265">
        <f>$G5917*NonHospFrac+theModel!$H5917*NonHospFrac</f>
        <v>453556.03447841119</v>
      </c>
      <c r="N5917" s="266">
        <f t="shared" si="1285"/>
        <v>732808.87682822591</v>
      </c>
      <c r="O5917" s="158"/>
      <c r="P5917" s="265">
        <f t="shared" si="1286"/>
        <v>259524.87222463018</v>
      </c>
      <c r="Q5917" s="265">
        <f t="shared" si="1287"/>
        <v>453554.47422779218</v>
      </c>
      <c r="R5917" s="266">
        <f t="shared" si="1288"/>
        <v>713079.34645242232</v>
      </c>
    </row>
    <row r="5918" spans="1:18" x14ac:dyDescent="0.25">
      <c r="A5918" s="81">
        <v>5887</v>
      </c>
      <c r="B5918" s="93">
        <f t="shared" si="1277"/>
        <v>2.7920386825969052E-49</v>
      </c>
      <c r="C5918" s="178">
        <f t="shared" si="1278"/>
        <v>2.7857403241829074E-49</v>
      </c>
      <c r="D5918" s="165">
        <f t="shared" si="1279"/>
        <v>2.2558277767625785E-3</v>
      </c>
      <c r="E5918" s="166">
        <f t="shared" si="1289"/>
        <v>24.291375447755232</v>
      </c>
      <c r="F5918" s="167">
        <f t="shared" si="1290"/>
        <v>13.282313949578109</v>
      </c>
      <c r="G5918" s="167">
        <f t="shared" si="1280"/>
        <v>461587.28240862617</v>
      </c>
      <c r="H5918" s="167">
        <f t="shared" si="1281"/>
        <v>271299.98899881309</v>
      </c>
      <c r="I5918" s="168">
        <f t="shared" si="1282"/>
        <v>732887.27140743926</v>
      </c>
      <c r="J5918" s="168">
        <f t="shared" si="1284"/>
        <v>681100.86119574914</v>
      </c>
      <c r="K5918" s="94"/>
      <c r="L5918" s="265">
        <f t="shared" si="1283"/>
        <v>279282.71631799708</v>
      </c>
      <c r="M5918" s="265">
        <f>$G5918*NonHospFrac+theModel!$H5918*NonHospFrac</f>
        <v>453604.55508944218</v>
      </c>
      <c r="N5918" s="266">
        <f t="shared" si="1285"/>
        <v>732887.27140743926</v>
      </c>
      <c r="O5918" s="158"/>
      <c r="P5918" s="265">
        <f t="shared" si="1286"/>
        <v>259548.37261121778</v>
      </c>
      <c r="Q5918" s="265">
        <f t="shared" si="1287"/>
        <v>453602.99483882316</v>
      </c>
      <c r="R5918" s="266">
        <f t="shared" si="1288"/>
        <v>713151.367450041</v>
      </c>
    </row>
    <row r="5919" spans="1:18" x14ac:dyDescent="0.25">
      <c r="A5919" s="81">
        <v>5888</v>
      </c>
      <c r="B5919" s="93">
        <f t="shared" ref="B5919:B5982" si="1291">Constant*EXP(PowerTerm*(A5919)/7)</f>
        <v>2.7398821177221663E-49</v>
      </c>
      <c r="C5919" s="178">
        <f t="shared" ref="C5919:C5982" si="1292">(1-theFloor)*B5919</f>
        <v>2.7337014155359537E-49</v>
      </c>
      <c r="D5919" s="165">
        <f t="shared" ref="D5919:D5982" si="1293">theFloor</f>
        <v>2.2558277767625785E-3</v>
      </c>
      <c r="E5919" s="166">
        <f t="shared" si="1289"/>
        <v>24.291375447755232</v>
      </c>
      <c r="F5919" s="167">
        <f t="shared" si="1290"/>
        <v>13.284569777354871</v>
      </c>
      <c r="G5919" s="167">
        <f t="shared" ref="G5919:G5982" si="1294">$B$22*F5919*totInfected/365.25</f>
        <v>461665.67698783951</v>
      </c>
      <c r="H5919" s="167">
        <f t="shared" ref="H5919:H5982" si="1295">lostQALYs_Injured*E5919*totInfected/365.25</f>
        <v>271299.98899881309</v>
      </c>
      <c r="I5919" s="168">
        <f t="shared" ref="I5919:I5982" si="1296">H5919+G5919</f>
        <v>732965.6659866526</v>
      </c>
      <c r="J5919" s="168">
        <f t="shared" si="1284"/>
        <v>681162.52785518812</v>
      </c>
      <c r="K5919" s="94"/>
      <c r="L5919" s="265">
        <f t="shared" ref="L5919:L5982" si="1297">$G5919*HospFrac+$H5919*HospFrac</f>
        <v>279312.5902861795</v>
      </c>
      <c r="M5919" s="265">
        <f>$G5919*NonHospFrac+theModel!$H5919*NonHospFrac</f>
        <v>453653.07570047304</v>
      </c>
      <c r="N5919" s="266">
        <f t="shared" si="1285"/>
        <v>732965.66598665249</v>
      </c>
      <c r="O5919" s="158"/>
      <c r="P5919" s="265">
        <f t="shared" si="1286"/>
        <v>259571.8720398834</v>
      </c>
      <c r="Q5919" s="265">
        <f t="shared" si="1287"/>
        <v>453651.51544985402</v>
      </c>
      <c r="R5919" s="266">
        <f t="shared" si="1288"/>
        <v>713223.38748973748</v>
      </c>
    </row>
    <row r="5920" spans="1:18" x14ac:dyDescent="0.25">
      <c r="A5920" s="81">
        <v>5889</v>
      </c>
      <c r="B5920" s="93">
        <f t="shared" si="1291"/>
        <v>2.6886998614328619E-49</v>
      </c>
      <c r="C5920" s="178">
        <f t="shared" si="1292"/>
        <v>2.6826346176020638E-49</v>
      </c>
      <c r="D5920" s="165">
        <f t="shared" si="1293"/>
        <v>2.2558277767625785E-3</v>
      </c>
      <c r="E5920" s="166">
        <f t="shared" si="1289"/>
        <v>24.291375447755232</v>
      </c>
      <c r="F5920" s="167">
        <f t="shared" si="1290"/>
        <v>13.286825605131634</v>
      </c>
      <c r="G5920" s="167">
        <f t="shared" si="1294"/>
        <v>461744.07156705303</v>
      </c>
      <c r="H5920" s="167">
        <f t="shared" si="1295"/>
        <v>271299.98899881309</v>
      </c>
      <c r="I5920" s="168">
        <f t="shared" si="1296"/>
        <v>733044.06056586606</v>
      </c>
      <c r="J5920" s="168">
        <f t="shared" ref="J5920:J5983" si="1298">J5919+(I5920-I5919)/(1+discountDaily)^A5920</f>
        <v>681224.19200097269</v>
      </c>
      <c r="K5920" s="94"/>
      <c r="L5920" s="265">
        <f t="shared" si="1297"/>
        <v>279342.46425436193</v>
      </c>
      <c r="M5920" s="265">
        <f>$G5920*NonHospFrac+theModel!$H5920*NonHospFrac</f>
        <v>453701.59631150414</v>
      </c>
      <c r="N5920" s="266">
        <f t="shared" ref="N5920:N5983" si="1299">L5920+M5920</f>
        <v>733044.06056586606</v>
      </c>
      <c r="O5920" s="158"/>
      <c r="P5920" s="265">
        <f t="shared" ref="P5920:P5983" si="1300">P5919+(L5920-L5919)/(1+discountDaily)^A5920</f>
        <v>259595.37051066605</v>
      </c>
      <c r="Q5920" s="265">
        <f t="shared" ref="Q5920:Q5983" si="1301">Q5919+(M5920-M5919)/(1+discountDaily)^B5920</f>
        <v>453700.03606088512</v>
      </c>
      <c r="R5920" s="266">
        <f t="shared" ref="R5920:R5983" si="1302">P5920+Q5920</f>
        <v>713295.40657155123</v>
      </c>
    </row>
    <row r="5921" spans="1:18" x14ac:dyDescent="0.25">
      <c r="A5921" s="81">
        <v>5890</v>
      </c>
      <c r="B5921" s="93">
        <f t="shared" si="1291"/>
        <v>2.6384737131973038E-49</v>
      </c>
      <c r="C5921" s="178">
        <f t="shared" si="1292"/>
        <v>2.6325217709068155E-49</v>
      </c>
      <c r="D5921" s="165">
        <f t="shared" si="1293"/>
        <v>2.2558277767625785E-3</v>
      </c>
      <c r="E5921" s="166">
        <f t="shared" ref="E5921:E5984" si="1303">C5921+E5920</f>
        <v>24.291375447755232</v>
      </c>
      <c r="F5921" s="167">
        <f t="shared" ref="F5921:F5984" si="1304">D5921+F5920</f>
        <v>13.289081432908397</v>
      </c>
      <c r="G5921" s="167">
        <f t="shared" si="1294"/>
        <v>461822.46614626644</v>
      </c>
      <c r="H5921" s="167">
        <f t="shared" si="1295"/>
        <v>271299.98899881309</v>
      </c>
      <c r="I5921" s="168">
        <f t="shared" si="1296"/>
        <v>733122.45514507953</v>
      </c>
      <c r="J5921" s="168">
        <f t="shared" si="1298"/>
        <v>681285.85363320529</v>
      </c>
      <c r="K5921" s="94"/>
      <c r="L5921" s="265">
        <f t="shared" si="1297"/>
        <v>279372.33822254441</v>
      </c>
      <c r="M5921" s="265">
        <f>$G5921*NonHospFrac+theModel!$H5921*NonHospFrac</f>
        <v>453750.11692253512</v>
      </c>
      <c r="N5921" s="266">
        <f t="shared" si="1299"/>
        <v>733122.45514507953</v>
      </c>
      <c r="O5921" s="158"/>
      <c r="P5921" s="265">
        <f t="shared" si="1300"/>
        <v>259618.86802360482</v>
      </c>
      <c r="Q5921" s="265">
        <f t="shared" si="1301"/>
        <v>453748.5566719161</v>
      </c>
      <c r="R5921" s="266">
        <f t="shared" si="1302"/>
        <v>713367.42469552089</v>
      </c>
    </row>
    <row r="5922" spans="1:18" x14ac:dyDescent="0.25">
      <c r="A5922" s="81">
        <v>5891</v>
      </c>
      <c r="B5922" s="93">
        <f t="shared" si="1291"/>
        <v>2.589185812477792E-49</v>
      </c>
      <c r="C5922" s="178">
        <f t="shared" si="1292"/>
        <v>2.5833450552028049E-49</v>
      </c>
      <c r="D5922" s="165">
        <f t="shared" si="1293"/>
        <v>2.2558277767625785E-3</v>
      </c>
      <c r="E5922" s="166">
        <f t="shared" si="1303"/>
        <v>24.291375447755232</v>
      </c>
      <c r="F5922" s="167">
        <f t="shared" si="1304"/>
        <v>13.291337260685159</v>
      </c>
      <c r="G5922" s="167">
        <f t="shared" si="1294"/>
        <v>461900.86072547984</v>
      </c>
      <c r="H5922" s="167">
        <f t="shared" si="1295"/>
        <v>271299.98899881309</v>
      </c>
      <c r="I5922" s="168">
        <f t="shared" si="1296"/>
        <v>733200.84972429299</v>
      </c>
      <c r="J5922" s="168">
        <f t="shared" si="1298"/>
        <v>681347.51275198837</v>
      </c>
      <c r="K5922" s="94"/>
      <c r="L5922" s="265">
        <f t="shared" si="1297"/>
        <v>279402.21219072677</v>
      </c>
      <c r="M5922" s="265">
        <f>$G5922*NonHospFrac+theModel!$H5922*NonHospFrac</f>
        <v>453798.6375335661</v>
      </c>
      <c r="N5922" s="266">
        <f t="shared" si="1299"/>
        <v>733200.84972429287</v>
      </c>
      <c r="O5922" s="158"/>
      <c r="P5922" s="265">
        <f t="shared" si="1300"/>
        <v>259642.3645787386</v>
      </c>
      <c r="Q5922" s="265">
        <f t="shared" si="1301"/>
        <v>453797.07728294708</v>
      </c>
      <c r="R5922" s="266">
        <f t="shared" si="1302"/>
        <v>713439.44186168571</v>
      </c>
    </row>
    <row r="5923" spans="1:18" x14ac:dyDescent="0.25">
      <c r="A5923" s="81">
        <v>5892</v>
      </c>
      <c r="B5923" s="93">
        <f t="shared" si="1291"/>
        <v>2.5408186323799694E-49</v>
      </c>
      <c r="C5923" s="178">
        <f t="shared" si="1292"/>
        <v>2.5350869831333307E-49</v>
      </c>
      <c r="D5923" s="165">
        <f t="shared" si="1293"/>
        <v>2.2558277767625785E-3</v>
      </c>
      <c r="E5923" s="166">
        <f t="shared" si="1303"/>
        <v>24.291375447755232</v>
      </c>
      <c r="F5923" s="167">
        <f t="shared" si="1304"/>
        <v>13.293593088461922</v>
      </c>
      <c r="G5923" s="167">
        <f t="shared" si="1294"/>
        <v>461979.2553046933</v>
      </c>
      <c r="H5923" s="167">
        <f t="shared" si="1295"/>
        <v>271299.98899881309</v>
      </c>
      <c r="I5923" s="168">
        <f t="shared" si="1296"/>
        <v>733279.24430350633</v>
      </c>
      <c r="J5923" s="168">
        <f t="shared" si="1298"/>
        <v>681409.16935742437</v>
      </c>
      <c r="K5923" s="94"/>
      <c r="L5923" s="265">
        <f t="shared" si="1297"/>
        <v>279432.08615890925</v>
      </c>
      <c r="M5923" s="265">
        <f>$G5923*NonHospFrac+theModel!$H5923*NonHospFrac</f>
        <v>453847.15814459708</v>
      </c>
      <c r="N5923" s="266">
        <f t="shared" si="1299"/>
        <v>733279.24430350633</v>
      </c>
      <c r="O5923" s="158"/>
      <c r="P5923" s="265">
        <f t="shared" si="1300"/>
        <v>259665.86017610665</v>
      </c>
      <c r="Q5923" s="265">
        <f t="shared" si="1301"/>
        <v>453845.59789397806</v>
      </c>
      <c r="R5923" s="266">
        <f t="shared" si="1302"/>
        <v>713511.45807008469</v>
      </c>
    </row>
    <row r="5924" spans="1:18" x14ac:dyDescent="0.25">
      <c r="A5924" s="81">
        <v>5893</v>
      </c>
      <c r="B5924" s="93">
        <f t="shared" si="1291"/>
        <v>2.493354973419625E-49</v>
      </c>
      <c r="C5924" s="178">
        <f t="shared" si="1292"/>
        <v>2.4877303940132557E-49</v>
      </c>
      <c r="D5924" s="165">
        <f t="shared" si="1293"/>
        <v>2.2558277767625785E-3</v>
      </c>
      <c r="E5924" s="166">
        <f t="shared" si="1303"/>
        <v>24.291375447755232</v>
      </c>
      <c r="F5924" s="167">
        <f t="shared" si="1304"/>
        <v>13.295848916238684</v>
      </c>
      <c r="G5924" s="167">
        <f t="shared" si="1294"/>
        <v>462057.64988390659</v>
      </c>
      <c r="H5924" s="167">
        <f t="shared" si="1295"/>
        <v>271299.98899881309</v>
      </c>
      <c r="I5924" s="168">
        <f t="shared" si="1296"/>
        <v>733357.63888271968</v>
      </c>
      <c r="J5924" s="168">
        <f t="shared" si="1298"/>
        <v>681470.82344961574</v>
      </c>
      <c r="K5924" s="94"/>
      <c r="L5924" s="265">
        <f t="shared" si="1297"/>
        <v>279461.96012709162</v>
      </c>
      <c r="M5924" s="265">
        <f>$G5924*NonHospFrac+theModel!$H5924*NonHospFrac</f>
        <v>453895.67875562806</v>
      </c>
      <c r="N5924" s="266">
        <f t="shared" si="1299"/>
        <v>733357.63888271968</v>
      </c>
      <c r="O5924" s="158"/>
      <c r="P5924" s="265">
        <f t="shared" si="1300"/>
        <v>259689.35481574779</v>
      </c>
      <c r="Q5924" s="265">
        <f t="shared" si="1301"/>
        <v>453894.11850500904</v>
      </c>
      <c r="R5924" s="266">
        <f t="shared" si="1302"/>
        <v>713583.47332075681</v>
      </c>
    </row>
    <row r="5925" spans="1:18" x14ac:dyDescent="0.25">
      <c r="A5925" s="81">
        <v>5894</v>
      </c>
      <c r="B5925" s="93">
        <f t="shared" si="1291"/>
        <v>2.4467779574070971E-49</v>
      </c>
      <c r="C5925" s="178">
        <f t="shared" si="1292"/>
        <v>2.4412584477272078E-49</v>
      </c>
      <c r="D5925" s="165">
        <f t="shared" si="1293"/>
        <v>2.2558277767625785E-3</v>
      </c>
      <c r="E5925" s="166">
        <f t="shared" si="1303"/>
        <v>24.291375447755232</v>
      </c>
      <c r="F5925" s="167">
        <f t="shared" si="1304"/>
        <v>13.298104744015447</v>
      </c>
      <c r="G5925" s="167">
        <f t="shared" si="1294"/>
        <v>462136.04446312011</v>
      </c>
      <c r="H5925" s="167">
        <f t="shared" si="1295"/>
        <v>271299.98899881309</v>
      </c>
      <c r="I5925" s="168">
        <f t="shared" si="1296"/>
        <v>733436.03346193326</v>
      </c>
      <c r="J5925" s="168">
        <f t="shared" si="1298"/>
        <v>681532.47502866504</v>
      </c>
      <c r="K5925" s="94"/>
      <c r="L5925" s="265">
        <f t="shared" si="1297"/>
        <v>279491.8340952741</v>
      </c>
      <c r="M5925" s="265">
        <f>$G5925*NonHospFrac+theModel!$H5925*NonHospFrac</f>
        <v>453944.19936665904</v>
      </c>
      <c r="N5925" s="266">
        <f t="shared" si="1299"/>
        <v>733436.03346193314</v>
      </c>
      <c r="O5925" s="158"/>
      <c r="P5925" s="265">
        <f t="shared" si="1300"/>
        <v>259712.84849770126</v>
      </c>
      <c r="Q5925" s="265">
        <f t="shared" si="1301"/>
        <v>453942.63911604002</v>
      </c>
      <c r="R5925" s="266">
        <f t="shared" si="1302"/>
        <v>713655.48761374131</v>
      </c>
    </row>
    <row r="5926" spans="1:18" x14ac:dyDescent="0.25">
      <c r="A5926" s="81">
        <v>5895</v>
      </c>
      <c r="B5926" s="93">
        <f t="shared" si="1291"/>
        <v>2.4010710214448461E-49</v>
      </c>
      <c r="C5926" s="178">
        <f t="shared" si="1292"/>
        <v>2.3956546187406912E-49</v>
      </c>
      <c r="D5926" s="165">
        <f t="shared" si="1293"/>
        <v>2.2558277767625785E-3</v>
      </c>
      <c r="E5926" s="166">
        <f t="shared" si="1303"/>
        <v>24.291375447755232</v>
      </c>
      <c r="F5926" s="167">
        <f t="shared" si="1304"/>
        <v>13.30036057179221</v>
      </c>
      <c r="G5926" s="167">
        <f t="shared" si="1294"/>
        <v>462214.43904233351</v>
      </c>
      <c r="H5926" s="167">
        <f t="shared" si="1295"/>
        <v>271299.98899881309</v>
      </c>
      <c r="I5926" s="168">
        <f t="shared" si="1296"/>
        <v>733514.4280411466</v>
      </c>
      <c r="J5926" s="168">
        <f t="shared" si="1298"/>
        <v>681594.12409467448</v>
      </c>
      <c r="K5926" s="94"/>
      <c r="L5926" s="265">
        <f t="shared" si="1297"/>
        <v>279521.70806345646</v>
      </c>
      <c r="M5926" s="265">
        <f>$G5926*NonHospFrac+theModel!$H5926*NonHospFrac</f>
        <v>453992.71997769002</v>
      </c>
      <c r="N5926" s="266">
        <f t="shared" si="1299"/>
        <v>733514.42804114649</v>
      </c>
      <c r="O5926" s="158"/>
      <c r="P5926" s="265">
        <f t="shared" si="1300"/>
        <v>259736.3412220059</v>
      </c>
      <c r="Q5926" s="265">
        <f t="shared" si="1301"/>
        <v>453991.159727071</v>
      </c>
      <c r="R5926" s="266">
        <f t="shared" si="1302"/>
        <v>713727.50094907684</v>
      </c>
    </row>
    <row r="5927" spans="1:18" x14ac:dyDescent="0.25">
      <c r="A5927" s="81">
        <v>5896</v>
      </c>
      <c r="B5927" s="93">
        <f t="shared" si="1291"/>
        <v>2.356217912037869E-49</v>
      </c>
      <c r="C5927" s="178">
        <f t="shared" si="1292"/>
        <v>2.3509026902237885E-49</v>
      </c>
      <c r="D5927" s="165">
        <f t="shared" si="1293"/>
        <v>2.2558277767625785E-3</v>
      </c>
      <c r="E5927" s="166">
        <f t="shared" si="1303"/>
        <v>24.291375447755232</v>
      </c>
      <c r="F5927" s="167">
        <f t="shared" si="1304"/>
        <v>13.302616399568972</v>
      </c>
      <c r="G5927" s="167">
        <f t="shared" si="1294"/>
        <v>462292.83362154698</v>
      </c>
      <c r="H5927" s="167">
        <f t="shared" si="1295"/>
        <v>271299.98899881309</v>
      </c>
      <c r="I5927" s="168">
        <f t="shared" si="1296"/>
        <v>733592.82262036006</v>
      </c>
      <c r="J5927" s="168">
        <f t="shared" si="1298"/>
        <v>681655.77064774674</v>
      </c>
      <c r="K5927" s="94"/>
      <c r="L5927" s="265">
        <f t="shared" si="1297"/>
        <v>279551.58203163894</v>
      </c>
      <c r="M5927" s="265">
        <f>$G5927*NonHospFrac+theModel!$H5927*NonHospFrac</f>
        <v>454041.24058872112</v>
      </c>
      <c r="N5927" s="266">
        <f t="shared" si="1299"/>
        <v>733592.82262036006</v>
      </c>
      <c r="O5927" s="158"/>
      <c r="P5927" s="265">
        <f t="shared" si="1300"/>
        <v>259759.83298870095</v>
      </c>
      <c r="Q5927" s="265">
        <f t="shared" si="1301"/>
        <v>454039.6803381021</v>
      </c>
      <c r="R5927" s="266">
        <f t="shared" si="1302"/>
        <v>713799.51332680299</v>
      </c>
    </row>
    <row r="5928" spans="1:18" x14ac:dyDescent="0.25">
      <c r="A5928" s="81">
        <v>5897</v>
      </c>
      <c r="B5928" s="93">
        <f t="shared" si="1291"/>
        <v>2.3122026793141158E-49</v>
      </c>
      <c r="C5928" s="178">
        <f t="shared" si="1292"/>
        <v>2.3069867482846141E-49</v>
      </c>
      <c r="D5928" s="165">
        <f t="shared" si="1293"/>
        <v>2.2558277767625785E-3</v>
      </c>
      <c r="E5928" s="166">
        <f t="shared" si="1303"/>
        <v>24.291375447755232</v>
      </c>
      <c r="F5928" s="167">
        <f t="shared" si="1304"/>
        <v>13.304872227345735</v>
      </c>
      <c r="G5928" s="167">
        <f t="shared" si="1294"/>
        <v>462371.22820076032</v>
      </c>
      <c r="H5928" s="167">
        <f t="shared" si="1295"/>
        <v>271299.98899881309</v>
      </c>
      <c r="I5928" s="168">
        <f t="shared" si="1296"/>
        <v>733671.21719957341</v>
      </c>
      <c r="J5928" s="168">
        <f t="shared" si="1298"/>
        <v>681717.41468798404</v>
      </c>
      <c r="K5928" s="94"/>
      <c r="L5928" s="265">
        <f t="shared" si="1297"/>
        <v>279581.45599982131</v>
      </c>
      <c r="M5928" s="265">
        <f>$G5928*NonHospFrac+theModel!$H5928*NonHospFrac</f>
        <v>454089.7611997521</v>
      </c>
      <c r="N5928" s="266">
        <f t="shared" si="1299"/>
        <v>733671.21719957341</v>
      </c>
      <c r="O5928" s="158"/>
      <c r="P5928" s="265">
        <f t="shared" si="1300"/>
        <v>259783.32379782526</v>
      </c>
      <c r="Q5928" s="265">
        <f t="shared" si="1301"/>
        <v>454088.20094913308</v>
      </c>
      <c r="R5928" s="266">
        <f t="shared" si="1302"/>
        <v>713871.5247469584</v>
      </c>
    </row>
    <row r="5929" spans="1:18" x14ac:dyDescent="0.25">
      <c r="A5929" s="81">
        <v>5898</v>
      </c>
      <c r="B5929" s="93">
        <f t="shared" si="1291"/>
        <v>2.2690096713522044E-49</v>
      </c>
      <c r="C5929" s="178">
        <f t="shared" si="1292"/>
        <v>2.2638911763098251E-49</v>
      </c>
      <c r="D5929" s="165">
        <f t="shared" si="1293"/>
        <v>2.2558277767625785E-3</v>
      </c>
      <c r="E5929" s="166">
        <f t="shared" si="1303"/>
        <v>24.291375447755232</v>
      </c>
      <c r="F5929" s="167">
        <f t="shared" si="1304"/>
        <v>13.307128055122497</v>
      </c>
      <c r="G5929" s="167">
        <f t="shared" si="1294"/>
        <v>462449.62277997378</v>
      </c>
      <c r="H5929" s="167">
        <f t="shared" si="1295"/>
        <v>271299.98899881309</v>
      </c>
      <c r="I5929" s="168">
        <f t="shared" si="1296"/>
        <v>733749.61177878687</v>
      </c>
      <c r="J5929" s="168">
        <f t="shared" si="1298"/>
        <v>681779.05621548893</v>
      </c>
      <c r="K5929" s="94"/>
      <c r="L5929" s="265">
        <f t="shared" si="1297"/>
        <v>279611.32996800379</v>
      </c>
      <c r="M5929" s="265">
        <f>$G5929*NonHospFrac+theModel!$H5929*NonHospFrac</f>
        <v>454138.28181078308</v>
      </c>
      <c r="N5929" s="266">
        <f t="shared" si="1299"/>
        <v>733749.61177878687</v>
      </c>
      <c r="O5929" s="158"/>
      <c r="P5929" s="265">
        <f t="shared" si="1300"/>
        <v>259806.81364941804</v>
      </c>
      <c r="Q5929" s="265">
        <f t="shared" si="1301"/>
        <v>454136.72156016406</v>
      </c>
      <c r="R5929" s="266">
        <f t="shared" si="1302"/>
        <v>713943.53520958207</v>
      </c>
    </row>
    <row r="5930" spans="1:18" x14ac:dyDescent="0.25">
      <c r="A5930" s="81">
        <v>5899</v>
      </c>
      <c r="B5930" s="93">
        <f t="shared" si="1291"/>
        <v>2.2266235286160951E-49</v>
      </c>
      <c r="C5930" s="178">
        <f t="shared" si="1292"/>
        <v>2.2216006494118499E-49</v>
      </c>
      <c r="D5930" s="165">
        <f t="shared" si="1293"/>
        <v>2.2558277767625785E-3</v>
      </c>
      <c r="E5930" s="166">
        <f t="shared" si="1303"/>
        <v>24.291375447755232</v>
      </c>
      <c r="F5930" s="167">
        <f t="shared" si="1304"/>
        <v>13.30938388289926</v>
      </c>
      <c r="G5930" s="167">
        <f t="shared" si="1294"/>
        <v>462528.01735918724</v>
      </c>
      <c r="H5930" s="167">
        <f t="shared" si="1295"/>
        <v>271299.98899881309</v>
      </c>
      <c r="I5930" s="168">
        <f t="shared" si="1296"/>
        <v>733828.00635800033</v>
      </c>
      <c r="J5930" s="168">
        <f t="shared" si="1298"/>
        <v>681840.69523036387</v>
      </c>
      <c r="K5930" s="94"/>
      <c r="L5930" s="265">
        <f t="shared" si="1297"/>
        <v>279641.20393618621</v>
      </c>
      <c r="M5930" s="265">
        <f>$G5930*NonHospFrac+theModel!$H5930*NonHospFrac</f>
        <v>454186.80242181406</v>
      </c>
      <c r="N5930" s="266">
        <f t="shared" si="1299"/>
        <v>733828.00635800022</v>
      </c>
      <c r="O5930" s="158"/>
      <c r="P5930" s="265">
        <f t="shared" si="1300"/>
        <v>259830.30254351816</v>
      </c>
      <c r="Q5930" s="265">
        <f t="shared" si="1301"/>
        <v>454185.24217119504</v>
      </c>
      <c r="R5930" s="266">
        <f t="shared" si="1302"/>
        <v>714015.54471471324</v>
      </c>
    </row>
    <row r="5931" spans="1:18" x14ac:dyDescent="0.25">
      <c r="A5931" s="81">
        <v>5900</v>
      </c>
      <c r="B5931" s="93">
        <f t="shared" si="1291"/>
        <v>2.1850291784926787E-49</v>
      </c>
      <c r="C5931" s="178">
        <f t="shared" si="1292"/>
        <v>2.180100128978798E-49</v>
      </c>
      <c r="D5931" s="165">
        <f t="shared" si="1293"/>
        <v>2.2558277767625785E-3</v>
      </c>
      <c r="E5931" s="166">
        <f t="shared" si="1303"/>
        <v>24.291375447755232</v>
      </c>
      <c r="F5931" s="167">
        <f t="shared" si="1304"/>
        <v>13.311639710676022</v>
      </c>
      <c r="G5931" s="167">
        <f t="shared" si="1294"/>
        <v>462606.41193840065</v>
      </c>
      <c r="H5931" s="167">
        <f t="shared" si="1295"/>
        <v>271299.98899881309</v>
      </c>
      <c r="I5931" s="168">
        <f t="shared" si="1296"/>
        <v>733906.4009372138</v>
      </c>
      <c r="J5931" s="168">
        <f t="shared" si="1298"/>
        <v>681902.33173271117</v>
      </c>
      <c r="K5931" s="94"/>
      <c r="L5931" s="265">
        <f t="shared" si="1297"/>
        <v>279671.07790436863</v>
      </c>
      <c r="M5931" s="265">
        <f>$G5931*NonHospFrac+theModel!$H5931*NonHospFrac</f>
        <v>454235.32303284504</v>
      </c>
      <c r="N5931" s="266">
        <f t="shared" si="1299"/>
        <v>733906.40093721368</v>
      </c>
      <c r="O5931" s="158"/>
      <c r="P5931" s="265">
        <f t="shared" si="1300"/>
        <v>259853.79048016472</v>
      </c>
      <c r="Q5931" s="265">
        <f t="shared" si="1301"/>
        <v>454233.76278222603</v>
      </c>
      <c r="R5931" s="266">
        <f t="shared" si="1302"/>
        <v>714087.55326239078</v>
      </c>
    </row>
    <row r="5932" spans="1:18" x14ac:dyDescent="0.25">
      <c r="A5932" s="81">
        <v>5901</v>
      </c>
      <c r="B5932" s="93">
        <f t="shared" si="1291"/>
        <v>2.1442118299324315E-49</v>
      </c>
      <c r="C5932" s="178">
        <f t="shared" si="1292"/>
        <v>2.1393748573272068E-49</v>
      </c>
      <c r="D5932" s="165">
        <f t="shared" si="1293"/>
        <v>2.2558277767625785E-3</v>
      </c>
      <c r="E5932" s="166">
        <f t="shared" si="1303"/>
        <v>24.291375447755232</v>
      </c>
      <c r="F5932" s="167">
        <f t="shared" si="1304"/>
        <v>13.313895538452785</v>
      </c>
      <c r="G5932" s="167">
        <f t="shared" si="1294"/>
        <v>462684.80651761399</v>
      </c>
      <c r="H5932" s="167">
        <f t="shared" si="1295"/>
        <v>271299.98899881309</v>
      </c>
      <c r="I5932" s="168">
        <f t="shared" si="1296"/>
        <v>733984.79551642714</v>
      </c>
      <c r="J5932" s="168">
        <f t="shared" si="1298"/>
        <v>681963.96572263318</v>
      </c>
      <c r="K5932" s="94"/>
      <c r="L5932" s="265">
        <f t="shared" si="1297"/>
        <v>279700.951872551</v>
      </c>
      <c r="M5932" s="265">
        <f>$G5932*NonHospFrac+theModel!$H5932*NonHospFrac</f>
        <v>454283.84364387603</v>
      </c>
      <c r="N5932" s="266">
        <f t="shared" si="1299"/>
        <v>733984.79551642702</v>
      </c>
      <c r="O5932" s="158"/>
      <c r="P5932" s="265">
        <f t="shared" si="1300"/>
        <v>259877.27745939669</v>
      </c>
      <c r="Q5932" s="265">
        <f t="shared" si="1301"/>
        <v>454282.28339325701</v>
      </c>
      <c r="R5932" s="266">
        <f t="shared" si="1302"/>
        <v>714159.5608526537</v>
      </c>
    </row>
    <row r="5933" spans="1:18" x14ac:dyDescent="0.25">
      <c r="A5933" s="81">
        <v>5902</v>
      </c>
      <c r="B5933" s="93">
        <f t="shared" si="1291"/>
        <v>2.1041569681891833E-49</v>
      </c>
      <c r="C5933" s="178">
        <f t="shared" si="1292"/>
        <v>2.0994103524536736E-49</v>
      </c>
      <c r="D5933" s="165">
        <f t="shared" si="1293"/>
        <v>2.2558277767625785E-3</v>
      </c>
      <c r="E5933" s="166">
        <f t="shared" si="1303"/>
        <v>24.291375447755232</v>
      </c>
      <c r="F5933" s="167">
        <f t="shared" si="1304"/>
        <v>13.316151366229548</v>
      </c>
      <c r="G5933" s="167">
        <f t="shared" si="1294"/>
        <v>462763.20109682751</v>
      </c>
      <c r="H5933" s="167">
        <f t="shared" si="1295"/>
        <v>271299.98899881309</v>
      </c>
      <c r="I5933" s="168">
        <f t="shared" si="1296"/>
        <v>734063.1900956406</v>
      </c>
      <c r="J5933" s="168">
        <f t="shared" si="1298"/>
        <v>682025.59720023256</v>
      </c>
      <c r="K5933" s="94"/>
      <c r="L5933" s="265">
        <f t="shared" si="1297"/>
        <v>279730.82584073348</v>
      </c>
      <c r="M5933" s="265">
        <f>$G5933*NonHospFrac+theModel!$H5933*NonHospFrac</f>
        <v>454332.36425490712</v>
      </c>
      <c r="N5933" s="266">
        <f t="shared" si="1299"/>
        <v>734063.1900956406</v>
      </c>
      <c r="O5933" s="158"/>
      <c r="P5933" s="265">
        <f t="shared" si="1300"/>
        <v>259900.76348125326</v>
      </c>
      <c r="Q5933" s="265">
        <f t="shared" si="1301"/>
        <v>454330.8040042881</v>
      </c>
      <c r="R5933" s="266">
        <f t="shared" si="1302"/>
        <v>714231.56748554134</v>
      </c>
    </row>
    <row r="5934" spans="1:18" x14ac:dyDescent="0.25">
      <c r="A5934" s="81">
        <v>5903</v>
      </c>
      <c r="B5934" s="93">
        <f t="shared" si="1291"/>
        <v>2.0648503496591286E-49</v>
      </c>
      <c r="C5934" s="178">
        <f t="shared" si="1292"/>
        <v>2.0601924028855098E-49</v>
      </c>
      <c r="D5934" s="165">
        <f t="shared" si="1293"/>
        <v>2.2558277767625785E-3</v>
      </c>
      <c r="E5934" s="166">
        <f t="shared" si="1303"/>
        <v>24.291375447755232</v>
      </c>
      <c r="F5934" s="167">
        <f t="shared" si="1304"/>
        <v>13.31840719400631</v>
      </c>
      <c r="G5934" s="167">
        <f t="shared" si="1294"/>
        <v>462841.59567604092</v>
      </c>
      <c r="H5934" s="167">
        <f t="shared" si="1295"/>
        <v>271299.98899881309</v>
      </c>
      <c r="I5934" s="168">
        <f t="shared" si="1296"/>
        <v>734141.58467485406</v>
      </c>
      <c r="J5934" s="168">
        <f t="shared" si="1298"/>
        <v>682087.22616561153</v>
      </c>
      <c r="K5934" s="94"/>
      <c r="L5934" s="265">
        <f t="shared" si="1297"/>
        <v>279760.6998089159</v>
      </c>
      <c r="M5934" s="265">
        <f>$G5934*NonHospFrac+theModel!$H5934*NonHospFrac</f>
        <v>454380.8848659381</v>
      </c>
      <c r="N5934" s="266">
        <f t="shared" si="1299"/>
        <v>734141.58467485406</v>
      </c>
      <c r="O5934" s="158"/>
      <c r="P5934" s="265">
        <f t="shared" si="1300"/>
        <v>259924.2485457733</v>
      </c>
      <c r="Q5934" s="265">
        <f t="shared" si="1301"/>
        <v>454379.32461531908</v>
      </c>
      <c r="R5934" s="266">
        <f t="shared" si="1302"/>
        <v>714303.57316109235</v>
      </c>
    </row>
    <row r="5935" spans="1:18" x14ac:dyDescent="0.25">
      <c r="A5935" s="81">
        <v>5904</v>
      </c>
      <c r="B5935" s="93">
        <f t="shared" si="1291"/>
        <v>2.0262779968152861E-49</v>
      </c>
      <c r="C5935" s="178">
        <f t="shared" si="1292"/>
        <v>2.0217070626266274E-49</v>
      </c>
      <c r="D5935" s="165">
        <f t="shared" si="1293"/>
        <v>2.2558277767625785E-3</v>
      </c>
      <c r="E5935" s="166">
        <f t="shared" si="1303"/>
        <v>24.291375447755232</v>
      </c>
      <c r="F5935" s="167">
        <f t="shared" si="1304"/>
        <v>13.320663021783073</v>
      </c>
      <c r="G5935" s="167">
        <f t="shared" si="1294"/>
        <v>462919.99025525432</v>
      </c>
      <c r="H5935" s="167">
        <f t="shared" si="1295"/>
        <v>271299.98899881309</v>
      </c>
      <c r="I5935" s="168">
        <f t="shared" si="1296"/>
        <v>734219.97925406741</v>
      </c>
      <c r="J5935" s="168">
        <f t="shared" si="1298"/>
        <v>682148.85261887254</v>
      </c>
      <c r="K5935" s="94"/>
      <c r="L5935" s="265">
        <f t="shared" si="1297"/>
        <v>279790.57377709833</v>
      </c>
      <c r="M5935" s="265">
        <f>$G5935*NonHospFrac+theModel!$H5935*NonHospFrac</f>
        <v>454429.40547696908</v>
      </c>
      <c r="N5935" s="266">
        <f t="shared" si="1299"/>
        <v>734219.97925406741</v>
      </c>
      <c r="O5935" s="158"/>
      <c r="P5935" s="265">
        <f t="shared" si="1300"/>
        <v>259947.73265299585</v>
      </c>
      <c r="Q5935" s="265">
        <f t="shared" si="1301"/>
        <v>454427.84522635007</v>
      </c>
      <c r="R5935" s="266">
        <f t="shared" si="1302"/>
        <v>714375.57787934598</v>
      </c>
    </row>
    <row r="5936" spans="1:18" x14ac:dyDescent="0.25">
      <c r="A5936" s="81">
        <v>5905</v>
      </c>
      <c r="B5936" s="93">
        <f t="shared" si="1291"/>
        <v>1.988426193237531E-49</v>
      </c>
      <c r="C5936" s="178">
        <f t="shared" si="1292"/>
        <v>1.9839406461987836E-49</v>
      </c>
      <c r="D5936" s="165">
        <f t="shared" si="1293"/>
        <v>2.2558277767625785E-3</v>
      </c>
      <c r="E5936" s="166">
        <f t="shared" si="1303"/>
        <v>24.291375447755232</v>
      </c>
      <c r="F5936" s="167">
        <f t="shared" si="1304"/>
        <v>13.322918849559835</v>
      </c>
      <c r="G5936" s="167">
        <f t="shared" si="1294"/>
        <v>462998.38483446767</v>
      </c>
      <c r="H5936" s="167">
        <f t="shared" si="1295"/>
        <v>271299.98899881309</v>
      </c>
      <c r="I5936" s="168">
        <f t="shared" si="1296"/>
        <v>734298.37383328076</v>
      </c>
      <c r="J5936" s="168">
        <f t="shared" si="1298"/>
        <v>682210.47656011791</v>
      </c>
      <c r="K5936" s="94"/>
      <c r="L5936" s="265">
        <f t="shared" si="1297"/>
        <v>279820.44774528069</v>
      </c>
      <c r="M5936" s="265">
        <f>$G5936*NonHospFrac+theModel!$H5936*NonHospFrac</f>
        <v>454477.92608799995</v>
      </c>
      <c r="N5936" s="266">
        <f t="shared" si="1299"/>
        <v>734298.37383328064</v>
      </c>
      <c r="O5936" s="158"/>
      <c r="P5936" s="265">
        <f t="shared" si="1300"/>
        <v>259971.21580295992</v>
      </c>
      <c r="Q5936" s="265">
        <f t="shared" si="1301"/>
        <v>454476.36583738093</v>
      </c>
      <c r="R5936" s="266">
        <f t="shared" si="1302"/>
        <v>714447.58164034085</v>
      </c>
    </row>
    <row r="5937" spans="1:18" x14ac:dyDescent="0.25">
      <c r="A5937" s="81">
        <v>5906</v>
      </c>
      <c r="B5937" s="93">
        <f t="shared" si="1291"/>
        <v>1.9512814787345646E-49</v>
      </c>
      <c r="C5937" s="178">
        <f t="shared" si="1292"/>
        <v>1.9468797237745529E-49</v>
      </c>
      <c r="D5937" s="165">
        <f t="shared" si="1293"/>
        <v>2.2558277767625785E-3</v>
      </c>
      <c r="E5937" s="166">
        <f t="shared" si="1303"/>
        <v>24.291375447755232</v>
      </c>
      <c r="F5937" s="167">
        <f t="shared" si="1304"/>
        <v>13.325174677336598</v>
      </c>
      <c r="G5937" s="167">
        <f t="shared" si="1294"/>
        <v>463076.77941368119</v>
      </c>
      <c r="H5937" s="167">
        <f t="shared" si="1295"/>
        <v>271299.98899881309</v>
      </c>
      <c r="I5937" s="168">
        <f t="shared" si="1296"/>
        <v>734376.76841249433</v>
      </c>
      <c r="J5937" s="168">
        <f t="shared" si="1298"/>
        <v>682272.09798945033</v>
      </c>
      <c r="K5937" s="94"/>
      <c r="L5937" s="265">
        <f t="shared" si="1297"/>
        <v>279850.32171346317</v>
      </c>
      <c r="M5937" s="265">
        <f>$G5937*NonHospFrac+theModel!$H5937*NonHospFrac</f>
        <v>454526.44669903105</v>
      </c>
      <c r="N5937" s="266">
        <f t="shared" si="1299"/>
        <v>734376.76841249422</v>
      </c>
      <c r="O5937" s="158"/>
      <c r="P5937" s="265">
        <f t="shared" si="1300"/>
        <v>259994.69799570466</v>
      </c>
      <c r="Q5937" s="265">
        <f t="shared" si="1301"/>
        <v>454524.88644841203</v>
      </c>
      <c r="R5937" s="266">
        <f t="shared" si="1302"/>
        <v>714519.58444411668</v>
      </c>
    </row>
    <row r="5938" spans="1:18" x14ac:dyDescent="0.25">
      <c r="A5938" s="81">
        <v>5907</v>
      </c>
      <c r="B5938" s="93">
        <f t="shared" si="1291"/>
        <v>1.9148306445577572E-49</v>
      </c>
      <c r="C5938" s="178">
        <f t="shared" si="1292"/>
        <v>1.9105111164019678E-49</v>
      </c>
      <c r="D5938" s="165">
        <f t="shared" si="1293"/>
        <v>2.2558277767625785E-3</v>
      </c>
      <c r="E5938" s="166">
        <f t="shared" si="1303"/>
        <v>24.291375447755232</v>
      </c>
      <c r="F5938" s="167">
        <f t="shared" si="1304"/>
        <v>13.327430505113361</v>
      </c>
      <c r="G5938" s="167">
        <f t="shared" si="1294"/>
        <v>463155.17399289459</v>
      </c>
      <c r="H5938" s="167">
        <f t="shared" si="1295"/>
        <v>271299.98899881309</v>
      </c>
      <c r="I5938" s="168">
        <f t="shared" si="1296"/>
        <v>734455.16299170768</v>
      </c>
      <c r="J5938" s="168">
        <f t="shared" si="1298"/>
        <v>682333.71690697176</v>
      </c>
      <c r="K5938" s="94"/>
      <c r="L5938" s="265">
        <f t="shared" si="1297"/>
        <v>279880.19568164565</v>
      </c>
      <c r="M5938" s="265">
        <f>$G5938*NonHospFrac+theModel!$H5938*NonHospFrac</f>
        <v>454574.96731006203</v>
      </c>
      <c r="N5938" s="266">
        <f t="shared" si="1299"/>
        <v>734455.16299170768</v>
      </c>
      <c r="O5938" s="158"/>
      <c r="P5938" s="265">
        <f t="shared" si="1300"/>
        <v>260018.17923126899</v>
      </c>
      <c r="Q5938" s="265">
        <f t="shared" si="1301"/>
        <v>454573.40705944301</v>
      </c>
      <c r="R5938" s="266">
        <f t="shared" si="1302"/>
        <v>714591.586290712</v>
      </c>
    </row>
    <row r="5939" spans="1:18" x14ac:dyDescent="0.25">
      <c r="A5939" s="81">
        <v>5908</v>
      </c>
      <c r="B5939" s="93">
        <f t="shared" si="1291"/>
        <v>1.8790607287039417E-49</v>
      </c>
      <c r="C5939" s="178">
        <f t="shared" si="1292"/>
        <v>1.8748218913179077E-49</v>
      </c>
      <c r="D5939" s="165">
        <f t="shared" si="1293"/>
        <v>2.2558277767625785E-3</v>
      </c>
      <c r="E5939" s="166">
        <f t="shared" si="1303"/>
        <v>24.291375447755232</v>
      </c>
      <c r="F5939" s="167">
        <f t="shared" si="1304"/>
        <v>13.329686332890123</v>
      </c>
      <c r="G5939" s="167">
        <f t="shared" si="1294"/>
        <v>463233.56857210799</v>
      </c>
      <c r="H5939" s="167">
        <f t="shared" si="1295"/>
        <v>271299.98899881309</v>
      </c>
      <c r="I5939" s="168">
        <f t="shared" si="1296"/>
        <v>734533.55757092102</v>
      </c>
      <c r="J5939" s="168">
        <f t="shared" si="1298"/>
        <v>682395.3333127849</v>
      </c>
      <c r="K5939" s="94"/>
      <c r="L5939" s="265">
        <f t="shared" si="1297"/>
        <v>279910.06964982802</v>
      </c>
      <c r="M5939" s="265">
        <f>$G5939*NonHospFrac+theModel!$H5939*NonHospFrac</f>
        <v>454623.48792109301</v>
      </c>
      <c r="N5939" s="266">
        <f t="shared" si="1299"/>
        <v>734533.55757092102</v>
      </c>
      <c r="O5939" s="158"/>
      <c r="P5939" s="265">
        <f t="shared" si="1300"/>
        <v>260041.65950969185</v>
      </c>
      <c r="Q5939" s="265">
        <f t="shared" si="1301"/>
        <v>454621.92767047399</v>
      </c>
      <c r="R5939" s="266">
        <f t="shared" si="1302"/>
        <v>714663.58718016581</v>
      </c>
    </row>
    <row r="5940" spans="1:18" x14ac:dyDescent="0.25">
      <c r="A5940" s="81">
        <v>5909</v>
      </c>
      <c r="B5940" s="93">
        <f t="shared" si="1291"/>
        <v>1.843959011306123E-49</v>
      </c>
      <c r="C5940" s="178">
        <f t="shared" si="1292"/>
        <v>1.839799357349207E-49</v>
      </c>
      <c r="D5940" s="165">
        <f t="shared" si="1293"/>
        <v>2.2558277767625785E-3</v>
      </c>
      <c r="E5940" s="166">
        <f t="shared" si="1303"/>
        <v>24.291375447755232</v>
      </c>
      <c r="F5940" s="167">
        <f t="shared" si="1304"/>
        <v>13.331942160666886</v>
      </c>
      <c r="G5940" s="167">
        <f t="shared" si="1294"/>
        <v>463311.96315132146</v>
      </c>
      <c r="H5940" s="167">
        <f t="shared" si="1295"/>
        <v>271299.98899881309</v>
      </c>
      <c r="I5940" s="168">
        <f t="shared" si="1296"/>
        <v>734611.9521501346</v>
      </c>
      <c r="J5940" s="168">
        <f t="shared" si="1298"/>
        <v>682456.94720699219</v>
      </c>
      <c r="K5940" s="94"/>
      <c r="L5940" s="265">
        <f t="shared" si="1297"/>
        <v>279939.9436180105</v>
      </c>
      <c r="M5940" s="265">
        <f>$G5940*NonHospFrac+theModel!$H5940*NonHospFrac</f>
        <v>454672.00853212399</v>
      </c>
      <c r="N5940" s="266">
        <f t="shared" si="1299"/>
        <v>734611.95215013449</v>
      </c>
      <c r="O5940" s="158"/>
      <c r="P5940" s="265">
        <f t="shared" si="1300"/>
        <v>260065.13883101242</v>
      </c>
      <c r="Q5940" s="265">
        <f t="shared" si="1301"/>
        <v>454670.44828150497</v>
      </c>
      <c r="R5940" s="266">
        <f t="shared" si="1302"/>
        <v>714735.58711251733</v>
      </c>
    </row>
    <row r="5941" spans="1:18" x14ac:dyDescent="0.25">
      <c r="A5941" s="81">
        <v>5910</v>
      </c>
      <c r="B5941" s="93">
        <f t="shared" si="1291"/>
        <v>1.8095130101102633E-49</v>
      </c>
      <c r="C5941" s="178">
        <f t="shared" si="1292"/>
        <v>1.8054310603996433E-49</v>
      </c>
      <c r="D5941" s="165">
        <f t="shared" si="1293"/>
        <v>2.2558277767625785E-3</v>
      </c>
      <c r="E5941" s="166">
        <f t="shared" si="1303"/>
        <v>24.291375447755232</v>
      </c>
      <c r="F5941" s="167">
        <f t="shared" si="1304"/>
        <v>13.334197988443648</v>
      </c>
      <c r="G5941" s="167">
        <f t="shared" si="1294"/>
        <v>463390.35773053486</v>
      </c>
      <c r="H5941" s="167">
        <f t="shared" si="1295"/>
        <v>271299.98899881309</v>
      </c>
      <c r="I5941" s="168">
        <f t="shared" si="1296"/>
        <v>734690.34672934795</v>
      </c>
      <c r="J5941" s="168">
        <f t="shared" si="1298"/>
        <v>682518.55858969572</v>
      </c>
      <c r="K5941" s="94"/>
      <c r="L5941" s="265">
        <f t="shared" si="1297"/>
        <v>279969.81758619286</v>
      </c>
      <c r="M5941" s="265">
        <f>$G5941*NonHospFrac+theModel!$H5941*NonHospFrac</f>
        <v>454720.52914315509</v>
      </c>
      <c r="N5941" s="266">
        <f t="shared" si="1299"/>
        <v>734690.34672934795</v>
      </c>
      <c r="O5941" s="158"/>
      <c r="P5941" s="265">
        <f t="shared" si="1300"/>
        <v>260088.61719526956</v>
      </c>
      <c r="Q5941" s="265">
        <f t="shared" si="1301"/>
        <v>454718.96889253607</v>
      </c>
      <c r="R5941" s="266">
        <f t="shared" si="1302"/>
        <v>714807.58608780568</v>
      </c>
    </row>
    <row r="5942" spans="1:18" x14ac:dyDescent="0.25">
      <c r="A5942" s="81">
        <v>5911</v>
      </c>
      <c r="B5942" s="93">
        <f t="shared" si="1291"/>
        <v>1.7757104760365637E-49</v>
      </c>
      <c r="C5942" s="178">
        <f t="shared" si="1292"/>
        <v>1.771704779021232E-49</v>
      </c>
      <c r="D5942" s="165">
        <f t="shared" si="1293"/>
        <v>2.2558277767625785E-3</v>
      </c>
      <c r="E5942" s="166">
        <f t="shared" si="1303"/>
        <v>24.291375447755232</v>
      </c>
      <c r="F5942" s="167">
        <f t="shared" si="1304"/>
        <v>13.336453816220411</v>
      </c>
      <c r="G5942" s="167">
        <f t="shared" si="1294"/>
        <v>463468.75230974826</v>
      </c>
      <c r="H5942" s="167">
        <f t="shared" si="1295"/>
        <v>271299.98899881309</v>
      </c>
      <c r="I5942" s="168">
        <f t="shared" si="1296"/>
        <v>734768.74130856129</v>
      </c>
      <c r="J5942" s="168">
        <f t="shared" si="1298"/>
        <v>682580.16746099794</v>
      </c>
      <c r="K5942" s="94"/>
      <c r="L5942" s="265">
        <f t="shared" si="1297"/>
        <v>279999.69155437534</v>
      </c>
      <c r="M5942" s="265">
        <f>$G5942*NonHospFrac+theModel!$H5942*NonHospFrac</f>
        <v>454769.04975418607</v>
      </c>
      <c r="N5942" s="266">
        <f t="shared" si="1299"/>
        <v>734768.74130856141</v>
      </c>
      <c r="O5942" s="158"/>
      <c r="P5942" s="265">
        <f t="shared" si="1300"/>
        <v>260112.09460250242</v>
      </c>
      <c r="Q5942" s="265">
        <f t="shared" si="1301"/>
        <v>454767.48950356705</v>
      </c>
      <c r="R5942" s="266">
        <f t="shared" si="1302"/>
        <v>714879.58410606952</v>
      </c>
    </row>
    <row r="5943" spans="1:18" x14ac:dyDescent="0.25">
      <c r="A5943" s="81">
        <v>5912</v>
      </c>
      <c r="B5943" s="93">
        <f t="shared" si="1291"/>
        <v>1.7425393888236598E-49</v>
      </c>
      <c r="C5943" s="178">
        <f t="shared" si="1292"/>
        <v>1.7386085200682486E-49</v>
      </c>
      <c r="D5943" s="165">
        <f t="shared" si="1293"/>
        <v>2.2558277767625785E-3</v>
      </c>
      <c r="E5943" s="166">
        <f t="shared" si="1303"/>
        <v>24.291375447755232</v>
      </c>
      <c r="F5943" s="167">
        <f t="shared" si="1304"/>
        <v>13.338709643997174</v>
      </c>
      <c r="G5943" s="167">
        <f t="shared" si="1294"/>
        <v>463547.14688896172</v>
      </c>
      <c r="H5943" s="167">
        <f t="shared" si="1295"/>
        <v>271299.98899881309</v>
      </c>
      <c r="I5943" s="168">
        <f t="shared" si="1296"/>
        <v>734847.13588777487</v>
      </c>
      <c r="J5943" s="168">
        <f t="shared" si="1298"/>
        <v>682641.77382100152</v>
      </c>
      <c r="K5943" s="94"/>
      <c r="L5943" s="265">
        <f t="shared" si="1297"/>
        <v>280029.56552255776</v>
      </c>
      <c r="M5943" s="265">
        <f>$G5943*NonHospFrac+theModel!$H5943*NonHospFrac</f>
        <v>454817.57036521705</v>
      </c>
      <c r="N5943" s="266">
        <f t="shared" si="1299"/>
        <v>734847.13588777487</v>
      </c>
      <c r="O5943" s="158"/>
      <c r="P5943" s="265">
        <f t="shared" si="1300"/>
        <v>260135.5710527499</v>
      </c>
      <c r="Q5943" s="265">
        <f t="shared" si="1301"/>
        <v>454816.01011459803</v>
      </c>
      <c r="R5943" s="266">
        <f t="shared" si="1302"/>
        <v>714951.58116734796</v>
      </c>
    </row>
    <row r="5944" spans="1:18" x14ac:dyDescent="0.25">
      <c r="A5944" s="81">
        <v>5913</v>
      </c>
      <c r="B5944" s="93">
        <f t="shared" si="1291"/>
        <v>1.7099879527541909E-49</v>
      </c>
      <c r="C5944" s="178">
        <f t="shared" si="1292"/>
        <v>1.7061305144324387E-49</v>
      </c>
      <c r="D5944" s="165">
        <f t="shared" si="1293"/>
        <v>2.2558277767625785E-3</v>
      </c>
      <c r="E5944" s="166">
        <f t="shared" si="1303"/>
        <v>24.291375447755232</v>
      </c>
      <c r="F5944" s="167">
        <f t="shared" si="1304"/>
        <v>13.340965471773936</v>
      </c>
      <c r="G5944" s="167">
        <f t="shared" si="1294"/>
        <v>463625.54146817513</v>
      </c>
      <c r="H5944" s="167">
        <f t="shared" si="1295"/>
        <v>271299.98899881309</v>
      </c>
      <c r="I5944" s="168">
        <f t="shared" si="1296"/>
        <v>734925.53046698822</v>
      </c>
      <c r="J5944" s="168">
        <f t="shared" si="1298"/>
        <v>682703.37766980834</v>
      </c>
      <c r="K5944" s="94"/>
      <c r="L5944" s="265">
        <f t="shared" si="1297"/>
        <v>280059.43949074019</v>
      </c>
      <c r="M5944" s="265">
        <f>$G5944*NonHospFrac+theModel!$H5944*NonHospFrac</f>
        <v>454866.09097624803</v>
      </c>
      <c r="N5944" s="266">
        <f t="shared" si="1299"/>
        <v>734925.53046698822</v>
      </c>
      <c r="O5944" s="158"/>
      <c r="P5944" s="265">
        <f t="shared" si="1300"/>
        <v>260159.04654605107</v>
      </c>
      <c r="Q5944" s="265">
        <f t="shared" si="1301"/>
        <v>454864.53072562901</v>
      </c>
      <c r="R5944" s="266">
        <f t="shared" si="1302"/>
        <v>715023.57727168011</v>
      </c>
    </row>
    <row r="5945" spans="1:18" x14ac:dyDescent="0.25">
      <c r="A5945" s="81">
        <v>5914</v>
      </c>
      <c r="B5945" s="93">
        <f t="shared" si="1291"/>
        <v>1.6780445924602142E-49</v>
      </c>
      <c r="C5945" s="178">
        <f t="shared" si="1292"/>
        <v>1.6742592128578962E-49</v>
      </c>
      <c r="D5945" s="165">
        <f t="shared" si="1293"/>
        <v>2.2558277767625785E-3</v>
      </c>
      <c r="E5945" s="166">
        <f t="shared" si="1303"/>
        <v>24.291375447755232</v>
      </c>
      <c r="F5945" s="167">
        <f t="shared" si="1304"/>
        <v>13.343221299550699</v>
      </c>
      <c r="G5945" s="167">
        <f t="shared" si="1294"/>
        <v>463703.93604738853</v>
      </c>
      <c r="H5945" s="167">
        <f t="shared" si="1295"/>
        <v>271299.98899881309</v>
      </c>
      <c r="I5945" s="168">
        <f t="shared" si="1296"/>
        <v>735003.92504620156</v>
      </c>
      <c r="J5945" s="168">
        <f t="shared" si="1298"/>
        <v>682764.97900752106</v>
      </c>
      <c r="K5945" s="94"/>
      <c r="L5945" s="265">
        <f t="shared" si="1297"/>
        <v>280089.31345892255</v>
      </c>
      <c r="M5945" s="265">
        <f>$G5945*NonHospFrac+theModel!$H5945*NonHospFrac</f>
        <v>454914.61158727901</v>
      </c>
      <c r="N5945" s="266">
        <f t="shared" si="1299"/>
        <v>735003.92504620156</v>
      </c>
      <c r="O5945" s="158"/>
      <c r="P5945" s="265">
        <f t="shared" si="1300"/>
        <v>260182.52108244487</v>
      </c>
      <c r="Q5945" s="265">
        <f t="shared" si="1301"/>
        <v>454913.05133665999</v>
      </c>
      <c r="R5945" s="266">
        <f t="shared" si="1302"/>
        <v>715095.57241910486</v>
      </c>
    </row>
    <row r="5946" spans="1:18" x14ac:dyDescent="0.25">
      <c r="A5946" s="81">
        <v>5915</v>
      </c>
      <c r="B5946" s="93">
        <f t="shared" si="1291"/>
        <v>1.6466979488069763E-49</v>
      </c>
      <c r="C5946" s="178">
        <f t="shared" si="1292"/>
        <v>1.6429832818341196E-49</v>
      </c>
      <c r="D5946" s="165">
        <f t="shared" si="1293"/>
        <v>2.2558277767625785E-3</v>
      </c>
      <c r="E5946" s="166">
        <f t="shared" si="1303"/>
        <v>24.291375447755232</v>
      </c>
      <c r="F5946" s="167">
        <f t="shared" si="1304"/>
        <v>13.345477127327461</v>
      </c>
      <c r="G5946" s="167">
        <f t="shared" si="1294"/>
        <v>463782.33062660194</v>
      </c>
      <c r="H5946" s="167">
        <f t="shared" si="1295"/>
        <v>271299.98899881309</v>
      </c>
      <c r="I5946" s="168">
        <f t="shared" si="1296"/>
        <v>735082.31962541502</v>
      </c>
      <c r="J5946" s="168">
        <f t="shared" si="1298"/>
        <v>682826.57783424202</v>
      </c>
      <c r="K5946" s="94"/>
      <c r="L5946" s="265">
        <f t="shared" si="1297"/>
        <v>280119.18742710503</v>
      </c>
      <c r="M5946" s="265">
        <f>$G5946*NonHospFrac+theModel!$H5946*NonHospFrac</f>
        <v>454963.13219830999</v>
      </c>
      <c r="N5946" s="266">
        <f t="shared" si="1299"/>
        <v>735082.31962541502</v>
      </c>
      <c r="O5946" s="158"/>
      <c r="P5946" s="265">
        <f t="shared" si="1300"/>
        <v>260205.99466197044</v>
      </c>
      <c r="Q5946" s="265">
        <f t="shared" si="1301"/>
        <v>454961.57194769097</v>
      </c>
      <c r="R5946" s="266">
        <f t="shared" si="1302"/>
        <v>715167.56660966144</v>
      </c>
    </row>
    <row r="5947" spans="1:18" x14ac:dyDescent="0.25">
      <c r="A5947" s="81">
        <v>5916</v>
      </c>
      <c r="B5947" s="93">
        <f t="shared" si="1291"/>
        <v>1.6159368748535771E-49</v>
      </c>
      <c r="C5947" s="178">
        <f t="shared" si="1292"/>
        <v>1.6122915995657875E-49</v>
      </c>
      <c r="D5947" s="165">
        <f t="shared" si="1293"/>
        <v>2.2558277767625785E-3</v>
      </c>
      <c r="E5947" s="166">
        <f t="shared" si="1303"/>
        <v>24.291375447755232</v>
      </c>
      <c r="F5947" s="167">
        <f t="shared" si="1304"/>
        <v>13.347732955104224</v>
      </c>
      <c r="G5947" s="167">
        <f t="shared" si="1294"/>
        <v>463860.7252058154</v>
      </c>
      <c r="H5947" s="167">
        <f t="shared" si="1295"/>
        <v>271299.98899881309</v>
      </c>
      <c r="I5947" s="168">
        <f t="shared" si="1296"/>
        <v>735160.71420462849</v>
      </c>
      <c r="J5947" s="168">
        <f t="shared" si="1298"/>
        <v>682888.17415007355</v>
      </c>
      <c r="K5947" s="94"/>
      <c r="L5947" s="265">
        <f t="shared" si="1297"/>
        <v>280149.06139528746</v>
      </c>
      <c r="M5947" s="265">
        <f>$G5947*NonHospFrac+theModel!$H5947*NonHospFrac</f>
        <v>455011.65280934097</v>
      </c>
      <c r="N5947" s="266">
        <f t="shared" si="1299"/>
        <v>735160.71420462849</v>
      </c>
      <c r="O5947" s="158"/>
      <c r="P5947" s="265">
        <f t="shared" si="1300"/>
        <v>260229.46728466667</v>
      </c>
      <c r="Q5947" s="265">
        <f t="shared" si="1301"/>
        <v>455010.09255872195</v>
      </c>
      <c r="R5947" s="266">
        <f t="shared" si="1302"/>
        <v>715239.55984338862</v>
      </c>
    </row>
    <row r="5948" spans="1:18" x14ac:dyDescent="0.25">
      <c r="A5948" s="81">
        <v>5917</v>
      </c>
      <c r="B5948" s="93">
        <f t="shared" si="1291"/>
        <v>1.5857504318891151E-49</v>
      </c>
      <c r="C5948" s="178">
        <f t="shared" si="1292"/>
        <v>1.5821732520178464E-49</v>
      </c>
      <c r="D5948" s="165">
        <f t="shared" si="1293"/>
        <v>2.2558277767625785E-3</v>
      </c>
      <c r="E5948" s="166">
        <f t="shared" si="1303"/>
        <v>24.291375447755232</v>
      </c>
      <c r="F5948" s="167">
        <f t="shared" si="1304"/>
        <v>13.349988782880986</v>
      </c>
      <c r="G5948" s="167">
        <f t="shared" si="1294"/>
        <v>463939.1197850288</v>
      </c>
      <c r="H5948" s="167">
        <f t="shared" si="1295"/>
        <v>271299.98899881309</v>
      </c>
      <c r="I5948" s="168">
        <f t="shared" si="1296"/>
        <v>735239.10878384183</v>
      </c>
      <c r="J5948" s="168">
        <f t="shared" si="1298"/>
        <v>682949.76795511786</v>
      </c>
      <c r="K5948" s="94"/>
      <c r="L5948" s="265">
        <f t="shared" si="1297"/>
        <v>280178.93536346988</v>
      </c>
      <c r="M5948" s="265">
        <f>$G5948*NonHospFrac+theModel!$H5948*NonHospFrac</f>
        <v>455060.17342037195</v>
      </c>
      <c r="N5948" s="266">
        <f t="shared" si="1299"/>
        <v>735239.10878384183</v>
      </c>
      <c r="O5948" s="158"/>
      <c r="P5948" s="265">
        <f t="shared" si="1300"/>
        <v>260252.93895057257</v>
      </c>
      <c r="Q5948" s="265">
        <f t="shared" si="1301"/>
        <v>455058.61316975293</v>
      </c>
      <c r="R5948" s="266">
        <f t="shared" si="1302"/>
        <v>715311.5521203255</v>
      </c>
    </row>
    <row r="5949" spans="1:18" x14ac:dyDescent="0.25">
      <c r="A5949" s="81">
        <v>5918</v>
      </c>
      <c r="B5949" s="93">
        <f t="shared" si="1291"/>
        <v>1.5561278855427418E-49</v>
      </c>
      <c r="C5949" s="178">
        <f t="shared" si="1292"/>
        <v>1.5526175290343397E-49</v>
      </c>
      <c r="D5949" s="165">
        <f t="shared" si="1293"/>
        <v>2.2558277767625785E-3</v>
      </c>
      <c r="E5949" s="166">
        <f t="shared" si="1303"/>
        <v>24.291375447755232</v>
      </c>
      <c r="F5949" s="167">
        <f t="shared" si="1304"/>
        <v>13.352244610657749</v>
      </c>
      <c r="G5949" s="167">
        <f t="shared" si="1294"/>
        <v>464017.51436424215</v>
      </c>
      <c r="H5949" s="167">
        <f t="shared" si="1295"/>
        <v>271299.98899881309</v>
      </c>
      <c r="I5949" s="168">
        <f t="shared" si="1296"/>
        <v>735317.50336305518</v>
      </c>
      <c r="J5949" s="168">
        <f t="shared" si="1298"/>
        <v>683011.35924947751</v>
      </c>
      <c r="K5949" s="94"/>
      <c r="L5949" s="265">
        <f t="shared" si="1297"/>
        <v>280208.80933165224</v>
      </c>
      <c r="M5949" s="265">
        <f>$G5949*NonHospFrac+theModel!$H5949*NonHospFrac</f>
        <v>455108.69403140293</v>
      </c>
      <c r="N5949" s="266">
        <f t="shared" si="1299"/>
        <v>735317.50336305518</v>
      </c>
      <c r="O5949" s="158"/>
      <c r="P5949" s="265">
        <f t="shared" si="1300"/>
        <v>260276.40965972713</v>
      </c>
      <c r="Q5949" s="265">
        <f t="shared" si="1301"/>
        <v>455107.13378078392</v>
      </c>
      <c r="R5949" s="266">
        <f t="shared" si="1302"/>
        <v>715383.54344051098</v>
      </c>
    </row>
    <row r="5950" spans="1:18" x14ac:dyDescent="0.25">
      <c r="A5950" s="81">
        <v>5919</v>
      </c>
      <c r="B5950" s="93">
        <f t="shared" si="1291"/>
        <v>1.5270587019667428E-49</v>
      </c>
      <c r="C5950" s="178">
        <f t="shared" si="1292"/>
        <v>1.5236139205300992E-49</v>
      </c>
      <c r="D5950" s="165">
        <f t="shared" si="1293"/>
        <v>2.2558277767625785E-3</v>
      </c>
      <c r="E5950" s="166">
        <f t="shared" si="1303"/>
        <v>24.291375447755232</v>
      </c>
      <c r="F5950" s="167">
        <f t="shared" si="1304"/>
        <v>13.354500438434512</v>
      </c>
      <c r="G5950" s="167">
        <f t="shared" si="1294"/>
        <v>464095.90894345567</v>
      </c>
      <c r="H5950" s="167">
        <f t="shared" si="1295"/>
        <v>271299.98899881309</v>
      </c>
      <c r="I5950" s="168">
        <f t="shared" si="1296"/>
        <v>735395.89794226876</v>
      </c>
      <c r="J5950" s="168">
        <f t="shared" si="1298"/>
        <v>683072.94803325483</v>
      </c>
      <c r="K5950" s="94"/>
      <c r="L5950" s="265">
        <f t="shared" si="1297"/>
        <v>280238.68329983472</v>
      </c>
      <c r="M5950" s="265">
        <f>$G5950*NonHospFrac+theModel!$H5950*NonHospFrac</f>
        <v>455157.21464243403</v>
      </c>
      <c r="N5950" s="266">
        <f t="shared" si="1299"/>
        <v>735395.89794226876</v>
      </c>
      <c r="O5950" s="158"/>
      <c r="P5950" s="265">
        <f t="shared" si="1300"/>
        <v>260299.87941216945</v>
      </c>
      <c r="Q5950" s="265">
        <f t="shared" si="1301"/>
        <v>455155.65439181501</v>
      </c>
      <c r="R5950" s="266">
        <f t="shared" si="1302"/>
        <v>715455.53380398452</v>
      </c>
    </row>
    <row r="5951" spans="1:18" x14ac:dyDescent="0.25">
      <c r="A5951" s="81">
        <v>5920</v>
      </c>
      <c r="B5951" s="93">
        <f t="shared" si="1291"/>
        <v>1.4985325440903404E-49</v>
      </c>
      <c r="C5951" s="178">
        <f t="shared" si="1292"/>
        <v>1.4951521127529987E-49</v>
      </c>
      <c r="D5951" s="165">
        <f t="shared" si="1293"/>
        <v>2.2558277767625785E-3</v>
      </c>
      <c r="E5951" s="166">
        <f t="shared" si="1303"/>
        <v>24.291375447755232</v>
      </c>
      <c r="F5951" s="167">
        <f t="shared" si="1304"/>
        <v>13.356756266211274</v>
      </c>
      <c r="G5951" s="167">
        <f t="shared" si="1294"/>
        <v>464174.30352266907</v>
      </c>
      <c r="H5951" s="167">
        <f t="shared" si="1295"/>
        <v>271299.98899881309</v>
      </c>
      <c r="I5951" s="168">
        <f t="shared" si="1296"/>
        <v>735474.2925214821</v>
      </c>
      <c r="J5951" s="168">
        <f t="shared" si="1298"/>
        <v>683134.53430655191</v>
      </c>
      <c r="K5951" s="94"/>
      <c r="L5951" s="265">
        <f t="shared" si="1297"/>
        <v>280268.55726801715</v>
      </c>
      <c r="M5951" s="265">
        <f>$G5951*NonHospFrac+theModel!$H5951*NonHospFrac</f>
        <v>455205.73525346501</v>
      </c>
      <c r="N5951" s="266">
        <f t="shared" si="1299"/>
        <v>735474.2925214821</v>
      </c>
      <c r="O5951" s="158"/>
      <c r="P5951" s="265">
        <f t="shared" si="1300"/>
        <v>260323.34820793843</v>
      </c>
      <c r="Q5951" s="265">
        <f t="shared" si="1301"/>
        <v>455204.17500284599</v>
      </c>
      <c r="R5951" s="266">
        <f t="shared" si="1302"/>
        <v>715527.52321078442</v>
      </c>
    </row>
    <row r="5952" spans="1:18" x14ac:dyDescent="0.25">
      <c r="A5952" s="81">
        <v>5921</v>
      </c>
      <c r="B5952" s="93">
        <f t="shared" si="1291"/>
        <v>1.4705392679441592E-49</v>
      </c>
      <c r="C5952" s="178">
        <f t="shared" si="1292"/>
        <v>1.4672219846167107E-49</v>
      </c>
      <c r="D5952" s="165">
        <f t="shared" si="1293"/>
        <v>2.2558277767625785E-3</v>
      </c>
      <c r="E5952" s="166">
        <f t="shared" si="1303"/>
        <v>24.291375447755232</v>
      </c>
      <c r="F5952" s="167">
        <f t="shared" si="1304"/>
        <v>13.359012093988037</v>
      </c>
      <c r="G5952" s="167">
        <f t="shared" si="1294"/>
        <v>464252.69810188247</v>
      </c>
      <c r="H5952" s="167">
        <f t="shared" si="1295"/>
        <v>271299.98899881309</v>
      </c>
      <c r="I5952" s="168">
        <f t="shared" si="1296"/>
        <v>735552.68710069556</v>
      </c>
      <c r="J5952" s="168">
        <f t="shared" si="1298"/>
        <v>683196.11806947133</v>
      </c>
      <c r="K5952" s="94"/>
      <c r="L5952" s="265">
        <f t="shared" si="1297"/>
        <v>280298.43123619957</v>
      </c>
      <c r="M5952" s="265">
        <f>$G5952*NonHospFrac+theModel!$H5952*NonHospFrac</f>
        <v>455254.25586449599</v>
      </c>
      <c r="N5952" s="266">
        <f t="shared" si="1299"/>
        <v>735552.68710069556</v>
      </c>
      <c r="O5952" s="158"/>
      <c r="P5952" s="265">
        <f t="shared" si="1300"/>
        <v>260346.81604707308</v>
      </c>
      <c r="Q5952" s="265">
        <f t="shared" si="1301"/>
        <v>455252.69561387697</v>
      </c>
      <c r="R5952" s="266">
        <f t="shared" si="1302"/>
        <v>715599.51166095003</v>
      </c>
    </row>
    <row r="5953" spans="1:18" x14ac:dyDescent="0.25">
      <c r="A5953" s="81">
        <v>5922</v>
      </c>
      <c r="B5953" s="93">
        <f t="shared" si="1291"/>
        <v>1.4430689190526614E-49</v>
      </c>
      <c r="C5953" s="178">
        <f t="shared" si="1292"/>
        <v>1.4398136041012796E-49</v>
      </c>
      <c r="D5953" s="165">
        <f t="shared" si="1293"/>
        <v>2.2558277767625785E-3</v>
      </c>
      <c r="E5953" s="166">
        <f t="shared" si="1303"/>
        <v>24.291375447755232</v>
      </c>
      <c r="F5953" s="167">
        <f t="shared" si="1304"/>
        <v>13.361267921764799</v>
      </c>
      <c r="G5953" s="167">
        <f t="shared" si="1294"/>
        <v>464331.09268109582</v>
      </c>
      <c r="H5953" s="167">
        <f t="shared" si="1295"/>
        <v>271299.98899881309</v>
      </c>
      <c r="I5953" s="168">
        <f t="shared" si="1296"/>
        <v>735631.08167990891</v>
      </c>
      <c r="J5953" s="168">
        <f t="shared" si="1298"/>
        <v>683257.69932211528</v>
      </c>
      <c r="K5953" s="94"/>
      <c r="L5953" s="265">
        <f t="shared" si="1297"/>
        <v>280328.30520438193</v>
      </c>
      <c r="M5953" s="265">
        <f>$G5953*NonHospFrac+theModel!$H5953*NonHospFrac</f>
        <v>455302.77647552697</v>
      </c>
      <c r="N5953" s="266">
        <f t="shared" si="1299"/>
        <v>735631.08167990891</v>
      </c>
      <c r="O5953" s="158"/>
      <c r="P5953" s="265">
        <f t="shared" si="1300"/>
        <v>260370.28292961235</v>
      </c>
      <c r="Q5953" s="265">
        <f t="shared" si="1301"/>
        <v>455301.21622490796</v>
      </c>
      <c r="R5953" s="266">
        <f t="shared" si="1302"/>
        <v>715671.49915452034</v>
      </c>
    </row>
    <row r="5954" spans="1:18" x14ac:dyDescent="0.25">
      <c r="A5954" s="81">
        <v>5923</v>
      </c>
      <c r="B5954" s="93">
        <f t="shared" si="1291"/>
        <v>1.4161117288946496E-49</v>
      </c>
      <c r="C5954" s="178">
        <f t="shared" si="1292"/>
        <v>1.4129172247216097E-49</v>
      </c>
      <c r="D5954" s="165">
        <f t="shared" si="1293"/>
        <v>2.2558277767625785E-3</v>
      </c>
      <c r="E5954" s="166">
        <f t="shared" si="1303"/>
        <v>24.291375447755232</v>
      </c>
      <c r="F5954" s="167">
        <f t="shared" si="1304"/>
        <v>13.363523749541562</v>
      </c>
      <c r="G5954" s="167">
        <f t="shared" si="1294"/>
        <v>464409.48726030934</v>
      </c>
      <c r="H5954" s="167">
        <f t="shared" si="1295"/>
        <v>271299.98899881309</v>
      </c>
      <c r="I5954" s="168">
        <f t="shared" si="1296"/>
        <v>735709.47625912237</v>
      </c>
      <c r="J5954" s="168">
        <f t="shared" si="1298"/>
        <v>683319.27806458622</v>
      </c>
      <c r="K5954" s="94"/>
      <c r="L5954" s="265">
        <f t="shared" si="1297"/>
        <v>280358.17917256441</v>
      </c>
      <c r="M5954" s="265">
        <f>$G5954*NonHospFrac+theModel!$H5954*NonHospFrac</f>
        <v>455351.29708655796</v>
      </c>
      <c r="N5954" s="266">
        <f t="shared" si="1299"/>
        <v>735709.47625912237</v>
      </c>
      <c r="O5954" s="158"/>
      <c r="P5954" s="265">
        <f t="shared" si="1300"/>
        <v>260393.74885559539</v>
      </c>
      <c r="Q5954" s="265">
        <f t="shared" si="1301"/>
        <v>455349.73683593894</v>
      </c>
      <c r="R5954" s="266">
        <f t="shared" si="1302"/>
        <v>715743.48569153436</v>
      </c>
    </row>
    <row r="5955" spans="1:18" x14ac:dyDescent="0.25">
      <c r="A5955" s="81">
        <v>5924</v>
      </c>
      <c r="B5955" s="93">
        <f t="shared" si="1291"/>
        <v>1.3896581114292265E-49</v>
      </c>
      <c r="C5955" s="178">
        <f t="shared" si="1292"/>
        <v>1.386523282061261E-49</v>
      </c>
      <c r="D5955" s="165">
        <f t="shared" si="1293"/>
        <v>2.2558277767625785E-3</v>
      </c>
      <c r="E5955" s="166">
        <f t="shared" si="1303"/>
        <v>24.291375447755232</v>
      </c>
      <c r="F5955" s="167">
        <f t="shared" si="1304"/>
        <v>13.365779577318325</v>
      </c>
      <c r="G5955" s="167">
        <f t="shared" si="1294"/>
        <v>464487.88183952274</v>
      </c>
      <c r="H5955" s="167">
        <f t="shared" si="1295"/>
        <v>271299.98899881309</v>
      </c>
      <c r="I5955" s="168">
        <f t="shared" si="1296"/>
        <v>735787.87083833583</v>
      </c>
      <c r="J5955" s="168">
        <f t="shared" si="1298"/>
        <v>683380.85429698636</v>
      </c>
      <c r="K5955" s="94"/>
      <c r="L5955" s="265">
        <f t="shared" si="1297"/>
        <v>280388.05314074684</v>
      </c>
      <c r="M5955" s="265">
        <f>$G5955*NonHospFrac+theModel!$H5955*NonHospFrac</f>
        <v>455399.81769758894</v>
      </c>
      <c r="N5955" s="266">
        <f t="shared" si="1299"/>
        <v>735787.87083833572</v>
      </c>
      <c r="O5955" s="158"/>
      <c r="P5955" s="265">
        <f t="shared" si="1300"/>
        <v>260417.21382506104</v>
      </c>
      <c r="Q5955" s="265">
        <f t="shared" si="1301"/>
        <v>455398.25744696992</v>
      </c>
      <c r="R5955" s="266">
        <f t="shared" si="1302"/>
        <v>715815.47127203096</v>
      </c>
    </row>
    <row r="5956" spans="1:18" x14ac:dyDescent="0.25">
      <c r="A5956" s="81">
        <v>5925</v>
      </c>
      <c r="B5956" s="93">
        <f t="shared" si="1291"/>
        <v>1.3636986596873001E-49</v>
      </c>
      <c r="C5956" s="178">
        <f t="shared" si="1292"/>
        <v>1.3606223903716435E-49</v>
      </c>
      <c r="D5956" s="165">
        <f t="shared" si="1293"/>
        <v>2.2558277767625785E-3</v>
      </c>
      <c r="E5956" s="166">
        <f t="shared" si="1303"/>
        <v>24.291375447755232</v>
      </c>
      <c r="F5956" s="167">
        <f t="shared" si="1304"/>
        <v>13.368035405095087</v>
      </c>
      <c r="G5956" s="167">
        <f t="shared" si="1294"/>
        <v>464566.27641873615</v>
      </c>
      <c r="H5956" s="167">
        <f t="shared" si="1295"/>
        <v>271299.98899881309</v>
      </c>
      <c r="I5956" s="168">
        <f t="shared" si="1296"/>
        <v>735866.26541754929</v>
      </c>
      <c r="J5956" s="168">
        <f t="shared" si="1298"/>
        <v>683442.42801941815</v>
      </c>
      <c r="K5956" s="94"/>
      <c r="L5956" s="265">
        <f t="shared" si="1297"/>
        <v>280417.92710892926</v>
      </c>
      <c r="M5956" s="265">
        <f>$G5956*NonHospFrac+theModel!$H5956*NonHospFrac</f>
        <v>455448.33830861992</v>
      </c>
      <c r="N5956" s="266">
        <f t="shared" si="1299"/>
        <v>735866.26541754918</v>
      </c>
      <c r="O5956" s="158"/>
      <c r="P5956" s="265">
        <f t="shared" si="1300"/>
        <v>260440.67783804834</v>
      </c>
      <c r="Q5956" s="265">
        <f t="shared" si="1301"/>
        <v>455446.7780580009</v>
      </c>
      <c r="R5956" s="266">
        <f t="shared" si="1302"/>
        <v>715887.45589604927</v>
      </c>
    </row>
    <row r="5957" spans="1:18" x14ac:dyDescent="0.25">
      <c r="A5957" s="81">
        <v>5926</v>
      </c>
      <c r="B5957" s="93">
        <f t="shared" si="1291"/>
        <v>1.3382241424261259E-49</v>
      </c>
      <c r="C5957" s="178">
        <f t="shared" si="1292"/>
        <v>1.3352053392341066E-49</v>
      </c>
      <c r="D5957" s="165">
        <f t="shared" si="1293"/>
        <v>2.2558277767625785E-3</v>
      </c>
      <c r="E5957" s="166">
        <f t="shared" si="1303"/>
        <v>24.291375447755232</v>
      </c>
      <c r="F5957" s="167">
        <f t="shared" si="1304"/>
        <v>13.37029123287185</v>
      </c>
      <c r="G5957" s="167">
        <f t="shared" si="1294"/>
        <v>464644.67099794967</v>
      </c>
      <c r="H5957" s="167">
        <f t="shared" si="1295"/>
        <v>271299.98899881309</v>
      </c>
      <c r="I5957" s="168">
        <f t="shared" si="1296"/>
        <v>735944.65999676276</v>
      </c>
      <c r="J5957" s="168">
        <f t="shared" si="1298"/>
        <v>683503.99923198379</v>
      </c>
      <c r="K5957" s="94"/>
      <c r="L5957" s="265">
        <f t="shared" si="1297"/>
        <v>280447.80107711174</v>
      </c>
      <c r="M5957" s="265">
        <f>$G5957*NonHospFrac+theModel!$H5957*NonHospFrac</f>
        <v>455496.85891965101</v>
      </c>
      <c r="N5957" s="266">
        <f t="shared" si="1299"/>
        <v>735944.65999676276</v>
      </c>
      <c r="O5957" s="158"/>
      <c r="P5957" s="265">
        <f t="shared" si="1300"/>
        <v>260464.14089459635</v>
      </c>
      <c r="Q5957" s="265">
        <f t="shared" si="1301"/>
        <v>455495.298669032</v>
      </c>
      <c r="R5957" s="266">
        <f t="shared" si="1302"/>
        <v>715959.43956362829</v>
      </c>
    </row>
    <row r="5958" spans="1:18" x14ac:dyDescent="0.25">
      <c r="A5958" s="81">
        <v>5927</v>
      </c>
      <c r="B5958" s="93">
        <f t="shared" si="1291"/>
        <v>1.3132255008469658E-49</v>
      </c>
      <c r="C5958" s="178">
        <f t="shared" si="1292"/>
        <v>1.3102630902850023E-49</v>
      </c>
      <c r="D5958" s="165">
        <f t="shared" si="1293"/>
        <v>2.2558277767625785E-3</v>
      </c>
      <c r="E5958" s="166">
        <f t="shared" si="1303"/>
        <v>24.291375447755232</v>
      </c>
      <c r="F5958" s="167">
        <f t="shared" si="1304"/>
        <v>13.372547060648612</v>
      </c>
      <c r="G5958" s="167">
        <f t="shared" si="1294"/>
        <v>464723.06557716301</v>
      </c>
      <c r="H5958" s="167">
        <f t="shared" si="1295"/>
        <v>271299.98899881309</v>
      </c>
      <c r="I5958" s="168">
        <f t="shared" si="1296"/>
        <v>736023.0545759761</v>
      </c>
      <c r="J5958" s="168">
        <f t="shared" si="1298"/>
        <v>683565.5679347855</v>
      </c>
      <c r="K5958" s="94"/>
      <c r="L5958" s="265">
        <f t="shared" si="1297"/>
        <v>280477.67504529411</v>
      </c>
      <c r="M5958" s="265">
        <f>$G5958*NonHospFrac+theModel!$H5958*NonHospFrac</f>
        <v>455545.379530682</v>
      </c>
      <c r="N5958" s="266">
        <f t="shared" si="1299"/>
        <v>736023.0545759761</v>
      </c>
      <c r="O5958" s="158"/>
      <c r="P5958" s="265">
        <f t="shared" si="1300"/>
        <v>260487.60299474388</v>
      </c>
      <c r="Q5958" s="265">
        <f t="shared" si="1301"/>
        <v>455543.81928006298</v>
      </c>
      <c r="R5958" s="266">
        <f t="shared" si="1302"/>
        <v>716031.42227480689</v>
      </c>
    </row>
    <row r="5959" spans="1:18" x14ac:dyDescent="0.25">
      <c r="A5959" s="81">
        <v>5928</v>
      </c>
      <c r="B5959" s="93">
        <f t="shared" si="1291"/>
        <v>1.2886938453734711E-49</v>
      </c>
      <c r="C5959" s="178">
        <f t="shared" si="1292"/>
        <v>1.2857867740013347E-49</v>
      </c>
      <c r="D5959" s="165">
        <f t="shared" si="1293"/>
        <v>2.2558277767625785E-3</v>
      </c>
      <c r="E5959" s="166">
        <f t="shared" si="1303"/>
        <v>24.291375447755232</v>
      </c>
      <c r="F5959" s="167">
        <f t="shared" si="1304"/>
        <v>13.374802888425375</v>
      </c>
      <c r="G5959" s="167">
        <f t="shared" si="1294"/>
        <v>464801.46015637642</v>
      </c>
      <c r="H5959" s="167">
        <f t="shared" si="1295"/>
        <v>271299.98899881309</v>
      </c>
      <c r="I5959" s="168">
        <f t="shared" si="1296"/>
        <v>736101.44915518956</v>
      </c>
      <c r="J5959" s="168">
        <f t="shared" si="1298"/>
        <v>683627.13412792573</v>
      </c>
      <c r="K5959" s="94"/>
      <c r="L5959" s="265">
        <f t="shared" si="1297"/>
        <v>280507.54901347659</v>
      </c>
      <c r="M5959" s="265">
        <f>$G5959*NonHospFrac+theModel!$H5959*NonHospFrac</f>
        <v>455593.90014171298</v>
      </c>
      <c r="N5959" s="266">
        <f t="shared" si="1299"/>
        <v>736101.44915518956</v>
      </c>
      <c r="O5959" s="158"/>
      <c r="P5959" s="265">
        <f t="shared" si="1300"/>
        <v>260511.06413853011</v>
      </c>
      <c r="Q5959" s="265">
        <f t="shared" si="1301"/>
        <v>455592.33989109396</v>
      </c>
      <c r="R5959" s="266">
        <f t="shared" si="1302"/>
        <v>716103.40402962407</v>
      </c>
    </row>
    <row r="5960" spans="1:18" x14ac:dyDescent="0.25">
      <c r="A5960" s="81">
        <v>5929</v>
      </c>
      <c r="B5960" s="93">
        <f t="shared" si="1291"/>
        <v>1.2646204524907364E-49</v>
      </c>
      <c r="C5960" s="178">
        <f t="shared" si="1292"/>
        <v>1.2617676865469456E-49</v>
      </c>
      <c r="D5960" s="165">
        <f t="shared" si="1293"/>
        <v>2.2558277767625785E-3</v>
      </c>
      <c r="E5960" s="166">
        <f t="shared" si="1303"/>
        <v>24.291375447755232</v>
      </c>
      <c r="F5960" s="167">
        <f t="shared" si="1304"/>
        <v>13.377058716202137</v>
      </c>
      <c r="G5960" s="167">
        <f t="shared" si="1294"/>
        <v>464879.85473558988</v>
      </c>
      <c r="H5960" s="167">
        <f t="shared" si="1295"/>
        <v>271299.98899881309</v>
      </c>
      <c r="I5960" s="168">
        <f t="shared" si="1296"/>
        <v>736179.84373440291</v>
      </c>
      <c r="J5960" s="168">
        <f t="shared" si="1298"/>
        <v>683688.69781150669</v>
      </c>
      <c r="K5960" s="94"/>
      <c r="L5960" s="265">
        <f t="shared" si="1297"/>
        <v>280537.42298165895</v>
      </c>
      <c r="M5960" s="265">
        <f>$G5960*NonHospFrac+theModel!$H5960*NonHospFrac</f>
        <v>455642.42075274396</v>
      </c>
      <c r="N5960" s="266">
        <f t="shared" si="1299"/>
        <v>736179.84373440291</v>
      </c>
      <c r="O5960" s="158"/>
      <c r="P5960" s="265">
        <f t="shared" si="1300"/>
        <v>260534.52432599384</v>
      </c>
      <c r="Q5960" s="265">
        <f t="shared" si="1301"/>
        <v>455640.86050212494</v>
      </c>
      <c r="R5960" s="266">
        <f t="shared" si="1302"/>
        <v>716175.38482811884</v>
      </c>
    </row>
    <row r="5961" spans="1:18" x14ac:dyDescent="0.25">
      <c r="A5961" s="81">
        <v>5930</v>
      </c>
      <c r="B5961" s="93">
        <f t="shared" si="1291"/>
        <v>1.2409967616431028E-49</v>
      </c>
      <c r="C5961" s="178">
        <f t="shared" si="1292"/>
        <v>1.2381972866773158E-49</v>
      </c>
      <c r="D5961" s="165">
        <f t="shared" si="1293"/>
        <v>2.2558277767625785E-3</v>
      </c>
      <c r="E5961" s="166">
        <f t="shared" si="1303"/>
        <v>24.291375447755232</v>
      </c>
      <c r="F5961" s="167">
        <f t="shared" si="1304"/>
        <v>13.3793145439789</v>
      </c>
      <c r="G5961" s="167">
        <f t="shared" si="1294"/>
        <v>464958.24931480334</v>
      </c>
      <c r="H5961" s="167">
        <f t="shared" si="1295"/>
        <v>271299.98899881309</v>
      </c>
      <c r="I5961" s="168">
        <f t="shared" si="1296"/>
        <v>736258.23831361649</v>
      </c>
      <c r="J5961" s="168">
        <f t="shared" si="1298"/>
        <v>683750.25898563082</v>
      </c>
      <c r="K5961" s="94"/>
      <c r="L5961" s="265">
        <f t="shared" si="1297"/>
        <v>280567.29694984143</v>
      </c>
      <c r="M5961" s="265">
        <f>$G5961*NonHospFrac+theModel!$H5961*NonHospFrac</f>
        <v>455690.94136377494</v>
      </c>
      <c r="N5961" s="266">
        <f t="shared" si="1299"/>
        <v>736258.23831361637</v>
      </c>
      <c r="O5961" s="158"/>
      <c r="P5961" s="265">
        <f t="shared" si="1300"/>
        <v>260557.98355717424</v>
      </c>
      <c r="Q5961" s="265">
        <f t="shared" si="1301"/>
        <v>455689.38111315592</v>
      </c>
      <c r="R5961" s="266">
        <f t="shared" si="1302"/>
        <v>716247.36467033019</v>
      </c>
    </row>
    <row r="5962" spans="1:18" x14ac:dyDescent="0.25">
      <c r="A5962" s="81">
        <v>5931</v>
      </c>
      <c r="B5962" s="93">
        <f t="shared" si="1291"/>
        <v>1.217814372190022E-49</v>
      </c>
      <c r="C5962" s="178">
        <f t="shared" si="1292"/>
        <v>1.2150671927022951E-49</v>
      </c>
      <c r="D5962" s="165">
        <f t="shared" si="1293"/>
        <v>2.2558277767625785E-3</v>
      </c>
      <c r="E5962" s="166">
        <f t="shared" si="1303"/>
        <v>24.291375447755232</v>
      </c>
      <c r="F5962" s="167">
        <f t="shared" si="1304"/>
        <v>13.381570371755663</v>
      </c>
      <c r="G5962" s="167">
        <f t="shared" si="1294"/>
        <v>465036.64389401668</v>
      </c>
      <c r="H5962" s="167">
        <f t="shared" si="1295"/>
        <v>271299.98899881309</v>
      </c>
      <c r="I5962" s="168">
        <f t="shared" si="1296"/>
        <v>736336.63289282983</v>
      </c>
      <c r="J5962" s="168">
        <f t="shared" si="1298"/>
        <v>683811.8176504001</v>
      </c>
      <c r="K5962" s="94"/>
      <c r="L5962" s="265">
        <f t="shared" si="1297"/>
        <v>280597.1709180238</v>
      </c>
      <c r="M5962" s="265">
        <f>$G5962*NonHospFrac+theModel!$H5962*NonHospFrac</f>
        <v>455739.46197480592</v>
      </c>
      <c r="N5962" s="266">
        <f t="shared" si="1299"/>
        <v>736336.63289282972</v>
      </c>
      <c r="O5962" s="158"/>
      <c r="P5962" s="265">
        <f t="shared" si="1300"/>
        <v>260581.44183211011</v>
      </c>
      <c r="Q5962" s="265">
        <f t="shared" si="1301"/>
        <v>455737.9017241869</v>
      </c>
      <c r="R5962" s="266">
        <f t="shared" si="1302"/>
        <v>716319.34355629701</v>
      </c>
    </row>
    <row r="5963" spans="1:18" x14ac:dyDescent="0.25">
      <c r="A5963" s="81">
        <v>5932</v>
      </c>
      <c r="B5963" s="93">
        <f t="shared" si="1291"/>
        <v>1.1950650404187703E-49</v>
      </c>
      <c r="C5963" s="178">
        <f t="shared" si="1292"/>
        <v>1.1923691795055557E-49</v>
      </c>
      <c r="D5963" s="165">
        <f t="shared" si="1293"/>
        <v>2.2558277767625785E-3</v>
      </c>
      <c r="E5963" s="166">
        <f t="shared" si="1303"/>
        <v>24.291375447755232</v>
      </c>
      <c r="F5963" s="167">
        <f t="shared" si="1304"/>
        <v>13.383826199532425</v>
      </c>
      <c r="G5963" s="167">
        <f t="shared" si="1294"/>
        <v>465115.03847323015</v>
      </c>
      <c r="H5963" s="167">
        <f t="shared" si="1295"/>
        <v>271299.98899881309</v>
      </c>
      <c r="I5963" s="168">
        <f t="shared" si="1296"/>
        <v>736415.02747204318</v>
      </c>
      <c r="J5963" s="168">
        <f t="shared" si="1298"/>
        <v>683873.3738059171</v>
      </c>
      <c r="K5963" s="94"/>
      <c r="L5963" s="265">
        <f t="shared" si="1297"/>
        <v>280627.04488620628</v>
      </c>
      <c r="M5963" s="265">
        <f>$G5963*NonHospFrac+theModel!$H5963*NonHospFrac</f>
        <v>455787.9825858369</v>
      </c>
      <c r="N5963" s="266">
        <f t="shared" si="1299"/>
        <v>736415.02747204318</v>
      </c>
      <c r="O5963" s="158"/>
      <c r="P5963" s="265">
        <f t="shared" si="1300"/>
        <v>260604.89915084059</v>
      </c>
      <c r="Q5963" s="265">
        <f t="shared" si="1301"/>
        <v>455786.42233521788</v>
      </c>
      <c r="R5963" s="266">
        <f t="shared" si="1302"/>
        <v>716391.32148605841</v>
      </c>
    </row>
    <row r="5964" spans="1:18" x14ac:dyDescent="0.25">
      <c r="A5964" s="81">
        <v>5933</v>
      </c>
      <c r="B5964" s="93">
        <f t="shared" si="1291"/>
        <v>1.1727406766129628E-49</v>
      </c>
      <c r="C5964" s="178">
        <f t="shared" si="1292"/>
        <v>1.1700951756197198E-49</v>
      </c>
      <c r="D5964" s="165">
        <f t="shared" si="1293"/>
        <v>2.2558277767625785E-3</v>
      </c>
      <c r="E5964" s="166">
        <f t="shared" si="1303"/>
        <v>24.291375447755232</v>
      </c>
      <c r="F5964" s="167">
        <f t="shared" si="1304"/>
        <v>13.386082027309188</v>
      </c>
      <c r="G5964" s="167">
        <f t="shared" si="1294"/>
        <v>465193.43305244355</v>
      </c>
      <c r="H5964" s="167">
        <f t="shared" si="1295"/>
        <v>271299.98899881309</v>
      </c>
      <c r="I5964" s="168">
        <f t="shared" si="1296"/>
        <v>736493.42205125664</v>
      </c>
      <c r="J5964" s="168">
        <f t="shared" si="1298"/>
        <v>683934.92745228403</v>
      </c>
      <c r="K5964" s="94"/>
      <c r="L5964" s="265">
        <f t="shared" si="1297"/>
        <v>280656.9188543887</v>
      </c>
      <c r="M5964" s="265">
        <f>$G5964*NonHospFrac+theModel!$H5964*NonHospFrac</f>
        <v>455836.50319686788</v>
      </c>
      <c r="N5964" s="266">
        <f t="shared" si="1299"/>
        <v>736493.42205125652</v>
      </c>
      <c r="O5964" s="158"/>
      <c r="P5964" s="265">
        <f t="shared" si="1300"/>
        <v>260628.35551340453</v>
      </c>
      <c r="Q5964" s="265">
        <f t="shared" si="1301"/>
        <v>455834.94294624886</v>
      </c>
      <c r="R5964" s="266">
        <f t="shared" si="1302"/>
        <v>716463.29845965339</v>
      </c>
    </row>
    <row r="5965" spans="1:18" x14ac:dyDescent="0.25">
      <c r="A5965" s="81">
        <v>5934</v>
      </c>
      <c r="B5965" s="93">
        <f t="shared" si="1291"/>
        <v>1.1508333421758328E-49</v>
      </c>
      <c r="C5965" s="178">
        <f t="shared" si="1292"/>
        <v>1.1482372603561281E-49</v>
      </c>
      <c r="D5965" s="165">
        <f t="shared" si="1293"/>
        <v>2.2558277767625785E-3</v>
      </c>
      <c r="E5965" s="166">
        <f t="shared" si="1303"/>
        <v>24.291375447755232</v>
      </c>
      <c r="F5965" s="167">
        <f t="shared" si="1304"/>
        <v>13.38833785508595</v>
      </c>
      <c r="G5965" s="167">
        <f t="shared" si="1294"/>
        <v>465271.82763165695</v>
      </c>
      <c r="H5965" s="167">
        <f t="shared" si="1295"/>
        <v>271299.98899881309</v>
      </c>
      <c r="I5965" s="168">
        <f t="shared" si="1296"/>
        <v>736571.8166304701</v>
      </c>
      <c r="J5965" s="168">
        <f t="shared" si="1298"/>
        <v>683996.47858960321</v>
      </c>
      <c r="K5965" s="94"/>
      <c r="L5965" s="265">
        <f t="shared" si="1297"/>
        <v>280686.79282257112</v>
      </c>
      <c r="M5965" s="265">
        <f>$G5965*NonHospFrac+theModel!$H5965*NonHospFrac</f>
        <v>455885.02380789886</v>
      </c>
      <c r="N5965" s="266">
        <f t="shared" si="1299"/>
        <v>736571.81663046998</v>
      </c>
      <c r="O5965" s="158"/>
      <c r="P5965" s="265">
        <f t="shared" si="1300"/>
        <v>260651.81091984097</v>
      </c>
      <c r="Q5965" s="265">
        <f t="shared" si="1301"/>
        <v>455883.46355727984</v>
      </c>
      <c r="R5965" s="266">
        <f t="shared" si="1302"/>
        <v>716535.27447712084</v>
      </c>
    </row>
    <row r="5966" spans="1:18" x14ac:dyDescent="0.25">
      <c r="A5966" s="81">
        <v>5935</v>
      </c>
      <c r="B5966" s="93">
        <f t="shared" si="1291"/>
        <v>1.1293352468072459E-49</v>
      </c>
      <c r="C5966" s="178">
        <f t="shared" si="1292"/>
        <v>1.1267876609882211E-49</v>
      </c>
      <c r="D5966" s="165">
        <f t="shared" si="1293"/>
        <v>2.2558277767625785E-3</v>
      </c>
      <c r="E5966" s="166">
        <f t="shared" si="1303"/>
        <v>24.291375447755232</v>
      </c>
      <c r="F5966" s="167">
        <f t="shared" si="1304"/>
        <v>13.390593682862713</v>
      </c>
      <c r="G5966" s="167">
        <f t="shared" si="1294"/>
        <v>465350.22221087042</v>
      </c>
      <c r="H5966" s="167">
        <f t="shared" si="1295"/>
        <v>271299.98899881309</v>
      </c>
      <c r="I5966" s="168">
        <f t="shared" si="1296"/>
        <v>736650.21120968345</v>
      </c>
      <c r="J5966" s="168">
        <f t="shared" si="1298"/>
        <v>684058.02721797675</v>
      </c>
      <c r="K5966" s="94"/>
      <c r="L5966" s="265">
        <f t="shared" si="1297"/>
        <v>280716.66679075354</v>
      </c>
      <c r="M5966" s="265">
        <f>$G5966*NonHospFrac+theModel!$H5966*NonHospFrac</f>
        <v>455933.54441892996</v>
      </c>
      <c r="N5966" s="266">
        <f t="shared" si="1299"/>
        <v>736650.21120968345</v>
      </c>
      <c r="O5966" s="158"/>
      <c r="P5966" s="265">
        <f t="shared" si="1300"/>
        <v>260675.26537018886</v>
      </c>
      <c r="Q5966" s="265">
        <f t="shared" si="1301"/>
        <v>455931.98416831094</v>
      </c>
      <c r="R5966" s="266">
        <f t="shared" si="1302"/>
        <v>716607.24953849986</v>
      </c>
    </row>
    <row r="5967" spans="1:18" x14ac:dyDescent="0.25">
      <c r="A5967" s="81">
        <v>5936</v>
      </c>
      <c r="B5967" s="93">
        <f t="shared" si="1291"/>
        <v>1.1082387457334537E-49</v>
      </c>
      <c r="C5967" s="178">
        <f t="shared" si="1292"/>
        <v>1.1057387499875435E-49</v>
      </c>
      <c r="D5967" s="165">
        <f t="shared" si="1293"/>
        <v>2.2558277767625785E-3</v>
      </c>
      <c r="E5967" s="166">
        <f t="shared" si="1303"/>
        <v>24.291375447755232</v>
      </c>
      <c r="F5967" s="167">
        <f t="shared" si="1304"/>
        <v>13.392849510639476</v>
      </c>
      <c r="G5967" s="167">
        <f t="shared" si="1294"/>
        <v>465428.61679008382</v>
      </c>
      <c r="H5967" s="167">
        <f t="shared" si="1295"/>
        <v>271299.98899881309</v>
      </c>
      <c r="I5967" s="168">
        <f t="shared" si="1296"/>
        <v>736728.60578889691</v>
      </c>
      <c r="J5967" s="168">
        <f t="shared" si="1298"/>
        <v>684119.57333750708</v>
      </c>
      <c r="K5967" s="94"/>
      <c r="L5967" s="265">
        <f t="shared" si="1297"/>
        <v>280746.54075893597</v>
      </c>
      <c r="M5967" s="265">
        <f>$G5967*NonHospFrac+theModel!$H5967*NonHospFrac</f>
        <v>455982.06502996094</v>
      </c>
      <c r="N5967" s="266">
        <f t="shared" si="1299"/>
        <v>736728.60578889691</v>
      </c>
      <c r="O5967" s="158"/>
      <c r="P5967" s="265">
        <f t="shared" si="1300"/>
        <v>260698.71886448719</v>
      </c>
      <c r="Q5967" s="265">
        <f t="shared" si="1301"/>
        <v>455980.50477934192</v>
      </c>
      <c r="R5967" s="266">
        <f t="shared" si="1302"/>
        <v>716679.22364382911</v>
      </c>
    </row>
    <row r="5968" spans="1:18" x14ac:dyDescent="0.25">
      <c r="A5968" s="81">
        <v>5937</v>
      </c>
      <c r="B5968" s="93">
        <f t="shared" si="1291"/>
        <v>1.0875363369885909E-49</v>
      </c>
      <c r="C5968" s="178">
        <f t="shared" si="1292"/>
        <v>1.0850830423113735E-49</v>
      </c>
      <c r="D5968" s="165">
        <f t="shared" si="1293"/>
        <v>2.2558277767625785E-3</v>
      </c>
      <c r="E5968" s="166">
        <f t="shared" si="1303"/>
        <v>24.291375447755232</v>
      </c>
      <c r="F5968" s="167">
        <f t="shared" si="1304"/>
        <v>13.395105338416238</v>
      </c>
      <c r="G5968" s="167">
        <f t="shared" si="1294"/>
        <v>465507.01136929722</v>
      </c>
      <c r="H5968" s="167">
        <f t="shared" si="1295"/>
        <v>271299.98899881309</v>
      </c>
      <c r="I5968" s="168">
        <f t="shared" si="1296"/>
        <v>736807.00036811037</v>
      </c>
      <c r="J5968" s="168">
        <f t="shared" si="1298"/>
        <v>684181.11694829643</v>
      </c>
      <c r="K5968" s="94"/>
      <c r="L5968" s="265">
        <f t="shared" si="1297"/>
        <v>280776.41472711839</v>
      </c>
      <c r="M5968" s="265">
        <f>$G5968*NonHospFrac+theModel!$H5968*NonHospFrac</f>
        <v>456030.58564099192</v>
      </c>
      <c r="N5968" s="266">
        <f t="shared" si="1299"/>
        <v>736807.00036811037</v>
      </c>
      <c r="O5968" s="158"/>
      <c r="P5968" s="265">
        <f t="shared" si="1300"/>
        <v>260722.1714027749</v>
      </c>
      <c r="Q5968" s="265">
        <f t="shared" si="1301"/>
        <v>456029.0253903729</v>
      </c>
      <c r="R5968" s="266">
        <f t="shared" si="1302"/>
        <v>716751.19679314783</v>
      </c>
    </row>
    <row r="5969" spans="1:18" x14ac:dyDescent="0.25">
      <c r="A5969" s="81">
        <v>5938</v>
      </c>
      <c r="B5969" s="93">
        <f t="shared" si="1291"/>
        <v>1.0672206587469609E-49</v>
      </c>
      <c r="C5969" s="178">
        <f t="shared" si="1292"/>
        <v>1.0648131927410246E-49</v>
      </c>
      <c r="D5969" s="165">
        <f t="shared" si="1293"/>
        <v>2.2558277767625785E-3</v>
      </c>
      <c r="E5969" s="166">
        <f t="shared" si="1303"/>
        <v>24.291375447755232</v>
      </c>
      <c r="F5969" s="167">
        <f t="shared" si="1304"/>
        <v>13.397361166193001</v>
      </c>
      <c r="G5969" s="167">
        <f t="shared" si="1294"/>
        <v>465585.40594851063</v>
      </c>
      <c r="H5969" s="167">
        <f t="shared" si="1295"/>
        <v>271299.98899881309</v>
      </c>
      <c r="I5969" s="168">
        <f t="shared" si="1296"/>
        <v>736885.39494732372</v>
      </c>
      <c r="J5969" s="168">
        <f t="shared" si="1298"/>
        <v>684242.658050447</v>
      </c>
      <c r="K5969" s="94"/>
      <c r="L5969" s="265">
        <f t="shared" si="1297"/>
        <v>280806.28869530081</v>
      </c>
      <c r="M5969" s="265">
        <f>$G5969*NonHospFrac+theModel!$H5969*NonHospFrac</f>
        <v>456079.1062520229</v>
      </c>
      <c r="N5969" s="266">
        <f t="shared" si="1299"/>
        <v>736885.39494732372</v>
      </c>
      <c r="O5969" s="158"/>
      <c r="P5969" s="265">
        <f t="shared" si="1300"/>
        <v>260745.62298509097</v>
      </c>
      <c r="Q5969" s="265">
        <f t="shared" si="1301"/>
        <v>456077.54600140388</v>
      </c>
      <c r="R5969" s="266">
        <f t="shared" si="1302"/>
        <v>716823.16898649489</v>
      </c>
    </row>
    <row r="5970" spans="1:18" x14ac:dyDescent="0.25">
      <c r="A5970" s="81">
        <v>5939</v>
      </c>
      <c r="B5970" s="93">
        <f t="shared" si="1291"/>
        <v>1.0472844867051513E-49</v>
      </c>
      <c r="C5970" s="178">
        <f t="shared" si="1292"/>
        <v>1.0449219932698692E-49</v>
      </c>
      <c r="D5970" s="165">
        <f t="shared" si="1293"/>
        <v>2.2558277767625785E-3</v>
      </c>
      <c r="E5970" s="166">
        <f t="shared" si="1303"/>
        <v>24.291375447755232</v>
      </c>
      <c r="F5970" s="167">
        <f t="shared" si="1304"/>
        <v>13.399616993969763</v>
      </c>
      <c r="G5970" s="167">
        <f t="shared" si="1294"/>
        <v>465663.80052772409</v>
      </c>
      <c r="H5970" s="167">
        <f t="shared" si="1295"/>
        <v>271299.98899881309</v>
      </c>
      <c r="I5970" s="168">
        <f t="shared" si="1296"/>
        <v>736963.78952653718</v>
      </c>
      <c r="J5970" s="168">
        <f t="shared" si="1298"/>
        <v>684304.19664406113</v>
      </c>
      <c r="K5970" s="94"/>
      <c r="L5970" s="265">
        <f t="shared" si="1297"/>
        <v>280836.16266348324</v>
      </c>
      <c r="M5970" s="265">
        <f>$G5970*NonHospFrac+theModel!$H5970*NonHospFrac</f>
        <v>456127.62686305388</v>
      </c>
      <c r="N5970" s="266">
        <f t="shared" si="1299"/>
        <v>736963.78952653706</v>
      </c>
      <c r="O5970" s="158"/>
      <c r="P5970" s="265">
        <f t="shared" si="1300"/>
        <v>260769.07361147439</v>
      </c>
      <c r="Q5970" s="265">
        <f t="shared" si="1301"/>
        <v>456126.06661243486</v>
      </c>
      <c r="R5970" s="266">
        <f t="shared" si="1302"/>
        <v>716895.14022390929</v>
      </c>
    </row>
    <row r="5971" spans="1:18" x14ac:dyDescent="0.25">
      <c r="A5971" s="81">
        <v>5940</v>
      </c>
      <c r="B5971" s="93">
        <f t="shared" si="1291"/>
        <v>1.0277207315130561E-49</v>
      </c>
      <c r="C5971" s="178">
        <f t="shared" si="1292"/>
        <v>1.0254023705401543E-49</v>
      </c>
      <c r="D5971" s="165">
        <f t="shared" si="1293"/>
        <v>2.2558277767625785E-3</v>
      </c>
      <c r="E5971" s="166">
        <f t="shared" si="1303"/>
        <v>24.291375447755232</v>
      </c>
      <c r="F5971" s="167">
        <f t="shared" si="1304"/>
        <v>13.401872821746526</v>
      </c>
      <c r="G5971" s="167">
        <f t="shared" si="1294"/>
        <v>465742.19510693749</v>
      </c>
      <c r="H5971" s="167">
        <f t="shared" si="1295"/>
        <v>271299.98899881309</v>
      </c>
      <c r="I5971" s="168">
        <f t="shared" si="1296"/>
        <v>737042.18410575064</v>
      </c>
      <c r="J5971" s="168">
        <f t="shared" si="1298"/>
        <v>684365.73272924102</v>
      </c>
      <c r="K5971" s="94"/>
      <c r="L5971" s="265">
        <f t="shared" si="1297"/>
        <v>280866.03663166566</v>
      </c>
      <c r="M5971" s="265">
        <f>$G5971*NonHospFrac+theModel!$H5971*NonHospFrac</f>
        <v>456176.14747408486</v>
      </c>
      <c r="N5971" s="266">
        <f t="shared" si="1299"/>
        <v>737042.18410575052</v>
      </c>
      <c r="O5971" s="158"/>
      <c r="P5971" s="265">
        <f t="shared" si="1300"/>
        <v>260792.52328196412</v>
      </c>
      <c r="Q5971" s="265">
        <f t="shared" si="1301"/>
        <v>456174.58722346585</v>
      </c>
      <c r="R5971" s="266">
        <f t="shared" si="1302"/>
        <v>716967.11050543003</v>
      </c>
    </row>
    <row r="5972" spans="1:18" x14ac:dyDescent="0.25">
      <c r="A5972" s="81">
        <v>5941</v>
      </c>
      <c r="B5972" s="93">
        <f t="shared" si="1291"/>
        <v>1.0085224362528995E-49</v>
      </c>
      <c r="C5972" s="178">
        <f t="shared" si="1292"/>
        <v>1.0062473833277119E-49</v>
      </c>
      <c r="D5972" s="165">
        <f t="shared" si="1293"/>
        <v>2.2558277767625785E-3</v>
      </c>
      <c r="E5972" s="166">
        <f t="shared" si="1303"/>
        <v>24.291375447755232</v>
      </c>
      <c r="F5972" s="167">
        <f t="shared" si="1304"/>
        <v>13.404128649523289</v>
      </c>
      <c r="G5972" s="167">
        <f t="shared" si="1294"/>
        <v>465820.5896861509</v>
      </c>
      <c r="H5972" s="167">
        <f t="shared" si="1295"/>
        <v>271299.98899881309</v>
      </c>
      <c r="I5972" s="168">
        <f t="shared" si="1296"/>
        <v>737120.57868496398</v>
      </c>
      <c r="J5972" s="168">
        <f t="shared" si="1298"/>
        <v>684427.26630608889</v>
      </c>
      <c r="K5972" s="94"/>
      <c r="L5972" s="265">
        <f t="shared" si="1297"/>
        <v>280895.91059984808</v>
      </c>
      <c r="M5972" s="265">
        <f>$G5972*NonHospFrac+theModel!$H5972*NonHospFrac</f>
        <v>456224.66808511585</v>
      </c>
      <c r="N5972" s="266">
        <f t="shared" si="1299"/>
        <v>737120.57868496398</v>
      </c>
      <c r="O5972" s="158"/>
      <c r="P5972" s="265">
        <f t="shared" si="1300"/>
        <v>260815.97199659911</v>
      </c>
      <c r="Q5972" s="265">
        <f t="shared" si="1301"/>
        <v>456223.10783449683</v>
      </c>
      <c r="R5972" s="266">
        <f t="shared" si="1302"/>
        <v>717039.07983109588</v>
      </c>
    </row>
    <row r="5973" spans="1:18" x14ac:dyDescent="0.25">
      <c r="A5973" s="81">
        <v>5942</v>
      </c>
      <c r="B5973" s="93">
        <f t="shared" si="1291"/>
        <v>9.8968277396526668E-50</v>
      </c>
      <c r="C5973" s="178">
        <f t="shared" si="1292"/>
        <v>9.8745022007357241E-50</v>
      </c>
      <c r="D5973" s="165">
        <f t="shared" si="1293"/>
        <v>2.2558277767625785E-3</v>
      </c>
      <c r="E5973" s="166">
        <f t="shared" si="1303"/>
        <v>24.291375447755232</v>
      </c>
      <c r="F5973" s="167">
        <f t="shared" si="1304"/>
        <v>13.406384477300051</v>
      </c>
      <c r="G5973" s="167">
        <f t="shared" si="1294"/>
        <v>465898.98426536436</v>
      </c>
      <c r="H5973" s="167">
        <f t="shared" si="1295"/>
        <v>271299.98899881309</v>
      </c>
      <c r="I5973" s="168">
        <f t="shared" si="1296"/>
        <v>737198.97326417745</v>
      </c>
      <c r="J5973" s="168">
        <f t="shared" si="1298"/>
        <v>684488.79737470718</v>
      </c>
      <c r="K5973" s="94"/>
      <c r="L5973" s="265">
        <f t="shared" si="1297"/>
        <v>280925.7845680305</v>
      </c>
      <c r="M5973" s="265">
        <f>$G5973*NonHospFrac+theModel!$H5973*NonHospFrac</f>
        <v>456273.18869614694</v>
      </c>
      <c r="N5973" s="266">
        <f t="shared" si="1299"/>
        <v>737198.97326417745</v>
      </c>
      <c r="O5973" s="158"/>
      <c r="P5973" s="265">
        <f t="shared" si="1300"/>
        <v>260839.41975541832</v>
      </c>
      <c r="Q5973" s="265">
        <f t="shared" si="1301"/>
        <v>456271.62844552792</v>
      </c>
      <c r="R5973" s="266">
        <f t="shared" si="1302"/>
        <v>717111.0482009463</v>
      </c>
    </row>
    <row r="5974" spans="1:18" x14ac:dyDescent="0.25">
      <c r="A5974" s="81">
        <v>5943</v>
      </c>
      <c r="B5974" s="93">
        <f t="shared" si="1291"/>
        <v>9.7119504522158038E-50</v>
      </c>
      <c r="C5974" s="178">
        <f t="shared" si="1292"/>
        <v>9.6900419646191536E-50</v>
      </c>
      <c r="D5974" s="165">
        <f t="shared" si="1293"/>
        <v>2.2558277767625785E-3</v>
      </c>
      <c r="E5974" s="166">
        <f t="shared" si="1303"/>
        <v>24.291375447755232</v>
      </c>
      <c r="F5974" s="167">
        <f t="shared" si="1304"/>
        <v>13.408640305076814</v>
      </c>
      <c r="G5974" s="167">
        <f t="shared" si="1294"/>
        <v>465977.37884457782</v>
      </c>
      <c r="H5974" s="167">
        <f t="shared" si="1295"/>
        <v>271299.98899881309</v>
      </c>
      <c r="I5974" s="168">
        <f t="shared" si="1296"/>
        <v>737277.36784339091</v>
      </c>
      <c r="J5974" s="168">
        <f t="shared" si="1298"/>
        <v>684550.32593519788</v>
      </c>
      <c r="K5974" s="94"/>
      <c r="L5974" s="265">
        <f t="shared" si="1297"/>
        <v>280955.65853621298</v>
      </c>
      <c r="M5974" s="265">
        <f>$G5974*NonHospFrac+theModel!$H5974*NonHospFrac</f>
        <v>456321.70930717792</v>
      </c>
      <c r="N5974" s="266">
        <f t="shared" si="1299"/>
        <v>737277.36784339091</v>
      </c>
      <c r="O5974" s="158"/>
      <c r="P5974" s="265">
        <f t="shared" si="1300"/>
        <v>260862.86655846078</v>
      </c>
      <c r="Q5974" s="265">
        <f t="shared" si="1301"/>
        <v>456320.1490565589</v>
      </c>
      <c r="R5974" s="266">
        <f t="shared" si="1302"/>
        <v>717183.01561501971</v>
      </c>
    </row>
    <row r="5975" spans="1:18" x14ac:dyDescent="0.25">
      <c r="A5975" s="81">
        <v>5944</v>
      </c>
      <c r="B5975" s="93">
        <f t="shared" si="1291"/>
        <v>9.5305267574155389E-50</v>
      </c>
      <c r="C5975" s="178">
        <f t="shared" si="1292"/>
        <v>9.509027530428982E-50</v>
      </c>
      <c r="D5975" s="165">
        <f t="shared" si="1293"/>
        <v>2.2558277767625785E-3</v>
      </c>
      <c r="E5975" s="166">
        <f t="shared" si="1303"/>
        <v>24.291375447755232</v>
      </c>
      <c r="F5975" s="167">
        <f t="shared" si="1304"/>
        <v>13.410896132853576</v>
      </c>
      <c r="G5975" s="167">
        <f t="shared" si="1294"/>
        <v>466055.77342379116</v>
      </c>
      <c r="H5975" s="167">
        <f t="shared" si="1295"/>
        <v>271299.98899881309</v>
      </c>
      <c r="I5975" s="168">
        <f t="shared" si="1296"/>
        <v>737355.76242260425</v>
      </c>
      <c r="J5975" s="168">
        <f t="shared" si="1298"/>
        <v>684611.85198766331</v>
      </c>
      <c r="K5975" s="94"/>
      <c r="L5975" s="265">
        <f t="shared" si="1297"/>
        <v>280985.53250439535</v>
      </c>
      <c r="M5975" s="265">
        <f>$G5975*NonHospFrac+theModel!$H5975*NonHospFrac</f>
        <v>456370.2299182089</v>
      </c>
      <c r="N5975" s="266">
        <f t="shared" si="1299"/>
        <v>737355.76242260425</v>
      </c>
      <c r="O5975" s="158"/>
      <c r="P5975" s="265">
        <f t="shared" si="1300"/>
        <v>260886.31240576529</v>
      </c>
      <c r="Q5975" s="265">
        <f t="shared" si="1301"/>
        <v>456368.66966758989</v>
      </c>
      <c r="R5975" s="266">
        <f t="shared" si="1302"/>
        <v>717254.98207335523</v>
      </c>
    </row>
    <row r="5976" spans="1:18" x14ac:dyDescent="0.25">
      <c r="A5976" s="81">
        <v>5945</v>
      </c>
      <c r="B5976" s="93">
        <f t="shared" si="1291"/>
        <v>9.3524921405558461E-50</v>
      </c>
      <c r="C5976" s="178">
        <f t="shared" si="1292"/>
        <v>9.3313945290032265E-50</v>
      </c>
      <c r="D5976" s="165">
        <f t="shared" si="1293"/>
        <v>2.2558277767625785E-3</v>
      </c>
      <c r="E5976" s="166">
        <f t="shared" si="1303"/>
        <v>24.291375447755232</v>
      </c>
      <c r="F5976" s="167">
        <f t="shared" si="1304"/>
        <v>13.413151960630339</v>
      </c>
      <c r="G5976" s="167">
        <f t="shared" si="1294"/>
        <v>466134.16800300463</v>
      </c>
      <c r="H5976" s="167">
        <f t="shared" si="1295"/>
        <v>271299.98899881309</v>
      </c>
      <c r="I5976" s="168">
        <f t="shared" si="1296"/>
        <v>737434.15700181772</v>
      </c>
      <c r="J5976" s="168">
        <f t="shared" si="1298"/>
        <v>684673.3755322058</v>
      </c>
      <c r="K5976" s="94"/>
      <c r="L5976" s="265">
        <f t="shared" si="1297"/>
        <v>281015.40647257783</v>
      </c>
      <c r="M5976" s="265">
        <f>$G5976*NonHospFrac+theModel!$H5976*NonHospFrac</f>
        <v>456418.75052923989</v>
      </c>
      <c r="N5976" s="266">
        <f t="shared" si="1299"/>
        <v>737434.15700181772</v>
      </c>
      <c r="O5976" s="158"/>
      <c r="P5976" s="265">
        <f t="shared" si="1300"/>
        <v>260909.75729737099</v>
      </c>
      <c r="Q5976" s="265">
        <f t="shared" si="1301"/>
        <v>456417.19027862087</v>
      </c>
      <c r="R5976" s="266">
        <f t="shared" si="1302"/>
        <v>717326.94757599186</v>
      </c>
    </row>
    <row r="5977" spans="1:18" x14ac:dyDescent="0.25">
      <c r="A5977" s="81">
        <v>5946</v>
      </c>
      <c r="B5977" s="93">
        <f t="shared" si="1291"/>
        <v>9.1777832921037851E-50</v>
      </c>
      <c r="C5977" s="178">
        <f t="shared" si="1292"/>
        <v>9.15707979362435E-50</v>
      </c>
      <c r="D5977" s="165">
        <f t="shared" si="1293"/>
        <v>2.2558277767625785E-3</v>
      </c>
      <c r="E5977" s="166">
        <f t="shared" si="1303"/>
        <v>24.291375447755232</v>
      </c>
      <c r="F5977" s="167">
        <f t="shared" si="1304"/>
        <v>13.415407788407101</v>
      </c>
      <c r="G5977" s="167">
        <f t="shared" si="1294"/>
        <v>466212.56258221803</v>
      </c>
      <c r="H5977" s="167">
        <f t="shared" si="1295"/>
        <v>271299.98899881309</v>
      </c>
      <c r="I5977" s="168">
        <f t="shared" si="1296"/>
        <v>737512.55158103118</v>
      </c>
      <c r="J5977" s="168">
        <f t="shared" si="1298"/>
        <v>684734.89656892745</v>
      </c>
      <c r="K5977" s="94"/>
      <c r="L5977" s="265">
        <f t="shared" si="1297"/>
        <v>281045.28044076019</v>
      </c>
      <c r="M5977" s="265">
        <f>$G5977*NonHospFrac+theModel!$H5977*NonHospFrac</f>
        <v>456467.27114027087</v>
      </c>
      <c r="N5977" s="266">
        <f t="shared" si="1299"/>
        <v>737512.55158103106</v>
      </c>
      <c r="O5977" s="158"/>
      <c r="P5977" s="265">
        <f t="shared" si="1300"/>
        <v>260933.20123331668</v>
      </c>
      <c r="Q5977" s="265">
        <f t="shared" si="1301"/>
        <v>456465.71088965185</v>
      </c>
      <c r="R5977" s="266">
        <f t="shared" si="1302"/>
        <v>717398.91212296858</v>
      </c>
    </row>
    <row r="5978" spans="1:18" x14ac:dyDescent="0.25">
      <c r="A5978" s="81">
        <v>5947</v>
      </c>
      <c r="B5978" s="93">
        <f t="shared" si="1291"/>
        <v>9.0063380851786155E-50</v>
      </c>
      <c r="C5978" s="178">
        <f t="shared" si="1292"/>
        <v>8.986021337559154E-50</v>
      </c>
      <c r="D5978" s="165">
        <f t="shared" si="1293"/>
        <v>2.2558277767625785E-3</v>
      </c>
      <c r="E5978" s="166">
        <f t="shared" si="1303"/>
        <v>24.291375447755232</v>
      </c>
      <c r="F5978" s="167">
        <f t="shared" si="1304"/>
        <v>13.417663616183864</v>
      </c>
      <c r="G5978" s="167">
        <f t="shared" si="1294"/>
        <v>466290.95716143155</v>
      </c>
      <c r="H5978" s="167">
        <f t="shared" si="1295"/>
        <v>271299.98899881309</v>
      </c>
      <c r="I5978" s="168">
        <f t="shared" si="1296"/>
        <v>737590.94616024464</v>
      </c>
      <c r="J5978" s="168">
        <f t="shared" si="1298"/>
        <v>684796.41509793059</v>
      </c>
      <c r="K5978" s="94"/>
      <c r="L5978" s="265">
        <f t="shared" si="1297"/>
        <v>281075.15440894268</v>
      </c>
      <c r="M5978" s="265">
        <f>$G5978*NonHospFrac+theModel!$H5978*NonHospFrac</f>
        <v>456515.79175130196</v>
      </c>
      <c r="N5978" s="266">
        <f t="shared" si="1299"/>
        <v>737590.94616024464</v>
      </c>
      <c r="O5978" s="158"/>
      <c r="P5978" s="265">
        <f t="shared" si="1300"/>
        <v>260956.64421364147</v>
      </c>
      <c r="Q5978" s="265">
        <f t="shared" si="1301"/>
        <v>456514.23150068294</v>
      </c>
      <c r="R5978" s="266">
        <f t="shared" si="1302"/>
        <v>717470.87571432441</v>
      </c>
    </row>
    <row r="5979" spans="1:18" x14ac:dyDescent="0.25">
      <c r="A5979" s="81">
        <v>5948</v>
      </c>
      <c r="B5979" s="93">
        <f t="shared" si="1291"/>
        <v>8.8380955534572266E-50</v>
      </c>
      <c r="C5979" s="178">
        <f t="shared" si="1292"/>
        <v>8.8181583320140559E-50</v>
      </c>
      <c r="D5979" s="165">
        <f t="shared" si="1293"/>
        <v>2.2558277767625785E-3</v>
      </c>
      <c r="E5979" s="166">
        <f t="shared" si="1303"/>
        <v>24.291375447755232</v>
      </c>
      <c r="F5979" s="167">
        <f t="shared" si="1304"/>
        <v>13.419919443960627</v>
      </c>
      <c r="G5979" s="167">
        <f t="shared" si="1294"/>
        <v>466369.35174064484</v>
      </c>
      <c r="H5979" s="167">
        <f t="shared" si="1295"/>
        <v>271299.98899881309</v>
      </c>
      <c r="I5979" s="168">
        <f t="shared" si="1296"/>
        <v>737669.34073945787</v>
      </c>
      <c r="J5979" s="168">
        <f t="shared" si="1298"/>
        <v>684857.93111931719</v>
      </c>
      <c r="K5979" s="94"/>
      <c r="L5979" s="265">
        <f t="shared" si="1297"/>
        <v>281105.02837712504</v>
      </c>
      <c r="M5979" s="265">
        <f>$G5979*NonHospFrac+theModel!$H5979*NonHospFrac</f>
        <v>456564.31236233283</v>
      </c>
      <c r="N5979" s="266">
        <f t="shared" si="1299"/>
        <v>737669.34073945787</v>
      </c>
      <c r="O5979" s="158"/>
      <c r="P5979" s="265">
        <f t="shared" si="1300"/>
        <v>260980.08623838416</v>
      </c>
      <c r="Q5979" s="265">
        <f t="shared" si="1301"/>
        <v>456562.75211171381</v>
      </c>
      <c r="R5979" s="266">
        <f t="shared" si="1302"/>
        <v>717542.838350098</v>
      </c>
    </row>
    <row r="5980" spans="1:18" x14ac:dyDescent="0.25">
      <c r="A5980" s="81">
        <v>5949</v>
      </c>
      <c r="B5980" s="93">
        <f t="shared" si="1291"/>
        <v>8.6729958694964435E-50</v>
      </c>
      <c r="C5980" s="178">
        <f t="shared" si="1292"/>
        <v>8.6534310845062867E-50</v>
      </c>
      <c r="D5980" s="165">
        <f t="shared" si="1293"/>
        <v>2.2558277767625785E-3</v>
      </c>
      <c r="E5980" s="166">
        <f t="shared" si="1303"/>
        <v>24.291375447755232</v>
      </c>
      <c r="F5980" s="167">
        <f t="shared" si="1304"/>
        <v>13.422175271737389</v>
      </c>
      <c r="G5980" s="167">
        <f t="shared" si="1294"/>
        <v>466447.7463198583</v>
      </c>
      <c r="H5980" s="167">
        <f t="shared" si="1295"/>
        <v>271299.98899881309</v>
      </c>
      <c r="I5980" s="168">
        <f t="shared" si="1296"/>
        <v>737747.73531867145</v>
      </c>
      <c r="J5980" s="168">
        <f t="shared" si="1298"/>
        <v>684919.44463318994</v>
      </c>
      <c r="K5980" s="94"/>
      <c r="L5980" s="265">
        <f t="shared" si="1297"/>
        <v>281134.90234530752</v>
      </c>
      <c r="M5980" s="265">
        <f>$G5980*NonHospFrac+theModel!$H5980*NonHospFrac</f>
        <v>456612.83297336381</v>
      </c>
      <c r="N5980" s="266">
        <f t="shared" si="1299"/>
        <v>737747.73531867133</v>
      </c>
      <c r="O5980" s="158"/>
      <c r="P5980" s="265">
        <f t="shared" si="1300"/>
        <v>261003.52730758386</v>
      </c>
      <c r="Q5980" s="265">
        <f t="shared" si="1301"/>
        <v>456611.27272274479</v>
      </c>
      <c r="R5980" s="266">
        <f t="shared" si="1302"/>
        <v>717614.80003032868</v>
      </c>
    </row>
    <row r="5981" spans="1:18" x14ac:dyDescent="0.25">
      <c r="A5981" s="81">
        <v>5950</v>
      </c>
      <c r="B5981" s="93">
        <f t="shared" si="1291"/>
        <v>8.5109803234562036E-50</v>
      </c>
      <c r="C5981" s="178">
        <f t="shared" si="1292"/>
        <v>8.4917810176350714E-50</v>
      </c>
      <c r="D5981" s="165">
        <f t="shared" si="1293"/>
        <v>2.2558277767625785E-3</v>
      </c>
      <c r="E5981" s="166">
        <f t="shared" si="1303"/>
        <v>24.291375447755232</v>
      </c>
      <c r="F5981" s="167">
        <f t="shared" si="1304"/>
        <v>13.424431099514152</v>
      </c>
      <c r="G5981" s="167">
        <f t="shared" si="1294"/>
        <v>466526.1408990717</v>
      </c>
      <c r="H5981" s="167">
        <f t="shared" si="1295"/>
        <v>271299.98899881309</v>
      </c>
      <c r="I5981" s="168">
        <f t="shared" si="1296"/>
        <v>737826.12989788479</v>
      </c>
      <c r="J5981" s="168">
        <f t="shared" si="1298"/>
        <v>684980.95563965058</v>
      </c>
      <c r="K5981" s="94"/>
      <c r="L5981" s="265">
        <f t="shared" si="1297"/>
        <v>281164.77631348989</v>
      </c>
      <c r="M5981" s="265">
        <f>$G5981*NonHospFrac+theModel!$H5981*NonHospFrac</f>
        <v>456661.35358439479</v>
      </c>
      <c r="N5981" s="266">
        <f t="shared" si="1299"/>
        <v>737826.12989788468</v>
      </c>
      <c r="O5981" s="158"/>
      <c r="P5981" s="265">
        <f t="shared" si="1300"/>
        <v>261026.96742127935</v>
      </c>
      <c r="Q5981" s="265">
        <f t="shared" si="1301"/>
        <v>456659.79333377577</v>
      </c>
      <c r="R5981" s="266">
        <f t="shared" si="1302"/>
        <v>717686.76075505512</v>
      </c>
    </row>
    <row r="5982" spans="1:18" x14ac:dyDescent="0.25">
      <c r="A5982" s="81">
        <v>5951</v>
      </c>
      <c r="B5982" s="93">
        <f t="shared" si="1291"/>
        <v>8.3519913022242028E-50</v>
      </c>
      <c r="C5982" s="178">
        <f t="shared" si="1292"/>
        <v>8.3331506482533662E-50</v>
      </c>
      <c r="D5982" s="165">
        <f t="shared" si="1293"/>
        <v>2.2558277767625785E-3</v>
      </c>
      <c r="E5982" s="166">
        <f t="shared" si="1303"/>
        <v>24.291375447755232</v>
      </c>
      <c r="F5982" s="167">
        <f t="shared" si="1304"/>
        <v>13.426686927290914</v>
      </c>
      <c r="G5982" s="167">
        <f t="shared" si="1294"/>
        <v>466604.53547828522</v>
      </c>
      <c r="H5982" s="167">
        <f t="shared" si="1295"/>
        <v>271299.98899881309</v>
      </c>
      <c r="I5982" s="168">
        <f t="shared" si="1296"/>
        <v>737904.52447709837</v>
      </c>
      <c r="J5982" s="168">
        <f t="shared" si="1298"/>
        <v>685042.46413880168</v>
      </c>
      <c r="K5982" s="94"/>
      <c r="L5982" s="265">
        <f t="shared" si="1297"/>
        <v>281194.65028167237</v>
      </c>
      <c r="M5982" s="265">
        <f>$G5982*NonHospFrac+theModel!$H5982*NonHospFrac</f>
        <v>456709.87419542589</v>
      </c>
      <c r="N5982" s="266">
        <f t="shared" si="1299"/>
        <v>737904.52447709825</v>
      </c>
      <c r="O5982" s="158"/>
      <c r="P5982" s="265">
        <f t="shared" si="1300"/>
        <v>261050.40657950973</v>
      </c>
      <c r="Q5982" s="265">
        <f t="shared" si="1301"/>
        <v>456708.31394480687</v>
      </c>
      <c r="R5982" s="266">
        <f t="shared" si="1302"/>
        <v>717758.72052431665</v>
      </c>
    </row>
    <row r="5983" spans="1:18" x14ac:dyDescent="0.25">
      <c r="A5983" s="81">
        <v>5952</v>
      </c>
      <c r="B5983" s="93">
        <f t="shared" ref="B5983:B6046" si="1305">Constant*EXP(PowerTerm*(A5983)/7)</f>
        <v>8.1959722689266862E-50</v>
      </c>
      <c r="C5983" s="178">
        <f t="shared" ref="C5983:C6046" si="1306">(1-theFloor)*B5983</f>
        <v>8.177483567024866E-50</v>
      </c>
      <c r="D5983" s="165">
        <f t="shared" ref="D5983:D6046" si="1307">theFloor</f>
        <v>2.2558277767625785E-3</v>
      </c>
      <c r="E5983" s="166">
        <f t="shared" si="1303"/>
        <v>24.291375447755232</v>
      </c>
      <c r="F5983" s="167">
        <f t="shared" si="1304"/>
        <v>13.428942755067677</v>
      </c>
      <c r="G5983" s="167">
        <f t="shared" ref="G5983:G6046" si="1308">$B$22*F5983*totInfected/365.25</f>
        <v>466682.93005749857</v>
      </c>
      <c r="H5983" s="167">
        <f t="shared" ref="H5983:H6046" si="1309">lostQALYs_Injured*E5983*totInfected/365.25</f>
        <v>271299.98899881309</v>
      </c>
      <c r="I5983" s="168">
        <f t="shared" ref="I5983:I6046" si="1310">H5983+G5983</f>
        <v>737982.91905631172</v>
      </c>
      <c r="J5983" s="168">
        <f t="shared" si="1298"/>
        <v>685103.97013074509</v>
      </c>
      <c r="K5983" s="94"/>
      <c r="L5983" s="265">
        <f t="shared" ref="L5983:L6046" si="1311">$G5983*HospFrac+$H5983*HospFrac</f>
        <v>281224.52424985479</v>
      </c>
      <c r="M5983" s="265">
        <f>$G5983*NonHospFrac+theModel!$H5983*NonHospFrac</f>
        <v>456758.39480645687</v>
      </c>
      <c r="N5983" s="266">
        <f t="shared" si="1299"/>
        <v>737982.91905631172</v>
      </c>
      <c r="O5983" s="158"/>
      <c r="P5983" s="265">
        <f t="shared" si="1300"/>
        <v>261073.84478231383</v>
      </c>
      <c r="Q5983" s="265">
        <f t="shared" si="1301"/>
        <v>456756.83455583785</v>
      </c>
      <c r="R5983" s="266">
        <f t="shared" si="1302"/>
        <v>717830.67933815171</v>
      </c>
    </row>
    <row r="5984" spans="1:18" x14ac:dyDescent="0.25">
      <c r="A5984" s="81">
        <v>5953</v>
      </c>
      <c r="B5984" s="93">
        <f t="shared" si="1305"/>
        <v>8.042867742825151E-50</v>
      </c>
      <c r="C5984" s="178">
        <f t="shared" si="1306"/>
        <v>8.0247244183660587E-50</v>
      </c>
      <c r="D5984" s="165">
        <f t="shared" si="1307"/>
        <v>2.2558277767625785E-3</v>
      </c>
      <c r="E5984" s="166">
        <f t="shared" si="1303"/>
        <v>24.291375447755232</v>
      </c>
      <c r="F5984" s="167">
        <f t="shared" si="1304"/>
        <v>13.43119858284444</v>
      </c>
      <c r="G5984" s="167">
        <f t="shared" si="1308"/>
        <v>466761.32463671197</v>
      </c>
      <c r="H5984" s="167">
        <f t="shared" si="1309"/>
        <v>271299.98899881309</v>
      </c>
      <c r="I5984" s="168">
        <f t="shared" si="1310"/>
        <v>738061.31363552506</v>
      </c>
      <c r="J5984" s="168">
        <f t="shared" ref="J5984:J6047" si="1312">J5983+(I5984-I5983)/(1+discountDaily)^A5984</f>
        <v>685165.47361558315</v>
      </c>
      <c r="K5984" s="94"/>
      <c r="L5984" s="265">
        <f t="shared" si="1311"/>
        <v>281254.39821803721</v>
      </c>
      <c r="M5984" s="265">
        <f>$G5984*NonHospFrac+theModel!$H5984*NonHospFrac</f>
        <v>456806.91541748785</v>
      </c>
      <c r="N5984" s="266">
        <f t="shared" ref="N5984:N6047" si="1313">L5984+M5984</f>
        <v>738061.31363552506</v>
      </c>
      <c r="O5984" s="158"/>
      <c r="P5984" s="265">
        <f t="shared" ref="P5984:P6047" si="1314">P5983+(L5984-L5983)/(1+discountDaily)^A5984</f>
        <v>261097.28202973065</v>
      </c>
      <c r="Q5984" s="265">
        <f t="shared" ref="Q5984:Q6047" si="1315">Q5983+(M5984-M5983)/(1+discountDaily)^B5984</f>
        <v>456805.35516686883</v>
      </c>
      <c r="R5984" s="266">
        <f t="shared" ref="R5984:R6047" si="1316">P5984+Q5984</f>
        <v>717902.63719659951</v>
      </c>
    </row>
    <row r="5985" spans="1:18" x14ac:dyDescent="0.25">
      <c r="A5985" s="81">
        <v>5954</v>
      </c>
      <c r="B5985" s="93">
        <f t="shared" si="1305"/>
        <v>7.8926232795866456E-50</v>
      </c>
      <c r="C5985" s="178">
        <f t="shared" si="1306"/>
        <v>7.8748188807610314E-50</v>
      </c>
      <c r="D5985" s="165">
        <f t="shared" si="1307"/>
        <v>2.2558277767625785E-3</v>
      </c>
      <c r="E5985" s="166">
        <f t="shared" ref="E5985:E6048" si="1317">C5985+E5984</f>
        <v>24.291375447755232</v>
      </c>
      <c r="F5985" s="167">
        <f t="shared" ref="F5985:F6048" si="1318">D5985+F5984</f>
        <v>13.433454410621202</v>
      </c>
      <c r="G5985" s="167">
        <f t="shared" si="1308"/>
        <v>466839.71921592538</v>
      </c>
      <c r="H5985" s="167">
        <f t="shared" si="1309"/>
        <v>271299.98899881309</v>
      </c>
      <c r="I5985" s="168">
        <f t="shared" si="1310"/>
        <v>738139.70821473841</v>
      </c>
      <c r="J5985" s="168">
        <f t="shared" si="1312"/>
        <v>685226.97459341807</v>
      </c>
      <c r="K5985" s="94"/>
      <c r="L5985" s="265">
        <f t="shared" si="1311"/>
        <v>281284.27218621958</v>
      </c>
      <c r="M5985" s="265">
        <f>$G5985*NonHospFrac+theModel!$H5985*NonHospFrac</f>
        <v>456855.43602851883</v>
      </c>
      <c r="N5985" s="266">
        <f t="shared" si="1313"/>
        <v>738139.70821473841</v>
      </c>
      <c r="O5985" s="158"/>
      <c r="P5985" s="265">
        <f t="shared" si="1314"/>
        <v>261120.71832179907</v>
      </c>
      <c r="Q5985" s="265">
        <f t="shared" si="1315"/>
        <v>456853.87577789981</v>
      </c>
      <c r="R5985" s="266">
        <f t="shared" si="1316"/>
        <v>717974.59409969882</v>
      </c>
    </row>
    <row r="5986" spans="1:18" x14ac:dyDescent="0.25">
      <c r="A5986" s="81">
        <v>5955</v>
      </c>
      <c r="B5986" s="93">
        <f t="shared" si="1305"/>
        <v>7.745185451923362E-50</v>
      </c>
      <c r="C5986" s="178">
        <f t="shared" si="1306"/>
        <v>7.7277136474447356E-50</v>
      </c>
      <c r="D5986" s="165">
        <f t="shared" si="1307"/>
        <v>2.2558277767625785E-3</v>
      </c>
      <c r="E5986" s="166">
        <f t="shared" si="1317"/>
        <v>24.291375447755232</v>
      </c>
      <c r="F5986" s="167">
        <f t="shared" si="1318"/>
        <v>13.435710238397965</v>
      </c>
      <c r="G5986" s="167">
        <f t="shared" si="1308"/>
        <v>466918.1137951389</v>
      </c>
      <c r="H5986" s="167">
        <f t="shared" si="1309"/>
        <v>271299.98899881309</v>
      </c>
      <c r="I5986" s="168">
        <f t="shared" si="1310"/>
        <v>738218.10279395198</v>
      </c>
      <c r="J5986" s="168">
        <f t="shared" si="1312"/>
        <v>685288.47306435229</v>
      </c>
      <c r="K5986" s="94"/>
      <c r="L5986" s="265">
        <f t="shared" si="1311"/>
        <v>281314.14615440206</v>
      </c>
      <c r="M5986" s="265">
        <f>$G5986*NonHospFrac+theModel!$H5986*NonHospFrac</f>
        <v>456903.95663954993</v>
      </c>
      <c r="N5986" s="266">
        <f t="shared" si="1313"/>
        <v>738218.10279395198</v>
      </c>
      <c r="O5986" s="158"/>
      <c r="P5986" s="265">
        <f t="shared" si="1314"/>
        <v>261144.15365855818</v>
      </c>
      <c r="Q5986" s="265">
        <f t="shared" si="1315"/>
        <v>456902.39638893091</v>
      </c>
      <c r="R5986" s="266">
        <f t="shared" si="1316"/>
        <v>718046.55004748912</v>
      </c>
    </row>
    <row r="5987" spans="1:18" x14ac:dyDescent="0.25">
      <c r="A5987" s="81">
        <v>5956</v>
      </c>
      <c r="B5987" s="93">
        <f t="shared" si="1305"/>
        <v>7.6005018305937697E-50</v>
      </c>
      <c r="C5987" s="178">
        <f t="shared" si="1306"/>
        <v>7.5833564074469814E-50</v>
      </c>
      <c r="D5987" s="165">
        <f t="shared" si="1307"/>
        <v>2.2558277767625785E-3</v>
      </c>
      <c r="E5987" s="166">
        <f t="shared" si="1317"/>
        <v>24.291375447755232</v>
      </c>
      <c r="F5987" s="167">
        <f t="shared" si="1318"/>
        <v>13.437966066174727</v>
      </c>
      <c r="G5987" s="167">
        <f t="shared" si="1308"/>
        <v>466996.50837435224</v>
      </c>
      <c r="H5987" s="167">
        <f t="shared" si="1309"/>
        <v>271299.98899881309</v>
      </c>
      <c r="I5987" s="168">
        <f t="shared" si="1310"/>
        <v>738296.49737316533</v>
      </c>
      <c r="J5987" s="168">
        <f t="shared" si="1312"/>
        <v>685349.96902848757</v>
      </c>
      <c r="K5987" s="94"/>
      <c r="L5987" s="265">
        <f t="shared" si="1311"/>
        <v>281344.02012258448</v>
      </c>
      <c r="M5987" s="265">
        <f>$G5987*NonHospFrac+theModel!$H5987*NonHospFrac</f>
        <v>456952.47725058079</v>
      </c>
      <c r="N5987" s="266">
        <f t="shared" si="1313"/>
        <v>738296.49737316533</v>
      </c>
      <c r="O5987" s="158"/>
      <c r="P5987" s="265">
        <f t="shared" si="1314"/>
        <v>261167.58804004677</v>
      </c>
      <c r="Q5987" s="265">
        <f t="shared" si="1315"/>
        <v>456950.91699996177</v>
      </c>
      <c r="R5987" s="266">
        <f t="shared" si="1316"/>
        <v>718118.50504000857</v>
      </c>
    </row>
    <row r="5988" spans="1:18" x14ac:dyDescent="0.25">
      <c r="A5988" s="81">
        <v>5957</v>
      </c>
      <c r="B5988" s="93">
        <f t="shared" si="1305"/>
        <v>7.4585209657586445E-50</v>
      </c>
      <c r="C5988" s="178">
        <f t="shared" si="1306"/>
        <v>7.4416958269905198E-50</v>
      </c>
      <c r="D5988" s="165">
        <f t="shared" si="1307"/>
        <v>2.2558277767625785E-3</v>
      </c>
      <c r="E5988" s="166">
        <f t="shared" si="1317"/>
        <v>24.291375447755232</v>
      </c>
      <c r="F5988" s="167">
        <f t="shared" si="1318"/>
        <v>13.44022189395149</v>
      </c>
      <c r="G5988" s="167">
        <f t="shared" si="1308"/>
        <v>467074.90295356564</v>
      </c>
      <c r="H5988" s="167">
        <f t="shared" si="1309"/>
        <v>271299.98899881309</v>
      </c>
      <c r="I5988" s="168">
        <f t="shared" si="1310"/>
        <v>738374.89195237868</v>
      </c>
      <c r="J5988" s="168">
        <f t="shared" si="1312"/>
        <v>685411.46248592623</v>
      </c>
      <c r="K5988" s="94"/>
      <c r="L5988" s="265">
        <f t="shared" si="1311"/>
        <v>281373.8940907669</v>
      </c>
      <c r="M5988" s="265">
        <f>$G5988*NonHospFrac+theModel!$H5988*NonHospFrac</f>
        <v>457000.99786161177</v>
      </c>
      <c r="N5988" s="266">
        <f t="shared" si="1313"/>
        <v>738374.89195237868</v>
      </c>
      <c r="O5988" s="158"/>
      <c r="P5988" s="265">
        <f t="shared" si="1314"/>
        <v>261191.02146630385</v>
      </c>
      <c r="Q5988" s="265">
        <f t="shared" si="1315"/>
        <v>456999.43761099275</v>
      </c>
      <c r="R5988" s="266">
        <f t="shared" si="1316"/>
        <v>718190.45907729655</v>
      </c>
    </row>
    <row r="5989" spans="1:18" x14ac:dyDescent="0.25">
      <c r="A5989" s="81">
        <v>5958</v>
      </c>
      <c r="B5989" s="93">
        <f t="shared" si="1305"/>
        <v>7.3191923686853906E-50</v>
      </c>
      <c r="C5989" s="178">
        <f t="shared" si="1306"/>
        <v>7.3026815312366415E-50</v>
      </c>
      <c r="D5989" s="165">
        <f t="shared" si="1307"/>
        <v>2.2558277767625785E-3</v>
      </c>
      <c r="E5989" s="166">
        <f t="shared" si="1317"/>
        <v>24.291375447755232</v>
      </c>
      <c r="F5989" s="167">
        <f t="shared" si="1318"/>
        <v>13.442477721728253</v>
      </c>
      <c r="G5989" s="167">
        <f t="shared" si="1308"/>
        <v>467153.29753277905</v>
      </c>
      <c r="H5989" s="167">
        <f t="shared" si="1309"/>
        <v>271299.98899881309</v>
      </c>
      <c r="I5989" s="168">
        <f t="shared" si="1310"/>
        <v>738453.28653159214</v>
      </c>
      <c r="J5989" s="168">
        <f t="shared" si="1312"/>
        <v>685472.95343677059</v>
      </c>
      <c r="K5989" s="94"/>
      <c r="L5989" s="265">
        <f t="shared" si="1311"/>
        <v>281403.76805894932</v>
      </c>
      <c r="M5989" s="265">
        <f>$G5989*NonHospFrac+theModel!$H5989*NonHospFrac</f>
        <v>457049.51847264275</v>
      </c>
      <c r="N5989" s="266">
        <f t="shared" si="1313"/>
        <v>738453.28653159202</v>
      </c>
      <c r="O5989" s="158"/>
      <c r="P5989" s="265">
        <f t="shared" si="1314"/>
        <v>261214.45393736835</v>
      </c>
      <c r="Q5989" s="265">
        <f t="shared" si="1315"/>
        <v>457047.95822202374</v>
      </c>
      <c r="R5989" s="266">
        <f t="shared" si="1316"/>
        <v>718262.41215939214</v>
      </c>
    </row>
    <row r="5990" spans="1:18" x14ac:dyDescent="0.25">
      <c r="A5990" s="81">
        <v>5959</v>
      </c>
      <c r="B5990" s="93">
        <f t="shared" si="1305"/>
        <v>7.1824664937941262E-50</v>
      </c>
      <c r="C5990" s="178">
        <f t="shared" si="1306"/>
        <v>7.1662640863717592E-50</v>
      </c>
      <c r="D5990" s="165">
        <f t="shared" si="1307"/>
        <v>2.2558277767625785E-3</v>
      </c>
      <c r="E5990" s="166">
        <f t="shared" si="1317"/>
        <v>24.291375447755232</v>
      </c>
      <c r="F5990" s="167">
        <f t="shared" si="1318"/>
        <v>13.444733549505015</v>
      </c>
      <c r="G5990" s="167">
        <f t="shared" si="1308"/>
        <v>467231.69211199251</v>
      </c>
      <c r="H5990" s="167">
        <f t="shared" si="1309"/>
        <v>271299.98899881309</v>
      </c>
      <c r="I5990" s="168">
        <f t="shared" si="1310"/>
        <v>738531.6811108056</v>
      </c>
      <c r="J5990" s="168">
        <f t="shared" si="1312"/>
        <v>685534.44188112277</v>
      </c>
      <c r="K5990" s="94"/>
      <c r="L5990" s="265">
        <f t="shared" si="1311"/>
        <v>281433.64202713175</v>
      </c>
      <c r="M5990" s="265">
        <f>$G5990*NonHospFrac+theModel!$H5990*NonHospFrac</f>
        <v>457098.03908367385</v>
      </c>
      <c r="N5990" s="266">
        <f t="shared" si="1313"/>
        <v>738531.6811108056</v>
      </c>
      <c r="O5990" s="158"/>
      <c r="P5990" s="265">
        <f t="shared" si="1314"/>
        <v>261237.88545327919</v>
      </c>
      <c r="Q5990" s="265">
        <f t="shared" si="1315"/>
        <v>457096.47883305483</v>
      </c>
      <c r="R5990" s="266">
        <f t="shared" si="1316"/>
        <v>718334.36428633402</v>
      </c>
    </row>
    <row r="5991" spans="1:18" x14ac:dyDescent="0.25">
      <c r="A5991" s="81">
        <v>5960</v>
      </c>
      <c r="B5991" s="93">
        <f t="shared" si="1305"/>
        <v>7.0482947210391512E-50</v>
      </c>
      <c r="C5991" s="178">
        <f t="shared" si="1306"/>
        <v>7.0323949820286219E-50</v>
      </c>
      <c r="D5991" s="165">
        <f t="shared" si="1307"/>
        <v>2.2558277767625785E-3</v>
      </c>
      <c r="E5991" s="166">
        <f t="shared" si="1317"/>
        <v>24.291375447755232</v>
      </c>
      <c r="F5991" s="167">
        <f t="shared" si="1318"/>
        <v>13.446989377281778</v>
      </c>
      <c r="G5991" s="167">
        <f t="shared" si="1308"/>
        <v>467310.08669120591</v>
      </c>
      <c r="H5991" s="167">
        <f t="shared" si="1309"/>
        <v>271299.98899881309</v>
      </c>
      <c r="I5991" s="168">
        <f t="shared" si="1310"/>
        <v>738610.07569001894</v>
      </c>
      <c r="J5991" s="168">
        <f t="shared" si="1312"/>
        <v>685595.92781908484</v>
      </c>
      <c r="K5991" s="94"/>
      <c r="L5991" s="265">
        <f t="shared" si="1311"/>
        <v>281463.51599531417</v>
      </c>
      <c r="M5991" s="265">
        <f>$G5991*NonHospFrac+theModel!$H5991*NonHospFrac</f>
        <v>457146.55969470483</v>
      </c>
      <c r="N5991" s="266">
        <f t="shared" si="1313"/>
        <v>738610.07569001894</v>
      </c>
      <c r="O5991" s="158"/>
      <c r="P5991" s="265">
        <f t="shared" si="1314"/>
        <v>261261.31601407533</v>
      </c>
      <c r="Q5991" s="265">
        <f t="shared" si="1315"/>
        <v>457144.99944408581</v>
      </c>
      <c r="R5991" s="266">
        <f t="shared" si="1316"/>
        <v>718406.31545816117</v>
      </c>
    </row>
    <row r="5992" spans="1:18" x14ac:dyDescent="0.25">
      <c r="A5992" s="81">
        <v>5961</v>
      </c>
      <c r="B5992" s="93">
        <f t="shared" si="1305"/>
        <v>6.9166293386195534E-50</v>
      </c>
      <c r="C5992" s="178">
        <f t="shared" si="1306"/>
        <v>6.9010266140359245E-50</v>
      </c>
      <c r="D5992" s="165">
        <f t="shared" si="1307"/>
        <v>2.2558277767625785E-3</v>
      </c>
      <c r="E5992" s="166">
        <f t="shared" si="1317"/>
        <v>24.291375447755232</v>
      </c>
      <c r="F5992" s="167">
        <f t="shared" si="1318"/>
        <v>13.44924520505854</v>
      </c>
      <c r="G5992" s="167">
        <f t="shared" si="1308"/>
        <v>467388.48127041932</v>
      </c>
      <c r="H5992" s="167">
        <f t="shared" si="1309"/>
        <v>271299.98899881309</v>
      </c>
      <c r="I5992" s="168">
        <f t="shared" si="1310"/>
        <v>738688.47026923241</v>
      </c>
      <c r="J5992" s="168">
        <f t="shared" si="1312"/>
        <v>685657.41125075915</v>
      </c>
      <c r="K5992" s="94"/>
      <c r="L5992" s="265">
        <f t="shared" si="1311"/>
        <v>281493.38996349659</v>
      </c>
      <c r="M5992" s="265">
        <f>$G5992*NonHospFrac+theModel!$H5992*NonHospFrac</f>
        <v>457195.08030573581</v>
      </c>
      <c r="N5992" s="266">
        <f t="shared" si="1313"/>
        <v>738688.47026923241</v>
      </c>
      <c r="O5992" s="158"/>
      <c r="P5992" s="265">
        <f t="shared" si="1314"/>
        <v>261284.74561979566</v>
      </c>
      <c r="Q5992" s="265">
        <f t="shared" si="1315"/>
        <v>457193.52005511679</v>
      </c>
      <c r="R5992" s="266">
        <f t="shared" si="1316"/>
        <v>718478.26567491249</v>
      </c>
    </row>
    <row r="5993" spans="1:18" x14ac:dyDescent="0.25">
      <c r="A5993" s="81">
        <v>5962</v>
      </c>
      <c r="B5993" s="93">
        <f t="shared" si="1305"/>
        <v>6.7874235260127711E-50</v>
      </c>
      <c r="C5993" s="178">
        <f t="shared" si="1306"/>
        <v>6.7721122674901401E-50</v>
      </c>
      <c r="D5993" s="165">
        <f t="shared" si="1307"/>
        <v>2.2558277767625785E-3</v>
      </c>
      <c r="E5993" s="166">
        <f t="shared" si="1317"/>
        <v>24.291375447755232</v>
      </c>
      <c r="F5993" s="167">
        <f t="shared" si="1318"/>
        <v>13.451501032835303</v>
      </c>
      <c r="G5993" s="167">
        <f t="shared" si="1308"/>
        <v>467466.87584963278</v>
      </c>
      <c r="H5993" s="167">
        <f t="shared" si="1309"/>
        <v>271299.98899881309</v>
      </c>
      <c r="I5993" s="168">
        <f t="shared" si="1310"/>
        <v>738766.86484844587</v>
      </c>
      <c r="J5993" s="168">
        <f t="shared" si="1312"/>
        <v>685718.89217624767</v>
      </c>
      <c r="K5993" s="94"/>
      <c r="L5993" s="265">
        <f t="shared" si="1311"/>
        <v>281523.26393167907</v>
      </c>
      <c r="M5993" s="265">
        <f>$G5993*NonHospFrac+theModel!$H5993*NonHospFrac</f>
        <v>457243.60091676679</v>
      </c>
      <c r="N5993" s="266">
        <f t="shared" si="1313"/>
        <v>738766.86484844587</v>
      </c>
      <c r="O5993" s="158"/>
      <c r="P5993" s="265">
        <f t="shared" si="1314"/>
        <v>261308.17427047921</v>
      </c>
      <c r="Q5993" s="265">
        <f t="shared" si="1315"/>
        <v>457242.04066614778</v>
      </c>
      <c r="R5993" s="266">
        <f t="shared" si="1316"/>
        <v>718550.21493662696</v>
      </c>
    </row>
    <row r="5994" spans="1:18" x14ac:dyDescent="0.25">
      <c r="A5994" s="81">
        <v>5963</v>
      </c>
      <c r="B5994" s="93">
        <f t="shared" si="1305"/>
        <v>6.6606313373252031E-50</v>
      </c>
      <c r="C5994" s="178">
        <f t="shared" si="1306"/>
        <v>6.6456061001436896E-50</v>
      </c>
      <c r="D5994" s="165">
        <f t="shared" si="1307"/>
        <v>2.2558277767625785E-3</v>
      </c>
      <c r="E5994" s="166">
        <f t="shared" si="1317"/>
        <v>24.291375447755232</v>
      </c>
      <c r="F5994" s="167">
        <f t="shared" si="1318"/>
        <v>13.453756860612065</v>
      </c>
      <c r="G5994" s="167">
        <f t="shared" si="1308"/>
        <v>467545.27042884618</v>
      </c>
      <c r="H5994" s="167">
        <f t="shared" si="1309"/>
        <v>271299.98899881309</v>
      </c>
      <c r="I5994" s="168">
        <f t="shared" si="1310"/>
        <v>738845.25942765921</v>
      </c>
      <c r="J5994" s="168">
        <f t="shared" si="1312"/>
        <v>685780.37059565261</v>
      </c>
      <c r="K5994" s="94"/>
      <c r="L5994" s="265">
        <f t="shared" si="1311"/>
        <v>281553.13789986144</v>
      </c>
      <c r="M5994" s="265">
        <f>$G5994*NonHospFrac+theModel!$H5994*NonHospFrac</f>
        <v>457292.12152779778</v>
      </c>
      <c r="N5994" s="266">
        <f t="shared" si="1313"/>
        <v>738845.25942765921</v>
      </c>
      <c r="O5994" s="158"/>
      <c r="P5994" s="265">
        <f t="shared" si="1314"/>
        <v>261331.60196616474</v>
      </c>
      <c r="Q5994" s="265">
        <f t="shared" si="1315"/>
        <v>457290.56127717876</v>
      </c>
      <c r="R5994" s="266">
        <f t="shared" si="1316"/>
        <v>718622.16324334347</v>
      </c>
    </row>
    <row r="5995" spans="1:18" x14ac:dyDescent="0.25">
      <c r="A5995" s="81">
        <v>5964</v>
      </c>
      <c r="B5995" s="93">
        <f t="shared" si="1305"/>
        <v>6.5362076849532661E-50</v>
      </c>
      <c r="C5995" s="178">
        <f t="shared" si="1306"/>
        <v>6.5214631261028597E-50</v>
      </c>
      <c r="D5995" s="165">
        <f t="shared" si="1307"/>
        <v>2.2558277767625785E-3</v>
      </c>
      <c r="E5995" s="166">
        <f t="shared" si="1317"/>
        <v>24.291375447755232</v>
      </c>
      <c r="F5995" s="167">
        <f t="shared" si="1318"/>
        <v>13.456012688388828</v>
      </c>
      <c r="G5995" s="167">
        <f t="shared" si="1308"/>
        <v>467623.6650080597</v>
      </c>
      <c r="H5995" s="167">
        <f t="shared" si="1309"/>
        <v>271299.98899881309</v>
      </c>
      <c r="I5995" s="168">
        <f t="shared" si="1310"/>
        <v>738923.65400687279</v>
      </c>
      <c r="J5995" s="168">
        <f t="shared" si="1312"/>
        <v>685841.84650907631</v>
      </c>
      <c r="K5995" s="94"/>
      <c r="L5995" s="265">
        <f t="shared" si="1311"/>
        <v>281583.01186804392</v>
      </c>
      <c r="M5995" s="265">
        <f>$G5995*NonHospFrac+theModel!$H5995*NonHospFrac</f>
        <v>457340.64213882887</v>
      </c>
      <c r="N5995" s="266">
        <f t="shared" si="1313"/>
        <v>738923.65400687279</v>
      </c>
      <c r="O5995" s="158"/>
      <c r="P5995" s="265">
        <f t="shared" si="1314"/>
        <v>261355.02870689137</v>
      </c>
      <c r="Q5995" s="265">
        <f t="shared" si="1315"/>
        <v>457339.08188820985</v>
      </c>
      <c r="R5995" s="266">
        <f t="shared" si="1316"/>
        <v>718694.11059510126</v>
      </c>
    </row>
    <row r="5996" spans="1:18" x14ac:dyDescent="0.25">
      <c r="A5996" s="81">
        <v>5965</v>
      </c>
      <c r="B5996" s="93">
        <f t="shared" si="1305"/>
        <v>6.4141083235511701E-50</v>
      </c>
      <c r="C5996" s="178">
        <f t="shared" si="1306"/>
        <v>6.3996391998317397E-50</v>
      </c>
      <c r="D5996" s="165">
        <f t="shared" si="1307"/>
        <v>2.2558277767625785E-3</v>
      </c>
      <c r="E5996" s="166">
        <f t="shared" si="1317"/>
        <v>24.291375447755232</v>
      </c>
      <c r="F5996" s="167">
        <f t="shared" si="1318"/>
        <v>13.458268516165591</v>
      </c>
      <c r="G5996" s="167">
        <f t="shared" si="1308"/>
        <v>467702.05958727305</v>
      </c>
      <c r="H5996" s="167">
        <f t="shared" si="1309"/>
        <v>271299.98899881309</v>
      </c>
      <c r="I5996" s="168">
        <f t="shared" si="1310"/>
        <v>739002.04858608614</v>
      </c>
      <c r="J5996" s="168">
        <f t="shared" si="1312"/>
        <v>685903.31991662062</v>
      </c>
      <c r="K5996" s="94"/>
      <c r="L5996" s="265">
        <f t="shared" si="1311"/>
        <v>281612.88583622628</v>
      </c>
      <c r="M5996" s="265">
        <f>$G5996*NonHospFrac+theModel!$H5996*NonHospFrac</f>
        <v>457389.16274985974</v>
      </c>
      <c r="N5996" s="266">
        <f t="shared" si="1313"/>
        <v>739002.04858608602</v>
      </c>
      <c r="O5996" s="158"/>
      <c r="P5996" s="265">
        <f t="shared" si="1314"/>
        <v>261378.45449269784</v>
      </c>
      <c r="Q5996" s="265">
        <f t="shared" si="1315"/>
        <v>457387.60249924072</v>
      </c>
      <c r="R5996" s="266">
        <f t="shared" si="1316"/>
        <v>718766.0569919385</v>
      </c>
    </row>
    <row r="5997" spans="1:18" x14ac:dyDescent="0.25">
      <c r="A5997" s="81">
        <v>5966</v>
      </c>
      <c r="B5997" s="93">
        <f t="shared" si="1305"/>
        <v>6.2942898342957699E-50</v>
      </c>
      <c r="C5997" s="178">
        <f t="shared" si="1306"/>
        <v>6.2800910004525714E-50</v>
      </c>
      <c r="D5997" s="165">
        <f t="shared" si="1307"/>
        <v>2.2558277767625785E-3</v>
      </c>
      <c r="E5997" s="166">
        <f t="shared" si="1317"/>
        <v>24.291375447755232</v>
      </c>
      <c r="F5997" s="167">
        <f t="shared" si="1318"/>
        <v>13.460524343942353</v>
      </c>
      <c r="G5997" s="167">
        <f t="shared" si="1308"/>
        <v>467780.45416648645</v>
      </c>
      <c r="H5997" s="167">
        <f t="shared" si="1309"/>
        <v>271299.98899881309</v>
      </c>
      <c r="I5997" s="168">
        <f t="shared" si="1310"/>
        <v>739080.44316529948</v>
      </c>
      <c r="J5997" s="168">
        <f t="shared" si="1312"/>
        <v>685964.79081838776</v>
      </c>
      <c r="K5997" s="94"/>
      <c r="L5997" s="265">
        <f t="shared" si="1311"/>
        <v>281642.75980440876</v>
      </c>
      <c r="M5997" s="265">
        <f>$G5997*NonHospFrac+theModel!$H5997*NonHospFrac</f>
        <v>457437.68336089083</v>
      </c>
      <c r="N5997" s="266">
        <f t="shared" si="1313"/>
        <v>739080.4431652996</v>
      </c>
      <c r="O5997" s="158"/>
      <c r="P5997" s="265">
        <f t="shared" si="1314"/>
        <v>261401.87932362323</v>
      </c>
      <c r="Q5997" s="265">
        <f t="shared" si="1315"/>
        <v>457436.12311027182</v>
      </c>
      <c r="R5997" s="266">
        <f t="shared" si="1316"/>
        <v>718838.00243389502</v>
      </c>
    </row>
    <row r="5998" spans="1:18" x14ac:dyDescent="0.25">
      <c r="A5998" s="81">
        <v>5967</v>
      </c>
      <c r="B5998" s="93">
        <f t="shared" si="1305"/>
        <v>6.1767096094482011E-50</v>
      </c>
      <c r="C5998" s="178">
        <f t="shared" si="1306"/>
        <v>6.1627760163422112E-50</v>
      </c>
      <c r="D5998" s="165">
        <f t="shared" si="1307"/>
        <v>2.2558277767625785E-3</v>
      </c>
      <c r="E5998" s="166">
        <f t="shared" si="1317"/>
        <v>24.291375447755232</v>
      </c>
      <c r="F5998" s="167">
        <f t="shared" si="1318"/>
        <v>13.462780171719116</v>
      </c>
      <c r="G5998" s="167">
        <f t="shared" si="1308"/>
        <v>467858.84874569986</v>
      </c>
      <c r="H5998" s="167">
        <f t="shared" si="1309"/>
        <v>271299.98899881309</v>
      </c>
      <c r="I5998" s="168">
        <f t="shared" si="1310"/>
        <v>739158.83774451294</v>
      </c>
      <c r="J5998" s="168">
        <f t="shared" si="1312"/>
        <v>686026.25921448006</v>
      </c>
      <c r="K5998" s="94"/>
      <c r="L5998" s="265">
        <f t="shared" si="1311"/>
        <v>281672.63377259113</v>
      </c>
      <c r="M5998" s="265">
        <f>$G5998*NonHospFrac+theModel!$H5998*NonHospFrac</f>
        <v>457486.20397192182</v>
      </c>
      <c r="N5998" s="266">
        <f t="shared" si="1313"/>
        <v>739158.83774451294</v>
      </c>
      <c r="O5998" s="158"/>
      <c r="P5998" s="265">
        <f t="shared" si="1314"/>
        <v>261425.30319970631</v>
      </c>
      <c r="Q5998" s="265">
        <f t="shared" si="1315"/>
        <v>457484.6437213028</v>
      </c>
      <c r="R5998" s="266">
        <f t="shared" si="1316"/>
        <v>718909.9469210091</v>
      </c>
    </row>
    <row r="5999" spans="1:18" x14ac:dyDescent="0.25">
      <c r="A5999" s="81">
        <v>5968</v>
      </c>
      <c r="B5999" s="93">
        <f t="shared" si="1305"/>
        <v>6.0613258372010163E-50</v>
      </c>
      <c r="C5999" s="178">
        <f t="shared" si="1306"/>
        <v>6.0476525300134496E-50</v>
      </c>
      <c r="D5999" s="165">
        <f t="shared" si="1307"/>
        <v>2.2558277767625785E-3</v>
      </c>
      <c r="E5999" s="166">
        <f t="shared" si="1317"/>
        <v>24.291375447755232</v>
      </c>
      <c r="F5999" s="167">
        <f t="shared" si="1318"/>
        <v>13.465035999495878</v>
      </c>
      <c r="G5999" s="167">
        <f t="shared" si="1308"/>
        <v>467937.24332491338</v>
      </c>
      <c r="H5999" s="167">
        <f t="shared" si="1309"/>
        <v>271299.98899881309</v>
      </c>
      <c r="I5999" s="168">
        <f t="shared" si="1310"/>
        <v>739237.23232372641</v>
      </c>
      <c r="J5999" s="168">
        <f t="shared" si="1312"/>
        <v>686087.7251049995</v>
      </c>
      <c r="K5999" s="94"/>
      <c r="L5999" s="265">
        <f t="shared" si="1311"/>
        <v>281702.50774077361</v>
      </c>
      <c r="M5999" s="265">
        <f>$G5999*NonHospFrac+theModel!$H5999*NonHospFrac</f>
        <v>457534.7245829528</v>
      </c>
      <c r="N5999" s="266">
        <f t="shared" si="1313"/>
        <v>739237.23232372641</v>
      </c>
      <c r="O5999" s="158"/>
      <c r="P5999" s="265">
        <f t="shared" si="1314"/>
        <v>261448.72612098619</v>
      </c>
      <c r="Q5999" s="265">
        <f t="shared" si="1315"/>
        <v>457533.16433233378</v>
      </c>
      <c r="R5999" s="266">
        <f t="shared" si="1316"/>
        <v>718981.89045332</v>
      </c>
    </row>
    <row r="6000" spans="1:18" x14ac:dyDescent="0.25">
      <c r="A6000" s="81">
        <v>5969</v>
      </c>
      <c r="B6000" s="93">
        <f t="shared" si="1305"/>
        <v>5.9480974868112344E-50</v>
      </c>
      <c r="C6000" s="178">
        <f t="shared" si="1306"/>
        <v>5.9346796032815942E-50</v>
      </c>
      <c r="D6000" s="165">
        <f t="shared" si="1307"/>
        <v>2.2558277767625785E-3</v>
      </c>
      <c r="E6000" s="166">
        <f t="shared" si="1317"/>
        <v>24.291375447755232</v>
      </c>
      <c r="F6000" s="167">
        <f t="shared" si="1318"/>
        <v>13.467291827272641</v>
      </c>
      <c r="G6000" s="167">
        <f t="shared" si="1308"/>
        <v>468015.63790412672</v>
      </c>
      <c r="H6000" s="167">
        <f t="shared" si="1309"/>
        <v>271299.98899881309</v>
      </c>
      <c r="I6000" s="168">
        <f t="shared" si="1310"/>
        <v>739315.62690293975</v>
      </c>
      <c r="J6000" s="168">
        <f t="shared" si="1312"/>
        <v>686149.18849004817</v>
      </c>
      <c r="K6000" s="94"/>
      <c r="L6000" s="265">
        <f t="shared" si="1311"/>
        <v>281732.38170895597</v>
      </c>
      <c r="M6000" s="265">
        <f>$G6000*NonHospFrac+theModel!$H6000*NonHospFrac</f>
        <v>457583.24519398378</v>
      </c>
      <c r="N6000" s="266">
        <f t="shared" si="1313"/>
        <v>739315.62690293975</v>
      </c>
      <c r="O6000" s="158"/>
      <c r="P6000" s="265">
        <f t="shared" si="1314"/>
        <v>261472.14808750158</v>
      </c>
      <c r="Q6000" s="265">
        <f t="shared" si="1315"/>
        <v>457581.68494336476</v>
      </c>
      <c r="R6000" s="266">
        <f t="shared" si="1316"/>
        <v>719053.83303086634</v>
      </c>
    </row>
    <row r="6001" spans="1:18" x14ac:dyDescent="0.25">
      <c r="A6001" s="81">
        <v>5970</v>
      </c>
      <c r="B6001" s="93">
        <f t="shared" si="1305"/>
        <v>5.8369842940083138E-50</v>
      </c>
      <c r="C6001" s="178">
        <f t="shared" si="1306"/>
        <v>5.8238170627053631E-50</v>
      </c>
      <c r="D6001" s="165">
        <f t="shared" si="1307"/>
        <v>2.2558277767625785E-3</v>
      </c>
      <c r="E6001" s="166">
        <f t="shared" si="1317"/>
        <v>24.291375447755232</v>
      </c>
      <c r="F6001" s="167">
        <f t="shared" si="1318"/>
        <v>13.469547655049404</v>
      </c>
      <c r="G6001" s="167">
        <f t="shared" si="1308"/>
        <v>468094.03248334012</v>
      </c>
      <c r="H6001" s="167">
        <f t="shared" si="1309"/>
        <v>271299.98899881309</v>
      </c>
      <c r="I6001" s="168">
        <f t="shared" si="1310"/>
        <v>739394.02148215321</v>
      </c>
      <c r="J6001" s="168">
        <f t="shared" si="1312"/>
        <v>686210.64936972829</v>
      </c>
      <c r="K6001" s="94"/>
      <c r="L6001" s="265">
        <f t="shared" si="1311"/>
        <v>281762.25567713846</v>
      </c>
      <c r="M6001" s="265">
        <f>$G6001*NonHospFrac+theModel!$H6001*NonHospFrac</f>
        <v>457631.76580501476</v>
      </c>
      <c r="N6001" s="266">
        <f t="shared" si="1313"/>
        <v>739394.02148215321</v>
      </c>
      <c r="O6001" s="158"/>
      <c r="P6001" s="265">
        <f t="shared" si="1314"/>
        <v>261495.56909929161</v>
      </c>
      <c r="Q6001" s="265">
        <f t="shared" si="1315"/>
        <v>457630.20555439574</v>
      </c>
      <c r="R6001" s="266">
        <f t="shared" si="1316"/>
        <v>719125.77465368737</v>
      </c>
    </row>
    <row r="6002" spans="1:18" x14ac:dyDescent="0.25">
      <c r="A6002" s="81">
        <v>5971</v>
      </c>
      <c r="B6002" s="93">
        <f t="shared" si="1305"/>
        <v>5.7279467466774447E-50</v>
      </c>
      <c r="C6002" s="178">
        <f t="shared" si="1306"/>
        <v>5.7150254853024728E-50</v>
      </c>
      <c r="D6002" s="165">
        <f t="shared" si="1307"/>
        <v>2.2558277767625785E-3</v>
      </c>
      <c r="E6002" s="166">
        <f t="shared" si="1317"/>
        <v>24.291375447755232</v>
      </c>
      <c r="F6002" s="167">
        <f t="shared" si="1318"/>
        <v>13.471803482826166</v>
      </c>
      <c r="G6002" s="167">
        <f t="shared" si="1308"/>
        <v>468172.42706255353</v>
      </c>
      <c r="H6002" s="167">
        <f t="shared" si="1309"/>
        <v>271299.98899881309</v>
      </c>
      <c r="I6002" s="168">
        <f t="shared" si="1310"/>
        <v>739472.41606136668</v>
      </c>
      <c r="J6002" s="168">
        <f t="shared" si="1312"/>
        <v>686272.10774414195</v>
      </c>
      <c r="K6002" s="94"/>
      <c r="L6002" s="265">
        <f t="shared" si="1311"/>
        <v>281792.12964532082</v>
      </c>
      <c r="M6002" s="265">
        <f>$G6002*NonHospFrac+theModel!$H6002*NonHospFrac</f>
        <v>457680.28641604574</v>
      </c>
      <c r="N6002" s="266">
        <f t="shared" si="1313"/>
        <v>739472.41606136656</v>
      </c>
      <c r="O6002" s="158"/>
      <c r="P6002" s="265">
        <f t="shared" si="1314"/>
        <v>261518.98915639499</v>
      </c>
      <c r="Q6002" s="265">
        <f t="shared" si="1315"/>
        <v>457678.72616542672</v>
      </c>
      <c r="R6002" s="266">
        <f t="shared" si="1316"/>
        <v>719197.71532182174</v>
      </c>
    </row>
    <row r="6003" spans="1:18" x14ac:dyDescent="0.25">
      <c r="A6003" s="81">
        <v>5972</v>
      </c>
      <c r="B6003" s="93">
        <f t="shared" si="1305"/>
        <v>5.6209460708076155E-50</v>
      </c>
      <c r="C6003" s="178">
        <f t="shared" si="1306"/>
        <v>5.6082661845294035E-50</v>
      </c>
      <c r="D6003" s="165">
        <f t="shared" si="1307"/>
        <v>2.2558277767625785E-3</v>
      </c>
      <c r="E6003" s="166">
        <f t="shared" si="1317"/>
        <v>24.291375447755232</v>
      </c>
      <c r="F6003" s="167">
        <f t="shared" si="1318"/>
        <v>13.474059310602929</v>
      </c>
      <c r="G6003" s="167">
        <f t="shared" si="1308"/>
        <v>468250.82164176705</v>
      </c>
      <c r="H6003" s="167">
        <f t="shared" si="1309"/>
        <v>271299.98899881309</v>
      </c>
      <c r="I6003" s="168">
        <f t="shared" si="1310"/>
        <v>739550.81064058014</v>
      </c>
      <c r="J6003" s="168">
        <f t="shared" si="1312"/>
        <v>686333.56361339136</v>
      </c>
      <c r="K6003" s="94"/>
      <c r="L6003" s="265">
        <f t="shared" si="1311"/>
        <v>281822.0036135033</v>
      </c>
      <c r="M6003" s="265">
        <f>$G6003*NonHospFrac+theModel!$H6003*NonHospFrac</f>
        <v>457728.80702707684</v>
      </c>
      <c r="N6003" s="266">
        <f t="shared" si="1313"/>
        <v>739550.81064058014</v>
      </c>
      <c r="O6003" s="158"/>
      <c r="P6003" s="265">
        <f t="shared" si="1314"/>
        <v>261542.40825885083</v>
      </c>
      <c r="Q6003" s="265">
        <f t="shared" si="1315"/>
        <v>457727.24677645782</v>
      </c>
      <c r="R6003" s="266">
        <f t="shared" si="1316"/>
        <v>719269.65503530868</v>
      </c>
    </row>
    <row r="6004" spans="1:18" x14ac:dyDescent="0.25">
      <c r="A6004" s="81">
        <v>5973</v>
      </c>
      <c r="B6004" s="93">
        <f t="shared" si="1305"/>
        <v>5.5159442167047895E-50</v>
      </c>
      <c r="C6004" s="178">
        <f t="shared" si="1306"/>
        <v>5.5035011965256736E-50</v>
      </c>
      <c r="D6004" s="165">
        <f t="shared" si="1307"/>
        <v>2.2558277767625785E-3</v>
      </c>
      <c r="E6004" s="166">
        <f t="shared" si="1317"/>
        <v>24.291375447755232</v>
      </c>
      <c r="F6004" s="167">
        <f t="shared" si="1318"/>
        <v>13.476315138379691</v>
      </c>
      <c r="G6004" s="167">
        <f t="shared" si="1308"/>
        <v>468329.21622098039</v>
      </c>
      <c r="H6004" s="167">
        <f t="shared" si="1309"/>
        <v>271299.98899881309</v>
      </c>
      <c r="I6004" s="168">
        <f t="shared" si="1310"/>
        <v>739629.20521979348</v>
      </c>
      <c r="J6004" s="168">
        <f t="shared" si="1312"/>
        <v>686395.0169775784</v>
      </c>
      <c r="K6004" s="94"/>
      <c r="L6004" s="265">
        <f t="shared" si="1311"/>
        <v>281851.87758168572</v>
      </c>
      <c r="M6004" s="265">
        <f>$G6004*NonHospFrac+theModel!$H6004*NonHospFrac</f>
        <v>457777.3276381077</v>
      </c>
      <c r="N6004" s="266">
        <f t="shared" si="1313"/>
        <v>739629.20521979337</v>
      </c>
      <c r="O6004" s="158"/>
      <c r="P6004" s="265">
        <f t="shared" si="1314"/>
        <v>261565.82640669792</v>
      </c>
      <c r="Q6004" s="265">
        <f t="shared" si="1315"/>
        <v>457775.76738748868</v>
      </c>
      <c r="R6004" s="266">
        <f t="shared" si="1316"/>
        <v>719341.5937941866</v>
      </c>
    </row>
    <row r="6005" spans="1:18" x14ac:dyDescent="0.25">
      <c r="A6005" s="81">
        <v>5974</v>
      </c>
      <c r="B6005" s="93">
        <f t="shared" si="1305"/>
        <v>5.4129038454602126E-50</v>
      </c>
      <c r="C6005" s="178">
        <f t="shared" si="1306"/>
        <v>5.4006932666126787E-50</v>
      </c>
      <c r="D6005" s="165">
        <f t="shared" si="1307"/>
        <v>2.2558277767625785E-3</v>
      </c>
      <c r="E6005" s="166">
        <f t="shared" si="1317"/>
        <v>24.291375447755232</v>
      </c>
      <c r="F6005" s="167">
        <f t="shared" si="1318"/>
        <v>13.478570966156454</v>
      </c>
      <c r="G6005" s="167">
        <f t="shared" si="1308"/>
        <v>468407.6108001938</v>
      </c>
      <c r="H6005" s="167">
        <f t="shared" si="1309"/>
        <v>271299.98899881309</v>
      </c>
      <c r="I6005" s="168">
        <f t="shared" si="1310"/>
        <v>739707.59979900694</v>
      </c>
      <c r="J6005" s="168">
        <f t="shared" si="1312"/>
        <v>686456.4678368055</v>
      </c>
      <c r="K6005" s="94"/>
      <c r="L6005" s="265">
        <f t="shared" si="1311"/>
        <v>281881.75154986815</v>
      </c>
      <c r="M6005" s="265">
        <f>$G6005*NonHospFrac+theModel!$H6005*NonHospFrac</f>
        <v>457825.84824913868</v>
      </c>
      <c r="N6005" s="266">
        <f t="shared" si="1313"/>
        <v>739707.59979900683</v>
      </c>
      <c r="O6005" s="158"/>
      <c r="P6005" s="265">
        <f t="shared" si="1314"/>
        <v>261589.24359997519</v>
      </c>
      <c r="Q6005" s="265">
        <f t="shared" si="1315"/>
        <v>457824.28799851966</v>
      </c>
      <c r="R6005" s="266">
        <f t="shared" si="1316"/>
        <v>719413.53159849485</v>
      </c>
    </row>
    <row r="6006" spans="1:18" x14ac:dyDescent="0.25">
      <c r="A6006" s="81">
        <v>5975</v>
      </c>
      <c r="B6006" s="93">
        <f t="shared" si="1305"/>
        <v>5.3117883156731027E-50</v>
      </c>
      <c r="C6006" s="178">
        <f t="shared" si="1306"/>
        <v>5.2998058360463245E-50</v>
      </c>
      <c r="D6006" s="165">
        <f t="shared" si="1307"/>
        <v>2.2558277767625785E-3</v>
      </c>
      <c r="E6006" s="166">
        <f t="shared" si="1317"/>
        <v>24.291375447755232</v>
      </c>
      <c r="F6006" s="167">
        <f t="shared" si="1318"/>
        <v>13.480826793933216</v>
      </c>
      <c r="G6006" s="167">
        <f t="shared" si="1308"/>
        <v>468486.00537940726</v>
      </c>
      <c r="H6006" s="167">
        <f t="shared" si="1309"/>
        <v>271299.98899881309</v>
      </c>
      <c r="I6006" s="168">
        <f t="shared" si="1310"/>
        <v>739785.99437822029</v>
      </c>
      <c r="J6006" s="168">
        <f t="shared" si="1312"/>
        <v>686517.91619117453</v>
      </c>
      <c r="K6006" s="94"/>
      <c r="L6006" s="265">
        <f t="shared" si="1311"/>
        <v>281911.62551805057</v>
      </c>
      <c r="M6006" s="265">
        <f>$G6006*NonHospFrac+theModel!$H6006*NonHospFrac</f>
        <v>457874.36886016978</v>
      </c>
      <c r="N6006" s="266">
        <f t="shared" si="1313"/>
        <v>739785.99437822029</v>
      </c>
      <c r="O6006" s="158"/>
      <c r="P6006" s="265">
        <f t="shared" si="1314"/>
        <v>261612.65983872156</v>
      </c>
      <c r="Q6006" s="265">
        <f t="shared" si="1315"/>
        <v>457872.80860955076</v>
      </c>
      <c r="R6006" s="266">
        <f t="shared" si="1316"/>
        <v>719485.46844827232</v>
      </c>
    </row>
    <row r="6007" spans="1:18" x14ac:dyDescent="0.25">
      <c r="A6007" s="81">
        <v>5976</v>
      </c>
      <c r="B6007" s="93">
        <f t="shared" si="1305"/>
        <v>5.2125616704213256E-50</v>
      </c>
      <c r="C6007" s="178">
        <f t="shared" si="1306"/>
        <v>5.2008030290171008E-50</v>
      </c>
      <c r="D6007" s="165">
        <f t="shared" si="1307"/>
        <v>2.2558277767625785E-3</v>
      </c>
      <c r="E6007" s="166">
        <f t="shared" si="1317"/>
        <v>24.291375447755232</v>
      </c>
      <c r="F6007" s="167">
        <f t="shared" si="1318"/>
        <v>13.483082621709979</v>
      </c>
      <c r="G6007" s="167">
        <f t="shared" si="1308"/>
        <v>468564.39995862072</v>
      </c>
      <c r="H6007" s="167">
        <f t="shared" si="1309"/>
        <v>271299.98899881309</v>
      </c>
      <c r="I6007" s="168">
        <f t="shared" si="1310"/>
        <v>739864.38895743387</v>
      </c>
      <c r="J6007" s="168">
        <f t="shared" si="1312"/>
        <v>686579.36204078782</v>
      </c>
      <c r="K6007" s="94"/>
      <c r="L6007" s="265">
        <f t="shared" si="1311"/>
        <v>281941.49948623299</v>
      </c>
      <c r="M6007" s="265">
        <f>$G6007*NonHospFrac+theModel!$H6007*NonHospFrac</f>
        <v>457922.88947120076</v>
      </c>
      <c r="N6007" s="266">
        <f t="shared" si="1313"/>
        <v>739864.38895743375</v>
      </c>
      <c r="O6007" s="158"/>
      <c r="P6007" s="265">
        <f t="shared" si="1314"/>
        <v>261636.07512297595</v>
      </c>
      <c r="Q6007" s="265">
        <f t="shared" si="1315"/>
        <v>457921.32922058174</v>
      </c>
      <c r="R6007" s="266">
        <f t="shared" si="1316"/>
        <v>719557.40434355766</v>
      </c>
    </row>
    <row r="6008" spans="1:18" x14ac:dyDescent="0.25">
      <c r="A6008" s="81">
        <v>5977</v>
      </c>
      <c r="B6008" s="93">
        <f t="shared" si="1305"/>
        <v>5.1151886244739665E-50</v>
      </c>
      <c r="C6008" s="178">
        <f t="shared" si="1306"/>
        <v>5.1036496398914981E-50</v>
      </c>
      <c r="D6008" s="165">
        <f t="shared" si="1307"/>
        <v>2.2558277767625785E-3</v>
      </c>
      <c r="E6008" s="166">
        <f t="shared" si="1317"/>
        <v>24.291375447755232</v>
      </c>
      <c r="F6008" s="167">
        <f t="shared" si="1318"/>
        <v>13.485338449486742</v>
      </c>
      <c r="G6008" s="167">
        <f t="shared" si="1308"/>
        <v>468642.79453783407</v>
      </c>
      <c r="H6008" s="167">
        <f t="shared" si="1309"/>
        <v>271299.98899881309</v>
      </c>
      <c r="I6008" s="168">
        <f t="shared" si="1310"/>
        <v>739942.78353664721</v>
      </c>
      <c r="J6008" s="168">
        <f t="shared" si="1312"/>
        <v>686640.80538574711</v>
      </c>
      <c r="K6008" s="94"/>
      <c r="L6008" s="265">
        <f t="shared" si="1311"/>
        <v>281971.37345441541</v>
      </c>
      <c r="M6008" s="265">
        <f>$G6008*NonHospFrac+theModel!$H6008*NonHospFrac</f>
        <v>457971.41008223174</v>
      </c>
      <c r="N6008" s="266">
        <f t="shared" si="1313"/>
        <v>739942.78353664721</v>
      </c>
      <c r="O6008" s="158"/>
      <c r="P6008" s="265">
        <f t="shared" si="1314"/>
        <v>261659.48945277726</v>
      </c>
      <c r="Q6008" s="265">
        <f t="shared" si="1315"/>
        <v>457969.84983161272</v>
      </c>
      <c r="R6008" s="266">
        <f t="shared" si="1316"/>
        <v>719629.33928438998</v>
      </c>
    </row>
    <row r="6009" spans="1:18" x14ac:dyDescent="0.25">
      <c r="A6009" s="81">
        <v>5978</v>
      </c>
      <c r="B6009" s="93">
        <f t="shared" si="1305"/>
        <v>5.0196345517450166E-50</v>
      </c>
      <c r="C6009" s="178">
        <f t="shared" si="1306"/>
        <v>5.0083111206939929E-50</v>
      </c>
      <c r="D6009" s="165">
        <f t="shared" si="1307"/>
        <v>2.2558277767625785E-3</v>
      </c>
      <c r="E6009" s="166">
        <f t="shared" si="1317"/>
        <v>24.291375447755232</v>
      </c>
      <c r="F6009" s="167">
        <f t="shared" si="1318"/>
        <v>13.487594277263504</v>
      </c>
      <c r="G6009" s="167">
        <f t="shared" si="1308"/>
        <v>468721.18911704747</v>
      </c>
      <c r="H6009" s="167">
        <f t="shared" si="1309"/>
        <v>271299.98899881309</v>
      </c>
      <c r="I6009" s="168">
        <f t="shared" si="1310"/>
        <v>740021.17811586056</v>
      </c>
      <c r="J6009" s="168">
        <f t="shared" si="1312"/>
        <v>686702.24622615473</v>
      </c>
      <c r="K6009" s="94"/>
      <c r="L6009" s="265">
        <f t="shared" si="1311"/>
        <v>282001.24742259784</v>
      </c>
      <c r="M6009" s="265">
        <f>$G6009*NonHospFrac+theModel!$H6009*NonHospFrac</f>
        <v>458019.93069326272</v>
      </c>
      <c r="N6009" s="266">
        <f t="shared" si="1313"/>
        <v>740021.17811586056</v>
      </c>
      <c r="O6009" s="158"/>
      <c r="P6009" s="265">
        <f t="shared" si="1314"/>
        <v>261682.90282816437</v>
      </c>
      <c r="Q6009" s="265">
        <f t="shared" si="1315"/>
        <v>458018.3704426437</v>
      </c>
      <c r="R6009" s="266">
        <f t="shared" si="1316"/>
        <v>719701.27327080804</v>
      </c>
    </row>
    <row r="6010" spans="1:18" x14ac:dyDescent="0.25">
      <c r="A6010" s="81">
        <v>5979</v>
      </c>
      <c r="B6010" s="93">
        <f t="shared" si="1305"/>
        <v>4.9258654729790841E-50</v>
      </c>
      <c r="C6010" s="178">
        <f t="shared" si="1306"/>
        <v>4.9147535688205423E-50</v>
      </c>
      <c r="D6010" s="165">
        <f t="shared" si="1307"/>
        <v>2.2558277767625785E-3</v>
      </c>
      <c r="E6010" s="166">
        <f t="shared" si="1317"/>
        <v>24.291375447755232</v>
      </c>
      <c r="F6010" s="167">
        <f t="shared" si="1318"/>
        <v>13.489850105040267</v>
      </c>
      <c r="G6010" s="167">
        <f t="shared" si="1308"/>
        <v>468799.58369626093</v>
      </c>
      <c r="H6010" s="167">
        <f t="shared" si="1309"/>
        <v>271299.98899881309</v>
      </c>
      <c r="I6010" s="168">
        <f t="shared" si="1310"/>
        <v>740099.57269507402</v>
      </c>
      <c r="J6010" s="168">
        <f t="shared" si="1312"/>
        <v>686763.68456211279</v>
      </c>
      <c r="K6010" s="94"/>
      <c r="L6010" s="265">
        <f t="shared" si="1311"/>
        <v>282031.12139078026</v>
      </c>
      <c r="M6010" s="265">
        <f>$G6010*NonHospFrac+theModel!$H6010*NonHospFrac</f>
        <v>458068.4513042937</v>
      </c>
      <c r="N6010" s="266">
        <f t="shared" si="1313"/>
        <v>740099.5726950739</v>
      </c>
      <c r="O6010" s="158"/>
      <c r="P6010" s="265">
        <f t="shared" si="1314"/>
        <v>261706.31524917623</v>
      </c>
      <c r="Q6010" s="265">
        <f t="shared" si="1315"/>
        <v>458066.89105367468</v>
      </c>
      <c r="R6010" s="266">
        <f t="shared" si="1316"/>
        <v>719773.20630285097</v>
      </c>
    </row>
    <row r="6011" spans="1:18" x14ac:dyDescent="0.25">
      <c r="A6011" s="81">
        <v>5980</v>
      </c>
      <c r="B6011" s="93">
        <f t="shared" si="1305"/>
        <v>4.8338480436694341E-50</v>
      </c>
      <c r="C6011" s="178">
        <f t="shared" si="1306"/>
        <v>4.8229437149838751E-50</v>
      </c>
      <c r="D6011" s="165">
        <f t="shared" si="1307"/>
        <v>2.2558277767625785E-3</v>
      </c>
      <c r="E6011" s="166">
        <f t="shared" si="1317"/>
        <v>24.291375447755232</v>
      </c>
      <c r="F6011" s="167">
        <f t="shared" si="1318"/>
        <v>13.492105932817029</v>
      </c>
      <c r="G6011" s="167">
        <f t="shared" si="1308"/>
        <v>468877.97827547439</v>
      </c>
      <c r="H6011" s="167">
        <f t="shared" si="1309"/>
        <v>271299.98899881309</v>
      </c>
      <c r="I6011" s="168">
        <f t="shared" si="1310"/>
        <v>740177.96727428748</v>
      </c>
      <c r="J6011" s="168">
        <f t="shared" si="1312"/>
        <v>686825.12039372337</v>
      </c>
      <c r="K6011" s="94"/>
      <c r="L6011" s="265">
        <f t="shared" si="1311"/>
        <v>282060.99535896268</v>
      </c>
      <c r="M6011" s="265">
        <f>$G6011*NonHospFrac+theModel!$H6011*NonHospFrac</f>
        <v>458116.97191532468</v>
      </c>
      <c r="N6011" s="266">
        <f t="shared" si="1313"/>
        <v>740177.96727428737</v>
      </c>
      <c r="O6011" s="158"/>
      <c r="P6011" s="265">
        <f t="shared" si="1314"/>
        <v>261729.72671585172</v>
      </c>
      <c r="Q6011" s="265">
        <f t="shared" si="1315"/>
        <v>458115.41166470567</v>
      </c>
      <c r="R6011" s="266">
        <f t="shared" si="1316"/>
        <v>719845.13838055742</v>
      </c>
    </row>
    <row r="6012" spans="1:18" x14ac:dyDescent="0.25">
      <c r="A6012" s="81">
        <v>5981</v>
      </c>
      <c r="B6012" s="93">
        <f t="shared" si="1305"/>
        <v>4.7435495421994776E-50</v>
      </c>
      <c r="C6012" s="178">
        <f t="shared" si="1306"/>
        <v>4.7328489113817346E-50</v>
      </c>
      <c r="D6012" s="165">
        <f t="shared" si="1307"/>
        <v>2.2558277767625785E-3</v>
      </c>
      <c r="E6012" s="166">
        <f t="shared" si="1317"/>
        <v>24.291375447755232</v>
      </c>
      <c r="F6012" s="167">
        <f t="shared" si="1318"/>
        <v>13.494361760593792</v>
      </c>
      <c r="G6012" s="167">
        <f t="shared" si="1308"/>
        <v>468956.37285468786</v>
      </c>
      <c r="H6012" s="167">
        <f t="shared" si="1309"/>
        <v>271299.98899881309</v>
      </c>
      <c r="I6012" s="168">
        <f t="shared" si="1310"/>
        <v>740256.36185350094</v>
      </c>
      <c r="J6012" s="168">
        <f t="shared" si="1312"/>
        <v>686886.55372108845</v>
      </c>
      <c r="K6012" s="94"/>
      <c r="L6012" s="265">
        <f t="shared" si="1311"/>
        <v>282090.86932714516</v>
      </c>
      <c r="M6012" s="265">
        <f>$G6012*NonHospFrac+theModel!$H6012*NonHospFrac</f>
        <v>458165.49252635578</v>
      </c>
      <c r="N6012" s="266">
        <f t="shared" si="1313"/>
        <v>740256.36185350094</v>
      </c>
      <c r="O6012" s="158"/>
      <c r="P6012" s="265">
        <f t="shared" si="1314"/>
        <v>261753.13722822978</v>
      </c>
      <c r="Q6012" s="265">
        <f t="shared" si="1315"/>
        <v>458163.93227573676</v>
      </c>
      <c r="R6012" s="266">
        <f t="shared" si="1316"/>
        <v>719917.06950396649</v>
      </c>
    </row>
    <row r="6013" spans="1:18" x14ac:dyDescent="0.25">
      <c r="A6013" s="81">
        <v>5982</v>
      </c>
      <c r="B6013" s="93">
        <f t="shared" si="1305"/>
        <v>4.6549378582079982E-50</v>
      </c>
      <c r="C6013" s="178">
        <f t="shared" si="1306"/>
        <v>4.6444371200883493E-50</v>
      </c>
      <c r="D6013" s="165">
        <f t="shared" si="1307"/>
        <v>2.2558277767625785E-3</v>
      </c>
      <c r="E6013" s="166">
        <f t="shared" si="1317"/>
        <v>24.291375447755232</v>
      </c>
      <c r="F6013" s="167">
        <f t="shared" si="1318"/>
        <v>13.496617588370555</v>
      </c>
      <c r="G6013" s="167">
        <f t="shared" si="1308"/>
        <v>469034.7674339012</v>
      </c>
      <c r="H6013" s="167">
        <f t="shared" si="1309"/>
        <v>271299.98899881309</v>
      </c>
      <c r="I6013" s="168">
        <f t="shared" si="1310"/>
        <v>740334.75643271429</v>
      </c>
      <c r="J6013" s="168">
        <f t="shared" si="1312"/>
        <v>686947.98454431014</v>
      </c>
      <c r="K6013" s="94"/>
      <c r="L6013" s="265">
        <f t="shared" si="1311"/>
        <v>282120.74329532753</v>
      </c>
      <c r="M6013" s="265">
        <f>$G6013*NonHospFrac+theModel!$H6013*NonHospFrac</f>
        <v>458214.01313738676</v>
      </c>
      <c r="N6013" s="266">
        <f t="shared" si="1313"/>
        <v>740334.75643271429</v>
      </c>
      <c r="O6013" s="158"/>
      <c r="P6013" s="265">
        <f t="shared" si="1314"/>
        <v>261776.54678634918</v>
      </c>
      <c r="Q6013" s="265">
        <f t="shared" si="1315"/>
        <v>458212.45288676774</v>
      </c>
      <c r="R6013" s="266">
        <f t="shared" si="1316"/>
        <v>719988.99967311695</v>
      </c>
    </row>
    <row r="6014" spans="1:18" x14ac:dyDescent="0.25">
      <c r="A6014" s="81">
        <v>5983</v>
      </c>
      <c r="B6014" s="93">
        <f t="shared" si="1305"/>
        <v>4.5679814811695365E-50</v>
      </c>
      <c r="C6014" s="178">
        <f t="shared" si="1306"/>
        <v>4.5576769016605769E-50</v>
      </c>
      <c r="D6014" s="165">
        <f t="shared" si="1307"/>
        <v>2.2558277767625785E-3</v>
      </c>
      <c r="E6014" s="166">
        <f t="shared" si="1317"/>
        <v>24.291375447755232</v>
      </c>
      <c r="F6014" s="167">
        <f t="shared" si="1318"/>
        <v>13.498873416147317</v>
      </c>
      <c r="G6014" s="167">
        <f t="shared" si="1308"/>
        <v>469113.1620131146</v>
      </c>
      <c r="H6014" s="167">
        <f t="shared" si="1309"/>
        <v>271299.98899881309</v>
      </c>
      <c r="I6014" s="168">
        <f t="shared" si="1310"/>
        <v>740413.15101192775</v>
      </c>
      <c r="J6014" s="168">
        <f t="shared" si="1312"/>
        <v>687009.41286349064</v>
      </c>
      <c r="K6014" s="94"/>
      <c r="L6014" s="265">
        <f t="shared" si="1311"/>
        <v>282150.61726351001</v>
      </c>
      <c r="M6014" s="265">
        <f>$G6014*NonHospFrac+theModel!$H6014*NonHospFrac</f>
        <v>458262.53374841774</v>
      </c>
      <c r="N6014" s="266">
        <f t="shared" si="1313"/>
        <v>740413.15101192775</v>
      </c>
      <c r="O6014" s="158"/>
      <c r="P6014" s="265">
        <f t="shared" si="1314"/>
        <v>261799.955390249</v>
      </c>
      <c r="Q6014" s="265">
        <f t="shared" si="1315"/>
        <v>458260.97349779872</v>
      </c>
      <c r="R6014" s="266">
        <f t="shared" si="1316"/>
        <v>720060.9288880477</v>
      </c>
    </row>
    <row r="6015" spans="1:18" x14ac:dyDescent="0.25">
      <c r="A6015" s="81">
        <v>5984</v>
      </c>
      <c r="B6015" s="93">
        <f t="shared" si="1305"/>
        <v>4.4826494891902472E-50</v>
      </c>
      <c r="C6015" s="178">
        <f t="shared" si="1306"/>
        <v>4.472537403959041E-50</v>
      </c>
      <c r="D6015" s="165">
        <f t="shared" si="1307"/>
        <v>2.2558277767625785E-3</v>
      </c>
      <c r="E6015" s="166">
        <f t="shared" si="1317"/>
        <v>24.291375447755232</v>
      </c>
      <c r="F6015" s="167">
        <f t="shared" si="1318"/>
        <v>13.50112924392408</v>
      </c>
      <c r="G6015" s="167">
        <f t="shared" si="1308"/>
        <v>469191.55659232801</v>
      </c>
      <c r="H6015" s="167">
        <f t="shared" si="1309"/>
        <v>271299.98899881309</v>
      </c>
      <c r="I6015" s="168">
        <f t="shared" si="1310"/>
        <v>740491.5455911411</v>
      </c>
      <c r="J6015" s="168">
        <f t="shared" si="1312"/>
        <v>687070.83867873182</v>
      </c>
      <c r="K6015" s="94"/>
      <c r="L6015" s="265">
        <f t="shared" si="1311"/>
        <v>282180.49123169237</v>
      </c>
      <c r="M6015" s="265">
        <f>$G6015*NonHospFrac+theModel!$H6015*NonHospFrac</f>
        <v>458311.05435944872</v>
      </c>
      <c r="N6015" s="266">
        <f t="shared" si="1313"/>
        <v>740491.5455911411</v>
      </c>
      <c r="O6015" s="158"/>
      <c r="P6015" s="265">
        <f t="shared" si="1314"/>
        <v>261823.36303996795</v>
      </c>
      <c r="Q6015" s="265">
        <f t="shared" si="1315"/>
        <v>458309.49410882971</v>
      </c>
      <c r="R6015" s="266">
        <f t="shared" si="1316"/>
        <v>720132.85714879772</v>
      </c>
    </row>
    <row r="6016" spans="1:18" x14ac:dyDescent="0.25">
      <c r="A6016" s="81">
        <v>5985</v>
      </c>
      <c r="B6016" s="93">
        <f t="shared" si="1305"/>
        <v>4.3989115380110103E-50</v>
      </c>
      <c r="C6016" s="178">
        <f t="shared" si="1306"/>
        <v>4.3889883511760436E-50</v>
      </c>
      <c r="D6016" s="165">
        <f t="shared" si="1307"/>
        <v>2.2558277767625785E-3</v>
      </c>
      <c r="E6016" s="166">
        <f t="shared" si="1317"/>
        <v>24.291375447755232</v>
      </c>
      <c r="F6016" s="167">
        <f t="shared" si="1318"/>
        <v>13.503385071700842</v>
      </c>
      <c r="G6016" s="167">
        <f t="shared" si="1308"/>
        <v>469269.95117154153</v>
      </c>
      <c r="H6016" s="167">
        <f t="shared" si="1309"/>
        <v>271299.98899881309</v>
      </c>
      <c r="I6016" s="168">
        <f t="shared" si="1310"/>
        <v>740569.94017035468</v>
      </c>
      <c r="J6016" s="168">
        <f t="shared" si="1312"/>
        <v>687132.261990136</v>
      </c>
      <c r="K6016" s="94"/>
      <c r="L6016" s="265">
        <f t="shared" si="1311"/>
        <v>282210.36519987485</v>
      </c>
      <c r="M6016" s="265">
        <f>$G6016*NonHospFrac+theModel!$H6016*NonHospFrac</f>
        <v>458359.57497047971</v>
      </c>
      <c r="N6016" s="266">
        <f t="shared" si="1313"/>
        <v>740569.94017035456</v>
      </c>
      <c r="O6016" s="158"/>
      <c r="P6016" s="265">
        <f t="shared" si="1314"/>
        <v>261846.76973554509</v>
      </c>
      <c r="Q6016" s="265">
        <f t="shared" si="1315"/>
        <v>458358.01471986069</v>
      </c>
      <c r="R6016" s="266">
        <f t="shared" si="1316"/>
        <v>720204.78445540578</v>
      </c>
    </row>
    <row r="6017" spans="1:18" x14ac:dyDescent="0.25">
      <c r="A6017" s="81">
        <v>5986</v>
      </c>
      <c r="B6017" s="93">
        <f t="shared" si="1305"/>
        <v>4.3167378502176587E-50</v>
      </c>
      <c r="C6017" s="178">
        <f t="shared" si="1306"/>
        <v>4.3070000330701349E-50</v>
      </c>
      <c r="D6017" s="165">
        <f t="shared" si="1307"/>
        <v>2.2558277767625785E-3</v>
      </c>
      <c r="E6017" s="166">
        <f t="shared" si="1317"/>
        <v>24.291375447755232</v>
      </c>
      <c r="F6017" s="167">
        <f t="shared" si="1318"/>
        <v>13.505640899477605</v>
      </c>
      <c r="G6017" s="167">
        <f t="shared" si="1308"/>
        <v>469348.34575075487</v>
      </c>
      <c r="H6017" s="167">
        <f t="shared" si="1309"/>
        <v>271299.98899881309</v>
      </c>
      <c r="I6017" s="168">
        <f t="shared" si="1310"/>
        <v>740648.33474956802</v>
      </c>
      <c r="J6017" s="168">
        <f t="shared" si="1312"/>
        <v>687193.68279780494</v>
      </c>
      <c r="K6017" s="94"/>
      <c r="L6017" s="265">
        <f t="shared" si="1311"/>
        <v>282240.23916805722</v>
      </c>
      <c r="M6017" s="265">
        <f>$G6017*NonHospFrac+theModel!$H6017*NonHospFrac</f>
        <v>458408.09558151069</v>
      </c>
      <c r="N6017" s="266">
        <f t="shared" si="1313"/>
        <v>740648.3347495679</v>
      </c>
      <c r="O6017" s="158"/>
      <c r="P6017" s="265">
        <f t="shared" si="1314"/>
        <v>261870.17547701916</v>
      </c>
      <c r="Q6017" s="265">
        <f t="shared" si="1315"/>
        <v>458406.53533089167</v>
      </c>
      <c r="R6017" s="266">
        <f t="shared" si="1316"/>
        <v>720276.71080791089</v>
      </c>
    </row>
    <row r="6018" spans="1:18" x14ac:dyDescent="0.25">
      <c r="A6018" s="81">
        <v>5987</v>
      </c>
      <c r="B6018" s="93">
        <f t="shared" si="1305"/>
        <v>4.2360992046517323E-50</v>
      </c>
      <c r="C6018" s="178">
        <f t="shared" si="1306"/>
        <v>4.2265432944007571E-50</v>
      </c>
      <c r="D6018" s="165">
        <f t="shared" si="1307"/>
        <v>2.2558277767625785E-3</v>
      </c>
      <c r="E6018" s="166">
        <f t="shared" si="1317"/>
        <v>24.291375447755232</v>
      </c>
      <c r="F6018" s="167">
        <f t="shared" si="1318"/>
        <v>13.507896727254368</v>
      </c>
      <c r="G6018" s="167">
        <f t="shared" si="1308"/>
        <v>469426.74032996828</v>
      </c>
      <c r="H6018" s="167">
        <f t="shared" si="1309"/>
        <v>271299.98899881309</v>
      </c>
      <c r="I6018" s="168">
        <f t="shared" si="1310"/>
        <v>740726.72932878137</v>
      </c>
      <c r="J6018" s="168">
        <f t="shared" si="1312"/>
        <v>687255.10110184085</v>
      </c>
      <c r="K6018" s="94"/>
      <c r="L6018" s="265">
        <f t="shared" si="1311"/>
        <v>282270.1131362397</v>
      </c>
      <c r="M6018" s="265">
        <f>$G6018*NonHospFrac+theModel!$H6018*NonHospFrac</f>
        <v>458456.61619254167</v>
      </c>
      <c r="N6018" s="266">
        <f t="shared" si="1313"/>
        <v>740726.72932878137</v>
      </c>
      <c r="O6018" s="158"/>
      <c r="P6018" s="265">
        <f t="shared" si="1314"/>
        <v>261893.58026442921</v>
      </c>
      <c r="Q6018" s="265">
        <f t="shared" si="1315"/>
        <v>458455.05594192265</v>
      </c>
      <c r="R6018" s="266">
        <f t="shared" si="1316"/>
        <v>720348.63620635192</v>
      </c>
    </row>
    <row r="6019" spans="1:18" x14ac:dyDescent="0.25">
      <c r="A6019" s="81">
        <v>5988</v>
      </c>
      <c r="B6019" s="93">
        <f t="shared" si="1305"/>
        <v>4.1569669260194343E-50</v>
      </c>
      <c r="C6019" s="178">
        <f t="shared" si="1306"/>
        <v>4.1475895245606362E-50</v>
      </c>
      <c r="D6019" s="165">
        <f t="shared" si="1307"/>
        <v>2.2558277767625785E-3</v>
      </c>
      <c r="E6019" s="166">
        <f t="shared" si="1317"/>
        <v>24.291375447755232</v>
      </c>
      <c r="F6019" s="167">
        <f t="shared" si="1318"/>
        <v>13.51015255503113</v>
      </c>
      <c r="G6019" s="167">
        <f t="shared" si="1308"/>
        <v>469505.13490918168</v>
      </c>
      <c r="H6019" s="167">
        <f t="shared" si="1309"/>
        <v>271299.98899881309</v>
      </c>
      <c r="I6019" s="168">
        <f t="shared" si="1310"/>
        <v>740805.12390799471</v>
      </c>
      <c r="J6019" s="168">
        <f t="shared" si="1312"/>
        <v>687316.5169023457</v>
      </c>
      <c r="K6019" s="94"/>
      <c r="L6019" s="265">
        <f t="shared" si="1311"/>
        <v>282299.98710442206</v>
      </c>
      <c r="M6019" s="265">
        <f>$G6019*NonHospFrac+theModel!$H6019*NonHospFrac</f>
        <v>458505.13680357265</v>
      </c>
      <c r="N6019" s="266">
        <f t="shared" si="1313"/>
        <v>740805.12390799471</v>
      </c>
      <c r="O6019" s="158"/>
      <c r="P6019" s="265">
        <f t="shared" si="1314"/>
        <v>261916.98409781395</v>
      </c>
      <c r="Q6019" s="265">
        <f t="shared" si="1315"/>
        <v>458503.57655295363</v>
      </c>
      <c r="R6019" s="266">
        <f t="shared" si="1316"/>
        <v>720420.56065076753</v>
      </c>
    </row>
    <row r="6020" spans="1:18" x14ac:dyDescent="0.25">
      <c r="A6020" s="81">
        <v>5989</v>
      </c>
      <c r="B6020" s="93">
        <f t="shared" si="1305"/>
        <v>4.0793128746946234E-50</v>
      </c>
      <c r="C6020" s="178">
        <f t="shared" si="1306"/>
        <v>4.0701106474017822E-50</v>
      </c>
      <c r="D6020" s="165">
        <f t="shared" si="1307"/>
        <v>2.2558277767625785E-3</v>
      </c>
      <c r="E6020" s="166">
        <f t="shared" si="1317"/>
        <v>24.291375447755232</v>
      </c>
      <c r="F6020" s="167">
        <f t="shared" si="1318"/>
        <v>13.512408382807893</v>
      </c>
      <c r="G6020" s="167">
        <f t="shared" si="1308"/>
        <v>469583.5294883952</v>
      </c>
      <c r="H6020" s="167">
        <f t="shared" si="1309"/>
        <v>271299.98899881309</v>
      </c>
      <c r="I6020" s="168">
        <f t="shared" si="1310"/>
        <v>740883.51848720829</v>
      </c>
      <c r="J6020" s="168">
        <f t="shared" si="1312"/>
        <v>687377.93019942183</v>
      </c>
      <c r="K6020" s="94"/>
      <c r="L6020" s="265">
        <f t="shared" si="1311"/>
        <v>282329.86107260454</v>
      </c>
      <c r="M6020" s="265">
        <f>$G6020*NonHospFrac+theModel!$H6020*NonHospFrac</f>
        <v>458553.65741460375</v>
      </c>
      <c r="N6020" s="266">
        <f t="shared" si="1313"/>
        <v>740883.51848720829</v>
      </c>
      <c r="O6020" s="158"/>
      <c r="P6020" s="265">
        <f t="shared" si="1314"/>
        <v>261940.38697721247</v>
      </c>
      <c r="Q6020" s="265">
        <f t="shared" si="1315"/>
        <v>458552.09716398473</v>
      </c>
      <c r="R6020" s="266">
        <f t="shared" si="1316"/>
        <v>720492.48414119717</v>
      </c>
    </row>
    <row r="6021" spans="1:18" x14ac:dyDescent="0.25">
      <c r="A6021" s="81">
        <v>5990</v>
      </c>
      <c r="B6021" s="93">
        <f t="shared" si="1305"/>
        <v>4.0031094367122985E-50</v>
      </c>
      <c r="C6021" s="178">
        <f t="shared" si="1306"/>
        <v>3.9940791112515424E-50</v>
      </c>
      <c r="D6021" s="165">
        <f t="shared" si="1307"/>
        <v>2.2558277767625785E-3</v>
      </c>
      <c r="E6021" s="166">
        <f t="shared" si="1317"/>
        <v>24.291375447755232</v>
      </c>
      <c r="F6021" s="167">
        <f t="shared" si="1318"/>
        <v>13.514664210584655</v>
      </c>
      <c r="G6021" s="167">
        <f t="shared" si="1308"/>
        <v>469661.92406760855</v>
      </c>
      <c r="H6021" s="167">
        <f t="shared" si="1309"/>
        <v>271299.98899881309</v>
      </c>
      <c r="I6021" s="168">
        <f t="shared" si="1310"/>
        <v>740961.91306642164</v>
      </c>
      <c r="J6021" s="168">
        <f t="shared" si="1312"/>
        <v>687439.34099317086</v>
      </c>
      <c r="K6021" s="94"/>
      <c r="L6021" s="265">
        <f t="shared" si="1311"/>
        <v>282359.73504078691</v>
      </c>
      <c r="M6021" s="265">
        <f>$G6021*NonHospFrac+theModel!$H6021*NonHospFrac</f>
        <v>458602.17802563461</v>
      </c>
      <c r="N6021" s="266">
        <f t="shared" si="1313"/>
        <v>740961.91306642152</v>
      </c>
      <c r="O6021" s="158"/>
      <c r="P6021" s="265">
        <f t="shared" si="1314"/>
        <v>261963.78890266348</v>
      </c>
      <c r="Q6021" s="265">
        <f t="shared" si="1315"/>
        <v>458600.61777501559</v>
      </c>
      <c r="R6021" s="266">
        <f t="shared" si="1316"/>
        <v>720564.40667767904</v>
      </c>
    </row>
    <row r="6022" spans="1:18" x14ac:dyDescent="0.25">
      <c r="A6022" s="81">
        <v>5991</v>
      </c>
      <c r="B6022" s="93">
        <f t="shared" si="1305"/>
        <v>3.9283295139490059E-50</v>
      </c>
      <c r="C6022" s="178">
        <f t="shared" si="1306"/>
        <v>3.9194678791151636E-50</v>
      </c>
      <c r="D6022" s="165">
        <f t="shared" si="1307"/>
        <v>2.2558277767625785E-3</v>
      </c>
      <c r="E6022" s="166">
        <f t="shared" si="1317"/>
        <v>24.291375447755232</v>
      </c>
      <c r="F6022" s="167">
        <f t="shared" si="1318"/>
        <v>13.516920038361418</v>
      </c>
      <c r="G6022" s="167">
        <f t="shared" si="1308"/>
        <v>469740.31864682195</v>
      </c>
      <c r="H6022" s="167">
        <f t="shared" si="1309"/>
        <v>271299.98899881309</v>
      </c>
      <c r="I6022" s="168">
        <f t="shared" si="1310"/>
        <v>741040.30764563498</v>
      </c>
      <c r="J6022" s="168">
        <f t="shared" si="1312"/>
        <v>687500.74928369501</v>
      </c>
      <c r="K6022" s="94"/>
      <c r="L6022" s="265">
        <f t="shared" si="1311"/>
        <v>282389.60900896939</v>
      </c>
      <c r="M6022" s="265">
        <f>$G6022*NonHospFrac+theModel!$H6022*NonHospFrac</f>
        <v>458650.69863666559</v>
      </c>
      <c r="N6022" s="266">
        <f t="shared" si="1313"/>
        <v>741040.30764563498</v>
      </c>
      <c r="O6022" s="158"/>
      <c r="P6022" s="265">
        <f t="shared" si="1314"/>
        <v>261987.189874206</v>
      </c>
      <c r="Q6022" s="265">
        <f t="shared" si="1315"/>
        <v>458649.13838604657</v>
      </c>
      <c r="R6022" s="266">
        <f t="shared" si="1316"/>
        <v>720636.3282602526</v>
      </c>
    </row>
    <row r="6023" spans="1:18" x14ac:dyDescent="0.25">
      <c r="A6023" s="81">
        <v>5992</v>
      </c>
      <c r="B6023" s="93">
        <f t="shared" si="1305"/>
        <v>3.8549465144866861E-50</v>
      </c>
      <c r="C6023" s="178">
        <f t="shared" si="1306"/>
        <v>3.8462504190613728E-50</v>
      </c>
      <c r="D6023" s="165">
        <f t="shared" si="1307"/>
        <v>2.2558277767625785E-3</v>
      </c>
      <c r="E6023" s="166">
        <f t="shared" si="1317"/>
        <v>24.291375447755232</v>
      </c>
      <c r="F6023" s="167">
        <f t="shared" si="1318"/>
        <v>13.51917586613818</v>
      </c>
      <c r="G6023" s="167">
        <f t="shared" si="1308"/>
        <v>469818.71322603541</v>
      </c>
      <c r="H6023" s="167">
        <f t="shared" si="1309"/>
        <v>271299.98899881309</v>
      </c>
      <c r="I6023" s="168">
        <f t="shared" si="1310"/>
        <v>741118.70222484856</v>
      </c>
      <c r="J6023" s="168">
        <f t="shared" si="1312"/>
        <v>687562.15507109661</v>
      </c>
      <c r="K6023" s="94"/>
      <c r="L6023" s="265">
        <f t="shared" si="1311"/>
        <v>282419.48297715181</v>
      </c>
      <c r="M6023" s="265">
        <f>$G6023*NonHospFrac+theModel!$H6023*NonHospFrac</f>
        <v>458699.21924769669</v>
      </c>
      <c r="N6023" s="266">
        <f t="shared" si="1313"/>
        <v>741118.70222484856</v>
      </c>
      <c r="O6023" s="158"/>
      <c r="P6023" s="265">
        <f t="shared" si="1314"/>
        <v>262010.58989187883</v>
      </c>
      <c r="Q6023" s="265">
        <f t="shared" si="1315"/>
        <v>458697.65899707767</v>
      </c>
      <c r="R6023" s="266">
        <f t="shared" si="1316"/>
        <v>720708.2488889565</v>
      </c>
    </row>
    <row r="6024" spans="1:18" x14ac:dyDescent="0.25">
      <c r="A6024" s="81">
        <v>5993</v>
      </c>
      <c r="B6024" s="93">
        <f t="shared" si="1305"/>
        <v>3.7829343431565182E-50</v>
      </c>
      <c r="C6024" s="178">
        <f t="shared" si="1306"/>
        <v>3.7744006947875566E-50</v>
      </c>
      <c r="D6024" s="165">
        <f t="shared" si="1307"/>
        <v>2.2558277767625785E-3</v>
      </c>
      <c r="E6024" s="166">
        <f t="shared" si="1317"/>
        <v>24.291375447755232</v>
      </c>
      <c r="F6024" s="167">
        <f t="shared" si="1318"/>
        <v>13.521431693914943</v>
      </c>
      <c r="G6024" s="167">
        <f t="shared" si="1308"/>
        <v>469897.10780524887</v>
      </c>
      <c r="H6024" s="167">
        <f t="shared" si="1309"/>
        <v>271299.98899881309</v>
      </c>
      <c r="I6024" s="168">
        <f t="shared" si="1310"/>
        <v>741197.0968040619</v>
      </c>
      <c r="J6024" s="168">
        <f t="shared" si="1312"/>
        <v>687623.55835547717</v>
      </c>
      <c r="K6024" s="94"/>
      <c r="L6024" s="265">
        <f t="shared" si="1311"/>
        <v>282449.35694533424</v>
      </c>
      <c r="M6024" s="265">
        <f>$G6024*NonHospFrac+theModel!$H6024*NonHospFrac</f>
        <v>458747.73985872767</v>
      </c>
      <c r="N6024" s="266">
        <f t="shared" si="1313"/>
        <v>741197.0968040619</v>
      </c>
      <c r="O6024" s="158"/>
      <c r="P6024" s="265">
        <f t="shared" si="1314"/>
        <v>262033.98895572085</v>
      </c>
      <c r="Q6024" s="265">
        <f t="shared" si="1315"/>
        <v>458746.17960810865</v>
      </c>
      <c r="R6024" s="266">
        <f t="shared" si="1316"/>
        <v>720780.1685638295</v>
      </c>
    </row>
    <row r="6025" spans="1:18" x14ac:dyDescent="0.25">
      <c r="A6025" s="81">
        <v>5994</v>
      </c>
      <c r="B6025" s="93">
        <f t="shared" si="1305"/>
        <v>3.7122673922594226E-50</v>
      </c>
      <c r="C6025" s="178">
        <f t="shared" si="1306"/>
        <v>3.7038931563611935E-50</v>
      </c>
      <c r="D6025" s="165">
        <f t="shared" si="1307"/>
        <v>2.2558277767625785E-3</v>
      </c>
      <c r="E6025" s="166">
        <f t="shared" si="1317"/>
        <v>24.291375447755232</v>
      </c>
      <c r="F6025" s="167">
        <f t="shared" si="1318"/>
        <v>13.523687521691706</v>
      </c>
      <c r="G6025" s="167">
        <f t="shared" si="1308"/>
        <v>469975.50238446222</v>
      </c>
      <c r="H6025" s="167">
        <f t="shared" si="1309"/>
        <v>271299.98899881309</v>
      </c>
      <c r="I6025" s="168">
        <f t="shared" si="1310"/>
        <v>741275.49138327525</v>
      </c>
      <c r="J6025" s="168">
        <f t="shared" si="1312"/>
        <v>687684.95913693903</v>
      </c>
      <c r="K6025" s="94"/>
      <c r="L6025" s="265">
        <f t="shared" si="1311"/>
        <v>282479.23091351666</v>
      </c>
      <c r="M6025" s="265">
        <f>$G6025*NonHospFrac+theModel!$H6025*NonHospFrac</f>
        <v>458796.26046975865</v>
      </c>
      <c r="N6025" s="266">
        <f t="shared" si="1313"/>
        <v>741275.49138327525</v>
      </c>
      <c r="O6025" s="158"/>
      <c r="P6025" s="265">
        <f t="shared" si="1314"/>
        <v>262057.38706577098</v>
      </c>
      <c r="Q6025" s="265">
        <f t="shared" si="1315"/>
        <v>458794.70021913963</v>
      </c>
      <c r="R6025" s="266">
        <f t="shared" si="1316"/>
        <v>720852.08728491061</v>
      </c>
    </row>
    <row r="6026" spans="1:18" x14ac:dyDescent="0.25">
      <c r="A6026" s="81">
        <v>5995</v>
      </c>
      <c r="B6026" s="93">
        <f t="shared" si="1305"/>
        <v>3.6429205324598963E-50</v>
      </c>
      <c r="C6026" s="178">
        <f t="shared" si="1306"/>
        <v>3.6347027311342345E-50</v>
      </c>
      <c r="D6026" s="165">
        <f t="shared" si="1307"/>
        <v>2.2558277767625785E-3</v>
      </c>
      <c r="E6026" s="166">
        <f t="shared" si="1317"/>
        <v>24.291375447755232</v>
      </c>
      <c r="F6026" s="167">
        <f t="shared" si="1318"/>
        <v>13.525943349468468</v>
      </c>
      <c r="G6026" s="167">
        <f t="shared" si="1308"/>
        <v>470053.89696367568</v>
      </c>
      <c r="H6026" s="167">
        <f t="shared" si="1309"/>
        <v>271299.98899881309</v>
      </c>
      <c r="I6026" s="168">
        <f t="shared" si="1310"/>
        <v>741353.88596248883</v>
      </c>
      <c r="J6026" s="168">
        <f t="shared" si="1312"/>
        <v>687746.35741558438</v>
      </c>
      <c r="K6026" s="94"/>
      <c r="L6026" s="265">
        <f t="shared" si="1311"/>
        <v>282509.10488169908</v>
      </c>
      <c r="M6026" s="265">
        <f>$G6026*NonHospFrac+theModel!$H6026*NonHospFrac</f>
        <v>458844.78108078963</v>
      </c>
      <c r="N6026" s="266">
        <f t="shared" si="1313"/>
        <v>741353.88596248871</v>
      </c>
      <c r="O6026" s="158"/>
      <c r="P6026" s="265">
        <f t="shared" si="1314"/>
        <v>262080.78422206809</v>
      </c>
      <c r="Q6026" s="265">
        <f t="shared" si="1315"/>
        <v>458843.22083017061</v>
      </c>
      <c r="R6026" s="266">
        <f t="shared" si="1316"/>
        <v>720924.0050522387</v>
      </c>
    </row>
    <row r="6027" spans="1:18" x14ac:dyDescent="0.25">
      <c r="A6027" s="81">
        <v>5996</v>
      </c>
      <c r="B6027" s="93">
        <f t="shared" si="1305"/>
        <v>3.5748691038499672E-50</v>
      </c>
      <c r="C6027" s="178">
        <f t="shared" si="1306"/>
        <v>3.5668048148272119E-50</v>
      </c>
      <c r="D6027" s="165">
        <f t="shared" si="1307"/>
        <v>2.2558277767625785E-3</v>
      </c>
      <c r="E6027" s="166">
        <f t="shared" si="1317"/>
        <v>24.291375447755232</v>
      </c>
      <c r="F6027" s="167">
        <f t="shared" si="1318"/>
        <v>13.528199177245231</v>
      </c>
      <c r="G6027" s="167">
        <f t="shared" si="1308"/>
        <v>470132.29154288908</v>
      </c>
      <c r="H6027" s="167">
        <f t="shared" si="1309"/>
        <v>271299.98899881309</v>
      </c>
      <c r="I6027" s="168">
        <f t="shared" si="1310"/>
        <v>741432.28054170217</v>
      </c>
      <c r="J6027" s="168">
        <f t="shared" si="1312"/>
        <v>687807.75319151476</v>
      </c>
      <c r="K6027" s="94"/>
      <c r="L6027" s="265">
        <f t="shared" si="1311"/>
        <v>282538.9788498815</v>
      </c>
      <c r="M6027" s="265">
        <f>$G6027*NonHospFrac+theModel!$H6027*NonHospFrac</f>
        <v>458893.30169182061</v>
      </c>
      <c r="N6027" s="266">
        <f t="shared" si="1313"/>
        <v>741432.28054170217</v>
      </c>
      <c r="O6027" s="158"/>
      <c r="P6027" s="265">
        <f t="shared" si="1314"/>
        <v>262104.18042465104</v>
      </c>
      <c r="Q6027" s="265">
        <f t="shared" si="1315"/>
        <v>458891.74144120159</v>
      </c>
      <c r="R6027" s="266">
        <f t="shared" si="1316"/>
        <v>720995.92186585267</v>
      </c>
    </row>
    <row r="6028" spans="1:18" x14ac:dyDescent="0.25">
      <c r="A6028" s="81">
        <v>5997</v>
      </c>
      <c r="B6028" s="93">
        <f t="shared" si="1305"/>
        <v>3.5080889071800669E-50</v>
      </c>
      <c r="C6028" s="178">
        <f t="shared" si="1306"/>
        <v>3.5001752627798974E-50</v>
      </c>
      <c r="D6028" s="165">
        <f t="shared" si="1307"/>
        <v>2.2558277767625785E-3</v>
      </c>
      <c r="E6028" s="166">
        <f t="shared" si="1317"/>
        <v>24.291375447755232</v>
      </c>
      <c r="F6028" s="167">
        <f t="shared" si="1318"/>
        <v>13.530455005021993</v>
      </c>
      <c r="G6028" s="167">
        <f t="shared" si="1308"/>
        <v>470210.6861221026</v>
      </c>
      <c r="H6028" s="167">
        <f t="shared" si="1309"/>
        <v>271299.98899881309</v>
      </c>
      <c r="I6028" s="168">
        <f t="shared" si="1310"/>
        <v>741510.67512091575</v>
      </c>
      <c r="J6028" s="168">
        <f t="shared" si="1312"/>
        <v>687869.14646483271</v>
      </c>
      <c r="K6028" s="94"/>
      <c r="L6028" s="265">
        <f t="shared" si="1311"/>
        <v>282568.85281806398</v>
      </c>
      <c r="M6028" s="265">
        <f>$G6028*NonHospFrac+theModel!$H6028*NonHospFrac</f>
        <v>458941.82230285171</v>
      </c>
      <c r="N6028" s="266">
        <f t="shared" si="1313"/>
        <v>741510.67512091575</v>
      </c>
      <c r="O6028" s="158"/>
      <c r="P6028" s="265">
        <f t="shared" si="1314"/>
        <v>262127.57567355875</v>
      </c>
      <c r="Q6028" s="265">
        <f t="shared" si="1315"/>
        <v>458940.26205223269</v>
      </c>
      <c r="R6028" s="266">
        <f t="shared" si="1316"/>
        <v>721067.83772579138</v>
      </c>
    </row>
    <row r="6029" spans="1:18" x14ac:dyDescent="0.25">
      <c r="A6029" s="81">
        <v>5998</v>
      </c>
      <c r="B6029" s="93">
        <f t="shared" si="1305"/>
        <v>3.4425561952537745E-50</v>
      </c>
      <c r="C6029" s="178">
        <f t="shared" si="1306"/>
        <v>3.4347903813654548E-50</v>
      </c>
      <c r="D6029" s="165">
        <f t="shared" si="1307"/>
        <v>2.2558277767625785E-3</v>
      </c>
      <c r="E6029" s="166">
        <f t="shared" si="1317"/>
        <v>24.291375447755232</v>
      </c>
      <c r="F6029" s="167">
        <f t="shared" si="1318"/>
        <v>13.532710832798756</v>
      </c>
      <c r="G6029" s="167">
        <f t="shared" si="1308"/>
        <v>470289.08070131601</v>
      </c>
      <c r="H6029" s="167">
        <f t="shared" si="1309"/>
        <v>271299.98899881309</v>
      </c>
      <c r="I6029" s="168">
        <f t="shared" si="1310"/>
        <v>741589.0697001291</v>
      </c>
      <c r="J6029" s="168">
        <f t="shared" si="1312"/>
        <v>687930.53723563976</v>
      </c>
      <c r="K6029" s="94"/>
      <c r="L6029" s="265">
        <f t="shared" si="1311"/>
        <v>282598.72678624641</v>
      </c>
      <c r="M6029" s="265">
        <f>$G6029*NonHospFrac+theModel!$H6029*NonHospFrac</f>
        <v>458990.34291388269</v>
      </c>
      <c r="N6029" s="266">
        <f t="shared" si="1313"/>
        <v>741589.0697001291</v>
      </c>
      <c r="O6029" s="158"/>
      <c r="P6029" s="265">
        <f t="shared" si="1314"/>
        <v>262150.96996883</v>
      </c>
      <c r="Q6029" s="265">
        <f t="shared" si="1315"/>
        <v>458988.78266326367</v>
      </c>
      <c r="R6029" s="266">
        <f t="shared" si="1316"/>
        <v>721139.75263209362</v>
      </c>
    </row>
    <row r="6030" spans="1:18" x14ac:dyDescent="0.25">
      <c r="A6030" s="81">
        <v>5999</v>
      </c>
      <c r="B6030" s="93">
        <f t="shared" si="1305"/>
        <v>3.378247664483007E-50</v>
      </c>
      <c r="C6030" s="178">
        <f t="shared" si="1306"/>
        <v>3.3706269195646831E-50</v>
      </c>
      <c r="D6030" s="165">
        <f t="shared" si="1307"/>
        <v>2.2558277767625785E-3</v>
      </c>
      <c r="E6030" s="166">
        <f t="shared" si="1317"/>
        <v>24.291375447755232</v>
      </c>
      <c r="F6030" s="167">
        <f t="shared" si="1318"/>
        <v>13.534966660575519</v>
      </c>
      <c r="G6030" s="167">
        <f t="shared" si="1308"/>
        <v>470367.47528052935</v>
      </c>
      <c r="H6030" s="167">
        <f t="shared" si="1309"/>
        <v>271299.98899881309</v>
      </c>
      <c r="I6030" s="168">
        <f t="shared" si="1310"/>
        <v>741667.46427934244</v>
      </c>
      <c r="J6030" s="168">
        <f t="shared" si="1312"/>
        <v>687991.92550403811</v>
      </c>
      <c r="K6030" s="94"/>
      <c r="L6030" s="265">
        <f t="shared" si="1311"/>
        <v>282628.60075442877</v>
      </c>
      <c r="M6030" s="265">
        <f>$G6030*NonHospFrac+theModel!$H6030*NonHospFrac</f>
        <v>459038.86352491367</v>
      </c>
      <c r="N6030" s="266">
        <f t="shared" si="1313"/>
        <v>741667.46427934244</v>
      </c>
      <c r="O6030" s="158"/>
      <c r="P6030" s="265">
        <f t="shared" si="1314"/>
        <v>262174.36331050372</v>
      </c>
      <c r="Q6030" s="265">
        <f t="shared" si="1315"/>
        <v>459037.30327429465</v>
      </c>
      <c r="R6030" s="266">
        <f t="shared" si="1316"/>
        <v>721211.66658479837</v>
      </c>
    </row>
    <row r="6031" spans="1:18" x14ac:dyDescent="0.25">
      <c r="A6031" s="81">
        <v>6000</v>
      </c>
      <c r="B6031" s="93">
        <f t="shared" si="1305"/>
        <v>3.3151404466017493E-50</v>
      </c>
      <c r="C6031" s="178">
        <f t="shared" si="1306"/>
        <v>3.307662060698436E-50</v>
      </c>
      <c r="D6031" s="165">
        <f t="shared" si="1307"/>
        <v>2.2558277767625785E-3</v>
      </c>
      <c r="E6031" s="166">
        <f t="shared" si="1317"/>
        <v>24.291375447755232</v>
      </c>
      <c r="F6031" s="167">
        <f t="shared" si="1318"/>
        <v>13.537222488352281</v>
      </c>
      <c r="G6031" s="167">
        <f t="shared" si="1308"/>
        <v>470445.86985974276</v>
      </c>
      <c r="H6031" s="167">
        <f t="shared" si="1309"/>
        <v>271299.98899881309</v>
      </c>
      <c r="I6031" s="168">
        <f t="shared" si="1310"/>
        <v>741745.85885855579</v>
      </c>
      <c r="J6031" s="168">
        <f t="shared" si="1312"/>
        <v>688053.31127012975</v>
      </c>
      <c r="K6031" s="94"/>
      <c r="L6031" s="265">
        <f t="shared" si="1311"/>
        <v>282658.47472261119</v>
      </c>
      <c r="M6031" s="265">
        <f>$G6031*NonHospFrac+theModel!$H6031*NonHospFrac</f>
        <v>459087.38413594465</v>
      </c>
      <c r="N6031" s="266">
        <f t="shared" si="1313"/>
        <v>741745.85885855579</v>
      </c>
      <c r="O6031" s="158"/>
      <c r="P6031" s="265">
        <f t="shared" si="1314"/>
        <v>262197.75569861877</v>
      </c>
      <c r="Q6031" s="265">
        <f t="shared" si="1315"/>
        <v>459085.82388532563</v>
      </c>
      <c r="R6031" s="266">
        <f t="shared" si="1316"/>
        <v>721283.5795839444</v>
      </c>
    </row>
    <row r="6032" spans="1:18" x14ac:dyDescent="0.25">
      <c r="A6032" s="81">
        <v>6001</v>
      </c>
      <c r="B6032" s="93">
        <f t="shared" si="1305"/>
        <v>3.2532121005333164E-50</v>
      </c>
      <c r="C6032" s="178">
        <f t="shared" si="1306"/>
        <v>3.2458734143132329E-50</v>
      </c>
      <c r="D6032" s="165">
        <f t="shared" si="1307"/>
        <v>2.2558277767625785E-3</v>
      </c>
      <c r="E6032" s="166">
        <f t="shared" si="1317"/>
        <v>24.291375447755232</v>
      </c>
      <c r="F6032" s="167">
        <f t="shared" si="1318"/>
        <v>13.539478316129044</v>
      </c>
      <c r="G6032" s="167">
        <f t="shared" si="1308"/>
        <v>470524.26443895628</v>
      </c>
      <c r="H6032" s="167">
        <f t="shared" si="1309"/>
        <v>271299.98899881309</v>
      </c>
      <c r="I6032" s="168">
        <f t="shared" si="1310"/>
        <v>741824.25343776937</v>
      </c>
      <c r="J6032" s="168">
        <f t="shared" si="1312"/>
        <v>688114.69453401701</v>
      </c>
      <c r="K6032" s="94"/>
      <c r="L6032" s="265">
        <f t="shared" si="1311"/>
        <v>282688.34869079367</v>
      </c>
      <c r="M6032" s="265">
        <f>$G6032*NonHospFrac+theModel!$H6032*NonHospFrac</f>
        <v>459135.90474697563</v>
      </c>
      <c r="N6032" s="266">
        <f t="shared" si="1313"/>
        <v>741824.25343776937</v>
      </c>
      <c r="O6032" s="158"/>
      <c r="P6032" s="265">
        <f t="shared" si="1314"/>
        <v>262221.14713321411</v>
      </c>
      <c r="Q6032" s="265">
        <f t="shared" si="1315"/>
        <v>459134.34449635661</v>
      </c>
      <c r="R6032" s="266">
        <f t="shared" si="1316"/>
        <v>721355.49162957072</v>
      </c>
    </row>
    <row r="6033" spans="1:18" x14ac:dyDescent="0.25">
      <c r="A6033" s="81">
        <v>6002</v>
      </c>
      <c r="B6033" s="93">
        <f t="shared" si="1305"/>
        <v>3.1924406044110154E-50</v>
      </c>
      <c r="C6033" s="178">
        <f t="shared" si="1306"/>
        <v>3.1852390082199201E-50</v>
      </c>
      <c r="D6033" s="165">
        <f t="shared" si="1307"/>
        <v>2.2558277767625785E-3</v>
      </c>
      <c r="E6033" s="166">
        <f t="shared" si="1317"/>
        <v>24.291375447755232</v>
      </c>
      <c r="F6033" s="167">
        <f t="shared" si="1318"/>
        <v>13.541734143905806</v>
      </c>
      <c r="G6033" s="167">
        <f t="shared" si="1308"/>
        <v>470602.65901816968</v>
      </c>
      <c r="H6033" s="167">
        <f t="shared" si="1309"/>
        <v>271299.98899881309</v>
      </c>
      <c r="I6033" s="168">
        <f t="shared" si="1310"/>
        <v>741902.64801698271</v>
      </c>
      <c r="J6033" s="168">
        <f t="shared" si="1312"/>
        <v>688176.07529580139</v>
      </c>
      <c r="K6033" s="94"/>
      <c r="L6033" s="265">
        <f t="shared" si="1311"/>
        <v>282718.2226589761</v>
      </c>
      <c r="M6033" s="265">
        <f>$G6033*NonHospFrac+theModel!$H6033*NonHospFrac</f>
        <v>459184.42535800661</v>
      </c>
      <c r="N6033" s="266">
        <f t="shared" si="1313"/>
        <v>741902.64801698271</v>
      </c>
      <c r="O6033" s="158"/>
      <c r="P6033" s="265">
        <f t="shared" si="1314"/>
        <v>262244.5376143285</v>
      </c>
      <c r="Q6033" s="265">
        <f t="shared" si="1315"/>
        <v>459182.8651073876</v>
      </c>
      <c r="R6033" s="266">
        <f t="shared" si="1316"/>
        <v>721427.40272171609</v>
      </c>
    </row>
    <row r="6034" spans="1:18" x14ac:dyDescent="0.25">
      <c r="A6034" s="81">
        <v>6003</v>
      </c>
      <c r="B6034" s="93">
        <f t="shared" si="1305"/>
        <v>3.1328043477463722E-50</v>
      </c>
      <c r="C6034" s="178">
        <f t="shared" si="1306"/>
        <v>3.1257372806795631E-50</v>
      </c>
      <c r="D6034" s="165">
        <f t="shared" si="1307"/>
        <v>2.2558277767625785E-3</v>
      </c>
      <c r="E6034" s="166">
        <f t="shared" si="1317"/>
        <v>24.291375447755232</v>
      </c>
      <c r="F6034" s="167">
        <f t="shared" si="1318"/>
        <v>13.543989971682569</v>
      </c>
      <c r="G6034" s="167">
        <f t="shared" si="1308"/>
        <v>470681.05359738303</v>
      </c>
      <c r="H6034" s="167">
        <f t="shared" si="1309"/>
        <v>271299.98899881309</v>
      </c>
      <c r="I6034" s="168">
        <f t="shared" si="1310"/>
        <v>741981.04259619606</v>
      </c>
      <c r="J6034" s="168">
        <f t="shared" si="1312"/>
        <v>688237.453555585</v>
      </c>
      <c r="K6034" s="94"/>
      <c r="L6034" s="265">
        <f t="shared" si="1311"/>
        <v>282748.09662715846</v>
      </c>
      <c r="M6034" s="265">
        <f>$G6034*NonHospFrac+theModel!$H6034*NonHospFrac</f>
        <v>459232.9459690376</v>
      </c>
      <c r="N6034" s="266">
        <f t="shared" si="1313"/>
        <v>741981.04259619606</v>
      </c>
      <c r="O6034" s="158"/>
      <c r="P6034" s="265">
        <f t="shared" si="1314"/>
        <v>262267.92714200076</v>
      </c>
      <c r="Q6034" s="265">
        <f t="shared" si="1315"/>
        <v>459231.38571841858</v>
      </c>
      <c r="R6034" s="266">
        <f t="shared" si="1316"/>
        <v>721499.31286041928</v>
      </c>
    </row>
    <row r="6035" spans="1:18" x14ac:dyDescent="0.25">
      <c r="A6035" s="81">
        <v>6004</v>
      </c>
      <c r="B6035" s="93">
        <f t="shared" si="1305"/>
        <v>3.0742821237451196E-50</v>
      </c>
      <c r="C6035" s="178">
        <f t="shared" si="1306"/>
        <v>3.0673470727367708E-50</v>
      </c>
      <c r="D6035" s="165">
        <f t="shared" si="1307"/>
        <v>2.2558277767625785E-3</v>
      </c>
      <c r="E6035" s="166">
        <f t="shared" si="1317"/>
        <v>24.291375447755232</v>
      </c>
      <c r="F6035" s="167">
        <f t="shared" si="1318"/>
        <v>13.546245799459331</v>
      </c>
      <c r="G6035" s="167">
        <f t="shared" si="1308"/>
        <v>470759.44817659643</v>
      </c>
      <c r="H6035" s="167">
        <f t="shared" si="1309"/>
        <v>271299.98899881309</v>
      </c>
      <c r="I6035" s="168">
        <f t="shared" si="1310"/>
        <v>742059.43717540952</v>
      </c>
      <c r="J6035" s="168">
        <f t="shared" si="1312"/>
        <v>688298.82931347005</v>
      </c>
      <c r="K6035" s="94"/>
      <c r="L6035" s="265">
        <f t="shared" si="1311"/>
        <v>282777.97059534094</v>
      </c>
      <c r="M6035" s="265">
        <f>$G6035*NonHospFrac+theModel!$H6035*NonHospFrac</f>
        <v>459281.46658006858</v>
      </c>
      <c r="N6035" s="266">
        <f t="shared" si="1313"/>
        <v>742059.43717540952</v>
      </c>
      <c r="O6035" s="158"/>
      <c r="P6035" s="265">
        <f t="shared" si="1314"/>
        <v>262291.31571626989</v>
      </c>
      <c r="Q6035" s="265">
        <f t="shared" si="1315"/>
        <v>459279.90632944956</v>
      </c>
      <c r="R6035" s="266">
        <f t="shared" si="1316"/>
        <v>721571.22204571939</v>
      </c>
    </row>
    <row r="6036" spans="1:18" x14ac:dyDescent="0.25">
      <c r="A6036" s="81">
        <v>6005</v>
      </c>
      <c r="B6036" s="93">
        <f t="shared" si="1305"/>
        <v>3.0168531217652958E-50</v>
      </c>
      <c r="C6036" s="178">
        <f t="shared" si="1306"/>
        <v>3.0100476206948046E-50</v>
      </c>
      <c r="D6036" s="165">
        <f t="shared" si="1307"/>
        <v>2.2558277767625785E-3</v>
      </c>
      <c r="E6036" s="166">
        <f t="shared" si="1317"/>
        <v>24.291375447755232</v>
      </c>
      <c r="F6036" s="167">
        <f t="shared" si="1318"/>
        <v>13.548501627236094</v>
      </c>
      <c r="G6036" s="167">
        <f t="shared" si="1308"/>
        <v>470837.84275580995</v>
      </c>
      <c r="H6036" s="167">
        <f t="shared" si="1309"/>
        <v>271299.98899881309</v>
      </c>
      <c r="I6036" s="168">
        <f t="shared" si="1310"/>
        <v>742137.83175462298</v>
      </c>
      <c r="J6036" s="168">
        <f t="shared" si="1312"/>
        <v>688360.2025695584</v>
      </c>
      <c r="K6036" s="94"/>
      <c r="L6036" s="265">
        <f t="shared" si="1311"/>
        <v>282807.84456352337</v>
      </c>
      <c r="M6036" s="265">
        <f>$G6036*NonHospFrac+theModel!$H6036*NonHospFrac</f>
        <v>459329.98719109967</v>
      </c>
      <c r="N6036" s="266">
        <f t="shared" si="1313"/>
        <v>742137.83175462298</v>
      </c>
      <c r="O6036" s="158"/>
      <c r="P6036" s="265">
        <f t="shared" si="1314"/>
        <v>262314.70333717467</v>
      </c>
      <c r="Q6036" s="265">
        <f t="shared" si="1315"/>
        <v>459328.42694048065</v>
      </c>
      <c r="R6036" s="266">
        <f t="shared" si="1316"/>
        <v>721643.13027765532</v>
      </c>
    </row>
    <row r="6037" spans="1:18" x14ac:dyDescent="0.25">
      <c r="A6037" s="81">
        <v>6006</v>
      </c>
      <c r="B6037" s="93">
        <f t="shared" si="1305"/>
        <v>2.9604969199176344E-50</v>
      </c>
      <c r="C6037" s="178">
        <f t="shared" si="1306"/>
        <v>2.9538185487326639E-50</v>
      </c>
      <c r="D6037" s="165">
        <f t="shared" si="1307"/>
        <v>2.2558277767625785E-3</v>
      </c>
      <c r="E6037" s="166">
        <f t="shared" si="1317"/>
        <v>24.291375447755232</v>
      </c>
      <c r="F6037" s="167">
        <f t="shared" si="1318"/>
        <v>13.550757455012857</v>
      </c>
      <c r="G6037" s="167">
        <f t="shared" si="1308"/>
        <v>470916.23733502335</v>
      </c>
      <c r="H6037" s="167">
        <f t="shared" si="1309"/>
        <v>271299.98899881309</v>
      </c>
      <c r="I6037" s="168">
        <f t="shared" si="1310"/>
        <v>742216.22633383644</v>
      </c>
      <c r="J6037" s="168">
        <f t="shared" si="1312"/>
        <v>688421.57332395203</v>
      </c>
      <c r="K6037" s="94"/>
      <c r="L6037" s="265">
        <f t="shared" si="1311"/>
        <v>282837.71853170579</v>
      </c>
      <c r="M6037" s="265">
        <f>$G6037*NonHospFrac+theModel!$H6037*NonHospFrac</f>
        <v>459378.50780213065</v>
      </c>
      <c r="N6037" s="266">
        <f t="shared" si="1313"/>
        <v>742216.22633383644</v>
      </c>
      <c r="O6037" s="158"/>
      <c r="P6037" s="265">
        <f t="shared" si="1314"/>
        <v>262338.09000475396</v>
      </c>
      <c r="Q6037" s="265">
        <f t="shared" si="1315"/>
        <v>459376.94755151164</v>
      </c>
      <c r="R6037" s="266">
        <f t="shared" si="1316"/>
        <v>721715.0375562656</v>
      </c>
    </row>
    <row r="6038" spans="1:18" x14ac:dyDescent="0.25">
      <c r="A6038" s="81">
        <v>6007</v>
      </c>
      <c r="B6038" s="93">
        <f t="shared" si="1305"/>
        <v>2.9051934778027991E-50</v>
      </c>
      <c r="C6038" s="178">
        <f t="shared" si="1306"/>
        <v>2.8986398616587022E-50</v>
      </c>
      <c r="D6038" s="165">
        <f t="shared" si="1307"/>
        <v>2.2558277767625785E-3</v>
      </c>
      <c r="E6038" s="166">
        <f t="shared" si="1317"/>
        <v>24.291375447755232</v>
      </c>
      <c r="F6038" s="167">
        <f t="shared" si="1318"/>
        <v>13.553013282789619</v>
      </c>
      <c r="G6038" s="167">
        <f t="shared" si="1308"/>
        <v>470994.6319142367</v>
      </c>
      <c r="H6038" s="167">
        <f t="shared" si="1309"/>
        <v>271299.98899881309</v>
      </c>
      <c r="I6038" s="168">
        <f t="shared" si="1310"/>
        <v>742294.62091304979</v>
      </c>
      <c r="J6038" s="168">
        <f t="shared" si="1312"/>
        <v>688482.94157675281</v>
      </c>
      <c r="K6038" s="94"/>
      <c r="L6038" s="265">
        <f t="shared" si="1311"/>
        <v>282867.59249988815</v>
      </c>
      <c r="M6038" s="265">
        <f>$G6038*NonHospFrac+theModel!$H6038*NonHospFrac</f>
        <v>459427.02841316164</v>
      </c>
      <c r="N6038" s="266">
        <f t="shared" si="1313"/>
        <v>742294.62091304979</v>
      </c>
      <c r="O6038" s="158"/>
      <c r="P6038" s="265">
        <f t="shared" si="1314"/>
        <v>262361.4757190466</v>
      </c>
      <c r="Q6038" s="265">
        <f t="shared" si="1315"/>
        <v>459425.46816254262</v>
      </c>
      <c r="R6038" s="266">
        <f t="shared" si="1316"/>
        <v>721786.94388158922</v>
      </c>
    </row>
    <row r="6039" spans="1:18" x14ac:dyDescent="0.25">
      <c r="A6039" s="81">
        <v>6008</v>
      </c>
      <c r="B6039" s="93">
        <f t="shared" si="1305"/>
        <v>2.8509231293856508E-50</v>
      </c>
      <c r="C6039" s="178">
        <f t="shared" si="1306"/>
        <v>2.8444919378009678E-50</v>
      </c>
      <c r="D6039" s="165">
        <f t="shared" si="1307"/>
        <v>2.2558277767625785E-3</v>
      </c>
      <c r="E6039" s="166">
        <f t="shared" si="1317"/>
        <v>24.291375447755232</v>
      </c>
      <c r="F6039" s="167">
        <f t="shared" si="1318"/>
        <v>13.555269110566382</v>
      </c>
      <c r="G6039" s="167">
        <f t="shared" si="1308"/>
        <v>471073.0264934501</v>
      </c>
      <c r="H6039" s="167">
        <f t="shared" si="1309"/>
        <v>271299.98899881309</v>
      </c>
      <c r="I6039" s="168">
        <f t="shared" si="1310"/>
        <v>742373.01549226325</v>
      </c>
      <c r="J6039" s="168">
        <f t="shared" si="1312"/>
        <v>688544.30732806283</v>
      </c>
      <c r="K6039" s="94"/>
      <c r="L6039" s="265">
        <f t="shared" si="1311"/>
        <v>282897.46646807063</v>
      </c>
      <c r="M6039" s="265">
        <f>$G6039*NonHospFrac+theModel!$H6039*NonHospFrac</f>
        <v>459475.54902419262</v>
      </c>
      <c r="N6039" s="266">
        <f t="shared" si="1313"/>
        <v>742373.01549226325</v>
      </c>
      <c r="O6039" s="158"/>
      <c r="P6039" s="265">
        <f t="shared" si="1314"/>
        <v>262384.86048009159</v>
      </c>
      <c r="Q6039" s="265">
        <f t="shared" si="1315"/>
        <v>459473.9887735736</v>
      </c>
      <c r="R6039" s="266">
        <f t="shared" si="1316"/>
        <v>721858.84925366519</v>
      </c>
    </row>
    <row r="6040" spans="1:18" x14ac:dyDescent="0.25">
      <c r="A6040" s="81">
        <v>6009</v>
      </c>
      <c r="B6040" s="93">
        <f t="shared" si="1305"/>
        <v>2.7976665760013312E-50</v>
      </c>
      <c r="C6040" s="178">
        <f t="shared" si="1306"/>
        <v>2.7913555220290669E-50</v>
      </c>
      <c r="D6040" s="165">
        <f t="shared" si="1307"/>
        <v>2.2558277767625785E-3</v>
      </c>
      <c r="E6040" s="166">
        <f t="shared" si="1317"/>
        <v>24.291375447755232</v>
      </c>
      <c r="F6040" s="167">
        <f t="shared" si="1318"/>
        <v>13.557524938343144</v>
      </c>
      <c r="G6040" s="167">
        <f t="shared" si="1308"/>
        <v>471151.42107266356</v>
      </c>
      <c r="H6040" s="167">
        <f t="shared" si="1309"/>
        <v>271299.98899881309</v>
      </c>
      <c r="I6040" s="168">
        <f t="shared" si="1310"/>
        <v>742451.4100714766</v>
      </c>
      <c r="J6040" s="168">
        <f t="shared" si="1312"/>
        <v>688605.67057798395</v>
      </c>
      <c r="K6040" s="94"/>
      <c r="L6040" s="265">
        <f t="shared" si="1311"/>
        <v>282927.34043625306</v>
      </c>
      <c r="M6040" s="265">
        <f>$G6040*NonHospFrac+theModel!$H6040*NonHospFrac</f>
        <v>459524.0696352236</v>
      </c>
      <c r="N6040" s="266">
        <f t="shared" si="1313"/>
        <v>742451.4100714766</v>
      </c>
      <c r="O6040" s="158"/>
      <c r="P6040" s="265">
        <f t="shared" si="1314"/>
        <v>262408.24428792764</v>
      </c>
      <c r="Q6040" s="265">
        <f t="shared" si="1315"/>
        <v>459522.50938460458</v>
      </c>
      <c r="R6040" s="266">
        <f t="shared" si="1316"/>
        <v>721930.75367253227</v>
      </c>
    </row>
    <row r="6041" spans="1:18" x14ac:dyDescent="0.25">
      <c r="A6041" s="81">
        <v>6010</v>
      </c>
      <c r="B6041" s="93">
        <f t="shared" si="1305"/>
        <v>2.7454048794930678E-50</v>
      </c>
      <c r="C6041" s="178">
        <f t="shared" si="1306"/>
        <v>2.7392117189074476E-50</v>
      </c>
      <c r="D6041" s="165">
        <f t="shared" si="1307"/>
        <v>2.2558277767625785E-3</v>
      </c>
      <c r="E6041" s="166">
        <f t="shared" si="1317"/>
        <v>24.291375447755232</v>
      </c>
      <c r="F6041" s="167">
        <f t="shared" si="1318"/>
        <v>13.559780766119907</v>
      </c>
      <c r="G6041" s="167">
        <f t="shared" si="1308"/>
        <v>471229.81565187703</v>
      </c>
      <c r="H6041" s="167">
        <f t="shared" si="1309"/>
        <v>271299.98899881309</v>
      </c>
      <c r="I6041" s="168">
        <f t="shared" si="1310"/>
        <v>742529.80465069017</v>
      </c>
      <c r="J6041" s="168">
        <f t="shared" si="1312"/>
        <v>688667.03132661839</v>
      </c>
      <c r="K6041" s="94"/>
      <c r="L6041" s="265">
        <f t="shared" si="1311"/>
        <v>282957.21440443548</v>
      </c>
      <c r="M6041" s="265">
        <f>$G6041*NonHospFrac+theModel!$H6041*NonHospFrac</f>
        <v>459572.59024625458</v>
      </c>
      <c r="N6041" s="266">
        <f t="shared" si="1313"/>
        <v>742529.80465069006</v>
      </c>
      <c r="O6041" s="158"/>
      <c r="P6041" s="265">
        <f t="shared" si="1314"/>
        <v>262431.62714259367</v>
      </c>
      <c r="Q6041" s="265">
        <f t="shared" si="1315"/>
        <v>459571.02999563556</v>
      </c>
      <c r="R6041" s="266">
        <f t="shared" si="1316"/>
        <v>722002.65713822923</v>
      </c>
    </row>
    <row r="6042" spans="1:18" x14ac:dyDescent="0.25">
      <c r="A6042" s="81">
        <v>6011</v>
      </c>
      <c r="B6042" s="93">
        <f t="shared" si="1305"/>
        <v>2.6941194554775138E-50</v>
      </c>
      <c r="C6042" s="178">
        <f t="shared" si="1306"/>
        <v>2.688041985975931E-50</v>
      </c>
      <c r="D6042" s="165">
        <f t="shared" si="1307"/>
        <v>2.2558277767625785E-3</v>
      </c>
      <c r="E6042" s="166">
        <f t="shared" si="1317"/>
        <v>24.291375447755232</v>
      </c>
      <c r="F6042" s="167">
        <f t="shared" si="1318"/>
        <v>13.56203659389667</v>
      </c>
      <c r="G6042" s="167">
        <f t="shared" si="1308"/>
        <v>471308.21023109037</v>
      </c>
      <c r="H6042" s="167">
        <f t="shared" si="1309"/>
        <v>271299.98899881309</v>
      </c>
      <c r="I6042" s="168">
        <f t="shared" si="1310"/>
        <v>742608.19922990352</v>
      </c>
      <c r="J6042" s="168">
        <f t="shared" si="1312"/>
        <v>688728.38957406767</v>
      </c>
      <c r="K6042" s="94"/>
      <c r="L6042" s="265">
        <f t="shared" si="1311"/>
        <v>282987.08837261784</v>
      </c>
      <c r="M6042" s="265">
        <f>$G6042*NonHospFrac+theModel!$H6042*NonHospFrac</f>
        <v>459621.11085728556</v>
      </c>
      <c r="N6042" s="266">
        <f t="shared" si="1313"/>
        <v>742608.1992299034</v>
      </c>
      <c r="O6042" s="158"/>
      <c r="P6042" s="265">
        <f t="shared" si="1314"/>
        <v>262455.00904412847</v>
      </c>
      <c r="Q6042" s="265">
        <f t="shared" si="1315"/>
        <v>459619.55060666654</v>
      </c>
      <c r="R6042" s="266">
        <f t="shared" si="1316"/>
        <v>722074.55965079507</v>
      </c>
    </row>
    <row r="6043" spans="1:18" x14ac:dyDescent="0.25">
      <c r="A6043" s="81">
        <v>6012</v>
      </c>
      <c r="B6043" s="93">
        <f t="shared" si="1305"/>
        <v>2.6437920667361378E-50</v>
      </c>
      <c r="C6043" s="178">
        <f t="shared" si="1306"/>
        <v>2.6378281271560097E-50</v>
      </c>
      <c r="D6043" s="165">
        <f t="shared" si="1307"/>
        <v>2.2558277767625785E-3</v>
      </c>
      <c r="E6043" s="166">
        <f t="shared" si="1317"/>
        <v>24.291375447755232</v>
      </c>
      <c r="F6043" s="167">
        <f t="shared" si="1318"/>
        <v>13.564292421673432</v>
      </c>
      <c r="G6043" s="167">
        <f t="shared" si="1308"/>
        <v>471386.60481030383</v>
      </c>
      <c r="H6043" s="167">
        <f t="shared" si="1309"/>
        <v>271299.98899881309</v>
      </c>
      <c r="I6043" s="168">
        <f t="shared" si="1310"/>
        <v>742686.59380911686</v>
      </c>
      <c r="J6043" s="168">
        <f t="shared" si="1312"/>
        <v>688789.74532043398</v>
      </c>
      <c r="K6043" s="94"/>
      <c r="L6043" s="265">
        <f t="shared" si="1311"/>
        <v>283016.96234080032</v>
      </c>
      <c r="M6043" s="265">
        <f>$G6043*NonHospFrac+theModel!$H6043*NonHospFrac</f>
        <v>459669.63146831654</v>
      </c>
      <c r="N6043" s="266">
        <f t="shared" si="1313"/>
        <v>742686.59380911686</v>
      </c>
      <c r="O6043" s="158"/>
      <c r="P6043" s="265">
        <f t="shared" si="1314"/>
        <v>262478.38999257103</v>
      </c>
      <c r="Q6043" s="265">
        <f t="shared" si="1315"/>
        <v>459668.07121769752</v>
      </c>
      <c r="R6043" s="266">
        <f t="shared" si="1316"/>
        <v>722146.46121026855</v>
      </c>
    </row>
    <row r="6044" spans="1:18" x14ac:dyDescent="0.25">
      <c r="A6044" s="81">
        <v>6013</v>
      </c>
      <c r="B6044" s="93">
        <f t="shared" si="1305"/>
        <v>2.5944048167300269E-50</v>
      </c>
      <c r="C6044" s="178">
        <f t="shared" si="1306"/>
        <v>2.5885522862802806E-50</v>
      </c>
      <c r="D6044" s="165">
        <f t="shared" si="1307"/>
        <v>2.2558277767625785E-3</v>
      </c>
      <c r="E6044" s="166">
        <f t="shared" si="1317"/>
        <v>24.291375447755232</v>
      </c>
      <c r="F6044" s="167">
        <f t="shared" si="1318"/>
        <v>13.566548249450195</v>
      </c>
      <c r="G6044" s="167">
        <f t="shared" si="1308"/>
        <v>471464.99938951724</v>
      </c>
      <c r="H6044" s="167">
        <f t="shared" si="1309"/>
        <v>271299.98899881309</v>
      </c>
      <c r="I6044" s="168">
        <f t="shared" si="1310"/>
        <v>742764.98838833033</v>
      </c>
      <c r="J6044" s="168">
        <f t="shared" si="1312"/>
        <v>688851.09856581944</v>
      </c>
      <c r="K6044" s="94"/>
      <c r="L6044" s="265">
        <f t="shared" si="1311"/>
        <v>283046.83630898275</v>
      </c>
      <c r="M6044" s="265">
        <f>$G6044*NonHospFrac+theModel!$H6044*NonHospFrac</f>
        <v>459718.15207934752</v>
      </c>
      <c r="N6044" s="266">
        <f t="shared" si="1313"/>
        <v>742764.98838833021</v>
      </c>
      <c r="O6044" s="158"/>
      <c r="P6044" s="265">
        <f t="shared" si="1314"/>
        <v>262501.76998796006</v>
      </c>
      <c r="Q6044" s="265">
        <f t="shared" si="1315"/>
        <v>459716.5918287285</v>
      </c>
      <c r="R6044" s="266">
        <f t="shared" si="1316"/>
        <v>722218.36181668856</v>
      </c>
    </row>
    <row r="6045" spans="1:18" x14ac:dyDescent="0.25">
      <c r="A6045" s="81">
        <v>6014</v>
      </c>
      <c r="B6045" s="93">
        <f t="shared" si="1305"/>
        <v>2.5459401432358339E-50</v>
      </c>
      <c r="C6045" s="178">
        <f t="shared" si="1306"/>
        <v>2.5401969407427475E-50</v>
      </c>
      <c r="D6045" s="165">
        <f t="shared" si="1307"/>
        <v>2.2558277767625785E-3</v>
      </c>
      <c r="E6045" s="166">
        <f t="shared" si="1317"/>
        <v>24.291375447755232</v>
      </c>
      <c r="F6045" s="167">
        <f t="shared" si="1318"/>
        <v>13.568804077226957</v>
      </c>
      <c r="G6045" s="167">
        <f t="shared" si="1308"/>
        <v>471543.39396873076</v>
      </c>
      <c r="H6045" s="167">
        <f t="shared" si="1309"/>
        <v>271299.98899881309</v>
      </c>
      <c r="I6045" s="168">
        <f t="shared" si="1310"/>
        <v>742843.38296754379</v>
      </c>
      <c r="J6045" s="168">
        <f t="shared" si="1312"/>
        <v>688912.44931032578</v>
      </c>
      <c r="K6045" s="94"/>
      <c r="L6045" s="265">
        <f t="shared" si="1311"/>
        <v>283076.71027716517</v>
      </c>
      <c r="M6045" s="265">
        <f>$G6045*NonHospFrac+theModel!$H6045*NonHospFrac</f>
        <v>459766.67269037862</v>
      </c>
      <c r="N6045" s="266">
        <f t="shared" si="1313"/>
        <v>742843.38296754379</v>
      </c>
      <c r="O6045" s="158"/>
      <c r="P6045" s="265">
        <f t="shared" si="1314"/>
        <v>262525.14903033443</v>
      </c>
      <c r="Q6045" s="265">
        <f t="shared" si="1315"/>
        <v>459765.1124397596</v>
      </c>
      <c r="R6045" s="266">
        <f t="shared" si="1316"/>
        <v>722290.26147009409</v>
      </c>
    </row>
    <row r="6046" spans="1:18" x14ac:dyDescent="0.25">
      <c r="A6046" s="81">
        <v>6015</v>
      </c>
      <c r="B6046" s="93">
        <f t="shared" si="1305"/>
        <v>2.4983808121006094E-50</v>
      </c>
      <c r="C6046" s="178">
        <f t="shared" si="1306"/>
        <v>2.4927448952677422E-50</v>
      </c>
      <c r="D6046" s="165">
        <f t="shared" si="1307"/>
        <v>2.2558277767625785E-3</v>
      </c>
      <c r="E6046" s="166">
        <f t="shared" si="1317"/>
        <v>24.291375447755232</v>
      </c>
      <c r="F6046" s="167">
        <f t="shared" si="1318"/>
        <v>13.57105990500372</v>
      </c>
      <c r="G6046" s="167">
        <f t="shared" si="1308"/>
        <v>471621.78854794416</v>
      </c>
      <c r="H6046" s="167">
        <f t="shared" si="1309"/>
        <v>271299.98899881309</v>
      </c>
      <c r="I6046" s="168">
        <f t="shared" si="1310"/>
        <v>742921.77754675725</v>
      </c>
      <c r="J6046" s="168">
        <f t="shared" si="1312"/>
        <v>688973.797554055</v>
      </c>
      <c r="K6046" s="94"/>
      <c r="L6046" s="265">
        <f t="shared" si="1311"/>
        <v>283106.58424534765</v>
      </c>
      <c r="M6046" s="265">
        <f>$G6046*NonHospFrac+theModel!$H6046*NonHospFrac</f>
        <v>459815.1933014096</v>
      </c>
      <c r="N6046" s="266">
        <f t="shared" si="1313"/>
        <v>742921.77754675725</v>
      </c>
      <c r="O6046" s="158"/>
      <c r="P6046" s="265">
        <f t="shared" si="1314"/>
        <v>262548.52711973304</v>
      </c>
      <c r="Q6046" s="265">
        <f t="shared" si="1315"/>
        <v>459813.63305079058</v>
      </c>
      <c r="R6046" s="266">
        <f t="shared" si="1316"/>
        <v>722362.16017052368</v>
      </c>
    </row>
    <row r="6047" spans="1:18" x14ac:dyDescent="0.25">
      <c r="A6047" s="81">
        <v>6016</v>
      </c>
      <c r="B6047" s="93">
        <f t="shared" ref="B6047:B6110" si="1319">Constant*EXP(PowerTerm*(A6047)/7)</f>
        <v>2.4517099111132975E-50</v>
      </c>
      <c r="C6047" s="178">
        <f t="shared" ref="C6047:C6110" si="1320">(1-theFloor)*B6047</f>
        <v>2.4461792757952442E-50</v>
      </c>
      <c r="D6047" s="165">
        <f t="shared" ref="D6047:D6110" si="1321">theFloor</f>
        <v>2.2558277767625785E-3</v>
      </c>
      <c r="E6047" s="166">
        <f t="shared" si="1317"/>
        <v>24.291375447755232</v>
      </c>
      <c r="F6047" s="167">
        <f t="shared" si="1318"/>
        <v>13.573315732780483</v>
      </c>
      <c r="G6047" s="167">
        <f t="shared" ref="G6047:G6110" si="1322">$B$22*F6047*totInfected/365.25</f>
        <v>471700.18312715751</v>
      </c>
      <c r="H6047" s="167">
        <f t="shared" ref="H6047:H6110" si="1323">lostQALYs_Injured*E6047*totInfected/365.25</f>
        <v>271299.98899881309</v>
      </c>
      <c r="I6047" s="168">
        <f t="shared" ref="I6047:I6110" si="1324">H6047+G6047</f>
        <v>743000.1721259706</v>
      </c>
      <c r="J6047" s="168">
        <f t="shared" si="1312"/>
        <v>689035.14329710894</v>
      </c>
      <c r="K6047" s="94"/>
      <c r="L6047" s="265">
        <f t="shared" ref="L6047:L6110" si="1325">$G6047*HospFrac+$H6047*HospFrac</f>
        <v>283136.45821353002</v>
      </c>
      <c r="M6047" s="265">
        <f>$G6047*NonHospFrac+theModel!$H6047*NonHospFrac</f>
        <v>459863.71391244058</v>
      </c>
      <c r="N6047" s="266">
        <f t="shared" si="1313"/>
        <v>743000.1721259706</v>
      </c>
      <c r="O6047" s="158"/>
      <c r="P6047" s="265">
        <f t="shared" si="1314"/>
        <v>262571.9042561946</v>
      </c>
      <c r="Q6047" s="265">
        <f t="shared" si="1315"/>
        <v>459862.15366182156</v>
      </c>
      <c r="R6047" s="266">
        <f t="shared" si="1316"/>
        <v>722434.0579180161</v>
      </c>
    </row>
    <row r="6048" spans="1:18" x14ac:dyDescent="0.25">
      <c r="A6048" s="81">
        <v>6017</v>
      </c>
      <c r="B6048" s="93">
        <f t="shared" si="1319"/>
        <v>2.4059108439907101E-50</v>
      </c>
      <c r="C6048" s="178">
        <f t="shared" si="1320"/>
        <v>2.4004835234804216E-50</v>
      </c>
      <c r="D6048" s="165">
        <f t="shared" si="1321"/>
        <v>2.2558277767625785E-3</v>
      </c>
      <c r="E6048" s="166">
        <f t="shared" si="1317"/>
        <v>24.291375447755232</v>
      </c>
      <c r="F6048" s="167">
        <f t="shared" si="1318"/>
        <v>13.575571560557245</v>
      </c>
      <c r="G6048" s="167">
        <f t="shared" si="1322"/>
        <v>471778.57770637091</v>
      </c>
      <c r="H6048" s="167">
        <f t="shared" si="1323"/>
        <v>271299.98899881309</v>
      </c>
      <c r="I6048" s="168">
        <f t="shared" si="1324"/>
        <v>743078.56670518406</v>
      </c>
      <c r="J6048" s="168">
        <f t="shared" ref="J6048:J6111" si="1326">J6047+(I6048-I6047)/(1+discountDaily)^A6048</f>
        <v>689096.48653958971</v>
      </c>
      <c r="K6048" s="94"/>
      <c r="L6048" s="265">
        <f t="shared" si="1325"/>
        <v>283166.33218171244</v>
      </c>
      <c r="M6048" s="265">
        <f>$G6048*NonHospFrac+theModel!$H6048*NonHospFrac</f>
        <v>459912.23452347156</v>
      </c>
      <c r="N6048" s="266">
        <f t="shared" ref="N6048:N6111" si="1327">L6048+M6048</f>
        <v>743078.56670518406</v>
      </c>
      <c r="O6048" s="158"/>
      <c r="P6048" s="265">
        <f t="shared" ref="P6048:P6111" si="1328">P6047+(L6048-L6047)/(1+discountDaily)^A6048</f>
        <v>262595.28043975809</v>
      </c>
      <c r="Q6048" s="265">
        <f t="shared" ref="Q6048:Q6111" si="1329">Q6047+(M6048-M6047)/(1+discountDaily)^B6048</f>
        <v>459910.67427285254</v>
      </c>
      <c r="R6048" s="266">
        <f t="shared" ref="R6048:R6111" si="1330">P6048+Q6048</f>
        <v>722505.95471261069</v>
      </c>
    </row>
    <row r="6049" spans="1:18" x14ac:dyDescent="0.25">
      <c r="A6049" s="81">
        <v>6018</v>
      </c>
      <c r="B6049" s="93">
        <f t="shared" si="1319"/>
        <v>2.3609673244758518E-50</v>
      </c>
      <c r="C6049" s="178">
        <f t="shared" si="1320"/>
        <v>2.3556413888052703E-50</v>
      </c>
      <c r="D6049" s="165">
        <f t="shared" si="1321"/>
        <v>2.2558277767625785E-3</v>
      </c>
      <c r="E6049" s="166">
        <f t="shared" ref="E6049:E6112" si="1331">C6049+E6048</f>
        <v>24.291375447755232</v>
      </c>
      <c r="F6049" s="167">
        <f t="shared" ref="F6049:F6112" si="1332">D6049+F6048</f>
        <v>13.577827388334008</v>
      </c>
      <c r="G6049" s="167">
        <f t="shared" si="1322"/>
        <v>471856.97228558443</v>
      </c>
      <c r="H6049" s="167">
        <f t="shared" si="1323"/>
        <v>271299.98899881309</v>
      </c>
      <c r="I6049" s="168">
        <f t="shared" si="1324"/>
        <v>743156.96128439752</v>
      </c>
      <c r="J6049" s="168">
        <f t="shared" si="1326"/>
        <v>689157.82728159917</v>
      </c>
      <c r="K6049" s="94"/>
      <c r="L6049" s="265">
        <f t="shared" si="1325"/>
        <v>283196.20614989492</v>
      </c>
      <c r="M6049" s="265">
        <f>$G6049*NonHospFrac+theModel!$H6049*NonHospFrac</f>
        <v>459960.75513450254</v>
      </c>
      <c r="N6049" s="266">
        <f t="shared" si="1327"/>
        <v>743156.9612843974</v>
      </c>
      <c r="O6049" s="158"/>
      <c r="P6049" s="265">
        <f t="shared" si="1328"/>
        <v>262618.65567046241</v>
      </c>
      <c r="Q6049" s="265">
        <f t="shared" si="1329"/>
        <v>459959.19488388352</v>
      </c>
      <c r="R6049" s="266">
        <f t="shared" si="1330"/>
        <v>722577.85055434587</v>
      </c>
    </row>
    <row r="6050" spans="1:18" x14ac:dyDescent="0.25">
      <c r="A6050" s="81">
        <v>6019</v>
      </c>
      <c r="B6050" s="93">
        <f t="shared" si="1319"/>
        <v>2.3168633705464882E-50</v>
      </c>
      <c r="C6050" s="178">
        <f t="shared" si="1320"/>
        <v>2.3116369258002456E-50</v>
      </c>
      <c r="D6050" s="165">
        <f t="shared" si="1321"/>
        <v>2.2558277767625785E-3</v>
      </c>
      <c r="E6050" s="166">
        <f t="shared" si="1331"/>
        <v>24.291375447755232</v>
      </c>
      <c r="F6050" s="167">
        <f t="shared" si="1332"/>
        <v>13.58008321611077</v>
      </c>
      <c r="G6050" s="167">
        <f t="shared" si="1322"/>
        <v>471935.36686479783</v>
      </c>
      <c r="H6050" s="167">
        <f t="shared" si="1323"/>
        <v>271299.98899881309</v>
      </c>
      <c r="I6050" s="168">
        <f t="shared" si="1324"/>
        <v>743235.35586361098</v>
      </c>
      <c r="J6050" s="168">
        <f t="shared" si="1326"/>
        <v>689219.16552323929</v>
      </c>
      <c r="K6050" s="94"/>
      <c r="L6050" s="265">
        <f t="shared" si="1325"/>
        <v>283226.08011807734</v>
      </c>
      <c r="M6050" s="265">
        <f>$G6050*NonHospFrac+theModel!$H6050*NonHospFrac</f>
        <v>460009.27574553352</v>
      </c>
      <c r="N6050" s="266">
        <f t="shared" si="1327"/>
        <v>743235.35586361086</v>
      </c>
      <c r="O6050" s="158"/>
      <c r="P6050" s="265">
        <f t="shared" si="1328"/>
        <v>262642.02994834626</v>
      </c>
      <c r="Q6050" s="265">
        <f t="shared" si="1329"/>
        <v>460007.7154949145</v>
      </c>
      <c r="R6050" s="266">
        <f t="shared" si="1330"/>
        <v>722649.74544326076</v>
      </c>
    </row>
    <row r="6051" spans="1:18" x14ac:dyDescent="0.25">
      <c r="A6051" s="81">
        <v>6020</v>
      </c>
      <c r="B6051" s="93">
        <f t="shared" si="1319"/>
        <v>2.2735832987319315E-50</v>
      </c>
      <c r="C6051" s="178">
        <f t="shared" si="1320"/>
        <v>2.2684544863738683E-50</v>
      </c>
      <c r="D6051" s="165">
        <f t="shared" si="1321"/>
        <v>2.2558277767625785E-3</v>
      </c>
      <c r="E6051" s="166">
        <f t="shared" si="1331"/>
        <v>24.291375447755232</v>
      </c>
      <c r="F6051" s="167">
        <f t="shared" si="1332"/>
        <v>13.582339043887533</v>
      </c>
      <c r="G6051" s="167">
        <f t="shared" si="1322"/>
        <v>472013.76144401118</v>
      </c>
      <c r="H6051" s="167">
        <f t="shared" si="1323"/>
        <v>271299.98899881309</v>
      </c>
      <c r="I6051" s="168">
        <f t="shared" si="1324"/>
        <v>743313.75044282433</v>
      </c>
      <c r="J6051" s="168">
        <f t="shared" si="1326"/>
        <v>689280.50126461184</v>
      </c>
      <c r="K6051" s="94"/>
      <c r="L6051" s="265">
        <f t="shared" si="1325"/>
        <v>283255.95408625971</v>
      </c>
      <c r="M6051" s="265">
        <f>$G6051*NonHospFrac+theModel!$H6051*NonHospFrac</f>
        <v>460057.7963565645</v>
      </c>
      <c r="N6051" s="266">
        <f t="shared" si="1327"/>
        <v>743313.75044282421</v>
      </c>
      <c r="O6051" s="158"/>
      <c r="P6051" s="265">
        <f t="shared" si="1328"/>
        <v>262665.40327344846</v>
      </c>
      <c r="Q6051" s="265">
        <f t="shared" si="1329"/>
        <v>460056.23610594549</v>
      </c>
      <c r="R6051" s="266">
        <f t="shared" si="1330"/>
        <v>722721.63937939401</v>
      </c>
    </row>
    <row r="6052" spans="1:18" x14ac:dyDescent="0.25">
      <c r="A6052" s="81">
        <v>6021</v>
      </c>
      <c r="B6052" s="93">
        <f t="shared" si="1319"/>
        <v>2.2311117185358015E-50</v>
      </c>
      <c r="C6052" s="178">
        <f t="shared" si="1320"/>
        <v>2.226078714748068E-50</v>
      </c>
      <c r="D6052" s="165">
        <f t="shared" si="1321"/>
        <v>2.2558277767625785E-3</v>
      </c>
      <c r="E6052" s="166">
        <f t="shared" si="1331"/>
        <v>24.291375447755232</v>
      </c>
      <c r="F6052" s="167">
        <f t="shared" si="1332"/>
        <v>13.584594871664295</v>
      </c>
      <c r="G6052" s="167">
        <f t="shared" si="1322"/>
        <v>472092.15602322458</v>
      </c>
      <c r="H6052" s="167">
        <f t="shared" si="1323"/>
        <v>271299.98899881309</v>
      </c>
      <c r="I6052" s="168">
        <f t="shared" si="1324"/>
        <v>743392.14502203767</v>
      </c>
      <c r="J6052" s="168">
        <f t="shared" si="1326"/>
        <v>689341.83450581878</v>
      </c>
      <c r="K6052" s="94"/>
      <c r="L6052" s="265">
        <f t="shared" si="1325"/>
        <v>283285.82805444213</v>
      </c>
      <c r="M6052" s="265">
        <f>$G6052*NonHospFrac+theModel!$H6052*NonHospFrac</f>
        <v>460106.31696759549</v>
      </c>
      <c r="N6052" s="266">
        <f t="shared" si="1327"/>
        <v>743392.14502203767</v>
      </c>
      <c r="O6052" s="158"/>
      <c r="P6052" s="265">
        <f t="shared" si="1328"/>
        <v>262688.77564580797</v>
      </c>
      <c r="Q6052" s="265">
        <f t="shared" si="1329"/>
        <v>460104.75671697647</v>
      </c>
      <c r="R6052" s="266">
        <f t="shared" si="1330"/>
        <v>722793.53236278449</v>
      </c>
    </row>
    <row r="6053" spans="1:18" x14ac:dyDescent="0.25">
      <c r="A6053" s="81">
        <v>6022</v>
      </c>
      <c r="B6053" s="93">
        <f t="shared" si="1319"/>
        <v>2.1894335269634812E-50</v>
      </c>
      <c r="C6053" s="178">
        <f t="shared" si="1320"/>
        <v>2.1844945419979817E-50</v>
      </c>
      <c r="D6053" s="165">
        <f t="shared" si="1321"/>
        <v>2.2558277767625785E-3</v>
      </c>
      <c r="E6053" s="166">
        <f t="shared" si="1331"/>
        <v>24.291375447755232</v>
      </c>
      <c r="F6053" s="167">
        <f t="shared" si="1332"/>
        <v>13.586850699441058</v>
      </c>
      <c r="G6053" s="167">
        <f t="shared" si="1322"/>
        <v>472170.5506024381</v>
      </c>
      <c r="H6053" s="167">
        <f t="shared" si="1323"/>
        <v>271299.98899881309</v>
      </c>
      <c r="I6053" s="168">
        <f t="shared" si="1324"/>
        <v>743470.53960125125</v>
      </c>
      <c r="J6053" s="168">
        <f t="shared" si="1326"/>
        <v>689403.16524696222</v>
      </c>
      <c r="K6053" s="94"/>
      <c r="L6053" s="265">
        <f t="shared" si="1325"/>
        <v>283315.70202262461</v>
      </c>
      <c r="M6053" s="265">
        <f>$G6053*NonHospFrac+theModel!$H6053*NonHospFrac</f>
        <v>460154.83757862658</v>
      </c>
      <c r="N6053" s="266">
        <f t="shared" si="1327"/>
        <v>743470.53960125125</v>
      </c>
      <c r="O6053" s="158"/>
      <c r="P6053" s="265">
        <f t="shared" si="1328"/>
        <v>262712.14706546359</v>
      </c>
      <c r="Q6053" s="265">
        <f t="shared" si="1329"/>
        <v>460153.27732800756</v>
      </c>
      <c r="R6053" s="266">
        <f t="shared" si="1330"/>
        <v>722865.4243934711</v>
      </c>
    </row>
    <row r="6054" spans="1:18" x14ac:dyDescent="0.25">
      <c r="A6054" s="81">
        <v>6023</v>
      </c>
      <c r="B6054" s="93">
        <f t="shared" si="1319"/>
        <v>2.1485339031509781E-50</v>
      </c>
      <c r="C6054" s="178">
        <f t="shared" si="1320"/>
        <v>2.1436871806929338E-50</v>
      </c>
      <c r="D6054" s="165">
        <f t="shared" si="1321"/>
        <v>2.2558277767625785E-3</v>
      </c>
      <c r="E6054" s="166">
        <f t="shared" si="1331"/>
        <v>24.291375447755232</v>
      </c>
      <c r="F6054" s="167">
        <f t="shared" si="1332"/>
        <v>13.589106527217821</v>
      </c>
      <c r="G6054" s="167">
        <f t="shared" si="1322"/>
        <v>472248.94518165151</v>
      </c>
      <c r="H6054" s="167">
        <f t="shared" si="1323"/>
        <v>271299.98899881309</v>
      </c>
      <c r="I6054" s="168">
        <f t="shared" si="1324"/>
        <v>743548.9341804646</v>
      </c>
      <c r="J6054" s="168">
        <f t="shared" si="1326"/>
        <v>689464.49348814378</v>
      </c>
      <c r="K6054" s="94"/>
      <c r="L6054" s="265">
        <f t="shared" si="1325"/>
        <v>283345.57599080703</v>
      </c>
      <c r="M6054" s="265">
        <f>$G6054*NonHospFrac+theModel!$H6054*NonHospFrac</f>
        <v>460203.35818965756</v>
      </c>
      <c r="N6054" s="266">
        <f t="shared" si="1327"/>
        <v>743548.9341804646</v>
      </c>
      <c r="O6054" s="158"/>
      <c r="P6054" s="265">
        <f t="shared" si="1328"/>
        <v>262735.51753245411</v>
      </c>
      <c r="Q6054" s="265">
        <f t="shared" si="1329"/>
        <v>460201.79793903854</v>
      </c>
      <c r="R6054" s="266">
        <f t="shared" si="1330"/>
        <v>722937.31547149271</v>
      </c>
    </row>
    <row r="6055" spans="1:18" x14ac:dyDescent="0.25">
      <c r="A6055" s="81">
        <v>6024</v>
      </c>
      <c r="B6055" s="93">
        <f t="shared" si="1319"/>
        <v>2.108398303095093E-50</v>
      </c>
      <c r="C6055" s="178">
        <f t="shared" si="1320"/>
        <v>2.1036421196384921E-50</v>
      </c>
      <c r="D6055" s="165">
        <f t="shared" si="1321"/>
        <v>2.2558277767625785E-3</v>
      </c>
      <c r="E6055" s="166">
        <f t="shared" si="1331"/>
        <v>24.291375447755232</v>
      </c>
      <c r="F6055" s="167">
        <f t="shared" si="1332"/>
        <v>13.591362354994583</v>
      </c>
      <c r="G6055" s="167">
        <f t="shared" si="1322"/>
        <v>472327.33976086485</v>
      </c>
      <c r="H6055" s="167">
        <f t="shared" si="1323"/>
        <v>271299.98899881309</v>
      </c>
      <c r="I6055" s="168">
        <f t="shared" si="1324"/>
        <v>743627.32875967794</v>
      </c>
      <c r="J6055" s="168">
        <f t="shared" si="1326"/>
        <v>689525.81922946544</v>
      </c>
      <c r="K6055" s="94"/>
      <c r="L6055" s="265">
        <f t="shared" si="1325"/>
        <v>283375.4499589894</v>
      </c>
      <c r="M6055" s="265">
        <f>$G6055*NonHospFrac+theModel!$H6055*NonHospFrac</f>
        <v>460251.87880068854</v>
      </c>
      <c r="N6055" s="266">
        <f t="shared" si="1327"/>
        <v>743627.32875967794</v>
      </c>
      <c r="O6055" s="158"/>
      <c r="P6055" s="265">
        <f t="shared" si="1328"/>
        <v>262758.88704681833</v>
      </c>
      <c r="Q6055" s="265">
        <f t="shared" si="1329"/>
        <v>460250.31855006953</v>
      </c>
      <c r="R6055" s="266">
        <f t="shared" si="1330"/>
        <v>723009.20559688786</v>
      </c>
    </row>
    <row r="6056" spans="1:18" x14ac:dyDescent="0.25">
      <c r="A6056" s="81">
        <v>6025</v>
      </c>
      <c r="B6056" s="93">
        <f t="shared" si="1319"/>
        <v>2.0690124544810432E-50</v>
      </c>
      <c r="C6056" s="178">
        <f t="shared" si="1320"/>
        <v>2.0643451187157571E-50</v>
      </c>
      <c r="D6056" s="165">
        <f t="shared" si="1321"/>
        <v>2.2558277767625785E-3</v>
      </c>
      <c r="E6056" s="166">
        <f t="shared" si="1331"/>
        <v>24.291375447755232</v>
      </c>
      <c r="F6056" s="167">
        <f t="shared" si="1332"/>
        <v>13.593618182771346</v>
      </c>
      <c r="G6056" s="167">
        <f t="shared" si="1322"/>
        <v>472405.73434007831</v>
      </c>
      <c r="H6056" s="167">
        <f t="shared" si="1323"/>
        <v>271299.98899881309</v>
      </c>
      <c r="I6056" s="168">
        <f t="shared" si="1324"/>
        <v>743705.7233388914</v>
      </c>
      <c r="J6056" s="168">
        <f t="shared" si="1326"/>
        <v>689587.14247102931</v>
      </c>
      <c r="K6056" s="94"/>
      <c r="L6056" s="265">
        <f t="shared" si="1325"/>
        <v>283405.32392717188</v>
      </c>
      <c r="M6056" s="265">
        <f>$G6056*NonHospFrac+theModel!$H6056*NonHospFrac</f>
        <v>460300.39941171953</v>
      </c>
      <c r="N6056" s="266">
        <f t="shared" si="1327"/>
        <v>743705.7233388914</v>
      </c>
      <c r="O6056" s="158"/>
      <c r="P6056" s="265">
        <f t="shared" si="1328"/>
        <v>262782.25560859527</v>
      </c>
      <c r="Q6056" s="265">
        <f t="shared" si="1329"/>
        <v>460298.83916110051</v>
      </c>
      <c r="R6056" s="266">
        <f t="shared" si="1330"/>
        <v>723081.09476969577</v>
      </c>
    </row>
    <row r="6057" spans="1:18" x14ac:dyDescent="0.25">
      <c r="A6057" s="81">
        <v>6026</v>
      </c>
      <c r="B6057" s="93">
        <f t="shared" si="1319"/>
        <v>2.030362351607679E-50</v>
      </c>
      <c r="C6057" s="178">
        <f t="shared" si="1320"/>
        <v>2.0257822038180294E-50</v>
      </c>
      <c r="D6057" s="165">
        <f t="shared" si="1321"/>
        <v>2.2558277767625785E-3</v>
      </c>
      <c r="E6057" s="166">
        <f t="shared" si="1331"/>
        <v>24.291375447755232</v>
      </c>
      <c r="F6057" s="167">
        <f t="shared" si="1332"/>
        <v>13.595874010548108</v>
      </c>
      <c r="G6057" s="167">
        <f t="shared" si="1322"/>
        <v>472484.12891929178</v>
      </c>
      <c r="H6057" s="167">
        <f t="shared" si="1323"/>
        <v>271299.98899881309</v>
      </c>
      <c r="I6057" s="168">
        <f t="shared" si="1324"/>
        <v>743784.11791810486</v>
      </c>
      <c r="J6057" s="168">
        <f t="shared" si="1326"/>
        <v>689648.46321293712</v>
      </c>
      <c r="K6057" s="94"/>
      <c r="L6057" s="265">
        <f t="shared" si="1325"/>
        <v>283435.1978953543</v>
      </c>
      <c r="M6057" s="265">
        <f>$G6057*NonHospFrac+theModel!$H6057*NonHospFrac</f>
        <v>460348.92002275051</v>
      </c>
      <c r="N6057" s="266">
        <f t="shared" si="1327"/>
        <v>743784.11791810486</v>
      </c>
      <c r="O6057" s="158"/>
      <c r="P6057" s="265">
        <f t="shared" si="1328"/>
        <v>262805.62321782357</v>
      </c>
      <c r="Q6057" s="265">
        <f t="shared" si="1329"/>
        <v>460347.35977213149</v>
      </c>
      <c r="R6057" s="266">
        <f t="shared" si="1330"/>
        <v>723152.98298995499</v>
      </c>
    </row>
    <row r="6058" spans="1:18" x14ac:dyDescent="0.25">
      <c r="A6058" s="81">
        <v>6027</v>
      </c>
      <c r="B6058" s="93">
        <f t="shared" si="1319"/>
        <v>1.9924342504065469E-50</v>
      </c>
      <c r="C6058" s="178">
        <f t="shared" si="1320"/>
        <v>1.9879396618811068E-50</v>
      </c>
      <c r="D6058" s="165">
        <f t="shared" si="1321"/>
        <v>2.2558277767625785E-3</v>
      </c>
      <c r="E6058" s="166">
        <f t="shared" si="1331"/>
        <v>24.291375447755232</v>
      </c>
      <c r="F6058" s="167">
        <f t="shared" si="1332"/>
        <v>13.598129838324871</v>
      </c>
      <c r="G6058" s="167">
        <f t="shared" si="1322"/>
        <v>472562.52349850524</v>
      </c>
      <c r="H6058" s="167">
        <f t="shared" si="1323"/>
        <v>271299.98899881309</v>
      </c>
      <c r="I6058" s="168">
        <f t="shared" si="1324"/>
        <v>743862.51249731833</v>
      </c>
      <c r="J6058" s="168">
        <f t="shared" si="1326"/>
        <v>689709.78145529074</v>
      </c>
      <c r="K6058" s="94"/>
      <c r="L6058" s="265">
        <f t="shared" si="1325"/>
        <v>283465.07186353672</v>
      </c>
      <c r="M6058" s="265">
        <f>$G6058*NonHospFrac+theModel!$H6058*NonHospFrac</f>
        <v>460397.4406337816</v>
      </c>
      <c r="N6058" s="266">
        <f t="shared" si="1327"/>
        <v>743862.51249731833</v>
      </c>
      <c r="O6058" s="158"/>
      <c r="P6058" s="265">
        <f t="shared" si="1328"/>
        <v>262828.98987454211</v>
      </c>
      <c r="Q6058" s="265">
        <f t="shared" si="1329"/>
        <v>460395.88038316258</v>
      </c>
      <c r="R6058" s="266">
        <f t="shared" si="1330"/>
        <v>723224.87025770475</v>
      </c>
    </row>
    <row r="6059" spans="1:18" x14ac:dyDescent="0.25">
      <c r="A6059" s="81">
        <v>6028</v>
      </c>
      <c r="B6059" s="93">
        <f t="shared" si="1319"/>
        <v>1.9552146635549326E-50</v>
      </c>
      <c r="C6059" s="178">
        <f t="shared" si="1320"/>
        <v>1.9508040360073519E-50</v>
      </c>
      <c r="D6059" s="165">
        <f t="shared" si="1321"/>
        <v>2.2558277767625785E-3</v>
      </c>
      <c r="E6059" s="166">
        <f t="shared" si="1331"/>
        <v>24.291375447755232</v>
      </c>
      <c r="F6059" s="167">
        <f t="shared" si="1332"/>
        <v>13.600385666101634</v>
      </c>
      <c r="G6059" s="167">
        <f t="shared" si="1322"/>
        <v>472640.91807771852</v>
      </c>
      <c r="H6059" s="167">
        <f t="shared" si="1323"/>
        <v>271299.98899881309</v>
      </c>
      <c r="I6059" s="168">
        <f t="shared" si="1324"/>
        <v>743940.90707653156</v>
      </c>
      <c r="J6059" s="168">
        <f t="shared" si="1326"/>
        <v>689771.09719819191</v>
      </c>
      <c r="K6059" s="94"/>
      <c r="L6059" s="265">
        <f t="shared" si="1325"/>
        <v>283494.94583171909</v>
      </c>
      <c r="M6059" s="265">
        <f>$G6059*NonHospFrac+theModel!$H6059*NonHospFrac</f>
        <v>460445.96124481247</v>
      </c>
      <c r="N6059" s="266">
        <f t="shared" si="1327"/>
        <v>743940.90707653156</v>
      </c>
      <c r="O6059" s="158"/>
      <c r="P6059" s="265">
        <f t="shared" si="1328"/>
        <v>262852.35557878966</v>
      </c>
      <c r="Q6059" s="265">
        <f t="shared" si="1329"/>
        <v>460444.40099419345</v>
      </c>
      <c r="R6059" s="266">
        <f t="shared" si="1330"/>
        <v>723296.75657298311</v>
      </c>
    </row>
    <row r="6060" spans="1:18" x14ac:dyDescent="0.25">
      <c r="A6060" s="81">
        <v>6029</v>
      </c>
      <c r="B6060" s="93">
        <f t="shared" si="1319"/>
        <v>1.9186903556792822E-50</v>
      </c>
      <c r="C6060" s="178">
        <f t="shared" si="1320"/>
        <v>1.9143621206799344E-50</v>
      </c>
      <c r="D6060" s="165">
        <f t="shared" si="1321"/>
        <v>2.2558277767625785E-3</v>
      </c>
      <c r="E6060" s="166">
        <f t="shared" si="1331"/>
        <v>24.291375447755232</v>
      </c>
      <c r="F6060" s="167">
        <f t="shared" si="1332"/>
        <v>13.602641493878396</v>
      </c>
      <c r="G6060" s="167">
        <f t="shared" si="1322"/>
        <v>472719.31265693199</v>
      </c>
      <c r="H6060" s="167">
        <f t="shared" si="1323"/>
        <v>271299.98899881309</v>
      </c>
      <c r="I6060" s="168">
        <f t="shared" si="1324"/>
        <v>744019.30165574513</v>
      </c>
      <c r="J6060" s="168">
        <f t="shared" si="1326"/>
        <v>689832.41044174298</v>
      </c>
      <c r="K6060" s="94"/>
      <c r="L6060" s="265">
        <f t="shared" si="1325"/>
        <v>283524.81979990157</v>
      </c>
      <c r="M6060" s="265">
        <f>$G6060*NonHospFrac+theModel!$H6060*NonHospFrac</f>
        <v>460494.48185584345</v>
      </c>
      <c r="N6060" s="266">
        <f t="shared" si="1327"/>
        <v>744019.30165574502</v>
      </c>
      <c r="O6060" s="158"/>
      <c r="P6060" s="265">
        <f t="shared" si="1328"/>
        <v>262875.72033060523</v>
      </c>
      <c r="Q6060" s="265">
        <f t="shared" si="1329"/>
        <v>460492.92160522443</v>
      </c>
      <c r="R6060" s="266">
        <f t="shared" si="1330"/>
        <v>723368.64193582966</v>
      </c>
    </row>
    <row r="6061" spans="1:18" x14ac:dyDescent="0.25">
      <c r="A6061" s="81">
        <v>6030</v>
      </c>
      <c r="B6061" s="93">
        <f t="shared" si="1319"/>
        <v>1.8828483386491154E-50</v>
      </c>
      <c r="C6061" s="178">
        <f t="shared" si="1320"/>
        <v>1.8786009570673593E-50</v>
      </c>
      <c r="D6061" s="165">
        <f t="shared" si="1321"/>
        <v>2.2558277767625785E-3</v>
      </c>
      <c r="E6061" s="166">
        <f t="shared" si="1331"/>
        <v>24.291375447755232</v>
      </c>
      <c r="F6061" s="167">
        <f t="shared" si="1332"/>
        <v>13.604897321655159</v>
      </c>
      <c r="G6061" s="167">
        <f t="shared" si="1322"/>
        <v>472797.70723614545</v>
      </c>
      <c r="H6061" s="167">
        <f t="shared" si="1323"/>
        <v>271299.98899881309</v>
      </c>
      <c r="I6061" s="168">
        <f t="shared" si="1324"/>
        <v>744097.69623495848</v>
      </c>
      <c r="J6061" s="168">
        <f t="shared" si="1326"/>
        <v>689893.72118604532</v>
      </c>
      <c r="K6061" s="94"/>
      <c r="L6061" s="265">
        <f t="shared" si="1325"/>
        <v>283554.69376808399</v>
      </c>
      <c r="M6061" s="265">
        <f>$G6061*NonHospFrac+theModel!$H6061*NonHospFrac</f>
        <v>460543.00246687455</v>
      </c>
      <c r="N6061" s="266">
        <f t="shared" si="1327"/>
        <v>744097.69623495848</v>
      </c>
      <c r="O6061" s="158"/>
      <c r="P6061" s="265">
        <f t="shared" si="1328"/>
        <v>262899.08413002745</v>
      </c>
      <c r="Q6061" s="265">
        <f t="shared" si="1329"/>
        <v>460541.44221625553</v>
      </c>
      <c r="R6061" s="266">
        <f t="shared" si="1330"/>
        <v>723440.52634628303</v>
      </c>
    </row>
    <row r="6062" spans="1:18" x14ac:dyDescent="0.25">
      <c r="A6062" s="81">
        <v>6031</v>
      </c>
      <c r="B6062" s="93">
        <f t="shared" si="1319"/>
        <v>1.8476758669580068E-50</v>
      </c>
      <c r="C6062" s="178">
        <f t="shared" si="1320"/>
        <v>1.8435078284148689E-50</v>
      </c>
      <c r="D6062" s="165">
        <f t="shared" si="1321"/>
        <v>2.2558277767625785E-3</v>
      </c>
      <c r="E6062" s="166">
        <f t="shared" si="1331"/>
        <v>24.291375447755232</v>
      </c>
      <c r="F6062" s="167">
        <f t="shared" si="1332"/>
        <v>13.607153149431921</v>
      </c>
      <c r="G6062" s="167">
        <f t="shared" si="1322"/>
        <v>472876.10181535891</v>
      </c>
      <c r="H6062" s="167">
        <f t="shared" si="1323"/>
        <v>271299.98899881309</v>
      </c>
      <c r="I6062" s="168">
        <f t="shared" si="1324"/>
        <v>744176.09081417206</v>
      </c>
      <c r="J6062" s="168">
        <f t="shared" si="1326"/>
        <v>689955.02943120128</v>
      </c>
      <c r="K6062" s="94"/>
      <c r="L6062" s="265">
        <f t="shared" si="1325"/>
        <v>283584.56773626641</v>
      </c>
      <c r="M6062" s="265">
        <f>$G6062*NonHospFrac+theModel!$H6062*NonHospFrac</f>
        <v>460591.52307790553</v>
      </c>
      <c r="N6062" s="266">
        <f t="shared" si="1327"/>
        <v>744176.09081417194</v>
      </c>
      <c r="O6062" s="158"/>
      <c r="P6062" s="265">
        <f t="shared" si="1328"/>
        <v>262922.44697709521</v>
      </c>
      <c r="Q6062" s="265">
        <f t="shared" si="1329"/>
        <v>460589.96282728651</v>
      </c>
      <c r="R6062" s="266">
        <f t="shared" si="1330"/>
        <v>723512.40980438166</v>
      </c>
    </row>
    <row r="6063" spans="1:18" x14ac:dyDescent="0.25">
      <c r="A6063" s="81">
        <v>6032</v>
      </c>
      <c r="B6063" s="93">
        <f t="shared" si="1319"/>
        <v>1.8131604331915506E-50</v>
      </c>
      <c r="C6063" s="178">
        <f t="shared" si="1320"/>
        <v>1.8090702555226301E-50</v>
      </c>
      <c r="D6063" s="165">
        <f t="shared" si="1321"/>
        <v>2.2558277767625785E-3</v>
      </c>
      <c r="E6063" s="166">
        <f t="shared" si="1331"/>
        <v>24.291375447755232</v>
      </c>
      <c r="F6063" s="167">
        <f t="shared" si="1332"/>
        <v>13.609408977208684</v>
      </c>
      <c r="G6063" s="167">
        <f t="shared" si="1322"/>
        <v>472954.49639457231</v>
      </c>
      <c r="H6063" s="167">
        <f t="shared" si="1323"/>
        <v>271299.98899881309</v>
      </c>
      <c r="I6063" s="168">
        <f t="shared" si="1324"/>
        <v>744254.4853933854</v>
      </c>
      <c r="J6063" s="168">
        <f t="shared" si="1326"/>
        <v>690016.33517731226</v>
      </c>
      <c r="K6063" s="94"/>
      <c r="L6063" s="265">
        <f t="shared" si="1325"/>
        <v>283614.44170444889</v>
      </c>
      <c r="M6063" s="265">
        <f>$G6063*NonHospFrac+theModel!$H6063*NonHospFrac</f>
        <v>460640.04368893651</v>
      </c>
      <c r="N6063" s="266">
        <f t="shared" si="1327"/>
        <v>744254.4853933854</v>
      </c>
      <c r="O6063" s="158"/>
      <c r="P6063" s="265">
        <f t="shared" si="1328"/>
        <v>262945.8088718474</v>
      </c>
      <c r="Q6063" s="265">
        <f t="shared" si="1329"/>
        <v>460638.48343831749</v>
      </c>
      <c r="R6063" s="266">
        <f t="shared" si="1330"/>
        <v>723584.29231016489</v>
      </c>
    </row>
    <row r="6064" spans="1:18" x14ac:dyDescent="0.25">
      <c r="A6064" s="81">
        <v>6033</v>
      </c>
      <c r="B6064" s="93">
        <f t="shared" si="1319"/>
        <v>1.7792897635795609E-50</v>
      </c>
      <c r="C6064" s="178">
        <f t="shared" si="1320"/>
        <v>1.7752759923079688E-50</v>
      </c>
      <c r="D6064" s="165">
        <f t="shared" si="1321"/>
        <v>2.2558277767625785E-3</v>
      </c>
      <c r="E6064" s="166">
        <f t="shared" si="1331"/>
        <v>24.291375447755232</v>
      </c>
      <c r="F6064" s="167">
        <f t="shared" si="1332"/>
        <v>13.611664804985447</v>
      </c>
      <c r="G6064" s="167">
        <f t="shared" si="1322"/>
        <v>473032.89097378566</v>
      </c>
      <c r="H6064" s="167">
        <f t="shared" si="1323"/>
        <v>271299.98899881309</v>
      </c>
      <c r="I6064" s="168">
        <f t="shared" si="1324"/>
        <v>744332.87997259875</v>
      </c>
      <c r="J6064" s="168">
        <f t="shared" si="1326"/>
        <v>690077.63842448033</v>
      </c>
      <c r="K6064" s="94"/>
      <c r="L6064" s="265">
        <f t="shared" si="1325"/>
        <v>283644.31567263126</v>
      </c>
      <c r="M6064" s="265">
        <f>$G6064*NonHospFrac+theModel!$H6064*NonHospFrac</f>
        <v>460688.56429996749</v>
      </c>
      <c r="N6064" s="266">
        <f t="shared" si="1327"/>
        <v>744332.87997259875</v>
      </c>
      <c r="O6064" s="158"/>
      <c r="P6064" s="265">
        <f t="shared" si="1328"/>
        <v>262969.16981432267</v>
      </c>
      <c r="Q6064" s="265">
        <f t="shared" si="1329"/>
        <v>460687.00404934847</v>
      </c>
      <c r="R6064" s="266">
        <f t="shared" si="1330"/>
        <v>723656.17386367114</v>
      </c>
    </row>
    <row r="6065" spans="1:18" x14ac:dyDescent="0.25">
      <c r="A6065" s="81">
        <v>6034</v>
      </c>
      <c r="B6065" s="93">
        <f t="shared" si="1319"/>
        <v>1.7460518136315144E-50</v>
      </c>
      <c r="C6065" s="178">
        <f t="shared" si="1320"/>
        <v>1.7421130214506578E-50</v>
      </c>
      <c r="D6065" s="165">
        <f t="shared" si="1321"/>
        <v>2.2558277767625785E-3</v>
      </c>
      <c r="E6065" s="166">
        <f t="shared" si="1331"/>
        <v>24.291375447755232</v>
      </c>
      <c r="F6065" s="167">
        <f t="shared" si="1332"/>
        <v>13.613920632762209</v>
      </c>
      <c r="G6065" s="167">
        <f t="shared" si="1322"/>
        <v>473111.28555299906</v>
      </c>
      <c r="H6065" s="167">
        <f t="shared" si="1323"/>
        <v>271299.98899881309</v>
      </c>
      <c r="I6065" s="168">
        <f t="shared" si="1324"/>
        <v>744411.27455181209</v>
      </c>
      <c r="J6065" s="168">
        <f t="shared" si="1326"/>
        <v>690138.93917280738</v>
      </c>
      <c r="K6065" s="94"/>
      <c r="L6065" s="265">
        <f t="shared" si="1325"/>
        <v>283674.18964081368</v>
      </c>
      <c r="M6065" s="265">
        <f>$G6065*NonHospFrac+theModel!$H6065*NonHospFrac</f>
        <v>460737.08491099847</v>
      </c>
      <c r="N6065" s="266">
        <f t="shared" si="1327"/>
        <v>744411.27455181209</v>
      </c>
      <c r="O6065" s="158"/>
      <c r="P6065" s="265">
        <f t="shared" si="1328"/>
        <v>262992.52980455995</v>
      </c>
      <c r="Q6065" s="265">
        <f t="shared" si="1329"/>
        <v>460735.52466037945</v>
      </c>
      <c r="R6065" s="266">
        <f t="shared" si="1330"/>
        <v>723728.0544649394</v>
      </c>
    </row>
    <row r="6066" spans="1:18" x14ac:dyDescent="0.25">
      <c r="A6066" s="81">
        <v>6035</v>
      </c>
      <c r="B6066" s="93">
        <f t="shared" si="1319"/>
        <v>1.7134347638535036E-50</v>
      </c>
      <c r="C6066" s="178">
        <f t="shared" si="1320"/>
        <v>1.7095695501195323E-50</v>
      </c>
      <c r="D6066" s="165">
        <f t="shared" si="1321"/>
        <v>2.2558277767625785E-3</v>
      </c>
      <c r="E6066" s="166">
        <f t="shared" si="1331"/>
        <v>24.291375447755232</v>
      </c>
      <c r="F6066" s="167">
        <f t="shared" si="1332"/>
        <v>13.616176460538972</v>
      </c>
      <c r="G6066" s="167">
        <f t="shared" si="1322"/>
        <v>473189.68013221258</v>
      </c>
      <c r="H6066" s="167">
        <f t="shared" si="1323"/>
        <v>271299.98899881309</v>
      </c>
      <c r="I6066" s="168">
        <f t="shared" si="1324"/>
        <v>744489.66913102567</v>
      </c>
      <c r="J6066" s="168">
        <f t="shared" si="1326"/>
        <v>690200.23742239538</v>
      </c>
      <c r="K6066" s="94"/>
      <c r="L6066" s="265">
        <f t="shared" si="1325"/>
        <v>283704.0636089961</v>
      </c>
      <c r="M6066" s="265">
        <f>$G6066*NonHospFrac+theModel!$H6066*NonHospFrac</f>
        <v>460785.60552202945</v>
      </c>
      <c r="N6066" s="266">
        <f t="shared" si="1327"/>
        <v>744489.66913102556</v>
      </c>
      <c r="O6066" s="158"/>
      <c r="P6066" s="265">
        <f t="shared" si="1328"/>
        <v>263015.88884259807</v>
      </c>
      <c r="Q6066" s="265">
        <f t="shared" si="1329"/>
        <v>460784.04527141043</v>
      </c>
      <c r="R6066" s="266">
        <f t="shared" si="1330"/>
        <v>723799.93411400844</v>
      </c>
    </row>
    <row r="6067" spans="1:18" x14ac:dyDescent="0.25">
      <c r="A6067" s="81">
        <v>6036</v>
      </c>
      <c r="B6067" s="93">
        <f t="shared" si="1319"/>
        <v>1.6814270155451941E-50</v>
      </c>
      <c r="C6067" s="178">
        <f t="shared" si="1320"/>
        <v>1.6776340057789283E-50</v>
      </c>
      <c r="D6067" s="165">
        <f t="shared" si="1321"/>
        <v>2.2558277767625785E-3</v>
      </c>
      <c r="E6067" s="166">
        <f t="shared" si="1331"/>
        <v>24.291375447755232</v>
      </c>
      <c r="F6067" s="167">
        <f t="shared" si="1332"/>
        <v>13.618432288315734</v>
      </c>
      <c r="G6067" s="167">
        <f t="shared" si="1322"/>
        <v>473268.07471142599</v>
      </c>
      <c r="H6067" s="167">
        <f t="shared" si="1323"/>
        <v>271299.98899881309</v>
      </c>
      <c r="I6067" s="168">
        <f t="shared" si="1324"/>
        <v>744568.06371023902</v>
      </c>
      <c r="J6067" s="168">
        <f t="shared" si="1326"/>
        <v>690261.53317334596</v>
      </c>
      <c r="K6067" s="94"/>
      <c r="L6067" s="265">
        <f t="shared" si="1325"/>
        <v>283733.93757717859</v>
      </c>
      <c r="M6067" s="265">
        <f>$G6067*NonHospFrac+theModel!$H6067*NonHospFrac</f>
        <v>460834.12613306055</v>
      </c>
      <c r="N6067" s="266">
        <f t="shared" si="1327"/>
        <v>744568.06371023913</v>
      </c>
      <c r="O6067" s="158"/>
      <c r="P6067" s="265">
        <f t="shared" si="1328"/>
        <v>263039.24692847586</v>
      </c>
      <c r="Q6067" s="265">
        <f t="shared" si="1329"/>
        <v>460832.56588244153</v>
      </c>
      <c r="R6067" s="266">
        <f t="shared" si="1330"/>
        <v>723871.81281091738</v>
      </c>
    </row>
    <row r="6068" spans="1:18" x14ac:dyDescent="0.25">
      <c r="A6068" s="81">
        <v>6037</v>
      </c>
      <c r="B6068" s="93">
        <f t="shared" si="1319"/>
        <v>1.6500171866753025E-50</v>
      </c>
      <c r="C6068" s="178">
        <f t="shared" si="1320"/>
        <v>1.6462950320734647E-50</v>
      </c>
      <c r="D6068" s="165">
        <f t="shared" si="1321"/>
        <v>2.2558277767625785E-3</v>
      </c>
      <c r="E6068" s="166">
        <f t="shared" si="1331"/>
        <v>24.291375447755232</v>
      </c>
      <c r="F6068" s="167">
        <f t="shared" si="1332"/>
        <v>13.620688116092497</v>
      </c>
      <c r="G6068" s="167">
        <f t="shared" si="1322"/>
        <v>473346.46929063933</v>
      </c>
      <c r="H6068" s="167">
        <f t="shared" si="1323"/>
        <v>271299.98899881309</v>
      </c>
      <c r="I6068" s="168">
        <f t="shared" si="1324"/>
        <v>744646.45828945236</v>
      </c>
      <c r="J6068" s="168">
        <f t="shared" si="1326"/>
        <v>690322.82642576098</v>
      </c>
      <c r="K6068" s="94"/>
      <c r="L6068" s="265">
        <f t="shared" si="1325"/>
        <v>283763.81154536095</v>
      </c>
      <c r="M6068" s="265">
        <f>$G6068*NonHospFrac+theModel!$H6068*NonHospFrac</f>
        <v>460882.64674409141</v>
      </c>
      <c r="N6068" s="266">
        <f t="shared" si="1327"/>
        <v>744646.45828945236</v>
      </c>
      <c r="O6068" s="158"/>
      <c r="P6068" s="265">
        <f t="shared" si="1328"/>
        <v>263062.60406223196</v>
      </c>
      <c r="Q6068" s="265">
        <f t="shared" si="1329"/>
        <v>460881.08649347239</v>
      </c>
      <c r="R6068" s="266">
        <f t="shared" si="1330"/>
        <v>723943.69055570429</v>
      </c>
    </row>
    <row r="6069" spans="1:18" x14ac:dyDescent="0.25">
      <c r="A6069" s="81">
        <v>6038</v>
      </c>
      <c r="B6069" s="93">
        <f t="shared" si="1319"/>
        <v>1.6191941078341154E-50</v>
      </c>
      <c r="C6069" s="178">
        <f t="shared" si="1320"/>
        <v>1.6155414847896928E-50</v>
      </c>
      <c r="D6069" s="165">
        <f t="shared" si="1321"/>
        <v>2.2558277767625785E-3</v>
      </c>
      <c r="E6069" s="166">
        <f t="shared" si="1331"/>
        <v>24.291375447755232</v>
      </c>
      <c r="F6069" s="167">
        <f t="shared" si="1332"/>
        <v>13.622943943869259</v>
      </c>
      <c r="G6069" s="167">
        <f t="shared" si="1322"/>
        <v>473424.86386985274</v>
      </c>
      <c r="H6069" s="167">
        <f t="shared" si="1323"/>
        <v>271299.98899881309</v>
      </c>
      <c r="I6069" s="168">
        <f t="shared" si="1324"/>
        <v>744724.85286866582</v>
      </c>
      <c r="J6069" s="168">
        <f t="shared" si="1326"/>
        <v>690384.11717974243</v>
      </c>
      <c r="K6069" s="94"/>
      <c r="L6069" s="265">
        <f t="shared" si="1325"/>
        <v>283793.68551354337</v>
      </c>
      <c r="M6069" s="265">
        <f>$G6069*NonHospFrac+theModel!$H6069*NonHospFrac</f>
        <v>460931.16735512239</v>
      </c>
      <c r="N6069" s="266">
        <f t="shared" si="1327"/>
        <v>744724.85286866571</v>
      </c>
      <c r="O6069" s="158"/>
      <c r="P6069" s="265">
        <f t="shared" si="1328"/>
        <v>263085.96024390537</v>
      </c>
      <c r="Q6069" s="265">
        <f t="shared" si="1329"/>
        <v>460929.60710450338</v>
      </c>
      <c r="R6069" s="266">
        <f t="shared" si="1330"/>
        <v>724015.56734840875</v>
      </c>
    </row>
    <row r="6070" spans="1:18" x14ac:dyDescent="0.25">
      <c r="A6070" s="81">
        <v>6039</v>
      </c>
      <c r="B6070" s="93">
        <f t="shared" si="1319"/>
        <v>1.5889468182616233E-50</v>
      </c>
      <c r="C6070" s="178">
        <f t="shared" si="1320"/>
        <v>1.5853624278931901E-50</v>
      </c>
      <c r="D6070" s="165">
        <f t="shared" si="1321"/>
        <v>2.2558277767625785E-3</v>
      </c>
      <c r="E6070" s="166">
        <f t="shared" si="1331"/>
        <v>24.291375447755232</v>
      </c>
      <c r="F6070" s="167">
        <f t="shared" si="1332"/>
        <v>13.625199771646022</v>
      </c>
      <c r="G6070" s="167">
        <f t="shared" si="1322"/>
        <v>473503.25844906626</v>
      </c>
      <c r="H6070" s="167">
        <f t="shared" si="1323"/>
        <v>271299.98899881309</v>
      </c>
      <c r="I6070" s="168">
        <f t="shared" si="1324"/>
        <v>744803.24744787929</v>
      </c>
      <c r="J6070" s="168">
        <f t="shared" si="1326"/>
        <v>690445.40543539217</v>
      </c>
      <c r="K6070" s="94"/>
      <c r="L6070" s="265">
        <f t="shared" si="1325"/>
        <v>283823.5594817258</v>
      </c>
      <c r="M6070" s="265">
        <f>$G6070*NonHospFrac+theModel!$H6070*NonHospFrac</f>
        <v>460979.68796615349</v>
      </c>
      <c r="N6070" s="266">
        <f t="shared" si="1327"/>
        <v>744803.24744787929</v>
      </c>
      <c r="O6070" s="158"/>
      <c r="P6070" s="265">
        <f t="shared" si="1328"/>
        <v>263109.31547353481</v>
      </c>
      <c r="Q6070" s="265">
        <f t="shared" si="1329"/>
        <v>460978.12771553447</v>
      </c>
      <c r="R6070" s="266">
        <f t="shared" si="1330"/>
        <v>724087.44318906928</v>
      </c>
    </row>
    <row r="6071" spans="1:18" x14ac:dyDescent="0.25">
      <c r="A6071" s="81">
        <v>6040</v>
      </c>
      <c r="B6071" s="93">
        <f t="shared" si="1319"/>
        <v>1.5592645619498475E-50</v>
      </c>
      <c r="C6071" s="178">
        <f t="shared" si="1320"/>
        <v>1.5557471296396795E-50</v>
      </c>
      <c r="D6071" s="165">
        <f t="shared" si="1321"/>
        <v>2.2558277767625785E-3</v>
      </c>
      <c r="E6071" s="166">
        <f t="shared" si="1331"/>
        <v>24.291375447755232</v>
      </c>
      <c r="F6071" s="167">
        <f t="shared" si="1332"/>
        <v>13.627455599422785</v>
      </c>
      <c r="G6071" s="167">
        <f t="shared" si="1322"/>
        <v>473581.65302827966</v>
      </c>
      <c r="H6071" s="167">
        <f t="shared" si="1323"/>
        <v>271299.98899881309</v>
      </c>
      <c r="I6071" s="168">
        <f t="shared" si="1324"/>
        <v>744881.64202709275</v>
      </c>
      <c r="J6071" s="168">
        <f t="shared" si="1326"/>
        <v>690506.69119281194</v>
      </c>
      <c r="K6071" s="94"/>
      <c r="L6071" s="265">
        <f t="shared" si="1325"/>
        <v>283853.43344990828</v>
      </c>
      <c r="M6071" s="265">
        <f>$G6071*NonHospFrac+theModel!$H6071*NonHospFrac</f>
        <v>461028.20857718447</v>
      </c>
      <c r="N6071" s="266">
        <f t="shared" si="1327"/>
        <v>744881.64202709275</v>
      </c>
      <c r="O6071" s="158"/>
      <c r="P6071" s="265">
        <f t="shared" si="1328"/>
        <v>263132.66975115921</v>
      </c>
      <c r="Q6071" s="265">
        <f t="shared" si="1329"/>
        <v>461026.64832656545</v>
      </c>
      <c r="R6071" s="266">
        <f t="shared" si="1330"/>
        <v>724159.31807772466</v>
      </c>
    </row>
    <row r="6072" spans="1:18" x14ac:dyDescent="0.25">
      <c r="A6072" s="81">
        <v>6041</v>
      </c>
      <c r="B6072" s="93">
        <f t="shared" si="1319"/>
        <v>1.5301367838179782E-50</v>
      </c>
      <c r="C6072" s="178">
        <f t="shared" si="1320"/>
        <v>1.5266850587587954E-50</v>
      </c>
      <c r="D6072" s="165">
        <f t="shared" si="1321"/>
        <v>2.2558277767625785E-3</v>
      </c>
      <c r="E6072" s="166">
        <f t="shared" si="1331"/>
        <v>24.291375447755232</v>
      </c>
      <c r="F6072" s="167">
        <f t="shared" si="1332"/>
        <v>13.629711427199547</v>
      </c>
      <c r="G6072" s="167">
        <f t="shared" si="1322"/>
        <v>473660.047607493</v>
      </c>
      <c r="H6072" s="167">
        <f t="shared" si="1323"/>
        <v>271299.98899881309</v>
      </c>
      <c r="I6072" s="168">
        <f t="shared" si="1324"/>
        <v>744960.03660630609</v>
      </c>
      <c r="J6072" s="168">
        <f t="shared" si="1326"/>
        <v>690567.97445210349</v>
      </c>
      <c r="K6072" s="94"/>
      <c r="L6072" s="265">
        <f t="shared" si="1325"/>
        <v>283883.30741809064</v>
      </c>
      <c r="M6072" s="265">
        <f>$G6072*NonHospFrac+theModel!$H6072*NonHospFrac</f>
        <v>461076.72918821545</v>
      </c>
      <c r="N6072" s="266">
        <f t="shared" si="1327"/>
        <v>744960.03660630609</v>
      </c>
      <c r="O6072" s="158"/>
      <c r="P6072" s="265">
        <f t="shared" si="1328"/>
        <v>263156.02307681716</v>
      </c>
      <c r="Q6072" s="265">
        <f t="shared" si="1329"/>
        <v>461075.16893759643</v>
      </c>
      <c r="R6072" s="266">
        <f t="shared" si="1330"/>
        <v>724231.19201441365</v>
      </c>
    </row>
    <row r="6073" spans="1:18" x14ac:dyDescent="0.25">
      <c r="A6073" s="81">
        <v>6042</v>
      </c>
      <c r="B6073" s="93">
        <f t="shared" si="1319"/>
        <v>1.5015531259589841E-50</v>
      </c>
      <c r="C6073" s="178">
        <f t="shared" si="1320"/>
        <v>1.4981658807091611E-50</v>
      </c>
      <c r="D6073" s="165">
        <f t="shared" si="1321"/>
        <v>2.2558277767625785E-3</v>
      </c>
      <c r="E6073" s="166">
        <f t="shared" si="1331"/>
        <v>24.291375447755232</v>
      </c>
      <c r="F6073" s="167">
        <f t="shared" si="1332"/>
        <v>13.63196725497631</v>
      </c>
      <c r="G6073" s="167">
        <f t="shared" si="1322"/>
        <v>473738.44218670647</v>
      </c>
      <c r="H6073" s="167">
        <f t="shared" si="1323"/>
        <v>271299.98899881309</v>
      </c>
      <c r="I6073" s="168">
        <f t="shared" si="1324"/>
        <v>745038.43118551956</v>
      </c>
      <c r="J6073" s="168">
        <f t="shared" si="1326"/>
        <v>690629.2552133688</v>
      </c>
      <c r="K6073" s="94"/>
      <c r="L6073" s="265">
        <f t="shared" si="1325"/>
        <v>283913.18138627312</v>
      </c>
      <c r="M6073" s="265">
        <f>$G6073*NonHospFrac+theModel!$H6073*NonHospFrac</f>
        <v>461125.24979924643</v>
      </c>
      <c r="N6073" s="266">
        <f t="shared" si="1327"/>
        <v>745038.43118551956</v>
      </c>
      <c r="O6073" s="158"/>
      <c r="P6073" s="265">
        <f t="shared" si="1328"/>
        <v>263179.37545054767</v>
      </c>
      <c r="Q6073" s="265">
        <f t="shared" si="1329"/>
        <v>461123.68954862742</v>
      </c>
      <c r="R6073" s="266">
        <f t="shared" si="1330"/>
        <v>724303.06499917503</v>
      </c>
    </row>
    <row r="6074" spans="1:18" x14ac:dyDescent="0.25">
      <c r="A6074" s="81">
        <v>6043</v>
      </c>
      <c r="B6074" s="93">
        <f t="shared" si="1319"/>
        <v>1.4735034239562089E-50</v>
      </c>
      <c r="C6074" s="178">
        <f t="shared" si="1320"/>
        <v>1.4701794540032937E-50</v>
      </c>
      <c r="D6074" s="165">
        <f t="shared" si="1321"/>
        <v>2.2558277767625785E-3</v>
      </c>
      <c r="E6074" s="166">
        <f t="shared" si="1331"/>
        <v>24.291375447755232</v>
      </c>
      <c r="F6074" s="167">
        <f t="shared" si="1332"/>
        <v>13.634223082753072</v>
      </c>
      <c r="G6074" s="167">
        <f t="shared" si="1322"/>
        <v>473816.83676591993</v>
      </c>
      <c r="H6074" s="167">
        <f t="shared" si="1323"/>
        <v>271299.98899881309</v>
      </c>
      <c r="I6074" s="168">
        <f t="shared" si="1324"/>
        <v>745116.82576473302</v>
      </c>
      <c r="J6074" s="168">
        <f t="shared" si="1326"/>
        <v>690690.53347670962</v>
      </c>
      <c r="K6074" s="94"/>
      <c r="L6074" s="265">
        <f t="shared" si="1325"/>
        <v>283943.05535445554</v>
      </c>
      <c r="M6074" s="265">
        <f>$G6074*NonHospFrac+theModel!$H6074*NonHospFrac</f>
        <v>461173.77041027742</v>
      </c>
      <c r="N6074" s="266">
        <f t="shared" si="1327"/>
        <v>745116.8257647329</v>
      </c>
      <c r="O6074" s="158"/>
      <c r="P6074" s="265">
        <f t="shared" si="1328"/>
        <v>263202.72687238938</v>
      </c>
      <c r="Q6074" s="265">
        <f t="shared" si="1329"/>
        <v>461172.2101596584</v>
      </c>
      <c r="R6074" s="266">
        <f t="shared" si="1330"/>
        <v>724374.93703204778</v>
      </c>
    </row>
    <row r="6075" spans="1:18" x14ac:dyDescent="0.25">
      <c r="A6075" s="81">
        <v>6044</v>
      </c>
      <c r="B6075" s="93">
        <f t="shared" si="1319"/>
        <v>1.4459777032691159E-50</v>
      </c>
      <c r="C6075" s="178">
        <f t="shared" si="1320"/>
        <v>1.4427158266015022E-50</v>
      </c>
      <c r="D6075" s="165">
        <f t="shared" si="1321"/>
        <v>2.2558277767625785E-3</v>
      </c>
      <c r="E6075" s="166">
        <f t="shared" si="1331"/>
        <v>24.291375447755232</v>
      </c>
      <c r="F6075" s="167">
        <f t="shared" si="1332"/>
        <v>13.636478910529835</v>
      </c>
      <c r="G6075" s="167">
        <f t="shared" si="1322"/>
        <v>473895.23134513339</v>
      </c>
      <c r="H6075" s="167">
        <f t="shared" si="1323"/>
        <v>271299.98899881309</v>
      </c>
      <c r="I6075" s="168">
        <f t="shared" si="1324"/>
        <v>745195.22034394648</v>
      </c>
      <c r="J6075" s="168">
        <f t="shared" si="1326"/>
        <v>690751.80924222781</v>
      </c>
      <c r="K6075" s="94"/>
      <c r="L6075" s="265">
        <f t="shared" si="1325"/>
        <v>283972.92932263797</v>
      </c>
      <c r="M6075" s="265">
        <f>$G6075*NonHospFrac+theModel!$H6075*NonHospFrac</f>
        <v>461222.29102130851</v>
      </c>
      <c r="N6075" s="266">
        <f t="shared" si="1327"/>
        <v>745195.22034394648</v>
      </c>
      <c r="O6075" s="158"/>
      <c r="P6075" s="265">
        <f t="shared" si="1328"/>
        <v>263226.07734238118</v>
      </c>
      <c r="Q6075" s="265">
        <f t="shared" si="1329"/>
        <v>461220.73077068949</v>
      </c>
      <c r="R6075" s="266">
        <f t="shared" si="1330"/>
        <v>724446.80811307067</v>
      </c>
    </row>
    <row r="6076" spans="1:18" x14ac:dyDescent="0.25">
      <c r="A6076" s="81">
        <v>6045</v>
      </c>
      <c r="B6076" s="93">
        <f t="shared" si="1319"/>
        <v>1.4189661756859996E-50</v>
      </c>
      <c r="C6076" s="178">
        <f t="shared" si="1320"/>
        <v>1.4157652323726005E-50</v>
      </c>
      <c r="D6076" s="165">
        <f t="shared" si="1321"/>
        <v>2.2558277767625785E-3</v>
      </c>
      <c r="E6076" s="166">
        <f t="shared" si="1331"/>
        <v>24.291375447755232</v>
      </c>
      <c r="F6076" s="167">
        <f t="shared" si="1332"/>
        <v>13.638734738306598</v>
      </c>
      <c r="G6076" s="167">
        <f t="shared" si="1322"/>
        <v>473973.62592434674</v>
      </c>
      <c r="H6076" s="167">
        <f t="shared" si="1323"/>
        <v>271299.98899881309</v>
      </c>
      <c r="I6076" s="168">
        <f t="shared" si="1324"/>
        <v>745273.61492315982</v>
      </c>
      <c r="J6076" s="168">
        <f t="shared" si="1326"/>
        <v>690813.08251002512</v>
      </c>
      <c r="K6076" s="94"/>
      <c r="L6076" s="265">
        <f t="shared" si="1325"/>
        <v>284002.80329082033</v>
      </c>
      <c r="M6076" s="265">
        <f>$G6076*NonHospFrac+theModel!$H6076*NonHospFrac</f>
        <v>461270.81163233938</v>
      </c>
      <c r="N6076" s="266">
        <f t="shared" si="1327"/>
        <v>745273.61492315971</v>
      </c>
      <c r="O6076" s="158"/>
      <c r="P6076" s="265">
        <f t="shared" si="1328"/>
        <v>263249.42686056183</v>
      </c>
      <c r="Q6076" s="265">
        <f t="shared" si="1329"/>
        <v>461269.25138172036</v>
      </c>
      <c r="R6076" s="266">
        <f t="shared" si="1330"/>
        <v>724518.67824228224</v>
      </c>
    </row>
    <row r="6077" spans="1:18" x14ac:dyDescent="0.25">
      <c r="A6077" s="81">
        <v>6046</v>
      </c>
      <c r="B6077" s="93">
        <f t="shared" si="1319"/>
        <v>1.3924592358436079E-50</v>
      </c>
      <c r="C6077" s="178">
        <f t="shared" si="1320"/>
        <v>1.3893180876213823E-50</v>
      </c>
      <c r="D6077" s="165">
        <f t="shared" si="1321"/>
        <v>2.2558277767625785E-3</v>
      </c>
      <c r="E6077" s="166">
        <f t="shared" si="1331"/>
        <v>24.291375447755232</v>
      </c>
      <c r="F6077" s="167">
        <f t="shared" si="1332"/>
        <v>13.64099056608336</v>
      </c>
      <c r="G6077" s="167">
        <f t="shared" si="1322"/>
        <v>474052.02050356014</v>
      </c>
      <c r="H6077" s="167">
        <f t="shared" si="1323"/>
        <v>271299.98899881309</v>
      </c>
      <c r="I6077" s="168">
        <f t="shared" si="1324"/>
        <v>745352.00950237317</v>
      </c>
      <c r="J6077" s="168">
        <f t="shared" si="1326"/>
        <v>690874.35328020342</v>
      </c>
      <c r="K6077" s="94"/>
      <c r="L6077" s="265">
        <f t="shared" si="1325"/>
        <v>284032.67725900281</v>
      </c>
      <c r="M6077" s="265">
        <f>$G6077*NonHospFrac+theModel!$H6077*NonHospFrac</f>
        <v>461319.33224337036</v>
      </c>
      <c r="N6077" s="266">
        <f t="shared" si="1327"/>
        <v>745352.00950237317</v>
      </c>
      <c r="O6077" s="158"/>
      <c r="P6077" s="265">
        <f t="shared" si="1328"/>
        <v>263272.77542697021</v>
      </c>
      <c r="Q6077" s="265">
        <f t="shared" si="1329"/>
        <v>461317.77199275134</v>
      </c>
      <c r="R6077" s="266">
        <f t="shared" si="1330"/>
        <v>724590.54741972149</v>
      </c>
    </row>
    <row r="6078" spans="1:18" x14ac:dyDescent="0.25">
      <c r="A6078" s="81">
        <v>6047</v>
      </c>
      <c r="B6078" s="93">
        <f t="shared" si="1319"/>
        <v>1.3664474578111256E-50</v>
      </c>
      <c r="C6078" s="178">
        <f t="shared" si="1320"/>
        <v>1.3633649876803087E-50</v>
      </c>
      <c r="D6078" s="165">
        <f t="shared" si="1321"/>
        <v>2.2558277767625785E-3</v>
      </c>
      <c r="E6078" s="166">
        <f t="shared" si="1331"/>
        <v>24.291375447755232</v>
      </c>
      <c r="F6078" s="167">
        <f t="shared" si="1332"/>
        <v>13.643246393860123</v>
      </c>
      <c r="G6078" s="167">
        <f t="shared" si="1322"/>
        <v>474130.41508277366</v>
      </c>
      <c r="H6078" s="167">
        <f t="shared" si="1323"/>
        <v>271299.98899881309</v>
      </c>
      <c r="I6078" s="168">
        <f t="shared" si="1324"/>
        <v>745430.40408158675</v>
      </c>
      <c r="J6078" s="168">
        <f t="shared" si="1326"/>
        <v>690935.62155286467</v>
      </c>
      <c r="K6078" s="94"/>
      <c r="L6078" s="265">
        <f t="shared" si="1325"/>
        <v>284062.55122718529</v>
      </c>
      <c r="M6078" s="265">
        <f>$G6078*NonHospFrac+theModel!$H6078*NonHospFrac</f>
        <v>461367.85285440146</v>
      </c>
      <c r="N6078" s="266">
        <f t="shared" si="1327"/>
        <v>745430.40408158675</v>
      </c>
      <c r="O6078" s="158"/>
      <c r="P6078" s="265">
        <f t="shared" si="1328"/>
        <v>263296.1230416451</v>
      </c>
      <c r="Q6078" s="265">
        <f t="shared" si="1329"/>
        <v>461366.29260378244</v>
      </c>
      <c r="R6078" s="266">
        <f t="shared" si="1330"/>
        <v>724662.41564542754</v>
      </c>
    </row>
    <row r="6079" spans="1:18" x14ac:dyDescent="0.25">
      <c r="A6079" s="81">
        <v>6048</v>
      </c>
      <c r="B6079" s="93">
        <f t="shared" si="1319"/>
        <v>1.3409215917386111E-50</v>
      </c>
      <c r="C6079" s="178">
        <f t="shared" si="1320"/>
        <v>1.3378967035655064E-50</v>
      </c>
      <c r="D6079" s="165">
        <f t="shared" si="1321"/>
        <v>2.2558277767625785E-3</v>
      </c>
      <c r="E6079" s="166">
        <f t="shared" si="1331"/>
        <v>24.291375447755232</v>
      </c>
      <c r="F6079" s="167">
        <f t="shared" si="1332"/>
        <v>13.645502221636885</v>
      </c>
      <c r="G6079" s="167">
        <f t="shared" si="1322"/>
        <v>474208.80966198706</v>
      </c>
      <c r="H6079" s="167">
        <f t="shared" si="1323"/>
        <v>271299.98899881309</v>
      </c>
      <c r="I6079" s="168">
        <f t="shared" si="1324"/>
        <v>745508.79866080009</v>
      </c>
      <c r="J6079" s="168">
        <f t="shared" si="1326"/>
        <v>690996.88732811029</v>
      </c>
      <c r="K6079" s="94"/>
      <c r="L6079" s="265">
        <f t="shared" si="1325"/>
        <v>284092.42519536766</v>
      </c>
      <c r="M6079" s="265">
        <f>$G6079*NonHospFrac+theModel!$H6079*NonHospFrac</f>
        <v>461416.37346543244</v>
      </c>
      <c r="N6079" s="266">
        <f t="shared" si="1327"/>
        <v>745508.79866080009</v>
      </c>
      <c r="O6079" s="158"/>
      <c r="P6079" s="265">
        <f t="shared" si="1328"/>
        <v>263319.46970462514</v>
      </c>
      <c r="Q6079" s="265">
        <f t="shared" si="1329"/>
        <v>461414.81321481342</v>
      </c>
      <c r="R6079" s="266">
        <f t="shared" si="1330"/>
        <v>724734.28291943856</v>
      </c>
    </row>
    <row r="6080" spans="1:18" x14ac:dyDescent="0.25">
      <c r="A6080" s="81">
        <v>6049</v>
      </c>
      <c r="B6080" s="93">
        <f t="shared" si="1319"/>
        <v>1.3158725605674141E-50</v>
      </c>
      <c r="C6080" s="178">
        <f t="shared" si="1320"/>
        <v>1.3129041786946065E-50</v>
      </c>
      <c r="D6080" s="165">
        <f t="shared" si="1321"/>
        <v>2.2558277767625785E-3</v>
      </c>
      <c r="E6080" s="166">
        <f t="shared" si="1331"/>
        <v>24.291375447755232</v>
      </c>
      <c r="F6080" s="167">
        <f t="shared" si="1332"/>
        <v>13.647758049413648</v>
      </c>
      <c r="G6080" s="167">
        <f t="shared" si="1322"/>
        <v>474287.20424120047</v>
      </c>
      <c r="H6080" s="167">
        <f t="shared" si="1323"/>
        <v>271299.98899881309</v>
      </c>
      <c r="I6080" s="168">
        <f t="shared" si="1324"/>
        <v>745587.19324001356</v>
      </c>
      <c r="J6080" s="168">
        <f t="shared" si="1326"/>
        <v>691058.15060604247</v>
      </c>
      <c r="K6080" s="94"/>
      <c r="L6080" s="265">
        <f t="shared" si="1325"/>
        <v>284122.29916355014</v>
      </c>
      <c r="M6080" s="265">
        <f>$G6080*NonHospFrac+theModel!$H6080*NonHospFrac</f>
        <v>461464.89407646342</v>
      </c>
      <c r="N6080" s="266">
        <f t="shared" si="1327"/>
        <v>745587.19324001356</v>
      </c>
      <c r="O6080" s="158"/>
      <c r="P6080" s="265">
        <f t="shared" si="1328"/>
        <v>263342.81541594933</v>
      </c>
      <c r="Q6080" s="265">
        <f t="shared" si="1329"/>
        <v>461463.3338258444</v>
      </c>
      <c r="R6080" s="266">
        <f t="shared" si="1330"/>
        <v>724806.14924179367</v>
      </c>
    </row>
    <row r="6081" spans="1:18" x14ac:dyDescent="0.25">
      <c r="A6081" s="81">
        <v>6050</v>
      </c>
      <c r="B6081" s="93">
        <f t="shared" si="1319"/>
        <v>1.2912914568026598E-50</v>
      </c>
      <c r="C6081" s="178">
        <f t="shared" si="1320"/>
        <v>1.2883785256665082E-50</v>
      </c>
      <c r="D6081" s="165">
        <f t="shared" si="1321"/>
        <v>2.2558277767625785E-3</v>
      </c>
      <c r="E6081" s="166">
        <f t="shared" si="1331"/>
        <v>24.291375447755232</v>
      </c>
      <c r="F6081" s="167">
        <f t="shared" si="1332"/>
        <v>13.65001387719041</v>
      </c>
      <c r="G6081" s="167">
        <f t="shared" si="1322"/>
        <v>474365.59882041381</v>
      </c>
      <c r="H6081" s="167">
        <f t="shared" si="1323"/>
        <v>271299.98899881309</v>
      </c>
      <c r="I6081" s="168">
        <f t="shared" si="1324"/>
        <v>745665.5878192269</v>
      </c>
      <c r="J6081" s="168">
        <f t="shared" si="1326"/>
        <v>691119.41138676275</v>
      </c>
      <c r="K6081" s="94"/>
      <c r="L6081" s="265">
        <f t="shared" si="1325"/>
        <v>284152.1731317325</v>
      </c>
      <c r="M6081" s="265">
        <f>$G6081*NonHospFrac+theModel!$H6081*NonHospFrac</f>
        <v>461513.4146874944</v>
      </c>
      <c r="N6081" s="266">
        <f t="shared" si="1327"/>
        <v>745665.5878192269</v>
      </c>
      <c r="O6081" s="158"/>
      <c r="P6081" s="265">
        <f t="shared" si="1328"/>
        <v>263366.16017565626</v>
      </c>
      <c r="Q6081" s="265">
        <f t="shared" si="1329"/>
        <v>461511.85443687538</v>
      </c>
      <c r="R6081" s="266">
        <f t="shared" si="1330"/>
        <v>724878.01461253164</v>
      </c>
    </row>
    <row r="6082" spans="1:18" x14ac:dyDescent="0.25">
      <c r="A6082" s="81">
        <v>6051</v>
      </c>
      <c r="B6082" s="93">
        <f t="shared" si="1319"/>
        <v>1.2671695393454193E-50</v>
      </c>
      <c r="C6082" s="178">
        <f t="shared" si="1320"/>
        <v>1.2643110231006966E-50</v>
      </c>
      <c r="D6082" s="165">
        <f t="shared" si="1321"/>
        <v>2.2558277767625785E-3</v>
      </c>
      <c r="E6082" s="166">
        <f t="shared" si="1331"/>
        <v>24.291375447755232</v>
      </c>
      <c r="F6082" s="167">
        <f t="shared" si="1332"/>
        <v>13.652269704967173</v>
      </c>
      <c r="G6082" s="167">
        <f t="shared" si="1322"/>
        <v>474443.99339962733</v>
      </c>
      <c r="H6082" s="167">
        <f t="shared" si="1323"/>
        <v>271299.98899881309</v>
      </c>
      <c r="I6082" s="168">
        <f t="shared" si="1324"/>
        <v>745743.98239844036</v>
      </c>
      <c r="J6082" s="168">
        <f t="shared" si="1326"/>
        <v>691180.66967037308</v>
      </c>
      <c r="K6082" s="94"/>
      <c r="L6082" s="265">
        <f t="shared" si="1325"/>
        <v>284182.04709991498</v>
      </c>
      <c r="M6082" s="265">
        <f>$G6082*NonHospFrac+theModel!$H6082*NonHospFrac</f>
        <v>461561.9352985255</v>
      </c>
      <c r="N6082" s="266">
        <f t="shared" si="1327"/>
        <v>745743.98239844048</v>
      </c>
      <c r="O6082" s="158"/>
      <c r="P6082" s="265">
        <f t="shared" si="1328"/>
        <v>263389.50398378493</v>
      </c>
      <c r="Q6082" s="265">
        <f t="shared" si="1329"/>
        <v>461560.37504790648</v>
      </c>
      <c r="R6082" s="266">
        <f t="shared" si="1330"/>
        <v>724949.87903169147</v>
      </c>
    </row>
    <row r="6083" spans="1:18" x14ac:dyDescent="0.25">
      <c r="A6083" s="81">
        <v>6052</v>
      </c>
      <c r="B6083" s="93">
        <f t="shared" si="1319"/>
        <v>1.243498230384653E-50</v>
      </c>
      <c r="C6083" s="178">
        <f t="shared" si="1320"/>
        <v>1.2406931125361963E-50</v>
      </c>
      <c r="D6083" s="165">
        <f t="shared" si="1321"/>
        <v>2.2558277767625785E-3</v>
      </c>
      <c r="E6083" s="166">
        <f t="shared" si="1331"/>
        <v>24.291375447755232</v>
      </c>
      <c r="F6083" s="167">
        <f t="shared" si="1332"/>
        <v>13.654525532743936</v>
      </c>
      <c r="G6083" s="167">
        <f t="shared" si="1322"/>
        <v>474522.38797884074</v>
      </c>
      <c r="H6083" s="167">
        <f t="shared" si="1323"/>
        <v>271299.98899881309</v>
      </c>
      <c r="I6083" s="168">
        <f t="shared" si="1324"/>
        <v>745822.37697765382</v>
      </c>
      <c r="J6083" s="168">
        <f t="shared" si="1326"/>
        <v>691241.92545697512</v>
      </c>
      <c r="K6083" s="94"/>
      <c r="L6083" s="265">
        <f t="shared" si="1325"/>
        <v>284211.92106809735</v>
      </c>
      <c r="M6083" s="265">
        <f>$G6083*NonHospFrac+theModel!$H6083*NonHospFrac</f>
        <v>461610.45590955648</v>
      </c>
      <c r="N6083" s="266">
        <f t="shared" si="1327"/>
        <v>745822.37697765382</v>
      </c>
      <c r="O6083" s="158"/>
      <c r="P6083" s="265">
        <f t="shared" si="1328"/>
        <v>263412.84684037394</v>
      </c>
      <c r="Q6083" s="265">
        <f t="shared" si="1329"/>
        <v>461608.89565893746</v>
      </c>
      <c r="R6083" s="266">
        <f t="shared" si="1330"/>
        <v>725021.74249931145</v>
      </c>
    </row>
    <row r="6084" spans="1:18" x14ac:dyDescent="0.25">
      <c r="A6084" s="81">
        <v>6053</v>
      </c>
      <c r="B6084" s="93">
        <f t="shared" si="1319"/>
        <v>1.2202691123466623E-50</v>
      </c>
      <c r="C6084" s="178">
        <f t="shared" si="1320"/>
        <v>1.2175163953879053E-50</v>
      </c>
      <c r="D6084" s="165">
        <f t="shared" si="1321"/>
        <v>2.2558277767625785E-3</v>
      </c>
      <c r="E6084" s="166">
        <f t="shared" si="1331"/>
        <v>24.291375447755232</v>
      </c>
      <c r="F6084" s="167">
        <f t="shared" si="1332"/>
        <v>13.656781360520698</v>
      </c>
      <c r="G6084" s="167">
        <f t="shared" si="1322"/>
        <v>474600.78255805414</v>
      </c>
      <c r="H6084" s="167">
        <f t="shared" si="1323"/>
        <v>271299.98899881309</v>
      </c>
      <c r="I6084" s="168">
        <f t="shared" si="1324"/>
        <v>745900.77155686729</v>
      </c>
      <c r="J6084" s="168">
        <f t="shared" si="1326"/>
        <v>691303.17874667072</v>
      </c>
      <c r="K6084" s="94"/>
      <c r="L6084" s="265">
        <f t="shared" si="1325"/>
        <v>284241.79503627983</v>
      </c>
      <c r="M6084" s="265">
        <f>$G6084*NonHospFrac+theModel!$H6084*NonHospFrac</f>
        <v>461658.97652058746</v>
      </c>
      <c r="N6084" s="266">
        <f t="shared" si="1327"/>
        <v>745900.77155686729</v>
      </c>
      <c r="O6084" s="158"/>
      <c r="P6084" s="265">
        <f t="shared" si="1328"/>
        <v>263436.18874546228</v>
      </c>
      <c r="Q6084" s="265">
        <f t="shared" si="1329"/>
        <v>461657.41626996844</v>
      </c>
      <c r="R6084" s="266">
        <f t="shared" si="1330"/>
        <v>725093.60501543072</v>
      </c>
    </row>
    <row r="6085" spans="1:18" x14ac:dyDescent="0.25">
      <c r="A6085" s="81">
        <v>6054</v>
      </c>
      <c r="B6085" s="93">
        <f t="shared" si="1319"/>
        <v>1.1974739249018928E-50</v>
      </c>
      <c r="C6085" s="178">
        <f t="shared" si="1320"/>
        <v>1.1947726299601501E-50</v>
      </c>
      <c r="D6085" s="165">
        <f t="shared" si="1321"/>
        <v>2.2558277767625785E-3</v>
      </c>
      <c r="E6085" s="166">
        <f t="shared" si="1331"/>
        <v>24.291375447755232</v>
      </c>
      <c r="F6085" s="167">
        <f t="shared" si="1332"/>
        <v>13.659037188297461</v>
      </c>
      <c r="G6085" s="167">
        <f t="shared" si="1322"/>
        <v>474679.17713726748</v>
      </c>
      <c r="H6085" s="167">
        <f t="shared" si="1323"/>
        <v>271299.98899881309</v>
      </c>
      <c r="I6085" s="168">
        <f t="shared" si="1324"/>
        <v>745979.16613608063</v>
      </c>
      <c r="J6085" s="168">
        <f t="shared" si="1326"/>
        <v>691364.42953956162</v>
      </c>
      <c r="K6085" s="94"/>
      <c r="L6085" s="265">
        <f t="shared" si="1325"/>
        <v>284271.66900446219</v>
      </c>
      <c r="M6085" s="265">
        <f>$G6085*NonHospFrac+theModel!$H6085*NonHospFrac</f>
        <v>461707.49713161832</v>
      </c>
      <c r="N6085" s="266">
        <f t="shared" si="1327"/>
        <v>745979.16613608052</v>
      </c>
      <c r="O6085" s="158"/>
      <c r="P6085" s="265">
        <f t="shared" si="1328"/>
        <v>263459.52969908848</v>
      </c>
      <c r="Q6085" s="265">
        <f t="shared" si="1329"/>
        <v>461705.9368809993</v>
      </c>
      <c r="R6085" s="266">
        <f t="shared" si="1330"/>
        <v>725165.46658008778</v>
      </c>
    </row>
    <row r="6086" spans="1:18" x14ac:dyDescent="0.25">
      <c r="A6086" s="81">
        <v>6055</v>
      </c>
      <c r="B6086" s="93">
        <f t="shared" si="1319"/>
        <v>1.1751045620276426E-50</v>
      </c>
      <c r="C6086" s="178">
        <f t="shared" si="1320"/>
        <v>1.1724537285160201E-50</v>
      </c>
      <c r="D6086" s="165">
        <f t="shared" si="1321"/>
        <v>2.2558277767625785E-3</v>
      </c>
      <c r="E6086" s="166">
        <f t="shared" si="1331"/>
        <v>24.291375447755232</v>
      </c>
      <c r="F6086" s="167">
        <f t="shared" si="1332"/>
        <v>13.661293016074223</v>
      </c>
      <c r="G6086" s="167">
        <f t="shared" si="1322"/>
        <v>474757.571716481</v>
      </c>
      <c r="H6086" s="167">
        <f t="shared" si="1323"/>
        <v>271299.98899881309</v>
      </c>
      <c r="I6086" s="168">
        <f t="shared" si="1324"/>
        <v>746057.56071529409</v>
      </c>
      <c r="J6086" s="168">
        <f t="shared" si="1326"/>
        <v>691425.6778357497</v>
      </c>
      <c r="K6086" s="94"/>
      <c r="L6086" s="265">
        <f t="shared" si="1325"/>
        <v>284301.54297264467</v>
      </c>
      <c r="M6086" s="265">
        <f>$G6086*NonHospFrac+theModel!$H6086*NonHospFrac</f>
        <v>461756.01774264942</v>
      </c>
      <c r="N6086" s="266">
        <f t="shared" si="1327"/>
        <v>746057.56071529409</v>
      </c>
      <c r="O6086" s="158"/>
      <c r="P6086" s="265">
        <f t="shared" si="1328"/>
        <v>263482.86970129155</v>
      </c>
      <c r="Q6086" s="265">
        <f t="shared" si="1329"/>
        <v>461754.4574920304</v>
      </c>
      <c r="R6086" s="266">
        <f t="shared" si="1330"/>
        <v>725237.32719332189</v>
      </c>
    </row>
    <row r="6087" spans="1:18" x14ac:dyDescent="0.25">
      <c r="A6087" s="81">
        <v>6056</v>
      </c>
      <c r="B6087" s="93">
        <f t="shared" si="1319"/>
        <v>1.1531530691253014E-50</v>
      </c>
      <c r="C6087" s="178">
        <f t="shared" si="1320"/>
        <v>1.1505517544011096E-50</v>
      </c>
      <c r="D6087" s="165">
        <f t="shared" si="1321"/>
        <v>2.2558277767625785E-3</v>
      </c>
      <c r="E6087" s="166">
        <f t="shared" si="1331"/>
        <v>24.291375447755232</v>
      </c>
      <c r="F6087" s="167">
        <f t="shared" si="1332"/>
        <v>13.663548843850986</v>
      </c>
      <c r="G6087" s="167">
        <f t="shared" si="1322"/>
        <v>474835.96629569441</v>
      </c>
      <c r="H6087" s="167">
        <f t="shared" si="1323"/>
        <v>271299.98899881309</v>
      </c>
      <c r="I6087" s="168">
        <f t="shared" si="1324"/>
        <v>746135.95529450756</v>
      </c>
      <c r="J6087" s="168">
        <f t="shared" si="1326"/>
        <v>691486.92363533657</v>
      </c>
      <c r="K6087" s="94"/>
      <c r="L6087" s="265">
        <f t="shared" si="1325"/>
        <v>284331.41694082704</v>
      </c>
      <c r="M6087" s="265">
        <f>$G6087*NonHospFrac+theModel!$H6087*NonHospFrac</f>
        <v>461804.5383536804</v>
      </c>
      <c r="N6087" s="266">
        <f t="shared" si="1327"/>
        <v>746135.95529450744</v>
      </c>
      <c r="O6087" s="158"/>
      <c r="P6087" s="265">
        <f t="shared" si="1328"/>
        <v>263506.20875211013</v>
      </c>
      <c r="Q6087" s="265">
        <f t="shared" si="1329"/>
        <v>461802.97810306138</v>
      </c>
      <c r="R6087" s="266">
        <f t="shared" si="1330"/>
        <v>725309.18685517157</v>
      </c>
    </row>
    <row r="6088" spans="1:18" x14ac:dyDescent="0.25">
      <c r="A6088" s="81">
        <v>6057</v>
      </c>
      <c r="B6088" s="93">
        <f t="shared" si="1319"/>
        <v>1.1316116401919469E-50</v>
      </c>
      <c r="C6088" s="178">
        <f t="shared" si="1320"/>
        <v>1.129058919221494E-50</v>
      </c>
      <c r="D6088" s="165">
        <f t="shared" si="1321"/>
        <v>2.2558277767625785E-3</v>
      </c>
      <c r="E6088" s="166">
        <f t="shared" si="1331"/>
        <v>24.291375447755232</v>
      </c>
      <c r="F6088" s="167">
        <f t="shared" si="1332"/>
        <v>13.665804671627749</v>
      </c>
      <c r="G6088" s="167">
        <f t="shared" si="1322"/>
        <v>474914.36087490787</v>
      </c>
      <c r="H6088" s="167">
        <f t="shared" si="1323"/>
        <v>271299.98899881309</v>
      </c>
      <c r="I6088" s="168">
        <f t="shared" si="1324"/>
        <v>746214.3498737209</v>
      </c>
      <c r="J6088" s="168">
        <f t="shared" si="1326"/>
        <v>691548.16693842399</v>
      </c>
      <c r="K6088" s="94"/>
      <c r="L6088" s="265">
        <f t="shared" si="1325"/>
        <v>284361.29090900952</v>
      </c>
      <c r="M6088" s="265">
        <f>$G6088*NonHospFrac+theModel!$H6088*NonHospFrac</f>
        <v>461853.05896471138</v>
      </c>
      <c r="N6088" s="266">
        <f t="shared" si="1327"/>
        <v>746214.3498737209</v>
      </c>
      <c r="O6088" s="158"/>
      <c r="P6088" s="265">
        <f t="shared" si="1328"/>
        <v>263529.54685158312</v>
      </c>
      <c r="Q6088" s="265">
        <f t="shared" si="1329"/>
        <v>461851.49871409236</v>
      </c>
      <c r="R6088" s="266">
        <f t="shared" si="1330"/>
        <v>725381.04556567548</v>
      </c>
    </row>
    <row r="6089" spans="1:18" x14ac:dyDescent="0.25">
      <c r="A6089" s="81">
        <v>6058</v>
      </c>
      <c r="B6089" s="93">
        <f t="shared" si="1319"/>
        <v>1.1104726150442461E-50</v>
      </c>
      <c r="C6089" s="178">
        <f t="shared" si="1320"/>
        <v>1.107967580073895E-50</v>
      </c>
      <c r="D6089" s="165">
        <f t="shared" si="1321"/>
        <v>2.2558277767625785E-3</v>
      </c>
      <c r="E6089" s="166">
        <f t="shared" si="1331"/>
        <v>24.291375447755232</v>
      </c>
      <c r="F6089" s="167">
        <f t="shared" si="1332"/>
        <v>13.668060499404511</v>
      </c>
      <c r="G6089" s="167">
        <f t="shared" si="1322"/>
        <v>474992.75545412116</v>
      </c>
      <c r="H6089" s="167">
        <f t="shared" si="1323"/>
        <v>271299.98899881309</v>
      </c>
      <c r="I6089" s="168">
        <f t="shared" si="1324"/>
        <v>746292.74445293425</v>
      </c>
      <c r="J6089" s="168">
        <f t="shared" si="1326"/>
        <v>691609.40774511383</v>
      </c>
      <c r="K6089" s="94"/>
      <c r="L6089" s="265">
        <f t="shared" si="1325"/>
        <v>284391.16487719188</v>
      </c>
      <c r="M6089" s="265">
        <f>$G6089*NonHospFrac+theModel!$H6089*NonHospFrac</f>
        <v>461901.57957574236</v>
      </c>
      <c r="N6089" s="266">
        <f t="shared" si="1327"/>
        <v>746292.74445293425</v>
      </c>
      <c r="O6089" s="158"/>
      <c r="P6089" s="265">
        <f t="shared" si="1328"/>
        <v>263552.88399974915</v>
      </c>
      <c r="Q6089" s="265">
        <f t="shared" si="1329"/>
        <v>461900.01932512334</v>
      </c>
      <c r="R6089" s="266">
        <f t="shared" si="1330"/>
        <v>725452.90332487249</v>
      </c>
    </row>
    <row r="6090" spans="1:18" x14ac:dyDescent="0.25">
      <c r="A6090" s="81">
        <v>6059</v>
      </c>
      <c r="B6090" s="93">
        <f t="shared" si="1319"/>
        <v>1.0897284765947367E-50</v>
      </c>
      <c r="C6090" s="178">
        <f t="shared" si="1320"/>
        <v>1.0872702368281051E-50</v>
      </c>
      <c r="D6090" s="165">
        <f t="shared" si="1321"/>
        <v>2.2558277767625785E-3</v>
      </c>
      <c r="E6090" s="166">
        <f t="shared" si="1331"/>
        <v>24.291375447755232</v>
      </c>
      <c r="F6090" s="167">
        <f t="shared" si="1332"/>
        <v>13.670316327181274</v>
      </c>
      <c r="G6090" s="167">
        <f t="shared" si="1322"/>
        <v>475071.15003333462</v>
      </c>
      <c r="H6090" s="167">
        <f t="shared" si="1323"/>
        <v>271299.98899881309</v>
      </c>
      <c r="I6090" s="168">
        <f t="shared" si="1324"/>
        <v>746371.13903214771</v>
      </c>
      <c r="J6090" s="168">
        <f t="shared" si="1326"/>
        <v>691670.64605550794</v>
      </c>
      <c r="K6090" s="94"/>
      <c r="L6090" s="265">
        <f t="shared" si="1325"/>
        <v>284421.03884537437</v>
      </c>
      <c r="M6090" s="265">
        <f>$G6090*NonHospFrac+theModel!$H6090*NonHospFrac</f>
        <v>461950.10018677334</v>
      </c>
      <c r="N6090" s="266">
        <f t="shared" si="1327"/>
        <v>746371.13903214771</v>
      </c>
      <c r="O6090" s="158"/>
      <c r="P6090" s="265">
        <f t="shared" si="1328"/>
        <v>263576.22019664716</v>
      </c>
      <c r="Q6090" s="265">
        <f t="shared" si="1329"/>
        <v>461948.53993615432</v>
      </c>
      <c r="R6090" s="266">
        <f t="shared" si="1330"/>
        <v>725524.76013280149</v>
      </c>
    </row>
    <row r="6091" spans="1:18" x14ac:dyDescent="0.25">
      <c r="A6091" s="81">
        <v>6060</v>
      </c>
      <c r="B6091" s="93">
        <f t="shared" si="1319"/>
        <v>1.0693718481784772E-50</v>
      </c>
      <c r="C6091" s="178">
        <f t="shared" si="1320"/>
        <v>1.0669595294596683E-50</v>
      </c>
      <c r="D6091" s="165">
        <f t="shared" si="1321"/>
        <v>2.2558277767625785E-3</v>
      </c>
      <c r="E6091" s="166">
        <f t="shared" si="1331"/>
        <v>24.291375447755232</v>
      </c>
      <c r="F6091" s="167">
        <f t="shared" si="1332"/>
        <v>13.672572154958036</v>
      </c>
      <c r="G6091" s="167">
        <f t="shared" si="1322"/>
        <v>475149.54461254808</v>
      </c>
      <c r="H6091" s="167">
        <f t="shared" si="1323"/>
        <v>271299.98899881309</v>
      </c>
      <c r="I6091" s="168">
        <f t="shared" si="1324"/>
        <v>746449.53361136117</v>
      </c>
      <c r="J6091" s="168">
        <f t="shared" si="1326"/>
        <v>691731.88186970796</v>
      </c>
      <c r="K6091" s="94"/>
      <c r="L6091" s="265">
        <f t="shared" si="1325"/>
        <v>284450.91281355673</v>
      </c>
      <c r="M6091" s="265">
        <f>$G6091*NonHospFrac+theModel!$H6091*NonHospFrac</f>
        <v>461998.62079780432</v>
      </c>
      <c r="N6091" s="266">
        <f t="shared" si="1327"/>
        <v>746449.53361136105</v>
      </c>
      <c r="O6091" s="158"/>
      <c r="P6091" s="265">
        <f t="shared" si="1328"/>
        <v>263599.55544231576</v>
      </c>
      <c r="Q6091" s="265">
        <f t="shared" si="1329"/>
        <v>461997.06054718531</v>
      </c>
      <c r="R6091" s="266">
        <f t="shared" si="1330"/>
        <v>725596.61598950112</v>
      </c>
    </row>
    <row r="6092" spans="1:18" x14ac:dyDescent="0.25">
      <c r="A6092" s="81">
        <v>6061</v>
      </c>
      <c r="B6092" s="93">
        <f t="shared" si="1319"/>
        <v>1.0493954909301372E-50</v>
      </c>
      <c r="C6092" s="178">
        <f t="shared" si="1320"/>
        <v>1.0470282354328875E-50</v>
      </c>
      <c r="D6092" s="165">
        <f t="shared" si="1321"/>
        <v>2.2558277767625785E-3</v>
      </c>
      <c r="E6092" s="166">
        <f t="shared" si="1331"/>
        <v>24.291375447755232</v>
      </c>
      <c r="F6092" s="167">
        <f t="shared" si="1332"/>
        <v>13.674827982734799</v>
      </c>
      <c r="G6092" s="167">
        <f t="shared" si="1322"/>
        <v>475227.93919176154</v>
      </c>
      <c r="H6092" s="167">
        <f t="shared" si="1323"/>
        <v>271299.98899881309</v>
      </c>
      <c r="I6092" s="168">
        <f t="shared" si="1324"/>
        <v>746527.92819057463</v>
      </c>
      <c r="J6092" s="168">
        <f t="shared" si="1326"/>
        <v>691793.11518781562</v>
      </c>
      <c r="K6092" s="94"/>
      <c r="L6092" s="265">
        <f t="shared" si="1325"/>
        <v>284480.78678173921</v>
      </c>
      <c r="M6092" s="265">
        <f>$G6092*NonHospFrac+theModel!$H6092*NonHospFrac</f>
        <v>462047.14140883542</v>
      </c>
      <c r="N6092" s="266">
        <f t="shared" si="1327"/>
        <v>746527.92819057463</v>
      </c>
      <c r="O6092" s="158"/>
      <c r="P6092" s="265">
        <f t="shared" si="1328"/>
        <v>263622.88973679388</v>
      </c>
      <c r="Q6092" s="265">
        <f t="shared" si="1329"/>
        <v>462045.5811582164</v>
      </c>
      <c r="R6092" s="266">
        <f t="shared" si="1330"/>
        <v>725668.47089501028</v>
      </c>
    </row>
    <row r="6093" spans="1:18" x14ac:dyDescent="0.25">
      <c r="A6093" s="81">
        <v>6062</v>
      </c>
      <c r="B6093" s="93">
        <f t="shared" si="1319"/>
        <v>1.0297923012095956E-50</v>
      </c>
      <c r="C6093" s="178">
        <f t="shared" si="1320"/>
        <v>1.0274692671322307E-50</v>
      </c>
      <c r="D6093" s="165">
        <f t="shared" si="1321"/>
        <v>2.2558277767625785E-3</v>
      </c>
      <c r="E6093" s="166">
        <f t="shared" si="1331"/>
        <v>24.291375447755232</v>
      </c>
      <c r="F6093" s="167">
        <f t="shared" si="1332"/>
        <v>13.677083810511562</v>
      </c>
      <c r="G6093" s="167">
        <f t="shared" si="1322"/>
        <v>475306.33377097489</v>
      </c>
      <c r="H6093" s="167">
        <f t="shared" si="1323"/>
        <v>271299.98899881309</v>
      </c>
      <c r="I6093" s="168">
        <f t="shared" si="1324"/>
        <v>746606.32276978798</v>
      </c>
      <c r="J6093" s="168">
        <f t="shared" si="1326"/>
        <v>691854.34600993257</v>
      </c>
      <c r="K6093" s="94"/>
      <c r="L6093" s="265">
        <f t="shared" si="1325"/>
        <v>284510.66074992158</v>
      </c>
      <c r="M6093" s="265">
        <f>$G6093*NonHospFrac+theModel!$H6093*NonHospFrac</f>
        <v>462095.66201986629</v>
      </c>
      <c r="N6093" s="266">
        <f t="shared" si="1327"/>
        <v>746606.32276978786</v>
      </c>
      <c r="O6093" s="158"/>
      <c r="P6093" s="265">
        <f t="shared" si="1328"/>
        <v>263646.22308012017</v>
      </c>
      <c r="Q6093" s="265">
        <f t="shared" si="1329"/>
        <v>462094.10176924727</v>
      </c>
      <c r="R6093" s="266">
        <f t="shared" si="1330"/>
        <v>725740.32484936737</v>
      </c>
    </row>
    <row r="6094" spans="1:18" x14ac:dyDescent="0.25">
      <c r="A6094" s="81">
        <v>6063</v>
      </c>
      <c r="B6094" s="93">
        <f t="shared" si="1319"/>
        <v>1.0105553080761093E-50</v>
      </c>
      <c r="C6094" s="178">
        <f t="shared" si="1320"/>
        <v>1.0082756693421963E-50</v>
      </c>
      <c r="D6094" s="165">
        <f t="shared" si="1321"/>
        <v>2.2558277767625785E-3</v>
      </c>
      <c r="E6094" s="166">
        <f t="shared" si="1331"/>
        <v>24.291375447755232</v>
      </c>
      <c r="F6094" s="167">
        <f t="shared" si="1332"/>
        <v>13.679339638288324</v>
      </c>
      <c r="G6094" s="167">
        <f t="shared" si="1322"/>
        <v>475384.72835018829</v>
      </c>
      <c r="H6094" s="167">
        <f t="shared" si="1323"/>
        <v>271299.98899881309</v>
      </c>
      <c r="I6094" s="168">
        <f t="shared" si="1324"/>
        <v>746684.71734900144</v>
      </c>
      <c r="J6094" s="168">
        <f t="shared" si="1326"/>
        <v>691915.57433616079</v>
      </c>
      <c r="K6094" s="94"/>
      <c r="L6094" s="265">
        <f t="shared" si="1325"/>
        <v>284540.53471810406</v>
      </c>
      <c r="M6094" s="265">
        <f>$G6094*NonHospFrac+theModel!$H6094*NonHospFrac</f>
        <v>462144.18263089738</v>
      </c>
      <c r="N6094" s="266">
        <f t="shared" si="1327"/>
        <v>746684.71734900144</v>
      </c>
      <c r="O6094" s="158"/>
      <c r="P6094" s="265">
        <f t="shared" si="1328"/>
        <v>263669.55547233351</v>
      </c>
      <c r="Q6094" s="265">
        <f t="shared" si="1329"/>
        <v>462142.62238027836</v>
      </c>
      <c r="R6094" s="266">
        <f t="shared" si="1330"/>
        <v>725812.17785261187</v>
      </c>
    </row>
    <row r="6095" spans="1:18" x14ac:dyDescent="0.25">
      <c r="A6095" s="81">
        <v>6064</v>
      </c>
      <c r="B6095" s="93">
        <f t="shared" si="1319"/>
        <v>9.9167767080919338E-51</v>
      </c>
      <c r="C6095" s="178">
        <f t="shared" si="1320"/>
        <v>9.8944061677378678E-51</v>
      </c>
      <c r="D6095" s="165">
        <f t="shared" si="1321"/>
        <v>2.2558277767625785E-3</v>
      </c>
      <c r="E6095" s="166">
        <f t="shared" si="1331"/>
        <v>24.291375447755232</v>
      </c>
      <c r="F6095" s="167">
        <f t="shared" si="1332"/>
        <v>13.681595466065087</v>
      </c>
      <c r="G6095" s="167">
        <f t="shared" si="1322"/>
        <v>475463.12292940181</v>
      </c>
      <c r="H6095" s="167">
        <f t="shared" si="1323"/>
        <v>271299.98899881309</v>
      </c>
      <c r="I6095" s="168">
        <f t="shared" si="1324"/>
        <v>746763.1119282149</v>
      </c>
      <c r="J6095" s="168">
        <f t="shared" si="1326"/>
        <v>691976.8001666019</v>
      </c>
      <c r="K6095" s="94"/>
      <c r="L6095" s="265">
        <f t="shared" si="1325"/>
        <v>284570.40868628648</v>
      </c>
      <c r="M6095" s="265">
        <f>$G6095*NonHospFrac+theModel!$H6095*NonHospFrac</f>
        <v>462192.70324192836</v>
      </c>
      <c r="N6095" s="266">
        <f t="shared" si="1327"/>
        <v>746763.11192821478</v>
      </c>
      <c r="O6095" s="158"/>
      <c r="P6095" s="265">
        <f t="shared" si="1328"/>
        <v>263692.88691347255</v>
      </c>
      <c r="Q6095" s="265">
        <f t="shared" si="1329"/>
        <v>462191.14299130935</v>
      </c>
      <c r="R6095" s="266">
        <f t="shared" si="1330"/>
        <v>725884.02990478184</v>
      </c>
    </row>
    <row r="6096" spans="1:18" x14ac:dyDescent="0.25">
      <c r="A6096" s="81">
        <v>6065</v>
      </c>
      <c r="B6096" s="93">
        <f t="shared" si="1319"/>
        <v>9.7315267647627756E-51</v>
      </c>
      <c r="C6096" s="178">
        <f t="shared" si="1320"/>
        <v>9.7095741163765153E-51</v>
      </c>
      <c r="D6096" s="165">
        <f t="shared" si="1321"/>
        <v>2.2558277767625785E-3</v>
      </c>
      <c r="E6096" s="166">
        <f t="shared" si="1331"/>
        <v>24.291375447755232</v>
      </c>
      <c r="F6096" s="167">
        <f t="shared" si="1332"/>
        <v>13.683851293841849</v>
      </c>
      <c r="G6096" s="167">
        <f t="shared" si="1322"/>
        <v>475541.51750861522</v>
      </c>
      <c r="H6096" s="167">
        <f t="shared" si="1323"/>
        <v>271299.98899881309</v>
      </c>
      <c r="I6096" s="168">
        <f t="shared" si="1324"/>
        <v>746841.50650742836</v>
      </c>
      <c r="J6096" s="168">
        <f t="shared" si="1326"/>
        <v>692038.02350135765</v>
      </c>
      <c r="K6096" s="94"/>
      <c r="L6096" s="265">
        <f t="shared" si="1325"/>
        <v>284600.2826544689</v>
      </c>
      <c r="M6096" s="265">
        <f>$G6096*NonHospFrac+theModel!$H6096*NonHospFrac</f>
        <v>462241.22385295935</v>
      </c>
      <c r="N6096" s="266">
        <f t="shared" si="1327"/>
        <v>746841.50650742825</v>
      </c>
      <c r="O6096" s="158"/>
      <c r="P6096" s="265">
        <f t="shared" si="1328"/>
        <v>263716.21740357613</v>
      </c>
      <c r="Q6096" s="265">
        <f t="shared" si="1329"/>
        <v>462239.66360234033</v>
      </c>
      <c r="R6096" s="266">
        <f t="shared" si="1330"/>
        <v>725955.88100591651</v>
      </c>
    </row>
    <row r="6097" spans="1:18" x14ac:dyDescent="0.25">
      <c r="A6097" s="81">
        <v>6066</v>
      </c>
      <c r="B6097" s="93">
        <f t="shared" si="1319"/>
        <v>9.5497373754535636E-51</v>
      </c>
      <c r="C6097" s="178">
        <f t="shared" si="1320"/>
        <v>9.5281948126212282E-51</v>
      </c>
      <c r="D6097" s="165">
        <f t="shared" si="1321"/>
        <v>2.2558277767625785E-3</v>
      </c>
      <c r="E6097" s="166">
        <f t="shared" si="1331"/>
        <v>24.291375447755232</v>
      </c>
      <c r="F6097" s="167">
        <f t="shared" si="1332"/>
        <v>13.686107121618612</v>
      </c>
      <c r="G6097" s="167">
        <f t="shared" si="1322"/>
        <v>475619.91208782862</v>
      </c>
      <c r="H6097" s="167">
        <f t="shared" si="1323"/>
        <v>271299.98899881309</v>
      </c>
      <c r="I6097" s="168">
        <f t="shared" si="1324"/>
        <v>746919.90108664171</v>
      </c>
      <c r="J6097" s="168">
        <f t="shared" si="1326"/>
        <v>692099.24434052967</v>
      </c>
      <c r="K6097" s="94"/>
      <c r="L6097" s="265">
        <f t="shared" si="1325"/>
        <v>284630.15662265132</v>
      </c>
      <c r="M6097" s="265">
        <f>$G6097*NonHospFrac+theModel!$H6097*NonHospFrac</f>
        <v>462289.74446399033</v>
      </c>
      <c r="N6097" s="266">
        <f t="shared" si="1327"/>
        <v>746919.90108664171</v>
      </c>
      <c r="O6097" s="158"/>
      <c r="P6097" s="265">
        <f t="shared" si="1328"/>
        <v>263739.54694268299</v>
      </c>
      <c r="Q6097" s="265">
        <f t="shared" si="1329"/>
        <v>462288.18421337131</v>
      </c>
      <c r="R6097" s="266">
        <f t="shared" si="1330"/>
        <v>726027.7311560543</v>
      </c>
    </row>
    <row r="6098" spans="1:18" x14ac:dyDescent="0.25">
      <c r="A6098" s="81">
        <v>6067</v>
      </c>
      <c r="B6098" s="93">
        <f t="shared" si="1319"/>
        <v>9.3713438954260376E-51</v>
      </c>
      <c r="C6098" s="178">
        <f t="shared" si="1320"/>
        <v>9.350203757561141E-51</v>
      </c>
      <c r="D6098" s="165">
        <f t="shared" si="1321"/>
        <v>2.2558277767625785E-3</v>
      </c>
      <c r="E6098" s="166">
        <f t="shared" si="1331"/>
        <v>24.291375447755232</v>
      </c>
      <c r="F6098" s="167">
        <f t="shared" si="1332"/>
        <v>13.688362949395374</v>
      </c>
      <c r="G6098" s="167">
        <f t="shared" si="1322"/>
        <v>475698.30666704196</v>
      </c>
      <c r="H6098" s="167">
        <f t="shared" si="1323"/>
        <v>271299.98899881309</v>
      </c>
      <c r="I6098" s="168">
        <f t="shared" si="1324"/>
        <v>746998.29566585505</v>
      </c>
      <c r="J6098" s="168">
        <f t="shared" si="1326"/>
        <v>692160.4626842197</v>
      </c>
      <c r="K6098" s="94"/>
      <c r="L6098" s="265">
        <f t="shared" si="1325"/>
        <v>284660.03059083375</v>
      </c>
      <c r="M6098" s="265">
        <f>$G6098*NonHospFrac+theModel!$H6098*NonHospFrac</f>
        <v>462338.26507502131</v>
      </c>
      <c r="N6098" s="266">
        <f t="shared" si="1327"/>
        <v>746998.29566585505</v>
      </c>
      <c r="O6098" s="158"/>
      <c r="P6098" s="265">
        <f t="shared" si="1328"/>
        <v>263762.87553083192</v>
      </c>
      <c r="Q6098" s="265">
        <f t="shared" si="1329"/>
        <v>462336.70482440229</v>
      </c>
      <c r="R6098" s="266">
        <f t="shared" si="1330"/>
        <v>726099.58035523421</v>
      </c>
    </row>
    <row r="6099" spans="1:18" x14ac:dyDescent="0.25">
      <c r="A6099" s="81">
        <v>6068</v>
      </c>
      <c r="B6099" s="93">
        <f t="shared" si="1319"/>
        <v>9.1962828875351915E-51</v>
      </c>
      <c r="C6099" s="178">
        <f t="shared" si="1320"/>
        <v>9.175537657154523E-51</v>
      </c>
      <c r="D6099" s="165">
        <f t="shared" si="1321"/>
        <v>2.2558277767625785E-3</v>
      </c>
      <c r="E6099" s="166">
        <f t="shared" si="1331"/>
        <v>24.291375447755232</v>
      </c>
      <c r="F6099" s="167">
        <f t="shared" si="1332"/>
        <v>13.690618777172137</v>
      </c>
      <c r="G6099" s="167">
        <f t="shared" si="1322"/>
        <v>475776.70124625548</v>
      </c>
      <c r="H6099" s="167">
        <f t="shared" si="1323"/>
        <v>271299.98899881309</v>
      </c>
      <c r="I6099" s="168">
        <f t="shared" si="1324"/>
        <v>747076.69024506863</v>
      </c>
      <c r="J6099" s="168">
        <f t="shared" si="1326"/>
        <v>692221.67853252974</v>
      </c>
      <c r="K6099" s="94"/>
      <c r="L6099" s="265">
        <f t="shared" si="1325"/>
        <v>284689.90455901623</v>
      </c>
      <c r="M6099" s="265">
        <f>$G6099*NonHospFrac+theModel!$H6099*NonHospFrac</f>
        <v>462386.7856860524</v>
      </c>
      <c r="N6099" s="266">
        <f t="shared" si="1327"/>
        <v>747076.69024506863</v>
      </c>
      <c r="O6099" s="158"/>
      <c r="P6099" s="265">
        <f t="shared" si="1328"/>
        <v>263786.20316806174</v>
      </c>
      <c r="Q6099" s="265">
        <f t="shared" si="1329"/>
        <v>462385.22543543339</v>
      </c>
      <c r="R6099" s="266">
        <f t="shared" si="1330"/>
        <v>726171.42860349512</v>
      </c>
    </row>
    <row r="6100" spans="1:18" x14ac:dyDescent="0.25">
      <c r="A6100" s="81">
        <v>6069</v>
      </c>
      <c r="B6100" s="93">
        <f t="shared" si="1319"/>
        <v>9.0244920996710306E-51</v>
      </c>
      <c r="C6100" s="178">
        <f t="shared" si="1320"/>
        <v>9.0041343997214187E-51</v>
      </c>
      <c r="D6100" s="165">
        <f t="shared" si="1321"/>
        <v>2.2558277767625785E-3</v>
      </c>
      <c r="E6100" s="166">
        <f t="shared" si="1331"/>
        <v>24.291375447755232</v>
      </c>
      <c r="F6100" s="167">
        <f t="shared" si="1332"/>
        <v>13.6928746049489</v>
      </c>
      <c r="G6100" s="167">
        <f t="shared" si="1322"/>
        <v>475855.09582546889</v>
      </c>
      <c r="H6100" s="167">
        <f t="shared" si="1323"/>
        <v>271299.98899881309</v>
      </c>
      <c r="I6100" s="168">
        <f t="shared" si="1324"/>
        <v>747155.08482428198</v>
      </c>
      <c r="J6100" s="168">
        <f t="shared" si="1326"/>
        <v>692282.89188556117</v>
      </c>
      <c r="K6100" s="94"/>
      <c r="L6100" s="265">
        <f t="shared" si="1325"/>
        <v>284719.77852719859</v>
      </c>
      <c r="M6100" s="265">
        <f>$G6100*NonHospFrac+theModel!$H6100*NonHospFrac</f>
        <v>462435.30629708339</v>
      </c>
      <c r="N6100" s="266">
        <f t="shared" si="1327"/>
        <v>747155.08482428198</v>
      </c>
      <c r="O6100" s="158"/>
      <c r="P6100" s="265">
        <f t="shared" si="1328"/>
        <v>263809.52985441103</v>
      </c>
      <c r="Q6100" s="265">
        <f t="shared" si="1329"/>
        <v>462433.74604646437</v>
      </c>
      <c r="R6100" s="266">
        <f t="shared" si="1330"/>
        <v>726243.27590087545</v>
      </c>
    </row>
    <row r="6101" spans="1:18" x14ac:dyDescent="0.25">
      <c r="A6101" s="81">
        <v>6070</v>
      </c>
      <c r="B6101" s="93">
        <f t="shared" si="1319"/>
        <v>8.8559104426215579E-51</v>
      </c>
      <c r="C6101" s="178">
        <f t="shared" si="1320"/>
        <v>8.8359330338565702E-51</v>
      </c>
      <c r="D6101" s="165">
        <f t="shared" si="1321"/>
        <v>2.2558277767625785E-3</v>
      </c>
      <c r="E6101" s="166">
        <f t="shared" si="1331"/>
        <v>24.291375447755232</v>
      </c>
      <c r="F6101" s="167">
        <f t="shared" si="1332"/>
        <v>13.695130432725662</v>
      </c>
      <c r="G6101" s="167">
        <f t="shared" si="1322"/>
        <v>475933.49040468229</v>
      </c>
      <c r="H6101" s="167">
        <f t="shared" si="1323"/>
        <v>271299.98899881309</v>
      </c>
      <c r="I6101" s="168">
        <f t="shared" si="1324"/>
        <v>747233.47940349532</v>
      </c>
      <c r="J6101" s="168">
        <f t="shared" si="1326"/>
        <v>692344.10274341574</v>
      </c>
      <c r="K6101" s="94"/>
      <c r="L6101" s="265">
        <f t="shared" si="1325"/>
        <v>284749.65249538101</v>
      </c>
      <c r="M6101" s="265">
        <f>$G6101*NonHospFrac+theModel!$H6101*NonHospFrac</f>
        <v>462483.82690811437</v>
      </c>
      <c r="N6101" s="266">
        <f t="shared" si="1327"/>
        <v>747233.47940349532</v>
      </c>
      <c r="O6101" s="158"/>
      <c r="P6101" s="265">
        <f t="shared" si="1328"/>
        <v>263832.85558991873</v>
      </c>
      <c r="Q6101" s="265">
        <f t="shared" si="1329"/>
        <v>462482.26665749535</v>
      </c>
      <c r="R6101" s="266">
        <f t="shared" si="1330"/>
        <v>726315.12224741408</v>
      </c>
    </row>
    <row r="6102" spans="1:18" x14ac:dyDescent="0.25">
      <c r="A6102" s="81">
        <v>6071</v>
      </c>
      <c r="B6102" s="93">
        <f t="shared" si="1319"/>
        <v>8.6904779683493176E-51</v>
      </c>
      <c r="C6102" s="178">
        <f t="shared" si="1320"/>
        <v>8.670873746754972E-51</v>
      </c>
      <c r="D6102" s="165">
        <f t="shared" si="1321"/>
        <v>2.2558277767625785E-3</v>
      </c>
      <c r="E6102" s="166">
        <f t="shared" si="1331"/>
        <v>24.291375447755232</v>
      </c>
      <c r="F6102" s="167">
        <f t="shared" si="1332"/>
        <v>13.697386260502425</v>
      </c>
      <c r="G6102" s="167">
        <f t="shared" si="1322"/>
        <v>476011.88498389564</v>
      </c>
      <c r="H6102" s="167">
        <f t="shared" si="1323"/>
        <v>271299.98899881309</v>
      </c>
      <c r="I6102" s="168">
        <f t="shared" si="1324"/>
        <v>747311.87398270867</v>
      </c>
      <c r="J6102" s="168">
        <f t="shared" si="1326"/>
        <v>692405.31110619532</v>
      </c>
      <c r="K6102" s="94"/>
      <c r="L6102" s="265">
        <f t="shared" si="1325"/>
        <v>284779.52646356344</v>
      </c>
      <c r="M6102" s="265">
        <f>$G6102*NonHospFrac+theModel!$H6102*NonHospFrac</f>
        <v>462532.34751914523</v>
      </c>
      <c r="N6102" s="266">
        <f t="shared" si="1327"/>
        <v>747311.87398270867</v>
      </c>
      <c r="O6102" s="158"/>
      <c r="P6102" s="265">
        <f t="shared" si="1328"/>
        <v>263856.18037462351</v>
      </c>
      <c r="Q6102" s="265">
        <f t="shared" si="1329"/>
        <v>462530.78726852621</v>
      </c>
      <c r="R6102" s="266">
        <f t="shared" si="1330"/>
        <v>726386.96764314966</v>
      </c>
    </row>
    <row r="6103" spans="1:18" x14ac:dyDescent="0.25">
      <c r="A6103" s="81">
        <v>6072</v>
      </c>
      <c r="B6103" s="93">
        <f t="shared" si="1319"/>
        <v>8.5281358486737221E-51</v>
      </c>
      <c r="C6103" s="178">
        <f t="shared" si="1320"/>
        <v>8.5088978429422789E-51</v>
      </c>
      <c r="D6103" s="165">
        <f t="shared" si="1321"/>
        <v>2.2558277767625785E-3</v>
      </c>
      <c r="E6103" s="166">
        <f t="shared" si="1331"/>
        <v>24.291375447755232</v>
      </c>
      <c r="F6103" s="167">
        <f t="shared" si="1332"/>
        <v>13.699642088279187</v>
      </c>
      <c r="G6103" s="167">
        <f t="shared" si="1322"/>
        <v>476090.27956310916</v>
      </c>
      <c r="H6103" s="167">
        <f t="shared" si="1323"/>
        <v>271299.98899881309</v>
      </c>
      <c r="I6103" s="168">
        <f t="shared" si="1324"/>
        <v>747390.26856192225</v>
      </c>
      <c r="J6103" s="168">
        <f t="shared" si="1326"/>
        <v>692466.51697400166</v>
      </c>
      <c r="K6103" s="94"/>
      <c r="L6103" s="265">
        <f t="shared" si="1325"/>
        <v>284809.40043174592</v>
      </c>
      <c r="M6103" s="265">
        <f>$G6103*NonHospFrac+theModel!$H6103*NonHospFrac</f>
        <v>462580.86813017633</v>
      </c>
      <c r="N6103" s="266">
        <f t="shared" si="1327"/>
        <v>747390.26856192225</v>
      </c>
      <c r="O6103" s="158"/>
      <c r="P6103" s="265">
        <f t="shared" si="1328"/>
        <v>263879.50420856418</v>
      </c>
      <c r="Q6103" s="265">
        <f t="shared" si="1329"/>
        <v>462579.30787955731</v>
      </c>
      <c r="R6103" s="266">
        <f t="shared" si="1330"/>
        <v>726458.81208812143</v>
      </c>
    </row>
    <row r="6104" spans="1:18" x14ac:dyDescent="0.25">
      <c r="A6104" s="81">
        <v>6073</v>
      </c>
      <c r="B6104" s="93">
        <f t="shared" si="1319"/>
        <v>8.3688263543516171E-51</v>
      </c>
      <c r="C6104" s="178">
        <f t="shared" si="1320"/>
        <v>8.3499477234025674E-51</v>
      </c>
      <c r="D6104" s="165">
        <f t="shared" si="1321"/>
        <v>2.2558277767625785E-3</v>
      </c>
      <c r="E6104" s="166">
        <f t="shared" si="1331"/>
        <v>24.291375447755232</v>
      </c>
      <c r="F6104" s="167">
        <f t="shared" si="1332"/>
        <v>13.70189791605595</v>
      </c>
      <c r="G6104" s="167">
        <f t="shared" si="1322"/>
        <v>476168.67414232256</v>
      </c>
      <c r="H6104" s="167">
        <f t="shared" si="1323"/>
        <v>271299.98899881309</v>
      </c>
      <c r="I6104" s="168">
        <f t="shared" si="1324"/>
        <v>747468.66314113559</v>
      </c>
      <c r="J6104" s="168">
        <f t="shared" si="1326"/>
        <v>692527.72034693614</v>
      </c>
      <c r="K6104" s="94"/>
      <c r="L6104" s="265">
        <f t="shared" si="1325"/>
        <v>284839.27439992828</v>
      </c>
      <c r="M6104" s="265">
        <f>$G6104*NonHospFrac+theModel!$H6104*NonHospFrac</f>
        <v>462629.38874120731</v>
      </c>
      <c r="N6104" s="266">
        <f t="shared" si="1327"/>
        <v>747468.66314113559</v>
      </c>
      <c r="O6104" s="158"/>
      <c r="P6104" s="265">
        <f t="shared" si="1328"/>
        <v>263902.82709177939</v>
      </c>
      <c r="Q6104" s="265">
        <f t="shared" si="1329"/>
        <v>462627.82849058829</v>
      </c>
      <c r="R6104" s="266">
        <f t="shared" si="1330"/>
        <v>726530.65558236768</v>
      </c>
    </row>
    <row r="6105" spans="1:18" x14ac:dyDescent="0.25">
      <c r="A6105" s="81">
        <v>6074</v>
      </c>
      <c r="B6105" s="93">
        <f t="shared" si="1319"/>
        <v>8.2124928345486226E-51</v>
      </c>
      <c r="C6105" s="178">
        <f t="shared" si="1320"/>
        <v>8.1939668650959845E-51</v>
      </c>
      <c r="D6105" s="165">
        <f t="shared" si="1321"/>
        <v>2.2558277767625785E-3</v>
      </c>
      <c r="E6105" s="166">
        <f t="shared" si="1331"/>
        <v>24.291375447755232</v>
      </c>
      <c r="F6105" s="167">
        <f t="shared" si="1332"/>
        <v>13.704153743832713</v>
      </c>
      <c r="G6105" s="167">
        <f t="shared" si="1322"/>
        <v>476247.06872153602</v>
      </c>
      <c r="H6105" s="167">
        <f t="shared" si="1323"/>
        <v>271299.98899881309</v>
      </c>
      <c r="I6105" s="168">
        <f t="shared" si="1324"/>
        <v>747547.05772034917</v>
      </c>
      <c r="J6105" s="168">
        <f t="shared" si="1326"/>
        <v>692588.92122510087</v>
      </c>
      <c r="K6105" s="94"/>
      <c r="L6105" s="265">
        <f t="shared" si="1325"/>
        <v>284869.14836811076</v>
      </c>
      <c r="M6105" s="265">
        <f>$G6105*NonHospFrac+theModel!$H6105*NonHospFrac</f>
        <v>462677.90935223829</v>
      </c>
      <c r="N6105" s="266">
        <f t="shared" si="1327"/>
        <v>747547.05772034905</v>
      </c>
      <c r="O6105" s="158"/>
      <c r="P6105" s="265">
        <f t="shared" si="1328"/>
        <v>263926.14902430808</v>
      </c>
      <c r="Q6105" s="265">
        <f t="shared" si="1329"/>
        <v>462676.34910161927</v>
      </c>
      <c r="R6105" s="266">
        <f t="shared" si="1330"/>
        <v>726602.49812592729</v>
      </c>
    </row>
    <row r="6106" spans="1:18" x14ac:dyDescent="0.25">
      <c r="A6106" s="81">
        <v>6075</v>
      </c>
      <c r="B6106" s="93">
        <f t="shared" si="1319"/>
        <v>8.0590796966939628E-51</v>
      </c>
      <c r="C6106" s="178">
        <f t="shared" si="1320"/>
        <v>8.0408998008590175E-51</v>
      </c>
      <c r="D6106" s="165">
        <f t="shared" si="1321"/>
        <v>2.2558277767625785E-3</v>
      </c>
      <c r="E6106" s="166">
        <f t="shared" si="1331"/>
        <v>24.291375447755232</v>
      </c>
      <c r="F6106" s="167">
        <f t="shared" si="1332"/>
        <v>13.706409571609475</v>
      </c>
      <c r="G6106" s="167">
        <f t="shared" si="1322"/>
        <v>476325.46330074937</v>
      </c>
      <c r="H6106" s="167">
        <f t="shared" si="1323"/>
        <v>271299.98899881309</v>
      </c>
      <c r="I6106" s="168">
        <f t="shared" si="1324"/>
        <v>747625.45229956252</v>
      </c>
      <c r="J6106" s="168">
        <f t="shared" si="1326"/>
        <v>692650.11960859713</v>
      </c>
      <c r="K6106" s="94"/>
      <c r="L6106" s="265">
        <f t="shared" si="1325"/>
        <v>284899.02233629313</v>
      </c>
      <c r="M6106" s="265">
        <f>$G6106*NonHospFrac+theModel!$H6106*NonHospFrac</f>
        <v>462726.42996326927</v>
      </c>
      <c r="N6106" s="266">
        <f t="shared" si="1327"/>
        <v>747625.4522995624</v>
      </c>
      <c r="O6106" s="158"/>
      <c r="P6106" s="265">
        <f t="shared" si="1328"/>
        <v>263949.47000618879</v>
      </c>
      <c r="Q6106" s="265">
        <f t="shared" si="1329"/>
        <v>462724.86971265025</v>
      </c>
      <c r="R6106" s="266">
        <f t="shared" si="1330"/>
        <v>726674.33971883904</v>
      </c>
    </row>
    <row r="6107" spans="1:18" x14ac:dyDescent="0.25">
      <c r="A6107" s="81">
        <v>6076</v>
      </c>
      <c r="B6107" s="93">
        <f t="shared" si="1319"/>
        <v>7.9085323867116146E-51</v>
      </c>
      <c r="C6107" s="178">
        <f t="shared" si="1320"/>
        <v>7.8906920996802438E-51</v>
      </c>
      <c r="D6107" s="165">
        <f t="shared" si="1321"/>
        <v>2.2558277767625785E-3</v>
      </c>
      <c r="E6107" s="166">
        <f t="shared" si="1331"/>
        <v>24.291375447755232</v>
      </c>
      <c r="F6107" s="167">
        <f t="shared" si="1332"/>
        <v>13.708665399386238</v>
      </c>
      <c r="G6107" s="167">
        <f t="shared" si="1322"/>
        <v>476403.85787996283</v>
      </c>
      <c r="H6107" s="167">
        <f t="shared" si="1323"/>
        <v>271299.98899881309</v>
      </c>
      <c r="I6107" s="168">
        <f t="shared" si="1324"/>
        <v>747703.84687877586</v>
      </c>
      <c r="J6107" s="168">
        <f t="shared" si="1326"/>
        <v>692711.31549752678</v>
      </c>
      <c r="K6107" s="94"/>
      <c r="L6107" s="265">
        <f t="shared" si="1325"/>
        <v>284928.89630447561</v>
      </c>
      <c r="M6107" s="265">
        <f>$G6107*NonHospFrac+theModel!$H6107*NonHospFrac</f>
        <v>462774.95057430025</v>
      </c>
      <c r="N6107" s="266">
        <f t="shared" si="1327"/>
        <v>747703.84687877586</v>
      </c>
      <c r="O6107" s="158"/>
      <c r="P6107" s="265">
        <f t="shared" si="1328"/>
        <v>263972.79003746045</v>
      </c>
      <c r="Q6107" s="265">
        <f t="shared" si="1329"/>
        <v>462773.39032368123</v>
      </c>
      <c r="R6107" s="266">
        <f t="shared" si="1330"/>
        <v>726746.18036114168</v>
      </c>
    </row>
    <row r="6108" spans="1:18" x14ac:dyDescent="0.25">
      <c r="A6108" s="81">
        <v>6077</v>
      </c>
      <c r="B6108" s="93">
        <f t="shared" si="1319"/>
        <v>7.7607973696208607E-51</v>
      </c>
      <c r="C6108" s="178">
        <f t="shared" si="1320"/>
        <v>7.7432903473446439E-51</v>
      </c>
      <c r="D6108" s="165">
        <f t="shared" si="1321"/>
        <v>2.2558277767625785E-3</v>
      </c>
      <c r="E6108" s="166">
        <f t="shared" si="1331"/>
        <v>24.291375447755232</v>
      </c>
      <c r="F6108" s="167">
        <f t="shared" si="1332"/>
        <v>13.710921227163</v>
      </c>
      <c r="G6108" s="167">
        <f t="shared" si="1322"/>
        <v>476482.25245917629</v>
      </c>
      <c r="H6108" s="167">
        <f t="shared" si="1323"/>
        <v>271299.98899881309</v>
      </c>
      <c r="I6108" s="168">
        <f t="shared" si="1324"/>
        <v>747782.24145798944</v>
      </c>
      <c r="J6108" s="168">
        <f t="shared" si="1326"/>
        <v>692772.50889199169</v>
      </c>
      <c r="K6108" s="94"/>
      <c r="L6108" s="265">
        <f t="shared" si="1325"/>
        <v>284958.77027265803</v>
      </c>
      <c r="M6108" s="265">
        <f>$G6108*NonHospFrac+theModel!$H6108*NonHospFrac</f>
        <v>462823.47118533135</v>
      </c>
      <c r="N6108" s="266">
        <f t="shared" si="1327"/>
        <v>747782.24145798944</v>
      </c>
      <c r="O6108" s="158"/>
      <c r="P6108" s="265">
        <f t="shared" si="1328"/>
        <v>263996.10911816166</v>
      </c>
      <c r="Q6108" s="265">
        <f t="shared" si="1329"/>
        <v>462821.91093471233</v>
      </c>
      <c r="R6108" s="266">
        <f t="shared" si="1330"/>
        <v>726818.020052874</v>
      </c>
    </row>
    <row r="6109" spans="1:18" x14ac:dyDescent="0.25">
      <c r="A6109" s="81">
        <v>6078</v>
      </c>
      <c r="B6109" s="93">
        <f t="shared" si="1319"/>
        <v>7.6158221104985732E-51</v>
      </c>
      <c r="C6109" s="178">
        <f t="shared" si="1320"/>
        <v>7.5986421274388281E-51</v>
      </c>
      <c r="D6109" s="165">
        <f t="shared" si="1321"/>
        <v>2.2558277767625785E-3</v>
      </c>
      <c r="E6109" s="166">
        <f t="shared" si="1331"/>
        <v>24.291375447755232</v>
      </c>
      <c r="F6109" s="167">
        <f t="shared" si="1332"/>
        <v>13.713177054939763</v>
      </c>
      <c r="G6109" s="167">
        <f t="shared" si="1322"/>
        <v>476560.6470383897</v>
      </c>
      <c r="H6109" s="167">
        <f t="shared" si="1323"/>
        <v>271299.98899881309</v>
      </c>
      <c r="I6109" s="168">
        <f t="shared" si="1324"/>
        <v>747860.63603720278</v>
      </c>
      <c r="J6109" s="168">
        <f t="shared" si="1326"/>
        <v>692833.69979209325</v>
      </c>
      <c r="K6109" s="94"/>
      <c r="L6109" s="265">
        <f t="shared" si="1325"/>
        <v>284988.64424084045</v>
      </c>
      <c r="M6109" s="265">
        <f>$G6109*NonHospFrac+theModel!$H6109*NonHospFrac</f>
        <v>462871.99179636233</v>
      </c>
      <c r="N6109" s="266">
        <f t="shared" si="1327"/>
        <v>747860.63603720278</v>
      </c>
      <c r="O6109" s="158"/>
      <c r="P6109" s="265">
        <f t="shared" si="1328"/>
        <v>264019.42724833125</v>
      </c>
      <c r="Q6109" s="265">
        <f t="shared" si="1329"/>
        <v>462870.43154574331</v>
      </c>
      <c r="R6109" s="266">
        <f t="shared" si="1330"/>
        <v>726889.85879407451</v>
      </c>
    </row>
    <row r="6110" spans="1:18" x14ac:dyDescent="0.25">
      <c r="A6110" s="81">
        <v>6079</v>
      </c>
      <c r="B6110" s="93">
        <f t="shared" si="1319"/>
        <v>7.4735550557988745E-51</v>
      </c>
      <c r="C6110" s="178">
        <f t="shared" si="1320"/>
        <v>7.4566960027128391E-51</v>
      </c>
      <c r="D6110" s="165">
        <f t="shared" si="1321"/>
        <v>2.2558277767625785E-3</v>
      </c>
      <c r="E6110" s="166">
        <f t="shared" si="1331"/>
        <v>24.291375447755232</v>
      </c>
      <c r="F6110" s="167">
        <f t="shared" si="1332"/>
        <v>13.715432882716525</v>
      </c>
      <c r="G6110" s="167">
        <f t="shared" si="1322"/>
        <v>476639.04161760304</v>
      </c>
      <c r="H6110" s="167">
        <f t="shared" si="1323"/>
        <v>271299.98899881309</v>
      </c>
      <c r="I6110" s="168">
        <f t="shared" si="1324"/>
        <v>747939.03061641613</v>
      </c>
      <c r="J6110" s="168">
        <f t="shared" si="1326"/>
        <v>692894.88819793321</v>
      </c>
      <c r="K6110" s="94"/>
      <c r="L6110" s="265">
        <f t="shared" si="1325"/>
        <v>285018.51820902282</v>
      </c>
      <c r="M6110" s="265">
        <f>$G6110*NonHospFrac+theModel!$H6110*NonHospFrac</f>
        <v>462920.51240739331</v>
      </c>
      <c r="N6110" s="266">
        <f t="shared" si="1327"/>
        <v>747939.03061641613</v>
      </c>
      <c r="O6110" s="158"/>
      <c r="P6110" s="265">
        <f t="shared" si="1328"/>
        <v>264042.74442800792</v>
      </c>
      <c r="Q6110" s="265">
        <f t="shared" si="1329"/>
        <v>462918.95215677429</v>
      </c>
      <c r="R6110" s="266">
        <f t="shared" si="1330"/>
        <v>726961.69658478221</v>
      </c>
    </row>
    <row r="6111" spans="1:18" x14ac:dyDescent="0.25">
      <c r="A6111" s="81">
        <v>6080</v>
      </c>
      <c r="B6111" s="93">
        <f t="shared" ref="B6111:B6174" si="1333">Constant*EXP(PowerTerm*(A6111)/7)</f>
        <v>7.3339456150189435E-51</v>
      </c>
      <c r="C6111" s="178">
        <f t="shared" ref="C6111:C6174" si="1334">(1-theFloor)*B6111</f>
        <v>7.3174014967873172E-51</v>
      </c>
      <c r="D6111" s="165">
        <f t="shared" ref="D6111:D6174" si="1335">theFloor</f>
        <v>2.2558277767625785E-3</v>
      </c>
      <c r="E6111" s="166">
        <f t="shared" si="1331"/>
        <v>24.291375447755232</v>
      </c>
      <c r="F6111" s="167">
        <f t="shared" si="1332"/>
        <v>13.717688710493288</v>
      </c>
      <c r="G6111" s="167">
        <f t="shared" ref="G6111:G6174" si="1336">$B$22*F6111*totInfected/365.25</f>
        <v>476717.4361968165</v>
      </c>
      <c r="H6111" s="167">
        <f t="shared" ref="H6111:H6174" si="1337">lostQALYs_Injured*E6111*totInfected/365.25</f>
        <v>271299.98899881309</v>
      </c>
      <c r="I6111" s="168">
        <f t="shared" ref="I6111:I6174" si="1338">H6111+G6111</f>
        <v>748017.42519562959</v>
      </c>
      <c r="J6111" s="168">
        <f t="shared" si="1326"/>
        <v>692956.07410961343</v>
      </c>
      <c r="K6111" s="94"/>
      <c r="L6111" s="265">
        <f t="shared" ref="L6111:L6174" si="1339">$G6111*HospFrac+$H6111*HospFrac</f>
        <v>285048.3921772053</v>
      </c>
      <c r="M6111" s="265">
        <f>$G6111*NonHospFrac+theModel!$H6111*NonHospFrac</f>
        <v>462969.03301842429</v>
      </c>
      <c r="N6111" s="266">
        <f t="shared" si="1327"/>
        <v>748017.42519562959</v>
      </c>
      <c r="O6111" s="158"/>
      <c r="P6111" s="265">
        <f t="shared" si="1328"/>
        <v>264066.0606572305</v>
      </c>
      <c r="Q6111" s="265">
        <f t="shared" si="1329"/>
        <v>462967.47276780527</v>
      </c>
      <c r="R6111" s="266">
        <f t="shared" si="1330"/>
        <v>727033.53342503577</v>
      </c>
    </row>
    <row r="6112" spans="1:18" x14ac:dyDescent="0.25">
      <c r="A6112" s="81">
        <v>6081</v>
      </c>
      <c r="B6112" s="93">
        <f t="shared" si="1333"/>
        <v>7.1969441427106288E-51</v>
      </c>
      <c r="C6112" s="178">
        <f t="shared" si="1334"/>
        <v>7.1807090762056939E-51</v>
      </c>
      <c r="D6112" s="165">
        <f t="shared" si="1335"/>
        <v>2.2558277767625785E-3</v>
      </c>
      <c r="E6112" s="166">
        <f t="shared" si="1331"/>
        <v>24.291375447755232</v>
      </c>
      <c r="F6112" s="167">
        <f t="shared" si="1332"/>
        <v>13.719944538270051</v>
      </c>
      <c r="G6112" s="167">
        <f t="shared" si="1336"/>
        <v>476795.83077602996</v>
      </c>
      <c r="H6112" s="167">
        <f t="shared" si="1337"/>
        <v>271299.98899881309</v>
      </c>
      <c r="I6112" s="168">
        <f t="shared" si="1338"/>
        <v>748095.81977484305</v>
      </c>
      <c r="J6112" s="168">
        <f t="shared" ref="J6112:J6175" si="1340">J6111+(I6112-I6111)/(1+discountDaily)^A6112</f>
        <v>693017.25752723543</v>
      </c>
      <c r="K6112" s="94"/>
      <c r="L6112" s="265">
        <f t="shared" si="1339"/>
        <v>285078.26614538772</v>
      </c>
      <c r="M6112" s="265">
        <f>$G6112*NonHospFrac+theModel!$H6112*NonHospFrac</f>
        <v>463017.55362945527</v>
      </c>
      <c r="N6112" s="266">
        <f t="shared" ref="N6112:N6175" si="1341">L6112+M6112</f>
        <v>748095.81977484305</v>
      </c>
      <c r="O6112" s="158"/>
      <c r="P6112" s="265">
        <f t="shared" ref="P6112:P6175" si="1342">P6111+(L6112-L6111)/(1+discountDaily)^A6112</f>
        <v>264089.37593603763</v>
      </c>
      <c r="Q6112" s="265">
        <f t="shared" ref="Q6112:Q6175" si="1343">Q6111+(M6112-M6111)/(1+discountDaily)^B6112</f>
        <v>463015.99337883625</v>
      </c>
      <c r="R6112" s="266">
        <f t="shared" ref="R6112:R6175" si="1344">P6112+Q6112</f>
        <v>727105.36931487382</v>
      </c>
    </row>
    <row r="6113" spans="1:18" x14ac:dyDescent="0.25">
      <c r="A6113" s="81">
        <v>6082</v>
      </c>
      <c r="B6113" s="93">
        <f t="shared" si="1333"/>
        <v>7.0625019208247256E-51</v>
      </c>
      <c r="C6113" s="178">
        <f t="shared" si="1334"/>
        <v>7.0465701328182899E-51</v>
      </c>
      <c r="D6113" s="165">
        <f t="shared" si="1335"/>
        <v>2.2558277767625785E-3</v>
      </c>
      <c r="E6113" s="166">
        <f t="shared" ref="E6113:E6176" si="1345">C6113+E6112</f>
        <v>24.291375447755232</v>
      </c>
      <c r="F6113" s="167">
        <f t="shared" ref="F6113:F6176" si="1346">D6113+F6112</f>
        <v>13.722200366046813</v>
      </c>
      <c r="G6113" s="167">
        <f t="shared" si="1336"/>
        <v>476874.22535524337</v>
      </c>
      <c r="H6113" s="167">
        <f t="shared" si="1337"/>
        <v>271299.98899881309</v>
      </c>
      <c r="I6113" s="168">
        <f t="shared" si="1338"/>
        <v>748174.2143540564</v>
      </c>
      <c r="J6113" s="168">
        <f t="shared" si="1340"/>
        <v>693078.43845090072</v>
      </c>
      <c r="K6113" s="94"/>
      <c r="L6113" s="265">
        <f t="shared" si="1339"/>
        <v>285108.14011357015</v>
      </c>
      <c r="M6113" s="265">
        <f>$G6113*NonHospFrac+theModel!$H6113*NonHospFrac</f>
        <v>463066.07424048625</v>
      </c>
      <c r="N6113" s="266">
        <f t="shared" si="1341"/>
        <v>748174.2143540564</v>
      </c>
      <c r="O6113" s="158"/>
      <c r="P6113" s="265">
        <f t="shared" si="1342"/>
        <v>264112.69026446814</v>
      </c>
      <c r="Q6113" s="265">
        <f t="shared" si="1343"/>
        <v>463064.51398986724</v>
      </c>
      <c r="R6113" s="266">
        <f t="shared" si="1344"/>
        <v>727177.20425433537</v>
      </c>
    </row>
    <row r="6114" spans="1:18" x14ac:dyDescent="0.25">
      <c r="A6114" s="81">
        <v>6083</v>
      </c>
      <c r="B6114" s="93">
        <f t="shared" si="1333"/>
        <v>6.9305711413883706E-51</v>
      </c>
      <c r="C6114" s="178">
        <f t="shared" si="1334"/>
        <v>6.9149369664987971E-51</v>
      </c>
      <c r="D6114" s="165">
        <f t="shared" si="1335"/>
        <v>2.2558277767625785E-3</v>
      </c>
      <c r="E6114" s="166">
        <f t="shared" si="1345"/>
        <v>24.291375447755232</v>
      </c>
      <c r="F6114" s="167">
        <f t="shared" si="1346"/>
        <v>13.724456193823576</v>
      </c>
      <c r="G6114" s="167">
        <f t="shared" si="1336"/>
        <v>476952.61993445677</v>
      </c>
      <c r="H6114" s="167">
        <f t="shared" si="1337"/>
        <v>271299.98899881309</v>
      </c>
      <c r="I6114" s="168">
        <f t="shared" si="1338"/>
        <v>748252.60893326986</v>
      </c>
      <c r="J6114" s="168">
        <f t="shared" si="1340"/>
        <v>693139.61688071128</v>
      </c>
      <c r="K6114" s="94"/>
      <c r="L6114" s="265">
        <f t="shared" si="1339"/>
        <v>285138.01408175257</v>
      </c>
      <c r="M6114" s="265">
        <f>$G6114*NonHospFrac+theModel!$H6114*NonHospFrac</f>
        <v>463114.59485151723</v>
      </c>
      <c r="N6114" s="266">
        <f t="shared" si="1341"/>
        <v>748252.60893326974</v>
      </c>
      <c r="O6114" s="158"/>
      <c r="P6114" s="265">
        <f t="shared" si="1342"/>
        <v>264136.00364256068</v>
      </c>
      <c r="Q6114" s="265">
        <f t="shared" si="1343"/>
        <v>463113.03460089822</v>
      </c>
      <c r="R6114" s="266">
        <f t="shared" si="1344"/>
        <v>727249.03824345884</v>
      </c>
    </row>
    <row r="6115" spans="1:18" x14ac:dyDescent="0.25">
      <c r="A6115" s="81">
        <v>6084</v>
      </c>
      <c r="B6115" s="93">
        <f t="shared" si="1333"/>
        <v>6.8011048895027974E-51</v>
      </c>
      <c r="C6115" s="178">
        <f t="shared" si="1334"/>
        <v>6.7857627681803806E-51</v>
      </c>
      <c r="D6115" s="165">
        <f t="shared" si="1335"/>
        <v>2.2558277767625785E-3</v>
      </c>
      <c r="E6115" s="166">
        <f t="shared" si="1345"/>
        <v>24.291375447755232</v>
      </c>
      <c r="F6115" s="167">
        <f t="shared" si="1346"/>
        <v>13.726712021600338</v>
      </c>
      <c r="G6115" s="167">
        <f t="shared" si="1336"/>
        <v>477031.01451367012</v>
      </c>
      <c r="H6115" s="167">
        <f t="shared" si="1337"/>
        <v>271299.98899881309</v>
      </c>
      <c r="I6115" s="168">
        <f t="shared" si="1338"/>
        <v>748331.00351248321</v>
      </c>
      <c r="J6115" s="168">
        <f t="shared" si="1340"/>
        <v>693200.79281676852</v>
      </c>
      <c r="K6115" s="94"/>
      <c r="L6115" s="265">
        <f t="shared" si="1339"/>
        <v>285167.88804993499</v>
      </c>
      <c r="M6115" s="265">
        <f>$G6115*NonHospFrac+theModel!$H6115*NonHospFrac</f>
        <v>463163.11546254822</v>
      </c>
      <c r="N6115" s="266">
        <f t="shared" si="1341"/>
        <v>748331.00351248321</v>
      </c>
      <c r="O6115" s="158"/>
      <c r="P6115" s="265">
        <f t="shared" si="1342"/>
        <v>264159.31607035408</v>
      </c>
      <c r="Q6115" s="265">
        <f t="shared" si="1343"/>
        <v>463161.5552119292</v>
      </c>
      <c r="R6115" s="266">
        <f t="shared" si="1344"/>
        <v>727320.87128228322</v>
      </c>
    </row>
    <row r="6116" spans="1:18" x14ac:dyDescent="0.25">
      <c r="A6116" s="81">
        <v>6085</v>
      </c>
      <c r="B6116" s="93">
        <f t="shared" si="1333"/>
        <v>6.6740571266618741E-51</v>
      </c>
      <c r="C6116" s="178">
        <f t="shared" si="1334"/>
        <v>6.6590016032118499E-51</v>
      </c>
      <c r="D6116" s="165">
        <f t="shared" si="1335"/>
        <v>2.2558277767625785E-3</v>
      </c>
      <c r="E6116" s="166">
        <f t="shared" si="1345"/>
        <v>24.291375447755232</v>
      </c>
      <c r="F6116" s="167">
        <f t="shared" si="1346"/>
        <v>13.728967849377101</v>
      </c>
      <c r="G6116" s="167">
        <f t="shared" si="1336"/>
        <v>477109.40909288364</v>
      </c>
      <c r="H6116" s="167">
        <f t="shared" si="1337"/>
        <v>271299.98899881309</v>
      </c>
      <c r="I6116" s="168">
        <f t="shared" si="1338"/>
        <v>748409.39809169667</v>
      </c>
      <c r="J6116" s="168">
        <f t="shared" si="1340"/>
        <v>693261.96625917428</v>
      </c>
      <c r="K6116" s="94"/>
      <c r="L6116" s="265">
        <f t="shared" si="1339"/>
        <v>285197.76201811741</v>
      </c>
      <c r="M6116" s="265">
        <f>$G6116*NonHospFrac+theModel!$H6116*NonHospFrac</f>
        <v>463211.63607357931</v>
      </c>
      <c r="N6116" s="266">
        <f t="shared" si="1341"/>
        <v>748409.39809169667</v>
      </c>
      <c r="O6116" s="158"/>
      <c r="P6116" s="265">
        <f t="shared" si="1342"/>
        <v>264182.62754788698</v>
      </c>
      <c r="Q6116" s="265">
        <f t="shared" si="1343"/>
        <v>463210.07582296029</v>
      </c>
      <c r="R6116" s="266">
        <f t="shared" si="1344"/>
        <v>727392.70337084727</v>
      </c>
    </row>
    <row r="6117" spans="1:18" x14ac:dyDescent="0.25">
      <c r="A6117" s="81">
        <v>6086</v>
      </c>
      <c r="B6117" s="93">
        <f t="shared" si="1333"/>
        <v>6.5493826743791415E-51</v>
      </c>
      <c r="C6117" s="178">
        <f t="shared" si="1334"/>
        <v>6.53460839502163E-51</v>
      </c>
      <c r="D6117" s="165">
        <f t="shared" si="1335"/>
        <v>2.2558277767625785E-3</v>
      </c>
      <c r="E6117" s="166">
        <f t="shared" si="1345"/>
        <v>24.291375447755232</v>
      </c>
      <c r="F6117" s="167">
        <f t="shared" si="1346"/>
        <v>13.731223677153864</v>
      </c>
      <c r="G6117" s="167">
        <f t="shared" si="1336"/>
        <v>477187.80367209704</v>
      </c>
      <c r="H6117" s="167">
        <f t="shared" si="1337"/>
        <v>271299.98899881309</v>
      </c>
      <c r="I6117" s="168">
        <f t="shared" si="1338"/>
        <v>748487.79267091013</v>
      </c>
      <c r="J6117" s="168">
        <f t="shared" si="1340"/>
        <v>693323.13720803009</v>
      </c>
      <c r="K6117" s="94"/>
      <c r="L6117" s="265">
        <f t="shared" si="1339"/>
        <v>285227.63598629984</v>
      </c>
      <c r="M6117" s="265">
        <f>$G6117*NonHospFrac+theModel!$H6117*NonHospFrac</f>
        <v>463260.15668461029</v>
      </c>
      <c r="N6117" s="266">
        <f t="shared" si="1341"/>
        <v>748487.79267091013</v>
      </c>
      <c r="O6117" s="158"/>
      <c r="P6117" s="265">
        <f t="shared" si="1342"/>
        <v>264205.93807519821</v>
      </c>
      <c r="Q6117" s="265">
        <f t="shared" si="1343"/>
        <v>463258.59643399128</v>
      </c>
      <c r="R6117" s="266">
        <f t="shared" si="1344"/>
        <v>727464.53450918943</v>
      </c>
    </row>
    <row r="6118" spans="1:18" x14ac:dyDescent="0.25">
      <c r="A6118" s="81">
        <v>6087</v>
      </c>
      <c r="B6118" s="93">
        <f t="shared" si="1333"/>
        <v>6.4270371981237662E-51</v>
      </c>
      <c r="C6118" s="178">
        <f t="shared" si="1334"/>
        <v>6.4125389090899528E-51</v>
      </c>
      <c r="D6118" s="165">
        <f t="shared" si="1335"/>
        <v>2.2558277767625785E-3</v>
      </c>
      <c r="E6118" s="166">
        <f t="shared" si="1345"/>
        <v>24.291375447755232</v>
      </c>
      <c r="F6118" s="167">
        <f t="shared" si="1346"/>
        <v>13.733479504930626</v>
      </c>
      <c r="G6118" s="167">
        <f t="shared" si="1336"/>
        <v>477266.1982513105</v>
      </c>
      <c r="H6118" s="167">
        <f t="shared" si="1337"/>
        <v>271299.98899881309</v>
      </c>
      <c r="I6118" s="168">
        <f t="shared" si="1338"/>
        <v>748566.18725012359</v>
      </c>
      <c r="J6118" s="168">
        <f t="shared" si="1340"/>
        <v>693384.30566343758</v>
      </c>
      <c r="K6118" s="94"/>
      <c r="L6118" s="265">
        <f t="shared" si="1339"/>
        <v>285257.50995448232</v>
      </c>
      <c r="M6118" s="265">
        <f>$G6118*NonHospFrac+theModel!$H6118*NonHospFrac</f>
        <v>463308.67729564128</v>
      </c>
      <c r="N6118" s="266">
        <f t="shared" si="1341"/>
        <v>748566.18725012359</v>
      </c>
      <c r="O6118" s="158"/>
      <c r="P6118" s="265">
        <f t="shared" si="1342"/>
        <v>264229.24765232648</v>
      </c>
      <c r="Q6118" s="265">
        <f t="shared" si="1343"/>
        <v>463307.11704502226</v>
      </c>
      <c r="R6118" s="266">
        <f t="shared" si="1344"/>
        <v>727536.36469734879</v>
      </c>
    </row>
    <row r="6119" spans="1:18" x14ac:dyDescent="0.25">
      <c r="A6119" s="81">
        <v>6088</v>
      </c>
      <c r="B6119" s="93">
        <f t="shared" si="1333"/>
        <v>6.3069771915536675E-51</v>
      </c>
      <c r="C6119" s="178">
        <f t="shared" si="1334"/>
        <v>6.2927497372175527E-51</v>
      </c>
      <c r="D6119" s="165">
        <f t="shared" si="1335"/>
        <v>2.2558277767625785E-3</v>
      </c>
      <c r="E6119" s="166">
        <f t="shared" si="1345"/>
        <v>24.291375447755232</v>
      </c>
      <c r="F6119" s="167">
        <f t="shared" si="1346"/>
        <v>13.735735332707389</v>
      </c>
      <c r="G6119" s="167">
        <f t="shared" si="1336"/>
        <v>477344.59283052379</v>
      </c>
      <c r="H6119" s="167">
        <f t="shared" si="1337"/>
        <v>271299.98899881309</v>
      </c>
      <c r="I6119" s="168">
        <f t="shared" si="1338"/>
        <v>748644.58182933694</v>
      </c>
      <c r="J6119" s="168">
        <f t="shared" si="1340"/>
        <v>693445.47162549826</v>
      </c>
      <c r="K6119" s="94"/>
      <c r="L6119" s="265">
        <f t="shared" si="1339"/>
        <v>285287.38392266468</v>
      </c>
      <c r="M6119" s="265">
        <f>$G6119*NonHospFrac+theModel!$H6119*NonHospFrac</f>
        <v>463357.19790667214</v>
      </c>
      <c r="N6119" s="266">
        <f t="shared" si="1341"/>
        <v>748644.58182933682</v>
      </c>
      <c r="O6119" s="158"/>
      <c r="P6119" s="265">
        <f t="shared" si="1342"/>
        <v>264252.55627931037</v>
      </c>
      <c r="Q6119" s="265">
        <f t="shared" si="1343"/>
        <v>463355.63765605312</v>
      </c>
      <c r="R6119" s="266">
        <f t="shared" si="1344"/>
        <v>727608.19393536355</v>
      </c>
    </row>
    <row r="6120" spans="1:18" x14ac:dyDescent="0.25">
      <c r="A6120" s="81">
        <v>6089</v>
      </c>
      <c r="B6120" s="93">
        <f t="shared" si="1333"/>
        <v>6.1891599610455821E-51</v>
      </c>
      <c r="C6120" s="178">
        <f t="shared" si="1334"/>
        <v>6.175198282090628E-51</v>
      </c>
      <c r="D6120" s="165">
        <f t="shared" si="1335"/>
        <v>2.2558277767625785E-3</v>
      </c>
      <c r="E6120" s="166">
        <f t="shared" si="1345"/>
        <v>24.291375447755232</v>
      </c>
      <c r="F6120" s="167">
        <f t="shared" si="1346"/>
        <v>13.737991160484151</v>
      </c>
      <c r="G6120" s="167">
        <f t="shared" si="1336"/>
        <v>477422.98740973731</v>
      </c>
      <c r="H6120" s="167">
        <f t="shared" si="1337"/>
        <v>271299.98899881309</v>
      </c>
      <c r="I6120" s="168">
        <f t="shared" si="1338"/>
        <v>748722.9764085504</v>
      </c>
      <c r="J6120" s="168">
        <f t="shared" si="1340"/>
        <v>693506.635094314</v>
      </c>
      <c r="K6120" s="94"/>
      <c r="L6120" s="265">
        <f t="shared" si="1339"/>
        <v>285317.25789084716</v>
      </c>
      <c r="M6120" s="265">
        <f>$G6120*NonHospFrac+theModel!$H6120*NonHospFrac</f>
        <v>463405.71851770324</v>
      </c>
      <c r="N6120" s="266">
        <f t="shared" si="1341"/>
        <v>748722.9764085504</v>
      </c>
      <c r="O6120" s="158"/>
      <c r="P6120" s="265">
        <f t="shared" si="1342"/>
        <v>264275.86395618884</v>
      </c>
      <c r="Q6120" s="265">
        <f t="shared" si="1343"/>
        <v>463404.15826708422</v>
      </c>
      <c r="R6120" s="266">
        <f t="shared" si="1344"/>
        <v>727680.02222327306</v>
      </c>
    </row>
    <row r="6121" spans="1:18" x14ac:dyDescent="0.25">
      <c r="A6121" s="81">
        <v>6090</v>
      </c>
      <c r="B6121" s="93">
        <f t="shared" si="1333"/>
        <v>6.0735436105126433E-51</v>
      </c>
      <c r="C6121" s="178">
        <f t="shared" si="1334"/>
        <v>6.0598427421326701E-51</v>
      </c>
      <c r="D6121" s="165">
        <f t="shared" si="1335"/>
        <v>2.2558277767625785E-3</v>
      </c>
      <c r="E6121" s="166">
        <f t="shared" si="1345"/>
        <v>24.291375447755232</v>
      </c>
      <c r="F6121" s="167">
        <f t="shared" si="1346"/>
        <v>13.740246988260914</v>
      </c>
      <c r="G6121" s="167">
        <f t="shared" si="1336"/>
        <v>477501.38198895071</v>
      </c>
      <c r="H6121" s="167">
        <f t="shared" si="1337"/>
        <v>271299.98899881309</v>
      </c>
      <c r="I6121" s="168">
        <f t="shared" si="1338"/>
        <v>748801.37098776386</v>
      </c>
      <c r="J6121" s="168">
        <f t="shared" si="1340"/>
        <v>693567.79606998642</v>
      </c>
      <c r="K6121" s="94"/>
      <c r="L6121" s="265">
        <f t="shared" si="1339"/>
        <v>285347.13185902953</v>
      </c>
      <c r="M6121" s="265">
        <f>$G6121*NonHospFrac+theModel!$H6121*NonHospFrac</f>
        <v>463454.23912873422</v>
      </c>
      <c r="N6121" s="266">
        <f t="shared" si="1341"/>
        <v>748801.37098776374</v>
      </c>
      <c r="O6121" s="158"/>
      <c r="P6121" s="265">
        <f t="shared" si="1342"/>
        <v>264299.17068300047</v>
      </c>
      <c r="Q6121" s="265">
        <f t="shared" si="1343"/>
        <v>463452.6788781152</v>
      </c>
      <c r="R6121" s="266">
        <f t="shared" si="1344"/>
        <v>727751.84956111573</v>
      </c>
    </row>
    <row r="6122" spans="1:18" x14ac:dyDescent="0.25">
      <c r="A6122" s="81">
        <v>6091</v>
      </c>
      <c r="B6122" s="93">
        <f t="shared" si="1333"/>
        <v>5.9600870265061272E-51</v>
      </c>
      <c r="C6122" s="178">
        <f t="shared" si="1334"/>
        <v>5.9466420966398126E-51</v>
      </c>
      <c r="D6122" s="165">
        <f t="shared" si="1335"/>
        <v>2.2558277767625785E-3</v>
      </c>
      <c r="E6122" s="166">
        <f t="shared" si="1345"/>
        <v>24.291375447755232</v>
      </c>
      <c r="F6122" s="167">
        <f t="shared" si="1346"/>
        <v>13.742502816037677</v>
      </c>
      <c r="G6122" s="167">
        <f t="shared" si="1336"/>
        <v>477579.77656816418</v>
      </c>
      <c r="H6122" s="167">
        <f t="shared" si="1337"/>
        <v>271299.98899881309</v>
      </c>
      <c r="I6122" s="168">
        <f t="shared" si="1338"/>
        <v>748879.76556697721</v>
      </c>
      <c r="J6122" s="168">
        <f t="shared" si="1340"/>
        <v>693628.95455261692</v>
      </c>
      <c r="K6122" s="94"/>
      <c r="L6122" s="265">
        <f t="shared" si="1339"/>
        <v>285377.00582721201</v>
      </c>
      <c r="M6122" s="265">
        <f>$G6122*NonHospFrac+theModel!$H6122*NonHospFrac</f>
        <v>463502.7597397652</v>
      </c>
      <c r="N6122" s="266">
        <f t="shared" si="1341"/>
        <v>748879.76556697721</v>
      </c>
      <c r="O6122" s="158"/>
      <c r="P6122" s="265">
        <f t="shared" si="1342"/>
        <v>264322.47645978408</v>
      </c>
      <c r="Q6122" s="265">
        <f t="shared" si="1343"/>
        <v>463501.19948914618</v>
      </c>
      <c r="R6122" s="266">
        <f t="shared" si="1344"/>
        <v>727823.67594893021</v>
      </c>
    </row>
    <row r="6123" spans="1:18" x14ac:dyDescent="0.25">
      <c r="A6123" s="81">
        <v>6092</v>
      </c>
      <c r="B6123" s="93">
        <f t="shared" si="1333"/>
        <v>5.8487498635954206E-51</v>
      </c>
      <c r="C6123" s="178">
        <f t="shared" si="1334"/>
        <v>5.8355560911937861E-51</v>
      </c>
      <c r="D6123" s="165">
        <f t="shared" si="1335"/>
        <v>2.2558277767625785E-3</v>
      </c>
      <c r="E6123" s="166">
        <f t="shared" si="1345"/>
        <v>24.291375447755232</v>
      </c>
      <c r="F6123" s="167">
        <f t="shared" si="1346"/>
        <v>13.744758643814439</v>
      </c>
      <c r="G6123" s="167">
        <f t="shared" si="1336"/>
        <v>477658.17114737752</v>
      </c>
      <c r="H6123" s="167">
        <f t="shared" si="1337"/>
        <v>271299.98899881309</v>
      </c>
      <c r="I6123" s="168">
        <f t="shared" si="1338"/>
        <v>748958.16014619055</v>
      </c>
      <c r="J6123" s="168">
        <f t="shared" si="1340"/>
        <v>693690.11054230726</v>
      </c>
      <c r="K6123" s="94"/>
      <c r="L6123" s="265">
        <f t="shared" si="1339"/>
        <v>285406.87979539437</v>
      </c>
      <c r="M6123" s="265">
        <f>$G6123*NonHospFrac+theModel!$H6123*NonHospFrac</f>
        <v>463551.28035079618</v>
      </c>
      <c r="N6123" s="266">
        <f t="shared" si="1341"/>
        <v>748958.16014619055</v>
      </c>
      <c r="O6123" s="158"/>
      <c r="P6123" s="265">
        <f t="shared" si="1342"/>
        <v>264345.78128657828</v>
      </c>
      <c r="Q6123" s="265">
        <f t="shared" si="1343"/>
        <v>463549.72010017716</v>
      </c>
      <c r="R6123" s="266">
        <f t="shared" si="1344"/>
        <v>727895.50138675538</v>
      </c>
    </row>
    <row r="6124" spans="1:18" x14ac:dyDescent="0.25">
      <c r="A6124" s="81">
        <v>6093</v>
      </c>
      <c r="B6124" s="93">
        <f t="shared" si="1333"/>
        <v>5.7394925300210758E-51</v>
      </c>
      <c r="C6124" s="178">
        <f t="shared" si="1334"/>
        <v>5.7265452233473326E-51</v>
      </c>
      <c r="D6124" s="165">
        <f t="shared" si="1335"/>
        <v>2.2558277767625785E-3</v>
      </c>
      <c r="E6124" s="166">
        <f t="shared" si="1345"/>
        <v>24.291375447755232</v>
      </c>
      <c r="F6124" s="167">
        <f t="shared" si="1346"/>
        <v>13.747014471591202</v>
      </c>
      <c r="G6124" s="167">
        <f t="shared" si="1336"/>
        <v>477736.56572659098</v>
      </c>
      <c r="H6124" s="167">
        <f t="shared" si="1337"/>
        <v>271299.98899881309</v>
      </c>
      <c r="I6124" s="168">
        <f t="shared" si="1338"/>
        <v>749036.55472540413</v>
      </c>
      <c r="J6124" s="168">
        <f t="shared" si="1340"/>
        <v>693751.26403915929</v>
      </c>
      <c r="K6124" s="94"/>
      <c r="L6124" s="265">
        <f t="shared" si="1339"/>
        <v>285436.75376357685</v>
      </c>
      <c r="M6124" s="265">
        <f>$G6124*NonHospFrac+theModel!$H6124*NonHospFrac</f>
        <v>463599.80096182728</v>
      </c>
      <c r="N6124" s="266">
        <f t="shared" si="1341"/>
        <v>749036.55472540413</v>
      </c>
      <c r="O6124" s="158"/>
      <c r="P6124" s="265">
        <f t="shared" si="1342"/>
        <v>264369.08516342193</v>
      </c>
      <c r="Q6124" s="265">
        <f t="shared" si="1343"/>
        <v>463598.24071120826</v>
      </c>
      <c r="R6124" s="266">
        <f t="shared" si="1344"/>
        <v>727967.32587463013</v>
      </c>
    </row>
    <row r="6125" spans="1:18" x14ac:dyDescent="0.25">
      <c r="A6125" s="81">
        <v>6094</v>
      </c>
      <c r="B6125" s="93">
        <f t="shared" si="1333"/>
        <v>5.632276173615901E-51</v>
      </c>
      <c r="C6125" s="178">
        <f t="shared" si="1334"/>
        <v>5.6195707285770599E-51</v>
      </c>
      <c r="D6125" s="165">
        <f t="shared" si="1335"/>
        <v>2.2558277767625785E-3</v>
      </c>
      <c r="E6125" s="166">
        <f t="shared" si="1345"/>
        <v>24.291375447755232</v>
      </c>
      <c r="F6125" s="167">
        <f t="shared" si="1346"/>
        <v>13.749270299367964</v>
      </c>
      <c r="G6125" s="167">
        <f t="shared" si="1336"/>
        <v>477814.96030580444</v>
      </c>
      <c r="H6125" s="167">
        <f t="shared" si="1337"/>
        <v>271299.98899881309</v>
      </c>
      <c r="I6125" s="168">
        <f t="shared" si="1338"/>
        <v>749114.94930461748</v>
      </c>
      <c r="J6125" s="168">
        <f t="shared" si="1340"/>
        <v>693812.41504327417</v>
      </c>
      <c r="K6125" s="94"/>
      <c r="L6125" s="265">
        <f t="shared" si="1339"/>
        <v>285466.62773175928</v>
      </c>
      <c r="M6125" s="265">
        <f>$G6125*NonHospFrac+theModel!$H6125*NonHospFrac</f>
        <v>463648.32157285826</v>
      </c>
      <c r="N6125" s="266">
        <f t="shared" si="1341"/>
        <v>749114.94930461748</v>
      </c>
      <c r="O6125" s="158"/>
      <c r="P6125" s="265">
        <f t="shared" si="1342"/>
        <v>264392.38809035363</v>
      </c>
      <c r="Q6125" s="265">
        <f t="shared" si="1343"/>
        <v>463646.76132223924</v>
      </c>
      <c r="R6125" s="266">
        <f t="shared" si="1344"/>
        <v>728039.14941259287</v>
      </c>
    </row>
    <row r="6126" spans="1:18" x14ac:dyDescent="0.25">
      <c r="A6126" s="81">
        <v>6095</v>
      </c>
      <c r="B6126" s="93">
        <f t="shared" si="1333"/>
        <v>5.5270626679890257E-51</v>
      </c>
      <c r="C6126" s="178">
        <f t="shared" si="1334"/>
        <v>5.5145945664986689E-51</v>
      </c>
      <c r="D6126" s="165">
        <f t="shared" si="1335"/>
        <v>2.2558277767625785E-3</v>
      </c>
      <c r="E6126" s="166">
        <f t="shared" si="1345"/>
        <v>24.291375447755232</v>
      </c>
      <c r="F6126" s="167">
        <f t="shared" si="1346"/>
        <v>13.751526127144727</v>
      </c>
      <c r="G6126" s="167">
        <f t="shared" si="1336"/>
        <v>477893.35488501785</v>
      </c>
      <c r="H6126" s="167">
        <f t="shared" si="1337"/>
        <v>271299.98899881309</v>
      </c>
      <c r="I6126" s="168">
        <f t="shared" si="1338"/>
        <v>749193.34388383094</v>
      </c>
      <c r="J6126" s="168">
        <f t="shared" si="1340"/>
        <v>693873.5635547539</v>
      </c>
      <c r="K6126" s="94"/>
      <c r="L6126" s="265">
        <f t="shared" si="1339"/>
        <v>285496.5016999417</v>
      </c>
      <c r="M6126" s="265">
        <f>$G6126*NonHospFrac+theModel!$H6126*NonHospFrac</f>
        <v>463696.84218388924</v>
      </c>
      <c r="N6126" s="266">
        <f t="shared" si="1341"/>
        <v>749193.34388383094</v>
      </c>
      <c r="O6126" s="158"/>
      <c r="P6126" s="265">
        <f t="shared" si="1342"/>
        <v>264415.69006741216</v>
      </c>
      <c r="Q6126" s="265">
        <f t="shared" si="1343"/>
        <v>463695.28193327022</v>
      </c>
      <c r="R6126" s="266">
        <f t="shared" si="1344"/>
        <v>728110.97200068238</v>
      </c>
    </row>
    <row r="6127" spans="1:18" x14ac:dyDescent="0.25">
      <c r="A6127" s="81">
        <v>6096</v>
      </c>
      <c r="B6127" s="93">
        <f t="shared" si="1333"/>
        <v>5.4238145989680732E-51</v>
      </c>
      <c r="C6127" s="178">
        <f t="shared" si="1334"/>
        <v>5.4115794073397111E-51</v>
      </c>
      <c r="D6127" s="165">
        <f t="shared" si="1335"/>
        <v>2.2558277767625785E-3</v>
      </c>
      <c r="E6127" s="166">
        <f t="shared" si="1345"/>
        <v>24.291375447755232</v>
      </c>
      <c r="F6127" s="167">
        <f t="shared" si="1346"/>
        <v>13.753781954921489</v>
      </c>
      <c r="G6127" s="167">
        <f t="shared" si="1336"/>
        <v>477971.74946423119</v>
      </c>
      <c r="H6127" s="167">
        <f t="shared" si="1337"/>
        <v>271299.98899881309</v>
      </c>
      <c r="I6127" s="168">
        <f t="shared" si="1338"/>
        <v>749271.73846304428</v>
      </c>
      <c r="J6127" s="168">
        <f t="shared" si="1340"/>
        <v>693934.70957369974</v>
      </c>
      <c r="K6127" s="94"/>
      <c r="L6127" s="265">
        <f t="shared" si="1339"/>
        <v>285526.37566812406</v>
      </c>
      <c r="M6127" s="265">
        <f>$G6127*NonHospFrac+theModel!$H6127*NonHospFrac</f>
        <v>463745.36279492022</v>
      </c>
      <c r="N6127" s="266">
        <f t="shared" si="1341"/>
        <v>749271.73846304428</v>
      </c>
      <c r="O6127" s="158"/>
      <c r="P6127" s="265">
        <f t="shared" si="1342"/>
        <v>264438.99109463621</v>
      </c>
      <c r="Q6127" s="265">
        <f t="shared" si="1343"/>
        <v>463743.8025443012</v>
      </c>
      <c r="R6127" s="266">
        <f t="shared" si="1344"/>
        <v>728182.79363893741</v>
      </c>
    </row>
    <row r="6128" spans="1:18" x14ac:dyDescent="0.25">
      <c r="A6128" s="81">
        <v>6097</v>
      </c>
      <c r="B6128" s="93">
        <f t="shared" si="1333"/>
        <v>5.3224952512945923E-51</v>
      </c>
      <c r="C6128" s="178">
        <f t="shared" si="1334"/>
        <v>5.3104886186650353E-51</v>
      </c>
      <c r="D6128" s="165">
        <f t="shared" si="1335"/>
        <v>2.2558277767625785E-3</v>
      </c>
      <c r="E6128" s="166">
        <f t="shared" si="1345"/>
        <v>24.291375447755232</v>
      </c>
      <c r="F6128" s="167">
        <f t="shared" si="1346"/>
        <v>13.756037782698252</v>
      </c>
      <c r="G6128" s="167">
        <f t="shared" si="1336"/>
        <v>478050.14404344471</v>
      </c>
      <c r="H6128" s="167">
        <f t="shared" si="1337"/>
        <v>271299.98899881309</v>
      </c>
      <c r="I6128" s="168">
        <f t="shared" si="1338"/>
        <v>749350.13304225774</v>
      </c>
      <c r="J6128" s="168">
        <f t="shared" si="1340"/>
        <v>693995.85310021357</v>
      </c>
      <c r="K6128" s="94"/>
      <c r="L6128" s="265">
        <f t="shared" si="1339"/>
        <v>285556.24963630654</v>
      </c>
      <c r="M6128" s="265">
        <f>$G6128*NonHospFrac+theModel!$H6128*NonHospFrac</f>
        <v>463793.8834059512</v>
      </c>
      <c r="N6128" s="266">
        <f t="shared" si="1341"/>
        <v>749350.13304225774</v>
      </c>
      <c r="O6128" s="158"/>
      <c r="P6128" s="265">
        <f t="shared" si="1342"/>
        <v>264462.29117206461</v>
      </c>
      <c r="Q6128" s="265">
        <f t="shared" si="1343"/>
        <v>463792.32315533218</v>
      </c>
      <c r="R6128" s="266">
        <f t="shared" si="1344"/>
        <v>728254.61432739673</v>
      </c>
    </row>
    <row r="6129" spans="1:18" x14ac:dyDescent="0.25">
      <c r="A6129" s="81">
        <v>6098</v>
      </c>
      <c r="B6129" s="93">
        <f t="shared" si="1333"/>
        <v>5.2230685955680165E-51</v>
      </c>
      <c r="C6129" s="178">
        <f t="shared" si="1334"/>
        <v>5.2112862523501981E-51</v>
      </c>
      <c r="D6129" s="165">
        <f t="shared" si="1335"/>
        <v>2.2558277767625785E-3</v>
      </c>
      <c r="E6129" s="166">
        <f t="shared" si="1345"/>
        <v>24.291375447755232</v>
      </c>
      <c r="F6129" s="167">
        <f t="shared" si="1346"/>
        <v>13.758293610475015</v>
      </c>
      <c r="G6129" s="167">
        <f t="shared" si="1336"/>
        <v>478128.53862265812</v>
      </c>
      <c r="H6129" s="167">
        <f t="shared" si="1337"/>
        <v>271299.98899881309</v>
      </c>
      <c r="I6129" s="168">
        <f t="shared" si="1338"/>
        <v>749428.52762147121</v>
      </c>
      <c r="J6129" s="168">
        <f t="shared" si="1340"/>
        <v>694056.9941343969</v>
      </c>
      <c r="K6129" s="94"/>
      <c r="L6129" s="265">
        <f t="shared" si="1339"/>
        <v>285586.12360448897</v>
      </c>
      <c r="M6129" s="265">
        <f>$G6129*NonHospFrac+theModel!$H6129*NonHospFrac</f>
        <v>463842.40401698218</v>
      </c>
      <c r="N6129" s="266">
        <f t="shared" si="1341"/>
        <v>749428.52762147109</v>
      </c>
      <c r="O6129" s="158"/>
      <c r="P6129" s="265">
        <f t="shared" si="1342"/>
        <v>264485.59029973595</v>
      </c>
      <c r="Q6129" s="265">
        <f t="shared" si="1343"/>
        <v>463840.84376636316</v>
      </c>
      <c r="R6129" s="266">
        <f t="shared" si="1344"/>
        <v>728326.43406609911</v>
      </c>
    </row>
    <row r="6130" spans="1:18" x14ac:dyDescent="0.25">
      <c r="A6130" s="81">
        <v>6099</v>
      </c>
      <c r="B6130" s="93">
        <f t="shared" si="1333"/>
        <v>5.1254992754336065E-51</v>
      </c>
      <c r="C6130" s="178">
        <f t="shared" si="1334"/>
        <v>5.1139370317983066E-51</v>
      </c>
      <c r="D6130" s="165">
        <f t="shared" si="1335"/>
        <v>2.2558277767625785E-3</v>
      </c>
      <c r="E6130" s="166">
        <f t="shared" si="1345"/>
        <v>24.291375447755232</v>
      </c>
      <c r="F6130" s="167">
        <f t="shared" si="1346"/>
        <v>13.760549438251777</v>
      </c>
      <c r="G6130" s="167">
        <f t="shared" si="1336"/>
        <v>478206.93320187152</v>
      </c>
      <c r="H6130" s="167">
        <f t="shared" si="1337"/>
        <v>271299.98899881309</v>
      </c>
      <c r="I6130" s="168">
        <f t="shared" si="1338"/>
        <v>749506.92220068467</v>
      </c>
      <c r="J6130" s="168">
        <f t="shared" si="1340"/>
        <v>694118.13267635135</v>
      </c>
      <c r="K6130" s="94"/>
      <c r="L6130" s="265">
        <f t="shared" si="1339"/>
        <v>285615.99757267139</v>
      </c>
      <c r="M6130" s="265">
        <f>$G6130*NonHospFrac+theModel!$H6130*NonHospFrac</f>
        <v>463890.92462801316</v>
      </c>
      <c r="N6130" s="266">
        <f t="shared" si="1341"/>
        <v>749506.92220068455</v>
      </c>
      <c r="O6130" s="158"/>
      <c r="P6130" s="265">
        <f t="shared" si="1342"/>
        <v>264508.88847768895</v>
      </c>
      <c r="Q6130" s="265">
        <f t="shared" si="1343"/>
        <v>463889.36437739414</v>
      </c>
      <c r="R6130" s="266">
        <f t="shared" si="1344"/>
        <v>728398.25285508309</v>
      </c>
    </row>
    <row r="6131" spans="1:18" x14ac:dyDescent="0.25">
      <c r="A6131" s="81">
        <v>6100</v>
      </c>
      <c r="B6131" s="93">
        <f t="shared" si="1333"/>
        <v>5.0297525950092747E-51</v>
      </c>
      <c r="C6131" s="178">
        <f t="shared" si="1334"/>
        <v>5.0184063393952089E-51</v>
      </c>
      <c r="D6131" s="165">
        <f t="shared" si="1335"/>
        <v>2.2558277767625785E-3</v>
      </c>
      <c r="E6131" s="166">
        <f t="shared" si="1345"/>
        <v>24.291375447755232</v>
      </c>
      <c r="F6131" s="167">
        <f t="shared" si="1346"/>
        <v>13.76280526602854</v>
      </c>
      <c r="G6131" s="167">
        <f t="shared" si="1336"/>
        <v>478285.32778108492</v>
      </c>
      <c r="H6131" s="167">
        <f t="shared" si="1337"/>
        <v>271299.98899881309</v>
      </c>
      <c r="I6131" s="168">
        <f t="shared" si="1338"/>
        <v>749585.31677989801</v>
      </c>
      <c r="J6131" s="168">
        <f t="shared" si="1340"/>
        <v>694179.26872617833</v>
      </c>
      <c r="K6131" s="94"/>
      <c r="L6131" s="265">
        <f t="shared" si="1339"/>
        <v>285645.87154085381</v>
      </c>
      <c r="M6131" s="265">
        <f>$G6131*NonHospFrac+theModel!$H6131*NonHospFrac</f>
        <v>463939.44523904414</v>
      </c>
      <c r="N6131" s="266">
        <f t="shared" si="1341"/>
        <v>749585.31677989801</v>
      </c>
      <c r="O6131" s="158"/>
      <c r="P6131" s="265">
        <f t="shared" si="1342"/>
        <v>264532.18570596236</v>
      </c>
      <c r="Q6131" s="265">
        <f t="shared" si="1343"/>
        <v>463937.88498842512</v>
      </c>
      <c r="R6131" s="266">
        <f t="shared" si="1344"/>
        <v>728470.07069438742</v>
      </c>
    </row>
    <row r="6132" spans="1:18" x14ac:dyDescent="0.25">
      <c r="A6132" s="81">
        <v>6101</v>
      </c>
      <c r="B6132" s="93">
        <f t="shared" si="1333"/>
        <v>4.9357945065484491E-51</v>
      </c>
      <c r="C6132" s="178">
        <f t="shared" si="1334"/>
        <v>4.9246602042001847E-51</v>
      </c>
      <c r="D6132" s="165">
        <f t="shared" si="1335"/>
        <v>2.2558277767625785E-3</v>
      </c>
      <c r="E6132" s="166">
        <f t="shared" si="1345"/>
        <v>24.291375447755232</v>
      </c>
      <c r="F6132" s="167">
        <f t="shared" si="1346"/>
        <v>13.765061093805302</v>
      </c>
      <c r="G6132" s="167">
        <f t="shared" si="1336"/>
        <v>478363.72236029839</v>
      </c>
      <c r="H6132" s="167">
        <f t="shared" si="1337"/>
        <v>271299.98899881309</v>
      </c>
      <c r="I6132" s="168">
        <f t="shared" si="1338"/>
        <v>749663.71135911148</v>
      </c>
      <c r="J6132" s="168">
        <f t="shared" si="1340"/>
        <v>694240.4022839797</v>
      </c>
      <c r="K6132" s="94"/>
      <c r="L6132" s="265">
        <f t="shared" si="1339"/>
        <v>285675.74550903623</v>
      </c>
      <c r="M6132" s="265">
        <f>$G6132*NonHospFrac+theModel!$H6132*NonHospFrac</f>
        <v>463987.96585007524</v>
      </c>
      <c r="N6132" s="266">
        <f t="shared" si="1341"/>
        <v>749663.71135911148</v>
      </c>
      <c r="O6132" s="158"/>
      <c r="P6132" s="265">
        <f t="shared" si="1342"/>
        <v>264555.4819845949</v>
      </c>
      <c r="Q6132" s="265">
        <f t="shared" si="1343"/>
        <v>463986.40559945622</v>
      </c>
      <c r="R6132" s="266">
        <f t="shared" si="1344"/>
        <v>728541.88758405112</v>
      </c>
    </row>
    <row r="6133" spans="1:18" x14ac:dyDescent="0.25">
      <c r="A6133" s="81">
        <v>6102</v>
      </c>
      <c r="B6133" s="93">
        <f t="shared" si="1333"/>
        <v>4.8435915983315343E-51</v>
      </c>
      <c r="C6133" s="178">
        <f t="shared" si="1334"/>
        <v>4.8326652898647244E-51</v>
      </c>
      <c r="D6133" s="165">
        <f t="shared" si="1335"/>
        <v>2.2558277767625785E-3</v>
      </c>
      <c r="E6133" s="166">
        <f t="shared" si="1345"/>
        <v>24.291375447755232</v>
      </c>
      <c r="F6133" s="167">
        <f t="shared" si="1346"/>
        <v>13.767316921582065</v>
      </c>
      <c r="G6133" s="167">
        <f t="shared" si="1336"/>
        <v>478442.11693951179</v>
      </c>
      <c r="H6133" s="167">
        <f t="shared" si="1337"/>
        <v>271299.98899881309</v>
      </c>
      <c r="I6133" s="168">
        <f t="shared" si="1338"/>
        <v>749742.10593832494</v>
      </c>
      <c r="J6133" s="168">
        <f t="shared" si="1340"/>
        <v>694301.53334985685</v>
      </c>
      <c r="K6133" s="94"/>
      <c r="L6133" s="265">
        <f t="shared" si="1339"/>
        <v>285705.61947721866</v>
      </c>
      <c r="M6133" s="265">
        <f>$G6133*NonHospFrac+theModel!$H6133*NonHospFrac</f>
        <v>464036.48646110622</v>
      </c>
      <c r="N6133" s="266">
        <f t="shared" si="1341"/>
        <v>749742.10593832494</v>
      </c>
      <c r="O6133" s="158"/>
      <c r="P6133" s="265">
        <f t="shared" si="1342"/>
        <v>264578.77731362527</v>
      </c>
      <c r="Q6133" s="265">
        <f t="shared" si="1343"/>
        <v>464034.9262104872</v>
      </c>
      <c r="R6133" s="266">
        <f t="shared" si="1344"/>
        <v>728613.70352411247</v>
      </c>
    </row>
    <row r="6134" spans="1:18" x14ac:dyDescent="0.25">
      <c r="A6134" s="81">
        <v>6103</v>
      </c>
      <c r="B6134" s="93">
        <f t="shared" si="1333"/>
        <v>4.7531110827857571E-51</v>
      </c>
      <c r="C6134" s="178">
        <f t="shared" si="1334"/>
        <v>4.7423888827791711E-51</v>
      </c>
      <c r="D6134" s="165">
        <f t="shared" si="1335"/>
        <v>2.2558277767625785E-3</v>
      </c>
      <c r="E6134" s="166">
        <f t="shared" si="1345"/>
        <v>24.291375447755232</v>
      </c>
      <c r="F6134" s="167">
        <f t="shared" si="1346"/>
        <v>13.769572749358828</v>
      </c>
      <c r="G6134" s="167">
        <f t="shared" si="1336"/>
        <v>478520.51151872519</v>
      </c>
      <c r="H6134" s="167">
        <f t="shared" si="1337"/>
        <v>271299.98899881309</v>
      </c>
      <c r="I6134" s="168">
        <f t="shared" si="1338"/>
        <v>749820.50051753828</v>
      </c>
      <c r="J6134" s="168">
        <f t="shared" si="1340"/>
        <v>694362.66192391142</v>
      </c>
      <c r="K6134" s="94"/>
      <c r="L6134" s="265">
        <f t="shared" si="1339"/>
        <v>285735.49344540108</v>
      </c>
      <c r="M6134" s="265">
        <f>$G6134*NonHospFrac+theModel!$H6134*NonHospFrac</f>
        <v>464085.0070721372</v>
      </c>
      <c r="N6134" s="266">
        <f t="shared" si="1341"/>
        <v>749820.50051753828</v>
      </c>
      <c r="O6134" s="158"/>
      <c r="P6134" s="265">
        <f t="shared" si="1342"/>
        <v>264602.07169309212</v>
      </c>
      <c r="Q6134" s="265">
        <f t="shared" si="1343"/>
        <v>464083.44682151818</v>
      </c>
      <c r="R6134" s="266">
        <f t="shared" si="1344"/>
        <v>728685.51851461036</v>
      </c>
    </row>
    <row r="6135" spans="1:18" x14ac:dyDescent="0.25">
      <c r="A6135" s="81">
        <v>6104</v>
      </c>
      <c r="B6135" s="93">
        <f t="shared" si="1333"/>
        <v>4.6643207848247184E-51</v>
      </c>
      <c r="C6135" s="178">
        <f t="shared" si="1334"/>
        <v>4.6537988804385799E-51</v>
      </c>
      <c r="D6135" s="165">
        <f t="shared" si="1335"/>
        <v>2.2558277767625785E-3</v>
      </c>
      <c r="E6135" s="166">
        <f t="shared" si="1345"/>
        <v>24.291375447755232</v>
      </c>
      <c r="F6135" s="167">
        <f t="shared" si="1346"/>
        <v>13.77182857713559</v>
      </c>
      <c r="G6135" s="167">
        <f t="shared" si="1336"/>
        <v>478598.90609793866</v>
      </c>
      <c r="H6135" s="167">
        <f t="shared" si="1337"/>
        <v>271299.98899881309</v>
      </c>
      <c r="I6135" s="168">
        <f t="shared" si="1338"/>
        <v>749898.89509675174</v>
      </c>
      <c r="J6135" s="168">
        <f t="shared" si="1340"/>
        <v>694423.78800624504</v>
      </c>
      <c r="K6135" s="94"/>
      <c r="L6135" s="265">
        <f t="shared" si="1339"/>
        <v>285765.36741358356</v>
      </c>
      <c r="M6135" s="265">
        <f>$G6135*NonHospFrac+theModel!$H6135*NonHospFrac</f>
        <v>464133.52768316818</v>
      </c>
      <c r="N6135" s="266">
        <f t="shared" si="1341"/>
        <v>749898.89509675174</v>
      </c>
      <c r="O6135" s="158"/>
      <c r="P6135" s="265">
        <f t="shared" si="1342"/>
        <v>264625.36512303428</v>
      </c>
      <c r="Q6135" s="265">
        <f t="shared" si="1343"/>
        <v>464131.96743254917</v>
      </c>
      <c r="R6135" s="266">
        <f t="shared" si="1344"/>
        <v>728757.33255558345</v>
      </c>
    </row>
    <row r="6136" spans="1:18" x14ac:dyDescent="0.25">
      <c r="A6136" s="81">
        <v>6105</v>
      </c>
      <c r="B6136" s="93">
        <f t="shared" si="1333"/>
        <v>4.5771891304079431E-51</v>
      </c>
      <c r="C6136" s="178">
        <f t="shared" si="1334"/>
        <v>4.5668637800280729E-51</v>
      </c>
      <c r="D6136" s="165">
        <f t="shared" si="1335"/>
        <v>2.2558277767625785E-3</v>
      </c>
      <c r="E6136" s="166">
        <f t="shared" si="1345"/>
        <v>24.291375447755232</v>
      </c>
      <c r="F6136" s="167">
        <f t="shared" si="1346"/>
        <v>13.774084404912353</v>
      </c>
      <c r="G6136" s="167">
        <f t="shared" si="1336"/>
        <v>478677.30067715206</v>
      </c>
      <c r="H6136" s="167">
        <f t="shared" si="1337"/>
        <v>271299.98899881309</v>
      </c>
      <c r="I6136" s="168">
        <f t="shared" si="1338"/>
        <v>749977.28967596521</v>
      </c>
      <c r="J6136" s="168">
        <f t="shared" si="1340"/>
        <v>694484.91159695922</v>
      </c>
      <c r="K6136" s="94"/>
      <c r="L6136" s="265">
        <f t="shared" si="1339"/>
        <v>285795.24138176593</v>
      </c>
      <c r="M6136" s="265">
        <f>$G6136*NonHospFrac+theModel!$H6136*NonHospFrac</f>
        <v>464182.04829419916</v>
      </c>
      <c r="N6136" s="266">
        <f t="shared" si="1341"/>
        <v>749977.28967596509</v>
      </c>
      <c r="O6136" s="158"/>
      <c r="P6136" s="265">
        <f t="shared" si="1342"/>
        <v>264648.65760349028</v>
      </c>
      <c r="Q6136" s="265">
        <f t="shared" si="1343"/>
        <v>464180.48804358015</v>
      </c>
      <c r="R6136" s="266">
        <f t="shared" si="1344"/>
        <v>728829.14564707037</v>
      </c>
    </row>
    <row r="6137" spans="1:18" x14ac:dyDescent="0.25">
      <c r="A6137" s="81">
        <v>6106</v>
      </c>
      <c r="B6137" s="93">
        <f t="shared" si="1333"/>
        <v>4.4916851353120074E-51</v>
      </c>
      <c r="C6137" s="178">
        <f t="shared" si="1334"/>
        <v>4.4815526672192987E-51</v>
      </c>
      <c r="D6137" s="165">
        <f t="shared" si="1335"/>
        <v>2.2558277767625785E-3</v>
      </c>
      <c r="E6137" s="166">
        <f t="shared" si="1345"/>
        <v>24.291375447755232</v>
      </c>
      <c r="F6137" s="167">
        <f t="shared" si="1346"/>
        <v>13.776340232689115</v>
      </c>
      <c r="G6137" s="167">
        <f t="shared" si="1336"/>
        <v>478755.69525636546</v>
      </c>
      <c r="H6137" s="167">
        <f t="shared" si="1337"/>
        <v>271299.98899881309</v>
      </c>
      <c r="I6137" s="168">
        <f t="shared" si="1338"/>
        <v>750055.68425517855</v>
      </c>
      <c r="J6137" s="168">
        <f t="shared" si="1340"/>
        <v>694546.03269615537</v>
      </c>
      <c r="K6137" s="94"/>
      <c r="L6137" s="265">
        <f t="shared" si="1339"/>
        <v>285825.11534994835</v>
      </c>
      <c r="M6137" s="265">
        <f>$G6137*NonHospFrac+theModel!$H6137*NonHospFrac</f>
        <v>464230.56890523015</v>
      </c>
      <c r="N6137" s="266">
        <f t="shared" si="1341"/>
        <v>750055.68425517855</v>
      </c>
      <c r="O6137" s="158"/>
      <c r="P6137" s="265">
        <f t="shared" si="1342"/>
        <v>264671.94913449895</v>
      </c>
      <c r="Q6137" s="265">
        <f t="shared" si="1343"/>
        <v>464229.00865461113</v>
      </c>
      <c r="R6137" s="266">
        <f t="shared" si="1344"/>
        <v>728900.95778911002</v>
      </c>
    </row>
    <row r="6138" spans="1:18" x14ac:dyDescent="0.25">
      <c r="A6138" s="81">
        <v>6107</v>
      </c>
      <c r="B6138" s="93">
        <f t="shared" si="1333"/>
        <v>4.4077783941135283E-51</v>
      </c>
      <c r="C6138" s="178">
        <f t="shared" si="1334"/>
        <v>4.3978352051782729E-51</v>
      </c>
      <c r="D6138" s="165">
        <f t="shared" si="1335"/>
        <v>2.2558277767625785E-3</v>
      </c>
      <c r="E6138" s="166">
        <f t="shared" si="1345"/>
        <v>24.291375447755232</v>
      </c>
      <c r="F6138" s="167">
        <f t="shared" si="1346"/>
        <v>13.778596060465878</v>
      </c>
      <c r="G6138" s="167">
        <f t="shared" si="1336"/>
        <v>478834.08983557892</v>
      </c>
      <c r="H6138" s="167">
        <f t="shared" si="1337"/>
        <v>271299.98899881309</v>
      </c>
      <c r="I6138" s="168">
        <f t="shared" si="1338"/>
        <v>750134.07883439201</v>
      </c>
      <c r="J6138" s="168">
        <f t="shared" si="1340"/>
        <v>694607.15130393533</v>
      </c>
      <c r="K6138" s="94"/>
      <c r="L6138" s="265">
        <f t="shared" si="1339"/>
        <v>285854.98931813077</v>
      </c>
      <c r="M6138" s="265">
        <f>$G6138*NonHospFrac+theModel!$H6138*NonHospFrac</f>
        <v>464279.08951626124</v>
      </c>
      <c r="N6138" s="266">
        <f t="shared" si="1341"/>
        <v>750134.07883439201</v>
      </c>
      <c r="O6138" s="158"/>
      <c r="P6138" s="265">
        <f t="shared" si="1342"/>
        <v>264695.23971609899</v>
      </c>
      <c r="Q6138" s="265">
        <f t="shared" si="1343"/>
        <v>464277.52926564222</v>
      </c>
      <c r="R6138" s="266">
        <f t="shared" si="1344"/>
        <v>728972.76898174128</v>
      </c>
    </row>
    <row r="6139" spans="1:18" x14ac:dyDescent="0.25">
      <c r="A6139" s="81">
        <v>6108</v>
      </c>
      <c r="B6139" s="93">
        <f t="shared" si="1333"/>
        <v>4.325439069375889E-51</v>
      </c>
      <c r="C6139" s="178">
        <f t="shared" si="1334"/>
        <v>4.315681623776497E-51</v>
      </c>
      <c r="D6139" s="165">
        <f t="shared" si="1335"/>
        <v>2.2558277767625785E-3</v>
      </c>
      <c r="E6139" s="166">
        <f t="shared" si="1345"/>
        <v>24.291375447755232</v>
      </c>
      <c r="F6139" s="167">
        <f t="shared" si="1346"/>
        <v>13.780851888242641</v>
      </c>
      <c r="G6139" s="167">
        <f t="shared" si="1336"/>
        <v>478912.48441479233</v>
      </c>
      <c r="H6139" s="167">
        <f t="shared" si="1337"/>
        <v>271299.98899881309</v>
      </c>
      <c r="I6139" s="168">
        <f t="shared" si="1338"/>
        <v>750212.47341360548</v>
      </c>
      <c r="J6139" s="168">
        <f t="shared" si="1340"/>
        <v>694668.26742040052</v>
      </c>
      <c r="K6139" s="94"/>
      <c r="L6139" s="265">
        <f t="shared" si="1339"/>
        <v>285884.86328631325</v>
      </c>
      <c r="M6139" s="265">
        <f>$G6139*NonHospFrac+theModel!$H6139*NonHospFrac</f>
        <v>464327.61012729222</v>
      </c>
      <c r="N6139" s="266">
        <f t="shared" si="1341"/>
        <v>750212.47341360548</v>
      </c>
      <c r="O6139" s="158"/>
      <c r="P6139" s="265">
        <f t="shared" si="1342"/>
        <v>264718.52934832912</v>
      </c>
      <c r="Q6139" s="265">
        <f t="shared" si="1343"/>
        <v>464326.04987667321</v>
      </c>
      <c r="R6139" s="266">
        <f t="shared" si="1344"/>
        <v>729044.57922500232</v>
      </c>
    </row>
    <row r="6140" spans="1:18" x14ac:dyDescent="0.25">
      <c r="A6140" s="81">
        <v>6109</v>
      </c>
      <c r="B6140" s="93">
        <f t="shared" si="1333"/>
        <v>4.2446378810399879E-51</v>
      </c>
      <c r="C6140" s="178">
        <f t="shared" si="1334"/>
        <v>4.2350627090056393E-51</v>
      </c>
      <c r="D6140" s="165">
        <f t="shared" si="1335"/>
        <v>2.2558277767625785E-3</v>
      </c>
      <c r="E6140" s="166">
        <f t="shared" si="1345"/>
        <v>24.291375447755232</v>
      </c>
      <c r="F6140" s="167">
        <f t="shared" si="1346"/>
        <v>13.783107716019403</v>
      </c>
      <c r="G6140" s="167">
        <f t="shared" si="1336"/>
        <v>478990.87899400567</v>
      </c>
      <c r="H6140" s="167">
        <f t="shared" si="1337"/>
        <v>271299.98899881309</v>
      </c>
      <c r="I6140" s="168">
        <f t="shared" si="1338"/>
        <v>750290.86799281882</v>
      </c>
      <c r="J6140" s="168">
        <f t="shared" si="1340"/>
        <v>694729.38104565232</v>
      </c>
      <c r="K6140" s="94"/>
      <c r="L6140" s="265">
        <f t="shared" si="1339"/>
        <v>285914.73725449562</v>
      </c>
      <c r="M6140" s="265">
        <f>$G6140*NonHospFrac+theModel!$H6140*NonHospFrac</f>
        <v>464376.13073832309</v>
      </c>
      <c r="N6140" s="266">
        <f t="shared" si="1341"/>
        <v>750290.8679928187</v>
      </c>
      <c r="O6140" s="158"/>
      <c r="P6140" s="265">
        <f t="shared" si="1342"/>
        <v>264741.81803122791</v>
      </c>
      <c r="Q6140" s="265">
        <f t="shared" si="1343"/>
        <v>464374.57048770407</v>
      </c>
      <c r="R6140" s="266">
        <f t="shared" si="1344"/>
        <v>729116.38851893204</v>
      </c>
    </row>
    <row r="6141" spans="1:18" x14ac:dyDescent="0.25">
      <c r="A6141" s="81">
        <v>6110</v>
      </c>
      <c r="B6141" s="93">
        <f t="shared" si="1333"/>
        <v>4.1653460960112475E-51</v>
      </c>
      <c r="C6141" s="178">
        <f t="shared" si="1334"/>
        <v>4.1559497925880355E-51</v>
      </c>
      <c r="D6141" s="165">
        <f t="shared" si="1335"/>
        <v>2.2558277767625785E-3</v>
      </c>
      <c r="E6141" s="166">
        <f t="shared" si="1345"/>
        <v>24.291375447755232</v>
      </c>
      <c r="F6141" s="167">
        <f t="shared" si="1346"/>
        <v>13.785363543796166</v>
      </c>
      <c r="G6141" s="167">
        <f t="shared" si="1336"/>
        <v>479069.27357321914</v>
      </c>
      <c r="H6141" s="167">
        <f t="shared" si="1337"/>
        <v>271299.98899881309</v>
      </c>
      <c r="I6141" s="168">
        <f t="shared" si="1338"/>
        <v>750369.26257203217</v>
      </c>
      <c r="J6141" s="168">
        <f t="shared" si="1340"/>
        <v>694790.49217979249</v>
      </c>
      <c r="K6141" s="94"/>
      <c r="L6141" s="265">
        <f t="shared" si="1339"/>
        <v>285944.6112226781</v>
      </c>
      <c r="M6141" s="265">
        <f>$G6141*NonHospFrac+theModel!$H6141*NonHospFrac</f>
        <v>464424.65134935419</v>
      </c>
      <c r="N6141" s="266">
        <f t="shared" si="1341"/>
        <v>750369.26257203228</v>
      </c>
      <c r="O6141" s="158"/>
      <c r="P6141" s="265">
        <f t="shared" si="1342"/>
        <v>264765.10576483421</v>
      </c>
      <c r="Q6141" s="265">
        <f t="shared" si="1343"/>
        <v>464423.09109873517</v>
      </c>
      <c r="R6141" s="266">
        <f t="shared" si="1344"/>
        <v>729188.19686356932</v>
      </c>
    </row>
    <row r="6142" spans="1:18" x14ac:dyDescent="0.25">
      <c r="A6142" s="81">
        <v>6111</v>
      </c>
      <c r="B6142" s="93">
        <f t="shared" si="1333"/>
        <v>4.0875355179427348E-51</v>
      </c>
      <c r="C6142" s="178">
        <f t="shared" si="1334"/>
        <v>4.078314741782856E-51</v>
      </c>
      <c r="D6142" s="165">
        <f t="shared" si="1335"/>
        <v>2.2558277767625785E-3</v>
      </c>
      <c r="E6142" s="166">
        <f t="shared" si="1345"/>
        <v>24.291375447755232</v>
      </c>
      <c r="F6142" s="167">
        <f t="shared" si="1346"/>
        <v>13.787619371572928</v>
      </c>
      <c r="G6142" s="167">
        <f t="shared" si="1336"/>
        <v>479147.6681524326</v>
      </c>
      <c r="H6142" s="167">
        <f t="shared" si="1337"/>
        <v>271299.98899881309</v>
      </c>
      <c r="I6142" s="168">
        <f t="shared" si="1338"/>
        <v>750447.65715124574</v>
      </c>
      <c r="J6142" s="168">
        <f t="shared" si="1340"/>
        <v>694851.60082292266</v>
      </c>
      <c r="K6142" s="94"/>
      <c r="L6142" s="265">
        <f t="shared" si="1339"/>
        <v>285974.48519086046</v>
      </c>
      <c r="M6142" s="265">
        <f>$G6142*NonHospFrac+theModel!$H6142*NonHospFrac</f>
        <v>464473.17196038517</v>
      </c>
      <c r="N6142" s="266">
        <f t="shared" si="1341"/>
        <v>750447.65715124563</v>
      </c>
      <c r="O6142" s="158"/>
      <c r="P6142" s="265">
        <f t="shared" si="1342"/>
        <v>264788.39254918654</v>
      </c>
      <c r="Q6142" s="265">
        <f t="shared" si="1343"/>
        <v>464471.61170976615</v>
      </c>
      <c r="R6142" s="266">
        <f t="shared" si="1344"/>
        <v>729260.00425895269</v>
      </c>
    </row>
    <row r="6143" spans="1:18" x14ac:dyDescent="0.25">
      <c r="A6143" s="81">
        <v>6112</v>
      </c>
      <c r="B6143" s="93">
        <f t="shared" si="1333"/>
        <v>4.0111784772081683E-51</v>
      </c>
      <c r="C6143" s="178">
        <f t="shared" si="1334"/>
        <v>4.0021299493817299E-51</v>
      </c>
      <c r="D6143" s="165">
        <f t="shared" si="1335"/>
        <v>2.2558277767625785E-3</v>
      </c>
      <c r="E6143" s="166">
        <f t="shared" si="1345"/>
        <v>24.291375447755232</v>
      </c>
      <c r="F6143" s="167">
        <f t="shared" si="1346"/>
        <v>13.789875199349691</v>
      </c>
      <c r="G6143" s="167">
        <f t="shared" si="1336"/>
        <v>479226.062731646</v>
      </c>
      <c r="H6143" s="167">
        <f t="shared" si="1337"/>
        <v>271299.98899881309</v>
      </c>
      <c r="I6143" s="168">
        <f t="shared" si="1338"/>
        <v>750526.05173045909</v>
      </c>
      <c r="J6143" s="168">
        <f t="shared" si="1340"/>
        <v>694912.7069751441</v>
      </c>
      <c r="K6143" s="94"/>
      <c r="L6143" s="265">
        <f t="shared" si="1339"/>
        <v>286004.35915904294</v>
      </c>
      <c r="M6143" s="265">
        <f>$G6143*NonHospFrac+theModel!$H6143*NonHospFrac</f>
        <v>464521.69257141615</v>
      </c>
      <c r="N6143" s="266">
        <f t="shared" si="1341"/>
        <v>750526.05173045909</v>
      </c>
      <c r="O6143" s="158"/>
      <c r="P6143" s="265">
        <f t="shared" si="1342"/>
        <v>264811.67838432378</v>
      </c>
      <c r="Q6143" s="265">
        <f t="shared" si="1343"/>
        <v>464520.13232079713</v>
      </c>
      <c r="R6143" s="266">
        <f t="shared" si="1344"/>
        <v>729331.81070512091</v>
      </c>
    </row>
    <row r="6144" spans="1:18" x14ac:dyDescent="0.25">
      <c r="A6144" s="81">
        <v>6113</v>
      </c>
      <c r="B6144" s="93">
        <f t="shared" si="1333"/>
        <v>3.9362478210625901E-51</v>
      </c>
      <c r="C6144" s="178">
        <f t="shared" si="1334"/>
        <v>3.927368323891616E-51</v>
      </c>
      <c r="D6144" s="165">
        <f t="shared" si="1335"/>
        <v>2.2558277767625785E-3</v>
      </c>
      <c r="E6144" s="166">
        <f t="shared" si="1345"/>
        <v>24.291375447755232</v>
      </c>
      <c r="F6144" s="167">
        <f t="shared" si="1346"/>
        <v>13.792131027126453</v>
      </c>
      <c r="G6144" s="167">
        <f t="shared" si="1336"/>
        <v>479304.45731085935</v>
      </c>
      <c r="H6144" s="167">
        <f t="shared" si="1337"/>
        <v>271299.98899881309</v>
      </c>
      <c r="I6144" s="168">
        <f t="shared" si="1338"/>
        <v>750604.44630967244</v>
      </c>
      <c r="J6144" s="168">
        <f t="shared" si="1340"/>
        <v>694973.81063655845</v>
      </c>
      <c r="K6144" s="94"/>
      <c r="L6144" s="265">
        <f t="shared" si="1339"/>
        <v>286034.23312722531</v>
      </c>
      <c r="M6144" s="265">
        <f>$G6144*NonHospFrac+theModel!$H6144*NonHospFrac</f>
        <v>464570.21318244713</v>
      </c>
      <c r="N6144" s="266">
        <f t="shared" si="1341"/>
        <v>750604.44630967244</v>
      </c>
      <c r="O6144" s="158"/>
      <c r="P6144" s="265">
        <f t="shared" si="1342"/>
        <v>264834.96327028447</v>
      </c>
      <c r="Q6144" s="265">
        <f t="shared" si="1343"/>
        <v>464568.65293182811</v>
      </c>
      <c r="R6144" s="266">
        <f t="shared" si="1344"/>
        <v>729403.61620211252</v>
      </c>
    </row>
    <row r="6145" spans="1:18" x14ac:dyDescent="0.25">
      <c r="A6145" s="81">
        <v>6114</v>
      </c>
      <c r="B6145" s="93">
        <f t="shared" si="1333"/>
        <v>3.862716903986792E-51</v>
      </c>
      <c r="C6145" s="178">
        <f t="shared" si="1334"/>
        <v>3.854003279901008E-51</v>
      </c>
      <c r="D6145" s="165">
        <f t="shared" si="1335"/>
        <v>2.2558277767625785E-3</v>
      </c>
      <c r="E6145" s="166">
        <f t="shared" si="1345"/>
        <v>24.291375447755232</v>
      </c>
      <c r="F6145" s="167">
        <f t="shared" si="1346"/>
        <v>13.794386854903216</v>
      </c>
      <c r="G6145" s="167">
        <f t="shared" si="1336"/>
        <v>479382.85189007287</v>
      </c>
      <c r="H6145" s="167">
        <f t="shared" si="1337"/>
        <v>271299.98899881309</v>
      </c>
      <c r="I6145" s="168">
        <f t="shared" si="1338"/>
        <v>750682.84088888601</v>
      </c>
      <c r="J6145" s="168">
        <f t="shared" si="1340"/>
        <v>695034.91180726746</v>
      </c>
      <c r="K6145" s="94"/>
      <c r="L6145" s="265">
        <f t="shared" si="1339"/>
        <v>286064.10709540779</v>
      </c>
      <c r="M6145" s="265">
        <f>$G6145*NonHospFrac+theModel!$H6145*NonHospFrac</f>
        <v>464618.73379347811</v>
      </c>
      <c r="N6145" s="266">
        <f t="shared" si="1341"/>
        <v>750682.8408888859</v>
      </c>
      <c r="O6145" s="158"/>
      <c r="P6145" s="265">
        <f t="shared" si="1342"/>
        <v>264858.24720710743</v>
      </c>
      <c r="Q6145" s="265">
        <f t="shared" si="1343"/>
        <v>464617.17354285909</v>
      </c>
      <c r="R6145" s="266">
        <f t="shared" si="1344"/>
        <v>729475.42074996652</v>
      </c>
    </row>
    <row r="6146" spans="1:18" x14ac:dyDescent="0.25">
      <c r="A6146" s="81">
        <v>6115</v>
      </c>
      <c r="B6146" s="93">
        <f t="shared" si="1333"/>
        <v>3.7905595782120997E-51</v>
      </c>
      <c r="C6146" s="178">
        <f t="shared" si="1334"/>
        <v>3.7820087286260954E-51</v>
      </c>
      <c r="D6146" s="165">
        <f t="shared" si="1335"/>
        <v>2.2558277767625785E-3</v>
      </c>
      <c r="E6146" s="166">
        <f t="shared" si="1345"/>
        <v>24.291375447755232</v>
      </c>
      <c r="F6146" s="167">
        <f t="shared" si="1346"/>
        <v>13.796642682679979</v>
      </c>
      <c r="G6146" s="167">
        <f t="shared" si="1336"/>
        <v>479461.24646928627</v>
      </c>
      <c r="H6146" s="167">
        <f t="shared" si="1337"/>
        <v>271299.98899881309</v>
      </c>
      <c r="I6146" s="168">
        <f t="shared" si="1338"/>
        <v>750761.23546809936</v>
      </c>
      <c r="J6146" s="168">
        <f t="shared" si="1340"/>
        <v>695096.01048737229</v>
      </c>
      <c r="K6146" s="94"/>
      <c r="L6146" s="265">
        <f t="shared" si="1339"/>
        <v>286093.98106359021</v>
      </c>
      <c r="M6146" s="265">
        <f>$G6146*NonHospFrac+theModel!$H6146*NonHospFrac</f>
        <v>464667.25440450909</v>
      </c>
      <c r="N6146" s="266">
        <f t="shared" si="1341"/>
        <v>750761.23546809936</v>
      </c>
      <c r="O6146" s="158"/>
      <c r="P6146" s="265">
        <f t="shared" si="1342"/>
        <v>264881.53019483126</v>
      </c>
      <c r="Q6146" s="265">
        <f t="shared" si="1343"/>
        <v>464665.69415389007</v>
      </c>
      <c r="R6146" s="266">
        <f t="shared" si="1344"/>
        <v>729547.22434872133</v>
      </c>
    </row>
    <row r="6147" spans="1:18" x14ac:dyDescent="0.25">
      <c r="A6147" s="81">
        <v>6116</v>
      </c>
      <c r="B6147" s="93">
        <f t="shared" si="1333"/>
        <v>3.7197501844221669E-51</v>
      </c>
      <c r="C6147" s="178">
        <f t="shared" si="1334"/>
        <v>3.7113590686335294E-51</v>
      </c>
      <c r="D6147" s="165">
        <f t="shared" si="1335"/>
        <v>2.2558277767625785E-3</v>
      </c>
      <c r="E6147" s="166">
        <f t="shared" si="1345"/>
        <v>24.291375447755232</v>
      </c>
      <c r="F6147" s="167">
        <f t="shared" si="1346"/>
        <v>13.798898510456741</v>
      </c>
      <c r="G6147" s="167">
        <f t="shared" si="1336"/>
        <v>479539.64104849967</v>
      </c>
      <c r="H6147" s="167">
        <f t="shared" si="1337"/>
        <v>271299.98899881309</v>
      </c>
      <c r="I6147" s="168">
        <f t="shared" si="1338"/>
        <v>750839.6300473127</v>
      </c>
      <c r="J6147" s="168">
        <f t="shared" si="1340"/>
        <v>695157.10667697468</v>
      </c>
      <c r="K6147" s="94"/>
      <c r="L6147" s="265">
        <f t="shared" si="1339"/>
        <v>286123.85503177263</v>
      </c>
      <c r="M6147" s="265">
        <f>$G6147*NonHospFrac+theModel!$H6147*NonHospFrac</f>
        <v>464715.77501554007</v>
      </c>
      <c r="N6147" s="266">
        <f t="shared" si="1341"/>
        <v>750839.6300473127</v>
      </c>
      <c r="O6147" s="158"/>
      <c r="P6147" s="265">
        <f t="shared" si="1342"/>
        <v>264904.81223349471</v>
      </c>
      <c r="Q6147" s="265">
        <f t="shared" si="1343"/>
        <v>464714.21476492105</v>
      </c>
      <c r="R6147" s="266">
        <f t="shared" si="1344"/>
        <v>729619.02699841582</v>
      </c>
    </row>
    <row r="6148" spans="1:18" x14ac:dyDescent="0.25">
      <c r="A6148" s="81">
        <v>6117</v>
      </c>
      <c r="B6148" s="93">
        <f t="shared" si="1333"/>
        <v>3.650263542628461E-51</v>
      </c>
      <c r="C6148" s="178">
        <f t="shared" si="1334"/>
        <v>3.6420291767364959E-51</v>
      </c>
      <c r="D6148" s="165">
        <f t="shared" si="1335"/>
        <v>2.2558277767625785E-3</v>
      </c>
      <c r="E6148" s="166">
        <f t="shared" si="1345"/>
        <v>24.291375447755232</v>
      </c>
      <c r="F6148" s="167">
        <f t="shared" si="1346"/>
        <v>13.801154338233504</v>
      </c>
      <c r="G6148" s="167">
        <f t="shared" si="1336"/>
        <v>479618.03562771319</v>
      </c>
      <c r="H6148" s="167">
        <f t="shared" si="1337"/>
        <v>271299.98899881309</v>
      </c>
      <c r="I6148" s="168">
        <f t="shared" si="1338"/>
        <v>750918.02462652628</v>
      </c>
      <c r="J6148" s="168">
        <f t="shared" si="1340"/>
        <v>695218.20037617628</v>
      </c>
      <c r="K6148" s="94"/>
      <c r="L6148" s="265">
        <f t="shared" si="1339"/>
        <v>286153.72899995511</v>
      </c>
      <c r="M6148" s="265">
        <f>$G6148*NonHospFrac+theModel!$H6148*NonHospFrac</f>
        <v>464764.29562657117</v>
      </c>
      <c r="N6148" s="266">
        <f t="shared" si="1341"/>
        <v>750918.02462652628</v>
      </c>
      <c r="O6148" s="158"/>
      <c r="P6148" s="265">
        <f t="shared" si="1342"/>
        <v>264928.09332313645</v>
      </c>
      <c r="Q6148" s="265">
        <f t="shared" si="1343"/>
        <v>464762.73537595215</v>
      </c>
      <c r="R6148" s="266">
        <f t="shared" si="1344"/>
        <v>729690.82869908866</v>
      </c>
    </row>
    <row r="6149" spans="1:18" x14ac:dyDescent="0.25">
      <c r="A6149" s="81">
        <v>6118</v>
      </c>
      <c r="B6149" s="93">
        <f t="shared" si="1333"/>
        <v>3.5820749432162E-51</v>
      </c>
      <c r="C6149" s="178">
        <f t="shared" si="1334"/>
        <v>3.5739943990608476E-51</v>
      </c>
      <c r="D6149" s="165">
        <f t="shared" si="1335"/>
        <v>2.2558277767625785E-3</v>
      </c>
      <c r="E6149" s="166">
        <f t="shared" si="1345"/>
        <v>24.291375447755232</v>
      </c>
      <c r="F6149" s="167">
        <f t="shared" si="1346"/>
        <v>13.803410166010266</v>
      </c>
      <c r="G6149" s="167">
        <f t="shared" si="1336"/>
        <v>479696.43020692654</v>
      </c>
      <c r="H6149" s="167">
        <f t="shared" si="1337"/>
        <v>271299.98899881309</v>
      </c>
      <c r="I6149" s="168">
        <f t="shared" si="1338"/>
        <v>750996.41920573963</v>
      </c>
      <c r="J6149" s="168">
        <f t="shared" si="1340"/>
        <v>695279.29158507823</v>
      </c>
      <c r="K6149" s="94"/>
      <c r="L6149" s="265">
        <f t="shared" si="1339"/>
        <v>286183.60296813748</v>
      </c>
      <c r="M6149" s="265">
        <f>$G6149*NonHospFrac+theModel!$H6149*NonHospFrac</f>
        <v>464812.81623760215</v>
      </c>
      <c r="N6149" s="266">
        <f t="shared" si="1341"/>
        <v>750996.41920573963</v>
      </c>
      <c r="O6149" s="158"/>
      <c r="P6149" s="265">
        <f t="shared" si="1342"/>
        <v>264951.37346379505</v>
      </c>
      <c r="Q6149" s="265">
        <f t="shared" si="1343"/>
        <v>464811.25598698313</v>
      </c>
      <c r="R6149" s="266">
        <f t="shared" si="1344"/>
        <v>729762.62945077824</v>
      </c>
    </row>
    <row r="6150" spans="1:18" x14ac:dyDescent="0.25">
      <c r="A6150" s="81">
        <v>6119</v>
      </c>
      <c r="B6150" s="93">
        <f t="shared" si="1333"/>
        <v>3.5151601381575536E-51</v>
      </c>
      <c r="C6150" s="178">
        <f t="shared" si="1334"/>
        <v>3.507230542278129E-51</v>
      </c>
      <c r="D6150" s="165">
        <f t="shared" si="1335"/>
        <v>2.2558277767625785E-3</v>
      </c>
      <c r="E6150" s="166">
        <f t="shared" si="1345"/>
        <v>24.291375447755232</v>
      </c>
      <c r="F6150" s="167">
        <f t="shared" si="1346"/>
        <v>13.805665993787029</v>
      </c>
      <c r="G6150" s="167">
        <f t="shared" si="1336"/>
        <v>479774.82478613994</v>
      </c>
      <c r="H6150" s="167">
        <f t="shared" si="1337"/>
        <v>271299.98899881309</v>
      </c>
      <c r="I6150" s="168">
        <f t="shared" si="1338"/>
        <v>751074.81378495297</v>
      </c>
      <c r="J6150" s="168">
        <f t="shared" si="1340"/>
        <v>695340.38030378218</v>
      </c>
      <c r="K6150" s="94"/>
      <c r="L6150" s="265">
        <f t="shared" si="1339"/>
        <v>286213.4769363199</v>
      </c>
      <c r="M6150" s="265">
        <f>$G6150*NonHospFrac+theModel!$H6150*NonHospFrac</f>
        <v>464861.33684863313</v>
      </c>
      <c r="N6150" s="266">
        <f t="shared" si="1341"/>
        <v>751074.81378495297</v>
      </c>
      <c r="O6150" s="158"/>
      <c r="P6150" s="265">
        <f t="shared" si="1342"/>
        <v>264974.65265550936</v>
      </c>
      <c r="Q6150" s="265">
        <f t="shared" si="1343"/>
        <v>464859.77659801411</v>
      </c>
      <c r="R6150" s="266">
        <f t="shared" si="1344"/>
        <v>729834.42925352347</v>
      </c>
    </row>
    <row r="6151" spans="1:18" x14ac:dyDescent="0.25">
      <c r="A6151" s="81">
        <v>6120</v>
      </c>
      <c r="B6151" s="93">
        <f t="shared" si="1333"/>
        <v>3.4494953323889882E-51</v>
      </c>
      <c r="C6151" s="178">
        <f t="shared" si="1334"/>
        <v>3.4417138650023721E-51</v>
      </c>
      <c r="D6151" s="165">
        <f t="shared" si="1335"/>
        <v>2.2558277767625785E-3</v>
      </c>
      <c r="E6151" s="166">
        <f t="shared" si="1345"/>
        <v>24.291375447755232</v>
      </c>
      <c r="F6151" s="167">
        <f t="shared" si="1346"/>
        <v>13.807921821563792</v>
      </c>
      <c r="G6151" s="167">
        <f t="shared" si="1336"/>
        <v>479853.21936535335</v>
      </c>
      <c r="H6151" s="167">
        <f t="shared" si="1337"/>
        <v>271299.98899881309</v>
      </c>
      <c r="I6151" s="168">
        <f t="shared" si="1338"/>
        <v>751153.20836416644</v>
      </c>
      <c r="J6151" s="168">
        <f t="shared" si="1340"/>
        <v>695401.46653238987</v>
      </c>
      <c r="K6151" s="94"/>
      <c r="L6151" s="265">
        <f t="shared" si="1339"/>
        <v>286243.35090450232</v>
      </c>
      <c r="M6151" s="265">
        <f>$G6151*NonHospFrac+theModel!$H6151*NonHospFrac</f>
        <v>464909.85745966411</v>
      </c>
      <c r="N6151" s="266">
        <f t="shared" si="1341"/>
        <v>751153.20836416644</v>
      </c>
      <c r="O6151" s="158"/>
      <c r="P6151" s="265">
        <f t="shared" si="1342"/>
        <v>264997.93089831795</v>
      </c>
      <c r="Q6151" s="265">
        <f t="shared" si="1343"/>
        <v>464908.29720904509</v>
      </c>
      <c r="R6151" s="266">
        <f t="shared" si="1344"/>
        <v>729906.22810736299</v>
      </c>
    </row>
    <row r="6152" spans="1:18" x14ac:dyDescent="0.25">
      <c r="A6152" s="81">
        <v>6121</v>
      </c>
      <c r="B6152" s="93">
        <f t="shared" si="1333"/>
        <v>3.3850571753496846E-51</v>
      </c>
      <c r="C6152" s="178">
        <f t="shared" si="1334"/>
        <v>3.3774210693476011E-51</v>
      </c>
      <c r="D6152" s="165">
        <f t="shared" si="1335"/>
        <v>2.2558277767625785E-3</v>
      </c>
      <c r="E6152" s="166">
        <f t="shared" si="1345"/>
        <v>24.291375447755232</v>
      </c>
      <c r="F6152" s="167">
        <f t="shared" si="1346"/>
        <v>13.810177649340554</v>
      </c>
      <c r="G6152" s="167">
        <f t="shared" si="1336"/>
        <v>479931.61394456687</v>
      </c>
      <c r="H6152" s="167">
        <f t="shared" si="1337"/>
        <v>271299.98899881309</v>
      </c>
      <c r="I6152" s="168">
        <f t="shared" si="1338"/>
        <v>751231.6029433799</v>
      </c>
      <c r="J6152" s="168">
        <f t="shared" si="1340"/>
        <v>695462.55027100258</v>
      </c>
      <c r="K6152" s="94"/>
      <c r="L6152" s="265">
        <f t="shared" si="1339"/>
        <v>286273.2248726848</v>
      </c>
      <c r="M6152" s="265">
        <f>$G6152*NonHospFrac+theModel!$H6152*NonHospFrac</f>
        <v>464958.37807069521</v>
      </c>
      <c r="N6152" s="266">
        <f t="shared" si="1341"/>
        <v>751231.60294338001</v>
      </c>
      <c r="O6152" s="158"/>
      <c r="P6152" s="265">
        <f t="shared" si="1342"/>
        <v>265021.2081922596</v>
      </c>
      <c r="Q6152" s="265">
        <f t="shared" si="1343"/>
        <v>464956.81782007619</v>
      </c>
      <c r="R6152" s="266">
        <f t="shared" si="1344"/>
        <v>729978.02601233579</v>
      </c>
    </row>
    <row r="6153" spans="1:18" x14ac:dyDescent="0.25">
      <c r="A6153" s="81">
        <v>6122</v>
      </c>
      <c r="B6153" s="93">
        <f t="shared" si="1333"/>
        <v>3.3218227526780246E-51</v>
      </c>
      <c r="C6153" s="178">
        <f t="shared" si="1334"/>
        <v>3.3143292926430516E-51</v>
      </c>
      <c r="D6153" s="165">
        <f t="shared" si="1335"/>
        <v>2.2558277767625785E-3</v>
      </c>
      <c r="E6153" s="166">
        <f t="shared" si="1345"/>
        <v>24.291375447755232</v>
      </c>
      <c r="F6153" s="167">
        <f t="shared" si="1346"/>
        <v>13.812433477117317</v>
      </c>
      <c r="G6153" s="167">
        <f t="shared" si="1336"/>
        <v>480010.00852378021</v>
      </c>
      <c r="H6153" s="167">
        <f t="shared" si="1337"/>
        <v>271299.98899881309</v>
      </c>
      <c r="I6153" s="168">
        <f t="shared" si="1338"/>
        <v>751309.99752259324</v>
      </c>
      <c r="J6153" s="168">
        <f t="shared" si="1340"/>
        <v>695523.63151972182</v>
      </c>
      <c r="K6153" s="94"/>
      <c r="L6153" s="265">
        <f t="shared" si="1339"/>
        <v>286303.09884086717</v>
      </c>
      <c r="M6153" s="265">
        <f>$G6153*NonHospFrac+theModel!$H6153*NonHospFrac</f>
        <v>465006.89868172607</v>
      </c>
      <c r="N6153" s="266">
        <f t="shared" si="1341"/>
        <v>751309.99752259324</v>
      </c>
      <c r="O6153" s="158"/>
      <c r="P6153" s="265">
        <f t="shared" si="1342"/>
        <v>265044.48453737283</v>
      </c>
      <c r="Q6153" s="265">
        <f t="shared" si="1343"/>
        <v>465005.33843110705</v>
      </c>
      <c r="R6153" s="266">
        <f t="shared" si="1344"/>
        <v>730049.82296847994</v>
      </c>
    </row>
    <row r="6154" spans="1:18" x14ac:dyDescent="0.25">
      <c r="A6154" s="81">
        <v>6123</v>
      </c>
      <c r="B6154" s="93">
        <f t="shared" si="1333"/>
        <v>3.2597695780632338E-51</v>
      </c>
      <c r="C6154" s="178">
        <f t="shared" si="1334"/>
        <v>3.2524160993031932E-51</v>
      </c>
      <c r="D6154" s="165">
        <f t="shared" si="1335"/>
        <v>2.2558277767625785E-3</v>
      </c>
      <c r="E6154" s="166">
        <f t="shared" si="1345"/>
        <v>24.291375447755232</v>
      </c>
      <c r="F6154" s="167">
        <f t="shared" si="1346"/>
        <v>13.814689304894079</v>
      </c>
      <c r="G6154" s="167">
        <f t="shared" si="1336"/>
        <v>480088.40310299362</v>
      </c>
      <c r="H6154" s="167">
        <f t="shared" si="1337"/>
        <v>271299.98899881309</v>
      </c>
      <c r="I6154" s="168">
        <f t="shared" si="1338"/>
        <v>751388.3921018067</v>
      </c>
      <c r="J6154" s="168">
        <f t="shared" si="1340"/>
        <v>695584.71027864912</v>
      </c>
      <c r="K6154" s="94"/>
      <c r="L6154" s="265">
        <f t="shared" si="1339"/>
        <v>286332.97280904959</v>
      </c>
      <c r="M6154" s="265">
        <f>$G6154*NonHospFrac+theModel!$H6154*NonHospFrac</f>
        <v>465055.41929275705</v>
      </c>
      <c r="N6154" s="266">
        <f t="shared" si="1341"/>
        <v>751388.39210180659</v>
      </c>
      <c r="O6154" s="158"/>
      <c r="P6154" s="265">
        <f t="shared" si="1342"/>
        <v>265067.75993369648</v>
      </c>
      <c r="Q6154" s="265">
        <f t="shared" si="1343"/>
        <v>465053.85904213804</v>
      </c>
      <c r="R6154" s="266">
        <f t="shared" si="1344"/>
        <v>730121.61897583446</v>
      </c>
    </row>
    <row r="6155" spans="1:18" x14ac:dyDescent="0.25">
      <c r="A6155" s="81">
        <v>6124</v>
      </c>
      <c r="B6155" s="93">
        <f t="shared" si="1333"/>
        <v>3.1988755852489679E-51</v>
      </c>
      <c r="C6155" s="178">
        <f t="shared" si="1334"/>
        <v>3.1916594728493556E-51</v>
      </c>
      <c r="D6155" s="165">
        <f t="shared" si="1335"/>
        <v>2.2558277767625785E-3</v>
      </c>
      <c r="E6155" s="166">
        <f t="shared" si="1345"/>
        <v>24.291375447755232</v>
      </c>
      <c r="F6155" s="167">
        <f t="shared" si="1346"/>
        <v>13.816945132670842</v>
      </c>
      <c r="G6155" s="167">
        <f t="shared" si="1336"/>
        <v>480166.79768220708</v>
      </c>
      <c r="H6155" s="167">
        <f t="shared" si="1337"/>
        <v>271299.98899881309</v>
      </c>
      <c r="I6155" s="168">
        <f t="shared" si="1338"/>
        <v>751466.78668102017</v>
      </c>
      <c r="J6155" s="168">
        <f t="shared" si="1340"/>
        <v>695645.78654788597</v>
      </c>
      <c r="K6155" s="94"/>
      <c r="L6155" s="265">
        <f t="shared" si="1339"/>
        <v>286362.84677723201</v>
      </c>
      <c r="M6155" s="265">
        <f>$G6155*NonHospFrac+theModel!$H6155*NonHospFrac</f>
        <v>465103.93990378815</v>
      </c>
      <c r="N6155" s="266">
        <f t="shared" si="1341"/>
        <v>751466.78668102017</v>
      </c>
      <c r="O6155" s="158"/>
      <c r="P6155" s="265">
        <f t="shared" si="1342"/>
        <v>265091.03438126913</v>
      </c>
      <c r="Q6155" s="265">
        <f t="shared" si="1343"/>
        <v>465102.37965316913</v>
      </c>
      <c r="R6155" s="266">
        <f t="shared" si="1344"/>
        <v>730193.41403443832</v>
      </c>
    </row>
    <row r="6156" spans="1:18" x14ac:dyDescent="0.25">
      <c r="A6156" s="81">
        <v>6125</v>
      </c>
      <c r="B6156" s="93">
        <f t="shared" si="1333"/>
        <v>3.1391191201870033E-51</v>
      </c>
      <c r="C6156" s="178">
        <f t="shared" si="1334"/>
        <v>3.1320378080811187E-51</v>
      </c>
      <c r="D6156" s="165">
        <f t="shared" si="1335"/>
        <v>2.2558277767625785E-3</v>
      </c>
      <c r="E6156" s="166">
        <f t="shared" si="1345"/>
        <v>24.291375447755232</v>
      </c>
      <c r="F6156" s="167">
        <f t="shared" si="1346"/>
        <v>13.819200960447604</v>
      </c>
      <c r="G6156" s="167">
        <f t="shared" si="1336"/>
        <v>480245.19226142048</v>
      </c>
      <c r="H6156" s="167">
        <f t="shared" si="1337"/>
        <v>271299.98899881309</v>
      </c>
      <c r="I6156" s="168">
        <f t="shared" si="1338"/>
        <v>751545.18126023351</v>
      </c>
      <c r="J6156" s="168">
        <f t="shared" si="1340"/>
        <v>695706.8603275338</v>
      </c>
      <c r="K6156" s="94"/>
      <c r="L6156" s="265">
        <f t="shared" si="1339"/>
        <v>286392.7207454145</v>
      </c>
      <c r="M6156" s="265">
        <f>$G6156*NonHospFrac+theModel!$H6156*NonHospFrac</f>
        <v>465152.46051481913</v>
      </c>
      <c r="N6156" s="266">
        <f t="shared" si="1341"/>
        <v>751545.18126023363</v>
      </c>
      <c r="O6156" s="158"/>
      <c r="P6156" s="265">
        <f t="shared" si="1342"/>
        <v>265114.30788012955</v>
      </c>
      <c r="Q6156" s="265">
        <f t="shared" si="1343"/>
        <v>465150.90026420011</v>
      </c>
      <c r="R6156" s="266">
        <f t="shared" si="1344"/>
        <v>730265.20814432972</v>
      </c>
    </row>
    <row r="6157" spans="1:18" x14ac:dyDescent="0.25">
      <c r="A6157" s="81">
        <v>6126</v>
      </c>
      <c r="B6157" s="93">
        <f t="shared" si="1333"/>
        <v>3.0804789333363221E-51</v>
      </c>
      <c r="C6157" s="178">
        <f t="shared" si="1334"/>
        <v>3.0735299033927702E-51</v>
      </c>
      <c r="D6157" s="165">
        <f t="shared" si="1335"/>
        <v>2.2558277767625785E-3</v>
      </c>
      <c r="E6157" s="166">
        <f t="shared" si="1345"/>
        <v>24.291375447755232</v>
      </c>
      <c r="F6157" s="167">
        <f t="shared" si="1346"/>
        <v>13.821456788224367</v>
      </c>
      <c r="G6157" s="167">
        <f t="shared" si="1336"/>
        <v>480323.58684063389</v>
      </c>
      <c r="H6157" s="167">
        <f t="shared" si="1337"/>
        <v>271299.98899881309</v>
      </c>
      <c r="I6157" s="168">
        <f t="shared" si="1338"/>
        <v>751623.57583944697</v>
      </c>
      <c r="J6157" s="168">
        <f t="shared" si="1340"/>
        <v>695767.93161769421</v>
      </c>
      <c r="K6157" s="94"/>
      <c r="L6157" s="265">
        <f t="shared" si="1339"/>
        <v>286422.59471359686</v>
      </c>
      <c r="M6157" s="265">
        <f>$G6157*NonHospFrac+theModel!$H6157*NonHospFrac</f>
        <v>465200.98112585011</v>
      </c>
      <c r="N6157" s="266">
        <f t="shared" si="1341"/>
        <v>751623.57583944697</v>
      </c>
      <c r="O6157" s="158"/>
      <c r="P6157" s="265">
        <f t="shared" si="1342"/>
        <v>265137.58043031621</v>
      </c>
      <c r="Q6157" s="265">
        <f t="shared" si="1343"/>
        <v>465199.4208752311</v>
      </c>
      <c r="R6157" s="266">
        <f t="shared" si="1344"/>
        <v>730337.00130554731</v>
      </c>
    </row>
    <row r="6158" spans="1:18" x14ac:dyDescent="0.25">
      <c r="A6158" s="81">
        <v>6127</v>
      </c>
      <c r="B6158" s="93">
        <f t="shared" si="1333"/>
        <v>3.0229341721074473E-51</v>
      </c>
      <c r="C6158" s="178">
        <f t="shared" si="1334"/>
        <v>3.0161149532346827E-51</v>
      </c>
      <c r="D6158" s="165">
        <f t="shared" si="1335"/>
        <v>2.2558277767625785E-3</v>
      </c>
      <c r="E6158" s="166">
        <f t="shared" si="1345"/>
        <v>24.291375447755232</v>
      </c>
      <c r="F6158" s="167">
        <f t="shared" si="1346"/>
        <v>13.82371261600113</v>
      </c>
      <c r="G6158" s="167">
        <f t="shared" si="1336"/>
        <v>480401.98141984735</v>
      </c>
      <c r="H6158" s="167">
        <f t="shared" si="1337"/>
        <v>271299.98899881309</v>
      </c>
      <c r="I6158" s="168">
        <f t="shared" si="1338"/>
        <v>751701.97041866044</v>
      </c>
      <c r="J6158" s="168">
        <f t="shared" si="1340"/>
        <v>695829.00041846861</v>
      </c>
      <c r="K6158" s="94"/>
      <c r="L6158" s="265">
        <f t="shared" si="1339"/>
        <v>286452.46868177934</v>
      </c>
      <c r="M6158" s="265">
        <f>$G6158*NonHospFrac+theModel!$H6158*NonHospFrac</f>
        <v>465249.50173688109</v>
      </c>
      <c r="N6158" s="266">
        <f t="shared" si="1341"/>
        <v>751701.97041866044</v>
      </c>
      <c r="O6158" s="158"/>
      <c r="P6158" s="265">
        <f t="shared" si="1342"/>
        <v>265160.85203186801</v>
      </c>
      <c r="Q6158" s="265">
        <f t="shared" si="1343"/>
        <v>465247.94148626208</v>
      </c>
      <c r="R6158" s="266">
        <f t="shared" si="1344"/>
        <v>730408.79351813009</v>
      </c>
    </row>
    <row r="6159" spans="1:18" x14ac:dyDescent="0.25">
      <c r="A6159" s="81">
        <v>6128</v>
      </c>
      <c r="B6159" s="93">
        <f t="shared" si="1333"/>
        <v>2.9664643734465001E-51</v>
      </c>
      <c r="C6159" s="178">
        <f t="shared" si="1334"/>
        <v>2.9597725407141026E-51</v>
      </c>
      <c r="D6159" s="165">
        <f t="shared" si="1335"/>
        <v>2.2558277767625785E-3</v>
      </c>
      <c r="E6159" s="166">
        <f t="shared" si="1345"/>
        <v>24.291375447755232</v>
      </c>
      <c r="F6159" s="167">
        <f t="shared" si="1346"/>
        <v>13.825968443777892</v>
      </c>
      <c r="G6159" s="167">
        <f t="shared" si="1336"/>
        <v>480480.37599906075</v>
      </c>
      <c r="H6159" s="167">
        <f t="shared" si="1337"/>
        <v>271299.98899881309</v>
      </c>
      <c r="I6159" s="168">
        <f t="shared" si="1338"/>
        <v>751780.36499787378</v>
      </c>
      <c r="J6159" s="168">
        <f t="shared" si="1340"/>
        <v>695890.0667299584</v>
      </c>
      <c r="K6159" s="94"/>
      <c r="L6159" s="265">
        <f t="shared" si="1339"/>
        <v>286482.34264996171</v>
      </c>
      <c r="M6159" s="265">
        <f>$G6159*NonHospFrac+theModel!$H6159*NonHospFrac</f>
        <v>465298.02234791208</v>
      </c>
      <c r="N6159" s="266">
        <f t="shared" si="1341"/>
        <v>751780.36499787378</v>
      </c>
      <c r="O6159" s="158"/>
      <c r="P6159" s="265">
        <f t="shared" si="1342"/>
        <v>265184.12268482341</v>
      </c>
      <c r="Q6159" s="265">
        <f t="shared" si="1343"/>
        <v>465296.46209729306</v>
      </c>
      <c r="R6159" s="266">
        <f t="shared" si="1344"/>
        <v>730480.58478211646</v>
      </c>
    </row>
    <row r="6160" spans="1:18" x14ac:dyDescent="0.25">
      <c r="A6160" s="81">
        <v>6129</v>
      </c>
      <c r="B6160" s="93">
        <f t="shared" si="1333"/>
        <v>2.91104945655919E-51</v>
      </c>
      <c r="C6160" s="178">
        <f t="shared" si="1334"/>
        <v>2.9044826303355543E-51</v>
      </c>
      <c r="D6160" s="165">
        <f t="shared" si="1335"/>
        <v>2.2558277767625785E-3</v>
      </c>
      <c r="E6160" s="166">
        <f t="shared" si="1345"/>
        <v>24.291375447755232</v>
      </c>
      <c r="F6160" s="167">
        <f t="shared" si="1346"/>
        <v>13.828224271554655</v>
      </c>
      <c r="G6160" s="167">
        <f t="shared" si="1336"/>
        <v>480558.77057827415</v>
      </c>
      <c r="H6160" s="167">
        <f t="shared" si="1337"/>
        <v>271299.98899881309</v>
      </c>
      <c r="I6160" s="168">
        <f t="shared" si="1338"/>
        <v>751858.75957708724</v>
      </c>
      <c r="J6160" s="168">
        <f t="shared" si="1340"/>
        <v>695951.13055226521</v>
      </c>
      <c r="K6160" s="94"/>
      <c r="L6160" s="265">
        <f t="shared" si="1339"/>
        <v>286512.21661814419</v>
      </c>
      <c r="M6160" s="265">
        <f>$G6160*NonHospFrac+theModel!$H6160*NonHospFrac</f>
        <v>465346.54295894306</v>
      </c>
      <c r="N6160" s="266">
        <f t="shared" si="1341"/>
        <v>751858.75957708724</v>
      </c>
      <c r="O6160" s="158"/>
      <c r="P6160" s="265">
        <f t="shared" si="1342"/>
        <v>265207.39238922129</v>
      </c>
      <c r="Q6160" s="265">
        <f t="shared" si="1343"/>
        <v>465344.98270832404</v>
      </c>
      <c r="R6160" s="266">
        <f t="shared" si="1344"/>
        <v>730552.37509754533</v>
      </c>
    </row>
    <row r="6161" spans="1:18" x14ac:dyDescent="0.25">
      <c r="A6161" s="81">
        <v>6130</v>
      </c>
      <c r="B6161" s="93">
        <f t="shared" si="1333"/>
        <v>2.8566697157693486E-51</v>
      </c>
      <c r="C6161" s="178">
        <f t="shared" si="1334"/>
        <v>2.8502255608754796E-51</v>
      </c>
      <c r="D6161" s="165">
        <f t="shared" si="1335"/>
        <v>2.2558277767625785E-3</v>
      </c>
      <c r="E6161" s="166">
        <f t="shared" si="1345"/>
        <v>24.291375447755232</v>
      </c>
      <c r="F6161" s="167">
        <f t="shared" si="1346"/>
        <v>13.830480099331417</v>
      </c>
      <c r="G6161" s="167">
        <f t="shared" si="1336"/>
        <v>480637.16515748756</v>
      </c>
      <c r="H6161" s="167">
        <f t="shared" si="1337"/>
        <v>271299.98899881309</v>
      </c>
      <c r="I6161" s="168">
        <f t="shared" si="1338"/>
        <v>751937.1541563007</v>
      </c>
      <c r="J6161" s="168">
        <f t="shared" si="1340"/>
        <v>696012.19188549044</v>
      </c>
      <c r="K6161" s="94"/>
      <c r="L6161" s="265">
        <f t="shared" si="1339"/>
        <v>286542.09058632655</v>
      </c>
      <c r="M6161" s="265">
        <f>$G6161*NonHospFrac+theModel!$H6161*NonHospFrac</f>
        <v>465395.06356997404</v>
      </c>
      <c r="N6161" s="266">
        <f t="shared" si="1341"/>
        <v>751937.15415630059</v>
      </c>
      <c r="O6161" s="158"/>
      <c r="P6161" s="265">
        <f t="shared" si="1342"/>
        <v>265230.66114510014</v>
      </c>
      <c r="Q6161" s="265">
        <f t="shared" si="1343"/>
        <v>465393.50331935502</v>
      </c>
      <c r="R6161" s="266">
        <f t="shared" si="1344"/>
        <v>730624.1644644551</v>
      </c>
    </row>
    <row r="6162" spans="1:18" x14ac:dyDescent="0.25">
      <c r="A6162" s="81">
        <v>6131</v>
      </c>
      <c r="B6162" s="93">
        <f t="shared" si="1333"/>
        <v>2.8033058135122186E-51</v>
      </c>
      <c r="C6162" s="178">
        <f t="shared" si="1334"/>
        <v>2.7969820383913379E-51</v>
      </c>
      <c r="D6162" s="165">
        <f t="shared" si="1335"/>
        <v>2.2558277767625785E-3</v>
      </c>
      <c r="E6162" s="166">
        <f t="shared" si="1345"/>
        <v>24.291375447755232</v>
      </c>
      <c r="F6162" s="167">
        <f t="shared" si="1346"/>
        <v>13.83273592710818</v>
      </c>
      <c r="G6162" s="167">
        <f t="shared" si="1336"/>
        <v>480715.55973670102</v>
      </c>
      <c r="H6162" s="167">
        <f t="shared" si="1337"/>
        <v>271299.98899881309</v>
      </c>
      <c r="I6162" s="168">
        <f t="shared" si="1338"/>
        <v>752015.54873551405</v>
      </c>
      <c r="J6162" s="168">
        <f t="shared" si="1340"/>
        <v>696073.25072973536</v>
      </c>
      <c r="K6162" s="94"/>
      <c r="L6162" s="265">
        <f t="shared" si="1339"/>
        <v>286571.96455450903</v>
      </c>
      <c r="M6162" s="265">
        <f>$G6162*NonHospFrac+theModel!$H6162*NonHospFrac</f>
        <v>465443.58418100502</v>
      </c>
      <c r="N6162" s="266">
        <f t="shared" si="1341"/>
        <v>752015.54873551405</v>
      </c>
      <c r="O6162" s="158"/>
      <c r="P6162" s="265">
        <f t="shared" si="1342"/>
        <v>265253.92895249877</v>
      </c>
      <c r="Q6162" s="265">
        <f t="shared" si="1343"/>
        <v>465442.023930386</v>
      </c>
      <c r="R6162" s="266">
        <f t="shared" si="1344"/>
        <v>730695.95288288477</v>
      </c>
    </row>
    <row r="6163" spans="1:18" x14ac:dyDescent="0.25">
      <c r="A6163" s="81">
        <v>6132</v>
      </c>
      <c r="B6163" s="93">
        <f t="shared" si="1333"/>
        <v>2.7509387734573123E-51</v>
      </c>
      <c r="C6163" s="178">
        <f t="shared" si="1334"/>
        <v>2.7447331293599743E-51</v>
      </c>
      <c r="D6163" s="165">
        <f t="shared" si="1335"/>
        <v>2.2558277767625785E-3</v>
      </c>
      <c r="E6163" s="166">
        <f t="shared" si="1345"/>
        <v>24.291375447755232</v>
      </c>
      <c r="F6163" s="167">
        <f t="shared" si="1346"/>
        <v>13.834991754884943</v>
      </c>
      <c r="G6163" s="167">
        <f t="shared" si="1336"/>
        <v>480793.95431591442</v>
      </c>
      <c r="H6163" s="167">
        <f t="shared" si="1337"/>
        <v>271299.98899881309</v>
      </c>
      <c r="I6163" s="168">
        <f t="shared" si="1338"/>
        <v>752093.94331472751</v>
      </c>
      <c r="J6163" s="168">
        <f t="shared" si="1340"/>
        <v>696134.30708510173</v>
      </c>
      <c r="K6163" s="94"/>
      <c r="L6163" s="265">
        <f t="shared" si="1339"/>
        <v>286601.8385226914</v>
      </c>
      <c r="M6163" s="265">
        <f>$G6163*NonHospFrac+theModel!$H6163*NonHospFrac</f>
        <v>465492.104792036</v>
      </c>
      <c r="N6163" s="266">
        <f t="shared" si="1341"/>
        <v>752093.9433147274</v>
      </c>
      <c r="O6163" s="158"/>
      <c r="P6163" s="265">
        <f t="shared" si="1342"/>
        <v>265277.19581145566</v>
      </c>
      <c r="Q6163" s="265">
        <f t="shared" si="1343"/>
        <v>465490.54454141698</v>
      </c>
      <c r="R6163" s="266">
        <f t="shared" si="1344"/>
        <v>730767.74035287264</v>
      </c>
    </row>
    <row r="6164" spans="1:18" x14ac:dyDescent="0.25">
      <c r="A6164" s="81">
        <v>6133</v>
      </c>
      <c r="B6164" s="93">
        <f t="shared" si="1333"/>
        <v>2.6995499737610241E-51</v>
      </c>
      <c r="C6164" s="178">
        <f t="shared" si="1334"/>
        <v>2.6934602539454551E-51</v>
      </c>
      <c r="D6164" s="165">
        <f t="shared" si="1335"/>
        <v>2.2558277767625785E-3</v>
      </c>
      <c r="E6164" s="166">
        <f t="shared" si="1345"/>
        <v>24.291375447755232</v>
      </c>
      <c r="F6164" s="167">
        <f t="shared" si="1346"/>
        <v>13.837247582661705</v>
      </c>
      <c r="G6164" s="167">
        <f t="shared" si="1336"/>
        <v>480872.34889512783</v>
      </c>
      <c r="H6164" s="167">
        <f t="shared" si="1337"/>
        <v>271299.98899881309</v>
      </c>
      <c r="I6164" s="168">
        <f t="shared" si="1338"/>
        <v>752172.33789394097</v>
      </c>
      <c r="J6164" s="168">
        <f t="shared" si="1340"/>
        <v>696195.36095169082</v>
      </c>
      <c r="K6164" s="94"/>
      <c r="L6164" s="265">
        <f t="shared" si="1339"/>
        <v>286631.71249087388</v>
      </c>
      <c r="M6164" s="265">
        <f>$G6164*NonHospFrac+theModel!$H6164*NonHospFrac</f>
        <v>465540.6254030671</v>
      </c>
      <c r="N6164" s="266">
        <f t="shared" si="1341"/>
        <v>752172.33789394097</v>
      </c>
      <c r="O6164" s="158"/>
      <c r="P6164" s="265">
        <f t="shared" si="1342"/>
        <v>265300.4617220097</v>
      </c>
      <c r="Q6164" s="265">
        <f t="shared" si="1343"/>
        <v>465539.06515244808</v>
      </c>
      <c r="R6164" s="266">
        <f t="shared" si="1344"/>
        <v>730839.52687445772</v>
      </c>
    </row>
    <row r="6165" spans="1:18" x14ac:dyDescent="0.25">
      <c r="A6165" s="81">
        <v>6134</v>
      </c>
      <c r="B6165" s="93">
        <f t="shared" si="1333"/>
        <v>2.6491211404441059E-51</v>
      </c>
      <c r="C6165" s="178">
        <f t="shared" si="1334"/>
        <v>2.6431451793914831E-51</v>
      </c>
      <c r="D6165" s="165">
        <f t="shared" si="1335"/>
        <v>2.2558277767625785E-3</v>
      </c>
      <c r="E6165" s="166">
        <f t="shared" si="1345"/>
        <v>24.291375447755232</v>
      </c>
      <c r="F6165" s="167">
        <f t="shared" si="1346"/>
        <v>13.839503410438468</v>
      </c>
      <c r="G6165" s="167">
        <f t="shared" si="1336"/>
        <v>480950.74347434135</v>
      </c>
      <c r="H6165" s="167">
        <f t="shared" si="1337"/>
        <v>271299.98899881309</v>
      </c>
      <c r="I6165" s="168">
        <f t="shared" si="1338"/>
        <v>752250.73247315444</v>
      </c>
      <c r="J6165" s="168">
        <f t="shared" si="1340"/>
        <v>696256.41232960415</v>
      </c>
      <c r="K6165" s="94"/>
      <c r="L6165" s="265">
        <f t="shared" si="1339"/>
        <v>286661.5864590563</v>
      </c>
      <c r="M6165" s="265">
        <f>$G6165*NonHospFrac+theModel!$H6165*NonHospFrac</f>
        <v>465589.14601409808</v>
      </c>
      <c r="N6165" s="266">
        <f t="shared" si="1341"/>
        <v>752250.73247315432</v>
      </c>
      <c r="O6165" s="158"/>
      <c r="P6165" s="265">
        <f t="shared" si="1342"/>
        <v>265323.72668419936</v>
      </c>
      <c r="Q6165" s="265">
        <f t="shared" si="1343"/>
        <v>465587.58576347906</v>
      </c>
      <c r="R6165" s="266">
        <f t="shared" si="1344"/>
        <v>730911.31244767841</v>
      </c>
    </row>
    <row r="6166" spans="1:18" x14ac:dyDescent="0.25">
      <c r="A6166" s="81">
        <v>6135</v>
      </c>
      <c r="B6166" s="93">
        <f t="shared" si="1333"/>
        <v>2.5996343408936394E-51</v>
      </c>
      <c r="C6166" s="178">
        <f t="shared" si="1334"/>
        <v>2.5937700135380258E-51</v>
      </c>
      <c r="D6166" s="165">
        <f t="shared" si="1335"/>
        <v>2.2558277767625785E-3</v>
      </c>
      <c r="E6166" s="166">
        <f t="shared" si="1345"/>
        <v>24.291375447755232</v>
      </c>
      <c r="F6166" s="167">
        <f t="shared" si="1346"/>
        <v>13.84175923821523</v>
      </c>
      <c r="G6166" s="167">
        <f t="shared" si="1336"/>
        <v>481029.13805355469</v>
      </c>
      <c r="H6166" s="167">
        <f t="shared" si="1337"/>
        <v>271299.98899881309</v>
      </c>
      <c r="I6166" s="168">
        <f t="shared" si="1338"/>
        <v>752329.12705236778</v>
      </c>
      <c r="J6166" s="168">
        <f t="shared" si="1340"/>
        <v>696317.461218943</v>
      </c>
      <c r="K6166" s="94"/>
      <c r="L6166" s="265">
        <f t="shared" si="1339"/>
        <v>286691.46042723872</v>
      </c>
      <c r="M6166" s="265">
        <f>$G6166*NonHospFrac+theModel!$H6166*NonHospFrac</f>
        <v>465637.66662512906</v>
      </c>
      <c r="N6166" s="266">
        <f t="shared" si="1341"/>
        <v>752329.12705236778</v>
      </c>
      <c r="O6166" s="158"/>
      <c r="P6166" s="265">
        <f t="shared" si="1342"/>
        <v>265346.99069806334</v>
      </c>
      <c r="Q6166" s="265">
        <f t="shared" si="1343"/>
        <v>465636.10637451004</v>
      </c>
      <c r="R6166" s="266">
        <f t="shared" si="1344"/>
        <v>730983.09707257338</v>
      </c>
    </row>
    <row r="6167" spans="1:18" x14ac:dyDescent="0.25">
      <c r="A6167" s="81">
        <v>6136</v>
      </c>
      <c r="B6167" s="93">
        <f t="shared" si="1333"/>
        <v>2.5510719774863725E-51</v>
      </c>
      <c r="C6167" s="178">
        <f t="shared" si="1334"/>
        <v>2.545317198459038E-51</v>
      </c>
      <c r="D6167" s="165">
        <f t="shared" si="1335"/>
        <v>2.2558277767625785E-3</v>
      </c>
      <c r="E6167" s="166">
        <f t="shared" si="1345"/>
        <v>24.291375447755232</v>
      </c>
      <c r="F6167" s="167">
        <f t="shared" si="1346"/>
        <v>13.844015065991993</v>
      </c>
      <c r="G6167" s="167">
        <f t="shared" si="1336"/>
        <v>481107.5326327681</v>
      </c>
      <c r="H6167" s="167">
        <f t="shared" si="1337"/>
        <v>271299.98899881309</v>
      </c>
      <c r="I6167" s="168">
        <f t="shared" si="1338"/>
        <v>752407.52163158124</v>
      </c>
      <c r="J6167" s="168">
        <f t="shared" si="1340"/>
        <v>696378.50761980901</v>
      </c>
      <c r="K6167" s="94"/>
      <c r="L6167" s="265">
        <f t="shared" si="1339"/>
        <v>286721.33439542109</v>
      </c>
      <c r="M6167" s="265">
        <f>$G6167*NonHospFrac+theModel!$H6167*NonHospFrac</f>
        <v>465686.18723616004</v>
      </c>
      <c r="N6167" s="266">
        <f t="shared" si="1341"/>
        <v>752407.52163158113</v>
      </c>
      <c r="O6167" s="158"/>
      <c r="P6167" s="265">
        <f t="shared" si="1342"/>
        <v>265370.2537636403</v>
      </c>
      <c r="Q6167" s="265">
        <f t="shared" si="1343"/>
        <v>465684.62698554102</v>
      </c>
      <c r="R6167" s="266">
        <f t="shared" si="1344"/>
        <v>731054.88074918138</v>
      </c>
    </row>
    <row r="6168" spans="1:18" x14ac:dyDescent="0.25">
      <c r="A6168" s="81">
        <v>6137</v>
      </c>
      <c r="B6168" s="93">
        <f t="shared" si="1333"/>
        <v>2.5034167813304447E-51</v>
      </c>
      <c r="C6168" s="178">
        <f t="shared" si="1334"/>
        <v>2.497769504218306E-51</v>
      </c>
      <c r="D6168" s="165">
        <f t="shared" si="1335"/>
        <v>2.2558277767625785E-3</v>
      </c>
      <c r="E6168" s="166">
        <f t="shared" si="1345"/>
        <v>24.291375447755232</v>
      </c>
      <c r="F6168" s="167">
        <f t="shared" si="1346"/>
        <v>13.846270893768756</v>
      </c>
      <c r="G6168" s="167">
        <f t="shared" si="1336"/>
        <v>481185.92721198156</v>
      </c>
      <c r="H6168" s="167">
        <f t="shared" si="1337"/>
        <v>271299.98899881309</v>
      </c>
      <c r="I6168" s="168">
        <f t="shared" si="1338"/>
        <v>752485.91621079459</v>
      </c>
      <c r="J6168" s="168">
        <f t="shared" si="1340"/>
        <v>696439.55153230345</v>
      </c>
      <c r="K6168" s="94"/>
      <c r="L6168" s="265">
        <f t="shared" si="1339"/>
        <v>286751.20836360357</v>
      </c>
      <c r="M6168" s="265">
        <f>$G6168*NonHospFrac+theModel!$H6168*NonHospFrac</f>
        <v>465734.70784719102</v>
      </c>
      <c r="N6168" s="266">
        <f t="shared" si="1341"/>
        <v>752485.91621079459</v>
      </c>
      <c r="O6168" s="158"/>
      <c r="P6168" s="265">
        <f t="shared" si="1342"/>
        <v>265393.515880969</v>
      </c>
      <c r="Q6168" s="265">
        <f t="shared" si="1343"/>
        <v>465733.147596572</v>
      </c>
      <c r="R6168" s="266">
        <f t="shared" si="1344"/>
        <v>731126.66347754095</v>
      </c>
    </row>
    <row r="6169" spans="1:18" x14ac:dyDescent="0.25">
      <c r="A6169" s="81">
        <v>6138</v>
      </c>
      <c r="B6169" s="93">
        <f t="shared" si="1333"/>
        <v>2.4566518061251126E-51</v>
      </c>
      <c r="C6169" s="178">
        <f t="shared" si="1334"/>
        <v>2.4511100227430217E-51</v>
      </c>
      <c r="D6169" s="165">
        <f t="shared" si="1335"/>
        <v>2.2558277767625785E-3</v>
      </c>
      <c r="E6169" s="166">
        <f t="shared" si="1345"/>
        <v>24.291375447755232</v>
      </c>
      <c r="F6169" s="167">
        <f t="shared" si="1346"/>
        <v>13.848526721545518</v>
      </c>
      <c r="G6169" s="167">
        <f t="shared" si="1336"/>
        <v>481264.32179119502</v>
      </c>
      <c r="H6169" s="167">
        <f t="shared" si="1337"/>
        <v>271299.98899881309</v>
      </c>
      <c r="I6169" s="168">
        <f t="shared" si="1338"/>
        <v>752564.31079000817</v>
      </c>
      <c r="J6169" s="168">
        <f t="shared" si="1340"/>
        <v>696500.59295652807</v>
      </c>
      <c r="K6169" s="94"/>
      <c r="L6169" s="265">
        <f t="shared" si="1339"/>
        <v>286781.08233178605</v>
      </c>
      <c r="M6169" s="265">
        <f>$G6169*NonHospFrac+theModel!$H6169*NonHospFrac</f>
        <v>465783.22845822212</v>
      </c>
      <c r="N6169" s="266">
        <f t="shared" si="1341"/>
        <v>752564.31079000817</v>
      </c>
      <c r="O6169" s="158"/>
      <c r="P6169" s="265">
        <f t="shared" si="1342"/>
        <v>265416.77705008799</v>
      </c>
      <c r="Q6169" s="265">
        <f t="shared" si="1343"/>
        <v>465781.6682076031</v>
      </c>
      <c r="R6169" s="266">
        <f t="shared" si="1344"/>
        <v>731198.44525769108</v>
      </c>
    </row>
    <row r="6170" spans="1:18" x14ac:dyDescent="0.25">
      <c r="A6170" s="81">
        <v>6139</v>
      </c>
      <c r="B6170" s="93">
        <f t="shared" si="1333"/>
        <v>2.4107604221340337E-51</v>
      </c>
      <c r="C6170" s="178">
        <f t="shared" si="1334"/>
        <v>2.4053221618106637E-51</v>
      </c>
      <c r="D6170" s="165">
        <f t="shared" si="1335"/>
        <v>2.2558277767625785E-3</v>
      </c>
      <c r="E6170" s="166">
        <f t="shared" si="1345"/>
        <v>24.291375447755232</v>
      </c>
      <c r="F6170" s="167">
        <f t="shared" si="1346"/>
        <v>13.850782549322281</v>
      </c>
      <c r="G6170" s="167">
        <f t="shared" si="1336"/>
        <v>481342.71637040837</v>
      </c>
      <c r="H6170" s="167">
        <f t="shared" si="1337"/>
        <v>271299.98899881309</v>
      </c>
      <c r="I6170" s="168">
        <f t="shared" si="1338"/>
        <v>752642.70536922151</v>
      </c>
      <c r="J6170" s="168">
        <f t="shared" si="1340"/>
        <v>696561.63189258392</v>
      </c>
      <c r="K6170" s="94"/>
      <c r="L6170" s="265">
        <f t="shared" si="1339"/>
        <v>286810.95629996841</v>
      </c>
      <c r="M6170" s="265">
        <f>$G6170*NonHospFrac+theModel!$H6170*NonHospFrac</f>
        <v>465831.74906925298</v>
      </c>
      <c r="N6170" s="266">
        <f t="shared" si="1341"/>
        <v>752642.7053692214</v>
      </c>
      <c r="O6170" s="158"/>
      <c r="P6170" s="265">
        <f t="shared" si="1342"/>
        <v>265440.03727103584</v>
      </c>
      <c r="Q6170" s="265">
        <f t="shared" si="1343"/>
        <v>465830.18881863396</v>
      </c>
      <c r="R6170" s="266">
        <f t="shared" si="1344"/>
        <v>731270.22608966986</v>
      </c>
    </row>
    <row r="6171" spans="1:18" x14ac:dyDescent="0.25">
      <c r="A6171" s="81">
        <v>6140</v>
      </c>
      <c r="B6171" s="93">
        <f t="shared" si="1333"/>
        <v>2.3657263102722539E-51</v>
      </c>
      <c r="C6171" s="178">
        <f t="shared" si="1334"/>
        <v>2.3603896391493237E-51</v>
      </c>
      <c r="D6171" s="165">
        <f t="shared" si="1335"/>
        <v>2.2558277767625785E-3</v>
      </c>
      <c r="E6171" s="166">
        <f t="shared" si="1345"/>
        <v>24.291375447755232</v>
      </c>
      <c r="F6171" s="167">
        <f t="shared" si="1346"/>
        <v>13.853038377099043</v>
      </c>
      <c r="G6171" s="167">
        <f t="shared" si="1336"/>
        <v>481421.11094962183</v>
      </c>
      <c r="H6171" s="167">
        <f t="shared" si="1337"/>
        <v>271299.98899881309</v>
      </c>
      <c r="I6171" s="168">
        <f t="shared" si="1338"/>
        <v>752721.09994843486</v>
      </c>
      <c r="J6171" s="168">
        <f t="shared" si="1340"/>
        <v>696622.66834057251</v>
      </c>
      <c r="K6171" s="94"/>
      <c r="L6171" s="265">
        <f t="shared" si="1339"/>
        <v>286840.83026815084</v>
      </c>
      <c r="M6171" s="265">
        <f>$G6171*NonHospFrac+theModel!$H6171*NonHospFrac</f>
        <v>465880.26968028408</v>
      </c>
      <c r="N6171" s="266">
        <f t="shared" si="1341"/>
        <v>752721.09994843486</v>
      </c>
      <c r="O6171" s="158"/>
      <c r="P6171" s="265">
        <f t="shared" si="1342"/>
        <v>265463.29654385132</v>
      </c>
      <c r="Q6171" s="265">
        <f t="shared" si="1343"/>
        <v>465878.70942966506</v>
      </c>
      <c r="R6171" s="266">
        <f t="shared" si="1344"/>
        <v>731342.00597351638</v>
      </c>
    </row>
    <row r="6172" spans="1:18" x14ac:dyDescent="0.25">
      <c r="A6172" s="81">
        <v>6141</v>
      </c>
      <c r="B6172" s="93">
        <f t="shared" si="1333"/>
        <v>2.3215334563025474E-51</v>
      </c>
      <c r="C6172" s="178">
        <f t="shared" si="1334"/>
        <v>2.3162964766471364E-51</v>
      </c>
      <c r="D6172" s="165">
        <f t="shared" si="1335"/>
        <v>2.2558277767625785E-3</v>
      </c>
      <c r="E6172" s="166">
        <f t="shared" si="1345"/>
        <v>24.291375447755232</v>
      </c>
      <c r="F6172" s="167">
        <f t="shared" si="1346"/>
        <v>13.855294204875806</v>
      </c>
      <c r="G6172" s="167">
        <f t="shared" si="1336"/>
        <v>481499.50552883523</v>
      </c>
      <c r="H6172" s="167">
        <f t="shared" si="1337"/>
        <v>271299.98899881309</v>
      </c>
      <c r="I6172" s="168">
        <f t="shared" si="1338"/>
        <v>752799.49452764832</v>
      </c>
      <c r="J6172" s="168">
        <f t="shared" si="1340"/>
        <v>696683.70230059547</v>
      </c>
      <c r="K6172" s="94"/>
      <c r="L6172" s="265">
        <f t="shared" si="1339"/>
        <v>286870.70423633326</v>
      </c>
      <c r="M6172" s="265">
        <f>$G6172*NonHospFrac+theModel!$H6172*NonHospFrac</f>
        <v>465928.79029131506</v>
      </c>
      <c r="N6172" s="266">
        <f t="shared" si="1341"/>
        <v>752799.49452764832</v>
      </c>
      <c r="O6172" s="158"/>
      <c r="P6172" s="265">
        <f t="shared" si="1342"/>
        <v>265486.55486857309</v>
      </c>
      <c r="Q6172" s="265">
        <f t="shared" si="1343"/>
        <v>465927.23004069604</v>
      </c>
      <c r="R6172" s="266">
        <f t="shared" si="1344"/>
        <v>731413.78490926907</v>
      </c>
    </row>
    <row r="6173" spans="1:18" x14ac:dyDescent="0.25">
      <c r="A6173" s="81">
        <v>6142</v>
      </c>
      <c r="B6173" s="93">
        <f t="shared" si="1333"/>
        <v>2.278166145141264E-51</v>
      </c>
      <c r="C6173" s="178">
        <f t="shared" si="1334"/>
        <v>2.2730269946709743E-51</v>
      </c>
      <c r="D6173" s="165">
        <f t="shared" si="1335"/>
        <v>2.2558277767625785E-3</v>
      </c>
      <c r="E6173" s="166">
        <f t="shared" si="1345"/>
        <v>24.291375447755232</v>
      </c>
      <c r="F6173" s="167">
        <f t="shared" si="1346"/>
        <v>13.857550032652568</v>
      </c>
      <c r="G6173" s="167">
        <f t="shared" si="1336"/>
        <v>481577.90010804875</v>
      </c>
      <c r="H6173" s="167">
        <f t="shared" si="1337"/>
        <v>271299.98899881309</v>
      </c>
      <c r="I6173" s="168">
        <f t="shared" si="1338"/>
        <v>752877.88910686178</v>
      </c>
      <c r="J6173" s="168">
        <f t="shared" si="1340"/>
        <v>696744.73377275397</v>
      </c>
      <c r="K6173" s="94"/>
      <c r="L6173" s="265">
        <f t="shared" si="1339"/>
        <v>286900.57820451574</v>
      </c>
      <c r="M6173" s="265">
        <f>$G6173*NonHospFrac+theModel!$H6173*NonHospFrac</f>
        <v>465977.31090234604</v>
      </c>
      <c r="N6173" s="266">
        <f t="shared" si="1341"/>
        <v>752877.88910686178</v>
      </c>
      <c r="O6173" s="158"/>
      <c r="P6173" s="265">
        <f t="shared" si="1342"/>
        <v>265509.81224523979</v>
      </c>
      <c r="Q6173" s="265">
        <f t="shared" si="1343"/>
        <v>465975.75065172702</v>
      </c>
      <c r="R6173" s="266">
        <f t="shared" si="1344"/>
        <v>731485.56289696682</v>
      </c>
    </row>
    <row r="6174" spans="1:18" x14ac:dyDescent="0.25">
      <c r="A6174" s="81">
        <v>6143</v>
      </c>
      <c r="B6174" s="93">
        <f t="shared" si="1333"/>
        <v>2.2356089552694694E-51</v>
      </c>
      <c r="C6174" s="178">
        <f t="shared" si="1334"/>
        <v>2.2305658064901932E-51</v>
      </c>
      <c r="D6174" s="165">
        <f t="shared" si="1335"/>
        <v>2.2558277767625785E-3</v>
      </c>
      <c r="E6174" s="166">
        <f t="shared" si="1345"/>
        <v>24.291375447755232</v>
      </c>
      <c r="F6174" s="167">
        <f t="shared" si="1346"/>
        <v>13.859805860429331</v>
      </c>
      <c r="G6174" s="167">
        <f t="shared" si="1336"/>
        <v>481656.29468726204</v>
      </c>
      <c r="H6174" s="167">
        <f t="shared" si="1337"/>
        <v>271299.98899881309</v>
      </c>
      <c r="I6174" s="168">
        <f t="shared" si="1338"/>
        <v>752956.28368607513</v>
      </c>
      <c r="J6174" s="168">
        <f t="shared" si="1340"/>
        <v>696805.76275714952</v>
      </c>
      <c r="K6174" s="94"/>
      <c r="L6174" s="265">
        <f t="shared" si="1339"/>
        <v>286930.4521726981</v>
      </c>
      <c r="M6174" s="265">
        <f>$G6174*NonHospFrac+theModel!$H6174*NonHospFrac</f>
        <v>466025.83151337702</v>
      </c>
      <c r="N6174" s="266">
        <f t="shared" si="1341"/>
        <v>752956.28368607513</v>
      </c>
      <c r="O6174" s="158"/>
      <c r="P6174" s="265">
        <f t="shared" si="1342"/>
        <v>265533.06867388991</v>
      </c>
      <c r="Q6174" s="265">
        <f t="shared" si="1343"/>
        <v>466024.271262758</v>
      </c>
      <c r="R6174" s="266">
        <f t="shared" si="1344"/>
        <v>731557.33993664791</v>
      </c>
    </row>
    <row r="6175" spans="1:18" x14ac:dyDescent="0.25">
      <c r="A6175" s="81">
        <v>6144</v>
      </c>
      <c r="B6175" s="93">
        <f t="shared" ref="B6175:B6238" si="1347">Constant*EXP(PowerTerm*(A6175)/7)</f>
        <v>2.1938467532495437E-51</v>
      </c>
      <c r="C6175" s="178">
        <f t="shared" ref="C6175:C6238" si="1348">(1-theFloor)*B6175</f>
        <v>2.1888978128056031E-51</v>
      </c>
      <c r="D6175" s="165">
        <f t="shared" ref="D6175:D6238" si="1349">theFloor</f>
        <v>2.2558277767625785E-3</v>
      </c>
      <c r="E6175" s="166">
        <f t="shared" si="1345"/>
        <v>24.291375447755232</v>
      </c>
      <c r="F6175" s="167">
        <f t="shared" si="1346"/>
        <v>13.862061688206094</v>
      </c>
      <c r="G6175" s="167">
        <f t="shared" ref="G6175:G6238" si="1350">$B$22*F6175*totInfected/365.25</f>
        <v>481734.6892664755</v>
      </c>
      <c r="H6175" s="167">
        <f t="shared" ref="H6175:H6238" si="1351">lostQALYs_Injured*E6175*totInfected/365.25</f>
        <v>271299.98899881309</v>
      </c>
      <c r="I6175" s="168">
        <f t="shared" ref="I6175:I6238" si="1352">H6175+G6175</f>
        <v>753034.67826528859</v>
      </c>
      <c r="J6175" s="168">
        <f t="shared" si="1340"/>
        <v>696866.78925388353</v>
      </c>
      <c r="K6175" s="94"/>
      <c r="L6175" s="265">
        <f t="shared" ref="L6175:L6238" si="1353">$G6175*HospFrac+$H6175*HospFrac</f>
        <v>286960.32614088058</v>
      </c>
      <c r="M6175" s="265">
        <f>$G6175*NonHospFrac+theModel!$H6175*NonHospFrac</f>
        <v>466074.352124408</v>
      </c>
      <c r="N6175" s="266">
        <f t="shared" si="1341"/>
        <v>753034.67826528859</v>
      </c>
      <c r="O6175" s="158"/>
      <c r="P6175" s="265">
        <f t="shared" si="1342"/>
        <v>265556.32415456232</v>
      </c>
      <c r="Q6175" s="265">
        <f t="shared" si="1343"/>
        <v>466072.79187378898</v>
      </c>
      <c r="R6175" s="266">
        <f t="shared" si="1344"/>
        <v>731629.11602835124</v>
      </c>
    </row>
    <row r="6176" spans="1:18" x14ac:dyDescent="0.25">
      <c r="A6176" s="81">
        <v>6145</v>
      </c>
      <c r="B6176" s="93">
        <f t="shared" si="1347"/>
        <v>2.1528646883432102E-51</v>
      </c>
      <c r="C6176" s="178">
        <f t="shared" si="1348"/>
        <v>2.1480081963796342E-51</v>
      </c>
      <c r="D6176" s="165">
        <f t="shared" si="1349"/>
        <v>2.2558277767625785E-3</v>
      </c>
      <c r="E6176" s="166">
        <f t="shared" si="1345"/>
        <v>24.291375447755232</v>
      </c>
      <c r="F6176" s="167">
        <f t="shared" si="1346"/>
        <v>13.864317515982856</v>
      </c>
      <c r="G6176" s="167">
        <f t="shared" si="1350"/>
        <v>481813.0838456889</v>
      </c>
      <c r="H6176" s="167">
        <f t="shared" si="1351"/>
        <v>271299.98899881309</v>
      </c>
      <c r="I6176" s="168">
        <f t="shared" si="1352"/>
        <v>753113.07284450205</v>
      </c>
      <c r="J6176" s="168">
        <f t="shared" ref="J6176:J6239" si="1354">J6175+(I6176-I6175)/(1+discountDaily)^A6176</f>
        <v>696927.81326305738</v>
      </c>
      <c r="K6176" s="94"/>
      <c r="L6176" s="265">
        <f t="shared" si="1353"/>
        <v>286990.20010906295</v>
      </c>
      <c r="M6176" s="265">
        <f>$G6176*NonHospFrac+theModel!$H6176*NonHospFrac</f>
        <v>466122.87273543898</v>
      </c>
      <c r="N6176" s="266">
        <f t="shared" ref="N6176:N6239" si="1355">L6176+M6176</f>
        <v>753113.07284450193</v>
      </c>
      <c r="O6176" s="158"/>
      <c r="P6176" s="265">
        <f t="shared" ref="P6176:P6239" si="1356">P6175+(L6176-L6175)/(1+discountDaily)^A6176</f>
        <v>265579.57868729549</v>
      </c>
      <c r="Q6176" s="265">
        <f t="shared" ref="Q6176:Q6239" si="1357">Q6175+(M6176-M6175)/(1+discountDaily)^B6176</f>
        <v>466121.31248481997</v>
      </c>
      <c r="R6176" s="266">
        <f t="shared" ref="R6176:R6239" si="1358">P6176+Q6176</f>
        <v>731700.89117211546</v>
      </c>
    </row>
    <row r="6177" spans="1:18" x14ac:dyDescent="0.25">
      <c r="A6177" s="81">
        <v>6146</v>
      </c>
      <c r="B6177" s="93">
        <f t="shared" si="1347"/>
        <v>2.1126481872309288E-51</v>
      </c>
      <c r="C6177" s="178">
        <f t="shared" si="1348"/>
        <v>2.1078824167676461E-51</v>
      </c>
      <c r="D6177" s="165">
        <f t="shared" si="1349"/>
        <v>2.2558277767625785E-3</v>
      </c>
      <c r="E6177" s="166">
        <f t="shared" ref="E6177:E6240" si="1359">C6177+E6176</f>
        <v>24.291375447755232</v>
      </c>
      <c r="F6177" s="167">
        <f t="shared" ref="F6177:F6240" si="1360">D6177+F6176</f>
        <v>13.866573343759619</v>
      </c>
      <c r="G6177" s="167">
        <f t="shared" si="1350"/>
        <v>481891.47842490242</v>
      </c>
      <c r="H6177" s="167">
        <f t="shared" si="1351"/>
        <v>271299.98899881309</v>
      </c>
      <c r="I6177" s="168">
        <f t="shared" si="1352"/>
        <v>753191.46742371551</v>
      </c>
      <c r="J6177" s="168">
        <f t="shared" si="1354"/>
        <v>696988.83478477248</v>
      </c>
      <c r="K6177" s="94"/>
      <c r="L6177" s="265">
        <f t="shared" si="1353"/>
        <v>287020.07407724543</v>
      </c>
      <c r="M6177" s="265">
        <f>$G6177*NonHospFrac+theModel!$H6177*NonHospFrac</f>
        <v>466171.39334647008</v>
      </c>
      <c r="N6177" s="266">
        <f t="shared" si="1355"/>
        <v>753191.46742371551</v>
      </c>
      <c r="O6177" s="158"/>
      <c r="P6177" s="265">
        <f t="shared" si="1356"/>
        <v>265602.8322721282</v>
      </c>
      <c r="Q6177" s="265">
        <f t="shared" si="1357"/>
        <v>466169.83309585106</v>
      </c>
      <c r="R6177" s="266">
        <f t="shared" si="1358"/>
        <v>731772.66536797932</v>
      </c>
    </row>
    <row r="6178" spans="1:18" x14ac:dyDescent="0.25">
      <c r="A6178" s="81">
        <v>6147</v>
      </c>
      <c r="B6178" s="93">
        <f t="shared" si="1347"/>
        <v>2.0731829488294306E-51</v>
      </c>
      <c r="C6178" s="178">
        <f t="shared" si="1348"/>
        <v>2.0685062051471507E-51</v>
      </c>
      <c r="D6178" s="165">
        <f t="shared" si="1349"/>
        <v>2.2558277767625785E-3</v>
      </c>
      <c r="E6178" s="166">
        <f t="shared" si="1359"/>
        <v>24.291375447755232</v>
      </c>
      <c r="F6178" s="167">
        <f t="shared" si="1360"/>
        <v>13.868829171536381</v>
      </c>
      <c r="G6178" s="167">
        <f t="shared" si="1350"/>
        <v>481969.87300411577</v>
      </c>
      <c r="H6178" s="167">
        <f t="shared" si="1351"/>
        <v>271299.98899881309</v>
      </c>
      <c r="I6178" s="168">
        <f t="shared" si="1352"/>
        <v>753269.86200292886</v>
      </c>
      <c r="J6178" s="168">
        <f t="shared" si="1354"/>
        <v>697049.85381913022</v>
      </c>
      <c r="K6178" s="94"/>
      <c r="L6178" s="265">
        <f t="shared" si="1353"/>
        <v>287049.94804542779</v>
      </c>
      <c r="M6178" s="265">
        <f>$G6178*NonHospFrac+theModel!$H6178*NonHospFrac</f>
        <v>466219.91395750095</v>
      </c>
      <c r="N6178" s="266">
        <f t="shared" si="1355"/>
        <v>753269.86200292874</v>
      </c>
      <c r="O6178" s="158"/>
      <c r="P6178" s="265">
        <f t="shared" si="1356"/>
        <v>265626.08490909892</v>
      </c>
      <c r="Q6178" s="265">
        <f t="shared" si="1357"/>
        <v>466218.35370688193</v>
      </c>
      <c r="R6178" s="266">
        <f t="shared" si="1358"/>
        <v>731844.43861598079</v>
      </c>
    </row>
    <row r="6179" spans="1:18" x14ac:dyDescent="0.25">
      <c r="A6179" s="81">
        <v>6148</v>
      </c>
      <c r="B6179" s="93">
        <f t="shared" si="1347"/>
        <v>2.0344549392062503E-51</v>
      </c>
      <c r="C6179" s="178">
        <f t="shared" si="1348"/>
        <v>2.0298655592438171E-51</v>
      </c>
      <c r="D6179" s="165">
        <f t="shared" si="1349"/>
        <v>2.2558277767625785E-3</v>
      </c>
      <c r="E6179" s="166">
        <f t="shared" si="1359"/>
        <v>24.291375447755232</v>
      </c>
      <c r="F6179" s="167">
        <f t="shared" si="1360"/>
        <v>13.871084999313144</v>
      </c>
      <c r="G6179" s="167">
        <f t="shared" si="1350"/>
        <v>482048.26758332917</v>
      </c>
      <c r="H6179" s="167">
        <f t="shared" si="1351"/>
        <v>271299.98899881309</v>
      </c>
      <c r="I6179" s="168">
        <f t="shared" si="1352"/>
        <v>753348.25658214232</v>
      </c>
      <c r="J6179" s="168">
        <f t="shared" si="1354"/>
        <v>697110.870366232</v>
      </c>
      <c r="K6179" s="94"/>
      <c r="L6179" s="265">
        <f t="shared" si="1353"/>
        <v>287079.82201361028</v>
      </c>
      <c r="M6179" s="265">
        <f>$G6179*NonHospFrac+theModel!$H6179*NonHospFrac</f>
        <v>466268.43456853204</v>
      </c>
      <c r="N6179" s="266">
        <f t="shared" si="1355"/>
        <v>753348.25658214232</v>
      </c>
      <c r="O6179" s="158"/>
      <c r="P6179" s="265">
        <f t="shared" si="1356"/>
        <v>265649.33659824647</v>
      </c>
      <c r="Q6179" s="265">
        <f t="shared" si="1357"/>
        <v>466266.87431791303</v>
      </c>
      <c r="R6179" s="266">
        <f t="shared" si="1358"/>
        <v>731916.21091615944</v>
      </c>
    </row>
    <row r="6180" spans="1:18" x14ac:dyDescent="0.25">
      <c r="A6180" s="81">
        <v>6149</v>
      </c>
      <c r="B6180" s="93">
        <f t="shared" si="1347"/>
        <v>1.9964503865892253E-51</v>
      </c>
      <c r="C6180" s="178">
        <f t="shared" si="1348"/>
        <v>1.9919467383522289E-51</v>
      </c>
      <c r="D6180" s="165">
        <f t="shared" si="1349"/>
        <v>2.2558277767625785E-3</v>
      </c>
      <c r="E6180" s="166">
        <f t="shared" si="1359"/>
        <v>24.291375447755232</v>
      </c>
      <c r="F6180" s="167">
        <f t="shared" si="1360"/>
        <v>13.873340827089907</v>
      </c>
      <c r="G6180" s="167">
        <f t="shared" si="1350"/>
        <v>482126.66216254258</v>
      </c>
      <c r="H6180" s="167">
        <f t="shared" si="1351"/>
        <v>271299.98899881309</v>
      </c>
      <c r="I6180" s="168">
        <f t="shared" si="1352"/>
        <v>753426.65116135566</v>
      </c>
      <c r="J6180" s="168">
        <f t="shared" si="1354"/>
        <v>697171.88442617911</v>
      </c>
      <c r="K6180" s="94"/>
      <c r="L6180" s="265">
        <f t="shared" si="1353"/>
        <v>287109.69598179264</v>
      </c>
      <c r="M6180" s="265">
        <f>$G6180*NonHospFrac+theModel!$H6180*NonHospFrac</f>
        <v>466316.95517956303</v>
      </c>
      <c r="N6180" s="266">
        <f t="shared" si="1355"/>
        <v>753426.65116135566</v>
      </c>
      <c r="O6180" s="158"/>
      <c r="P6180" s="265">
        <f t="shared" si="1356"/>
        <v>265672.58733960934</v>
      </c>
      <c r="Q6180" s="265">
        <f t="shared" si="1357"/>
        <v>466315.39492894401</v>
      </c>
      <c r="R6180" s="266">
        <f t="shared" si="1358"/>
        <v>731987.98226855334</v>
      </c>
    </row>
    <row r="6181" spans="1:18" x14ac:dyDescent="0.25">
      <c r="A6181" s="81">
        <v>6150</v>
      </c>
      <c r="B6181" s="93">
        <f t="shared" si="1347"/>
        <v>1.959155776469223E-51</v>
      </c>
      <c r="C6181" s="178">
        <f t="shared" si="1348"/>
        <v>1.9547362584496589E-51</v>
      </c>
      <c r="D6181" s="165">
        <f t="shared" si="1349"/>
        <v>2.2558277767625785E-3</v>
      </c>
      <c r="E6181" s="166">
        <f t="shared" si="1359"/>
        <v>24.291375447755232</v>
      </c>
      <c r="F6181" s="167">
        <f t="shared" si="1360"/>
        <v>13.875596654866669</v>
      </c>
      <c r="G6181" s="167">
        <f t="shared" si="1350"/>
        <v>482205.05674175604</v>
      </c>
      <c r="H6181" s="167">
        <f t="shared" si="1351"/>
        <v>271299.98899881309</v>
      </c>
      <c r="I6181" s="168">
        <f t="shared" si="1352"/>
        <v>753505.04574056913</v>
      </c>
      <c r="J6181" s="168">
        <f t="shared" si="1354"/>
        <v>697232.89599907317</v>
      </c>
      <c r="K6181" s="94"/>
      <c r="L6181" s="265">
        <f t="shared" si="1353"/>
        <v>287139.56994997512</v>
      </c>
      <c r="M6181" s="265">
        <f>$G6181*NonHospFrac+theModel!$H6181*NonHospFrac</f>
        <v>466365.47579059401</v>
      </c>
      <c r="N6181" s="266">
        <f t="shared" si="1355"/>
        <v>753505.04574056913</v>
      </c>
      <c r="O6181" s="158"/>
      <c r="P6181" s="265">
        <f t="shared" si="1356"/>
        <v>265695.83713322628</v>
      </c>
      <c r="Q6181" s="265">
        <f t="shared" si="1357"/>
        <v>466363.91553997499</v>
      </c>
      <c r="R6181" s="266">
        <f t="shared" si="1358"/>
        <v>732059.75267320126</v>
      </c>
    </row>
    <row r="6182" spans="1:18" x14ac:dyDescent="0.25">
      <c r="A6182" s="81">
        <v>6151</v>
      </c>
      <c r="B6182" s="93">
        <f t="shared" si="1347"/>
        <v>1.922557846794348E-51</v>
      </c>
      <c r="C6182" s="178">
        <f t="shared" si="1348"/>
        <v>1.9182208874011164E-51</v>
      </c>
      <c r="D6182" s="165">
        <f t="shared" si="1349"/>
        <v>2.2558277767625785E-3</v>
      </c>
      <c r="E6182" s="166">
        <f t="shared" si="1359"/>
        <v>24.291375447755232</v>
      </c>
      <c r="F6182" s="167">
        <f t="shared" si="1360"/>
        <v>13.877852482643432</v>
      </c>
      <c r="G6182" s="167">
        <f t="shared" si="1350"/>
        <v>482283.4513209695</v>
      </c>
      <c r="H6182" s="167">
        <f t="shared" si="1351"/>
        <v>271299.98899881309</v>
      </c>
      <c r="I6182" s="168">
        <f t="shared" si="1352"/>
        <v>753583.44031978259</v>
      </c>
      <c r="J6182" s="168">
        <f t="shared" si="1354"/>
        <v>697293.90508501534</v>
      </c>
      <c r="K6182" s="94"/>
      <c r="L6182" s="265">
        <f t="shared" si="1353"/>
        <v>287169.44391815754</v>
      </c>
      <c r="M6182" s="265">
        <f>$G6182*NonHospFrac+theModel!$H6182*NonHospFrac</f>
        <v>466413.99640162499</v>
      </c>
      <c r="N6182" s="266">
        <f t="shared" si="1355"/>
        <v>753583.44031978259</v>
      </c>
      <c r="O6182" s="158"/>
      <c r="P6182" s="265">
        <f t="shared" si="1356"/>
        <v>265719.08597913582</v>
      </c>
      <c r="Q6182" s="265">
        <f t="shared" si="1357"/>
        <v>466412.43615100597</v>
      </c>
      <c r="R6182" s="266">
        <f t="shared" si="1358"/>
        <v>732131.52213014173</v>
      </c>
    </row>
    <row r="6183" spans="1:18" x14ac:dyDescent="0.25">
      <c r="A6183" s="81">
        <v>6152</v>
      </c>
      <c r="B6183" s="93">
        <f t="shared" si="1347"/>
        <v>1.886643583253924E-51</v>
      </c>
      <c r="C6183" s="178">
        <f t="shared" si="1348"/>
        <v>1.8823876402539688E-51</v>
      </c>
      <c r="D6183" s="165">
        <f t="shared" si="1349"/>
        <v>2.2558277767625785E-3</v>
      </c>
      <c r="E6183" s="166">
        <f t="shared" si="1359"/>
        <v>24.291375447755232</v>
      </c>
      <c r="F6183" s="167">
        <f t="shared" si="1360"/>
        <v>13.880108310420194</v>
      </c>
      <c r="G6183" s="167">
        <f t="shared" si="1350"/>
        <v>482361.84590018285</v>
      </c>
      <c r="H6183" s="167">
        <f t="shared" si="1351"/>
        <v>271299.98899881309</v>
      </c>
      <c r="I6183" s="168">
        <f t="shared" si="1352"/>
        <v>753661.83489899593</v>
      </c>
      <c r="J6183" s="168">
        <f t="shared" si="1354"/>
        <v>697354.91168410704</v>
      </c>
      <c r="K6183" s="94"/>
      <c r="L6183" s="265">
        <f t="shared" si="1353"/>
        <v>287199.31788633997</v>
      </c>
      <c r="M6183" s="265">
        <f>$G6183*NonHospFrac+theModel!$H6183*NonHospFrac</f>
        <v>466462.51701265597</v>
      </c>
      <c r="N6183" s="266">
        <f t="shared" si="1355"/>
        <v>753661.83489899593</v>
      </c>
      <c r="O6183" s="158"/>
      <c r="P6183" s="265">
        <f t="shared" si="1356"/>
        <v>265742.33387737663</v>
      </c>
      <c r="Q6183" s="265">
        <f t="shared" si="1357"/>
        <v>466460.95676203695</v>
      </c>
      <c r="R6183" s="266">
        <f t="shared" si="1358"/>
        <v>732203.29063941352</v>
      </c>
    </row>
    <row r="6184" spans="1:18" x14ac:dyDescent="0.25">
      <c r="A6184" s="81">
        <v>6153</v>
      </c>
      <c r="B6184" s="93">
        <f t="shared" si="1347"/>
        <v>1.8514002146505772E-51</v>
      </c>
      <c r="C6184" s="178">
        <f t="shared" si="1348"/>
        <v>1.8472237746204642E-51</v>
      </c>
      <c r="D6184" s="165">
        <f t="shared" si="1349"/>
        <v>2.2558277767625785E-3</v>
      </c>
      <c r="E6184" s="166">
        <f t="shared" si="1359"/>
        <v>24.291375447755232</v>
      </c>
      <c r="F6184" s="167">
        <f t="shared" si="1360"/>
        <v>13.882364138196957</v>
      </c>
      <c r="G6184" s="167">
        <f t="shared" si="1350"/>
        <v>482440.24047939625</v>
      </c>
      <c r="H6184" s="167">
        <f t="shared" si="1351"/>
        <v>271299.98899881309</v>
      </c>
      <c r="I6184" s="168">
        <f t="shared" si="1352"/>
        <v>753740.22947820928</v>
      </c>
      <c r="J6184" s="168">
        <f t="shared" si="1354"/>
        <v>697415.91579644964</v>
      </c>
      <c r="K6184" s="94"/>
      <c r="L6184" s="265">
        <f t="shared" si="1353"/>
        <v>287229.19185452233</v>
      </c>
      <c r="M6184" s="265">
        <f>$G6184*NonHospFrac+theModel!$H6184*NonHospFrac</f>
        <v>466511.03762368695</v>
      </c>
      <c r="N6184" s="266">
        <f t="shared" si="1355"/>
        <v>753740.22947820928</v>
      </c>
      <c r="O6184" s="158"/>
      <c r="P6184" s="265">
        <f t="shared" si="1356"/>
        <v>265765.58082798729</v>
      </c>
      <c r="Q6184" s="265">
        <f t="shared" si="1357"/>
        <v>466509.47737306793</v>
      </c>
      <c r="R6184" s="266">
        <f t="shared" si="1358"/>
        <v>732275.05820105528</v>
      </c>
    </row>
    <row r="6185" spans="1:18" x14ac:dyDescent="0.25">
      <c r="A6185" s="81">
        <v>6154</v>
      </c>
      <c r="B6185" s="93">
        <f t="shared" si="1347"/>
        <v>1.8168152083587635E-51</v>
      </c>
      <c r="C6185" s="178">
        <f t="shared" si="1348"/>
        <v>1.812716786146503E-51</v>
      </c>
      <c r="D6185" s="165">
        <f t="shared" si="1349"/>
        <v>2.2558277767625785E-3</v>
      </c>
      <c r="E6185" s="166">
        <f t="shared" si="1359"/>
        <v>24.291375447755232</v>
      </c>
      <c r="F6185" s="167">
        <f t="shared" si="1360"/>
        <v>13.88461996597372</v>
      </c>
      <c r="G6185" s="167">
        <f t="shared" si="1350"/>
        <v>482518.63505860971</v>
      </c>
      <c r="H6185" s="167">
        <f t="shared" si="1351"/>
        <v>271299.98899881309</v>
      </c>
      <c r="I6185" s="168">
        <f t="shared" si="1352"/>
        <v>753818.62405742286</v>
      </c>
      <c r="J6185" s="168">
        <f t="shared" si="1354"/>
        <v>697476.91742214467</v>
      </c>
      <c r="K6185" s="94"/>
      <c r="L6185" s="265">
        <f t="shared" si="1353"/>
        <v>287259.06582270481</v>
      </c>
      <c r="M6185" s="265">
        <f>$G6185*NonHospFrac+theModel!$H6185*NonHospFrac</f>
        <v>466559.55823471793</v>
      </c>
      <c r="N6185" s="266">
        <f t="shared" si="1355"/>
        <v>753818.62405742274</v>
      </c>
      <c r="O6185" s="158"/>
      <c r="P6185" s="265">
        <f t="shared" si="1356"/>
        <v>265788.82683100656</v>
      </c>
      <c r="Q6185" s="265">
        <f t="shared" si="1357"/>
        <v>466557.99798409891</v>
      </c>
      <c r="R6185" s="266">
        <f t="shared" si="1358"/>
        <v>732346.82481510541</v>
      </c>
    </row>
    <row r="6186" spans="1:18" x14ac:dyDescent="0.25">
      <c r="A6186" s="81">
        <v>6155</v>
      </c>
      <c r="B6186" s="93">
        <f t="shared" si="1347"/>
        <v>1.7828762658681423E-51</v>
      </c>
      <c r="C6186" s="178">
        <f t="shared" si="1348"/>
        <v>1.7788544040650661E-51</v>
      </c>
      <c r="D6186" s="165">
        <f t="shared" si="1349"/>
        <v>2.2558277767625785E-3</v>
      </c>
      <c r="E6186" s="166">
        <f t="shared" si="1359"/>
        <v>24.291375447755232</v>
      </c>
      <c r="F6186" s="167">
        <f t="shared" si="1360"/>
        <v>13.886875793750482</v>
      </c>
      <c r="G6186" s="167">
        <f t="shared" si="1350"/>
        <v>482597.02963782317</v>
      </c>
      <c r="H6186" s="167">
        <f t="shared" si="1351"/>
        <v>271299.98899881309</v>
      </c>
      <c r="I6186" s="168">
        <f t="shared" si="1352"/>
        <v>753897.0186366362</v>
      </c>
      <c r="J6186" s="168">
        <f t="shared" si="1354"/>
        <v>697537.91656129318</v>
      </c>
      <c r="K6186" s="94"/>
      <c r="L6186" s="265">
        <f t="shared" si="1353"/>
        <v>287288.93979088723</v>
      </c>
      <c r="M6186" s="265">
        <f>$G6186*NonHospFrac+theModel!$H6186*NonHospFrac</f>
        <v>466608.07884574903</v>
      </c>
      <c r="N6186" s="266">
        <f t="shared" si="1355"/>
        <v>753897.0186366362</v>
      </c>
      <c r="O6186" s="158"/>
      <c r="P6186" s="265">
        <f t="shared" si="1356"/>
        <v>265812.07188647293</v>
      </c>
      <c r="Q6186" s="265">
        <f t="shared" si="1357"/>
        <v>466606.51859513001</v>
      </c>
      <c r="R6186" s="266">
        <f t="shared" si="1358"/>
        <v>732418.59048160294</v>
      </c>
    </row>
    <row r="6187" spans="1:18" x14ac:dyDescent="0.25">
      <c r="A6187" s="81">
        <v>6156</v>
      </c>
      <c r="B6187" s="93">
        <f t="shared" si="1347"/>
        <v>1.7495713184102173E-51</v>
      </c>
      <c r="C6187" s="178">
        <f t="shared" si="1348"/>
        <v>1.7456245868327205E-51</v>
      </c>
      <c r="D6187" s="165">
        <f t="shared" si="1349"/>
        <v>2.2558277767625785E-3</v>
      </c>
      <c r="E6187" s="166">
        <f t="shared" si="1359"/>
        <v>24.291375447755232</v>
      </c>
      <c r="F6187" s="167">
        <f t="shared" si="1360"/>
        <v>13.889131621527245</v>
      </c>
      <c r="G6187" s="167">
        <f t="shared" si="1350"/>
        <v>482675.42421703652</v>
      </c>
      <c r="H6187" s="167">
        <f t="shared" si="1351"/>
        <v>271299.98899881309</v>
      </c>
      <c r="I6187" s="168">
        <f t="shared" si="1352"/>
        <v>753975.41321584955</v>
      </c>
      <c r="J6187" s="168">
        <f t="shared" si="1354"/>
        <v>697598.91321399668</v>
      </c>
      <c r="K6187" s="94"/>
      <c r="L6187" s="265">
        <f t="shared" si="1353"/>
        <v>287318.81375906966</v>
      </c>
      <c r="M6187" s="265">
        <f>$G6187*NonHospFrac+theModel!$H6187*NonHospFrac</f>
        <v>466656.59945677989</v>
      </c>
      <c r="N6187" s="266">
        <f t="shared" si="1355"/>
        <v>753975.41321584955</v>
      </c>
      <c r="O6187" s="158"/>
      <c r="P6187" s="265">
        <f t="shared" si="1356"/>
        <v>265835.31599442509</v>
      </c>
      <c r="Q6187" s="265">
        <f t="shared" si="1357"/>
        <v>466655.03920616087</v>
      </c>
      <c r="R6187" s="266">
        <f t="shared" si="1358"/>
        <v>732490.35520058591</v>
      </c>
    </row>
    <row r="6188" spans="1:18" x14ac:dyDescent="0.25">
      <c r="A6188" s="81">
        <v>6157</v>
      </c>
      <c r="B6188" s="93">
        <f t="shared" si="1347"/>
        <v>1.7168885226665325E-51</v>
      </c>
      <c r="C6188" s="178">
        <f t="shared" si="1348"/>
        <v>1.7130155178474963E-51</v>
      </c>
      <c r="D6188" s="165">
        <f t="shared" si="1349"/>
        <v>2.2558277767625785E-3</v>
      </c>
      <c r="E6188" s="166">
        <f t="shared" si="1359"/>
        <v>24.291375447755232</v>
      </c>
      <c r="F6188" s="167">
        <f t="shared" si="1360"/>
        <v>13.891387449304007</v>
      </c>
      <c r="G6188" s="167">
        <f t="shared" si="1350"/>
        <v>482753.81879624998</v>
      </c>
      <c r="H6188" s="167">
        <f t="shared" si="1351"/>
        <v>271299.98899881309</v>
      </c>
      <c r="I6188" s="168">
        <f t="shared" si="1352"/>
        <v>754053.80779506313</v>
      </c>
      <c r="J6188" s="168">
        <f t="shared" si="1354"/>
        <v>697659.9073803568</v>
      </c>
      <c r="K6188" s="94"/>
      <c r="L6188" s="265">
        <f t="shared" si="1353"/>
        <v>287348.68772725208</v>
      </c>
      <c r="M6188" s="265">
        <f>$G6188*NonHospFrac+theModel!$H6188*NonHospFrac</f>
        <v>466705.12006781099</v>
      </c>
      <c r="N6188" s="266">
        <f t="shared" si="1355"/>
        <v>754053.80779506313</v>
      </c>
      <c r="O6188" s="158"/>
      <c r="P6188" s="265">
        <f t="shared" si="1356"/>
        <v>265858.55915490165</v>
      </c>
      <c r="Q6188" s="265">
        <f t="shared" si="1357"/>
        <v>466703.55981719197</v>
      </c>
      <c r="R6188" s="266">
        <f t="shared" si="1358"/>
        <v>732562.11897209357</v>
      </c>
    </row>
    <row r="6189" spans="1:18" x14ac:dyDescent="0.25">
      <c r="A6189" s="81">
        <v>6158</v>
      </c>
      <c r="B6189" s="93">
        <f t="shared" si="1347"/>
        <v>1.6848162565574316E-51</v>
      </c>
      <c r="C6189" s="178">
        <f t="shared" si="1348"/>
        <v>1.6810156012471481E-51</v>
      </c>
      <c r="D6189" s="165">
        <f t="shared" si="1349"/>
        <v>2.2558277767625785E-3</v>
      </c>
      <c r="E6189" s="166">
        <f t="shared" si="1359"/>
        <v>24.291375447755232</v>
      </c>
      <c r="F6189" s="167">
        <f t="shared" si="1360"/>
        <v>13.89364327708077</v>
      </c>
      <c r="G6189" s="167">
        <f t="shared" si="1350"/>
        <v>482832.21337546338</v>
      </c>
      <c r="H6189" s="167">
        <f t="shared" si="1351"/>
        <v>271299.98899881309</v>
      </c>
      <c r="I6189" s="168">
        <f t="shared" si="1352"/>
        <v>754132.20237427647</v>
      </c>
      <c r="J6189" s="168">
        <f t="shared" si="1354"/>
        <v>697720.89906047436</v>
      </c>
      <c r="K6189" s="94"/>
      <c r="L6189" s="265">
        <f t="shared" si="1353"/>
        <v>287378.5616954345</v>
      </c>
      <c r="M6189" s="265">
        <f>$G6189*NonHospFrac+theModel!$H6189*NonHospFrac</f>
        <v>466753.64067884197</v>
      </c>
      <c r="N6189" s="266">
        <f t="shared" si="1355"/>
        <v>754132.20237427647</v>
      </c>
      <c r="O6189" s="158"/>
      <c r="P6189" s="265">
        <f t="shared" si="1356"/>
        <v>265881.80136794125</v>
      </c>
      <c r="Q6189" s="265">
        <f t="shared" si="1357"/>
        <v>466752.08042822295</v>
      </c>
      <c r="R6189" s="266">
        <f t="shared" si="1358"/>
        <v>732633.88179616421</v>
      </c>
    </row>
    <row r="6190" spans="1:18" x14ac:dyDescent="0.25">
      <c r="A6190" s="81">
        <v>6159</v>
      </c>
      <c r="B6190" s="93">
        <f t="shared" si="1347"/>
        <v>1.6533431151088503E-51</v>
      </c>
      <c r="C6190" s="178">
        <f t="shared" si="1348"/>
        <v>1.6496134577852685E-51</v>
      </c>
      <c r="D6190" s="165">
        <f t="shared" si="1349"/>
        <v>2.2558277767625785E-3</v>
      </c>
      <c r="E6190" s="166">
        <f t="shared" si="1359"/>
        <v>24.291375447755232</v>
      </c>
      <c r="F6190" s="167">
        <f t="shared" si="1360"/>
        <v>13.895899104857532</v>
      </c>
      <c r="G6190" s="167">
        <f t="shared" si="1350"/>
        <v>482910.6079546769</v>
      </c>
      <c r="H6190" s="167">
        <f t="shared" si="1351"/>
        <v>271299.98899881309</v>
      </c>
      <c r="I6190" s="168">
        <f t="shared" si="1352"/>
        <v>754210.59695349005</v>
      </c>
      <c r="J6190" s="168">
        <f t="shared" si="1354"/>
        <v>697781.88825445122</v>
      </c>
      <c r="K6190" s="94"/>
      <c r="L6190" s="265">
        <f t="shared" si="1353"/>
        <v>287408.43566361698</v>
      </c>
      <c r="M6190" s="265">
        <f>$G6190*NonHospFrac+theModel!$H6190*NonHospFrac</f>
        <v>466802.16128987295</v>
      </c>
      <c r="N6190" s="266">
        <f t="shared" si="1355"/>
        <v>754210.59695348993</v>
      </c>
      <c r="O6190" s="158"/>
      <c r="P6190" s="265">
        <f t="shared" si="1356"/>
        <v>265905.04263358255</v>
      </c>
      <c r="Q6190" s="265">
        <f t="shared" si="1357"/>
        <v>466800.60103925393</v>
      </c>
      <c r="R6190" s="266">
        <f t="shared" si="1358"/>
        <v>732705.64367283648</v>
      </c>
    </row>
    <row r="6191" spans="1:18" x14ac:dyDescent="0.25">
      <c r="A6191" s="81">
        <v>6160</v>
      </c>
      <c r="B6191" s="93">
        <f t="shared" si="1347"/>
        <v>1.6224579063970669E-51</v>
      </c>
      <c r="C6191" s="178">
        <f t="shared" si="1348"/>
        <v>1.6187979207851883E-51</v>
      </c>
      <c r="D6191" s="165">
        <f t="shared" si="1349"/>
        <v>2.2558277767625785E-3</v>
      </c>
      <c r="E6191" s="166">
        <f t="shared" si="1359"/>
        <v>24.291375447755232</v>
      </c>
      <c r="F6191" s="167">
        <f t="shared" si="1360"/>
        <v>13.898154932634295</v>
      </c>
      <c r="G6191" s="167">
        <f t="shared" si="1350"/>
        <v>482989.00253389025</v>
      </c>
      <c r="H6191" s="167">
        <f t="shared" si="1351"/>
        <v>271299.98899881309</v>
      </c>
      <c r="I6191" s="168">
        <f t="shared" si="1352"/>
        <v>754288.9915327034</v>
      </c>
      <c r="J6191" s="168">
        <f t="shared" si="1354"/>
        <v>697842.8749623883</v>
      </c>
      <c r="K6191" s="94"/>
      <c r="L6191" s="265">
        <f t="shared" si="1353"/>
        <v>287438.30963179935</v>
      </c>
      <c r="M6191" s="265">
        <f>$G6191*NonHospFrac+theModel!$H6191*NonHospFrac</f>
        <v>466850.68190090393</v>
      </c>
      <c r="N6191" s="266">
        <f t="shared" si="1355"/>
        <v>754288.99153270328</v>
      </c>
      <c r="O6191" s="158"/>
      <c r="P6191" s="265">
        <f t="shared" si="1356"/>
        <v>265928.28295186401</v>
      </c>
      <c r="Q6191" s="265">
        <f t="shared" si="1357"/>
        <v>466849.12165028491</v>
      </c>
      <c r="R6191" s="266">
        <f t="shared" si="1358"/>
        <v>732777.40460214892</v>
      </c>
    </row>
    <row r="6192" spans="1:18" x14ac:dyDescent="0.25">
      <c r="A6192" s="81">
        <v>6161</v>
      </c>
      <c r="B6192" s="93">
        <f t="shared" si="1347"/>
        <v>1.5921496475684499E-51</v>
      </c>
      <c r="C6192" s="178">
        <f t="shared" si="1348"/>
        <v>1.5885580321687023E-51</v>
      </c>
      <c r="D6192" s="165">
        <f t="shared" si="1349"/>
        <v>2.2558277767625785E-3</v>
      </c>
      <c r="E6192" s="166">
        <f t="shared" si="1359"/>
        <v>24.291375447755232</v>
      </c>
      <c r="F6192" s="167">
        <f t="shared" si="1360"/>
        <v>13.900410760411058</v>
      </c>
      <c r="G6192" s="167">
        <f t="shared" si="1350"/>
        <v>483067.39711310365</v>
      </c>
      <c r="H6192" s="167">
        <f t="shared" si="1351"/>
        <v>271299.98899881309</v>
      </c>
      <c r="I6192" s="168">
        <f t="shared" si="1352"/>
        <v>754367.38611191674</v>
      </c>
      <c r="J6192" s="168">
        <f t="shared" si="1354"/>
        <v>697903.85918438702</v>
      </c>
      <c r="K6192" s="94"/>
      <c r="L6192" s="265">
        <f t="shared" si="1353"/>
        <v>287468.18359998177</v>
      </c>
      <c r="M6192" s="265">
        <f>$G6192*NonHospFrac+theModel!$H6192*NonHospFrac</f>
        <v>466899.20251193491</v>
      </c>
      <c r="N6192" s="266">
        <f t="shared" si="1355"/>
        <v>754367.38611191674</v>
      </c>
      <c r="O6192" s="158"/>
      <c r="P6192" s="265">
        <f t="shared" si="1356"/>
        <v>265951.5223228244</v>
      </c>
      <c r="Q6192" s="265">
        <f t="shared" si="1357"/>
        <v>466897.64226131589</v>
      </c>
      <c r="R6192" s="266">
        <f t="shared" si="1358"/>
        <v>732849.16458414029</v>
      </c>
    </row>
    <row r="6193" spans="1:18" x14ac:dyDescent="0.25">
      <c r="A6193" s="81">
        <v>6162</v>
      </c>
      <c r="B6193" s="93">
        <f t="shared" si="1347"/>
        <v>1.5624075609342996E-51</v>
      </c>
      <c r="C6193" s="178">
        <f t="shared" si="1348"/>
        <v>1.5588830385597202E-51</v>
      </c>
      <c r="D6193" s="165">
        <f t="shared" si="1349"/>
        <v>2.2558277767625785E-3</v>
      </c>
      <c r="E6193" s="166">
        <f t="shared" si="1359"/>
        <v>24.291375447755232</v>
      </c>
      <c r="F6193" s="167">
        <f t="shared" si="1360"/>
        <v>13.90266658818782</v>
      </c>
      <c r="G6193" s="167">
        <f t="shared" si="1350"/>
        <v>483145.79169231706</v>
      </c>
      <c r="H6193" s="167">
        <f t="shared" si="1351"/>
        <v>271299.98899881309</v>
      </c>
      <c r="I6193" s="168">
        <f t="shared" si="1352"/>
        <v>754445.78069113009</v>
      </c>
      <c r="J6193" s="168">
        <f t="shared" si="1354"/>
        <v>697964.84092054889</v>
      </c>
      <c r="K6193" s="94"/>
      <c r="L6193" s="265">
        <f t="shared" si="1353"/>
        <v>287498.05756816419</v>
      </c>
      <c r="M6193" s="265">
        <f>$G6193*NonHospFrac+theModel!$H6193*NonHospFrac</f>
        <v>466947.72312296589</v>
      </c>
      <c r="N6193" s="266">
        <f t="shared" si="1355"/>
        <v>754445.78069113009</v>
      </c>
      <c r="O6193" s="158"/>
      <c r="P6193" s="265">
        <f t="shared" si="1356"/>
        <v>265974.76074650226</v>
      </c>
      <c r="Q6193" s="265">
        <f t="shared" si="1357"/>
        <v>466946.16287234687</v>
      </c>
      <c r="R6193" s="266">
        <f t="shared" si="1358"/>
        <v>732920.92361884913</v>
      </c>
    </row>
    <row r="6194" spans="1:18" x14ac:dyDescent="0.25">
      <c r="A6194" s="81">
        <v>6163</v>
      </c>
      <c r="B6194" s="93">
        <f t="shared" si="1347"/>
        <v>1.5332210701379116E-51</v>
      </c>
      <c r="C6194" s="178">
        <f t="shared" si="1348"/>
        <v>1.5297623874599768E-51</v>
      </c>
      <c r="D6194" s="165">
        <f t="shared" si="1349"/>
        <v>2.2558277767625785E-3</v>
      </c>
      <c r="E6194" s="166">
        <f t="shared" si="1359"/>
        <v>24.291375447755232</v>
      </c>
      <c r="F6194" s="167">
        <f t="shared" si="1360"/>
        <v>13.904922415964583</v>
      </c>
      <c r="G6194" s="167">
        <f t="shared" si="1350"/>
        <v>483224.18627153058</v>
      </c>
      <c r="H6194" s="167">
        <f t="shared" si="1351"/>
        <v>271299.98899881309</v>
      </c>
      <c r="I6194" s="168">
        <f t="shared" si="1352"/>
        <v>754524.17527034367</v>
      </c>
      <c r="J6194" s="168">
        <f t="shared" si="1354"/>
        <v>698025.82017097529</v>
      </c>
      <c r="K6194" s="94"/>
      <c r="L6194" s="265">
        <f t="shared" si="1353"/>
        <v>287527.93153634667</v>
      </c>
      <c r="M6194" s="265">
        <f>$G6194*NonHospFrac+theModel!$H6194*NonHospFrac</f>
        <v>466996.24373399699</v>
      </c>
      <c r="N6194" s="266">
        <f t="shared" si="1355"/>
        <v>754524.17527034367</v>
      </c>
      <c r="O6194" s="158"/>
      <c r="P6194" s="265">
        <f t="shared" si="1356"/>
        <v>265997.99822293624</v>
      </c>
      <c r="Q6194" s="265">
        <f t="shared" si="1357"/>
        <v>466994.68348337797</v>
      </c>
      <c r="R6194" s="266">
        <f t="shared" si="1358"/>
        <v>732992.68170631421</v>
      </c>
    </row>
    <row r="6195" spans="1:18" x14ac:dyDescent="0.25">
      <c r="A6195" s="81">
        <v>6164</v>
      </c>
      <c r="B6195" s="93">
        <f t="shared" si="1347"/>
        <v>1.5045797963939581E-51</v>
      </c>
      <c r="C6195" s="178">
        <f t="shared" si="1348"/>
        <v>1.5011857234968969E-51</v>
      </c>
      <c r="D6195" s="165">
        <f t="shared" si="1349"/>
        <v>2.2558277767625785E-3</v>
      </c>
      <c r="E6195" s="166">
        <f t="shared" si="1359"/>
        <v>24.291375447755232</v>
      </c>
      <c r="F6195" s="167">
        <f t="shared" si="1360"/>
        <v>13.907178243741345</v>
      </c>
      <c r="G6195" s="167">
        <f t="shared" si="1350"/>
        <v>483302.58085074392</v>
      </c>
      <c r="H6195" s="167">
        <f t="shared" si="1351"/>
        <v>271299.98899881309</v>
      </c>
      <c r="I6195" s="168">
        <f t="shared" si="1352"/>
        <v>754602.56984955701</v>
      </c>
      <c r="J6195" s="168">
        <f t="shared" si="1354"/>
        <v>698086.79693576717</v>
      </c>
      <c r="K6195" s="94"/>
      <c r="L6195" s="265">
        <f t="shared" si="1353"/>
        <v>287557.80550452904</v>
      </c>
      <c r="M6195" s="265">
        <f>$G6195*NonHospFrac+theModel!$H6195*NonHospFrac</f>
        <v>467044.76434502797</v>
      </c>
      <c r="N6195" s="266">
        <f t="shared" si="1355"/>
        <v>754602.56984955701</v>
      </c>
      <c r="O6195" s="158"/>
      <c r="P6195" s="265">
        <f t="shared" si="1356"/>
        <v>266021.23475216486</v>
      </c>
      <c r="Q6195" s="265">
        <f t="shared" si="1357"/>
        <v>467043.20409440895</v>
      </c>
      <c r="R6195" s="266">
        <f t="shared" si="1358"/>
        <v>733064.43884657382</v>
      </c>
    </row>
    <row r="6196" spans="1:18" x14ac:dyDescent="0.25">
      <c r="A6196" s="81">
        <v>6165</v>
      </c>
      <c r="B6196" s="93">
        <f t="shared" si="1347"/>
        <v>1.4764735547974161E-51</v>
      </c>
      <c r="C6196" s="178">
        <f t="shared" si="1348"/>
        <v>1.4731428847408486E-51</v>
      </c>
      <c r="D6196" s="165">
        <f t="shared" si="1349"/>
        <v>2.2558277767625785E-3</v>
      </c>
      <c r="E6196" s="166">
        <f t="shared" si="1359"/>
        <v>24.291375447755232</v>
      </c>
      <c r="F6196" s="167">
        <f t="shared" si="1360"/>
        <v>13.909434071518108</v>
      </c>
      <c r="G6196" s="167">
        <f t="shared" si="1350"/>
        <v>483380.97542995733</v>
      </c>
      <c r="H6196" s="167">
        <f t="shared" si="1351"/>
        <v>271299.98899881309</v>
      </c>
      <c r="I6196" s="168">
        <f t="shared" si="1352"/>
        <v>754680.96442877036</v>
      </c>
      <c r="J6196" s="168">
        <f t="shared" si="1354"/>
        <v>698147.77121502615</v>
      </c>
      <c r="K6196" s="94"/>
      <c r="L6196" s="265">
        <f t="shared" si="1353"/>
        <v>287587.67947271152</v>
      </c>
      <c r="M6196" s="265">
        <f>$G6196*NonHospFrac+theModel!$H6196*NonHospFrac</f>
        <v>467093.28495605895</v>
      </c>
      <c r="N6196" s="266">
        <f t="shared" si="1355"/>
        <v>754680.96442877047</v>
      </c>
      <c r="O6196" s="158"/>
      <c r="P6196" s="265">
        <f t="shared" si="1356"/>
        <v>266044.47033422691</v>
      </c>
      <c r="Q6196" s="265">
        <f t="shared" si="1357"/>
        <v>467091.72470543993</v>
      </c>
      <c r="R6196" s="266">
        <f t="shared" si="1358"/>
        <v>733136.19503966684</v>
      </c>
    </row>
    <row r="6197" spans="1:18" x14ac:dyDescent="0.25">
      <c r="A6197" s="81">
        <v>6166</v>
      </c>
      <c r="B6197" s="93">
        <f t="shared" si="1347"/>
        <v>1.4488923507021338E-51</v>
      </c>
      <c r="C6197" s="178">
        <f t="shared" si="1348"/>
        <v>1.4456238990918811E-51</v>
      </c>
      <c r="D6197" s="165">
        <f t="shared" si="1349"/>
        <v>2.2558277767625785E-3</v>
      </c>
      <c r="E6197" s="166">
        <f t="shared" si="1359"/>
        <v>24.291375447755232</v>
      </c>
      <c r="F6197" s="167">
        <f t="shared" si="1360"/>
        <v>13.911689899294871</v>
      </c>
      <c r="G6197" s="167">
        <f t="shared" si="1350"/>
        <v>483459.37000917073</v>
      </c>
      <c r="H6197" s="167">
        <f t="shared" si="1351"/>
        <v>271299.98899881309</v>
      </c>
      <c r="I6197" s="168">
        <f t="shared" si="1352"/>
        <v>754759.35900798382</v>
      </c>
      <c r="J6197" s="168">
        <f t="shared" si="1354"/>
        <v>698208.74300885352</v>
      </c>
      <c r="K6197" s="94"/>
      <c r="L6197" s="265">
        <f t="shared" si="1353"/>
        <v>287617.55344089388</v>
      </c>
      <c r="M6197" s="265">
        <f>$G6197*NonHospFrac+theModel!$H6197*NonHospFrac</f>
        <v>467141.80556708993</v>
      </c>
      <c r="N6197" s="266">
        <f t="shared" si="1355"/>
        <v>754759.35900798382</v>
      </c>
      <c r="O6197" s="158"/>
      <c r="P6197" s="265">
        <f t="shared" si="1356"/>
        <v>266067.70496916078</v>
      </c>
      <c r="Q6197" s="265">
        <f t="shared" si="1357"/>
        <v>467140.24531647091</v>
      </c>
      <c r="R6197" s="266">
        <f t="shared" si="1358"/>
        <v>733207.9502856317</v>
      </c>
    </row>
    <row r="6198" spans="1:18" x14ac:dyDescent="0.25">
      <c r="A6198" s="81">
        <v>6167</v>
      </c>
      <c r="B6198" s="93">
        <f t="shared" si="1347"/>
        <v>1.4218263761663953E-51</v>
      </c>
      <c r="C6198" s="178">
        <f t="shared" si="1348"/>
        <v>1.4186189807333053E-51</v>
      </c>
      <c r="D6198" s="165">
        <f t="shared" si="1349"/>
        <v>2.2558277767625785E-3</v>
      </c>
      <c r="E6198" s="166">
        <f t="shared" si="1359"/>
        <v>24.291375447755232</v>
      </c>
      <c r="F6198" s="167">
        <f t="shared" si="1360"/>
        <v>13.913945727071633</v>
      </c>
      <c r="G6198" s="167">
        <f t="shared" si="1350"/>
        <v>483537.76458838425</v>
      </c>
      <c r="H6198" s="167">
        <f t="shared" si="1351"/>
        <v>271299.98899881309</v>
      </c>
      <c r="I6198" s="168">
        <f t="shared" si="1352"/>
        <v>754837.75358719728</v>
      </c>
      <c r="J6198" s="168">
        <f t="shared" si="1354"/>
        <v>698269.71231735055</v>
      </c>
      <c r="K6198" s="94"/>
      <c r="L6198" s="265">
        <f t="shared" si="1353"/>
        <v>287647.42740907636</v>
      </c>
      <c r="M6198" s="265">
        <f>$G6198*NonHospFrac+theModel!$H6198*NonHospFrac</f>
        <v>467190.32617812091</v>
      </c>
      <c r="N6198" s="266">
        <f t="shared" si="1355"/>
        <v>754837.75358719728</v>
      </c>
      <c r="O6198" s="158"/>
      <c r="P6198" s="265">
        <f t="shared" si="1356"/>
        <v>266090.93865700532</v>
      </c>
      <c r="Q6198" s="265">
        <f t="shared" si="1357"/>
        <v>467188.7659275019</v>
      </c>
      <c r="R6198" s="266">
        <f t="shared" si="1358"/>
        <v>733279.70458450727</v>
      </c>
    </row>
    <row r="6199" spans="1:18" x14ac:dyDescent="0.25">
      <c r="A6199" s="81">
        <v>6168</v>
      </c>
      <c r="B6199" s="93">
        <f t="shared" si="1347"/>
        <v>1.3952660064654218E-51</v>
      </c>
      <c r="C6199" s="178">
        <f t="shared" si="1348"/>
        <v>1.3921185266520644E-51</v>
      </c>
      <c r="D6199" s="165">
        <f t="shared" si="1349"/>
        <v>2.2558277767625785E-3</v>
      </c>
      <c r="E6199" s="166">
        <f t="shared" si="1359"/>
        <v>24.291375447755232</v>
      </c>
      <c r="F6199" s="167">
        <f t="shared" si="1360"/>
        <v>13.916201554848396</v>
      </c>
      <c r="G6199" s="167">
        <f t="shared" si="1350"/>
        <v>483616.15916759765</v>
      </c>
      <c r="H6199" s="167">
        <f t="shared" si="1351"/>
        <v>271299.98899881309</v>
      </c>
      <c r="I6199" s="168">
        <f t="shared" si="1352"/>
        <v>754916.14816641074</v>
      </c>
      <c r="J6199" s="168">
        <f t="shared" si="1354"/>
        <v>698330.67914061854</v>
      </c>
      <c r="K6199" s="94"/>
      <c r="L6199" s="265">
        <f t="shared" si="1353"/>
        <v>287677.30137725879</v>
      </c>
      <c r="M6199" s="265">
        <f>$G6199*NonHospFrac+theModel!$H6199*NonHospFrac</f>
        <v>467238.8467891519</v>
      </c>
      <c r="N6199" s="266">
        <f t="shared" si="1355"/>
        <v>754916.14816641062</v>
      </c>
      <c r="O6199" s="158"/>
      <c r="P6199" s="265">
        <f t="shared" si="1356"/>
        <v>266114.17139779893</v>
      </c>
      <c r="Q6199" s="265">
        <f t="shared" si="1357"/>
        <v>467237.28653853288</v>
      </c>
      <c r="R6199" s="266">
        <f t="shared" si="1358"/>
        <v>733351.45793633186</v>
      </c>
    </row>
    <row r="6200" spans="1:18" x14ac:dyDescent="0.25">
      <c r="A6200" s="81">
        <v>6169</v>
      </c>
      <c r="B6200" s="93">
        <f t="shared" si="1347"/>
        <v>1.3692017966686937E-51</v>
      </c>
      <c r="C6200" s="178">
        <f t="shared" si="1348"/>
        <v>1.3661131132237752E-51</v>
      </c>
      <c r="D6200" s="165">
        <f t="shared" si="1349"/>
        <v>2.2558277767625785E-3</v>
      </c>
      <c r="E6200" s="166">
        <f t="shared" si="1359"/>
        <v>24.291375447755232</v>
      </c>
      <c r="F6200" s="167">
        <f t="shared" si="1360"/>
        <v>13.918457382625158</v>
      </c>
      <c r="G6200" s="167">
        <f t="shared" si="1350"/>
        <v>483694.553746811</v>
      </c>
      <c r="H6200" s="167">
        <f t="shared" si="1351"/>
        <v>271299.98899881309</v>
      </c>
      <c r="I6200" s="168">
        <f t="shared" si="1352"/>
        <v>754994.54274562409</v>
      </c>
      <c r="J6200" s="168">
        <f t="shared" si="1354"/>
        <v>698391.64347875863</v>
      </c>
      <c r="K6200" s="94"/>
      <c r="L6200" s="265">
        <f t="shared" si="1353"/>
        <v>287707.17534544121</v>
      </c>
      <c r="M6200" s="265">
        <f>$G6200*NonHospFrac+theModel!$H6200*NonHospFrac</f>
        <v>467287.36740018288</v>
      </c>
      <c r="N6200" s="266">
        <f t="shared" si="1355"/>
        <v>754994.54274562409</v>
      </c>
      <c r="O6200" s="158"/>
      <c r="P6200" s="265">
        <f t="shared" si="1356"/>
        <v>266137.40319158026</v>
      </c>
      <c r="Q6200" s="265">
        <f t="shared" si="1357"/>
        <v>467285.80714956386</v>
      </c>
      <c r="R6200" s="266">
        <f t="shared" si="1358"/>
        <v>733423.21034114412</v>
      </c>
    </row>
    <row r="6201" spans="1:18" x14ac:dyDescent="0.25">
      <c r="A6201" s="81">
        <v>6170</v>
      </c>
      <c r="B6201" s="93">
        <f t="shared" si="1347"/>
        <v>1.3436244782813312E-51</v>
      </c>
      <c r="C6201" s="178">
        <f t="shared" si="1348"/>
        <v>1.3405934928616861E-51</v>
      </c>
      <c r="D6201" s="165">
        <f t="shared" si="1349"/>
        <v>2.2558277767625785E-3</v>
      </c>
      <c r="E6201" s="166">
        <f t="shared" si="1359"/>
        <v>24.291375447755232</v>
      </c>
      <c r="F6201" s="167">
        <f t="shared" si="1360"/>
        <v>13.920713210401921</v>
      </c>
      <c r="G6201" s="167">
        <f t="shared" si="1350"/>
        <v>483772.94832602446</v>
      </c>
      <c r="H6201" s="167">
        <f t="shared" si="1351"/>
        <v>271299.98899881309</v>
      </c>
      <c r="I6201" s="168">
        <f t="shared" si="1352"/>
        <v>755072.93732483755</v>
      </c>
      <c r="J6201" s="168">
        <f t="shared" si="1354"/>
        <v>698452.60533187247</v>
      </c>
      <c r="K6201" s="94"/>
      <c r="L6201" s="265">
        <f t="shared" si="1353"/>
        <v>287737.04931362363</v>
      </c>
      <c r="M6201" s="265">
        <f>$G6201*NonHospFrac+theModel!$H6201*NonHospFrac</f>
        <v>467335.88801121386</v>
      </c>
      <c r="N6201" s="266">
        <f t="shared" si="1355"/>
        <v>755072.93732483755</v>
      </c>
      <c r="O6201" s="158"/>
      <c r="P6201" s="265">
        <f t="shared" si="1356"/>
        <v>266160.63403838797</v>
      </c>
      <c r="Q6201" s="265">
        <f t="shared" si="1357"/>
        <v>467334.32776059484</v>
      </c>
      <c r="R6201" s="266">
        <f t="shared" si="1358"/>
        <v>733494.96179898281</v>
      </c>
    </row>
    <row r="6202" spans="1:18" x14ac:dyDescent="0.25">
      <c r="A6202" s="81">
        <v>6171</v>
      </c>
      <c r="B6202" s="93">
        <f t="shared" si="1347"/>
        <v>1.3185249559481956E-51</v>
      </c>
      <c r="C6202" s="178">
        <f t="shared" si="1348"/>
        <v>1.3155505907282129E-51</v>
      </c>
      <c r="D6202" s="165">
        <f t="shared" si="1349"/>
        <v>2.2558277767625785E-3</v>
      </c>
      <c r="E6202" s="166">
        <f t="shared" si="1359"/>
        <v>24.291375447755232</v>
      </c>
      <c r="F6202" s="167">
        <f t="shared" si="1360"/>
        <v>13.922969038178683</v>
      </c>
      <c r="G6202" s="167">
        <f t="shared" si="1350"/>
        <v>483851.34290523792</v>
      </c>
      <c r="H6202" s="167">
        <f t="shared" si="1351"/>
        <v>271299.98899881309</v>
      </c>
      <c r="I6202" s="168">
        <f t="shared" si="1352"/>
        <v>755151.33190405101</v>
      </c>
      <c r="J6202" s="168">
        <f t="shared" si="1354"/>
        <v>698513.56470006111</v>
      </c>
      <c r="K6202" s="94"/>
      <c r="L6202" s="265">
        <f t="shared" si="1353"/>
        <v>287766.92328180606</v>
      </c>
      <c r="M6202" s="265">
        <f>$G6202*NonHospFrac+theModel!$H6202*NonHospFrac</f>
        <v>467384.40862224496</v>
      </c>
      <c r="N6202" s="266">
        <f t="shared" si="1355"/>
        <v>755151.33190405101</v>
      </c>
      <c r="O6202" s="158"/>
      <c r="P6202" s="265">
        <f t="shared" si="1356"/>
        <v>266183.86393826065</v>
      </c>
      <c r="Q6202" s="265">
        <f t="shared" si="1357"/>
        <v>467382.84837162594</v>
      </c>
      <c r="R6202" s="266">
        <f t="shared" si="1358"/>
        <v>733566.71230988658</v>
      </c>
    </row>
    <row r="6203" spans="1:18" x14ac:dyDescent="0.25">
      <c r="A6203" s="81">
        <v>6172</v>
      </c>
      <c r="B6203" s="93">
        <f t="shared" si="1347"/>
        <v>1.2938943042195589E-51</v>
      </c>
      <c r="C6203" s="178">
        <f t="shared" si="1348"/>
        <v>1.2909755015079056E-51</v>
      </c>
      <c r="D6203" s="165">
        <f t="shared" si="1349"/>
        <v>2.2558277767625785E-3</v>
      </c>
      <c r="E6203" s="166">
        <f t="shared" si="1359"/>
        <v>24.291375447755232</v>
      </c>
      <c r="F6203" s="167">
        <f t="shared" si="1360"/>
        <v>13.925224865955446</v>
      </c>
      <c r="G6203" s="167">
        <f t="shared" si="1350"/>
        <v>483929.73748445138</v>
      </c>
      <c r="H6203" s="167">
        <f t="shared" si="1351"/>
        <v>271299.98899881309</v>
      </c>
      <c r="I6203" s="168">
        <f t="shared" si="1352"/>
        <v>755229.72648326447</v>
      </c>
      <c r="J6203" s="168">
        <f t="shared" si="1354"/>
        <v>698574.52158342593</v>
      </c>
      <c r="K6203" s="94"/>
      <c r="L6203" s="265">
        <f t="shared" si="1353"/>
        <v>287796.79724998854</v>
      </c>
      <c r="M6203" s="265">
        <f>$G6203*NonHospFrac+theModel!$H6203*NonHospFrac</f>
        <v>467432.92923327594</v>
      </c>
      <c r="N6203" s="266">
        <f t="shared" si="1355"/>
        <v>755229.72648326447</v>
      </c>
      <c r="O6203" s="158"/>
      <c r="P6203" s="265">
        <f t="shared" si="1356"/>
        <v>266207.09289123688</v>
      </c>
      <c r="Q6203" s="265">
        <f t="shared" si="1357"/>
        <v>467431.36898265692</v>
      </c>
      <c r="R6203" s="266">
        <f t="shared" si="1358"/>
        <v>733638.46187389386</v>
      </c>
    </row>
    <row r="6204" spans="1:18" x14ac:dyDescent="0.25">
      <c r="A6204" s="81">
        <v>6173</v>
      </c>
      <c r="B6204" s="93">
        <f t="shared" si="1347"/>
        <v>1.2697237643771939E-51</v>
      </c>
      <c r="C6204" s="178">
        <f t="shared" si="1348"/>
        <v>1.2668594862406963E-51</v>
      </c>
      <c r="D6204" s="165">
        <f t="shared" si="1349"/>
        <v>2.2558277767625785E-3</v>
      </c>
      <c r="E6204" s="166">
        <f t="shared" si="1359"/>
        <v>24.291375447755232</v>
      </c>
      <c r="F6204" s="167">
        <f t="shared" si="1360"/>
        <v>13.927480693732209</v>
      </c>
      <c r="G6204" s="167">
        <f t="shared" si="1350"/>
        <v>484008.13206366467</v>
      </c>
      <c r="H6204" s="167">
        <f t="shared" si="1351"/>
        <v>271299.98899881309</v>
      </c>
      <c r="I6204" s="168">
        <f t="shared" si="1352"/>
        <v>755308.12106247782</v>
      </c>
      <c r="J6204" s="168">
        <f t="shared" si="1354"/>
        <v>698635.47598206811</v>
      </c>
      <c r="K6204" s="94"/>
      <c r="L6204" s="265">
        <f t="shared" si="1353"/>
        <v>287826.6712181709</v>
      </c>
      <c r="M6204" s="265">
        <f>$G6204*NonHospFrac+theModel!$H6204*NonHospFrac</f>
        <v>467481.4498443068</v>
      </c>
      <c r="N6204" s="266">
        <f t="shared" si="1355"/>
        <v>755308.1210624777</v>
      </c>
      <c r="O6204" s="158"/>
      <c r="P6204" s="265">
        <f t="shared" si="1356"/>
        <v>266230.32089735521</v>
      </c>
      <c r="Q6204" s="265">
        <f t="shared" si="1357"/>
        <v>467479.88959368778</v>
      </c>
      <c r="R6204" s="266">
        <f t="shared" si="1358"/>
        <v>733710.21049104305</v>
      </c>
    </row>
    <row r="6205" spans="1:18" x14ac:dyDescent="0.25">
      <c r="A6205" s="81">
        <v>6174</v>
      </c>
      <c r="B6205" s="93">
        <f t="shared" si="1347"/>
        <v>1.2460047413197519E-51</v>
      </c>
      <c r="C6205" s="178">
        <f t="shared" si="1348"/>
        <v>1.243193969214305E-51</v>
      </c>
      <c r="D6205" s="165">
        <f t="shared" si="1349"/>
        <v>2.2558277767625785E-3</v>
      </c>
      <c r="E6205" s="166">
        <f t="shared" si="1359"/>
        <v>24.291375447755232</v>
      </c>
      <c r="F6205" s="167">
        <f t="shared" si="1360"/>
        <v>13.929736521508971</v>
      </c>
      <c r="G6205" s="167">
        <f t="shared" si="1350"/>
        <v>484086.52664287813</v>
      </c>
      <c r="H6205" s="167">
        <f t="shared" si="1351"/>
        <v>271299.98899881309</v>
      </c>
      <c r="I6205" s="168">
        <f t="shared" si="1352"/>
        <v>755386.51564169116</v>
      </c>
      <c r="J6205" s="168">
        <f t="shared" si="1354"/>
        <v>698696.42789608892</v>
      </c>
      <c r="K6205" s="94"/>
      <c r="L6205" s="265">
        <f t="shared" si="1353"/>
        <v>287856.54518635332</v>
      </c>
      <c r="M6205" s="265">
        <f>$G6205*NonHospFrac+theModel!$H6205*NonHospFrac</f>
        <v>467529.9704553379</v>
      </c>
      <c r="N6205" s="266">
        <f t="shared" si="1355"/>
        <v>755386.51564169116</v>
      </c>
      <c r="O6205" s="158"/>
      <c r="P6205" s="265">
        <f t="shared" si="1356"/>
        <v>266253.54795665434</v>
      </c>
      <c r="Q6205" s="265">
        <f t="shared" si="1357"/>
        <v>467528.41020471888</v>
      </c>
      <c r="R6205" s="266">
        <f t="shared" si="1358"/>
        <v>733781.95816137316</v>
      </c>
    </row>
    <row r="6206" spans="1:18" x14ac:dyDescent="0.25">
      <c r="A6206" s="81">
        <v>6175</v>
      </c>
      <c r="B6206" s="93">
        <f t="shared" si="1347"/>
        <v>1.2227288005063247E-51</v>
      </c>
      <c r="C6206" s="178">
        <f t="shared" si="1348"/>
        <v>1.2199705349146949E-51</v>
      </c>
      <c r="D6206" s="165">
        <f t="shared" si="1349"/>
        <v>2.2558277767625785E-3</v>
      </c>
      <c r="E6206" s="166">
        <f t="shared" si="1359"/>
        <v>24.291375447755232</v>
      </c>
      <c r="F6206" s="167">
        <f t="shared" si="1360"/>
        <v>13.931992349285734</v>
      </c>
      <c r="G6206" s="167">
        <f t="shared" si="1350"/>
        <v>484164.92122209154</v>
      </c>
      <c r="H6206" s="167">
        <f t="shared" si="1351"/>
        <v>271299.98899881309</v>
      </c>
      <c r="I6206" s="168">
        <f t="shared" si="1352"/>
        <v>755464.91022090463</v>
      </c>
      <c r="J6206" s="168">
        <f t="shared" si="1354"/>
        <v>698757.37732558989</v>
      </c>
      <c r="K6206" s="94"/>
      <c r="L6206" s="265">
        <f t="shared" si="1353"/>
        <v>287886.41915453575</v>
      </c>
      <c r="M6206" s="265">
        <f>$G6206*NonHospFrac+theModel!$H6206*NonHospFrac</f>
        <v>467578.49106636888</v>
      </c>
      <c r="N6206" s="266">
        <f t="shared" si="1355"/>
        <v>755464.91022090463</v>
      </c>
      <c r="O6206" s="158"/>
      <c r="P6206" s="265">
        <f t="shared" si="1356"/>
        <v>266276.7740691728</v>
      </c>
      <c r="Q6206" s="265">
        <f t="shared" si="1357"/>
        <v>467576.93081574986</v>
      </c>
      <c r="R6206" s="266">
        <f t="shared" si="1358"/>
        <v>733853.7048849226</v>
      </c>
    </row>
    <row r="6207" spans="1:18" x14ac:dyDescent="0.25">
      <c r="A6207" s="81">
        <v>6176</v>
      </c>
      <c r="B6207" s="93">
        <f t="shared" si="1347"/>
        <v>1.1998876649571028E-51</v>
      </c>
      <c r="C6207" s="178">
        <f t="shared" si="1348"/>
        <v>1.1971809250334978E-51</v>
      </c>
      <c r="D6207" s="165">
        <f t="shared" si="1349"/>
        <v>2.2558277767625785E-3</v>
      </c>
      <c r="E6207" s="166">
        <f t="shared" si="1359"/>
        <v>24.291375447755232</v>
      </c>
      <c r="F6207" s="167">
        <f t="shared" si="1360"/>
        <v>13.934248177062496</v>
      </c>
      <c r="G6207" s="167">
        <f t="shared" si="1350"/>
        <v>484243.31580130506</v>
      </c>
      <c r="H6207" s="167">
        <f t="shared" si="1351"/>
        <v>271299.98899881309</v>
      </c>
      <c r="I6207" s="168">
        <f t="shared" si="1352"/>
        <v>755543.30480011809</v>
      </c>
      <c r="J6207" s="168">
        <f t="shared" si="1354"/>
        <v>698818.32427067205</v>
      </c>
      <c r="K6207" s="94"/>
      <c r="L6207" s="265">
        <f t="shared" si="1353"/>
        <v>287916.29312271823</v>
      </c>
      <c r="M6207" s="265">
        <f>$G6207*NonHospFrac+theModel!$H6207*NonHospFrac</f>
        <v>467627.01167739986</v>
      </c>
      <c r="N6207" s="266">
        <f t="shared" si="1355"/>
        <v>755543.30480011809</v>
      </c>
      <c r="O6207" s="158"/>
      <c r="P6207" s="265">
        <f t="shared" si="1356"/>
        <v>266299.99923494924</v>
      </c>
      <c r="Q6207" s="265">
        <f t="shared" si="1357"/>
        <v>467625.45142678084</v>
      </c>
      <c r="R6207" s="266">
        <f t="shared" si="1358"/>
        <v>733925.45066173002</v>
      </c>
    </row>
    <row r="6208" spans="1:18" x14ac:dyDescent="0.25">
      <c r="A6208" s="81">
        <v>6177</v>
      </c>
      <c r="B6208" s="93">
        <f t="shared" si="1347"/>
        <v>1.1774732123100597E-51</v>
      </c>
      <c r="C6208" s="178">
        <f t="shared" si="1348"/>
        <v>1.1748170355313369E-51</v>
      </c>
      <c r="D6208" s="165">
        <f t="shared" si="1349"/>
        <v>2.2558277767625785E-3</v>
      </c>
      <c r="E6208" s="166">
        <f t="shared" si="1359"/>
        <v>24.291375447755232</v>
      </c>
      <c r="F6208" s="167">
        <f t="shared" si="1360"/>
        <v>13.936504004839259</v>
      </c>
      <c r="G6208" s="167">
        <f t="shared" si="1350"/>
        <v>484321.7103805184</v>
      </c>
      <c r="H6208" s="167">
        <f t="shared" si="1351"/>
        <v>271299.98899881309</v>
      </c>
      <c r="I6208" s="168">
        <f t="shared" si="1352"/>
        <v>755621.69937933143</v>
      </c>
      <c r="J6208" s="168">
        <f t="shared" si="1354"/>
        <v>698879.26873143669</v>
      </c>
      <c r="K6208" s="94"/>
      <c r="L6208" s="265">
        <f t="shared" si="1353"/>
        <v>287946.16709090059</v>
      </c>
      <c r="M6208" s="265">
        <f>$G6208*NonHospFrac+theModel!$H6208*NonHospFrac</f>
        <v>467675.53228843084</v>
      </c>
      <c r="N6208" s="266">
        <f t="shared" si="1355"/>
        <v>755621.69937933143</v>
      </c>
      <c r="O6208" s="158"/>
      <c r="P6208" s="265">
        <f t="shared" si="1356"/>
        <v>266323.22345402208</v>
      </c>
      <c r="Q6208" s="265">
        <f t="shared" si="1357"/>
        <v>467673.97203781182</v>
      </c>
      <c r="R6208" s="266">
        <f t="shared" si="1358"/>
        <v>733997.19549183385</v>
      </c>
    </row>
    <row r="6209" spans="1:18" x14ac:dyDescent="0.25">
      <c r="A6209" s="81">
        <v>6178</v>
      </c>
      <c r="B6209" s="93">
        <f t="shared" si="1347"/>
        <v>1.1554774719326228E-51</v>
      </c>
      <c r="C6209" s="178">
        <f t="shared" si="1348"/>
        <v>1.1528709137560138E-51</v>
      </c>
      <c r="D6209" s="165">
        <f t="shared" si="1349"/>
        <v>2.2558277767625785E-3</v>
      </c>
      <c r="E6209" s="166">
        <f t="shared" si="1359"/>
        <v>24.291375447755232</v>
      </c>
      <c r="F6209" s="167">
        <f t="shared" si="1360"/>
        <v>13.938759832616022</v>
      </c>
      <c r="G6209" s="167">
        <f t="shared" si="1350"/>
        <v>484400.10495973181</v>
      </c>
      <c r="H6209" s="167">
        <f t="shared" si="1351"/>
        <v>271299.98899881309</v>
      </c>
      <c r="I6209" s="168">
        <f t="shared" si="1352"/>
        <v>755700.09395854489</v>
      </c>
      <c r="J6209" s="168">
        <f t="shared" si="1354"/>
        <v>698940.21070798521</v>
      </c>
      <c r="K6209" s="94"/>
      <c r="L6209" s="265">
        <f t="shared" si="1353"/>
        <v>287976.04105908301</v>
      </c>
      <c r="M6209" s="265">
        <f>$G6209*NonHospFrac+theModel!$H6209*NonHospFrac</f>
        <v>467724.05289946182</v>
      </c>
      <c r="N6209" s="266">
        <f t="shared" si="1355"/>
        <v>755700.09395854478</v>
      </c>
      <c r="O6209" s="158"/>
      <c r="P6209" s="265">
        <f t="shared" si="1356"/>
        <v>266346.44672643009</v>
      </c>
      <c r="Q6209" s="265">
        <f t="shared" si="1357"/>
        <v>467722.4926488428</v>
      </c>
      <c r="R6209" s="266">
        <f t="shared" si="1358"/>
        <v>734068.93937527295</v>
      </c>
    </row>
    <row r="6210" spans="1:18" x14ac:dyDescent="0.25">
      <c r="A6210" s="81">
        <v>6179</v>
      </c>
      <c r="B6210" s="93">
        <f t="shared" si="1347"/>
        <v>1.133892622087296E-51</v>
      </c>
      <c r="C6210" s="178">
        <f t="shared" si="1348"/>
        <v>1.1313347556145253E-51</v>
      </c>
      <c r="D6210" s="165">
        <f t="shared" si="1349"/>
        <v>2.2558277767625785E-3</v>
      </c>
      <c r="E6210" s="166">
        <f t="shared" si="1359"/>
        <v>24.291375447755232</v>
      </c>
      <c r="F6210" s="167">
        <f t="shared" si="1360"/>
        <v>13.941015660392784</v>
      </c>
      <c r="G6210" s="167">
        <f t="shared" si="1350"/>
        <v>484478.49953894521</v>
      </c>
      <c r="H6210" s="167">
        <f t="shared" si="1351"/>
        <v>271299.98899881309</v>
      </c>
      <c r="I6210" s="168">
        <f t="shared" si="1352"/>
        <v>755778.48853775836</v>
      </c>
      <c r="J6210" s="168">
        <f t="shared" si="1354"/>
        <v>699001.15020041878</v>
      </c>
      <c r="K6210" s="94"/>
      <c r="L6210" s="265">
        <f t="shared" si="1353"/>
        <v>288005.91502726544</v>
      </c>
      <c r="M6210" s="265">
        <f>$G6210*NonHospFrac+theModel!$H6210*NonHospFrac</f>
        <v>467772.5735104928</v>
      </c>
      <c r="N6210" s="266">
        <f t="shared" si="1355"/>
        <v>755778.48853775824</v>
      </c>
      <c r="O6210" s="158"/>
      <c r="P6210" s="265">
        <f t="shared" si="1356"/>
        <v>266369.6690522118</v>
      </c>
      <c r="Q6210" s="265">
        <f t="shared" si="1357"/>
        <v>467771.01325987378</v>
      </c>
      <c r="R6210" s="266">
        <f t="shared" si="1358"/>
        <v>734140.68231208553</v>
      </c>
    </row>
    <row r="6211" spans="1:18" x14ac:dyDescent="0.25">
      <c r="A6211" s="81">
        <v>6180</v>
      </c>
      <c r="B6211" s="93">
        <f t="shared" si="1347"/>
        <v>1.1127109871502482E-51</v>
      </c>
      <c r="C6211" s="178">
        <f t="shared" si="1348"/>
        <v>1.1102009027979257E-51</v>
      </c>
      <c r="D6211" s="165">
        <f t="shared" si="1349"/>
        <v>2.2558277767625785E-3</v>
      </c>
      <c r="E6211" s="166">
        <f t="shared" si="1359"/>
        <v>24.291375447755232</v>
      </c>
      <c r="F6211" s="167">
        <f t="shared" si="1360"/>
        <v>13.943271488169547</v>
      </c>
      <c r="G6211" s="167">
        <f t="shared" si="1350"/>
        <v>484556.89411815873</v>
      </c>
      <c r="H6211" s="167">
        <f t="shared" si="1351"/>
        <v>271299.98899881309</v>
      </c>
      <c r="I6211" s="168">
        <f t="shared" si="1352"/>
        <v>755856.88311697182</v>
      </c>
      <c r="J6211" s="168">
        <f t="shared" si="1354"/>
        <v>699062.08720883867</v>
      </c>
      <c r="K6211" s="94"/>
      <c r="L6211" s="265">
        <f t="shared" si="1353"/>
        <v>288035.78899544792</v>
      </c>
      <c r="M6211" s="265">
        <f>$G6211*NonHospFrac+theModel!$H6211*NonHospFrac</f>
        <v>467821.0941215239</v>
      </c>
      <c r="N6211" s="266">
        <f t="shared" si="1355"/>
        <v>755856.88311697182</v>
      </c>
      <c r="O6211" s="158"/>
      <c r="P6211" s="265">
        <f t="shared" si="1356"/>
        <v>266392.8904314058</v>
      </c>
      <c r="Q6211" s="265">
        <f t="shared" si="1357"/>
        <v>467819.53387090488</v>
      </c>
      <c r="R6211" s="266">
        <f t="shared" si="1358"/>
        <v>734212.42430231068</v>
      </c>
    </row>
    <row r="6212" spans="1:18" x14ac:dyDescent="0.25">
      <c r="A6212" s="81">
        <v>6181</v>
      </c>
      <c r="B6212" s="93">
        <f t="shared" si="1347"/>
        <v>1.091925034881763E-51</v>
      </c>
      <c r="C6212" s="178">
        <f t="shared" si="1348"/>
        <v>1.0894618400579343E-51</v>
      </c>
      <c r="D6212" s="165">
        <f t="shared" si="1349"/>
        <v>2.2558277767625785E-3</v>
      </c>
      <c r="E6212" s="166">
        <f t="shared" si="1359"/>
        <v>24.291375447755232</v>
      </c>
      <c r="F6212" s="167">
        <f t="shared" si="1360"/>
        <v>13.945527315946309</v>
      </c>
      <c r="G6212" s="167">
        <f t="shared" si="1350"/>
        <v>484635.28869737207</v>
      </c>
      <c r="H6212" s="167">
        <f t="shared" si="1351"/>
        <v>271299.98899881309</v>
      </c>
      <c r="I6212" s="168">
        <f t="shared" si="1352"/>
        <v>755935.27769618516</v>
      </c>
      <c r="J6212" s="168">
        <f t="shared" si="1354"/>
        <v>699123.02173334605</v>
      </c>
      <c r="K6212" s="94"/>
      <c r="L6212" s="265">
        <f t="shared" si="1353"/>
        <v>288065.66296363028</v>
      </c>
      <c r="M6212" s="265">
        <f>$G6212*NonHospFrac+theModel!$H6212*NonHospFrac</f>
        <v>467869.61473255488</v>
      </c>
      <c r="N6212" s="266">
        <f t="shared" si="1355"/>
        <v>755935.27769618516</v>
      </c>
      <c r="O6212" s="158"/>
      <c r="P6212" s="265">
        <f t="shared" si="1356"/>
        <v>266416.11086405063</v>
      </c>
      <c r="Q6212" s="265">
        <f t="shared" si="1357"/>
        <v>467868.05448193586</v>
      </c>
      <c r="R6212" s="266">
        <f t="shared" si="1358"/>
        <v>734284.16534598649</v>
      </c>
    </row>
    <row r="6213" spans="1:18" x14ac:dyDescent="0.25">
      <c r="A6213" s="81">
        <v>6182</v>
      </c>
      <c r="B6213" s="93">
        <f t="shared" si="1347"/>
        <v>1.0715273737479312E-51</v>
      </c>
      <c r="C6213" s="178">
        <f t="shared" si="1348"/>
        <v>1.0691101925346691E-51</v>
      </c>
      <c r="D6213" s="165">
        <f t="shared" si="1349"/>
        <v>2.2558277767625785E-3</v>
      </c>
      <c r="E6213" s="166">
        <f t="shared" si="1359"/>
        <v>24.291375447755232</v>
      </c>
      <c r="F6213" s="167">
        <f t="shared" si="1360"/>
        <v>13.947783143723072</v>
      </c>
      <c r="G6213" s="167">
        <f t="shared" si="1350"/>
        <v>484713.68327658548</v>
      </c>
      <c r="H6213" s="167">
        <f t="shared" si="1351"/>
        <v>271299.98899881309</v>
      </c>
      <c r="I6213" s="168">
        <f t="shared" si="1352"/>
        <v>756013.67227539863</v>
      </c>
      <c r="J6213" s="168">
        <f t="shared" si="1354"/>
        <v>699183.95377404231</v>
      </c>
      <c r="K6213" s="94"/>
      <c r="L6213" s="265">
        <f t="shared" si="1353"/>
        <v>288095.53693181271</v>
      </c>
      <c r="M6213" s="265">
        <f>$G6213*NonHospFrac+theModel!$H6213*NonHospFrac</f>
        <v>467918.13534358586</v>
      </c>
      <c r="N6213" s="266">
        <f t="shared" si="1355"/>
        <v>756013.67227539863</v>
      </c>
      <c r="O6213" s="158"/>
      <c r="P6213" s="265">
        <f t="shared" si="1356"/>
        <v>266439.33035018493</v>
      </c>
      <c r="Q6213" s="265">
        <f t="shared" si="1357"/>
        <v>467916.57509296684</v>
      </c>
      <c r="R6213" s="266">
        <f t="shared" si="1358"/>
        <v>734355.90544315171</v>
      </c>
    </row>
    <row r="6214" spans="1:18" x14ac:dyDescent="0.25">
      <c r="A6214" s="81">
        <v>6183</v>
      </c>
      <c r="B6214" s="93">
        <f t="shared" si="1347"/>
        <v>1.0515107502919679E-51</v>
      </c>
      <c r="C6214" s="178">
        <f t="shared" si="1348"/>
        <v>1.0491387231338948E-51</v>
      </c>
      <c r="D6214" s="165">
        <f t="shared" si="1349"/>
        <v>2.2558277767625785E-3</v>
      </c>
      <c r="E6214" s="166">
        <f t="shared" si="1359"/>
        <v>24.291375447755232</v>
      </c>
      <c r="F6214" s="167">
        <f t="shared" si="1360"/>
        <v>13.950038971499835</v>
      </c>
      <c r="G6214" s="167">
        <f t="shared" si="1350"/>
        <v>484792.07785579888</v>
      </c>
      <c r="H6214" s="167">
        <f t="shared" si="1351"/>
        <v>271299.98899881309</v>
      </c>
      <c r="I6214" s="168">
        <f t="shared" si="1352"/>
        <v>756092.06685461197</v>
      </c>
      <c r="J6214" s="168">
        <f t="shared" si="1354"/>
        <v>699244.88333102863</v>
      </c>
      <c r="K6214" s="94"/>
      <c r="L6214" s="265">
        <f t="shared" si="1353"/>
        <v>288125.41089999513</v>
      </c>
      <c r="M6214" s="265">
        <f>$G6214*NonHospFrac+theModel!$H6214*NonHospFrac</f>
        <v>467966.65595461684</v>
      </c>
      <c r="N6214" s="266">
        <f t="shared" si="1355"/>
        <v>756092.06685461197</v>
      </c>
      <c r="O6214" s="158"/>
      <c r="P6214" s="265">
        <f t="shared" si="1356"/>
        <v>266462.5488898473</v>
      </c>
      <c r="Q6214" s="265">
        <f t="shared" si="1357"/>
        <v>467965.09570399782</v>
      </c>
      <c r="R6214" s="266">
        <f t="shared" si="1358"/>
        <v>734427.64459384512</v>
      </c>
    </row>
    <row r="6215" spans="1:18" x14ac:dyDescent="0.25">
      <c r="A6215" s="81">
        <v>6184</v>
      </c>
      <c r="B6215" s="93">
        <f t="shared" si="1347"/>
        <v>1.0318680465551134E-51</v>
      </c>
      <c r="C6215" s="178">
        <f t="shared" si="1348"/>
        <v>1.0295403299537406E-51</v>
      </c>
      <c r="D6215" s="165">
        <f t="shared" si="1349"/>
        <v>2.2558277767625785E-3</v>
      </c>
      <c r="E6215" s="166">
        <f t="shared" si="1359"/>
        <v>24.291375447755232</v>
      </c>
      <c r="F6215" s="167">
        <f t="shared" si="1360"/>
        <v>13.952294799276597</v>
      </c>
      <c r="G6215" s="167">
        <f t="shared" si="1350"/>
        <v>484870.4724350124</v>
      </c>
      <c r="H6215" s="167">
        <f t="shared" si="1351"/>
        <v>271299.98899881309</v>
      </c>
      <c r="I6215" s="168">
        <f t="shared" si="1352"/>
        <v>756170.46143382555</v>
      </c>
      <c r="J6215" s="168">
        <f t="shared" si="1354"/>
        <v>699305.81040440639</v>
      </c>
      <c r="K6215" s="94"/>
      <c r="L6215" s="265">
        <f t="shared" si="1353"/>
        <v>288155.28486817761</v>
      </c>
      <c r="M6215" s="265">
        <f>$G6215*NonHospFrac+theModel!$H6215*NonHospFrac</f>
        <v>468015.17656564782</v>
      </c>
      <c r="N6215" s="266">
        <f t="shared" si="1355"/>
        <v>756170.46143382543</v>
      </c>
      <c r="O6215" s="158"/>
      <c r="P6215" s="265">
        <f t="shared" si="1356"/>
        <v>266485.76648307632</v>
      </c>
      <c r="Q6215" s="265">
        <f t="shared" si="1357"/>
        <v>468013.6163150288</v>
      </c>
      <c r="R6215" s="266">
        <f t="shared" si="1358"/>
        <v>734499.38279810513</v>
      </c>
    </row>
    <row r="6216" spans="1:18" x14ac:dyDescent="0.25">
      <c r="A6216" s="81">
        <v>6185</v>
      </c>
      <c r="B6216" s="93">
        <f t="shared" si="1347"/>
        <v>1.0125922775452283E-51</v>
      </c>
      <c r="C6216" s="178">
        <f t="shared" si="1348"/>
        <v>1.0103080437590064E-51</v>
      </c>
      <c r="D6216" s="165">
        <f t="shared" si="1349"/>
        <v>2.2558277767625785E-3</v>
      </c>
      <c r="E6216" s="166">
        <f t="shared" si="1359"/>
        <v>24.291375447755232</v>
      </c>
      <c r="F6216" s="167">
        <f t="shared" si="1360"/>
        <v>13.95455062705336</v>
      </c>
      <c r="G6216" s="167">
        <f t="shared" si="1350"/>
        <v>484948.86701422581</v>
      </c>
      <c r="H6216" s="167">
        <f t="shared" si="1351"/>
        <v>271299.98899881309</v>
      </c>
      <c r="I6216" s="168">
        <f t="shared" si="1352"/>
        <v>756248.85601303889</v>
      </c>
      <c r="J6216" s="168">
        <f t="shared" si="1354"/>
        <v>699366.73499427654</v>
      </c>
      <c r="K6216" s="94"/>
      <c r="L6216" s="265">
        <f t="shared" si="1353"/>
        <v>288185.15883636003</v>
      </c>
      <c r="M6216" s="265">
        <f>$G6216*NonHospFrac+theModel!$H6216*NonHospFrac</f>
        <v>468063.6971766788</v>
      </c>
      <c r="N6216" s="266">
        <f t="shared" si="1355"/>
        <v>756248.85601303889</v>
      </c>
      <c r="O6216" s="158"/>
      <c r="P6216" s="265">
        <f t="shared" si="1356"/>
        <v>266508.98312991048</v>
      </c>
      <c r="Q6216" s="265">
        <f t="shared" si="1357"/>
        <v>468062.13692605979</v>
      </c>
      <c r="R6216" s="266">
        <f t="shared" si="1358"/>
        <v>734571.12005597027</v>
      </c>
    </row>
    <row r="6217" spans="1:18" x14ac:dyDescent="0.25">
      <c r="A6217" s="81">
        <v>6186</v>
      </c>
      <c r="B6217" s="93">
        <f t="shared" si="1347"/>
        <v>9.9367658875314988E-52</v>
      </c>
      <c r="C6217" s="178">
        <f t="shared" si="1348"/>
        <v>9.9143502550312187E-52</v>
      </c>
      <c r="D6217" s="165">
        <f t="shared" si="1349"/>
        <v>2.2558277767625785E-3</v>
      </c>
      <c r="E6217" s="166">
        <f t="shared" si="1359"/>
        <v>24.291375447755232</v>
      </c>
      <c r="F6217" s="167">
        <f t="shared" si="1360"/>
        <v>13.956806454830122</v>
      </c>
      <c r="G6217" s="167">
        <f t="shared" si="1350"/>
        <v>485027.26159343915</v>
      </c>
      <c r="H6217" s="167">
        <f t="shared" si="1351"/>
        <v>271299.98899881309</v>
      </c>
      <c r="I6217" s="168">
        <f t="shared" si="1352"/>
        <v>756327.25059225224</v>
      </c>
      <c r="J6217" s="168">
        <f t="shared" si="1354"/>
        <v>699427.65710074047</v>
      </c>
      <c r="K6217" s="94"/>
      <c r="L6217" s="265">
        <f t="shared" si="1353"/>
        <v>288215.03280454245</v>
      </c>
      <c r="M6217" s="265">
        <f>$G6217*NonHospFrac+theModel!$H6217*NonHospFrac</f>
        <v>468112.21778770979</v>
      </c>
      <c r="N6217" s="266">
        <f t="shared" si="1355"/>
        <v>756327.25059225224</v>
      </c>
      <c r="O6217" s="158"/>
      <c r="P6217" s="265">
        <f t="shared" si="1356"/>
        <v>266532.19883038843</v>
      </c>
      <c r="Q6217" s="265">
        <f t="shared" si="1357"/>
        <v>468110.65753709077</v>
      </c>
      <c r="R6217" s="266">
        <f t="shared" si="1358"/>
        <v>734642.85636747919</v>
      </c>
    </row>
    <row r="6218" spans="1:18" x14ac:dyDescent="0.25">
      <c r="A6218" s="81">
        <v>6187</v>
      </c>
      <c r="B6218" s="93">
        <f t="shared" si="1347"/>
        <v>9.7511425371498139E-52</v>
      </c>
      <c r="C6218" s="178">
        <f t="shared" si="1348"/>
        <v>9.72914563895934E-52</v>
      </c>
      <c r="D6218" s="165">
        <f t="shared" si="1349"/>
        <v>2.2558277767625785E-3</v>
      </c>
      <c r="E6218" s="166">
        <f t="shared" si="1359"/>
        <v>24.291375447755232</v>
      </c>
      <c r="F6218" s="167">
        <f t="shared" si="1360"/>
        <v>13.959062282606885</v>
      </c>
      <c r="G6218" s="167">
        <f t="shared" si="1350"/>
        <v>485105.65617265261</v>
      </c>
      <c r="H6218" s="167">
        <f t="shared" si="1351"/>
        <v>271299.98899881309</v>
      </c>
      <c r="I6218" s="168">
        <f t="shared" si="1352"/>
        <v>756405.6451714657</v>
      </c>
      <c r="J6218" s="168">
        <f t="shared" si="1354"/>
        <v>699488.57672389946</v>
      </c>
      <c r="K6218" s="94"/>
      <c r="L6218" s="265">
        <f t="shared" si="1353"/>
        <v>288244.90677272482</v>
      </c>
      <c r="M6218" s="265">
        <f>$G6218*NonHospFrac+theModel!$H6218*NonHospFrac</f>
        <v>468160.73839874077</v>
      </c>
      <c r="N6218" s="266">
        <f t="shared" si="1355"/>
        <v>756405.64517146559</v>
      </c>
      <c r="O6218" s="158"/>
      <c r="P6218" s="265">
        <f t="shared" si="1356"/>
        <v>266555.41358454863</v>
      </c>
      <c r="Q6218" s="265">
        <f t="shared" si="1357"/>
        <v>468159.17814812175</v>
      </c>
      <c r="R6218" s="266">
        <f t="shared" si="1358"/>
        <v>734714.59173267032</v>
      </c>
    </row>
    <row r="6219" spans="1:18" x14ac:dyDescent="0.25">
      <c r="A6219" s="81">
        <v>6188</v>
      </c>
      <c r="B6219" s="93">
        <f t="shared" si="1347"/>
        <v>9.568986716203725E-52</v>
      </c>
      <c r="C6219" s="178">
        <f t="shared" si="1348"/>
        <v>9.5474007301738399E-52</v>
      </c>
      <c r="D6219" s="165">
        <f t="shared" si="1349"/>
        <v>2.2558277767625785E-3</v>
      </c>
      <c r="E6219" s="166">
        <f t="shared" si="1359"/>
        <v>24.291375447755232</v>
      </c>
      <c r="F6219" s="167">
        <f t="shared" si="1360"/>
        <v>13.961318110383647</v>
      </c>
      <c r="G6219" s="167">
        <f t="shared" si="1350"/>
        <v>485184.05075186607</v>
      </c>
      <c r="H6219" s="167">
        <f t="shared" si="1351"/>
        <v>271299.98899881309</v>
      </c>
      <c r="I6219" s="168">
        <f t="shared" si="1352"/>
        <v>756484.03975067916</v>
      </c>
      <c r="J6219" s="168">
        <f t="shared" si="1354"/>
        <v>699549.49386385467</v>
      </c>
      <c r="K6219" s="94"/>
      <c r="L6219" s="265">
        <f t="shared" si="1353"/>
        <v>288274.7807409073</v>
      </c>
      <c r="M6219" s="265">
        <f>$G6219*NonHospFrac+theModel!$H6219*NonHospFrac</f>
        <v>468209.25900977186</v>
      </c>
      <c r="N6219" s="266">
        <f t="shared" si="1355"/>
        <v>756484.03975067916</v>
      </c>
      <c r="O6219" s="158"/>
      <c r="P6219" s="265">
        <f t="shared" si="1356"/>
        <v>266578.62739242986</v>
      </c>
      <c r="Q6219" s="265">
        <f t="shared" si="1357"/>
        <v>468207.69875915285</v>
      </c>
      <c r="R6219" s="266">
        <f t="shared" si="1358"/>
        <v>734786.32615158265</v>
      </c>
    </row>
    <row r="6220" spans="1:18" x14ac:dyDescent="0.25">
      <c r="A6220" s="81">
        <v>6189</v>
      </c>
      <c r="B6220" s="93">
        <f t="shared" si="1347"/>
        <v>9.3902336496503151E-52</v>
      </c>
      <c r="C6220" s="178">
        <f t="shared" si="1348"/>
        <v>9.3690508997531426E-52</v>
      </c>
      <c r="D6220" s="165">
        <f t="shared" si="1349"/>
        <v>2.2558277767625785E-3</v>
      </c>
      <c r="E6220" s="166">
        <f t="shared" si="1359"/>
        <v>24.291375447755232</v>
      </c>
      <c r="F6220" s="167">
        <f t="shared" si="1360"/>
        <v>13.96357393816041</v>
      </c>
      <c r="G6220" s="167">
        <f t="shared" si="1350"/>
        <v>485262.44533107954</v>
      </c>
      <c r="H6220" s="167">
        <f t="shared" si="1351"/>
        <v>271299.98899881309</v>
      </c>
      <c r="I6220" s="168">
        <f t="shared" si="1352"/>
        <v>756562.43432989263</v>
      </c>
      <c r="J6220" s="168">
        <f t="shared" si="1354"/>
        <v>699610.40852070739</v>
      </c>
      <c r="K6220" s="94"/>
      <c r="L6220" s="265">
        <f t="shared" si="1353"/>
        <v>288304.65470908978</v>
      </c>
      <c r="M6220" s="265">
        <f>$G6220*NonHospFrac+theModel!$H6220*NonHospFrac</f>
        <v>468257.77962080284</v>
      </c>
      <c r="N6220" s="266">
        <f t="shared" si="1355"/>
        <v>756562.43432989263</v>
      </c>
      <c r="O6220" s="158"/>
      <c r="P6220" s="265">
        <f t="shared" si="1356"/>
        <v>266601.84025407059</v>
      </c>
      <c r="Q6220" s="265">
        <f t="shared" si="1357"/>
        <v>468256.21937018383</v>
      </c>
      <c r="R6220" s="266">
        <f t="shared" si="1358"/>
        <v>734858.05962425447</v>
      </c>
    </row>
    <row r="6221" spans="1:18" x14ac:dyDescent="0.25">
      <c r="A6221" s="81">
        <v>6190</v>
      </c>
      <c r="B6221" s="93">
        <f t="shared" si="1347"/>
        <v>9.2148197724753E-52</v>
      </c>
      <c r="C6221" s="178">
        <f t="shared" si="1348"/>
        <v>9.1940327260746896E-52</v>
      </c>
      <c r="D6221" s="165">
        <f t="shared" si="1349"/>
        <v>2.2558277767625785E-3</v>
      </c>
      <c r="E6221" s="166">
        <f t="shared" si="1359"/>
        <v>24.291375447755232</v>
      </c>
      <c r="F6221" s="167">
        <f t="shared" si="1360"/>
        <v>13.965829765937173</v>
      </c>
      <c r="G6221" s="167">
        <f t="shared" si="1350"/>
        <v>485340.83991029288</v>
      </c>
      <c r="H6221" s="167">
        <f t="shared" si="1351"/>
        <v>271299.98899881309</v>
      </c>
      <c r="I6221" s="168">
        <f t="shared" si="1352"/>
        <v>756640.82890910597</v>
      </c>
      <c r="J6221" s="168">
        <f t="shared" si="1354"/>
        <v>699671.32069455867</v>
      </c>
      <c r="K6221" s="94"/>
      <c r="L6221" s="265">
        <f t="shared" si="1353"/>
        <v>288334.52867727214</v>
      </c>
      <c r="M6221" s="265">
        <f>$G6221*NonHospFrac+theModel!$H6221*NonHospFrac</f>
        <v>468306.30023183383</v>
      </c>
      <c r="N6221" s="266">
        <f t="shared" si="1355"/>
        <v>756640.82890910597</v>
      </c>
      <c r="O6221" s="158"/>
      <c r="P6221" s="265">
        <f t="shared" si="1356"/>
        <v>266625.05216950929</v>
      </c>
      <c r="Q6221" s="265">
        <f t="shared" si="1357"/>
        <v>468304.73998121481</v>
      </c>
      <c r="R6221" s="266">
        <f t="shared" si="1358"/>
        <v>734929.7921507241</v>
      </c>
    </row>
    <row r="6222" spans="1:18" x14ac:dyDescent="0.25">
      <c r="A6222" s="81">
        <v>6191</v>
      </c>
      <c r="B6222" s="93">
        <f t="shared" si="1347"/>
        <v>9.0426827070871257E-52</v>
      </c>
      <c r="C6222" s="178">
        <f t="shared" si="1348"/>
        <v>9.0222839722600274E-52</v>
      </c>
      <c r="D6222" s="165">
        <f t="shared" si="1349"/>
        <v>2.2558277767625785E-3</v>
      </c>
      <c r="E6222" s="166">
        <f t="shared" si="1359"/>
        <v>24.291375447755232</v>
      </c>
      <c r="F6222" s="167">
        <f t="shared" si="1360"/>
        <v>13.968085593713935</v>
      </c>
      <c r="G6222" s="167">
        <f t="shared" si="1350"/>
        <v>485419.23448950629</v>
      </c>
      <c r="H6222" s="167">
        <f t="shared" si="1351"/>
        <v>271299.98899881309</v>
      </c>
      <c r="I6222" s="168">
        <f t="shared" si="1352"/>
        <v>756719.22348831943</v>
      </c>
      <c r="J6222" s="168">
        <f t="shared" si="1354"/>
        <v>699732.2303855099</v>
      </c>
      <c r="K6222" s="94"/>
      <c r="L6222" s="265">
        <f t="shared" si="1353"/>
        <v>288364.40264545457</v>
      </c>
      <c r="M6222" s="265">
        <f>$G6222*NonHospFrac+theModel!$H6222*NonHospFrac</f>
        <v>468354.82084286481</v>
      </c>
      <c r="N6222" s="266">
        <f t="shared" si="1355"/>
        <v>756719.22348831943</v>
      </c>
      <c r="O6222" s="158"/>
      <c r="P6222" s="265">
        <f t="shared" si="1356"/>
        <v>266648.26313878468</v>
      </c>
      <c r="Q6222" s="265">
        <f t="shared" si="1357"/>
        <v>468353.26059224579</v>
      </c>
      <c r="R6222" s="266">
        <f t="shared" si="1358"/>
        <v>735001.52373103052</v>
      </c>
    </row>
    <row r="6223" spans="1:18" x14ac:dyDescent="0.25">
      <c r="A6223" s="81">
        <v>6192</v>
      </c>
      <c r="B6223" s="93">
        <f t="shared" si="1347"/>
        <v>8.8737612411368239E-52</v>
      </c>
      <c r="C6223" s="178">
        <f t="shared" si="1348"/>
        <v>8.8537435640447083E-52</v>
      </c>
      <c r="D6223" s="165">
        <f t="shared" si="1349"/>
        <v>2.2558277767625785E-3</v>
      </c>
      <c r="E6223" s="166">
        <f t="shared" si="1359"/>
        <v>24.291375447755232</v>
      </c>
      <c r="F6223" s="167">
        <f t="shared" si="1360"/>
        <v>13.970341421490698</v>
      </c>
      <c r="G6223" s="167">
        <f t="shared" si="1350"/>
        <v>485497.62906871981</v>
      </c>
      <c r="H6223" s="167">
        <f t="shared" si="1351"/>
        <v>271299.98899881309</v>
      </c>
      <c r="I6223" s="168">
        <f t="shared" si="1352"/>
        <v>756797.61806753289</v>
      </c>
      <c r="J6223" s="168">
        <f t="shared" si="1354"/>
        <v>699793.13759366225</v>
      </c>
      <c r="K6223" s="94"/>
      <c r="L6223" s="265">
        <f t="shared" si="1353"/>
        <v>288394.27661363699</v>
      </c>
      <c r="M6223" s="265">
        <f>$G6223*NonHospFrac+theModel!$H6223*NonHospFrac</f>
        <v>468403.3414538959</v>
      </c>
      <c r="N6223" s="266">
        <f t="shared" si="1355"/>
        <v>756797.61806753289</v>
      </c>
      <c r="O6223" s="158"/>
      <c r="P6223" s="265">
        <f t="shared" si="1356"/>
        <v>266671.47316193522</v>
      </c>
      <c r="Q6223" s="265">
        <f t="shared" si="1357"/>
        <v>468401.78120327689</v>
      </c>
      <c r="R6223" s="266">
        <f t="shared" si="1358"/>
        <v>735073.25436521205</v>
      </c>
    </row>
    <row r="6224" spans="1:18" x14ac:dyDescent="0.25">
      <c r="A6224" s="81">
        <v>6193</v>
      </c>
      <c r="B6224" s="93">
        <f t="shared" si="1347"/>
        <v>8.7079953057500828E-52</v>
      </c>
      <c r="C6224" s="178">
        <f t="shared" si="1348"/>
        <v>8.6883515680594528E-52</v>
      </c>
      <c r="D6224" s="165">
        <f t="shared" si="1349"/>
        <v>2.2558277767625785E-3</v>
      </c>
      <c r="E6224" s="166">
        <f t="shared" si="1359"/>
        <v>24.291375447755232</v>
      </c>
      <c r="F6224" s="167">
        <f t="shared" si="1360"/>
        <v>13.97259724926746</v>
      </c>
      <c r="G6224" s="167">
        <f t="shared" si="1350"/>
        <v>485576.02364793321</v>
      </c>
      <c r="H6224" s="167">
        <f t="shared" si="1351"/>
        <v>271299.98899881309</v>
      </c>
      <c r="I6224" s="168">
        <f t="shared" si="1352"/>
        <v>756876.01264674636</v>
      </c>
      <c r="J6224" s="168">
        <f t="shared" si="1354"/>
        <v>699854.04231911688</v>
      </c>
      <c r="K6224" s="94"/>
      <c r="L6224" s="265">
        <f t="shared" si="1353"/>
        <v>288424.15058181947</v>
      </c>
      <c r="M6224" s="265">
        <f>$G6224*NonHospFrac+theModel!$H6224*NonHospFrac</f>
        <v>468451.86206492689</v>
      </c>
      <c r="N6224" s="266">
        <f t="shared" si="1355"/>
        <v>756876.01264674636</v>
      </c>
      <c r="O6224" s="158"/>
      <c r="P6224" s="265">
        <f t="shared" si="1356"/>
        <v>266694.68223899958</v>
      </c>
      <c r="Q6224" s="265">
        <f t="shared" si="1357"/>
        <v>468450.30181430787</v>
      </c>
      <c r="R6224" s="266">
        <f t="shared" si="1358"/>
        <v>735144.98405330745</v>
      </c>
    </row>
    <row r="6225" spans="1:18" x14ac:dyDescent="0.25">
      <c r="A6225" s="81">
        <v>6194</v>
      </c>
      <c r="B6225" s="93">
        <f t="shared" si="1347"/>
        <v>8.5453259541667525E-52</v>
      </c>
      <c r="C6225" s="178">
        <f t="shared" si="1348"/>
        <v>8.5260491705178534E-52</v>
      </c>
      <c r="D6225" s="165">
        <f t="shared" si="1349"/>
        <v>2.2558277767625785E-3</v>
      </c>
      <c r="E6225" s="166">
        <f t="shared" si="1359"/>
        <v>24.291375447755232</v>
      </c>
      <c r="F6225" s="167">
        <f t="shared" si="1360"/>
        <v>13.974853077044223</v>
      </c>
      <c r="G6225" s="167">
        <f t="shared" si="1350"/>
        <v>485654.41822714655</v>
      </c>
      <c r="H6225" s="167">
        <f t="shared" si="1351"/>
        <v>271299.98899881309</v>
      </c>
      <c r="I6225" s="168">
        <f t="shared" si="1352"/>
        <v>756954.4072259597</v>
      </c>
      <c r="J6225" s="168">
        <f t="shared" si="1354"/>
        <v>699914.94456197496</v>
      </c>
      <c r="K6225" s="94"/>
      <c r="L6225" s="265">
        <f t="shared" si="1353"/>
        <v>288454.02455000184</v>
      </c>
      <c r="M6225" s="265">
        <f>$G6225*NonHospFrac+theModel!$H6225*NonHospFrac</f>
        <v>468500.38267595775</v>
      </c>
      <c r="N6225" s="266">
        <f t="shared" si="1355"/>
        <v>756954.40722595959</v>
      </c>
      <c r="O6225" s="158"/>
      <c r="P6225" s="265">
        <f t="shared" si="1356"/>
        <v>266717.89037001622</v>
      </c>
      <c r="Q6225" s="265">
        <f t="shared" si="1357"/>
        <v>468498.82242533873</v>
      </c>
      <c r="R6225" s="266">
        <f t="shared" si="1358"/>
        <v>735216.71279535489</v>
      </c>
    </row>
    <row r="6226" spans="1:18" x14ac:dyDescent="0.25">
      <c r="A6226" s="81">
        <v>6195</v>
      </c>
      <c r="B6226" s="93">
        <f t="shared" si="1347"/>
        <v>8.3856953407792341E-52</v>
      </c>
      <c r="C6226" s="178">
        <f t="shared" si="1348"/>
        <v>8.3667786563020351E-52</v>
      </c>
      <c r="D6226" s="165">
        <f t="shared" si="1349"/>
        <v>2.2558277767625785E-3</v>
      </c>
      <c r="E6226" s="166">
        <f t="shared" si="1359"/>
        <v>24.291375447755232</v>
      </c>
      <c r="F6226" s="167">
        <f t="shared" si="1360"/>
        <v>13.977108904820986</v>
      </c>
      <c r="G6226" s="167">
        <f t="shared" si="1350"/>
        <v>485732.81280635996</v>
      </c>
      <c r="H6226" s="167">
        <f t="shared" si="1351"/>
        <v>271299.98899881309</v>
      </c>
      <c r="I6226" s="168">
        <f t="shared" si="1352"/>
        <v>757032.80180517305</v>
      </c>
      <c r="J6226" s="168">
        <f t="shared" si="1354"/>
        <v>699975.84432233765</v>
      </c>
      <c r="K6226" s="94"/>
      <c r="L6226" s="265">
        <f t="shared" si="1353"/>
        <v>288483.89851818426</v>
      </c>
      <c r="M6226" s="265">
        <f>$G6226*NonHospFrac+theModel!$H6226*NonHospFrac</f>
        <v>468548.90328698873</v>
      </c>
      <c r="N6226" s="266">
        <f t="shared" si="1355"/>
        <v>757032.80180517305</v>
      </c>
      <c r="O6226" s="158"/>
      <c r="P6226" s="265">
        <f t="shared" si="1356"/>
        <v>266741.09755502379</v>
      </c>
      <c r="Q6226" s="265">
        <f t="shared" si="1357"/>
        <v>468547.34303636971</v>
      </c>
      <c r="R6226" s="266">
        <f t="shared" si="1358"/>
        <v>735288.4405913935</v>
      </c>
    </row>
    <row r="6227" spans="1:18" x14ac:dyDescent="0.25">
      <c r="A6227" s="81">
        <v>6196</v>
      </c>
      <c r="B6227" s="93">
        <f t="shared" si="1347"/>
        <v>8.2290467005624473E-52</v>
      </c>
      <c r="C6227" s="178">
        <f t="shared" si="1348"/>
        <v>8.2104833884390419E-52</v>
      </c>
      <c r="D6227" s="165">
        <f t="shared" si="1349"/>
        <v>2.2558277767625785E-3</v>
      </c>
      <c r="E6227" s="166">
        <f t="shared" si="1359"/>
        <v>24.291375447755232</v>
      </c>
      <c r="F6227" s="167">
        <f t="shared" si="1360"/>
        <v>13.979364732597748</v>
      </c>
      <c r="G6227" s="167">
        <f t="shared" si="1350"/>
        <v>485811.20738557348</v>
      </c>
      <c r="H6227" s="167">
        <f t="shared" si="1351"/>
        <v>271299.98899881309</v>
      </c>
      <c r="I6227" s="168">
        <f t="shared" si="1352"/>
        <v>757111.19638438663</v>
      </c>
      <c r="J6227" s="168">
        <f t="shared" si="1354"/>
        <v>700036.74160030647</v>
      </c>
      <c r="K6227" s="94"/>
      <c r="L6227" s="265">
        <f t="shared" si="1353"/>
        <v>288513.77248636668</v>
      </c>
      <c r="M6227" s="265">
        <f>$G6227*NonHospFrac+theModel!$H6227*NonHospFrac</f>
        <v>468597.42389801983</v>
      </c>
      <c r="N6227" s="266">
        <f t="shared" si="1355"/>
        <v>757111.19638438651</v>
      </c>
      <c r="O6227" s="158"/>
      <c r="P6227" s="265">
        <f t="shared" si="1356"/>
        <v>266764.30379406078</v>
      </c>
      <c r="Q6227" s="265">
        <f t="shared" si="1357"/>
        <v>468595.86364740081</v>
      </c>
      <c r="R6227" s="266">
        <f t="shared" si="1358"/>
        <v>735360.16744146158</v>
      </c>
    </row>
    <row r="6228" spans="1:18" x14ac:dyDescent="0.25">
      <c r="A6228" s="81">
        <v>6197</v>
      </c>
      <c r="B6228" s="93">
        <f t="shared" si="1347"/>
        <v>8.0753243288880492E-52</v>
      </c>
      <c r="C6228" s="178">
        <f t="shared" si="1348"/>
        <v>8.0571077879605762E-52</v>
      </c>
      <c r="D6228" s="165">
        <f t="shared" si="1349"/>
        <v>2.2558277767625785E-3</v>
      </c>
      <c r="E6228" s="166">
        <f t="shared" si="1359"/>
        <v>24.291375447755232</v>
      </c>
      <c r="F6228" s="167">
        <f t="shared" si="1360"/>
        <v>13.981620560374511</v>
      </c>
      <c r="G6228" s="167">
        <f t="shared" si="1350"/>
        <v>485889.60196478688</v>
      </c>
      <c r="H6228" s="167">
        <f t="shared" si="1351"/>
        <v>271299.98899881309</v>
      </c>
      <c r="I6228" s="168">
        <f t="shared" si="1352"/>
        <v>757189.59096359997</v>
      </c>
      <c r="J6228" s="168">
        <f t="shared" si="1354"/>
        <v>700097.63639598212</v>
      </c>
      <c r="K6228" s="94"/>
      <c r="L6228" s="265">
        <f t="shared" si="1353"/>
        <v>288543.64645454916</v>
      </c>
      <c r="M6228" s="265">
        <f>$G6228*NonHospFrac+theModel!$H6228*NonHospFrac</f>
        <v>468645.94450905081</v>
      </c>
      <c r="N6228" s="266">
        <f t="shared" si="1355"/>
        <v>757189.59096359997</v>
      </c>
      <c r="O6228" s="158"/>
      <c r="P6228" s="265">
        <f t="shared" si="1356"/>
        <v>266787.50908716582</v>
      </c>
      <c r="Q6228" s="265">
        <f t="shared" si="1357"/>
        <v>468644.38425843179</v>
      </c>
      <c r="R6228" s="266">
        <f t="shared" si="1358"/>
        <v>735431.89334559767</v>
      </c>
    </row>
    <row r="6229" spans="1:18" x14ac:dyDescent="0.25">
      <c r="A6229" s="81">
        <v>6198</v>
      </c>
      <c r="B6229" s="93">
        <f t="shared" si="1347"/>
        <v>7.9244735617157332E-52</v>
      </c>
      <c r="C6229" s="178">
        <f t="shared" si="1348"/>
        <v>7.9065973141389936E-52</v>
      </c>
      <c r="D6229" s="165">
        <f t="shared" si="1349"/>
        <v>2.2558277767625785E-3</v>
      </c>
      <c r="E6229" s="166">
        <f t="shared" si="1359"/>
        <v>24.291375447755232</v>
      </c>
      <c r="F6229" s="167">
        <f t="shared" si="1360"/>
        <v>13.983876388151273</v>
      </c>
      <c r="G6229" s="167">
        <f t="shared" si="1350"/>
        <v>485967.99654400023</v>
      </c>
      <c r="H6229" s="167">
        <f t="shared" si="1351"/>
        <v>271299.98899881309</v>
      </c>
      <c r="I6229" s="168">
        <f t="shared" si="1352"/>
        <v>757267.98554281332</v>
      </c>
      <c r="J6229" s="168">
        <f t="shared" si="1354"/>
        <v>700158.52870946599</v>
      </c>
      <c r="K6229" s="94"/>
      <c r="L6229" s="265">
        <f t="shared" si="1353"/>
        <v>288573.52042273153</v>
      </c>
      <c r="M6229" s="265">
        <f>$G6229*NonHospFrac+theModel!$H6229*NonHospFrac</f>
        <v>468694.46512008179</v>
      </c>
      <c r="N6229" s="266">
        <f t="shared" si="1355"/>
        <v>757267.98554281332</v>
      </c>
      <c r="O6229" s="158"/>
      <c r="P6229" s="265">
        <f t="shared" si="1356"/>
        <v>266810.71343437734</v>
      </c>
      <c r="Q6229" s="265">
        <f t="shared" si="1357"/>
        <v>468692.90486946277</v>
      </c>
      <c r="R6229" s="266">
        <f t="shared" si="1358"/>
        <v>735503.61830384005</v>
      </c>
    </row>
    <row r="6230" spans="1:18" x14ac:dyDescent="0.25">
      <c r="A6230" s="81">
        <v>6199</v>
      </c>
      <c r="B6230" s="93">
        <f t="shared" si="1347"/>
        <v>7.7764407561545804E-52</v>
      </c>
      <c r="C6230" s="178">
        <f t="shared" si="1348"/>
        <v>7.7588984450924975E-52</v>
      </c>
      <c r="D6230" s="165">
        <f t="shared" si="1349"/>
        <v>2.2558277767625785E-3</v>
      </c>
      <c r="E6230" s="166">
        <f t="shared" si="1359"/>
        <v>24.291375447755232</v>
      </c>
      <c r="F6230" s="167">
        <f t="shared" si="1360"/>
        <v>13.986132215928036</v>
      </c>
      <c r="G6230" s="167">
        <f t="shared" si="1350"/>
        <v>486046.39112321363</v>
      </c>
      <c r="H6230" s="167">
        <f t="shared" si="1351"/>
        <v>271299.98899881309</v>
      </c>
      <c r="I6230" s="168">
        <f t="shared" si="1352"/>
        <v>757346.38012202666</v>
      </c>
      <c r="J6230" s="168">
        <f t="shared" si="1354"/>
        <v>700219.41854085936</v>
      </c>
      <c r="K6230" s="94"/>
      <c r="L6230" s="265">
        <f t="shared" si="1353"/>
        <v>288603.39439091395</v>
      </c>
      <c r="M6230" s="265">
        <f>$G6230*NonHospFrac+theModel!$H6230*NonHospFrac</f>
        <v>468742.98573111277</v>
      </c>
      <c r="N6230" s="266">
        <f t="shared" si="1355"/>
        <v>757346.38012202666</v>
      </c>
      <c r="O6230" s="158"/>
      <c r="P6230" s="265">
        <f t="shared" si="1356"/>
        <v>266833.91683573404</v>
      </c>
      <c r="Q6230" s="265">
        <f t="shared" si="1357"/>
        <v>468741.42548049375</v>
      </c>
      <c r="R6230" s="266">
        <f t="shared" si="1358"/>
        <v>735575.34231622773</v>
      </c>
    </row>
    <row r="6231" spans="1:18" x14ac:dyDescent="0.25">
      <c r="A6231" s="81">
        <v>6200</v>
      </c>
      <c r="B6231" s="93">
        <f t="shared" si="1347"/>
        <v>7.6311732713875002E-52</v>
      </c>
      <c r="C6231" s="178">
        <f t="shared" si="1348"/>
        <v>7.6139586587526165E-52</v>
      </c>
      <c r="D6231" s="165">
        <f t="shared" si="1349"/>
        <v>2.2558277767625785E-3</v>
      </c>
      <c r="E6231" s="166">
        <f t="shared" si="1359"/>
        <v>24.291375447755232</v>
      </c>
      <c r="F6231" s="167">
        <f t="shared" si="1360"/>
        <v>13.988388043704798</v>
      </c>
      <c r="G6231" s="167">
        <f t="shared" si="1350"/>
        <v>486124.78570242709</v>
      </c>
      <c r="H6231" s="167">
        <f t="shared" si="1351"/>
        <v>271299.98899881309</v>
      </c>
      <c r="I6231" s="168">
        <f t="shared" si="1352"/>
        <v>757424.77470124024</v>
      </c>
      <c r="J6231" s="168">
        <f t="shared" si="1354"/>
        <v>700280.30589026352</v>
      </c>
      <c r="K6231" s="94"/>
      <c r="L6231" s="265">
        <f t="shared" si="1353"/>
        <v>288633.26835909637</v>
      </c>
      <c r="M6231" s="265">
        <f>$G6231*NonHospFrac+theModel!$H6231*NonHospFrac</f>
        <v>468791.50634214375</v>
      </c>
      <c r="N6231" s="266">
        <f t="shared" si="1355"/>
        <v>757424.77470124012</v>
      </c>
      <c r="O6231" s="158"/>
      <c r="P6231" s="265">
        <f t="shared" si="1356"/>
        <v>266857.1192912744</v>
      </c>
      <c r="Q6231" s="265">
        <f t="shared" si="1357"/>
        <v>468789.94609152473</v>
      </c>
      <c r="R6231" s="266">
        <f t="shared" si="1358"/>
        <v>735647.06538279913</v>
      </c>
    </row>
    <row r="6232" spans="1:18" x14ac:dyDescent="0.25">
      <c r="A6232" s="81">
        <v>6201</v>
      </c>
      <c r="B6232" s="93">
        <f t="shared" si="1347"/>
        <v>7.488619449952049E-52</v>
      </c>
      <c r="C6232" s="178">
        <f t="shared" si="1348"/>
        <v>7.4717264141872429E-52</v>
      </c>
      <c r="D6232" s="165">
        <f t="shared" si="1349"/>
        <v>2.2558277767625785E-3</v>
      </c>
      <c r="E6232" s="166">
        <f t="shared" si="1359"/>
        <v>24.291375447755232</v>
      </c>
      <c r="F6232" s="167">
        <f t="shared" si="1360"/>
        <v>13.990643871481561</v>
      </c>
      <c r="G6232" s="167">
        <f t="shared" si="1350"/>
        <v>486203.18028164055</v>
      </c>
      <c r="H6232" s="167">
        <f t="shared" si="1351"/>
        <v>271299.98899881309</v>
      </c>
      <c r="I6232" s="168">
        <f t="shared" si="1352"/>
        <v>757503.16928045359</v>
      </c>
      <c r="J6232" s="168">
        <f t="shared" si="1354"/>
        <v>700341.19075777929</v>
      </c>
      <c r="K6232" s="94"/>
      <c r="L6232" s="265">
        <f t="shared" si="1353"/>
        <v>288663.14232727885</v>
      </c>
      <c r="M6232" s="265">
        <f>$G6232*NonHospFrac+theModel!$H6232*NonHospFrac</f>
        <v>468840.02695317473</v>
      </c>
      <c r="N6232" s="266">
        <f t="shared" si="1355"/>
        <v>757503.16928045359</v>
      </c>
      <c r="O6232" s="158"/>
      <c r="P6232" s="265">
        <f t="shared" si="1356"/>
        <v>266880.32080103707</v>
      </c>
      <c r="Q6232" s="265">
        <f t="shared" si="1357"/>
        <v>468838.46670255571</v>
      </c>
      <c r="R6232" s="266">
        <f t="shared" si="1358"/>
        <v>735718.78750359279</v>
      </c>
    </row>
    <row r="6233" spans="1:18" x14ac:dyDescent="0.25">
      <c r="A6233" s="81">
        <v>6202</v>
      </c>
      <c r="B6233" s="93">
        <f t="shared" si="1347"/>
        <v>7.3487285993710067E-52</v>
      </c>
      <c r="C6233" s="178">
        <f t="shared" si="1348"/>
        <v>7.3321511332726557E-52</v>
      </c>
      <c r="D6233" s="165">
        <f t="shared" si="1349"/>
        <v>2.2558277767625785E-3</v>
      </c>
      <c r="E6233" s="166">
        <f t="shared" si="1359"/>
        <v>24.291375447755232</v>
      </c>
      <c r="F6233" s="167">
        <f t="shared" si="1360"/>
        <v>13.992899699258324</v>
      </c>
      <c r="G6233" s="167">
        <f t="shared" si="1350"/>
        <v>486281.57486085402</v>
      </c>
      <c r="H6233" s="167">
        <f t="shared" si="1351"/>
        <v>271299.98899881309</v>
      </c>
      <c r="I6233" s="168">
        <f t="shared" si="1352"/>
        <v>757581.56385966716</v>
      </c>
      <c r="J6233" s="168">
        <f t="shared" si="1354"/>
        <v>700402.07314350817</v>
      </c>
      <c r="K6233" s="94"/>
      <c r="L6233" s="265">
        <f t="shared" si="1353"/>
        <v>288693.01629546128</v>
      </c>
      <c r="M6233" s="265">
        <f>$G6233*NonHospFrac+theModel!$H6233*NonHospFrac</f>
        <v>468888.54756420583</v>
      </c>
      <c r="N6233" s="266">
        <f t="shared" si="1355"/>
        <v>757581.56385966716</v>
      </c>
      <c r="O6233" s="158"/>
      <c r="P6233" s="265">
        <f t="shared" si="1356"/>
        <v>266903.52136506047</v>
      </c>
      <c r="Q6233" s="265">
        <f t="shared" si="1357"/>
        <v>468886.98731358681</v>
      </c>
      <c r="R6233" s="266">
        <f t="shared" si="1358"/>
        <v>735790.50867864722</v>
      </c>
    </row>
    <row r="6234" spans="1:18" x14ac:dyDescent="0.25">
      <c r="A6234" s="81">
        <v>6203</v>
      </c>
      <c r="B6234" s="93">
        <f t="shared" si="1347"/>
        <v>7.2114509741254923E-52</v>
      </c>
      <c r="C6234" s="178">
        <f t="shared" si="1348"/>
        <v>7.1951831827072983E-52</v>
      </c>
      <c r="D6234" s="165">
        <f t="shared" si="1349"/>
        <v>2.2558277767625785E-3</v>
      </c>
      <c r="E6234" s="166">
        <f t="shared" si="1359"/>
        <v>24.291375447755232</v>
      </c>
      <c r="F6234" s="167">
        <f t="shared" si="1360"/>
        <v>13.995155527035086</v>
      </c>
      <c r="G6234" s="167">
        <f t="shared" si="1350"/>
        <v>486359.9694400673</v>
      </c>
      <c r="H6234" s="167">
        <f t="shared" si="1351"/>
        <v>271299.98899881309</v>
      </c>
      <c r="I6234" s="168">
        <f t="shared" si="1352"/>
        <v>757659.95843888039</v>
      </c>
      <c r="J6234" s="168">
        <f t="shared" si="1354"/>
        <v>700462.95304755087</v>
      </c>
      <c r="K6234" s="94"/>
      <c r="L6234" s="265">
        <f t="shared" si="1353"/>
        <v>288722.89026364364</v>
      </c>
      <c r="M6234" s="265">
        <f>$G6234*NonHospFrac+theModel!$H6234*NonHospFrac</f>
        <v>468937.06817523669</v>
      </c>
      <c r="N6234" s="266">
        <f t="shared" si="1355"/>
        <v>757659.95843888028</v>
      </c>
      <c r="O6234" s="158"/>
      <c r="P6234" s="265">
        <f t="shared" si="1356"/>
        <v>266926.72098338319</v>
      </c>
      <c r="Q6234" s="265">
        <f t="shared" si="1357"/>
        <v>468935.50792461768</v>
      </c>
      <c r="R6234" s="266">
        <f t="shared" si="1358"/>
        <v>735862.22890800086</v>
      </c>
    </row>
    <row r="6235" spans="1:18" x14ac:dyDescent="0.25">
      <c r="A6235" s="81">
        <v>6204</v>
      </c>
      <c r="B6235" s="93">
        <f t="shared" si="1347"/>
        <v>7.0767377579664899E-52</v>
      </c>
      <c r="C6235" s="178">
        <f t="shared" si="1348"/>
        <v>7.060773856363205E-52</v>
      </c>
      <c r="D6235" s="165">
        <f t="shared" si="1349"/>
        <v>2.2558277767625785E-3</v>
      </c>
      <c r="E6235" s="166">
        <f t="shared" si="1359"/>
        <v>24.291375447755232</v>
      </c>
      <c r="F6235" s="167">
        <f t="shared" si="1360"/>
        <v>13.997411354811849</v>
      </c>
      <c r="G6235" s="167">
        <f t="shared" si="1350"/>
        <v>486438.36401928077</v>
      </c>
      <c r="H6235" s="167">
        <f t="shared" si="1351"/>
        <v>271299.98899881309</v>
      </c>
      <c r="I6235" s="168">
        <f t="shared" si="1352"/>
        <v>757738.35301809385</v>
      </c>
      <c r="J6235" s="168">
        <f t="shared" si="1354"/>
        <v>700523.83047000901</v>
      </c>
      <c r="K6235" s="94"/>
      <c r="L6235" s="265">
        <f t="shared" si="1353"/>
        <v>288752.76423182606</v>
      </c>
      <c r="M6235" s="265">
        <f>$G6235*NonHospFrac+theModel!$H6235*NonHospFrac</f>
        <v>468985.58878626779</v>
      </c>
      <c r="N6235" s="266">
        <f t="shared" si="1355"/>
        <v>757738.35301809385</v>
      </c>
      <c r="O6235" s="158"/>
      <c r="P6235" s="265">
        <f t="shared" si="1356"/>
        <v>266949.91965604381</v>
      </c>
      <c r="Q6235" s="265">
        <f t="shared" si="1357"/>
        <v>468984.02853564877</v>
      </c>
      <c r="R6235" s="266">
        <f t="shared" si="1358"/>
        <v>735933.94819169259</v>
      </c>
    </row>
    <row r="6236" spans="1:18" x14ac:dyDescent="0.25">
      <c r="A6236" s="81">
        <v>6205</v>
      </c>
      <c r="B6236" s="93">
        <f t="shared" si="1347"/>
        <v>6.9445410465541169E-52</v>
      </c>
      <c r="C6236" s="178">
        <f t="shared" si="1348"/>
        <v>6.9288753579644326E-52</v>
      </c>
      <c r="D6236" s="165">
        <f t="shared" si="1349"/>
        <v>2.2558277767625785E-3</v>
      </c>
      <c r="E6236" s="166">
        <f t="shared" si="1359"/>
        <v>24.291375447755232</v>
      </c>
      <c r="F6236" s="167">
        <f t="shared" si="1360"/>
        <v>13.999667182588611</v>
      </c>
      <c r="G6236" s="167">
        <f t="shared" si="1350"/>
        <v>486516.75859849423</v>
      </c>
      <c r="H6236" s="167">
        <f t="shared" si="1351"/>
        <v>271299.98899881309</v>
      </c>
      <c r="I6236" s="168">
        <f t="shared" si="1352"/>
        <v>757816.74759730732</v>
      </c>
      <c r="J6236" s="168">
        <f t="shared" si="1354"/>
        <v>700584.70541098353</v>
      </c>
      <c r="K6236" s="94"/>
      <c r="L6236" s="265">
        <f t="shared" si="1353"/>
        <v>288782.63820000854</v>
      </c>
      <c r="M6236" s="265">
        <f>$G6236*NonHospFrac+theModel!$H6236*NonHospFrac</f>
        <v>469034.10939729877</v>
      </c>
      <c r="N6236" s="266">
        <f t="shared" si="1355"/>
        <v>757816.74759730732</v>
      </c>
      <c r="O6236" s="158"/>
      <c r="P6236" s="265">
        <f t="shared" si="1356"/>
        <v>266973.11738308094</v>
      </c>
      <c r="Q6236" s="265">
        <f t="shared" si="1357"/>
        <v>469032.54914667975</v>
      </c>
      <c r="R6236" s="266">
        <f t="shared" si="1358"/>
        <v>736005.6665297607</v>
      </c>
    </row>
    <row r="6237" spans="1:18" x14ac:dyDescent="0.25">
      <c r="A6237" s="81">
        <v>6206</v>
      </c>
      <c r="B6237" s="93">
        <f t="shared" si="1347"/>
        <v>6.8148138304243619E-52</v>
      </c>
      <c r="C6237" s="178">
        <f t="shared" si="1348"/>
        <v>6.7994407840922252E-52</v>
      </c>
      <c r="D6237" s="165">
        <f t="shared" si="1349"/>
        <v>2.2558277767625785E-3</v>
      </c>
      <c r="E6237" s="166">
        <f t="shared" si="1359"/>
        <v>24.291375447755232</v>
      </c>
      <c r="F6237" s="167">
        <f t="shared" si="1360"/>
        <v>14.001923010365374</v>
      </c>
      <c r="G6237" s="167">
        <f t="shared" si="1350"/>
        <v>486595.15317770769</v>
      </c>
      <c r="H6237" s="167">
        <f t="shared" si="1351"/>
        <v>271299.98899881309</v>
      </c>
      <c r="I6237" s="168">
        <f t="shared" si="1352"/>
        <v>757895.14217652078</v>
      </c>
      <c r="J6237" s="168">
        <f t="shared" si="1354"/>
        <v>700645.57787057559</v>
      </c>
      <c r="K6237" s="94"/>
      <c r="L6237" s="265">
        <f t="shared" si="1353"/>
        <v>288812.51216819097</v>
      </c>
      <c r="M6237" s="265">
        <f>$G6237*NonHospFrac+theModel!$H6237*NonHospFrac</f>
        <v>469082.63000832975</v>
      </c>
      <c r="N6237" s="266">
        <f t="shared" si="1355"/>
        <v>757895.14217652078</v>
      </c>
      <c r="O6237" s="158"/>
      <c r="P6237" s="265">
        <f t="shared" si="1356"/>
        <v>266996.31416453299</v>
      </c>
      <c r="Q6237" s="265">
        <f t="shared" si="1357"/>
        <v>469081.06975771073</v>
      </c>
      <c r="R6237" s="266">
        <f t="shared" si="1358"/>
        <v>736077.38392224372</v>
      </c>
    </row>
    <row r="6238" spans="1:18" x14ac:dyDescent="0.25">
      <c r="A6238" s="81">
        <v>6207</v>
      </c>
      <c r="B6238" s="93">
        <f t="shared" si="1347"/>
        <v>6.6875099782708051E-52</v>
      </c>
      <c r="C6238" s="178">
        <f t="shared" si="1348"/>
        <v>6.6724241075044448E-52</v>
      </c>
      <c r="D6238" s="165">
        <f t="shared" si="1349"/>
        <v>2.2558277767625785E-3</v>
      </c>
      <c r="E6238" s="166">
        <f t="shared" si="1359"/>
        <v>24.291375447755232</v>
      </c>
      <c r="F6238" s="167">
        <f t="shared" si="1360"/>
        <v>14.004178838142137</v>
      </c>
      <c r="G6238" s="167">
        <f t="shared" si="1350"/>
        <v>486673.54775692103</v>
      </c>
      <c r="H6238" s="167">
        <f t="shared" si="1351"/>
        <v>271299.98899881309</v>
      </c>
      <c r="I6238" s="168">
        <f t="shared" si="1352"/>
        <v>757973.53675573412</v>
      </c>
      <c r="J6238" s="168">
        <f t="shared" si="1354"/>
        <v>700706.44784888625</v>
      </c>
      <c r="K6238" s="94"/>
      <c r="L6238" s="265">
        <f t="shared" si="1353"/>
        <v>288842.38613637339</v>
      </c>
      <c r="M6238" s="265">
        <f>$G6238*NonHospFrac+theModel!$H6238*NonHospFrac</f>
        <v>469131.15061936073</v>
      </c>
      <c r="N6238" s="266">
        <f t="shared" si="1355"/>
        <v>757973.53675573412</v>
      </c>
      <c r="O6238" s="158"/>
      <c r="P6238" s="265">
        <f t="shared" si="1356"/>
        <v>267019.51000043855</v>
      </c>
      <c r="Q6238" s="265">
        <f t="shared" si="1357"/>
        <v>469129.59036874172</v>
      </c>
      <c r="R6238" s="266">
        <f t="shared" si="1358"/>
        <v>736149.10036918032</v>
      </c>
    </row>
    <row r="6239" spans="1:18" x14ac:dyDescent="0.25">
      <c r="A6239" s="81">
        <v>6208</v>
      </c>
      <c r="B6239" s="93">
        <f t="shared" ref="B6239:B6302" si="1361">Constant*EXP(PowerTerm*(A6239)/7)</f>
        <v>6.5625842205417881E-52</v>
      </c>
      <c r="C6239" s="178">
        <f t="shared" ref="C6239:C6302" si="1362">(1-theFloor)*B6239</f>
        <v>6.5477801607697462E-52</v>
      </c>
      <c r="D6239" s="165">
        <f t="shared" ref="D6239:D6302" si="1363">theFloor</f>
        <v>2.2558277767625785E-3</v>
      </c>
      <c r="E6239" s="166">
        <f t="shared" si="1359"/>
        <v>24.291375447755232</v>
      </c>
      <c r="F6239" s="167">
        <f t="shared" si="1360"/>
        <v>14.006434665918899</v>
      </c>
      <c r="G6239" s="167">
        <f t="shared" ref="G6239:G6302" si="1364">$B$22*F6239*totInfected/365.25</f>
        <v>486751.94233613444</v>
      </c>
      <c r="H6239" s="167">
        <f t="shared" ref="H6239:H6302" si="1365">lostQALYs_Injured*E6239*totInfected/365.25</f>
        <v>271299.98899881309</v>
      </c>
      <c r="I6239" s="168">
        <f t="shared" ref="I6239:I6302" si="1366">H6239+G6239</f>
        <v>758051.93133494747</v>
      </c>
      <c r="J6239" s="168">
        <f t="shared" si="1354"/>
        <v>700767.31534601678</v>
      </c>
      <c r="K6239" s="94"/>
      <c r="L6239" s="265">
        <f t="shared" ref="L6239:L6302" si="1367">$G6239*HospFrac+$H6239*HospFrac</f>
        <v>288872.26010455575</v>
      </c>
      <c r="M6239" s="265">
        <f>$G6239*NonHospFrac+theModel!$H6239*NonHospFrac</f>
        <v>469179.67123039172</v>
      </c>
      <c r="N6239" s="266">
        <f t="shared" si="1355"/>
        <v>758051.93133494747</v>
      </c>
      <c r="O6239" s="158"/>
      <c r="P6239" s="265">
        <f t="shared" si="1356"/>
        <v>267042.70489083615</v>
      </c>
      <c r="Q6239" s="265">
        <f t="shared" si="1357"/>
        <v>469178.1109797727</v>
      </c>
      <c r="R6239" s="266">
        <f t="shared" si="1358"/>
        <v>736220.8158706089</v>
      </c>
    </row>
    <row r="6240" spans="1:18" x14ac:dyDescent="0.25">
      <c r="A6240" s="81">
        <v>6209</v>
      </c>
      <c r="B6240" s="93">
        <f t="shared" si="1361"/>
        <v>6.4399921333409135E-52</v>
      </c>
      <c r="C6240" s="178">
        <f t="shared" si="1362"/>
        <v>6.4254646202043909E-52</v>
      </c>
      <c r="D6240" s="165">
        <f t="shared" si="1363"/>
        <v>2.2558277767625785E-3</v>
      </c>
      <c r="E6240" s="166">
        <f t="shared" si="1359"/>
        <v>24.291375447755232</v>
      </c>
      <c r="F6240" s="167">
        <f t="shared" si="1360"/>
        <v>14.008690493695662</v>
      </c>
      <c r="G6240" s="167">
        <f t="shared" si="1364"/>
        <v>486830.33691534796</v>
      </c>
      <c r="H6240" s="167">
        <f t="shared" si="1365"/>
        <v>271299.98899881309</v>
      </c>
      <c r="I6240" s="168">
        <f t="shared" si="1366"/>
        <v>758130.32591416105</v>
      </c>
      <c r="J6240" s="168">
        <f t="shared" ref="J6240:J6303" si="1368">J6239+(I6240-I6239)/(1+discountDaily)^A6240</f>
        <v>700828.18036206847</v>
      </c>
      <c r="K6240" s="94"/>
      <c r="L6240" s="265">
        <f t="shared" si="1367"/>
        <v>288902.13407273823</v>
      </c>
      <c r="M6240" s="265">
        <f>$G6240*NonHospFrac+theModel!$H6240*NonHospFrac</f>
        <v>469228.19184142281</v>
      </c>
      <c r="N6240" s="266">
        <f t="shared" ref="N6240:N6303" si="1369">L6240+M6240</f>
        <v>758130.32591416105</v>
      </c>
      <c r="O6240" s="158"/>
      <c r="P6240" s="265">
        <f t="shared" ref="P6240:P6303" si="1370">P6239+(L6240-L6239)/(1+discountDaily)^A6240</f>
        <v>267065.89883576444</v>
      </c>
      <c r="Q6240" s="265">
        <f t="shared" ref="Q6240:Q6303" si="1371">Q6239+(M6240-M6239)/(1+discountDaily)^B6240</f>
        <v>469226.63159080379</v>
      </c>
      <c r="R6240" s="266">
        <f t="shared" ref="R6240:R6303" si="1372">P6240+Q6240</f>
        <v>736292.53042656824</v>
      </c>
    </row>
    <row r="6241" spans="1:18" x14ac:dyDescent="0.25">
      <c r="A6241" s="81">
        <v>6210</v>
      </c>
      <c r="B6241" s="93">
        <f t="shared" si="1361"/>
        <v>6.3196901226313084E-52</v>
      </c>
      <c r="C6241" s="178">
        <f t="shared" si="1362"/>
        <v>6.3054339901121449E-52</v>
      </c>
      <c r="D6241" s="165">
        <f t="shared" si="1363"/>
        <v>2.2558277767625785E-3</v>
      </c>
      <c r="E6241" s="166">
        <f t="shared" ref="E6241:E6304" si="1373">C6241+E6240</f>
        <v>24.291375447755232</v>
      </c>
      <c r="F6241" s="167">
        <f t="shared" ref="F6241:F6304" si="1374">D6241+F6240</f>
        <v>14.010946321472424</v>
      </c>
      <c r="G6241" s="167">
        <f t="shared" si="1364"/>
        <v>486908.73149456136</v>
      </c>
      <c r="H6241" s="167">
        <f t="shared" si="1365"/>
        <v>271299.98899881309</v>
      </c>
      <c r="I6241" s="168">
        <f t="shared" si="1366"/>
        <v>758208.72049337439</v>
      </c>
      <c r="J6241" s="168">
        <f t="shared" si="1368"/>
        <v>700889.04289714212</v>
      </c>
      <c r="K6241" s="94"/>
      <c r="L6241" s="265">
        <f t="shared" si="1367"/>
        <v>288932.00804092071</v>
      </c>
      <c r="M6241" s="265">
        <f>$G6241*NonHospFrac+theModel!$H6241*NonHospFrac</f>
        <v>469276.71245245379</v>
      </c>
      <c r="N6241" s="266">
        <f t="shared" si="1369"/>
        <v>758208.72049337451</v>
      </c>
      <c r="O6241" s="158"/>
      <c r="P6241" s="265">
        <f t="shared" si="1370"/>
        <v>267089.09183526185</v>
      </c>
      <c r="Q6241" s="265">
        <f t="shared" si="1371"/>
        <v>469275.15220183478</v>
      </c>
      <c r="R6241" s="266">
        <f t="shared" si="1372"/>
        <v>736364.24403709662</v>
      </c>
    </row>
    <row r="6242" spans="1:18" x14ac:dyDescent="0.25">
      <c r="A6242" s="81">
        <v>6211</v>
      </c>
      <c r="B6242" s="93">
        <f t="shared" si="1361"/>
        <v>6.2016354087320082E-52</v>
      </c>
      <c r="C6242" s="178">
        <f t="shared" si="1362"/>
        <v>6.1876455873156359E-52</v>
      </c>
      <c r="D6242" s="165">
        <f t="shared" si="1363"/>
        <v>2.2558277767625785E-3</v>
      </c>
      <c r="E6242" s="166">
        <f t="shared" si="1373"/>
        <v>24.291375447755232</v>
      </c>
      <c r="F6242" s="167">
        <f t="shared" si="1374"/>
        <v>14.013202149249187</v>
      </c>
      <c r="G6242" s="167">
        <f t="shared" si="1364"/>
        <v>486987.12607377471</v>
      </c>
      <c r="H6242" s="167">
        <f t="shared" si="1365"/>
        <v>271299.98899881309</v>
      </c>
      <c r="I6242" s="168">
        <f t="shared" si="1366"/>
        <v>758287.11507258774</v>
      </c>
      <c r="J6242" s="168">
        <f t="shared" si="1368"/>
        <v>700949.90295133903</v>
      </c>
      <c r="K6242" s="94"/>
      <c r="L6242" s="265">
        <f t="shared" si="1367"/>
        <v>288961.88200910308</v>
      </c>
      <c r="M6242" s="265">
        <f>$G6242*NonHospFrac+theModel!$H6242*NonHospFrac</f>
        <v>469325.23306348466</v>
      </c>
      <c r="N6242" s="266">
        <f t="shared" si="1369"/>
        <v>758287.11507258774</v>
      </c>
      <c r="O6242" s="158"/>
      <c r="P6242" s="265">
        <f t="shared" si="1370"/>
        <v>267112.28388936684</v>
      </c>
      <c r="Q6242" s="265">
        <f t="shared" si="1371"/>
        <v>469323.67281286564</v>
      </c>
      <c r="R6242" s="266">
        <f t="shared" si="1372"/>
        <v>736435.95670223248</v>
      </c>
    </row>
    <row r="6243" spans="1:18" x14ac:dyDescent="0.25">
      <c r="A6243" s="81">
        <v>6212</v>
      </c>
      <c r="B6243" s="93">
        <f t="shared" si="1361"/>
        <v>6.0857860111068431E-52</v>
      </c>
      <c r="C6243" s="178">
        <f t="shared" si="1362"/>
        <v>6.0720575259795549E-52</v>
      </c>
      <c r="D6243" s="165">
        <f t="shared" si="1363"/>
        <v>2.2558277767625785E-3</v>
      </c>
      <c r="E6243" s="166">
        <f t="shared" si="1373"/>
        <v>24.291375447755232</v>
      </c>
      <c r="F6243" s="167">
        <f t="shared" si="1374"/>
        <v>14.01545797702595</v>
      </c>
      <c r="G6243" s="167">
        <f t="shared" si="1364"/>
        <v>487065.52065298811</v>
      </c>
      <c r="H6243" s="167">
        <f t="shared" si="1365"/>
        <v>271299.98899881309</v>
      </c>
      <c r="I6243" s="168">
        <f t="shared" si="1366"/>
        <v>758365.5096518012</v>
      </c>
      <c r="J6243" s="168">
        <f t="shared" si="1368"/>
        <v>701010.76052476047</v>
      </c>
      <c r="K6243" s="94"/>
      <c r="L6243" s="265">
        <f t="shared" si="1367"/>
        <v>288991.7559772855</v>
      </c>
      <c r="M6243" s="265">
        <f>$G6243*NonHospFrac+theModel!$H6243*NonHospFrac</f>
        <v>469373.75367451564</v>
      </c>
      <c r="N6243" s="266">
        <f t="shared" si="1369"/>
        <v>758365.50965180108</v>
      </c>
      <c r="O6243" s="158"/>
      <c r="P6243" s="265">
        <f t="shared" si="1370"/>
        <v>267135.47499811812</v>
      </c>
      <c r="Q6243" s="265">
        <f t="shared" si="1371"/>
        <v>469372.19342389662</v>
      </c>
      <c r="R6243" s="266">
        <f t="shared" si="1372"/>
        <v>736507.66842201469</v>
      </c>
    </row>
    <row r="6244" spans="1:18" x14ac:dyDescent="0.25">
      <c r="A6244" s="81">
        <v>6213</v>
      </c>
      <c r="B6244" s="93">
        <f t="shared" si="1361"/>
        <v>5.972100733434816E-52</v>
      </c>
      <c r="C6244" s="178">
        <f t="shared" si="1362"/>
        <v>5.9586287027147098E-52</v>
      </c>
      <c r="D6244" s="165">
        <f t="shared" si="1363"/>
        <v>2.2558277767625785E-3</v>
      </c>
      <c r="E6244" s="166">
        <f t="shared" si="1373"/>
        <v>24.291375447755232</v>
      </c>
      <c r="F6244" s="167">
        <f t="shared" si="1374"/>
        <v>14.017713804802712</v>
      </c>
      <c r="G6244" s="167">
        <f t="shared" si="1364"/>
        <v>487143.91523220163</v>
      </c>
      <c r="H6244" s="167">
        <f t="shared" si="1365"/>
        <v>271299.98899881309</v>
      </c>
      <c r="I6244" s="168">
        <f t="shared" si="1366"/>
        <v>758443.90423101466</v>
      </c>
      <c r="J6244" s="168">
        <f t="shared" si="1368"/>
        <v>701071.61561750737</v>
      </c>
      <c r="K6244" s="94"/>
      <c r="L6244" s="265">
        <f t="shared" si="1367"/>
        <v>289021.62994546792</v>
      </c>
      <c r="M6244" s="265">
        <f>$G6244*NonHospFrac+theModel!$H6244*NonHospFrac</f>
        <v>469422.27428554674</v>
      </c>
      <c r="N6244" s="266">
        <f t="shared" si="1369"/>
        <v>758443.90423101466</v>
      </c>
      <c r="O6244" s="158"/>
      <c r="P6244" s="265">
        <f t="shared" si="1370"/>
        <v>267158.66516155418</v>
      </c>
      <c r="Q6244" s="265">
        <f t="shared" si="1371"/>
        <v>469420.71403492772</v>
      </c>
      <c r="R6244" s="266">
        <f t="shared" si="1372"/>
        <v>736579.3791964819</v>
      </c>
    </row>
    <row r="6245" spans="1:18" x14ac:dyDescent="0.25">
      <c r="A6245" s="81">
        <v>6214</v>
      </c>
      <c r="B6245" s="93">
        <f t="shared" si="1361"/>
        <v>5.8605391489611299E-52</v>
      </c>
      <c r="C6245" s="178">
        <f t="shared" si="1362"/>
        <v>5.8473187819620986E-52</v>
      </c>
      <c r="D6245" s="165">
        <f t="shared" si="1363"/>
        <v>2.2558277767625785E-3</v>
      </c>
      <c r="E6245" s="166">
        <f t="shared" si="1373"/>
        <v>24.291375447755232</v>
      </c>
      <c r="F6245" s="167">
        <f t="shared" si="1374"/>
        <v>14.019969632579475</v>
      </c>
      <c r="G6245" s="167">
        <f t="shared" si="1364"/>
        <v>487222.30981141503</v>
      </c>
      <c r="H6245" s="167">
        <f t="shared" si="1365"/>
        <v>271299.98899881309</v>
      </c>
      <c r="I6245" s="168">
        <f t="shared" si="1366"/>
        <v>758522.29881022812</v>
      </c>
      <c r="J6245" s="168">
        <f t="shared" si="1368"/>
        <v>701132.4682296809</v>
      </c>
      <c r="K6245" s="94"/>
      <c r="L6245" s="265">
        <f t="shared" si="1367"/>
        <v>289051.50391365041</v>
      </c>
      <c r="M6245" s="265">
        <f>$G6245*NonHospFrac+theModel!$H6245*NonHospFrac</f>
        <v>469470.79489657772</v>
      </c>
      <c r="N6245" s="266">
        <f t="shared" si="1369"/>
        <v>758522.29881022812</v>
      </c>
      <c r="O6245" s="158"/>
      <c r="P6245" s="265">
        <f t="shared" si="1370"/>
        <v>267181.85437971354</v>
      </c>
      <c r="Q6245" s="265">
        <f t="shared" si="1371"/>
        <v>469469.2346459587</v>
      </c>
      <c r="R6245" s="266">
        <f t="shared" si="1372"/>
        <v>736651.08902567229</v>
      </c>
    </row>
    <row r="6246" spans="1:18" x14ac:dyDescent="0.25">
      <c r="A6246" s="81">
        <v>6215</v>
      </c>
      <c r="B6246" s="93">
        <f t="shared" si="1361"/>
        <v>5.7510615861218373E-52</v>
      </c>
      <c r="C6246" s="178">
        <f t="shared" si="1362"/>
        <v>5.7380881816499914E-52</v>
      </c>
      <c r="D6246" s="165">
        <f t="shared" si="1363"/>
        <v>2.2558277767625785E-3</v>
      </c>
      <c r="E6246" s="166">
        <f t="shared" si="1373"/>
        <v>24.291375447755232</v>
      </c>
      <c r="F6246" s="167">
        <f t="shared" si="1374"/>
        <v>14.022225460356237</v>
      </c>
      <c r="G6246" s="167">
        <f t="shared" si="1364"/>
        <v>487300.70439062838</v>
      </c>
      <c r="H6246" s="167">
        <f t="shared" si="1365"/>
        <v>271299.98899881309</v>
      </c>
      <c r="I6246" s="168">
        <f t="shared" si="1366"/>
        <v>758600.69338944147</v>
      </c>
      <c r="J6246" s="168">
        <f t="shared" si="1368"/>
        <v>701193.318361382</v>
      </c>
      <c r="K6246" s="94"/>
      <c r="L6246" s="265">
        <f t="shared" si="1367"/>
        <v>289081.37788183277</v>
      </c>
      <c r="M6246" s="265">
        <f>$G6246*NonHospFrac+theModel!$H6246*NonHospFrac</f>
        <v>469519.3155076087</v>
      </c>
      <c r="N6246" s="266">
        <f t="shared" si="1369"/>
        <v>758600.69338944147</v>
      </c>
      <c r="O6246" s="158"/>
      <c r="P6246" s="265">
        <f t="shared" si="1370"/>
        <v>267205.04265263461</v>
      </c>
      <c r="Q6246" s="265">
        <f t="shared" si="1371"/>
        <v>469517.75525698968</v>
      </c>
      <c r="R6246" s="266">
        <f t="shared" si="1372"/>
        <v>736722.79790962429</v>
      </c>
    </row>
    <row r="6247" spans="1:18" x14ac:dyDescent="0.25">
      <c r="A6247" s="81">
        <v>6216</v>
      </c>
      <c r="B6247" s="93">
        <f t="shared" si="1361"/>
        <v>5.6436291144353644E-52</v>
      </c>
      <c r="C6247" s="178">
        <f t="shared" si="1362"/>
        <v>5.6308980591172748E-52</v>
      </c>
      <c r="D6247" s="165">
        <f t="shared" si="1363"/>
        <v>2.2558277767625785E-3</v>
      </c>
      <c r="E6247" s="166">
        <f t="shared" si="1373"/>
        <v>24.291375447755232</v>
      </c>
      <c r="F6247" s="167">
        <f t="shared" si="1374"/>
        <v>14.024481288133</v>
      </c>
      <c r="G6247" s="167">
        <f t="shared" si="1364"/>
        <v>487379.09896984178</v>
      </c>
      <c r="H6247" s="167">
        <f t="shared" si="1365"/>
        <v>271299.98899881309</v>
      </c>
      <c r="I6247" s="168">
        <f t="shared" si="1366"/>
        <v>758679.08796865493</v>
      </c>
      <c r="J6247" s="168">
        <f t="shared" si="1368"/>
        <v>701254.16601271206</v>
      </c>
      <c r="K6247" s="94"/>
      <c r="L6247" s="265">
        <f t="shared" si="1367"/>
        <v>289111.25185001519</v>
      </c>
      <c r="M6247" s="265">
        <f>$G6247*NonHospFrac+theModel!$H6247*NonHospFrac</f>
        <v>469567.83611863968</v>
      </c>
      <c r="N6247" s="266">
        <f t="shared" si="1369"/>
        <v>758679.08796865493</v>
      </c>
      <c r="O6247" s="158"/>
      <c r="P6247" s="265">
        <f t="shared" si="1370"/>
        <v>267228.22998035612</v>
      </c>
      <c r="Q6247" s="265">
        <f t="shared" si="1371"/>
        <v>469566.27586802066</v>
      </c>
      <c r="R6247" s="266">
        <f t="shared" si="1372"/>
        <v>736794.50584837678</v>
      </c>
    </row>
    <row r="6248" spans="1:18" x14ac:dyDescent="0.25">
      <c r="A6248" s="81">
        <v>6217</v>
      </c>
      <c r="B6248" s="93">
        <f t="shared" si="1361"/>
        <v>5.5382035306600589E-52</v>
      </c>
      <c r="C6248" s="178">
        <f t="shared" si="1362"/>
        <v>5.5257102973022312E-52</v>
      </c>
      <c r="D6248" s="165">
        <f t="shared" si="1363"/>
        <v>2.2558277767625785E-3</v>
      </c>
      <c r="E6248" s="166">
        <f t="shared" si="1373"/>
        <v>24.291375447755232</v>
      </c>
      <c r="F6248" s="167">
        <f t="shared" si="1374"/>
        <v>14.026737115909762</v>
      </c>
      <c r="G6248" s="167">
        <f t="shared" si="1364"/>
        <v>487457.4935490553</v>
      </c>
      <c r="H6248" s="167">
        <f t="shared" si="1365"/>
        <v>271299.98899881309</v>
      </c>
      <c r="I6248" s="168">
        <f t="shared" si="1366"/>
        <v>758757.48254786839</v>
      </c>
      <c r="J6248" s="168">
        <f t="shared" si="1368"/>
        <v>701315.01118377212</v>
      </c>
      <c r="K6248" s="94"/>
      <c r="L6248" s="265">
        <f t="shared" si="1367"/>
        <v>289141.12581819762</v>
      </c>
      <c r="M6248" s="265">
        <f>$G6248*NonHospFrac+theModel!$H6248*NonHospFrac</f>
        <v>469616.35672967066</v>
      </c>
      <c r="N6248" s="266">
        <f t="shared" si="1369"/>
        <v>758757.48254786828</v>
      </c>
      <c r="O6248" s="158"/>
      <c r="P6248" s="265">
        <f t="shared" si="1370"/>
        <v>267251.41636291647</v>
      </c>
      <c r="Q6248" s="265">
        <f t="shared" si="1371"/>
        <v>469614.79647905164</v>
      </c>
      <c r="R6248" s="266">
        <f t="shared" si="1372"/>
        <v>736866.21284196805</v>
      </c>
    </row>
    <row r="6249" spans="1:18" x14ac:dyDescent="0.25">
      <c r="A6249" s="81">
        <v>6218</v>
      </c>
      <c r="B6249" s="93">
        <f t="shared" si="1361"/>
        <v>5.4347473452077334E-52</v>
      </c>
      <c r="C6249" s="178">
        <f t="shared" si="1362"/>
        <v>5.4224874911867272E-52</v>
      </c>
      <c r="D6249" s="165">
        <f t="shared" si="1363"/>
        <v>2.2558277767625785E-3</v>
      </c>
      <c r="E6249" s="166">
        <f t="shared" si="1373"/>
        <v>24.291375447755232</v>
      </c>
      <c r="F6249" s="167">
        <f t="shared" si="1374"/>
        <v>14.028992943686525</v>
      </c>
      <c r="G6249" s="167">
        <f t="shared" si="1364"/>
        <v>487535.88812826871</v>
      </c>
      <c r="H6249" s="167">
        <f t="shared" si="1365"/>
        <v>271299.98899881309</v>
      </c>
      <c r="I6249" s="168">
        <f t="shared" si="1366"/>
        <v>758835.87712708185</v>
      </c>
      <c r="J6249" s="168">
        <f t="shared" si="1368"/>
        <v>701375.85387466324</v>
      </c>
      <c r="K6249" s="94"/>
      <c r="L6249" s="265">
        <f t="shared" si="1367"/>
        <v>289170.9997863801</v>
      </c>
      <c r="M6249" s="265">
        <f>$G6249*NonHospFrac+theModel!$H6249*NonHospFrac</f>
        <v>469664.87734070176</v>
      </c>
      <c r="N6249" s="266">
        <f t="shared" si="1369"/>
        <v>758835.87712708185</v>
      </c>
      <c r="O6249" s="158"/>
      <c r="P6249" s="265">
        <f t="shared" si="1370"/>
        <v>267274.60180035426</v>
      </c>
      <c r="Q6249" s="265">
        <f t="shared" si="1371"/>
        <v>469663.31709008274</v>
      </c>
      <c r="R6249" s="266">
        <f t="shared" si="1372"/>
        <v>736937.91889043699</v>
      </c>
    </row>
    <row r="6250" spans="1:18" x14ac:dyDescent="0.25">
      <c r="A6250" s="81">
        <v>6219</v>
      </c>
      <c r="B6250" s="93">
        <f t="shared" si="1361"/>
        <v>5.3332237688135499E-52</v>
      </c>
      <c r="C6250" s="178">
        <f t="shared" si="1362"/>
        <v>5.3211929344961696E-52</v>
      </c>
      <c r="D6250" s="165">
        <f t="shared" si="1363"/>
        <v>2.2558277767625785E-3</v>
      </c>
      <c r="E6250" s="166">
        <f t="shared" si="1373"/>
        <v>24.291375447755232</v>
      </c>
      <c r="F6250" s="167">
        <f t="shared" si="1374"/>
        <v>14.031248771463288</v>
      </c>
      <c r="G6250" s="167">
        <f t="shared" si="1364"/>
        <v>487614.28270748217</v>
      </c>
      <c r="H6250" s="167">
        <f t="shared" si="1365"/>
        <v>271299.98899881309</v>
      </c>
      <c r="I6250" s="168">
        <f t="shared" si="1366"/>
        <v>758914.2717062952</v>
      </c>
      <c r="J6250" s="168">
        <f t="shared" si="1368"/>
        <v>701436.69408548635</v>
      </c>
      <c r="K6250" s="94"/>
      <c r="L6250" s="265">
        <f t="shared" si="1367"/>
        <v>289200.87375456252</v>
      </c>
      <c r="M6250" s="265">
        <f>$G6250*NonHospFrac+theModel!$H6250*NonHospFrac</f>
        <v>469713.39795173274</v>
      </c>
      <c r="N6250" s="266">
        <f t="shared" si="1369"/>
        <v>758914.2717062952</v>
      </c>
      <c r="O6250" s="158"/>
      <c r="P6250" s="265">
        <f t="shared" si="1370"/>
        <v>267297.78629270795</v>
      </c>
      <c r="Q6250" s="265">
        <f t="shared" si="1371"/>
        <v>469711.83770111372</v>
      </c>
      <c r="R6250" s="266">
        <f t="shared" si="1372"/>
        <v>737009.62399382167</v>
      </c>
    </row>
    <row r="6251" spans="1:18" x14ac:dyDescent="0.25">
      <c r="A6251" s="81">
        <v>6220</v>
      </c>
      <c r="B6251" s="93">
        <f t="shared" si="1361"/>
        <v>5.2335966994524208E-52</v>
      </c>
      <c r="C6251" s="178">
        <f t="shared" si="1362"/>
        <v>5.2217906066454227E-52</v>
      </c>
      <c r="D6251" s="165">
        <f t="shared" si="1363"/>
        <v>2.2558277767625785E-3</v>
      </c>
      <c r="E6251" s="166">
        <f t="shared" si="1373"/>
        <v>24.291375447755232</v>
      </c>
      <c r="F6251" s="167">
        <f t="shared" si="1374"/>
        <v>14.03350459924005</v>
      </c>
      <c r="G6251" s="167">
        <f t="shared" si="1364"/>
        <v>487692.67728669551</v>
      </c>
      <c r="H6251" s="167">
        <f t="shared" si="1365"/>
        <v>271299.98899881309</v>
      </c>
      <c r="I6251" s="168">
        <f t="shared" si="1366"/>
        <v>758992.66628550855</v>
      </c>
      <c r="J6251" s="168">
        <f t="shared" si="1368"/>
        <v>701497.53181634273</v>
      </c>
      <c r="K6251" s="94"/>
      <c r="L6251" s="265">
        <f t="shared" si="1367"/>
        <v>289230.74772274494</v>
      </c>
      <c r="M6251" s="265">
        <f>$G6251*NonHospFrac+theModel!$H6251*NonHospFrac</f>
        <v>469761.91856276372</v>
      </c>
      <c r="N6251" s="266">
        <f t="shared" si="1369"/>
        <v>758992.66628550866</v>
      </c>
      <c r="O6251" s="158"/>
      <c r="P6251" s="265">
        <f t="shared" si="1370"/>
        <v>267320.9698400161</v>
      </c>
      <c r="Q6251" s="265">
        <f t="shared" si="1371"/>
        <v>469760.3583121447</v>
      </c>
      <c r="R6251" s="266">
        <f t="shared" si="1372"/>
        <v>737081.32815216086</v>
      </c>
    </row>
    <row r="6252" spans="1:18" x14ac:dyDescent="0.25">
      <c r="A6252" s="81">
        <v>6221</v>
      </c>
      <c r="B6252" s="93">
        <f t="shared" si="1361"/>
        <v>5.1358307095022674E-52</v>
      </c>
      <c r="C6252" s="178">
        <f t="shared" si="1362"/>
        <v>5.1242451599310222E-52</v>
      </c>
      <c r="D6252" s="165">
        <f t="shared" si="1363"/>
        <v>2.2558277767625785E-3</v>
      </c>
      <c r="E6252" s="166">
        <f t="shared" si="1373"/>
        <v>24.291375447755232</v>
      </c>
      <c r="F6252" s="167">
        <f t="shared" si="1374"/>
        <v>14.035760427016813</v>
      </c>
      <c r="G6252" s="167">
        <f t="shared" si="1364"/>
        <v>487771.07186590898</v>
      </c>
      <c r="H6252" s="167">
        <f t="shared" si="1365"/>
        <v>271299.98899881309</v>
      </c>
      <c r="I6252" s="168">
        <f t="shared" si="1366"/>
        <v>759071.06086472212</v>
      </c>
      <c r="J6252" s="168">
        <f t="shared" si="1368"/>
        <v>701558.36706733354</v>
      </c>
      <c r="K6252" s="94"/>
      <c r="L6252" s="265">
        <f t="shared" si="1367"/>
        <v>289260.62169092731</v>
      </c>
      <c r="M6252" s="265">
        <f>$G6252*NonHospFrac+theModel!$H6252*NonHospFrac</f>
        <v>469810.4391737947</v>
      </c>
      <c r="N6252" s="266">
        <f t="shared" si="1369"/>
        <v>759071.06086472201</v>
      </c>
      <c r="O6252" s="158"/>
      <c r="P6252" s="265">
        <f t="shared" si="1370"/>
        <v>267344.15244231716</v>
      </c>
      <c r="Q6252" s="265">
        <f t="shared" si="1371"/>
        <v>469808.87892317568</v>
      </c>
      <c r="R6252" s="266">
        <f t="shared" si="1372"/>
        <v>737153.03136549285</v>
      </c>
    </row>
    <row r="6253" spans="1:18" x14ac:dyDescent="0.25">
      <c r="A6253" s="81">
        <v>6222</v>
      </c>
      <c r="B6253" s="93">
        <f t="shared" si="1361"/>
        <v>5.0398910331446722E-52</v>
      </c>
      <c r="C6253" s="178">
        <f t="shared" si="1362"/>
        <v>5.0285219069602481E-52</v>
      </c>
      <c r="D6253" s="165">
        <f t="shared" si="1363"/>
        <v>2.2558277767625785E-3</v>
      </c>
      <c r="E6253" s="166">
        <f t="shared" si="1373"/>
        <v>24.291375447755232</v>
      </c>
      <c r="F6253" s="167">
        <f t="shared" si="1374"/>
        <v>14.038016254793575</v>
      </c>
      <c r="G6253" s="167">
        <f t="shared" si="1364"/>
        <v>487849.46644512244</v>
      </c>
      <c r="H6253" s="167">
        <f t="shared" si="1365"/>
        <v>271299.98899881309</v>
      </c>
      <c r="I6253" s="168">
        <f t="shared" si="1366"/>
        <v>759149.45544393547</v>
      </c>
      <c r="J6253" s="168">
        <f t="shared" si="1368"/>
        <v>701619.19983855961</v>
      </c>
      <c r="K6253" s="94"/>
      <c r="L6253" s="265">
        <f t="shared" si="1367"/>
        <v>289290.49565910979</v>
      </c>
      <c r="M6253" s="265">
        <f>$G6253*NonHospFrac+theModel!$H6253*NonHospFrac</f>
        <v>469858.95978482568</v>
      </c>
      <c r="N6253" s="266">
        <f t="shared" si="1369"/>
        <v>759149.45544393547</v>
      </c>
      <c r="O6253" s="158"/>
      <c r="P6253" s="265">
        <f t="shared" si="1370"/>
        <v>267367.3340996498</v>
      </c>
      <c r="Q6253" s="265">
        <f t="shared" si="1371"/>
        <v>469857.39953420666</v>
      </c>
      <c r="R6253" s="266">
        <f t="shared" si="1372"/>
        <v>737224.73363385652</v>
      </c>
    </row>
    <row r="6254" spans="1:18" x14ac:dyDescent="0.25">
      <c r="A6254" s="81">
        <v>6223</v>
      </c>
      <c r="B6254" s="93">
        <f t="shared" si="1361"/>
        <v>4.9457435540032544E-52</v>
      </c>
      <c r="C6254" s="178">
        <f t="shared" si="1362"/>
        <v>4.9345868083173896E-52</v>
      </c>
      <c r="D6254" s="165">
        <f t="shared" si="1363"/>
        <v>2.2558277767625785E-3</v>
      </c>
      <c r="E6254" s="166">
        <f t="shared" si="1373"/>
        <v>24.291375447755232</v>
      </c>
      <c r="F6254" s="167">
        <f t="shared" si="1374"/>
        <v>14.040272082570338</v>
      </c>
      <c r="G6254" s="167">
        <f t="shared" si="1364"/>
        <v>487927.86102433584</v>
      </c>
      <c r="H6254" s="167">
        <f t="shared" si="1365"/>
        <v>271299.98899881309</v>
      </c>
      <c r="I6254" s="168">
        <f t="shared" si="1366"/>
        <v>759227.85002314893</v>
      </c>
      <c r="J6254" s="168">
        <f t="shared" si="1368"/>
        <v>701680.03013012232</v>
      </c>
      <c r="K6254" s="94"/>
      <c r="L6254" s="265">
        <f t="shared" si="1367"/>
        <v>289320.36962729221</v>
      </c>
      <c r="M6254" s="265">
        <f>$G6254*NonHospFrac+theModel!$H6254*NonHospFrac</f>
        <v>469907.48039585666</v>
      </c>
      <c r="N6254" s="266">
        <f t="shared" si="1369"/>
        <v>759227.85002314881</v>
      </c>
      <c r="O6254" s="158"/>
      <c r="P6254" s="265">
        <f t="shared" si="1370"/>
        <v>267390.51481205242</v>
      </c>
      <c r="Q6254" s="265">
        <f t="shared" si="1371"/>
        <v>469905.92014523764</v>
      </c>
      <c r="R6254" s="266">
        <f t="shared" si="1372"/>
        <v>737296.43495729007</v>
      </c>
    </row>
    <row r="6255" spans="1:18" x14ac:dyDescent="0.25">
      <c r="A6255" s="81">
        <v>6224</v>
      </c>
      <c r="B6255" s="93">
        <f t="shared" si="1361"/>
        <v>4.8533547930107102E-52</v>
      </c>
      <c r="C6255" s="178">
        <f t="shared" si="1362"/>
        <v>4.8424064604581527E-52</v>
      </c>
      <c r="D6255" s="165">
        <f t="shared" si="1363"/>
        <v>2.2558277767625785E-3</v>
      </c>
      <c r="E6255" s="166">
        <f t="shared" si="1373"/>
        <v>24.291375447755232</v>
      </c>
      <c r="F6255" s="167">
        <f t="shared" si="1374"/>
        <v>14.042527910347101</v>
      </c>
      <c r="G6255" s="167">
        <f t="shared" si="1364"/>
        <v>488006.25560354919</v>
      </c>
      <c r="H6255" s="167">
        <f t="shared" si="1365"/>
        <v>271299.98899881309</v>
      </c>
      <c r="I6255" s="168">
        <f t="shared" si="1366"/>
        <v>759306.24460236228</v>
      </c>
      <c r="J6255" s="168">
        <f t="shared" si="1368"/>
        <v>701740.8579421225</v>
      </c>
      <c r="K6255" s="94"/>
      <c r="L6255" s="265">
        <f t="shared" si="1367"/>
        <v>289350.24359547463</v>
      </c>
      <c r="M6255" s="265">
        <f>$G6255*NonHospFrac+theModel!$H6255*NonHospFrac</f>
        <v>469956.00100688764</v>
      </c>
      <c r="N6255" s="266">
        <f t="shared" si="1369"/>
        <v>759306.24460236228</v>
      </c>
      <c r="O6255" s="158"/>
      <c r="P6255" s="265">
        <f t="shared" si="1370"/>
        <v>267413.69457956357</v>
      </c>
      <c r="Q6255" s="265">
        <f t="shared" si="1371"/>
        <v>469954.44075626862</v>
      </c>
      <c r="R6255" s="266">
        <f t="shared" si="1372"/>
        <v>737368.13533583214</v>
      </c>
    </row>
    <row r="6256" spans="1:18" x14ac:dyDescent="0.25">
      <c r="A6256" s="81">
        <v>6225</v>
      </c>
      <c r="B6256" s="93">
        <f t="shared" si="1361"/>
        <v>4.7626918965043719E-52</v>
      </c>
      <c r="C6256" s="178">
        <f t="shared" si="1362"/>
        <v>4.751948083832075E-52</v>
      </c>
      <c r="D6256" s="165">
        <f t="shared" si="1363"/>
        <v>2.2558277767625785E-3</v>
      </c>
      <c r="E6256" s="166">
        <f t="shared" si="1373"/>
        <v>24.291375447755232</v>
      </c>
      <c r="F6256" s="167">
        <f t="shared" si="1374"/>
        <v>14.044783738123863</v>
      </c>
      <c r="G6256" s="167">
        <f t="shared" si="1364"/>
        <v>488084.65018276259</v>
      </c>
      <c r="H6256" s="167">
        <f t="shared" si="1365"/>
        <v>271299.98899881309</v>
      </c>
      <c r="I6256" s="168">
        <f t="shared" si="1366"/>
        <v>759384.63918157574</v>
      </c>
      <c r="J6256" s="168">
        <f t="shared" si="1368"/>
        <v>701801.68327466131</v>
      </c>
      <c r="K6256" s="94"/>
      <c r="L6256" s="265">
        <f t="shared" si="1367"/>
        <v>289380.117563657</v>
      </c>
      <c r="M6256" s="265">
        <f>$G6256*NonHospFrac+theModel!$H6256*NonHospFrac</f>
        <v>470004.52161791862</v>
      </c>
      <c r="N6256" s="266">
        <f t="shared" si="1369"/>
        <v>759384.63918157562</v>
      </c>
      <c r="O6256" s="158"/>
      <c r="P6256" s="265">
        <f t="shared" si="1370"/>
        <v>267436.87340222171</v>
      </c>
      <c r="Q6256" s="265">
        <f t="shared" si="1371"/>
        <v>470002.96136729961</v>
      </c>
      <c r="R6256" s="266">
        <f t="shared" si="1372"/>
        <v>737439.83476952137</v>
      </c>
    </row>
    <row r="6257" spans="1:18" x14ac:dyDescent="0.25">
      <c r="A6257" s="81">
        <v>6226</v>
      </c>
      <c r="B6257" s="93">
        <f t="shared" si="1361"/>
        <v>4.6737226245430091E-52</v>
      </c>
      <c r="C6257" s="178">
        <f t="shared" si="1362"/>
        <v>4.6631795112256814E-52</v>
      </c>
      <c r="D6257" s="165">
        <f t="shared" si="1363"/>
        <v>2.2558277767625785E-3</v>
      </c>
      <c r="E6257" s="166">
        <f t="shared" si="1373"/>
        <v>24.291375447755232</v>
      </c>
      <c r="F6257" s="167">
        <f t="shared" si="1374"/>
        <v>14.047039565900626</v>
      </c>
      <c r="G6257" s="167">
        <f t="shared" si="1364"/>
        <v>488163.04476197611</v>
      </c>
      <c r="H6257" s="167">
        <f t="shared" si="1365"/>
        <v>271299.98899881309</v>
      </c>
      <c r="I6257" s="168">
        <f t="shared" si="1366"/>
        <v>759463.0337607892</v>
      </c>
      <c r="J6257" s="168">
        <f t="shared" si="1368"/>
        <v>701862.50612783991</v>
      </c>
      <c r="K6257" s="94"/>
      <c r="L6257" s="265">
        <f t="shared" si="1367"/>
        <v>289409.99153183948</v>
      </c>
      <c r="M6257" s="265">
        <f>$G6257*NonHospFrac+theModel!$H6257*NonHospFrac</f>
        <v>470053.04222894972</v>
      </c>
      <c r="N6257" s="266">
        <f t="shared" si="1369"/>
        <v>759463.0337607892</v>
      </c>
      <c r="O6257" s="158"/>
      <c r="P6257" s="265">
        <f t="shared" si="1370"/>
        <v>267460.0512800655</v>
      </c>
      <c r="Q6257" s="265">
        <f t="shared" si="1371"/>
        <v>470051.4819783307</v>
      </c>
      <c r="R6257" s="266">
        <f t="shared" si="1372"/>
        <v>737511.5332583962</v>
      </c>
    </row>
    <row r="6258" spans="1:18" x14ac:dyDescent="0.25">
      <c r="A6258" s="81">
        <v>6227</v>
      </c>
      <c r="B6258" s="93">
        <f t="shared" si="1361"/>
        <v>4.5864153394423005E-52</v>
      </c>
      <c r="C6258" s="178">
        <f t="shared" si="1362"/>
        <v>4.5760691763238169E-52</v>
      </c>
      <c r="D6258" s="165">
        <f t="shared" si="1363"/>
        <v>2.2558277767625785E-3</v>
      </c>
      <c r="E6258" s="166">
        <f t="shared" si="1373"/>
        <v>24.291375447755232</v>
      </c>
      <c r="F6258" s="167">
        <f t="shared" si="1374"/>
        <v>14.049295393677388</v>
      </c>
      <c r="G6258" s="167">
        <f t="shared" si="1364"/>
        <v>488241.43934118951</v>
      </c>
      <c r="H6258" s="167">
        <f t="shared" si="1365"/>
        <v>271299.98899881309</v>
      </c>
      <c r="I6258" s="168">
        <f t="shared" si="1366"/>
        <v>759541.42834000266</v>
      </c>
      <c r="J6258" s="168">
        <f t="shared" si="1368"/>
        <v>701923.32650175923</v>
      </c>
      <c r="K6258" s="94"/>
      <c r="L6258" s="265">
        <f t="shared" si="1367"/>
        <v>289439.8655000219</v>
      </c>
      <c r="M6258" s="265">
        <f>$G6258*NonHospFrac+theModel!$H6258*NonHospFrac</f>
        <v>470101.5628399807</v>
      </c>
      <c r="N6258" s="266">
        <f t="shared" si="1369"/>
        <v>759541.42834000266</v>
      </c>
      <c r="O6258" s="158"/>
      <c r="P6258" s="265">
        <f t="shared" si="1370"/>
        <v>267483.22821313329</v>
      </c>
      <c r="Q6258" s="265">
        <f t="shared" si="1371"/>
        <v>470100.00258936168</v>
      </c>
      <c r="R6258" s="266">
        <f t="shared" si="1372"/>
        <v>737583.23080249503</v>
      </c>
    </row>
    <row r="6259" spans="1:18" x14ac:dyDescent="0.25">
      <c r="A6259" s="81">
        <v>6228</v>
      </c>
      <c r="B6259" s="93">
        <f t="shared" si="1361"/>
        <v>4.5007389945243978E-52</v>
      </c>
      <c r="C6259" s="178">
        <f t="shared" si="1362"/>
        <v>4.4905861024845914E-52</v>
      </c>
      <c r="D6259" s="165">
        <f t="shared" si="1363"/>
        <v>2.2558277767625785E-3</v>
      </c>
      <c r="E6259" s="166">
        <f t="shared" si="1373"/>
        <v>24.291375447755232</v>
      </c>
      <c r="F6259" s="167">
        <f t="shared" si="1374"/>
        <v>14.051551221454151</v>
      </c>
      <c r="G6259" s="167">
        <f t="shared" si="1364"/>
        <v>488319.83392040286</v>
      </c>
      <c r="H6259" s="167">
        <f t="shared" si="1365"/>
        <v>271299.98899881309</v>
      </c>
      <c r="I6259" s="168">
        <f t="shared" si="1366"/>
        <v>759619.82291921601</v>
      </c>
      <c r="J6259" s="168">
        <f t="shared" si="1368"/>
        <v>701984.14439652034</v>
      </c>
      <c r="K6259" s="94"/>
      <c r="L6259" s="265">
        <f t="shared" si="1367"/>
        <v>289469.73946820432</v>
      </c>
      <c r="M6259" s="265">
        <f>$G6259*NonHospFrac+theModel!$H6259*NonHospFrac</f>
        <v>470150.08345101157</v>
      </c>
      <c r="N6259" s="266">
        <f t="shared" si="1369"/>
        <v>759619.82291921589</v>
      </c>
      <c r="O6259" s="158"/>
      <c r="P6259" s="265">
        <f t="shared" si="1370"/>
        <v>267506.40420146368</v>
      </c>
      <c r="Q6259" s="265">
        <f t="shared" si="1371"/>
        <v>470148.52320039255</v>
      </c>
      <c r="R6259" s="266">
        <f t="shared" si="1372"/>
        <v>737654.92740185629</v>
      </c>
    </row>
    <row r="6260" spans="1:18" x14ac:dyDescent="0.25">
      <c r="A6260" s="81">
        <v>6229</v>
      </c>
      <c r="B6260" s="93">
        <f t="shared" si="1361"/>
        <v>4.4166631230776542E-52</v>
      </c>
      <c r="C6260" s="178">
        <f t="shared" si="1362"/>
        <v>4.4066998917240126E-52</v>
      </c>
      <c r="D6260" s="165">
        <f t="shared" si="1363"/>
        <v>2.2558277767625785E-3</v>
      </c>
      <c r="E6260" s="166">
        <f t="shared" si="1373"/>
        <v>24.291375447755232</v>
      </c>
      <c r="F6260" s="167">
        <f t="shared" si="1374"/>
        <v>14.053807049230914</v>
      </c>
      <c r="G6260" s="167">
        <f t="shared" si="1364"/>
        <v>488398.22849961626</v>
      </c>
      <c r="H6260" s="167">
        <f t="shared" si="1365"/>
        <v>271299.98899881309</v>
      </c>
      <c r="I6260" s="168">
        <f t="shared" si="1366"/>
        <v>759698.21749842935</v>
      </c>
      <c r="J6260" s="168">
        <f t="shared" si="1368"/>
        <v>702044.95981222426</v>
      </c>
      <c r="K6260" s="94"/>
      <c r="L6260" s="265">
        <f t="shared" si="1367"/>
        <v>289499.61343638669</v>
      </c>
      <c r="M6260" s="265">
        <f>$G6260*NonHospFrac+theModel!$H6260*NonHospFrac</f>
        <v>470198.60406204255</v>
      </c>
      <c r="N6260" s="266">
        <f t="shared" si="1369"/>
        <v>759698.21749842924</v>
      </c>
      <c r="O6260" s="158"/>
      <c r="P6260" s="265">
        <f t="shared" si="1370"/>
        <v>267529.57924509508</v>
      </c>
      <c r="Q6260" s="265">
        <f t="shared" si="1371"/>
        <v>470197.04381142353</v>
      </c>
      <c r="R6260" s="266">
        <f t="shared" si="1372"/>
        <v>737726.62305651861</v>
      </c>
    </row>
    <row r="6261" spans="1:18" x14ac:dyDescent="0.25">
      <c r="A6261" s="81">
        <v>6230</v>
      </c>
      <c r="B6261" s="93">
        <f t="shared" si="1361"/>
        <v>4.3341578275225867E-52</v>
      </c>
      <c r="C6261" s="178">
        <f t="shared" si="1362"/>
        <v>4.3243807139063884E-52</v>
      </c>
      <c r="D6261" s="165">
        <f t="shared" si="1363"/>
        <v>2.2558277767625785E-3</v>
      </c>
      <c r="E6261" s="166">
        <f t="shared" si="1373"/>
        <v>24.291375447755232</v>
      </c>
      <c r="F6261" s="167">
        <f t="shared" si="1374"/>
        <v>14.056062877007676</v>
      </c>
      <c r="G6261" s="167">
        <f t="shared" si="1364"/>
        <v>488476.62307882978</v>
      </c>
      <c r="H6261" s="167">
        <f t="shared" si="1365"/>
        <v>271299.98899881309</v>
      </c>
      <c r="I6261" s="168">
        <f t="shared" si="1366"/>
        <v>759776.61207764293</v>
      </c>
      <c r="J6261" s="168">
        <f t="shared" si="1368"/>
        <v>702105.77274897229</v>
      </c>
      <c r="K6261" s="94"/>
      <c r="L6261" s="265">
        <f t="shared" si="1367"/>
        <v>289529.48740456917</v>
      </c>
      <c r="M6261" s="265">
        <f>$G6261*NonHospFrac+theModel!$H6261*NonHospFrac</f>
        <v>470247.12467307365</v>
      </c>
      <c r="N6261" s="266">
        <f t="shared" si="1369"/>
        <v>759776.61207764281</v>
      </c>
      <c r="O6261" s="158"/>
      <c r="P6261" s="265">
        <f t="shared" si="1370"/>
        <v>267552.75334406621</v>
      </c>
      <c r="Q6261" s="265">
        <f t="shared" si="1371"/>
        <v>470245.56442245463</v>
      </c>
      <c r="R6261" s="266">
        <f t="shared" si="1372"/>
        <v>737798.31776652089</v>
      </c>
    </row>
    <row r="6262" spans="1:18" x14ac:dyDescent="0.25">
      <c r="A6262" s="81">
        <v>6231</v>
      </c>
      <c r="B6262" s="93">
        <f t="shared" si="1361"/>
        <v>4.2531937687802296E-52</v>
      </c>
      <c r="C6262" s="178">
        <f t="shared" si="1362"/>
        <v>4.2435992961366619E-52</v>
      </c>
      <c r="D6262" s="165">
        <f t="shared" si="1363"/>
        <v>2.2558277767625785E-3</v>
      </c>
      <c r="E6262" s="166">
        <f t="shared" si="1373"/>
        <v>24.291375447755232</v>
      </c>
      <c r="F6262" s="167">
        <f t="shared" si="1374"/>
        <v>14.058318704784439</v>
      </c>
      <c r="G6262" s="167">
        <f t="shared" si="1364"/>
        <v>488555.01765804319</v>
      </c>
      <c r="H6262" s="167">
        <f t="shared" si="1365"/>
        <v>271299.98899881309</v>
      </c>
      <c r="I6262" s="168">
        <f t="shared" si="1366"/>
        <v>759855.00665685628</v>
      </c>
      <c r="J6262" s="168">
        <f t="shared" si="1368"/>
        <v>702166.58320686512</v>
      </c>
      <c r="K6262" s="94"/>
      <c r="L6262" s="265">
        <f t="shared" si="1367"/>
        <v>289559.36137275159</v>
      </c>
      <c r="M6262" s="265">
        <f>$G6262*NonHospFrac+theModel!$H6262*NonHospFrac</f>
        <v>470295.64528410463</v>
      </c>
      <c r="N6262" s="266">
        <f t="shared" si="1369"/>
        <v>759855.00665685628</v>
      </c>
      <c r="O6262" s="158"/>
      <c r="P6262" s="265">
        <f t="shared" si="1370"/>
        <v>267575.92649841541</v>
      </c>
      <c r="Q6262" s="265">
        <f t="shared" si="1371"/>
        <v>470294.08503348561</v>
      </c>
      <c r="R6262" s="266">
        <f t="shared" si="1372"/>
        <v>737870.01153190108</v>
      </c>
    </row>
    <row r="6263" spans="1:18" x14ac:dyDescent="0.25">
      <c r="A6263" s="81">
        <v>6232</v>
      </c>
      <c r="B6263" s="93">
        <f t="shared" si="1361"/>
        <v>4.1737421558390877E-52</v>
      </c>
      <c r="C6263" s="178">
        <f t="shared" si="1362"/>
        <v>4.1643269123509007E-52</v>
      </c>
      <c r="D6263" s="165">
        <f t="shared" si="1363"/>
        <v>2.2558277767625785E-3</v>
      </c>
      <c r="E6263" s="166">
        <f t="shared" si="1373"/>
        <v>24.291375447755232</v>
      </c>
      <c r="F6263" s="167">
        <f t="shared" si="1374"/>
        <v>14.060574532561201</v>
      </c>
      <c r="G6263" s="167">
        <f t="shared" si="1364"/>
        <v>488633.41223725653</v>
      </c>
      <c r="H6263" s="167">
        <f t="shared" si="1365"/>
        <v>271299.98899881309</v>
      </c>
      <c r="I6263" s="168">
        <f t="shared" si="1366"/>
        <v>759933.40123606962</v>
      </c>
      <c r="J6263" s="168">
        <f t="shared" si="1368"/>
        <v>702227.39118600404</v>
      </c>
      <c r="K6263" s="94"/>
      <c r="L6263" s="265">
        <f t="shared" si="1367"/>
        <v>289589.23534093401</v>
      </c>
      <c r="M6263" s="265">
        <f>$G6263*NonHospFrac+theModel!$H6263*NonHospFrac</f>
        <v>470344.16589513561</v>
      </c>
      <c r="N6263" s="266">
        <f t="shared" si="1369"/>
        <v>759933.40123606962</v>
      </c>
      <c r="O6263" s="158"/>
      <c r="P6263" s="265">
        <f t="shared" si="1370"/>
        <v>267599.09870818118</v>
      </c>
      <c r="Q6263" s="265">
        <f t="shared" si="1371"/>
        <v>470342.60564451659</v>
      </c>
      <c r="R6263" s="266">
        <f t="shared" si="1372"/>
        <v>737941.70435269782</v>
      </c>
    </row>
    <row r="6264" spans="1:18" x14ac:dyDescent="0.25">
      <c r="A6264" s="81">
        <v>6233</v>
      </c>
      <c r="B6264" s="93">
        <f t="shared" si="1361"/>
        <v>4.0957747355169801E-52</v>
      </c>
      <c r="C6264" s="178">
        <f t="shared" si="1362"/>
        <v>4.0865353731012381E-52</v>
      </c>
      <c r="D6264" s="165">
        <f t="shared" si="1363"/>
        <v>2.2558277767625785E-3</v>
      </c>
      <c r="E6264" s="166">
        <f t="shared" si="1373"/>
        <v>24.291375447755232</v>
      </c>
      <c r="F6264" s="167">
        <f t="shared" si="1374"/>
        <v>14.062830360337964</v>
      </c>
      <c r="G6264" s="167">
        <f t="shared" si="1364"/>
        <v>488711.80681646994</v>
      </c>
      <c r="H6264" s="167">
        <f t="shared" si="1365"/>
        <v>271299.98899881309</v>
      </c>
      <c r="I6264" s="168">
        <f t="shared" si="1366"/>
        <v>760011.79581528297</v>
      </c>
      <c r="J6264" s="168">
        <f t="shared" si="1368"/>
        <v>702288.19668648997</v>
      </c>
      <c r="K6264" s="94"/>
      <c r="L6264" s="265">
        <f t="shared" si="1367"/>
        <v>289619.10930911638</v>
      </c>
      <c r="M6264" s="265">
        <f>$G6264*NonHospFrac+theModel!$H6264*NonHospFrac</f>
        <v>470392.68650616659</v>
      </c>
      <c r="N6264" s="266">
        <f t="shared" si="1369"/>
        <v>760011.79581528297</v>
      </c>
      <c r="O6264" s="158"/>
      <c r="P6264" s="265">
        <f t="shared" si="1370"/>
        <v>267622.26997340203</v>
      </c>
      <c r="Q6264" s="265">
        <f t="shared" si="1371"/>
        <v>470391.12625554757</v>
      </c>
      <c r="R6264" s="266">
        <f t="shared" si="1372"/>
        <v>738013.39622894954</v>
      </c>
    </row>
    <row r="6265" spans="1:18" x14ac:dyDescent="0.25">
      <c r="A6265" s="81">
        <v>6234</v>
      </c>
      <c r="B6265" s="93">
        <f t="shared" si="1361"/>
        <v>4.0192637824141471E-52</v>
      </c>
      <c r="C6265" s="178">
        <f t="shared" si="1362"/>
        <v>4.0101970155316415E-52</v>
      </c>
      <c r="D6265" s="165">
        <f t="shared" si="1363"/>
        <v>2.2558277767625785E-3</v>
      </c>
      <c r="E6265" s="166">
        <f t="shared" si="1373"/>
        <v>24.291375447755232</v>
      </c>
      <c r="F6265" s="167">
        <f t="shared" si="1374"/>
        <v>14.065086188114726</v>
      </c>
      <c r="G6265" s="167">
        <f t="shared" si="1364"/>
        <v>488790.20139568346</v>
      </c>
      <c r="H6265" s="167">
        <f t="shared" si="1365"/>
        <v>271299.98899881309</v>
      </c>
      <c r="I6265" s="168">
        <f t="shared" si="1366"/>
        <v>760090.19039449655</v>
      </c>
      <c r="J6265" s="168">
        <f t="shared" si="1368"/>
        <v>702348.99970842421</v>
      </c>
      <c r="K6265" s="94"/>
      <c r="L6265" s="265">
        <f t="shared" si="1367"/>
        <v>289648.98327729886</v>
      </c>
      <c r="M6265" s="265">
        <f>$G6265*NonHospFrac+theModel!$H6265*NonHospFrac</f>
        <v>470441.20711719769</v>
      </c>
      <c r="N6265" s="266">
        <f t="shared" si="1369"/>
        <v>760090.19039449655</v>
      </c>
      <c r="O6265" s="158"/>
      <c r="P6265" s="265">
        <f t="shared" si="1370"/>
        <v>267645.44029411656</v>
      </c>
      <c r="Q6265" s="265">
        <f t="shared" si="1371"/>
        <v>470439.64686657867</v>
      </c>
      <c r="R6265" s="266">
        <f t="shared" si="1372"/>
        <v>738085.08716069523</v>
      </c>
    </row>
    <row r="6266" spans="1:18" x14ac:dyDescent="0.25">
      <c r="A6266" s="81">
        <v>6235</v>
      </c>
      <c r="B6266" s="93">
        <f t="shared" si="1361"/>
        <v>3.9441820890540291E-52</v>
      </c>
      <c r="C6266" s="178">
        <f t="shared" si="1362"/>
        <v>3.9352846935409314E-52</v>
      </c>
      <c r="D6266" s="165">
        <f t="shared" si="1363"/>
        <v>2.2558277767625785E-3</v>
      </c>
      <c r="E6266" s="166">
        <f t="shared" si="1373"/>
        <v>24.291375447755232</v>
      </c>
      <c r="F6266" s="167">
        <f t="shared" si="1374"/>
        <v>14.067342015891489</v>
      </c>
      <c r="G6266" s="167">
        <f t="shared" si="1364"/>
        <v>488868.59597489686</v>
      </c>
      <c r="H6266" s="167">
        <f t="shared" si="1365"/>
        <v>271299.98899881309</v>
      </c>
      <c r="I6266" s="168">
        <f t="shared" si="1366"/>
        <v>760168.58497370989</v>
      </c>
      <c r="J6266" s="168">
        <f t="shared" si="1368"/>
        <v>702409.80025190732</v>
      </c>
      <c r="K6266" s="94"/>
      <c r="L6266" s="265">
        <f t="shared" si="1367"/>
        <v>289678.85724548134</v>
      </c>
      <c r="M6266" s="265">
        <f>$G6266*NonHospFrac+theModel!$H6266*NonHospFrac</f>
        <v>470489.72772822867</v>
      </c>
      <c r="N6266" s="266">
        <f t="shared" si="1369"/>
        <v>760168.58497371001</v>
      </c>
      <c r="O6266" s="158"/>
      <c r="P6266" s="265">
        <f t="shared" si="1370"/>
        <v>267668.60967036325</v>
      </c>
      <c r="Q6266" s="265">
        <f t="shared" si="1371"/>
        <v>470488.16747760965</v>
      </c>
      <c r="R6266" s="266">
        <f t="shared" si="1372"/>
        <v>738156.77714797296</v>
      </c>
    </row>
    <row r="6267" spans="1:18" x14ac:dyDescent="0.25">
      <c r="A6267" s="81">
        <v>6236</v>
      </c>
      <c r="B6267" s="93">
        <f t="shared" si="1361"/>
        <v>3.8705029562082245E-52</v>
      </c>
      <c r="C6267" s="178">
        <f t="shared" si="1362"/>
        <v>3.861771768129568E-52</v>
      </c>
      <c r="D6267" s="165">
        <f t="shared" si="1363"/>
        <v>2.2558277767625785E-3</v>
      </c>
      <c r="E6267" s="166">
        <f t="shared" si="1373"/>
        <v>24.291375447755232</v>
      </c>
      <c r="F6267" s="167">
        <f t="shared" si="1374"/>
        <v>14.069597843668252</v>
      </c>
      <c r="G6267" s="167">
        <f t="shared" si="1364"/>
        <v>488946.99055411032</v>
      </c>
      <c r="H6267" s="167">
        <f t="shared" si="1365"/>
        <v>271299.98899881309</v>
      </c>
      <c r="I6267" s="168">
        <f t="shared" si="1366"/>
        <v>760246.97955292347</v>
      </c>
      <c r="J6267" s="168">
        <f t="shared" si="1368"/>
        <v>702470.59831704083</v>
      </c>
      <c r="K6267" s="94"/>
      <c r="L6267" s="265">
        <f t="shared" si="1367"/>
        <v>289708.7312136637</v>
      </c>
      <c r="M6267" s="265">
        <f>$G6267*NonHospFrac+theModel!$H6267*NonHospFrac</f>
        <v>470538.24833925965</v>
      </c>
      <c r="N6267" s="266">
        <f t="shared" si="1369"/>
        <v>760246.97955292335</v>
      </c>
      <c r="O6267" s="158"/>
      <c r="P6267" s="265">
        <f t="shared" si="1370"/>
        <v>267691.77810218045</v>
      </c>
      <c r="Q6267" s="265">
        <f t="shared" si="1371"/>
        <v>470536.68808864063</v>
      </c>
      <c r="R6267" s="266">
        <f t="shared" si="1372"/>
        <v>738228.46619082103</v>
      </c>
    </row>
    <row r="6268" spans="1:18" x14ac:dyDescent="0.25">
      <c r="A6268" s="81">
        <v>6237</v>
      </c>
      <c r="B6268" s="93">
        <f t="shared" si="1361"/>
        <v>3.798200183402233E-52</v>
      </c>
      <c r="C6268" s="178">
        <f t="shared" si="1362"/>
        <v>3.7896320979268097E-52</v>
      </c>
      <c r="D6268" s="165">
        <f t="shared" si="1363"/>
        <v>2.2558277767625785E-3</v>
      </c>
      <c r="E6268" s="166">
        <f t="shared" si="1373"/>
        <v>24.291375447755232</v>
      </c>
      <c r="F6268" s="167">
        <f t="shared" si="1374"/>
        <v>14.071853671445014</v>
      </c>
      <c r="G6268" s="167">
        <f t="shared" si="1364"/>
        <v>489025.38513332367</v>
      </c>
      <c r="H6268" s="167">
        <f t="shared" si="1365"/>
        <v>271299.98899881309</v>
      </c>
      <c r="I6268" s="168">
        <f t="shared" si="1366"/>
        <v>760325.37413213681</v>
      </c>
      <c r="J6268" s="168">
        <f t="shared" si="1368"/>
        <v>702531.39390392532</v>
      </c>
      <c r="K6268" s="94"/>
      <c r="L6268" s="265">
        <f t="shared" si="1367"/>
        <v>289738.60518184613</v>
      </c>
      <c r="M6268" s="265">
        <f>$G6268*NonHospFrac+theModel!$H6268*NonHospFrac</f>
        <v>470586.76895029063</v>
      </c>
      <c r="N6268" s="266">
        <f t="shared" si="1369"/>
        <v>760325.37413213681</v>
      </c>
      <c r="O6268" s="158"/>
      <c r="P6268" s="265">
        <f t="shared" si="1370"/>
        <v>267714.94558960682</v>
      </c>
      <c r="Q6268" s="265">
        <f t="shared" si="1371"/>
        <v>470585.20869967161</v>
      </c>
      <c r="R6268" s="266">
        <f t="shared" si="1372"/>
        <v>738300.15428927843</v>
      </c>
    </row>
    <row r="6269" spans="1:18" x14ac:dyDescent="0.25">
      <c r="A6269" s="81">
        <v>6238</v>
      </c>
      <c r="B6269" s="93">
        <f t="shared" si="1361"/>
        <v>3.7272480595982385E-52</v>
      </c>
      <c r="C6269" s="178">
        <f t="shared" si="1362"/>
        <v>3.7188400298945122E-52</v>
      </c>
      <c r="D6269" s="165">
        <f t="shared" si="1363"/>
        <v>2.2558277767625785E-3</v>
      </c>
      <c r="E6269" s="166">
        <f t="shared" si="1373"/>
        <v>24.291375447755232</v>
      </c>
      <c r="F6269" s="167">
        <f t="shared" si="1374"/>
        <v>14.074109499221777</v>
      </c>
      <c r="G6269" s="167">
        <f t="shared" si="1364"/>
        <v>489103.77971253713</v>
      </c>
      <c r="H6269" s="167">
        <f t="shared" si="1365"/>
        <v>271299.98899881309</v>
      </c>
      <c r="I6269" s="168">
        <f t="shared" si="1366"/>
        <v>760403.76871135016</v>
      </c>
      <c r="J6269" s="168">
        <f t="shared" si="1368"/>
        <v>702592.18701266195</v>
      </c>
      <c r="K6269" s="94"/>
      <c r="L6269" s="265">
        <f t="shared" si="1367"/>
        <v>289768.47915002855</v>
      </c>
      <c r="M6269" s="265">
        <f>$G6269*NonHospFrac+theModel!$H6269*NonHospFrac</f>
        <v>470635.28956132161</v>
      </c>
      <c r="N6269" s="266">
        <f t="shared" si="1369"/>
        <v>760403.76871135016</v>
      </c>
      <c r="O6269" s="158"/>
      <c r="P6269" s="265">
        <f t="shared" si="1370"/>
        <v>267738.11213268078</v>
      </c>
      <c r="Q6269" s="265">
        <f t="shared" si="1371"/>
        <v>470633.72931070259</v>
      </c>
      <c r="R6269" s="266">
        <f t="shared" si="1372"/>
        <v>738371.84144338337</v>
      </c>
    </row>
    <row r="6270" spans="1:18" x14ac:dyDescent="0.25">
      <c r="A6270" s="81">
        <v>6239</v>
      </c>
      <c r="B6270" s="93">
        <f t="shared" si="1361"/>
        <v>3.6576213540527883E-52</v>
      </c>
      <c r="C6270" s="178">
        <f t="shared" si="1362"/>
        <v>3.6493703902054362E-52</v>
      </c>
      <c r="D6270" s="165">
        <f t="shared" si="1363"/>
        <v>2.2558277767625785E-3</v>
      </c>
      <c r="E6270" s="166">
        <f t="shared" si="1373"/>
        <v>24.291375447755232</v>
      </c>
      <c r="F6270" s="167">
        <f t="shared" si="1374"/>
        <v>14.076365326998539</v>
      </c>
      <c r="G6270" s="167">
        <f t="shared" si="1364"/>
        <v>489182.17429175059</v>
      </c>
      <c r="H6270" s="167">
        <f t="shared" si="1365"/>
        <v>271299.98899881309</v>
      </c>
      <c r="I6270" s="168">
        <f t="shared" si="1366"/>
        <v>760482.16329056374</v>
      </c>
      <c r="J6270" s="168">
        <f t="shared" si="1368"/>
        <v>702652.977643352</v>
      </c>
      <c r="K6270" s="94"/>
      <c r="L6270" s="265">
        <f t="shared" si="1367"/>
        <v>289798.35311821103</v>
      </c>
      <c r="M6270" s="265">
        <f>$G6270*NonHospFrac+theModel!$H6270*NonHospFrac</f>
        <v>470683.81017235259</v>
      </c>
      <c r="N6270" s="266">
        <f t="shared" si="1369"/>
        <v>760482.16329056362</v>
      </c>
      <c r="O6270" s="158"/>
      <c r="P6270" s="265">
        <f t="shared" si="1370"/>
        <v>267761.27773144084</v>
      </c>
      <c r="Q6270" s="265">
        <f t="shared" si="1371"/>
        <v>470682.24992173357</v>
      </c>
      <c r="R6270" s="266">
        <f t="shared" si="1372"/>
        <v>738443.52765317447</v>
      </c>
    </row>
    <row r="6271" spans="1:18" x14ac:dyDescent="0.25">
      <c r="A6271" s="81">
        <v>6240</v>
      </c>
      <c r="B6271" s="93">
        <f t="shared" si="1361"/>
        <v>3.5892953073438893E-52</v>
      </c>
      <c r="C6271" s="178">
        <f t="shared" si="1362"/>
        <v>3.5811984752905791E-52</v>
      </c>
      <c r="D6271" s="165">
        <f t="shared" si="1363"/>
        <v>2.2558277767625785E-3</v>
      </c>
      <c r="E6271" s="166">
        <f t="shared" si="1373"/>
        <v>24.291375447755232</v>
      </c>
      <c r="F6271" s="167">
        <f t="shared" si="1374"/>
        <v>14.078621154775302</v>
      </c>
      <c r="G6271" s="167">
        <f t="shared" si="1364"/>
        <v>489260.56887096399</v>
      </c>
      <c r="H6271" s="167">
        <f t="shared" si="1365"/>
        <v>271299.98899881309</v>
      </c>
      <c r="I6271" s="168">
        <f t="shared" si="1366"/>
        <v>760560.55786977708</v>
      </c>
      <c r="J6271" s="168">
        <f t="shared" si="1368"/>
        <v>702713.76579609606</v>
      </c>
      <c r="K6271" s="94"/>
      <c r="L6271" s="265">
        <f t="shared" si="1367"/>
        <v>289828.22708639345</v>
      </c>
      <c r="M6271" s="265">
        <f>$G6271*NonHospFrac+theModel!$H6271*NonHospFrac</f>
        <v>470732.33078338357</v>
      </c>
      <c r="N6271" s="266">
        <f t="shared" si="1369"/>
        <v>760560.55786977708</v>
      </c>
      <c r="O6271" s="158"/>
      <c r="P6271" s="265">
        <f t="shared" si="1370"/>
        <v>267784.4423859255</v>
      </c>
      <c r="Q6271" s="265">
        <f t="shared" si="1371"/>
        <v>470730.77053276455</v>
      </c>
      <c r="R6271" s="266">
        <f t="shared" si="1372"/>
        <v>738515.21291869006</v>
      </c>
    </row>
    <row r="6272" spans="1:18" x14ac:dyDescent="0.25">
      <c r="A6272" s="81">
        <v>6241</v>
      </c>
      <c r="B6272" s="93">
        <f t="shared" si="1361"/>
        <v>3.5222456225673315E-52</v>
      </c>
      <c r="C6272" s="178">
        <f t="shared" si="1362"/>
        <v>3.5143000430553636E-52</v>
      </c>
      <c r="D6272" s="165">
        <f t="shared" si="1363"/>
        <v>2.2558277767625785E-3</v>
      </c>
      <c r="E6272" s="166">
        <f t="shared" si="1373"/>
        <v>24.291375447755232</v>
      </c>
      <c r="F6272" s="167">
        <f t="shared" si="1374"/>
        <v>14.080876982552065</v>
      </c>
      <c r="G6272" s="167">
        <f t="shared" si="1364"/>
        <v>489338.96345017734</v>
      </c>
      <c r="H6272" s="167">
        <f t="shared" si="1365"/>
        <v>271299.98899881309</v>
      </c>
      <c r="I6272" s="168">
        <f t="shared" si="1366"/>
        <v>760638.95244899043</v>
      </c>
      <c r="J6272" s="168">
        <f t="shared" si="1368"/>
        <v>702774.55147099542</v>
      </c>
      <c r="K6272" s="94"/>
      <c r="L6272" s="265">
        <f t="shared" si="1367"/>
        <v>289858.10105457588</v>
      </c>
      <c r="M6272" s="265">
        <f>$G6272*NonHospFrac+theModel!$H6272*NonHospFrac</f>
        <v>470780.85139441455</v>
      </c>
      <c r="N6272" s="266">
        <f t="shared" si="1369"/>
        <v>760638.95244899043</v>
      </c>
      <c r="O6272" s="158"/>
      <c r="P6272" s="265">
        <f t="shared" si="1370"/>
        <v>267807.60609617323</v>
      </c>
      <c r="Q6272" s="265">
        <f t="shared" si="1371"/>
        <v>470779.29114379553</v>
      </c>
      <c r="R6272" s="266">
        <f t="shared" si="1372"/>
        <v>738586.89723996876</v>
      </c>
    </row>
    <row r="6273" spans="1:18" x14ac:dyDescent="0.25">
      <c r="A6273" s="81">
        <v>6242</v>
      </c>
      <c r="B6273" s="93">
        <f t="shared" si="1361"/>
        <v>3.4564484566958324E-52</v>
      </c>
      <c r="C6273" s="178">
        <f t="shared" si="1362"/>
        <v>3.4486513042582695E-52</v>
      </c>
      <c r="D6273" s="165">
        <f t="shared" si="1363"/>
        <v>2.2558277767625785E-3</v>
      </c>
      <c r="E6273" s="166">
        <f t="shared" si="1373"/>
        <v>24.291375447755232</v>
      </c>
      <c r="F6273" s="167">
        <f t="shared" si="1374"/>
        <v>14.083132810328827</v>
      </c>
      <c r="G6273" s="167">
        <f t="shared" si="1364"/>
        <v>489417.35802939086</v>
      </c>
      <c r="H6273" s="167">
        <f t="shared" si="1365"/>
        <v>271299.98899881309</v>
      </c>
      <c r="I6273" s="168">
        <f t="shared" si="1366"/>
        <v>760717.34702820401</v>
      </c>
      <c r="J6273" s="168">
        <f t="shared" si="1368"/>
        <v>702835.3346681511</v>
      </c>
      <c r="K6273" s="94"/>
      <c r="L6273" s="265">
        <f t="shared" si="1367"/>
        <v>289887.9750227583</v>
      </c>
      <c r="M6273" s="265">
        <f>$G6273*NonHospFrac+theModel!$H6273*NonHospFrac</f>
        <v>470829.37200544565</v>
      </c>
      <c r="N6273" s="266">
        <f t="shared" si="1369"/>
        <v>760717.34702820401</v>
      </c>
      <c r="O6273" s="158"/>
      <c r="P6273" s="265">
        <f t="shared" si="1370"/>
        <v>267830.7688622225</v>
      </c>
      <c r="Q6273" s="265">
        <f t="shared" si="1371"/>
        <v>470827.81175482663</v>
      </c>
      <c r="R6273" s="266">
        <f t="shared" si="1372"/>
        <v>738658.58061704913</v>
      </c>
    </row>
    <row r="6274" spans="1:18" x14ac:dyDescent="0.25">
      <c r="A6274" s="81">
        <v>6243</v>
      </c>
      <c r="B6274" s="93">
        <f t="shared" si="1361"/>
        <v>3.3918804121012028E-52</v>
      </c>
      <c r="C6274" s="178">
        <f t="shared" si="1362"/>
        <v>3.3842289140521281E-52</v>
      </c>
      <c r="D6274" s="165">
        <f t="shared" si="1363"/>
        <v>2.2558277767625785E-3</v>
      </c>
      <c r="E6274" s="166">
        <f t="shared" si="1373"/>
        <v>24.291375447755232</v>
      </c>
      <c r="F6274" s="167">
        <f t="shared" si="1374"/>
        <v>14.08538863810559</v>
      </c>
      <c r="G6274" s="167">
        <f t="shared" si="1364"/>
        <v>489495.75260860426</v>
      </c>
      <c r="H6274" s="167">
        <f t="shared" si="1365"/>
        <v>271299.98899881309</v>
      </c>
      <c r="I6274" s="168">
        <f t="shared" si="1366"/>
        <v>760795.74160741735</v>
      </c>
      <c r="J6274" s="168">
        <f t="shared" si="1368"/>
        <v>702896.11538766383</v>
      </c>
      <c r="K6274" s="94"/>
      <c r="L6274" s="265">
        <f t="shared" si="1367"/>
        <v>289917.84899094072</v>
      </c>
      <c r="M6274" s="265">
        <f>$G6274*NonHospFrac+theModel!$H6274*NonHospFrac</f>
        <v>470877.89261647663</v>
      </c>
      <c r="N6274" s="266">
        <f t="shared" si="1369"/>
        <v>760795.74160741735</v>
      </c>
      <c r="O6274" s="158"/>
      <c r="P6274" s="265">
        <f t="shared" si="1370"/>
        <v>267853.93068411184</v>
      </c>
      <c r="Q6274" s="265">
        <f t="shared" si="1371"/>
        <v>470876.33236585761</v>
      </c>
      <c r="R6274" s="266">
        <f t="shared" si="1372"/>
        <v>738730.26304996945</v>
      </c>
    </row>
    <row r="6275" spans="1:18" x14ac:dyDescent="0.25">
      <c r="A6275" s="81">
        <v>6244</v>
      </c>
      <c r="B6275" s="93">
        <f t="shared" si="1361"/>
        <v>3.3285185282333071E-52</v>
      </c>
      <c r="C6275" s="178">
        <f t="shared" si="1362"/>
        <v>3.3210099636818493E-52</v>
      </c>
      <c r="D6275" s="165">
        <f t="shared" si="1363"/>
        <v>2.2558277767625785E-3</v>
      </c>
      <c r="E6275" s="166">
        <f t="shared" si="1373"/>
        <v>24.291375447755232</v>
      </c>
      <c r="F6275" s="167">
        <f t="shared" si="1374"/>
        <v>14.087644465882352</v>
      </c>
      <c r="G6275" s="167">
        <f t="shared" si="1364"/>
        <v>489574.14718781767</v>
      </c>
      <c r="H6275" s="167">
        <f t="shared" si="1365"/>
        <v>271299.98899881309</v>
      </c>
      <c r="I6275" s="168">
        <f t="shared" si="1366"/>
        <v>760874.1361866307</v>
      </c>
      <c r="J6275" s="168">
        <f t="shared" si="1368"/>
        <v>702956.89362963487</v>
      </c>
      <c r="K6275" s="94"/>
      <c r="L6275" s="265">
        <f t="shared" si="1367"/>
        <v>289947.72295912314</v>
      </c>
      <c r="M6275" s="265">
        <f>$G6275*NonHospFrac+theModel!$H6275*NonHospFrac</f>
        <v>470926.41322750761</v>
      </c>
      <c r="N6275" s="266">
        <f t="shared" si="1369"/>
        <v>760874.1361866307</v>
      </c>
      <c r="O6275" s="158"/>
      <c r="P6275" s="265">
        <f t="shared" si="1370"/>
        <v>267877.09156187973</v>
      </c>
      <c r="Q6275" s="265">
        <f t="shared" si="1371"/>
        <v>470924.85297688859</v>
      </c>
      <c r="R6275" s="266">
        <f t="shared" si="1372"/>
        <v>738801.94453876838</v>
      </c>
    </row>
    <row r="6276" spans="1:18" x14ac:dyDescent="0.25">
      <c r="A6276" s="81">
        <v>6245</v>
      </c>
      <c r="B6276" s="93">
        <f t="shared" si="1361"/>
        <v>3.2663402734560135E-52</v>
      </c>
      <c r="C6276" s="178">
        <f t="shared" si="1362"/>
        <v>3.258971972338793E-52</v>
      </c>
      <c r="D6276" s="165">
        <f t="shared" si="1363"/>
        <v>2.2558277767625785E-3</v>
      </c>
      <c r="E6276" s="166">
        <f t="shared" si="1373"/>
        <v>24.291375447755232</v>
      </c>
      <c r="F6276" s="167">
        <f t="shared" si="1374"/>
        <v>14.089900293659115</v>
      </c>
      <c r="G6276" s="167">
        <f t="shared" si="1364"/>
        <v>489652.54176703101</v>
      </c>
      <c r="H6276" s="167">
        <f t="shared" si="1365"/>
        <v>271299.98899881309</v>
      </c>
      <c r="I6276" s="168">
        <f t="shared" si="1366"/>
        <v>760952.53076584404</v>
      </c>
      <c r="J6276" s="168">
        <f t="shared" si="1368"/>
        <v>703017.66939416504</v>
      </c>
      <c r="K6276" s="94"/>
      <c r="L6276" s="265">
        <f t="shared" si="1367"/>
        <v>289977.59692730557</v>
      </c>
      <c r="M6276" s="265">
        <f>$G6276*NonHospFrac+theModel!$H6276*NonHospFrac</f>
        <v>470974.93383853859</v>
      </c>
      <c r="N6276" s="266">
        <f t="shared" si="1369"/>
        <v>760952.53076584416</v>
      </c>
      <c r="O6276" s="158"/>
      <c r="P6276" s="265">
        <f t="shared" si="1370"/>
        <v>267900.25149556465</v>
      </c>
      <c r="Q6276" s="265">
        <f t="shared" si="1371"/>
        <v>470973.37358791957</v>
      </c>
      <c r="R6276" s="266">
        <f t="shared" si="1372"/>
        <v>738873.62508348422</v>
      </c>
    </row>
    <row r="6277" spans="1:18" x14ac:dyDescent="0.25">
      <c r="A6277" s="81">
        <v>6246</v>
      </c>
      <c r="B6277" s="93">
        <f t="shared" si="1361"/>
        <v>3.2053235370341236E-52</v>
      </c>
      <c r="C6277" s="178">
        <f t="shared" si="1362"/>
        <v>3.1980928791657709E-52</v>
      </c>
      <c r="D6277" s="165">
        <f t="shared" si="1363"/>
        <v>2.2558277767625785E-3</v>
      </c>
      <c r="E6277" s="166">
        <f t="shared" si="1373"/>
        <v>24.291375447755232</v>
      </c>
      <c r="F6277" s="167">
        <f t="shared" si="1374"/>
        <v>14.092156121435877</v>
      </c>
      <c r="G6277" s="167">
        <f t="shared" si="1364"/>
        <v>489730.93634624453</v>
      </c>
      <c r="H6277" s="167">
        <f t="shared" si="1365"/>
        <v>271299.98899881309</v>
      </c>
      <c r="I6277" s="168">
        <f t="shared" si="1366"/>
        <v>761030.92534505762</v>
      </c>
      <c r="J6277" s="168">
        <f t="shared" si="1368"/>
        <v>703078.44268135563</v>
      </c>
      <c r="K6277" s="94"/>
      <c r="L6277" s="265">
        <f t="shared" si="1367"/>
        <v>290007.47089548799</v>
      </c>
      <c r="M6277" s="265">
        <f>$G6277*NonHospFrac+theModel!$H6277*NonHospFrac</f>
        <v>471023.45444956957</v>
      </c>
      <c r="N6277" s="266">
        <f t="shared" si="1369"/>
        <v>761030.92534505762</v>
      </c>
      <c r="O6277" s="158"/>
      <c r="P6277" s="265">
        <f t="shared" si="1370"/>
        <v>267923.41048520507</v>
      </c>
      <c r="Q6277" s="265">
        <f t="shared" si="1371"/>
        <v>471021.89419895055</v>
      </c>
      <c r="R6277" s="266">
        <f t="shared" si="1372"/>
        <v>738945.30468415562</v>
      </c>
    </row>
    <row r="6278" spans="1:18" x14ac:dyDescent="0.25">
      <c r="A6278" s="81">
        <v>6247</v>
      </c>
      <c r="B6278" s="93">
        <f t="shared" si="1361"/>
        <v>3.1454466212714979E-52</v>
      </c>
      <c r="C6278" s="178">
        <f t="shared" si="1362"/>
        <v>3.1383510354129095E-52</v>
      </c>
      <c r="D6278" s="165">
        <f t="shared" si="1363"/>
        <v>2.2558277767625785E-3</v>
      </c>
      <c r="E6278" s="166">
        <f t="shared" si="1373"/>
        <v>24.291375447755232</v>
      </c>
      <c r="F6278" s="167">
        <f t="shared" si="1374"/>
        <v>14.09441194921264</v>
      </c>
      <c r="G6278" s="167">
        <f t="shared" si="1364"/>
        <v>489809.33092545794</v>
      </c>
      <c r="H6278" s="167">
        <f t="shared" si="1365"/>
        <v>271299.98899881309</v>
      </c>
      <c r="I6278" s="168">
        <f t="shared" si="1366"/>
        <v>761109.31992427097</v>
      </c>
      <c r="J6278" s="168">
        <f t="shared" si="1368"/>
        <v>703139.21349130722</v>
      </c>
      <c r="K6278" s="94"/>
      <c r="L6278" s="265">
        <f t="shared" si="1367"/>
        <v>290037.34486367041</v>
      </c>
      <c r="M6278" s="265">
        <f>$G6278*NonHospFrac+theModel!$H6278*NonHospFrac</f>
        <v>471071.97506060055</v>
      </c>
      <c r="N6278" s="266">
        <f t="shared" si="1369"/>
        <v>761109.31992427097</v>
      </c>
      <c r="O6278" s="158"/>
      <c r="P6278" s="265">
        <f t="shared" si="1370"/>
        <v>267946.56853083946</v>
      </c>
      <c r="Q6278" s="265">
        <f t="shared" si="1371"/>
        <v>471070.41480998154</v>
      </c>
      <c r="R6278" s="266">
        <f t="shared" si="1372"/>
        <v>739016.983340821</v>
      </c>
    </row>
    <row r="6279" spans="1:18" x14ac:dyDescent="0.25">
      <c r="A6279" s="81">
        <v>6248</v>
      </c>
      <c r="B6279" s="93">
        <f t="shared" si="1361"/>
        <v>3.0866882337946066E-52</v>
      </c>
      <c r="C6279" s="178">
        <f t="shared" si="1362"/>
        <v>3.0797251967386064E-52</v>
      </c>
      <c r="D6279" s="165">
        <f t="shared" si="1363"/>
        <v>2.2558277767625785E-3</v>
      </c>
      <c r="E6279" s="166">
        <f t="shared" si="1373"/>
        <v>24.291375447755232</v>
      </c>
      <c r="F6279" s="167">
        <f t="shared" si="1374"/>
        <v>14.096667776989403</v>
      </c>
      <c r="G6279" s="167">
        <f t="shared" si="1364"/>
        <v>489887.72550467134</v>
      </c>
      <c r="H6279" s="167">
        <f t="shared" si="1365"/>
        <v>271299.98899881309</v>
      </c>
      <c r="I6279" s="168">
        <f t="shared" si="1366"/>
        <v>761187.71450348443</v>
      </c>
      <c r="J6279" s="168">
        <f t="shared" si="1368"/>
        <v>703199.98182412109</v>
      </c>
      <c r="K6279" s="94"/>
      <c r="L6279" s="265">
        <f t="shared" si="1367"/>
        <v>290067.21883185284</v>
      </c>
      <c r="M6279" s="265">
        <f>$G6279*NonHospFrac+theModel!$H6279*NonHospFrac</f>
        <v>471120.49567163154</v>
      </c>
      <c r="N6279" s="266">
        <f t="shared" si="1369"/>
        <v>761187.71450348431</v>
      </c>
      <c r="O6279" s="158"/>
      <c r="P6279" s="265">
        <f t="shared" si="1370"/>
        <v>267969.72563250636</v>
      </c>
      <c r="Q6279" s="265">
        <f t="shared" si="1371"/>
        <v>471118.93542101252</v>
      </c>
      <c r="R6279" s="266">
        <f t="shared" si="1372"/>
        <v>739088.66105351888</v>
      </c>
    </row>
    <row r="6280" spans="1:18" x14ac:dyDescent="0.25">
      <c r="A6280" s="81">
        <v>6249</v>
      </c>
      <c r="B6280" s="93">
        <f t="shared" si="1361"/>
        <v>3.0290274799814176E-52</v>
      </c>
      <c r="C6280" s="178">
        <f t="shared" si="1362"/>
        <v>3.0221945156554982E-52</v>
      </c>
      <c r="D6280" s="165">
        <f t="shared" si="1363"/>
        <v>2.2558277767625785E-3</v>
      </c>
      <c r="E6280" s="166">
        <f t="shared" si="1373"/>
        <v>24.291375447755232</v>
      </c>
      <c r="F6280" s="167">
        <f t="shared" si="1374"/>
        <v>14.098923604766165</v>
      </c>
      <c r="G6280" s="167">
        <f t="shared" si="1364"/>
        <v>489966.12008388469</v>
      </c>
      <c r="H6280" s="167">
        <f t="shared" si="1365"/>
        <v>271299.98899881309</v>
      </c>
      <c r="I6280" s="168">
        <f t="shared" si="1366"/>
        <v>761266.10908269777</v>
      </c>
      <c r="J6280" s="168">
        <f t="shared" si="1368"/>
        <v>703260.74767989793</v>
      </c>
      <c r="K6280" s="94"/>
      <c r="L6280" s="265">
        <f t="shared" si="1367"/>
        <v>290097.09280003526</v>
      </c>
      <c r="M6280" s="265">
        <f>$G6280*NonHospFrac+theModel!$H6280*NonHospFrac</f>
        <v>471169.01628266252</v>
      </c>
      <c r="N6280" s="266">
        <f t="shared" si="1369"/>
        <v>761266.10908269777</v>
      </c>
      <c r="O6280" s="158"/>
      <c r="P6280" s="265">
        <f t="shared" si="1370"/>
        <v>267992.8817902442</v>
      </c>
      <c r="Q6280" s="265">
        <f t="shared" si="1371"/>
        <v>471167.4560320435</v>
      </c>
      <c r="R6280" s="266">
        <f t="shared" si="1372"/>
        <v>739160.33782228769</v>
      </c>
    </row>
    <row r="6281" spans="1:18" x14ac:dyDescent="0.25">
      <c r="A6281" s="81">
        <v>6250</v>
      </c>
      <c r="B6281" s="93">
        <f t="shared" si="1361"/>
        <v>2.9724438555309881E-52</v>
      </c>
      <c r="C6281" s="178">
        <f t="shared" si="1362"/>
        <v>2.9657385341168139E-52</v>
      </c>
      <c r="D6281" s="165">
        <f t="shared" si="1363"/>
        <v>2.2558277767625785E-3</v>
      </c>
      <c r="E6281" s="166">
        <f t="shared" si="1373"/>
        <v>24.291375447755232</v>
      </c>
      <c r="F6281" s="167">
        <f t="shared" si="1374"/>
        <v>14.101179432542928</v>
      </c>
      <c r="G6281" s="167">
        <f t="shared" si="1364"/>
        <v>490044.51466309815</v>
      </c>
      <c r="H6281" s="167">
        <f t="shared" si="1365"/>
        <v>271299.98899881309</v>
      </c>
      <c r="I6281" s="168">
        <f t="shared" si="1366"/>
        <v>761344.50366191124</v>
      </c>
      <c r="J6281" s="168">
        <f t="shared" si="1368"/>
        <v>703321.51105873892</v>
      </c>
      <c r="K6281" s="94"/>
      <c r="L6281" s="265">
        <f t="shared" si="1367"/>
        <v>290126.96676821768</v>
      </c>
      <c r="M6281" s="265">
        <f>$G6281*NonHospFrac+theModel!$H6281*NonHospFrac</f>
        <v>471217.5368936935</v>
      </c>
      <c r="N6281" s="266">
        <f t="shared" si="1369"/>
        <v>761344.50366191124</v>
      </c>
      <c r="O6281" s="158"/>
      <c r="P6281" s="265">
        <f t="shared" si="1370"/>
        <v>268016.03700409143</v>
      </c>
      <c r="Q6281" s="265">
        <f t="shared" si="1371"/>
        <v>471215.97664307448</v>
      </c>
      <c r="R6281" s="266">
        <f t="shared" si="1372"/>
        <v>739232.01364716585</v>
      </c>
    </row>
    <row r="6282" spans="1:18" x14ac:dyDescent="0.25">
      <c r="A6282" s="81">
        <v>6251</v>
      </c>
      <c r="B6282" s="93">
        <f t="shared" si="1361"/>
        <v>2.9169172391721344E-52</v>
      </c>
      <c r="C6282" s="178">
        <f t="shared" si="1362"/>
        <v>2.9103371762414921E-52</v>
      </c>
      <c r="D6282" s="165">
        <f t="shared" si="1363"/>
        <v>2.2558277767625785E-3</v>
      </c>
      <c r="E6282" s="166">
        <f t="shared" si="1373"/>
        <v>24.291375447755232</v>
      </c>
      <c r="F6282" s="167">
        <f t="shared" si="1374"/>
        <v>14.10343526031969</v>
      </c>
      <c r="G6282" s="167">
        <f t="shared" si="1364"/>
        <v>490122.90924231161</v>
      </c>
      <c r="H6282" s="167">
        <f t="shared" si="1365"/>
        <v>271299.98899881309</v>
      </c>
      <c r="I6282" s="168">
        <f t="shared" si="1366"/>
        <v>761422.8982411247</v>
      </c>
      <c r="J6282" s="168">
        <f t="shared" si="1368"/>
        <v>703382.27196074498</v>
      </c>
      <c r="K6282" s="94"/>
      <c r="L6282" s="265">
        <f t="shared" si="1367"/>
        <v>290156.8407364001</v>
      </c>
      <c r="M6282" s="265">
        <f>$G6282*NonHospFrac+theModel!$H6282*NonHospFrac</f>
        <v>471266.05750472459</v>
      </c>
      <c r="N6282" s="266">
        <f t="shared" si="1369"/>
        <v>761422.8982411247</v>
      </c>
      <c r="O6282" s="158"/>
      <c r="P6282" s="265">
        <f t="shared" si="1370"/>
        <v>268039.1912740866</v>
      </c>
      <c r="Q6282" s="265">
        <f t="shared" si="1371"/>
        <v>471264.49725410558</v>
      </c>
      <c r="R6282" s="266">
        <f t="shared" si="1372"/>
        <v>739303.68852819223</v>
      </c>
    </row>
    <row r="6283" spans="1:18" x14ac:dyDescent="0.25">
      <c r="A6283" s="81">
        <v>6252</v>
      </c>
      <c r="B6283" s="93">
        <f t="shared" si="1361"/>
        <v>2.8624278855082605E-52</v>
      </c>
      <c r="C6283" s="178">
        <f t="shared" si="1362"/>
        <v>2.8559707411751512E-52</v>
      </c>
      <c r="D6283" s="165">
        <f t="shared" si="1363"/>
        <v>2.2558277767625785E-3</v>
      </c>
      <c r="E6283" s="166">
        <f t="shared" si="1373"/>
        <v>24.291375447755232</v>
      </c>
      <c r="F6283" s="167">
        <f t="shared" si="1374"/>
        <v>14.105691088096453</v>
      </c>
      <c r="G6283" s="167">
        <f t="shared" si="1364"/>
        <v>490201.30382152507</v>
      </c>
      <c r="H6283" s="167">
        <f t="shared" si="1365"/>
        <v>271299.98899881309</v>
      </c>
      <c r="I6283" s="168">
        <f t="shared" si="1366"/>
        <v>761501.29282033816</v>
      </c>
      <c r="J6283" s="168">
        <f t="shared" si="1368"/>
        <v>703443.03038601705</v>
      </c>
      <c r="K6283" s="94"/>
      <c r="L6283" s="265">
        <f t="shared" si="1367"/>
        <v>290186.71470458258</v>
      </c>
      <c r="M6283" s="265">
        <f>$G6283*NonHospFrac+theModel!$H6283*NonHospFrac</f>
        <v>471314.57811575558</v>
      </c>
      <c r="N6283" s="266">
        <f t="shared" si="1369"/>
        <v>761501.29282033816</v>
      </c>
      <c r="O6283" s="158"/>
      <c r="P6283" s="265">
        <f t="shared" si="1370"/>
        <v>268062.34460026817</v>
      </c>
      <c r="Q6283" s="265">
        <f t="shared" si="1371"/>
        <v>471313.01786513656</v>
      </c>
      <c r="R6283" s="266">
        <f t="shared" si="1372"/>
        <v>739375.36246540467</v>
      </c>
    </row>
    <row r="6284" spans="1:18" x14ac:dyDescent="0.25">
      <c r="A6284" s="81">
        <v>6253</v>
      </c>
      <c r="B6284" s="93">
        <f t="shared" si="1361"/>
        <v>2.8089564179958465E-52</v>
      </c>
      <c r="C6284" s="178">
        <f t="shared" si="1362"/>
        <v>2.8026198960844159E-52</v>
      </c>
      <c r="D6284" s="165">
        <f t="shared" si="1363"/>
        <v>2.2558277767625785E-3</v>
      </c>
      <c r="E6284" s="166">
        <f t="shared" si="1373"/>
        <v>24.291375447755232</v>
      </c>
      <c r="F6284" s="167">
        <f t="shared" si="1374"/>
        <v>14.107946915873216</v>
      </c>
      <c r="G6284" s="167">
        <f t="shared" si="1364"/>
        <v>490279.69840073847</v>
      </c>
      <c r="H6284" s="167">
        <f t="shared" si="1365"/>
        <v>271299.98899881309</v>
      </c>
      <c r="I6284" s="168">
        <f t="shared" si="1366"/>
        <v>761579.68739955151</v>
      </c>
      <c r="J6284" s="168">
        <f t="shared" si="1368"/>
        <v>703503.78633465606</v>
      </c>
      <c r="K6284" s="94"/>
      <c r="L6284" s="265">
        <f t="shared" si="1367"/>
        <v>290216.58867276495</v>
      </c>
      <c r="M6284" s="265">
        <f>$G6284*NonHospFrac+theModel!$H6284*NonHospFrac</f>
        <v>471363.09872678656</v>
      </c>
      <c r="N6284" s="266">
        <f t="shared" si="1369"/>
        <v>761579.68739955151</v>
      </c>
      <c r="O6284" s="158"/>
      <c r="P6284" s="265">
        <f t="shared" si="1370"/>
        <v>268085.49698267452</v>
      </c>
      <c r="Q6284" s="265">
        <f t="shared" si="1371"/>
        <v>471361.53847616754</v>
      </c>
      <c r="R6284" s="266">
        <f t="shared" si="1372"/>
        <v>739447.03545884206</v>
      </c>
    </row>
    <row r="6285" spans="1:18" x14ac:dyDescent="0.25">
      <c r="A6285" s="81">
        <v>6254</v>
      </c>
      <c r="B6285" s="93">
        <f t="shared" si="1361"/>
        <v>2.7564838220541033E-52</v>
      </c>
      <c r="C6285" s="178">
        <f t="shared" si="1362"/>
        <v>2.7502656692821169E-52</v>
      </c>
      <c r="D6285" s="165">
        <f t="shared" si="1363"/>
        <v>2.2558277767625785E-3</v>
      </c>
      <c r="E6285" s="166">
        <f t="shared" si="1373"/>
        <v>24.291375447755232</v>
      </c>
      <c r="F6285" s="167">
        <f t="shared" si="1374"/>
        <v>14.110202743649978</v>
      </c>
      <c r="G6285" s="167">
        <f t="shared" si="1364"/>
        <v>490358.09297995182</v>
      </c>
      <c r="H6285" s="167">
        <f t="shared" si="1365"/>
        <v>271299.98899881309</v>
      </c>
      <c r="I6285" s="168">
        <f t="shared" si="1366"/>
        <v>761658.08197876485</v>
      </c>
      <c r="J6285" s="168">
        <f t="shared" si="1368"/>
        <v>703564.53980676294</v>
      </c>
      <c r="K6285" s="94"/>
      <c r="L6285" s="265">
        <f t="shared" si="1367"/>
        <v>290246.46264094737</v>
      </c>
      <c r="M6285" s="265">
        <f>$G6285*NonHospFrac+theModel!$H6285*NonHospFrac</f>
        <v>471411.61933781754</v>
      </c>
      <c r="N6285" s="266">
        <f t="shared" si="1369"/>
        <v>761658.08197876485</v>
      </c>
      <c r="O6285" s="158"/>
      <c r="P6285" s="265">
        <f t="shared" si="1370"/>
        <v>268108.64842134423</v>
      </c>
      <c r="Q6285" s="265">
        <f t="shared" si="1371"/>
        <v>471410.05908719852</v>
      </c>
      <c r="R6285" s="266">
        <f t="shared" si="1372"/>
        <v>739518.70750854281</v>
      </c>
    </row>
    <row r="6286" spans="1:18" x14ac:dyDescent="0.25">
      <c r="A6286" s="81">
        <v>6255</v>
      </c>
      <c r="B6286" s="93">
        <f t="shared" si="1361"/>
        <v>2.7049914383033453E-52</v>
      </c>
      <c r="C6286" s="178">
        <f t="shared" si="1362"/>
        <v>2.6988894434809158E-52</v>
      </c>
      <c r="D6286" s="165">
        <f t="shared" si="1363"/>
        <v>2.2558277767625785E-3</v>
      </c>
      <c r="E6286" s="166">
        <f t="shared" si="1373"/>
        <v>24.291375447755232</v>
      </c>
      <c r="F6286" s="167">
        <f t="shared" si="1374"/>
        <v>14.112458571426741</v>
      </c>
      <c r="G6286" s="167">
        <f t="shared" si="1364"/>
        <v>490436.48755916528</v>
      </c>
      <c r="H6286" s="167">
        <f t="shared" si="1365"/>
        <v>271299.98899881309</v>
      </c>
      <c r="I6286" s="168">
        <f t="shared" si="1366"/>
        <v>761736.47655797843</v>
      </c>
      <c r="J6286" s="168">
        <f t="shared" si="1368"/>
        <v>703625.29080243886</v>
      </c>
      <c r="K6286" s="94"/>
      <c r="L6286" s="265">
        <f t="shared" si="1367"/>
        <v>290276.33660912979</v>
      </c>
      <c r="M6286" s="265">
        <f>$G6286*NonHospFrac+theModel!$H6286*NonHospFrac</f>
        <v>471460.13994884852</v>
      </c>
      <c r="N6286" s="266">
        <f t="shared" si="1369"/>
        <v>761736.47655797831</v>
      </c>
      <c r="O6286" s="158"/>
      <c r="P6286" s="265">
        <f t="shared" si="1370"/>
        <v>268131.79891631572</v>
      </c>
      <c r="Q6286" s="265">
        <f t="shared" si="1371"/>
        <v>471458.5796982295</v>
      </c>
      <c r="R6286" s="266">
        <f t="shared" si="1372"/>
        <v>739590.37861454522</v>
      </c>
    </row>
    <row r="6287" spans="1:18" x14ac:dyDescent="0.25">
      <c r="A6287" s="81">
        <v>6256</v>
      </c>
      <c r="B6287" s="93">
        <f t="shared" si="1361"/>
        <v>2.6544609559296686E-52</v>
      </c>
      <c r="C6287" s="178">
        <f t="shared" si="1362"/>
        <v>2.6484729491729508E-52</v>
      </c>
      <c r="D6287" s="165">
        <f t="shared" si="1363"/>
        <v>2.2558277767625785E-3</v>
      </c>
      <c r="E6287" s="166">
        <f t="shared" si="1373"/>
        <v>24.291375447755232</v>
      </c>
      <c r="F6287" s="167">
        <f t="shared" si="1374"/>
        <v>14.114714399203503</v>
      </c>
      <c r="G6287" s="167">
        <f t="shared" si="1364"/>
        <v>490514.88213837874</v>
      </c>
      <c r="H6287" s="167">
        <f t="shared" si="1365"/>
        <v>271299.98899881309</v>
      </c>
      <c r="I6287" s="168">
        <f t="shared" si="1366"/>
        <v>761814.87113719177</v>
      </c>
      <c r="J6287" s="168">
        <f t="shared" si="1368"/>
        <v>703686.03932178451</v>
      </c>
      <c r="K6287" s="94"/>
      <c r="L6287" s="265">
        <f t="shared" si="1367"/>
        <v>290306.21057731227</v>
      </c>
      <c r="M6287" s="265">
        <f>$G6287*NonHospFrac+theModel!$H6287*NonHospFrac</f>
        <v>471508.6605598795</v>
      </c>
      <c r="N6287" s="266">
        <f t="shared" si="1369"/>
        <v>761814.87113719177</v>
      </c>
      <c r="O6287" s="158"/>
      <c r="P6287" s="265">
        <f t="shared" si="1370"/>
        <v>268154.94846762746</v>
      </c>
      <c r="Q6287" s="265">
        <f t="shared" si="1371"/>
        <v>471507.10030926048</v>
      </c>
      <c r="R6287" s="266">
        <f t="shared" si="1372"/>
        <v>739662.04877688794</v>
      </c>
    </row>
    <row r="6288" spans="1:18" x14ac:dyDescent="0.25">
      <c r="A6288" s="81">
        <v>6257</v>
      </c>
      <c r="B6288" s="93">
        <f t="shared" si="1361"/>
        <v>2.6048744061735819E-52</v>
      </c>
      <c r="C6288" s="178">
        <f t="shared" si="1362"/>
        <v>2.5989982581331576E-52</v>
      </c>
      <c r="D6288" s="165">
        <f t="shared" si="1363"/>
        <v>2.2558277767625785E-3</v>
      </c>
      <c r="E6288" s="166">
        <f t="shared" si="1373"/>
        <v>24.291375447755232</v>
      </c>
      <c r="F6288" s="167">
        <f t="shared" si="1374"/>
        <v>14.116970226980266</v>
      </c>
      <c r="G6288" s="167">
        <f t="shared" si="1364"/>
        <v>490593.27671759215</v>
      </c>
      <c r="H6288" s="167">
        <f t="shared" si="1365"/>
        <v>271299.98899881309</v>
      </c>
      <c r="I6288" s="168">
        <f t="shared" si="1366"/>
        <v>761893.26571640524</v>
      </c>
      <c r="J6288" s="168">
        <f t="shared" si="1368"/>
        <v>703746.78536490095</v>
      </c>
      <c r="K6288" s="94"/>
      <c r="L6288" s="265">
        <f t="shared" si="1367"/>
        <v>290336.08454549464</v>
      </c>
      <c r="M6288" s="265">
        <f>$G6288*NonHospFrac+theModel!$H6288*NonHospFrac</f>
        <v>471557.18117091048</v>
      </c>
      <c r="N6288" s="266">
        <f t="shared" si="1369"/>
        <v>761893.26571640512</v>
      </c>
      <c r="O6288" s="158"/>
      <c r="P6288" s="265">
        <f t="shared" si="1370"/>
        <v>268178.09707531787</v>
      </c>
      <c r="Q6288" s="265">
        <f t="shared" si="1371"/>
        <v>471555.62092029146</v>
      </c>
      <c r="R6288" s="266">
        <f t="shared" si="1372"/>
        <v>739733.71799560939</v>
      </c>
    </row>
    <row r="6289" spans="1:18" x14ac:dyDescent="0.25">
      <c r="A6289" s="81">
        <v>6258</v>
      </c>
      <c r="B6289" s="93">
        <f t="shared" si="1361"/>
        <v>2.5562141559402738E-52</v>
      </c>
      <c r="C6289" s="178">
        <f t="shared" si="1362"/>
        <v>2.5504477770439501E-52</v>
      </c>
      <c r="D6289" s="165">
        <f t="shared" si="1363"/>
        <v>2.2558277767625785E-3</v>
      </c>
      <c r="E6289" s="166">
        <f t="shared" si="1373"/>
        <v>24.291375447755232</v>
      </c>
      <c r="F6289" s="167">
        <f t="shared" si="1374"/>
        <v>14.119226054757029</v>
      </c>
      <c r="G6289" s="167">
        <f t="shared" si="1364"/>
        <v>490671.67129680549</v>
      </c>
      <c r="H6289" s="167">
        <f t="shared" si="1365"/>
        <v>271299.98899881309</v>
      </c>
      <c r="I6289" s="168">
        <f t="shared" si="1366"/>
        <v>761971.66029561858</v>
      </c>
      <c r="J6289" s="168">
        <f t="shared" si="1368"/>
        <v>703807.52893188898</v>
      </c>
      <c r="K6289" s="94"/>
      <c r="L6289" s="265">
        <f t="shared" si="1367"/>
        <v>290365.95851367706</v>
      </c>
      <c r="M6289" s="265">
        <f>$G6289*NonHospFrac+theModel!$H6289*NonHospFrac</f>
        <v>471605.70178194146</v>
      </c>
      <c r="N6289" s="266">
        <f t="shared" si="1369"/>
        <v>761971.66029561847</v>
      </c>
      <c r="O6289" s="158"/>
      <c r="P6289" s="265">
        <f t="shared" si="1370"/>
        <v>268201.24473942549</v>
      </c>
      <c r="Q6289" s="265">
        <f t="shared" si="1371"/>
        <v>471604.14153132244</v>
      </c>
      <c r="R6289" s="266">
        <f t="shared" si="1372"/>
        <v>739805.38627074799</v>
      </c>
    </row>
    <row r="6290" spans="1:18" x14ac:dyDescent="0.25">
      <c r="A6290" s="81">
        <v>6259</v>
      </c>
      <c r="B6290" s="93">
        <f t="shared" si="1361"/>
        <v>2.5084629015292787E-52</v>
      </c>
      <c r="C6290" s="178">
        <f t="shared" si="1362"/>
        <v>2.5028042412390303E-52</v>
      </c>
      <c r="D6290" s="165">
        <f t="shared" si="1363"/>
        <v>2.2558277767625785E-3</v>
      </c>
      <c r="E6290" s="166">
        <f t="shared" si="1373"/>
        <v>24.291375447755232</v>
      </c>
      <c r="F6290" s="167">
        <f t="shared" si="1374"/>
        <v>14.121481882533791</v>
      </c>
      <c r="G6290" s="167">
        <f t="shared" si="1364"/>
        <v>490750.06587601901</v>
      </c>
      <c r="H6290" s="167">
        <f t="shared" si="1365"/>
        <v>271299.98899881309</v>
      </c>
      <c r="I6290" s="168">
        <f t="shared" si="1366"/>
        <v>762050.05487483204</v>
      </c>
      <c r="J6290" s="168">
        <f t="shared" si="1368"/>
        <v>703868.27002284979</v>
      </c>
      <c r="K6290" s="94"/>
      <c r="L6290" s="265">
        <f t="shared" si="1367"/>
        <v>290395.83248185954</v>
      </c>
      <c r="M6290" s="265">
        <f>$G6290*NonHospFrac+theModel!$H6290*NonHospFrac</f>
        <v>471654.22239297256</v>
      </c>
      <c r="N6290" s="266">
        <f t="shared" si="1369"/>
        <v>762050.05487483204</v>
      </c>
      <c r="O6290" s="158"/>
      <c r="P6290" s="265">
        <f t="shared" si="1370"/>
        <v>268224.39145998878</v>
      </c>
      <c r="Q6290" s="265">
        <f t="shared" si="1371"/>
        <v>471652.66214235354</v>
      </c>
      <c r="R6290" s="266">
        <f t="shared" si="1372"/>
        <v>739877.05360234226</v>
      </c>
    </row>
    <row r="6291" spans="1:18" x14ac:dyDescent="0.25">
      <c r="A6291" s="81">
        <v>6260</v>
      </c>
      <c r="B6291" s="93">
        <f t="shared" si="1361"/>
        <v>2.4616036624810599E-52</v>
      </c>
      <c r="C6291" s="178">
        <f t="shared" si="1362"/>
        <v>2.4560507085638546E-52</v>
      </c>
      <c r="D6291" s="165">
        <f t="shared" si="1363"/>
        <v>2.2558277767625785E-3</v>
      </c>
      <c r="E6291" s="166">
        <f t="shared" si="1373"/>
        <v>24.291375447755232</v>
      </c>
      <c r="F6291" s="167">
        <f t="shared" si="1374"/>
        <v>14.123737710310554</v>
      </c>
      <c r="G6291" s="167">
        <f t="shared" si="1364"/>
        <v>490828.46045523242</v>
      </c>
      <c r="H6291" s="167">
        <f t="shared" si="1365"/>
        <v>271299.98899881309</v>
      </c>
      <c r="I6291" s="168">
        <f t="shared" si="1366"/>
        <v>762128.44945404551</v>
      </c>
      <c r="J6291" s="168">
        <f t="shared" si="1368"/>
        <v>703929.00863788417</v>
      </c>
      <c r="K6291" s="94"/>
      <c r="L6291" s="265">
        <f t="shared" si="1367"/>
        <v>290425.70645004197</v>
      </c>
      <c r="M6291" s="265">
        <f>$G6291*NonHospFrac+theModel!$H6291*NonHospFrac</f>
        <v>471702.74300400354</v>
      </c>
      <c r="N6291" s="266">
        <f t="shared" si="1369"/>
        <v>762128.44945404551</v>
      </c>
      <c r="O6291" s="158"/>
      <c r="P6291" s="265">
        <f t="shared" si="1370"/>
        <v>268247.53723704611</v>
      </c>
      <c r="Q6291" s="265">
        <f t="shared" si="1371"/>
        <v>471701.18275338452</v>
      </c>
      <c r="R6291" s="266">
        <f t="shared" si="1372"/>
        <v>739948.71999043063</v>
      </c>
    </row>
    <row r="6292" spans="1:18" x14ac:dyDescent="0.25">
      <c r="A6292" s="81">
        <v>6261</v>
      </c>
      <c r="B6292" s="93">
        <f t="shared" si="1361"/>
        <v>2.4156197755391094E-52</v>
      </c>
      <c r="C6292" s="178">
        <f t="shared" si="1362"/>
        <v>2.4101705533513514E-52</v>
      </c>
      <c r="D6292" s="165">
        <f t="shared" si="1363"/>
        <v>2.2558277767625785E-3</v>
      </c>
      <c r="E6292" s="166">
        <f t="shared" si="1373"/>
        <v>24.291375447755232</v>
      </c>
      <c r="F6292" s="167">
        <f t="shared" si="1374"/>
        <v>14.125993538087316</v>
      </c>
      <c r="G6292" s="167">
        <f t="shared" si="1364"/>
        <v>490906.85503444582</v>
      </c>
      <c r="H6292" s="167">
        <f t="shared" si="1365"/>
        <v>271299.98899881309</v>
      </c>
      <c r="I6292" s="168">
        <f t="shared" si="1366"/>
        <v>762206.84403325897</v>
      </c>
      <c r="J6292" s="168">
        <f t="shared" si="1368"/>
        <v>703989.74477709294</v>
      </c>
      <c r="K6292" s="94"/>
      <c r="L6292" s="265">
        <f t="shared" si="1367"/>
        <v>290455.58041822439</v>
      </c>
      <c r="M6292" s="265">
        <f>$G6292*NonHospFrac+theModel!$H6292*NonHospFrac</f>
        <v>471751.26361503452</v>
      </c>
      <c r="N6292" s="266">
        <f t="shared" si="1369"/>
        <v>762206.84403325897</v>
      </c>
      <c r="O6292" s="158"/>
      <c r="P6292" s="265">
        <f t="shared" si="1370"/>
        <v>268270.68207063602</v>
      </c>
      <c r="Q6292" s="265">
        <f t="shared" si="1371"/>
        <v>471749.7033644155</v>
      </c>
      <c r="R6292" s="266">
        <f t="shared" si="1372"/>
        <v>740020.38543505152</v>
      </c>
    </row>
    <row r="6293" spans="1:18" x14ac:dyDescent="0.25">
      <c r="A6293" s="81">
        <v>6262</v>
      </c>
      <c r="B6293" s="93">
        <f t="shared" si="1361"/>
        <v>2.3704948887239273E-52</v>
      </c>
      <c r="C6293" s="178">
        <f t="shared" si="1362"/>
        <v>2.3651474605092703E-52</v>
      </c>
      <c r="D6293" s="165">
        <f t="shared" si="1363"/>
        <v>2.2558277767625785E-3</v>
      </c>
      <c r="E6293" s="166">
        <f t="shared" si="1373"/>
        <v>24.291375447755232</v>
      </c>
      <c r="F6293" s="167">
        <f t="shared" si="1374"/>
        <v>14.128249365864079</v>
      </c>
      <c r="G6293" s="167">
        <f t="shared" si="1364"/>
        <v>490985.24961365917</v>
      </c>
      <c r="H6293" s="167">
        <f t="shared" si="1365"/>
        <v>271299.98899881309</v>
      </c>
      <c r="I6293" s="168">
        <f t="shared" si="1366"/>
        <v>762285.23861247231</v>
      </c>
      <c r="J6293" s="168">
        <f t="shared" si="1368"/>
        <v>704050.47844057705</v>
      </c>
      <c r="K6293" s="94"/>
      <c r="L6293" s="265">
        <f t="shared" si="1367"/>
        <v>290485.45438640681</v>
      </c>
      <c r="M6293" s="265">
        <f>$G6293*NonHospFrac+theModel!$H6293*NonHospFrac</f>
        <v>471799.7842260655</v>
      </c>
      <c r="N6293" s="266">
        <f t="shared" si="1369"/>
        <v>762285.23861247231</v>
      </c>
      <c r="O6293" s="158"/>
      <c r="P6293" s="265">
        <f t="shared" si="1370"/>
        <v>268293.82596079697</v>
      </c>
      <c r="Q6293" s="265">
        <f t="shared" si="1371"/>
        <v>471798.22397544648</v>
      </c>
      <c r="R6293" s="266">
        <f t="shared" si="1372"/>
        <v>740092.04993624345</v>
      </c>
    </row>
    <row r="6294" spans="1:18" x14ac:dyDescent="0.25">
      <c r="A6294" s="81">
        <v>6263</v>
      </c>
      <c r="B6294" s="93">
        <f t="shared" si="1361"/>
        <v>2.3262129555187714E-52</v>
      </c>
      <c r="C6294" s="178">
        <f t="shared" si="1362"/>
        <v>2.3209654197190471E-52</v>
      </c>
      <c r="D6294" s="165">
        <f t="shared" si="1363"/>
        <v>2.2558277767625785E-3</v>
      </c>
      <c r="E6294" s="166">
        <f t="shared" si="1373"/>
        <v>24.291375447755232</v>
      </c>
      <c r="F6294" s="167">
        <f t="shared" si="1374"/>
        <v>14.130505193640841</v>
      </c>
      <c r="G6294" s="167">
        <f t="shared" si="1364"/>
        <v>491063.64419287269</v>
      </c>
      <c r="H6294" s="167">
        <f t="shared" si="1365"/>
        <v>271299.98899881309</v>
      </c>
      <c r="I6294" s="168">
        <f t="shared" si="1366"/>
        <v>762363.63319168577</v>
      </c>
      <c r="J6294" s="168">
        <f t="shared" si="1368"/>
        <v>704111.20962843753</v>
      </c>
      <c r="K6294" s="94"/>
      <c r="L6294" s="265">
        <f t="shared" si="1367"/>
        <v>290515.32835458923</v>
      </c>
      <c r="M6294" s="265">
        <f>$G6294*NonHospFrac+theModel!$H6294*NonHospFrac</f>
        <v>471848.30483709648</v>
      </c>
      <c r="N6294" s="266">
        <f t="shared" si="1369"/>
        <v>762363.63319168566</v>
      </c>
      <c r="O6294" s="158"/>
      <c r="P6294" s="265">
        <f t="shared" si="1370"/>
        <v>268316.96890756738</v>
      </c>
      <c r="Q6294" s="265">
        <f t="shared" si="1371"/>
        <v>471846.74458647746</v>
      </c>
      <c r="R6294" s="266">
        <f t="shared" si="1372"/>
        <v>740163.71349404484</v>
      </c>
    </row>
    <row r="6295" spans="1:18" x14ac:dyDescent="0.25">
      <c r="A6295" s="81">
        <v>6264</v>
      </c>
      <c r="B6295" s="93">
        <f t="shared" si="1361"/>
        <v>2.282758229162937E-52</v>
      </c>
      <c r="C6295" s="178">
        <f t="shared" si="1362"/>
        <v>2.2776087197419578E-52</v>
      </c>
      <c r="D6295" s="165">
        <f t="shared" si="1363"/>
        <v>2.2558277767625785E-3</v>
      </c>
      <c r="E6295" s="166">
        <f t="shared" si="1373"/>
        <v>24.291375447755232</v>
      </c>
      <c r="F6295" s="167">
        <f t="shared" si="1374"/>
        <v>14.132761021417604</v>
      </c>
      <c r="G6295" s="167">
        <f t="shared" si="1364"/>
        <v>491142.03877208609</v>
      </c>
      <c r="H6295" s="167">
        <f t="shared" si="1365"/>
        <v>271299.98899881309</v>
      </c>
      <c r="I6295" s="168">
        <f t="shared" si="1366"/>
        <v>762442.02777089924</v>
      </c>
      <c r="J6295" s="168">
        <f t="shared" si="1368"/>
        <v>704171.93834077532</v>
      </c>
      <c r="K6295" s="94"/>
      <c r="L6295" s="265">
        <f t="shared" si="1367"/>
        <v>290545.20232277166</v>
      </c>
      <c r="M6295" s="265">
        <f>$G6295*NonHospFrac+theModel!$H6295*NonHospFrac</f>
        <v>471896.82544812746</v>
      </c>
      <c r="N6295" s="266">
        <f t="shared" si="1369"/>
        <v>762442.02777089912</v>
      </c>
      <c r="O6295" s="158"/>
      <c r="P6295" s="265">
        <f t="shared" si="1370"/>
        <v>268340.11091098574</v>
      </c>
      <c r="Q6295" s="265">
        <f t="shared" si="1371"/>
        <v>471895.26519750844</v>
      </c>
      <c r="R6295" s="266">
        <f t="shared" si="1372"/>
        <v>740235.37610849412</v>
      </c>
    </row>
    <row r="6296" spans="1:18" x14ac:dyDescent="0.25">
      <c r="A6296" s="81">
        <v>6265</v>
      </c>
      <c r="B6296" s="93">
        <f t="shared" si="1361"/>
        <v>2.2401152570527008E-52</v>
      </c>
      <c r="C6296" s="178">
        <f t="shared" si="1362"/>
        <v>2.2350619428326917E-52</v>
      </c>
      <c r="D6296" s="165">
        <f t="shared" si="1363"/>
        <v>2.2558277767625785E-3</v>
      </c>
      <c r="E6296" s="166">
        <f t="shared" si="1373"/>
        <v>24.291375447755232</v>
      </c>
      <c r="F6296" s="167">
        <f t="shared" si="1374"/>
        <v>14.135016849194367</v>
      </c>
      <c r="G6296" s="167">
        <f t="shared" si="1364"/>
        <v>491220.43335129949</v>
      </c>
      <c r="H6296" s="167">
        <f t="shared" si="1365"/>
        <v>271299.98899881309</v>
      </c>
      <c r="I6296" s="168">
        <f t="shared" si="1366"/>
        <v>762520.42235011258</v>
      </c>
      <c r="J6296" s="168">
        <f t="shared" si="1368"/>
        <v>704232.66457769112</v>
      </c>
      <c r="K6296" s="94"/>
      <c r="L6296" s="265">
        <f t="shared" si="1367"/>
        <v>290575.07629095408</v>
      </c>
      <c r="M6296" s="265">
        <f>$G6296*NonHospFrac+theModel!$H6296*NonHospFrac</f>
        <v>471945.34605915844</v>
      </c>
      <c r="N6296" s="266">
        <f t="shared" si="1369"/>
        <v>762520.42235011258</v>
      </c>
      <c r="O6296" s="158"/>
      <c r="P6296" s="265">
        <f t="shared" si="1370"/>
        <v>268363.25197109045</v>
      </c>
      <c r="Q6296" s="265">
        <f t="shared" si="1371"/>
        <v>471943.78580853943</v>
      </c>
      <c r="R6296" s="266">
        <f t="shared" si="1372"/>
        <v>740307.03777962993</v>
      </c>
    </row>
    <row r="6297" spans="1:18" x14ac:dyDescent="0.25">
      <c r="A6297" s="81">
        <v>6266</v>
      </c>
      <c r="B6297" s="93">
        <f t="shared" si="1361"/>
        <v>2.1982688752458181E-52</v>
      </c>
      <c r="C6297" s="178">
        <f t="shared" si="1362"/>
        <v>2.1933099592562458E-52</v>
      </c>
      <c r="D6297" s="165">
        <f t="shared" si="1363"/>
        <v>2.2558277767625785E-3</v>
      </c>
      <c r="E6297" s="166">
        <f t="shared" si="1373"/>
        <v>24.291375447755232</v>
      </c>
      <c r="F6297" s="167">
        <f t="shared" si="1374"/>
        <v>14.137272676971129</v>
      </c>
      <c r="G6297" s="167">
        <f t="shared" si="1364"/>
        <v>491298.82793051284</v>
      </c>
      <c r="H6297" s="167">
        <f t="shared" si="1365"/>
        <v>271299.98899881309</v>
      </c>
      <c r="I6297" s="168">
        <f t="shared" si="1366"/>
        <v>762598.81692932593</v>
      </c>
      <c r="J6297" s="168">
        <f t="shared" si="1368"/>
        <v>704293.38833928597</v>
      </c>
      <c r="K6297" s="94"/>
      <c r="L6297" s="265">
        <f t="shared" si="1367"/>
        <v>290604.9502591365</v>
      </c>
      <c r="M6297" s="265">
        <f>$G6297*NonHospFrac+theModel!$H6297*NonHospFrac</f>
        <v>471993.86667018943</v>
      </c>
      <c r="N6297" s="266">
        <f t="shared" si="1369"/>
        <v>762598.81692932593</v>
      </c>
      <c r="O6297" s="158"/>
      <c r="P6297" s="265">
        <f t="shared" si="1370"/>
        <v>268386.39208791999</v>
      </c>
      <c r="Q6297" s="265">
        <f t="shared" si="1371"/>
        <v>471992.30641957041</v>
      </c>
      <c r="R6297" s="266">
        <f t="shared" si="1372"/>
        <v>740378.69850749034</v>
      </c>
    </row>
    <row r="6298" spans="1:18" x14ac:dyDescent="0.25">
      <c r="A6298" s="81">
        <v>6267</v>
      </c>
      <c r="B6298" s="93">
        <f t="shared" si="1361"/>
        <v>2.1572042030697015E-52</v>
      </c>
      <c r="C6298" s="178">
        <f t="shared" si="1362"/>
        <v>2.1523379219082679E-52</v>
      </c>
      <c r="D6298" s="165">
        <f t="shared" si="1363"/>
        <v>2.2558277767625785E-3</v>
      </c>
      <c r="E6298" s="166">
        <f t="shared" si="1373"/>
        <v>24.291375447755232</v>
      </c>
      <c r="F6298" s="167">
        <f t="shared" si="1374"/>
        <v>14.139528504747892</v>
      </c>
      <c r="G6298" s="167">
        <f t="shared" si="1364"/>
        <v>491377.22250972636</v>
      </c>
      <c r="H6298" s="167">
        <f t="shared" si="1365"/>
        <v>271299.98899881309</v>
      </c>
      <c r="I6298" s="168">
        <f t="shared" si="1366"/>
        <v>762677.21150853951</v>
      </c>
      <c r="J6298" s="168">
        <f t="shared" si="1368"/>
        <v>704354.10962566093</v>
      </c>
      <c r="K6298" s="94"/>
      <c r="L6298" s="265">
        <f t="shared" si="1367"/>
        <v>290634.82422731892</v>
      </c>
      <c r="M6298" s="265">
        <f>$G6298*NonHospFrac+theModel!$H6298*NonHospFrac</f>
        <v>472042.38728122052</v>
      </c>
      <c r="N6298" s="266">
        <f t="shared" si="1369"/>
        <v>762677.21150853951</v>
      </c>
      <c r="O6298" s="158"/>
      <c r="P6298" s="265">
        <f t="shared" si="1370"/>
        <v>268409.53126151284</v>
      </c>
      <c r="Q6298" s="265">
        <f t="shared" si="1371"/>
        <v>472040.8270306015</v>
      </c>
      <c r="R6298" s="266">
        <f t="shared" si="1372"/>
        <v>740450.35829211434</v>
      </c>
    </row>
    <row r="6299" spans="1:18" x14ac:dyDescent="0.25">
      <c r="A6299" s="81">
        <v>6268</v>
      </c>
      <c r="B6299" s="93">
        <f t="shared" si="1361"/>
        <v>2.1169066378293147E-52</v>
      </c>
      <c r="C6299" s="178">
        <f t="shared" si="1362"/>
        <v>2.1121312610348863E-52</v>
      </c>
      <c r="D6299" s="165">
        <f t="shared" si="1363"/>
        <v>2.2558277767625785E-3</v>
      </c>
      <c r="E6299" s="166">
        <f t="shared" si="1373"/>
        <v>24.291375447755232</v>
      </c>
      <c r="F6299" s="167">
        <f t="shared" si="1374"/>
        <v>14.141784332524654</v>
      </c>
      <c r="G6299" s="167">
        <f t="shared" si="1364"/>
        <v>491455.61708893976</v>
      </c>
      <c r="H6299" s="167">
        <f t="shared" si="1365"/>
        <v>271299.98899881309</v>
      </c>
      <c r="I6299" s="168">
        <f t="shared" si="1366"/>
        <v>762755.60608775285</v>
      </c>
      <c r="J6299" s="168">
        <f t="shared" si="1368"/>
        <v>704414.82843691646</v>
      </c>
      <c r="K6299" s="94"/>
      <c r="L6299" s="265">
        <f t="shared" si="1367"/>
        <v>290664.69819550135</v>
      </c>
      <c r="M6299" s="265">
        <f>$G6299*NonHospFrac+theModel!$H6299*NonHospFrac</f>
        <v>472090.9078922515</v>
      </c>
      <c r="N6299" s="266">
        <f t="shared" si="1369"/>
        <v>762755.60608775285</v>
      </c>
      <c r="O6299" s="158"/>
      <c r="P6299" s="265">
        <f t="shared" si="1370"/>
        <v>268432.66949190741</v>
      </c>
      <c r="Q6299" s="265">
        <f t="shared" si="1371"/>
        <v>472089.34764163248</v>
      </c>
      <c r="R6299" s="266">
        <f t="shared" si="1372"/>
        <v>740522.01713353989</v>
      </c>
    </row>
    <row r="6300" spans="1:18" x14ac:dyDescent="0.25">
      <c r="A6300" s="81">
        <v>6269</v>
      </c>
      <c r="B6300" s="93">
        <f t="shared" si="1361"/>
        <v>2.0773618496149137E-52</v>
      </c>
      <c r="C6300" s="178">
        <f t="shared" si="1362"/>
        <v>2.0726756790521656E-52</v>
      </c>
      <c r="D6300" s="165">
        <f t="shared" si="1363"/>
        <v>2.2558277767625785E-3</v>
      </c>
      <c r="E6300" s="166">
        <f t="shared" si="1373"/>
        <v>24.291375447755232</v>
      </c>
      <c r="F6300" s="167">
        <f t="shared" si="1374"/>
        <v>14.144040160301417</v>
      </c>
      <c r="G6300" s="167">
        <f t="shared" si="1364"/>
        <v>491534.01166815322</v>
      </c>
      <c r="H6300" s="167">
        <f t="shared" si="1365"/>
        <v>271299.98899881309</v>
      </c>
      <c r="I6300" s="168">
        <f t="shared" si="1366"/>
        <v>762834.00066696631</v>
      </c>
      <c r="J6300" s="168">
        <f t="shared" si="1368"/>
        <v>704475.54477315384</v>
      </c>
      <c r="K6300" s="94"/>
      <c r="L6300" s="265">
        <f t="shared" si="1367"/>
        <v>290694.57216368383</v>
      </c>
      <c r="M6300" s="265">
        <f>$G6300*NonHospFrac+theModel!$H6300*NonHospFrac</f>
        <v>472139.42850328248</v>
      </c>
      <c r="N6300" s="266">
        <f t="shared" si="1369"/>
        <v>762834.00066696631</v>
      </c>
      <c r="O6300" s="158"/>
      <c r="P6300" s="265">
        <f t="shared" si="1370"/>
        <v>268455.80677914218</v>
      </c>
      <c r="Q6300" s="265">
        <f t="shared" si="1371"/>
        <v>472137.86825266347</v>
      </c>
      <c r="R6300" s="266">
        <f t="shared" si="1372"/>
        <v>740593.67503180564</v>
      </c>
    </row>
    <row r="6301" spans="1:18" x14ac:dyDescent="0.25">
      <c r="A6301" s="81">
        <v>6270</v>
      </c>
      <c r="B6301" s="93">
        <f t="shared" si="1361"/>
        <v>2.0385557762058399E-52</v>
      </c>
      <c r="C6301" s="178">
        <f t="shared" si="1362"/>
        <v>2.0339571454613948E-52</v>
      </c>
      <c r="D6301" s="165">
        <f t="shared" si="1363"/>
        <v>2.2558277767625785E-3</v>
      </c>
      <c r="E6301" s="166">
        <f t="shared" si="1373"/>
        <v>24.291375447755232</v>
      </c>
      <c r="F6301" s="167">
        <f t="shared" si="1374"/>
        <v>14.14629598807818</v>
      </c>
      <c r="G6301" s="167">
        <f t="shared" si="1364"/>
        <v>491612.40624736663</v>
      </c>
      <c r="H6301" s="167">
        <f t="shared" si="1365"/>
        <v>271299.98899881309</v>
      </c>
      <c r="I6301" s="168">
        <f t="shared" si="1366"/>
        <v>762912.39524617977</v>
      </c>
      <c r="J6301" s="168">
        <f t="shared" si="1368"/>
        <v>704536.2586344739</v>
      </c>
      <c r="K6301" s="94"/>
      <c r="L6301" s="265">
        <f t="shared" si="1367"/>
        <v>290724.44613186619</v>
      </c>
      <c r="M6301" s="265">
        <f>$G6301*NonHospFrac+theModel!$H6301*NonHospFrac</f>
        <v>472187.94911431347</v>
      </c>
      <c r="N6301" s="266">
        <f t="shared" si="1369"/>
        <v>762912.39524617966</v>
      </c>
      <c r="O6301" s="158"/>
      <c r="P6301" s="265">
        <f t="shared" si="1370"/>
        <v>268478.94312325551</v>
      </c>
      <c r="Q6301" s="265">
        <f t="shared" si="1371"/>
        <v>472186.38886369445</v>
      </c>
      <c r="R6301" s="266">
        <f t="shared" si="1372"/>
        <v>740665.33198695001</v>
      </c>
    </row>
    <row r="6302" spans="1:18" x14ac:dyDescent="0.25">
      <c r="A6302" s="81">
        <v>6271</v>
      </c>
      <c r="B6302" s="93">
        <f t="shared" si="1361"/>
        <v>2.0004746180702947E-52</v>
      </c>
      <c r="C6302" s="178">
        <f t="shared" si="1362"/>
        <v>1.9959618918601431E-52</v>
      </c>
      <c r="D6302" s="165">
        <f t="shared" si="1363"/>
        <v>2.2558277767625785E-3</v>
      </c>
      <c r="E6302" s="166">
        <f t="shared" si="1373"/>
        <v>24.291375447755232</v>
      </c>
      <c r="F6302" s="167">
        <f t="shared" si="1374"/>
        <v>14.148551815854942</v>
      </c>
      <c r="G6302" s="167">
        <f t="shared" si="1364"/>
        <v>491690.80082658003</v>
      </c>
      <c r="H6302" s="167">
        <f t="shared" si="1365"/>
        <v>271299.98899881309</v>
      </c>
      <c r="I6302" s="168">
        <f t="shared" si="1366"/>
        <v>762990.78982539312</v>
      </c>
      <c r="J6302" s="168">
        <f t="shared" si="1368"/>
        <v>704596.97002097731</v>
      </c>
      <c r="K6302" s="94"/>
      <c r="L6302" s="265">
        <f t="shared" si="1367"/>
        <v>290754.32010004867</v>
      </c>
      <c r="M6302" s="265">
        <f>$G6302*NonHospFrac+theModel!$H6302*NonHospFrac</f>
        <v>472236.46972534445</v>
      </c>
      <c r="N6302" s="266">
        <f t="shared" si="1369"/>
        <v>762990.78982539312</v>
      </c>
      <c r="O6302" s="158"/>
      <c r="P6302" s="265">
        <f t="shared" si="1370"/>
        <v>268502.07852428599</v>
      </c>
      <c r="Q6302" s="265">
        <f t="shared" si="1371"/>
        <v>472234.90947472543</v>
      </c>
      <c r="R6302" s="266">
        <f t="shared" si="1372"/>
        <v>740736.98799901141</v>
      </c>
    </row>
    <row r="6303" spans="1:18" x14ac:dyDescent="0.25">
      <c r="A6303" s="81">
        <v>6272</v>
      </c>
      <c r="B6303" s="93">
        <f t="shared" ref="B6303:B6366" si="1375">Constant*EXP(PowerTerm*(A6303)/7)</f>
        <v>1.9631048334580401E-52</v>
      </c>
      <c r="C6303" s="178">
        <f t="shared" ref="C6303:C6366" si="1376">(1-theFloor)*B6303</f>
        <v>1.9586764070460286E-52</v>
      </c>
      <c r="D6303" s="165">
        <f t="shared" ref="D6303:D6366" si="1377">theFloor</f>
        <v>2.2558277767625785E-3</v>
      </c>
      <c r="E6303" s="166">
        <f t="shared" si="1373"/>
        <v>24.291375447755232</v>
      </c>
      <c r="F6303" s="167">
        <f t="shared" si="1374"/>
        <v>14.150807643631705</v>
      </c>
      <c r="G6303" s="167">
        <f t="shared" ref="G6303:G6366" si="1378">$B$22*F6303*totInfected/365.25</f>
        <v>491769.19540579349</v>
      </c>
      <c r="H6303" s="167">
        <f t="shared" ref="H6303:H6366" si="1379">lostQALYs_Injured*E6303*totInfected/365.25</f>
        <v>271299.98899881309</v>
      </c>
      <c r="I6303" s="168">
        <f t="shared" ref="I6303:I6366" si="1380">H6303+G6303</f>
        <v>763069.18440460658</v>
      </c>
      <c r="J6303" s="168">
        <f t="shared" si="1368"/>
        <v>704657.67893276515</v>
      </c>
      <c r="K6303" s="94"/>
      <c r="L6303" s="265">
        <f t="shared" ref="L6303:L6366" si="1381">$G6303*HospFrac+$H6303*HospFrac</f>
        <v>290784.19406823104</v>
      </c>
      <c r="M6303" s="265">
        <f>$G6303*NonHospFrac+theModel!$H6303*NonHospFrac</f>
        <v>472284.99033637543</v>
      </c>
      <c r="N6303" s="266">
        <f t="shared" si="1369"/>
        <v>763069.18440460647</v>
      </c>
      <c r="O6303" s="158"/>
      <c r="P6303" s="265">
        <f t="shared" si="1370"/>
        <v>268525.21298227191</v>
      </c>
      <c r="Q6303" s="265">
        <f t="shared" si="1371"/>
        <v>472283.43008575641</v>
      </c>
      <c r="R6303" s="266">
        <f t="shared" si="1372"/>
        <v>740808.64306802838</v>
      </c>
    </row>
    <row r="6304" spans="1:18" x14ac:dyDescent="0.25">
      <c r="A6304" s="81">
        <v>6273</v>
      </c>
      <c r="B6304" s="93">
        <f t="shared" si="1375"/>
        <v>1.9264331335849524E-52</v>
      </c>
      <c r="C6304" s="178">
        <f t="shared" si="1376"/>
        <v>1.9220874322121357E-52</v>
      </c>
      <c r="D6304" s="165">
        <f t="shared" si="1377"/>
        <v>2.2558277767625785E-3</v>
      </c>
      <c r="E6304" s="166">
        <f t="shared" si="1373"/>
        <v>24.291375447755232</v>
      </c>
      <c r="F6304" s="167">
        <f t="shared" si="1374"/>
        <v>14.153063471408467</v>
      </c>
      <c r="G6304" s="167">
        <f t="shared" si="1378"/>
        <v>491847.5899850069</v>
      </c>
      <c r="H6304" s="167">
        <f t="shared" si="1379"/>
        <v>271299.98899881309</v>
      </c>
      <c r="I6304" s="168">
        <f t="shared" si="1380"/>
        <v>763147.57898382004</v>
      </c>
      <c r="J6304" s="168">
        <f t="shared" ref="J6304:J6367" si="1382">J6303+(I6304-I6303)/(1+discountDaily)^A6304</f>
        <v>704718.38536993822</v>
      </c>
      <c r="K6304" s="94"/>
      <c r="L6304" s="265">
        <f t="shared" si="1381"/>
        <v>290814.06803641352</v>
      </c>
      <c r="M6304" s="265">
        <f>$G6304*NonHospFrac+theModel!$H6304*NonHospFrac</f>
        <v>472333.51094740641</v>
      </c>
      <c r="N6304" s="266">
        <f t="shared" ref="N6304:N6367" si="1383">L6304+M6304</f>
        <v>763147.57898381993</v>
      </c>
      <c r="O6304" s="158"/>
      <c r="P6304" s="265">
        <f t="shared" ref="P6304:P6367" si="1384">P6303+(L6304-L6303)/(1+discountDaily)^A6304</f>
        <v>268548.34649725189</v>
      </c>
      <c r="Q6304" s="265">
        <f t="shared" ref="Q6304:Q6367" si="1385">Q6303+(M6304-M6303)/(1+discountDaily)^B6304</f>
        <v>472331.95069678739</v>
      </c>
      <c r="R6304" s="266">
        <f t="shared" ref="R6304:R6367" si="1386">P6304+Q6304</f>
        <v>740880.29719403922</v>
      </c>
    </row>
    <row r="6305" spans="1:18" x14ac:dyDescent="0.25">
      <c r="A6305" s="81">
        <v>6274</v>
      </c>
      <c r="B6305" s="93">
        <f t="shared" si="1375"/>
        <v>1.8904464779074992E-52</v>
      </c>
      <c r="C6305" s="178">
        <f t="shared" si="1376"/>
        <v>1.8861819562321524E-52</v>
      </c>
      <c r="D6305" s="165">
        <f t="shared" si="1377"/>
        <v>2.2558277767625785E-3</v>
      </c>
      <c r="E6305" s="166">
        <f t="shared" ref="E6305:E6368" si="1387">C6305+E6304</f>
        <v>24.291375447755232</v>
      </c>
      <c r="F6305" s="167">
        <f t="shared" ref="F6305:F6368" si="1388">D6305+F6304</f>
        <v>14.15531929918523</v>
      </c>
      <c r="G6305" s="167">
        <f t="shared" si="1378"/>
        <v>491925.9845642203</v>
      </c>
      <c r="H6305" s="167">
        <f t="shared" si="1379"/>
        <v>271299.98899881309</v>
      </c>
      <c r="I6305" s="168">
        <f t="shared" si="1380"/>
        <v>763225.97356303339</v>
      </c>
      <c r="J6305" s="168">
        <f t="shared" si="1382"/>
        <v>704779.08933259733</v>
      </c>
      <c r="K6305" s="94"/>
      <c r="L6305" s="265">
        <f t="shared" si="1381"/>
        <v>290843.94200459588</v>
      </c>
      <c r="M6305" s="265">
        <f>$G6305*NonHospFrac+theModel!$H6305*NonHospFrac</f>
        <v>472382.03155843751</v>
      </c>
      <c r="N6305" s="266">
        <f t="shared" si="1383"/>
        <v>763225.97356303339</v>
      </c>
      <c r="O6305" s="158"/>
      <c r="P6305" s="265">
        <f t="shared" si="1384"/>
        <v>268571.47906926414</v>
      </c>
      <c r="Q6305" s="265">
        <f t="shared" si="1385"/>
        <v>472380.47130781849</v>
      </c>
      <c r="R6305" s="266">
        <f t="shared" si="1386"/>
        <v>740951.95037708269</v>
      </c>
    </row>
    <row r="6306" spans="1:18" x14ac:dyDescent="0.25">
      <c r="A6306" s="81">
        <v>6275</v>
      </c>
      <c r="B6306" s="93">
        <f t="shared" si="1375"/>
        <v>1.8551320694854894E-52</v>
      </c>
      <c r="C6306" s="178">
        <f t="shared" si="1376"/>
        <v>1.8509472110335809E-52</v>
      </c>
      <c r="D6306" s="165">
        <f t="shared" si="1377"/>
        <v>2.2558277767625785E-3</v>
      </c>
      <c r="E6306" s="166">
        <f t="shared" si="1387"/>
        <v>24.291375447755232</v>
      </c>
      <c r="F6306" s="167">
        <f t="shared" si="1388"/>
        <v>14.157575126961992</v>
      </c>
      <c r="G6306" s="167">
        <f t="shared" si="1378"/>
        <v>492004.37914343365</v>
      </c>
      <c r="H6306" s="167">
        <f t="shared" si="1379"/>
        <v>271299.98899881309</v>
      </c>
      <c r="I6306" s="168">
        <f t="shared" si="1380"/>
        <v>763304.36814224673</v>
      </c>
      <c r="J6306" s="168">
        <f t="shared" si="1382"/>
        <v>704839.79082084342</v>
      </c>
      <c r="K6306" s="94"/>
      <c r="L6306" s="265">
        <f t="shared" si="1381"/>
        <v>290873.81597277831</v>
      </c>
      <c r="M6306" s="265">
        <f>$G6306*NonHospFrac+theModel!$H6306*NonHospFrac</f>
        <v>472430.55216946837</v>
      </c>
      <c r="N6306" s="266">
        <f t="shared" si="1383"/>
        <v>763304.36814224673</v>
      </c>
      <c r="O6306" s="158"/>
      <c r="P6306" s="265">
        <f t="shared" si="1384"/>
        <v>268594.61069834727</v>
      </c>
      <c r="Q6306" s="265">
        <f t="shared" si="1385"/>
        <v>472428.99191884935</v>
      </c>
      <c r="R6306" s="266">
        <f t="shared" si="1386"/>
        <v>741023.60261719662</v>
      </c>
    </row>
    <row r="6307" spans="1:18" x14ac:dyDescent="0.25">
      <c r="A6307" s="81">
        <v>6276</v>
      </c>
      <c r="B6307" s="93">
        <f t="shared" si="1375"/>
        <v>1.8204773504314519E-52</v>
      </c>
      <c r="C6307" s="178">
        <f t="shared" si="1376"/>
        <v>1.8163706670573816E-52</v>
      </c>
      <c r="D6307" s="165">
        <f t="shared" si="1377"/>
        <v>2.2558277767625785E-3</v>
      </c>
      <c r="E6307" s="166">
        <f t="shared" si="1387"/>
        <v>24.291375447755232</v>
      </c>
      <c r="F6307" s="167">
        <f t="shared" si="1388"/>
        <v>14.159830954738755</v>
      </c>
      <c r="G6307" s="167">
        <f t="shared" si="1378"/>
        <v>492082.77372264717</v>
      </c>
      <c r="H6307" s="167">
        <f t="shared" si="1379"/>
        <v>271299.98899881309</v>
      </c>
      <c r="I6307" s="168">
        <f t="shared" si="1380"/>
        <v>763382.76272146031</v>
      </c>
      <c r="J6307" s="168">
        <f t="shared" si="1382"/>
        <v>704900.48983477755</v>
      </c>
      <c r="K6307" s="94"/>
      <c r="L6307" s="265">
        <f t="shared" si="1381"/>
        <v>290903.68994096079</v>
      </c>
      <c r="M6307" s="265">
        <f>$G6307*NonHospFrac+theModel!$H6307*NonHospFrac</f>
        <v>472479.07278049947</v>
      </c>
      <c r="N6307" s="266">
        <f t="shared" si="1383"/>
        <v>763382.76272146031</v>
      </c>
      <c r="O6307" s="158"/>
      <c r="P6307" s="265">
        <f t="shared" si="1384"/>
        <v>268617.74138453969</v>
      </c>
      <c r="Q6307" s="265">
        <f t="shared" si="1385"/>
        <v>472477.51252988045</v>
      </c>
      <c r="R6307" s="266">
        <f t="shared" si="1386"/>
        <v>741095.25391442014</v>
      </c>
    </row>
    <row r="6308" spans="1:18" x14ac:dyDescent="0.25">
      <c r="A6308" s="81">
        <v>6277</v>
      </c>
      <c r="B6308" s="93">
        <f t="shared" si="1375"/>
        <v>1.7864699974450212E-52</v>
      </c>
      <c r="C6308" s="178">
        <f t="shared" si="1376"/>
        <v>1.7824400288024317E-52</v>
      </c>
      <c r="D6308" s="165">
        <f t="shared" si="1377"/>
        <v>2.2558277767625785E-3</v>
      </c>
      <c r="E6308" s="166">
        <f t="shared" si="1387"/>
        <v>24.291375447755232</v>
      </c>
      <c r="F6308" s="167">
        <f t="shared" si="1388"/>
        <v>14.162086782515518</v>
      </c>
      <c r="G6308" s="167">
        <f t="shared" si="1378"/>
        <v>492161.16830186057</v>
      </c>
      <c r="H6308" s="167">
        <f t="shared" si="1379"/>
        <v>271299.98899881309</v>
      </c>
      <c r="I6308" s="168">
        <f t="shared" si="1380"/>
        <v>763461.15730067366</v>
      </c>
      <c r="J6308" s="168">
        <f t="shared" si="1382"/>
        <v>704961.18637450016</v>
      </c>
      <c r="K6308" s="94"/>
      <c r="L6308" s="265">
        <f t="shared" si="1381"/>
        <v>290933.56390914321</v>
      </c>
      <c r="M6308" s="265">
        <f>$G6308*NonHospFrac+theModel!$H6308*NonHospFrac</f>
        <v>472527.59339153045</v>
      </c>
      <c r="N6308" s="266">
        <f t="shared" si="1383"/>
        <v>763461.15730067366</v>
      </c>
      <c r="O6308" s="158"/>
      <c r="P6308" s="265">
        <f t="shared" si="1384"/>
        <v>268640.87112787977</v>
      </c>
      <c r="Q6308" s="265">
        <f t="shared" si="1385"/>
        <v>472526.03314091143</v>
      </c>
      <c r="R6308" s="266">
        <f t="shared" si="1386"/>
        <v>741166.9042687912</v>
      </c>
    </row>
    <row r="6309" spans="1:18" x14ac:dyDescent="0.25">
      <c r="A6309" s="81">
        <v>6278</v>
      </c>
      <c r="B6309" s="93">
        <f t="shared" si="1375"/>
        <v>1.7530979174307424E-52</v>
      </c>
      <c r="C6309" s="178">
        <f t="shared" si="1376"/>
        <v>1.7491432304532173E-52</v>
      </c>
      <c r="D6309" s="165">
        <f t="shared" si="1377"/>
        <v>2.2558277767625785E-3</v>
      </c>
      <c r="E6309" s="166">
        <f t="shared" si="1387"/>
        <v>24.291375447755232</v>
      </c>
      <c r="F6309" s="167">
        <f t="shared" si="1388"/>
        <v>14.16434261029228</v>
      </c>
      <c r="G6309" s="167">
        <f t="shared" si="1378"/>
        <v>492239.56288107397</v>
      </c>
      <c r="H6309" s="167">
        <f t="shared" si="1379"/>
        <v>271299.98899881309</v>
      </c>
      <c r="I6309" s="168">
        <f t="shared" si="1380"/>
        <v>763539.551879887</v>
      </c>
      <c r="J6309" s="168">
        <f t="shared" si="1382"/>
        <v>705021.88044011232</v>
      </c>
      <c r="K6309" s="94"/>
      <c r="L6309" s="265">
        <f t="shared" si="1381"/>
        <v>290963.43787732557</v>
      </c>
      <c r="M6309" s="265">
        <f>$G6309*NonHospFrac+theModel!$H6309*NonHospFrac</f>
        <v>472576.11400256143</v>
      </c>
      <c r="N6309" s="266">
        <f t="shared" si="1383"/>
        <v>763539.551879887</v>
      </c>
      <c r="O6309" s="158"/>
      <c r="P6309" s="265">
        <f t="shared" si="1384"/>
        <v>268663.99992840592</v>
      </c>
      <c r="Q6309" s="265">
        <f t="shared" si="1385"/>
        <v>472574.55375194241</v>
      </c>
      <c r="R6309" s="266">
        <f t="shared" si="1386"/>
        <v>741238.55368034833</v>
      </c>
    </row>
    <row r="6310" spans="1:18" x14ac:dyDescent="0.25">
      <c r="A6310" s="81">
        <v>6279</v>
      </c>
      <c r="B6310" s="93">
        <f t="shared" si="1375"/>
        <v>1.7203492431977376E-52</v>
      </c>
      <c r="C6310" s="178">
        <f t="shared" si="1376"/>
        <v>1.7164684315891997E-52</v>
      </c>
      <c r="D6310" s="165">
        <f t="shared" si="1377"/>
        <v>2.2558277767625785E-3</v>
      </c>
      <c r="E6310" s="166">
        <f t="shared" si="1387"/>
        <v>24.291375447755232</v>
      </c>
      <c r="F6310" s="167">
        <f t="shared" si="1388"/>
        <v>14.166598438069043</v>
      </c>
      <c r="G6310" s="167">
        <f t="shared" si="1378"/>
        <v>492317.95746028732</v>
      </c>
      <c r="H6310" s="167">
        <f t="shared" si="1379"/>
        <v>271299.98899881309</v>
      </c>
      <c r="I6310" s="168">
        <f t="shared" si="1380"/>
        <v>763617.94645910035</v>
      </c>
      <c r="J6310" s="168">
        <f t="shared" si="1382"/>
        <v>705082.57203171495</v>
      </c>
      <c r="K6310" s="94"/>
      <c r="L6310" s="265">
        <f t="shared" si="1381"/>
        <v>290993.311845508</v>
      </c>
      <c r="M6310" s="265">
        <f>$G6310*NonHospFrac+theModel!$H6310*NonHospFrac</f>
        <v>472624.63461359241</v>
      </c>
      <c r="N6310" s="266">
        <f t="shared" si="1383"/>
        <v>763617.94645910035</v>
      </c>
      <c r="O6310" s="158"/>
      <c r="P6310" s="265">
        <f t="shared" si="1384"/>
        <v>268687.12778615666</v>
      </c>
      <c r="Q6310" s="265">
        <f t="shared" si="1385"/>
        <v>472623.07436297339</v>
      </c>
      <c r="R6310" s="266">
        <f t="shared" si="1386"/>
        <v>741310.20214913005</v>
      </c>
    </row>
    <row r="6311" spans="1:18" x14ac:dyDescent="0.25">
      <c r="A6311" s="81">
        <v>6280</v>
      </c>
      <c r="B6311" s="93">
        <f t="shared" si="1375"/>
        <v>1.6882123292397041E-52</v>
      </c>
      <c r="C6311" s="178">
        <f t="shared" si="1376"/>
        <v>1.6844040129743322E-52</v>
      </c>
      <c r="D6311" s="165">
        <f t="shared" si="1377"/>
        <v>2.2558277767625785E-3</v>
      </c>
      <c r="E6311" s="166">
        <f t="shared" si="1387"/>
        <v>24.291375447755232</v>
      </c>
      <c r="F6311" s="167">
        <f t="shared" si="1388"/>
        <v>14.168854265845805</v>
      </c>
      <c r="G6311" s="167">
        <f t="shared" si="1378"/>
        <v>492396.35203950084</v>
      </c>
      <c r="H6311" s="167">
        <f t="shared" si="1379"/>
        <v>271299.98899881309</v>
      </c>
      <c r="I6311" s="168">
        <f t="shared" si="1380"/>
        <v>763696.34103831393</v>
      </c>
      <c r="J6311" s="168">
        <f t="shared" si="1382"/>
        <v>705143.26114940899</v>
      </c>
      <c r="K6311" s="94"/>
      <c r="L6311" s="265">
        <f t="shared" si="1381"/>
        <v>291023.18581369048</v>
      </c>
      <c r="M6311" s="265">
        <f>$G6311*NonHospFrac+theModel!$H6311*NonHospFrac</f>
        <v>472673.15522462339</v>
      </c>
      <c r="N6311" s="266">
        <f t="shared" si="1383"/>
        <v>763696.34103831393</v>
      </c>
      <c r="O6311" s="158"/>
      <c r="P6311" s="265">
        <f t="shared" si="1384"/>
        <v>268710.25470117043</v>
      </c>
      <c r="Q6311" s="265">
        <f t="shared" si="1385"/>
        <v>472671.59497400437</v>
      </c>
      <c r="R6311" s="266">
        <f t="shared" si="1386"/>
        <v>741381.8496751748</v>
      </c>
    </row>
    <row r="6312" spans="1:18" x14ac:dyDescent="0.25">
      <c r="A6312" s="81">
        <v>6281</v>
      </c>
      <c r="B6312" s="93">
        <f t="shared" si="1375"/>
        <v>1.6566757475937697E-52</v>
      </c>
      <c r="C6312" s="178">
        <f t="shared" si="1376"/>
        <v>1.6529385724252587E-52</v>
      </c>
      <c r="D6312" s="165">
        <f t="shared" si="1377"/>
        <v>2.2558277767625785E-3</v>
      </c>
      <c r="E6312" s="166">
        <f t="shared" si="1387"/>
        <v>24.291375447755232</v>
      </c>
      <c r="F6312" s="167">
        <f t="shared" si="1388"/>
        <v>14.171110093622568</v>
      </c>
      <c r="G6312" s="167">
        <f t="shared" si="1378"/>
        <v>492474.74661871424</v>
      </c>
      <c r="H6312" s="167">
        <f t="shared" si="1379"/>
        <v>271299.98899881309</v>
      </c>
      <c r="I6312" s="168">
        <f t="shared" si="1380"/>
        <v>763774.73561752727</v>
      </c>
      <c r="J6312" s="168">
        <f t="shared" si="1382"/>
        <v>705203.94779329491</v>
      </c>
      <c r="K6312" s="94"/>
      <c r="L6312" s="265">
        <f t="shared" si="1381"/>
        <v>291053.0597818729</v>
      </c>
      <c r="M6312" s="265">
        <f>$G6312*NonHospFrac+theModel!$H6312*NonHospFrac</f>
        <v>472721.67583565437</v>
      </c>
      <c r="N6312" s="266">
        <f t="shared" si="1383"/>
        <v>763774.73561752727</v>
      </c>
      <c r="O6312" s="158"/>
      <c r="P6312" s="265">
        <f t="shared" si="1384"/>
        <v>268733.38067348558</v>
      </c>
      <c r="Q6312" s="265">
        <f t="shared" si="1385"/>
        <v>472720.11558503535</v>
      </c>
      <c r="R6312" s="266">
        <f t="shared" si="1386"/>
        <v>741453.49625852099</v>
      </c>
    </row>
    <row r="6313" spans="1:18" x14ac:dyDescent="0.25">
      <c r="A6313" s="81">
        <v>6282</v>
      </c>
      <c r="B6313" s="93">
        <f t="shared" si="1375"/>
        <v>1.6257282837765627E-52</v>
      </c>
      <c r="C6313" s="178">
        <f t="shared" si="1376"/>
        <v>1.622060920756551E-52</v>
      </c>
      <c r="D6313" s="165">
        <f t="shared" si="1377"/>
        <v>2.2558277767625785E-3</v>
      </c>
      <c r="E6313" s="166">
        <f t="shared" si="1387"/>
        <v>24.291375447755232</v>
      </c>
      <c r="F6313" s="167">
        <f t="shared" si="1388"/>
        <v>14.173365921399331</v>
      </c>
      <c r="G6313" s="167">
        <f t="shared" si="1378"/>
        <v>492553.1411979277</v>
      </c>
      <c r="H6313" s="167">
        <f t="shared" si="1379"/>
        <v>271299.98899881309</v>
      </c>
      <c r="I6313" s="168">
        <f t="shared" si="1380"/>
        <v>763853.13019674085</v>
      </c>
      <c r="J6313" s="168">
        <f t="shared" si="1382"/>
        <v>705264.63196347398</v>
      </c>
      <c r="K6313" s="94"/>
      <c r="L6313" s="265">
        <f t="shared" si="1381"/>
        <v>291082.93375005532</v>
      </c>
      <c r="M6313" s="265">
        <f>$G6313*NonHospFrac+theModel!$H6313*NonHospFrac</f>
        <v>472770.19644668547</v>
      </c>
      <c r="N6313" s="266">
        <f t="shared" si="1383"/>
        <v>763853.13019674085</v>
      </c>
      <c r="O6313" s="158"/>
      <c r="P6313" s="265">
        <f t="shared" si="1384"/>
        <v>268756.50570314057</v>
      </c>
      <c r="Q6313" s="265">
        <f t="shared" si="1385"/>
        <v>472768.63619606645</v>
      </c>
      <c r="R6313" s="266">
        <f t="shared" si="1386"/>
        <v>741525.14189920702</v>
      </c>
    </row>
    <row r="6314" spans="1:18" x14ac:dyDescent="0.25">
      <c r="A6314" s="81">
        <v>6283</v>
      </c>
      <c r="B6314" s="93">
        <f t="shared" si="1375"/>
        <v>1.5953589327965739E-52</v>
      </c>
      <c r="C6314" s="178">
        <f t="shared" si="1376"/>
        <v>1.5917600778020652E-52</v>
      </c>
      <c r="D6314" s="165">
        <f t="shared" si="1377"/>
        <v>2.2558277767625785E-3</v>
      </c>
      <c r="E6314" s="166">
        <f t="shared" si="1387"/>
        <v>24.291375447755232</v>
      </c>
      <c r="F6314" s="167">
        <f t="shared" si="1388"/>
        <v>14.175621749176093</v>
      </c>
      <c r="G6314" s="167">
        <f t="shared" si="1378"/>
        <v>492631.53577714099</v>
      </c>
      <c r="H6314" s="167">
        <f t="shared" si="1379"/>
        <v>271299.98899881309</v>
      </c>
      <c r="I6314" s="168">
        <f t="shared" si="1380"/>
        <v>763931.52477595408</v>
      </c>
      <c r="J6314" s="168">
        <f t="shared" si="1382"/>
        <v>705325.31366004643</v>
      </c>
      <c r="K6314" s="94"/>
      <c r="L6314" s="265">
        <f t="shared" si="1381"/>
        <v>291112.80771823775</v>
      </c>
      <c r="M6314" s="265">
        <f>$G6314*NonHospFrac+theModel!$H6314*NonHospFrac</f>
        <v>472818.71705771633</v>
      </c>
      <c r="N6314" s="266">
        <f t="shared" si="1383"/>
        <v>763931.52477595408</v>
      </c>
      <c r="O6314" s="158"/>
      <c r="P6314" s="265">
        <f t="shared" si="1384"/>
        <v>268779.62979017384</v>
      </c>
      <c r="Q6314" s="265">
        <f t="shared" si="1385"/>
        <v>472817.15680709732</v>
      </c>
      <c r="R6314" s="266">
        <f t="shared" si="1386"/>
        <v>741596.78659727122</v>
      </c>
    </row>
    <row r="6315" spans="1:18" x14ac:dyDescent="0.25">
      <c r="A6315" s="81">
        <v>6284</v>
      </c>
      <c r="B6315" s="93">
        <f t="shared" si="1375"/>
        <v>1.5655568952404076E-52</v>
      </c>
      <c r="C6315" s="178">
        <f t="shared" si="1376"/>
        <v>1.5620252685100222E-52</v>
      </c>
      <c r="D6315" s="165">
        <f t="shared" si="1377"/>
        <v>2.2558277767625785E-3</v>
      </c>
      <c r="E6315" s="166">
        <f t="shared" si="1387"/>
        <v>24.291375447755232</v>
      </c>
      <c r="F6315" s="167">
        <f t="shared" si="1388"/>
        <v>14.177877576952856</v>
      </c>
      <c r="G6315" s="167">
        <f t="shared" si="1378"/>
        <v>492709.93035635451</v>
      </c>
      <c r="H6315" s="167">
        <f t="shared" si="1379"/>
        <v>271299.98899881309</v>
      </c>
      <c r="I6315" s="168">
        <f t="shared" si="1380"/>
        <v>764009.91935516754</v>
      </c>
      <c r="J6315" s="168">
        <f t="shared" si="1382"/>
        <v>705385.99288311368</v>
      </c>
      <c r="K6315" s="94"/>
      <c r="L6315" s="265">
        <f t="shared" si="1381"/>
        <v>291142.68168642017</v>
      </c>
      <c r="M6315" s="265">
        <f>$G6315*NonHospFrac+theModel!$H6315*NonHospFrac</f>
        <v>472867.23766874743</v>
      </c>
      <c r="N6315" s="266">
        <f t="shared" si="1383"/>
        <v>764009.91935516754</v>
      </c>
      <c r="O6315" s="158"/>
      <c r="P6315" s="265">
        <f t="shared" si="1384"/>
        <v>268802.7529346238</v>
      </c>
      <c r="Q6315" s="265">
        <f t="shared" si="1385"/>
        <v>472865.67741812841</v>
      </c>
      <c r="R6315" s="266">
        <f t="shared" si="1386"/>
        <v>741668.43035275221</v>
      </c>
    </row>
    <row r="6316" spans="1:18" x14ac:dyDescent="0.25">
      <c r="A6316" s="81">
        <v>6285</v>
      </c>
      <c r="B6316" s="93">
        <f t="shared" si="1375"/>
        <v>1.536311573432848E-52</v>
      </c>
      <c r="C6316" s="178">
        <f t="shared" si="1376"/>
        <v>1.5328459191117363E-52</v>
      </c>
      <c r="D6316" s="165">
        <f t="shared" si="1377"/>
        <v>2.2558277767625785E-3</v>
      </c>
      <c r="E6316" s="166">
        <f t="shared" si="1387"/>
        <v>24.291375447755232</v>
      </c>
      <c r="F6316" s="167">
        <f t="shared" si="1388"/>
        <v>14.180133404729618</v>
      </c>
      <c r="G6316" s="167">
        <f t="shared" si="1378"/>
        <v>492788.32493556791</v>
      </c>
      <c r="H6316" s="167">
        <f t="shared" si="1379"/>
        <v>271299.98899881309</v>
      </c>
      <c r="I6316" s="168">
        <f t="shared" si="1380"/>
        <v>764088.313934381</v>
      </c>
      <c r="J6316" s="168">
        <f t="shared" si="1382"/>
        <v>705446.66963277641</v>
      </c>
      <c r="K6316" s="94"/>
      <c r="L6316" s="265">
        <f t="shared" si="1381"/>
        <v>291172.55565460259</v>
      </c>
      <c r="M6316" s="265">
        <f>$G6316*NonHospFrac+theModel!$H6316*NonHospFrac</f>
        <v>472915.75827977841</v>
      </c>
      <c r="N6316" s="266">
        <f t="shared" si="1383"/>
        <v>764088.313934381</v>
      </c>
      <c r="O6316" s="158"/>
      <c r="P6316" s="265">
        <f t="shared" si="1384"/>
        <v>268825.87513652886</v>
      </c>
      <c r="Q6316" s="265">
        <f t="shared" si="1385"/>
        <v>472914.19802915939</v>
      </c>
      <c r="R6316" s="266">
        <f t="shared" si="1386"/>
        <v>741740.0731656882</v>
      </c>
    </row>
    <row r="6317" spans="1:18" x14ac:dyDescent="0.25">
      <c r="A6317" s="81">
        <v>6286</v>
      </c>
      <c r="B6317" s="93">
        <f t="shared" si="1375"/>
        <v>1.5076125676679445E-52</v>
      </c>
      <c r="C6317" s="178">
        <f t="shared" si="1376"/>
        <v>1.5042116533612029E-52</v>
      </c>
      <c r="D6317" s="165">
        <f t="shared" si="1377"/>
        <v>2.2558277767625785E-3</v>
      </c>
      <c r="E6317" s="166">
        <f t="shared" si="1387"/>
        <v>24.291375447755232</v>
      </c>
      <c r="F6317" s="167">
        <f t="shared" si="1388"/>
        <v>14.182389232506381</v>
      </c>
      <c r="G6317" s="167">
        <f t="shared" si="1378"/>
        <v>492866.71951478138</v>
      </c>
      <c r="H6317" s="167">
        <f t="shared" si="1379"/>
        <v>271299.98899881309</v>
      </c>
      <c r="I6317" s="168">
        <f t="shared" si="1380"/>
        <v>764166.70851359447</v>
      </c>
      <c r="J6317" s="168">
        <f t="shared" si="1382"/>
        <v>705507.34390913532</v>
      </c>
      <c r="K6317" s="94"/>
      <c r="L6317" s="265">
        <f t="shared" si="1381"/>
        <v>291202.42962278507</v>
      </c>
      <c r="M6317" s="265">
        <f>$G6317*NonHospFrac+theModel!$H6317*NonHospFrac</f>
        <v>472964.27889080939</v>
      </c>
      <c r="N6317" s="266">
        <f t="shared" si="1383"/>
        <v>764166.70851359447</v>
      </c>
      <c r="O6317" s="158"/>
      <c r="P6317" s="265">
        <f t="shared" si="1384"/>
        <v>268848.9963959275</v>
      </c>
      <c r="Q6317" s="265">
        <f t="shared" si="1385"/>
        <v>472962.71864019037</v>
      </c>
      <c r="R6317" s="266">
        <f t="shared" si="1386"/>
        <v>741811.71503611794</v>
      </c>
    </row>
    <row r="6318" spans="1:18" x14ac:dyDescent="0.25">
      <c r="A6318" s="81">
        <v>6287</v>
      </c>
      <c r="B6318" s="93">
        <f t="shared" si="1375"/>
        <v>1.4794496725112023E-52</v>
      </c>
      <c r="C6318" s="178">
        <f t="shared" si="1376"/>
        <v>1.4761122888456293E-52</v>
      </c>
      <c r="D6318" s="165">
        <f t="shared" si="1377"/>
        <v>2.2558277767625785E-3</v>
      </c>
      <c r="E6318" s="166">
        <f t="shared" si="1387"/>
        <v>24.291375447755232</v>
      </c>
      <c r="F6318" s="167">
        <f t="shared" si="1388"/>
        <v>14.184645060283144</v>
      </c>
      <c r="G6318" s="167">
        <f t="shared" si="1378"/>
        <v>492945.11409399484</v>
      </c>
      <c r="H6318" s="167">
        <f t="shared" si="1379"/>
        <v>271299.98899881309</v>
      </c>
      <c r="I6318" s="168">
        <f t="shared" si="1380"/>
        <v>764245.10309280793</v>
      </c>
      <c r="J6318" s="168">
        <f t="shared" si="1382"/>
        <v>705568.01571229135</v>
      </c>
      <c r="K6318" s="94"/>
      <c r="L6318" s="265">
        <f t="shared" si="1381"/>
        <v>291232.30359096744</v>
      </c>
      <c r="M6318" s="265">
        <f>$G6318*NonHospFrac+theModel!$H6318*NonHospFrac</f>
        <v>473012.79950184037</v>
      </c>
      <c r="N6318" s="266">
        <f t="shared" si="1383"/>
        <v>764245.10309280781</v>
      </c>
      <c r="O6318" s="158"/>
      <c r="P6318" s="265">
        <f t="shared" si="1384"/>
        <v>268872.11671285803</v>
      </c>
      <c r="Q6318" s="265">
        <f t="shared" si="1385"/>
        <v>473011.23925122136</v>
      </c>
      <c r="R6318" s="266">
        <f t="shared" si="1386"/>
        <v>741883.35596407938</v>
      </c>
    </row>
    <row r="6319" spans="1:18" x14ac:dyDescent="0.25">
      <c r="A6319" s="81">
        <v>6288</v>
      </c>
      <c r="B6319" s="93">
        <f t="shared" si="1375"/>
        <v>1.4518128731701608E-52</v>
      </c>
      <c r="C6319" s="178">
        <f t="shared" si="1376"/>
        <v>1.4485378333642019E-52</v>
      </c>
      <c r="D6319" s="165">
        <f t="shared" si="1377"/>
        <v>2.2558277767625785E-3</v>
      </c>
      <c r="E6319" s="166">
        <f t="shared" si="1387"/>
        <v>24.291375447755232</v>
      </c>
      <c r="F6319" s="167">
        <f t="shared" si="1388"/>
        <v>14.186900888059906</v>
      </c>
      <c r="G6319" s="167">
        <f t="shared" si="1378"/>
        <v>493023.50867320818</v>
      </c>
      <c r="H6319" s="167">
        <f t="shared" si="1379"/>
        <v>271299.98899881309</v>
      </c>
      <c r="I6319" s="168">
        <f t="shared" si="1380"/>
        <v>764323.49767202127</v>
      </c>
      <c r="J6319" s="168">
        <f t="shared" si="1382"/>
        <v>705628.68504234508</v>
      </c>
      <c r="K6319" s="94"/>
      <c r="L6319" s="265">
        <f t="shared" si="1381"/>
        <v>291262.17755914986</v>
      </c>
      <c r="M6319" s="265">
        <f>$G6319*NonHospFrac+theModel!$H6319*NonHospFrac</f>
        <v>473061.32011287136</v>
      </c>
      <c r="N6319" s="266">
        <f t="shared" si="1383"/>
        <v>764323.49767202116</v>
      </c>
      <c r="O6319" s="158"/>
      <c r="P6319" s="265">
        <f t="shared" si="1384"/>
        <v>268895.23608735896</v>
      </c>
      <c r="Q6319" s="265">
        <f t="shared" si="1385"/>
        <v>473059.75986225234</v>
      </c>
      <c r="R6319" s="266">
        <f t="shared" si="1386"/>
        <v>741954.9959496113</v>
      </c>
    </row>
    <row r="6320" spans="1:18" x14ac:dyDescent="0.25">
      <c r="A6320" s="81">
        <v>6289</v>
      </c>
      <c r="B6320" s="93">
        <f t="shared" si="1375"/>
        <v>1.4246923419334478E-52</v>
      </c>
      <c r="C6320" s="178">
        <f t="shared" si="1376"/>
        <v>1.4214784813751734E-52</v>
      </c>
      <c r="D6320" s="165">
        <f t="shared" si="1377"/>
        <v>2.2558277767625785E-3</v>
      </c>
      <c r="E6320" s="166">
        <f t="shared" si="1387"/>
        <v>24.291375447755232</v>
      </c>
      <c r="F6320" s="167">
        <f t="shared" si="1388"/>
        <v>14.189156715836669</v>
      </c>
      <c r="G6320" s="167">
        <f t="shared" si="1378"/>
        <v>493101.90325242165</v>
      </c>
      <c r="H6320" s="167">
        <f t="shared" si="1379"/>
        <v>271299.98899881309</v>
      </c>
      <c r="I6320" s="168">
        <f t="shared" si="1380"/>
        <v>764401.89225123473</v>
      </c>
      <c r="J6320" s="168">
        <f t="shared" si="1382"/>
        <v>705689.35189939756</v>
      </c>
      <c r="K6320" s="94"/>
      <c r="L6320" s="265">
        <f t="shared" si="1381"/>
        <v>291292.05152733228</v>
      </c>
      <c r="M6320" s="265">
        <f>$G6320*NonHospFrac+theModel!$H6320*NonHospFrac</f>
        <v>473109.84072390245</v>
      </c>
      <c r="N6320" s="266">
        <f t="shared" si="1383"/>
        <v>764401.89225123473</v>
      </c>
      <c r="O6320" s="158"/>
      <c r="P6320" s="265">
        <f t="shared" si="1384"/>
        <v>268918.35451946867</v>
      </c>
      <c r="Q6320" s="265">
        <f t="shared" si="1385"/>
        <v>473108.28047328343</v>
      </c>
      <c r="R6320" s="266">
        <f t="shared" si="1386"/>
        <v>742026.63499275211</v>
      </c>
    </row>
    <row r="6321" spans="1:18" x14ac:dyDescent="0.25">
      <c r="A6321" s="81">
        <v>6290</v>
      </c>
      <c r="B6321" s="93">
        <f t="shared" si="1375"/>
        <v>1.3980784346756899E-52</v>
      </c>
      <c r="C6321" s="178">
        <f t="shared" si="1376"/>
        <v>1.3949246105086558E-52</v>
      </c>
      <c r="D6321" s="165">
        <f t="shared" si="1377"/>
        <v>2.2558277767625785E-3</v>
      </c>
      <c r="E6321" s="166">
        <f t="shared" si="1387"/>
        <v>24.291375447755232</v>
      </c>
      <c r="F6321" s="167">
        <f t="shared" si="1388"/>
        <v>14.191412543613431</v>
      </c>
      <c r="G6321" s="167">
        <f t="shared" si="1378"/>
        <v>493180.29783163505</v>
      </c>
      <c r="H6321" s="167">
        <f t="shared" si="1379"/>
        <v>271299.98899881309</v>
      </c>
      <c r="I6321" s="168">
        <f t="shared" si="1380"/>
        <v>764480.28683044808</v>
      </c>
      <c r="J6321" s="168">
        <f t="shared" si="1382"/>
        <v>705750.01628354948</v>
      </c>
      <c r="K6321" s="94"/>
      <c r="L6321" s="265">
        <f t="shared" si="1381"/>
        <v>291321.92549551476</v>
      </c>
      <c r="M6321" s="265">
        <f>$G6321*NonHospFrac+theModel!$H6321*NonHospFrac</f>
        <v>473158.36133493343</v>
      </c>
      <c r="N6321" s="266">
        <f t="shared" si="1383"/>
        <v>764480.2868304482</v>
      </c>
      <c r="O6321" s="158"/>
      <c r="P6321" s="265">
        <f t="shared" si="1384"/>
        <v>268941.47200922563</v>
      </c>
      <c r="Q6321" s="265">
        <f t="shared" si="1385"/>
        <v>473156.80108431441</v>
      </c>
      <c r="R6321" s="266">
        <f t="shared" si="1386"/>
        <v>742098.27309353999</v>
      </c>
    </row>
    <row r="6322" spans="1:18" x14ac:dyDescent="0.25">
      <c r="A6322" s="81">
        <v>6291</v>
      </c>
      <c r="B6322" s="93">
        <f t="shared" si="1375"/>
        <v>1.3719616874283655E-52</v>
      </c>
      <c r="C6322" s="178">
        <f t="shared" si="1376"/>
        <v>1.3688667781452104E-52</v>
      </c>
      <c r="D6322" s="165">
        <f t="shared" si="1377"/>
        <v>2.2558277767625785E-3</v>
      </c>
      <c r="E6322" s="166">
        <f t="shared" si="1387"/>
        <v>24.291375447755232</v>
      </c>
      <c r="F6322" s="167">
        <f t="shared" si="1388"/>
        <v>14.193668371390194</v>
      </c>
      <c r="G6322" s="167">
        <f t="shared" si="1378"/>
        <v>493258.69241084845</v>
      </c>
      <c r="H6322" s="167">
        <f t="shared" si="1379"/>
        <v>271299.98899881309</v>
      </c>
      <c r="I6322" s="168">
        <f t="shared" si="1380"/>
        <v>764558.68140966154</v>
      </c>
      <c r="J6322" s="168">
        <f t="shared" si="1382"/>
        <v>705810.67819490179</v>
      </c>
      <c r="K6322" s="94"/>
      <c r="L6322" s="265">
        <f t="shared" si="1381"/>
        <v>291351.79946369713</v>
      </c>
      <c r="M6322" s="265">
        <f>$G6322*NonHospFrac+theModel!$H6322*NonHospFrac</f>
        <v>473206.88194596441</v>
      </c>
      <c r="N6322" s="266">
        <f t="shared" si="1383"/>
        <v>764558.68140966154</v>
      </c>
      <c r="O6322" s="158"/>
      <c r="P6322" s="265">
        <f t="shared" si="1384"/>
        <v>268964.58855666808</v>
      </c>
      <c r="Q6322" s="265">
        <f t="shared" si="1385"/>
        <v>473205.3216953454</v>
      </c>
      <c r="R6322" s="266">
        <f t="shared" si="1386"/>
        <v>742169.91025201348</v>
      </c>
    </row>
    <row r="6323" spans="1:18" x14ac:dyDescent="0.25">
      <c r="A6323" s="81">
        <v>6292</v>
      </c>
      <c r="B6323" s="93">
        <f t="shared" si="1375"/>
        <v>1.346332813014112E-52</v>
      </c>
      <c r="C6323" s="178">
        <f t="shared" si="1376"/>
        <v>1.3432957180577479E-52</v>
      </c>
      <c r="D6323" s="165">
        <f t="shared" si="1377"/>
        <v>2.2558277767625785E-3</v>
      </c>
      <c r="E6323" s="166">
        <f t="shared" si="1387"/>
        <v>24.291375447755232</v>
      </c>
      <c r="F6323" s="167">
        <f t="shared" si="1388"/>
        <v>14.195924199166956</v>
      </c>
      <c r="G6323" s="167">
        <f t="shared" si="1378"/>
        <v>493337.08699006191</v>
      </c>
      <c r="H6323" s="167">
        <f t="shared" si="1379"/>
        <v>271299.98899881309</v>
      </c>
      <c r="I6323" s="168">
        <f t="shared" si="1380"/>
        <v>764637.075988875</v>
      </c>
      <c r="J6323" s="168">
        <f t="shared" si="1382"/>
        <v>705871.33763355517</v>
      </c>
      <c r="K6323" s="94"/>
      <c r="L6323" s="265">
        <f t="shared" si="1381"/>
        <v>291381.67343187961</v>
      </c>
      <c r="M6323" s="265">
        <f>$G6323*NonHospFrac+theModel!$H6323*NonHospFrac</f>
        <v>473255.4025569954</v>
      </c>
      <c r="N6323" s="266">
        <f t="shared" si="1383"/>
        <v>764637.075988875</v>
      </c>
      <c r="O6323" s="158"/>
      <c r="P6323" s="265">
        <f t="shared" si="1384"/>
        <v>268987.70416183461</v>
      </c>
      <c r="Q6323" s="265">
        <f t="shared" si="1385"/>
        <v>473253.84230637638</v>
      </c>
      <c r="R6323" s="266">
        <f t="shared" si="1386"/>
        <v>742241.54646821099</v>
      </c>
    </row>
    <row r="6324" spans="1:18" x14ac:dyDescent="0.25">
      <c r="A6324" s="81">
        <v>6293</v>
      </c>
      <c r="B6324" s="93">
        <f t="shared" si="1375"/>
        <v>1.3211826977443075E-52</v>
      </c>
      <c r="C6324" s="178">
        <f t="shared" si="1376"/>
        <v>1.3182023371165577E-52</v>
      </c>
      <c r="D6324" s="165">
        <f t="shared" si="1377"/>
        <v>2.2558277767625785E-3</v>
      </c>
      <c r="E6324" s="166">
        <f t="shared" si="1387"/>
        <v>24.291375447755232</v>
      </c>
      <c r="F6324" s="167">
        <f t="shared" si="1388"/>
        <v>14.198180026943719</v>
      </c>
      <c r="G6324" s="167">
        <f t="shared" si="1378"/>
        <v>493415.48156927532</v>
      </c>
      <c r="H6324" s="167">
        <f t="shared" si="1379"/>
        <v>271299.98899881309</v>
      </c>
      <c r="I6324" s="168">
        <f t="shared" si="1380"/>
        <v>764715.47056808835</v>
      </c>
      <c r="J6324" s="168">
        <f t="shared" si="1382"/>
        <v>705931.99459961033</v>
      </c>
      <c r="K6324" s="94"/>
      <c r="L6324" s="265">
        <f t="shared" si="1381"/>
        <v>291411.54740006197</v>
      </c>
      <c r="M6324" s="265">
        <f>$G6324*NonHospFrac+theModel!$H6324*NonHospFrac</f>
        <v>473303.92316802638</v>
      </c>
      <c r="N6324" s="266">
        <f t="shared" si="1383"/>
        <v>764715.47056808835</v>
      </c>
      <c r="O6324" s="158"/>
      <c r="P6324" s="265">
        <f t="shared" si="1384"/>
        <v>269010.81882476353</v>
      </c>
      <c r="Q6324" s="265">
        <f t="shared" si="1385"/>
        <v>473302.36291740736</v>
      </c>
      <c r="R6324" s="266">
        <f t="shared" si="1386"/>
        <v>742313.18174217083</v>
      </c>
    </row>
    <row r="6325" spans="1:18" x14ac:dyDescent="0.25">
      <c r="A6325" s="81">
        <v>6294</v>
      </c>
      <c r="B6325" s="93">
        <f t="shared" si="1375"/>
        <v>1.2965023981783321E-52</v>
      </c>
      <c r="C6325" s="178">
        <f t="shared" si="1376"/>
        <v>1.2935777120558822E-52</v>
      </c>
      <c r="D6325" s="165">
        <f t="shared" si="1377"/>
        <v>2.2558277767625785E-3</v>
      </c>
      <c r="E6325" s="166">
        <f t="shared" si="1387"/>
        <v>24.291375447755232</v>
      </c>
      <c r="F6325" s="167">
        <f t="shared" si="1388"/>
        <v>14.200435854720482</v>
      </c>
      <c r="G6325" s="167">
        <f t="shared" si="1378"/>
        <v>493493.87614848872</v>
      </c>
      <c r="H6325" s="167">
        <f t="shared" si="1379"/>
        <v>271299.98899881309</v>
      </c>
      <c r="I6325" s="168">
        <f t="shared" si="1380"/>
        <v>764793.86514730181</v>
      </c>
      <c r="J6325" s="168">
        <f t="shared" si="1382"/>
        <v>705992.64909316821</v>
      </c>
      <c r="K6325" s="94"/>
      <c r="L6325" s="265">
        <f t="shared" si="1381"/>
        <v>291441.42136824445</v>
      </c>
      <c r="M6325" s="265">
        <f>$G6325*NonHospFrac+theModel!$H6325*NonHospFrac</f>
        <v>473352.44377905736</v>
      </c>
      <c r="N6325" s="266">
        <f t="shared" si="1383"/>
        <v>764793.86514730181</v>
      </c>
      <c r="O6325" s="158"/>
      <c r="P6325" s="265">
        <f t="shared" si="1384"/>
        <v>269033.93254549336</v>
      </c>
      <c r="Q6325" s="265">
        <f t="shared" si="1385"/>
        <v>473350.88352843834</v>
      </c>
      <c r="R6325" s="266">
        <f t="shared" si="1386"/>
        <v>742384.81607393175</v>
      </c>
    </row>
    <row r="6326" spans="1:18" x14ac:dyDescent="0.25">
      <c r="A6326" s="81">
        <v>6295</v>
      </c>
      <c r="B6326" s="93">
        <f t="shared" si="1375"/>
        <v>1.2722831379429944E-52</v>
      </c>
      <c r="C6326" s="178">
        <f t="shared" si="1376"/>
        <v>1.2694130863005159E-52</v>
      </c>
      <c r="D6326" s="165">
        <f t="shared" si="1377"/>
        <v>2.2558277767625785E-3</v>
      </c>
      <c r="E6326" s="166">
        <f t="shared" si="1387"/>
        <v>24.291375447755232</v>
      </c>
      <c r="F6326" s="167">
        <f t="shared" si="1388"/>
        <v>14.202691682497244</v>
      </c>
      <c r="G6326" s="167">
        <f t="shared" si="1378"/>
        <v>493572.27072770213</v>
      </c>
      <c r="H6326" s="167">
        <f t="shared" si="1379"/>
        <v>271299.98899881309</v>
      </c>
      <c r="I6326" s="168">
        <f t="shared" si="1380"/>
        <v>764872.25972651527</v>
      </c>
      <c r="J6326" s="168">
        <f t="shared" si="1382"/>
        <v>706053.30111432949</v>
      </c>
      <c r="K6326" s="94"/>
      <c r="L6326" s="265">
        <f t="shared" si="1381"/>
        <v>291471.29533642682</v>
      </c>
      <c r="M6326" s="265">
        <f>$G6326*NonHospFrac+theModel!$H6326*NonHospFrac</f>
        <v>473400.96439008834</v>
      </c>
      <c r="N6326" s="266">
        <f t="shared" si="1383"/>
        <v>764872.25972651516</v>
      </c>
      <c r="O6326" s="158"/>
      <c r="P6326" s="265">
        <f t="shared" si="1384"/>
        <v>269057.04532406235</v>
      </c>
      <c r="Q6326" s="265">
        <f t="shared" si="1385"/>
        <v>473399.40413946932</v>
      </c>
      <c r="R6326" s="266">
        <f t="shared" si="1386"/>
        <v>742456.44946353161</v>
      </c>
    </row>
    <row r="6327" spans="1:18" x14ac:dyDescent="0.25">
      <c r="A6327" s="81">
        <v>6296</v>
      </c>
      <c r="B6327" s="93">
        <f t="shared" si="1375"/>
        <v>1.248516304611932E-52</v>
      </c>
      <c r="C6327" s="178">
        <f t="shared" si="1376"/>
        <v>1.2456998668522475E-52</v>
      </c>
      <c r="D6327" s="165">
        <f t="shared" si="1377"/>
        <v>2.2558277767625785E-3</v>
      </c>
      <c r="E6327" s="166">
        <f t="shared" si="1387"/>
        <v>24.291375447755232</v>
      </c>
      <c r="F6327" s="167">
        <f t="shared" si="1388"/>
        <v>14.204947510274007</v>
      </c>
      <c r="G6327" s="167">
        <f t="shared" si="1378"/>
        <v>493650.66530691559</v>
      </c>
      <c r="H6327" s="167">
        <f t="shared" si="1379"/>
        <v>271299.98899881309</v>
      </c>
      <c r="I6327" s="168">
        <f t="shared" si="1380"/>
        <v>764950.65430572862</v>
      </c>
      <c r="J6327" s="168">
        <f t="shared" si="1382"/>
        <v>706113.95066319488</v>
      </c>
      <c r="K6327" s="94"/>
      <c r="L6327" s="265">
        <f t="shared" si="1381"/>
        <v>291501.1693046093</v>
      </c>
      <c r="M6327" s="265">
        <f>$G6327*NonHospFrac+theModel!$H6327*NonHospFrac</f>
        <v>473449.48500111932</v>
      </c>
      <c r="N6327" s="266">
        <f t="shared" si="1383"/>
        <v>764950.65430572862</v>
      </c>
      <c r="O6327" s="158"/>
      <c r="P6327" s="265">
        <f t="shared" si="1384"/>
        <v>269080.15716050903</v>
      </c>
      <c r="Q6327" s="265">
        <f t="shared" si="1385"/>
        <v>473447.9247505003</v>
      </c>
      <c r="R6327" s="266">
        <f t="shared" si="1386"/>
        <v>742528.08191100927</v>
      </c>
    </row>
    <row r="6328" spans="1:18" x14ac:dyDescent="0.25">
      <c r="A6328" s="81">
        <v>6297</v>
      </c>
      <c r="B6328" s="93">
        <f t="shared" si="1375"/>
        <v>1.225193446642718E-52</v>
      </c>
      <c r="C6328" s="178">
        <f t="shared" si="1376"/>
        <v>1.2224296212338738E-52</v>
      </c>
      <c r="D6328" s="165">
        <f t="shared" si="1377"/>
        <v>2.2558277767625785E-3</v>
      </c>
      <c r="E6328" s="166">
        <f t="shared" si="1387"/>
        <v>24.291375447755232</v>
      </c>
      <c r="F6328" s="167">
        <f t="shared" si="1388"/>
        <v>14.207203338050769</v>
      </c>
      <c r="G6328" s="167">
        <f t="shared" si="1378"/>
        <v>493729.05988612899</v>
      </c>
      <c r="H6328" s="167">
        <f t="shared" si="1379"/>
        <v>271299.98899881309</v>
      </c>
      <c r="I6328" s="168">
        <f t="shared" si="1380"/>
        <v>765029.04888494208</v>
      </c>
      <c r="J6328" s="168">
        <f t="shared" si="1382"/>
        <v>706174.5977398653</v>
      </c>
      <c r="K6328" s="94"/>
      <c r="L6328" s="265">
        <f t="shared" si="1381"/>
        <v>291531.04327279166</v>
      </c>
      <c r="M6328" s="265">
        <f>$G6328*NonHospFrac+theModel!$H6328*NonHospFrac</f>
        <v>473498.0056121503</v>
      </c>
      <c r="N6328" s="266">
        <f t="shared" si="1383"/>
        <v>765029.04888494196</v>
      </c>
      <c r="O6328" s="158"/>
      <c r="P6328" s="265">
        <f t="shared" si="1384"/>
        <v>269103.2680548717</v>
      </c>
      <c r="Q6328" s="265">
        <f t="shared" si="1385"/>
        <v>473496.44536153128</v>
      </c>
      <c r="R6328" s="266">
        <f t="shared" si="1386"/>
        <v>742599.71341640293</v>
      </c>
    </row>
    <row r="6329" spans="1:18" x14ac:dyDescent="0.25">
      <c r="A6329" s="81">
        <v>6298</v>
      </c>
      <c r="B6329" s="93">
        <f t="shared" si="1375"/>
        <v>1.202306270371761E-52</v>
      </c>
      <c r="C6329" s="178">
        <f t="shared" si="1376"/>
        <v>1.1995940744908805E-52</v>
      </c>
      <c r="D6329" s="165">
        <f t="shared" si="1377"/>
        <v>2.2558277767625785E-3</v>
      </c>
      <c r="E6329" s="166">
        <f t="shared" si="1387"/>
        <v>24.291375447755232</v>
      </c>
      <c r="F6329" s="167">
        <f t="shared" si="1388"/>
        <v>14.209459165827532</v>
      </c>
      <c r="G6329" s="167">
        <f t="shared" si="1378"/>
        <v>493807.45446534239</v>
      </c>
      <c r="H6329" s="167">
        <f t="shared" si="1379"/>
        <v>271299.98899881309</v>
      </c>
      <c r="I6329" s="168">
        <f t="shared" si="1380"/>
        <v>765107.44346415554</v>
      </c>
      <c r="J6329" s="168">
        <f t="shared" si="1382"/>
        <v>706235.24234444159</v>
      </c>
      <c r="K6329" s="94"/>
      <c r="L6329" s="265">
        <f t="shared" si="1381"/>
        <v>291560.91724097414</v>
      </c>
      <c r="M6329" s="265">
        <f>$G6329*NonHospFrac+theModel!$H6329*NonHospFrac</f>
        <v>473546.52622318128</v>
      </c>
      <c r="N6329" s="266">
        <f t="shared" si="1383"/>
        <v>765107.44346415543</v>
      </c>
      <c r="O6329" s="158"/>
      <c r="P6329" s="265">
        <f t="shared" si="1384"/>
        <v>269126.37800718891</v>
      </c>
      <c r="Q6329" s="265">
        <f t="shared" si="1385"/>
        <v>473544.96597256226</v>
      </c>
      <c r="R6329" s="266">
        <f t="shared" si="1386"/>
        <v>742671.34397975123</v>
      </c>
    </row>
    <row r="6330" spans="1:18" x14ac:dyDescent="0.25">
      <c r="A6330" s="81">
        <v>6299</v>
      </c>
      <c r="B6330" s="93">
        <f t="shared" si="1375"/>
        <v>1.1798466370647761E-52</v>
      </c>
      <c r="C6330" s="178">
        <f t="shared" si="1376"/>
        <v>1.1771851062485655E-52</v>
      </c>
      <c r="D6330" s="165">
        <f t="shared" si="1377"/>
        <v>2.2558277767625785E-3</v>
      </c>
      <c r="E6330" s="166">
        <f t="shared" si="1387"/>
        <v>24.291375447755232</v>
      </c>
      <c r="F6330" s="167">
        <f t="shared" si="1388"/>
        <v>14.211714993604295</v>
      </c>
      <c r="G6330" s="167">
        <f t="shared" si="1378"/>
        <v>493885.84904455586</v>
      </c>
      <c r="H6330" s="167">
        <f t="shared" si="1379"/>
        <v>271299.98899881309</v>
      </c>
      <c r="I6330" s="168">
        <f t="shared" si="1380"/>
        <v>765185.83804336889</v>
      </c>
      <c r="J6330" s="168">
        <f t="shared" si="1382"/>
        <v>706295.88447702432</v>
      </c>
      <c r="K6330" s="94"/>
      <c r="L6330" s="265">
        <f t="shared" si="1381"/>
        <v>291590.79120915657</v>
      </c>
      <c r="M6330" s="265">
        <f>$G6330*NonHospFrac+theModel!$H6330*NonHospFrac</f>
        <v>473595.04683421238</v>
      </c>
      <c r="N6330" s="266">
        <f t="shared" si="1383"/>
        <v>765185.83804336889</v>
      </c>
      <c r="O6330" s="158"/>
      <c r="P6330" s="265">
        <f t="shared" si="1384"/>
        <v>269149.48701749893</v>
      </c>
      <c r="Q6330" s="265">
        <f t="shared" si="1385"/>
        <v>473593.48658359336</v>
      </c>
      <c r="R6330" s="266">
        <f t="shared" si="1386"/>
        <v>742742.97360109235</v>
      </c>
    </row>
    <row r="6331" spans="1:18" x14ac:dyDescent="0.25">
      <c r="A6331" s="81">
        <v>6300</v>
      </c>
      <c r="B6331" s="93">
        <f t="shared" si="1375"/>
        <v>1.1578065600229082E-52</v>
      </c>
      <c r="C6331" s="178">
        <f t="shared" si="1376"/>
        <v>1.1551947478246906E-52</v>
      </c>
      <c r="D6331" s="165">
        <f t="shared" si="1377"/>
        <v>2.2558277767625785E-3</v>
      </c>
      <c r="E6331" s="166">
        <f t="shared" si="1387"/>
        <v>24.291375447755232</v>
      </c>
      <c r="F6331" s="167">
        <f t="shared" si="1388"/>
        <v>14.213970821381057</v>
      </c>
      <c r="G6331" s="167">
        <f t="shared" si="1378"/>
        <v>493964.2436237692</v>
      </c>
      <c r="H6331" s="167">
        <f t="shared" si="1379"/>
        <v>271299.98899881309</v>
      </c>
      <c r="I6331" s="168">
        <f t="shared" si="1380"/>
        <v>765264.23262258223</v>
      </c>
      <c r="J6331" s="168">
        <f t="shared" si="1382"/>
        <v>706356.5241377143</v>
      </c>
      <c r="K6331" s="94"/>
      <c r="L6331" s="265">
        <f t="shared" si="1381"/>
        <v>291620.66517733899</v>
      </c>
      <c r="M6331" s="265">
        <f>$G6331*NonHospFrac+theModel!$H6331*NonHospFrac</f>
        <v>473643.56744524324</v>
      </c>
      <c r="N6331" s="266">
        <f t="shared" si="1383"/>
        <v>765264.23262258223</v>
      </c>
      <c r="O6331" s="158"/>
      <c r="P6331" s="265">
        <f t="shared" si="1384"/>
        <v>269172.59508584021</v>
      </c>
      <c r="Q6331" s="265">
        <f t="shared" si="1385"/>
        <v>473642.00719462422</v>
      </c>
      <c r="R6331" s="266">
        <f t="shared" si="1386"/>
        <v>742814.60228046449</v>
      </c>
    </row>
    <row r="6332" spans="1:18" x14ac:dyDescent="0.25">
      <c r="A6332" s="81">
        <v>6301</v>
      </c>
      <c r="B6332" s="93">
        <f t="shared" si="1375"/>
        <v>1.1361782017423715E-52</v>
      </c>
      <c r="C6332" s="178">
        <f t="shared" si="1376"/>
        <v>1.1336151793955289E-52</v>
      </c>
      <c r="D6332" s="165">
        <f t="shared" si="1377"/>
        <v>2.2558277767625785E-3</v>
      </c>
      <c r="E6332" s="166">
        <f t="shared" si="1387"/>
        <v>24.291375447755232</v>
      </c>
      <c r="F6332" s="167">
        <f t="shared" si="1388"/>
        <v>14.21622664915782</v>
      </c>
      <c r="G6332" s="167">
        <f t="shared" si="1378"/>
        <v>494042.63820298266</v>
      </c>
      <c r="H6332" s="167">
        <f t="shared" si="1379"/>
        <v>271299.98899881309</v>
      </c>
      <c r="I6332" s="168">
        <f t="shared" si="1380"/>
        <v>765342.62720179581</v>
      </c>
      <c r="J6332" s="168">
        <f t="shared" si="1382"/>
        <v>706417.16132661246</v>
      </c>
      <c r="K6332" s="94"/>
      <c r="L6332" s="265">
        <f t="shared" si="1381"/>
        <v>291650.53914552141</v>
      </c>
      <c r="M6332" s="265">
        <f>$G6332*NonHospFrac+theModel!$H6332*NonHospFrac</f>
        <v>473692.08805627434</v>
      </c>
      <c r="N6332" s="266">
        <f t="shared" si="1383"/>
        <v>765342.62720179581</v>
      </c>
      <c r="O6332" s="158"/>
      <c r="P6332" s="265">
        <f t="shared" si="1384"/>
        <v>269195.70221225108</v>
      </c>
      <c r="Q6332" s="265">
        <f t="shared" si="1385"/>
        <v>473690.52780565532</v>
      </c>
      <c r="R6332" s="266">
        <f t="shared" si="1386"/>
        <v>742886.2300179064</v>
      </c>
    </row>
    <row r="6333" spans="1:18" x14ac:dyDescent="0.25">
      <c r="A6333" s="81">
        <v>6302</v>
      </c>
      <c r="B6333" s="93">
        <f t="shared" si="1375"/>
        <v>1.1149538711276817E-52</v>
      </c>
      <c r="C6333" s="178">
        <f t="shared" si="1376"/>
        <v>1.1124387272153828E-52</v>
      </c>
      <c r="D6333" s="165">
        <f t="shared" si="1377"/>
        <v>2.2558277767625785E-3</v>
      </c>
      <c r="E6333" s="166">
        <f t="shared" si="1387"/>
        <v>24.291375447755232</v>
      </c>
      <c r="F6333" s="167">
        <f t="shared" si="1388"/>
        <v>14.218482476934582</v>
      </c>
      <c r="G6333" s="167">
        <f t="shared" si="1378"/>
        <v>494121.03278219613</v>
      </c>
      <c r="H6333" s="167">
        <f t="shared" si="1379"/>
        <v>271299.98899881309</v>
      </c>
      <c r="I6333" s="168">
        <f t="shared" si="1380"/>
        <v>765421.02178100916</v>
      </c>
      <c r="J6333" s="168">
        <f t="shared" si="1382"/>
        <v>706477.79604381928</v>
      </c>
      <c r="K6333" s="94"/>
      <c r="L6333" s="265">
        <f t="shared" si="1381"/>
        <v>291680.41311370383</v>
      </c>
      <c r="M6333" s="265">
        <f>$G6333*NonHospFrac+theModel!$H6333*NonHospFrac</f>
        <v>473740.60866730532</v>
      </c>
      <c r="N6333" s="266">
        <f t="shared" si="1383"/>
        <v>765421.02178100916</v>
      </c>
      <c r="O6333" s="158"/>
      <c r="P6333" s="265">
        <f t="shared" si="1384"/>
        <v>269218.80839677004</v>
      </c>
      <c r="Q6333" s="265">
        <f t="shared" si="1385"/>
        <v>473739.0484166863</v>
      </c>
      <c r="R6333" s="266">
        <f t="shared" si="1386"/>
        <v>742957.8568134564</v>
      </c>
    </row>
    <row r="6334" spans="1:18" x14ac:dyDescent="0.25">
      <c r="A6334" s="81">
        <v>6303</v>
      </c>
      <c r="B6334" s="93">
        <f t="shared" si="1375"/>
        <v>1.0941260207564214E-52</v>
      </c>
      <c r="C6334" s="178">
        <f t="shared" si="1376"/>
        <v>1.0916578608875203E-52</v>
      </c>
      <c r="D6334" s="165">
        <f t="shared" si="1377"/>
        <v>2.2558277767625785E-3</v>
      </c>
      <c r="E6334" s="166">
        <f t="shared" si="1387"/>
        <v>24.291375447755232</v>
      </c>
      <c r="F6334" s="167">
        <f t="shared" si="1388"/>
        <v>14.220738304711345</v>
      </c>
      <c r="G6334" s="167">
        <f t="shared" si="1378"/>
        <v>494199.42736140953</v>
      </c>
      <c r="H6334" s="167">
        <f t="shared" si="1379"/>
        <v>271299.98899881309</v>
      </c>
      <c r="I6334" s="168">
        <f t="shared" si="1380"/>
        <v>765499.41636022262</v>
      </c>
      <c r="J6334" s="168">
        <f t="shared" si="1382"/>
        <v>706538.4282894358</v>
      </c>
      <c r="K6334" s="94"/>
      <c r="L6334" s="265">
        <f t="shared" si="1381"/>
        <v>291710.28708188626</v>
      </c>
      <c r="M6334" s="265">
        <f>$G6334*NonHospFrac+theModel!$H6334*NonHospFrac</f>
        <v>473789.1292783363</v>
      </c>
      <c r="N6334" s="266">
        <f t="shared" si="1383"/>
        <v>765499.4163602225</v>
      </c>
      <c r="O6334" s="158"/>
      <c r="P6334" s="265">
        <f t="shared" si="1384"/>
        <v>269241.91363943537</v>
      </c>
      <c r="Q6334" s="265">
        <f t="shared" si="1385"/>
        <v>473787.56902771728</v>
      </c>
      <c r="R6334" s="266">
        <f t="shared" si="1386"/>
        <v>743029.48266715265</v>
      </c>
    </row>
    <row r="6335" spans="1:18" x14ac:dyDescent="0.25">
      <c r="A6335" s="81">
        <v>6304</v>
      </c>
      <c r="B6335" s="93">
        <f t="shared" si="1375"/>
        <v>1.0736872441956165E-52</v>
      </c>
      <c r="C6335" s="178">
        <f t="shared" si="1376"/>
        <v>1.0712651906866042E-52</v>
      </c>
      <c r="D6335" s="165">
        <f t="shared" si="1377"/>
        <v>2.2558277767625785E-3</v>
      </c>
      <c r="E6335" s="166">
        <f t="shared" si="1387"/>
        <v>24.291375447755232</v>
      </c>
      <c r="F6335" s="167">
        <f t="shared" si="1388"/>
        <v>14.222994132488108</v>
      </c>
      <c r="G6335" s="167">
        <f t="shared" si="1378"/>
        <v>494277.82194062305</v>
      </c>
      <c r="H6335" s="167">
        <f t="shared" si="1379"/>
        <v>271299.98899881309</v>
      </c>
      <c r="I6335" s="168">
        <f t="shared" si="1380"/>
        <v>765577.81093943608</v>
      </c>
      <c r="J6335" s="168">
        <f t="shared" si="1382"/>
        <v>706599.05806356261</v>
      </c>
      <c r="K6335" s="94"/>
      <c r="L6335" s="265">
        <f t="shared" si="1381"/>
        <v>291740.16105006874</v>
      </c>
      <c r="M6335" s="265">
        <f>$G6335*NonHospFrac+theModel!$H6335*NonHospFrac</f>
        <v>473837.6498893674</v>
      </c>
      <c r="N6335" s="266">
        <f t="shared" si="1383"/>
        <v>765577.81093943608</v>
      </c>
      <c r="O6335" s="158"/>
      <c r="P6335" s="265">
        <f t="shared" si="1384"/>
        <v>269265.01794028562</v>
      </c>
      <c r="Q6335" s="265">
        <f t="shared" si="1385"/>
        <v>473836.08963874838</v>
      </c>
      <c r="R6335" s="266">
        <f t="shared" si="1386"/>
        <v>743101.10757903405</v>
      </c>
    </row>
    <row r="6336" spans="1:18" x14ac:dyDescent="0.25">
      <c r="A6336" s="81">
        <v>6305</v>
      </c>
      <c r="B6336" s="93">
        <f t="shared" si="1375"/>
        <v>1.0536302733677537E-52</v>
      </c>
      <c r="C6336" s="178">
        <f t="shared" si="1376"/>
        <v>1.0512534649306528E-52</v>
      </c>
      <c r="D6336" s="165">
        <f t="shared" si="1377"/>
        <v>2.2558277767625785E-3</v>
      </c>
      <c r="E6336" s="166">
        <f t="shared" si="1387"/>
        <v>24.291375447755232</v>
      </c>
      <c r="F6336" s="167">
        <f t="shared" si="1388"/>
        <v>14.22524996026487</v>
      </c>
      <c r="G6336" s="167">
        <f t="shared" si="1378"/>
        <v>494356.21651983634</v>
      </c>
      <c r="H6336" s="167">
        <f t="shared" si="1379"/>
        <v>271299.98899881309</v>
      </c>
      <c r="I6336" s="168">
        <f t="shared" si="1380"/>
        <v>765656.20551864943</v>
      </c>
      <c r="J6336" s="168">
        <f t="shared" si="1382"/>
        <v>706659.6853663004</v>
      </c>
      <c r="K6336" s="94"/>
      <c r="L6336" s="265">
        <f t="shared" si="1381"/>
        <v>291770.0350182511</v>
      </c>
      <c r="M6336" s="265">
        <f>$G6336*NonHospFrac+theModel!$H6336*NonHospFrac</f>
        <v>473886.17050039826</v>
      </c>
      <c r="N6336" s="266">
        <f t="shared" si="1383"/>
        <v>765656.20551864943</v>
      </c>
      <c r="O6336" s="158"/>
      <c r="P6336" s="265">
        <f t="shared" si="1384"/>
        <v>269288.12129935896</v>
      </c>
      <c r="Q6336" s="265">
        <f t="shared" si="1385"/>
        <v>473884.61024977925</v>
      </c>
      <c r="R6336" s="266">
        <f t="shared" si="1386"/>
        <v>743172.7315491382</v>
      </c>
    </row>
    <row r="6337" spans="1:18" x14ac:dyDescent="0.25">
      <c r="A6337" s="81">
        <v>6306</v>
      </c>
      <c r="B6337" s="93">
        <f t="shared" si="1375"/>
        <v>1.0339479759664076E-52</v>
      </c>
      <c r="C6337" s="178">
        <f t="shared" si="1376"/>
        <v>1.0316155674024951E-52</v>
      </c>
      <c r="D6337" s="165">
        <f t="shared" si="1377"/>
        <v>2.2558277767625785E-3</v>
      </c>
      <c r="E6337" s="166">
        <f t="shared" si="1387"/>
        <v>24.291375447755232</v>
      </c>
      <c r="F6337" s="167">
        <f t="shared" si="1388"/>
        <v>14.227505788041633</v>
      </c>
      <c r="G6337" s="167">
        <f t="shared" si="1378"/>
        <v>494434.6110990498</v>
      </c>
      <c r="H6337" s="167">
        <f t="shared" si="1379"/>
        <v>271299.98899881309</v>
      </c>
      <c r="I6337" s="168">
        <f t="shared" si="1380"/>
        <v>765734.60009786289</v>
      </c>
      <c r="J6337" s="168">
        <f t="shared" si="1382"/>
        <v>706720.31019774999</v>
      </c>
      <c r="K6337" s="94"/>
      <c r="L6337" s="265">
        <f t="shared" si="1381"/>
        <v>291799.90898643353</v>
      </c>
      <c r="M6337" s="265">
        <f>$G6337*NonHospFrac+theModel!$H6337*NonHospFrac</f>
        <v>473934.69111142936</v>
      </c>
      <c r="N6337" s="266">
        <f t="shared" si="1383"/>
        <v>765734.60009786289</v>
      </c>
      <c r="O6337" s="158"/>
      <c r="P6337" s="265">
        <f t="shared" si="1384"/>
        <v>269311.22371669393</v>
      </c>
      <c r="Q6337" s="265">
        <f t="shared" si="1385"/>
        <v>473933.13086081034</v>
      </c>
      <c r="R6337" s="266">
        <f t="shared" si="1386"/>
        <v>743244.35457750433</v>
      </c>
    </row>
    <row r="6338" spans="1:18" x14ac:dyDescent="0.25">
      <c r="A6338" s="81">
        <v>6307</v>
      </c>
      <c r="B6338" s="93">
        <f t="shared" si="1375"/>
        <v>1.0146333529198964E-52</v>
      </c>
      <c r="C6338" s="178">
        <f t="shared" si="1376"/>
        <v>1.01234451481915E-52</v>
      </c>
      <c r="D6338" s="165">
        <f t="shared" si="1377"/>
        <v>2.2558277767625785E-3</v>
      </c>
      <c r="E6338" s="166">
        <f t="shared" si="1387"/>
        <v>24.291375447755232</v>
      </c>
      <c r="F6338" s="167">
        <f t="shared" si="1388"/>
        <v>14.229761615818395</v>
      </c>
      <c r="G6338" s="167">
        <f t="shared" si="1378"/>
        <v>494513.0056782632</v>
      </c>
      <c r="H6338" s="167">
        <f t="shared" si="1379"/>
        <v>271299.98899881309</v>
      </c>
      <c r="I6338" s="168">
        <f t="shared" si="1380"/>
        <v>765812.99467707635</v>
      </c>
      <c r="J6338" s="168">
        <f t="shared" si="1382"/>
        <v>706780.93255801219</v>
      </c>
      <c r="K6338" s="94"/>
      <c r="L6338" s="265">
        <f t="shared" si="1381"/>
        <v>291829.78295461601</v>
      </c>
      <c r="M6338" s="265">
        <f>$G6338*NonHospFrac+theModel!$H6338*NonHospFrac</f>
        <v>473983.21172246034</v>
      </c>
      <c r="N6338" s="266">
        <f t="shared" si="1383"/>
        <v>765812.99467707635</v>
      </c>
      <c r="O6338" s="158"/>
      <c r="P6338" s="265">
        <f t="shared" si="1384"/>
        <v>269334.32519232895</v>
      </c>
      <c r="Q6338" s="265">
        <f t="shared" si="1385"/>
        <v>473981.65147184132</v>
      </c>
      <c r="R6338" s="266">
        <f t="shared" si="1386"/>
        <v>743315.97666417027</v>
      </c>
    </row>
    <row r="6339" spans="1:18" x14ac:dyDescent="0.25">
      <c r="A6339" s="81">
        <v>6308</v>
      </c>
      <c r="B6339" s="93">
        <f t="shared" si="1375"/>
        <v>9.9567953590241207E-53</v>
      </c>
      <c r="C6339" s="178">
        <f t="shared" si="1376"/>
        <v>9.9343345434856937E-53</v>
      </c>
      <c r="D6339" s="165">
        <f t="shared" si="1377"/>
        <v>2.2558277767625785E-3</v>
      </c>
      <c r="E6339" s="166">
        <f t="shared" si="1387"/>
        <v>24.291375447755232</v>
      </c>
      <c r="F6339" s="167">
        <f t="shared" si="1388"/>
        <v>14.232017443595158</v>
      </c>
      <c r="G6339" s="167">
        <f t="shared" si="1378"/>
        <v>494591.40025747672</v>
      </c>
      <c r="H6339" s="167">
        <f t="shared" si="1379"/>
        <v>271299.98899881309</v>
      </c>
      <c r="I6339" s="168">
        <f t="shared" si="1380"/>
        <v>765891.38925628981</v>
      </c>
      <c r="J6339" s="168">
        <f t="shared" si="1382"/>
        <v>706841.5524471876</v>
      </c>
      <c r="K6339" s="94"/>
      <c r="L6339" s="265">
        <f t="shared" si="1381"/>
        <v>291859.65692279843</v>
      </c>
      <c r="M6339" s="265">
        <f>$G6339*NonHospFrac+theModel!$H6339*NonHospFrac</f>
        <v>474031.73233349132</v>
      </c>
      <c r="N6339" s="266">
        <f t="shared" si="1383"/>
        <v>765891.38925628969</v>
      </c>
      <c r="O6339" s="158"/>
      <c r="P6339" s="265">
        <f t="shared" si="1384"/>
        <v>269357.42572630232</v>
      </c>
      <c r="Q6339" s="265">
        <f t="shared" si="1385"/>
        <v>474030.1720828723</v>
      </c>
      <c r="R6339" s="266">
        <f t="shared" si="1386"/>
        <v>743387.59780917456</v>
      </c>
    </row>
    <row r="6340" spans="1:18" x14ac:dyDescent="0.25">
      <c r="A6340" s="81">
        <v>6309</v>
      </c>
      <c r="B6340" s="93">
        <f t="shared" si="1375"/>
        <v>9.7707978489162687E-53</v>
      </c>
      <c r="C6340" s="178">
        <f t="shared" si="1376"/>
        <v>9.7487566117275509E-53</v>
      </c>
      <c r="D6340" s="165">
        <f t="shared" si="1377"/>
        <v>2.2558277767625785E-3</v>
      </c>
      <c r="E6340" s="166">
        <f t="shared" si="1387"/>
        <v>24.291375447755232</v>
      </c>
      <c r="F6340" s="167">
        <f t="shared" si="1388"/>
        <v>14.23427327137192</v>
      </c>
      <c r="G6340" s="167">
        <f t="shared" si="1378"/>
        <v>494669.79483669007</v>
      </c>
      <c r="H6340" s="167">
        <f t="shared" si="1379"/>
        <v>271299.98899881309</v>
      </c>
      <c r="I6340" s="168">
        <f t="shared" si="1380"/>
        <v>765969.78383550316</v>
      </c>
      <c r="J6340" s="168">
        <f t="shared" si="1382"/>
        <v>706902.1698653769</v>
      </c>
      <c r="K6340" s="94"/>
      <c r="L6340" s="265">
        <f t="shared" si="1381"/>
        <v>291889.53089098085</v>
      </c>
      <c r="M6340" s="265">
        <f>$G6340*NonHospFrac+theModel!$H6340*NonHospFrac</f>
        <v>474080.2529445223</v>
      </c>
      <c r="N6340" s="266">
        <f t="shared" si="1383"/>
        <v>765969.78383550316</v>
      </c>
      <c r="O6340" s="158"/>
      <c r="P6340" s="265">
        <f t="shared" si="1384"/>
        <v>269380.52531865245</v>
      </c>
      <c r="Q6340" s="265">
        <f t="shared" si="1385"/>
        <v>474078.69269390329</v>
      </c>
      <c r="R6340" s="266">
        <f t="shared" si="1386"/>
        <v>743459.21801255574</v>
      </c>
    </row>
    <row r="6341" spans="1:18" x14ac:dyDescent="0.25">
      <c r="A6341" s="81">
        <v>6310</v>
      </c>
      <c r="B6341" s="93">
        <f t="shared" si="1375"/>
        <v>9.5882748577192604E-53</v>
      </c>
      <c r="C6341" s="178">
        <f t="shared" si="1376"/>
        <v>9.5666453609639825E-53</v>
      </c>
      <c r="D6341" s="165">
        <f t="shared" si="1377"/>
        <v>2.2558277767625785E-3</v>
      </c>
      <c r="E6341" s="166">
        <f t="shared" si="1387"/>
        <v>24.291375447755232</v>
      </c>
      <c r="F6341" s="167">
        <f t="shared" si="1388"/>
        <v>14.236529099148683</v>
      </c>
      <c r="G6341" s="167">
        <f t="shared" si="1378"/>
        <v>494748.18941590347</v>
      </c>
      <c r="H6341" s="167">
        <f t="shared" si="1379"/>
        <v>271299.98899881309</v>
      </c>
      <c r="I6341" s="168">
        <f t="shared" si="1380"/>
        <v>766048.17841471662</v>
      </c>
      <c r="J6341" s="168">
        <f t="shared" si="1382"/>
        <v>706962.78481268103</v>
      </c>
      <c r="K6341" s="94"/>
      <c r="L6341" s="265">
        <f t="shared" si="1381"/>
        <v>291919.40485916322</v>
      </c>
      <c r="M6341" s="265">
        <f>$G6341*NonHospFrac+theModel!$H6341*NonHospFrac</f>
        <v>474128.77355555329</v>
      </c>
      <c r="N6341" s="266">
        <f t="shared" si="1383"/>
        <v>766048.1784147165</v>
      </c>
      <c r="O6341" s="158"/>
      <c r="P6341" s="265">
        <f t="shared" si="1384"/>
        <v>269403.62396941765</v>
      </c>
      <c r="Q6341" s="265">
        <f t="shared" si="1385"/>
        <v>474127.21330493427</v>
      </c>
      <c r="R6341" s="266">
        <f t="shared" si="1386"/>
        <v>743530.83727435186</v>
      </c>
    </row>
    <row r="6342" spans="1:18" x14ac:dyDescent="0.25">
      <c r="A6342" s="81">
        <v>6311</v>
      </c>
      <c r="B6342" s="93">
        <f t="shared" si="1375"/>
        <v>9.4091614798241194E-53</v>
      </c>
      <c r="C6342" s="178">
        <f t="shared" si="1376"/>
        <v>9.3879360320018879E-53</v>
      </c>
      <c r="D6342" s="165">
        <f t="shared" si="1377"/>
        <v>2.2558277767625785E-3</v>
      </c>
      <c r="E6342" s="166">
        <f t="shared" si="1387"/>
        <v>24.291375447755232</v>
      </c>
      <c r="F6342" s="167">
        <f t="shared" si="1388"/>
        <v>14.238784926925446</v>
      </c>
      <c r="G6342" s="167">
        <f t="shared" si="1378"/>
        <v>494826.58399511687</v>
      </c>
      <c r="H6342" s="167">
        <f t="shared" si="1379"/>
        <v>271299.98899881309</v>
      </c>
      <c r="I6342" s="168">
        <f t="shared" si="1380"/>
        <v>766126.57299392996</v>
      </c>
      <c r="J6342" s="168">
        <f t="shared" si="1382"/>
        <v>707023.39728920045</v>
      </c>
      <c r="K6342" s="94"/>
      <c r="L6342" s="265">
        <f t="shared" si="1381"/>
        <v>291949.2788273457</v>
      </c>
      <c r="M6342" s="265">
        <f>$G6342*NonHospFrac+theModel!$H6342*NonHospFrac</f>
        <v>474177.29416658427</v>
      </c>
      <c r="N6342" s="266">
        <f t="shared" si="1383"/>
        <v>766126.57299392996</v>
      </c>
      <c r="O6342" s="158"/>
      <c r="P6342" s="265">
        <f t="shared" si="1384"/>
        <v>269426.7216786365</v>
      </c>
      <c r="Q6342" s="265">
        <f t="shared" si="1385"/>
        <v>474175.73391596525</v>
      </c>
      <c r="R6342" s="266">
        <f t="shared" si="1386"/>
        <v>743602.45559460181</v>
      </c>
    </row>
    <row r="6343" spans="1:18" x14ac:dyDescent="0.25">
      <c r="A6343" s="81">
        <v>6312</v>
      </c>
      <c r="B6343" s="93">
        <f t="shared" si="1375"/>
        <v>9.2333940220884482E-53</v>
      </c>
      <c r="C6343" s="178">
        <f t="shared" si="1376"/>
        <v>9.2125650753796267E-53</v>
      </c>
      <c r="D6343" s="165">
        <f t="shared" si="1377"/>
        <v>2.2558277767625785E-3</v>
      </c>
      <c r="E6343" s="166">
        <f t="shared" si="1387"/>
        <v>24.291375447755232</v>
      </c>
      <c r="F6343" s="167">
        <f t="shared" si="1388"/>
        <v>14.241040754702208</v>
      </c>
      <c r="G6343" s="167">
        <f t="shared" si="1378"/>
        <v>494904.97857433039</v>
      </c>
      <c r="H6343" s="167">
        <f t="shared" si="1379"/>
        <v>271299.98899881309</v>
      </c>
      <c r="I6343" s="168">
        <f t="shared" si="1380"/>
        <v>766204.96757314354</v>
      </c>
      <c r="J6343" s="168">
        <f t="shared" si="1382"/>
        <v>707084.00729503622</v>
      </c>
      <c r="K6343" s="94"/>
      <c r="L6343" s="265">
        <f t="shared" si="1381"/>
        <v>291979.15279552812</v>
      </c>
      <c r="M6343" s="265">
        <f>$G6343*NonHospFrac+theModel!$H6343*NonHospFrac</f>
        <v>474225.81477761536</v>
      </c>
      <c r="N6343" s="266">
        <f t="shared" si="1383"/>
        <v>766204.96757314354</v>
      </c>
      <c r="O6343" s="158"/>
      <c r="P6343" s="265">
        <f t="shared" si="1384"/>
        <v>269449.8184463472</v>
      </c>
      <c r="Q6343" s="265">
        <f t="shared" si="1385"/>
        <v>474224.25452699634</v>
      </c>
      <c r="R6343" s="266">
        <f t="shared" si="1386"/>
        <v>743674.07297334354</v>
      </c>
    </row>
    <row r="6344" spans="1:18" x14ac:dyDescent="0.25">
      <c r="A6344" s="81">
        <v>6313</v>
      </c>
      <c r="B6344" s="93">
        <f t="shared" si="1375"/>
        <v>9.060909981187012E-53</v>
      </c>
      <c r="C6344" s="178">
        <f t="shared" si="1376"/>
        <v>9.0404701287687045E-53</v>
      </c>
      <c r="D6344" s="165">
        <f t="shared" si="1377"/>
        <v>2.2558277767625785E-3</v>
      </c>
      <c r="E6344" s="166">
        <f t="shared" si="1387"/>
        <v>24.291375447755232</v>
      </c>
      <c r="F6344" s="167">
        <f t="shared" si="1388"/>
        <v>14.243296582478971</v>
      </c>
      <c r="G6344" s="167">
        <f t="shared" si="1378"/>
        <v>494983.37315354374</v>
      </c>
      <c r="H6344" s="167">
        <f t="shared" si="1379"/>
        <v>271299.98899881309</v>
      </c>
      <c r="I6344" s="168">
        <f t="shared" si="1380"/>
        <v>766283.36215235689</v>
      </c>
      <c r="J6344" s="168">
        <f t="shared" si="1382"/>
        <v>707144.61483028857</v>
      </c>
      <c r="K6344" s="94"/>
      <c r="L6344" s="265">
        <f t="shared" si="1381"/>
        <v>292009.02676371054</v>
      </c>
      <c r="M6344" s="265">
        <f>$G6344*NonHospFrac+theModel!$H6344*NonHospFrac</f>
        <v>474274.33538864623</v>
      </c>
      <c r="N6344" s="266">
        <f t="shared" si="1383"/>
        <v>766283.36215235677</v>
      </c>
      <c r="O6344" s="158"/>
      <c r="P6344" s="265">
        <f t="shared" si="1384"/>
        <v>269472.91427258815</v>
      </c>
      <c r="Q6344" s="265">
        <f t="shared" si="1385"/>
        <v>474272.77513802721</v>
      </c>
      <c r="R6344" s="266">
        <f t="shared" si="1386"/>
        <v>743745.68941061536</v>
      </c>
    </row>
    <row r="6345" spans="1:18" x14ac:dyDescent="0.25">
      <c r="A6345" s="81">
        <v>6314</v>
      </c>
      <c r="B6345" s="93">
        <f t="shared" si="1375"/>
        <v>8.8916480213853835E-53</v>
      </c>
      <c r="C6345" s="178">
        <f t="shared" si="1376"/>
        <v>8.8715899947975456E-53</v>
      </c>
      <c r="D6345" s="165">
        <f t="shared" si="1377"/>
        <v>2.2558277767625785E-3</v>
      </c>
      <c r="E6345" s="166">
        <f t="shared" si="1387"/>
        <v>24.291375447755232</v>
      </c>
      <c r="F6345" s="167">
        <f t="shared" si="1388"/>
        <v>14.245552410255733</v>
      </c>
      <c r="G6345" s="167">
        <f t="shared" si="1378"/>
        <v>495061.76773275714</v>
      </c>
      <c r="H6345" s="167">
        <f t="shared" si="1379"/>
        <v>271299.98899881309</v>
      </c>
      <c r="I6345" s="168">
        <f t="shared" si="1380"/>
        <v>766361.75673157023</v>
      </c>
      <c r="J6345" s="168">
        <f t="shared" si="1382"/>
        <v>707205.21989505854</v>
      </c>
      <c r="K6345" s="94"/>
      <c r="L6345" s="265">
        <f t="shared" si="1381"/>
        <v>292038.90073189291</v>
      </c>
      <c r="M6345" s="265">
        <f>$G6345*NonHospFrac+theModel!$H6345*NonHospFrac</f>
        <v>474322.85599967721</v>
      </c>
      <c r="N6345" s="266">
        <f t="shared" si="1383"/>
        <v>766361.75673157012</v>
      </c>
      <c r="O6345" s="158"/>
      <c r="P6345" s="265">
        <f t="shared" si="1384"/>
        <v>269496.00915739773</v>
      </c>
      <c r="Q6345" s="265">
        <f t="shared" si="1385"/>
        <v>474321.29574905819</v>
      </c>
      <c r="R6345" s="266">
        <f t="shared" si="1386"/>
        <v>743817.30490645592</v>
      </c>
    </row>
    <row r="6346" spans="1:18" x14ac:dyDescent="0.25">
      <c r="A6346" s="81">
        <v>6315</v>
      </c>
      <c r="B6346" s="93">
        <f t="shared" si="1375"/>
        <v>8.725547952728839E-53</v>
      </c>
      <c r="C6346" s="178">
        <f t="shared" si="1376"/>
        <v>8.7058646192895991E-53</v>
      </c>
      <c r="D6346" s="165">
        <f t="shared" si="1377"/>
        <v>2.2558277767625785E-3</v>
      </c>
      <c r="E6346" s="166">
        <f t="shared" si="1387"/>
        <v>24.291375447755232</v>
      </c>
      <c r="F6346" s="167">
        <f t="shared" si="1388"/>
        <v>14.247808238032496</v>
      </c>
      <c r="G6346" s="167">
        <f t="shared" si="1378"/>
        <v>495140.16231197055</v>
      </c>
      <c r="H6346" s="167">
        <f t="shared" si="1379"/>
        <v>271299.98899881309</v>
      </c>
      <c r="I6346" s="168">
        <f t="shared" si="1380"/>
        <v>766440.15131078358</v>
      </c>
      <c r="J6346" s="168">
        <f t="shared" si="1382"/>
        <v>707265.82248944673</v>
      </c>
      <c r="K6346" s="94"/>
      <c r="L6346" s="265">
        <f t="shared" si="1381"/>
        <v>292068.77470007539</v>
      </c>
      <c r="M6346" s="265">
        <f>$G6346*NonHospFrac+theModel!$H6346*NonHospFrac</f>
        <v>474371.37661070831</v>
      </c>
      <c r="N6346" s="266">
        <f t="shared" si="1383"/>
        <v>766440.15131078369</v>
      </c>
      <c r="O6346" s="158"/>
      <c r="P6346" s="265">
        <f t="shared" si="1384"/>
        <v>269519.10310081439</v>
      </c>
      <c r="Q6346" s="265">
        <f t="shared" si="1385"/>
        <v>474369.81636008929</v>
      </c>
      <c r="R6346" s="266">
        <f t="shared" si="1386"/>
        <v>743888.91946090362</v>
      </c>
    </row>
    <row r="6347" spans="1:18" x14ac:dyDescent="0.25">
      <c r="A6347" s="81">
        <v>6316</v>
      </c>
      <c r="B6347" s="93">
        <f t="shared" si="1375"/>
        <v>8.5625507096387606E-53</v>
      </c>
      <c r="C6347" s="178">
        <f t="shared" si="1376"/>
        <v>8.5432350699080186E-53</v>
      </c>
      <c r="D6347" s="165">
        <f t="shared" si="1377"/>
        <v>2.2558277767625785E-3</v>
      </c>
      <c r="E6347" s="166">
        <f t="shared" si="1387"/>
        <v>24.291375447755232</v>
      </c>
      <c r="F6347" s="167">
        <f t="shared" si="1388"/>
        <v>14.250064065809259</v>
      </c>
      <c r="G6347" s="167">
        <f t="shared" si="1378"/>
        <v>495218.55689118401</v>
      </c>
      <c r="H6347" s="167">
        <f t="shared" si="1379"/>
        <v>271299.98899881309</v>
      </c>
      <c r="I6347" s="168">
        <f t="shared" si="1380"/>
        <v>766518.54588999716</v>
      </c>
      <c r="J6347" s="168">
        <f t="shared" si="1382"/>
        <v>707326.42261355405</v>
      </c>
      <c r="K6347" s="94"/>
      <c r="L6347" s="265">
        <f t="shared" si="1381"/>
        <v>292098.64866825781</v>
      </c>
      <c r="M6347" s="265">
        <f>$G6347*NonHospFrac+theModel!$H6347*NonHospFrac</f>
        <v>474419.89722173929</v>
      </c>
      <c r="N6347" s="266">
        <f t="shared" si="1383"/>
        <v>766518.54588999716</v>
      </c>
      <c r="O6347" s="158"/>
      <c r="P6347" s="265">
        <f t="shared" si="1384"/>
        <v>269542.19610287645</v>
      </c>
      <c r="Q6347" s="265">
        <f t="shared" si="1385"/>
        <v>474418.33697112027</v>
      </c>
      <c r="R6347" s="266">
        <f t="shared" si="1386"/>
        <v>743960.53307399666</v>
      </c>
    </row>
    <row r="6348" spans="1:18" x14ac:dyDescent="0.25">
      <c r="A6348" s="81">
        <v>6317</v>
      </c>
      <c r="B6348" s="93">
        <f t="shared" si="1375"/>
        <v>8.4025983299081904E-53</v>
      </c>
      <c r="C6348" s="178">
        <f t="shared" si="1376"/>
        <v>8.3836435151986048E-53</v>
      </c>
      <c r="D6348" s="165">
        <f t="shared" si="1377"/>
        <v>2.2558277767625785E-3</v>
      </c>
      <c r="E6348" s="166">
        <f t="shared" si="1387"/>
        <v>24.291375447755232</v>
      </c>
      <c r="F6348" s="167">
        <f t="shared" si="1388"/>
        <v>14.252319893586021</v>
      </c>
      <c r="G6348" s="167">
        <f t="shared" si="1378"/>
        <v>495296.95147039741</v>
      </c>
      <c r="H6348" s="167">
        <f t="shared" si="1379"/>
        <v>271299.98899881309</v>
      </c>
      <c r="I6348" s="168">
        <f t="shared" si="1380"/>
        <v>766596.9404692105</v>
      </c>
      <c r="J6348" s="168">
        <f t="shared" si="1382"/>
        <v>707387.02026748087</v>
      </c>
      <c r="K6348" s="94"/>
      <c r="L6348" s="265">
        <f t="shared" si="1381"/>
        <v>292128.52263644023</v>
      </c>
      <c r="M6348" s="265">
        <f>$G6348*NonHospFrac+theModel!$H6348*NonHospFrac</f>
        <v>474468.41783277027</v>
      </c>
      <c r="N6348" s="266">
        <f t="shared" si="1383"/>
        <v>766596.9404692105</v>
      </c>
      <c r="O6348" s="158"/>
      <c r="P6348" s="265">
        <f t="shared" si="1384"/>
        <v>269565.28816362226</v>
      </c>
      <c r="Q6348" s="265">
        <f t="shared" si="1385"/>
        <v>474466.85758215125</v>
      </c>
      <c r="R6348" s="266">
        <f t="shared" si="1386"/>
        <v>744032.14574577357</v>
      </c>
    </row>
    <row r="6349" spans="1:18" x14ac:dyDescent="0.25">
      <c r="A6349" s="81">
        <v>6318</v>
      </c>
      <c r="B6349" s="93">
        <f t="shared" si="1375"/>
        <v>8.2456339340916529E-53</v>
      </c>
      <c r="C6349" s="178">
        <f t="shared" si="1376"/>
        <v>8.2270332040261128E-53</v>
      </c>
      <c r="D6349" s="165">
        <f t="shared" si="1377"/>
        <v>2.2558277767625785E-3</v>
      </c>
      <c r="E6349" s="166">
        <f t="shared" si="1387"/>
        <v>24.291375447755232</v>
      </c>
      <c r="F6349" s="167">
        <f t="shared" si="1388"/>
        <v>14.254575721362784</v>
      </c>
      <c r="G6349" s="167">
        <f t="shared" si="1378"/>
        <v>495375.34604961082</v>
      </c>
      <c r="H6349" s="167">
        <f t="shared" si="1379"/>
        <v>271299.98899881309</v>
      </c>
      <c r="I6349" s="168">
        <f t="shared" si="1380"/>
        <v>766675.33504842385</v>
      </c>
      <c r="J6349" s="168">
        <f t="shared" si="1382"/>
        <v>707447.61545132799</v>
      </c>
      <c r="K6349" s="94"/>
      <c r="L6349" s="265">
        <f t="shared" si="1381"/>
        <v>292158.3966046226</v>
      </c>
      <c r="M6349" s="265">
        <f>$G6349*NonHospFrac+theModel!$H6349*NonHospFrac</f>
        <v>474516.93844380125</v>
      </c>
      <c r="N6349" s="266">
        <f t="shared" si="1383"/>
        <v>766675.33504842385</v>
      </c>
      <c r="O6349" s="158"/>
      <c r="P6349" s="265">
        <f t="shared" si="1384"/>
        <v>269588.37928309018</v>
      </c>
      <c r="Q6349" s="265">
        <f t="shared" si="1385"/>
        <v>474515.37819318223</v>
      </c>
      <c r="R6349" s="266">
        <f t="shared" si="1386"/>
        <v>744103.75747627241</v>
      </c>
    </row>
    <row r="6350" spans="1:18" x14ac:dyDescent="0.25">
      <c r="A6350" s="81">
        <v>6319</v>
      </c>
      <c r="B6350" s="93">
        <f t="shared" si="1375"/>
        <v>8.0916017052768882E-53</v>
      </c>
      <c r="C6350" s="178">
        <f t="shared" si="1376"/>
        <v>8.0733484453916254E-53</v>
      </c>
      <c r="D6350" s="165">
        <f t="shared" si="1377"/>
        <v>2.2558277767625785E-3</v>
      </c>
      <c r="E6350" s="166">
        <f t="shared" si="1387"/>
        <v>24.291375447755232</v>
      </c>
      <c r="F6350" s="167">
        <f t="shared" si="1388"/>
        <v>14.256831549139546</v>
      </c>
      <c r="G6350" s="167">
        <f t="shared" si="1378"/>
        <v>495453.74062882428</v>
      </c>
      <c r="H6350" s="167">
        <f t="shared" si="1379"/>
        <v>271299.98899881309</v>
      </c>
      <c r="I6350" s="168">
        <f t="shared" si="1380"/>
        <v>766753.72962763743</v>
      </c>
      <c r="J6350" s="168">
        <f t="shared" si="1382"/>
        <v>707508.20816519624</v>
      </c>
      <c r="K6350" s="94"/>
      <c r="L6350" s="265">
        <f t="shared" si="1381"/>
        <v>292188.27057280508</v>
      </c>
      <c r="M6350" s="265">
        <f>$G6350*NonHospFrac+theModel!$H6350*NonHospFrac</f>
        <v>474565.45905483223</v>
      </c>
      <c r="N6350" s="266">
        <f t="shared" si="1383"/>
        <v>766753.72962763731</v>
      </c>
      <c r="O6350" s="158"/>
      <c r="P6350" s="265">
        <f t="shared" si="1384"/>
        <v>269611.46946131869</v>
      </c>
      <c r="Q6350" s="265">
        <f t="shared" si="1385"/>
        <v>474563.89880421321</v>
      </c>
      <c r="R6350" s="266">
        <f t="shared" si="1386"/>
        <v>744175.36826553196</v>
      </c>
    </row>
    <row r="6351" spans="1:18" x14ac:dyDescent="0.25">
      <c r="A6351" s="81">
        <v>6320</v>
      </c>
      <c r="B6351" s="93">
        <f t="shared" si="1375"/>
        <v>7.9404468692381233E-53</v>
      </c>
      <c r="C6351" s="178">
        <f t="shared" si="1376"/>
        <v>7.9225345886305885E-53</v>
      </c>
      <c r="D6351" s="165">
        <f t="shared" si="1377"/>
        <v>2.2558277767625785E-3</v>
      </c>
      <c r="E6351" s="166">
        <f t="shared" si="1387"/>
        <v>24.291375447755232</v>
      </c>
      <c r="F6351" s="167">
        <f t="shared" si="1388"/>
        <v>14.259087376916309</v>
      </c>
      <c r="G6351" s="167">
        <f t="shared" si="1378"/>
        <v>495532.13520803768</v>
      </c>
      <c r="H6351" s="167">
        <f t="shared" si="1379"/>
        <v>271299.98899881309</v>
      </c>
      <c r="I6351" s="168">
        <f t="shared" si="1380"/>
        <v>766832.12420685077</v>
      </c>
      <c r="J6351" s="168">
        <f t="shared" si="1382"/>
        <v>707568.79840918607</v>
      </c>
      <c r="K6351" s="94"/>
      <c r="L6351" s="265">
        <f t="shared" si="1381"/>
        <v>292218.1445409875</v>
      </c>
      <c r="M6351" s="265">
        <f>$G6351*NonHospFrac+theModel!$H6351*NonHospFrac</f>
        <v>474613.97966586321</v>
      </c>
      <c r="N6351" s="266">
        <f t="shared" si="1383"/>
        <v>766832.12420685077</v>
      </c>
      <c r="O6351" s="158"/>
      <c r="P6351" s="265">
        <f t="shared" si="1384"/>
        <v>269634.55869834602</v>
      </c>
      <c r="Q6351" s="265">
        <f t="shared" si="1385"/>
        <v>474612.41941524419</v>
      </c>
      <c r="R6351" s="266">
        <f t="shared" si="1386"/>
        <v>744246.97811359027</v>
      </c>
    </row>
    <row r="6352" spans="1:18" x14ac:dyDescent="0.25">
      <c r="A6352" s="81">
        <v>6321</v>
      </c>
      <c r="B6352" s="93">
        <f t="shared" si="1375"/>
        <v>7.7921156749563702E-53</v>
      </c>
      <c r="C6352" s="178">
        <f t="shared" si="1376"/>
        <v>7.7745380039770562E-53</v>
      </c>
      <c r="D6352" s="165">
        <f t="shared" si="1377"/>
        <v>2.2558277767625785E-3</v>
      </c>
      <c r="E6352" s="166">
        <f t="shared" si="1387"/>
        <v>24.291375447755232</v>
      </c>
      <c r="F6352" s="167">
        <f t="shared" si="1388"/>
        <v>14.261343204693071</v>
      </c>
      <c r="G6352" s="167">
        <f t="shared" si="1378"/>
        <v>495610.5297872512</v>
      </c>
      <c r="H6352" s="167">
        <f t="shared" si="1379"/>
        <v>271299.98899881309</v>
      </c>
      <c r="I6352" s="168">
        <f t="shared" si="1380"/>
        <v>766910.51878606435</v>
      </c>
      <c r="J6352" s="168">
        <f t="shared" si="1382"/>
        <v>707629.38618339843</v>
      </c>
      <c r="K6352" s="94"/>
      <c r="L6352" s="265">
        <f t="shared" si="1381"/>
        <v>292248.01850916992</v>
      </c>
      <c r="M6352" s="265">
        <f>$G6352*NonHospFrac+theModel!$H6352*NonHospFrac</f>
        <v>474662.50027689431</v>
      </c>
      <c r="N6352" s="266">
        <f t="shared" si="1383"/>
        <v>766910.51878606423</v>
      </c>
      <c r="O6352" s="158"/>
      <c r="P6352" s="265">
        <f t="shared" si="1384"/>
        <v>269657.64699421061</v>
      </c>
      <c r="Q6352" s="265">
        <f t="shared" si="1385"/>
        <v>474660.94002627529</v>
      </c>
      <c r="R6352" s="266">
        <f t="shared" si="1386"/>
        <v>744318.58702048589</v>
      </c>
    </row>
    <row r="6353" spans="1:18" x14ac:dyDescent="0.25">
      <c r="A6353" s="81">
        <v>6322</v>
      </c>
      <c r="B6353" s="93">
        <f t="shared" si="1375"/>
        <v>7.6465553755072502E-53</v>
      </c>
      <c r="C6353" s="178">
        <f t="shared" si="1376"/>
        <v>7.6293060634946275E-53</v>
      </c>
      <c r="D6353" s="165">
        <f t="shared" si="1377"/>
        <v>2.2558277767625785E-3</v>
      </c>
      <c r="E6353" s="166">
        <f t="shared" si="1387"/>
        <v>24.291375447755232</v>
      </c>
      <c r="F6353" s="167">
        <f t="shared" si="1388"/>
        <v>14.263599032469834</v>
      </c>
      <c r="G6353" s="167">
        <f t="shared" si="1378"/>
        <v>495688.92436646455</v>
      </c>
      <c r="H6353" s="167">
        <f t="shared" si="1379"/>
        <v>271299.98899881309</v>
      </c>
      <c r="I6353" s="168">
        <f t="shared" si="1380"/>
        <v>766988.91336527769</v>
      </c>
      <c r="J6353" s="168">
        <f t="shared" si="1382"/>
        <v>707689.97148793365</v>
      </c>
      <c r="K6353" s="94"/>
      <c r="L6353" s="265">
        <f t="shared" si="1381"/>
        <v>292277.89247735235</v>
      </c>
      <c r="M6353" s="265">
        <f>$G6353*NonHospFrac+theModel!$H6353*NonHospFrac</f>
        <v>474711.02088792529</v>
      </c>
      <c r="N6353" s="266">
        <f t="shared" si="1383"/>
        <v>766988.91336527769</v>
      </c>
      <c r="O6353" s="158"/>
      <c r="P6353" s="265">
        <f t="shared" si="1384"/>
        <v>269680.73434895079</v>
      </c>
      <c r="Q6353" s="265">
        <f t="shared" si="1385"/>
        <v>474709.46063730627</v>
      </c>
      <c r="R6353" s="266">
        <f t="shared" si="1386"/>
        <v>744390.194986257</v>
      </c>
    </row>
    <row r="6354" spans="1:18" x14ac:dyDescent="0.25">
      <c r="A6354" s="81">
        <v>6323</v>
      </c>
      <c r="B6354" s="93">
        <f t="shared" si="1375"/>
        <v>7.5037142093022827E-53</v>
      </c>
      <c r="C6354" s="178">
        <f t="shared" si="1376"/>
        <v>7.4867871223600506E-53</v>
      </c>
      <c r="D6354" s="165">
        <f t="shared" si="1377"/>
        <v>2.2558277767625785E-3</v>
      </c>
      <c r="E6354" s="166">
        <f t="shared" si="1387"/>
        <v>24.291375447755232</v>
      </c>
      <c r="F6354" s="167">
        <f t="shared" si="1388"/>
        <v>14.265854860246597</v>
      </c>
      <c r="G6354" s="167">
        <f t="shared" si="1378"/>
        <v>495767.31894567795</v>
      </c>
      <c r="H6354" s="167">
        <f t="shared" si="1379"/>
        <v>271299.98899881309</v>
      </c>
      <c r="I6354" s="168">
        <f t="shared" si="1380"/>
        <v>767067.30794449104</v>
      </c>
      <c r="J6354" s="168">
        <f t="shared" si="1382"/>
        <v>707750.55432289257</v>
      </c>
      <c r="K6354" s="94"/>
      <c r="L6354" s="265">
        <f t="shared" si="1381"/>
        <v>292307.76644553477</v>
      </c>
      <c r="M6354" s="265">
        <f>$G6354*NonHospFrac+theModel!$H6354*NonHospFrac</f>
        <v>474759.54149895627</v>
      </c>
      <c r="N6354" s="266">
        <f t="shared" si="1383"/>
        <v>767067.30794449104</v>
      </c>
      <c r="O6354" s="158"/>
      <c r="P6354" s="265">
        <f t="shared" si="1384"/>
        <v>269703.820762605</v>
      </c>
      <c r="Q6354" s="265">
        <f t="shared" si="1385"/>
        <v>474757.98124833725</v>
      </c>
      <c r="R6354" s="266">
        <f t="shared" si="1386"/>
        <v>744461.80201094225</v>
      </c>
    </row>
    <row r="6355" spans="1:18" x14ac:dyDescent="0.25">
      <c r="A6355" s="81">
        <v>6324</v>
      </c>
      <c r="B6355" s="93">
        <f t="shared" si="1375"/>
        <v>7.3635413816840928E-53</v>
      </c>
      <c r="C6355" s="178">
        <f t="shared" si="1376"/>
        <v>7.3469305004999487E-53</v>
      </c>
      <c r="D6355" s="165">
        <f t="shared" si="1377"/>
        <v>2.2558277767625785E-3</v>
      </c>
      <c r="E6355" s="166">
        <f t="shared" si="1387"/>
        <v>24.291375447755232</v>
      </c>
      <c r="F6355" s="167">
        <f t="shared" si="1388"/>
        <v>14.268110688023359</v>
      </c>
      <c r="G6355" s="167">
        <f t="shared" si="1378"/>
        <v>495845.71352489135</v>
      </c>
      <c r="H6355" s="167">
        <f t="shared" si="1379"/>
        <v>271299.98899881309</v>
      </c>
      <c r="I6355" s="168">
        <f t="shared" si="1380"/>
        <v>767145.70252370439</v>
      </c>
      <c r="J6355" s="168">
        <f t="shared" si="1382"/>
        <v>707811.13468837587</v>
      </c>
      <c r="K6355" s="94"/>
      <c r="L6355" s="265">
        <f t="shared" si="1381"/>
        <v>292337.64041371719</v>
      </c>
      <c r="M6355" s="265">
        <f>$G6355*NonHospFrac+theModel!$H6355*NonHospFrac</f>
        <v>474808.06210998725</v>
      </c>
      <c r="N6355" s="266">
        <f t="shared" si="1383"/>
        <v>767145.70252370439</v>
      </c>
      <c r="O6355" s="158"/>
      <c r="P6355" s="265">
        <f t="shared" si="1384"/>
        <v>269726.90623521153</v>
      </c>
      <c r="Q6355" s="265">
        <f t="shared" si="1385"/>
        <v>474806.50185936823</v>
      </c>
      <c r="R6355" s="266">
        <f t="shared" si="1386"/>
        <v>744533.40809457982</v>
      </c>
    </row>
    <row r="6356" spans="1:18" x14ac:dyDescent="0.25">
      <c r="A6356" s="81">
        <v>6325</v>
      </c>
      <c r="B6356" s="93">
        <f t="shared" si="1375"/>
        <v>7.2259870468619872E-53</v>
      </c>
      <c r="C6356" s="178">
        <f t="shared" si="1376"/>
        <v>7.2096864645671494E-53</v>
      </c>
      <c r="D6356" s="165">
        <f t="shared" si="1377"/>
        <v>2.2558277767625785E-3</v>
      </c>
      <c r="E6356" s="166">
        <f t="shared" si="1387"/>
        <v>24.291375447755232</v>
      </c>
      <c r="F6356" s="167">
        <f t="shared" si="1388"/>
        <v>14.270366515800122</v>
      </c>
      <c r="G6356" s="167">
        <f t="shared" si="1378"/>
        <v>495924.10810410487</v>
      </c>
      <c r="H6356" s="167">
        <f t="shared" si="1379"/>
        <v>271299.98899881309</v>
      </c>
      <c r="I6356" s="168">
        <f t="shared" si="1380"/>
        <v>767224.09710291796</v>
      </c>
      <c r="J6356" s="168">
        <f t="shared" si="1382"/>
        <v>707871.71258448437</v>
      </c>
      <c r="K6356" s="94"/>
      <c r="L6356" s="265">
        <f t="shared" si="1381"/>
        <v>292367.51438189967</v>
      </c>
      <c r="M6356" s="265">
        <f>$G6356*NonHospFrac+theModel!$H6356*NonHospFrac</f>
        <v>474856.58272101823</v>
      </c>
      <c r="N6356" s="266">
        <f t="shared" si="1383"/>
        <v>767224.09710291796</v>
      </c>
      <c r="O6356" s="158"/>
      <c r="P6356" s="265">
        <f t="shared" si="1384"/>
        <v>269749.9907668088</v>
      </c>
      <c r="Q6356" s="265">
        <f t="shared" si="1385"/>
        <v>474855.02247039921</v>
      </c>
      <c r="R6356" s="266">
        <f t="shared" si="1386"/>
        <v>744605.01323720801</v>
      </c>
    </row>
    <row r="6357" spans="1:18" x14ac:dyDescent="0.25">
      <c r="A6357" s="81">
        <v>6326</v>
      </c>
      <c r="B6357" s="93">
        <f t="shared" si="1375"/>
        <v>7.0910022901883663E-53</v>
      </c>
      <c r="C6357" s="178">
        <f t="shared" si="1376"/>
        <v>7.0750062102570719E-53</v>
      </c>
      <c r="D6357" s="165">
        <f t="shared" si="1377"/>
        <v>2.2558277767625785E-3</v>
      </c>
      <c r="E6357" s="166">
        <f t="shared" si="1387"/>
        <v>24.291375447755232</v>
      </c>
      <c r="F6357" s="167">
        <f t="shared" si="1388"/>
        <v>14.272622343576884</v>
      </c>
      <c r="G6357" s="167">
        <f t="shared" si="1378"/>
        <v>496002.50268331822</v>
      </c>
      <c r="H6357" s="167">
        <f t="shared" si="1379"/>
        <v>271299.98899881309</v>
      </c>
      <c r="I6357" s="168">
        <f t="shared" si="1380"/>
        <v>767302.49168213131</v>
      </c>
      <c r="J6357" s="168">
        <f t="shared" si="1382"/>
        <v>707932.28801131842</v>
      </c>
      <c r="K6357" s="94"/>
      <c r="L6357" s="265">
        <f t="shared" si="1381"/>
        <v>292397.3883500821</v>
      </c>
      <c r="M6357" s="265">
        <f>$G6357*NonHospFrac+theModel!$H6357*NonHospFrac</f>
        <v>474905.10333204921</v>
      </c>
      <c r="N6357" s="266">
        <f t="shared" si="1383"/>
        <v>767302.49168213131</v>
      </c>
      <c r="O6357" s="158"/>
      <c r="P6357" s="265">
        <f t="shared" si="1384"/>
        <v>269773.07435743505</v>
      </c>
      <c r="Q6357" s="265">
        <f t="shared" si="1385"/>
        <v>474903.54308143019</v>
      </c>
      <c r="R6357" s="266">
        <f t="shared" si="1386"/>
        <v>744676.61743886524</v>
      </c>
    </row>
    <row r="6358" spans="1:18" x14ac:dyDescent="0.25">
      <c r="A6358" s="81">
        <v>6327</v>
      </c>
      <c r="B6358" s="93">
        <f t="shared" si="1375"/>
        <v>6.9585391107629965E-53</v>
      </c>
      <c r="C6358" s="178">
        <f t="shared" si="1376"/>
        <v>6.9428418449512481E-53</v>
      </c>
      <c r="D6358" s="165">
        <f t="shared" si="1377"/>
        <v>2.2558277767625785E-3</v>
      </c>
      <c r="E6358" s="166">
        <f t="shared" si="1387"/>
        <v>24.291375447755232</v>
      </c>
      <c r="F6358" s="167">
        <f t="shared" si="1388"/>
        <v>14.274878171353647</v>
      </c>
      <c r="G6358" s="167">
        <f t="shared" si="1378"/>
        <v>496080.89726253162</v>
      </c>
      <c r="H6358" s="167">
        <f t="shared" si="1379"/>
        <v>271299.98899881309</v>
      </c>
      <c r="I6358" s="168">
        <f t="shared" si="1380"/>
        <v>767380.88626134465</v>
      </c>
      <c r="J6358" s="168">
        <f t="shared" si="1382"/>
        <v>707992.86096897884</v>
      </c>
      <c r="K6358" s="94"/>
      <c r="L6358" s="265">
        <f t="shared" si="1381"/>
        <v>292427.26231826446</v>
      </c>
      <c r="M6358" s="265">
        <f>$G6358*NonHospFrac+theModel!$H6358*NonHospFrac</f>
        <v>474953.62394308019</v>
      </c>
      <c r="N6358" s="266">
        <f t="shared" si="1383"/>
        <v>767380.88626134465</v>
      </c>
      <c r="O6358" s="158"/>
      <c r="P6358" s="265">
        <f t="shared" si="1384"/>
        <v>269796.15700712864</v>
      </c>
      <c r="Q6358" s="265">
        <f t="shared" si="1385"/>
        <v>474952.06369246118</v>
      </c>
      <c r="R6358" s="266">
        <f t="shared" si="1386"/>
        <v>744748.22069958982</v>
      </c>
    </row>
    <row r="6359" spans="1:18" x14ac:dyDescent="0.25">
      <c r="A6359" s="81">
        <v>6328</v>
      </c>
      <c r="B6359" s="93">
        <f t="shared" si="1375"/>
        <v>6.8285504043649106E-53</v>
      </c>
      <c r="C6359" s="178">
        <f t="shared" si="1376"/>
        <v>6.813146370687721E-53</v>
      </c>
      <c r="D6359" s="165">
        <f t="shared" si="1377"/>
        <v>2.2558277767625785E-3</v>
      </c>
      <c r="E6359" s="166">
        <f t="shared" si="1387"/>
        <v>24.291375447755232</v>
      </c>
      <c r="F6359" s="167">
        <f t="shared" si="1388"/>
        <v>14.27713399913041</v>
      </c>
      <c r="G6359" s="167">
        <f t="shared" si="1378"/>
        <v>496159.29184174503</v>
      </c>
      <c r="H6359" s="167">
        <f t="shared" si="1379"/>
        <v>271299.98899881309</v>
      </c>
      <c r="I6359" s="168">
        <f t="shared" si="1380"/>
        <v>767459.28084055812</v>
      </c>
      <c r="J6359" s="168">
        <f t="shared" si="1382"/>
        <v>708053.43145756633</v>
      </c>
      <c r="K6359" s="94"/>
      <c r="L6359" s="265">
        <f t="shared" si="1381"/>
        <v>292457.13628644688</v>
      </c>
      <c r="M6359" s="265">
        <f>$G6359*NonHospFrac+theModel!$H6359*NonHospFrac</f>
        <v>475002.14455411118</v>
      </c>
      <c r="N6359" s="266">
        <f t="shared" si="1383"/>
        <v>767459.280840558</v>
      </c>
      <c r="O6359" s="158"/>
      <c r="P6359" s="265">
        <f t="shared" si="1384"/>
        <v>269819.23871592805</v>
      </c>
      <c r="Q6359" s="265">
        <f t="shared" si="1385"/>
        <v>475000.58430349216</v>
      </c>
      <c r="R6359" s="266">
        <f t="shared" si="1386"/>
        <v>744819.82301942026</v>
      </c>
    </row>
    <row r="6360" spans="1:18" x14ac:dyDescent="0.25">
      <c r="A6360" s="81">
        <v>6329</v>
      </c>
      <c r="B6360" s="93">
        <f t="shared" si="1375"/>
        <v>6.7009899467015214E-53</v>
      </c>
      <c r="C6360" s="178">
        <f t="shared" si="1376"/>
        <v>6.685873667447945E-53</v>
      </c>
      <c r="D6360" s="165">
        <f t="shared" si="1377"/>
        <v>2.2558277767625785E-3</v>
      </c>
      <c r="E6360" s="166">
        <f t="shared" si="1387"/>
        <v>24.291375447755232</v>
      </c>
      <c r="F6360" s="167">
        <f t="shared" si="1388"/>
        <v>14.279389826907172</v>
      </c>
      <c r="G6360" s="167">
        <f t="shared" si="1378"/>
        <v>496237.68642095855</v>
      </c>
      <c r="H6360" s="167">
        <f t="shared" si="1379"/>
        <v>271299.98899881309</v>
      </c>
      <c r="I6360" s="168">
        <f t="shared" si="1380"/>
        <v>767537.67541977158</v>
      </c>
      <c r="J6360" s="168">
        <f t="shared" si="1382"/>
        <v>708113.99947718147</v>
      </c>
      <c r="K6360" s="94"/>
      <c r="L6360" s="265">
        <f t="shared" si="1381"/>
        <v>292487.01025462936</v>
      </c>
      <c r="M6360" s="265">
        <f>$G6360*NonHospFrac+theModel!$H6360*NonHospFrac</f>
        <v>475050.66516514227</v>
      </c>
      <c r="N6360" s="266">
        <f t="shared" si="1383"/>
        <v>767537.67541977158</v>
      </c>
      <c r="O6360" s="158"/>
      <c r="P6360" s="265">
        <f t="shared" si="1384"/>
        <v>269842.31948387163</v>
      </c>
      <c r="Q6360" s="265">
        <f t="shared" si="1385"/>
        <v>475049.10491452325</v>
      </c>
      <c r="R6360" s="266">
        <f t="shared" si="1386"/>
        <v>744891.42439839488</v>
      </c>
    </row>
    <row r="6361" spans="1:18" x14ac:dyDescent="0.25">
      <c r="A6361" s="81">
        <v>6330</v>
      </c>
      <c r="B6361" s="93">
        <f t="shared" si="1375"/>
        <v>6.5758123769712555E-53</v>
      </c>
      <c r="C6361" s="178">
        <f t="shared" si="1376"/>
        <v>6.5609784767565043E-53</v>
      </c>
      <c r="D6361" s="165">
        <f t="shared" si="1377"/>
        <v>2.2558277767625785E-3</v>
      </c>
      <c r="E6361" s="166">
        <f t="shared" si="1387"/>
        <v>24.291375447755232</v>
      </c>
      <c r="F6361" s="167">
        <f t="shared" si="1388"/>
        <v>14.281645654683935</v>
      </c>
      <c r="G6361" s="167">
        <f t="shared" si="1378"/>
        <v>496316.08100017189</v>
      </c>
      <c r="H6361" s="167">
        <f t="shared" si="1379"/>
        <v>271299.98899881309</v>
      </c>
      <c r="I6361" s="168">
        <f t="shared" si="1380"/>
        <v>767616.06999898492</v>
      </c>
      <c r="J6361" s="168">
        <f t="shared" si="1382"/>
        <v>708174.56502792484</v>
      </c>
      <c r="K6361" s="94"/>
      <c r="L6361" s="265">
        <f t="shared" si="1381"/>
        <v>292516.88422281179</v>
      </c>
      <c r="M6361" s="265">
        <f>$G6361*NonHospFrac+theModel!$H6361*NonHospFrac</f>
        <v>475099.18577617325</v>
      </c>
      <c r="N6361" s="266">
        <f t="shared" si="1383"/>
        <v>767616.06999898504</v>
      </c>
      <c r="O6361" s="158"/>
      <c r="P6361" s="265">
        <f t="shared" si="1384"/>
        <v>269865.39931099763</v>
      </c>
      <c r="Q6361" s="265">
        <f t="shared" si="1385"/>
        <v>475097.62552555423</v>
      </c>
      <c r="R6361" s="266">
        <f t="shared" si="1386"/>
        <v>744963.02483655186</v>
      </c>
    </row>
    <row r="6362" spans="1:18" x14ac:dyDescent="0.25">
      <c r="A6362" s="81">
        <v>6331</v>
      </c>
      <c r="B6362" s="93">
        <f t="shared" si="1375"/>
        <v>6.4529731817331492E-53</v>
      </c>
      <c r="C6362" s="178">
        <f t="shared" si="1376"/>
        <v>6.4384163855870915E-53</v>
      </c>
      <c r="D6362" s="165">
        <f t="shared" si="1377"/>
        <v>2.2558277767625785E-3</v>
      </c>
      <c r="E6362" s="166">
        <f t="shared" si="1387"/>
        <v>24.291375447755232</v>
      </c>
      <c r="F6362" s="167">
        <f t="shared" si="1388"/>
        <v>14.283901482460697</v>
      </c>
      <c r="G6362" s="167">
        <f t="shared" si="1378"/>
        <v>496394.4755793853</v>
      </c>
      <c r="H6362" s="167">
        <f t="shared" si="1379"/>
        <v>271299.98899881309</v>
      </c>
      <c r="I6362" s="168">
        <f t="shared" si="1380"/>
        <v>767694.46457819839</v>
      </c>
      <c r="J6362" s="168">
        <f t="shared" si="1382"/>
        <v>708235.12810989725</v>
      </c>
      <c r="K6362" s="94"/>
      <c r="L6362" s="265">
        <f t="shared" si="1381"/>
        <v>292546.75819099415</v>
      </c>
      <c r="M6362" s="265">
        <f>$G6362*NonHospFrac+theModel!$H6362*NonHospFrac</f>
        <v>475147.70638720423</v>
      </c>
      <c r="N6362" s="266">
        <f t="shared" si="1383"/>
        <v>767694.46457819839</v>
      </c>
      <c r="O6362" s="158"/>
      <c r="P6362" s="265">
        <f t="shared" si="1384"/>
        <v>269888.47819734435</v>
      </c>
      <c r="Q6362" s="265">
        <f t="shared" si="1385"/>
        <v>475146.14613658522</v>
      </c>
      <c r="R6362" s="266">
        <f t="shared" si="1386"/>
        <v>745034.6243339295</v>
      </c>
    </row>
    <row r="6363" spans="1:18" x14ac:dyDescent="0.25">
      <c r="A6363" s="81">
        <v>6332</v>
      </c>
      <c r="B6363" s="93">
        <f t="shared" si="1375"/>
        <v>6.3324286790777541E-53</v>
      </c>
      <c r="C6363" s="178">
        <f t="shared" si="1376"/>
        <v>6.3181438105691222E-53</v>
      </c>
      <c r="D6363" s="165">
        <f t="shared" si="1377"/>
        <v>2.2558277767625785E-3</v>
      </c>
      <c r="E6363" s="166">
        <f t="shared" si="1387"/>
        <v>24.291375447755232</v>
      </c>
      <c r="F6363" s="167">
        <f t="shared" si="1388"/>
        <v>14.28615731023746</v>
      </c>
      <c r="G6363" s="167">
        <f t="shared" si="1378"/>
        <v>496472.87015859876</v>
      </c>
      <c r="H6363" s="167">
        <f t="shared" si="1379"/>
        <v>271299.98899881309</v>
      </c>
      <c r="I6363" s="168">
        <f t="shared" si="1380"/>
        <v>767772.85915741185</v>
      </c>
      <c r="J6363" s="168">
        <f t="shared" si="1382"/>
        <v>708295.68872319919</v>
      </c>
      <c r="K6363" s="94"/>
      <c r="L6363" s="265">
        <f t="shared" si="1381"/>
        <v>292576.63215917663</v>
      </c>
      <c r="M6363" s="265">
        <f>$G6363*NonHospFrac+theModel!$H6363*NonHospFrac</f>
        <v>475196.22699823522</v>
      </c>
      <c r="N6363" s="266">
        <f t="shared" si="1383"/>
        <v>767772.85915741185</v>
      </c>
      <c r="O6363" s="158"/>
      <c r="P6363" s="265">
        <f t="shared" si="1384"/>
        <v>269911.55614295031</v>
      </c>
      <c r="Q6363" s="265">
        <f t="shared" si="1385"/>
        <v>475194.6667476162</v>
      </c>
      <c r="R6363" s="266">
        <f t="shared" si="1386"/>
        <v>745106.22289056657</v>
      </c>
    </row>
    <row r="6364" spans="1:18" x14ac:dyDescent="0.25">
      <c r="A6364" s="81">
        <v>6333</v>
      </c>
      <c r="B6364" s="93">
        <f t="shared" si="1375"/>
        <v>6.2141360030937577E-53</v>
      </c>
      <c r="C6364" s="178">
        <f t="shared" si="1376"/>
        <v>6.2001179824893982E-53</v>
      </c>
      <c r="D6364" s="165">
        <f t="shared" si="1377"/>
        <v>2.2558277767625785E-3</v>
      </c>
      <c r="E6364" s="166">
        <f t="shared" si="1387"/>
        <v>24.291375447755232</v>
      </c>
      <c r="F6364" s="167">
        <f t="shared" si="1388"/>
        <v>14.288413138014223</v>
      </c>
      <c r="G6364" s="167">
        <f t="shared" si="1378"/>
        <v>496551.26473781222</v>
      </c>
      <c r="H6364" s="167">
        <f t="shared" si="1379"/>
        <v>271299.98899881309</v>
      </c>
      <c r="I6364" s="168">
        <f t="shared" si="1380"/>
        <v>767851.25373662531</v>
      </c>
      <c r="J6364" s="168">
        <f t="shared" si="1382"/>
        <v>708356.24686793133</v>
      </c>
      <c r="K6364" s="94"/>
      <c r="L6364" s="265">
        <f t="shared" si="1381"/>
        <v>292606.50612735905</v>
      </c>
      <c r="M6364" s="265">
        <f>$G6364*NonHospFrac+theModel!$H6364*NonHospFrac</f>
        <v>475244.7476092662</v>
      </c>
      <c r="N6364" s="266">
        <f t="shared" si="1383"/>
        <v>767851.25373662519</v>
      </c>
      <c r="O6364" s="158"/>
      <c r="P6364" s="265">
        <f t="shared" si="1384"/>
        <v>269934.63314785378</v>
      </c>
      <c r="Q6364" s="265">
        <f t="shared" si="1385"/>
        <v>475243.18735864718</v>
      </c>
      <c r="R6364" s="266">
        <f t="shared" si="1386"/>
        <v>745177.82050650101</v>
      </c>
    </row>
    <row r="6365" spans="1:18" x14ac:dyDescent="0.25">
      <c r="A6365" s="81">
        <v>6334</v>
      </c>
      <c r="B6365" s="93">
        <f t="shared" si="1375"/>
        <v>6.0980530886247521E-53</v>
      </c>
      <c r="C6365" s="178">
        <f t="shared" si="1376"/>
        <v>6.084296931083259E-53</v>
      </c>
      <c r="D6365" s="165">
        <f t="shared" si="1377"/>
        <v>2.2558277767625785E-3</v>
      </c>
      <c r="E6365" s="166">
        <f t="shared" si="1387"/>
        <v>24.291375447755232</v>
      </c>
      <c r="F6365" s="167">
        <f t="shared" si="1388"/>
        <v>14.290668965790985</v>
      </c>
      <c r="G6365" s="167">
        <f t="shared" si="1378"/>
        <v>496629.65931702557</v>
      </c>
      <c r="H6365" s="167">
        <f t="shared" si="1379"/>
        <v>271299.98899881309</v>
      </c>
      <c r="I6365" s="168">
        <f t="shared" si="1380"/>
        <v>767929.64831583865</v>
      </c>
      <c r="J6365" s="168">
        <f t="shared" si="1382"/>
        <v>708416.80254419416</v>
      </c>
      <c r="K6365" s="94"/>
      <c r="L6365" s="265">
        <f t="shared" si="1381"/>
        <v>292636.38009554148</v>
      </c>
      <c r="M6365" s="265">
        <f>$G6365*NonHospFrac+theModel!$H6365*NonHospFrac</f>
        <v>475293.26822029718</v>
      </c>
      <c r="N6365" s="266">
        <f t="shared" si="1383"/>
        <v>767929.64831583865</v>
      </c>
      <c r="O6365" s="158"/>
      <c r="P6365" s="265">
        <f t="shared" si="1384"/>
        <v>269957.70921209309</v>
      </c>
      <c r="Q6365" s="265">
        <f t="shared" si="1385"/>
        <v>475291.70796967816</v>
      </c>
      <c r="R6365" s="266">
        <f t="shared" si="1386"/>
        <v>745249.41718177125</v>
      </c>
    </row>
    <row r="6366" spans="1:18" x14ac:dyDescent="0.25">
      <c r="A6366" s="81">
        <v>6335</v>
      </c>
      <c r="B6366" s="93">
        <f t="shared" si="1375"/>
        <v>5.9841386563107727E-53</v>
      </c>
      <c r="C6366" s="178">
        <f t="shared" si="1376"/>
        <v>5.9706394701098681E-53</v>
      </c>
      <c r="D6366" s="165">
        <f t="shared" si="1377"/>
        <v>2.2558277767625785E-3</v>
      </c>
      <c r="E6366" s="166">
        <f t="shared" si="1387"/>
        <v>24.291375447755232</v>
      </c>
      <c r="F6366" s="167">
        <f t="shared" si="1388"/>
        <v>14.292924793567748</v>
      </c>
      <c r="G6366" s="167">
        <f t="shared" si="1378"/>
        <v>496708.05389623897</v>
      </c>
      <c r="H6366" s="167">
        <f t="shared" si="1379"/>
        <v>271299.98899881309</v>
      </c>
      <c r="I6366" s="168">
        <f t="shared" si="1380"/>
        <v>768008.04289505212</v>
      </c>
      <c r="J6366" s="168">
        <f t="shared" si="1382"/>
        <v>708477.35575208848</v>
      </c>
      <c r="K6366" s="94"/>
      <c r="L6366" s="265">
        <f t="shared" si="1381"/>
        <v>292666.25406372384</v>
      </c>
      <c r="M6366" s="265">
        <f>$G6366*NonHospFrac+theModel!$H6366*NonHospFrac</f>
        <v>475341.78883132816</v>
      </c>
      <c r="N6366" s="266">
        <f t="shared" si="1383"/>
        <v>768008.042895052</v>
      </c>
      <c r="O6366" s="158"/>
      <c r="P6366" s="265">
        <f t="shared" si="1384"/>
        <v>269980.78433570656</v>
      </c>
      <c r="Q6366" s="265">
        <f t="shared" si="1385"/>
        <v>475340.22858070914</v>
      </c>
      <c r="R6366" s="266">
        <f t="shared" si="1386"/>
        <v>745321.0129164157</v>
      </c>
    </row>
    <row r="6367" spans="1:18" x14ac:dyDescent="0.25">
      <c r="A6367" s="81">
        <v>6336</v>
      </c>
      <c r="B6367" s="93">
        <f t="shared" ref="B6367:B6430" si="1389">Constant*EXP(PowerTerm*(A6367)/7)</f>
        <v>5.8723521979092576E-53</v>
      </c>
      <c r="C6367" s="178">
        <f t="shared" ref="C6367:C6430" si="1390">(1-theFloor)*B6367</f>
        <v>5.8591051827062813E-53</v>
      </c>
      <c r="D6367" s="165">
        <f t="shared" ref="D6367:D6430" si="1391">theFloor</f>
        <v>2.2558277767625785E-3</v>
      </c>
      <c r="E6367" s="166">
        <f t="shared" si="1387"/>
        <v>24.291375447755232</v>
      </c>
      <c r="F6367" s="167">
        <f t="shared" si="1388"/>
        <v>14.29518062134451</v>
      </c>
      <c r="G6367" s="167">
        <f t="shared" ref="G6367:G6430" si="1392">$B$22*F6367*totInfected/365.25</f>
        <v>496786.44847545243</v>
      </c>
      <c r="H6367" s="167">
        <f t="shared" ref="H6367:H6430" si="1393">lostQALYs_Injured*E6367*totInfected/365.25</f>
        <v>271299.98899881309</v>
      </c>
      <c r="I6367" s="168">
        <f t="shared" ref="I6367:I6430" si="1394">H6367+G6367</f>
        <v>768086.43747426546</v>
      </c>
      <c r="J6367" s="168">
        <f t="shared" si="1382"/>
        <v>708537.90649171476</v>
      </c>
      <c r="K6367" s="94"/>
      <c r="L6367" s="265">
        <f t="shared" ref="L6367:L6430" si="1395">$G6367*HospFrac+$H6367*HospFrac</f>
        <v>292696.12803190632</v>
      </c>
      <c r="M6367" s="265">
        <f>$G6367*NonHospFrac+theModel!$H6367*NonHospFrac</f>
        <v>475390.30944235914</v>
      </c>
      <c r="N6367" s="266">
        <f t="shared" si="1383"/>
        <v>768086.43747426546</v>
      </c>
      <c r="O6367" s="158"/>
      <c r="P6367" s="265">
        <f t="shared" si="1384"/>
        <v>270003.85851873265</v>
      </c>
      <c r="Q6367" s="265">
        <f t="shared" si="1385"/>
        <v>475388.74919174012</v>
      </c>
      <c r="R6367" s="266">
        <f t="shared" si="1386"/>
        <v>745392.60771047277</v>
      </c>
    </row>
    <row r="6368" spans="1:18" x14ac:dyDescent="0.25">
      <c r="A6368" s="81">
        <v>6337</v>
      </c>
      <c r="B6368" s="93">
        <f t="shared" si="1389"/>
        <v>5.7626539618902203E-53</v>
      </c>
      <c r="C6368" s="178">
        <f t="shared" si="1390"/>
        <v>5.7496544070151173E-53</v>
      </c>
      <c r="D6368" s="165">
        <f t="shared" si="1391"/>
        <v>2.2558277767625785E-3</v>
      </c>
      <c r="E6368" s="166">
        <f t="shared" si="1387"/>
        <v>24.291375447755232</v>
      </c>
      <c r="F6368" s="167">
        <f t="shared" si="1388"/>
        <v>14.297436449121273</v>
      </c>
      <c r="G6368" s="167">
        <f t="shared" si="1392"/>
        <v>496864.84305466589</v>
      </c>
      <c r="H6368" s="167">
        <f t="shared" si="1393"/>
        <v>271299.98899881309</v>
      </c>
      <c r="I6368" s="168">
        <f t="shared" si="1394"/>
        <v>768164.83205347904</v>
      </c>
      <c r="J6368" s="168">
        <f t="shared" ref="J6368:J6431" si="1396">J6367+(I6368-I6367)/(1+discountDaily)^A6368</f>
        <v>708598.45476317382</v>
      </c>
      <c r="K6368" s="94"/>
      <c r="L6368" s="265">
        <f t="shared" si="1395"/>
        <v>292726.00200008875</v>
      </c>
      <c r="M6368" s="265">
        <f>$G6368*NonHospFrac+theModel!$H6368*NonHospFrac</f>
        <v>475438.83005339024</v>
      </c>
      <c r="N6368" s="266">
        <f t="shared" ref="N6368:N6431" si="1397">L6368+M6368</f>
        <v>768164.83205347904</v>
      </c>
      <c r="O6368" s="158"/>
      <c r="P6368" s="265">
        <f t="shared" ref="P6368:P6431" si="1398">P6367+(L6368-L6367)/(1+discountDaily)^A6368</f>
        <v>270026.93176120956</v>
      </c>
      <c r="Q6368" s="265">
        <f t="shared" ref="Q6368:Q6431" si="1399">Q6367+(M6368-M6367)/(1+discountDaily)^B6368</f>
        <v>475437.26980277122</v>
      </c>
      <c r="R6368" s="266">
        <f t="shared" ref="R6368:R6431" si="1400">P6368+Q6368</f>
        <v>745464.20156398078</v>
      </c>
    </row>
    <row r="6369" spans="1:18" x14ac:dyDescent="0.25">
      <c r="A6369" s="81">
        <v>6338</v>
      </c>
      <c r="B6369" s="93">
        <f t="shared" si="1389"/>
        <v>5.6550049393005901E-53</v>
      </c>
      <c r="C6369" s="178">
        <f t="shared" si="1390"/>
        <v>5.6422482220807866E-53</v>
      </c>
      <c r="D6369" s="165">
        <f t="shared" si="1391"/>
        <v>2.2558277767625785E-3</v>
      </c>
      <c r="E6369" s="166">
        <f t="shared" ref="E6369:E6432" si="1401">C6369+E6368</f>
        <v>24.291375447755232</v>
      </c>
      <c r="F6369" s="167">
        <f t="shared" ref="F6369:F6432" si="1402">D6369+F6368</f>
        <v>14.299692276898035</v>
      </c>
      <c r="G6369" s="167">
        <f t="shared" si="1392"/>
        <v>496943.23763387935</v>
      </c>
      <c r="H6369" s="167">
        <f t="shared" si="1393"/>
        <v>271299.98899881309</v>
      </c>
      <c r="I6369" s="168">
        <f t="shared" si="1394"/>
        <v>768243.22663269239</v>
      </c>
      <c r="J6369" s="168">
        <f t="shared" si="1396"/>
        <v>708659.00056656601</v>
      </c>
      <c r="K6369" s="94"/>
      <c r="L6369" s="265">
        <f t="shared" si="1395"/>
        <v>292755.87596827117</v>
      </c>
      <c r="M6369" s="265">
        <f>$G6369*NonHospFrac+theModel!$H6369*NonHospFrac</f>
        <v>475487.35066442122</v>
      </c>
      <c r="N6369" s="266">
        <f t="shared" si="1397"/>
        <v>768243.22663269239</v>
      </c>
      <c r="O6369" s="158"/>
      <c r="P6369" s="265">
        <f t="shared" si="1398"/>
        <v>270050.0040631757</v>
      </c>
      <c r="Q6369" s="265">
        <f t="shared" si="1399"/>
        <v>475485.7904138022</v>
      </c>
      <c r="R6369" s="266">
        <f t="shared" si="1400"/>
        <v>745535.7944769779</v>
      </c>
    </row>
    <row r="6370" spans="1:18" x14ac:dyDescent="0.25">
      <c r="A6370" s="81">
        <v>6339</v>
      </c>
      <c r="B6370" s="93">
        <f t="shared" si="1389"/>
        <v>5.5493668498921337E-53</v>
      </c>
      <c r="C6370" s="178">
        <f t="shared" si="1390"/>
        <v>5.5368484340087013E-53</v>
      </c>
      <c r="D6370" s="165">
        <f t="shared" si="1391"/>
        <v>2.2558277767625785E-3</v>
      </c>
      <c r="E6370" s="166">
        <f t="shared" si="1401"/>
        <v>24.291375447755232</v>
      </c>
      <c r="F6370" s="167">
        <f t="shared" si="1402"/>
        <v>14.301948104674798</v>
      </c>
      <c r="G6370" s="167">
        <f t="shared" si="1392"/>
        <v>497021.6322130927</v>
      </c>
      <c r="H6370" s="167">
        <f t="shared" si="1393"/>
        <v>271299.98899881309</v>
      </c>
      <c r="I6370" s="168">
        <f t="shared" si="1394"/>
        <v>768321.62121190573</v>
      </c>
      <c r="J6370" s="168">
        <f t="shared" si="1396"/>
        <v>708719.54390199203</v>
      </c>
      <c r="K6370" s="94"/>
      <c r="L6370" s="265">
        <f t="shared" si="1395"/>
        <v>292785.74993645359</v>
      </c>
      <c r="M6370" s="265">
        <f>$G6370*NonHospFrac+theModel!$H6370*NonHospFrac</f>
        <v>475535.8712754522</v>
      </c>
      <c r="N6370" s="266">
        <f t="shared" si="1397"/>
        <v>768321.62121190573</v>
      </c>
      <c r="O6370" s="158"/>
      <c r="P6370" s="265">
        <f t="shared" si="1398"/>
        <v>270073.07542466937</v>
      </c>
      <c r="Q6370" s="265">
        <f t="shared" si="1399"/>
        <v>475534.31102483318</v>
      </c>
      <c r="R6370" s="266">
        <f t="shared" si="1400"/>
        <v>745607.38644950255</v>
      </c>
    </row>
    <row r="6371" spans="1:18" x14ac:dyDescent="0.25">
      <c r="A6371" s="81">
        <v>6340</v>
      </c>
      <c r="B6371" s="93">
        <f t="shared" si="1389"/>
        <v>5.4457021285097925E-53</v>
      </c>
      <c r="C6371" s="178">
        <f t="shared" si="1390"/>
        <v>5.4334175623843246E-53</v>
      </c>
      <c r="D6371" s="165">
        <f t="shared" si="1391"/>
        <v>2.2558277767625785E-3</v>
      </c>
      <c r="E6371" s="166">
        <f t="shared" si="1401"/>
        <v>24.291375447755232</v>
      </c>
      <c r="F6371" s="167">
        <f t="shared" si="1402"/>
        <v>14.304203932451561</v>
      </c>
      <c r="G6371" s="167">
        <f t="shared" si="1392"/>
        <v>497100.0267923061</v>
      </c>
      <c r="H6371" s="167">
        <f t="shared" si="1393"/>
        <v>271299.98899881309</v>
      </c>
      <c r="I6371" s="168">
        <f t="shared" si="1394"/>
        <v>768400.01579111919</v>
      </c>
      <c r="J6371" s="168">
        <f t="shared" si="1396"/>
        <v>708780.08476955257</v>
      </c>
      <c r="K6371" s="94"/>
      <c r="L6371" s="265">
        <f t="shared" si="1395"/>
        <v>292815.62390463601</v>
      </c>
      <c r="M6371" s="265">
        <f>$G6371*NonHospFrac+theModel!$H6371*NonHospFrac</f>
        <v>475584.39188648318</v>
      </c>
      <c r="N6371" s="266">
        <f t="shared" si="1397"/>
        <v>768400.01579111919</v>
      </c>
      <c r="O6371" s="158"/>
      <c r="P6371" s="265">
        <f t="shared" si="1398"/>
        <v>270096.14584572893</v>
      </c>
      <c r="Q6371" s="265">
        <f t="shared" si="1399"/>
        <v>475582.83163586416</v>
      </c>
      <c r="R6371" s="266">
        <f t="shared" si="1400"/>
        <v>745678.97748159315</v>
      </c>
    </row>
    <row r="6372" spans="1:18" x14ac:dyDescent="0.25">
      <c r="A6372" s="81">
        <v>6341</v>
      </c>
      <c r="B6372" s="93">
        <f t="shared" si="1389"/>
        <v>5.3439739117322337E-53</v>
      </c>
      <c r="C6372" s="178">
        <f t="shared" si="1390"/>
        <v>5.3319188269438538E-53</v>
      </c>
      <c r="D6372" s="165">
        <f t="shared" si="1391"/>
        <v>2.2558277767625785E-3</v>
      </c>
      <c r="E6372" s="166">
        <f t="shared" si="1401"/>
        <v>24.291375447755232</v>
      </c>
      <c r="F6372" s="167">
        <f t="shared" si="1402"/>
        <v>14.306459760228323</v>
      </c>
      <c r="G6372" s="167">
        <f t="shared" si="1392"/>
        <v>497178.42137151951</v>
      </c>
      <c r="H6372" s="167">
        <f t="shared" si="1393"/>
        <v>271299.98899881309</v>
      </c>
      <c r="I6372" s="168">
        <f t="shared" si="1394"/>
        <v>768478.41037033265</v>
      </c>
      <c r="J6372" s="168">
        <f t="shared" si="1396"/>
        <v>708840.62316934823</v>
      </c>
      <c r="K6372" s="94"/>
      <c r="L6372" s="265">
        <f t="shared" si="1395"/>
        <v>292845.49787281844</v>
      </c>
      <c r="M6372" s="265">
        <f>$G6372*NonHospFrac+theModel!$H6372*NonHospFrac</f>
        <v>475632.91249751416</v>
      </c>
      <c r="N6372" s="266">
        <f t="shared" si="1397"/>
        <v>768478.41037033265</v>
      </c>
      <c r="O6372" s="158"/>
      <c r="P6372" s="265">
        <f t="shared" si="1398"/>
        <v>270119.21532639267</v>
      </c>
      <c r="Q6372" s="265">
        <f t="shared" si="1399"/>
        <v>475631.35224689514</v>
      </c>
      <c r="R6372" s="266">
        <f t="shared" si="1400"/>
        <v>745750.56757328776</v>
      </c>
    </row>
    <row r="6373" spans="1:18" x14ac:dyDescent="0.25">
      <c r="A6373" s="81">
        <v>6342</v>
      </c>
      <c r="B6373" s="93">
        <f t="shared" si="1389"/>
        <v>5.2441460247643745E-53</v>
      </c>
      <c r="C6373" s="178">
        <f t="shared" si="1390"/>
        <v>5.2323161344963124E-53</v>
      </c>
      <c r="D6373" s="165">
        <f t="shared" si="1391"/>
        <v>2.2558277767625785E-3</v>
      </c>
      <c r="E6373" s="166">
        <f t="shared" si="1401"/>
        <v>24.291375447755232</v>
      </c>
      <c r="F6373" s="167">
        <f t="shared" si="1402"/>
        <v>14.308715588005086</v>
      </c>
      <c r="G6373" s="167">
        <f t="shared" si="1392"/>
        <v>497256.81595073303</v>
      </c>
      <c r="H6373" s="167">
        <f t="shared" si="1393"/>
        <v>271299.98899881309</v>
      </c>
      <c r="I6373" s="168">
        <f t="shared" si="1394"/>
        <v>768556.80494954612</v>
      </c>
      <c r="J6373" s="168">
        <f t="shared" si="1396"/>
        <v>708901.15910147957</v>
      </c>
      <c r="K6373" s="94"/>
      <c r="L6373" s="265">
        <f t="shared" si="1395"/>
        <v>292875.37184100086</v>
      </c>
      <c r="M6373" s="265">
        <f>$G6373*NonHospFrac+theModel!$H6373*NonHospFrac</f>
        <v>475681.43310854514</v>
      </c>
      <c r="N6373" s="266">
        <f t="shared" si="1397"/>
        <v>768556.804949546</v>
      </c>
      <c r="O6373" s="158"/>
      <c r="P6373" s="265">
        <f t="shared" si="1398"/>
        <v>270142.28386669903</v>
      </c>
      <c r="Q6373" s="265">
        <f t="shared" si="1399"/>
        <v>475679.87285792612</v>
      </c>
      <c r="R6373" s="266">
        <f t="shared" si="1400"/>
        <v>745822.15672462515</v>
      </c>
    </row>
    <row r="6374" spans="1:18" x14ac:dyDescent="0.25">
      <c r="A6374" s="81">
        <v>6343</v>
      </c>
      <c r="B6374" s="93">
        <f t="shared" si="1389"/>
        <v>5.146182968572318E-53</v>
      </c>
      <c r="C6374" s="178">
        <f t="shared" si="1390"/>
        <v>5.13457406608751E-53</v>
      </c>
      <c r="D6374" s="165">
        <f t="shared" si="1391"/>
        <v>2.2558277767625785E-3</v>
      </c>
      <c r="E6374" s="166">
        <f t="shared" si="1401"/>
        <v>24.291375447755232</v>
      </c>
      <c r="F6374" s="167">
        <f t="shared" si="1402"/>
        <v>14.310971415781848</v>
      </c>
      <c r="G6374" s="167">
        <f t="shared" si="1392"/>
        <v>497335.21052994637</v>
      </c>
      <c r="H6374" s="167">
        <f t="shared" si="1393"/>
        <v>271299.98899881309</v>
      </c>
      <c r="I6374" s="168">
        <f t="shared" si="1394"/>
        <v>768635.19952875946</v>
      </c>
      <c r="J6374" s="168">
        <f t="shared" si="1396"/>
        <v>708961.69256604696</v>
      </c>
      <c r="K6374" s="94"/>
      <c r="L6374" s="265">
        <f t="shared" si="1395"/>
        <v>292905.24580918328</v>
      </c>
      <c r="M6374" s="265">
        <f>$G6374*NonHospFrac+theModel!$H6374*NonHospFrac</f>
        <v>475729.95371957612</v>
      </c>
      <c r="N6374" s="266">
        <f t="shared" si="1397"/>
        <v>768635.19952875935</v>
      </c>
      <c r="O6374" s="158"/>
      <c r="P6374" s="265">
        <f t="shared" si="1398"/>
        <v>270165.35146668623</v>
      </c>
      <c r="Q6374" s="265">
        <f t="shared" si="1399"/>
        <v>475728.3934689571</v>
      </c>
      <c r="R6374" s="266">
        <f t="shared" si="1400"/>
        <v>745893.74493564339</v>
      </c>
    </row>
    <row r="6375" spans="1:18" x14ac:dyDescent="0.25">
      <c r="A6375" s="81">
        <v>6344</v>
      </c>
      <c r="B6375" s="93">
        <f t="shared" si="1389"/>
        <v>5.050049907261015E-53</v>
      </c>
      <c r="C6375" s="178">
        <f t="shared" si="1390"/>
        <v>5.038657864406178E-53</v>
      </c>
      <c r="D6375" s="165">
        <f t="shared" si="1391"/>
        <v>2.2558277767625785E-3</v>
      </c>
      <c r="E6375" s="166">
        <f t="shared" si="1401"/>
        <v>24.291375447755232</v>
      </c>
      <c r="F6375" s="167">
        <f t="shared" si="1402"/>
        <v>14.313227243558611</v>
      </c>
      <c r="G6375" s="167">
        <f t="shared" si="1392"/>
        <v>497413.60510915978</v>
      </c>
      <c r="H6375" s="167">
        <f t="shared" si="1393"/>
        <v>271299.98899881309</v>
      </c>
      <c r="I6375" s="168">
        <f t="shared" si="1394"/>
        <v>768713.59410797292</v>
      </c>
      <c r="J6375" s="168">
        <f t="shared" si="1396"/>
        <v>709022.22356315132</v>
      </c>
      <c r="K6375" s="94"/>
      <c r="L6375" s="265">
        <f t="shared" si="1395"/>
        <v>292935.1197773657</v>
      </c>
      <c r="M6375" s="265">
        <f>$G6375*NonHospFrac+theModel!$H6375*NonHospFrac</f>
        <v>475778.4743306071</v>
      </c>
      <c r="N6375" s="266">
        <f t="shared" si="1397"/>
        <v>768713.59410797281</v>
      </c>
      <c r="O6375" s="158"/>
      <c r="P6375" s="265">
        <f t="shared" si="1398"/>
        <v>270188.41812639264</v>
      </c>
      <c r="Q6375" s="265">
        <f t="shared" si="1399"/>
        <v>475776.91407998808</v>
      </c>
      <c r="R6375" s="266">
        <f t="shared" si="1400"/>
        <v>745965.33220638079</v>
      </c>
    </row>
    <row r="6376" spans="1:18" x14ac:dyDescent="0.25">
      <c r="A6376" s="81">
        <v>6345</v>
      </c>
      <c r="B6376" s="93">
        <f t="shared" si="1389"/>
        <v>4.9557126556853538E-53</v>
      </c>
      <c r="C6376" s="178">
        <f t="shared" si="1390"/>
        <v>4.9445334214230052E-53</v>
      </c>
      <c r="D6376" s="165">
        <f t="shared" si="1391"/>
        <v>2.2558277767625785E-3</v>
      </c>
      <c r="E6376" s="166">
        <f t="shared" si="1401"/>
        <v>24.291375447755232</v>
      </c>
      <c r="F6376" s="167">
        <f t="shared" si="1402"/>
        <v>14.315483071335374</v>
      </c>
      <c r="G6376" s="167">
        <f t="shared" si="1392"/>
        <v>497491.99968837324</v>
      </c>
      <c r="H6376" s="167">
        <f t="shared" si="1393"/>
        <v>271299.98899881309</v>
      </c>
      <c r="I6376" s="168">
        <f t="shared" si="1394"/>
        <v>768791.98868718627</v>
      </c>
      <c r="J6376" s="168">
        <f t="shared" si="1396"/>
        <v>709082.752092893</v>
      </c>
      <c r="K6376" s="94"/>
      <c r="L6376" s="265">
        <f t="shared" si="1395"/>
        <v>292964.99374554818</v>
      </c>
      <c r="M6376" s="265">
        <f>$G6376*NonHospFrac+theModel!$H6376*NonHospFrac</f>
        <v>475826.9949416382</v>
      </c>
      <c r="N6376" s="266">
        <f t="shared" si="1397"/>
        <v>768791.98868718639</v>
      </c>
      <c r="O6376" s="158"/>
      <c r="P6376" s="265">
        <f t="shared" si="1398"/>
        <v>270211.48384585668</v>
      </c>
      <c r="Q6376" s="265">
        <f t="shared" si="1399"/>
        <v>475825.43469101918</v>
      </c>
      <c r="R6376" s="266">
        <f t="shared" si="1400"/>
        <v>746036.91853687586</v>
      </c>
    </row>
    <row r="6377" spans="1:18" x14ac:dyDescent="0.25">
      <c r="A6377" s="81">
        <v>6346</v>
      </c>
      <c r="B6377" s="93">
        <f t="shared" si="1389"/>
        <v>4.8631376672950038E-53</v>
      </c>
      <c r="C6377" s="178">
        <f t="shared" si="1390"/>
        <v>4.852167266262899E-53</v>
      </c>
      <c r="D6377" s="165">
        <f t="shared" si="1391"/>
        <v>2.2558277767625785E-3</v>
      </c>
      <c r="E6377" s="166">
        <f t="shared" si="1401"/>
        <v>24.291375447755232</v>
      </c>
      <c r="F6377" s="167">
        <f t="shared" si="1402"/>
        <v>14.317738899112136</v>
      </c>
      <c r="G6377" s="167">
        <f t="shared" si="1392"/>
        <v>497570.3942675867</v>
      </c>
      <c r="H6377" s="167">
        <f t="shared" si="1393"/>
        <v>271299.98899881309</v>
      </c>
      <c r="I6377" s="168">
        <f t="shared" si="1394"/>
        <v>768870.38326639985</v>
      </c>
      <c r="J6377" s="168">
        <f t="shared" si="1396"/>
        <v>709143.27815537283</v>
      </c>
      <c r="K6377" s="94"/>
      <c r="L6377" s="265">
        <f t="shared" si="1395"/>
        <v>292994.86771373061</v>
      </c>
      <c r="M6377" s="265">
        <f>$G6377*NonHospFrac+theModel!$H6377*NonHospFrac</f>
        <v>475875.51555266918</v>
      </c>
      <c r="N6377" s="266">
        <f t="shared" si="1397"/>
        <v>768870.38326639985</v>
      </c>
      <c r="O6377" s="158"/>
      <c r="P6377" s="265">
        <f t="shared" si="1398"/>
        <v>270234.54862511653</v>
      </c>
      <c r="Q6377" s="265">
        <f t="shared" si="1399"/>
        <v>475873.95530205016</v>
      </c>
      <c r="R6377" s="266">
        <f t="shared" si="1400"/>
        <v>746108.50392716669</v>
      </c>
    </row>
    <row r="6378" spans="1:18" x14ac:dyDescent="0.25">
      <c r="A6378" s="81">
        <v>6347</v>
      </c>
      <c r="B6378" s="93">
        <f t="shared" si="1389"/>
        <v>4.7722920222040411E-53</v>
      </c>
      <c r="C6378" s="178">
        <f t="shared" si="1390"/>
        <v>4.7615265533015307E-53</v>
      </c>
      <c r="D6378" s="165">
        <f t="shared" si="1391"/>
        <v>2.2558277767625785E-3</v>
      </c>
      <c r="E6378" s="166">
        <f t="shared" si="1401"/>
        <v>24.291375447755232</v>
      </c>
      <c r="F6378" s="167">
        <f t="shared" si="1402"/>
        <v>14.319994726888899</v>
      </c>
      <c r="G6378" s="167">
        <f t="shared" si="1392"/>
        <v>497648.78884680005</v>
      </c>
      <c r="H6378" s="167">
        <f t="shared" si="1393"/>
        <v>271299.98899881309</v>
      </c>
      <c r="I6378" s="168">
        <f t="shared" si="1394"/>
        <v>768948.77784561319</v>
      </c>
      <c r="J6378" s="168">
        <f t="shared" si="1396"/>
        <v>709203.80175069103</v>
      </c>
      <c r="K6378" s="94"/>
      <c r="L6378" s="265">
        <f t="shared" si="1395"/>
        <v>293024.74168191303</v>
      </c>
      <c r="M6378" s="265">
        <f>$G6378*NonHospFrac+theModel!$H6378*NonHospFrac</f>
        <v>475924.03616370016</v>
      </c>
      <c r="N6378" s="266">
        <f t="shared" si="1397"/>
        <v>768948.77784561319</v>
      </c>
      <c r="O6378" s="158"/>
      <c r="P6378" s="265">
        <f t="shared" si="1398"/>
        <v>270257.61246421054</v>
      </c>
      <c r="Q6378" s="265">
        <f t="shared" si="1399"/>
        <v>475922.47591308114</v>
      </c>
      <c r="R6378" s="266">
        <f t="shared" si="1400"/>
        <v>746180.08837729169</v>
      </c>
    </row>
    <row r="6379" spans="1:18" x14ac:dyDescent="0.25">
      <c r="A6379" s="81">
        <v>6348</v>
      </c>
      <c r="B6379" s="93">
        <f t="shared" si="1389"/>
        <v>4.6831434154856801E-53</v>
      </c>
      <c r="C6379" s="178">
        <f t="shared" si="1390"/>
        <v>4.6725790504864651E-53</v>
      </c>
      <c r="D6379" s="165">
        <f t="shared" si="1391"/>
        <v>2.2558277767625785E-3</v>
      </c>
      <c r="E6379" s="166">
        <f t="shared" si="1401"/>
        <v>24.291375447755232</v>
      </c>
      <c r="F6379" s="167">
        <f t="shared" si="1402"/>
        <v>14.322250554665661</v>
      </c>
      <c r="G6379" s="167">
        <f t="shared" si="1392"/>
        <v>497727.18342601345</v>
      </c>
      <c r="H6379" s="167">
        <f t="shared" si="1393"/>
        <v>271299.98899881309</v>
      </c>
      <c r="I6379" s="168">
        <f t="shared" si="1394"/>
        <v>769027.17242482654</v>
      </c>
      <c r="J6379" s="168">
        <f t="shared" si="1396"/>
        <v>709264.3228789483</v>
      </c>
      <c r="K6379" s="94"/>
      <c r="L6379" s="265">
        <f t="shared" si="1395"/>
        <v>293054.61565009539</v>
      </c>
      <c r="M6379" s="265">
        <f>$G6379*NonHospFrac+theModel!$H6379*NonHospFrac</f>
        <v>475972.55677473114</v>
      </c>
      <c r="N6379" s="266">
        <f t="shared" si="1397"/>
        <v>769027.17242482654</v>
      </c>
      <c r="O6379" s="158"/>
      <c r="P6379" s="265">
        <f t="shared" si="1398"/>
        <v>270280.67536317703</v>
      </c>
      <c r="Q6379" s="265">
        <f t="shared" si="1399"/>
        <v>475970.99652411212</v>
      </c>
      <c r="R6379" s="266">
        <f t="shared" si="1400"/>
        <v>746251.67188728915</v>
      </c>
    </row>
    <row r="6380" spans="1:18" x14ac:dyDescent="0.25">
      <c r="A6380" s="81">
        <v>6349</v>
      </c>
      <c r="B6380" s="93">
        <f t="shared" si="1389"/>
        <v>4.5956601456835288E-53</v>
      </c>
      <c r="C6380" s="178">
        <f t="shared" si="1390"/>
        <v>4.5852931278743346E-53</v>
      </c>
      <c r="D6380" s="165">
        <f t="shared" si="1391"/>
        <v>2.2558277767625785E-3</v>
      </c>
      <c r="E6380" s="166">
        <f t="shared" si="1401"/>
        <v>24.291375447755232</v>
      </c>
      <c r="F6380" s="167">
        <f t="shared" si="1402"/>
        <v>14.324506382442424</v>
      </c>
      <c r="G6380" s="167">
        <f t="shared" si="1392"/>
        <v>497805.57800522691</v>
      </c>
      <c r="H6380" s="167">
        <f t="shared" si="1393"/>
        <v>271299.98899881309</v>
      </c>
      <c r="I6380" s="168">
        <f t="shared" si="1394"/>
        <v>769105.56700404</v>
      </c>
      <c r="J6380" s="168">
        <f t="shared" si="1396"/>
        <v>709324.84154024534</v>
      </c>
      <c r="K6380" s="94"/>
      <c r="L6380" s="265">
        <f t="shared" si="1395"/>
        <v>293084.48961827788</v>
      </c>
      <c r="M6380" s="265">
        <f>$G6380*NonHospFrac+theModel!$H6380*NonHospFrac</f>
        <v>476021.07738576212</v>
      </c>
      <c r="N6380" s="266">
        <f t="shared" si="1397"/>
        <v>769105.56700404</v>
      </c>
      <c r="O6380" s="158"/>
      <c r="P6380" s="265">
        <f t="shared" si="1398"/>
        <v>270303.73732205445</v>
      </c>
      <c r="Q6380" s="265">
        <f t="shared" si="1399"/>
        <v>476019.51713514311</v>
      </c>
      <c r="R6380" s="266">
        <f t="shared" si="1400"/>
        <v>746323.25445719762</v>
      </c>
    </row>
    <row r="6381" spans="1:18" x14ac:dyDescent="0.25">
      <c r="A6381" s="81">
        <v>6350</v>
      </c>
      <c r="B6381" s="93">
        <f t="shared" si="1389"/>
        <v>4.5098111035392305E-53</v>
      </c>
      <c r="C6381" s="178">
        <f t="shared" si="1390"/>
        <v>4.4996377463839143E-53</v>
      </c>
      <c r="D6381" s="165">
        <f t="shared" si="1391"/>
        <v>2.2558277767625785E-3</v>
      </c>
      <c r="E6381" s="166">
        <f t="shared" si="1401"/>
        <v>24.291375447755232</v>
      </c>
      <c r="F6381" s="167">
        <f t="shared" si="1402"/>
        <v>14.326762210219186</v>
      </c>
      <c r="G6381" s="167">
        <f t="shared" si="1392"/>
        <v>497883.97258444037</v>
      </c>
      <c r="H6381" s="167">
        <f t="shared" si="1393"/>
        <v>271299.98899881309</v>
      </c>
      <c r="I6381" s="168">
        <f t="shared" si="1394"/>
        <v>769183.96158325346</v>
      </c>
      <c r="J6381" s="168">
        <f t="shared" si="1396"/>
        <v>709385.35773468262</v>
      </c>
      <c r="K6381" s="94"/>
      <c r="L6381" s="265">
        <f t="shared" si="1395"/>
        <v>293114.3635864603</v>
      </c>
      <c r="M6381" s="265">
        <f>$G6381*NonHospFrac+theModel!$H6381*NonHospFrac</f>
        <v>476069.59799679311</v>
      </c>
      <c r="N6381" s="266">
        <f t="shared" si="1397"/>
        <v>769183.96158325346</v>
      </c>
      <c r="O6381" s="158"/>
      <c r="P6381" s="265">
        <f t="shared" si="1398"/>
        <v>270326.79834088101</v>
      </c>
      <c r="Q6381" s="265">
        <f t="shared" si="1399"/>
        <v>476068.03774617409</v>
      </c>
      <c r="R6381" s="266">
        <f t="shared" si="1400"/>
        <v>746394.83608705504</v>
      </c>
    </row>
    <row r="6382" spans="1:18" x14ac:dyDescent="0.25">
      <c r="A6382" s="81">
        <v>6351</v>
      </c>
      <c r="B6382" s="93">
        <f t="shared" si="1389"/>
        <v>4.4255657609295924E-53</v>
      </c>
      <c r="C6382" s="178">
        <f t="shared" si="1390"/>
        <v>4.4155824467581981E-53</v>
      </c>
      <c r="D6382" s="165">
        <f t="shared" si="1391"/>
        <v>2.2558277767625785E-3</v>
      </c>
      <c r="E6382" s="166">
        <f t="shared" si="1401"/>
        <v>24.291375447755232</v>
      </c>
      <c r="F6382" s="167">
        <f t="shared" si="1402"/>
        <v>14.329018037995949</v>
      </c>
      <c r="G6382" s="167">
        <f t="shared" si="1392"/>
        <v>497962.36716365372</v>
      </c>
      <c r="H6382" s="167">
        <f t="shared" si="1393"/>
        <v>271299.98899881309</v>
      </c>
      <c r="I6382" s="168">
        <f t="shared" si="1394"/>
        <v>769262.35616246681</v>
      </c>
      <c r="J6382" s="168">
        <f t="shared" si="1396"/>
        <v>709445.87146236061</v>
      </c>
      <c r="K6382" s="94"/>
      <c r="L6382" s="265">
        <f t="shared" si="1395"/>
        <v>293144.23755464272</v>
      </c>
      <c r="M6382" s="265">
        <f>$G6382*NonHospFrac+theModel!$H6382*NonHospFrac</f>
        <v>476118.11860782409</v>
      </c>
      <c r="N6382" s="266">
        <f t="shared" si="1397"/>
        <v>769262.35616246681</v>
      </c>
      <c r="O6382" s="158"/>
      <c r="P6382" s="265">
        <f t="shared" si="1398"/>
        <v>270349.858419695</v>
      </c>
      <c r="Q6382" s="265">
        <f t="shared" si="1399"/>
        <v>476116.55835720507</v>
      </c>
      <c r="R6382" s="266">
        <f t="shared" si="1400"/>
        <v>746466.41677690006</v>
      </c>
    </row>
    <row r="6383" spans="1:18" x14ac:dyDescent="0.25">
      <c r="A6383" s="81">
        <v>6352</v>
      </c>
      <c r="B6383" s="93">
        <f t="shared" si="1389"/>
        <v>4.3428941600107863E-53</v>
      </c>
      <c r="C6383" s="178">
        <f t="shared" si="1390"/>
        <v>4.3330973387330936E-53</v>
      </c>
      <c r="D6383" s="165">
        <f t="shared" si="1391"/>
        <v>2.2558277767625785E-3</v>
      </c>
      <c r="E6383" s="166">
        <f t="shared" si="1401"/>
        <v>24.291375447755232</v>
      </c>
      <c r="F6383" s="167">
        <f t="shared" si="1402"/>
        <v>14.331273865772712</v>
      </c>
      <c r="G6383" s="167">
        <f t="shared" si="1392"/>
        <v>498040.76174286718</v>
      </c>
      <c r="H6383" s="167">
        <f t="shared" si="1393"/>
        <v>271299.98899881309</v>
      </c>
      <c r="I6383" s="168">
        <f t="shared" si="1394"/>
        <v>769340.75074168027</v>
      </c>
      <c r="J6383" s="168">
        <f t="shared" si="1396"/>
        <v>709506.38272338</v>
      </c>
      <c r="K6383" s="94"/>
      <c r="L6383" s="265">
        <f t="shared" si="1395"/>
        <v>293174.11152282514</v>
      </c>
      <c r="M6383" s="265">
        <f>$G6383*NonHospFrac+theModel!$H6383*NonHospFrac</f>
        <v>476166.63921885507</v>
      </c>
      <c r="N6383" s="266">
        <f t="shared" si="1397"/>
        <v>769340.75074168015</v>
      </c>
      <c r="O6383" s="158"/>
      <c r="P6383" s="265">
        <f t="shared" si="1398"/>
        <v>270372.91755853477</v>
      </c>
      <c r="Q6383" s="265">
        <f t="shared" si="1399"/>
        <v>476165.07896823605</v>
      </c>
      <c r="R6383" s="266">
        <f t="shared" si="1400"/>
        <v>746537.99652677076</v>
      </c>
    </row>
    <row r="6384" spans="1:18" x14ac:dyDescent="0.25">
      <c r="A6384" s="81">
        <v>6353</v>
      </c>
      <c r="B6384" s="93">
        <f t="shared" si="1389"/>
        <v>4.2617669025652642E-53</v>
      </c>
      <c r="C6384" s="178">
        <f t="shared" si="1390"/>
        <v>4.2521530904083699E-53</v>
      </c>
      <c r="D6384" s="165">
        <f t="shared" si="1391"/>
        <v>2.2558277767625785E-3</v>
      </c>
      <c r="E6384" s="166">
        <f t="shared" si="1401"/>
        <v>24.291375447755232</v>
      </c>
      <c r="F6384" s="167">
        <f t="shared" si="1402"/>
        <v>14.333529693549474</v>
      </c>
      <c r="G6384" s="167">
        <f t="shared" si="1392"/>
        <v>498119.15632208058</v>
      </c>
      <c r="H6384" s="167">
        <f t="shared" si="1393"/>
        <v>271299.98899881309</v>
      </c>
      <c r="I6384" s="168">
        <f t="shared" si="1394"/>
        <v>769419.14532089373</v>
      </c>
      <c r="J6384" s="168">
        <f t="shared" si="1396"/>
        <v>709566.89151784126</v>
      </c>
      <c r="K6384" s="94"/>
      <c r="L6384" s="265">
        <f t="shared" si="1395"/>
        <v>293203.98549100757</v>
      </c>
      <c r="M6384" s="265">
        <f>$G6384*NonHospFrac+theModel!$H6384*NonHospFrac</f>
        <v>476215.15982988605</v>
      </c>
      <c r="N6384" s="266">
        <f t="shared" si="1397"/>
        <v>769419.14532089361</v>
      </c>
      <c r="O6384" s="158"/>
      <c r="P6384" s="265">
        <f t="shared" si="1398"/>
        <v>270395.97575743869</v>
      </c>
      <c r="Q6384" s="265">
        <f t="shared" si="1399"/>
        <v>476213.59957926703</v>
      </c>
      <c r="R6384" s="266">
        <f t="shared" si="1400"/>
        <v>746609.57533670566</v>
      </c>
    </row>
    <row r="6385" spans="1:18" x14ac:dyDescent="0.25">
      <c r="A6385" s="81">
        <v>6354</v>
      </c>
      <c r="B6385" s="93">
        <f t="shared" si="1389"/>
        <v>4.1821551395476821E-53</v>
      </c>
      <c r="C6385" s="178">
        <f t="shared" si="1390"/>
        <v>4.1727209178171599E-53</v>
      </c>
      <c r="D6385" s="165">
        <f t="shared" si="1391"/>
        <v>2.2558277767625785E-3</v>
      </c>
      <c r="E6385" s="166">
        <f t="shared" si="1401"/>
        <v>24.291375447755232</v>
      </c>
      <c r="F6385" s="167">
        <f t="shared" si="1402"/>
        <v>14.335785521326237</v>
      </c>
      <c r="G6385" s="167">
        <f t="shared" si="1392"/>
        <v>498197.5509012941</v>
      </c>
      <c r="H6385" s="167">
        <f t="shared" si="1393"/>
        <v>271299.98899881309</v>
      </c>
      <c r="I6385" s="168">
        <f t="shared" si="1394"/>
        <v>769497.53990010719</v>
      </c>
      <c r="J6385" s="168">
        <f t="shared" si="1396"/>
        <v>709627.39784584485</v>
      </c>
      <c r="K6385" s="94"/>
      <c r="L6385" s="265">
        <f t="shared" si="1395"/>
        <v>293233.85945919005</v>
      </c>
      <c r="M6385" s="265">
        <f>$G6385*NonHospFrac+theModel!$H6385*NonHospFrac</f>
        <v>476263.68044091715</v>
      </c>
      <c r="N6385" s="266">
        <f t="shared" si="1397"/>
        <v>769497.53990010719</v>
      </c>
      <c r="O6385" s="158"/>
      <c r="P6385" s="265">
        <f t="shared" si="1398"/>
        <v>270419.03301644506</v>
      </c>
      <c r="Q6385" s="265">
        <f t="shared" si="1399"/>
        <v>476262.12019029813</v>
      </c>
      <c r="R6385" s="266">
        <f t="shared" si="1400"/>
        <v>746681.15320674318</v>
      </c>
    </row>
    <row r="6386" spans="1:18" x14ac:dyDescent="0.25">
      <c r="A6386" s="81">
        <v>6355</v>
      </c>
      <c r="B6386" s="93">
        <f t="shared" si="1389"/>
        <v>4.1040305608261149E-53</v>
      </c>
      <c r="C6386" s="178">
        <f t="shared" si="1390"/>
        <v>4.0947725746903209E-53</v>
      </c>
      <c r="D6386" s="165">
        <f t="shared" si="1391"/>
        <v>2.2558277767625785E-3</v>
      </c>
      <c r="E6386" s="166">
        <f t="shared" si="1401"/>
        <v>24.291375447755232</v>
      </c>
      <c r="F6386" s="167">
        <f t="shared" si="1402"/>
        <v>14.338041349102999</v>
      </c>
      <c r="G6386" s="167">
        <f t="shared" si="1392"/>
        <v>498275.94548050751</v>
      </c>
      <c r="H6386" s="167">
        <f t="shared" si="1393"/>
        <v>271299.98899881309</v>
      </c>
      <c r="I6386" s="168">
        <f t="shared" si="1394"/>
        <v>769575.93447932065</v>
      </c>
      <c r="J6386" s="168">
        <f t="shared" si="1396"/>
        <v>709687.90170749149</v>
      </c>
      <c r="K6386" s="94"/>
      <c r="L6386" s="265">
        <f t="shared" si="1395"/>
        <v>293263.73342737241</v>
      </c>
      <c r="M6386" s="265">
        <f>$G6386*NonHospFrac+theModel!$H6386*NonHospFrac</f>
        <v>476312.20105194813</v>
      </c>
      <c r="N6386" s="266">
        <f t="shared" si="1397"/>
        <v>769575.93447932054</v>
      </c>
      <c r="O6386" s="158"/>
      <c r="P6386" s="265">
        <f t="shared" si="1398"/>
        <v>270442.08933559206</v>
      </c>
      <c r="Q6386" s="265">
        <f t="shared" si="1399"/>
        <v>476310.64080132911</v>
      </c>
      <c r="R6386" s="266">
        <f t="shared" si="1400"/>
        <v>746752.73013692116</v>
      </c>
    </row>
    <row r="6387" spans="1:18" x14ac:dyDescent="0.25">
      <c r="A6387" s="81">
        <v>6356</v>
      </c>
      <c r="B6387" s="93">
        <f t="shared" si="1389"/>
        <v>4.0273653851149009E-53</v>
      </c>
      <c r="C6387" s="178">
        <f t="shared" si="1390"/>
        <v>4.0182803424119863E-53</v>
      </c>
      <c r="D6387" s="165">
        <f t="shared" si="1391"/>
        <v>2.2558277767625785E-3</v>
      </c>
      <c r="E6387" s="166">
        <f t="shared" si="1401"/>
        <v>24.291375447755232</v>
      </c>
      <c r="F6387" s="167">
        <f t="shared" si="1402"/>
        <v>14.340297176879762</v>
      </c>
      <c r="G6387" s="167">
        <f t="shared" si="1392"/>
        <v>498354.34005972085</v>
      </c>
      <c r="H6387" s="167">
        <f t="shared" si="1393"/>
        <v>271299.98899881309</v>
      </c>
      <c r="I6387" s="168">
        <f t="shared" si="1394"/>
        <v>769654.329058534</v>
      </c>
      <c r="J6387" s="168">
        <f t="shared" si="1396"/>
        <v>709748.40310288151</v>
      </c>
      <c r="K6387" s="94"/>
      <c r="L6387" s="265">
        <f t="shared" si="1395"/>
        <v>293293.60739555483</v>
      </c>
      <c r="M6387" s="265">
        <f>$G6387*NonHospFrac+theModel!$H6387*NonHospFrac</f>
        <v>476360.72166297911</v>
      </c>
      <c r="N6387" s="266">
        <f t="shared" si="1397"/>
        <v>769654.329058534</v>
      </c>
      <c r="O6387" s="158"/>
      <c r="P6387" s="265">
        <f t="shared" si="1398"/>
        <v>270465.14471491816</v>
      </c>
      <c r="Q6387" s="265">
        <f t="shared" si="1399"/>
        <v>476359.16141236009</v>
      </c>
      <c r="R6387" s="266">
        <f t="shared" si="1400"/>
        <v>746824.30612727825</v>
      </c>
    </row>
    <row r="6388" spans="1:18" x14ac:dyDescent="0.25">
      <c r="A6388" s="81">
        <v>6357</v>
      </c>
      <c r="B6388" s="93">
        <f t="shared" si="1389"/>
        <v>3.9521323500955561E-53</v>
      </c>
      <c r="C6388" s="178">
        <f t="shared" si="1390"/>
        <v>3.9432170201627687E-53</v>
      </c>
      <c r="D6388" s="165">
        <f t="shared" si="1391"/>
        <v>2.2558277767625785E-3</v>
      </c>
      <c r="E6388" s="166">
        <f t="shared" si="1401"/>
        <v>24.291375447755232</v>
      </c>
      <c r="F6388" s="167">
        <f t="shared" si="1402"/>
        <v>14.342553004656525</v>
      </c>
      <c r="G6388" s="167">
        <f t="shared" si="1392"/>
        <v>498432.73463893426</v>
      </c>
      <c r="H6388" s="167">
        <f t="shared" si="1393"/>
        <v>271299.98899881309</v>
      </c>
      <c r="I6388" s="168">
        <f t="shared" si="1394"/>
        <v>769732.72363774735</v>
      </c>
      <c r="J6388" s="168">
        <f t="shared" si="1396"/>
        <v>709808.9020321155</v>
      </c>
      <c r="K6388" s="94"/>
      <c r="L6388" s="265">
        <f t="shared" si="1395"/>
        <v>293323.48136373726</v>
      </c>
      <c r="M6388" s="265">
        <f>$G6388*NonHospFrac+theModel!$H6388*NonHospFrac</f>
        <v>476409.24227401009</v>
      </c>
      <c r="N6388" s="266">
        <f t="shared" si="1397"/>
        <v>769732.72363774735</v>
      </c>
      <c r="O6388" s="158"/>
      <c r="P6388" s="265">
        <f t="shared" si="1398"/>
        <v>270488.19915446162</v>
      </c>
      <c r="Q6388" s="265">
        <f t="shared" si="1399"/>
        <v>476407.68202339107</v>
      </c>
      <c r="R6388" s="266">
        <f t="shared" si="1400"/>
        <v>746895.88117785263</v>
      </c>
    </row>
    <row r="6389" spans="1:18" x14ac:dyDescent="0.25">
      <c r="A6389" s="81">
        <v>6358</v>
      </c>
      <c r="B6389" s="93">
        <f t="shared" si="1389"/>
        <v>3.8783047027222235E-53</v>
      </c>
      <c r="C6389" s="178">
        <f t="shared" si="1390"/>
        <v>3.8695559152470737E-53</v>
      </c>
      <c r="D6389" s="165">
        <f t="shared" si="1391"/>
        <v>2.2558277767625785E-3</v>
      </c>
      <c r="E6389" s="166">
        <f t="shared" si="1401"/>
        <v>24.291375447755232</v>
      </c>
      <c r="F6389" s="167">
        <f t="shared" si="1402"/>
        <v>14.344808832433287</v>
      </c>
      <c r="G6389" s="167">
        <f t="shared" si="1392"/>
        <v>498511.12921814778</v>
      </c>
      <c r="H6389" s="167">
        <f t="shared" si="1393"/>
        <v>271299.98899881309</v>
      </c>
      <c r="I6389" s="168">
        <f t="shared" si="1394"/>
        <v>769811.11821696092</v>
      </c>
      <c r="J6389" s="168">
        <f t="shared" si="1396"/>
        <v>709869.39849529427</v>
      </c>
      <c r="K6389" s="94"/>
      <c r="L6389" s="265">
        <f t="shared" si="1395"/>
        <v>293353.35533191974</v>
      </c>
      <c r="M6389" s="265">
        <f>$G6389*NonHospFrac+theModel!$H6389*NonHospFrac</f>
        <v>476457.76288504107</v>
      </c>
      <c r="N6389" s="266">
        <f t="shared" si="1397"/>
        <v>769811.11821696081</v>
      </c>
      <c r="O6389" s="158"/>
      <c r="P6389" s="265">
        <f t="shared" si="1398"/>
        <v>270511.25265426078</v>
      </c>
      <c r="Q6389" s="265">
        <f t="shared" si="1399"/>
        <v>476456.20263442205</v>
      </c>
      <c r="R6389" s="266">
        <f t="shared" si="1400"/>
        <v>746967.45528868283</v>
      </c>
    </row>
    <row r="6390" spans="1:18" x14ac:dyDescent="0.25">
      <c r="A6390" s="81">
        <v>6359</v>
      </c>
      <c r="B6390" s="93">
        <f t="shared" si="1389"/>
        <v>3.8058561897082331E-53</v>
      </c>
      <c r="C6390" s="178">
        <f t="shared" si="1390"/>
        <v>3.7972708336011257E-53</v>
      </c>
      <c r="D6390" s="165">
        <f t="shared" si="1391"/>
        <v>2.2558277767625785E-3</v>
      </c>
      <c r="E6390" s="166">
        <f t="shared" si="1401"/>
        <v>24.291375447755232</v>
      </c>
      <c r="F6390" s="167">
        <f t="shared" si="1402"/>
        <v>14.34706466021005</v>
      </c>
      <c r="G6390" s="167">
        <f t="shared" si="1392"/>
        <v>498589.52379736118</v>
      </c>
      <c r="H6390" s="167">
        <f t="shared" si="1393"/>
        <v>271299.98899881309</v>
      </c>
      <c r="I6390" s="168">
        <f t="shared" si="1394"/>
        <v>769889.51279617427</v>
      </c>
      <c r="J6390" s="168">
        <f t="shared" si="1396"/>
        <v>709929.89249251795</v>
      </c>
      <c r="K6390" s="94"/>
      <c r="L6390" s="265">
        <f t="shared" si="1395"/>
        <v>293383.2293001021</v>
      </c>
      <c r="M6390" s="265">
        <f>$G6390*NonHospFrac+theModel!$H6390*NonHospFrac</f>
        <v>476506.28349607217</v>
      </c>
      <c r="N6390" s="266">
        <f t="shared" si="1397"/>
        <v>769889.51279617427</v>
      </c>
      <c r="O6390" s="158"/>
      <c r="P6390" s="265">
        <f t="shared" si="1398"/>
        <v>270534.30521435378</v>
      </c>
      <c r="Q6390" s="265">
        <f t="shared" si="1399"/>
        <v>476504.72324545315</v>
      </c>
      <c r="R6390" s="266">
        <f t="shared" si="1400"/>
        <v>747039.02845980693</v>
      </c>
    </row>
    <row r="6391" spans="1:18" x14ac:dyDescent="0.25">
      <c r="A6391" s="81">
        <v>6360</v>
      </c>
      <c r="B6391" s="93">
        <f t="shared" si="1389"/>
        <v>3.7347610481903641E-53</v>
      </c>
      <c r="C6391" s="178">
        <f t="shared" si="1390"/>
        <v>3.7263360704782854E-53</v>
      </c>
      <c r="D6391" s="165">
        <f t="shared" si="1391"/>
        <v>2.2558277767625785E-3</v>
      </c>
      <c r="E6391" s="166">
        <f t="shared" si="1401"/>
        <v>24.291375447755232</v>
      </c>
      <c r="F6391" s="167">
        <f t="shared" si="1402"/>
        <v>14.349320487986812</v>
      </c>
      <c r="G6391" s="167">
        <f t="shared" si="1392"/>
        <v>498667.91837657453</v>
      </c>
      <c r="H6391" s="167">
        <f t="shared" si="1393"/>
        <v>271299.98899881309</v>
      </c>
      <c r="I6391" s="168">
        <f t="shared" si="1394"/>
        <v>769967.90737538761</v>
      </c>
      <c r="J6391" s="168">
        <f t="shared" si="1396"/>
        <v>709990.38402388711</v>
      </c>
      <c r="K6391" s="94"/>
      <c r="L6391" s="265">
        <f t="shared" si="1395"/>
        <v>293413.10326828453</v>
      </c>
      <c r="M6391" s="265">
        <f>$G6391*NonHospFrac+theModel!$H6391*NonHospFrac</f>
        <v>476554.80410710303</v>
      </c>
      <c r="N6391" s="266">
        <f t="shared" si="1397"/>
        <v>769967.90737538761</v>
      </c>
      <c r="O6391" s="158"/>
      <c r="P6391" s="265">
        <f t="shared" si="1398"/>
        <v>270557.35683477909</v>
      </c>
      <c r="Q6391" s="265">
        <f t="shared" si="1399"/>
        <v>476553.24385648401</v>
      </c>
      <c r="R6391" s="266">
        <f t="shared" si="1400"/>
        <v>747110.6006912631</v>
      </c>
    </row>
    <row r="6392" spans="1:18" x14ac:dyDescent="0.25">
      <c r="A6392" s="81">
        <v>6361</v>
      </c>
      <c r="B6392" s="93">
        <f t="shared" si="1389"/>
        <v>3.6649939965675134E-53</v>
      </c>
      <c r="C6392" s="178">
        <f t="shared" si="1390"/>
        <v>3.6567264013083884E-53</v>
      </c>
      <c r="D6392" s="165">
        <f t="shared" si="1391"/>
        <v>2.2558277767625785E-3</v>
      </c>
      <c r="E6392" s="166">
        <f t="shared" si="1401"/>
        <v>24.291375447755232</v>
      </c>
      <c r="F6392" s="167">
        <f t="shared" si="1402"/>
        <v>14.351576315763575</v>
      </c>
      <c r="G6392" s="167">
        <f t="shared" si="1392"/>
        <v>498746.31295578793</v>
      </c>
      <c r="H6392" s="167">
        <f t="shared" si="1393"/>
        <v>271299.98899881309</v>
      </c>
      <c r="I6392" s="168">
        <f t="shared" si="1394"/>
        <v>770046.30195460096</v>
      </c>
      <c r="J6392" s="168">
        <f t="shared" si="1396"/>
        <v>710050.87308950245</v>
      </c>
      <c r="K6392" s="94"/>
      <c r="L6392" s="265">
        <f t="shared" si="1395"/>
        <v>293442.97723646695</v>
      </c>
      <c r="M6392" s="265">
        <f>$G6392*NonHospFrac+theModel!$H6392*NonHospFrac</f>
        <v>476603.32471813401</v>
      </c>
      <c r="N6392" s="266">
        <f t="shared" si="1397"/>
        <v>770046.30195460096</v>
      </c>
      <c r="O6392" s="158"/>
      <c r="P6392" s="265">
        <f t="shared" si="1398"/>
        <v>270580.407515575</v>
      </c>
      <c r="Q6392" s="265">
        <f t="shared" si="1399"/>
        <v>476601.76446751499</v>
      </c>
      <c r="R6392" s="266">
        <f t="shared" si="1400"/>
        <v>747182.17198309</v>
      </c>
    </row>
    <row r="6393" spans="1:18" x14ac:dyDescent="0.25">
      <c r="A6393" s="81">
        <v>6362</v>
      </c>
      <c r="B6393" s="93">
        <f t="shared" si="1389"/>
        <v>3.5965302255105494E-53</v>
      </c>
      <c r="C6393" s="178">
        <f t="shared" si="1390"/>
        <v>3.5884170727278763E-53</v>
      </c>
      <c r="D6393" s="165">
        <f t="shared" si="1391"/>
        <v>2.2558277767625785E-3</v>
      </c>
      <c r="E6393" s="166">
        <f t="shared" si="1401"/>
        <v>24.291375447755232</v>
      </c>
      <c r="F6393" s="167">
        <f t="shared" si="1402"/>
        <v>14.353832143540338</v>
      </c>
      <c r="G6393" s="167">
        <f t="shared" si="1392"/>
        <v>498824.70753500145</v>
      </c>
      <c r="H6393" s="167">
        <f t="shared" si="1393"/>
        <v>271299.98899881309</v>
      </c>
      <c r="I6393" s="168">
        <f t="shared" si="1394"/>
        <v>770124.69653381454</v>
      </c>
      <c r="J6393" s="168">
        <f t="shared" si="1396"/>
        <v>710111.35968946456</v>
      </c>
      <c r="K6393" s="94"/>
      <c r="L6393" s="265">
        <f t="shared" si="1395"/>
        <v>293472.85120464943</v>
      </c>
      <c r="M6393" s="265">
        <f>$G6393*NonHospFrac+theModel!$H6393*NonHospFrac</f>
        <v>476651.84532916511</v>
      </c>
      <c r="N6393" s="266">
        <f t="shared" si="1397"/>
        <v>770124.69653381454</v>
      </c>
      <c r="O6393" s="158"/>
      <c r="P6393" s="265">
        <f t="shared" si="1398"/>
        <v>270603.45725677983</v>
      </c>
      <c r="Q6393" s="265">
        <f t="shared" si="1399"/>
        <v>476650.28507854609</v>
      </c>
      <c r="R6393" s="266">
        <f t="shared" si="1400"/>
        <v>747253.74233532592</v>
      </c>
    </row>
    <row r="6394" spans="1:18" x14ac:dyDescent="0.25">
      <c r="A6394" s="81">
        <v>6363</v>
      </c>
      <c r="B6394" s="93">
        <f t="shared" si="1389"/>
        <v>3.529345389139798E-53</v>
      </c>
      <c r="C6394" s="178">
        <f t="shared" si="1390"/>
        <v>3.5213837937771875E-53</v>
      </c>
      <c r="D6394" s="165">
        <f t="shared" si="1391"/>
        <v>2.2558277767625785E-3</v>
      </c>
      <c r="E6394" s="166">
        <f t="shared" si="1401"/>
        <v>24.291375447755232</v>
      </c>
      <c r="F6394" s="167">
        <f t="shared" si="1402"/>
        <v>14.3560879713171</v>
      </c>
      <c r="G6394" s="167">
        <f t="shared" si="1392"/>
        <v>498903.10211421485</v>
      </c>
      <c r="H6394" s="167">
        <f t="shared" si="1393"/>
        <v>271299.98899881309</v>
      </c>
      <c r="I6394" s="168">
        <f t="shared" si="1394"/>
        <v>770203.09111302788</v>
      </c>
      <c r="J6394" s="168">
        <f t="shared" si="1396"/>
        <v>710171.84382387355</v>
      </c>
      <c r="K6394" s="94"/>
      <c r="L6394" s="265">
        <f t="shared" si="1395"/>
        <v>293502.72517283179</v>
      </c>
      <c r="M6394" s="265">
        <f>$G6394*NonHospFrac+theModel!$H6394*NonHospFrac</f>
        <v>476700.36594019609</v>
      </c>
      <c r="N6394" s="266">
        <f t="shared" si="1397"/>
        <v>770203.09111302788</v>
      </c>
      <c r="O6394" s="158"/>
      <c r="P6394" s="265">
        <f t="shared" si="1398"/>
        <v>270626.50605843175</v>
      </c>
      <c r="Q6394" s="265">
        <f t="shared" si="1399"/>
        <v>476698.80568957707</v>
      </c>
      <c r="R6394" s="266">
        <f t="shared" si="1400"/>
        <v>747325.31174800883</v>
      </c>
    </row>
    <row r="6395" spans="1:18" x14ac:dyDescent="0.25">
      <c r="A6395" s="81">
        <v>6364</v>
      </c>
      <c r="B6395" s="93">
        <f t="shared" si="1389"/>
        <v>3.4634155963681537E-53</v>
      </c>
      <c r="C6395" s="178">
        <f t="shared" si="1390"/>
        <v>3.4556027272633935E-53</v>
      </c>
      <c r="D6395" s="165">
        <f t="shared" si="1391"/>
        <v>2.2558277767625785E-3</v>
      </c>
      <c r="E6395" s="166">
        <f t="shared" si="1401"/>
        <v>24.291375447755232</v>
      </c>
      <c r="F6395" s="167">
        <f t="shared" si="1402"/>
        <v>14.358343799093863</v>
      </c>
      <c r="G6395" s="167">
        <f t="shared" si="1392"/>
        <v>498981.4966934282</v>
      </c>
      <c r="H6395" s="167">
        <f t="shared" si="1393"/>
        <v>271299.98899881309</v>
      </c>
      <c r="I6395" s="168">
        <f t="shared" si="1394"/>
        <v>770281.48569224123</v>
      </c>
      <c r="J6395" s="168">
        <f t="shared" si="1396"/>
        <v>710232.32549283013</v>
      </c>
      <c r="K6395" s="94"/>
      <c r="L6395" s="265">
        <f t="shared" si="1395"/>
        <v>293532.59914101422</v>
      </c>
      <c r="M6395" s="265">
        <f>$G6395*NonHospFrac+theModel!$H6395*NonHospFrac</f>
        <v>476748.88655122707</v>
      </c>
      <c r="N6395" s="266">
        <f t="shared" si="1397"/>
        <v>770281.48569224123</v>
      </c>
      <c r="O6395" s="158"/>
      <c r="P6395" s="265">
        <f t="shared" si="1398"/>
        <v>270649.55392056919</v>
      </c>
      <c r="Q6395" s="265">
        <f t="shared" si="1399"/>
        <v>476747.32630060805</v>
      </c>
      <c r="R6395" s="266">
        <f t="shared" si="1400"/>
        <v>747396.88022117724</v>
      </c>
    </row>
    <row r="6396" spans="1:18" x14ac:dyDescent="0.25">
      <c r="A6396" s="81">
        <v>6365</v>
      </c>
      <c r="B6396" s="93">
        <f t="shared" si="1389"/>
        <v>3.3987174024045898E-53</v>
      </c>
      <c r="C6396" s="178">
        <f t="shared" si="1390"/>
        <v>3.3910504812828789E-53</v>
      </c>
      <c r="D6396" s="165">
        <f t="shared" si="1391"/>
        <v>2.2558277767625785E-3</v>
      </c>
      <c r="E6396" s="166">
        <f t="shared" si="1401"/>
        <v>24.291375447755232</v>
      </c>
      <c r="F6396" s="167">
        <f t="shared" si="1402"/>
        <v>14.360599626870625</v>
      </c>
      <c r="G6396" s="167">
        <f t="shared" si="1392"/>
        <v>499059.89127264166</v>
      </c>
      <c r="H6396" s="167">
        <f t="shared" si="1393"/>
        <v>271299.98899881309</v>
      </c>
      <c r="I6396" s="168">
        <f t="shared" si="1394"/>
        <v>770359.88027145481</v>
      </c>
      <c r="J6396" s="168">
        <f t="shared" si="1396"/>
        <v>710292.80469643499</v>
      </c>
      <c r="K6396" s="94"/>
      <c r="L6396" s="265">
        <f t="shared" si="1395"/>
        <v>293562.47310919664</v>
      </c>
      <c r="M6396" s="265">
        <f>$G6396*NonHospFrac+theModel!$H6396*NonHospFrac</f>
        <v>476797.40716225805</v>
      </c>
      <c r="N6396" s="266">
        <f t="shared" si="1397"/>
        <v>770359.88027145469</v>
      </c>
      <c r="O6396" s="158"/>
      <c r="P6396" s="265">
        <f t="shared" si="1398"/>
        <v>270672.60084323038</v>
      </c>
      <c r="Q6396" s="265">
        <f t="shared" si="1399"/>
        <v>476795.84691163903</v>
      </c>
      <c r="R6396" s="266">
        <f t="shared" si="1400"/>
        <v>747468.44775486947</v>
      </c>
    </row>
    <row r="6397" spans="1:18" x14ac:dyDescent="0.25">
      <c r="A6397" s="81">
        <v>6366</v>
      </c>
      <c r="B6397" s="93">
        <f t="shared" si="1389"/>
        <v>3.3352278004179358E-53</v>
      </c>
      <c r="C6397" s="178">
        <f t="shared" si="1390"/>
        <v>3.3277041009039222E-53</v>
      </c>
      <c r="D6397" s="165">
        <f t="shared" si="1391"/>
        <v>2.2558277767625785E-3</v>
      </c>
      <c r="E6397" s="166">
        <f t="shared" si="1401"/>
        <v>24.291375447755232</v>
      </c>
      <c r="F6397" s="167">
        <f t="shared" si="1402"/>
        <v>14.362855454647388</v>
      </c>
      <c r="G6397" s="167">
        <f t="shared" si="1392"/>
        <v>499138.28585185506</v>
      </c>
      <c r="H6397" s="167">
        <f t="shared" si="1393"/>
        <v>271299.98899881309</v>
      </c>
      <c r="I6397" s="168">
        <f t="shared" si="1394"/>
        <v>770438.27485066815</v>
      </c>
      <c r="J6397" s="168">
        <f t="shared" si="1396"/>
        <v>710353.28143478837</v>
      </c>
      <c r="K6397" s="94"/>
      <c r="L6397" s="265">
        <f t="shared" si="1395"/>
        <v>293592.34707737912</v>
      </c>
      <c r="M6397" s="265">
        <f>$G6397*NonHospFrac+theModel!$H6397*NonHospFrac</f>
        <v>476845.92777328903</v>
      </c>
      <c r="N6397" s="266">
        <f t="shared" si="1397"/>
        <v>770438.27485066815</v>
      </c>
      <c r="O6397" s="158"/>
      <c r="P6397" s="265">
        <f t="shared" si="1398"/>
        <v>270695.64682645368</v>
      </c>
      <c r="Q6397" s="265">
        <f t="shared" si="1399"/>
        <v>476844.36752267001</v>
      </c>
      <c r="R6397" s="266">
        <f t="shared" si="1400"/>
        <v>747540.0143491237</v>
      </c>
    </row>
    <row r="6398" spans="1:18" x14ac:dyDescent="0.25">
      <c r="A6398" s="81">
        <v>6367</v>
      </c>
      <c r="B6398" s="93">
        <f t="shared" si="1389"/>
        <v>3.2729242133548099E-53</v>
      </c>
      <c r="C6398" s="178">
        <f t="shared" si="1390"/>
        <v>3.2655410600030854E-53</v>
      </c>
      <c r="D6398" s="165">
        <f t="shared" si="1391"/>
        <v>2.2558277767625785E-3</v>
      </c>
      <c r="E6398" s="166">
        <f t="shared" si="1401"/>
        <v>24.291375447755232</v>
      </c>
      <c r="F6398" s="167">
        <f t="shared" si="1402"/>
        <v>14.36511128242415</v>
      </c>
      <c r="G6398" s="167">
        <f t="shared" si="1392"/>
        <v>499216.68043106858</v>
      </c>
      <c r="H6398" s="167">
        <f t="shared" si="1393"/>
        <v>271299.98899881309</v>
      </c>
      <c r="I6398" s="168">
        <f t="shared" si="1394"/>
        <v>770516.66942988173</v>
      </c>
      <c r="J6398" s="168">
        <f t="shared" si="1396"/>
        <v>710413.75570799096</v>
      </c>
      <c r="K6398" s="94"/>
      <c r="L6398" s="265">
        <f t="shared" si="1395"/>
        <v>293622.22104556154</v>
      </c>
      <c r="M6398" s="265">
        <f>$G6398*NonHospFrac+theModel!$H6398*NonHospFrac</f>
        <v>476894.44838432013</v>
      </c>
      <c r="N6398" s="266">
        <f t="shared" si="1397"/>
        <v>770516.66942988173</v>
      </c>
      <c r="O6398" s="158"/>
      <c r="P6398" s="265">
        <f t="shared" si="1398"/>
        <v>270718.69187027728</v>
      </c>
      <c r="Q6398" s="265">
        <f t="shared" si="1399"/>
        <v>476892.88813370111</v>
      </c>
      <c r="R6398" s="266">
        <f t="shared" si="1400"/>
        <v>747611.58000397845</v>
      </c>
    </row>
    <row r="6399" spans="1:18" x14ac:dyDescent="0.25">
      <c r="A6399" s="81">
        <v>6368</v>
      </c>
      <c r="B6399" s="93">
        <f t="shared" si="1389"/>
        <v>3.2117844859119335E-53</v>
      </c>
      <c r="C6399" s="178">
        <f t="shared" si="1390"/>
        <v>3.204539253255638E-53</v>
      </c>
      <c r="D6399" s="165">
        <f t="shared" si="1391"/>
        <v>2.2558277767625785E-3</v>
      </c>
      <c r="E6399" s="166">
        <f t="shared" si="1401"/>
        <v>24.291375447755232</v>
      </c>
      <c r="F6399" s="167">
        <f t="shared" si="1402"/>
        <v>14.367367110200913</v>
      </c>
      <c r="G6399" s="167">
        <f t="shared" si="1392"/>
        <v>499295.07501028187</v>
      </c>
      <c r="H6399" s="167">
        <f t="shared" si="1393"/>
        <v>271299.98899881309</v>
      </c>
      <c r="I6399" s="168">
        <f t="shared" si="1394"/>
        <v>770595.06400909496</v>
      </c>
      <c r="J6399" s="168">
        <f t="shared" si="1396"/>
        <v>710474.22751614288</v>
      </c>
      <c r="K6399" s="94"/>
      <c r="L6399" s="265">
        <f t="shared" si="1395"/>
        <v>293652.09501374396</v>
      </c>
      <c r="M6399" s="265">
        <f>$G6399*NonHospFrac+theModel!$H6399*NonHospFrac</f>
        <v>476942.968995351</v>
      </c>
      <c r="N6399" s="266">
        <f t="shared" si="1397"/>
        <v>770595.06400909496</v>
      </c>
      <c r="O6399" s="158"/>
      <c r="P6399" s="265">
        <f t="shared" si="1398"/>
        <v>270741.73597473954</v>
      </c>
      <c r="Q6399" s="265">
        <f t="shared" si="1399"/>
        <v>476941.40874473198</v>
      </c>
      <c r="R6399" s="266">
        <f t="shared" si="1400"/>
        <v>747683.14471947146</v>
      </c>
    </row>
    <row r="6400" spans="1:18" x14ac:dyDescent="0.25">
      <c r="A6400" s="81">
        <v>6369</v>
      </c>
      <c r="B6400" s="93">
        <f t="shared" si="1389"/>
        <v>3.1517868766568971E-53</v>
      </c>
      <c r="C6400" s="178">
        <f t="shared" si="1390"/>
        <v>3.1446769882740987E-53</v>
      </c>
      <c r="D6400" s="165">
        <f t="shared" si="1391"/>
        <v>2.2558277767625785E-3</v>
      </c>
      <c r="E6400" s="166">
        <f t="shared" si="1401"/>
        <v>24.291375447755232</v>
      </c>
      <c r="F6400" s="167">
        <f t="shared" si="1402"/>
        <v>14.369622937977676</v>
      </c>
      <c r="G6400" s="167">
        <f t="shared" si="1392"/>
        <v>499373.46958949533</v>
      </c>
      <c r="H6400" s="167">
        <f t="shared" si="1393"/>
        <v>271299.98899881309</v>
      </c>
      <c r="I6400" s="168">
        <f t="shared" si="1394"/>
        <v>770673.45858830842</v>
      </c>
      <c r="J6400" s="168">
        <f t="shared" si="1396"/>
        <v>710534.69685934496</v>
      </c>
      <c r="K6400" s="94"/>
      <c r="L6400" s="265">
        <f t="shared" si="1395"/>
        <v>293681.96898192633</v>
      </c>
      <c r="M6400" s="265">
        <f>$G6400*NonHospFrac+theModel!$H6400*NonHospFrac</f>
        <v>476991.48960638198</v>
      </c>
      <c r="N6400" s="266">
        <f t="shared" si="1397"/>
        <v>770673.45858830831</v>
      </c>
      <c r="O6400" s="158"/>
      <c r="P6400" s="265">
        <f t="shared" si="1398"/>
        <v>270764.77913987869</v>
      </c>
      <c r="Q6400" s="265">
        <f t="shared" si="1399"/>
        <v>476989.92935576296</v>
      </c>
      <c r="R6400" s="266">
        <f t="shared" si="1400"/>
        <v>747754.70849564159</v>
      </c>
    </row>
    <row r="6401" spans="1:18" x14ac:dyDescent="0.25">
      <c r="A6401" s="81">
        <v>6370</v>
      </c>
      <c r="B6401" s="93">
        <f t="shared" si="1389"/>
        <v>3.0929100502975977E-53</v>
      </c>
      <c r="C6401" s="178">
        <f t="shared" si="1390"/>
        <v>3.0859329778951083E-53</v>
      </c>
      <c r="D6401" s="165">
        <f t="shared" si="1391"/>
        <v>2.2558277767625785E-3</v>
      </c>
      <c r="E6401" s="166">
        <f t="shared" si="1401"/>
        <v>24.291375447755232</v>
      </c>
      <c r="F6401" s="167">
        <f t="shared" si="1402"/>
        <v>14.371878765754438</v>
      </c>
      <c r="G6401" s="167">
        <f t="shared" si="1392"/>
        <v>499451.86416870874</v>
      </c>
      <c r="H6401" s="167">
        <f t="shared" si="1393"/>
        <v>271299.98899881309</v>
      </c>
      <c r="I6401" s="168">
        <f t="shared" si="1394"/>
        <v>770751.85316752177</v>
      </c>
      <c r="J6401" s="168">
        <f t="shared" si="1396"/>
        <v>710595.16373769753</v>
      </c>
      <c r="K6401" s="94"/>
      <c r="L6401" s="265">
        <f t="shared" si="1395"/>
        <v>293711.84295010881</v>
      </c>
      <c r="M6401" s="265">
        <f>$G6401*NonHospFrac+theModel!$H6401*NonHospFrac</f>
        <v>477040.01021741296</v>
      </c>
      <c r="N6401" s="266">
        <f t="shared" si="1397"/>
        <v>770751.85316752177</v>
      </c>
      <c r="O6401" s="158"/>
      <c r="P6401" s="265">
        <f t="shared" si="1398"/>
        <v>270787.82136573317</v>
      </c>
      <c r="Q6401" s="265">
        <f t="shared" si="1399"/>
        <v>477038.44996679394</v>
      </c>
      <c r="R6401" s="266">
        <f t="shared" si="1400"/>
        <v>747826.27133252705</v>
      </c>
    </row>
    <row r="6402" spans="1:18" x14ac:dyDescent="0.25">
      <c r="A6402" s="81">
        <v>6371</v>
      </c>
      <c r="B6402" s="93">
        <f t="shared" si="1389"/>
        <v>3.0351330700946301E-53</v>
      </c>
      <c r="C6402" s="178">
        <f t="shared" si="1390"/>
        <v>3.02828633260894E-53</v>
      </c>
      <c r="D6402" s="165">
        <f t="shared" si="1391"/>
        <v>2.2558277767625785E-3</v>
      </c>
      <c r="E6402" s="166">
        <f t="shared" si="1401"/>
        <v>24.291375447755232</v>
      </c>
      <c r="F6402" s="167">
        <f t="shared" si="1402"/>
        <v>14.374134593531201</v>
      </c>
      <c r="G6402" s="167">
        <f t="shared" si="1392"/>
        <v>499530.25874792226</v>
      </c>
      <c r="H6402" s="167">
        <f t="shared" si="1393"/>
        <v>271299.98899881309</v>
      </c>
      <c r="I6402" s="168">
        <f t="shared" si="1394"/>
        <v>770830.24774673535</v>
      </c>
      <c r="J6402" s="168">
        <f t="shared" si="1396"/>
        <v>710655.62815130129</v>
      </c>
      <c r="K6402" s="94"/>
      <c r="L6402" s="265">
        <f t="shared" si="1395"/>
        <v>293741.71691829129</v>
      </c>
      <c r="M6402" s="265">
        <f>$G6402*NonHospFrac+theModel!$H6402*NonHospFrac</f>
        <v>477088.53082844405</v>
      </c>
      <c r="N6402" s="266">
        <f t="shared" si="1397"/>
        <v>770830.24774673535</v>
      </c>
      <c r="O6402" s="158"/>
      <c r="P6402" s="265">
        <f t="shared" si="1398"/>
        <v>270810.86265234114</v>
      </c>
      <c r="Q6402" s="265">
        <f t="shared" si="1399"/>
        <v>477086.97057782504</v>
      </c>
      <c r="R6402" s="266">
        <f t="shared" si="1400"/>
        <v>747897.83323016623</v>
      </c>
    </row>
    <row r="6403" spans="1:18" x14ac:dyDescent="0.25">
      <c r="A6403" s="81">
        <v>6372</v>
      </c>
      <c r="B6403" s="93">
        <f t="shared" si="1389"/>
        <v>2.9784353904168483E-53</v>
      </c>
      <c r="C6403" s="178">
        <f t="shared" si="1390"/>
        <v>2.9717165531318535E-53</v>
      </c>
      <c r="D6403" s="165">
        <f t="shared" si="1391"/>
        <v>2.2558277767625785E-3</v>
      </c>
      <c r="E6403" s="166">
        <f t="shared" si="1401"/>
        <v>24.291375447755232</v>
      </c>
      <c r="F6403" s="167">
        <f t="shared" si="1402"/>
        <v>14.376390421307963</v>
      </c>
      <c r="G6403" s="167">
        <f t="shared" si="1392"/>
        <v>499608.65332713566</v>
      </c>
      <c r="H6403" s="167">
        <f t="shared" si="1393"/>
        <v>271299.98899881309</v>
      </c>
      <c r="I6403" s="168">
        <f t="shared" si="1394"/>
        <v>770908.64232594869</v>
      </c>
      <c r="J6403" s="168">
        <f t="shared" si="1396"/>
        <v>710716.09010025638</v>
      </c>
      <c r="K6403" s="94"/>
      <c r="L6403" s="265">
        <f t="shared" si="1395"/>
        <v>293771.59088647366</v>
      </c>
      <c r="M6403" s="265">
        <f>$G6403*NonHospFrac+theModel!$H6403*NonHospFrac</f>
        <v>477137.05143947504</v>
      </c>
      <c r="N6403" s="266">
        <f t="shared" si="1397"/>
        <v>770908.64232594869</v>
      </c>
      <c r="O6403" s="158"/>
      <c r="P6403" s="265">
        <f t="shared" si="1398"/>
        <v>270833.90299974079</v>
      </c>
      <c r="Q6403" s="265">
        <f t="shared" si="1399"/>
        <v>477135.49118885602</v>
      </c>
      <c r="R6403" s="266">
        <f t="shared" si="1400"/>
        <v>747969.39418859687</v>
      </c>
    </row>
    <row r="6404" spans="1:18" x14ac:dyDescent="0.25">
      <c r="A6404" s="81">
        <v>6373</v>
      </c>
      <c r="B6404" s="93">
        <f t="shared" si="1389"/>
        <v>2.9227968494346701E-53</v>
      </c>
      <c r="C6404" s="178">
        <f t="shared" si="1390"/>
        <v>2.916203523115881E-53</v>
      </c>
      <c r="D6404" s="165">
        <f t="shared" si="1391"/>
        <v>2.2558277767625785E-3</v>
      </c>
      <c r="E6404" s="166">
        <f t="shared" si="1401"/>
        <v>24.291375447755232</v>
      </c>
      <c r="F6404" s="167">
        <f t="shared" si="1402"/>
        <v>14.378646249084726</v>
      </c>
      <c r="G6404" s="167">
        <f t="shared" si="1392"/>
        <v>499687.04790634901</v>
      </c>
      <c r="H6404" s="167">
        <f t="shared" si="1393"/>
        <v>271299.98899881309</v>
      </c>
      <c r="I6404" s="168">
        <f t="shared" si="1394"/>
        <v>770987.03690516204</v>
      </c>
      <c r="J6404" s="168">
        <f t="shared" si="1396"/>
        <v>710776.54958466336</v>
      </c>
      <c r="K6404" s="94"/>
      <c r="L6404" s="265">
        <f t="shared" si="1395"/>
        <v>293801.46485465608</v>
      </c>
      <c r="M6404" s="265">
        <f>$G6404*NonHospFrac+theModel!$H6404*NonHospFrac</f>
        <v>477185.57205050602</v>
      </c>
      <c r="N6404" s="266">
        <f t="shared" si="1397"/>
        <v>770987.03690516204</v>
      </c>
      <c r="O6404" s="158"/>
      <c r="P6404" s="265">
        <f t="shared" si="1398"/>
        <v>270856.94240797061</v>
      </c>
      <c r="Q6404" s="265">
        <f t="shared" si="1399"/>
        <v>477184.011799887</v>
      </c>
      <c r="R6404" s="266">
        <f t="shared" si="1400"/>
        <v>748040.95420785761</v>
      </c>
    </row>
    <row r="6405" spans="1:18" x14ac:dyDescent="0.25">
      <c r="A6405" s="81">
        <v>6374</v>
      </c>
      <c r="B6405" s="93">
        <f t="shared" si="1389"/>
        <v>2.8681976619507558E-53</v>
      </c>
      <c r="C6405" s="178">
        <f t="shared" si="1390"/>
        <v>2.861727501995682E-53</v>
      </c>
      <c r="D6405" s="165">
        <f t="shared" si="1391"/>
        <v>2.2558277767625785E-3</v>
      </c>
      <c r="E6405" s="166">
        <f t="shared" si="1401"/>
        <v>24.291375447755232</v>
      </c>
      <c r="F6405" s="167">
        <f t="shared" si="1402"/>
        <v>14.380902076861489</v>
      </c>
      <c r="G6405" s="167">
        <f t="shared" si="1392"/>
        <v>499765.44248556241</v>
      </c>
      <c r="H6405" s="167">
        <f t="shared" si="1393"/>
        <v>271299.98899881309</v>
      </c>
      <c r="I6405" s="168">
        <f t="shared" si="1394"/>
        <v>771065.4314843755</v>
      </c>
      <c r="J6405" s="168">
        <f t="shared" si="1396"/>
        <v>710837.00660462282</v>
      </c>
      <c r="K6405" s="94"/>
      <c r="L6405" s="265">
        <f t="shared" si="1395"/>
        <v>293831.3388228385</v>
      </c>
      <c r="M6405" s="265">
        <f>$G6405*NonHospFrac+theModel!$H6405*NonHospFrac</f>
        <v>477234.092661537</v>
      </c>
      <c r="N6405" s="266">
        <f t="shared" si="1397"/>
        <v>771065.4314843755</v>
      </c>
      <c r="O6405" s="158"/>
      <c r="P6405" s="265">
        <f t="shared" si="1398"/>
        <v>270879.98087706877</v>
      </c>
      <c r="Q6405" s="265">
        <f t="shared" si="1399"/>
        <v>477232.53241091798</v>
      </c>
      <c r="R6405" s="266">
        <f t="shared" si="1400"/>
        <v>748112.51328798675</v>
      </c>
    </row>
    <row r="6406" spans="1:18" x14ac:dyDescent="0.25">
      <c r="A6406" s="81">
        <v>6375</v>
      </c>
      <c r="B6406" s="93">
        <f t="shared" si="1389"/>
        <v>2.8146184123645829E-53</v>
      </c>
      <c r="C6406" s="178">
        <f t="shared" si="1390"/>
        <v>2.8082691179689835E-53</v>
      </c>
      <c r="D6406" s="165">
        <f t="shared" si="1391"/>
        <v>2.2558277767625785E-3</v>
      </c>
      <c r="E6406" s="166">
        <f t="shared" si="1401"/>
        <v>24.291375447755232</v>
      </c>
      <c r="F6406" s="167">
        <f t="shared" si="1402"/>
        <v>14.383157904638251</v>
      </c>
      <c r="G6406" s="167">
        <f t="shared" si="1392"/>
        <v>499843.83706477593</v>
      </c>
      <c r="H6406" s="167">
        <f t="shared" si="1393"/>
        <v>271299.98899881309</v>
      </c>
      <c r="I6406" s="168">
        <f t="shared" si="1394"/>
        <v>771143.82606358896</v>
      </c>
      <c r="J6406" s="168">
        <f t="shared" si="1396"/>
        <v>710897.46116023511</v>
      </c>
      <c r="K6406" s="94"/>
      <c r="L6406" s="265">
        <f t="shared" si="1395"/>
        <v>293861.21279102098</v>
      </c>
      <c r="M6406" s="265">
        <f>$G6406*NonHospFrac+theModel!$H6406*NonHospFrac</f>
        <v>477282.61327256809</v>
      </c>
      <c r="N6406" s="266">
        <f t="shared" si="1397"/>
        <v>771143.82606358908</v>
      </c>
      <c r="O6406" s="158"/>
      <c r="P6406" s="265">
        <f t="shared" si="1398"/>
        <v>270903.01840707363</v>
      </c>
      <c r="Q6406" s="265">
        <f t="shared" si="1399"/>
        <v>477281.05302194908</v>
      </c>
      <c r="R6406" s="266">
        <f t="shared" si="1400"/>
        <v>748184.0714290227</v>
      </c>
    </row>
    <row r="6407" spans="1:18" x14ac:dyDescent="0.25">
      <c r="A6407" s="81">
        <v>6376</v>
      </c>
      <c r="B6407" s="93">
        <f t="shared" si="1389"/>
        <v>2.7620400477676407E-53</v>
      </c>
      <c r="C6407" s="178">
        <f t="shared" si="1390"/>
        <v>2.7558093611073557E-53</v>
      </c>
      <c r="D6407" s="165">
        <f t="shared" si="1391"/>
        <v>2.2558277767625785E-3</v>
      </c>
      <c r="E6407" s="166">
        <f t="shared" si="1401"/>
        <v>24.291375447755232</v>
      </c>
      <c r="F6407" s="167">
        <f t="shared" si="1402"/>
        <v>14.385413732415014</v>
      </c>
      <c r="G6407" s="167">
        <f t="shared" si="1392"/>
        <v>499922.23164398933</v>
      </c>
      <c r="H6407" s="167">
        <f t="shared" si="1393"/>
        <v>271299.98899881309</v>
      </c>
      <c r="I6407" s="168">
        <f t="shared" si="1394"/>
        <v>771222.22064280242</v>
      </c>
      <c r="J6407" s="168">
        <f t="shared" si="1396"/>
        <v>710957.91325160069</v>
      </c>
      <c r="K6407" s="94"/>
      <c r="L6407" s="265">
        <f t="shared" si="1395"/>
        <v>293891.08675920335</v>
      </c>
      <c r="M6407" s="265">
        <f>$G6407*NonHospFrac+theModel!$H6407*NonHospFrac</f>
        <v>477331.13388359908</v>
      </c>
      <c r="N6407" s="266">
        <f t="shared" si="1397"/>
        <v>771222.22064280242</v>
      </c>
      <c r="O6407" s="158"/>
      <c r="P6407" s="265">
        <f t="shared" si="1398"/>
        <v>270926.05499802332</v>
      </c>
      <c r="Q6407" s="265">
        <f t="shared" si="1399"/>
        <v>477329.57363298006</v>
      </c>
      <c r="R6407" s="266">
        <f t="shared" si="1400"/>
        <v>748255.62863100343</v>
      </c>
    </row>
    <row r="6408" spans="1:18" x14ac:dyDescent="0.25">
      <c r="A6408" s="81">
        <v>6377</v>
      </c>
      <c r="B6408" s="93">
        <f t="shared" si="1389"/>
        <v>2.710443871168816E-53</v>
      </c>
      <c r="C6408" s="178">
        <f t="shared" si="1390"/>
        <v>2.7043295765968775E-53</v>
      </c>
      <c r="D6408" s="165">
        <f t="shared" si="1391"/>
        <v>2.2558277767625785E-3</v>
      </c>
      <c r="E6408" s="166">
        <f t="shared" si="1401"/>
        <v>24.291375447755232</v>
      </c>
      <c r="F6408" s="167">
        <f t="shared" si="1402"/>
        <v>14.387669560191776</v>
      </c>
      <c r="G6408" s="167">
        <f t="shared" si="1392"/>
        <v>500000.62622320268</v>
      </c>
      <c r="H6408" s="167">
        <f t="shared" si="1393"/>
        <v>271299.98899881309</v>
      </c>
      <c r="I6408" s="168">
        <f t="shared" si="1394"/>
        <v>771300.61522201577</v>
      </c>
      <c r="J6408" s="168">
        <f t="shared" si="1396"/>
        <v>711018.36287881993</v>
      </c>
      <c r="K6408" s="94"/>
      <c r="L6408" s="265">
        <f t="shared" si="1395"/>
        <v>293920.96072738577</v>
      </c>
      <c r="M6408" s="265">
        <f>$G6408*NonHospFrac+theModel!$H6408*NonHospFrac</f>
        <v>477379.65449462994</v>
      </c>
      <c r="N6408" s="266">
        <f t="shared" si="1397"/>
        <v>771300.61522201565</v>
      </c>
      <c r="O6408" s="158"/>
      <c r="P6408" s="265">
        <f t="shared" si="1398"/>
        <v>270949.09064995626</v>
      </c>
      <c r="Q6408" s="265">
        <f t="shared" si="1399"/>
        <v>477378.09424401092</v>
      </c>
      <c r="R6408" s="266">
        <f t="shared" si="1400"/>
        <v>748327.18489396712</v>
      </c>
    </row>
    <row r="6409" spans="1:18" x14ac:dyDescent="0.25">
      <c r="A6409" s="81">
        <v>6378</v>
      </c>
      <c r="B6409" s="93">
        <f t="shared" si="1389"/>
        <v>2.6598115348450664E-53</v>
      </c>
      <c r="C6409" s="178">
        <f t="shared" si="1390"/>
        <v>2.6538114581038094E-53</v>
      </c>
      <c r="D6409" s="165">
        <f t="shared" si="1391"/>
        <v>2.2558277767625785E-3</v>
      </c>
      <c r="E6409" s="166">
        <f t="shared" si="1401"/>
        <v>24.291375447755232</v>
      </c>
      <c r="F6409" s="167">
        <f t="shared" si="1402"/>
        <v>14.389925387968539</v>
      </c>
      <c r="G6409" s="167">
        <f t="shared" si="1392"/>
        <v>500079.02080241608</v>
      </c>
      <c r="H6409" s="167">
        <f t="shared" si="1393"/>
        <v>271299.98899881309</v>
      </c>
      <c r="I6409" s="168">
        <f t="shared" si="1394"/>
        <v>771379.00980122923</v>
      </c>
      <c r="J6409" s="168">
        <f t="shared" si="1396"/>
        <v>711078.81004199351</v>
      </c>
      <c r="K6409" s="94"/>
      <c r="L6409" s="265">
        <f t="shared" si="1395"/>
        <v>293950.83469556819</v>
      </c>
      <c r="M6409" s="265">
        <f>$G6409*NonHospFrac+theModel!$H6409*NonHospFrac</f>
        <v>477428.17510566092</v>
      </c>
      <c r="N6409" s="266">
        <f t="shared" si="1397"/>
        <v>771379.00980122911</v>
      </c>
      <c r="O6409" s="158"/>
      <c r="P6409" s="265">
        <f t="shared" si="1398"/>
        <v>270972.12536291068</v>
      </c>
      <c r="Q6409" s="265">
        <f t="shared" si="1399"/>
        <v>477426.6148550419</v>
      </c>
      <c r="R6409" s="266">
        <f t="shared" si="1400"/>
        <v>748398.74021795252</v>
      </c>
    </row>
    <row r="6410" spans="1:18" x14ac:dyDescent="0.25">
      <c r="A6410" s="81">
        <v>6379</v>
      </c>
      <c r="B6410" s="93">
        <f t="shared" si="1389"/>
        <v>2.6101250338175469E-53</v>
      </c>
      <c r="C6410" s="178">
        <f t="shared" si="1390"/>
        <v>2.604237041265438E-53</v>
      </c>
      <c r="D6410" s="165">
        <f t="shared" si="1391"/>
        <v>2.2558277767625785E-3</v>
      </c>
      <c r="E6410" s="166">
        <f t="shared" si="1401"/>
        <v>24.291375447755232</v>
      </c>
      <c r="F6410" s="167">
        <f t="shared" si="1402"/>
        <v>14.392181215745302</v>
      </c>
      <c r="G6410" s="167">
        <f t="shared" si="1392"/>
        <v>500157.4153816296</v>
      </c>
      <c r="H6410" s="167">
        <f t="shared" si="1393"/>
        <v>271299.98899881309</v>
      </c>
      <c r="I6410" s="168">
        <f t="shared" si="1394"/>
        <v>771457.40438044269</v>
      </c>
      <c r="J6410" s="168">
        <f t="shared" si="1396"/>
        <v>711139.25474122167</v>
      </c>
      <c r="K6410" s="94"/>
      <c r="L6410" s="265">
        <f t="shared" si="1395"/>
        <v>293980.70866375067</v>
      </c>
      <c r="M6410" s="265">
        <f>$G6410*NonHospFrac+theModel!$H6410*NonHospFrac</f>
        <v>477476.69571669202</v>
      </c>
      <c r="N6410" s="266">
        <f t="shared" si="1397"/>
        <v>771457.40438044269</v>
      </c>
      <c r="O6410" s="158"/>
      <c r="P6410" s="265">
        <f t="shared" si="1398"/>
        <v>270995.15913692489</v>
      </c>
      <c r="Q6410" s="265">
        <f t="shared" si="1399"/>
        <v>477475.135466073</v>
      </c>
      <c r="R6410" s="266">
        <f t="shared" si="1400"/>
        <v>748470.29460299783</v>
      </c>
    </row>
    <row r="6411" spans="1:18" x14ac:dyDescent="0.25">
      <c r="A6411" s="81">
        <v>6380</v>
      </c>
      <c r="B6411" s="93">
        <f t="shared" si="1389"/>
        <v>2.561366699448387E-53</v>
      </c>
      <c r="C6411" s="178">
        <f t="shared" si="1390"/>
        <v>2.5555886973012966E-53</v>
      </c>
      <c r="D6411" s="165">
        <f t="shared" si="1391"/>
        <v>2.2558277767625785E-3</v>
      </c>
      <c r="E6411" s="166">
        <f t="shared" si="1401"/>
        <v>24.291375447755232</v>
      </c>
      <c r="F6411" s="167">
        <f t="shared" si="1402"/>
        <v>14.394437043522064</v>
      </c>
      <c r="G6411" s="167">
        <f t="shared" si="1392"/>
        <v>500235.80996084301</v>
      </c>
      <c r="H6411" s="167">
        <f t="shared" si="1393"/>
        <v>271299.98899881309</v>
      </c>
      <c r="I6411" s="168">
        <f t="shared" si="1394"/>
        <v>771535.79895965615</v>
      </c>
      <c r="J6411" s="168">
        <f t="shared" si="1396"/>
        <v>711199.69697660487</v>
      </c>
      <c r="K6411" s="94"/>
      <c r="L6411" s="265">
        <f t="shared" si="1395"/>
        <v>294010.58263193304</v>
      </c>
      <c r="M6411" s="265">
        <f>$G6411*NonHospFrac+theModel!$H6411*NonHospFrac</f>
        <v>477525.216327723</v>
      </c>
      <c r="N6411" s="266">
        <f t="shared" si="1397"/>
        <v>771535.79895965604</v>
      </c>
      <c r="O6411" s="158"/>
      <c r="P6411" s="265">
        <f t="shared" si="1398"/>
        <v>271018.19197203702</v>
      </c>
      <c r="Q6411" s="265">
        <f t="shared" si="1399"/>
        <v>477523.65607710398</v>
      </c>
      <c r="R6411" s="266">
        <f t="shared" si="1400"/>
        <v>748541.848049141</v>
      </c>
    </row>
    <row r="6412" spans="1:18" x14ac:dyDescent="0.25">
      <c r="A6412" s="81">
        <v>6381</v>
      </c>
      <c r="B6412" s="93">
        <f t="shared" si="1389"/>
        <v>2.5135191931582805E-53</v>
      </c>
      <c r="C6412" s="178">
        <f t="shared" si="1390"/>
        <v>2.5078491267449284E-53</v>
      </c>
      <c r="D6412" s="165">
        <f t="shared" si="1391"/>
        <v>2.2558277767625785E-3</v>
      </c>
      <c r="E6412" s="166">
        <f t="shared" si="1401"/>
        <v>24.291375447755232</v>
      </c>
      <c r="F6412" s="167">
        <f t="shared" si="1402"/>
        <v>14.396692871298827</v>
      </c>
      <c r="G6412" s="167">
        <f t="shared" si="1392"/>
        <v>500314.20454005635</v>
      </c>
      <c r="H6412" s="167">
        <f t="shared" si="1393"/>
        <v>271299.98899881309</v>
      </c>
      <c r="I6412" s="168">
        <f t="shared" si="1394"/>
        <v>771614.1935388695</v>
      </c>
      <c r="J6412" s="168">
        <f t="shared" si="1396"/>
        <v>711260.13674824347</v>
      </c>
      <c r="K6412" s="94"/>
      <c r="L6412" s="265">
        <f t="shared" si="1395"/>
        <v>294040.45660011546</v>
      </c>
      <c r="M6412" s="265">
        <f>$G6412*NonHospFrac+theModel!$H6412*NonHospFrac</f>
        <v>477573.73693875398</v>
      </c>
      <c r="N6412" s="266">
        <f t="shared" si="1397"/>
        <v>771614.1935388695</v>
      </c>
      <c r="O6412" s="158"/>
      <c r="P6412" s="265">
        <f t="shared" si="1398"/>
        <v>271041.22386828548</v>
      </c>
      <c r="Q6412" s="265">
        <f t="shared" si="1399"/>
        <v>477572.17668813496</v>
      </c>
      <c r="R6412" s="266">
        <f t="shared" si="1400"/>
        <v>748613.40055642044</v>
      </c>
    </row>
    <row r="6413" spans="1:18" x14ac:dyDescent="0.25">
      <c r="A6413" s="81">
        <v>6382</v>
      </c>
      <c r="B6413" s="93">
        <f t="shared" si="1389"/>
        <v>2.4665655002602573E-53</v>
      </c>
      <c r="C6413" s="178">
        <f t="shared" si="1390"/>
        <v>2.4610013532915658E-53</v>
      </c>
      <c r="D6413" s="165">
        <f t="shared" si="1391"/>
        <v>2.2558277767625785E-3</v>
      </c>
      <c r="E6413" s="166">
        <f t="shared" si="1401"/>
        <v>24.291375447755232</v>
      </c>
      <c r="F6413" s="167">
        <f t="shared" si="1402"/>
        <v>14.398948699075589</v>
      </c>
      <c r="G6413" s="167">
        <f t="shared" si="1392"/>
        <v>500392.59911926981</v>
      </c>
      <c r="H6413" s="167">
        <f t="shared" si="1393"/>
        <v>271299.98899881309</v>
      </c>
      <c r="I6413" s="168">
        <f t="shared" si="1394"/>
        <v>771692.58811808284</v>
      </c>
      <c r="J6413" s="168">
        <f t="shared" si="1396"/>
        <v>711320.57405623805</v>
      </c>
      <c r="K6413" s="94"/>
      <c r="L6413" s="265">
        <f t="shared" si="1395"/>
        <v>294070.33056829788</v>
      </c>
      <c r="M6413" s="265">
        <f>$G6413*NonHospFrac+theModel!$H6413*NonHospFrac</f>
        <v>477622.25754978496</v>
      </c>
      <c r="N6413" s="266">
        <f t="shared" si="1397"/>
        <v>771692.58811808284</v>
      </c>
      <c r="O6413" s="158"/>
      <c r="P6413" s="265">
        <f t="shared" si="1398"/>
        <v>271064.25482570851</v>
      </c>
      <c r="Q6413" s="265">
        <f t="shared" si="1399"/>
        <v>477620.69729916594</v>
      </c>
      <c r="R6413" s="266">
        <f t="shared" si="1400"/>
        <v>748684.95212487446</v>
      </c>
    </row>
    <row r="6414" spans="1:18" x14ac:dyDescent="0.25">
      <c r="A6414" s="81">
        <v>6383</v>
      </c>
      <c r="B6414" s="93">
        <f t="shared" si="1389"/>
        <v>2.4204889239097963E-53</v>
      </c>
      <c r="C6414" s="178">
        <f t="shared" si="1390"/>
        <v>2.4150287177618942E-53</v>
      </c>
      <c r="D6414" s="165">
        <f t="shared" si="1391"/>
        <v>2.2558277767625785E-3</v>
      </c>
      <c r="E6414" s="166">
        <f t="shared" si="1401"/>
        <v>24.291375447755232</v>
      </c>
      <c r="F6414" s="167">
        <f t="shared" si="1402"/>
        <v>14.401204526852352</v>
      </c>
      <c r="G6414" s="167">
        <f t="shared" si="1392"/>
        <v>500470.99369848327</v>
      </c>
      <c r="H6414" s="167">
        <f t="shared" si="1393"/>
        <v>271299.98899881309</v>
      </c>
      <c r="I6414" s="168">
        <f t="shared" si="1394"/>
        <v>771770.98269729642</v>
      </c>
      <c r="J6414" s="168">
        <f t="shared" si="1396"/>
        <v>711381.00890068919</v>
      </c>
      <c r="K6414" s="94"/>
      <c r="L6414" s="265">
        <f t="shared" si="1395"/>
        <v>294100.20453648036</v>
      </c>
      <c r="M6414" s="265">
        <f>$G6414*NonHospFrac+theModel!$H6414*NonHospFrac</f>
        <v>477670.77816081594</v>
      </c>
      <c r="N6414" s="266">
        <f t="shared" si="1397"/>
        <v>771770.98269729631</v>
      </c>
      <c r="O6414" s="158"/>
      <c r="P6414" s="265">
        <f t="shared" si="1398"/>
        <v>271087.28484434442</v>
      </c>
      <c r="Q6414" s="265">
        <f t="shared" si="1399"/>
        <v>477669.21791019692</v>
      </c>
      <c r="R6414" s="266">
        <f t="shared" si="1400"/>
        <v>748756.50275454135</v>
      </c>
    </row>
    <row r="6415" spans="1:18" x14ac:dyDescent="0.25">
      <c r="A6415" s="81">
        <v>6384</v>
      </c>
      <c r="B6415" s="93">
        <f t="shared" si="1389"/>
        <v>2.3752730791668568E-53</v>
      </c>
      <c r="C6415" s="178">
        <f t="shared" si="1390"/>
        <v>2.3699148721774759E-53</v>
      </c>
      <c r="D6415" s="165">
        <f t="shared" si="1391"/>
        <v>2.2558277767625785E-3</v>
      </c>
      <c r="E6415" s="166">
        <f t="shared" si="1401"/>
        <v>24.291375447755232</v>
      </c>
      <c r="F6415" s="167">
        <f t="shared" si="1402"/>
        <v>14.403460354629114</v>
      </c>
      <c r="G6415" s="167">
        <f t="shared" si="1392"/>
        <v>500549.38827769674</v>
      </c>
      <c r="H6415" s="167">
        <f t="shared" si="1393"/>
        <v>271299.98899881309</v>
      </c>
      <c r="I6415" s="168">
        <f t="shared" si="1394"/>
        <v>771849.37727650977</v>
      </c>
      <c r="J6415" s="168">
        <f t="shared" si="1396"/>
        <v>711441.4412816969</v>
      </c>
      <c r="K6415" s="94"/>
      <c r="L6415" s="265">
        <f t="shared" si="1395"/>
        <v>294130.07850466279</v>
      </c>
      <c r="M6415" s="265">
        <f>$G6415*NonHospFrac+theModel!$H6415*NonHospFrac</f>
        <v>477719.29877184704</v>
      </c>
      <c r="N6415" s="266">
        <f t="shared" si="1397"/>
        <v>771849.37727650977</v>
      </c>
      <c r="O6415" s="158"/>
      <c r="P6415" s="265">
        <f t="shared" si="1398"/>
        <v>271110.31392423139</v>
      </c>
      <c r="Q6415" s="265">
        <f t="shared" si="1399"/>
        <v>477717.73852122802</v>
      </c>
      <c r="R6415" s="266">
        <f t="shared" si="1400"/>
        <v>748828.05244545941</v>
      </c>
    </row>
    <row r="6416" spans="1:18" x14ac:dyDescent="0.25">
      <c r="A6416" s="81">
        <v>6385</v>
      </c>
      <c r="B6416" s="93">
        <f t="shared" si="1389"/>
        <v>2.3309018871697421E-53</v>
      </c>
      <c r="C6416" s="178">
        <f t="shared" si="1390"/>
        <v>2.3256437739477564E-53</v>
      </c>
      <c r="D6416" s="165">
        <f t="shared" si="1391"/>
        <v>2.2558277767625785E-3</v>
      </c>
      <c r="E6416" s="166">
        <f t="shared" si="1401"/>
        <v>24.291375447755232</v>
      </c>
      <c r="F6416" s="167">
        <f t="shared" si="1402"/>
        <v>14.405716182405877</v>
      </c>
      <c r="G6416" s="167">
        <f t="shared" si="1392"/>
        <v>500627.78285691008</v>
      </c>
      <c r="H6416" s="167">
        <f t="shared" si="1393"/>
        <v>271299.98899881309</v>
      </c>
      <c r="I6416" s="168">
        <f t="shared" si="1394"/>
        <v>771927.77185572311</v>
      </c>
      <c r="J6416" s="168">
        <f t="shared" si="1396"/>
        <v>711501.87119936175</v>
      </c>
      <c r="K6416" s="94"/>
      <c r="L6416" s="265">
        <f t="shared" si="1395"/>
        <v>294159.95247284521</v>
      </c>
      <c r="M6416" s="265">
        <f>$G6416*NonHospFrac+theModel!$H6416*NonHospFrac</f>
        <v>477767.8193828779</v>
      </c>
      <c r="N6416" s="266">
        <f t="shared" si="1397"/>
        <v>771927.77185572311</v>
      </c>
      <c r="O6416" s="158"/>
      <c r="P6416" s="265">
        <f t="shared" si="1398"/>
        <v>271133.34206540778</v>
      </c>
      <c r="Q6416" s="265">
        <f t="shared" si="1399"/>
        <v>477766.25913225889</v>
      </c>
      <c r="R6416" s="266">
        <f t="shared" si="1400"/>
        <v>748899.60119766672</v>
      </c>
    </row>
    <row r="6417" spans="1:18" x14ac:dyDescent="0.25">
      <c r="A6417" s="81">
        <v>6386</v>
      </c>
      <c r="B6417" s="93">
        <f t="shared" si="1389"/>
        <v>2.2873595694172403E-53</v>
      </c>
      <c r="C6417" s="178">
        <f t="shared" si="1390"/>
        <v>2.2821996801651053E-53</v>
      </c>
      <c r="D6417" s="165">
        <f t="shared" si="1391"/>
        <v>2.2558277767625785E-3</v>
      </c>
      <c r="E6417" s="166">
        <f t="shared" si="1401"/>
        <v>24.291375447755232</v>
      </c>
      <c r="F6417" s="167">
        <f t="shared" si="1402"/>
        <v>14.40797201018264</v>
      </c>
      <c r="G6417" s="167">
        <f t="shared" si="1392"/>
        <v>500706.17743612349</v>
      </c>
      <c r="H6417" s="167">
        <f t="shared" si="1393"/>
        <v>271299.98899881309</v>
      </c>
      <c r="I6417" s="168">
        <f t="shared" si="1394"/>
        <v>772006.16643493657</v>
      </c>
      <c r="J6417" s="168">
        <f t="shared" si="1396"/>
        <v>711562.29865378432</v>
      </c>
      <c r="K6417" s="94"/>
      <c r="L6417" s="265">
        <f t="shared" si="1395"/>
        <v>294189.82644102757</v>
      </c>
      <c r="M6417" s="265">
        <f>$G6417*NonHospFrac+theModel!$H6417*NonHospFrac</f>
        <v>477816.339993909</v>
      </c>
      <c r="N6417" s="266">
        <f t="shared" si="1397"/>
        <v>772006.16643493657</v>
      </c>
      <c r="O6417" s="158"/>
      <c r="P6417" s="265">
        <f t="shared" si="1398"/>
        <v>271156.36926791171</v>
      </c>
      <c r="Q6417" s="265">
        <f t="shared" si="1399"/>
        <v>477814.77974328998</v>
      </c>
      <c r="R6417" s="266">
        <f t="shared" si="1400"/>
        <v>748971.14901120169</v>
      </c>
    </row>
    <row r="6418" spans="1:18" x14ac:dyDescent="0.25">
      <c r="A6418" s="81">
        <v>6387</v>
      </c>
      <c r="B6418" s="93">
        <f t="shared" si="1389"/>
        <v>2.2446306421577901E-53</v>
      </c>
      <c r="C6418" s="178">
        <f t="shared" si="1390"/>
        <v>2.2395671420066382E-53</v>
      </c>
      <c r="D6418" s="165">
        <f t="shared" si="1391"/>
        <v>2.2558277767625785E-3</v>
      </c>
      <c r="E6418" s="166">
        <f t="shared" si="1401"/>
        <v>24.291375447755232</v>
      </c>
      <c r="F6418" s="167">
        <f t="shared" si="1402"/>
        <v>14.410227837959402</v>
      </c>
      <c r="G6418" s="167">
        <f t="shared" si="1392"/>
        <v>500784.57201533701</v>
      </c>
      <c r="H6418" s="167">
        <f t="shared" si="1393"/>
        <v>271299.98899881309</v>
      </c>
      <c r="I6418" s="168">
        <f t="shared" si="1394"/>
        <v>772084.56101415004</v>
      </c>
      <c r="J6418" s="168">
        <f t="shared" si="1396"/>
        <v>711622.72364506486</v>
      </c>
      <c r="K6418" s="94"/>
      <c r="L6418" s="265">
        <f t="shared" si="1395"/>
        <v>294219.70040921005</v>
      </c>
      <c r="M6418" s="265">
        <f>$G6418*NonHospFrac+theModel!$H6418*NonHospFrac</f>
        <v>477864.86060493998</v>
      </c>
      <c r="N6418" s="266">
        <f t="shared" si="1397"/>
        <v>772084.56101415004</v>
      </c>
      <c r="O6418" s="158"/>
      <c r="P6418" s="265">
        <f t="shared" si="1398"/>
        <v>271179.39553178166</v>
      </c>
      <c r="Q6418" s="265">
        <f t="shared" si="1399"/>
        <v>477863.30035432096</v>
      </c>
      <c r="R6418" s="266">
        <f t="shared" si="1400"/>
        <v>749042.69588610262</v>
      </c>
    </row>
    <row r="6419" spans="1:18" x14ac:dyDescent="0.25">
      <c r="A6419" s="81">
        <v>6388</v>
      </c>
      <c r="B6419" s="93">
        <f t="shared" si="1389"/>
        <v>2.2026999108834197E-53</v>
      </c>
      <c r="C6419" s="178">
        <f t="shared" si="1390"/>
        <v>2.1977309992405765E-53</v>
      </c>
      <c r="D6419" s="165">
        <f t="shared" si="1391"/>
        <v>2.2558277767625785E-3</v>
      </c>
      <c r="E6419" s="166">
        <f t="shared" si="1401"/>
        <v>24.291375447755232</v>
      </c>
      <c r="F6419" s="167">
        <f t="shared" si="1402"/>
        <v>14.412483665736165</v>
      </c>
      <c r="G6419" s="167">
        <f t="shared" si="1392"/>
        <v>500862.96659455041</v>
      </c>
      <c r="H6419" s="167">
        <f t="shared" si="1393"/>
        <v>271299.98899881309</v>
      </c>
      <c r="I6419" s="168">
        <f t="shared" si="1394"/>
        <v>772162.9555933635</v>
      </c>
      <c r="J6419" s="168">
        <f t="shared" si="1396"/>
        <v>711683.14617330383</v>
      </c>
      <c r="K6419" s="94"/>
      <c r="L6419" s="265">
        <f t="shared" si="1395"/>
        <v>294249.57437739248</v>
      </c>
      <c r="M6419" s="265">
        <f>$G6419*NonHospFrac+theModel!$H6419*NonHospFrac</f>
        <v>477913.38121597096</v>
      </c>
      <c r="N6419" s="266">
        <f t="shared" si="1397"/>
        <v>772162.95559336338</v>
      </c>
      <c r="O6419" s="158"/>
      <c r="P6419" s="265">
        <f t="shared" si="1398"/>
        <v>271202.42085705569</v>
      </c>
      <c r="Q6419" s="265">
        <f t="shared" si="1399"/>
        <v>477911.82096535194</v>
      </c>
      <c r="R6419" s="266">
        <f t="shared" si="1400"/>
        <v>749114.24182240758</v>
      </c>
    </row>
    <row r="6420" spans="1:18" x14ac:dyDescent="0.25">
      <c r="A6420" s="81">
        <v>6389</v>
      </c>
      <c r="B6420" s="93">
        <f t="shared" si="1389"/>
        <v>2.1615524649265457E-53</v>
      </c>
      <c r="C6420" s="178">
        <f t="shared" si="1390"/>
        <v>2.1566763748352348E-53</v>
      </c>
      <c r="D6420" s="165">
        <f t="shared" si="1391"/>
        <v>2.2558277767625785E-3</v>
      </c>
      <c r="E6420" s="166">
        <f t="shared" si="1401"/>
        <v>24.291375447755232</v>
      </c>
      <c r="F6420" s="167">
        <f t="shared" si="1402"/>
        <v>14.414739493512927</v>
      </c>
      <c r="G6420" s="167">
        <f t="shared" si="1392"/>
        <v>500941.36117376381</v>
      </c>
      <c r="H6420" s="167">
        <f t="shared" si="1393"/>
        <v>271299.98899881309</v>
      </c>
      <c r="I6420" s="168">
        <f t="shared" si="1394"/>
        <v>772241.35017257696</v>
      </c>
      <c r="J6420" s="168">
        <f t="shared" si="1396"/>
        <v>711743.56623860158</v>
      </c>
      <c r="K6420" s="94"/>
      <c r="L6420" s="265">
        <f t="shared" si="1395"/>
        <v>294279.4483455749</v>
      </c>
      <c r="M6420" s="265">
        <f>$G6420*NonHospFrac+theModel!$H6420*NonHospFrac</f>
        <v>477961.90182700194</v>
      </c>
      <c r="N6420" s="266">
        <f t="shared" si="1397"/>
        <v>772241.35017257684</v>
      </c>
      <c r="O6420" s="158"/>
      <c r="P6420" s="265">
        <f t="shared" si="1398"/>
        <v>271225.44524377212</v>
      </c>
      <c r="Q6420" s="265">
        <f t="shared" si="1399"/>
        <v>477960.34157638293</v>
      </c>
      <c r="R6420" s="266">
        <f t="shared" si="1400"/>
        <v>749185.7868201551</v>
      </c>
    </row>
    <row r="6421" spans="1:18" x14ac:dyDescent="0.25">
      <c r="A6421" s="81">
        <v>6390</v>
      </c>
      <c r="B6421" s="93">
        <f t="shared" si="1389"/>
        <v>2.1211736721577017E-53</v>
      </c>
      <c r="C6421" s="178">
        <f t="shared" si="1390"/>
        <v>2.1163886696687109E-53</v>
      </c>
      <c r="D6421" s="165">
        <f t="shared" si="1391"/>
        <v>2.2558277767625785E-3</v>
      </c>
      <c r="E6421" s="166">
        <f t="shared" si="1401"/>
        <v>24.291375447755232</v>
      </c>
      <c r="F6421" s="167">
        <f t="shared" si="1402"/>
        <v>14.41699532128969</v>
      </c>
      <c r="G6421" s="167">
        <f t="shared" si="1392"/>
        <v>501019.75575297716</v>
      </c>
      <c r="H6421" s="167">
        <f t="shared" si="1393"/>
        <v>271299.98899881309</v>
      </c>
      <c r="I6421" s="168">
        <f t="shared" si="1394"/>
        <v>772319.74475179031</v>
      </c>
      <c r="J6421" s="168">
        <f t="shared" si="1396"/>
        <v>711803.98384105845</v>
      </c>
      <c r="K6421" s="94"/>
      <c r="L6421" s="265">
        <f t="shared" si="1395"/>
        <v>294309.32231375726</v>
      </c>
      <c r="M6421" s="265">
        <f>$G6421*NonHospFrac+theModel!$H6421*NonHospFrac</f>
        <v>478010.42243803293</v>
      </c>
      <c r="N6421" s="266">
        <f t="shared" si="1397"/>
        <v>772319.74475179019</v>
      </c>
      <c r="O6421" s="158"/>
      <c r="P6421" s="265">
        <f t="shared" si="1398"/>
        <v>271248.46869196917</v>
      </c>
      <c r="Q6421" s="265">
        <f t="shared" si="1399"/>
        <v>478008.86218741391</v>
      </c>
      <c r="R6421" s="266">
        <f t="shared" si="1400"/>
        <v>749257.33087938302</v>
      </c>
    </row>
    <row r="6422" spans="1:18" x14ac:dyDescent="0.25">
      <c r="A6422" s="81">
        <v>6391</v>
      </c>
      <c r="B6422" s="93">
        <f t="shared" si="1389"/>
        <v>2.08154917378232E-53</v>
      </c>
      <c r="C6422" s="178">
        <f t="shared" si="1390"/>
        <v>2.0768535573374046E-53</v>
      </c>
      <c r="D6422" s="165">
        <f t="shared" si="1391"/>
        <v>2.2558277767625785E-3</v>
      </c>
      <c r="E6422" s="166">
        <f t="shared" si="1401"/>
        <v>24.291375447755232</v>
      </c>
      <c r="F6422" s="167">
        <f t="shared" si="1402"/>
        <v>14.419251149066453</v>
      </c>
      <c r="G6422" s="167">
        <f t="shared" si="1392"/>
        <v>501098.15033219056</v>
      </c>
      <c r="H6422" s="167">
        <f t="shared" si="1393"/>
        <v>271299.98899881309</v>
      </c>
      <c r="I6422" s="168">
        <f t="shared" si="1394"/>
        <v>772398.13933100365</v>
      </c>
      <c r="J6422" s="168">
        <f t="shared" si="1396"/>
        <v>711864.39898077492</v>
      </c>
      <c r="K6422" s="94"/>
      <c r="L6422" s="265">
        <f t="shared" si="1395"/>
        <v>294339.19628193974</v>
      </c>
      <c r="M6422" s="265">
        <f>$G6422*NonHospFrac+theModel!$H6422*NonHospFrac</f>
        <v>478058.94304906391</v>
      </c>
      <c r="N6422" s="266">
        <f t="shared" si="1397"/>
        <v>772398.13933100365</v>
      </c>
      <c r="O6422" s="158"/>
      <c r="P6422" s="265">
        <f t="shared" si="1398"/>
        <v>271271.49120168528</v>
      </c>
      <c r="Q6422" s="265">
        <f t="shared" si="1399"/>
        <v>478057.38279844489</v>
      </c>
      <c r="R6422" s="266">
        <f t="shared" si="1400"/>
        <v>749328.87400013022</v>
      </c>
    </row>
    <row r="6423" spans="1:18" x14ac:dyDescent="0.25">
      <c r="A6423" s="81">
        <v>6392</v>
      </c>
      <c r="B6423" s="93">
        <f t="shared" si="1389"/>
        <v>2.0426648792347104E-53</v>
      </c>
      <c r="C6423" s="178">
        <f t="shared" si="1390"/>
        <v>2.0380569790615153E-53</v>
      </c>
      <c r="D6423" s="165">
        <f t="shared" si="1391"/>
        <v>2.2558277767625785E-3</v>
      </c>
      <c r="E6423" s="166">
        <f t="shared" si="1401"/>
        <v>24.291375447755232</v>
      </c>
      <c r="F6423" s="167">
        <f t="shared" si="1402"/>
        <v>14.421506976843215</v>
      </c>
      <c r="G6423" s="167">
        <f t="shared" si="1392"/>
        <v>501176.54491140408</v>
      </c>
      <c r="H6423" s="167">
        <f t="shared" si="1393"/>
        <v>271299.98899881309</v>
      </c>
      <c r="I6423" s="168">
        <f t="shared" si="1394"/>
        <v>772476.53391021723</v>
      </c>
      <c r="J6423" s="168">
        <f t="shared" si="1396"/>
        <v>711924.81165785145</v>
      </c>
      <c r="K6423" s="94"/>
      <c r="L6423" s="265">
        <f t="shared" si="1395"/>
        <v>294369.07025012217</v>
      </c>
      <c r="M6423" s="265">
        <f>$G6423*NonHospFrac+theModel!$H6423*NonHospFrac</f>
        <v>478107.463660095</v>
      </c>
      <c r="N6423" s="266">
        <f t="shared" si="1397"/>
        <v>772476.53391021723</v>
      </c>
      <c r="O6423" s="158"/>
      <c r="P6423" s="265">
        <f t="shared" si="1398"/>
        <v>271294.51277295849</v>
      </c>
      <c r="Q6423" s="265">
        <f t="shared" si="1399"/>
        <v>478105.90340947598</v>
      </c>
      <c r="R6423" s="266">
        <f t="shared" si="1400"/>
        <v>749400.41618243442</v>
      </c>
    </row>
    <row r="6424" spans="1:18" x14ac:dyDescent="0.25">
      <c r="A6424" s="81">
        <v>6393</v>
      </c>
      <c r="B6424" s="93">
        <f t="shared" si="1389"/>
        <v>2.0045069611674212E-53</v>
      </c>
      <c r="C6424" s="178">
        <f t="shared" si="1390"/>
        <v>1.9999851386857059E-53</v>
      </c>
      <c r="D6424" s="165">
        <f t="shared" si="1391"/>
        <v>2.2558277767625785E-3</v>
      </c>
      <c r="E6424" s="166">
        <f t="shared" si="1401"/>
        <v>24.291375447755232</v>
      </c>
      <c r="F6424" s="167">
        <f t="shared" si="1402"/>
        <v>14.423762804619978</v>
      </c>
      <c r="G6424" s="167">
        <f t="shared" si="1392"/>
        <v>501254.93949061749</v>
      </c>
      <c r="H6424" s="167">
        <f t="shared" si="1393"/>
        <v>271299.98899881309</v>
      </c>
      <c r="I6424" s="168">
        <f t="shared" si="1394"/>
        <v>772554.92848943057</v>
      </c>
      <c r="J6424" s="168">
        <f t="shared" si="1396"/>
        <v>711985.22187238815</v>
      </c>
      <c r="K6424" s="94"/>
      <c r="L6424" s="265">
        <f t="shared" si="1395"/>
        <v>294398.94421830459</v>
      </c>
      <c r="M6424" s="265">
        <f>$G6424*NonHospFrac+theModel!$H6424*NonHospFrac</f>
        <v>478155.98427112598</v>
      </c>
      <c r="N6424" s="266">
        <f t="shared" si="1397"/>
        <v>772554.92848943057</v>
      </c>
      <c r="O6424" s="158"/>
      <c r="P6424" s="265">
        <f t="shared" si="1398"/>
        <v>271317.53340582718</v>
      </c>
      <c r="Q6424" s="265">
        <f t="shared" si="1399"/>
        <v>478154.42402050697</v>
      </c>
      <c r="R6424" s="266">
        <f t="shared" si="1400"/>
        <v>749471.95742633415</v>
      </c>
    </row>
    <row r="6425" spans="1:18" x14ac:dyDescent="0.25">
      <c r="A6425" s="81">
        <v>6394</v>
      </c>
      <c r="B6425" s="93">
        <f t="shared" si="1389"/>
        <v>1.9670618505342005E-53</v>
      </c>
      <c r="C6425" s="178">
        <f t="shared" si="1390"/>
        <v>1.9626244977731555E-53</v>
      </c>
      <c r="D6425" s="165">
        <f t="shared" si="1391"/>
        <v>2.2558277767625785E-3</v>
      </c>
      <c r="E6425" s="166">
        <f t="shared" si="1401"/>
        <v>24.291375447755232</v>
      </c>
      <c r="F6425" s="167">
        <f t="shared" si="1402"/>
        <v>14.42601863239674</v>
      </c>
      <c r="G6425" s="167">
        <f t="shared" si="1392"/>
        <v>501333.33406983083</v>
      </c>
      <c r="H6425" s="167">
        <f t="shared" si="1393"/>
        <v>271299.98899881309</v>
      </c>
      <c r="I6425" s="168">
        <f t="shared" si="1394"/>
        <v>772633.32306864392</v>
      </c>
      <c r="J6425" s="168">
        <f t="shared" si="1396"/>
        <v>712045.62962448562</v>
      </c>
      <c r="K6425" s="94"/>
      <c r="L6425" s="265">
        <f t="shared" si="1395"/>
        <v>294428.81818648695</v>
      </c>
      <c r="M6425" s="265">
        <f>$G6425*NonHospFrac+theModel!$H6425*NonHospFrac</f>
        <v>478204.50488215685</v>
      </c>
      <c r="N6425" s="266">
        <f t="shared" si="1397"/>
        <v>772633.3230686438</v>
      </c>
      <c r="O6425" s="158"/>
      <c r="P6425" s="265">
        <f t="shared" si="1398"/>
        <v>271340.55310032947</v>
      </c>
      <c r="Q6425" s="265">
        <f t="shared" si="1399"/>
        <v>478202.94463153783</v>
      </c>
      <c r="R6425" s="266">
        <f t="shared" si="1400"/>
        <v>749543.49773186725</v>
      </c>
    </row>
    <row r="6426" spans="1:18" x14ac:dyDescent="0.25">
      <c r="A6426" s="81">
        <v>6395</v>
      </c>
      <c r="B6426" s="93">
        <f t="shared" si="1389"/>
        <v>1.9303162317648412E-53</v>
      </c>
      <c r="C6426" s="178">
        <f t="shared" si="1390"/>
        <v>1.9259617707912904E-53</v>
      </c>
      <c r="D6426" s="165">
        <f t="shared" si="1391"/>
        <v>2.2558277767625785E-3</v>
      </c>
      <c r="E6426" s="166">
        <f t="shared" si="1401"/>
        <v>24.291375447755232</v>
      </c>
      <c r="F6426" s="167">
        <f t="shared" si="1402"/>
        <v>14.428274460173503</v>
      </c>
      <c r="G6426" s="167">
        <f t="shared" si="1392"/>
        <v>501411.72864904429</v>
      </c>
      <c r="H6426" s="167">
        <f t="shared" si="1393"/>
        <v>271299.98899881309</v>
      </c>
      <c r="I6426" s="168">
        <f t="shared" si="1394"/>
        <v>772711.71764785738</v>
      </c>
      <c r="J6426" s="168">
        <f t="shared" si="1396"/>
        <v>712106.03491424432</v>
      </c>
      <c r="K6426" s="94"/>
      <c r="L6426" s="265">
        <f t="shared" si="1395"/>
        <v>294458.69215466944</v>
      </c>
      <c r="M6426" s="265">
        <f>$G6426*NonHospFrac+theModel!$H6426*NonHospFrac</f>
        <v>478253.02549318795</v>
      </c>
      <c r="N6426" s="266">
        <f t="shared" si="1397"/>
        <v>772711.71764785738</v>
      </c>
      <c r="O6426" s="158"/>
      <c r="P6426" s="265">
        <f t="shared" si="1398"/>
        <v>271363.57185650378</v>
      </c>
      <c r="Q6426" s="265">
        <f t="shared" si="1399"/>
        <v>478251.46524256893</v>
      </c>
      <c r="R6426" s="266">
        <f t="shared" si="1400"/>
        <v>749615.03709907271</v>
      </c>
    </row>
    <row r="6427" spans="1:18" x14ac:dyDescent="0.25">
      <c r="A6427" s="81">
        <v>6396</v>
      </c>
      <c r="B6427" s="93">
        <f t="shared" si="1389"/>
        <v>1.894257038029992E-53</v>
      </c>
      <c r="C6427" s="178">
        <f t="shared" si="1390"/>
        <v>1.8899839203872758E-53</v>
      </c>
      <c r="D6427" s="165">
        <f t="shared" si="1391"/>
        <v>2.2558277767625785E-3</v>
      </c>
      <c r="E6427" s="166">
        <f t="shared" si="1401"/>
        <v>24.291375447755232</v>
      </c>
      <c r="F6427" s="167">
        <f t="shared" si="1402"/>
        <v>14.430530287950265</v>
      </c>
      <c r="G6427" s="167">
        <f t="shared" si="1392"/>
        <v>501490.12322825775</v>
      </c>
      <c r="H6427" s="167">
        <f t="shared" si="1393"/>
        <v>271299.98899881309</v>
      </c>
      <c r="I6427" s="168">
        <f t="shared" si="1394"/>
        <v>772790.11222707084</v>
      </c>
      <c r="J6427" s="168">
        <f t="shared" si="1396"/>
        <v>712166.43774176447</v>
      </c>
      <c r="K6427" s="94"/>
      <c r="L6427" s="265">
        <f t="shared" si="1395"/>
        <v>294488.56612285192</v>
      </c>
      <c r="M6427" s="265">
        <f>$G6427*NonHospFrac+theModel!$H6427*NonHospFrac</f>
        <v>478301.54610421893</v>
      </c>
      <c r="N6427" s="266">
        <f t="shared" si="1397"/>
        <v>772790.11222707084</v>
      </c>
      <c r="O6427" s="158"/>
      <c r="P6427" s="265">
        <f t="shared" si="1398"/>
        <v>271386.58967438829</v>
      </c>
      <c r="Q6427" s="265">
        <f t="shared" si="1399"/>
        <v>478299.98585359991</v>
      </c>
      <c r="R6427" s="266">
        <f t="shared" si="1400"/>
        <v>749686.57552798814</v>
      </c>
    </row>
    <row r="6428" spans="1:18" x14ac:dyDescent="0.25">
      <c r="A6428" s="81">
        <v>6397</v>
      </c>
      <c r="B6428" s="93">
        <f t="shared" si="1389"/>
        <v>1.8588714465948657E-53</v>
      </c>
      <c r="C6428" s="178">
        <f t="shared" si="1390"/>
        <v>1.8546781527522061E-53</v>
      </c>
      <c r="D6428" s="165">
        <f t="shared" si="1391"/>
        <v>2.2558277767625785E-3</v>
      </c>
      <c r="E6428" s="166">
        <f t="shared" si="1401"/>
        <v>24.291375447755232</v>
      </c>
      <c r="F6428" s="167">
        <f t="shared" si="1402"/>
        <v>14.432786115727028</v>
      </c>
      <c r="G6428" s="167">
        <f t="shared" si="1392"/>
        <v>501568.51780747122</v>
      </c>
      <c r="H6428" s="167">
        <f t="shared" si="1393"/>
        <v>271299.98899881309</v>
      </c>
      <c r="I6428" s="168">
        <f t="shared" si="1394"/>
        <v>772868.50680628431</v>
      </c>
      <c r="J6428" s="168">
        <f t="shared" si="1396"/>
        <v>712226.83810714644</v>
      </c>
      <c r="K6428" s="94"/>
      <c r="L6428" s="265">
        <f t="shared" si="1395"/>
        <v>294518.44009103428</v>
      </c>
      <c r="M6428" s="265">
        <f>$G6428*NonHospFrac+theModel!$H6428*NonHospFrac</f>
        <v>478350.06671524991</v>
      </c>
      <c r="N6428" s="266">
        <f t="shared" si="1397"/>
        <v>772868.50680628419</v>
      </c>
      <c r="O6428" s="158"/>
      <c r="P6428" s="265">
        <f t="shared" si="1398"/>
        <v>271409.60655402113</v>
      </c>
      <c r="Q6428" s="265">
        <f t="shared" si="1399"/>
        <v>478348.50646463089</v>
      </c>
      <c r="R6428" s="266">
        <f t="shared" si="1400"/>
        <v>749758.11301865196</v>
      </c>
    </row>
    <row r="6429" spans="1:18" x14ac:dyDescent="0.25">
      <c r="A6429" s="81">
        <v>6398</v>
      </c>
      <c r="B6429" s="93">
        <f t="shared" si="1389"/>
        <v>1.8241468742590367E-53</v>
      </c>
      <c r="C6429" s="178">
        <f t="shared" si="1390"/>
        <v>1.8200319130711886E-53</v>
      </c>
      <c r="D6429" s="165">
        <f t="shared" si="1391"/>
        <v>2.2558277767625785E-3</v>
      </c>
      <c r="E6429" s="166">
        <f t="shared" si="1401"/>
        <v>24.291375447755232</v>
      </c>
      <c r="F6429" s="167">
        <f t="shared" si="1402"/>
        <v>14.435041943503791</v>
      </c>
      <c r="G6429" s="167">
        <f t="shared" si="1392"/>
        <v>501646.9123866845</v>
      </c>
      <c r="H6429" s="167">
        <f t="shared" si="1393"/>
        <v>271299.98899881309</v>
      </c>
      <c r="I6429" s="168">
        <f t="shared" si="1394"/>
        <v>772946.90138549753</v>
      </c>
      <c r="J6429" s="168">
        <f t="shared" si="1396"/>
        <v>712287.23601049045</v>
      </c>
      <c r="K6429" s="94"/>
      <c r="L6429" s="265">
        <f t="shared" si="1395"/>
        <v>294548.3140592167</v>
      </c>
      <c r="M6429" s="265">
        <f>$G6429*NonHospFrac+theModel!$H6429*NonHospFrac</f>
        <v>478398.58732628089</v>
      </c>
      <c r="N6429" s="266">
        <f t="shared" si="1397"/>
        <v>772946.90138549753</v>
      </c>
      <c r="O6429" s="158"/>
      <c r="P6429" s="265">
        <f t="shared" si="1398"/>
        <v>271432.62249544071</v>
      </c>
      <c r="Q6429" s="265">
        <f t="shared" si="1399"/>
        <v>478397.02707566187</v>
      </c>
      <c r="R6429" s="266">
        <f t="shared" si="1400"/>
        <v>749829.64957110258</v>
      </c>
    </row>
    <row r="6430" spans="1:18" x14ac:dyDescent="0.25">
      <c r="A6430" s="81">
        <v>6399</v>
      </c>
      <c r="B6430" s="93">
        <f t="shared" si="1389"/>
        <v>1.7900709728822504E-53</v>
      </c>
      <c r="C6430" s="178">
        <f t="shared" si="1390"/>
        <v>1.7860328810592463E-53</v>
      </c>
      <c r="D6430" s="165">
        <f t="shared" si="1391"/>
        <v>2.2558277767625785E-3</v>
      </c>
      <c r="E6430" s="166">
        <f t="shared" si="1401"/>
        <v>24.291375447755232</v>
      </c>
      <c r="F6430" s="167">
        <f t="shared" si="1402"/>
        <v>14.437297771280553</v>
      </c>
      <c r="G6430" s="167">
        <f t="shared" si="1392"/>
        <v>501725.30696589797</v>
      </c>
      <c r="H6430" s="167">
        <f t="shared" si="1393"/>
        <v>271299.98899881309</v>
      </c>
      <c r="I6430" s="168">
        <f t="shared" si="1394"/>
        <v>773025.29596471111</v>
      </c>
      <c r="J6430" s="168">
        <f t="shared" si="1396"/>
        <v>712347.63145189732</v>
      </c>
      <c r="K6430" s="94"/>
      <c r="L6430" s="265">
        <f t="shared" si="1395"/>
        <v>294578.18802739913</v>
      </c>
      <c r="M6430" s="265">
        <f>$G6430*NonHospFrac+theModel!$H6430*NonHospFrac</f>
        <v>478447.10793731187</v>
      </c>
      <c r="N6430" s="266">
        <f t="shared" si="1397"/>
        <v>773025.295964711</v>
      </c>
      <c r="O6430" s="158"/>
      <c r="P6430" s="265">
        <f t="shared" si="1398"/>
        <v>271455.63749868522</v>
      </c>
      <c r="Q6430" s="265">
        <f t="shared" si="1399"/>
        <v>478445.54768669285</v>
      </c>
      <c r="R6430" s="266">
        <f t="shared" si="1400"/>
        <v>749901.18518537807</v>
      </c>
    </row>
    <row r="6431" spans="1:18" x14ac:dyDescent="0.25">
      <c r="A6431" s="81">
        <v>6400</v>
      </c>
      <c r="B6431" s="93">
        <f t="shared" ref="B6431:B6494" si="1403">Constant*EXP(PowerTerm*(A6431)/7)</f>
        <v>1.7566316249929796E-53</v>
      </c>
      <c r="C6431" s="178">
        <f t="shared" ref="C6431:C6494" si="1404">(1-theFloor)*B6431</f>
        <v>1.7526689665797808E-53</v>
      </c>
      <c r="D6431" s="165">
        <f t="shared" ref="D6431:D6494" si="1405">theFloor</f>
        <v>2.2558277767625785E-3</v>
      </c>
      <c r="E6431" s="166">
        <f t="shared" si="1401"/>
        <v>24.291375447755232</v>
      </c>
      <c r="F6431" s="167">
        <f t="shared" si="1402"/>
        <v>14.439553599057316</v>
      </c>
      <c r="G6431" s="167">
        <f t="shared" ref="G6431:G6494" si="1406">$B$22*F6431*totInfected/365.25</f>
        <v>501803.70154511143</v>
      </c>
      <c r="H6431" s="167">
        <f t="shared" ref="H6431:H6494" si="1407">lostQALYs_Injured*E6431*totInfected/365.25</f>
        <v>271299.98899881309</v>
      </c>
      <c r="I6431" s="168">
        <f t="shared" ref="I6431:I6494" si="1408">H6431+G6431</f>
        <v>773103.69054392446</v>
      </c>
      <c r="J6431" s="168">
        <f t="shared" si="1396"/>
        <v>712408.02443146682</v>
      </c>
      <c r="K6431" s="94"/>
      <c r="L6431" s="265">
        <f t="shared" ref="L6431:L6494" si="1409">$G6431*HospFrac+$H6431*HospFrac</f>
        <v>294608.06199558161</v>
      </c>
      <c r="M6431" s="265">
        <f>$G6431*NonHospFrac+theModel!$H6431*NonHospFrac</f>
        <v>478495.62854834297</v>
      </c>
      <c r="N6431" s="266">
        <f t="shared" si="1397"/>
        <v>773103.69054392457</v>
      </c>
      <c r="O6431" s="158"/>
      <c r="P6431" s="265">
        <f t="shared" si="1398"/>
        <v>271478.6515637929</v>
      </c>
      <c r="Q6431" s="265">
        <f t="shared" si="1399"/>
        <v>478494.06829772395</v>
      </c>
      <c r="R6431" s="266">
        <f t="shared" si="1400"/>
        <v>749972.71986151685</v>
      </c>
    </row>
    <row r="6432" spans="1:18" x14ac:dyDescent="0.25">
      <c r="A6432" s="81">
        <v>6401</v>
      </c>
      <c r="B6432" s="93">
        <f t="shared" si="1403"/>
        <v>1.7238169394798308E-53</v>
      </c>
      <c r="C6432" s="178">
        <f t="shared" si="1404"/>
        <v>1.7199283053456983E-53</v>
      </c>
      <c r="D6432" s="165">
        <f t="shared" si="1405"/>
        <v>2.2558277767625785E-3</v>
      </c>
      <c r="E6432" s="166">
        <f t="shared" si="1401"/>
        <v>24.291375447755232</v>
      </c>
      <c r="F6432" s="167">
        <f t="shared" si="1402"/>
        <v>14.441809426834078</v>
      </c>
      <c r="G6432" s="167">
        <f t="shared" si="1406"/>
        <v>501882.09612432489</v>
      </c>
      <c r="H6432" s="167">
        <f t="shared" si="1407"/>
        <v>271299.98899881309</v>
      </c>
      <c r="I6432" s="168">
        <f t="shared" si="1408"/>
        <v>773182.08512313804</v>
      </c>
      <c r="J6432" s="168">
        <f t="shared" ref="J6432:J6495" si="1410">J6431+(I6432-I6431)/(1+discountDaily)^A6432</f>
        <v>712468.41494929977</v>
      </c>
      <c r="K6432" s="94"/>
      <c r="L6432" s="265">
        <f t="shared" si="1409"/>
        <v>294637.93596376403</v>
      </c>
      <c r="M6432" s="265">
        <f>$G6432*NonHospFrac+theModel!$H6432*NonHospFrac</f>
        <v>478544.14915937395</v>
      </c>
      <c r="N6432" s="266">
        <f t="shared" ref="N6432:N6495" si="1411">L6432+M6432</f>
        <v>773182.08512313804</v>
      </c>
      <c r="O6432" s="158"/>
      <c r="P6432" s="265">
        <f t="shared" ref="P6432:P6495" si="1412">P6431+(L6432-L6431)/(1+discountDaily)^A6432</f>
        <v>271501.66469080193</v>
      </c>
      <c r="Q6432" s="265">
        <f t="shared" ref="Q6432:Q6495" si="1413">Q6431+(M6432-M6431)/(1+discountDaily)^B6432</f>
        <v>478542.58890875493</v>
      </c>
      <c r="R6432" s="266">
        <f t="shared" ref="R6432:R6495" si="1414">P6432+Q6432</f>
        <v>750044.25359955686</v>
      </c>
    </row>
    <row r="6433" spans="1:18" x14ac:dyDescent="0.25">
      <c r="A6433" s="81">
        <v>6402</v>
      </c>
      <c r="B6433" s="93">
        <f t="shared" si="1403"/>
        <v>1.6916152473626345E-53</v>
      </c>
      <c r="C6433" s="178">
        <f t="shared" si="1404"/>
        <v>1.6877992547000388E-53</v>
      </c>
      <c r="D6433" s="165">
        <f t="shared" si="1405"/>
        <v>2.2558277767625785E-3</v>
      </c>
      <c r="E6433" s="166">
        <f t="shared" ref="E6433:E6496" si="1415">C6433+E6432</f>
        <v>24.291375447755232</v>
      </c>
      <c r="F6433" s="167">
        <f t="shared" ref="F6433:F6496" si="1416">D6433+F6432</f>
        <v>14.444065254610841</v>
      </c>
      <c r="G6433" s="167">
        <f t="shared" si="1406"/>
        <v>501960.49070353823</v>
      </c>
      <c r="H6433" s="167">
        <f t="shared" si="1407"/>
        <v>271299.98899881309</v>
      </c>
      <c r="I6433" s="168">
        <f t="shared" si="1408"/>
        <v>773260.47970235138</v>
      </c>
      <c r="J6433" s="168">
        <f t="shared" si="1410"/>
        <v>712528.80300549616</v>
      </c>
      <c r="K6433" s="94"/>
      <c r="L6433" s="265">
        <f t="shared" si="1409"/>
        <v>294667.80993194645</v>
      </c>
      <c r="M6433" s="265">
        <f>$G6433*NonHospFrac+theModel!$H6433*NonHospFrac</f>
        <v>478592.66977040493</v>
      </c>
      <c r="N6433" s="266">
        <f t="shared" si="1411"/>
        <v>773260.47970235138</v>
      </c>
      <c r="O6433" s="158"/>
      <c r="P6433" s="265">
        <f t="shared" si="1412"/>
        <v>271524.67687975062</v>
      </c>
      <c r="Q6433" s="265">
        <f t="shared" si="1413"/>
        <v>478591.10951978591</v>
      </c>
      <c r="R6433" s="266">
        <f t="shared" si="1414"/>
        <v>750115.78639953653</v>
      </c>
    </row>
    <row r="6434" spans="1:18" x14ac:dyDescent="0.25">
      <c r="A6434" s="81">
        <v>6403</v>
      </c>
      <c r="B6434" s="93">
        <f t="shared" si="1403"/>
        <v>1.6600150976433246E-53</v>
      </c>
      <c r="C6434" s="178">
        <f t="shared" si="1404"/>
        <v>1.6562703894762155E-53</v>
      </c>
      <c r="D6434" s="165">
        <f t="shared" si="1405"/>
        <v>2.2558277767625785E-3</v>
      </c>
      <c r="E6434" s="166">
        <f t="shared" si="1415"/>
        <v>24.291375447755232</v>
      </c>
      <c r="F6434" s="167">
        <f t="shared" si="1416"/>
        <v>14.446321082387604</v>
      </c>
      <c r="G6434" s="167">
        <f t="shared" si="1406"/>
        <v>502038.88528275164</v>
      </c>
      <c r="H6434" s="167">
        <f t="shared" si="1407"/>
        <v>271299.98899881309</v>
      </c>
      <c r="I6434" s="168">
        <f t="shared" si="1408"/>
        <v>773338.87428156473</v>
      </c>
      <c r="J6434" s="168">
        <f t="shared" si="1410"/>
        <v>712589.18860015657</v>
      </c>
      <c r="K6434" s="94"/>
      <c r="L6434" s="265">
        <f t="shared" si="1409"/>
        <v>294697.68390012882</v>
      </c>
      <c r="M6434" s="265">
        <f>$G6434*NonHospFrac+theModel!$H6434*NonHospFrac</f>
        <v>478641.19038143591</v>
      </c>
      <c r="N6434" s="266">
        <f t="shared" si="1411"/>
        <v>773338.87428156473</v>
      </c>
      <c r="O6434" s="158"/>
      <c r="P6434" s="265">
        <f t="shared" si="1412"/>
        <v>271547.68813067715</v>
      </c>
      <c r="Q6434" s="265">
        <f t="shared" si="1413"/>
        <v>478639.63013081689</v>
      </c>
      <c r="R6434" s="266">
        <f t="shared" si="1414"/>
        <v>750187.31826149405</v>
      </c>
    </row>
    <row r="6435" spans="1:18" x14ac:dyDescent="0.25">
      <c r="A6435" s="81">
        <v>6404</v>
      </c>
      <c r="B6435" s="93">
        <f t="shared" si="1403"/>
        <v>1.6290052532335475E-53</v>
      </c>
      <c r="C6435" s="178">
        <f t="shared" si="1404"/>
        <v>1.6253304979348111E-53</v>
      </c>
      <c r="D6435" s="165">
        <f t="shared" si="1405"/>
        <v>2.2558277767625785E-3</v>
      </c>
      <c r="E6435" s="166">
        <f t="shared" si="1415"/>
        <v>24.291375447755232</v>
      </c>
      <c r="F6435" s="167">
        <f t="shared" si="1416"/>
        <v>14.448576910164366</v>
      </c>
      <c r="G6435" s="167">
        <f t="shared" si="1406"/>
        <v>502117.27986196516</v>
      </c>
      <c r="H6435" s="167">
        <f t="shared" si="1407"/>
        <v>271299.98899881309</v>
      </c>
      <c r="I6435" s="168">
        <f t="shared" si="1408"/>
        <v>773417.26886077831</v>
      </c>
      <c r="J6435" s="168">
        <f t="shared" si="1410"/>
        <v>712649.57173338137</v>
      </c>
      <c r="K6435" s="94"/>
      <c r="L6435" s="265">
        <f t="shared" si="1409"/>
        <v>294727.5578683113</v>
      </c>
      <c r="M6435" s="265">
        <f>$G6435*NonHospFrac+theModel!$H6435*NonHospFrac</f>
        <v>478689.71099246689</v>
      </c>
      <c r="N6435" s="266">
        <f t="shared" si="1411"/>
        <v>773417.26886077819</v>
      </c>
      <c r="O6435" s="158"/>
      <c r="P6435" s="265">
        <f t="shared" si="1412"/>
        <v>271570.69844361988</v>
      </c>
      <c r="Q6435" s="265">
        <f t="shared" si="1413"/>
        <v>478688.15074184787</v>
      </c>
      <c r="R6435" s="266">
        <f t="shared" si="1414"/>
        <v>750258.8491854677</v>
      </c>
    </row>
    <row r="6436" spans="1:18" x14ac:dyDescent="0.25">
      <c r="A6436" s="81">
        <v>6405</v>
      </c>
      <c r="B6436" s="93">
        <f t="shared" si="1403"/>
        <v>1.5985746869591073E-53</v>
      </c>
      <c r="C6436" s="178">
        <f t="shared" si="1404"/>
        <v>1.5949685777770354E-53</v>
      </c>
      <c r="D6436" s="165">
        <f t="shared" si="1405"/>
        <v>2.2558277767625785E-3</v>
      </c>
      <c r="E6436" s="166">
        <f t="shared" si="1415"/>
        <v>24.291375447755232</v>
      </c>
      <c r="F6436" s="167">
        <f t="shared" si="1416"/>
        <v>14.450832737941129</v>
      </c>
      <c r="G6436" s="167">
        <f t="shared" si="1406"/>
        <v>502195.67444117856</v>
      </c>
      <c r="H6436" s="167">
        <f t="shared" si="1407"/>
        <v>271299.98899881309</v>
      </c>
      <c r="I6436" s="168">
        <f t="shared" si="1408"/>
        <v>773495.66343999165</v>
      </c>
      <c r="J6436" s="168">
        <f t="shared" si="1410"/>
        <v>712709.95240527065</v>
      </c>
      <c r="K6436" s="94"/>
      <c r="L6436" s="265">
        <f t="shared" si="1409"/>
        <v>294757.43183649372</v>
      </c>
      <c r="M6436" s="265">
        <f>$G6436*NonHospFrac+theModel!$H6436*NonHospFrac</f>
        <v>478738.23160349787</v>
      </c>
      <c r="N6436" s="266">
        <f t="shared" si="1411"/>
        <v>773495.66343999165</v>
      </c>
      <c r="O6436" s="158"/>
      <c r="P6436" s="265">
        <f t="shared" si="1412"/>
        <v>271593.70781861688</v>
      </c>
      <c r="Q6436" s="265">
        <f t="shared" si="1413"/>
        <v>478736.67135287885</v>
      </c>
      <c r="R6436" s="266">
        <f t="shared" si="1414"/>
        <v>750330.37917149579</v>
      </c>
    </row>
    <row r="6437" spans="1:18" x14ac:dyDescent="0.25">
      <c r="A6437" s="81">
        <v>6406</v>
      </c>
      <c r="B6437" s="93">
        <f t="shared" si="1403"/>
        <v>1.5687125776383255E-53</v>
      </c>
      <c r="C6437" s="178">
        <f t="shared" si="1404"/>
        <v>1.5651738322319322E-53</v>
      </c>
      <c r="D6437" s="165">
        <f t="shared" si="1405"/>
        <v>2.2558277767625785E-3</v>
      </c>
      <c r="E6437" s="166">
        <f t="shared" si="1415"/>
        <v>24.291375447755232</v>
      </c>
      <c r="F6437" s="167">
        <f t="shared" si="1416"/>
        <v>14.453088565717891</v>
      </c>
      <c r="G6437" s="167">
        <f t="shared" si="1406"/>
        <v>502274.06902039197</v>
      </c>
      <c r="H6437" s="167">
        <f t="shared" si="1407"/>
        <v>271299.98899881309</v>
      </c>
      <c r="I6437" s="168">
        <f t="shared" si="1408"/>
        <v>773574.058019205</v>
      </c>
      <c r="J6437" s="168">
        <f t="shared" si="1410"/>
        <v>712770.3306159249</v>
      </c>
      <c r="K6437" s="94"/>
      <c r="L6437" s="265">
        <f t="shared" si="1409"/>
        <v>294787.30580467614</v>
      </c>
      <c r="M6437" s="265">
        <f>$G6437*NonHospFrac+theModel!$H6437*NonHospFrac</f>
        <v>478786.75221452885</v>
      </c>
      <c r="N6437" s="266">
        <f t="shared" si="1411"/>
        <v>773574.058019205</v>
      </c>
      <c r="O6437" s="158"/>
      <c r="P6437" s="265">
        <f t="shared" si="1412"/>
        <v>271616.7162557065</v>
      </c>
      <c r="Q6437" s="265">
        <f t="shared" si="1413"/>
        <v>478785.19196390983</v>
      </c>
      <c r="R6437" s="266">
        <f t="shared" si="1414"/>
        <v>750401.90821961639</v>
      </c>
    </row>
    <row r="6438" spans="1:18" x14ac:dyDescent="0.25">
      <c r="A6438" s="81">
        <v>6407</v>
      </c>
      <c r="B6438" s="93">
        <f t="shared" si="1403"/>
        <v>1.5394083062342584E-53</v>
      </c>
      <c r="C6438" s="178">
        <f t="shared" si="1404"/>
        <v>1.5359356662172761E-53</v>
      </c>
      <c r="D6438" s="165">
        <f t="shared" si="1405"/>
        <v>2.2558277767625785E-3</v>
      </c>
      <c r="E6438" s="166">
        <f t="shared" si="1415"/>
        <v>24.291375447755232</v>
      </c>
      <c r="F6438" s="167">
        <f t="shared" si="1416"/>
        <v>14.455344393494654</v>
      </c>
      <c r="G6438" s="167">
        <f t="shared" si="1406"/>
        <v>502352.46359960531</v>
      </c>
      <c r="H6438" s="167">
        <f t="shared" si="1407"/>
        <v>271299.98899881309</v>
      </c>
      <c r="I6438" s="168">
        <f t="shared" si="1408"/>
        <v>773652.45259841834</v>
      </c>
      <c r="J6438" s="168">
        <f t="shared" si="1410"/>
        <v>712830.70636544435</v>
      </c>
      <c r="K6438" s="94"/>
      <c r="L6438" s="265">
        <f t="shared" si="1409"/>
        <v>294817.17977285851</v>
      </c>
      <c r="M6438" s="265">
        <f>$G6438*NonHospFrac+theModel!$H6438*NonHospFrac</f>
        <v>478835.27282555983</v>
      </c>
      <c r="N6438" s="266">
        <f t="shared" si="1411"/>
        <v>773652.45259841834</v>
      </c>
      <c r="O6438" s="158"/>
      <c r="P6438" s="265">
        <f t="shared" si="1412"/>
        <v>271639.72375492688</v>
      </c>
      <c r="Q6438" s="265">
        <f t="shared" si="1413"/>
        <v>478833.71257494082</v>
      </c>
      <c r="R6438" s="266">
        <f t="shared" si="1414"/>
        <v>750473.43632986769</v>
      </c>
    </row>
    <row r="6439" spans="1:18" x14ac:dyDescent="0.25">
      <c r="A6439" s="81">
        <v>6408</v>
      </c>
      <c r="B6439" s="93">
        <f t="shared" si="1403"/>
        <v>1.510651452078427E-53</v>
      </c>
      <c r="C6439" s="178">
        <f t="shared" si="1404"/>
        <v>1.5072436825718218E-53</v>
      </c>
      <c r="D6439" s="165">
        <f t="shared" si="1405"/>
        <v>2.2558277767625785E-3</v>
      </c>
      <c r="E6439" s="166">
        <f t="shared" si="1415"/>
        <v>24.291375447755232</v>
      </c>
      <c r="F6439" s="167">
        <f t="shared" si="1416"/>
        <v>14.457600221271417</v>
      </c>
      <c r="G6439" s="167">
        <f t="shared" si="1406"/>
        <v>502430.85817881883</v>
      </c>
      <c r="H6439" s="167">
        <f t="shared" si="1407"/>
        <v>271299.98899881309</v>
      </c>
      <c r="I6439" s="168">
        <f t="shared" si="1408"/>
        <v>773730.84717763192</v>
      </c>
      <c r="J6439" s="168">
        <f t="shared" si="1410"/>
        <v>712891.07965392957</v>
      </c>
      <c r="K6439" s="94"/>
      <c r="L6439" s="265">
        <f t="shared" si="1409"/>
        <v>294847.05374104099</v>
      </c>
      <c r="M6439" s="265">
        <f>$G6439*NonHospFrac+theModel!$H6439*NonHospFrac</f>
        <v>478883.79343659093</v>
      </c>
      <c r="N6439" s="266">
        <f t="shared" si="1411"/>
        <v>773730.84717763192</v>
      </c>
      <c r="O6439" s="158"/>
      <c r="P6439" s="265">
        <f t="shared" si="1412"/>
        <v>271662.73031631636</v>
      </c>
      <c r="Q6439" s="265">
        <f t="shared" si="1413"/>
        <v>478882.23318597191</v>
      </c>
      <c r="R6439" s="266">
        <f t="shared" si="1414"/>
        <v>750544.96350228833</v>
      </c>
    </row>
    <row r="6440" spans="1:18" x14ac:dyDescent="0.25">
      <c r="A6440" s="81">
        <v>6409</v>
      </c>
      <c r="B6440" s="93">
        <f t="shared" si="1403"/>
        <v>1.482431789165225E-53</v>
      </c>
      <c r="C6440" s="178">
        <f t="shared" si="1404"/>
        <v>1.4790876783580702E-53</v>
      </c>
      <c r="D6440" s="165">
        <f t="shared" si="1405"/>
        <v>2.2558277767625785E-3</v>
      </c>
      <c r="E6440" s="166">
        <f t="shared" si="1415"/>
        <v>24.291375447755232</v>
      </c>
      <c r="F6440" s="167">
        <f t="shared" si="1416"/>
        <v>14.459856049048179</v>
      </c>
      <c r="G6440" s="167">
        <f t="shared" si="1406"/>
        <v>502509.25275803223</v>
      </c>
      <c r="H6440" s="167">
        <f t="shared" si="1407"/>
        <v>271299.98899881309</v>
      </c>
      <c r="I6440" s="168">
        <f t="shared" si="1408"/>
        <v>773809.24175684527</v>
      </c>
      <c r="J6440" s="168">
        <f t="shared" si="1410"/>
        <v>712951.45048148057</v>
      </c>
      <c r="K6440" s="94"/>
      <c r="L6440" s="265">
        <f t="shared" si="1409"/>
        <v>294876.92770922341</v>
      </c>
      <c r="M6440" s="265">
        <f>$G6440*NonHospFrac+theModel!$H6440*NonHospFrac</f>
        <v>478932.31404762191</v>
      </c>
      <c r="N6440" s="266">
        <f t="shared" si="1411"/>
        <v>773809.24175684527</v>
      </c>
      <c r="O6440" s="158"/>
      <c r="P6440" s="265">
        <f t="shared" si="1412"/>
        <v>271685.73593991308</v>
      </c>
      <c r="Q6440" s="265">
        <f t="shared" si="1413"/>
        <v>478930.75379700289</v>
      </c>
      <c r="R6440" s="266">
        <f t="shared" si="1414"/>
        <v>750616.48973691603</v>
      </c>
    </row>
    <row r="6441" spans="1:18" x14ac:dyDescent="0.25">
      <c r="A6441" s="81">
        <v>6410</v>
      </c>
      <c r="B6441" s="93">
        <f t="shared" si="1403"/>
        <v>1.4547392825155269E-53</v>
      </c>
      <c r="C6441" s="178">
        <f t="shared" si="1404"/>
        <v>1.4514576412340806E-53</v>
      </c>
      <c r="D6441" s="165">
        <f t="shared" si="1405"/>
        <v>2.2558277767625785E-3</v>
      </c>
      <c r="E6441" s="166">
        <f t="shared" si="1415"/>
        <v>24.291375447755232</v>
      </c>
      <c r="F6441" s="167">
        <f t="shared" si="1416"/>
        <v>14.462111876824942</v>
      </c>
      <c r="G6441" s="167">
        <f t="shared" si="1406"/>
        <v>502587.64733724564</v>
      </c>
      <c r="H6441" s="167">
        <f t="shared" si="1407"/>
        <v>271299.98899881309</v>
      </c>
      <c r="I6441" s="168">
        <f t="shared" si="1408"/>
        <v>773887.63633605873</v>
      </c>
      <c r="J6441" s="168">
        <f t="shared" si="1410"/>
        <v>713011.81884819781</v>
      </c>
      <c r="K6441" s="94"/>
      <c r="L6441" s="265">
        <f t="shared" si="1409"/>
        <v>294906.80167740583</v>
      </c>
      <c r="M6441" s="265">
        <f>$G6441*NonHospFrac+theModel!$H6441*NonHospFrac</f>
        <v>478980.83465865289</v>
      </c>
      <c r="N6441" s="266">
        <f t="shared" si="1411"/>
        <v>773887.63633605873</v>
      </c>
      <c r="O6441" s="158"/>
      <c r="P6441" s="265">
        <f t="shared" si="1412"/>
        <v>271708.74062575528</v>
      </c>
      <c r="Q6441" s="265">
        <f t="shared" si="1413"/>
        <v>478979.27440803387</v>
      </c>
      <c r="R6441" s="266">
        <f t="shared" si="1414"/>
        <v>750688.01503378921</v>
      </c>
    </row>
    <row r="6442" spans="1:18" x14ac:dyDescent="0.25">
      <c r="A6442" s="81">
        <v>6411</v>
      </c>
      <c r="B6442" s="93">
        <f t="shared" si="1403"/>
        <v>1.4275640846082268E-53</v>
      </c>
      <c r="C6442" s="178">
        <f t="shared" si="1404"/>
        <v>1.4243437458930589E-53</v>
      </c>
      <c r="D6442" s="165">
        <f t="shared" si="1405"/>
        <v>2.2558277767625785E-3</v>
      </c>
      <c r="E6442" s="166">
        <f t="shared" si="1415"/>
        <v>24.291375447755232</v>
      </c>
      <c r="F6442" s="167">
        <f t="shared" si="1416"/>
        <v>14.464367704601704</v>
      </c>
      <c r="G6442" s="167">
        <f t="shared" si="1406"/>
        <v>502666.04191645898</v>
      </c>
      <c r="H6442" s="167">
        <f t="shared" si="1407"/>
        <v>271299.98899881309</v>
      </c>
      <c r="I6442" s="168">
        <f t="shared" si="1408"/>
        <v>773966.03091527207</v>
      </c>
      <c r="J6442" s="168">
        <f t="shared" si="1410"/>
        <v>713072.18475418154</v>
      </c>
      <c r="K6442" s="94"/>
      <c r="L6442" s="265">
        <f t="shared" si="1409"/>
        <v>294936.6756455882</v>
      </c>
      <c r="M6442" s="265">
        <f>$G6442*NonHospFrac+theModel!$H6442*NonHospFrac</f>
        <v>479029.35526968376</v>
      </c>
      <c r="N6442" s="266">
        <f t="shared" si="1411"/>
        <v>773966.03091527196</v>
      </c>
      <c r="O6442" s="158"/>
      <c r="P6442" s="265">
        <f t="shared" si="1412"/>
        <v>271731.74437388114</v>
      </c>
      <c r="Q6442" s="265">
        <f t="shared" si="1413"/>
        <v>479027.79501906474</v>
      </c>
      <c r="R6442" s="266">
        <f t="shared" si="1414"/>
        <v>750759.53939294582</v>
      </c>
    </row>
    <row r="6443" spans="1:18" x14ac:dyDescent="0.25">
      <c r="A6443" s="81">
        <v>6412</v>
      </c>
      <c r="B6443" s="93">
        <f t="shared" si="1403"/>
        <v>1.4008965318784346E-53</v>
      </c>
      <c r="C6443" s="178">
        <f t="shared" si="1404"/>
        <v>1.3977363505694529E-53</v>
      </c>
      <c r="D6443" s="165">
        <f t="shared" si="1405"/>
        <v>2.2558277767625785E-3</v>
      </c>
      <c r="E6443" s="166">
        <f t="shared" si="1415"/>
        <v>24.291375447755232</v>
      </c>
      <c r="F6443" s="167">
        <f t="shared" si="1416"/>
        <v>14.466623532378467</v>
      </c>
      <c r="G6443" s="167">
        <f t="shared" si="1406"/>
        <v>502744.4364956725</v>
      </c>
      <c r="H6443" s="167">
        <f t="shared" si="1407"/>
        <v>271299.98899881309</v>
      </c>
      <c r="I6443" s="168">
        <f t="shared" si="1408"/>
        <v>774044.42549448553</v>
      </c>
      <c r="J6443" s="168">
        <f t="shared" si="1410"/>
        <v>713132.5481995322</v>
      </c>
      <c r="K6443" s="94"/>
      <c r="L6443" s="265">
        <f t="shared" si="1409"/>
        <v>294966.54961377068</v>
      </c>
      <c r="M6443" s="265">
        <f>$G6443*NonHospFrac+theModel!$H6443*NonHospFrac</f>
        <v>479077.87588071486</v>
      </c>
      <c r="N6443" s="266">
        <f t="shared" si="1411"/>
        <v>774044.42549448553</v>
      </c>
      <c r="O6443" s="158"/>
      <c r="P6443" s="265">
        <f t="shared" si="1412"/>
        <v>271754.74718432903</v>
      </c>
      <c r="Q6443" s="265">
        <f t="shared" si="1413"/>
        <v>479076.31563009584</v>
      </c>
      <c r="R6443" s="266">
        <f t="shared" si="1414"/>
        <v>750831.06281442486</v>
      </c>
    </row>
    <row r="6444" spans="1:18" x14ac:dyDescent="0.25">
      <c r="A6444" s="81">
        <v>6413</v>
      </c>
      <c r="B6444" s="93">
        <f t="shared" si="1403"/>
        <v>1.3747271412810919E-53</v>
      </c>
      <c r="C6444" s="178">
        <f t="shared" si="1404"/>
        <v>1.3716259936103207E-53</v>
      </c>
      <c r="D6444" s="165">
        <f t="shared" si="1405"/>
        <v>2.2558277767625785E-3</v>
      </c>
      <c r="E6444" s="166">
        <f t="shared" si="1415"/>
        <v>24.291375447755232</v>
      </c>
      <c r="F6444" s="167">
        <f t="shared" si="1416"/>
        <v>14.468879360155229</v>
      </c>
      <c r="G6444" s="167">
        <f t="shared" si="1406"/>
        <v>502822.83107488591</v>
      </c>
      <c r="H6444" s="167">
        <f t="shared" si="1407"/>
        <v>271299.98899881309</v>
      </c>
      <c r="I6444" s="168">
        <f t="shared" si="1408"/>
        <v>774122.820073699</v>
      </c>
      <c r="J6444" s="168">
        <f t="shared" si="1410"/>
        <v>713192.90918435005</v>
      </c>
      <c r="K6444" s="94"/>
      <c r="L6444" s="265">
        <f t="shared" si="1409"/>
        <v>294996.4235819531</v>
      </c>
      <c r="M6444" s="265">
        <f>$G6444*NonHospFrac+theModel!$H6444*NonHospFrac</f>
        <v>479126.39649174584</v>
      </c>
      <c r="N6444" s="266">
        <f t="shared" si="1411"/>
        <v>774122.82007369888</v>
      </c>
      <c r="O6444" s="158"/>
      <c r="P6444" s="265">
        <f t="shared" si="1412"/>
        <v>271777.74905713706</v>
      </c>
      <c r="Q6444" s="265">
        <f t="shared" si="1413"/>
        <v>479124.83624112682</v>
      </c>
      <c r="R6444" s="266">
        <f t="shared" si="1414"/>
        <v>750902.58529826393</v>
      </c>
    </row>
    <row r="6445" spans="1:18" x14ac:dyDescent="0.25">
      <c r="A6445" s="81">
        <v>6414</v>
      </c>
      <c r="B6445" s="93">
        <f t="shared" si="1403"/>
        <v>1.3490466069187759E-53</v>
      </c>
      <c r="C6445" s="178">
        <f t="shared" si="1404"/>
        <v>1.3460033901107411E-53</v>
      </c>
      <c r="D6445" s="165">
        <f t="shared" si="1405"/>
        <v>2.2558277767625785E-3</v>
      </c>
      <c r="E6445" s="166">
        <f t="shared" si="1415"/>
        <v>24.291375447755232</v>
      </c>
      <c r="F6445" s="167">
        <f t="shared" si="1416"/>
        <v>14.471135187931992</v>
      </c>
      <c r="G6445" s="167">
        <f t="shared" si="1406"/>
        <v>502901.22565409937</v>
      </c>
      <c r="H6445" s="167">
        <f t="shared" si="1407"/>
        <v>271299.98899881309</v>
      </c>
      <c r="I6445" s="168">
        <f t="shared" si="1408"/>
        <v>774201.21465291246</v>
      </c>
      <c r="J6445" s="168">
        <f t="shared" si="1410"/>
        <v>713253.26770873531</v>
      </c>
      <c r="K6445" s="94"/>
      <c r="L6445" s="265">
        <f t="shared" si="1409"/>
        <v>295026.29755013552</v>
      </c>
      <c r="M6445" s="265">
        <f>$G6445*NonHospFrac+theModel!$H6445*NonHospFrac</f>
        <v>479174.91710277682</v>
      </c>
      <c r="N6445" s="266">
        <f t="shared" si="1411"/>
        <v>774201.21465291234</v>
      </c>
      <c r="O6445" s="158"/>
      <c r="P6445" s="265">
        <f t="shared" si="1412"/>
        <v>271800.74999234348</v>
      </c>
      <c r="Q6445" s="265">
        <f t="shared" si="1413"/>
        <v>479173.3568521578</v>
      </c>
      <c r="R6445" s="266">
        <f t="shared" si="1414"/>
        <v>750974.10684450134</v>
      </c>
    </row>
    <row r="6446" spans="1:18" x14ac:dyDescent="0.25">
      <c r="A6446" s="81">
        <v>6415</v>
      </c>
      <c r="B6446" s="93">
        <f t="shared" si="1403"/>
        <v>1.3238457967325024E-53</v>
      </c>
      <c r="C6446" s="178">
        <f t="shared" si="1404"/>
        <v>1.3208594286120827E-53</v>
      </c>
      <c r="D6446" s="165">
        <f t="shared" si="1405"/>
        <v>2.2558277767625785E-3</v>
      </c>
      <c r="E6446" s="166">
        <f t="shared" si="1415"/>
        <v>24.291375447755232</v>
      </c>
      <c r="F6446" s="167">
        <f t="shared" si="1416"/>
        <v>14.473391015708755</v>
      </c>
      <c r="G6446" s="167">
        <f t="shared" si="1406"/>
        <v>502979.62023331271</v>
      </c>
      <c r="H6446" s="167">
        <f t="shared" si="1407"/>
        <v>271299.98899881309</v>
      </c>
      <c r="I6446" s="168">
        <f t="shared" si="1408"/>
        <v>774279.6092321258</v>
      </c>
      <c r="J6446" s="168">
        <f t="shared" si="1410"/>
        <v>713313.62377278821</v>
      </c>
      <c r="K6446" s="94"/>
      <c r="L6446" s="265">
        <f t="shared" si="1409"/>
        <v>295056.17151831795</v>
      </c>
      <c r="M6446" s="265">
        <f>$G6446*NonHospFrac+theModel!$H6446*NonHospFrac</f>
        <v>479223.4377138078</v>
      </c>
      <c r="N6446" s="266">
        <f t="shared" si="1411"/>
        <v>774279.6092321258</v>
      </c>
      <c r="O6446" s="158"/>
      <c r="P6446" s="265">
        <f t="shared" si="1412"/>
        <v>271823.74998998648</v>
      </c>
      <c r="Q6446" s="265">
        <f t="shared" si="1413"/>
        <v>479221.87746318878</v>
      </c>
      <c r="R6446" s="266">
        <f t="shared" si="1414"/>
        <v>751045.62745317526</v>
      </c>
    </row>
    <row r="6447" spans="1:18" x14ac:dyDescent="0.25">
      <c r="A6447" s="81">
        <v>6416</v>
      </c>
      <c r="B6447" s="93">
        <f t="shared" si="1403"/>
        <v>1.2991157492543423E-53</v>
      </c>
      <c r="C6447" s="178">
        <f t="shared" si="1404"/>
        <v>1.2961851678619446E-53</v>
      </c>
      <c r="D6447" s="165">
        <f t="shared" si="1405"/>
        <v>2.2558277767625785E-3</v>
      </c>
      <c r="E6447" s="166">
        <f t="shared" si="1415"/>
        <v>24.291375447755232</v>
      </c>
      <c r="F6447" s="167">
        <f t="shared" si="1416"/>
        <v>14.475646843485517</v>
      </c>
      <c r="G6447" s="167">
        <f t="shared" si="1406"/>
        <v>503058.01481252612</v>
      </c>
      <c r="H6447" s="167">
        <f t="shared" si="1407"/>
        <v>271299.98899881309</v>
      </c>
      <c r="I6447" s="168">
        <f t="shared" si="1408"/>
        <v>774358.00381133915</v>
      </c>
      <c r="J6447" s="168">
        <f t="shared" si="1410"/>
        <v>713373.97737660911</v>
      </c>
      <c r="K6447" s="94"/>
      <c r="L6447" s="265">
        <f t="shared" si="1409"/>
        <v>295086.04548650037</v>
      </c>
      <c r="M6447" s="265">
        <f>$G6447*NonHospFrac+theModel!$H6447*NonHospFrac</f>
        <v>479271.95832483878</v>
      </c>
      <c r="N6447" s="266">
        <f t="shared" si="1411"/>
        <v>774358.00381133915</v>
      </c>
      <c r="O6447" s="158"/>
      <c r="P6447" s="265">
        <f t="shared" si="1412"/>
        <v>271846.74905010429</v>
      </c>
      <c r="Q6447" s="265">
        <f t="shared" si="1413"/>
        <v>479270.39807421976</v>
      </c>
      <c r="R6447" s="266">
        <f t="shared" si="1414"/>
        <v>751117.14712432399</v>
      </c>
    </row>
    <row r="6448" spans="1:18" x14ac:dyDescent="0.25">
      <c r="A6448" s="81">
        <v>6417</v>
      </c>
      <c r="B6448" s="93">
        <f t="shared" si="1403"/>
        <v>1.2748476704207041E-53</v>
      </c>
      <c r="C6448" s="178">
        <f t="shared" si="1404"/>
        <v>1.2719718336346279E-53</v>
      </c>
      <c r="D6448" s="165">
        <f t="shared" si="1405"/>
        <v>2.2558277767625785E-3</v>
      </c>
      <c r="E6448" s="166">
        <f t="shared" si="1415"/>
        <v>24.291375447755232</v>
      </c>
      <c r="F6448" s="167">
        <f t="shared" si="1416"/>
        <v>14.47790267126228</v>
      </c>
      <c r="G6448" s="167">
        <f t="shared" si="1406"/>
        <v>503136.40939173964</v>
      </c>
      <c r="H6448" s="167">
        <f t="shared" si="1407"/>
        <v>271299.98899881309</v>
      </c>
      <c r="I6448" s="168">
        <f t="shared" si="1408"/>
        <v>774436.39839055273</v>
      </c>
      <c r="J6448" s="168">
        <f t="shared" si="1410"/>
        <v>713434.32852029847</v>
      </c>
      <c r="K6448" s="94"/>
      <c r="L6448" s="265">
        <f t="shared" si="1409"/>
        <v>295115.91945468285</v>
      </c>
      <c r="M6448" s="265">
        <f>$G6448*NonHospFrac+theModel!$H6448*NonHospFrac</f>
        <v>479320.47893586988</v>
      </c>
      <c r="N6448" s="266">
        <f t="shared" si="1411"/>
        <v>774436.39839055273</v>
      </c>
      <c r="O6448" s="158"/>
      <c r="P6448" s="265">
        <f t="shared" si="1412"/>
        <v>271869.74717273517</v>
      </c>
      <c r="Q6448" s="265">
        <f t="shared" si="1413"/>
        <v>479318.91868525086</v>
      </c>
      <c r="R6448" s="266">
        <f t="shared" si="1414"/>
        <v>751188.66585798608</v>
      </c>
    </row>
    <row r="6449" spans="1:18" x14ac:dyDescent="0.25">
      <c r="A6449" s="81">
        <v>6418</v>
      </c>
      <c r="B6449" s="93">
        <f t="shared" si="1403"/>
        <v>1.2510329304451416E-53</v>
      </c>
      <c r="C6449" s="178">
        <f t="shared" si="1404"/>
        <v>1.2482108156109987E-53</v>
      </c>
      <c r="D6449" s="165">
        <f t="shared" si="1405"/>
        <v>2.2558277767625785E-3</v>
      </c>
      <c r="E6449" s="166">
        <f t="shared" si="1415"/>
        <v>24.291375447755232</v>
      </c>
      <c r="F6449" s="167">
        <f t="shared" si="1416"/>
        <v>14.480158499039042</v>
      </c>
      <c r="G6449" s="167">
        <f t="shared" si="1406"/>
        <v>503214.80397095304</v>
      </c>
      <c r="H6449" s="167">
        <f t="shared" si="1407"/>
        <v>271299.98899881309</v>
      </c>
      <c r="I6449" s="168">
        <f t="shared" si="1408"/>
        <v>774514.79296976607</v>
      </c>
      <c r="J6449" s="168">
        <f t="shared" si="1410"/>
        <v>713494.67720395618</v>
      </c>
      <c r="K6449" s="94"/>
      <c r="L6449" s="265">
        <f t="shared" si="1409"/>
        <v>295145.79342286522</v>
      </c>
      <c r="M6449" s="265">
        <f>$G6449*NonHospFrac+theModel!$H6449*NonHospFrac</f>
        <v>479368.99954690086</v>
      </c>
      <c r="N6449" s="266">
        <f t="shared" si="1411"/>
        <v>774514.79296976607</v>
      </c>
      <c r="O6449" s="158"/>
      <c r="P6449" s="265">
        <f t="shared" si="1412"/>
        <v>271892.74435791722</v>
      </c>
      <c r="Q6449" s="265">
        <f t="shared" si="1413"/>
        <v>479367.43929628184</v>
      </c>
      <c r="R6449" s="266">
        <f t="shared" si="1414"/>
        <v>751260.18365419912</v>
      </c>
    </row>
    <row r="6450" spans="1:18" x14ac:dyDescent="0.25">
      <c r="A6450" s="81">
        <v>6419</v>
      </c>
      <c r="B6450" s="93">
        <f t="shared" si="1403"/>
        <v>1.2276630607496018E-53</v>
      </c>
      <c r="C6450" s="178">
        <f t="shared" si="1404"/>
        <v>1.2248936643166575E-53</v>
      </c>
      <c r="D6450" s="165">
        <f t="shared" si="1405"/>
        <v>2.2558277767625785E-3</v>
      </c>
      <c r="E6450" s="166">
        <f t="shared" si="1415"/>
        <v>24.291375447755232</v>
      </c>
      <c r="F6450" s="167">
        <f t="shared" si="1416"/>
        <v>14.482414326815805</v>
      </c>
      <c r="G6450" s="167">
        <f t="shared" si="1406"/>
        <v>503293.19855016639</v>
      </c>
      <c r="H6450" s="167">
        <f t="shared" si="1407"/>
        <v>271299.98899881309</v>
      </c>
      <c r="I6450" s="168">
        <f t="shared" si="1408"/>
        <v>774593.18754897942</v>
      </c>
      <c r="J6450" s="168">
        <f t="shared" si="1410"/>
        <v>713555.0234276827</v>
      </c>
      <c r="K6450" s="94"/>
      <c r="L6450" s="265">
        <f t="shared" si="1409"/>
        <v>295175.66739104764</v>
      </c>
      <c r="M6450" s="265">
        <f>$G6450*NonHospFrac+theModel!$H6450*NonHospFrac</f>
        <v>479417.52015793184</v>
      </c>
      <c r="N6450" s="266">
        <f t="shared" si="1411"/>
        <v>774593.18754897942</v>
      </c>
      <c r="O6450" s="158"/>
      <c r="P6450" s="265">
        <f t="shared" si="1412"/>
        <v>271915.74060568877</v>
      </c>
      <c r="Q6450" s="265">
        <f t="shared" si="1413"/>
        <v>479415.95990731282</v>
      </c>
      <c r="R6450" s="266">
        <f t="shared" si="1414"/>
        <v>751331.70051300153</v>
      </c>
    </row>
    <row r="6451" spans="1:18" x14ac:dyDescent="0.25">
      <c r="A6451" s="81">
        <v>6420</v>
      </c>
      <c r="B6451" s="93">
        <f t="shared" si="1403"/>
        <v>1.2047297509528882E-53</v>
      </c>
      <c r="C6451" s="178">
        <f t="shared" si="1404"/>
        <v>1.2020120881171963E-53</v>
      </c>
      <c r="D6451" s="165">
        <f t="shared" si="1405"/>
        <v>2.2558277767625785E-3</v>
      </c>
      <c r="E6451" s="166">
        <f t="shared" si="1415"/>
        <v>24.291375447755232</v>
      </c>
      <c r="F6451" s="167">
        <f t="shared" si="1416"/>
        <v>14.484670154592568</v>
      </c>
      <c r="G6451" s="167">
        <f t="shared" si="1406"/>
        <v>503371.59312937979</v>
      </c>
      <c r="H6451" s="167">
        <f t="shared" si="1407"/>
        <v>271299.98899881309</v>
      </c>
      <c r="I6451" s="168">
        <f t="shared" si="1408"/>
        <v>774671.58212819288</v>
      </c>
      <c r="J6451" s="168">
        <f t="shared" si="1410"/>
        <v>713615.36719157849</v>
      </c>
      <c r="K6451" s="94"/>
      <c r="L6451" s="265">
        <f t="shared" si="1409"/>
        <v>295205.54135923006</v>
      </c>
      <c r="M6451" s="265">
        <f>$G6451*NonHospFrac+theModel!$H6451*NonHospFrac</f>
        <v>479466.04076896282</v>
      </c>
      <c r="N6451" s="266">
        <f t="shared" si="1411"/>
        <v>774671.58212819288</v>
      </c>
      <c r="O6451" s="158"/>
      <c r="P6451" s="265">
        <f t="shared" si="1412"/>
        <v>271938.73591608799</v>
      </c>
      <c r="Q6451" s="265">
        <f t="shared" si="1413"/>
        <v>479464.4805183438</v>
      </c>
      <c r="R6451" s="266">
        <f t="shared" si="1414"/>
        <v>751403.21643443173</v>
      </c>
    </row>
    <row r="6452" spans="1:18" x14ac:dyDescent="0.25">
      <c r="A6452" s="81">
        <v>6421</v>
      </c>
      <c r="B6452" s="93">
        <f t="shared" si="1403"/>
        <v>1.1822248459156632E-53</v>
      </c>
      <c r="C6452" s="178">
        <f t="shared" si="1404"/>
        <v>1.1795579502698678E-53</v>
      </c>
      <c r="D6452" s="165">
        <f t="shared" si="1405"/>
        <v>2.2558277767625785E-3</v>
      </c>
      <c r="E6452" s="166">
        <f t="shared" si="1415"/>
        <v>24.291375447755232</v>
      </c>
      <c r="F6452" s="167">
        <f t="shared" si="1416"/>
        <v>14.48692598236933</v>
      </c>
      <c r="G6452" s="167">
        <f t="shared" si="1406"/>
        <v>503449.98770859331</v>
      </c>
      <c r="H6452" s="167">
        <f t="shared" si="1407"/>
        <v>271299.98899881309</v>
      </c>
      <c r="I6452" s="168">
        <f t="shared" si="1408"/>
        <v>774749.97670740634</v>
      </c>
      <c r="J6452" s="168">
        <f t="shared" si="1410"/>
        <v>713675.70849574369</v>
      </c>
      <c r="K6452" s="94"/>
      <c r="L6452" s="265">
        <f t="shared" si="1409"/>
        <v>295235.41532741254</v>
      </c>
      <c r="M6452" s="265">
        <f>$G6452*NonHospFrac+theModel!$H6452*NonHospFrac</f>
        <v>479514.5613799938</v>
      </c>
      <c r="N6452" s="266">
        <f t="shared" si="1411"/>
        <v>774749.97670740634</v>
      </c>
      <c r="O6452" s="158"/>
      <c r="P6452" s="265">
        <f t="shared" si="1412"/>
        <v>271961.73028915311</v>
      </c>
      <c r="Q6452" s="265">
        <f t="shared" si="1413"/>
        <v>479513.00112937478</v>
      </c>
      <c r="R6452" s="266">
        <f t="shared" si="1414"/>
        <v>751474.7314185279</v>
      </c>
    </row>
    <row r="6453" spans="1:18" x14ac:dyDescent="0.25">
      <c r="A6453" s="81">
        <v>6422</v>
      </c>
      <c r="B6453" s="93">
        <f t="shared" si="1403"/>
        <v>1.1601403428402011E-53</v>
      </c>
      <c r="C6453" s="178">
        <f t="shared" si="1404"/>
        <v>1.1575232660298793E-53</v>
      </c>
      <c r="D6453" s="165">
        <f t="shared" si="1405"/>
        <v>2.2558277767625785E-3</v>
      </c>
      <c r="E6453" s="166">
        <f t="shared" si="1415"/>
        <v>24.291375447755232</v>
      </c>
      <c r="F6453" s="167">
        <f t="shared" si="1416"/>
        <v>14.489181810146093</v>
      </c>
      <c r="G6453" s="167">
        <f t="shared" si="1406"/>
        <v>503528.38228780671</v>
      </c>
      <c r="H6453" s="167">
        <f t="shared" si="1407"/>
        <v>271299.98899881309</v>
      </c>
      <c r="I6453" s="168">
        <f t="shared" si="1408"/>
        <v>774828.3712866198</v>
      </c>
      <c r="J6453" s="168">
        <f t="shared" si="1410"/>
        <v>713736.04734027851</v>
      </c>
      <c r="K6453" s="94"/>
      <c r="L6453" s="265">
        <f t="shared" si="1409"/>
        <v>295265.28929559496</v>
      </c>
      <c r="M6453" s="265">
        <f>$G6453*NonHospFrac+theModel!$H6453*NonHospFrac</f>
        <v>479563.08199102478</v>
      </c>
      <c r="N6453" s="266">
        <f t="shared" si="1411"/>
        <v>774828.37128661969</v>
      </c>
      <c r="O6453" s="158"/>
      <c r="P6453" s="265">
        <f t="shared" si="1412"/>
        <v>271984.72372492228</v>
      </c>
      <c r="Q6453" s="265">
        <f t="shared" si="1413"/>
        <v>479561.52174040576</v>
      </c>
      <c r="R6453" s="266">
        <f t="shared" si="1414"/>
        <v>751546.24546532799</v>
      </c>
    </row>
    <row r="6454" spans="1:18" x14ac:dyDescent="0.25">
      <c r="A6454" s="81">
        <v>6423</v>
      </c>
      <c r="B6454" s="93">
        <f t="shared" si="1403"/>
        <v>1.1384683884248467E-53</v>
      </c>
      <c r="C6454" s="178">
        <f t="shared" si="1404"/>
        <v>1.1359001998112718E-53</v>
      </c>
      <c r="D6454" s="165">
        <f t="shared" si="1405"/>
        <v>2.2558277767625785E-3</v>
      </c>
      <c r="E6454" s="166">
        <f t="shared" si="1415"/>
        <v>24.291375447755232</v>
      </c>
      <c r="F6454" s="167">
        <f t="shared" si="1416"/>
        <v>14.491437637922855</v>
      </c>
      <c r="G6454" s="167">
        <f t="shared" si="1406"/>
        <v>503606.77686702012</v>
      </c>
      <c r="H6454" s="167">
        <f t="shared" si="1407"/>
        <v>271299.98899881309</v>
      </c>
      <c r="I6454" s="168">
        <f t="shared" si="1408"/>
        <v>774906.76586583327</v>
      </c>
      <c r="J6454" s="168">
        <f t="shared" si="1410"/>
        <v>713796.3837252832</v>
      </c>
      <c r="K6454" s="94"/>
      <c r="L6454" s="265">
        <f t="shared" si="1409"/>
        <v>295295.16326377739</v>
      </c>
      <c r="M6454" s="265">
        <f>$G6454*NonHospFrac+theModel!$H6454*NonHospFrac</f>
        <v>479611.60260205576</v>
      </c>
      <c r="N6454" s="266">
        <f t="shared" si="1411"/>
        <v>774906.76586583315</v>
      </c>
      <c r="O6454" s="158"/>
      <c r="P6454" s="265">
        <f t="shared" si="1412"/>
        <v>272007.71622343379</v>
      </c>
      <c r="Q6454" s="265">
        <f t="shared" si="1413"/>
        <v>479610.04235143674</v>
      </c>
      <c r="R6454" s="266">
        <f t="shared" si="1414"/>
        <v>751617.75857487053</v>
      </c>
    </row>
    <row r="6455" spans="1:18" x14ac:dyDescent="0.25">
      <c r="A6455" s="81">
        <v>6424</v>
      </c>
      <c r="B6455" s="93">
        <f t="shared" si="1403"/>
        <v>1.1172012760710949E-53</v>
      </c>
      <c r="C6455" s="178">
        <f t="shared" si="1404"/>
        <v>1.114681062400299E-53</v>
      </c>
      <c r="D6455" s="165">
        <f t="shared" si="1405"/>
        <v>2.2558277767625785E-3</v>
      </c>
      <c r="E6455" s="166">
        <f t="shared" si="1415"/>
        <v>24.291375447755232</v>
      </c>
      <c r="F6455" s="167">
        <f t="shared" si="1416"/>
        <v>14.493693465699618</v>
      </c>
      <c r="G6455" s="167">
        <f t="shared" si="1406"/>
        <v>503685.17144623346</v>
      </c>
      <c r="H6455" s="167">
        <f t="shared" si="1407"/>
        <v>271299.98899881309</v>
      </c>
      <c r="I6455" s="168">
        <f t="shared" si="1408"/>
        <v>774985.16044504661</v>
      </c>
      <c r="J6455" s="168">
        <f t="shared" si="1410"/>
        <v>713856.71765085799</v>
      </c>
      <c r="K6455" s="94"/>
      <c r="L6455" s="265">
        <f t="shared" si="1409"/>
        <v>295325.03723195975</v>
      </c>
      <c r="M6455" s="265">
        <f>$G6455*NonHospFrac+theModel!$H6455*NonHospFrac</f>
        <v>479660.12321308674</v>
      </c>
      <c r="N6455" s="266">
        <f t="shared" si="1411"/>
        <v>774985.16044504649</v>
      </c>
      <c r="O6455" s="158"/>
      <c r="P6455" s="265">
        <f t="shared" si="1412"/>
        <v>272030.7077847257</v>
      </c>
      <c r="Q6455" s="265">
        <f t="shared" si="1413"/>
        <v>479658.56296246772</v>
      </c>
      <c r="R6455" s="266">
        <f t="shared" si="1414"/>
        <v>751689.27074719337</v>
      </c>
    </row>
    <row r="6456" spans="1:18" x14ac:dyDescent="0.25">
      <c r="A6456" s="81">
        <v>6425</v>
      </c>
      <c r="B6456" s="93">
        <f t="shared" si="1403"/>
        <v>1.09633144314337E-53</v>
      </c>
      <c r="C6456" s="178">
        <f t="shared" si="1404"/>
        <v>1.093858308221389E-53</v>
      </c>
      <c r="D6456" s="165">
        <f t="shared" si="1405"/>
        <v>2.2558277767625785E-3</v>
      </c>
      <c r="E6456" s="166">
        <f t="shared" si="1415"/>
        <v>24.291375447755232</v>
      </c>
      <c r="F6456" s="167">
        <f t="shared" si="1416"/>
        <v>14.495949293476381</v>
      </c>
      <c r="G6456" s="167">
        <f t="shared" si="1406"/>
        <v>503763.56602544698</v>
      </c>
      <c r="H6456" s="167">
        <f t="shared" si="1407"/>
        <v>271299.98899881309</v>
      </c>
      <c r="I6456" s="168">
        <f t="shared" si="1408"/>
        <v>775063.55502426007</v>
      </c>
      <c r="J6456" s="168">
        <f t="shared" si="1410"/>
        <v>713917.04911710334</v>
      </c>
      <c r="K6456" s="94"/>
      <c r="L6456" s="265">
        <f t="shared" si="1409"/>
        <v>295354.91120014223</v>
      </c>
      <c r="M6456" s="265">
        <f>$G6456*NonHospFrac+theModel!$H6456*NonHospFrac</f>
        <v>479708.64382411784</v>
      </c>
      <c r="N6456" s="266">
        <f t="shared" si="1411"/>
        <v>775063.55502426007</v>
      </c>
      <c r="O6456" s="158"/>
      <c r="P6456" s="265">
        <f t="shared" si="1412"/>
        <v>272053.69840883644</v>
      </c>
      <c r="Q6456" s="265">
        <f t="shared" si="1413"/>
        <v>479707.08357349882</v>
      </c>
      <c r="R6456" s="266">
        <f t="shared" si="1414"/>
        <v>751760.78198233526</v>
      </c>
    </row>
    <row r="6457" spans="1:18" x14ac:dyDescent="0.25">
      <c r="A6457" s="81">
        <v>6426</v>
      </c>
      <c r="B6457" s="93">
        <f t="shared" si="1403"/>
        <v>1.0758514682794744E-53</v>
      </c>
      <c r="C6457" s="178">
        <f t="shared" si="1404"/>
        <v>1.0734245326536586E-53</v>
      </c>
      <c r="D6457" s="165">
        <f t="shared" si="1405"/>
        <v>2.2558277767625785E-3</v>
      </c>
      <c r="E6457" s="166">
        <f t="shared" si="1415"/>
        <v>24.291375447755232</v>
      </c>
      <c r="F6457" s="167">
        <f t="shared" si="1416"/>
        <v>14.498205121253143</v>
      </c>
      <c r="G6457" s="167">
        <f t="shared" si="1406"/>
        <v>503841.96060466039</v>
      </c>
      <c r="H6457" s="167">
        <f t="shared" si="1407"/>
        <v>271299.98899881309</v>
      </c>
      <c r="I6457" s="168">
        <f t="shared" si="1408"/>
        <v>775141.94960347353</v>
      </c>
      <c r="J6457" s="168">
        <f t="shared" si="1410"/>
        <v>713977.37812411936</v>
      </c>
      <c r="K6457" s="94"/>
      <c r="L6457" s="265">
        <f t="shared" si="1409"/>
        <v>295384.78516832466</v>
      </c>
      <c r="M6457" s="265">
        <f>$G6457*NonHospFrac+theModel!$H6457*NonHospFrac</f>
        <v>479757.16443514882</v>
      </c>
      <c r="N6457" s="266">
        <f t="shared" si="1411"/>
        <v>775141.94960347353</v>
      </c>
      <c r="O6457" s="158"/>
      <c r="P6457" s="265">
        <f t="shared" si="1412"/>
        <v>272076.68809580401</v>
      </c>
      <c r="Q6457" s="265">
        <f t="shared" si="1413"/>
        <v>479755.6041845298</v>
      </c>
      <c r="R6457" s="266">
        <f t="shared" si="1414"/>
        <v>751832.29228033382</v>
      </c>
    </row>
    <row r="6458" spans="1:18" x14ac:dyDescent="0.25">
      <c r="A6458" s="81">
        <v>6427</v>
      </c>
      <c r="B6458" s="93">
        <f t="shared" si="1403"/>
        <v>1.0557540687517894E-53</v>
      </c>
      <c r="C6458" s="178">
        <f t="shared" si="1404"/>
        <v>1.0533724693980689E-53</v>
      </c>
      <c r="D6458" s="165">
        <f t="shared" si="1405"/>
        <v>2.2558277767625785E-3</v>
      </c>
      <c r="E6458" s="166">
        <f t="shared" si="1415"/>
        <v>24.291375447755232</v>
      </c>
      <c r="F6458" s="167">
        <f t="shared" si="1416"/>
        <v>14.500460949029906</v>
      </c>
      <c r="G6458" s="167">
        <f t="shared" si="1406"/>
        <v>503920.35518387385</v>
      </c>
      <c r="H6458" s="167">
        <f t="shared" si="1407"/>
        <v>271299.98899881309</v>
      </c>
      <c r="I6458" s="168">
        <f t="shared" si="1408"/>
        <v>775220.34418268688</v>
      </c>
      <c r="J6458" s="168">
        <f t="shared" si="1410"/>
        <v>714037.70467200619</v>
      </c>
      <c r="K6458" s="94"/>
      <c r="L6458" s="265">
        <f t="shared" si="1409"/>
        <v>295414.65913650708</v>
      </c>
      <c r="M6458" s="265">
        <f>$G6458*NonHospFrac+theModel!$H6458*NonHospFrac</f>
        <v>479805.6850461798</v>
      </c>
      <c r="N6458" s="266">
        <f t="shared" si="1411"/>
        <v>775220.34418268688</v>
      </c>
      <c r="O6458" s="158"/>
      <c r="P6458" s="265">
        <f t="shared" si="1412"/>
        <v>272099.67684566672</v>
      </c>
      <c r="Q6458" s="265">
        <f t="shared" si="1413"/>
        <v>479804.12479556078</v>
      </c>
      <c r="R6458" s="266">
        <f t="shared" si="1414"/>
        <v>751903.80164122744</v>
      </c>
    </row>
    <row r="6459" spans="1:18" x14ac:dyDescent="0.25">
      <c r="A6459" s="81">
        <v>6428</v>
      </c>
      <c r="B6459" s="93">
        <f t="shared" si="1403"/>
        <v>1.0360320978772713E-53</v>
      </c>
      <c r="C6459" s="178">
        <f t="shared" si="1404"/>
        <v>1.0336949878932621E-53</v>
      </c>
      <c r="D6459" s="165">
        <f t="shared" si="1405"/>
        <v>2.2558277767625785E-3</v>
      </c>
      <c r="E6459" s="166">
        <f t="shared" si="1415"/>
        <v>24.291375447755232</v>
      </c>
      <c r="F6459" s="167">
        <f t="shared" si="1416"/>
        <v>14.502716776806668</v>
      </c>
      <c r="G6459" s="167">
        <f t="shared" si="1406"/>
        <v>503998.74976308714</v>
      </c>
      <c r="H6459" s="167">
        <f t="shared" si="1407"/>
        <v>271299.98899881309</v>
      </c>
      <c r="I6459" s="168">
        <f t="shared" si="1408"/>
        <v>775298.73876190023</v>
      </c>
      <c r="J6459" s="168">
        <f t="shared" si="1410"/>
        <v>714098.02876086417</v>
      </c>
      <c r="K6459" s="94"/>
      <c r="L6459" s="265">
        <f t="shared" si="1409"/>
        <v>295444.53310468944</v>
      </c>
      <c r="M6459" s="265">
        <f>$G6459*NonHospFrac+theModel!$H6459*NonHospFrac</f>
        <v>479854.20565721078</v>
      </c>
      <c r="N6459" s="266">
        <f t="shared" si="1411"/>
        <v>775298.73876190023</v>
      </c>
      <c r="O6459" s="158"/>
      <c r="P6459" s="265">
        <f t="shared" si="1412"/>
        <v>272122.66465846263</v>
      </c>
      <c r="Q6459" s="265">
        <f t="shared" si="1413"/>
        <v>479852.64540659176</v>
      </c>
      <c r="R6459" s="266">
        <f t="shared" si="1414"/>
        <v>751975.31006505433</v>
      </c>
    </row>
    <row r="6460" spans="1:18" x14ac:dyDescent="0.25">
      <c r="A6460" s="81">
        <v>6429</v>
      </c>
      <c r="B6460" s="93">
        <f t="shared" si="1403"/>
        <v>1.0166785424763166E-53</v>
      </c>
      <c r="C6460" s="178">
        <f t="shared" si="1404"/>
        <v>1.0143850907801599E-53</v>
      </c>
      <c r="D6460" s="165">
        <f t="shared" si="1405"/>
        <v>2.2558277767625785E-3</v>
      </c>
      <c r="E6460" s="166">
        <f t="shared" si="1415"/>
        <v>24.291375447755232</v>
      </c>
      <c r="F6460" s="167">
        <f t="shared" si="1416"/>
        <v>14.504972604583431</v>
      </c>
      <c r="G6460" s="167">
        <f t="shared" si="1406"/>
        <v>504077.14434230066</v>
      </c>
      <c r="H6460" s="167">
        <f t="shared" si="1407"/>
        <v>271299.98899881309</v>
      </c>
      <c r="I6460" s="168">
        <f t="shared" si="1408"/>
        <v>775377.1333411138</v>
      </c>
      <c r="J6460" s="168">
        <f t="shared" si="1410"/>
        <v>714158.35039079364</v>
      </c>
      <c r="K6460" s="94"/>
      <c r="L6460" s="265">
        <f t="shared" si="1409"/>
        <v>295474.40707287192</v>
      </c>
      <c r="M6460" s="265">
        <f>$G6460*NonHospFrac+theModel!$H6460*NonHospFrac</f>
        <v>479902.72626824176</v>
      </c>
      <c r="N6460" s="266">
        <f t="shared" si="1411"/>
        <v>775377.13334111369</v>
      </c>
      <c r="O6460" s="158"/>
      <c r="P6460" s="265">
        <f t="shared" si="1412"/>
        <v>272145.65153423016</v>
      </c>
      <c r="Q6460" s="265">
        <f t="shared" si="1413"/>
        <v>479901.16601762275</v>
      </c>
      <c r="R6460" s="266">
        <f t="shared" si="1414"/>
        <v>752046.8175518529</v>
      </c>
    </row>
    <row r="6461" spans="1:18" x14ac:dyDescent="0.25">
      <c r="A6461" s="81">
        <v>6430</v>
      </c>
      <c r="B6461" s="93">
        <f t="shared" si="1403"/>
        <v>9.9768652037863548E-54</v>
      </c>
      <c r="C6461" s="178">
        <f t="shared" si="1404"/>
        <v>9.9543591141346376E-54</v>
      </c>
      <c r="D6461" s="165">
        <f t="shared" si="1405"/>
        <v>2.2558277767625785E-3</v>
      </c>
      <c r="E6461" s="166">
        <f t="shared" si="1415"/>
        <v>24.291375447755232</v>
      </c>
      <c r="F6461" s="167">
        <f t="shared" si="1416"/>
        <v>14.507228432360193</v>
      </c>
      <c r="G6461" s="167">
        <f t="shared" si="1406"/>
        <v>504155.53892151406</v>
      </c>
      <c r="H6461" s="167">
        <f t="shared" si="1407"/>
        <v>271299.98899881309</v>
      </c>
      <c r="I6461" s="168">
        <f t="shared" si="1408"/>
        <v>775455.52792032715</v>
      </c>
      <c r="J6461" s="168">
        <f t="shared" si="1410"/>
        <v>714218.66956189461</v>
      </c>
      <c r="K6461" s="94"/>
      <c r="L6461" s="265">
        <f t="shared" si="1409"/>
        <v>295504.28104105435</v>
      </c>
      <c r="M6461" s="265">
        <f>$G6461*NonHospFrac+theModel!$H6461*NonHospFrac</f>
        <v>479951.24687927274</v>
      </c>
      <c r="N6461" s="266">
        <f t="shared" si="1411"/>
        <v>775455.52792032715</v>
      </c>
      <c r="O6461" s="158"/>
      <c r="P6461" s="265">
        <f t="shared" si="1412"/>
        <v>272168.63747300731</v>
      </c>
      <c r="Q6461" s="265">
        <f t="shared" si="1413"/>
        <v>479949.68662865373</v>
      </c>
      <c r="R6461" s="266">
        <f t="shared" si="1414"/>
        <v>752118.3241016611</v>
      </c>
    </row>
    <row r="6462" spans="1:18" x14ac:dyDescent="0.25">
      <c r="A6462" s="81">
        <v>6431</v>
      </c>
      <c r="B6462" s="93">
        <f t="shared" si="1403"/>
        <v>9.7904927797609801E-54</v>
      </c>
      <c r="C6462" s="178">
        <f t="shared" si="1404"/>
        <v>9.7684071142002012E-54</v>
      </c>
      <c r="D6462" s="165">
        <f t="shared" si="1405"/>
        <v>2.2558277767625785E-3</v>
      </c>
      <c r="E6462" s="166">
        <f t="shared" si="1415"/>
        <v>24.291375447755232</v>
      </c>
      <c r="F6462" s="167">
        <f t="shared" si="1416"/>
        <v>14.509484260136956</v>
      </c>
      <c r="G6462" s="167">
        <f t="shared" si="1406"/>
        <v>504233.93350072752</v>
      </c>
      <c r="H6462" s="167">
        <f t="shared" si="1407"/>
        <v>271299.98899881309</v>
      </c>
      <c r="I6462" s="168">
        <f t="shared" si="1408"/>
        <v>775533.92249954061</v>
      </c>
      <c r="J6462" s="168">
        <f t="shared" si="1410"/>
        <v>714278.98627426743</v>
      </c>
      <c r="K6462" s="94"/>
      <c r="L6462" s="265">
        <f t="shared" si="1409"/>
        <v>295534.15500923677</v>
      </c>
      <c r="M6462" s="265">
        <f>$G6462*NonHospFrac+theModel!$H6462*NonHospFrac</f>
        <v>479999.76749030384</v>
      </c>
      <c r="N6462" s="266">
        <f t="shared" si="1411"/>
        <v>775533.92249954061</v>
      </c>
      <c r="O6462" s="158"/>
      <c r="P6462" s="265">
        <f t="shared" si="1412"/>
        <v>272191.62247483234</v>
      </c>
      <c r="Q6462" s="265">
        <f t="shared" si="1413"/>
        <v>479998.20723968482</v>
      </c>
      <c r="R6462" s="266">
        <f t="shared" si="1414"/>
        <v>752189.82971451711</v>
      </c>
    </row>
    <row r="6463" spans="1:18" x14ac:dyDescent="0.25">
      <c r="A6463" s="81">
        <v>6432</v>
      </c>
      <c r="B6463" s="93">
        <f t="shared" si="1403"/>
        <v>9.607601878210614E-54</v>
      </c>
      <c r="C6463" s="178">
        <f t="shared" si="1404"/>
        <v>9.5859287830256704E-54</v>
      </c>
      <c r="D6463" s="165">
        <f t="shared" si="1405"/>
        <v>2.2558277767625785E-3</v>
      </c>
      <c r="E6463" s="166">
        <f t="shared" si="1415"/>
        <v>24.291375447755232</v>
      </c>
      <c r="F6463" s="167">
        <f t="shared" si="1416"/>
        <v>14.511740087913719</v>
      </c>
      <c r="G6463" s="167">
        <f t="shared" si="1406"/>
        <v>504312.32807994087</v>
      </c>
      <c r="H6463" s="167">
        <f t="shared" si="1407"/>
        <v>271299.98899881309</v>
      </c>
      <c r="I6463" s="168">
        <f t="shared" si="1408"/>
        <v>775612.31707875396</v>
      </c>
      <c r="J6463" s="168">
        <f t="shared" si="1410"/>
        <v>714339.30052801233</v>
      </c>
      <c r="K6463" s="94"/>
      <c r="L6463" s="265">
        <f t="shared" si="1409"/>
        <v>295564.02897741919</v>
      </c>
      <c r="M6463" s="265">
        <f>$G6463*NonHospFrac+theModel!$H6463*NonHospFrac</f>
        <v>480048.28810133471</v>
      </c>
      <c r="N6463" s="266">
        <f t="shared" si="1411"/>
        <v>775612.31707875384</v>
      </c>
      <c r="O6463" s="158"/>
      <c r="P6463" s="265">
        <f t="shared" si="1412"/>
        <v>272214.60653974349</v>
      </c>
      <c r="Q6463" s="265">
        <f t="shared" si="1413"/>
        <v>480046.72785071569</v>
      </c>
      <c r="R6463" s="266">
        <f t="shared" si="1414"/>
        <v>752261.33439045912</v>
      </c>
    </row>
    <row r="6464" spans="1:18" x14ac:dyDescent="0.25">
      <c r="A6464" s="81">
        <v>6433</v>
      </c>
      <c r="B6464" s="93">
        <f t="shared" si="1403"/>
        <v>9.4281274626964808E-54</v>
      </c>
      <c r="C6464" s="178">
        <f t="shared" si="1404"/>
        <v>9.4068592308832715E-54</v>
      </c>
      <c r="D6464" s="165">
        <f t="shared" si="1405"/>
        <v>2.2558277767625785E-3</v>
      </c>
      <c r="E6464" s="166">
        <f t="shared" si="1415"/>
        <v>24.291375447755232</v>
      </c>
      <c r="F6464" s="167">
        <f t="shared" si="1416"/>
        <v>14.513995915690481</v>
      </c>
      <c r="G6464" s="167">
        <f t="shared" si="1406"/>
        <v>504390.72265915433</v>
      </c>
      <c r="H6464" s="167">
        <f t="shared" si="1407"/>
        <v>271299.98899881309</v>
      </c>
      <c r="I6464" s="168">
        <f t="shared" si="1408"/>
        <v>775690.71165796742</v>
      </c>
      <c r="J6464" s="168">
        <f t="shared" si="1410"/>
        <v>714399.61232322955</v>
      </c>
      <c r="K6464" s="94"/>
      <c r="L6464" s="265">
        <f t="shared" si="1409"/>
        <v>295593.90294560161</v>
      </c>
      <c r="M6464" s="265">
        <f>$G6464*NonHospFrac+theModel!$H6464*NonHospFrac</f>
        <v>480096.8087123658</v>
      </c>
      <c r="N6464" s="266">
        <f t="shared" si="1411"/>
        <v>775690.71165796742</v>
      </c>
      <c r="O6464" s="158"/>
      <c r="P6464" s="265">
        <f t="shared" si="1412"/>
        <v>272237.58966777887</v>
      </c>
      <c r="Q6464" s="265">
        <f t="shared" si="1413"/>
        <v>480095.24846174679</v>
      </c>
      <c r="R6464" s="266">
        <f t="shared" si="1414"/>
        <v>752332.83812952565</v>
      </c>
    </row>
    <row r="6465" spans="1:18" x14ac:dyDescent="0.25">
      <c r="A6465" s="81">
        <v>6434</v>
      </c>
      <c r="B6465" s="93">
        <f t="shared" si="1403"/>
        <v>9.2520057116903559E-54</v>
      </c>
      <c r="C6465" s="178">
        <f t="shared" si="1404"/>
        <v>9.2311347802151591E-54</v>
      </c>
      <c r="D6465" s="165">
        <f t="shared" si="1405"/>
        <v>2.2558277767625785E-3</v>
      </c>
      <c r="E6465" s="166">
        <f t="shared" si="1415"/>
        <v>24.291375447755232</v>
      </c>
      <c r="F6465" s="167">
        <f t="shared" si="1416"/>
        <v>14.516251743467244</v>
      </c>
      <c r="G6465" s="167">
        <f t="shared" si="1406"/>
        <v>504469.11723836779</v>
      </c>
      <c r="H6465" s="167">
        <f t="shared" si="1407"/>
        <v>271299.98899881309</v>
      </c>
      <c r="I6465" s="168">
        <f t="shared" si="1408"/>
        <v>775769.10623718088</v>
      </c>
      <c r="J6465" s="168">
        <f t="shared" si="1410"/>
        <v>714459.9216600192</v>
      </c>
      <c r="K6465" s="94"/>
      <c r="L6465" s="265">
        <f t="shared" si="1409"/>
        <v>295623.7769137841</v>
      </c>
      <c r="M6465" s="265">
        <f>$G6465*NonHospFrac+theModel!$H6465*NonHospFrac</f>
        <v>480145.32932339679</v>
      </c>
      <c r="N6465" s="266">
        <f t="shared" si="1411"/>
        <v>775769.10623718088</v>
      </c>
      <c r="O6465" s="158"/>
      <c r="P6465" s="265">
        <f t="shared" si="1412"/>
        <v>272260.57185897679</v>
      </c>
      <c r="Q6465" s="265">
        <f t="shared" si="1413"/>
        <v>480143.76907277777</v>
      </c>
      <c r="R6465" s="266">
        <f t="shared" si="1414"/>
        <v>752404.34093175456</v>
      </c>
    </row>
    <row r="6466" spans="1:18" x14ac:dyDescent="0.25">
      <c r="A6466" s="81">
        <v>6435</v>
      </c>
      <c r="B6466" s="93">
        <f t="shared" si="1403"/>
        <v>9.0791739958794687E-54</v>
      </c>
      <c r="C6466" s="178">
        <f t="shared" si="1404"/>
        <v>9.0586929429895031E-54</v>
      </c>
      <c r="D6466" s="165">
        <f t="shared" si="1405"/>
        <v>2.2558277767625785E-3</v>
      </c>
      <c r="E6466" s="166">
        <f t="shared" si="1415"/>
        <v>24.291375447755232</v>
      </c>
      <c r="F6466" s="167">
        <f t="shared" si="1416"/>
        <v>14.518507571244006</v>
      </c>
      <c r="G6466" s="167">
        <f t="shared" si="1406"/>
        <v>504547.51181758119</v>
      </c>
      <c r="H6466" s="167">
        <f t="shared" si="1407"/>
        <v>271299.98899881309</v>
      </c>
      <c r="I6466" s="168">
        <f t="shared" si="1408"/>
        <v>775847.50081639434</v>
      </c>
      <c r="J6466" s="168">
        <f t="shared" si="1410"/>
        <v>714520.22853848164</v>
      </c>
      <c r="K6466" s="94"/>
      <c r="L6466" s="265">
        <f t="shared" si="1409"/>
        <v>295653.65088196646</v>
      </c>
      <c r="M6466" s="265">
        <f>$G6466*NonHospFrac+theModel!$H6466*NonHospFrac</f>
        <v>480193.84993442777</v>
      </c>
      <c r="N6466" s="266">
        <f t="shared" si="1411"/>
        <v>775847.50081639423</v>
      </c>
      <c r="O6466" s="158"/>
      <c r="P6466" s="265">
        <f t="shared" si="1412"/>
        <v>272283.55311337527</v>
      </c>
      <c r="Q6466" s="265">
        <f t="shared" si="1413"/>
        <v>480192.28968380875</v>
      </c>
      <c r="R6466" s="266">
        <f t="shared" si="1414"/>
        <v>752475.84279718401</v>
      </c>
    </row>
    <row r="6467" spans="1:18" x14ac:dyDescent="0.25">
      <c r="A6467" s="81">
        <v>6436</v>
      </c>
      <c r="B6467" s="93">
        <f t="shared" si="1403"/>
        <v>8.9095708558953766E-54</v>
      </c>
      <c r="C6467" s="178">
        <f t="shared" si="1404"/>
        <v>8.8894723984796136E-54</v>
      </c>
      <c r="D6467" s="165">
        <f t="shared" si="1405"/>
        <v>2.2558277767625785E-3</v>
      </c>
      <c r="E6467" s="166">
        <f t="shared" si="1415"/>
        <v>24.291375447755232</v>
      </c>
      <c r="F6467" s="167">
        <f t="shared" si="1416"/>
        <v>14.520763399020769</v>
      </c>
      <c r="G6467" s="167">
        <f t="shared" si="1406"/>
        <v>504625.90639679454</v>
      </c>
      <c r="H6467" s="167">
        <f t="shared" si="1407"/>
        <v>271299.98899881309</v>
      </c>
      <c r="I6467" s="168">
        <f t="shared" si="1408"/>
        <v>775925.89539560769</v>
      </c>
      <c r="J6467" s="168">
        <f t="shared" si="1410"/>
        <v>714580.53295871685</v>
      </c>
      <c r="K6467" s="94"/>
      <c r="L6467" s="265">
        <f t="shared" si="1409"/>
        <v>295683.52485014888</v>
      </c>
      <c r="M6467" s="265">
        <f>$G6467*NonHospFrac+theModel!$H6467*NonHospFrac</f>
        <v>480242.37054545875</v>
      </c>
      <c r="N6467" s="266">
        <f t="shared" si="1411"/>
        <v>775925.89539560769</v>
      </c>
      <c r="O6467" s="158"/>
      <c r="P6467" s="265">
        <f t="shared" si="1412"/>
        <v>272306.53343101259</v>
      </c>
      <c r="Q6467" s="265">
        <f t="shared" si="1413"/>
        <v>480240.81029483973</v>
      </c>
      <c r="R6467" s="266">
        <f t="shared" si="1414"/>
        <v>752547.34372585232</v>
      </c>
    </row>
    <row r="6468" spans="1:18" x14ac:dyDescent="0.25">
      <c r="A6468" s="81">
        <v>6437</v>
      </c>
      <c r="B6468" s="93">
        <f t="shared" si="1403"/>
        <v>8.7431359804588648E-54</v>
      </c>
      <c r="C6468" s="178">
        <f t="shared" si="1404"/>
        <v>8.7234129714581327E-54</v>
      </c>
      <c r="D6468" s="165">
        <f t="shared" si="1405"/>
        <v>2.2558277767625785E-3</v>
      </c>
      <c r="E6468" s="166">
        <f t="shared" si="1415"/>
        <v>24.291375447755232</v>
      </c>
      <c r="F6468" s="167">
        <f t="shared" si="1416"/>
        <v>14.523019226797532</v>
      </c>
      <c r="G6468" s="167">
        <f t="shared" si="1406"/>
        <v>504704.30097600806</v>
      </c>
      <c r="H6468" s="167">
        <f t="shared" si="1407"/>
        <v>271299.98899881309</v>
      </c>
      <c r="I6468" s="168">
        <f t="shared" si="1408"/>
        <v>776004.28997482115</v>
      </c>
      <c r="J6468" s="168">
        <f t="shared" si="1410"/>
        <v>714640.83492082532</v>
      </c>
      <c r="K6468" s="94"/>
      <c r="L6468" s="265">
        <f t="shared" si="1409"/>
        <v>295713.39881833136</v>
      </c>
      <c r="M6468" s="265">
        <f>$G6468*NonHospFrac+theModel!$H6468*NonHospFrac</f>
        <v>480290.89115648973</v>
      </c>
      <c r="N6468" s="266">
        <f t="shared" si="1411"/>
        <v>776004.28997482103</v>
      </c>
      <c r="O6468" s="158"/>
      <c r="P6468" s="265">
        <f t="shared" si="1412"/>
        <v>272329.51281192695</v>
      </c>
      <c r="Q6468" s="265">
        <f t="shared" si="1413"/>
        <v>480289.33090587071</v>
      </c>
      <c r="R6468" s="266">
        <f t="shared" si="1414"/>
        <v>752618.84371779766</v>
      </c>
    </row>
    <row r="6469" spans="1:18" x14ac:dyDescent="0.25">
      <c r="A6469" s="81">
        <v>6438</v>
      </c>
      <c r="B6469" s="93">
        <f t="shared" si="1403"/>
        <v>8.5798101849331141E-54</v>
      </c>
      <c r="C6469" s="178">
        <f t="shared" si="1404"/>
        <v>8.560455610798591E-54</v>
      </c>
      <c r="D6469" s="165">
        <f t="shared" si="1405"/>
        <v>2.2558277767625785E-3</v>
      </c>
      <c r="E6469" s="166">
        <f t="shared" si="1415"/>
        <v>24.291375447755232</v>
      </c>
      <c r="F6469" s="167">
        <f t="shared" si="1416"/>
        <v>14.525275054574294</v>
      </c>
      <c r="G6469" s="167">
        <f t="shared" si="1406"/>
        <v>504782.69555522146</v>
      </c>
      <c r="H6469" s="167">
        <f t="shared" si="1407"/>
        <v>271299.98899881309</v>
      </c>
      <c r="I6469" s="168">
        <f t="shared" si="1408"/>
        <v>776082.68455403461</v>
      </c>
      <c r="J6469" s="168">
        <f t="shared" si="1410"/>
        <v>714701.13442490704</v>
      </c>
      <c r="K6469" s="94"/>
      <c r="L6469" s="265">
        <f t="shared" si="1409"/>
        <v>295743.27278651379</v>
      </c>
      <c r="M6469" s="265">
        <f>$G6469*NonHospFrac+theModel!$H6469*NonHospFrac</f>
        <v>480339.41176752071</v>
      </c>
      <c r="N6469" s="266">
        <f t="shared" si="1411"/>
        <v>776082.68455403449</v>
      </c>
      <c r="O6469" s="158"/>
      <c r="P6469" s="265">
        <f t="shared" si="1412"/>
        <v>272352.49125615647</v>
      </c>
      <c r="Q6469" s="265">
        <f t="shared" si="1413"/>
        <v>480337.85151690169</v>
      </c>
      <c r="R6469" s="266">
        <f t="shared" si="1414"/>
        <v>752690.34277305822</v>
      </c>
    </row>
    <row r="6470" spans="1:18" x14ac:dyDescent="0.25">
      <c r="A6470" s="81">
        <v>6439</v>
      </c>
      <c r="B6470" s="93">
        <f t="shared" si="1403"/>
        <v>8.4195353902775024E-54</v>
      </c>
      <c r="C6470" s="178">
        <f t="shared" si="1404"/>
        <v>8.4005423684766794E-54</v>
      </c>
      <c r="D6470" s="165">
        <f t="shared" si="1405"/>
        <v>2.2558277767625785E-3</v>
      </c>
      <c r="E6470" s="166">
        <f t="shared" si="1415"/>
        <v>24.291375447755232</v>
      </c>
      <c r="F6470" s="167">
        <f t="shared" si="1416"/>
        <v>14.527530882351057</v>
      </c>
      <c r="G6470" s="167">
        <f t="shared" si="1406"/>
        <v>504861.09013443487</v>
      </c>
      <c r="H6470" s="167">
        <f t="shared" si="1407"/>
        <v>271299.98899881309</v>
      </c>
      <c r="I6470" s="168">
        <f t="shared" si="1408"/>
        <v>776161.07913324796</v>
      </c>
      <c r="J6470" s="168">
        <f t="shared" si="1410"/>
        <v>714761.43147106224</v>
      </c>
      <c r="K6470" s="94"/>
      <c r="L6470" s="265">
        <f t="shared" si="1409"/>
        <v>295773.14675469615</v>
      </c>
      <c r="M6470" s="265">
        <f>$G6470*NonHospFrac+theModel!$H6470*NonHospFrac</f>
        <v>480387.93237855169</v>
      </c>
      <c r="N6470" s="266">
        <f t="shared" si="1411"/>
        <v>776161.07913324784</v>
      </c>
      <c r="O6470" s="158"/>
      <c r="P6470" s="265">
        <f t="shared" si="1412"/>
        <v>272375.46876373934</v>
      </c>
      <c r="Q6470" s="265">
        <f t="shared" si="1413"/>
        <v>480386.37212793267</v>
      </c>
      <c r="R6470" s="266">
        <f t="shared" si="1414"/>
        <v>752761.84089167207</v>
      </c>
    </row>
    <row r="6471" spans="1:18" x14ac:dyDescent="0.25">
      <c r="A6471" s="81">
        <v>6440</v>
      </c>
      <c r="B6471" s="93">
        <f t="shared" si="1403"/>
        <v>8.2622546023945599E-54</v>
      </c>
      <c r="C6471" s="178">
        <f t="shared" si="1404"/>
        <v>8.2436163789637933E-54</v>
      </c>
      <c r="D6471" s="165">
        <f t="shared" si="1405"/>
        <v>2.2558277767625785E-3</v>
      </c>
      <c r="E6471" s="166">
        <f t="shared" si="1415"/>
        <v>24.291375447755232</v>
      </c>
      <c r="F6471" s="167">
        <f t="shared" si="1416"/>
        <v>14.529786710127819</v>
      </c>
      <c r="G6471" s="167">
        <f t="shared" si="1406"/>
        <v>504939.48471364827</v>
      </c>
      <c r="H6471" s="167">
        <f t="shared" si="1407"/>
        <v>271299.98899881309</v>
      </c>
      <c r="I6471" s="168">
        <f t="shared" si="1408"/>
        <v>776239.4737124613</v>
      </c>
      <c r="J6471" s="168">
        <f t="shared" si="1410"/>
        <v>714821.72605939105</v>
      </c>
      <c r="K6471" s="94"/>
      <c r="L6471" s="265">
        <f t="shared" si="1409"/>
        <v>295803.02072287863</v>
      </c>
      <c r="M6471" s="265">
        <f>$G6471*NonHospFrac+theModel!$H6471*NonHospFrac</f>
        <v>480436.45298958267</v>
      </c>
      <c r="N6471" s="266">
        <f t="shared" si="1411"/>
        <v>776239.4737124613</v>
      </c>
      <c r="O6471" s="158"/>
      <c r="P6471" s="265">
        <f t="shared" si="1412"/>
        <v>272398.44533471385</v>
      </c>
      <c r="Q6471" s="265">
        <f t="shared" si="1413"/>
        <v>480434.89273896365</v>
      </c>
      <c r="R6471" s="266">
        <f t="shared" si="1414"/>
        <v>752833.3380736775</v>
      </c>
    </row>
    <row r="6472" spans="1:18" x14ac:dyDescent="0.25">
      <c r="A6472" s="81">
        <v>6441</v>
      </c>
      <c r="B6472" s="93">
        <f t="shared" si="1403"/>
        <v>8.1079118918628463E-54</v>
      </c>
      <c r="C6472" s="178">
        <f t="shared" si="1404"/>
        <v>8.0896218390056385E-54</v>
      </c>
      <c r="D6472" s="165">
        <f t="shared" si="1405"/>
        <v>2.2558277767625785E-3</v>
      </c>
      <c r="E6472" s="166">
        <f t="shared" si="1415"/>
        <v>24.291375447755232</v>
      </c>
      <c r="F6472" s="167">
        <f t="shared" si="1416"/>
        <v>14.532042537904582</v>
      </c>
      <c r="G6472" s="167">
        <f t="shared" si="1406"/>
        <v>505017.87929286162</v>
      </c>
      <c r="H6472" s="167">
        <f t="shared" si="1407"/>
        <v>271299.98899881309</v>
      </c>
      <c r="I6472" s="168">
        <f t="shared" si="1408"/>
        <v>776317.86829167465</v>
      </c>
      <c r="J6472" s="168">
        <f t="shared" si="1410"/>
        <v>714882.0181899938</v>
      </c>
      <c r="K6472" s="94"/>
      <c r="L6472" s="265">
        <f t="shared" si="1409"/>
        <v>295832.894691061</v>
      </c>
      <c r="M6472" s="265">
        <f>$G6472*NonHospFrac+theModel!$H6472*NonHospFrac</f>
        <v>480484.97360061365</v>
      </c>
      <c r="N6472" s="266">
        <f t="shared" si="1411"/>
        <v>776317.86829167465</v>
      </c>
      <c r="O6472" s="158"/>
      <c r="P6472" s="265">
        <f t="shared" si="1412"/>
        <v>272421.42096911801</v>
      </c>
      <c r="Q6472" s="265">
        <f t="shared" si="1413"/>
        <v>480483.41334999463</v>
      </c>
      <c r="R6472" s="266">
        <f t="shared" si="1414"/>
        <v>752904.83431911259</v>
      </c>
    </row>
    <row r="6473" spans="1:18" x14ac:dyDescent="0.25">
      <c r="A6473" s="81">
        <v>6442</v>
      </c>
      <c r="B6473" s="93">
        <f t="shared" si="1403"/>
        <v>7.9564523740477432E-54</v>
      </c>
      <c r="C6473" s="178">
        <f t="shared" si="1404"/>
        <v>7.9385039877778774E-54</v>
      </c>
      <c r="D6473" s="165">
        <f t="shared" si="1405"/>
        <v>2.2558277767625785E-3</v>
      </c>
      <c r="E6473" s="166">
        <f t="shared" si="1415"/>
        <v>24.291375447755232</v>
      </c>
      <c r="F6473" s="167">
        <f t="shared" si="1416"/>
        <v>14.534298365681344</v>
      </c>
      <c r="G6473" s="167">
        <f t="shared" si="1406"/>
        <v>505096.27387207514</v>
      </c>
      <c r="H6473" s="167">
        <f t="shared" si="1407"/>
        <v>271299.98899881309</v>
      </c>
      <c r="I6473" s="168">
        <f t="shared" si="1408"/>
        <v>776396.26287088823</v>
      </c>
      <c r="J6473" s="168">
        <f t="shared" si="1410"/>
        <v>714942.30786297075</v>
      </c>
      <c r="K6473" s="94"/>
      <c r="L6473" s="265">
        <f t="shared" si="1409"/>
        <v>295862.76865924348</v>
      </c>
      <c r="M6473" s="265">
        <f>$G6473*NonHospFrac+theModel!$H6473*NonHospFrac</f>
        <v>480533.49421164475</v>
      </c>
      <c r="N6473" s="266">
        <f t="shared" si="1411"/>
        <v>776396.26287088823</v>
      </c>
      <c r="O6473" s="158"/>
      <c r="P6473" s="265">
        <f t="shared" si="1412"/>
        <v>272444.3956669902</v>
      </c>
      <c r="Q6473" s="265">
        <f t="shared" si="1413"/>
        <v>480531.93396102573</v>
      </c>
      <c r="R6473" s="266">
        <f t="shared" si="1414"/>
        <v>752976.32962801587</v>
      </c>
    </row>
    <row r="6474" spans="1:18" x14ac:dyDescent="0.25">
      <c r="A6474" s="81">
        <v>6443</v>
      </c>
      <c r="B6474" s="93">
        <f t="shared" si="1403"/>
        <v>7.8078221895856099E-54</v>
      </c>
      <c r="C6474" s="178">
        <f t="shared" si="1404"/>
        <v>7.7902090874143196E-54</v>
      </c>
      <c r="D6474" s="165">
        <f t="shared" si="1405"/>
        <v>2.2558277767625785E-3</v>
      </c>
      <c r="E6474" s="166">
        <f t="shared" si="1415"/>
        <v>24.291375447755232</v>
      </c>
      <c r="F6474" s="167">
        <f t="shared" si="1416"/>
        <v>14.536554193458107</v>
      </c>
      <c r="G6474" s="167">
        <f t="shared" si="1406"/>
        <v>505174.66845128854</v>
      </c>
      <c r="H6474" s="167">
        <f t="shared" si="1407"/>
        <v>271299.98899881309</v>
      </c>
      <c r="I6474" s="168">
        <f t="shared" si="1408"/>
        <v>776474.65745010157</v>
      </c>
      <c r="J6474" s="168">
        <f t="shared" si="1410"/>
        <v>715002.59507842176</v>
      </c>
      <c r="K6474" s="94"/>
      <c r="L6474" s="265">
        <f t="shared" si="1409"/>
        <v>295892.6426274259</v>
      </c>
      <c r="M6474" s="265">
        <f>$G6474*NonHospFrac+theModel!$H6474*NonHospFrac</f>
        <v>480582.01482267573</v>
      </c>
      <c r="N6474" s="266">
        <f t="shared" si="1411"/>
        <v>776474.65745010157</v>
      </c>
      <c r="O6474" s="158"/>
      <c r="P6474" s="265">
        <f t="shared" si="1412"/>
        <v>272467.3694283684</v>
      </c>
      <c r="Q6474" s="265">
        <f t="shared" si="1413"/>
        <v>480580.45457205671</v>
      </c>
      <c r="R6474" s="266">
        <f t="shared" si="1414"/>
        <v>753047.82400042517</v>
      </c>
    </row>
    <row r="6475" spans="1:18" x14ac:dyDescent="0.25">
      <c r="A6475" s="81">
        <v>6444</v>
      </c>
      <c r="B6475" s="93">
        <f t="shared" si="1403"/>
        <v>7.6619684852295563E-54</v>
      </c>
      <c r="C6475" s="178">
        <f t="shared" si="1404"/>
        <v>7.6446844038958956E-54</v>
      </c>
      <c r="D6475" s="165">
        <f t="shared" si="1405"/>
        <v>2.2558277767625785E-3</v>
      </c>
      <c r="E6475" s="166">
        <f t="shared" si="1415"/>
        <v>24.291375447755232</v>
      </c>
      <c r="F6475" s="167">
        <f t="shared" si="1416"/>
        <v>14.53881002123487</v>
      </c>
      <c r="G6475" s="167">
        <f t="shared" si="1406"/>
        <v>505253.063030502</v>
      </c>
      <c r="H6475" s="167">
        <f t="shared" si="1407"/>
        <v>271299.98899881309</v>
      </c>
      <c r="I6475" s="168">
        <f t="shared" si="1408"/>
        <v>776553.05202931515</v>
      </c>
      <c r="J6475" s="168">
        <f t="shared" si="1410"/>
        <v>715062.87983644742</v>
      </c>
      <c r="K6475" s="94"/>
      <c r="L6475" s="265">
        <f t="shared" si="1409"/>
        <v>295922.51659560832</v>
      </c>
      <c r="M6475" s="265">
        <f>$G6475*NonHospFrac+theModel!$H6475*NonHospFrac</f>
        <v>480630.53543370671</v>
      </c>
      <c r="N6475" s="266">
        <f t="shared" si="1411"/>
        <v>776553.05202931503</v>
      </c>
      <c r="O6475" s="158"/>
      <c r="P6475" s="265">
        <f t="shared" si="1412"/>
        <v>272490.34225329087</v>
      </c>
      <c r="Q6475" s="265">
        <f t="shared" si="1413"/>
        <v>480628.97518308769</v>
      </c>
      <c r="R6475" s="266">
        <f t="shared" si="1414"/>
        <v>753119.31743637857</v>
      </c>
    </row>
    <row r="6476" spans="1:18" x14ac:dyDescent="0.25">
      <c r="A6476" s="81">
        <v>6445</v>
      </c>
      <c r="B6476" s="93">
        <f t="shared" si="1403"/>
        <v>7.518839395056496E-54</v>
      </c>
      <c r="C6476" s="178">
        <f t="shared" si="1404"/>
        <v>7.501878188300111E-54</v>
      </c>
      <c r="D6476" s="165">
        <f t="shared" si="1405"/>
        <v>2.2558277767625785E-3</v>
      </c>
      <c r="E6476" s="166">
        <f t="shared" si="1415"/>
        <v>24.291375447755232</v>
      </c>
      <c r="F6476" s="167">
        <f t="shared" si="1416"/>
        <v>14.541065849011632</v>
      </c>
      <c r="G6476" s="167">
        <f t="shared" si="1406"/>
        <v>505331.45760971535</v>
      </c>
      <c r="H6476" s="167">
        <f t="shared" si="1407"/>
        <v>271299.98899881309</v>
      </c>
      <c r="I6476" s="168">
        <f t="shared" si="1408"/>
        <v>776631.44660852849</v>
      </c>
      <c r="J6476" s="168">
        <f t="shared" si="1410"/>
        <v>715123.1621371475</v>
      </c>
      <c r="K6476" s="94"/>
      <c r="L6476" s="265">
        <f t="shared" si="1409"/>
        <v>295952.39056379069</v>
      </c>
      <c r="M6476" s="265">
        <f>$G6476*NonHospFrac+theModel!$H6476*NonHospFrac</f>
        <v>480679.05604473769</v>
      </c>
      <c r="N6476" s="266">
        <f t="shared" si="1411"/>
        <v>776631.44660852838</v>
      </c>
      <c r="O6476" s="158"/>
      <c r="P6476" s="265">
        <f t="shared" si="1412"/>
        <v>272513.31414179574</v>
      </c>
      <c r="Q6476" s="265">
        <f t="shared" si="1413"/>
        <v>480677.49579411867</v>
      </c>
      <c r="R6476" s="266">
        <f t="shared" si="1414"/>
        <v>753190.80993591435</v>
      </c>
    </row>
    <row r="6477" spans="1:18" x14ac:dyDescent="0.25">
      <c r="A6477" s="81">
        <v>6446</v>
      </c>
      <c r="B6477" s="93">
        <f t="shared" si="1403"/>
        <v>7.37838402202175E-54</v>
      </c>
      <c r="C6477" s="178">
        <f t="shared" si="1404"/>
        <v>7.3617396583972521E-54</v>
      </c>
      <c r="D6477" s="165">
        <f t="shared" si="1405"/>
        <v>2.2558277767625785E-3</v>
      </c>
      <c r="E6477" s="166">
        <f t="shared" si="1415"/>
        <v>24.291375447755232</v>
      </c>
      <c r="F6477" s="167">
        <f t="shared" si="1416"/>
        <v>14.543321676788395</v>
      </c>
      <c r="G6477" s="167">
        <f t="shared" si="1406"/>
        <v>505409.85218892881</v>
      </c>
      <c r="H6477" s="167">
        <f t="shared" si="1407"/>
        <v>271299.98899881309</v>
      </c>
      <c r="I6477" s="168">
        <f t="shared" si="1408"/>
        <v>776709.84118774184</v>
      </c>
      <c r="J6477" s="168">
        <f t="shared" si="1410"/>
        <v>715183.44198062224</v>
      </c>
      <c r="K6477" s="94"/>
      <c r="L6477" s="265">
        <f t="shared" si="1409"/>
        <v>295982.26453197317</v>
      </c>
      <c r="M6477" s="265">
        <f>$G6477*NonHospFrac+theModel!$H6477*NonHospFrac</f>
        <v>480727.57665576867</v>
      </c>
      <c r="N6477" s="266">
        <f t="shared" si="1411"/>
        <v>776709.84118774184</v>
      </c>
      <c r="O6477" s="158"/>
      <c r="P6477" s="265">
        <f t="shared" si="1412"/>
        <v>272536.28509392129</v>
      </c>
      <c r="Q6477" s="265">
        <f t="shared" si="1413"/>
        <v>480726.01640514965</v>
      </c>
      <c r="R6477" s="266">
        <f t="shared" si="1414"/>
        <v>753262.30149907095</v>
      </c>
    </row>
    <row r="6478" spans="1:18" x14ac:dyDescent="0.25">
      <c r="A6478" s="81">
        <v>6447</v>
      </c>
      <c r="B6478" s="93">
        <f t="shared" si="1403"/>
        <v>7.2405524198616478E-54</v>
      </c>
      <c r="C6478" s="178">
        <f t="shared" si="1404"/>
        <v>7.2242189805938188E-54</v>
      </c>
      <c r="D6478" s="165">
        <f t="shared" si="1405"/>
        <v>2.2558277767625785E-3</v>
      </c>
      <c r="E6478" s="166">
        <f t="shared" si="1415"/>
        <v>24.291375447755232</v>
      </c>
      <c r="F6478" s="167">
        <f t="shared" si="1416"/>
        <v>14.545577504565157</v>
      </c>
      <c r="G6478" s="167">
        <f t="shared" si="1406"/>
        <v>505488.24676814227</v>
      </c>
      <c r="H6478" s="167">
        <f t="shared" si="1407"/>
        <v>271299.98899881309</v>
      </c>
      <c r="I6478" s="168">
        <f t="shared" si="1408"/>
        <v>776788.23576695542</v>
      </c>
      <c r="J6478" s="168">
        <f t="shared" si="1410"/>
        <v>715243.7193669721</v>
      </c>
      <c r="K6478" s="94"/>
      <c r="L6478" s="265">
        <f t="shared" si="1409"/>
        <v>296012.13850015565</v>
      </c>
      <c r="M6478" s="265">
        <f>$G6478*NonHospFrac+theModel!$H6478*NonHospFrac</f>
        <v>480776.09726679977</v>
      </c>
      <c r="N6478" s="266">
        <f t="shared" si="1411"/>
        <v>776788.23576695542</v>
      </c>
      <c r="O6478" s="158"/>
      <c r="P6478" s="265">
        <f t="shared" si="1412"/>
        <v>272559.25510970561</v>
      </c>
      <c r="Q6478" s="265">
        <f t="shared" si="1413"/>
        <v>480774.53701618075</v>
      </c>
      <c r="R6478" s="266">
        <f t="shared" si="1414"/>
        <v>753333.79212588631</v>
      </c>
    </row>
    <row r="6479" spans="1:18" x14ac:dyDescent="0.25">
      <c r="A6479" s="81">
        <v>6448</v>
      </c>
      <c r="B6479" s="93">
        <f t="shared" si="1403"/>
        <v>7.1052955753308345E-54</v>
      </c>
      <c r="C6479" s="178">
        <f t="shared" si="1404"/>
        <v>7.0892672522098954E-54</v>
      </c>
      <c r="D6479" s="165">
        <f t="shared" si="1405"/>
        <v>2.2558277767625785E-3</v>
      </c>
      <c r="E6479" s="166">
        <f t="shared" si="1415"/>
        <v>24.291375447755232</v>
      </c>
      <c r="F6479" s="167">
        <f t="shared" si="1416"/>
        <v>14.54783333234192</v>
      </c>
      <c r="G6479" s="167">
        <f t="shared" si="1406"/>
        <v>505566.64134735567</v>
      </c>
      <c r="H6479" s="167">
        <f t="shared" si="1407"/>
        <v>271299.98899881309</v>
      </c>
      <c r="I6479" s="168">
        <f t="shared" si="1408"/>
        <v>776866.63034616876</v>
      </c>
      <c r="J6479" s="168">
        <f t="shared" si="1410"/>
        <v>715303.99429629685</v>
      </c>
      <c r="K6479" s="94"/>
      <c r="L6479" s="265">
        <f t="shared" si="1409"/>
        <v>296042.01246833801</v>
      </c>
      <c r="M6479" s="265">
        <f>$G6479*NonHospFrac+theModel!$H6479*NonHospFrac</f>
        <v>480824.61787783075</v>
      </c>
      <c r="N6479" s="266">
        <f t="shared" si="1411"/>
        <v>776866.63034616876</v>
      </c>
      <c r="O6479" s="158"/>
      <c r="P6479" s="265">
        <f t="shared" si="1412"/>
        <v>272582.22418918676</v>
      </c>
      <c r="Q6479" s="265">
        <f t="shared" si="1413"/>
        <v>480823.05762721173</v>
      </c>
      <c r="R6479" s="266">
        <f t="shared" si="1414"/>
        <v>753405.28181639849</v>
      </c>
    </row>
    <row r="6480" spans="1:18" x14ac:dyDescent="0.25">
      <c r="A6480" s="81">
        <v>6449</v>
      </c>
      <c r="B6480" s="93">
        <f t="shared" si="1403"/>
        <v>6.9725653907747062E-54</v>
      </c>
      <c r="C6480" s="178">
        <f t="shared" si="1404"/>
        <v>6.9568364840909036E-54</v>
      </c>
      <c r="D6480" s="165">
        <f t="shared" si="1405"/>
        <v>2.2558277767625785E-3</v>
      </c>
      <c r="E6480" s="166">
        <f t="shared" si="1415"/>
        <v>24.291375447755232</v>
      </c>
      <c r="F6480" s="167">
        <f t="shared" si="1416"/>
        <v>14.550089160118683</v>
      </c>
      <c r="G6480" s="167">
        <f t="shared" si="1406"/>
        <v>505645.03592656902</v>
      </c>
      <c r="H6480" s="167">
        <f t="shared" si="1407"/>
        <v>271299.98899881309</v>
      </c>
      <c r="I6480" s="168">
        <f t="shared" si="1408"/>
        <v>776945.02492538211</v>
      </c>
      <c r="J6480" s="168">
        <f t="shared" si="1410"/>
        <v>715364.26676869683</v>
      </c>
      <c r="K6480" s="94"/>
      <c r="L6480" s="265">
        <f t="shared" si="1409"/>
        <v>296071.88643652044</v>
      </c>
      <c r="M6480" s="265">
        <f>$G6480*NonHospFrac+theModel!$H6480*NonHospFrac</f>
        <v>480873.13848886162</v>
      </c>
      <c r="N6480" s="266">
        <f t="shared" si="1411"/>
        <v>776945.02492538211</v>
      </c>
      <c r="O6480" s="158"/>
      <c r="P6480" s="265">
        <f t="shared" si="1412"/>
        <v>272605.19233240304</v>
      </c>
      <c r="Q6480" s="265">
        <f t="shared" si="1413"/>
        <v>480871.5782382426</v>
      </c>
      <c r="R6480" s="266">
        <f t="shared" si="1414"/>
        <v>753476.77057064557</v>
      </c>
    </row>
    <row r="6481" spans="1:18" x14ac:dyDescent="0.25">
      <c r="A6481" s="81">
        <v>6450</v>
      </c>
      <c r="B6481" s="93">
        <f t="shared" si="1403"/>
        <v>6.8423146670241332E-54</v>
      </c>
      <c r="C6481" s="178">
        <f t="shared" si="1404"/>
        <v>6.8268795835409098E-54</v>
      </c>
      <c r="D6481" s="165">
        <f t="shared" si="1405"/>
        <v>2.2558277767625785E-3</v>
      </c>
      <c r="E6481" s="166">
        <f t="shared" si="1415"/>
        <v>24.291375447755232</v>
      </c>
      <c r="F6481" s="167">
        <f t="shared" si="1416"/>
        <v>14.552344987895445</v>
      </c>
      <c r="G6481" s="167">
        <f t="shared" si="1406"/>
        <v>505723.43050578248</v>
      </c>
      <c r="H6481" s="167">
        <f t="shared" si="1407"/>
        <v>271299.98899881309</v>
      </c>
      <c r="I6481" s="168">
        <f t="shared" si="1408"/>
        <v>777023.41950459557</v>
      </c>
      <c r="J6481" s="168">
        <f t="shared" si="1410"/>
        <v>715424.53678427229</v>
      </c>
      <c r="K6481" s="94"/>
      <c r="L6481" s="265">
        <f t="shared" si="1409"/>
        <v>296101.76040470286</v>
      </c>
      <c r="M6481" s="265">
        <f>$G6481*NonHospFrac+theModel!$H6481*NonHospFrac</f>
        <v>480921.65909989271</v>
      </c>
      <c r="N6481" s="266">
        <f t="shared" si="1411"/>
        <v>777023.41950459557</v>
      </c>
      <c r="O6481" s="158"/>
      <c r="P6481" s="265">
        <f t="shared" si="1412"/>
        <v>272628.15953939263</v>
      </c>
      <c r="Q6481" s="265">
        <f t="shared" si="1413"/>
        <v>480920.09884927369</v>
      </c>
      <c r="R6481" s="266">
        <f t="shared" si="1414"/>
        <v>753548.25838866632</v>
      </c>
    </row>
    <row r="6482" spans="1:18" x14ac:dyDescent="0.25">
      <c r="A6482" s="81">
        <v>6451</v>
      </c>
      <c r="B6482" s="93">
        <f t="shared" si="1403"/>
        <v>6.7144970866129286E-54</v>
      </c>
      <c r="C6482" s="178">
        <f t="shared" si="1404"/>
        <v>6.6993503375779554E-54</v>
      </c>
      <c r="D6482" s="165">
        <f t="shared" si="1405"/>
        <v>2.2558277767625785E-3</v>
      </c>
      <c r="E6482" s="166">
        <f t="shared" si="1415"/>
        <v>24.291375447755232</v>
      </c>
      <c r="F6482" s="167">
        <f t="shared" si="1416"/>
        <v>14.554600815672208</v>
      </c>
      <c r="G6482" s="167">
        <f t="shared" si="1406"/>
        <v>505801.82508499594</v>
      </c>
      <c r="H6482" s="167">
        <f t="shared" si="1407"/>
        <v>271299.98899881309</v>
      </c>
      <c r="I6482" s="168">
        <f t="shared" si="1408"/>
        <v>777101.81408380903</v>
      </c>
      <c r="J6482" s="168">
        <f t="shared" si="1410"/>
        <v>715484.80434312322</v>
      </c>
      <c r="K6482" s="94"/>
      <c r="L6482" s="265">
        <f t="shared" si="1409"/>
        <v>296131.63437288534</v>
      </c>
      <c r="M6482" s="265">
        <f>$G6482*NonHospFrac+theModel!$H6482*NonHospFrac</f>
        <v>480970.17971092369</v>
      </c>
      <c r="N6482" s="266">
        <f t="shared" si="1411"/>
        <v>777101.81408380903</v>
      </c>
      <c r="O6482" s="158"/>
      <c r="P6482" s="265">
        <f t="shared" si="1412"/>
        <v>272651.12581019365</v>
      </c>
      <c r="Q6482" s="265">
        <f t="shared" si="1413"/>
        <v>480968.61946030468</v>
      </c>
      <c r="R6482" s="266">
        <f t="shared" si="1414"/>
        <v>753619.74527049833</v>
      </c>
    </row>
    <row r="6483" spans="1:18" x14ac:dyDescent="0.25">
      <c r="A6483" s="81">
        <v>6452</v>
      </c>
      <c r="B6483" s="93">
        <f t="shared" si="1403"/>
        <v>6.5890671973058643E-54</v>
      </c>
      <c r="C6483" s="178">
        <f t="shared" si="1404"/>
        <v>6.574203396499227E-54</v>
      </c>
      <c r="D6483" s="165">
        <f t="shared" si="1405"/>
        <v>2.2558277767625785E-3</v>
      </c>
      <c r="E6483" s="166">
        <f t="shared" si="1415"/>
        <v>24.291375447755232</v>
      </c>
      <c r="F6483" s="167">
        <f t="shared" si="1416"/>
        <v>14.55685664344897</v>
      </c>
      <c r="G6483" s="167">
        <f t="shared" si="1406"/>
        <v>505880.21966420935</v>
      </c>
      <c r="H6483" s="167">
        <f t="shared" si="1407"/>
        <v>271299.98899881309</v>
      </c>
      <c r="I6483" s="168">
        <f t="shared" si="1408"/>
        <v>777180.20866302238</v>
      </c>
      <c r="J6483" s="168">
        <f t="shared" si="1410"/>
        <v>715545.06944534974</v>
      </c>
      <c r="K6483" s="94"/>
      <c r="L6483" s="265">
        <f t="shared" si="1409"/>
        <v>296161.5083410677</v>
      </c>
      <c r="M6483" s="265">
        <f>$G6483*NonHospFrac+theModel!$H6483*NonHospFrac</f>
        <v>481018.70032195468</v>
      </c>
      <c r="N6483" s="266">
        <f t="shared" si="1411"/>
        <v>777180.20866302238</v>
      </c>
      <c r="O6483" s="158"/>
      <c r="P6483" s="265">
        <f t="shared" si="1412"/>
        <v>272674.09114484419</v>
      </c>
      <c r="Q6483" s="265">
        <f t="shared" si="1413"/>
        <v>481017.14007133566</v>
      </c>
      <c r="R6483" s="266">
        <f t="shared" si="1414"/>
        <v>753691.23121617991</v>
      </c>
    </row>
    <row r="6484" spans="1:18" x14ac:dyDescent="0.25">
      <c r="A6484" s="81">
        <v>6453</v>
      </c>
      <c r="B6484" s="93">
        <f t="shared" si="1403"/>
        <v>6.4659803959363484E-54</v>
      </c>
      <c r="C6484" s="178">
        <f t="shared" si="1404"/>
        <v>6.4513942577551924E-54</v>
      </c>
      <c r="D6484" s="165">
        <f t="shared" si="1405"/>
        <v>2.2558277767625785E-3</v>
      </c>
      <c r="E6484" s="166">
        <f t="shared" si="1415"/>
        <v>24.291375447755232</v>
      </c>
      <c r="F6484" s="167">
        <f t="shared" si="1416"/>
        <v>14.559112471225733</v>
      </c>
      <c r="G6484" s="167">
        <f t="shared" si="1406"/>
        <v>505958.61424342269</v>
      </c>
      <c r="H6484" s="167">
        <f t="shared" si="1407"/>
        <v>271299.98899881309</v>
      </c>
      <c r="I6484" s="168">
        <f t="shared" si="1408"/>
        <v>777258.60324223572</v>
      </c>
      <c r="J6484" s="168">
        <f t="shared" si="1410"/>
        <v>715605.33209105209</v>
      </c>
      <c r="K6484" s="94"/>
      <c r="L6484" s="265">
        <f t="shared" si="1409"/>
        <v>296191.38230925013</v>
      </c>
      <c r="M6484" s="265">
        <f>$G6484*NonHospFrac+theModel!$H6484*NonHospFrac</f>
        <v>481067.22093298566</v>
      </c>
      <c r="N6484" s="266">
        <f t="shared" si="1411"/>
        <v>777258.60324223572</v>
      </c>
      <c r="O6484" s="158"/>
      <c r="P6484" s="265">
        <f t="shared" si="1412"/>
        <v>272697.05554338254</v>
      </c>
      <c r="Q6484" s="265">
        <f t="shared" si="1413"/>
        <v>481065.66068236664</v>
      </c>
      <c r="R6484" s="266">
        <f t="shared" si="1414"/>
        <v>753762.71622574911</v>
      </c>
    </row>
    <row r="6485" spans="1:18" x14ac:dyDescent="0.25">
      <c r="A6485" s="81">
        <v>6454</v>
      </c>
      <c r="B6485" s="93">
        <f t="shared" si="1403"/>
        <v>6.3451929125459784E-54</v>
      </c>
      <c r="C6485" s="178">
        <f t="shared" si="1404"/>
        <v>6.3308792501249405E-54</v>
      </c>
      <c r="D6485" s="165">
        <f t="shared" si="1405"/>
        <v>2.2558277767625785E-3</v>
      </c>
      <c r="E6485" s="166">
        <f t="shared" si="1415"/>
        <v>24.291375447755232</v>
      </c>
      <c r="F6485" s="167">
        <f t="shared" si="1416"/>
        <v>14.561368299002496</v>
      </c>
      <c r="G6485" s="167">
        <f t="shared" si="1406"/>
        <v>506037.00882263621</v>
      </c>
      <c r="H6485" s="167">
        <f t="shared" si="1407"/>
        <v>271299.98899881309</v>
      </c>
      <c r="I6485" s="168">
        <f t="shared" si="1408"/>
        <v>777336.9978214493</v>
      </c>
      <c r="J6485" s="168">
        <f t="shared" si="1410"/>
        <v>715665.59228033049</v>
      </c>
      <c r="K6485" s="94"/>
      <c r="L6485" s="265">
        <f t="shared" si="1409"/>
        <v>296221.25627743255</v>
      </c>
      <c r="M6485" s="265">
        <f>$G6485*NonHospFrac+theModel!$H6485*NonHospFrac</f>
        <v>481115.74154401664</v>
      </c>
      <c r="N6485" s="266">
        <f t="shared" si="1411"/>
        <v>777336.99782144919</v>
      </c>
      <c r="O6485" s="158"/>
      <c r="P6485" s="265">
        <f t="shared" si="1412"/>
        <v>272720.01900584676</v>
      </c>
      <c r="Q6485" s="265">
        <f t="shared" si="1413"/>
        <v>481114.18129339762</v>
      </c>
      <c r="R6485" s="266">
        <f t="shared" si="1414"/>
        <v>753834.20029924437</v>
      </c>
    </row>
    <row r="6486" spans="1:18" x14ac:dyDescent="0.25">
      <c r="A6486" s="81">
        <v>6455</v>
      </c>
      <c r="B6486" s="93">
        <f t="shared" si="1403"/>
        <v>6.2266617948185491E-54</v>
      </c>
      <c r="C6486" s="178">
        <f t="shared" si="1404"/>
        <v>6.2126155181852908E-54</v>
      </c>
      <c r="D6486" s="165">
        <f t="shared" si="1405"/>
        <v>2.2558277767625785E-3</v>
      </c>
      <c r="E6486" s="166">
        <f t="shared" si="1415"/>
        <v>24.291375447755232</v>
      </c>
      <c r="F6486" s="167">
        <f t="shared" si="1416"/>
        <v>14.563624126779258</v>
      </c>
      <c r="G6486" s="167">
        <f t="shared" si="1406"/>
        <v>506115.40340184962</v>
      </c>
      <c r="H6486" s="167">
        <f t="shared" si="1407"/>
        <v>271299.98899881309</v>
      </c>
      <c r="I6486" s="168">
        <f t="shared" si="1408"/>
        <v>777415.39240066265</v>
      </c>
      <c r="J6486" s="168">
        <f t="shared" si="1410"/>
        <v>715725.85001328483</v>
      </c>
      <c r="K6486" s="94"/>
      <c r="L6486" s="265">
        <f t="shared" si="1409"/>
        <v>296251.13024561503</v>
      </c>
      <c r="M6486" s="265">
        <f>$G6486*NonHospFrac+theModel!$H6486*NonHospFrac</f>
        <v>481164.26215504762</v>
      </c>
      <c r="N6486" s="266">
        <f t="shared" si="1411"/>
        <v>777415.39240066265</v>
      </c>
      <c r="O6486" s="158"/>
      <c r="P6486" s="265">
        <f t="shared" si="1412"/>
        <v>272742.98153227509</v>
      </c>
      <c r="Q6486" s="265">
        <f t="shared" si="1413"/>
        <v>481162.7019044286</v>
      </c>
      <c r="R6486" s="266">
        <f t="shared" si="1414"/>
        <v>753905.68343670364</v>
      </c>
    </row>
    <row r="6487" spans="1:18" x14ac:dyDescent="0.25">
      <c r="A6487" s="81">
        <v>6456</v>
      </c>
      <c r="B6487" s="93">
        <f t="shared" si="1403"/>
        <v>6.1103448928075617E-54</v>
      </c>
      <c r="C6487" s="178">
        <f t="shared" si="1404"/>
        <v>6.0965610070727673E-54</v>
      </c>
      <c r="D6487" s="165">
        <f t="shared" si="1405"/>
        <v>2.2558277767625785E-3</v>
      </c>
      <c r="E6487" s="166">
        <f t="shared" si="1415"/>
        <v>24.291375447755232</v>
      </c>
      <c r="F6487" s="167">
        <f t="shared" si="1416"/>
        <v>14.565879954556021</v>
      </c>
      <c r="G6487" s="167">
        <f t="shared" si="1406"/>
        <v>506193.79798106302</v>
      </c>
      <c r="H6487" s="167">
        <f t="shared" si="1407"/>
        <v>271299.98899881309</v>
      </c>
      <c r="I6487" s="168">
        <f t="shared" si="1408"/>
        <v>777493.78697987611</v>
      </c>
      <c r="J6487" s="168">
        <f t="shared" si="1410"/>
        <v>715786.10529001534</v>
      </c>
      <c r="K6487" s="94"/>
      <c r="L6487" s="265">
        <f t="shared" si="1409"/>
        <v>296281.00421379739</v>
      </c>
      <c r="M6487" s="265">
        <f>$G6487*NonHospFrac+theModel!$H6487*NonHospFrac</f>
        <v>481212.78276607872</v>
      </c>
      <c r="N6487" s="266">
        <f t="shared" si="1411"/>
        <v>777493.78697987611</v>
      </c>
      <c r="O6487" s="158"/>
      <c r="P6487" s="265">
        <f t="shared" si="1412"/>
        <v>272765.94312270556</v>
      </c>
      <c r="Q6487" s="265">
        <f t="shared" si="1413"/>
        <v>481211.2225154597</v>
      </c>
      <c r="R6487" s="266">
        <f t="shared" si="1414"/>
        <v>753977.16563816532</v>
      </c>
    </row>
    <row r="6488" spans="1:18" x14ac:dyDescent="0.25">
      <c r="A6488" s="81">
        <v>6457</v>
      </c>
      <c r="B6488" s="93">
        <f t="shared" si="1403"/>
        <v>5.9962008439461749E-54</v>
      </c>
      <c r="C6488" s="178">
        <f t="shared" si="1404"/>
        <v>5.9826744475273537E-54</v>
      </c>
      <c r="D6488" s="165">
        <f t="shared" si="1405"/>
        <v>2.2558277767625785E-3</v>
      </c>
      <c r="E6488" s="166">
        <f t="shared" si="1415"/>
        <v>24.291375447755232</v>
      </c>
      <c r="F6488" s="167">
        <f t="shared" si="1416"/>
        <v>14.568135782332783</v>
      </c>
      <c r="G6488" s="167">
        <f t="shared" si="1406"/>
        <v>506272.19256027648</v>
      </c>
      <c r="H6488" s="167">
        <f t="shared" si="1407"/>
        <v>271299.98899881309</v>
      </c>
      <c r="I6488" s="168">
        <f t="shared" si="1408"/>
        <v>777572.18155908957</v>
      </c>
      <c r="J6488" s="168">
        <f t="shared" si="1410"/>
        <v>715846.35811062227</v>
      </c>
      <c r="K6488" s="94"/>
      <c r="L6488" s="265">
        <f t="shared" si="1409"/>
        <v>296310.87818197988</v>
      </c>
      <c r="M6488" s="265">
        <f>$G6488*NonHospFrac+theModel!$H6488*NonHospFrac</f>
        <v>481261.3033771097</v>
      </c>
      <c r="N6488" s="266">
        <f t="shared" si="1411"/>
        <v>777572.18155908957</v>
      </c>
      <c r="O6488" s="158"/>
      <c r="P6488" s="265">
        <f t="shared" si="1412"/>
        <v>272788.90377717651</v>
      </c>
      <c r="Q6488" s="265">
        <f t="shared" si="1413"/>
        <v>481259.74312649068</v>
      </c>
      <c r="R6488" s="266">
        <f t="shared" si="1414"/>
        <v>754048.64690366713</v>
      </c>
    </row>
    <row r="6489" spans="1:18" x14ac:dyDescent="0.25">
      <c r="A6489" s="81">
        <v>6458</v>
      </c>
      <c r="B6489" s="93">
        <f t="shared" si="1403"/>
        <v>5.8841890583399817E-54</v>
      </c>
      <c r="C6489" s="178">
        <f t="shared" si="1404"/>
        <v>5.8709153412184556E-54</v>
      </c>
      <c r="D6489" s="165">
        <f t="shared" si="1405"/>
        <v>2.2558277767625785E-3</v>
      </c>
      <c r="E6489" s="166">
        <f t="shared" si="1415"/>
        <v>24.291375447755232</v>
      </c>
      <c r="F6489" s="167">
        <f t="shared" si="1416"/>
        <v>14.570391610109546</v>
      </c>
      <c r="G6489" s="167">
        <f t="shared" si="1406"/>
        <v>506350.58713948989</v>
      </c>
      <c r="H6489" s="167">
        <f t="shared" si="1407"/>
        <v>271299.98899881309</v>
      </c>
      <c r="I6489" s="168">
        <f t="shared" si="1408"/>
        <v>777650.57613830292</v>
      </c>
      <c r="J6489" s="168">
        <f t="shared" si="1410"/>
        <v>715906.60847520549</v>
      </c>
      <c r="K6489" s="94"/>
      <c r="L6489" s="265">
        <f t="shared" si="1409"/>
        <v>296340.75215016224</v>
      </c>
      <c r="M6489" s="265">
        <f>$G6489*NonHospFrac+theModel!$H6489*NonHospFrac</f>
        <v>481309.82398814068</v>
      </c>
      <c r="N6489" s="266">
        <f t="shared" si="1411"/>
        <v>777650.57613830292</v>
      </c>
      <c r="O6489" s="158"/>
      <c r="P6489" s="265">
        <f t="shared" si="1412"/>
        <v>272811.86349572591</v>
      </c>
      <c r="Q6489" s="265">
        <f t="shared" si="1413"/>
        <v>481308.26373752166</v>
      </c>
      <c r="R6489" s="266">
        <f t="shared" si="1414"/>
        <v>754120.12723324751</v>
      </c>
    </row>
    <row r="6490" spans="1:18" x14ac:dyDescent="0.25">
      <c r="A6490" s="81">
        <v>6459</v>
      </c>
      <c r="B6490" s="93">
        <f t="shared" si="1403"/>
        <v>5.7742697043317679E-54</v>
      </c>
      <c r="C6490" s="178">
        <f t="shared" si="1404"/>
        <v>5.7612439463422171E-54</v>
      </c>
      <c r="D6490" s="165">
        <f t="shared" si="1405"/>
        <v>2.2558277767625785E-3</v>
      </c>
      <c r="E6490" s="166">
        <f t="shared" si="1415"/>
        <v>24.291375447755232</v>
      </c>
      <c r="F6490" s="167">
        <f t="shared" si="1416"/>
        <v>14.572647437886308</v>
      </c>
      <c r="G6490" s="167">
        <f t="shared" si="1406"/>
        <v>506428.98171870329</v>
      </c>
      <c r="H6490" s="167">
        <f t="shared" si="1407"/>
        <v>271299.98899881309</v>
      </c>
      <c r="I6490" s="168">
        <f t="shared" si="1408"/>
        <v>777728.97071751638</v>
      </c>
      <c r="J6490" s="168">
        <f t="shared" si="1410"/>
        <v>715966.85638386535</v>
      </c>
      <c r="K6490" s="94"/>
      <c r="L6490" s="265">
        <f t="shared" si="1409"/>
        <v>296370.62611834472</v>
      </c>
      <c r="M6490" s="265">
        <f>$G6490*NonHospFrac+theModel!$H6490*NonHospFrac</f>
        <v>481358.34459917166</v>
      </c>
      <c r="N6490" s="266">
        <f t="shared" si="1411"/>
        <v>777728.97071751638</v>
      </c>
      <c r="O6490" s="158"/>
      <c r="P6490" s="265">
        <f t="shared" si="1412"/>
        <v>272834.82227839204</v>
      </c>
      <c r="Q6490" s="265">
        <f t="shared" si="1413"/>
        <v>481356.78434855264</v>
      </c>
      <c r="R6490" s="266">
        <f t="shared" si="1414"/>
        <v>754191.60662694462</v>
      </c>
    </row>
    <row r="6491" spans="1:18" x14ac:dyDescent="0.25">
      <c r="A6491" s="81">
        <v>6460</v>
      </c>
      <c r="B6491" s="93">
        <f t="shared" si="1403"/>
        <v>5.666403694338632E-54</v>
      </c>
      <c r="C6491" s="178">
        <f t="shared" si="1404"/>
        <v>5.6536212634905925E-54</v>
      </c>
      <c r="D6491" s="165">
        <f t="shared" si="1405"/>
        <v>2.2558277767625785E-3</v>
      </c>
      <c r="E6491" s="166">
        <f t="shared" si="1415"/>
        <v>24.291375447755232</v>
      </c>
      <c r="F6491" s="167">
        <f t="shared" si="1416"/>
        <v>14.574903265663071</v>
      </c>
      <c r="G6491" s="167">
        <f t="shared" si="1406"/>
        <v>506507.37629791669</v>
      </c>
      <c r="H6491" s="167">
        <f t="shared" si="1407"/>
        <v>271299.98899881309</v>
      </c>
      <c r="I6491" s="168">
        <f t="shared" si="1408"/>
        <v>777807.36529672984</v>
      </c>
      <c r="J6491" s="168">
        <f t="shared" si="1410"/>
        <v>716027.10183670186</v>
      </c>
      <c r="K6491" s="94"/>
      <c r="L6491" s="265">
        <f t="shared" si="1409"/>
        <v>296400.50008652708</v>
      </c>
      <c r="M6491" s="265">
        <f>$G6491*NonHospFrac+theModel!$H6491*NonHospFrac</f>
        <v>481406.86521020264</v>
      </c>
      <c r="N6491" s="266">
        <f t="shared" si="1411"/>
        <v>777807.36529672972</v>
      </c>
      <c r="O6491" s="158"/>
      <c r="P6491" s="265">
        <f t="shared" si="1412"/>
        <v>272857.78012521291</v>
      </c>
      <c r="Q6491" s="265">
        <f t="shared" si="1413"/>
        <v>481405.30495958362</v>
      </c>
      <c r="R6491" s="266">
        <f t="shared" si="1414"/>
        <v>754263.08508479653</v>
      </c>
    </row>
    <row r="6492" spans="1:18" x14ac:dyDescent="0.25">
      <c r="A6492" s="81">
        <v>6461</v>
      </c>
      <c r="B6492" s="93">
        <f t="shared" si="1403"/>
        <v>5.560552670951022E-54</v>
      </c>
      <c r="C6492" s="178">
        <f t="shared" si="1404"/>
        <v>5.5480090217817392E-54</v>
      </c>
      <c r="D6492" s="165">
        <f t="shared" si="1405"/>
        <v>2.2558277767625785E-3</v>
      </c>
      <c r="E6492" s="166">
        <f t="shared" si="1415"/>
        <v>24.291375447755232</v>
      </c>
      <c r="F6492" s="167">
        <f t="shared" si="1416"/>
        <v>14.577159093439834</v>
      </c>
      <c r="G6492" s="167">
        <f t="shared" si="1406"/>
        <v>506585.77087713015</v>
      </c>
      <c r="H6492" s="167">
        <f t="shared" si="1407"/>
        <v>271299.98899881309</v>
      </c>
      <c r="I6492" s="168">
        <f t="shared" si="1408"/>
        <v>777885.75987594319</v>
      </c>
      <c r="J6492" s="168">
        <f t="shared" si="1410"/>
        <v>716087.344833815</v>
      </c>
      <c r="K6492" s="94"/>
      <c r="L6492" s="265">
        <f t="shared" si="1409"/>
        <v>296430.37405470957</v>
      </c>
      <c r="M6492" s="265">
        <f>$G6492*NonHospFrac+theModel!$H6492*NonHospFrac</f>
        <v>481455.38582123362</v>
      </c>
      <c r="N6492" s="266">
        <f t="shared" si="1411"/>
        <v>777885.75987594319</v>
      </c>
      <c r="O6492" s="158"/>
      <c r="P6492" s="265">
        <f t="shared" si="1412"/>
        <v>272880.73703622684</v>
      </c>
      <c r="Q6492" s="265">
        <f t="shared" si="1413"/>
        <v>481453.8255706146</v>
      </c>
      <c r="R6492" s="266">
        <f t="shared" si="1414"/>
        <v>754334.56260684144</v>
      </c>
    </row>
    <row r="6493" spans="1:18" x14ac:dyDescent="0.25">
      <c r="A6493" s="81">
        <v>6462</v>
      </c>
      <c r="B6493" s="93">
        <f t="shared" si="1403"/>
        <v>5.4566789932940539E-54</v>
      </c>
      <c r="C6493" s="178">
        <f t="shared" si="1404"/>
        <v>5.4443696652521038E-54</v>
      </c>
      <c r="D6493" s="165">
        <f t="shared" si="1405"/>
        <v>2.2558277767625785E-3</v>
      </c>
      <c r="E6493" s="166">
        <f t="shared" si="1415"/>
        <v>24.291375447755232</v>
      </c>
      <c r="F6493" s="167">
        <f t="shared" si="1416"/>
        <v>14.579414921216596</v>
      </c>
      <c r="G6493" s="167">
        <f t="shared" si="1406"/>
        <v>506664.16545634356</v>
      </c>
      <c r="H6493" s="167">
        <f t="shared" si="1407"/>
        <v>271299.98899881309</v>
      </c>
      <c r="I6493" s="168">
        <f t="shared" si="1408"/>
        <v>777964.15445515665</v>
      </c>
      <c r="J6493" s="168">
        <f t="shared" si="1410"/>
        <v>716147.58537530503</v>
      </c>
      <c r="K6493" s="94"/>
      <c r="L6493" s="265">
        <f t="shared" si="1409"/>
        <v>296460.24802289199</v>
      </c>
      <c r="M6493" s="265">
        <f>$G6493*NonHospFrac+theModel!$H6493*NonHospFrac</f>
        <v>481503.9064322646</v>
      </c>
      <c r="N6493" s="266">
        <f t="shared" si="1411"/>
        <v>777964.15445515653</v>
      </c>
      <c r="O6493" s="158"/>
      <c r="P6493" s="265">
        <f t="shared" si="1412"/>
        <v>272903.69301147183</v>
      </c>
      <c r="Q6493" s="265">
        <f t="shared" si="1413"/>
        <v>481502.34618164558</v>
      </c>
      <c r="R6493" s="266">
        <f t="shared" si="1414"/>
        <v>754406.03919311741</v>
      </c>
    </row>
    <row r="6494" spans="1:18" x14ac:dyDescent="0.25">
      <c r="A6494" s="81">
        <v>6463</v>
      </c>
      <c r="B6494" s="93">
        <f t="shared" si="1403"/>
        <v>5.354745723641118E-54</v>
      </c>
      <c r="C6494" s="178">
        <f t="shared" si="1404"/>
        <v>5.3426663395002273E-54</v>
      </c>
      <c r="D6494" s="165">
        <f t="shared" si="1405"/>
        <v>2.2558277767625785E-3</v>
      </c>
      <c r="E6494" s="166">
        <f t="shared" si="1415"/>
        <v>24.291375447755232</v>
      </c>
      <c r="F6494" s="167">
        <f t="shared" si="1416"/>
        <v>14.581670748993359</v>
      </c>
      <c r="G6494" s="167">
        <f t="shared" si="1406"/>
        <v>506742.56003555696</v>
      </c>
      <c r="H6494" s="167">
        <f t="shared" si="1407"/>
        <v>271299.98899881309</v>
      </c>
      <c r="I6494" s="168">
        <f t="shared" si="1408"/>
        <v>778042.54903437011</v>
      </c>
      <c r="J6494" s="168">
        <f t="shared" si="1410"/>
        <v>716207.82346127206</v>
      </c>
      <c r="K6494" s="94"/>
      <c r="L6494" s="265">
        <f t="shared" si="1409"/>
        <v>296490.12199107441</v>
      </c>
      <c r="M6494" s="265">
        <f>$G6494*NonHospFrac+theModel!$H6494*NonHospFrac</f>
        <v>481552.42704329558</v>
      </c>
      <c r="N6494" s="266">
        <f t="shared" si="1411"/>
        <v>778042.54903436999</v>
      </c>
      <c r="O6494" s="158"/>
      <c r="P6494" s="265">
        <f t="shared" si="1412"/>
        <v>272926.64805098606</v>
      </c>
      <c r="Q6494" s="265">
        <f t="shared" si="1413"/>
        <v>481550.86679267656</v>
      </c>
      <c r="R6494" s="266">
        <f t="shared" si="1414"/>
        <v>754477.51484366262</v>
      </c>
    </row>
    <row r="6495" spans="1:18" x14ac:dyDescent="0.25">
      <c r="A6495" s="81">
        <v>6464</v>
      </c>
      <c r="B6495" s="93">
        <f t="shared" ref="B6495:B6558" si="1417">Constant*EXP(PowerTerm*(A6495)/7)</f>
        <v>5.2547166142796166E-54</v>
      </c>
      <c r="C6495" s="178">
        <f t="shared" ref="C6495:C6558" si="1418">(1-theFloor)*B6495</f>
        <v>5.2428628785821087E-54</v>
      </c>
      <c r="D6495" s="165">
        <f t="shared" ref="D6495:D6558" si="1419">theFloor</f>
        <v>2.2558277767625785E-3</v>
      </c>
      <c r="E6495" s="166">
        <f t="shared" si="1415"/>
        <v>24.291375447755232</v>
      </c>
      <c r="F6495" s="167">
        <f t="shared" si="1416"/>
        <v>14.583926576770121</v>
      </c>
      <c r="G6495" s="167">
        <f t="shared" ref="G6495:G6558" si="1420">$B$22*F6495*totInfected/365.25</f>
        <v>506820.95461477042</v>
      </c>
      <c r="H6495" s="167">
        <f t="shared" ref="H6495:H6558" si="1421">lostQALYs_Injured*E6495*totInfected/365.25</f>
        <v>271299.98899881309</v>
      </c>
      <c r="I6495" s="168">
        <f t="shared" ref="I6495:I6558" si="1422">H6495+G6495</f>
        <v>778120.94361358345</v>
      </c>
      <c r="J6495" s="168">
        <f t="shared" si="1410"/>
        <v>716268.05909181596</v>
      </c>
      <c r="K6495" s="94"/>
      <c r="L6495" s="265">
        <f t="shared" ref="L6495:L6558" si="1423">$G6495*HospFrac+$H6495*HospFrac</f>
        <v>296519.99595925683</v>
      </c>
      <c r="M6495" s="265">
        <f>$G6495*NonHospFrac+theModel!$H6495*NonHospFrac</f>
        <v>481600.94765432668</v>
      </c>
      <c r="N6495" s="266">
        <f t="shared" si="1411"/>
        <v>778120.94361358345</v>
      </c>
      <c r="O6495" s="158"/>
      <c r="P6495" s="265">
        <f t="shared" si="1412"/>
        <v>272949.60215480771</v>
      </c>
      <c r="Q6495" s="265">
        <f t="shared" si="1413"/>
        <v>481599.38740370766</v>
      </c>
      <c r="R6495" s="266">
        <f t="shared" si="1414"/>
        <v>754548.98955851537</v>
      </c>
    </row>
    <row r="6496" spans="1:18" x14ac:dyDescent="0.25">
      <c r="A6496" s="81">
        <v>6465</v>
      </c>
      <c r="B6496" s="93">
        <f t="shared" si="1417"/>
        <v>5.1565560946207943E-54</v>
      </c>
      <c r="C6496" s="178">
        <f t="shared" si="1418"/>
        <v>5.1449237921501141E-54</v>
      </c>
      <c r="D6496" s="165">
        <f t="shared" si="1419"/>
        <v>2.2558277767625785E-3</v>
      </c>
      <c r="E6496" s="166">
        <f t="shared" si="1415"/>
        <v>24.291375447755232</v>
      </c>
      <c r="F6496" s="167">
        <f t="shared" si="1416"/>
        <v>14.586182404546884</v>
      </c>
      <c r="G6496" s="167">
        <f t="shared" si="1420"/>
        <v>506899.34919398383</v>
      </c>
      <c r="H6496" s="167">
        <f t="shared" si="1421"/>
        <v>271299.98899881309</v>
      </c>
      <c r="I6496" s="168">
        <f t="shared" si="1422"/>
        <v>778199.33819279692</v>
      </c>
      <c r="J6496" s="168">
        <f t="shared" ref="J6496:J6559" si="1424">J6495+(I6496-I6495)/(1+discountDaily)^A6496</f>
        <v>716328.29226703709</v>
      </c>
      <c r="K6496" s="94"/>
      <c r="L6496" s="265">
        <f t="shared" si="1423"/>
        <v>296549.86992743926</v>
      </c>
      <c r="M6496" s="265">
        <f>$G6496*NonHospFrac+theModel!$H6496*NonHospFrac</f>
        <v>481649.46826535766</v>
      </c>
      <c r="N6496" s="266">
        <f t="shared" ref="N6496:N6559" si="1425">L6496+M6496</f>
        <v>778199.33819279692</v>
      </c>
      <c r="O6496" s="158"/>
      <c r="P6496" s="265">
        <f t="shared" ref="P6496:P6559" si="1426">P6495+(L6496-L6495)/(1+discountDaily)^A6496</f>
        <v>272972.55532297486</v>
      </c>
      <c r="Q6496" s="265">
        <f t="shared" ref="Q6496:Q6559" si="1427">Q6495+(M6496-M6495)/(1+discountDaily)^B6496</f>
        <v>481647.90801473864</v>
      </c>
      <c r="R6496" s="266">
        <f t="shared" ref="R6496:R6559" si="1428">P6496+Q6496</f>
        <v>754620.4633377135</v>
      </c>
    </row>
    <row r="6497" spans="1:18" x14ac:dyDescent="0.25">
      <c r="A6497" s="81">
        <v>6466</v>
      </c>
      <c r="B6497" s="93">
        <f t="shared" si="1417"/>
        <v>5.0602292585508262E-54</v>
      </c>
      <c r="C6497" s="178">
        <f t="shared" si="1418"/>
        <v>5.0488142528326007E-54</v>
      </c>
      <c r="D6497" s="165">
        <f t="shared" si="1419"/>
        <v>2.2558277767625785E-3</v>
      </c>
      <c r="E6497" s="166">
        <f t="shared" ref="E6497:E6560" si="1429">C6497+E6496</f>
        <v>24.291375447755232</v>
      </c>
      <c r="F6497" s="167">
        <f t="shared" ref="F6497:F6560" si="1430">D6497+F6496</f>
        <v>14.588438232323647</v>
      </c>
      <c r="G6497" s="167">
        <f t="shared" si="1420"/>
        <v>506977.74377319717</v>
      </c>
      <c r="H6497" s="167">
        <f t="shared" si="1421"/>
        <v>271299.98899881309</v>
      </c>
      <c r="I6497" s="168">
        <f t="shared" si="1422"/>
        <v>778277.73277201026</v>
      </c>
      <c r="J6497" s="168">
        <f t="shared" si="1424"/>
        <v>716388.52298703534</v>
      </c>
      <c r="K6497" s="94"/>
      <c r="L6497" s="265">
        <f t="shared" si="1423"/>
        <v>296579.74389562162</v>
      </c>
      <c r="M6497" s="265">
        <f>$G6497*NonHospFrac+theModel!$H6497*NonHospFrac</f>
        <v>481697.98887638852</v>
      </c>
      <c r="N6497" s="266">
        <f t="shared" si="1425"/>
        <v>778277.73277201015</v>
      </c>
      <c r="O6497" s="158"/>
      <c r="P6497" s="265">
        <f t="shared" si="1426"/>
        <v>272995.50755552569</v>
      </c>
      <c r="Q6497" s="265">
        <f t="shared" si="1427"/>
        <v>481696.42862576951</v>
      </c>
      <c r="R6497" s="266">
        <f t="shared" si="1428"/>
        <v>754691.9361812952</v>
      </c>
    </row>
    <row r="6498" spans="1:18" x14ac:dyDescent="0.25">
      <c r="A6498" s="81">
        <v>6467</v>
      </c>
      <c r="B6498" s="93">
        <f t="shared" si="1417"/>
        <v>4.9657018520181286E-54</v>
      </c>
      <c r="C6498" s="178">
        <f t="shared" si="1418"/>
        <v>4.9545000838492246E-54</v>
      </c>
      <c r="D6498" s="165">
        <f t="shared" si="1419"/>
        <v>2.2558277767625785E-3</v>
      </c>
      <c r="E6498" s="166">
        <f t="shared" si="1429"/>
        <v>24.291375447755232</v>
      </c>
      <c r="F6498" s="167">
        <f t="shared" si="1430"/>
        <v>14.590694060100409</v>
      </c>
      <c r="G6498" s="167">
        <f t="shared" si="1420"/>
        <v>507056.13835241069</v>
      </c>
      <c r="H6498" s="167">
        <f t="shared" si="1421"/>
        <v>271299.98899881309</v>
      </c>
      <c r="I6498" s="168">
        <f t="shared" si="1422"/>
        <v>778356.12735122372</v>
      </c>
      <c r="J6498" s="168">
        <f t="shared" si="1424"/>
        <v>716448.75125191093</v>
      </c>
      <c r="K6498" s="94"/>
      <c r="L6498" s="265">
        <f t="shared" si="1423"/>
        <v>296609.6178638041</v>
      </c>
      <c r="M6498" s="265">
        <f>$G6498*NonHospFrac+theModel!$H6498*NonHospFrac</f>
        <v>481746.50948741962</v>
      </c>
      <c r="N6498" s="266">
        <f t="shared" si="1425"/>
        <v>778356.12735122372</v>
      </c>
      <c r="O6498" s="158"/>
      <c r="P6498" s="265">
        <f t="shared" si="1426"/>
        <v>273018.45885249838</v>
      </c>
      <c r="Q6498" s="265">
        <f t="shared" si="1427"/>
        <v>481744.9492368006</v>
      </c>
      <c r="R6498" s="266">
        <f t="shared" si="1428"/>
        <v>754763.40808929899</v>
      </c>
    </row>
    <row r="6499" spans="1:18" x14ac:dyDescent="0.25">
      <c r="A6499" s="81">
        <v>6468</v>
      </c>
      <c r="B6499" s="93">
        <f t="shared" si="1417"/>
        <v>4.8729402608525309E-54</v>
      </c>
      <c r="C6499" s="178">
        <f t="shared" si="1418"/>
        <v>4.8619477468575951E-54</v>
      </c>
      <c r="D6499" s="165">
        <f t="shared" si="1419"/>
        <v>2.2558277767625785E-3</v>
      </c>
      <c r="E6499" s="166">
        <f t="shared" si="1429"/>
        <v>24.291375447755232</v>
      </c>
      <c r="F6499" s="167">
        <f t="shared" si="1430"/>
        <v>14.592949887877172</v>
      </c>
      <c r="G6499" s="167">
        <f t="shared" si="1420"/>
        <v>507134.5329316241</v>
      </c>
      <c r="H6499" s="167">
        <f t="shared" si="1421"/>
        <v>271299.98899881309</v>
      </c>
      <c r="I6499" s="168">
        <f t="shared" si="1422"/>
        <v>778434.52193043719</v>
      </c>
      <c r="J6499" s="168">
        <f t="shared" si="1424"/>
        <v>716508.97706176387</v>
      </c>
      <c r="K6499" s="94"/>
      <c r="L6499" s="265">
        <f t="shared" si="1423"/>
        <v>296639.49183198658</v>
      </c>
      <c r="M6499" s="265">
        <f>$G6499*NonHospFrac+theModel!$H6499*NonHospFrac</f>
        <v>481795.0300984506</v>
      </c>
      <c r="N6499" s="266">
        <f t="shared" si="1425"/>
        <v>778434.52193043719</v>
      </c>
      <c r="O6499" s="158"/>
      <c r="P6499" s="265">
        <f t="shared" si="1426"/>
        <v>273041.40921393107</v>
      </c>
      <c r="Q6499" s="265">
        <f t="shared" si="1427"/>
        <v>481793.46984783158</v>
      </c>
      <c r="R6499" s="266">
        <f t="shared" si="1428"/>
        <v>754834.87906176271</v>
      </c>
    </row>
    <row r="6500" spans="1:18" x14ac:dyDescent="0.25">
      <c r="A6500" s="81">
        <v>6469</v>
      </c>
      <c r="B6500" s="93">
        <f t="shared" si="1417"/>
        <v>4.7819114988120002E-54</v>
      </c>
      <c r="C6500" s="178">
        <f t="shared" si="1418"/>
        <v>4.7711243300269595E-54</v>
      </c>
      <c r="D6500" s="165">
        <f t="shared" si="1419"/>
        <v>2.2558277767625785E-3</v>
      </c>
      <c r="E6500" s="166">
        <f t="shared" si="1429"/>
        <v>24.291375447755232</v>
      </c>
      <c r="F6500" s="167">
        <f t="shared" si="1430"/>
        <v>14.595205715653934</v>
      </c>
      <c r="G6500" s="167">
        <f t="shared" si="1420"/>
        <v>507212.9275108375</v>
      </c>
      <c r="H6500" s="167">
        <f t="shared" si="1421"/>
        <v>271299.98899881309</v>
      </c>
      <c r="I6500" s="168">
        <f t="shared" si="1422"/>
        <v>778512.91650965065</v>
      </c>
      <c r="J6500" s="168">
        <f t="shared" si="1424"/>
        <v>716569.20041669428</v>
      </c>
      <c r="K6500" s="94"/>
      <c r="L6500" s="265">
        <f t="shared" si="1423"/>
        <v>296669.36580016895</v>
      </c>
      <c r="M6500" s="265">
        <f>$G6500*NonHospFrac+theModel!$H6500*NonHospFrac</f>
        <v>481843.55070948158</v>
      </c>
      <c r="N6500" s="266">
        <f t="shared" si="1425"/>
        <v>778512.91650965053</v>
      </c>
      <c r="O6500" s="158"/>
      <c r="P6500" s="265">
        <f t="shared" si="1426"/>
        <v>273064.35863986175</v>
      </c>
      <c r="Q6500" s="265">
        <f t="shared" si="1427"/>
        <v>481841.99045886256</v>
      </c>
      <c r="R6500" s="266">
        <f t="shared" si="1428"/>
        <v>754906.34909872431</v>
      </c>
    </row>
    <row r="6501" spans="1:18" x14ac:dyDescent="0.25">
      <c r="A6501" s="81">
        <v>6470</v>
      </c>
      <c r="B6501" s="93">
        <f t="shared" si="1417"/>
        <v>4.6925831958526529E-54</v>
      </c>
      <c r="C6501" s="178">
        <f t="shared" si="1418"/>
        <v>4.6819975363346792E-54</v>
      </c>
      <c r="D6501" s="165">
        <f t="shared" si="1419"/>
        <v>2.2558277767625785E-3</v>
      </c>
      <c r="E6501" s="166">
        <f t="shared" si="1429"/>
        <v>24.291375447755232</v>
      </c>
      <c r="F6501" s="167">
        <f t="shared" si="1430"/>
        <v>14.597461543430697</v>
      </c>
      <c r="G6501" s="167">
        <f t="shared" si="1420"/>
        <v>507291.32209005085</v>
      </c>
      <c r="H6501" s="167">
        <f t="shared" si="1421"/>
        <v>271299.98899881309</v>
      </c>
      <c r="I6501" s="168">
        <f t="shared" si="1422"/>
        <v>778591.31108886399</v>
      </c>
      <c r="J6501" s="168">
        <f t="shared" si="1424"/>
        <v>716629.42131680204</v>
      </c>
      <c r="K6501" s="94"/>
      <c r="L6501" s="265">
        <f t="shared" si="1423"/>
        <v>296699.23976835137</v>
      </c>
      <c r="M6501" s="265">
        <f>$G6501*NonHospFrac+theModel!$H6501*NonHospFrac</f>
        <v>481892.07132051256</v>
      </c>
      <c r="N6501" s="266">
        <f t="shared" si="1425"/>
        <v>778591.31108886399</v>
      </c>
      <c r="O6501" s="158"/>
      <c r="P6501" s="265">
        <f t="shared" si="1426"/>
        <v>273087.30713032867</v>
      </c>
      <c r="Q6501" s="265">
        <f t="shared" si="1427"/>
        <v>481890.51106989355</v>
      </c>
      <c r="R6501" s="266">
        <f t="shared" si="1428"/>
        <v>754977.81820022222</v>
      </c>
    </row>
    <row r="6502" spans="1:18" x14ac:dyDescent="0.25">
      <c r="A6502" s="81">
        <v>6471</v>
      </c>
      <c r="B6502" s="93">
        <f t="shared" si="1417"/>
        <v>4.6049235866178919E-54</v>
      </c>
      <c r="C6502" s="178">
        <f t="shared" si="1418"/>
        <v>4.5945356720813301E-54</v>
      </c>
      <c r="D6502" s="165">
        <f t="shared" si="1419"/>
        <v>2.2558277767625785E-3</v>
      </c>
      <c r="E6502" s="166">
        <f t="shared" si="1429"/>
        <v>24.291375447755232</v>
      </c>
      <c r="F6502" s="167">
        <f t="shared" si="1430"/>
        <v>14.599717371207459</v>
      </c>
      <c r="G6502" s="167">
        <f t="shared" si="1420"/>
        <v>507369.71666926437</v>
      </c>
      <c r="H6502" s="167">
        <f t="shared" si="1421"/>
        <v>271299.98899881309</v>
      </c>
      <c r="I6502" s="168">
        <f t="shared" si="1422"/>
        <v>778669.70566807745</v>
      </c>
      <c r="J6502" s="168">
        <f t="shared" si="1424"/>
        <v>716689.63976218749</v>
      </c>
      <c r="K6502" s="94"/>
      <c r="L6502" s="265">
        <f t="shared" si="1423"/>
        <v>296729.11373653379</v>
      </c>
      <c r="M6502" s="265">
        <f>$G6502*NonHospFrac+theModel!$H6502*NonHospFrac</f>
        <v>481940.59193154366</v>
      </c>
      <c r="N6502" s="266">
        <f t="shared" si="1425"/>
        <v>778669.70566807745</v>
      </c>
      <c r="O6502" s="158"/>
      <c r="P6502" s="265">
        <f t="shared" si="1426"/>
        <v>273110.25468536996</v>
      </c>
      <c r="Q6502" s="265">
        <f t="shared" si="1427"/>
        <v>481939.03168092464</v>
      </c>
      <c r="R6502" s="266">
        <f t="shared" si="1428"/>
        <v>755049.2863662946</v>
      </c>
    </row>
    <row r="6503" spans="1:18" x14ac:dyDescent="0.25">
      <c r="A6503" s="81">
        <v>6472</v>
      </c>
      <c r="B6503" s="93">
        <f t="shared" si="1417"/>
        <v>4.5189014991425714E-54</v>
      </c>
      <c r="C6503" s="178">
        <f t="shared" si="1418"/>
        <v>4.5087076356203513E-54</v>
      </c>
      <c r="D6503" s="165">
        <f t="shared" si="1419"/>
        <v>2.2558277767625785E-3</v>
      </c>
      <c r="E6503" s="166">
        <f t="shared" si="1429"/>
        <v>24.291375447755232</v>
      </c>
      <c r="F6503" s="167">
        <f t="shared" si="1430"/>
        <v>14.601973198984222</v>
      </c>
      <c r="G6503" s="167">
        <f t="shared" si="1420"/>
        <v>507448.11124847777</v>
      </c>
      <c r="H6503" s="167">
        <f t="shared" si="1421"/>
        <v>271299.98899881309</v>
      </c>
      <c r="I6503" s="168">
        <f t="shared" si="1422"/>
        <v>778748.10024729092</v>
      </c>
      <c r="J6503" s="168">
        <f t="shared" si="1424"/>
        <v>716749.85575295053</v>
      </c>
      <c r="K6503" s="94"/>
      <c r="L6503" s="265">
        <f t="shared" si="1423"/>
        <v>296758.98770471627</v>
      </c>
      <c r="M6503" s="265">
        <f>$G6503*NonHospFrac+theModel!$H6503*NonHospFrac</f>
        <v>481989.11254257464</v>
      </c>
      <c r="N6503" s="266">
        <f t="shared" si="1425"/>
        <v>778748.10024729092</v>
      </c>
      <c r="O6503" s="158"/>
      <c r="P6503" s="265">
        <f t="shared" si="1426"/>
        <v>273133.20130502374</v>
      </c>
      <c r="Q6503" s="265">
        <f t="shared" si="1427"/>
        <v>481987.55229195562</v>
      </c>
      <c r="R6503" s="266">
        <f t="shared" si="1428"/>
        <v>755120.75359697943</v>
      </c>
    </row>
    <row r="6504" spans="1:18" x14ac:dyDescent="0.25">
      <c r="A6504" s="81">
        <v>6473</v>
      </c>
      <c r="B6504" s="93">
        <f t="shared" si="1417"/>
        <v>4.4344863437681683E-54</v>
      </c>
      <c r="C6504" s="178">
        <f t="shared" si="1418"/>
        <v>4.4244829062982217E-54</v>
      </c>
      <c r="D6504" s="165">
        <f t="shared" si="1419"/>
        <v>2.2558277767625785E-3</v>
      </c>
      <c r="E6504" s="166">
        <f t="shared" si="1429"/>
        <v>24.291375447755232</v>
      </c>
      <c r="F6504" s="167">
        <f t="shared" si="1430"/>
        <v>14.604229026760985</v>
      </c>
      <c r="G6504" s="167">
        <f t="shared" si="1420"/>
        <v>507526.50582769117</v>
      </c>
      <c r="H6504" s="167">
        <f t="shared" si="1421"/>
        <v>271299.98899881309</v>
      </c>
      <c r="I6504" s="168">
        <f t="shared" si="1422"/>
        <v>778826.49482650426</v>
      </c>
      <c r="J6504" s="168">
        <f t="shared" si="1424"/>
        <v>716810.06928919116</v>
      </c>
      <c r="K6504" s="94"/>
      <c r="L6504" s="265">
        <f t="shared" si="1423"/>
        <v>296788.86167289864</v>
      </c>
      <c r="M6504" s="265">
        <f>$G6504*NonHospFrac+theModel!$H6504*NonHospFrac</f>
        <v>482037.63315360562</v>
      </c>
      <c r="N6504" s="266">
        <f t="shared" si="1425"/>
        <v>778826.49482650426</v>
      </c>
      <c r="O6504" s="158"/>
      <c r="P6504" s="265">
        <f t="shared" si="1426"/>
        <v>273156.14698932809</v>
      </c>
      <c r="Q6504" s="265">
        <f t="shared" si="1427"/>
        <v>482036.07290298661</v>
      </c>
      <c r="R6504" s="266">
        <f t="shared" si="1428"/>
        <v>755192.21989231464</v>
      </c>
    </row>
    <row r="6505" spans="1:18" x14ac:dyDescent="0.25">
      <c r="A6505" s="81">
        <v>6474</v>
      </c>
      <c r="B6505" s="93">
        <f t="shared" si="1417"/>
        <v>4.3516481022650943E-54</v>
      </c>
      <c r="C6505" s="178">
        <f t="shared" si="1418"/>
        <v>4.3418315336013082E-54</v>
      </c>
      <c r="D6505" s="165">
        <f t="shared" si="1419"/>
        <v>2.2558277767625785E-3</v>
      </c>
      <c r="E6505" s="166">
        <f t="shared" si="1429"/>
        <v>24.291375447755232</v>
      </c>
      <c r="F6505" s="167">
        <f t="shared" si="1430"/>
        <v>14.606484854537747</v>
      </c>
      <c r="G6505" s="167">
        <f t="shared" si="1420"/>
        <v>507604.90040690469</v>
      </c>
      <c r="H6505" s="167">
        <f t="shared" si="1421"/>
        <v>271299.98899881309</v>
      </c>
      <c r="I6505" s="168">
        <f t="shared" si="1422"/>
        <v>778904.88940571784</v>
      </c>
      <c r="J6505" s="168">
        <f t="shared" si="1424"/>
        <v>716870.28037100972</v>
      </c>
      <c r="K6505" s="94"/>
      <c r="L6505" s="265">
        <f t="shared" si="1423"/>
        <v>296818.73564108112</v>
      </c>
      <c r="M6505" s="265">
        <f>$G6505*NonHospFrac+theModel!$H6505*NonHospFrac</f>
        <v>482086.15376463661</v>
      </c>
      <c r="N6505" s="266">
        <f t="shared" si="1425"/>
        <v>778904.88940571772</v>
      </c>
      <c r="O6505" s="158"/>
      <c r="P6505" s="265">
        <f t="shared" si="1426"/>
        <v>273179.09173832124</v>
      </c>
      <c r="Q6505" s="265">
        <f t="shared" si="1427"/>
        <v>482084.59351401759</v>
      </c>
      <c r="R6505" s="266">
        <f t="shared" si="1428"/>
        <v>755263.68525233888</v>
      </c>
    </row>
    <row r="6506" spans="1:18" x14ac:dyDescent="0.25">
      <c r="A6506" s="81">
        <v>6475</v>
      </c>
      <c r="B6506" s="93">
        <f t="shared" si="1417"/>
        <v>4.2703573171578268E-54</v>
      </c>
      <c r="C6506" s="178">
        <f t="shared" si="1418"/>
        <v>4.2607241265050806E-54</v>
      </c>
      <c r="D6506" s="165">
        <f t="shared" si="1419"/>
        <v>2.2558277767625785E-3</v>
      </c>
      <c r="E6506" s="166">
        <f t="shared" si="1429"/>
        <v>24.291375447755232</v>
      </c>
      <c r="F6506" s="167">
        <f t="shared" si="1430"/>
        <v>14.60874068231451</v>
      </c>
      <c r="G6506" s="167">
        <f t="shared" si="1420"/>
        <v>507683.29498611804</v>
      </c>
      <c r="H6506" s="167">
        <f t="shared" si="1421"/>
        <v>271299.98899881309</v>
      </c>
      <c r="I6506" s="168">
        <f t="shared" si="1422"/>
        <v>778983.28398493119</v>
      </c>
      <c r="J6506" s="168">
        <f t="shared" si="1424"/>
        <v>716930.48899850587</v>
      </c>
      <c r="K6506" s="94"/>
      <c r="L6506" s="265">
        <f t="shared" si="1423"/>
        <v>296848.60960926348</v>
      </c>
      <c r="M6506" s="265">
        <f>$G6506*NonHospFrac+theModel!$H6506*NonHospFrac</f>
        <v>482134.67437566759</v>
      </c>
      <c r="N6506" s="266">
        <f t="shared" si="1425"/>
        <v>778983.28398493107</v>
      </c>
      <c r="O6506" s="158"/>
      <c r="P6506" s="265">
        <f t="shared" si="1426"/>
        <v>273202.03555204114</v>
      </c>
      <c r="Q6506" s="265">
        <f t="shared" si="1427"/>
        <v>482133.11412504857</v>
      </c>
      <c r="R6506" s="266">
        <f t="shared" si="1428"/>
        <v>755335.14967708965</v>
      </c>
    </row>
    <row r="6507" spans="1:18" x14ac:dyDescent="0.25">
      <c r="A6507" s="81">
        <v>6476</v>
      </c>
      <c r="B6507" s="93">
        <f t="shared" si="1417"/>
        <v>4.1905850812504443E-54</v>
      </c>
      <c r="C6507" s="178">
        <f t="shared" si="1418"/>
        <v>4.1811318430232725E-54</v>
      </c>
      <c r="D6507" s="165">
        <f t="shared" si="1419"/>
        <v>2.2558277767625785E-3</v>
      </c>
      <c r="E6507" s="166">
        <f t="shared" si="1429"/>
        <v>24.291375447755232</v>
      </c>
      <c r="F6507" s="167">
        <f t="shared" si="1430"/>
        <v>14.610996510091272</v>
      </c>
      <c r="G6507" s="167">
        <f t="shared" si="1420"/>
        <v>507761.68956533144</v>
      </c>
      <c r="H6507" s="167">
        <f t="shared" si="1421"/>
        <v>271299.98899881309</v>
      </c>
      <c r="I6507" s="168">
        <f t="shared" si="1422"/>
        <v>779061.67856414453</v>
      </c>
      <c r="J6507" s="168">
        <f t="shared" si="1424"/>
        <v>716990.69517177984</v>
      </c>
      <c r="K6507" s="94"/>
      <c r="L6507" s="265">
        <f t="shared" si="1423"/>
        <v>296878.48357744596</v>
      </c>
      <c r="M6507" s="265">
        <f>$G6507*NonHospFrac+theModel!$H6507*NonHospFrac</f>
        <v>482183.19498669857</v>
      </c>
      <c r="N6507" s="266">
        <f t="shared" si="1425"/>
        <v>779061.67856414453</v>
      </c>
      <c r="O6507" s="158"/>
      <c r="P6507" s="265">
        <f t="shared" si="1426"/>
        <v>273224.97843052616</v>
      </c>
      <c r="Q6507" s="265">
        <f t="shared" si="1427"/>
        <v>482181.63473607955</v>
      </c>
      <c r="R6507" s="266">
        <f t="shared" si="1428"/>
        <v>755406.6131666057</v>
      </c>
    </row>
    <row r="6508" spans="1:18" x14ac:dyDescent="0.25">
      <c r="A6508" s="81">
        <v>6477</v>
      </c>
      <c r="B6508" s="93">
        <f t="shared" si="1417"/>
        <v>4.1123030273462389E-54</v>
      </c>
      <c r="C6508" s="178">
        <f t="shared" si="1418"/>
        <v>4.1030263799506862E-54</v>
      </c>
      <c r="D6508" s="165">
        <f t="shared" si="1419"/>
        <v>2.2558277767625785E-3</v>
      </c>
      <c r="E6508" s="166">
        <f t="shared" si="1429"/>
        <v>24.291375447755232</v>
      </c>
      <c r="F6508" s="167">
        <f t="shared" si="1430"/>
        <v>14.613252337868035</v>
      </c>
      <c r="G6508" s="167">
        <f t="shared" si="1420"/>
        <v>507840.0841445449</v>
      </c>
      <c r="H6508" s="167">
        <f t="shared" si="1421"/>
        <v>271299.98899881309</v>
      </c>
      <c r="I6508" s="168">
        <f t="shared" si="1422"/>
        <v>779140.07314335799</v>
      </c>
      <c r="J6508" s="168">
        <f t="shared" si="1424"/>
        <v>717050.89889093174</v>
      </c>
      <c r="K6508" s="94"/>
      <c r="L6508" s="265">
        <f t="shared" si="1423"/>
        <v>296908.35754562839</v>
      </c>
      <c r="M6508" s="265">
        <f>$G6508*NonHospFrac+theModel!$H6508*NonHospFrac</f>
        <v>482231.71559772955</v>
      </c>
      <c r="N6508" s="266">
        <f t="shared" si="1425"/>
        <v>779140.07314335788</v>
      </c>
      <c r="O6508" s="158"/>
      <c r="P6508" s="265">
        <f t="shared" si="1426"/>
        <v>273247.92037381424</v>
      </c>
      <c r="Q6508" s="265">
        <f t="shared" si="1427"/>
        <v>482230.15534711053</v>
      </c>
      <c r="R6508" s="266">
        <f t="shared" si="1428"/>
        <v>755478.07572092477</v>
      </c>
    </row>
    <row r="6509" spans="1:18" x14ac:dyDescent="0.25">
      <c r="A6509" s="81">
        <v>6478</v>
      </c>
      <c r="B6509" s="93">
        <f t="shared" si="1417"/>
        <v>4.035483318161237E-54</v>
      </c>
      <c r="C6509" s="178">
        <f t="shared" si="1418"/>
        <v>4.0263799627994671E-54</v>
      </c>
      <c r="D6509" s="165">
        <f t="shared" si="1419"/>
        <v>2.2558277767625785E-3</v>
      </c>
      <c r="E6509" s="166">
        <f t="shared" si="1429"/>
        <v>24.291375447755232</v>
      </c>
      <c r="F6509" s="167">
        <f t="shared" si="1430"/>
        <v>14.615508165644798</v>
      </c>
      <c r="G6509" s="167">
        <f t="shared" si="1420"/>
        <v>507918.47872375837</v>
      </c>
      <c r="H6509" s="167">
        <f t="shared" si="1421"/>
        <v>271299.98899881309</v>
      </c>
      <c r="I6509" s="168">
        <f t="shared" si="1422"/>
        <v>779218.46772257145</v>
      </c>
      <c r="J6509" s="168">
        <f t="shared" si="1424"/>
        <v>717111.10015606147</v>
      </c>
      <c r="K6509" s="94"/>
      <c r="L6509" s="265">
        <f t="shared" si="1423"/>
        <v>296938.23151381081</v>
      </c>
      <c r="M6509" s="265">
        <f>$G6509*NonHospFrac+theModel!$H6509*NonHospFrac</f>
        <v>482280.23620876065</v>
      </c>
      <c r="N6509" s="266">
        <f t="shared" si="1425"/>
        <v>779218.46772257145</v>
      </c>
      <c r="O6509" s="158"/>
      <c r="P6509" s="265">
        <f t="shared" si="1426"/>
        <v>273270.86138194351</v>
      </c>
      <c r="Q6509" s="265">
        <f t="shared" si="1427"/>
        <v>482278.67595814163</v>
      </c>
      <c r="R6509" s="266">
        <f t="shared" si="1428"/>
        <v>755549.53734008514</v>
      </c>
    </row>
    <row r="6510" spans="1:18" x14ac:dyDescent="0.25">
      <c r="A6510" s="81">
        <v>6479</v>
      </c>
      <c r="B6510" s="93">
        <f t="shared" si="1417"/>
        <v>3.9600986364242528E-54</v>
      </c>
      <c r="C6510" s="178">
        <f t="shared" si="1418"/>
        <v>3.9511653359214873E-54</v>
      </c>
      <c r="D6510" s="165">
        <f t="shared" si="1419"/>
        <v>2.2558277767625785E-3</v>
      </c>
      <c r="E6510" s="166">
        <f t="shared" si="1429"/>
        <v>24.291375447755232</v>
      </c>
      <c r="F6510" s="167">
        <f t="shared" si="1430"/>
        <v>14.61776399342156</v>
      </c>
      <c r="G6510" s="167">
        <f t="shared" si="1420"/>
        <v>507996.87330297171</v>
      </c>
      <c r="H6510" s="167">
        <f t="shared" si="1421"/>
        <v>271299.98899881309</v>
      </c>
      <c r="I6510" s="168">
        <f t="shared" si="1422"/>
        <v>779296.8623017848</v>
      </c>
      <c r="J6510" s="168">
        <f t="shared" si="1424"/>
        <v>717171.29896726902</v>
      </c>
      <c r="K6510" s="94"/>
      <c r="L6510" s="265">
        <f t="shared" si="1423"/>
        <v>296968.10548199317</v>
      </c>
      <c r="M6510" s="265">
        <f>$G6510*NonHospFrac+theModel!$H6510*NonHospFrac</f>
        <v>482328.75681979151</v>
      </c>
      <c r="N6510" s="266">
        <f t="shared" si="1425"/>
        <v>779296.86230178468</v>
      </c>
      <c r="O6510" s="158"/>
      <c r="P6510" s="265">
        <f t="shared" si="1426"/>
        <v>273293.8014549521</v>
      </c>
      <c r="Q6510" s="265">
        <f t="shared" si="1427"/>
        <v>482327.19656917249</v>
      </c>
      <c r="R6510" s="266">
        <f t="shared" si="1428"/>
        <v>755620.99802412465</v>
      </c>
    </row>
    <row r="6511" spans="1:18" x14ac:dyDescent="0.25">
      <c r="A6511" s="81">
        <v>6480</v>
      </c>
      <c r="B6511" s="93">
        <f t="shared" si="1417"/>
        <v>3.8861221751637241E-54</v>
      </c>
      <c r="C6511" s="178">
        <f t="shared" si="1418"/>
        <v>3.8773557528170965E-54</v>
      </c>
      <c r="D6511" s="165">
        <f t="shared" si="1419"/>
        <v>2.2558277767625785E-3</v>
      </c>
      <c r="E6511" s="166">
        <f t="shared" si="1429"/>
        <v>24.291375447755232</v>
      </c>
      <c r="F6511" s="167">
        <f t="shared" si="1430"/>
        <v>14.620019821198323</v>
      </c>
      <c r="G6511" s="167">
        <f t="shared" si="1420"/>
        <v>508075.26788218512</v>
      </c>
      <c r="H6511" s="167">
        <f t="shared" si="1421"/>
        <v>271299.98899881309</v>
      </c>
      <c r="I6511" s="168">
        <f t="shared" si="1422"/>
        <v>779375.25688099815</v>
      </c>
      <c r="J6511" s="168">
        <f t="shared" si="1424"/>
        <v>717231.4953246545</v>
      </c>
      <c r="K6511" s="94"/>
      <c r="L6511" s="265">
        <f t="shared" si="1423"/>
        <v>296997.97945017566</v>
      </c>
      <c r="M6511" s="265">
        <f>$G6511*NonHospFrac+theModel!$H6511*NonHospFrac</f>
        <v>482377.27743082249</v>
      </c>
      <c r="N6511" s="266">
        <f t="shared" si="1425"/>
        <v>779375.25688099815</v>
      </c>
      <c r="O6511" s="158"/>
      <c r="P6511" s="265">
        <f t="shared" si="1426"/>
        <v>273316.74059287825</v>
      </c>
      <c r="Q6511" s="265">
        <f t="shared" si="1427"/>
        <v>482375.71718020347</v>
      </c>
      <c r="R6511" s="266">
        <f t="shared" si="1428"/>
        <v>755692.45777308173</v>
      </c>
    </row>
    <row r="6512" spans="1:18" x14ac:dyDescent="0.25">
      <c r="A6512" s="81">
        <v>6481</v>
      </c>
      <c r="B6512" s="93">
        <f t="shared" si="1417"/>
        <v>3.813527628174186E-54</v>
      </c>
      <c r="C6512" s="178">
        <f t="shared" si="1418"/>
        <v>3.8049249666230994E-54</v>
      </c>
      <c r="D6512" s="165">
        <f t="shared" si="1419"/>
        <v>2.2558277767625785E-3</v>
      </c>
      <c r="E6512" s="166">
        <f t="shared" si="1429"/>
        <v>24.291375447755232</v>
      </c>
      <c r="F6512" s="167">
        <f t="shared" si="1430"/>
        <v>14.622275648975085</v>
      </c>
      <c r="G6512" s="167">
        <f t="shared" si="1420"/>
        <v>508153.66246139858</v>
      </c>
      <c r="H6512" s="167">
        <f t="shared" si="1421"/>
        <v>271299.98899881309</v>
      </c>
      <c r="I6512" s="168">
        <f t="shared" si="1422"/>
        <v>779453.65146021172</v>
      </c>
      <c r="J6512" s="168">
        <f t="shared" si="1424"/>
        <v>717291.68922831817</v>
      </c>
      <c r="K6512" s="94"/>
      <c r="L6512" s="265">
        <f t="shared" si="1423"/>
        <v>297027.85341835808</v>
      </c>
      <c r="M6512" s="265">
        <f>$G6512*NonHospFrac+theModel!$H6512*NonHospFrac</f>
        <v>482425.79804185359</v>
      </c>
      <c r="N6512" s="266">
        <f t="shared" si="1425"/>
        <v>779453.65146021172</v>
      </c>
      <c r="O6512" s="158"/>
      <c r="P6512" s="265">
        <f t="shared" si="1426"/>
        <v>273339.67879575992</v>
      </c>
      <c r="Q6512" s="265">
        <f t="shared" si="1427"/>
        <v>482424.23779123457</v>
      </c>
      <c r="R6512" s="266">
        <f t="shared" si="1428"/>
        <v>755763.91658699443</v>
      </c>
    </row>
    <row r="6513" spans="1:18" x14ac:dyDescent="0.25">
      <c r="A6513" s="81">
        <v>6482</v>
      </c>
      <c r="B6513" s="93">
        <f t="shared" si="1417"/>
        <v>3.742289180662607E-54</v>
      </c>
      <c r="C6513" s="178">
        <f t="shared" si="1418"/>
        <v>3.73384722078019E-54</v>
      </c>
      <c r="D6513" s="165">
        <f t="shared" si="1419"/>
        <v>2.2558277767625785E-3</v>
      </c>
      <c r="E6513" s="166">
        <f t="shared" si="1429"/>
        <v>24.291375447755232</v>
      </c>
      <c r="F6513" s="167">
        <f t="shared" si="1430"/>
        <v>14.624531476751848</v>
      </c>
      <c r="G6513" s="167">
        <f t="shared" si="1420"/>
        <v>508232.05704061198</v>
      </c>
      <c r="H6513" s="167">
        <f t="shared" si="1421"/>
        <v>271299.98899881309</v>
      </c>
      <c r="I6513" s="168">
        <f t="shared" si="1422"/>
        <v>779532.04603942507</v>
      </c>
      <c r="J6513" s="168">
        <f t="shared" si="1424"/>
        <v>717351.88067835965</v>
      </c>
      <c r="K6513" s="94"/>
      <c r="L6513" s="265">
        <f t="shared" si="1423"/>
        <v>297057.7273865405</v>
      </c>
      <c r="M6513" s="265">
        <f>$G6513*NonHospFrac+theModel!$H6513*NonHospFrac</f>
        <v>482474.31865288457</v>
      </c>
      <c r="N6513" s="266">
        <f t="shared" si="1425"/>
        <v>779532.04603942507</v>
      </c>
      <c r="O6513" s="158"/>
      <c r="P6513" s="265">
        <f t="shared" si="1426"/>
        <v>273362.61606363527</v>
      </c>
      <c r="Q6513" s="265">
        <f t="shared" si="1427"/>
        <v>482472.75840226555</v>
      </c>
      <c r="R6513" s="266">
        <f t="shared" si="1428"/>
        <v>755835.37446590082</v>
      </c>
    </row>
    <row r="6514" spans="1:18" x14ac:dyDescent="0.25">
      <c r="A6514" s="81">
        <v>6483</v>
      </c>
      <c r="B6514" s="93">
        <f t="shared" si="1417"/>
        <v>3.6723815000677204E-54</v>
      </c>
      <c r="C6514" s="178">
        <f t="shared" si="1418"/>
        <v>3.6640972398729986E-54</v>
      </c>
      <c r="D6514" s="165">
        <f t="shared" si="1419"/>
        <v>2.2558277767625785E-3</v>
      </c>
      <c r="E6514" s="166">
        <f t="shared" si="1429"/>
        <v>24.291375447755232</v>
      </c>
      <c r="F6514" s="167">
        <f t="shared" si="1430"/>
        <v>14.626787304528611</v>
      </c>
      <c r="G6514" s="167">
        <f t="shared" si="1420"/>
        <v>508310.45161982538</v>
      </c>
      <c r="H6514" s="167">
        <f t="shared" si="1421"/>
        <v>271299.98899881309</v>
      </c>
      <c r="I6514" s="168">
        <f t="shared" si="1422"/>
        <v>779610.44061863841</v>
      </c>
      <c r="J6514" s="168">
        <f t="shared" si="1424"/>
        <v>717412.0696748792</v>
      </c>
      <c r="K6514" s="94"/>
      <c r="L6514" s="265">
        <f t="shared" si="1423"/>
        <v>297087.60135472292</v>
      </c>
      <c r="M6514" s="265">
        <f>$G6514*NonHospFrac+theModel!$H6514*NonHospFrac</f>
        <v>482522.83926391555</v>
      </c>
      <c r="N6514" s="266">
        <f t="shared" si="1425"/>
        <v>779610.44061863841</v>
      </c>
      <c r="O6514" s="158"/>
      <c r="P6514" s="265">
        <f t="shared" si="1426"/>
        <v>273385.55239654245</v>
      </c>
      <c r="Q6514" s="265">
        <f t="shared" si="1427"/>
        <v>482521.27901329653</v>
      </c>
      <c r="R6514" s="266">
        <f t="shared" si="1428"/>
        <v>755906.83140983898</v>
      </c>
    </row>
    <row r="6515" spans="1:18" x14ac:dyDescent="0.25">
      <c r="A6515" s="81">
        <v>6484</v>
      </c>
      <c r="B6515" s="93">
        <f t="shared" si="1417"/>
        <v>3.6037797270525552E-54</v>
      </c>
      <c r="C6515" s="178">
        <f t="shared" si="1418"/>
        <v>3.595650220642936E-54</v>
      </c>
      <c r="D6515" s="165">
        <f t="shared" si="1419"/>
        <v>2.2558277767625785E-3</v>
      </c>
      <c r="E6515" s="166">
        <f t="shared" si="1429"/>
        <v>24.291375447755232</v>
      </c>
      <c r="F6515" s="167">
        <f t="shared" si="1430"/>
        <v>14.629043132305373</v>
      </c>
      <c r="G6515" s="167">
        <f t="shared" si="1420"/>
        <v>508388.84619903885</v>
      </c>
      <c r="H6515" s="167">
        <f t="shared" si="1421"/>
        <v>271299.98899881309</v>
      </c>
      <c r="I6515" s="168">
        <f t="shared" si="1422"/>
        <v>779688.83519785199</v>
      </c>
      <c r="J6515" s="168">
        <f t="shared" si="1424"/>
        <v>717472.25621797692</v>
      </c>
      <c r="K6515" s="94"/>
      <c r="L6515" s="265">
        <f t="shared" si="1423"/>
        <v>297117.47532290535</v>
      </c>
      <c r="M6515" s="265">
        <f>$G6515*NonHospFrac+theModel!$H6515*NonHospFrac</f>
        <v>482571.35987494653</v>
      </c>
      <c r="N6515" s="266">
        <f t="shared" si="1425"/>
        <v>779688.83519785188</v>
      </c>
      <c r="O6515" s="158"/>
      <c r="P6515" s="265">
        <f t="shared" si="1426"/>
        <v>273408.48779451952</v>
      </c>
      <c r="Q6515" s="265">
        <f t="shared" si="1427"/>
        <v>482569.79962432751</v>
      </c>
      <c r="R6515" s="266">
        <f t="shared" si="1428"/>
        <v>755978.28741884697</v>
      </c>
    </row>
    <row r="6516" spans="1:18" x14ac:dyDescent="0.25">
      <c r="A6516" s="81">
        <v>6485</v>
      </c>
      <c r="B6516" s="93">
        <f t="shared" si="1417"/>
        <v>3.5364594666635613E-54</v>
      </c>
      <c r="C6516" s="178">
        <f t="shared" si="1418"/>
        <v>3.5284818231672668E-54</v>
      </c>
      <c r="D6516" s="165">
        <f t="shared" si="1419"/>
        <v>2.2558277767625785E-3</v>
      </c>
      <c r="E6516" s="166">
        <f t="shared" si="1429"/>
        <v>24.291375447755232</v>
      </c>
      <c r="F6516" s="167">
        <f t="shared" si="1430"/>
        <v>14.631298960082136</v>
      </c>
      <c r="G6516" s="167">
        <f t="shared" si="1420"/>
        <v>508467.24077825225</v>
      </c>
      <c r="H6516" s="167">
        <f t="shared" si="1421"/>
        <v>271299.98899881309</v>
      </c>
      <c r="I6516" s="168">
        <f t="shared" si="1422"/>
        <v>779767.22977706534</v>
      </c>
      <c r="J6516" s="168">
        <f t="shared" si="1424"/>
        <v>717532.44030775246</v>
      </c>
      <c r="K6516" s="94"/>
      <c r="L6516" s="265">
        <f t="shared" si="1423"/>
        <v>297147.34929108777</v>
      </c>
      <c r="M6516" s="265">
        <f>$G6516*NonHospFrac+theModel!$H6516*NonHospFrac</f>
        <v>482619.88048597751</v>
      </c>
      <c r="N6516" s="266">
        <f t="shared" si="1425"/>
        <v>779767.22977706534</v>
      </c>
      <c r="O6516" s="158"/>
      <c r="P6516" s="265">
        <f t="shared" si="1426"/>
        <v>273431.42225760466</v>
      </c>
      <c r="Q6516" s="265">
        <f t="shared" si="1427"/>
        <v>482618.32023535849</v>
      </c>
      <c r="R6516" s="266">
        <f t="shared" si="1428"/>
        <v>756049.74249296309</v>
      </c>
    </row>
    <row r="6517" spans="1:18" x14ac:dyDescent="0.25">
      <c r="A6517" s="81">
        <v>6486</v>
      </c>
      <c r="B6517" s="93">
        <f t="shared" si="1417"/>
        <v>3.470396779656531E-54</v>
      </c>
      <c r="C6517" s="178">
        <f t="shared" si="1418"/>
        <v>3.4625681622045944E-54</v>
      </c>
      <c r="D6517" s="165">
        <f t="shared" si="1419"/>
        <v>2.2558277767625785E-3</v>
      </c>
      <c r="E6517" s="166">
        <f t="shared" si="1429"/>
        <v>24.291375447755232</v>
      </c>
      <c r="F6517" s="167">
        <f t="shared" si="1430"/>
        <v>14.633554787858898</v>
      </c>
      <c r="G6517" s="167">
        <f t="shared" si="1420"/>
        <v>508545.63535746565</v>
      </c>
      <c r="H6517" s="167">
        <f t="shared" si="1421"/>
        <v>271299.98899881309</v>
      </c>
      <c r="I6517" s="168">
        <f t="shared" si="1422"/>
        <v>779845.62435627868</v>
      </c>
      <c r="J6517" s="168">
        <f t="shared" si="1424"/>
        <v>717592.62194430595</v>
      </c>
      <c r="K6517" s="94"/>
      <c r="L6517" s="265">
        <f t="shared" si="1423"/>
        <v>297177.22325927019</v>
      </c>
      <c r="M6517" s="265">
        <f>$G6517*NonHospFrac+theModel!$H6517*NonHospFrac</f>
        <v>482668.40109700849</v>
      </c>
      <c r="N6517" s="266">
        <f t="shared" si="1425"/>
        <v>779845.62435627868</v>
      </c>
      <c r="O6517" s="158"/>
      <c r="P6517" s="265">
        <f t="shared" si="1426"/>
        <v>273454.35578583594</v>
      </c>
      <c r="Q6517" s="265">
        <f t="shared" si="1427"/>
        <v>482666.84084638947</v>
      </c>
      <c r="R6517" s="266">
        <f t="shared" si="1428"/>
        <v>756121.19663222542</v>
      </c>
    </row>
    <row r="6518" spans="1:18" x14ac:dyDescent="0.25">
      <c r="A6518" s="81">
        <v>6487</v>
      </c>
      <c r="B6518" s="93">
        <f t="shared" si="1417"/>
        <v>3.4055681739829795E-54</v>
      </c>
      <c r="C6518" s="178">
        <f t="shared" si="1418"/>
        <v>3.39788579870045E-54</v>
      </c>
      <c r="D6518" s="165">
        <f t="shared" si="1419"/>
        <v>2.2558277767625785E-3</v>
      </c>
      <c r="E6518" s="166">
        <f t="shared" si="1429"/>
        <v>24.291375447755232</v>
      </c>
      <c r="F6518" s="167">
        <f t="shared" si="1430"/>
        <v>14.635810615635661</v>
      </c>
      <c r="G6518" s="167">
        <f t="shared" si="1420"/>
        <v>508624.02993667912</v>
      </c>
      <c r="H6518" s="167">
        <f t="shared" si="1421"/>
        <v>271299.98899881309</v>
      </c>
      <c r="I6518" s="168">
        <f t="shared" si="1422"/>
        <v>779924.01893549226</v>
      </c>
      <c r="J6518" s="168">
        <f t="shared" si="1424"/>
        <v>717652.80112773774</v>
      </c>
      <c r="K6518" s="94"/>
      <c r="L6518" s="265">
        <f t="shared" si="1423"/>
        <v>297207.09722745267</v>
      </c>
      <c r="M6518" s="265">
        <f>$G6518*NonHospFrac+theModel!$H6518*NonHospFrac</f>
        <v>482716.92170803959</v>
      </c>
      <c r="N6518" s="266">
        <f t="shared" si="1425"/>
        <v>779924.01893549226</v>
      </c>
      <c r="O6518" s="158"/>
      <c r="P6518" s="265">
        <f t="shared" si="1426"/>
        <v>273477.28837925149</v>
      </c>
      <c r="Q6518" s="265">
        <f t="shared" si="1427"/>
        <v>482715.36145742057</v>
      </c>
      <c r="R6518" s="266">
        <f t="shared" si="1428"/>
        <v>756192.649836672</v>
      </c>
    </row>
    <row r="6519" spans="1:18" x14ac:dyDescent="0.25">
      <c r="A6519" s="81">
        <v>6488</v>
      </c>
      <c r="B6519" s="93">
        <f t="shared" si="1417"/>
        <v>3.3419505964368791E-54</v>
      </c>
      <c r="C6519" s="178">
        <f t="shared" si="1418"/>
        <v>3.3344117314528683E-54</v>
      </c>
      <c r="D6519" s="165">
        <f t="shared" si="1419"/>
        <v>2.2558277767625785E-3</v>
      </c>
      <c r="E6519" s="166">
        <f t="shared" si="1429"/>
        <v>24.291375447755232</v>
      </c>
      <c r="F6519" s="167">
        <f t="shared" si="1430"/>
        <v>14.638066443412423</v>
      </c>
      <c r="G6519" s="167">
        <f t="shared" si="1420"/>
        <v>508702.42451589252</v>
      </c>
      <c r="H6519" s="167">
        <f t="shared" si="1421"/>
        <v>271299.98899881309</v>
      </c>
      <c r="I6519" s="168">
        <f t="shared" si="1422"/>
        <v>780002.41351470561</v>
      </c>
      <c r="J6519" s="168">
        <f t="shared" si="1424"/>
        <v>717712.97785814735</v>
      </c>
      <c r="K6519" s="94"/>
      <c r="L6519" s="265">
        <f t="shared" si="1423"/>
        <v>297236.97119563504</v>
      </c>
      <c r="M6519" s="265">
        <f>$G6519*NonHospFrac+theModel!$H6519*NonHospFrac</f>
        <v>482765.44231907057</v>
      </c>
      <c r="N6519" s="266">
        <f t="shared" si="1425"/>
        <v>780002.41351470561</v>
      </c>
      <c r="O6519" s="158"/>
      <c r="P6519" s="265">
        <f t="shared" si="1426"/>
        <v>273500.22003788932</v>
      </c>
      <c r="Q6519" s="265">
        <f t="shared" si="1427"/>
        <v>482763.88206845155</v>
      </c>
      <c r="R6519" s="266">
        <f t="shared" si="1428"/>
        <v>756264.10210634093</v>
      </c>
    </row>
    <row r="6520" spans="1:18" x14ac:dyDescent="0.25">
      <c r="A6520" s="81">
        <v>6489</v>
      </c>
      <c r="B6520" s="93">
        <f t="shared" si="1417"/>
        <v>3.2795214244566254E-54</v>
      </c>
      <c r="C6520" s="178">
        <f t="shared" si="1418"/>
        <v>3.2721233889328482E-54</v>
      </c>
      <c r="D6520" s="165">
        <f t="shared" si="1419"/>
        <v>2.2558277767625785E-3</v>
      </c>
      <c r="E6520" s="166">
        <f t="shared" si="1429"/>
        <v>24.291375447755232</v>
      </c>
      <c r="F6520" s="167">
        <f t="shared" si="1430"/>
        <v>14.640322271189186</v>
      </c>
      <c r="G6520" s="167">
        <f t="shared" si="1420"/>
        <v>508780.81909510592</v>
      </c>
      <c r="H6520" s="167">
        <f t="shared" si="1421"/>
        <v>271299.98899881309</v>
      </c>
      <c r="I6520" s="168">
        <f t="shared" si="1422"/>
        <v>780080.80809391895</v>
      </c>
      <c r="J6520" s="168">
        <f t="shared" si="1424"/>
        <v>717773.15213563491</v>
      </c>
      <c r="K6520" s="94"/>
      <c r="L6520" s="265">
        <f t="shared" si="1423"/>
        <v>297266.84516381746</v>
      </c>
      <c r="M6520" s="265">
        <f>$G6520*NonHospFrac+theModel!$H6520*NonHospFrac</f>
        <v>482813.96293010155</v>
      </c>
      <c r="N6520" s="266">
        <f t="shared" si="1425"/>
        <v>780080.80809391895</v>
      </c>
      <c r="O6520" s="158"/>
      <c r="P6520" s="265">
        <f t="shared" si="1426"/>
        <v>273523.15076178761</v>
      </c>
      <c r="Q6520" s="265">
        <f t="shared" si="1427"/>
        <v>482812.40267948253</v>
      </c>
      <c r="R6520" s="266">
        <f t="shared" si="1428"/>
        <v>756335.55344127014</v>
      </c>
    </row>
    <row r="6521" spans="1:18" x14ac:dyDescent="0.25">
      <c r="A6521" s="81">
        <v>6490</v>
      </c>
      <c r="B6521" s="93">
        <f t="shared" si="1417"/>
        <v>3.2182584580804572E-54</v>
      </c>
      <c r="C6521" s="178">
        <f t="shared" si="1418"/>
        <v>3.2109986212579179E-54</v>
      </c>
      <c r="D6521" s="165">
        <f t="shared" si="1419"/>
        <v>2.2558277767625785E-3</v>
      </c>
      <c r="E6521" s="166">
        <f t="shared" si="1429"/>
        <v>24.291375447755232</v>
      </c>
      <c r="F6521" s="167">
        <f t="shared" si="1430"/>
        <v>14.642578098965949</v>
      </c>
      <c r="G6521" s="167">
        <f t="shared" si="1420"/>
        <v>508859.21367431933</v>
      </c>
      <c r="H6521" s="167">
        <f t="shared" si="1421"/>
        <v>271299.98899881309</v>
      </c>
      <c r="I6521" s="168">
        <f t="shared" si="1422"/>
        <v>780159.20267313241</v>
      </c>
      <c r="J6521" s="168">
        <f t="shared" si="1424"/>
        <v>717833.32396030053</v>
      </c>
      <c r="K6521" s="94"/>
      <c r="L6521" s="265">
        <f t="shared" si="1423"/>
        <v>297296.71913199988</v>
      </c>
      <c r="M6521" s="265">
        <f>$G6521*NonHospFrac+theModel!$H6521*NonHospFrac</f>
        <v>482862.48354113253</v>
      </c>
      <c r="N6521" s="266">
        <f t="shared" si="1425"/>
        <v>780159.20267313241</v>
      </c>
      <c r="O6521" s="158"/>
      <c r="P6521" s="265">
        <f t="shared" si="1426"/>
        <v>273546.08055098448</v>
      </c>
      <c r="Q6521" s="265">
        <f t="shared" si="1427"/>
        <v>482860.92329051351</v>
      </c>
      <c r="R6521" s="266">
        <f t="shared" si="1428"/>
        <v>756407.00384149794</v>
      </c>
    </row>
    <row r="6522" spans="1:18" x14ac:dyDescent="0.25">
      <c r="A6522" s="81">
        <v>6491</v>
      </c>
      <c r="B6522" s="93">
        <f t="shared" si="1417"/>
        <v>3.1581399120520928E-54</v>
      </c>
      <c r="C6522" s="178">
        <f t="shared" si="1418"/>
        <v>3.1510156923155833E-54</v>
      </c>
      <c r="D6522" s="165">
        <f t="shared" si="1419"/>
        <v>2.2558277767625785E-3</v>
      </c>
      <c r="E6522" s="166">
        <f t="shared" si="1429"/>
        <v>24.291375447755232</v>
      </c>
      <c r="F6522" s="167">
        <f t="shared" si="1430"/>
        <v>14.644833926742711</v>
      </c>
      <c r="G6522" s="167">
        <f t="shared" si="1420"/>
        <v>508937.60825353285</v>
      </c>
      <c r="H6522" s="167">
        <f t="shared" si="1421"/>
        <v>271299.98899881309</v>
      </c>
      <c r="I6522" s="168">
        <f t="shared" si="1422"/>
        <v>780237.59725234588</v>
      </c>
      <c r="J6522" s="168">
        <f t="shared" si="1424"/>
        <v>717893.49333224411</v>
      </c>
      <c r="K6522" s="94"/>
      <c r="L6522" s="265">
        <f t="shared" si="1423"/>
        <v>297326.59310018236</v>
      </c>
      <c r="M6522" s="265">
        <f>$G6522*NonHospFrac+theModel!$H6522*NonHospFrac</f>
        <v>482911.00415216351</v>
      </c>
      <c r="N6522" s="266">
        <f t="shared" si="1425"/>
        <v>780237.59725234588</v>
      </c>
      <c r="O6522" s="158"/>
      <c r="P6522" s="265">
        <f t="shared" si="1426"/>
        <v>273569.00940551801</v>
      </c>
      <c r="Q6522" s="265">
        <f t="shared" si="1427"/>
        <v>482909.4439015445</v>
      </c>
      <c r="R6522" s="266">
        <f t="shared" si="1428"/>
        <v>756478.4533070625</v>
      </c>
    </row>
    <row r="6523" spans="1:18" x14ac:dyDescent="0.25">
      <c r="A6523" s="81">
        <v>6492</v>
      </c>
      <c r="B6523" s="93">
        <f t="shared" si="1417"/>
        <v>3.0991444080738444E-54</v>
      </c>
      <c r="C6523" s="178">
        <f t="shared" si="1418"/>
        <v>3.0921532720339131E-54</v>
      </c>
      <c r="D6523" s="165">
        <f t="shared" si="1419"/>
        <v>2.2558277767625785E-3</v>
      </c>
      <c r="E6523" s="166">
        <f t="shared" si="1429"/>
        <v>24.291375447755232</v>
      </c>
      <c r="F6523" s="167">
        <f t="shared" si="1430"/>
        <v>14.647089754519474</v>
      </c>
      <c r="G6523" s="167">
        <f t="shared" si="1420"/>
        <v>509016.00283274619</v>
      </c>
      <c r="H6523" s="167">
        <f t="shared" si="1421"/>
        <v>271299.98899881309</v>
      </c>
      <c r="I6523" s="168">
        <f t="shared" si="1422"/>
        <v>780315.99183155922</v>
      </c>
      <c r="J6523" s="168">
        <f t="shared" si="1424"/>
        <v>717953.66025156563</v>
      </c>
      <c r="K6523" s="94"/>
      <c r="L6523" s="265">
        <f t="shared" si="1423"/>
        <v>297356.46706836473</v>
      </c>
      <c r="M6523" s="265">
        <f>$G6523*NonHospFrac+theModel!$H6523*NonHospFrac</f>
        <v>482959.52476319449</v>
      </c>
      <c r="N6523" s="266">
        <f t="shared" si="1425"/>
        <v>780315.99183155922</v>
      </c>
      <c r="O6523" s="158"/>
      <c r="P6523" s="265">
        <f t="shared" si="1426"/>
        <v>273591.9373254262</v>
      </c>
      <c r="Q6523" s="265">
        <f t="shared" si="1427"/>
        <v>482957.96451257548</v>
      </c>
      <c r="R6523" s="266">
        <f t="shared" si="1428"/>
        <v>756549.90183800168</v>
      </c>
    </row>
    <row r="6524" spans="1:18" x14ac:dyDescent="0.25">
      <c r="A6524" s="81">
        <v>6493</v>
      </c>
      <c r="B6524" s="93">
        <f t="shared" si="1417"/>
        <v>3.0412509672044417E-54</v>
      </c>
      <c r="C6524" s="178">
        <f t="shared" si="1418"/>
        <v>3.0343904287965156E-54</v>
      </c>
      <c r="D6524" s="165">
        <f t="shared" si="1419"/>
        <v>2.2558277767625785E-3</v>
      </c>
      <c r="E6524" s="166">
        <f t="shared" si="1429"/>
        <v>24.291375447755232</v>
      </c>
      <c r="F6524" s="167">
        <f t="shared" si="1430"/>
        <v>14.649345582296236</v>
      </c>
      <c r="G6524" s="167">
        <f t="shared" si="1420"/>
        <v>509094.3974119596</v>
      </c>
      <c r="H6524" s="167">
        <f t="shared" si="1421"/>
        <v>271299.98899881309</v>
      </c>
      <c r="I6524" s="168">
        <f t="shared" si="1422"/>
        <v>780394.38641077268</v>
      </c>
      <c r="J6524" s="168">
        <f t="shared" si="1424"/>
        <v>718013.8247183651</v>
      </c>
      <c r="K6524" s="94"/>
      <c r="L6524" s="265">
        <f t="shared" si="1423"/>
        <v>297386.34103654721</v>
      </c>
      <c r="M6524" s="265">
        <f>$G6524*NonHospFrac+theModel!$H6524*NonHospFrac</f>
        <v>483008.04537422548</v>
      </c>
      <c r="N6524" s="266">
        <f t="shared" si="1425"/>
        <v>780394.38641077268</v>
      </c>
      <c r="O6524" s="158"/>
      <c r="P6524" s="265">
        <f t="shared" si="1426"/>
        <v>273614.86431074736</v>
      </c>
      <c r="Q6524" s="265">
        <f t="shared" si="1427"/>
        <v>483006.48512360646</v>
      </c>
      <c r="R6524" s="266">
        <f t="shared" si="1428"/>
        <v>756621.34943435388</v>
      </c>
    </row>
    <row r="6525" spans="1:18" x14ac:dyDescent="0.25">
      <c r="A6525" s="81">
        <v>6494</v>
      </c>
      <c r="B6525" s="93">
        <f t="shared" si="1417"/>
        <v>2.9844390023988741E-54</v>
      </c>
      <c r="C6525" s="178">
        <f t="shared" si="1418"/>
        <v>2.9777066219992092E-54</v>
      </c>
      <c r="D6525" s="165">
        <f t="shared" si="1419"/>
        <v>2.2558277767625785E-3</v>
      </c>
      <c r="E6525" s="166">
        <f t="shared" si="1429"/>
        <v>24.291375447755232</v>
      </c>
      <c r="F6525" s="167">
        <f t="shared" si="1430"/>
        <v>14.651601410072999</v>
      </c>
      <c r="G6525" s="167">
        <f t="shared" si="1420"/>
        <v>509172.79199117306</v>
      </c>
      <c r="H6525" s="167">
        <f t="shared" si="1421"/>
        <v>271299.98899881309</v>
      </c>
      <c r="I6525" s="168">
        <f t="shared" si="1422"/>
        <v>780472.78098998615</v>
      </c>
      <c r="J6525" s="168">
        <f t="shared" si="1424"/>
        <v>718073.98673274252</v>
      </c>
      <c r="K6525" s="94"/>
      <c r="L6525" s="265">
        <f t="shared" si="1423"/>
        <v>297416.21500472957</v>
      </c>
      <c r="M6525" s="265">
        <f>$G6525*NonHospFrac+theModel!$H6525*NonHospFrac</f>
        <v>483056.56598525646</v>
      </c>
      <c r="N6525" s="266">
        <f t="shared" si="1425"/>
        <v>780472.78098998603</v>
      </c>
      <c r="O6525" s="158"/>
      <c r="P6525" s="265">
        <f t="shared" si="1426"/>
        <v>273637.79036151938</v>
      </c>
      <c r="Q6525" s="265">
        <f t="shared" si="1427"/>
        <v>483055.00573463744</v>
      </c>
      <c r="R6525" s="266">
        <f t="shared" si="1428"/>
        <v>756692.79609615682</v>
      </c>
    </row>
    <row r="6526" spans="1:18" x14ac:dyDescent="0.25">
      <c r="A6526" s="81">
        <v>6495</v>
      </c>
      <c r="B6526" s="93">
        <f t="shared" si="1417"/>
        <v>2.9286883111875849E-54</v>
      </c>
      <c r="C6526" s="178">
        <f t="shared" si="1418"/>
        <v>2.9220816947457281E-54</v>
      </c>
      <c r="D6526" s="165">
        <f t="shared" si="1419"/>
        <v>2.2558277767625785E-3</v>
      </c>
      <c r="E6526" s="166">
        <f t="shared" si="1429"/>
        <v>24.291375447755232</v>
      </c>
      <c r="F6526" s="167">
        <f t="shared" si="1430"/>
        <v>14.653857237849762</v>
      </c>
      <c r="G6526" s="167">
        <f t="shared" si="1420"/>
        <v>509251.18657038652</v>
      </c>
      <c r="H6526" s="167">
        <f t="shared" si="1421"/>
        <v>271299.98899881309</v>
      </c>
      <c r="I6526" s="168">
        <f t="shared" si="1422"/>
        <v>780551.17556919961</v>
      </c>
      <c r="J6526" s="168">
        <f t="shared" si="1424"/>
        <v>718134.14629479777</v>
      </c>
      <c r="K6526" s="94"/>
      <c r="L6526" s="265">
        <f t="shared" si="1423"/>
        <v>297446.08897291205</v>
      </c>
      <c r="M6526" s="265">
        <f>$G6526*NonHospFrac+theModel!$H6526*NonHospFrac</f>
        <v>483105.08659628755</v>
      </c>
      <c r="N6526" s="266">
        <f t="shared" si="1425"/>
        <v>780551.17556919961</v>
      </c>
      <c r="O6526" s="158"/>
      <c r="P6526" s="265">
        <f t="shared" si="1426"/>
        <v>273660.7154777805</v>
      </c>
      <c r="Q6526" s="265">
        <f t="shared" si="1427"/>
        <v>483103.52634566854</v>
      </c>
      <c r="R6526" s="266">
        <f t="shared" si="1428"/>
        <v>756764.24182344903</v>
      </c>
    </row>
    <row r="6527" spans="1:18" x14ac:dyDescent="0.25">
      <c r="A6527" s="81">
        <v>6496</v>
      </c>
      <c r="B6527" s="93">
        <f t="shared" si="1417"/>
        <v>2.8739790684924288E-54</v>
      </c>
      <c r="C6527" s="178">
        <f t="shared" si="1418"/>
        <v>2.8674958666798894E-54</v>
      </c>
      <c r="D6527" s="165">
        <f t="shared" si="1419"/>
        <v>2.2558277767625785E-3</v>
      </c>
      <c r="E6527" s="166">
        <f t="shared" si="1429"/>
        <v>24.291375447755232</v>
      </c>
      <c r="F6527" s="167">
        <f t="shared" si="1430"/>
        <v>14.656113065626524</v>
      </c>
      <c r="G6527" s="167">
        <f t="shared" si="1420"/>
        <v>509329.58114959986</v>
      </c>
      <c r="H6527" s="167">
        <f t="shared" si="1421"/>
        <v>271299.98899881309</v>
      </c>
      <c r="I6527" s="168">
        <f t="shared" si="1422"/>
        <v>780629.57014841295</v>
      </c>
      <c r="J6527" s="168">
        <f t="shared" si="1424"/>
        <v>718194.30340463074</v>
      </c>
      <c r="K6527" s="94"/>
      <c r="L6527" s="265">
        <f t="shared" si="1423"/>
        <v>297475.96294109442</v>
      </c>
      <c r="M6527" s="265">
        <f>$G6527*NonHospFrac+theModel!$H6527*NonHospFrac</f>
        <v>483153.60720731842</v>
      </c>
      <c r="N6527" s="266">
        <f t="shared" si="1425"/>
        <v>780629.57014841284</v>
      </c>
      <c r="O6527" s="158"/>
      <c r="P6527" s="265">
        <f t="shared" si="1426"/>
        <v>273683.63965956867</v>
      </c>
      <c r="Q6527" s="265">
        <f t="shared" si="1427"/>
        <v>483152.0469566994</v>
      </c>
      <c r="R6527" s="266">
        <f t="shared" si="1428"/>
        <v>756835.68661626801</v>
      </c>
    </row>
    <row r="6528" spans="1:18" x14ac:dyDescent="0.25">
      <c r="A6528" s="81">
        <v>6497</v>
      </c>
      <c r="B6528" s="93">
        <f t="shared" si="1417"/>
        <v>2.8202918195768233E-54</v>
      </c>
      <c r="C6528" s="178">
        <f t="shared" si="1418"/>
        <v>2.8139297269516455E-54</v>
      </c>
      <c r="D6528" s="165">
        <f t="shared" si="1419"/>
        <v>2.2558277767625785E-3</v>
      </c>
      <c r="E6528" s="166">
        <f t="shared" si="1429"/>
        <v>24.291375447755232</v>
      </c>
      <c r="F6528" s="167">
        <f t="shared" si="1430"/>
        <v>14.658368893403287</v>
      </c>
      <c r="G6528" s="167">
        <f t="shared" si="1420"/>
        <v>509407.97572881333</v>
      </c>
      <c r="H6528" s="167">
        <f t="shared" si="1421"/>
        <v>271299.98899881309</v>
      </c>
      <c r="I6528" s="168">
        <f t="shared" si="1422"/>
        <v>780707.96472762641</v>
      </c>
      <c r="J6528" s="168">
        <f t="shared" si="1424"/>
        <v>718254.45806234155</v>
      </c>
      <c r="K6528" s="94"/>
      <c r="L6528" s="265">
        <f t="shared" si="1423"/>
        <v>297505.8369092769</v>
      </c>
      <c r="M6528" s="265">
        <f>$G6528*NonHospFrac+theModel!$H6528*NonHospFrac</f>
        <v>483202.12781834952</v>
      </c>
      <c r="N6528" s="266">
        <f t="shared" si="1425"/>
        <v>780707.96472762641</v>
      </c>
      <c r="O6528" s="158"/>
      <c r="P6528" s="265">
        <f t="shared" si="1426"/>
        <v>273706.56290692213</v>
      </c>
      <c r="Q6528" s="265">
        <f t="shared" si="1427"/>
        <v>483200.5675677305</v>
      </c>
      <c r="R6528" s="266">
        <f t="shared" si="1428"/>
        <v>756907.13047465263</v>
      </c>
    </row>
    <row r="6529" spans="1:18" x14ac:dyDescent="0.25">
      <c r="A6529" s="81">
        <v>6498</v>
      </c>
      <c r="B6529" s="93">
        <f t="shared" si="1417"/>
        <v>2.767607473127641E-54</v>
      </c>
      <c r="C6529" s="178">
        <f t="shared" si="1418"/>
        <v>2.7613642273145843E-54</v>
      </c>
      <c r="D6529" s="165">
        <f t="shared" si="1419"/>
        <v>2.2558277767625785E-3</v>
      </c>
      <c r="E6529" s="166">
        <f t="shared" si="1429"/>
        <v>24.291375447755232</v>
      </c>
      <c r="F6529" s="167">
        <f t="shared" si="1430"/>
        <v>14.660624721180049</v>
      </c>
      <c r="G6529" s="167">
        <f t="shared" si="1420"/>
        <v>509486.37030802673</v>
      </c>
      <c r="H6529" s="167">
        <f t="shared" si="1421"/>
        <v>271299.98899881309</v>
      </c>
      <c r="I6529" s="168">
        <f t="shared" si="1422"/>
        <v>780786.35930683976</v>
      </c>
      <c r="J6529" s="168">
        <f t="shared" si="1424"/>
        <v>718314.61026803008</v>
      </c>
      <c r="K6529" s="94"/>
      <c r="L6529" s="265">
        <f t="shared" si="1423"/>
        <v>297535.71087745932</v>
      </c>
      <c r="M6529" s="265">
        <f>$G6529*NonHospFrac+theModel!$H6529*NonHospFrac</f>
        <v>483250.6484293805</v>
      </c>
      <c r="N6529" s="266">
        <f t="shared" si="1425"/>
        <v>780786.35930683976</v>
      </c>
      <c r="O6529" s="158"/>
      <c r="P6529" s="265">
        <f t="shared" si="1426"/>
        <v>273729.48521987884</v>
      </c>
      <c r="Q6529" s="265">
        <f t="shared" si="1427"/>
        <v>483249.08817876148</v>
      </c>
      <c r="R6529" s="266">
        <f t="shared" si="1428"/>
        <v>756978.57339864038</v>
      </c>
    </row>
    <row r="6530" spans="1:18" x14ac:dyDescent="0.25">
      <c r="A6530" s="81">
        <v>6499</v>
      </c>
      <c r="B6530" s="93">
        <f t="shared" si="1417"/>
        <v>2.7159072944660945E-54</v>
      </c>
      <c r="C6530" s="178">
        <f t="shared" si="1418"/>
        <v>2.7097806753521257E-54</v>
      </c>
      <c r="D6530" s="165">
        <f t="shared" si="1419"/>
        <v>2.2558277767625785E-3</v>
      </c>
      <c r="E6530" s="166">
        <f t="shared" si="1429"/>
        <v>24.291375447755232</v>
      </c>
      <c r="F6530" s="167">
        <f t="shared" si="1430"/>
        <v>14.662880548956812</v>
      </c>
      <c r="G6530" s="167">
        <f t="shared" si="1420"/>
        <v>509564.76488724025</v>
      </c>
      <c r="H6530" s="167">
        <f t="shared" si="1421"/>
        <v>271299.98899881309</v>
      </c>
      <c r="I6530" s="168">
        <f t="shared" si="1422"/>
        <v>780864.75388605334</v>
      </c>
      <c r="J6530" s="168">
        <f t="shared" si="1424"/>
        <v>718374.76002179645</v>
      </c>
      <c r="K6530" s="94"/>
      <c r="L6530" s="265">
        <f t="shared" si="1423"/>
        <v>297565.58484564174</v>
      </c>
      <c r="M6530" s="265">
        <f>$G6530*NonHospFrac+theModel!$H6530*NonHospFrac</f>
        <v>483299.16904041148</v>
      </c>
      <c r="N6530" s="266">
        <f t="shared" si="1425"/>
        <v>780864.75388605322</v>
      </c>
      <c r="O6530" s="158"/>
      <c r="P6530" s="265">
        <f t="shared" si="1426"/>
        <v>273752.40659847698</v>
      </c>
      <c r="Q6530" s="265">
        <f t="shared" si="1427"/>
        <v>483297.60878979246</v>
      </c>
      <c r="R6530" s="266">
        <f t="shared" si="1428"/>
        <v>757050.01538826944</v>
      </c>
    </row>
    <row r="6531" spans="1:18" x14ac:dyDescent="0.25">
      <c r="A6531" s="81">
        <v>6500</v>
      </c>
      <c r="B6531" s="93">
        <f t="shared" si="1417"/>
        <v>2.6651728988860714E-54</v>
      </c>
      <c r="C6531" s="178">
        <f t="shared" si="1418"/>
        <v>2.6591607278308892E-54</v>
      </c>
      <c r="D6531" s="165">
        <f t="shared" si="1419"/>
        <v>2.2558277767625785E-3</v>
      </c>
      <c r="E6531" s="166">
        <f t="shared" si="1429"/>
        <v>24.291375447755232</v>
      </c>
      <c r="F6531" s="167">
        <f t="shared" si="1430"/>
        <v>14.665136376733575</v>
      </c>
      <c r="G6531" s="167">
        <f t="shared" si="1420"/>
        <v>509643.15946645354</v>
      </c>
      <c r="H6531" s="167">
        <f t="shared" si="1421"/>
        <v>271299.98899881309</v>
      </c>
      <c r="I6531" s="168">
        <f t="shared" si="1422"/>
        <v>780943.14846526668</v>
      </c>
      <c r="J6531" s="168">
        <f t="shared" si="1424"/>
        <v>718434.90732374019</v>
      </c>
      <c r="K6531" s="94"/>
      <c r="L6531" s="265">
        <f t="shared" si="1423"/>
        <v>297595.45881382411</v>
      </c>
      <c r="M6531" s="265">
        <f>$G6531*NonHospFrac+theModel!$H6531*NonHospFrac</f>
        <v>483347.68965144246</v>
      </c>
      <c r="N6531" s="266">
        <f t="shared" si="1425"/>
        <v>780943.14846526657</v>
      </c>
      <c r="O6531" s="158"/>
      <c r="P6531" s="265">
        <f t="shared" si="1426"/>
        <v>273775.32704275456</v>
      </c>
      <c r="Q6531" s="265">
        <f t="shared" si="1427"/>
        <v>483346.12940082344</v>
      </c>
      <c r="R6531" s="266">
        <f t="shared" si="1428"/>
        <v>757121.456443578</v>
      </c>
    </row>
    <row r="6532" spans="1:18" x14ac:dyDescent="0.25">
      <c r="A6532" s="81">
        <v>6501</v>
      </c>
      <c r="B6532" s="93">
        <f t="shared" si="1417"/>
        <v>2.615386245115908E-54</v>
      </c>
      <c r="C6532" s="178">
        <f t="shared" si="1418"/>
        <v>2.6094863841772128E-54</v>
      </c>
      <c r="D6532" s="165">
        <f t="shared" si="1419"/>
        <v>2.2558277767625785E-3</v>
      </c>
      <c r="E6532" s="166">
        <f t="shared" si="1429"/>
        <v>24.291375447755232</v>
      </c>
      <c r="F6532" s="167">
        <f t="shared" si="1430"/>
        <v>14.667392204510337</v>
      </c>
      <c r="G6532" s="167">
        <f t="shared" si="1420"/>
        <v>509721.554045667</v>
      </c>
      <c r="H6532" s="167">
        <f t="shared" si="1421"/>
        <v>271299.98899881309</v>
      </c>
      <c r="I6532" s="168">
        <f t="shared" si="1422"/>
        <v>781021.54304448003</v>
      </c>
      <c r="J6532" s="168">
        <f t="shared" si="1424"/>
        <v>718495.05217396154</v>
      </c>
      <c r="K6532" s="94"/>
      <c r="L6532" s="265">
        <f t="shared" si="1423"/>
        <v>297625.33278200659</v>
      </c>
      <c r="M6532" s="265">
        <f>$G6532*NonHospFrac+theModel!$H6532*NonHospFrac</f>
        <v>483396.21026247344</v>
      </c>
      <c r="N6532" s="266">
        <f t="shared" si="1425"/>
        <v>781021.54304448003</v>
      </c>
      <c r="O6532" s="158"/>
      <c r="P6532" s="265">
        <f t="shared" si="1426"/>
        <v>273798.24655274977</v>
      </c>
      <c r="Q6532" s="265">
        <f t="shared" si="1427"/>
        <v>483394.65001185442</v>
      </c>
      <c r="R6532" s="266">
        <f t="shared" si="1428"/>
        <v>757192.89656460425</v>
      </c>
    </row>
    <row r="6533" spans="1:18" x14ac:dyDescent="0.25">
      <c r="A6533" s="81">
        <v>6502</v>
      </c>
      <c r="B6533" s="93">
        <f t="shared" si="1417"/>
        <v>2.5665296289034808E-54</v>
      </c>
      <c r="C6533" s="178">
        <f t="shared" si="1418"/>
        <v>2.560739980076716E-54</v>
      </c>
      <c r="D6533" s="165">
        <f t="shared" si="1419"/>
        <v>2.2558277767625785E-3</v>
      </c>
      <c r="E6533" s="166">
        <f t="shared" si="1429"/>
        <v>24.291375447755232</v>
      </c>
      <c r="F6533" s="167">
        <f t="shared" si="1430"/>
        <v>14.6696480322871</v>
      </c>
      <c r="G6533" s="167">
        <f t="shared" si="1420"/>
        <v>509799.9486248804</v>
      </c>
      <c r="H6533" s="167">
        <f t="shared" si="1421"/>
        <v>271299.98899881309</v>
      </c>
      <c r="I6533" s="168">
        <f t="shared" si="1422"/>
        <v>781099.93762369349</v>
      </c>
      <c r="J6533" s="168">
        <f t="shared" si="1424"/>
        <v>718555.19457256049</v>
      </c>
      <c r="K6533" s="94"/>
      <c r="L6533" s="265">
        <f t="shared" si="1423"/>
        <v>297655.20675018901</v>
      </c>
      <c r="M6533" s="265">
        <f>$G6533*NonHospFrac+theModel!$H6533*NonHospFrac</f>
        <v>483444.73087350442</v>
      </c>
      <c r="N6533" s="266">
        <f t="shared" si="1425"/>
        <v>781099.93762369337</v>
      </c>
      <c r="O6533" s="158"/>
      <c r="P6533" s="265">
        <f t="shared" si="1426"/>
        <v>273821.16512850061</v>
      </c>
      <c r="Q6533" s="265">
        <f t="shared" si="1427"/>
        <v>483443.1706228854</v>
      </c>
      <c r="R6533" s="266">
        <f t="shared" si="1428"/>
        <v>757264.33575138601</v>
      </c>
    </row>
    <row r="6534" spans="1:18" x14ac:dyDescent="0.25">
      <c r="A6534" s="81">
        <v>6503</v>
      </c>
      <c r="B6534" s="93">
        <f t="shared" si="1417"/>
        <v>2.5185856767199328E-54</v>
      </c>
      <c r="C6534" s="178">
        <f t="shared" si="1418"/>
        <v>2.5129041811922317E-54</v>
      </c>
      <c r="D6534" s="165">
        <f t="shared" si="1419"/>
        <v>2.2558277767625785E-3</v>
      </c>
      <c r="E6534" s="166">
        <f t="shared" si="1429"/>
        <v>24.291375447755232</v>
      </c>
      <c r="F6534" s="167">
        <f t="shared" si="1430"/>
        <v>14.671903860063862</v>
      </c>
      <c r="G6534" s="167">
        <f t="shared" si="1420"/>
        <v>509878.34320409392</v>
      </c>
      <c r="H6534" s="167">
        <f t="shared" si="1421"/>
        <v>271299.98899881309</v>
      </c>
      <c r="I6534" s="168">
        <f t="shared" si="1422"/>
        <v>781178.33220290695</v>
      </c>
      <c r="J6534" s="168">
        <f t="shared" si="1424"/>
        <v>718615.33451963682</v>
      </c>
      <c r="K6534" s="94"/>
      <c r="L6534" s="265">
        <f t="shared" si="1423"/>
        <v>297685.08071837144</v>
      </c>
      <c r="M6534" s="265">
        <f>$G6534*NonHospFrac+theModel!$H6534*NonHospFrac</f>
        <v>483493.25148453552</v>
      </c>
      <c r="N6534" s="266">
        <f t="shared" si="1425"/>
        <v>781178.33220290695</v>
      </c>
      <c r="O6534" s="158"/>
      <c r="P6534" s="265">
        <f t="shared" si="1426"/>
        <v>273844.08277004521</v>
      </c>
      <c r="Q6534" s="265">
        <f t="shared" si="1427"/>
        <v>483491.6912339165</v>
      </c>
      <c r="R6534" s="266">
        <f t="shared" si="1428"/>
        <v>757335.77400396171</v>
      </c>
    </row>
    <row r="6535" spans="1:18" x14ac:dyDescent="0.25">
      <c r="A6535" s="81">
        <v>6504</v>
      </c>
      <c r="B6535" s="93">
        <f t="shared" si="1417"/>
        <v>2.4715373395821925E-54</v>
      </c>
      <c r="C6535" s="178">
        <f t="shared" si="1418"/>
        <v>2.465961977000257E-54</v>
      </c>
      <c r="D6535" s="165">
        <f t="shared" si="1419"/>
        <v>2.2558277767625785E-3</v>
      </c>
      <c r="E6535" s="166">
        <f t="shared" si="1429"/>
        <v>24.291375447755232</v>
      </c>
      <c r="F6535" s="167">
        <f t="shared" si="1430"/>
        <v>14.674159687840625</v>
      </c>
      <c r="G6535" s="167">
        <f t="shared" si="1420"/>
        <v>509956.73778330727</v>
      </c>
      <c r="H6535" s="167">
        <f t="shared" si="1421"/>
        <v>271299.98899881309</v>
      </c>
      <c r="I6535" s="168">
        <f t="shared" si="1422"/>
        <v>781256.7267821203</v>
      </c>
      <c r="J6535" s="168">
        <f t="shared" si="1424"/>
        <v>718675.4720152904</v>
      </c>
      <c r="K6535" s="94"/>
      <c r="L6535" s="265">
        <f t="shared" si="1423"/>
        <v>297714.95468655386</v>
      </c>
      <c r="M6535" s="265">
        <f>$G6535*NonHospFrac+theModel!$H6535*NonHospFrac</f>
        <v>483541.7720955665</v>
      </c>
      <c r="N6535" s="266">
        <f t="shared" si="1425"/>
        <v>781256.7267821203</v>
      </c>
      <c r="O6535" s="158"/>
      <c r="P6535" s="265">
        <f t="shared" si="1426"/>
        <v>273866.99947742157</v>
      </c>
      <c r="Q6535" s="265">
        <f t="shared" si="1427"/>
        <v>483540.21184494748</v>
      </c>
      <c r="R6535" s="266">
        <f t="shared" si="1428"/>
        <v>757407.21132236905</v>
      </c>
    </row>
    <row r="6536" spans="1:18" x14ac:dyDescent="0.25">
      <c r="A6536" s="81">
        <v>6505</v>
      </c>
      <c r="B6536" s="93">
        <f t="shared" si="1417"/>
        <v>2.4253678869897401E-54</v>
      </c>
      <c r="C6536" s="178">
        <f t="shared" si="1418"/>
        <v>2.4198966747414008E-54</v>
      </c>
      <c r="D6536" s="165">
        <f t="shared" si="1419"/>
        <v>2.2558277767625785E-3</v>
      </c>
      <c r="E6536" s="166">
        <f t="shared" si="1429"/>
        <v>24.291375447755232</v>
      </c>
      <c r="F6536" s="167">
        <f t="shared" si="1430"/>
        <v>14.676415515617387</v>
      </c>
      <c r="G6536" s="167">
        <f t="shared" si="1420"/>
        <v>510035.13236252067</v>
      </c>
      <c r="H6536" s="167">
        <f t="shared" si="1421"/>
        <v>271299.98899881309</v>
      </c>
      <c r="I6536" s="168">
        <f t="shared" si="1422"/>
        <v>781335.12136133376</v>
      </c>
      <c r="J6536" s="168">
        <f t="shared" si="1424"/>
        <v>718735.60705962137</v>
      </c>
      <c r="K6536" s="94"/>
      <c r="L6536" s="265">
        <f t="shared" si="1423"/>
        <v>297744.82865473628</v>
      </c>
      <c r="M6536" s="265">
        <f>$G6536*NonHospFrac+theModel!$H6536*NonHospFrac</f>
        <v>483590.29270659748</v>
      </c>
      <c r="N6536" s="266">
        <f t="shared" si="1425"/>
        <v>781335.12136133376</v>
      </c>
      <c r="O6536" s="158"/>
      <c r="P6536" s="265">
        <f t="shared" si="1426"/>
        <v>273889.91525066784</v>
      </c>
      <c r="Q6536" s="265">
        <f t="shared" si="1427"/>
        <v>483588.73245597846</v>
      </c>
      <c r="R6536" s="266">
        <f t="shared" si="1428"/>
        <v>757478.64770664624</v>
      </c>
    </row>
    <row r="6537" spans="1:18" x14ac:dyDescent="0.25">
      <c r="A6537" s="81">
        <v>6506</v>
      </c>
      <c r="B6537" s="93">
        <f t="shared" si="1417"/>
        <v>2.3800609009757673E-54</v>
      </c>
      <c r="C6537" s="178">
        <f t="shared" si="1418"/>
        <v>2.3746918934849595E-54</v>
      </c>
      <c r="D6537" s="165">
        <f t="shared" si="1419"/>
        <v>2.2558277767625785E-3</v>
      </c>
      <c r="E6537" s="166">
        <f t="shared" si="1429"/>
        <v>24.291375447755232</v>
      </c>
      <c r="F6537" s="167">
        <f t="shared" si="1430"/>
        <v>14.67867134339415</v>
      </c>
      <c r="G6537" s="167">
        <f t="shared" si="1420"/>
        <v>510113.52694173408</v>
      </c>
      <c r="H6537" s="167">
        <f t="shared" si="1421"/>
        <v>271299.98899881309</v>
      </c>
      <c r="I6537" s="168">
        <f t="shared" si="1422"/>
        <v>781413.51594054722</v>
      </c>
      <c r="J6537" s="168">
        <f t="shared" si="1424"/>
        <v>718795.73965272959</v>
      </c>
      <c r="K6537" s="94"/>
      <c r="L6537" s="265">
        <f t="shared" si="1423"/>
        <v>297774.7026229187</v>
      </c>
      <c r="M6537" s="265">
        <f>$G6537*NonHospFrac+theModel!$H6537*NonHospFrac</f>
        <v>483638.81331762846</v>
      </c>
      <c r="N6537" s="266">
        <f t="shared" si="1425"/>
        <v>781413.51594054722</v>
      </c>
      <c r="O6537" s="158"/>
      <c r="P6537" s="265">
        <f t="shared" si="1426"/>
        <v>273912.83008982206</v>
      </c>
      <c r="Q6537" s="265">
        <f t="shared" si="1427"/>
        <v>483637.25306700944</v>
      </c>
      <c r="R6537" s="266">
        <f t="shared" si="1428"/>
        <v>757550.08315683156</v>
      </c>
    </row>
    <row r="6538" spans="1:18" x14ac:dyDescent="0.25">
      <c r="A6538" s="81">
        <v>6507</v>
      </c>
      <c r="B6538" s="93">
        <f t="shared" si="1417"/>
        <v>2.3356002702683529E-54</v>
      </c>
      <c r="C6538" s="178">
        <f t="shared" si="1418"/>
        <v>2.3303315583032675E-54</v>
      </c>
      <c r="D6538" s="165">
        <f t="shared" si="1419"/>
        <v>2.2558277767625785E-3</v>
      </c>
      <c r="E6538" s="166">
        <f t="shared" si="1429"/>
        <v>24.291375447755232</v>
      </c>
      <c r="F6538" s="167">
        <f t="shared" si="1430"/>
        <v>14.680927171170913</v>
      </c>
      <c r="G6538" s="167">
        <f t="shared" si="1420"/>
        <v>510191.92152094754</v>
      </c>
      <c r="H6538" s="167">
        <f t="shared" si="1421"/>
        <v>271299.98899881309</v>
      </c>
      <c r="I6538" s="168">
        <f t="shared" si="1422"/>
        <v>781491.91051976057</v>
      </c>
      <c r="J6538" s="168">
        <f t="shared" si="1424"/>
        <v>718855.86979471485</v>
      </c>
      <c r="K6538" s="94"/>
      <c r="L6538" s="265">
        <f t="shared" si="1423"/>
        <v>297804.57659110113</v>
      </c>
      <c r="M6538" s="265">
        <f>$G6538*NonHospFrac+theModel!$H6538*NonHospFrac</f>
        <v>483687.33392865944</v>
      </c>
      <c r="N6538" s="266">
        <f t="shared" si="1425"/>
        <v>781491.91051976057</v>
      </c>
      <c r="O6538" s="158"/>
      <c r="P6538" s="265">
        <f t="shared" si="1426"/>
        <v>273935.74399492238</v>
      </c>
      <c r="Q6538" s="265">
        <f t="shared" si="1427"/>
        <v>483685.77367804042</v>
      </c>
      <c r="R6538" s="266">
        <f t="shared" si="1428"/>
        <v>757621.51767296274</v>
      </c>
    </row>
    <row r="6539" spans="1:18" x14ac:dyDescent="0.25">
      <c r="A6539" s="81">
        <v>6508</v>
      </c>
      <c r="B6539" s="93">
        <f t="shared" si="1417"/>
        <v>2.2919701845618018E-54</v>
      </c>
      <c r="C6539" s="178">
        <f t="shared" si="1418"/>
        <v>2.2867998945559557E-54</v>
      </c>
      <c r="D6539" s="165">
        <f t="shared" si="1419"/>
        <v>2.2558277767625785E-3</v>
      </c>
      <c r="E6539" s="166">
        <f t="shared" si="1429"/>
        <v>24.291375447755232</v>
      </c>
      <c r="F6539" s="167">
        <f t="shared" si="1430"/>
        <v>14.683182998947675</v>
      </c>
      <c r="G6539" s="167">
        <f t="shared" si="1420"/>
        <v>510270.316100161</v>
      </c>
      <c r="H6539" s="167">
        <f t="shared" si="1421"/>
        <v>271299.98899881309</v>
      </c>
      <c r="I6539" s="168">
        <f t="shared" si="1422"/>
        <v>781570.30509897415</v>
      </c>
      <c r="J6539" s="168">
        <f t="shared" si="1424"/>
        <v>718915.99748567736</v>
      </c>
      <c r="K6539" s="94"/>
      <c r="L6539" s="265">
        <f t="shared" si="1423"/>
        <v>297834.45055928361</v>
      </c>
      <c r="M6539" s="265">
        <f>$G6539*NonHospFrac+theModel!$H6539*NonHospFrac</f>
        <v>483735.85453969042</v>
      </c>
      <c r="N6539" s="266">
        <f t="shared" si="1425"/>
        <v>781570.30509897403</v>
      </c>
      <c r="O6539" s="158"/>
      <c r="P6539" s="265">
        <f t="shared" si="1426"/>
        <v>273958.65696600685</v>
      </c>
      <c r="Q6539" s="265">
        <f t="shared" si="1427"/>
        <v>483734.2942890714</v>
      </c>
      <c r="R6539" s="266">
        <f t="shared" si="1428"/>
        <v>757692.95125507819</v>
      </c>
    </row>
    <row r="6540" spans="1:18" x14ac:dyDescent="0.25">
      <c r="A6540" s="81">
        <v>6509</v>
      </c>
      <c r="B6540" s="93">
        <f t="shared" si="1417"/>
        <v>2.24915512889396E-54</v>
      </c>
      <c r="C6540" s="178">
        <f t="shared" si="1418"/>
        <v>2.244081422279953E-54</v>
      </c>
      <c r="D6540" s="165">
        <f t="shared" si="1419"/>
        <v>2.2558277767625785E-3</v>
      </c>
      <c r="E6540" s="166">
        <f t="shared" si="1429"/>
        <v>24.291375447755232</v>
      </c>
      <c r="F6540" s="167">
        <f t="shared" si="1430"/>
        <v>14.685438826724438</v>
      </c>
      <c r="G6540" s="167">
        <f t="shared" si="1420"/>
        <v>510348.71067937434</v>
      </c>
      <c r="H6540" s="167">
        <f t="shared" si="1421"/>
        <v>271299.98899881309</v>
      </c>
      <c r="I6540" s="168">
        <f t="shared" si="1422"/>
        <v>781648.69967818749</v>
      </c>
      <c r="J6540" s="168">
        <f t="shared" si="1424"/>
        <v>718976.12272571656</v>
      </c>
      <c r="K6540" s="94"/>
      <c r="L6540" s="265">
        <f t="shared" si="1423"/>
        <v>297864.32452746597</v>
      </c>
      <c r="M6540" s="265">
        <f>$G6540*NonHospFrac+theModel!$H6540*NonHospFrac</f>
        <v>483784.3751507214</v>
      </c>
      <c r="N6540" s="266">
        <f t="shared" si="1425"/>
        <v>781648.69967818737</v>
      </c>
      <c r="O6540" s="158"/>
      <c r="P6540" s="265">
        <f t="shared" si="1426"/>
        <v>273981.56900311343</v>
      </c>
      <c r="Q6540" s="265">
        <f t="shared" si="1427"/>
        <v>483782.81490010238</v>
      </c>
      <c r="R6540" s="266">
        <f t="shared" si="1428"/>
        <v>757764.38390321587</v>
      </c>
    </row>
    <row r="6541" spans="1:18" x14ac:dyDescent="0.25">
      <c r="A6541" s="81">
        <v>6510</v>
      </c>
      <c r="B6541" s="93">
        <f t="shared" si="1417"/>
        <v>2.2071398781294228E-54</v>
      </c>
      <c r="C6541" s="178">
        <f t="shared" si="1418"/>
        <v>2.202160950685138E-54</v>
      </c>
      <c r="D6541" s="165">
        <f t="shared" si="1419"/>
        <v>2.2558277767625785E-3</v>
      </c>
      <c r="E6541" s="166">
        <f t="shared" si="1429"/>
        <v>24.291375447755232</v>
      </c>
      <c r="F6541" s="167">
        <f t="shared" si="1430"/>
        <v>14.6876946545012</v>
      </c>
      <c r="G6541" s="167">
        <f t="shared" si="1420"/>
        <v>510427.10525858775</v>
      </c>
      <c r="H6541" s="167">
        <f t="shared" si="1421"/>
        <v>271299.98899881309</v>
      </c>
      <c r="I6541" s="168">
        <f t="shared" si="1422"/>
        <v>781727.09425740084</v>
      </c>
      <c r="J6541" s="168">
        <f t="shared" si="1424"/>
        <v>719036.24551493267</v>
      </c>
      <c r="K6541" s="94"/>
      <c r="L6541" s="265">
        <f t="shared" si="1423"/>
        <v>297894.19849564839</v>
      </c>
      <c r="M6541" s="265">
        <f>$G6541*NonHospFrac+theModel!$H6541*NonHospFrac</f>
        <v>483832.89576175238</v>
      </c>
      <c r="N6541" s="266">
        <f t="shared" si="1425"/>
        <v>781727.09425740084</v>
      </c>
      <c r="O6541" s="158"/>
      <c r="P6541" s="265">
        <f t="shared" si="1426"/>
        <v>274004.4801062803</v>
      </c>
      <c r="Q6541" s="265">
        <f t="shared" si="1427"/>
        <v>483831.33551113337</v>
      </c>
      <c r="R6541" s="266">
        <f t="shared" si="1428"/>
        <v>757835.81561741373</v>
      </c>
    </row>
    <row r="6542" spans="1:18" x14ac:dyDescent="0.25">
      <c r="A6542" s="81">
        <v>6511</v>
      </c>
      <c r="B6542" s="93">
        <f t="shared" si="1417"/>
        <v>2.1659094915452745E-54</v>
      </c>
      <c r="C6542" s="178">
        <f t="shared" si="1418"/>
        <v>2.1610235727522929E-54</v>
      </c>
      <c r="D6542" s="165">
        <f t="shared" si="1419"/>
        <v>2.2558277767625785E-3</v>
      </c>
      <c r="E6542" s="166">
        <f t="shared" si="1429"/>
        <v>24.291375447755232</v>
      </c>
      <c r="F6542" s="167">
        <f t="shared" si="1430"/>
        <v>14.689950482277963</v>
      </c>
      <c r="G6542" s="167">
        <f t="shared" si="1420"/>
        <v>510505.49983780121</v>
      </c>
      <c r="H6542" s="167">
        <f t="shared" si="1421"/>
        <v>271299.98899881309</v>
      </c>
      <c r="I6542" s="168">
        <f t="shared" si="1422"/>
        <v>781805.4888366143</v>
      </c>
      <c r="J6542" s="168">
        <f t="shared" si="1424"/>
        <v>719096.36585342558</v>
      </c>
      <c r="K6542" s="94"/>
      <c r="L6542" s="265">
        <f t="shared" si="1423"/>
        <v>297924.07246383082</v>
      </c>
      <c r="M6542" s="265">
        <f>$G6542*NonHospFrac+theModel!$H6542*NonHospFrac</f>
        <v>483881.41637278337</v>
      </c>
      <c r="N6542" s="266">
        <f t="shared" si="1425"/>
        <v>781805.48883661418</v>
      </c>
      <c r="O6542" s="158"/>
      <c r="P6542" s="265">
        <f t="shared" si="1426"/>
        <v>274027.39027554548</v>
      </c>
      <c r="Q6542" s="265">
        <f t="shared" si="1427"/>
        <v>483879.85612216435</v>
      </c>
      <c r="R6542" s="266">
        <f t="shared" si="1428"/>
        <v>757907.24639770982</v>
      </c>
    </row>
    <row r="6543" spans="1:18" x14ac:dyDescent="0.25">
      <c r="A6543" s="81">
        <v>6512</v>
      </c>
      <c r="B6543" s="93">
        <f t="shared" si="1417"/>
        <v>2.1254493075181655E-54</v>
      </c>
      <c r="C6543" s="178">
        <f t="shared" si="1418"/>
        <v>2.1206546599321651E-54</v>
      </c>
      <c r="D6543" s="165">
        <f t="shared" si="1419"/>
        <v>2.2558277767625785E-3</v>
      </c>
      <c r="E6543" s="166">
        <f t="shared" si="1429"/>
        <v>24.291375447755232</v>
      </c>
      <c r="F6543" s="167">
        <f t="shared" si="1430"/>
        <v>14.692206310054726</v>
      </c>
      <c r="G6543" s="167">
        <f t="shared" si="1420"/>
        <v>510583.89441701467</v>
      </c>
      <c r="H6543" s="167">
        <f t="shared" si="1421"/>
        <v>271299.98899881309</v>
      </c>
      <c r="I6543" s="168">
        <f t="shared" si="1422"/>
        <v>781883.88341582776</v>
      </c>
      <c r="J6543" s="168">
        <f t="shared" si="1424"/>
        <v>719156.48374129517</v>
      </c>
      <c r="K6543" s="94"/>
      <c r="L6543" s="265">
        <f t="shared" si="1423"/>
        <v>297953.9464320133</v>
      </c>
      <c r="M6543" s="265">
        <f>$G6543*NonHospFrac+theModel!$H6543*NonHospFrac</f>
        <v>483929.93698381446</v>
      </c>
      <c r="N6543" s="266">
        <f t="shared" si="1425"/>
        <v>781883.88341582776</v>
      </c>
      <c r="O6543" s="158"/>
      <c r="P6543" s="265">
        <f t="shared" si="1426"/>
        <v>274050.29951094714</v>
      </c>
      <c r="Q6543" s="265">
        <f t="shared" si="1427"/>
        <v>483928.37673319544</v>
      </c>
      <c r="R6543" s="266">
        <f t="shared" si="1428"/>
        <v>757978.67624414258</v>
      </c>
    </row>
    <row r="6544" spans="1:18" x14ac:dyDescent="0.25">
      <c r="A6544" s="81">
        <v>6513</v>
      </c>
      <c r="B6544" s="93">
        <f t="shared" si="1417"/>
        <v>2.0857449383106036E-54</v>
      </c>
      <c r="C6544" s="178">
        <f t="shared" si="1418"/>
        <v>2.0810398569435205E-54</v>
      </c>
      <c r="D6544" s="165">
        <f t="shared" si="1419"/>
        <v>2.2558277767625785E-3</v>
      </c>
      <c r="E6544" s="166">
        <f t="shared" si="1429"/>
        <v>24.291375447755232</v>
      </c>
      <c r="F6544" s="167">
        <f t="shared" si="1430"/>
        <v>14.694462137831488</v>
      </c>
      <c r="G6544" s="167">
        <f t="shared" si="1420"/>
        <v>510662.28899622802</v>
      </c>
      <c r="H6544" s="167">
        <f t="shared" si="1421"/>
        <v>271299.98899881309</v>
      </c>
      <c r="I6544" s="168">
        <f t="shared" si="1422"/>
        <v>781962.27799504111</v>
      </c>
      <c r="J6544" s="168">
        <f t="shared" si="1424"/>
        <v>719216.59917864122</v>
      </c>
      <c r="K6544" s="94"/>
      <c r="L6544" s="265">
        <f t="shared" si="1423"/>
        <v>297983.82040019566</v>
      </c>
      <c r="M6544" s="265">
        <f>$G6544*NonHospFrac+theModel!$H6544*NonHospFrac</f>
        <v>483978.45759484544</v>
      </c>
      <c r="N6544" s="266">
        <f t="shared" si="1425"/>
        <v>781962.27799504111</v>
      </c>
      <c r="O6544" s="158"/>
      <c r="P6544" s="265">
        <f t="shared" si="1426"/>
        <v>274073.20781252318</v>
      </c>
      <c r="Q6544" s="265">
        <f t="shared" si="1427"/>
        <v>483976.89734422643</v>
      </c>
      <c r="R6544" s="266">
        <f t="shared" si="1428"/>
        <v>758050.1051567496</v>
      </c>
    </row>
    <row r="6545" spans="1:18" x14ac:dyDescent="0.25">
      <c r="A6545" s="81">
        <v>6514</v>
      </c>
      <c r="B6545" s="93">
        <f t="shared" si="1417"/>
        <v>2.0467822649546405E-54</v>
      </c>
      <c r="C6545" s="178">
        <f t="shared" si="1418"/>
        <v>2.0421650766683708E-54</v>
      </c>
      <c r="D6545" s="165">
        <f t="shared" si="1419"/>
        <v>2.2558277767625785E-3</v>
      </c>
      <c r="E6545" s="166">
        <f t="shared" si="1429"/>
        <v>24.291375447755232</v>
      </c>
      <c r="F6545" s="167">
        <f t="shared" si="1430"/>
        <v>14.696717965608251</v>
      </c>
      <c r="G6545" s="167">
        <f t="shared" si="1420"/>
        <v>510740.68357544148</v>
      </c>
      <c r="H6545" s="167">
        <f t="shared" si="1421"/>
        <v>271299.98899881309</v>
      </c>
      <c r="I6545" s="168">
        <f t="shared" si="1422"/>
        <v>782040.67257425457</v>
      </c>
      <c r="J6545" s="168">
        <f t="shared" si="1424"/>
        <v>719276.71216556372</v>
      </c>
      <c r="K6545" s="94"/>
      <c r="L6545" s="265">
        <f t="shared" si="1423"/>
        <v>298013.69436837814</v>
      </c>
      <c r="M6545" s="265">
        <f>$G6545*NonHospFrac+theModel!$H6545*NonHospFrac</f>
        <v>484026.97820587642</v>
      </c>
      <c r="N6545" s="266">
        <f t="shared" si="1425"/>
        <v>782040.67257425457</v>
      </c>
      <c r="O6545" s="158"/>
      <c r="P6545" s="265">
        <f t="shared" si="1426"/>
        <v>274096.11518031184</v>
      </c>
      <c r="Q6545" s="265">
        <f t="shared" si="1427"/>
        <v>484025.41795525741</v>
      </c>
      <c r="R6545" s="266">
        <f t="shared" si="1428"/>
        <v>758121.53313556919</v>
      </c>
    </row>
    <row r="6546" spans="1:18" x14ac:dyDescent="0.25">
      <c r="A6546" s="81">
        <v>6515</v>
      </c>
      <c r="B6546" s="93">
        <f t="shared" si="1417"/>
        <v>2.0085474322311342E-54</v>
      </c>
      <c r="C6546" s="178">
        <f t="shared" si="1418"/>
        <v>2.0040164951425622E-54</v>
      </c>
      <c r="D6546" s="165">
        <f t="shared" si="1419"/>
        <v>2.2558277767625785E-3</v>
      </c>
      <c r="E6546" s="166">
        <f t="shared" si="1429"/>
        <v>24.291375447755232</v>
      </c>
      <c r="F6546" s="167">
        <f t="shared" si="1430"/>
        <v>14.698973793385013</v>
      </c>
      <c r="G6546" s="167">
        <f t="shared" si="1420"/>
        <v>510819.07815465488</v>
      </c>
      <c r="H6546" s="167">
        <f t="shared" si="1421"/>
        <v>271299.98899881309</v>
      </c>
      <c r="I6546" s="168">
        <f t="shared" si="1422"/>
        <v>782119.06715346803</v>
      </c>
      <c r="J6546" s="168">
        <f t="shared" si="1424"/>
        <v>719336.82270216255</v>
      </c>
      <c r="K6546" s="94"/>
      <c r="L6546" s="265">
        <f t="shared" si="1423"/>
        <v>298043.56833656051</v>
      </c>
      <c r="M6546" s="265">
        <f>$G6546*NonHospFrac+theModel!$H6546*NonHospFrac</f>
        <v>484075.49881690741</v>
      </c>
      <c r="N6546" s="266">
        <f t="shared" si="1425"/>
        <v>782119.06715346791</v>
      </c>
      <c r="O6546" s="158"/>
      <c r="P6546" s="265">
        <f t="shared" si="1426"/>
        <v>274119.02161435096</v>
      </c>
      <c r="Q6546" s="265">
        <f t="shared" si="1427"/>
        <v>484073.93856628839</v>
      </c>
      <c r="R6546" s="266">
        <f t="shared" si="1428"/>
        <v>758192.96018063929</v>
      </c>
    </row>
    <row r="6547" spans="1:18" x14ac:dyDescent="0.25">
      <c r="A6547" s="81">
        <v>6516</v>
      </c>
      <c r="B6547" s="93">
        <f t="shared" si="1417"/>
        <v>1.9710268437427992E-54</v>
      </c>
      <c r="C6547" s="178">
        <f t="shared" si="1418"/>
        <v>1.9665805466399394E-54</v>
      </c>
      <c r="D6547" s="165">
        <f t="shared" si="1419"/>
        <v>2.2558277767625785E-3</v>
      </c>
      <c r="E6547" s="166">
        <f t="shared" si="1429"/>
        <v>24.291375447755232</v>
      </c>
      <c r="F6547" s="167">
        <f t="shared" si="1430"/>
        <v>14.701229621161776</v>
      </c>
      <c r="G6547" s="167">
        <f t="shared" si="1420"/>
        <v>510897.4727338684</v>
      </c>
      <c r="H6547" s="167">
        <f t="shared" si="1421"/>
        <v>271299.98899881309</v>
      </c>
      <c r="I6547" s="168">
        <f t="shared" si="1422"/>
        <v>782197.46173268149</v>
      </c>
      <c r="J6547" s="168">
        <f t="shared" si="1424"/>
        <v>719396.9307885376</v>
      </c>
      <c r="K6547" s="94"/>
      <c r="L6547" s="265">
        <f t="shared" si="1423"/>
        <v>298073.44230474299</v>
      </c>
      <c r="M6547" s="265">
        <f>$G6547*NonHospFrac+theModel!$H6547*NonHospFrac</f>
        <v>484124.0194279385</v>
      </c>
      <c r="N6547" s="266">
        <f t="shared" si="1425"/>
        <v>782197.46173268149</v>
      </c>
      <c r="O6547" s="158"/>
      <c r="P6547" s="265">
        <f t="shared" si="1426"/>
        <v>274141.92711467884</v>
      </c>
      <c r="Q6547" s="265">
        <f t="shared" si="1427"/>
        <v>484122.45917731948</v>
      </c>
      <c r="R6547" s="266">
        <f t="shared" si="1428"/>
        <v>758264.38629199832</v>
      </c>
    </row>
    <row r="6548" spans="1:18" x14ac:dyDescent="0.25">
      <c r="A6548" s="81">
        <v>6517</v>
      </c>
      <c r="B6548" s="93">
        <f t="shared" si="1417"/>
        <v>1.9342071570792955E-54</v>
      </c>
      <c r="C6548" s="178">
        <f t="shared" si="1418"/>
        <v>1.9298439188483429E-54</v>
      </c>
      <c r="D6548" s="165">
        <f t="shared" si="1419"/>
        <v>2.2558277767625785E-3</v>
      </c>
      <c r="E6548" s="166">
        <f t="shared" si="1429"/>
        <v>24.291375447755232</v>
      </c>
      <c r="F6548" s="167">
        <f t="shared" si="1430"/>
        <v>14.703485448938538</v>
      </c>
      <c r="G6548" s="167">
        <f t="shared" si="1420"/>
        <v>510975.86731308175</v>
      </c>
      <c r="H6548" s="167">
        <f t="shared" si="1421"/>
        <v>271299.98899881309</v>
      </c>
      <c r="I6548" s="168">
        <f t="shared" si="1422"/>
        <v>782275.85631189484</v>
      </c>
      <c r="J6548" s="168">
        <f t="shared" si="1424"/>
        <v>719457.03642478865</v>
      </c>
      <c r="K6548" s="94"/>
      <c r="L6548" s="265">
        <f t="shared" si="1423"/>
        <v>298103.31627292541</v>
      </c>
      <c r="M6548" s="265">
        <f>$G6548*NonHospFrac+theModel!$H6548*NonHospFrac</f>
        <v>484172.54003896937</v>
      </c>
      <c r="N6548" s="266">
        <f t="shared" si="1425"/>
        <v>782275.85631189472</v>
      </c>
      <c r="O6548" s="158"/>
      <c r="P6548" s="265">
        <f t="shared" si="1426"/>
        <v>274164.83168133337</v>
      </c>
      <c r="Q6548" s="265">
        <f t="shared" si="1427"/>
        <v>484170.97978835035</v>
      </c>
      <c r="R6548" s="266">
        <f t="shared" si="1428"/>
        <v>758335.81146968366</v>
      </c>
    </row>
    <row r="6549" spans="1:18" x14ac:dyDescent="0.25">
      <c r="A6549" s="81">
        <v>6518</v>
      </c>
      <c r="B6549" s="93">
        <f t="shared" si="1417"/>
        <v>1.8980752790726358E-54</v>
      </c>
      <c r="C6549" s="178">
        <f t="shared" si="1418"/>
        <v>1.8937935481357172E-54</v>
      </c>
      <c r="D6549" s="165">
        <f t="shared" si="1419"/>
        <v>2.2558277767625785E-3</v>
      </c>
      <c r="E6549" s="166">
        <f t="shared" si="1429"/>
        <v>24.291375447755232</v>
      </c>
      <c r="F6549" s="167">
        <f t="shared" si="1430"/>
        <v>14.705741276715301</v>
      </c>
      <c r="G6549" s="167">
        <f t="shared" si="1420"/>
        <v>511054.26189229515</v>
      </c>
      <c r="H6549" s="167">
        <f t="shared" si="1421"/>
        <v>271299.98899881309</v>
      </c>
      <c r="I6549" s="168">
        <f t="shared" si="1422"/>
        <v>782354.2508911083</v>
      </c>
      <c r="J6549" s="168">
        <f t="shared" si="1424"/>
        <v>719517.13961101568</v>
      </c>
      <c r="K6549" s="94"/>
      <c r="L6549" s="265">
        <f t="shared" si="1423"/>
        <v>298133.19024110783</v>
      </c>
      <c r="M6549" s="265">
        <f>$G6549*NonHospFrac+theModel!$H6549*NonHospFrac</f>
        <v>484221.06065000035</v>
      </c>
      <c r="N6549" s="266">
        <f t="shared" si="1425"/>
        <v>782354.25089110818</v>
      </c>
      <c r="O6549" s="158"/>
      <c r="P6549" s="265">
        <f t="shared" si="1426"/>
        <v>274187.73531435267</v>
      </c>
      <c r="Q6549" s="265">
        <f t="shared" si="1427"/>
        <v>484219.50039938133</v>
      </c>
      <c r="R6549" s="266">
        <f t="shared" si="1428"/>
        <v>758407.23571373406</v>
      </c>
    </row>
    <row r="6550" spans="1:18" x14ac:dyDescent="0.25">
      <c r="A6550" s="81">
        <v>6519</v>
      </c>
      <c r="B6550" s="93">
        <f t="shared" si="1417"/>
        <v>1.8626183611412246E-54</v>
      </c>
      <c r="C6550" s="178">
        <f t="shared" si="1418"/>
        <v>1.8584166149046543E-54</v>
      </c>
      <c r="D6550" s="165">
        <f t="shared" si="1419"/>
        <v>2.2558277767625785E-3</v>
      </c>
      <c r="E6550" s="166">
        <f t="shared" si="1429"/>
        <v>24.291375447755232</v>
      </c>
      <c r="F6550" s="167">
        <f t="shared" si="1430"/>
        <v>14.707997104492064</v>
      </c>
      <c r="G6550" s="167">
        <f t="shared" si="1420"/>
        <v>511132.65647150856</v>
      </c>
      <c r="H6550" s="167">
        <f t="shared" si="1421"/>
        <v>271299.98899881309</v>
      </c>
      <c r="I6550" s="168">
        <f t="shared" si="1422"/>
        <v>782432.64547032164</v>
      </c>
      <c r="J6550" s="168">
        <f t="shared" si="1424"/>
        <v>719577.24034731847</v>
      </c>
      <c r="K6550" s="94"/>
      <c r="L6550" s="265">
        <f t="shared" si="1423"/>
        <v>298163.06420929026</v>
      </c>
      <c r="M6550" s="265">
        <f>$G6550*NonHospFrac+theModel!$H6550*NonHospFrac</f>
        <v>484269.58126103133</v>
      </c>
      <c r="N6550" s="266">
        <f t="shared" si="1425"/>
        <v>782432.64547032164</v>
      </c>
      <c r="O6550" s="158"/>
      <c r="P6550" s="265">
        <f t="shared" si="1426"/>
        <v>274210.63801377482</v>
      </c>
      <c r="Q6550" s="265">
        <f t="shared" si="1427"/>
        <v>484268.02101041231</v>
      </c>
      <c r="R6550" s="266">
        <f t="shared" si="1428"/>
        <v>758478.65902418713</v>
      </c>
    </row>
    <row r="6551" spans="1:18" x14ac:dyDescent="0.25">
      <c r="A6551" s="81">
        <v>6520</v>
      </c>
      <c r="B6551" s="93">
        <f t="shared" si="1417"/>
        <v>1.8278237947208973E-54</v>
      </c>
      <c r="C6551" s="178">
        <f t="shared" si="1418"/>
        <v>1.8237005390337381E-54</v>
      </c>
      <c r="D6551" s="165">
        <f t="shared" si="1419"/>
        <v>2.2558277767625785E-3</v>
      </c>
      <c r="E6551" s="166">
        <f t="shared" si="1429"/>
        <v>24.291375447755232</v>
      </c>
      <c r="F6551" s="167">
        <f t="shared" si="1430"/>
        <v>14.710252932268826</v>
      </c>
      <c r="G6551" s="167">
        <f t="shared" si="1420"/>
        <v>511211.05105072208</v>
      </c>
      <c r="H6551" s="167">
        <f t="shared" si="1421"/>
        <v>271299.98899881309</v>
      </c>
      <c r="I6551" s="168">
        <f t="shared" si="1422"/>
        <v>782511.04004953522</v>
      </c>
      <c r="J6551" s="168">
        <f t="shared" si="1424"/>
        <v>719637.33863379713</v>
      </c>
      <c r="K6551" s="94"/>
      <c r="L6551" s="265">
        <f t="shared" si="1423"/>
        <v>298192.93817747268</v>
      </c>
      <c r="M6551" s="265">
        <f>$G6551*NonHospFrac+theModel!$H6551*NonHospFrac</f>
        <v>484318.10187206243</v>
      </c>
      <c r="N6551" s="266">
        <f t="shared" si="1425"/>
        <v>782511.04004953511</v>
      </c>
      <c r="O6551" s="158"/>
      <c r="P6551" s="265">
        <f t="shared" si="1426"/>
        <v>274233.53977963788</v>
      </c>
      <c r="Q6551" s="265">
        <f t="shared" si="1427"/>
        <v>484316.54162144341</v>
      </c>
      <c r="R6551" s="266">
        <f t="shared" si="1428"/>
        <v>758550.08140108129</v>
      </c>
    </row>
    <row r="6552" spans="1:18" x14ac:dyDescent="0.25">
      <c r="A6552" s="81">
        <v>6521</v>
      </c>
      <c r="B6552" s="93">
        <f t="shared" si="1417"/>
        <v>1.793679206781154E-54</v>
      </c>
      <c r="C6552" s="178">
        <f t="shared" si="1418"/>
        <v>1.7896329754038957E-54</v>
      </c>
      <c r="D6552" s="165">
        <f t="shared" si="1419"/>
        <v>2.2558277767625785E-3</v>
      </c>
      <c r="E6552" s="166">
        <f t="shared" si="1429"/>
        <v>24.291375447755232</v>
      </c>
      <c r="F6552" s="167">
        <f t="shared" si="1430"/>
        <v>14.712508760045589</v>
      </c>
      <c r="G6552" s="167">
        <f t="shared" si="1420"/>
        <v>511289.44562993542</v>
      </c>
      <c r="H6552" s="167">
        <f t="shared" si="1421"/>
        <v>271299.98899881309</v>
      </c>
      <c r="I6552" s="168">
        <f t="shared" si="1422"/>
        <v>782589.43462874857</v>
      </c>
      <c r="J6552" s="168">
        <f t="shared" si="1424"/>
        <v>719697.43447055109</v>
      </c>
      <c r="K6552" s="94"/>
      <c r="L6552" s="265">
        <f t="shared" si="1423"/>
        <v>298222.8121456551</v>
      </c>
      <c r="M6552" s="265">
        <f>$G6552*NonHospFrac+theModel!$H6552*NonHospFrac</f>
        <v>484366.62248309341</v>
      </c>
      <c r="N6552" s="266">
        <f t="shared" si="1425"/>
        <v>782589.43462874857</v>
      </c>
      <c r="O6552" s="158"/>
      <c r="P6552" s="265">
        <f t="shared" si="1426"/>
        <v>274256.44061197987</v>
      </c>
      <c r="Q6552" s="265">
        <f t="shared" si="1427"/>
        <v>484365.06223247439</v>
      </c>
      <c r="R6552" s="266">
        <f t="shared" si="1428"/>
        <v>758621.50284445425</v>
      </c>
    </row>
    <row r="6553" spans="1:18" x14ac:dyDescent="0.25">
      <c r="A6553" s="81">
        <v>6522</v>
      </c>
      <c r="B6553" s="93">
        <f t="shared" si="1417"/>
        <v>1.7601724554255685E-54</v>
      </c>
      <c r="C6553" s="178">
        <f t="shared" si="1418"/>
        <v>1.756201809508727E-54</v>
      </c>
      <c r="D6553" s="165">
        <f t="shared" si="1419"/>
        <v>2.2558277767625785E-3</v>
      </c>
      <c r="E6553" s="166">
        <f t="shared" si="1429"/>
        <v>24.291375447755232</v>
      </c>
      <c r="F6553" s="167">
        <f t="shared" si="1430"/>
        <v>14.714764587822351</v>
      </c>
      <c r="G6553" s="167">
        <f t="shared" si="1420"/>
        <v>511367.84020914882</v>
      </c>
      <c r="H6553" s="167">
        <f t="shared" si="1421"/>
        <v>271299.98899881309</v>
      </c>
      <c r="I6553" s="168">
        <f t="shared" si="1422"/>
        <v>782667.82920796191</v>
      </c>
      <c r="J6553" s="168">
        <f t="shared" si="1424"/>
        <v>719757.52785768046</v>
      </c>
      <c r="K6553" s="94"/>
      <c r="L6553" s="265">
        <f t="shared" si="1423"/>
        <v>298252.68611383752</v>
      </c>
      <c r="M6553" s="265">
        <f>$G6553*NonHospFrac+theModel!$H6553*NonHospFrac</f>
        <v>484415.14309412439</v>
      </c>
      <c r="N6553" s="266">
        <f t="shared" si="1425"/>
        <v>782667.82920796191</v>
      </c>
      <c r="O6553" s="158"/>
      <c r="P6553" s="265">
        <f t="shared" si="1426"/>
        <v>274279.34051083884</v>
      </c>
      <c r="Q6553" s="265">
        <f t="shared" si="1427"/>
        <v>484413.58284350537</v>
      </c>
      <c r="R6553" s="266">
        <f t="shared" si="1428"/>
        <v>758692.92335434421</v>
      </c>
    </row>
    <row r="6554" spans="1:18" x14ac:dyDescent="0.25">
      <c r="A6554" s="81">
        <v>6523</v>
      </c>
      <c r="B6554" s="93">
        <f t="shared" si="1417"/>
        <v>1.7272916255737124E-54</v>
      </c>
      <c r="C6554" s="178">
        <f t="shared" si="1418"/>
        <v>1.7233951531461739E-54</v>
      </c>
      <c r="D6554" s="165">
        <f t="shared" si="1419"/>
        <v>2.2558277767625785E-3</v>
      </c>
      <c r="E6554" s="166">
        <f t="shared" si="1429"/>
        <v>24.291375447755232</v>
      </c>
      <c r="F6554" s="167">
        <f t="shared" si="1430"/>
        <v>14.717020415599114</v>
      </c>
      <c r="G6554" s="167">
        <f t="shared" si="1420"/>
        <v>511446.23478836223</v>
      </c>
      <c r="H6554" s="167">
        <f t="shared" si="1421"/>
        <v>271299.98899881309</v>
      </c>
      <c r="I6554" s="168">
        <f t="shared" si="1422"/>
        <v>782746.22378717526</v>
      </c>
      <c r="J6554" s="168">
        <f t="shared" si="1424"/>
        <v>719817.61879528512</v>
      </c>
      <c r="K6554" s="94"/>
      <c r="L6554" s="265">
        <f t="shared" si="1423"/>
        <v>298282.56008201995</v>
      </c>
      <c r="M6554" s="265">
        <f>$G6554*NonHospFrac+theModel!$H6554*NonHospFrac</f>
        <v>484463.66370515537</v>
      </c>
      <c r="N6554" s="266">
        <f t="shared" si="1425"/>
        <v>782746.22378717526</v>
      </c>
      <c r="O6554" s="158"/>
      <c r="P6554" s="265">
        <f t="shared" si="1426"/>
        <v>274302.23947625287</v>
      </c>
      <c r="Q6554" s="265">
        <f t="shared" si="1427"/>
        <v>484462.10345453635</v>
      </c>
      <c r="R6554" s="266">
        <f t="shared" si="1428"/>
        <v>758764.34293078922</v>
      </c>
    </row>
    <row r="6555" spans="1:18" x14ac:dyDescent="0.25">
      <c r="A6555" s="81">
        <v>6524</v>
      </c>
      <c r="B6555" s="93">
        <f t="shared" si="1417"/>
        <v>1.6950250247245312E-54</v>
      </c>
      <c r="C6555" s="178">
        <f t="shared" si="1418"/>
        <v>1.6912013401914498E-54</v>
      </c>
      <c r="D6555" s="165">
        <f t="shared" si="1419"/>
        <v>2.2558277767625785E-3</v>
      </c>
      <c r="E6555" s="166">
        <f t="shared" si="1429"/>
        <v>24.291375447755232</v>
      </c>
      <c r="F6555" s="167">
        <f t="shared" si="1430"/>
        <v>14.719276243375877</v>
      </c>
      <c r="G6555" s="167">
        <f t="shared" si="1420"/>
        <v>511524.62936757575</v>
      </c>
      <c r="H6555" s="167">
        <f t="shared" si="1421"/>
        <v>271299.98899881309</v>
      </c>
      <c r="I6555" s="168">
        <f t="shared" si="1422"/>
        <v>782824.61836638884</v>
      </c>
      <c r="J6555" s="168">
        <f t="shared" si="1424"/>
        <v>719877.70728346496</v>
      </c>
      <c r="K6555" s="94"/>
      <c r="L6555" s="265">
        <f t="shared" si="1423"/>
        <v>298312.43405020237</v>
      </c>
      <c r="M6555" s="265">
        <f>$G6555*NonHospFrac+theModel!$H6555*NonHospFrac</f>
        <v>484512.18431618635</v>
      </c>
      <c r="N6555" s="266">
        <f t="shared" si="1425"/>
        <v>782824.61836638872</v>
      </c>
      <c r="O6555" s="158"/>
      <c r="P6555" s="265">
        <f t="shared" si="1426"/>
        <v>274325.13750825997</v>
      </c>
      <c r="Q6555" s="265">
        <f t="shared" si="1427"/>
        <v>484510.62406556733</v>
      </c>
      <c r="R6555" s="266">
        <f t="shared" si="1428"/>
        <v>758835.76157382736</v>
      </c>
    </row>
    <row r="6556" spans="1:18" x14ac:dyDescent="0.25">
      <c r="A6556" s="81">
        <v>6525</v>
      </c>
      <c r="B6556" s="93">
        <f t="shared" si="1417"/>
        <v>1.6633611787980649E-54</v>
      </c>
      <c r="C6556" s="178">
        <f t="shared" si="1418"/>
        <v>1.6596089224481437E-54</v>
      </c>
      <c r="D6556" s="165">
        <f t="shared" si="1419"/>
        <v>2.2558277767625785E-3</v>
      </c>
      <c r="E6556" s="166">
        <f t="shared" si="1429"/>
        <v>24.291375447755232</v>
      </c>
      <c r="F6556" s="167">
        <f t="shared" si="1430"/>
        <v>14.721532071152639</v>
      </c>
      <c r="G6556" s="167">
        <f t="shared" si="1420"/>
        <v>511603.02394678915</v>
      </c>
      <c r="H6556" s="167">
        <f t="shared" si="1421"/>
        <v>271299.98899881309</v>
      </c>
      <c r="I6556" s="168">
        <f t="shared" si="1422"/>
        <v>782903.01294560218</v>
      </c>
      <c r="J6556" s="168">
        <f t="shared" si="1424"/>
        <v>719937.79332231963</v>
      </c>
      <c r="K6556" s="94"/>
      <c r="L6556" s="265">
        <f t="shared" si="1423"/>
        <v>298342.30801838485</v>
      </c>
      <c r="M6556" s="265">
        <f>$G6556*NonHospFrac+theModel!$H6556*NonHospFrac</f>
        <v>484560.70492721733</v>
      </c>
      <c r="N6556" s="266">
        <f t="shared" si="1425"/>
        <v>782903.01294560218</v>
      </c>
      <c r="O6556" s="158"/>
      <c r="P6556" s="265">
        <f t="shared" si="1426"/>
        <v>274348.03460689826</v>
      </c>
      <c r="Q6556" s="265">
        <f t="shared" si="1427"/>
        <v>484559.14467659831</v>
      </c>
      <c r="R6556" s="266">
        <f t="shared" si="1428"/>
        <v>758907.17928349657</v>
      </c>
    </row>
    <row r="6557" spans="1:18" x14ac:dyDescent="0.25">
      <c r="A6557" s="81">
        <v>6526</v>
      </c>
      <c r="B6557" s="93">
        <f t="shared" si="1417"/>
        <v>1.6322888280556272E-54</v>
      </c>
      <c r="C6557" s="178">
        <f t="shared" si="1418"/>
        <v>1.6286066655776E-54</v>
      </c>
      <c r="D6557" s="165">
        <f t="shared" si="1419"/>
        <v>2.2558277767625785E-3</v>
      </c>
      <c r="E6557" s="166">
        <f t="shared" si="1429"/>
        <v>24.291375447755232</v>
      </c>
      <c r="F6557" s="167">
        <f t="shared" si="1430"/>
        <v>14.723787898929402</v>
      </c>
      <c r="G6557" s="167">
        <f t="shared" si="1420"/>
        <v>511681.4185260025</v>
      </c>
      <c r="H6557" s="167">
        <f t="shared" si="1421"/>
        <v>271299.98899881309</v>
      </c>
      <c r="I6557" s="168">
        <f t="shared" si="1422"/>
        <v>782981.40752481553</v>
      </c>
      <c r="J6557" s="168">
        <f t="shared" si="1424"/>
        <v>719997.87691194902</v>
      </c>
      <c r="K6557" s="94"/>
      <c r="L6557" s="265">
        <f t="shared" si="1423"/>
        <v>298372.18198656722</v>
      </c>
      <c r="M6557" s="265">
        <f>$G6557*NonHospFrac+theModel!$H6557*NonHospFrac</f>
        <v>484609.22553824831</v>
      </c>
      <c r="N6557" s="266">
        <f t="shared" si="1425"/>
        <v>782981.40752481553</v>
      </c>
      <c r="O6557" s="158"/>
      <c r="P6557" s="265">
        <f t="shared" si="1426"/>
        <v>274370.93077220564</v>
      </c>
      <c r="Q6557" s="265">
        <f t="shared" si="1427"/>
        <v>484607.66528762929</v>
      </c>
      <c r="R6557" s="266">
        <f t="shared" si="1428"/>
        <v>758978.59605983493</v>
      </c>
    </row>
    <row r="6558" spans="1:18" x14ac:dyDescent="0.25">
      <c r="A6558" s="81">
        <v>6527</v>
      </c>
      <c r="B6558" s="93">
        <f t="shared" si="1417"/>
        <v>1.6017969230954361E-54</v>
      </c>
      <c r="C6558" s="178">
        <f t="shared" si="1418"/>
        <v>1.5981835451035847E-54</v>
      </c>
      <c r="D6558" s="165">
        <f t="shared" si="1419"/>
        <v>2.2558277767625785E-3</v>
      </c>
      <c r="E6558" s="166">
        <f t="shared" si="1429"/>
        <v>24.291375447755232</v>
      </c>
      <c r="F6558" s="167">
        <f t="shared" si="1430"/>
        <v>14.726043726706164</v>
      </c>
      <c r="G6558" s="167">
        <f t="shared" si="1420"/>
        <v>511759.81310521596</v>
      </c>
      <c r="H6558" s="167">
        <f t="shared" si="1421"/>
        <v>271299.98899881309</v>
      </c>
      <c r="I6558" s="168">
        <f t="shared" si="1422"/>
        <v>783059.80210402911</v>
      </c>
      <c r="J6558" s="168">
        <f t="shared" si="1424"/>
        <v>720057.95805245324</v>
      </c>
      <c r="K6558" s="94"/>
      <c r="L6558" s="265">
        <f t="shared" si="1423"/>
        <v>298402.0559547497</v>
      </c>
      <c r="M6558" s="265">
        <f>$G6558*NonHospFrac+theModel!$H6558*NonHospFrac</f>
        <v>484657.74614927941</v>
      </c>
      <c r="N6558" s="266">
        <f t="shared" si="1425"/>
        <v>783059.80210402911</v>
      </c>
      <c r="O6558" s="158"/>
      <c r="P6558" s="265">
        <f t="shared" si="1426"/>
        <v>274393.82600422035</v>
      </c>
      <c r="Q6558" s="265">
        <f t="shared" si="1427"/>
        <v>484656.18589866039</v>
      </c>
      <c r="R6558" s="266">
        <f t="shared" si="1428"/>
        <v>759050.01190288074</v>
      </c>
    </row>
    <row r="6559" spans="1:18" x14ac:dyDescent="0.25">
      <c r="A6559" s="81">
        <v>6528</v>
      </c>
      <c r="B6559" s="93">
        <f t="shared" ref="B6559:B6622" si="1431">Constant*EXP(PowerTerm*(A6559)/7)</f>
        <v>1.571874620923792E-54</v>
      </c>
      <c r="C6559" s="178">
        <f t="shared" ref="C6559:C6622" si="1432">(1-theFloor)*B6559</f>
        <v>1.568328742492324E-54</v>
      </c>
      <c r="D6559" s="165">
        <f t="shared" ref="D6559:D6622" si="1433">theFloor</f>
        <v>2.2558277767625785E-3</v>
      </c>
      <c r="E6559" s="166">
        <f t="shared" si="1429"/>
        <v>24.291375447755232</v>
      </c>
      <c r="F6559" s="167">
        <f t="shared" si="1430"/>
        <v>14.728299554482927</v>
      </c>
      <c r="G6559" s="167">
        <f t="shared" ref="G6559:G6622" si="1434">$B$22*F6559*totInfected/365.25</f>
        <v>511838.20768442942</v>
      </c>
      <c r="H6559" s="167">
        <f t="shared" ref="H6559:H6622" si="1435">lostQALYs_Injured*E6559*totInfected/365.25</f>
        <v>271299.98899881309</v>
      </c>
      <c r="I6559" s="168">
        <f t="shared" ref="I6559:I6622" si="1436">H6559+G6559</f>
        <v>783138.19668324245</v>
      </c>
      <c r="J6559" s="168">
        <f t="shared" si="1424"/>
        <v>720118.03674393171</v>
      </c>
      <c r="K6559" s="94"/>
      <c r="L6559" s="265">
        <f t="shared" ref="L6559:L6622" si="1437">$G6559*HospFrac+$H6559*HospFrac</f>
        <v>298431.92992293212</v>
      </c>
      <c r="M6559" s="265">
        <f>$G6559*NonHospFrac+theModel!$H6559*NonHospFrac</f>
        <v>484706.26676031039</v>
      </c>
      <c r="N6559" s="266">
        <f t="shared" si="1425"/>
        <v>783138.19668324245</v>
      </c>
      <c r="O6559" s="158"/>
      <c r="P6559" s="265">
        <f t="shared" si="1426"/>
        <v>274416.72030298028</v>
      </c>
      <c r="Q6559" s="265">
        <f t="shared" si="1427"/>
        <v>484704.70650969137</v>
      </c>
      <c r="R6559" s="266">
        <f t="shared" si="1428"/>
        <v>759121.42681267159</v>
      </c>
    </row>
    <row r="6560" spans="1:18" x14ac:dyDescent="0.25">
      <c r="A6560" s="81">
        <v>6529</v>
      </c>
      <c r="B6560" s="93">
        <f t="shared" si="1431"/>
        <v>1.5425112810989169E-54</v>
      </c>
      <c r="C6560" s="178">
        <f t="shared" si="1432"/>
        <v>1.5390316413050442E-54</v>
      </c>
      <c r="D6560" s="165">
        <f t="shared" si="1433"/>
        <v>2.2558277767625785E-3</v>
      </c>
      <c r="E6560" s="166">
        <f t="shared" si="1429"/>
        <v>24.291375447755232</v>
      </c>
      <c r="F6560" s="167">
        <f t="shared" si="1430"/>
        <v>14.73055538225969</v>
      </c>
      <c r="G6560" s="167">
        <f t="shared" si="1434"/>
        <v>511916.60226364288</v>
      </c>
      <c r="H6560" s="167">
        <f t="shared" si="1435"/>
        <v>271299.98899881309</v>
      </c>
      <c r="I6560" s="168">
        <f t="shared" si="1436"/>
        <v>783216.59126245603</v>
      </c>
      <c r="J6560" s="168">
        <f t="shared" ref="J6560:J6623" si="1438">J6559+(I6560-I6559)/(1+discountDaily)^A6560</f>
        <v>720178.11298648454</v>
      </c>
      <c r="K6560" s="94"/>
      <c r="L6560" s="265">
        <f t="shared" si="1437"/>
        <v>298461.80389111454</v>
      </c>
      <c r="M6560" s="265">
        <f>$G6560*NonHospFrac+theModel!$H6560*NonHospFrac</f>
        <v>484754.78737134137</v>
      </c>
      <c r="N6560" s="266">
        <f t="shared" ref="N6560:N6623" si="1439">L6560+M6560</f>
        <v>783216.59126245591</v>
      </c>
      <c r="O6560" s="158"/>
      <c r="P6560" s="265">
        <f t="shared" ref="P6560:P6623" si="1440">P6559+(L6560-L6559)/(1+discountDaily)^A6560</f>
        <v>274439.6136685235</v>
      </c>
      <c r="Q6560" s="265">
        <f t="shared" ref="Q6560:Q6623" si="1441">Q6559+(M6560-M6559)/(1+discountDaily)^B6560</f>
        <v>484753.22712072235</v>
      </c>
      <c r="R6560" s="266">
        <f t="shared" ref="R6560:R6623" si="1442">P6560+Q6560</f>
        <v>759192.84078924591</v>
      </c>
    </row>
    <row r="6561" spans="1:18" x14ac:dyDescent="0.25">
      <c r="A6561" s="81">
        <v>6530</v>
      </c>
      <c r="B6561" s="93">
        <f t="shared" si="1431"/>
        <v>1.5136964619475496E-54</v>
      </c>
      <c r="C6561" s="178">
        <f t="shared" si="1432"/>
        <v>1.5102818234231012E-54</v>
      </c>
      <c r="D6561" s="165">
        <f t="shared" si="1433"/>
        <v>2.2558277767625785E-3</v>
      </c>
      <c r="E6561" s="166">
        <f t="shared" ref="E6561:E6624" si="1443">C6561+E6560</f>
        <v>24.291375447755232</v>
      </c>
      <c r="F6561" s="167">
        <f t="shared" ref="F6561:F6624" si="1444">D6561+F6560</f>
        <v>14.732811210036452</v>
      </c>
      <c r="G6561" s="167">
        <f t="shared" si="1434"/>
        <v>511994.99684285617</v>
      </c>
      <c r="H6561" s="167">
        <f t="shared" si="1435"/>
        <v>271299.98899881309</v>
      </c>
      <c r="I6561" s="168">
        <f t="shared" si="1436"/>
        <v>783294.98584166926</v>
      </c>
      <c r="J6561" s="168">
        <f t="shared" si="1438"/>
        <v>720238.18678021128</v>
      </c>
      <c r="K6561" s="94"/>
      <c r="L6561" s="265">
        <f t="shared" si="1437"/>
        <v>298491.67785929691</v>
      </c>
      <c r="M6561" s="265">
        <f>$G6561*NonHospFrac+theModel!$H6561*NonHospFrac</f>
        <v>484803.30798237235</v>
      </c>
      <c r="N6561" s="266">
        <f t="shared" si="1439"/>
        <v>783294.98584166926</v>
      </c>
      <c r="O6561" s="158"/>
      <c r="P6561" s="265">
        <f t="shared" si="1440"/>
        <v>274462.50610088801</v>
      </c>
      <c r="Q6561" s="265">
        <f t="shared" si="1441"/>
        <v>484801.74773175333</v>
      </c>
      <c r="R6561" s="266">
        <f t="shared" si="1442"/>
        <v>759264.25383264129</v>
      </c>
    </row>
    <row r="6562" spans="1:18" x14ac:dyDescent="0.25">
      <c r="A6562" s="81">
        <v>6531</v>
      </c>
      <c r="B6562" s="93">
        <f t="shared" si="1431"/>
        <v>1.4854199168515488E-54</v>
      </c>
      <c r="C6562" s="178">
        <f t="shared" si="1432"/>
        <v>1.4820690653429586E-54</v>
      </c>
      <c r="D6562" s="165">
        <f t="shared" si="1433"/>
        <v>2.2558277767625785E-3</v>
      </c>
      <c r="E6562" s="166">
        <f t="shared" si="1443"/>
        <v>24.291375447755232</v>
      </c>
      <c r="F6562" s="167">
        <f t="shared" si="1444"/>
        <v>14.735067037813215</v>
      </c>
      <c r="G6562" s="167">
        <f t="shared" si="1434"/>
        <v>512073.39142206963</v>
      </c>
      <c r="H6562" s="167">
        <f t="shared" si="1435"/>
        <v>271299.98899881309</v>
      </c>
      <c r="I6562" s="168">
        <f t="shared" si="1436"/>
        <v>783373.38042088272</v>
      </c>
      <c r="J6562" s="168">
        <f t="shared" si="1438"/>
        <v>720298.25812521204</v>
      </c>
      <c r="K6562" s="94"/>
      <c r="L6562" s="265">
        <f t="shared" si="1437"/>
        <v>298521.55182747939</v>
      </c>
      <c r="M6562" s="265">
        <f>$G6562*NonHospFrac+theModel!$H6562*NonHospFrac</f>
        <v>484851.82859340333</v>
      </c>
      <c r="N6562" s="266">
        <f t="shared" si="1439"/>
        <v>783373.38042088272</v>
      </c>
      <c r="O6562" s="158"/>
      <c r="P6562" s="265">
        <f t="shared" si="1440"/>
        <v>274485.39760011202</v>
      </c>
      <c r="Q6562" s="265">
        <f t="shared" si="1441"/>
        <v>484850.26834278431</v>
      </c>
      <c r="R6562" s="266">
        <f t="shared" si="1442"/>
        <v>759335.66594289639</v>
      </c>
    </row>
    <row r="6563" spans="1:18" x14ac:dyDescent="0.25">
      <c r="A6563" s="81">
        <v>6532</v>
      </c>
      <c r="B6563" s="93">
        <f t="shared" si="1431"/>
        <v>1.4576715906043087E-54</v>
      </c>
      <c r="C6563" s="178">
        <f t="shared" si="1432"/>
        <v>1.4543833345408257E-54</v>
      </c>
      <c r="D6563" s="165">
        <f t="shared" si="1433"/>
        <v>2.2558277767625785E-3</v>
      </c>
      <c r="E6563" s="166">
        <f t="shared" si="1443"/>
        <v>24.291375447755232</v>
      </c>
      <c r="F6563" s="167">
        <f t="shared" si="1444"/>
        <v>14.737322865589977</v>
      </c>
      <c r="G6563" s="167">
        <f t="shared" si="1434"/>
        <v>512151.78600128304</v>
      </c>
      <c r="H6563" s="167">
        <f t="shared" si="1435"/>
        <v>271299.98899881309</v>
      </c>
      <c r="I6563" s="168">
        <f t="shared" si="1436"/>
        <v>783451.77500009607</v>
      </c>
      <c r="J6563" s="168">
        <f t="shared" si="1438"/>
        <v>720358.32702158648</v>
      </c>
      <c r="K6563" s="94"/>
      <c r="L6563" s="265">
        <f t="shared" si="1437"/>
        <v>298551.42579566175</v>
      </c>
      <c r="M6563" s="265">
        <f>$G6563*NonHospFrac+theModel!$H6563*NonHospFrac</f>
        <v>484900.34920443431</v>
      </c>
      <c r="N6563" s="266">
        <f t="shared" si="1439"/>
        <v>783451.77500009607</v>
      </c>
      <c r="O6563" s="158"/>
      <c r="P6563" s="265">
        <f t="shared" si="1440"/>
        <v>274508.2881662334</v>
      </c>
      <c r="Q6563" s="265">
        <f t="shared" si="1441"/>
        <v>484898.7889538153</v>
      </c>
      <c r="R6563" s="266">
        <f t="shared" si="1442"/>
        <v>759407.07712004869</v>
      </c>
    </row>
    <row r="6564" spans="1:18" x14ac:dyDescent="0.25">
      <c r="A6564" s="81">
        <v>6533</v>
      </c>
      <c r="B6564" s="93">
        <f t="shared" si="1431"/>
        <v>1.4304416158352257E-54</v>
      </c>
      <c r="C6564" s="178">
        <f t="shared" si="1432"/>
        <v>1.4272147859051874E-54</v>
      </c>
      <c r="D6564" s="165">
        <f t="shared" si="1433"/>
        <v>2.2558277767625785E-3</v>
      </c>
      <c r="E6564" s="166">
        <f t="shared" si="1443"/>
        <v>24.291375447755232</v>
      </c>
      <c r="F6564" s="167">
        <f t="shared" si="1444"/>
        <v>14.73957869336674</v>
      </c>
      <c r="G6564" s="167">
        <f t="shared" si="1434"/>
        <v>512230.18058049656</v>
      </c>
      <c r="H6564" s="167">
        <f t="shared" si="1435"/>
        <v>271299.98899881309</v>
      </c>
      <c r="I6564" s="168">
        <f t="shared" si="1436"/>
        <v>783530.16957930964</v>
      </c>
      <c r="J6564" s="168">
        <f t="shared" si="1438"/>
        <v>720418.39346943458</v>
      </c>
      <c r="K6564" s="94"/>
      <c r="L6564" s="265">
        <f t="shared" si="1437"/>
        <v>298581.29976384423</v>
      </c>
      <c r="M6564" s="265">
        <f>$G6564*NonHospFrac+theModel!$H6564*NonHospFrac</f>
        <v>484948.86981546541</v>
      </c>
      <c r="N6564" s="266">
        <f t="shared" si="1439"/>
        <v>783530.16957930964</v>
      </c>
      <c r="O6564" s="158"/>
      <c r="P6564" s="265">
        <f t="shared" si="1440"/>
        <v>274531.17779929028</v>
      </c>
      <c r="Q6564" s="265">
        <f t="shared" si="1441"/>
        <v>484947.30956484639</v>
      </c>
      <c r="R6564" s="266">
        <f t="shared" si="1442"/>
        <v>759478.48736413661</v>
      </c>
    </row>
    <row r="6565" spans="1:18" x14ac:dyDescent="0.25">
      <c r="A6565" s="81">
        <v>6534</v>
      </c>
      <c r="B6565" s="93">
        <f t="shared" si="1431"/>
        <v>1.4037203095005459E-54</v>
      </c>
      <c r="C6565" s="178">
        <f t="shared" si="1432"/>
        <v>1.4005537582355689E-54</v>
      </c>
      <c r="D6565" s="165">
        <f t="shared" si="1433"/>
        <v>2.2558277767625785E-3</v>
      </c>
      <c r="E6565" s="166">
        <f t="shared" si="1443"/>
        <v>24.291375447755232</v>
      </c>
      <c r="F6565" s="167">
        <f t="shared" si="1444"/>
        <v>14.741834521143502</v>
      </c>
      <c r="G6565" s="167">
        <f t="shared" si="1434"/>
        <v>512308.5751597099</v>
      </c>
      <c r="H6565" s="167">
        <f t="shared" si="1435"/>
        <v>271299.98899881309</v>
      </c>
      <c r="I6565" s="168">
        <f t="shared" si="1436"/>
        <v>783608.56415852299</v>
      </c>
      <c r="J6565" s="168">
        <f t="shared" si="1438"/>
        <v>720478.45746885589</v>
      </c>
      <c r="K6565" s="94"/>
      <c r="L6565" s="265">
        <f t="shared" si="1437"/>
        <v>298611.17373202665</v>
      </c>
      <c r="M6565" s="265">
        <f>$G6565*NonHospFrac+theModel!$H6565*NonHospFrac</f>
        <v>484997.39042649628</v>
      </c>
      <c r="N6565" s="266">
        <f t="shared" si="1439"/>
        <v>783608.56415852299</v>
      </c>
      <c r="O6565" s="158"/>
      <c r="P6565" s="265">
        <f t="shared" si="1440"/>
        <v>274554.06649932062</v>
      </c>
      <c r="Q6565" s="265">
        <f t="shared" si="1441"/>
        <v>484995.83017587726</v>
      </c>
      <c r="R6565" s="266">
        <f t="shared" si="1442"/>
        <v>759549.89667519787</v>
      </c>
    </row>
    <row r="6566" spans="1:18" x14ac:dyDescent="0.25">
      <c r="A6566" s="81">
        <v>6535</v>
      </c>
      <c r="B6566" s="93">
        <f t="shared" si="1431"/>
        <v>1.3774981694403815E-54</v>
      </c>
      <c r="C6566" s="178">
        <f t="shared" si="1432"/>
        <v>1.3743907708073183E-54</v>
      </c>
      <c r="D6566" s="165">
        <f t="shared" si="1433"/>
        <v>2.2558277767625785E-3</v>
      </c>
      <c r="E6566" s="166">
        <f t="shared" si="1443"/>
        <v>24.291375447755232</v>
      </c>
      <c r="F6566" s="167">
        <f t="shared" si="1444"/>
        <v>14.744090348920265</v>
      </c>
      <c r="G6566" s="167">
        <f t="shared" si="1434"/>
        <v>512386.9697389233</v>
      </c>
      <c r="H6566" s="167">
        <f t="shared" si="1435"/>
        <v>271299.98899881309</v>
      </c>
      <c r="I6566" s="168">
        <f t="shared" si="1436"/>
        <v>783686.95873773634</v>
      </c>
      <c r="J6566" s="168">
        <f t="shared" si="1438"/>
        <v>720538.5190199503</v>
      </c>
      <c r="K6566" s="94"/>
      <c r="L6566" s="265">
        <f t="shared" si="1437"/>
        <v>298641.04770020908</v>
      </c>
      <c r="M6566" s="265">
        <f>$G6566*NonHospFrac+theModel!$H6566*NonHospFrac</f>
        <v>485045.91103752726</v>
      </c>
      <c r="N6566" s="266">
        <f t="shared" si="1439"/>
        <v>783686.95873773634</v>
      </c>
      <c r="O6566" s="158"/>
      <c r="P6566" s="265">
        <f t="shared" si="1440"/>
        <v>274576.95426636247</v>
      </c>
      <c r="Q6566" s="265">
        <f t="shared" si="1441"/>
        <v>485044.35078690824</v>
      </c>
      <c r="R6566" s="266">
        <f t="shared" si="1442"/>
        <v>759621.30505327065</v>
      </c>
    </row>
    <row r="6567" spans="1:18" x14ac:dyDescent="0.25">
      <c r="A6567" s="81">
        <v>6536</v>
      </c>
      <c r="B6567" s="93">
        <f t="shared" si="1431"/>
        <v>1.351765870999396E-54</v>
      </c>
      <c r="C6567" s="178">
        <f t="shared" si="1432"/>
        <v>1.3487165199999159E-54</v>
      </c>
      <c r="D6567" s="165">
        <f t="shared" si="1433"/>
        <v>2.2558277767625785E-3</v>
      </c>
      <c r="E6567" s="166">
        <f t="shared" si="1443"/>
        <v>24.291375447755232</v>
      </c>
      <c r="F6567" s="167">
        <f t="shared" si="1444"/>
        <v>14.746346176697028</v>
      </c>
      <c r="G6567" s="167">
        <f t="shared" si="1434"/>
        <v>512465.36431813671</v>
      </c>
      <c r="H6567" s="167">
        <f t="shared" si="1435"/>
        <v>271299.98899881309</v>
      </c>
      <c r="I6567" s="168">
        <f t="shared" si="1436"/>
        <v>783765.3533169498</v>
      </c>
      <c r="J6567" s="168">
        <f t="shared" si="1438"/>
        <v>720598.57812281768</v>
      </c>
      <c r="K6567" s="94"/>
      <c r="L6567" s="265">
        <f t="shared" si="1437"/>
        <v>298670.92166839144</v>
      </c>
      <c r="M6567" s="265">
        <f>$G6567*NonHospFrac+theModel!$H6567*NonHospFrac</f>
        <v>485094.43164855824</v>
      </c>
      <c r="N6567" s="266">
        <f t="shared" si="1439"/>
        <v>783765.35331694968</v>
      </c>
      <c r="O6567" s="158"/>
      <c r="P6567" s="265">
        <f t="shared" si="1440"/>
        <v>274599.84110045386</v>
      </c>
      <c r="Q6567" s="265">
        <f t="shared" si="1441"/>
        <v>485092.87139793922</v>
      </c>
      <c r="R6567" s="266">
        <f t="shared" si="1442"/>
        <v>759692.71249839314</v>
      </c>
    </row>
    <row r="6568" spans="1:18" x14ac:dyDescent="0.25">
      <c r="A6568" s="81">
        <v>6537</v>
      </c>
      <c r="B6568" s="93">
        <f t="shared" si="1431"/>
        <v>1.3265142637112543E-54</v>
      </c>
      <c r="C6568" s="178">
        <f t="shared" si="1432"/>
        <v>1.3235218759889026E-54</v>
      </c>
      <c r="D6568" s="165">
        <f t="shared" si="1433"/>
        <v>2.2558277767625785E-3</v>
      </c>
      <c r="E6568" s="166">
        <f t="shared" si="1443"/>
        <v>24.291375447755232</v>
      </c>
      <c r="F6568" s="167">
        <f t="shared" si="1444"/>
        <v>14.74860200447379</v>
      </c>
      <c r="G6568" s="167">
        <f t="shared" si="1434"/>
        <v>512543.75889735023</v>
      </c>
      <c r="H6568" s="167">
        <f t="shared" si="1435"/>
        <v>271299.98899881309</v>
      </c>
      <c r="I6568" s="168">
        <f t="shared" si="1436"/>
        <v>783843.74789616326</v>
      </c>
      <c r="J6568" s="168">
        <f t="shared" si="1438"/>
        <v>720658.6347775578</v>
      </c>
      <c r="K6568" s="94"/>
      <c r="L6568" s="265">
        <f t="shared" si="1437"/>
        <v>298700.79563657392</v>
      </c>
      <c r="M6568" s="265">
        <f>$G6568*NonHospFrac+theModel!$H6568*NonHospFrac</f>
        <v>485142.95225958934</v>
      </c>
      <c r="N6568" s="266">
        <f t="shared" si="1439"/>
        <v>783843.74789616326</v>
      </c>
      <c r="O6568" s="158"/>
      <c r="P6568" s="265">
        <f t="shared" si="1440"/>
        <v>274622.72700163291</v>
      </c>
      <c r="Q6568" s="265">
        <f t="shared" si="1441"/>
        <v>485141.39200897032</v>
      </c>
      <c r="R6568" s="266">
        <f t="shared" si="1442"/>
        <v>759764.11901060329</v>
      </c>
    </row>
    <row r="6569" spans="1:18" x14ac:dyDescent="0.25">
      <c r="A6569" s="81">
        <v>6538</v>
      </c>
      <c r="B6569" s="93">
        <f t="shared" si="1431"/>
        <v>1.301734368044381E-54</v>
      </c>
      <c r="C6569" s="178">
        <f t="shared" si="1432"/>
        <v>1.29879787949898E-54</v>
      </c>
      <c r="D6569" s="165">
        <f t="shared" si="1433"/>
        <v>2.2558277767625785E-3</v>
      </c>
      <c r="E6569" s="166">
        <f t="shared" si="1443"/>
        <v>24.291375447755232</v>
      </c>
      <c r="F6569" s="167">
        <f t="shared" si="1444"/>
        <v>14.750857832250553</v>
      </c>
      <c r="G6569" s="167">
        <f t="shared" si="1434"/>
        <v>512622.15347656357</v>
      </c>
      <c r="H6569" s="167">
        <f t="shared" si="1435"/>
        <v>271299.98899881309</v>
      </c>
      <c r="I6569" s="168">
        <f t="shared" si="1436"/>
        <v>783922.1424753766</v>
      </c>
      <c r="J6569" s="168">
        <f t="shared" si="1438"/>
        <v>720718.68898427044</v>
      </c>
      <c r="K6569" s="94"/>
      <c r="L6569" s="265">
        <f t="shared" si="1437"/>
        <v>298730.66960475635</v>
      </c>
      <c r="M6569" s="265">
        <f>$G6569*NonHospFrac+theModel!$H6569*NonHospFrac</f>
        <v>485191.47287062032</v>
      </c>
      <c r="N6569" s="266">
        <f t="shared" si="1439"/>
        <v>783922.1424753766</v>
      </c>
      <c r="O6569" s="158"/>
      <c r="P6569" s="265">
        <f t="shared" si="1440"/>
        <v>274645.61196993757</v>
      </c>
      <c r="Q6569" s="265">
        <f t="shared" si="1441"/>
        <v>485189.9126200013</v>
      </c>
      <c r="R6569" s="266">
        <f t="shared" si="1442"/>
        <v>759835.52458993881</v>
      </c>
    </row>
    <row r="6570" spans="1:18" x14ac:dyDescent="0.25">
      <c r="A6570" s="81">
        <v>6539</v>
      </c>
      <c r="B6570" s="93">
        <f t="shared" si="1431"/>
        <v>1.2774173722091244E-54</v>
      </c>
      <c r="C6570" s="178">
        <f t="shared" si="1432"/>
        <v>1.2745357386183759E-54</v>
      </c>
      <c r="D6570" s="165">
        <f t="shared" si="1433"/>
        <v>2.2558277767625785E-3</v>
      </c>
      <c r="E6570" s="166">
        <f t="shared" si="1443"/>
        <v>24.291375447755232</v>
      </c>
      <c r="F6570" s="167">
        <f t="shared" si="1444"/>
        <v>14.753113660027315</v>
      </c>
      <c r="G6570" s="167">
        <f t="shared" si="1434"/>
        <v>512700.54805577698</v>
      </c>
      <c r="H6570" s="167">
        <f t="shared" si="1435"/>
        <v>271299.98899881309</v>
      </c>
      <c r="I6570" s="168">
        <f t="shared" si="1436"/>
        <v>784000.53705459007</v>
      </c>
      <c r="J6570" s="168">
        <f t="shared" si="1438"/>
        <v>720778.74074305547</v>
      </c>
      <c r="K6570" s="94"/>
      <c r="L6570" s="265">
        <f t="shared" si="1437"/>
        <v>298760.54357293877</v>
      </c>
      <c r="M6570" s="265">
        <f>$G6570*NonHospFrac+theModel!$H6570*NonHospFrac</f>
        <v>485239.9934816513</v>
      </c>
      <c r="N6570" s="266">
        <f t="shared" si="1439"/>
        <v>784000.53705459007</v>
      </c>
      <c r="O6570" s="158"/>
      <c r="P6570" s="265">
        <f t="shared" si="1440"/>
        <v>274668.49600540585</v>
      </c>
      <c r="Q6570" s="265">
        <f t="shared" si="1441"/>
        <v>485238.43323103228</v>
      </c>
      <c r="R6570" s="266">
        <f t="shared" si="1442"/>
        <v>759906.92923643813</v>
      </c>
    </row>
    <row r="6571" spans="1:18" x14ac:dyDescent="0.25">
      <c r="A6571" s="81">
        <v>6540</v>
      </c>
      <c r="B6571" s="93">
        <f t="shared" si="1431"/>
        <v>1.2535546290239641E-54</v>
      </c>
      <c r="C6571" s="178">
        <f t="shared" si="1432"/>
        <v>1.2507268256721225E-54</v>
      </c>
      <c r="D6571" s="165">
        <f t="shared" si="1433"/>
        <v>2.2558277767625785E-3</v>
      </c>
      <c r="E6571" s="166">
        <f t="shared" si="1443"/>
        <v>24.291375447755232</v>
      </c>
      <c r="F6571" s="167">
        <f t="shared" si="1444"/>
        <v>14.755369487804078</v>
      </c>
      <c r="G6571" s="167">
        <f t="shared" si="1434"/>
        <v>512778.94263499038</v>
      </c>
      <c r="H6571" s="167">
        <f t="shared" si="1435"/>
        <v>271299.98899881309</v>
      </c>
      <c r="I6571" s="168">
        <f t="shared" si="1436"/>
        <v>784078.93163380353</v>
      </c>
      <c r="J6571" s="168">
        <f t="shared" si="1438"/>
        <v>720838.79005401256</v>
      </c>
      <c r="K6571" s="94"/>
      <c r="L6571" s="265">
        <f t="shared" si="1437"/>
        <v>298790.41754112119</v>
      </c>
      <c r="M6571" s="265">
        <f>$G6571*NonHospFrac+theModel!$H6571*NonHospFrac</f>
        <v>485288.51409268228</v>
      </c>
      <c r="N6571" s="266">
        <f t="shared" si="1439"/>
        <v>784078.93163380353</v>
      </c>
      <c r="O6571" s="158"/>
      <c r="P6571" s="265">
        <f t="shared" si="1440"/>
        <v>274691.37910807581</v>
      </c>
      <c r="Q6571" s="265">
        <f t="shared" si="1441"/>
        <v>485286.95384206326</v>
      </c>
      <c r="R6571" s="266">
        <f t="shared" si="1442"/>
        <v>759978.33295013907</v>
      </c>
    </row>
    <row r="6572" spans="1:18" x14ac:dyDescent="0.25">
      <c r="A6572" s="81">
        <v>6541</v>
      </c>
      <c r="B6572" s="93">
        <f t="shared" si="1431"/>
        <v>1.2301376528408456E-54</v>
      </c>
      <c r="C6572" s="178">
        <f t="shared" si="1432"/>
        <v>1.2273626741543258E-54</v>
      </c>
      <c r="D6572" s="165">
        <f t="shared" si="1433"/>
        <v>2.2558277767625785E-3</v>
      </c>
      <c r="E6572" s="166">
        <f t="shared" si="1443"/>
        <v>24.291375447755232</v>
      </c>
      <c r="F6572" s="167">
        <f t="shared" si="1444"/>
        <v>14.757625315580841</v>
      </c>
      <c r="G6572" s="167">
        <f t="shared" si="1434"/>
        <v>512857.3372142039</v>
      </c>
      <c r="H6572" s="167">
        <f t="shared" si="1435"/>
        <v>271299.98899881309</v>
      </c>
      <c r="I6572" s="168">
        <f t="shared" si="1436"/>
        <v>784157.32621301699</v>
      </c>
      <c r="J6572" s="168">
        <f t="shared" si="1438"/>
        <v>720898.83691724145</v>
      </c>
      <c r="K6572" s="94"/>
      <c r="L6572" s="265">
        <f t="shared" si="1437"/>
        <v>298820.29150930361</v>
      </c>
      <c r="M6572" s="265">
        <f>$G6572*NonHospFrac+theModel!$H6572*NonHospFrac</f>
        <v>485337.03470371338</v>
      </c>
      <c r="N6572" s="266">
        <f t="shared" si="1439"/>
        <v>784157.32621301699</v>
      </c>
      <c r="O6572" s="158"/>
      <c r="P6572" s="265">
        <f t="shared" si="1440"/>
        <v>274714.26127798541</v>
      </c>
      <c r="Q6572" s="265">
        <f t="shared" si="1441"/>
        <v>485335.47445309436</v>
      </c>
      <c r="R6572" s="266">
        <f t="shared" si="1442"/>
        <v>760049.73573107971</v>
      </c>
    </row>
    <row r="6573" spans="1:18" x14ac:dyDescent="0.25">
      <c r="A6573" s="81">
        <v>6542</v>
      </c>
      <c r="B6573" s="93">
        <f t="shared" si="1431"/>
        <v>1.2071581165273757E-54</v>
      </c>
      <c r="C6573" s="178">
        <f t="shared" si="1432"/>
        <v>1.2044349757171688E-54</v>
      </c>
      <c r="D6573" s="165">
        <f t="shared" si="1433"/>
        <v>2.2558277767625785E-3</v>
      </c>
      <c r="E6573" s="166">
        <f t="shared" si="1443"/>
        <v>24.291375447755232</v>
      </c>
      <c r="F6573" s="167">
        <f t="shared" si="1444"/>
        <v>14.759881143357603</v>
      </c>
      <c r="G6573" s="167">
        <f t="shared" si="1434"/>
        <v>512935.7317934173</v>
      </c>
      <c r="H6573" s="167">
        <f t="shared" si="1435"/>
        <v>271299.98899881309</v>
      </c>
      <c r="I6573" s="168">
        <f t="shared" si="1436"/>
        <v>784235.72079223045</v>
      </c>
      <c r="J6573" s="168">
        <f t="shared" si="1438"/>
        <v>720958.88133284205</v>
      </c>
      <c r="K6573" s="94"/>
      <c r="L6573" s="265">
        <f t="shared" si="1437"/>
        <v>298850.16547748609</v>
      </c>
      <c r="M6573" s="265">
        <f>$G6573*NonHospFrac+theModel!$H6573*NonHospFrac</f>
        <v>485385.55531474436</v>
      </c>
      <c r="N6573" s="266">
        <f t="shared" si="1439"/>
        <v>784235.72079223045</v>
      </c>
      <c r="O6573" s="158"/>
      <c r="P6573" s="265">
        <f t="shared" si="1440"/>
        <v>274737.14251517277</v>
      </c>
      <c r="Q6573" s="265">
        <f t="shared" si="1441"/>
        <v>485383.99506412534</v>
      </c>
      <c r="R6573" s="266">
        <f t="shared" si="1442"/>
        <v>760121.13757929811</v>
      </c>
    </row>
    <row r="6574" spans="1:18" x14ac:dyDescent="0.25">
      <c r="A6574" s="81">
        <v>6543</v>
      </c>
      <c r="B6574" s="93">
        <f t="shared" si="1431"/>
        <v>1.1846078485059574E-54</v>
      </c>
      <c r="C6574" s="178">
        <f t="shared" si="1432"/>
        <v>1.1819355772167267E-54</v>
      </c>
      <c r="D6574" s="165">
        <f t="shared" si="1433"/>
        <v>2.2558277767625785E-3</v>
      </c>
      <c r="E6574" s="166">
        <f t="shared" si="1443"/>
        <v>24.291375447755232</v>
      </c>
      <c r="F6574" s="167">
        <f t="shared" si="1444"/>
        <v>14.762136971134366</v>
      </c>
      <c r="G6574" s="167">
        <f t="shared" si="1434"/>
        <v>513014.12637263065</v>
      </c>
      <c r="H6574" s="167">
        <f t="shared" si="1435"/>
        <v>271299.98899881309</v>
      </c>
      <c r="I6574" s="168">
        <f t="shared" si="1436"/>
        <v>784314.1153714438</v>
      </c>
      <c r="J6574" s="168">
        <f t="shared" si="1438"/>
        <v>721018.923300914</v>
      </c>
      <c r="K6574" s="94"/>
      <c r="L6574" s="265">
        <f t="shared" si="1437"/>
        <v>298880.03944566846</v>
      </c>
      <c r="M6574" s="265">
        <f>$G6574*NonHospFrac+theModel!$H6574*NonHospFrac</f>
        <v>485434.07592577522</v>
      </c>
      <c r="N6574" s="266">
        <f t="shared" si="1439"/>
        <v>784314.11537144368</v>
      </c>
      <c r="O6574" s="158"/>
      <c r="P6574" s="265">
        <f t="shared" si="1440"/>
        <v>274760.0228196758</v>
      </c>
      <c r="Q6574" s="265">
        <f t="shared" si="1441"/>
        <v>485432.5156751562</v>
      </c>
      <c r="R6574" s="266">
        <f t="shared" si="1442"/>
        <v>760192.538494832</v>
      </c>
    </row>
    <row r="6575" spans="1:18" x14ac:dyDescent="0.25">
      <c r="A6575" s="81">
        <v>6544</v>
      </c>
      <c r="B6575" s="93">
        <f t="shared" si="1431"/>
        <v>1.1624788298476971E-54</v>
      </c>
      <c r="C6575" s="178">
        <f t="shared" si="1432"/>
        <v>1.1598564778134282E-54</v>
      </c>
      <c r="D6575" s="165">
        <f t="shared" si="1433"/>
        <v>2.2558277767625785E-3</v>
      </c>
      <c r="E6575" s="166">
        <f t="shared" si="1443"/>
        <v>24.291375447755232</v>
      </c>
      <c r="F6575" s="167">
        <f t="shared" si="1444"/>
        <v>14.764392798911128</v>
      </c>
      <c r="G6575" s="167">
        <f t="shared" si="1434"/>
        <v>513092.52095184411</v>
      </c>
      <c r="H6575" s="167">
        <f t="shared" si="1435"/>
        <v>271299.98899881309</v>
      </c>
      <c r="I6575" s="168">
        <f t="shared" si="1436"/>
        <v>784392.50995065714</v>
      </c>
      <c r="J6575" s="168">
        <f t="shared" si="1438"/>
        <v>721078.96282155707</v>
      </c>
      <c r="K6575" s="94"/>
      <c r="L6575" s="265">
        <f t="shared" si="1437"/>
        <v>298909.91341385094</v>
      </c>
      <c r="M6575" s="265">
        <f>$G6575*NonHospFrac+theModel!$H6575*NonHospFrac</f>
        <v>485482.59653680632</v>
      </c>
      <c r="N6575" s="266">
        <f t="shared" si="1439"/>
        <v>784392.50995065726</v>
      </c>
      <c r="O6575" s="158"/>
      <c r="P6575" s="265">
        <f t="shared" si="1440"/>
        <v>274782.90219153266</v>
      </c>
      <c r="Q6575" s="265">
        <f t="shared" si="1441"/>
        <v>485481.0362861873</v>
      </c>
      <c r="R6575" s="266">
        <f t="shared" si="1442"/>
        <v>760263.9384777199</v>
      </c>
    </row>
    <row r="6576" spans="1:18" x14ac:dyDescent="0.25">
      <c r="A6576" s="81">
        <v>6545</v>
      </c>
      <c r="B6576" s="93">
        <f t="shared" si="1431"/>
        <v>1.1407631914210425E-54</v>
      </c>
      <c r="C6576" s="178">
        <f t="shared" si="1432"/>
        <v>1.1381898261271266E-54</v>
      </c>
      <c r="D6576" s="165">
        <f t="shared" si="1433"/>
        <v>2.2558277767625785E-3</v>
      </c>
      <c r="E6576" s="166">
        <f t="shared" si="1443"/>
        <v>24.291375447755232</v>
      </c>
      <c r="F6576" s="167">
        <f t="shared" si="1444"/>
        <v>14.766648626687891</v>
      </c>
      <c r="G6576" s="167">
        <f t="shared" si="1434"/>
        <v>513170.91553105757</v>
      </c>
      <c r="H6576" s="167">
        <f t="shared" si="1435"/>
        <v>271299.98899881309</v>
      </c>
      <c r="I6576" s="168">
        <f t="shared" si="1436"/>
        <v>784470.90452987072</v>
      </c>
      <c r="J6576" s="168">
        <f t="shared" si="1438"/>
        <v>721138.99989487126</v>
      </c>
      <c r="K6576" s="94"/>
      <c r="L6576" s="265">
        <f t="shared" si="1437"/>
        <v>298939.7873820333</v>
      </c>
      <c r="M6576" s="265">
        <f>$G6576*NonHospFrac+theModel!$H6576*NonHospFrac</f>
        <v>485531.1171478373</v>
      </c>
      <c r="N6576" s="266">
        <f t="shared" si="1439"/>
        <v>784470.9045298706</v>
      </c>
      <c r="O6576" s="158"/>
      <c r="P6576" s="265">
        <f t="shared" si="1440"/>
        <v>274805.7806307812</v>
      </c>
      <c r="Q6576" s="265">
        <f t="shared" si="1441"/>
        <v>485529.55689721828</v>
      </c>
      <c r="R6576" s="266">
        <f t="shared" si="1442"/>
        <v>760335.33752799942</v>
      </c>
    </row>
    <row r="6577" spans="1:18" x14ac:dyDescent="0.25">
      <c r="A6577" s="81">
        <v>6546</v>
      </c>
      <c r="B6577" s="93">
        <f t="shared" si="1431"/>
        <v>1.1194532110934168E-54</v>
      </c>
      <c r="C6577" s="178">
        <f t="shared" si="1432"/>
        <v>1.1169279174450462E-54</v>
      </c>
      <c r="D6577" s="165">
        <f t="shared" si="1433"/>
        <v>2.2558277767625785E-3</v>
      </c>
      <c r="E6577" s="166">
        <f t="shared" si="1443"/>
        <v>24.291375447755232</v>
      </c>
      <c r="F6577" s="167">
        <f t="shared" si="1444"/>
        <v>14.768904454464653</v>
      </c>
      <c r="G6577" s="167">
        <f t="shared" si="1434"/>
        <v>513249.31011027104</v>
      </c>
      <c r="H6577" s="167">
        <f t="shared" si="1435"/>
        <v>271299.98899881309</v>
      </c>
      <c r="I6577" s="168">
        <f t="shared" si="1436"/>
        <v>784549.29910908407</v>
      </c>
      <c r="J6577" s="168">
        <f t="shared" si="1438"/>
        <v>721199.03452095599</v>
      </c>
      <c r="K6577" s="94"/>
      <c r="L6577" s="265">
        <f t="shared" si="1437"/>
        <v>298969.66135021579</v>
      </c>
      <c r="M6577" s="265">
        <f>$G6577*NonHospFrac+theModel!$H6577*NonHospFrac</f>
        <v>485579.63775886828</v>
      </c>
      <c r="N6577" s="266">
        <f t="shared" si="1439"/>
        <v>784549.29910908407</v>
      </c>
      <c r="O6577" s="158"/>
      <c r="P6577" s="265">
        <f t="shared" si="1440"/>
        <v>274828.6581374596</v>
      </c>
      <c r="Q6577" s="265">
        <f t="shared" si="1441"/>
        <v>485578.07750824926</v>
      </c>
      <c r="R6577" s="266">
        <f t="shared" si="1442"/>
        <v>760406.73564570886</v>
      </c>
    </row>
    <row r="6578" spans="1:18" x14ac:dyDescent="0.25">
      <c r="A6578" s="81">
        <v>6547</v>
      </c>
      <c r="B6578" s="93">
        <f t="shared" si="1431"/>
        <v>1.0985413109852257E-54</v>
      </c>
      <c r="C6578" s="178">
        <f t="shared" si="1432"/>
        <v>1.096063190981984E-54</v>
      </c>
      <c r="D6578" s="165">
        <f t="shared" si="1433"/>
        <v>2.2558277767625785E-3</v>
      </c>
      <c r="E6578" s="166">
        <f t="shared" si="1443"/>
        <v>24.291375447755232</v>
      </c>
      <c r="F6578" s="167">
        <f t="shared" si="1444"/>
        <v>14.771160282241416</v>
      </c>
      <c r="G6578" s="167">
        <f t="shared" si="1434"/>
        <v>513327.70468948438</v>
      </c>
      <c r="H6578" s="167">
        <f t="shared" si="1435"/>
        <v>271299.98899881309</v>
      </c>
      <c r="I6578" s="168">
        <f t="shared" si="1436"/>
        <v>784627.69368829741</v>
      </c>
      <c r="J6578" s="168">
        <f t="shared" si="1438"/>
        <v>721259.06669991114</v>
      </c>
      <c r="K6578" s="94"/>
      <c r="L6578" s="265">
        <f t="shared" si="1437"/>
        <v>298999.53531839815</v>
      </c>
      <c r="M6578" s="265">
        <f>$G6578*NonHospFrac+theModel!$H6578*NonHospFrac</f>
        <v>485628.15836989926</v>
      </c>
      <c r="N6578" s="266">
        <f t="shared" si="1439"/>
        <v>784627.69368829741</v>
      </c>
      <c r="O6578" s="158"/>
      <c r="P6578" s="265">
        <f t="shared" si="1440"/>
        <v>274851.53471160569</v>
      </c>
      <c r="Q6578" s="265">
        <f t="shared" si="1441"/>
        <v>485626.59811928024</v>
      </c>
      <c r="R6578" s="266">
        <f t="shared" si="1442"/>
        <v>760478.13283088594</v>
      </c>
    </row>
    <row r="6579" spans="1:18" x14ac:dyDescent="0.25">
      <c r="A6579" s="81">
        <v>6548</v>
      </c>
      <c r="B6579" s="93">
        <f t="shared" si="1431"/>
        <v>1.0780200547751459E-54</v>
      </c>
      <c r="C6579" s="178">
        <f t="shared" si="1432"/>
        <v>1.075588227191677E-54</v>
      </c>
      <c r="D6579" s="165">
        <f t="shared" si="1433"/>
        <v>2.2558277767625785E-3</v>
      </c>
      <c r="E6579" s="166">
        <f t="shared" si="1443"/>
        <v>24.291375447755232</v>
      </c>
      <c r="F6579" s="167">
        <f t="shared" si="1444"/>
        <v>14.773416110018179</v>
      </c>
      <c r="G6579" s="167">
        <f t="shared" si="1434"/>
        <v>513406.09926869778</v>
      </c>
      <c r="H6579" s="167">
        <f t="shared" si="1435"/>
        <v>271299.98899881309</v>
      </c>
      <c r="I6579" s="168">
        <f t="shared" si="1436"/>
        <v>784706.08826751087</v>
      </c>
      <c r="J6579" s="168">
        <f t="shared" si="1438"/>
        <v>721319.0964318366</v>
      </c>
      <c r="K6579" s="94"/>
      <c r="L6579" s="265">
        <f t="shared" si="1437"/>
        <v>299029.40928658063</v>
      </c>
      <c r="M6579" s="265">
        <f>$G6579*NonHospFrac+theModel!$H6579*NonHospFrac</f>
        <v>485676.67898093024</v>
      </c>
      <c r="N6579" s="266">
        <f t="shared" si="1439"/>
        <v>784706.08826751087</v>
      </c>
      <c r="O6579" s="158"/>
      <c r="P6579" s="265">
        <f t="shared" si="1440"/>
        <v>274874.41035325767</v>
      </c>
      <c r="Q6579" s="265">
        <f t="shared" si="1441"/>
        <v>485675.11873031122</v>
      </c>
      <c r="R6579" s="266">
        <f t="shared" si="1442"/>
        <v>760549.52908356884</v>
      </c>
    </row>
    <row r="6580" spans="1:18" x14ac:dyDescent="0.25">
      <c r="A6580" s="81">
        <v>6549</v>
      </c>
      <c r="B6580" s="93">
        <f t="shared" si="1431"/>
        <v>1.0578821450557523E-54</v>
      </c>
      <c r="C6580" s="178">
        <f t="shared" si="1432"/>
        <v>1.0554957451283944E-54</v>
      </c>
      <c r="D6580" s="165">
        <f t="shared" si="1433"/>
        <v>2.2558277767625785E-3</v>
      </c>
      <c r="E6580" s="166">
        <f t="shared" si="1443"/>
        <v>24.291375447755232</v>
      </c>
      <c r="F6580" s="167">
        <f t="shared" si="1444"/>
        <v>14.775671937794941</v>
      </c>
      <c r="G6580" s="167">
        <f t="shared" si="1434"/>
        <v>513484.4938479113</v>
      </c>
      <c r="H6580" s="167">
        <f t="shared" si="1435"/>
        <v>271299.98899881309</v>
      </c>
      <c r="I6580" s="168">
        <f t="shared" si="1436"/>
        <v>784784.48284672434</v>
      </c>
      <c r="J6580" s="168">
        <f t="shared" si="1438"/>
        <v>721379.12371683202</v>
      </c>
      <c r="K6580" s="94"/>
      <c r="L6580" s="265">
        <f t="shared" si="1437"/>
        <v>299059.28325476305</v>
      </c>
      <c r="M6580" s="265">
        <f>$G6580*NonHospFrac+theModel!$H6580*NonHospFrac</f>
        <v>485725.19959196134</v>
      </c>
      <c r="N6580" s="266">
        <f t="shared" si="1439"/>
        <v>784784.48284672434</v>
      </c>
      <c r="O6580" s="158"/>
      <c r="P6580" s="265">
        <f t="shared" si="1440"/>
        <v>274897.28506245342</v>
      </c>
      <c r="Q6580" s="265">
        <f t="shared" si="1441"/>
        <v>485723.63934134232</v>
      </c>
      <c r="R6580" s="266">
        <f t="shared" si="1442"/>
        <v>760620.92440379574</v>
      </c>
    </row>
    <row r="6581" spans="1:18" x14ac:dyDescent="0.25">
      <c r="A6581" s="81">
        <v>6550</v>
      </c>
      <c r="B6581" s="93">
        <f t="shared" si="1431"/>
        <v>1.0381204207385411E-54</v>
      </c>
      <c r="C6581" s="178">
        <f t="shared" si="1432"/>
        <v>1.0357785998578146E-54</v>
      </c>
      <c r="D6581" s="165">
        <f t="shared" si="1433"/>
        <v>2.2558277767625785E-3</v>
      </c>
      <c r="E6581" s="166">
        <f t="shared" si="1443"/>
        <v>24.291375447755232</v>
      </c>
      <c r="F6581" s="167">
        <f t="shared" si="1444"/>
        <v>14.777927765571704</v>
      </c>
      <c r="G6581" s="167">
        <f t="shared" si="1434"/>
        <v>513562.88842712471</v>
      </c>
      <c r="H6581" s="167">
        <f t="shared" si="1435"/>
        <v>271299.98899881309</v>
      </c>
      <c r="I6581" s="168">
        <f t="shared" si="1436"/>
        <v>784862.8774259378</v>
      </c>
      <c r="J6581" s="168">
        <f t="shared" si="1438"/>
        <v>721439.14855499717</v>
      </c>
      <c r="K6581" s="94"/>
      <c r="L6581" s="265">
        <f t="shared" si="1437"/>
        <v>299089.15722294548</v>
      </c>
      <c r="M6581" s="265">
        <f>$G6581*NonHospFrac+theModel!$H6581*NonHospFrac</f>
        <v>485773.72020299232</v>
      </c>
      <c r="N6581" s="266">
        <f t="shared" si="1439"/>
        <v>784862.8774259378</v>
      </c>
      <c r="O6581" s="158"/>
      <c r="P6581" s="265">
        <f t="shared" si="1440"/>
        <v>274920.15883923101</v>
      </c>
      <c r="Q6581" s="265">
        <f t="shared" si="1441"/>
        <v>485772.1599523733</v>
      </c>
      <c r="R6581" s="266">
        <f t="shared" si="1442"/>
        <v>760692.31879160437</v>
      </c>
    </row>
    <row r="6582" spans="1:18" x14ac:dyDescent="0.25">
      <c r="A6582" s="81">
        <v>6551</v>
      </c>
      <c r="B6582" s="93">
        <f t="shared" si="1431"/>
        <v>1.0187278545074312E-54</v>
      </c>
      <c r="C6582" s="178">
        <f t="shared" si="1432"/>
        <v>1.0164297799162716E-54</v>
      </c>
      <c r="D6582" s="165">
        <f t="shared" si="1433"/>
        <v>2.2558277767625785E-3</v>
      </c>
      <c r="E6582" s="166">
        <f t="shared" si="1443"/>
        <v>24.291375447755232</v>
      </c>
      <c r="F6582" s="167">
        <f t="shared" si="1444"/>
        <v>14.780183593348466</v>
      </c>
      <c r="G6582" s="167">
        <f t="shared" si="1434"/>
        <v>513641.28300633805</v>
      </c>
      <c r="H6582" s="167">
        <f t="shared" si="1435"/>
        <v>271299.98899881309</v>
      </c>
      <c r="I6582" s="168">
        <f t="shared" si="1436"/>
        <v>784941.27200515114</v>
      </c>
      <c r="J6582" s="168">
        <f t="shared" si="1438"/>
        <v>721499.1709464317</v>
      </c>
      <c r="K6582" s="94"/>
      <c r="L6582" s="265">
        <f t="shared" si="1437"/>
        <v>299119.03119112784</v>
      </c>
      <c r="M6582" s="265">
        <f>$G6582*NonHospFrac+theModel!$H6582*NonHospFrac</f>
        <v>485822.24081402319</v>
      </c>
      <c r="N6582" s="266">
        <f t="shared" si="1439"/>
        <v>784941.27200515103</v>
      </c>
      <c r="O6582" s="158"/>
      <c r="P6582" s="265">
        <f t="shared" si="1440"/>
        <v>274943.03168362839</v>
      </c>
      <c r="Q6582" s="265">
        <f t="shared" si="1441"/>
        <v>485820.68056340417</v>
      </c>
      <c r="R6582" s="266">
        <f t="shared" si="1442"/>
        <v>760763.71224703256</v>
      </c>
    </row>
    <row r="6583" spans="1:18" x14ac:dyDescent="0.25">
      <c r="A6583" s="81">
        <v>6552</v>
      </c>
      <c r="B6583" s="93">
        <f t="shared" si="1431"/>
        <v>9.9969755031983311E-55</v>
      </c>
      <c r="C6583" s="178">
        <f t="shared" si="1432"/>
        <v>9.9744240481746012E-55</v>
      </c>
      <c r="D6583" s="165">
        <f t="shared" si="1433"/>
        <v>2.2558277767625785E-3</v>
      </c>
      <c r="E6583" s="166">
        <f t="shared" si="1443"/>
        <v>24.291375447755232</v>
      </c>
      <c r="F6583" s="167">
        <f t="shared" si="1444"/>
        <v>14.782439421125229</v>
      </c>
      <c r="G6583" s="167">
        <f t="shared" si="1434"/>
        <v>513719.67758555146</v>
      </c>
      <c r="H6583" s="167">
        <f t="shared" si="1435"/>
        <v>271299.98899881309</v>
      </c>
      <c r="I6583" s="168">
        <f t="shared" si="1436"/>
        <v>785019.6665843646</v>
      </c>
      <c r="J6583" s="168">
        <f t="shared" si="1438"/>
        <v>721559.19089123537</v>
      </c>
      <c r="K6583" s="94"/>
      <c r="L6583" s="265">
        <f t="shared" si="1437"/>
        <v>299148.90515931032</v>
      </c>
      <c r="M6583" s="265">
        <f>$G6583*NonHospFrac+theModel!$H6583*NonHospFrac</f>
        <v>485870.76142505417</v>
      </c>
      <c r="N6583" s="266">
        <f t="shared" si="1439"/>
        <v>785019.66658436449</v>
      </c>
      <c r="O6583" s="158"/>
      <c r="P6583" s="265">
        <f t="shared" si="1440"/>
        <v>274965.90359568369</v>
      </c>
      <c r="Q6583" s="265">
        <f t="shared" si="1441"/>
        <v>485869.20117443515</v>
      </c>
      <c r="R6583" s="266">
        <f t="shared" si="1442"/>
        <v>760835.10477011884</v>
      </c>
    </row>
    <row r="6584" spans="1:18" x14ac:dyDescent="0.25">
      <c r="A6584" s="81">
        <v>6553</v>
      </c>
      <c r="B6584" s="93">
        <f t="shared" si="1431"/>
        <v>9.8102274095439974E-55</v>
      </c>
      <c r="C6584" s="178">
        <f t="shared" si="1432"/>
        <v>9.7880972260571897E-55</v>
      </c>
      <c r="D6584" s="165">
        <f t="shared" si="1433"/>
        <v>2.2558277767625785E-3</v>
      </c>
      <c r="E6584" s="166">
        <f t="shared" si="1443"/>
        <v>24.291375447755232</v>
      </c>
      <c r="F6584" s="167">
        <f t="shared" si="1444"/>
        <v>14.784695248901992</v>
      </c>
      <c r="G6584" s="167">
        <f t="shared" si="1434"/>
        <v>513798.07216476498</v>
      </c>
      <c r="H6584" s="167">
        <f t="shared" si="1435"/>
        <v>271299.98899881309</v>
      </c>
      <c r="I6584" s="168">
        <f t="shared" si="1436"/>
        <v>785098.06116357807</v>
      </c>
      <c r="J6584" s="168">
        <f t="shared" si="1438"/>
        <v>721619.20838950796</v>
      </c>
      <c r="K6584" s="94"/>
      <c r="L6584" s="265">
        <f t="shared" si="1437"/>
        <v>299178.77912749274</v>
      </c>
      <c r="M6584" s="265">
        <f>$G6584*NonHospFrac+theModel!$H6584*NonHospFrac</f>
        <v>485919.28203608526</v>
      </c>
      <c r="N6584" s="266">
        <f t="shared" si="1439"/>
        <v>785098.06116357795</v>
      </c>
      <c r="O6584" s="158"/>
      <c r="P6584" s="265">
        <f t="shared" si="1440"/>
        <v>274988.77457543474</v>
      </c>
      <c r="Q6584" s="265">
        <f t="shared" si="1441"/>
        <v>485917.72178546624</v>
      </c>
      <c r="R6584" s="266">
        <f t="shared" si="1442"/>
        <v>760906.49636090104</v>
      </c>
    </row>
    <row r="6585" spans="1:18" x14ac:dyDescent="0.25">
      <c r="A6585" s="81">
        <v>6554</v>
      </c>
      <c r="B6585" s="93">
        <f t="shared" si="1431"/>
        <v>9.6269678560458715E-55</v>
      </c>
      <c r="C6585" s="178">
        <f t="shared" si="1432"/>
        <v>9.6052510745502029E-55</v>
      </c>
      <c r="D6585" s="165">
        <f t="shared" si="1433"/>
        <v>2.2558277767625785E-3</v>
      </c>
      <c r="E6585" s="166">
        <f t="shared" si="1443"/>
        <v>24.291375447755232</v>
      </c>
      <c r="F6585" s="167">
        <f t="shared" si="1444"/>
        <v>14.786951076678754</v>
      </c>
      <c r="G6585" s="167">
        <f t="shared" si="1434"/>
        <v>513876.46674397838</v>
      </c>
      <c r="H6585" s="167">
        <f t="shared" si="1435"/>
        <v>271299.98899881309</v>
      </c>
      <c r="I6585" s="168">
        <f t="shared" si="1436"/>
        <v>785176.45574279153</v>
      </c>
      <c r="J6585" s="168">
        <f t="shared" si="1438"/>
        <v>721679.22344134923</v>
      </c>
      <c r="K6585" s="94"/>
      <c r="L6585" s="265">
        <f t="shared" si="1437"/>
        <v>299208.65309567517</v>
      </c>
      <c r="M6585" s="265">
        <f>$G6585*NonHospFrac+theModel!$H6585*NonHospFrac</f>
        <v>485967.80264711624</v>
      </c>
      <c r="N6585" s="266">
        <f t="shared" si="1439"/>
        <v>785176.45574279141</v>
      </c>
      <c r="O6585" s="158"/>
      <c r="P6585" s="265">
        <f t="shared" si="1440"/>
        <v>275011.64462291967</v>
      </c>
      <c r="Q6585" s="265">
        <f t="shared" si="1441"/>
        <v>485966.24239649723</v>
      </c>
      <c r="R6585" s="266">
        <f t="shared" si="1442"/>
        <v>760977.8870194169</v>
      </c>
    </row>
    <row r="6586" spans="1:18" x14ac:dyDescent="0.25">
      <c r="A6586" s="81">
        <v>6555</v>
      </c>
      <c r="B6586" s="93">
        <f t="shared" si="1431"/>
        <v>9.4471316751718058E-55</v>
      </c>
      <c r="C6586" s="178">
        <f t="shared" si="1432"/>
        <v>9.4258205731282199E-55</v>
      </c>
      <c r="D6586" s="165">
        <f t="shared" si="1433"/>
        <v>2.2558277767625785E-3</v>
      </c>
      <c r="E6586" s="166">
        <f t="shared" si="1443"/>
        <v>24.291375447755232</v>
      </c>
      <c r="F6586" s="167">
        <f t="shared" si="1444"/>
        <v>14.789206904455517</v>
      </c>
      <c r="G6586" s="167">
        <f t="shared" si="1434"/>
        <v>513954.86132319173</v>
      </c>
      <c r="H6586" s="167">
        <f t="shared" si="1435"/>
        <v>271299.98899881309</v>
      </c>
      <c r="I6586" s="168">
        <f t="shared" si="1436"/>
        <v>785254.85032200487</v>
      </c>
      <c r="J6586" s="168">
        <f t="shared" si="1438"/>
        <v>721739.23604685871</v>
      </c>
      <c r="K6586" s="94"/>
      <c r="L6586" s="265">
        <f t="shared" si="1437"/>
        <v>299238.52706385753</v>
      </c>
      <c r="M6586" s="265">
        <f>$G6586*NonHospFrac+theModel!$H6586*NonHospFrac</f>
        <v>486016.32325814723</v>
      </c>
      <c r="N6586" s="266">
        <f t="shared" si="1439"/>
        <v>785254.85032200476</v>
      </c>
      <c r="O6586" s="158"/>
      <c r="P6586" s="265">
        <f t="shared" si="1440"/>
        <v>275034.51373817638</v>
      </c>
      <c r="Q6586" s="265">
        <f t="shared" si="1441"/>
        <v>486014.76300752821</v>
      </c>
      <c r="R6586" s="266">
        <f t="shared" si="1442"/>
        <v>761049.27674570458</v>
      </c>
    </row>
    <row r="6587" spans="1:18" x14ac:dyDescent="0.25">
      <c r="A6587" s="81">
        <v>6556</v>
      </c>
      <c r="B6587" s="93">
        <f t="shared" si="1431"/>
        <v>9.270654916748551E-55</v>
      </c>
      <c r="C6587" s="178">
        <f t="shared" si="1432"/>
        <v>9.2497419158785684E-55</v>
      </c>
      <c r="D6587" s="165">
        <f t="shared" si="1433"/>
        <v>2.2558277767625785E-3</v>
      </c>
      <c r="E6587" s="166">
        <f t="shared" si="1443"/>
        <v>24.291375447755232</v>
      </c>
      <c r="F6587" s="167">
        <f t="shared" si="1444"/>
        <v>14.791462732232279</v>
      </c>
      <c r="G6587" s="167">
        <f t="shared" si="1434"/>
        <v>514033.25590240513</v>
      </c>
      <c r="H6587" s="167">
        <f t="shared" si="1435"/>
        <v>271299.98899881309</v>
      </c>
      <c r="I6587" s="168">
        <f t="shared" si="1436"/>
        <v>785333.24490121822</v>
      </c>
      <c r="J6587" s="168">
        <f t="shared" si="1438"/>
        <v>721799.2462061363</v>
      </c>
      <c r="K6587" s="94"/>
      <c r="L6587" s="265">
        <f t="shared" si="1437"/>
        <v>299268.40103204001</v>
      </c>
      <c r="M6587" s="265">
        <f>$G6587*NonHospFrac+theModel!$H6587*NonHospFrac</f>
        <v>486064.84386917821</v>
      </c>
      <c r="N6587" s="266">
        <f t="shared" si="1439"/>
        <v>785333.24490121822</v>
      </c>
      <c r="O6587" s="158"/>
      <c r="P6587" s="265">
        <f t="shared" si="1440"/>
        <v>275057.38192124304</v>
      </c>
      <c r="Q6587" s="265">
        <f t="shared" si="1441"/>
        <v>486063.28361855919</v>
      </c>
      <c r="R6587" s="266">
        <f t="shared" si="1442"/>
        <v>761120.66553980228</v>
      </c>
    </row>
    <row r="6588" spans="1:18" x14ac:dyDescent="0.25">
      <c r="A6588" s="81">
        <v>6557</v>
      </c>
      <c r="B6588" s="93">
        <f t="shared" si="1431"/>
        <v>9.0974748252223925E-55</v>
      </c>
      <c r="C6588" s="178">
        <f t="shared" si="1432"/>
        <v>9.0769524888132581E-55</v>
      </c>
      <c r="D6588" s="165">
        <f t="shared" si="1433"/>
        <v>2.2558277767625785E-3</v>
      </c>
      <c r="E6588" s="166">
        <f t="shared" si="1443"/>
        <v>24.291375447755232</v>
      </c>
      <c r="F6588" s="167">
        <f t="shared" si="1444"/>
        <v>14.793718560009042</v>
      </c>
      <c r="G6588" s="167">
        <f t="shared" si="1434"/>
        <v>514111.65048161859</v>
      </c>
      <c r="H6588" s="167">
        <f t="shared" si="1435"/>
        <v>271299.98899881309</v>
      </c>
      <c r="I6588" s="168">
        <f t="shared" si="1436"/>
        <v>785411.63948043168</v>
      </c>
      <c r="J6588" s="168">
        <f t="shared" si="1438"/>
        <v>721859.25391928165</v>
      </c>
      <c r="K6588" s="94"/>
      <c r="L6588" s="265">
        <f t="shared" si="1437"/>
        <v>299298.27500022243</v>
      </c>
      <c r="M6588" s="265">
        <f>$G6588*NonHospFrac+theModel!$H6588*NonHospFrac</f>
        <v>486113.36448020919</v>
      </c>
      <c r="N6588" s="266">
        <f t="shared" si="1439"/>
        <v>785411.63948043156</v>
      </c>
      <c r="O6588" s="158"/>
      <c r="P6588" s="265">
        <f t="shared" si="1440"/>
        <v>275080.24917215749</v>
      </c>
      <c r="Q6588" s="265">
        <f t="shared" si="1441"/>
        <v>486111.80422959017</v>
      </c>
      <c r="R6588" s="266">
        <f t="shared" si="1442"/>
        <v>761192.05340174772</v>
      </c>
    </row>
    <row r="6589" spans="1:18" x14ac:dyDescent="0.25">
      <c r="A6589" s="81">
        <v>6558</v>
      </c>
      <c r="B6589" s="93">
        <f t="shared" si="1431"/>
        <v>8.9275298173411281E-55</v>
      </c>
      <c r="C6589" s="178">
        <f t="shared" si="1432"/>
        <v>8.9073908476012934E-55</v>
      </c>
      <c r="D6589" s="165">
        <f t="shared" si="1433"/>
        <v>2.2558277767625785E-3</v>
      </c>
      <c r="E6589" s="166">
        <f t="shared" si="1443"/>
        <v>24.291375447755232</v>
      </c>
      <c r="F6589" s="167">
        <f t="shared" si="1444"/>
        <v>14.795974387785805</v>
      </c>
      <c r="G6589" s="167">
        <f t="shared" si="1434"/>
        <v>514190.04506083205</v>
      </c>
      <c r="H6589" s="167">
        <f t="shared" si="1435"/>
        <v>271299.98899881309</v>
      </c>
      <c r="I6589" s="168">
        <f t="shared" si="1436"/>
        <v>785490.03405964514</v>
      </c>
      <c r="J6589" s="168">
        <f t="shared" si="1438"/>
        <v>721919.25918639451</v>
      </c>
      <c r="K6589" s="94"/>
      <c r="L6589" s="265">
        <f t="shared" si="1437"/>
        <v>299328.14896840486</v>
      </c>
      <c r="M6589" s="265">
        <f>$G6589*NonHospFrac+theModel!$H6589*NonHospFrac</f>
        <v>486161.88509124028</v>
      </c>
      <c r="N6589" s="266">
        <f t="shared" si="1439"/>
        <v>785490.03405964514</v>
      </c>
      <c r="O6589" s="158"/>
      <c r="P6589" s="265">
        <f t="shared" si="1440"/>
        <v>275103.11549095775</v>
      </c>
      <c r="Q6589" s="265">
        <f t="shared" si="1441"/>
        <v>486160.32484062127</v>
      </c>
      <c r="R6589" s="266">
        <f t="shared" si="1442"/>
        <v>761263.44033157895</v>
      </c>
    </row>
    <row r="6590" spans="1:18" x14ac:dyDescent="0.25">
      <c r="A6590" s="81">
        <v>6559</v>
      </c>
      <c r="B6590" s="93">
        <f t="shared" si="1431"/>
        <v>8.7607594602570245E-55</v>
      </c>
      <c r="C6590" s="178">
        <f t="shared" si="1432"/>
        <v>8.7409966957210404E-55</v>
      </c>
      <c r="D6590" s="165">
        <f t="shared" si="1433"/>
        <v>2.2558277767625785E-3</v>
      </c>
      <c r="E6590" s="166">
        <f t="shared" si="1443"/>
        <v>24.291375447755232</v>
      </c>
      <c r="F6590" s="167">
        <f t="shared" si="1444"/>
        <v>14.798230215562567</v>
      </c>
      <c r="G6590" s="167">
        <f t="shared" si="1434"/>
        <v>514268.43964004552</v>
      </c>
      <c r="H6590" s="167">
        <f t="shared" si="1435"/>
        <v>271299.98899881309</v>
      </c>
      <c r="I6590" s="168">
        <f t="shared" si="1436"/>
        <v>785568.4286388586</v>
      </c>
      <c r="J6590" s="168">
        <f t="shared" si="1438"/>
        <v>721979.26200757455</v>
      </c>
      <c r="K6590" s="94"/>
      <c r="L6590" s="265">
        <f t="shared" si="1437"/>
        <v>299358.02293658734</v>
      </c>
      <c r="M6590" s="265">
        <f>$G6590*NonHospFrac+theModel!$H6590*NonHospFrac</f>
        <v>486210.40570227127</v>
      </c>
      <c r="N6590" s="266">
        <f t="shared" si="1439"/>
        <v>785568.4286388586</v>
      </c>
      <c r="O6590" s="158"/>
      <c r="P6590" s="265">
        <f t="shared" si="1440"/>
        <v>275125.98087768187</v>
      </c>
      <c r="Q6590" s="265">
        <f t="shared" si="1441"/>
        <v>486208.84545165225</v>
      </c>
      <c r="R6590" s="266">
        <f t="shared" si="1442"/>
        <v>761334.82632933417</v>
      </c>
    </row>
    <row r="6591" spans="1:18" x14ac:dyDescent="0.25">
      <c r="A6591" s="81">
        <v>6560</v>
      </c>
      <c r="B6591" s="93">
        <f t="shared" si="1431"/>
        <v>8.5971044500346855E-55</v>
      </c>
      <c r="C6591" s="178">
        <f t="shared" si="1432"/>
        <v>8.5777108630165677E-55</v>
      </c>
      <c r="D6591" s="165">
        <f t="shared" si="1433"/>
        <v>2.2558277767625785E-3</v>
      </c>
      <c r="E6591" s="166">
        <f t="shared" si="1443"/>
        <v>24.291375447755232</v>
      </c>
      <c r="F6591" s="167">
        <f t="shared" si="1444"/>
        <v>14.80048604333933</v>
      </c>
      <c r="G6591" s="167">
        <f t="shared" si="1434"/>
        <v>514346.83421925886</v>
      </c>
      <c r="H6591" s="167">
        <f t="shared" si="1435"/>
        <v>271299.98899881309</v>
      </c>
      <c r="I6591" s="168">
        <f t="shared" si="1436"/>
        <v>785646.82321807195</v>
      </c>
      <c r="J6591" s="168">
        <f t="shared" si="1438"/>
        <v>722039.26238292141</v>
      </c>
      <c r="K6591" s="94"/>
      <c r="L6591" s="265">
        <f t="shared" si="1437"/>
        <v>299387.8969047697</v>
      </c>
      <c r="M6591" s="265">
        <f>$G6591*NonHospFrac+theModel!$H6591*NonHospFrac</f>
        <v>486258.92631330225</v>
      </c>
      <c r="N6591" s="266">
        <f t="shared" si="1439"/>
        <v>785646.82321807195</v>
      </c>
      <c r="O6591" s="158"/>
      <c r="P6591" s="265">
        <f t="shared" si="1440"/>
        <v>275148.84533236775</v>
      </c>
      <c r="Q6591" s="265">
        <f t="shared" si="1441"/>
        <v>486257.36606268323</v>
      </c>
      <c r="R6591" s="266">
        <f t="shared" si="1442"/>
        <v>761406.21139505098</v>
      </c>
    </row>
    <row r="6592" spans="1:18" x14ac:dyDescent="0.25">
      <c r="A6592" s="81">
        <v>6561</v>
      </c>
      <c r="B6592" s="93">
        <f t="shared" si="1431"/>
        <v>8.4365065905644562E-55</v>
      </c>
      <c r="C6592" s="178">
        <f t="shared" si="1432"/>
        <v>8.4174752846586198E-55</v>
      </c>
      <c r="D6592" s="165">
        <f t="shared" si="1433"/>
        <v>2.2558277767625785E-3</v>
      </c>
      <c r="E6592" s="166">
        <f t="shared" si="1443"/>
        <v>24.291375447755232</v>
      </c>
      <c r="F6592" s="167">
        <f t="shared" si="1444"/>
        <v>14.802741871116092</v>
      </c>
      <c r="G6592" s="167">
        <f t="shared" si="1434"/>
        <v>514425.22879847226</v>
      </c>
      <c r="H6592" s="167">
        <f t="shared" si="1435"/>
        <v>271299.98899881309</v>
      </c>
      <c r="I6592" s="168">
        <f t="shared" si="1436"/>
        <v>785725.21779728541</v>
      </c>
      <c r="J6592" s="168">
        <f t="shared" si="1438"/>
        <v>722099.26031253499</v>
      </c>
      <c r="K6592" s="94"/>
      <c r="L6592" s="265">
        <f t="shared" si="1437"/>
        <v>299417.77087295213</v>
      </c>
      <c r="M6592" s="265">
        <f>$G6592*NonHospFrac+theModel!$H6592*NonHospFrac</f>
        <v>486307.44692433323</v>
      </c>
      <c r="N6592" s="266">
        <f t="shared" si="1439"/>
        <v>785725.21779728541</v>
      </c>
      <c r="O6592" s="158"/>
      <c r="P6592" s="265">
        <f t="shared" si="1440"/>
        <v>275171.70885505347</v>
      </c>
      <c r="Q6592" s="265">
        <f t="shared" si="1441"/>
        <v>486305.88667371421</v>
      </c>
      <c r="R6592" s="266">
        <f t="shared" si="1442"/>
        <v>761477.59552876768</v>
      </c>
    </row>
    <row r="6593" spans="1:18" x14ac:dyDescent="0.25">
      <c r="A6593" s="81">
        <v>6562</v>
      </c>
      <c r="B6593" s="93">
        <f t="shared" si="1431"/>
        <v>8.2789087728657689E-55</v>
      </c>
      <c r="C6593" s="178">
        <f t="shared" si="1432"/>
        <v>8.2602329804946542E-55</v>
      </c>
      <c r="D6593" s="165">
        <f t="shared" si="1433"/>
        <v>2.2558277767625785E-3</v>
      </c>
      <c r="E6593" s="166">
        <f t="shared" si="1443"/>
        <v>24.291375447755232</v>
      </c>
      <c r="F6593" s="167">
        <f t="shared" si="1444"/>
        <v>14.804997698892855</v>
      </c>
      <c r="G6593" s="167">
        <f t="shared" si="1434"/>
        <v>514503.62337768578</v>
      </c>
      <c r="H6593" s="167">
        <f t="shared" si="1435"/>
        <v>271299.98899881309</v>
      </c>
      <c r="I6593" s="168">
        <f t="shared" si="1436"/>
        <v>785803.61237649887</v>
      </c>
      <c r="J6593" s="168">
        <f t="shared" si="1438"/>
        <v>722159.2557965148</v>
      </c>
      <c r="K6593" s="94"/>
      <c r="L6593" s="265">
        <f t="shared" si="1437"/>
        <v>299447.64484113461</v>
      </c>
      <c r="M6593" s="265">
        <f>$G6593*NonHospFrac+theModel!$H6593*NonHospFrac</f>
        <v>486355.96753536421</v>
      </c>
      <c r="N6593" s="266">
        <f t="shared" si="1439"/>
        <v>785803.61237649876</v>
      </c>
      <c r="O6593" s="158"/>
      <c r="P6593" s="265">
        <f t="shared" si="1440"/>
        <v>275194.57144577708</v>
      </c>
      <c r="Q6593" s="265">
        <f t="shared" si="1441"/>
        <v>486354.40728474519</v>
      </c>
      <c r="R6593" s="266">
        <f t="shared" si="1442"/>
        <v>761548.97873052233</v>
      </c>
    </row>
    <row r="6594" spans="1:18" x14ac:dyDescent="0.25">
      <c r="A6594" s="81">
        <v>6563</v>
      </c>
      <c r="B6594" s="93">
        <f t="shared" si="1431"/>
        <v>8.124254954780985E-55</v>
      </c>
      <c r="C6594" s="178">
        <f t="shared" si="1432"/>
        <v>8.1059280347884893E-55</v>
      </c>
      <c r="D6594" s="165">
        <f t="shared" si="1433"/>
        <v>2.2558277767625785E-3</v>
      </c>
      <c r="E6594" s="166">
        <f t="shared" si="1443"/>
        <v>24.291375447755232</v>
      </c>
      <c r="F6594" s="167">
        <f t="shared" si="1444"/>
        <v>14.807253526669617</v>
      </c>
      <c r="G6594" s="167">
        <f t="shared" si="1434"/>
        <v>514582.01795689919</v>
      </c>
      <c r="H6594" s="167">
        <f t="shared" si="1435"/>
        <v>271299.98899881309</v>
      </c>
      <c r="I6594" s="168">
        <f t="shared" si="1436"/>
        <v>785882.00695571234</v>
      </c>
      <c r="J6594" s="168">
        <f t="shared" si="1438"/>
        <v>722219.24883496051</v>
      </c>
      <c r="K6594" s="94"/>
      <c r="L6594" s="265">
        <f t="shared" si="1437"/>
        <v>299477.51880931703</v>
      </c>
      <c r="M6594" s="265">
        <f>$G6594*NonHospFrac+theModel!$H6594*NonHospFrac</f>
        <v>486404.48814639519</v>
      </c>
      <c r="N6594" s="266">
        <f t="shared" si="1439"/>
        <v>785882.00695571222</v>
      </c>
      <c r="O6594" s="158"/>
      <c r="P6594" s="265">
        <f t="shared" si="1440"/>
        <v>275217.43310457643</v>
      </c>
      <c r="Q6594" s="265">
        <f t="shared" si="1441"/>
        <v>486402.92789577617</v>
      </c>
      <c r="R6594" s="266">
        <f t="shared" si="1442"/>
        <v>761620.36100035254</v>
      </c>
    </row>
    <row r="6595" spans="1:18" x14ac:dyDescent="0.25">
      <c r="A6595" s="81">
        <v>6564</v>
      </c>
      <c r="B6595" s="93">
        <f t="shared" si="1431"/>
        <v>7.9724901410447848E-55</v>
      </c>
      <c r="C6595" s="178">
        <f t="shared" si="1432"/>
        <v>7.9545055763346502E-55</v>
      </c>
      <c r="D6595" s="165">
        <f t="shared" si="1433"/>
        <v>2.2558277767625785E-3</v>
      </c>
      <c r="E6595" s="166">
        <f t="shared" si="1443"/>
        <v>24.291375447755232</v>
      </c>
      <c r="F6595" s="167">
        <f t="shared" si="1444"/>
        <v>14.80950935444638</v>
      </c>
      <c r="G6595" s="167">
        <f t="shared" si="1434"/>
        <v>514660.41253611253</v>
      </c>
      <c r="H6595" s="167">
        <f t="shared" si="1435"/>
        <v>271299.98899881309</v>
      </c>
      <c r="I6595" s="168">
        <f t="shared" si="1436"/>
        <v>785960.40153492568</v>
      </c>
      <c r="J6595" s="168">
        <f t="shared" si="1438"/>
        <v>722279.23942797189</v>
      </c>
      <c r="K6595" s="94"/>
      <c r="L6595" s="265">
        <f t="shared" si="1437"/>
        <v>299507.39277749939</v>
      </c>
      <c r="M6595" s="265">
        <f>$G6595*NonHospFrac+theModel!$H6595*NonHospFrac</f>
        <v>486453.00875742617</v>
      </c>
      <c r="N6595" s="266">
        <f t="shared" si="1439"/>
        <v>785960.40153492556</v>
      </c>
      <c r="O6595" s="158"/>
      <c r="P6595" s="265">
        <f t="shared" si="1440"/>
        <v>275240.29383148951</v>
      </c>
      <c r="Q6595" s="265">
        <f t="shared" si="1441"/>
        <v>486451.44850680715</v>
      </c>
      <c r="R6595" s="266">
        <f t="shared" si="1442"/>
        <v>761691.74233829672</v>
      </c>
    </row>
    <row r="6596" spans="1:18" x14ac:dyDescent="0.25">
      <c r="A6596" s="81">
        <v>6565</v>
      </c>
      <c r="B6596" s="93">
        <f t="shared" si="1431"/>
        <v>7.8235603637295723E-55</v>
      </c>
      <c r="C6596" s="178">
        <f t="shared" si="1432"/>
        <v>7.8059117589478924E-55</v>
      </c>
      <c r="D6596" s="165">
        <f t="shared" si="1433"/>
        <v>2.2558277767625785E-3</v>
      </c>
      <c r="E6596" s="166">
        <f t="shared" si="1443"/>
        <v>24.291375447755232</v>
      </c>
      <c r="F6596" s="167">
        <f t="shared" si="1444"/>
        <v>14.811765182223143</v>
      </c>
      <c r="G6596" s="167">
        <f t="shared" si="1434"/>
        <v>514738.80711532594</v>
      </c>
      <c r="H6596" s="167">
        <f t="shared" si="1435"/>
        <v>271299.98899881309</v>
      </c>
      <c r="I6596" s="168">
        <f t="shared" si="1436"/>
        <v>786038.79611413903</v>
      </c>
      <c r="J6596" s="168">
        <f t="shared" si="1438"/>
        <v>722339.22757564858</v>
      </c>
      <c r="K6596" s="94"/>
      <c r="L6596" s="265">
        <f t="shared" si="1437"/>
        <v>299537.26674568187</v>
      </c>
      <c r="M6596" s="265">
        <f>$G6596*NonHospFrac+theModel!$H6596*NonHospFrac</f>
        <v>486501.52936845715</v>
      </c>
      <c r="N6596" s="266">
        <f t="shared" si="1439"/>
        <v>786038.79611413903</v>
      </c>
      <c r="O6596" s="158"/>
      <c r="P6596" s="265">
        <f t="shared" si="1440"/>
        <v>275263.15362655441</v>
      </c>
      <c r="Q6596" s="265">
        <f t="shared" si="1441"/>
        <v>486499.96911783813</v>
      </c>
      <c r="R6596" s="266">
        <f t="shared" si="1442"/>
        <v>761763.1227443926</v>
      </c>
    </row>
    <row r="6597" spans="1:18" x14ac:dyDescent="0.25">
      <c r="A6597" s="81">
        <v>6566</v>
      </c>
      <c r="B6597" s="93">
        <f t="shared" si="1431"/>
        <v>7.6774126630526354E-55</v>
      </c>
      <c r="C6597" s="178">
        <f t="shared" si="1432"/>
        <v>7.6600937423136526E-55</v>
      </c>
      <c r="D6597" s="165">
        <f t="shared" si="1433"/>
        <v>2.2558277767625785E-3</v>
      </c>
      <c r="E6597" s="166">
        <f t="shared" si="1443"/>
        <v>24.291375447755232</v>
      </c>
      <c r="F6597" s="167">
        <f t="shared" si="1444"/>
        <v>14.814021009999905</v>
      </c>
      <c r="G6597" s="167">
        <f t="shared" si="1434"/>
        <v>514817.20169453946</v>
      </c>
      <c r="H6597" s="167">
        <f t="shared" si="1435"/>
        <v>271299.98899881309</v>
      </c>
      <c r="I6597" s="168">
        <f t="shared" si="1436"/>
        <v>786117.1906933526</v>
      </c>
      <c r="J6597" s="168">
        <f t="shared" si="1438"/>
        <v>722399.21327809046</v>
      </c>
      <c r="K6597" s="94"/>
      <c r="L6597" s="265">
        <f t="shared" si="1437"/>
        <v>299567.1407138643</v>
      </c>
      <c r="M6597" s="265">
        <f>$G6597*NonHospFrac+theModel!$H6597*NonHospFrac</f>
        <v>486550.04997948825</v>
      </c>
      <c r="N6597" s="266">
        <f t="shared" si="1439"/>
        <v>786117.1906933526</v>
      </c>
      <c r="O6597" s="158"/>
      <c r="P6597" s="265">
        <f t="shared" si="1440"/>
        <v>275286.01248980907</v>
      </c>
      <c r="Q6597" s="265">
        <f t="shared" si="1441"/>
        <v>486548.48972886923</v>
      </c>
      <c r="R6597" s="266">
        <f t="shared" si="1442"/>
        <v>761834.50221867836</v>
      </c>
    </row>
    <row r="6598" spans="1:18" x14ac:dyDescent="0.25">
      <c r="A6598" s="81">
        <v>6567</v>
      </c>
      <c r="B6598" s="93">
        <f t="shared" si="1431"/>
        <v>7.5339950685447744E-55</v>
      </c>
      <c r="C6598" s="178">
        <f t="shared" si="1432"/>
        <v>7.5169996731991594E-55</v>
      </c>
      <c r="D6598" s="165">
        <f t="shared" si="1433"/>
        <v>2.2558277767625785E-3</v>
      </c>
      <c r="E6598" s="166">
        <f t="shared" si="1443"/>
        <v>24.291375447755232</v>
      </c>
      <c r="F6598" s="167">
        <f t="shared" si="1444"/>
        <v>14.816276837776668</v>
      </c>
      <c r="G6598" s="167">
        <f t="shared" si="1434"/>
        <v>514895.59627375286</v>
      </c>
      <c r="H6598" s="167">
        <f t="shared" si="1435"/>
        <v>271299.98899881309</v>
      </c>
      <c r="I6598" s="168">
        <f t="shared" si="1436"/>
        <v>786195.58527256595</v>
      </c>
      <c r="J6598" s="168">
        <f t="shared" si="1438"/>
        <v>722459.19653539686</v>
      </c>
      <c r="K6598" s="94"/>
      <c r="L6598" s="265">
        <f t="shared" si="1437"/>
        <v>299597.01468204672</v>
      </c>
      <c r="M6598" s="265">
        <f>$G6598*NonHospFrac+theModel!$H6598*NonHospFrac</f>
        <v>486598.57059051923</v>
      </c>
      <c r="N6598" s="266">
        <f t="shared" si="1439"/>
        <v>786195.58527256595</v>
      </c>
      <c r="O6598" s="158"/>
      <c r="P6598" s="265">
        <f t="shared" si="1440"/>
        <v>275308.87042129145</v>
      </c>
      <c r="Q6598" s="265">
        <f t="shared" si="1441"/>
        <v>486597.01033990021</v>
      </c>
      <c r="R6598" s="266">
        <f t="shared" si="1442"/>
        <v>761905.88076119171</v>
      </c>
    </row>
    <row r="6599" spans="1:18" x14ac:dyDescent="0.25">
      <c r="A6599" s="81">
        <v>6568</v>
      </c>
      <c r="B6599" s="93">
        <f t="shared" si="1431"/>
        <v>7.39325658056891E-55</v>
      </c>
      <c r="C6599" s="178">
        <f t="shared" si="1432"/>
        <v>7.3765786670137303E-55</v>
      </c>
      <c r="D6599" s="165">
        <f t="shared" si="1433"/>
        <v>2.2558277767625785E-3</v>
      </c>
      <c r="E6599" s="166">
        <f t="shared" si="1443"/>
        <v>24.291375447755232</v>
      </c>
      <c r="F6599" s="167">
        <f t="shared" si="1444"/>
        <v>14.81853266555343</v>
      </c>
      <c r="G6599" s="167">
        <f t="shared" si="1434"/>
        <v>514973.99085296621</v>
      </c>
      <c r="H6599" s="167">
        <f t="shared" si="1435"/>
        <v>271299.98899881309</v>
      </c>
      <c r="I6599" s="168">
        <f t="shared" si="1436"/>
        <v>786273.9798517793</v>
      </c>
      <c r="J6599" s="168">
        <f t="shared" si="1438"/>
        <v>722519.17734766752</v>
      </c>
      <c r="K6599" s="94"/>
      <c r="L6599" s="265">
        <f t="shared" si="1437"/>
        <v>299626.88865022908</v>
      </c>
      <c r="M6599" s="265">
        <f>$G6599*NonHospFrac+theModel!$H6599*NonHospFrac</f>
        <v>486647.09120155021</v>
      </c>
      <c r="N6599" s="266">
        <f t="shared" si="1439"/>
        <v>786273.9798517793</v>
      </c>
      <c r="O6599" s="158"/>
      <c r="P6599" s="265">
        <f t="shared" si="1440"/>
        <v>275331.72742103948</v>
      </c>
      <c r="Q6599" s="265">
        <f t="shared" si="1441"/>
        <v>486645.53095093119</v>
      </c>
      <c r="R6599" s="266">
        <f t="shared" si="1442"/>
        <v>761977.25837197062</v>
      </c>
    </row>
    <row r="6600" spans="1:18" x14ac:dyDescent="0.25">
      <c r="A6600" s="81">
        <v>6569</v>
      </c>
      <c r="B6600" s="93">
        <f t="shared" si="1431"/>
        <v>7.2551471521846064E-55</v>
      </c>
      <c r="C6600" s="178">
        <f t="shared" si="1432"/>
        <v>7.2387807897142084E-55</v>
      </c>
      <c r="D6600" s="165">
        <f t="shared" si="1433"/>
        <v>2.2558277767625785E-3</v>
      </c>
      <c r="E6600" s="166">
        <f t="shared" si="1443"/>
        <v>24.291375447755232</v>
      </c>
      <c r="F6600" s="167">
        <f t="shared" si="1444"/>
        <v>14.820788493330193</v>
      </c>
      <c r="G6600" s="167">
        <f t="shared" si="1434"/>
        <v>515052.38543217961</v>
      </c>
      <c r="H6600" s="167">
        <f t="shared" si="1435"/>
        <v>271299.98899881309</v>
      </c>
      <c r="I6600" s="168">
        <f t="shared" si="1436"/>
        <v>786352.37443099264</v>
      </c>
      <c r="J6600" s="168">
        <f t="shared" si="1438"/>
        <v>722579.15571500221</v>
      </c>
      <c r="K6600" s="94"/>
      <c r="L6600" s="265">
        <f t="shared" si="1437"/>
        <v>299656.76261841157</v>
      </c>
      <c r="M6600" s="265">
        <f>$G6600*NonHospFrac+theModel!$H6600*NonHospFrac</f>
        <v>486695.61181258119</v>
      </c>
      <c r="N6600" s="266">
        <f t="shared" si="1439"/>
        <v>786352.37443099276</v>
      </c>
      <c r="O6600" s="158"/>
      <c r="P6600" s="265">
        <f t="shared" si="1440"/>
        <v>275354.58348909131</v>
      </c>
      <c r="Q6600" s="265">
        <f t="shared" si="1441"/>
        <v>486694.05156196217</v>
      </c>
      <c r="R6600" s="266">
        <f t="shared" si="1442"/>
        <v>762048.63505105348</v>
      </c>
    </row>
    <row r="6601" spans="1:18" x14ac:dyDescent="0.25">
      <c r="A6601" s="81">
        <v>6570</v>
      </c>
      <c r="B6601" s="93">
        <f t="shared" si="1431"/>
        <v>7.1196176713512615E-55</v>
      </c>
      <c r="C6601" s="178">
        <f t="shared" si="1432"/>
        <v>7.1035570400482978E-55</v>
      </c>
      <c r="D6601" s="165">
        <f t="shared" si="1433"/>
        <v>2.2558277767625785E-3</v>
      </c>
      <c r="E6601" s="166">
        <f t="shared" si="1443"/>
        <v>24.291375447755232</v>
      </c>
      <c r="F6601" s="167">
        <f t="shared" si="1444"/>
        <v>14.823044321106956</v>
      </c>
      <c r="G6601" s="167">
        <f t="shared" si="1434"/>
        <v>515130.78001139313</v>
      </c>
      <c r="H6601" s="167">
        <f t="shared" si="1435"/>
        <v>271299.98899881309</v>
      </c>
      <c r="I6601" s="168">
        <f t="shared" si="1436"/>
        <v>786430.76901020622</v>
      </c>
      <c r="J6601" s="168">
        <f t="shared" si="1438"/>
        <v>722639.13163750072</v>
      </c>
      <c r="K6601" s="94"/>
      <c r="L6601" s="265">
        <f t="shared" si="1437"/>
        <v>299686.63658659399</v>
      </c>
      <c r="M6601" s="265">
        <f>$G6601*NonHospFrac+theModel!$H6601*NonHospFrac</f>
        <v>486744.13242361217</v>
      </c>
      <c r="N6601" s="266">
        <f t="shared" si="1439"/>
        <v>786430.76901020622</v>
      </c>
      <c r="O6601" s="158"/>
      <c r="P6601" s="265">
        <f t="shared" si="1440"/>
        <v>275377.43862548476</v>
      </c>
      <c r="Q6601" s="265">
        <f t="shared" si="1441"/>
        <v>486742.57217299315</v>
      </c>
      <c r="R6601" s="266">
        <f t="shared" si="1442"/>
        <v>762120.01079847792</v>
      </c>
    </row>
    <row r="6602" spans="1:18" x14ac:dyDescent="0.25">
      <c r="A6602" s="81">
        <v>6571</v>
      </c>
      <c r="B6602" s="93">
        <f t="shared" si="1431"/>
        <v>6.9866199434637454E-55</v>
      </c>
      <c r="C6602" s="178">
        <f t="shared" si="1432"/>
        <v>6.9708593321295962E-55</v>
      </c>
      <c r="D6602" s="165">
        <f t="shared" si="1433"/>
        <v>2.2558277767625785E-3</v>
      </c>
      <c r="E6602" s="166">
        <f t="shared" si="1443"/>
        <v>24.291375447755232</v>
      </c>
      <c r="F6602" s="167">
        <f t="shared" si="1444"/>
        <v>14.825300148883718</v>
      </c>
      <c r="G6602" s="167">
        <f t="shared" si="1434"/>
        <v>515209.17459060653</v>
      </c>
      <c r="H6602" s="167">
        <f t="shared" si="1435"/>
        <v>271299.98899881309</v>
      </c>
      <c r="I6602" s="168">
        <f t="shared" si="1436"/>
        <v>786509.16358941956</v>
      </c>
      <c r="J6602" s="168">
        <f t="shared" si="1438"/>
        <v>722699.10511526244</v>
      </c>
      <c r="K6602" s="94"/>
      <c r="L6602" s="265">
        <f t="shared" si="1437"/>
        <v>299716.51055477641</v>
      </c>
      <c r="M6602" s="265">
        <f>$G6602*NonHospFrac+theModel!$H6602*NonHospFrac</f>
        <v>486792.65303464315</v>
      </c>
      <c r="N6602" s="266">
        <f t="shared" si="1439"/>
        <v>786509.16358941956</v>
      </c>
      <c r="O6602" s="158"/>
      <c r="P6602" s="265">
        <f t="shared" si="1440"/>
        <v>275400.29283025785</v>
      </c>
      <c r="Q6602" s="265">
        <f t="shared" si="1441"/>
        <v>486791.09278402413</v>
      </c>
      <c r="R6602" s="266">
        <f t="shared" si="1442"/>
        <v>762191.38561428199</v>
      </c>
    </row>
    <row r="6603" spans="1:18" x14ac:dyDescent="0.25">
      <c r="A6603" s="81">
        <v>6572</v>
      </c>
      <c r="B6603" s="93">
        <f t="shared" si="1431"/>
        <v>6.8561066742142816E-55</v>
      </c>
      <c r="C6603" s="178">
        <f t="shared" si="1432"/>
        <v>6.8406404783381411E-55</v>
      </c>
      <c r="D6603" s="165">
        <f t="shared" si="1433"/>
        <v>2.2558277767625785E-3</v>
      </c>
      <c r="E6603" s="166">
        <f t="shared" si="1443"/>
        <v>24.291375447755232</v>
      </c>
      <c r="F6603" s="167">
        <f t="shared" si="1444"/>
        <v>14.827555976660481</v>
      </c>
      <c r="G6603" s="167">
        <f t="shared" si="1434"/>
        <v>515287.56916981988</v>
      </c>
      <c r="H6603" s="167">
        <f t="shared" si="1435"/>
        <v>271299.98899881309</v>
      </c>
      <c r="I6603" s="168">
        <f t="shared" si="1436"/>
        <v>786587.55816863291</v>
      </c>
      <c r="J6603" s="168">
        <f t="shared" si="1438"/>
        <v>722759.07614838716</v>
      </c>
      <c r="K6603" s="94"/>
      <c r="L6603" s="265">
        <f t="shared" si="1437"/>
        <v>299746.38452295878</v>
      </c>
      <c r="M6603" s="265">
        <f>$G6603*NonHospFrac+theModel!$H6603*NonHospFrac</f>
        <v>486841.17364567413</v>
      </c>
      <c r="N6603" s="266">
        <f t="shared" si="1439"/>
        <v>786587.55816863291</v>
      </c>
      <c r="O6603" s="158"/>
      <c r="P6603" s="265">
        <f t="shared" si="1440"/>
        <v>275423.14610344853</v>
      </c>
      <c r="Q6603" s="265">
        <f t="shared" si="1441"/>
        <v>486839.61339505512</v>
      </c>
      <c r="R6603" s="266">
        <f t="shared" si="1442"/>
        <v>762262.75949850364</v>
      </c>
    </row>
    <row r="6604" spans="1:18" x14ac:dyDescent="0.25">
      <c r="A6604" s="81">
        <v>6573</v>
      </c>
      <c r="B6604" s="93">
        <f t="shared" si="1431"/>
        <v>6.7280314527744935E-55</v>
      </c>
      <c r="C6604" s="178">
        <f t="shared" si="1432"/>
        <v>6.712854172540393E-55</v>
      </c>
      <c r="D6604" s="165">
        <f t="shared" si="1433"/>
        <v>2.2558277767625785E-3</v>
      </c>
      <c r="E6604" s="166">
        <f t="shared" si="1443"/>
        <v>24.291375447755232</v>
      </c>
      <c r="F6604" s="167">
        <f t="shared" si="1444"/>
        <v>14.829811804437243</v>
      </c>
      <c r="G6604" s="167">
        <f t="shared" si="1434"/>
        <v>515365.96374903328</v>
      </c>
      <c r="H6604" s="167">
        <f t="shared" si="1435"/>
        <v>271299.98899881309</v>
      </c>
      <c r="I6604" s="168">
        <f t="shared" si="1436"/>
        <v>786665.95274784637</v>
      </c>
      <c r="J6604" s="168">
        <f t="shared" si="1438"/>
        <v>722819.04473697452</v>
      </c>
      <c r="K6604" s="94"/>
      <c r="L6604" s="265">
        <f t="shared" si="1437"/>
        <v>299776.25849114126</v>
      </c>
      <c r="M6604" s="265">
        <f>$G6604*NonHospFrac+theModel!$H6604*NonHospFrac</f>
        <v>486889.69425670512</v>
      </c>
      <c r="N6604" s="266">
        <f t="shared" si="1439"/>
        <v>786665.95274784637</v>
      </c>
      <c r="O6604" s="158"/>
      <c r="P6604" s="265">
        <f t="shared" si="1440"/>
        <v>275445.99844509485</v>
      </c>
      <c r="Q6604" s="265">
        <f t="shared" si="1441"/>
        <v>486888.1340060861</v>
      </c>
      <c r="R6604" s="266">
        <f t="shared" si="1442"/>
        <v>762334.13245118095</v>
      </c>
    </row>
    <row r="6605" spans="1:18" x14ac:dyDescent="0.25">
      <c r="A6605" s="81">
        <v>6574</v>
      </c>
      <c r="B6605" s="93">
        <f t="shared" si="1431"/>
        <v>6.6023487352915856E-55</v>
      </c>
      <c r="C6605" s="178">
        <f t="shared" si="1432"/>
        <v>6.5874549736226421E-55</v>
      </c>
      <c r="D6605" s="165">
        <f t="shared" si="1433"/>
        <v>2.2558277767625785E-3</v>
      </c>
      <c r="E6605" s="166">
        <f t="shared" si="1443"/>
        <v>24.291375447755232</v>
      </c>
      <c r="F6605" s="167">
        <f t="shared" si="1444"/>
        <v>14.832067632214006</v>
      </c>
      <c r="G6605" s="167">
        <f t="shared" si="1434"/>
        <v>515444.3583282468</v>
      </c>
      <c r="H6605" s="167">
        <f t="shared" si="1435"/>
        <v>271299.98899881309</v>
      </c>
      <c r="I6605" s="168">
        <f t="shared" si="1436"/>
        <v>786744.34732705983</v>
      </c>
      <c r="J6605" s="168">
        <f t="shared" si="1438"/>
        <v>722879.01088112418</v>
      </c>
      <c r="K6605" s="94"/>
      <c r="L6605" s="265">
        <f t="shared" si="1437"/>
        <v>299806.13245932368</v>
      </c>
      <c r="M6605" s="265">
        <f>$G6605*NonHospFrac+theModel!$H6605*NonHospFrac</f>
        <v>486938.21486773621</v>
      </c>
      <c r="N6605" s="266">
        <f t="shared" si="1439"/>
        <v>786744.34732705983</v>
      </c>
      <c r="O6605" s="158"/>
      <c r="P6605" s="265">
        <f t="shared" si="1440"/>
        <v>275468.84985523473</v>
      </c>
      <c r="Q6605" s="265">
        <f t="shared" si="1441"/>
        <v>486936.65461711719</v>
      </c>
      <c r="R6605" s="266">
        <f t="shared" si="1442"/>
        <v>762405.50447235187</v>
      </c>
    </row>
    <row r="6606" spans="1:18" x14ac:dyDescent="0.25">
      <c r="A6606" s="81">
        <v>6575</v>
      </c>
      <c r="B6606" s="93">
        <f t="shared" si="1431"/>
        <v>6.4790138286928513E-55</v>
      </c>
      <c r="C6606" s="178">
        <f t="shared" si="1432"/>
        <v>6.4643982893320571E-55</v>
      </c>
      <c r="D6606" s="165">
        <f t="shared" si="1433"/>
        <v>2.2558277767625785E-3</v>
      </c>
      <c r="E6606" s="166">
        <f t="shared" si="1443"/>
        <v>24.291375447755232</v>
      </c>
      <c r="F6606" s="167">
        <f t="shared" si="1444"/>
        <v>14.834323459990769</v>
      </c>
      <c r="G6606" s="167">
        <f t="shared" si="1434"/>
        <v>515522.75290746021</v>
      </c>
      <c r="H6606" s="167">
        <f t="shared" si="1435"/>
        <v>271299.98899881309</v>
      </c>
      <c r="I6606" s="168">
        <f t="shared" si="1436"/>
        <v>786822.7419062733</v>
      </c>
      <c r="J6606" s="168">
        <f t="shared" si="1438"/>
        <v>722938.97458093578</v>
      </c>
      <c r="K6606" s="94"/>
      <c r="L6606" s="265">
        <f t="shared" si="1437"/>
        <v>299836.0064275061</v>
      </c>
      <c r="M6606" s="265">
        <f>$G6606*NonHospFrac+theModel!$H6606*NonHospFrac</f>
        <v>486986.73547876719</v>
      </c>
      <c r="N6606" s="266">
        <f t="shared" si="1439"/>
        <v>786822.7419062733</v>
      </c>
      <c r="O6606" s="158"/>
      <c r="P6606" s="265">
        <f t="shared" si="1440"/>
        <v>275491.70033390616</v>
      </c>
      <c r="Q6606" s="265">
        <f t="shared" si="1441"/>
        <v>486985.17522814817</v>
      </c>
      <c r="R6606" s="266">
        <f t="shared" si="1442"/>
        <v>762476.87556205434</v>
      </c>
    </row>
    <row r="6607" spans="1:18" x14ac:dyDescent="0.25">
      <c r="A6607" s="81">
        <v>6576</v>
      </c>
      <c r="B6607" s="93">
        <f t="shared" si="1431"/>
        <v>6.3579828747927089E-55</v>
      </c>
      <c r="C6607" s="178">
        <f t="shared" si="1432"/>
        <v>6.3436403604195703E-55</v>
      </c>
      <c r="D6607" s="165">
        <f t="shared" si="1433"/>
        <v>2.2558277767625785E-3</v>
      </c>
      <c r="E6607" s="166">
        <f t="shared" si="1443"/>
        <v>24.291375447755232</v>
      </c>
      <c r="F6607" s="167">
        <f t="shared" si="1444"/>
        <v>14.836579287767531</v>
      </c>
      <c r="G6607" s="167">
        <f t="shared" si="1434"/>
        <v>515601.14748667367</v>
      </c>
      <c r="H6607" s="167">
        <f t="shared" si="1435"/>
        <v>271299.98899881309</v>
      </c>
      <c r="I6607" s="168">
        <f t="shared" si="1436"/>
        <v>786901.13648548676</v>
      </c>
      <c r="J6607" s="168">
        <f t="shared" si="1438"/>
        <v>722998.93583650887</v>
      </c>
      <c r="K6607" s="94"/>
      <c r="L6607" s="265">
        <f t="shared" si="1437"/>
        <v>299865.88039568858</v>
      </c>
      <c r="M6607" s="265">
        <f>$G6607*NonHospFrac+theModel!$H6607*NonHospFrac</f>
        <v>487035.25608979817</v>
      </c>
      <c r="N6607" s="266">
        <f t="shared" si="1439"/>
        <v>786901.13648548676</v>
      </c>
      <c r="O6607" s="158"/>
      <c r="P6607" s="265">
        <f t="shared" si="1440"/>
        <v>275514.5498811471</v>
      </c>
      <c r="Q6607" s="265">
        <f t="shared" si="1441"/>
        <v>487033.69583917916</v>
      </c>
      <c r="R6607" s="266">
        <f t="shared" si="1442"/>
        <v>762548.2457203262</v>
      </c>
    </row>
    <row r="6608" spans="1:18" x14ac:dyDescent="0.25">
      <c r="A6608" s="81">
        <v>6577</v>
      </c>
      <c r="B6608" s="93">
        <f t="shared" si="1431"/>
        <v>6.2392128346967128E-55</v>
      </c>
      <c r="C6608" s="178">
        <f t="shared" si="1432"/>
        <v>6.2251382450790703E-55</v>
      </c>
      <c r="D6608" s="165">
        <f t="shared" si="1433"/>
        <v>2.2558277767625785E-3</v>
      </c>
      <c r="E6608" s="166">
        <f t="shared" si="1443"/>
        <v>24.291375447755232</v>
      </c>
      <c r="F6608" s="167">
        <f t="shared" si="1444"/>
        <v>14.838835115544294</v>
      </c>
      <c r="G6608" s="167">
        <f t="shared" si="1434"/>
        <v>515679.54206588701</v>
      </c>
      <c r="H6608" s="167">
        <f t="shared" si="1435"/>
        <v>271299.98899881309</v>
      </c>
      <c r="I6608" s="168">
        <f t="shared" si="1436"/>
        <v>786979.5310647001</v>
      </c>
      <c r="J6608" s="168">
        <f t="shared" si="1438"/>
        <v>723058.89464794309</v>
      </c>
      <c r="K6608" s="94"/>
      <c r="L6608" s="265">
        <f t="shared" si="1437"/>
        <v>299895.75436387095</v>
      </c>
      <c r="M6608" s="265">
        <f>$G6608*NonHospFrac+theModel!$H6608*NonHospFrac</f>
        <v>487083.77670082916</v>
      </c>
      <c r="N6608" s="266">
        <f t="shared" si="1439"/>
        <v>786979.5310647001</v>
      </c>
      <c r="O6608" s="158"/>
      <c r="P6608" s="265">
        <f t="shared" si="1440"/>
        <v>275537.39849699545</v>
      </c>
      <c r="Q6608" s="265">
        <f t="shared" si="1441"/>
        <v>487082.21645021014</v>
      </c>
      <c r="R6608" s="266">
        <f t="shared" si="1442"/>
        <v>762619.61494720564</v>
      </c>
    </row>
    <row r="6609" spans="1:18" x14ac:dyDescent="0.25">
      <c r="A6609" s="81">
        <v>6578</v>
      </c>
      <c r="B6609" s="93">
        <f t="shared" si="1431"/>
        <v>6.122661473496382E-55</v>
      </c>
      <c r="C6609" s="178">
        <f t="shared" si="1432"/>
        <v>6.1088498036767548E-55</v>
      </c>
      <c r="D6609" s="165">
        <f t="shared" si="1433"/>
        <v>2.2558277767625785E-3</v>
      </c>
      <c r="E6609" s="166">
        <f t="shared" si="1443"/>
        <v>24.291375447755232</v>
      </c>
      <c r="F6609" s="167">
        <f t="shared" si="1444"/>
        <v>14.841090943321056</v>
      </c>
      <c r="G6609" s="167">
        <f t="shared" si="1434"/>
        <v>515757.93664510048</v>
      </c>
      <c r="H6609" s="167">
        <f t="shared" si="1435"/>
        <v>271299.98899881309</v>
      </c>
      <c r="I6609" s="168">
        <f t="shared" si="1436"/>
        <v>787057.92564391356</v>
      </c>
      <c r="J6609" s="168">
        <f t="shared" si="1438"/>
        <v>723118.85101533821</v>
      </c>
      <c r="K6609" s="94"/>
      <c r="L6609" s="265">
        <f t="shared" si="1437"/>
        <v>299925.62833205343</v>
      </c>
      <c r="M6609" s="265">
        <f>$G6609*NonHospFrac+theModel!$H6609*NonHospFrac</f>
        <v>487132.29731186014</v>
      </c>
      <c r="N6609" s="266">
        <f t="shared" si="1439"/>
        <v>787057.92564391356</v>
      </c>
      <c r="O6609" s="158"/>
      <c r="P6609" s="265">
        <f t="shared" si="1440"/>
        <v>275560.24618148932</v>
      </c>
      <c r="Q6609" s="265">
        <f t="shared" si="1441"/>
        <v>487130.73706124112</v>
      </c>
      <c r="R6609" s="266">
        <f t="shared" si="1442"/>
        <v>762690.98324273038</v>
      </c>
    </row>
    <row r="6610" spans="1:18" x14ac:dyDescent="0.25">
      <c r="A6610" s="81">
        <v>6579</v>
      </c>
      <c r="B6610" s="93">
        <f t="shared" si="1431"/>
        <v>6.0082873452513327E-55</v>
      </c>
      <c r="C6610" s="178">
        <f t="shared" si="1432"/>
        <v>5.9947336837671433E-55</v>
      </c>
      <c r="D6610" s="165">
        <f t="shared" si="1433"/>
        <v>2.2558277767625785E-3</v>
      </c>
      <c r="E6610" s="166">
        <f t="shared" si="1443"/>
        <v>24.291375447755232</v>
      </c>
      <c r="F6610" s="167">
        <f t="shared" si="1444"/>
        <v>14.843346771097819</v>
      </c>
      <c r="G6610" s="167">
        <f t="shared" si="1434"/>
        <v>515836.33122431394</v>
      </c>
      <c r="H6610" s="167">
        <f t="shared" si="1435"/>
        <v>271299.98899881309</v>
      </c>
      <c r="I6610" s="168">
        <f t="shared" si="1436"/>
        <v>787136.32022312703</v>
      </c>
      <c r="J6610" s="168">
        <f t="shared" si="1438"/>
        <v>723178.80493879376</v>
      </c>
      <c r="K6610" s="94"/>
      <c r="L6610" s="265">
        <f t="shared" si="1437"/>
        <v>299955.50230023579</v>
      </c>
      <c r="M6610" s="265">
        <f>$G6610*NonHospFrac+theModel!$H6610*NonHospFrac</f>
        <v>487180.81792289112</v>
      </c>
      <c r="N6610" s="266">
        <f t="shared" si="1439"/>
        <v>787136.32022312691</v>
      </c>
      <c r="O6610" s="158"/>
      <c r="P6610" s="265">
        <f t="shared" si="1440"/>
        <v>275583.09293466649</v>
      </c>
      <c r="Q6610" s="265">
        <f t="shared" si="1441"/>
        <v>487179.2576722721</v>
      </c>
      <c r="R6610" s="266">
        <f t="shared" si="1442"/>
        <v>762762.35060693859</v>
      </c>
    </row>
    <row r="6611" spans="1:18" x14ac:dyDescent="0.25">
      <c r="A6611" s="81">
        <v>6580</v>
      </c>
      <c r="B6611" s="93">
        <f t="shared" si="1431"/>
        <v>5.8960497782496919E-55</v>
      </c>
      <c r="C6611" s="178">
        <f t="shared" si="1432"/>
        <v>5.8827493053867415E-55</v>
      </c>
      <c r="D6611" s="165">
        <f t="shared" si="1433"/>
        <v>2.2558277767625785E-3</v>
      </c>
      <c r="E6611" s="166">
        <f t="shared" si="1443"/>
        <v>24.291375447755232</v>
      </c>
      <c r="F6611" s="167">
        <f t="shared" si="1444"/>
        <v>14.845602598874581</v>
      </c>
      <c r="G6611" s="167">
        <f t="shared" si="1434"/>
        <v>515914.72580352734</v>
      </c>
      <c r="H6611" s="167">
        <f t="shared" si="1435"/>
        <v>271299.98899881309</v>
      </c>
      <c r="I6611" s="168">
        <f t="shared" si="1436"/>
        <v>787214.71480234037</v>
      </c>
      <c r="J6611" s="168">
        <f t="shared" si="1438"/>
        <v>723238.75641840929</v>
      </c>
      <c r="K6611" s="94"/>
      <c r="L6611" s="265">
        <f t="shared" si="1437"/>
        <v>299985.37626841827</v>
      </c>
      <c r="M6611" s="265">
        <f>$G6611*NonHospFrac+theModel!$H6611*NonHospFrac</f>
        <v>487229.3385339221</v>
      </c>
      <c r="N6611" s="266">
        <f t="shared" si="1439"/>
        <v>787214.71480234037</v>
      </c>
      <c r="O6611" s="158"/>
      <c r="P6611" s="265">
        <f t="shared" si="1440"/>
        <v>275605.9387565651</v>
      </c>
      <c r="Q6611" s="265">
        <f t="shared" si="1441"/>
        <v>487227.77828330308</v>
      </c>
      <c r="R6611" s="266">
        <f t="shared" si="1442"/>
        <v>762833.71703986824</v>
      </c>
    </row>
    <row r="6612" spans="1:18" x14ac:dyDescent="0.25">
      <c r="A6612" s="81">
        <v>6581</v>
      </c>
      <c r="B6612" s="93">
        <f t="shared" si="1431"/>
        <v>5.7859088605465232E-55</v>
      </c>
      <c r="C6612" s="178">
        <f t="shared" si="1432"/>
        <v>5.7728568466250858E-55</v>
      </c>
      <c r="D6612" s="165">
        <f t="shared" si="1433"/>
        <v>2.2558277767625785E-3</v>
      </c>
      <c r="E6612" s="166">
        <f t="shared" si="1443"/>
        <v>24.291375447755232</v>
      </c>
      <c r="F6612" s="167">
        <f t="shared" si="1444"/>
        <v>14.847858426651344</v>
      </c>
      <c r="G6612" s="167">
        <f t="shared" si="1434"/>
        <v>515993.12038274069</v>
      </c>
      <c r="H6612" s="167">
        <f t="shared" si="1435"/>
        <v>271299.98899881309</v>
      </c>
      <c r="I6612" s="168">
        <f t="shared" si="1436"/>
        <v>787293.10938155372</v>
      </c>
      <c r="J6612" s="168">
        <f t="shared" si="1438"/>
        <v>723298.70545428444</v>
      </c>
      <c r="K6612" s="94"/>
      <c r="L6612" s="265">
        <f t="shared" si="1437"/>
        <v>300015.25023660064</v>
      </c>
      <c r="M6612" s="265">
        <f>$G6612*NonHospFrac+theModel!$H6612*NonHospFrac</f>
        <v>487277.85914495308</v>
      </c>
      <c r="N6612" s="266">
        <f t="shared" si="1439"/>
        <v>787293.10938155372</v>
      </c>
      <c r="O6612" s="158"/>
      <c r="P6612" s="265">
        <f t="shared" si="1440"/>
        <v>275628.78364722297</v>
      </c>
      <c r="Q6612" s="265">
        <f t="shared" si="1441"/>
        <v>487276.29889433406</v>
      </c>
      <c r="R6612" s="266">
        <f t="shared" si="1442"/>
        <v>762905.08254155703</v>
      </c>
    </row>
    <row r="6613" spans="1:18" x14ac:dyDescent="0.25">
      <c r="A6613" s="81">
        <v>6582</v>
      </c>
      <c r="B6613" s="93">
        <f t="shared" si="1431"/>
        <v>5.6778254257696849E-55</v>
      </c>
      <c r="C6613" s="178">
        <f t="shared" si="1432"/>
        <v>5.6650172294626245E-55</v>
      </c>
      <c r="D6613" s="165">
        <f t="shared" si="1433"/>
        <v>2.2558277767625785E-3</v>
      </c>
      <c r="E6613" s="166">
        <f t="shared" si="1443"/>
        <v>24.291375447755232</v>
      </c>
      <c r="F6613" s="167">
        <f t="shared" si="1444"/>
        <v>14.850114254428107</v>
      </c>
      <c r="G6613" s="167">
        <f t="shared" si="1434"/>
        <v>516071.51496195409</v>
      </c>
      <c r="H6613" s="167">
        <f t="shared" si="1435"/>
        <v>271299.98899881309</v>
      </c>
      <c r="I6613" s="168">
        <f t="shared" si="1436"/>
        <v>787371.50396076718</v>
      </c>
      <c r="J6613" s="168">
        <f t="shared" si="1438"/>
        <v>723358.65204651898</v>
      </c>
      <c r="K6613" s="94"/>
      <c r="L6613" s="265">
        <f t="shared" si="1437"/>
        <v>300045.12420478306</v>
      </c>
      <c r="M6613" s="265">
        <f>$G6613*NonHospFrac+theModel!$H6613*NonHospFrac</f>
        <v>487326.37975598406</v>
      </c>
      <c r="N6613" s="266">
        <f t="shared" si="1439"/>
        <v>787371.50396076706</v>
      </c>
      <c r="O6613" s="158"/>
      <c r="P6613" s="265">
        <f t="shared" si="1440"/>
        <v>275651.62760667817</v>
      </c>
      <c r="Q6613" s="265">
        <f t="shared" si="1441"/>
        <v>487324.81950536504</v>
      </c>
      <c r="R6613" s="266">
        <f t="shared" si="1442"/>
        <v>762976.44711204316</v>
      </c>
    </row>
    <row r="6614" spans="1:18" x14ac:dyDescent="0.25">
      <c r="A6614" s="81">
        <v>6583</v>
      </c>
      <c r="B6614" s="93">
        <f t="shared" si="1431"/>
        <v>5.5717610391935074E-55</v>
      </c>
      <c r="C6614" s="178">
        <f t="shared" si="1432"/>
        <v>5.559192105875811E-55</v>
      </c>
      <c r="D6614" s="165">
        <f t="shared" si="1433"/>
        <v>2.2558277767625785E-3</v>
      </c>
      <c r="E6614" s="166">
        <f t="shared" si="1443"/>
        <v>24.291375447755232</v>
      </c>
      <c r="F6614" s="167">
        <f t="shared" si="1444"/>
        <v>14.852370082204869</v>
      </c>
      <c r="G6614" s="167">
        <f t="shared" si="1434"/>
        <v>516149.90954116761</v>
      </c>
      <c r="H6614" s="167">
        <f t="shared" si="1435"/>
        <v>271299.98899881309</v>
      </c>
      <c r="I6614" s="168">
        <f t="shared" si="1436"/>
        <v>787449.89853998064</v>
      </c>
      <c r="J6614" s="168">
        <f t="shared" si="1438"/>
        <v>723418.59619521245</v>
      </c>
      <c r="K6614" s="94"/>
      <c r="L6614" s="265">
        <f t="shared" si="1437"/>
        <v>300074.99817296554</v>
      </c>
      <c r="M6614" s="265">
        <f>$G6614*NonHospFrac+theModel!$H6614*NonHospFrac</f>
        <v>487374.90036701516</v>
      </c>
      <c r="N6614" s="266">
        <f t="shared" si="1439"/>
        <v>787449.89853998064</v>
      </c>
      <c r="O6614" s="158"/>
      <c r="P6614" s="265">
        <f t="shared" si="1440"/>
        <v>275674.47063496866</v>
      </c>
      <c r="Q6614" s="265">
        <f t="shared" si="1441"/>
        <v>487373.34011639614</v>
      </c>
      <c r="R6614" s="266">
        <f t="shared" si="1442"/>
        <v>763047.8107513648</v>
      </c>
    </row>
    <row r="6615" spans="1:18" x14ac:dyDescent="0.25">
      <c r="A6615" s="81">
        <v>6584</v>
      </c>
      <c r="B6615" s="93">
        <f t="shared" si="1431"/>
        <v>5.4676779840700099E-55</v>
      </c>
      <c r="C6615" s="178">
        <f t="shared" si="1432"/>
        <v>5.4553438441991516E-55</v>
      </c>
      <c r="D6615" s="165">
        <f t="shared" si="1433"/>
        <v>2.2558277767625785E-3</v>
      </c>
      <c r="E6615" s="166">
        <f t="shared" si="1443"/>
        <v>24.291375447755232</v>
      </c>
      <c r="F6615" s="167">
        <f t="shared" si="1444"/>
        <v>14.854625909981632</v>
      </c>
      <c r="G6615" s="167">
        <f t="shared" si="1434"/>
        <v>516228.30412038101</v>
      </c>
      <c r="H6615" s="167">
        <f t="shared" si="1435"/>
        <v>271299.98899881309</v>
      </c>
      <c r="I6615" s="168">
        <f t="shared" si="1436"/>
        <v>787528.2931191941</v>
      </c>
      <c r="J6615" s="168">
        <f t="shared" si="1438"/>
        <v>723478.53790046438</v>
      </c>
      <c r="K6615" s="94"/>
      <c r="L6615" s="265">
        <f t="shared" si="1437"/>
        <v>300104.87214114796</v>
      </c>
      <c r="M6615" s="265">
        <f>$G6615*NonHospFrac+theModel!$H6615*NonHospFrac</f>
        <v>487423.42097804614</v>
      </c>
      <c r="N6615" s="266">
        <f t="shared" si="1439"/>
        <v>787528.2931191941</v>
      </c>
      <c r="O6615" s="158"/>
      <c r="P6615" s="265">
        <f t="shared" si="1440"/>
        <v>275697.31273213227</v>
      </c>
      <c r="Q6615" s="265">
        <f t="shared" si="1441"/>
        <v>487421.86072742712</v>
      </c>
      <c r="R6615" s="266">
        <f t="shared" si="1442"/>
        <v>763119.17345955945</v>
      </c>
    </row>
    <row r="6616" spans="1:18" x14ac:dyDescent="0.25">
      <c r="A6616" s="81">
        <v>6585</v>
      </c>
      <c r="B6616" s="93">
        <f t="shared" si="1431"/>
        <v>5.3655392482180109E-55</v>
      </c>
      <c r="C6616" s="178">
        <f t="shared" si="1432"/>
        <v>5.3534355157445709E-55</v>
      </c>
      <c r="D6616" s="165">
        <f t="shared" si="1433"/>
        <v>2.2558277767625785E-3</v>
      </c>
      <c r="E6616" s="166">
        <f t="shared" si="1443"/>
        <v>24.291375447755232</v>
      </c>
      <c r="F6616" s="167">
        <f t="shared" si="1444"/>
        <v>14.856881737758394</v>
      </c>
      <c r="G6616" s="167">
        <f t="shared" si="1434"/>
        <v>516306.69869959436</v>
      </c>
      <c r="H6616" s="167">
        <f t="shared" si="1435"/>
        <v>271299.98899881309</v>
      </c>
      <c r="I6616" s="168">
        <f t="shared" si="1436"/>
        <v>787606.68769840745</v>
      </c>
      <c r="J6616" s="168">
        <f t="shared" si="1438"/>
        <v>723538.4771623743</v>
      </c>
      <c r="K6616" s="94"/>
      <c r="L6616" s="265">
        <f t="shared" si="1437"/>
        <v>300134.74610933033</v>
      </c>
      <c r="M6616" s="265">
        <f>$G6616*NonHospFrac+theModel!$H6616*NonHospFrac</f>
        <v>487471.94158907712</v>
      </c>
      <c r="N6616" s="266">
        <f t="shared" si="1439"/>
        <v>787606.68769840745</v>
      </c>
      <c r="O6616" s="158"/>
      <c r="P6616" s="265">
        <f t="shared" si="1440"/>
        <v>275720.15389820701</v>
      </c>
      <c r="Q6616" s="265">
        <f t="shared" si="1441"/>
        <v>487470.3813384581</v>
      </c>
      <c r="R6616" s="266">
        <f t="shared" si="1442"/>
        <v>763190.53523666505</v>
      </c>
    </row>
    <row r="6617" spans="1:18" x14ac:dyDescent="0.25">
      <c r="A6617" s="81">
        <v>6586</v>
      </c>
      <c r="B6617" s="93">
        <f t="shared" si="1431"/>
        <v>5.2653085108602574E-55</v>
      </c>
      <c r="C6617" s="178">
        <f t="shared" si="1432"/>
        <v>5.2534308816682341E-55</v>
      </c>
      <c r="D6617" s="165">
        <f t="shared" si="1433"/>
        <v>2.2558277767625785E-3</v>
      </c>
      <c r="E6617" s="166">
        <f t="shared" si="1443"/>
        <v>24.291375447755232</v>
      </c>
      <c r="F6617" s="167">
        <f t="shared" si="1444"/>
        <v>14.859137565535157</v>
      </c>
      <c r="G6617" s="167">
        <f t="shared" si="1434"/>
        <v>516385.09327880776</v>
      </c>
      <c r="H6617" s="167">
        <f t="shared" si="1435"/>
        <v>271299.98899881309</v>
      </c>
      <c r="I6617" s="168">
        <f t="shared" si="1436"/>
        <v>787685.08227762091</v>
      </c>
      <c r="J6617" s="168">
        <f t="shared" si="1438"/>
        <v>723598.41398104199</v>
      </c>
      <c r="K6617" s="94"/>
      <c r="L6617" s="265">
        <f t="shared" si="1437"/>
        <v>300164.62007751275</v>
      </c>
      <c r="M6617" s="265">
        <f>$G6617*NonHospFrac+theModel!$H6617*NonHospFrac</f>
        <v>487520.4622001081</v>
      </c>
      <c r="N6617" s="266">
        <f t="shared" si="1439"/>
        <v>787685.08227762091</v>
      </c>
      <c r="O6617" s="158"/>
      <c r="P6617" s="265">
        <f t="shared" si="1440"/>
        <v>275742.99413323088</v>
      </c>
      <c r="Q6617" s="265">
        <f t="shared" si="1441"/>
        <v>487518.90194948908</v>
      </c>
      <c r="R6617" s="266">
        <f t="shared" si="1442"/>
        <v>763261.89608272002</v>
      </c>
    </row>
    <row r="6618" spans="1:18" x14ac:dyDescent="0.25">
      <c r="A6618" s="81">
        <v>6587</v>
      </c>
      <c r="B6618" s="93">
        <f t="shared" si="1431"/>
        <v>5.1669501297089007E-55</v>
      </c>
      <c r="C6618" s="178">
        <f t="shared" si="1432"/>
        <v>5.1552943800851561E-55</v>
      </c>
      <c r="D6618" s="165">
        <f t="shared" si="1433"/>
        <v>2.2558277767625785E-3</v>
      </c>
      <c r="E6618" s="166">
        <f t="shared" si="1443"/>
        <v>24.291375447755232</v>
      </c>
      <c r="F6618" s="167">
        <f t="shared" si="1444"/>
        <v>14.86139339331192</v>
      </c>
      <c r="G6618" s="167">
        <f t="shared" si="1434"/>
        <v>516463.48785802128</v>
      </c>
      <c r="H6618" s="167">
        <f t="shared" si="1435"/>
        <v>271299.98899881309</v>
      </c>
      <c r="I6618" s="168">
        <f t="shared" si="1436"/>
        <v>787763.47685683437</v>
      </c>
      <c r="J6618" s="168">
        <f t="shared" si="1438"/>
        <v>723658.34835656697</v>
      </c>
      <c r="K6618" s="94"/>
      <c r="L6618" s="265">
        <f t="shared" si="1437"/>
        <v>300194.49404569523</v>
      </c>
      <c r="M6618" s="265">
        <f>$G6618*NonHospFrac+theModel!$H6618*NonHospFrac</f>
        <v>487568.98281113908</v>
      </c>
      <c r="N6618" s="266">
        <f t="shared" si="1439"/>
        <v>787763.47685683426</v>
      </c>
      <c r="O6618" s="158"/>
      <c r="P6618" s="265">
        <f t="shared" si="1440"/>
        <v>275765.83343724185</v>
      </c>
      <c r="Q6618" s="265">
        <f t="shared" si="1441"/>
        <v>487567.42256052006</v>
      </c>
      <c r="R6618" s="266">
        <f t="shared" si="1442"/>
        <v>763333.25599776185</v>
      </c>
    </row>
    <row r="6619" spans="1:18" x14ac:dyDescent="0.25">
      <c r="A6619" s="81">
        <v>6588</v>
      </c>
      <c r="B6619" s="93">
        <f t="shared" si="1431"/>
        <v>5.0704291282898775E-55</v>
      </c>
      <c r="C6619" s="178">
        <f t="shared" si="1432"/>
        <v>5.0589911134221753E-55</v>
      </c>
      <c r="D6619" s="165">
        <f t="shared" si="1433"/>
        <v>2.2558277767625785E-3</v>
      </c>
      <c r="E6619" s="166">
        <f t="shared" si="1443"/>
        <v>24.291375447755232</v>
      </c>
      <c r="F6619" s="167">
        <f t="shared" si="1444"/>
        <v>14.863649221088682</v>
      </c>
      <c r="G6619" s="167">
        <f t="shared" si="1434"/>
        <v>516541.88243723469</v>
      </c>
      <c r="H6619" s="167">
        <f t="shared" si="1435"/>
        <v>271299.98899881309</v>
      </c>
      <c r="I6619" s="168">
        <f t="shared" si="1436"/>
        <v>787841.87143604783</v>
      </c>
      <c r="J6619" s="168">
        <f t="shared" si="1438"/>
        <v>723718.28028904879</v>
      </c>
      <c r="K6619" s="94"/>
      <c r="L6619" s="265">
        <f t="shared" si="1437"/>
        <v>300224.36801387765</v>
      </c>
      <c r="M6619" s="265">
        <f>$G6619*NonHospFrac+theModel!$H6619*NonHospFrac</f>
        <v>487617.50342217006</v>
      </c>
      <c r="N6619" s="266">
        <f t="shared" si="1439"/>
        <v>787841.87143604772</v>
      </c>
      <c r="O6619" s="158"/>
      <c r="P6619" s="265">
        <f t="shared" si="1440"/>
        <v>275788.6718102778</v>
      </c>
      <c r="Q6619" s="265">
        <f t="shared" si="1441"/>
        <v>487615.94317155104</v>
      </c>
      <c r="R6619" s="266">
        <f t="shared" si="1442"/>
        <v>763404.61498182884</v>
      </c>
    </row>
    <row r="6620" spans="1:18" x14ac:dyDescent="0.25">
      <c r="A6620" s="81">
        <v>6589</v>
      </c>
      <c r="B6620" s="93">
        <f t="shared" si="1431"/>
        <v>4.9757111835060177E-55</v>
      </c>
      <c r="C6620" s="178">
        <f t="shared" si="1432"/>
        <v>4.9644868360091166E-55</v>
      </c>
      <c r="D6620" s="165">
        <f t="shared" si="1433"/>
        <v>2.2558277767625785E-3</v>
      </c>
      <c r="E6620" s="166">
        <f t="shared" si="1443"/>
        <v>24.291375447755232</v>
      </c>
      <c r="F6620" s="167">
        <f t="shared" si="1444"/>
        <v>14.865905048865445</v>
      </c>
      <c r="G6620" s="167">
        <f t="shared" si="1434"/>
        <v>516620.27701644803</v>
      </c>
      <c r="H6620" s="167">
        <f t="shared" si="1435"/>
        <v>271299.98899881309</v>
      </c>
      <c r="I6620" s="168">
        <f t="shared" si="1436"/>
        <v>787920.26601526118</v>
      </c>
      <c r="J6620" s="168">
        <f t="shared" si="1438"/>
        <v>723778.20977858698</v>
      </c>
      <c r="K6620" s="94"/>
      <c r="L6620" s="265">
        <f t="shared" si="1437"/>
        <v>300254.24198206002</v>
      </c>
      <c r="M6620" s="265">
        <f>$G6620*NonHospFrac+theModel!$H6620*NonHospFrac</f>
        <v>487666.02403320104</v>
      </c>
      <c r="N6620" s="266">
        <f t="shared" si="1439"/>
        <v>787920.26601526106</v>
      </c>
      <c r="O6620" s="158"/>
      <c r="P6620" s="265">
        <f t="shared" si="1440"/>
        <v>275811.50925237668</v>
      </c>
      <c r="Q6620" s="265">
        <f t="shared" si="1441"/>
        <v>487664.46378258202</v>
      </c>
      <c r="R6620" s="266">
        <f t="shared" si="1442"/>
        <v>763475.9730349587</v>
      </c>
    </row>
    <row r="6621" spans="1:18" x14ac:dyDescent="0.25">
      <c r="A6621" s="81">
        <v>6590</v>
      </c>
      <c r="B6621" s="93">
        <f t="shared" si="1431"/>
        <v>4.8827626134312977E-55</v>
      </c>
      <c r="C6621" s="178">
        <f t="shared" si="1432"/>
        <v>4.8717479419005813E-55</v>
      </c>
      <c r="D6621" s="165">
        <f t="shared" si="1433"/>
        <v>2.2558277767625785E-3</v>
      </c>
      <c r="E6621" s="166">
        <f t="shared" si="1443"/>
        <v>24.291375447755232</v>
      </c>
      <c r="F6621" s="167">
        <f t="shared" si="1444"/>
        <v>14.868160876642207</v>
      </c>
      <c r="G6621" s="167">
        <f t="shared" si="1434"/>
        <v>516698.67159566149</v>
      </c>
      <c r="H6621" s="167">
        <f t="shared" si="1435"/>
        <v>271299.98899881309</v>
      </c>
      <c r="I6621" s="168">
        <f t="shared" si="1436"/>
        <v>787998.66059447452</v>
      </c>
      <c r="J6621" s="168">
        <f t="shared" si="1438"/>
        <v>723838.1368252812</v>
      </c>
      <c r="K6621" s="94"/>
      <c r="L6621" s="265">
        <f t="shared" si="1437"/>
        <v>300284.1159502425</v>
      </c>
      <c r="M6621" s="265">
        <f>$G6621*NonHospFrac+theModel!$H6621*NonHospFrac</f>
        <v>487714.54464423202</v>
      </c>
      <c r="N6621" s="266">
        <f t="shared" si="1439"/>
        <v>787998.66059447452</v>
      </c>
      <c r="O6621" s="158"/>
      <c r="P6621" s="265">
        <f t="shared" si="1440"/>
        <v>275834.34576357651</v>
      </c>
      <c r="Q6621" s="265">
        <f t="shared" si="1441"/>
        <v>487712.98439361301</v>
      </c>
      <c r="R6621" s="266">
        <f t="shared" si="1442"/>
        <v>763547.33015718951</v>
      </c>
    </row>
    <row r="6622" spans="1:18" x14ac:dyDescent="0.25">
      <c r="A6622" s="81">
        <v>6591</v>
      </c>
      <c r="B6622" s="93">
        <f t="shared" si="1431"/>
        <v>4.7915503653335384E-55</v>
      </c>
      <c r="C6622" s="178">
        <f t="shared" si="1432"/>
        <v>4.780741452925662E-55</v>
      </c>
      <c r="D6622" s="165">
        <f t="shared" si="1433"/>
        <v>2.2558277767625785E-3</v>
      </c>
      <c r="E6622" s="166">
        <f t="shared" si="1443"/>
        <v>24.291375447755232</v>
      </c>
      <c r="F6622" s="167">
        <f t="shared" si="1444"/>
        <v>14.87041670441897</v>
      </c>
      <c r="G6622" s="167">
        <f t="shared" si="1434"/>
        <v>516777.06617487496</v>
      </c>
      <c r="H6622" s="167">
        <f t="shared" si="1435"/>
        <v>271299.98899881309</v>
      </c>
      <c r="I6622" s="168">
        <f t="shared" si="1436"/>
        <v>788077.0551736881</v>
      </c>
      <c r="J6622" s="168">
        <f t="shared" si="1438"/>
        <v>723898.06142923119</v>
      </c>
      <c r="K6622" s="94"/>
      <c r="L6622" s="265">
        <f t="shared" si="1437"/>
        <v>300313.98991842492</v>
      </c>
      <c r="M6622" s="265">
        <f>$G6622*NonHospFrac+theModel!$H6622*NonHospFrac</f>
        <v>487763.06525526312</v>
      </c>
      <c r="N6622" s="266">
        <f t="shared" si="1439"/>
        <v>788077.0551736881</v>
      </c>
      <c r="O6622" s="158"/>
      <c r="P6622" s="265">
        <f t="shared" si="1440"/>
        <v>275857.18134391517</v>
      </c>
      <c r="Q6622" s="265">
        <f t="shared" si="1441"/>
        <v>487761.5050046441</v>
      </c>
      <c r="R6622" s="266">
        <f t="shared" si="1442"/>
        <v>763618.68634855933</v>
      </c>
    </row>
    <row r="6623" spans="1:18" x14ac:dyDescent="0.25">
      <c r="A6623" s="81">
        <v>6592</v>
      </c>
      <c r="B6623" s="93">
        <f t="shared" ref="B6623:B6686" si="1445">Constant*EXP(PowerTerm*(A6623)/7)</f>
        <v>4.7020420039207807E-55</v>
      </c>
      <c r="C6623" s="178">
        <f t="shared" ref="C6623:C6686" si="1446">(1-theFloor)*B6623</f>
        <v>4.6914350069608319E-55</v>
      </c>
      <c r="D6623" s="165">
        <f t="shared" ref="D6623:D6686" si="1447">theFloor</f>
        <v>2.2558277767625785E-3</v>
      </c>
      <c r="E6623" s="166">
        <f t="shared" si="1443"/>
        <v>24.291375447755232</v>
      </c>
      <c r="F6623" s="167">
        <f t="shared" si="1444"/>
        <v>14.872672532195732</v>
      </c>
      <c r="G6623" s="167">
        <f t="shared" ref="G6623:G6686" si="1448">$B$22*F6623*totInfected/365.25</f>
        <v>516855.46075408842</v>
      </c>
      <c r="H6623" s="167">
        <f t="shared" ref="H6623:H6686" si="1449">lostQALYs_Injured*E6623*totInfected/365.25</f>
        <v>271299.98899881309</v>
      </c>
      <c r="I6623" s="168">
        <f t="shared" ref="I6623:I6686" si="1450">H6623+G6623</f>
        <v>788155.44975290145</v>
      </c>
      <c r="J6623" s="168">
        <f t="shared" si="1438"/>
        <v>723957.98359053617</v>
      </c>
      <c r="K6623" s="94"/>
      <c r="L6623" s="265">
        <f t="shared" ref="L6623:L6686" si="1451">$G6623*HospFrac+$H6623*HospFrac</f>
        <v>300343.86388660735</v>
      </c>
      <c r="M6623" s="265">
        <f>$G6623*NonHospFrac+theModel!$H6623*NonHospFrac</f>
        <v>487811.5858662941</v>
      </c>
      <c r="N6623" s="266">
        <f t="shared" si="1439"/>
        <v>788155.44975290145</v>
      </c>
      <c r="O6623" s="158"/>
      <c r="P6623" s="265">
        <f t="shared" si="1440"/>
        <v>275880.01599343063</v>
      </c>
      <c r="Q6623" s="265">
        <f t="shared" si="1441"/>
        <v>487810.02561567508</v>
      </c>
      <c r="R6623" s="266">
        <f t="shared" si="1442"/>
        <v>763690.04160910565</v>
      </c>
    </row>
    <row r="6624" spans="1:18" x14ac:dyDescent="0.25">
      <c r="A6624" s="81">
        <v>6593</v>
      </c>
      <c r="B6624" s="93">
        <f t="shared" si="1445"/>
        <v>4.6142056998072131E-55</v>
      </c>
      <c r="C6624" s="178">
        <f t="shared" si="1446"/>
        <v>4.6037968464218918E-55</v>
      </c>
      <c r="D6624" s="165">
        <f t="shared" si="1447"/>
        <v>2.2558277767625785E-3</v>
      </c>
      <c r="E6624" s="166">
        <f t="shared" si="1443"/>
        <v>24.291375447755232</v>
      </c>
      <c r="F6624" s="167">
        <f t="shared" si="1444"/>
        <v>14.874928359972495</v>
      </c>
      <c r="G6624" s="167">
        <f t="shared" si="1448"/>
        <v>516933.85533330182</v>
      </c>
      <c r="H6624" s="167">
        <f t="shared" si="1449"/>
        <v>271299.98899881309</v>
      </c>
      <c r="I6624" s="168">
        <f t="shared" si="1450"/>
        <v>788233.84433211491</v>
      </c>
      <c r="J6624" s="168">
        <f t="shared" ref="J6624:J6687" si="1452">J6623+(I6624-I6623)/(1+discountDaily)^A6624</f>
        <v>724017.903309296</v>
      </c>
      <c r="K6624" s="94"/>
      <c r="L6624" s="265">
        <f t="shared" si="1451"/>
        <v>300373.73785478983</v>
      </c>
      <c r="M6624" s="265">
        <f>$G6624*NonHospFrac+theModel!$H6624*NonHospFrac</f>
        <v>487860.10647732508</v>
      </c>
      <c r="N6624" s="266">
        <f t="shared" ref="N6624:N6687" si="1453">L6624+M6624</f>
        <v>788233.84433211491</v>
      </c>
      <c r="O6624" s="158"/>
      <c r="P6624" s="265">
        <f t="shared" ref="P6624:P6687" si="1454">P6623+(L6624-L6623)/(1+discountDaily)^A6624</f>
        <v>275902.84971216082</v>
      </c>
      <c r="Q6624" s="265">
        <f t="shared" ref="Q6624:Q6687" si="1455">Q6623+(M6624-M6623)/(1+discountDaily)^B6624</f>
        <v>487858.54622670606</v>
      </c>
      <c r="R6624" s="266">
        <f t="shared" ref="R6624:R6687" si="1456">P6624+Q6624</f>
        <v>763761.39593886689</v>
      </c>
    </row>
    <row r="6625" spans="1:18" x14ac:dyDescent="0.25">
      <c r="A6625" s="81">
        <v>6594</v>
      </c>
      <c r="B6625" s="93">
        <f t="shared" si="1445"/>
        <v>4.5280102181945726E-55</v>
      </c>
      <c r="C6625" s="178">
        <f t="shared" si="1446"/>
        <v>4.5177958069709042E-55</v>
      </c>
      <c r="D6625" s="165">
        <f t="shared" si="1447"/>
        <v>2.2558277767625785E-3</v>
      </c>
      <c r="E6625" s="166">
        <f t="shared" ref="E6625:E6688" si="1457">C6625+E6624</f>
        <v>24.291375447755232</v>
      </c>
      <c r="F6625" s="167">
        <f t="shared" ref="F6625:F6688" si="1458">D6625+F6624</f>
        <v>14.877184187749258</v>
      </c>
      <c r="G6625" s="167">
        <f t="shared" si="1448"/>
        <v>517012.24991251517</v>
      </c>
      <c r="H6625" s="167">
        <f t="shared" si="1449"/>
        <v>271299.98899881309</v>
      </c>
      <c r="I6625" s="168">
        <f t="shared" si="1450"/>
        <v>788312.23891132826</v>
      </c>
      <c r="J6625" s="168">
        <f t="shared" si="1452"/>
        <v>724077.82058561</v>
      </c>
      <c r="K6625" s="94"/>
      <c r="L6625" s="265">
        <f t="shared" si="1451"/>
        <v>300403.61182297219</v>
      </c>
      <c r="M6625" s="265">
        <f>$G6625*NonHospFrac+theModel!$H6625*NonHospFrac</f>
        <v>487908.62708835606</v>
      </c>
      <c r="N6625" s="266">
        <f t="shared" si="1453"/>
        <v>788312.23891132826</v>
      </c>
      <c r="O6625" s="158"/>
      <c r="P6625" s="265">
        <f t="shared" si="1454"/>
        <v>275925.68250014365</v>
      </c>
      <c r="Q6625" s="265">
        <f t="shared" si="1455"/>
        <v>487907.06683773705</v>
      </c>
      <c r="R6625" s="266">
        <f t="shared" si="1456"/>
        <v>763832.74933788064</v>
      </c>
    </row>
    <row r="6626" spans="1:18" x14ac:dyDescent="0.25">
      <c r="A6626" s="81">
        <v>6595</v>
      </c>
      <c r="B6626" s="93">
        <f t="shared" si="1445"/>
        <v>4.4434249077649686E-55</v>
      </c>
      <c r="C6626" s="178">
        <f t="shared" si="1446"/>
        <v>4.4334013064340736E-55</v>
      </c>
      <c r="D6626" s="165">
        <f t="shared" si="1447"/>
        <v>2.2558277767625785E-3</v>
      </c>
      <c r="E6626" s="166">
        <f t="shared" si="1457"/>
        <v>24.291375447755232</v>
      </c>
      <c r="F6626" s="167">
        <f t="shared" si="1458"/>
        <v>14.87944001552602</v>
      </c>
      <c r="G6626" s="167">
        <f t="shared" si="1448"/>
        <v>517090.64449172863</v>
      </c>
      <c r="H6626" s="167">
        <f t="shared" si="1449"/>
        <v>271299.98899881309</v>
      </c>
      <c r="I6626" s="168">
        <f t="shared" si="1450"/>
        <v>788390.63349054172</v>
      </c>
      <c r="J6626" s="168">
        <f t="shared" si="1452"/>
        <v>724137.73541957804</v>
      </c>
      <c r="K6626" s="94"/>
      <c r="L6626" s="265">
        <f t="shared" si="1451"/>
        <v>300433.48579115461</v>
      </c>
      <c r="M6626" s="265">
        <f>$G6626*NonHospFrac+theModel!$H6626*NonHospFrac</f>
        <v>487957.14769938705</v>
      </c>
      <c r="N6626" s="266">
        <f t="shared" si="1453"/>
        <v>788390.63349054172</v>
      </c>
      <c r="O6626" s="158"/>
      <c r="P6626" s="265">
        <f t="shared" si="1454"/>
        <v>275948.51435741712</v>
      </c>
      <c r="Q6626" s="265">
        <f t="shared" si="1455"/>
        <v>487955.58744876803</v>
      </c>
      <c r="R6626" s="266">
        <f t="shared" si="1456"/>
        <v>763904.10180618521</v>
      </c>
    </row>
    <row r="6627" spans="1:18" x14ac:dyDescent="0.25">
      <c r="A6627" s="81">
        <v>6596</v>
      </c>
      <c r="B6627" s="93">
        <f t="shared" si="1445"/>
        <v>4.3604196897812079E-55</v>
      </c>
      <c r="C6627" s="178">
        <f t="shared" si="1446"/>
        <v>4.3505833339266568E-55</v>
      </c>
      <c r="D6627" s="165">
        <f t="shared" si="1447"/>
        <v>2.2558277767625785E-3</v>
      </c>
      <c r="E6627" s="166">
        <f t="shared" si="1457"/>
        <v>24.291375447755232</v>
      </c>
      <c r="F6627" s="167">
        <f t="shared" si="1458"/>
        <v>14.881695843302783</v>
      </c>
      <c r="G6627" s="167">
        <f t="shared" si="1448"/>
        <v>517169.03907094209</v>
      </c>
      <c r="H6627" s="167">
        <f t="shared" si="1449"/>
        <v>271299.98899881309</v>
      </c>
      <c r="I6627" s="168">
        <f t="shared" si="1450"/>
        <v>788469.02806975518</v>
      </c>
      <c r="J6627" s="168">
        <f t="shared" si="1452"/>
        <v>724197.64781129942</v>
      </c>
      <c r="K6627" s="94"/>
      <c r="L6627" s="265">
        <f t="shared" si="1451"/>
        <v>300463.35975933704</v>
      </c>
      <c r="M6627" s="265">
        <f>$G6627*NonHospFrac+theModel!$H6627*NonHospFrac</f>
        <v>488005.66831041803</v>
      </c>
      <c r="N6627" s="266">
        <f t="shared" si="1453"/>
        <v>788469.02806975506</v>
      </c>
      <c r="O6627" s="158"/>
      <c r="P6627" s="265">
        <f t="shared" si="1454"/>
        <v>275971.34528401913</v>
      </c>
      <c r="Q6627" s="265">
        <f t="shared" si="1455"/>
        <v>488004.10805979901</v>
      </c>
      <c r="R6627" s="266">
        <f t="shared" si="1456"/>
        <v>763975.4533438182</v>
      </c>
    </row>
    <row r="6628" spans="1:18" x14ac:dyDescent="0.25">
      <c r="A6628" s="81">
        <v>6597</v>
      </c>
      <c r="B6628" s="93">
        <f t="shared" si="1445"/>
        <v>4.2789650473907231E-55</v>
      </c>
      <c r="C6628" s="178">
        <f t="shared" si="1446"/>
        <v>4.2693124391810228E-55</v>
      </c>
      <c r="D6628" s="165">
        <f t="shared" si="1447"/>
        <v>2.2558277767625785E-3</v>
      </c>
      <c r="E6628" s="166">
        <f t="shared" si="1457"/>
        <v>24.291375447755232</v>
      </c>
      <c r="F6628" s="167">
        <f t="shared" si="1458"/>
        <v>14.883951671079545</v>
      </c>
      <c r="G6628" s="167">
        <f t="shared" si="1448"/>
        <v>517247.43365015549</v>
      </c>
      <c r="H6628" s="167">
        <f t="shared" si="1449"/>
        <v>271299.98899881309</v>
      </c>
      <c r="I6628" s="168">
        <f t="shared" si="1450"/>
        <v>788547.42264896864</v>
      </c>
      <c r="J6628" s="168">
        <f t="shared" si="1452"/>
        <v>724257.55776087381</v>
      </c>
      <c r="K6628" s="94"/>
      <c r="L6628" s="265">
        <f t="shared" si="1451"/>
        <v>300493.23372751952</v>
      </c>
      <c r="M6628" s="265">
        <f>$G6628*NonHospFrac+theModel!$H6628*NonHospFrac</f>
        <v>488054.18892144912</v>
      </c>
      <c r="N6628" s="266">
        <f t="shared" si="1453"/>
        <v>788547.42264896864</v>
      </c>
      <c r="O6628" s="158"/>
      <c r="P6628" s="265">
        <f t="shared" si="1454"/>
        <v>275994.17527998768</v>
      </c>
      <c r="Q6628" s="265">
        <f t="shared" si="1455"/>
        <v>488052.6286708301</v>
      </c>
      <c r="R6628" s="266">
        <f t="shared" si="1456"/>
        <v>764046.80395081779</v>
      </c>
    </row>
    <row r="6629" spans="1:18" x14ac:dyDescent="0.25">
      <c r="A6629" s="81">
        <v>6598</v>
      </c>
      <c r="B6629" s="93">
        <f t="shared" si="1445"/>
        <v>4.1990320151293064E-55</v>
      </c>
      <c r="C6629" s="178">
        <f t="shared" si="1446"/>
        <v>4.1895597220740624E-55</v>
      </c>
      <c r="D6629" s="165">
        <f t="shared" si="1447"/>
        <v>2.2558277767625785E-3</v>
      </c>
      <c r="E6629" s="166">
        <f t="shared" si="1457"/>
        <v>24.291375447755232</v>
      </c>
      <c r="F6629" s="167">
        <f t="shared" si="1458"/>
        <v>14.886207498856308</v>
      </c>
      <c r="G6629" s="167">
        <f t="shared" si="1448"/>
        <v>517325.82822936884</v>
      </c>
      <c r="H6629" s="167">
        <f t="shared" si="1449"/>
        <v>271299.98899881309</v>
      </c>
      <c r="I6629" s="168">
        <f t="shared" si="1450"/>
        <v>788625.81722818199</v>
      </c>
      <c r="J6629" s="168">
        <f t="shared" si="1452"/>
        <v>724317.46526840061</v>
      </c>
      <c r="K6629" s="94"/>
      <c r="L6629" s="265">
        <f t="shared" si="1451"/>
        <v>300523.10769570188</v>
      </c>
      <c r="M6629" s="265">
        <f>$G6629*NonHospFrac+theModel!$H6629*NonHospFrac</f>
        <v>488102.70953247999</v>
      </c>
      <c r="N6629" s="266">
        <f t="shared" si="1453"/>
        <v>788625.81722818187</v>
      </c>
      <c r="O6629" s="158"/>
      <c r="P6629" s="265">
        <f t="shared" si="1454"/>
        <v>276017.00434536056</v>
      </c>
      <c r="Q6629" s="265">
        <f t="shared" si="1455"/>
        <v>488101.14928186097</v>
      </c>
      <c r="R6629" s="266">
        <f t="shared" si="1456"/>
        <v>764118.15362722147</v>
      </c>
    </row>
    <row r="6630" spans="1:18" x14ac:dyDescent="0.25">
      <c r="A6630" s="81">
        <v>6599</v>
      </c>
      <c r="B6630" s="93">
        <f t="shared" si="1445"/>
        <v>4.120592168620927E-55</v>
      </c>
      <c r="C6630" s="178">
        <f t="shared" si="1446"/>
        <v>4.1112968223502418E-55</v>
      </c>
      <c r="D6630" s="165">
        <f t="shared" si="1447"/>
        <v>2.2558277767625785E-3</v>
      </c>
      <c r="E6630" s="166">
        <f t="shared" si="1457"/>
        <v>24.291375447755232</v>
      </c>
      <c r="F6630" s="167">
        <f t="shared" si="1458"/>
        <v>14.888463326633071</v>
      </c>
      <c r="G6630" s="167">
        <f t="shared" si="1448"/>
        <v>517404.22280858236</v>
      </c>
      <c r="H6630" s="167">
        <f t="shared" si="1449"/>
        <v>271299.98899881309</v>
      </c>
      <c r="I6630" s="168">
        <f t="shared" si="1450"/>
        <v>788704.21180739545</v>
      </c>
      <c r="J6630" s="168">
        <f t="shared" si="1452"/>
        <v>724377.3703339796</v>
      </c>
      <c r="K6630" s="94"/>
      <c r="L6630" s="265">
        <f t="shared" si="1451"/>
        <v>300552.98166388436</v>
      </c>
      <c r="M6630" s="265">
        <f>$G6630*NonHospFrac+theModel!$H6630*NonHospFrac</f>
        <v>488151.23014351109</v>
      </c>
      <c r="N6630" s="266">
        <f t="shared" si="1453"/>
        <v>788704.21180739545</v>
      </c>
      <c r="O6630" s="158"/>
      <c r="P6630" s="265">
        <f t="shared" si="1454"/>
        <v>276039.83248017589</v>
      </c>
      <c r="Q6630" s="265">
        <f t="shared" si="1455"/>
        <v>488149.66989289207</v>
      </c>
      <c r="R6630" s="266">
        <f t="shared" si="1456"/>
        <v>764189.50237306789</v>
      </c>
    </row>
    <row r="6631" spans="1:18" x14ac:dyDescent="0.25">
      <c r="A6631" s="81">
        <v>6600</v>
      </c>
      <c r="B6631" s="93">
        <f t="shared" si="1445"/>
        <v>4.043617614469949E-55</v>
      </c>
      <c r="C6631" s="178">
        <f t="shared" si="1446"/>
        <v>4.0344959095366214E-55</v>
      </c>
      <c r="D6631" s="165">
        <f t="shared" si="1447"/>
        <v>2.2558277767625785E-3</v>
      </c>
      <c r="E6631" s="166">
        <f t="shared" si="1457"/>
        <v>24.291375447755232</v>
      </c>
      <c r="F6631" s="167">
        <f t="shared" si="1458"/>
        <v>14.890719154409833</v>
      </c>
      <c r="G6631" s="167">
        <f t="shared" si="1448"/>
        <v>517482.61738779576</v>
      </c>
      <c r="H6631" s="167">
        <f t="shared" si="1449"/>
        <v>271299.98899881309</v>
      </c>
      <c r="I6631" s="168">
        <f t="shared" si="1450"/>
        <v>788782.60638660891</v>
      </c>
      <c r="J6631" s="168">
        <f t="shared" si="1452"/>
        <v>724437.2729577102</v>
      </c>
      <c r="K6631" s="94"/>
      <c r="L6631" s="265">
        <f t="shared" si="1451"/>
        <v>300582.85563206673</v>
      </c>
      <c r="M6631" s="265">
        <f>$G6631*NonHospFrac+theModel!$H6631*NonHospFrac</f>
        <v>488199.75075454207</v>
      </c>
      <c r="N6631" s="266">
        <f t="shared" si="1453"/>
        <v>788782.60638660879</v>
      </c>
      <c r="O6631" s="158"/>
      <c r="P6631" s="265">
        <f t="shared" si="1454"/>
        <v>276062.65968447138</v>
      </c>
      <c r="Q6631" s="265">
        <f t="shared" si="1455"/>
        <v>488198.19050392305</v>
      </c>
      <c r="R6631" s="266">
        <f t="shared" si="1456"/>
        <v>764260.85018839443</v>
      </c>
    </row>
    <row r="6632" spans="1:18" x14ac:dyDescent="0.25">
      <c r="A6632" s="81">
        <v>6601</v>
      </c>
      <c r="B6632" s="93">
        <f t="shared" si="1445"/>
        <v>3.9680809803422387E-55</v>
      </c>
      <c r="C6632" s="178">
        <f t="shared" si="1446"/>
        <v>3.9591296730463391E-55</v>
      </c>
      <c r="D6632" s="165">
        <f t="shared" si="1447"/>
        <v>2.2558277767625785E-3</v>
      </c>
      <c r="E6632" s="166">
        <f t="shared" si="1457"/>
        <v>24.291375447755232</v>
      </c>
      <c r="F6632" s="167">
        <f t="shared" si="1458"/>
        <v>14.892974982186596</v>
      </c>
      <c r="G6632" s="167">
        <f t="shared" si="1448"/>
        <v>517561.01196700917</v>
      </c>
      <c r="H6632" s="167">
        <f t="shared" si="1449"/>
        <v>271299.98899881309</v>
      </c>
      <c r="I6632" s="168">
        <f t="shared" si="1450"/>
        <v>788861.00096582226</v>
      </c>
      <c r="J6632" s="168">
        <f t="shared" si="1452"/>
        <v>724497.17313969182</v>
      </c>
      <c r="K6632" s="94"/>
      <c r="L6632" s="265">
        <f t="shared" si="1451"/>
        <v>300612.72960024921</v>
      </c>
      <c r="M6632" s="265">
        <f>$G6632*NonHospFrac+theModel!$H6632*NonHospFrac</f>
        <v>488248.27136557305</v>
      </c>
      <c r="N6632" s="266">
        <f t="shared" si="1453"/>
        <v>788861.00096582226</v>
      </c>
      <c r="O6632" s="158"/>
      <c r="P6632" s="265">
        <f t="shared" si="1454"/>
        <v>276085.48595828516</v>
      </c>
      <c r="Q6632" s="265">
        <f t="shared" si="1455"/>
        <v>488246.71111495403</v>
      </c>
      <c r="R6632" s="266">
        <f t="shared" si="1456"/>
        <v>764332.19707323913</v>
      </c>
    </row>
    <row r="6633" spans="1:18" x14ac:dyDescent="0.25">
      <c r="A6633" s="81">
        <v>6602</v>
      </c>
      <c r="B6633" s="93">
        <f t="shared" si="1445"/>
        <v>3.8939554052312052E-55</v>
      </c>
      <c r="C6633" s="178">
        <f t="shared" si="1446"/>
        <v>3.8851713124666099E-55</v>
      </c>
      <c r="D6633" s="165">
        <f t="shared" si="1447"/>
        <v>2.2558277767625785E-3</v>
      </c>
      <c r="E6633" s="166">
        <f t="shared" si="1457"/>
        <v>24.291375447755232</v>
      </c>
      <c r="F6633" s="167">
        <f t="shared" si="1458"/>
        <v>14.895230809963358</v>
      </c>
      <c r="G6633" s="167">
        <f t="shared" si="1448"/>
        <v>517639.40654622251</v>
      </c>
      <c r="H6633" s="167">
        <f t="shared" si="1449"/>
        <v>271299.98899881309</v>
      </c>
      <c r="I6633" s="168">
        <f t="shared" si="1450"/>
        <v>788939.3955450356</v>
      </c>
      <c r="J6633" s="168">
        <f t="shared" si="1452"/>
        <v>724557.07088002411</v>
      </c>
      <c r="K6633" s="94"/>
      <c r="L6633" s="265">
        <f t="shared" si="1451"/>
        <v>300642.60356843157</v>
      </c>
      <c r="M6633" s="265">
        <f>$G6633*NonHospFrac+theModel!$H6633*NonHospFrac</f>
        <v>488296.79197660403</v>
      </c>
      <c r="N6633" s="266">
        <f t="shared" si="1453"/>
        <v>788939.3955450356</v>
      </c>
      <c r="O6633" s="158"/>
      <c r="P6633" s="265">
        <f t="shared" si="1454"/>
        <v>276108.31130165502</v>
      </c>
      <c r="Q6633" s="265">
        <f t="shared" si="1455"/>
        <v>488295.23172598501</v>
      </c>
      <c r="R6633" s="266">
        <f t="shared" si="1456"/>
        <v>764403.54302764009</v>
      </c>
    </row>
    <row r="6634" spans="1:18" x14ac:dyDescent="0.25">
      <c r="A6634" s="81">
        <v>6603</v>
      </c>
      <c r="B6634" s="93">
        <f t="shared" si="1445"/>
        <v>3.8212145299065916E-55</v>
      </c>
      <c r="C6634" s="178">
        <f t="shared" si="1446"/>
        <v>3.8125945280290595E-55</v>
      </c>
      <c r="D6634" s="165">
        <f t="shared" si="1447"/>
        <v>2.2558277767625785E-3</v>
      </c>
      <c r="E6634" s="166">
        <f t="shared" si="1457"/>
        <v>24.291375447755232</v>
      </c>
      <c r="F6634" s="167">
        <f t="shared" si="1458"/>
        <v>14.897486637740121</v>
      </c>
      <c r="G6634" s="167">
        <f t="shared" si="1448"/>
        <v>517717.80112543603</v>
      </c>
      <c r="H6634" s="167">
        <f t="shared" si="1449"/>
        <v>271299.98899881309</v>
      </c>
      <c r="I6634" s="168">
        <f t="shared" si="1450"/>
        <v>789017.79012424918</v>
      </c>
      <c r="J6634" s="168">
        <f t="shared" si="1452"/>
        <v>724616.96617880673</v>
      </c>
      <c r="K6634" s="94"/>
      <c r="L6634" s="265">
        <f t="shared" si="1451"/>
        <v>300672.47753661405</v>
      </c>
      <c r="M6634" s="265">
        <f>$G6634*NonHospFrac+theModel!$H6634*NonHospFrac</f>
        <v>488345.31258763501</v>
      </c>
      <c r="N6634" s="266">
        <f t="shared" si="1453"/>
        <v>789017.79012424906</v>
      </c>
      <c r="O6634" s="158"/>
      <c r="P6634" s="265">
        <f t="shared" si="1454"/>
        <v>276131.13571461907</v>
      </c>
      <c r="Q6634" s="265">
        <f t="shared" si="1455"/>
        <v>488343.75233701599</v>
      </c>
      <c r="R6634" s="266">
        <f t="shared" si="1456"/>
        <v>764474.88805163512</v>
      </c>
    </row>
    <row r="6635" spans="1:18" x14ac:dyDescent="0.25">
      <c r="A6635" s="81">
        <v>6604</v>
      </c>
      <c r="B6635" s="93">
        <f t="shared" si="1445"/>
        <v>3.749832487540225E-55</v>
      </c>
      <c r="C6635" s="178">
        <f t="shared" si="1446"/>
        <v>3.7413735112566249E-55</v>
      </c>
      <c r="D6635" s="165">
        <f t="shared" si="1447"/>
        <v>2.2558277767625785E-3</v>
      </c>
      <c r="E6635" s="166">
        <f t="shared" si="1457"/>
        <v>24.291375447755232</v>
      </c>
      <c r="F6635" s="167">
        <f t="shared" si="1458"/>
        <v>14.899742465516884</v>
      </c>
      <c r="G6635" s="167">
        <f t="shared" si="1448"/>
        <v>517796.19570464944</v>
      </c>
      <c r="H6635" s="167">
        <f t="shared" si="1449"/>
        <v>271299.98899881309</v>
      </c>
      <c r="I6635" s="168">
        <f t="shared" si="1450"/>
        <v>789096.18470346252</v>
      </c>
      <c r="J6635" s="168">
        <f t="shared" si="1452"/>
        <v>724676.85903613886</v>
      </c>
      <c r="K6635" s="94"/>
      <c r="L6635" s="265">
        <f t="shared" si="1451"/>
        <v>300702.35150479648</v>
      </c>
      <c r="M6635" s="265">
        <f>$G6635*NonHospFrac+theModel!$H6635*NonHospFrac</f>
        <v>488393.83319866599</v>
      </c>
      <c r="N6635" s="266">
        <f t="shared" si="1453"/>
        <v>789096.18470346252</v>
      </c>
      <c r="O6635" s="158"/>
      <c r="P6635" s="265">
        <f t="shared" si="1454"/>
        <v>276153.95919721504</v>
      </c>
      <c r="Q6635" s="265">
        <f t="shared" si="1455"/>
        <v>488392.27294804697</v>
      </c>
      <c r="R6635" s="266">
        <f t="shared" si="1456"/>
        <v>764546.23214526195</v>
      </c>
    </row>
    <row r="6636" spans="1:18" x14ac:dyDescent="0.25">
      <c r="A6636" s="81">
        <v>6605</v>
      </c>
      <c r="B6636" s="93">
        <f t="shared" si="1445"/>
        <v>3.6797838945085966E-55</v>
      </c>
      <c r="C6636" s="178">
        <f t="shared" si="1446"/>
        <v>3.6714829357868803E-55</v>
      </c>
      <c r="D6636" s="165">
        <f t="shared" si="1447"/>
        <v>2.2558277767625785E-3</v>
      </c>
      <c r="E6636" s="166">
        <f t="shared" si="1457"/>
        <v>24.291375447755232</v>
      </c>
      <c r="F6636" s="167">
        <f t="shared" si="1458"/>
        <v>14.901998293293646</v>
      </c>
      <c r="G6636" s="167">
        <f t="shared" si="1448"/>
        <v>517874.59028386284</v>
      </c>
      <c r="H6636" s="167">
        <f t="shared" si="1449"/>
        <v>271299.98899881309</v>
      </c>
      <c r="I6636" s="168">
        <f t="shared" si="1450"/>
        <v>789174.57928267587</v>
      </c>
      <c r="J6636" s="168">
        <f t="shared" si="1452"/>
        <v>724736.74945212028</v>
      </c>
      <c r="K6636" s="94"/>
      <c r="L6636" s="265">
        <f t="shared" si="1451"/>
        <v>300732.2254729789</v>
      </c>
      <c r="M6636" s="265">
        <f>$G6636*NonHospFrac+theModel!$H6636*NonHospFrac</f>
        <v>488442.35380969697</v>
      </c>
      <c r="N6636" s="266">
        <f t="shared" si="1453"/>
        <v>789174.57928267587</v>
      </c>
      <c r="O6636" s="158"/>
      <c r="P6636" s="265">
        <f t="shared" si="1454"/>
        <v>276176.78174948093</v>
      </c>
      <c r="Q6636" s="265">
        <f t="shared" si="1455"/>
        <v>488440.79355907795</v>
      </c>
      <c r="R6636" s="266">
        <f t="shared" si="1456"/>
        <v>764617.57530855888</v>
      </c>
    </row>
    <row r="6637" spans="1:18" x14ac:dyDescent="0.25">
      <c r="A6637" s="81">
        <v>6606</v>
      </c>
      <c r="B6637" s="93">
        <f t="shared" si="1445"/>
        <v>3.6110438413655176E-55</v>
      </c>
      <c r="C6637" s="178">
        <f t="shared" si="1446"/>
        <v>3.6028979483650578E-55</v>
      </c>
      <c r="D6637" s="165">
        <f t="shared" si="1447"/>
        <v>2.2558277767625785E-3</v>
      </c>
      <c r="E6637" s="166">
        <f t="shared" si="1457"/>
        <v>24.291375447755232</v>
      </c>
      <c r="F6637" s="167">
        <f t="shared" si="1458"/>
        <v>14.904254121070409</v>
      </c>
      <c r="G6637" s="167">
        <f t="shared" si="1448"/>
        <v>517952.98486307618</v>
      </c>
      <c r="H6637" s="167">
        <f t="shared" si="1449"/>
        <v>271299.98899881309</v>
      </c>
      <c r="I6637" s="168">
        <f t="shared" si="1450"/>
        <v>789252.97386188922</v>
      </c>
      <c r="J6637" s="168">
        <f t="shared" si="1452"/>
        <v>724796.63742685039</v>
      </c>
      <c r="K6637" s="94"/>
      <c r="L6637" s="265">
        <f t="shared" si="1451"/>
        <v>300762.09944116126</v>
      </c>
      <c r="M6637" s="265">
        <f>$G6637*NonHospFrac+theModel!$H6637*NonHospFrac</f>
        <v>488490.87442072795</v>
      </c>
      <c r="N6637" s="266">
        <f t="shared" si="1453"/>
        <v>789252.97386188922</v>
      </c>
      <c r="O6637" s="158"/>
      <c r="P6637" s="265">
        <f t="shared" si="1454"/>
        <v>276199.60337145464</v>
      </c>
      <c r="Q6637" s="265">
        <f t="shared" si="1455"/>
        <v>488489.31417010893</v>
      </c>
      <c r="R6637" s="266">
        <f t="shared" si="1456"/>
        <v>764688.91754156351</v>
      </c>
    </row>
    <row r="6638" spans="1:18" x14ac:dyDescent="0.25">
      <c r="A6638" s="81">
        <v>6607</v>
      </c>
      <c r="B6638" s="93">
        <f t="shared" si="1445"/>
        <v>3.5435878839851097E-55</v>
      </c>
      <c r="C6638" s="178">
        <f t="shared" si="1446"/>
        <v>3.5355941600070168E-55</v>
      </c>
      <c r="D6638" s="165">
        <f t="shared" si="1447"/>
        <v>2.2558277767625785E-3</v>
      </c>
      <c r="E6638" s="166">
        <f t="shared" si="1457"/>
        <v>24.291375447755232</v>
      </c>
      <c r="F6638" s="167">
        <f t="shared" si="1458"/>
        <v>14.906509948847171</v>
      </c>
      <c r="G6638" s="167">
        <f t="shared" si="1448"/>
        <v>518031.37944228965</v>
      </c>
      <c r="H6638" s="167">
        <f t="shared" si="1449"/>
        <v>271299.98899881309</v>
      </c>
      <c r="I6638" s="168">
        <f t="shared" si="1450"/>
        <v>789331.36844110279</v>
      </c>
      <c r="J6638" s="168">
        <f t="shared" si="1452"/>
        <v>724856.52296042896</v>
      </c>
      <c r="K6638" s="94"/>
      <c r="L6638" s="265">
        <f t="shared" si="1451"/>
        <v>300791.97340934374</v>
      </c>
      <c r="M6638" s="265">
        <f>$G6638*NonHospFrac+theModel!$H6638*NonHospFrac</f>
        <v>488539.39503175893</v>
      </c>
      <c r="N6638" s="266">
        <f t="shared" si="1453"/>
        <v>789331.36844110268</v>
      </c>
      <c r="O6638" s="158"/>
      <c r="P6638" s="265">
        <f t="shared" si="1454"/>
        <v>276222.42406317417</v>
      </c>
      <c r="Q6638" s="265">
        <f t="shared" si="1455"/>
        <v>488537.83478113991</v>
      </c>
      <c r="R6638" s="266">
        <f t="shared" si="1456"/>
        <v>764760.25884431414</v>
      </c>
    </row>
    <row r="6639" spans="1:18" x14ac:dyDescent="0.25">
      <c r="A6639" s="81">
        <v>6608</v>
      </c>
      <c r="B6639" s="93">
        <f t="shared" si="1445"/>
        <v>3.4773920348685855E-55</v>
      </c>
      <c r="C6639" s="178">
        <f t="shared" si="1446"/>
        <v>3.469547637325636E-55</v>
      </c>
      <c r="D6639" s="165">
        <f t="shared" si="1447"/>
        <v>2.2558277767625785E-3</v>
      </c>
      <c r="E6639" s="166">
        <f t="shared" si="1457"/>
        <v>24.291375447755232</v>
      </c>
      <c r="F6639" s="167">
        <f t="shared" si="1458"/>
        <v>14.908765776623934</v>
      </c>
      <c r="G6639" s="167">
        <f t="shared" si="1448"/>
        <v>518109.77402150311</v>
      </c>
      <c r="H6639" s="167">
        <f t="shared" si="1449"/>
        <v>271299.98899881309</v>
      </c>
      <c r="I6639" s="168">
        <f t="shared" si="1450"/>
        <v>789409.76302031614</v>
      </c>
      <c r="J6639" s="168">
        <f t="shared" si="1452"/>
        <v>724916.40605295508</v>
      </c>
      <c r="K6639" s="94"/>
      <c r="L6639" s="265">
        <f t="shared" si="1451"/>
        <v>300821.84737752617</v>
      </c>
      <c r="M6639" s="265">
        <f>$G6639*NonHospFrac+theModel!$H6639*NonHospFrac</f>
        <v>488587.91564279003</v>
      </c>
      <c r="N6639" s="266">
        <f t="shared" si="1453"/>
        <v>789409.76302031614</v>
      </c>
      <c r="O6639" s="158"/>
      <c r="P6639" s="265">
        <f t="shared" si="1454"/>
        <v>276245.24382467737</v>
      </c>
      <c r="Q6639" s="265">
        <f t="shared" si="1455"/>
        <v>488586.35539217101</v>
      </c>
      <c r="R6639" s="266">
        <f t="shared" si="1456"/>
        <v>764831.59921684838</v>
      </c>
    </row>
    <row r="6640" spans="1:18" x14ac:dyDescent="0.25">
      <c r="A6640" s="81">
        <v>6609</v>
      </c>
      <c r="B6640" s="93">
        <f t="shared" si="1445"/>
        <v>3.4124327546150505E-55</v>
      </c>
      <c r="C6640" s="178">
        <f t="shared" si="1446"/>
        <v>3.4047348940208552E-55</v>
      </c>
      <c r="D6640" s="165">
        <f t="shared" si="1447"/>
        <v>2.2558277767625785E-3</v>
      </c>
      <c r="E6640" s="166">
        <f t="shared" si="1457"/>
        <v>24.291375447755232</v>
      </c>
      <c r="F6640" s="167">
        <f t="shared" si="1458"/>
        <v>14.911021604400696</v>
      </c>
      <c r="G6640" s="167">
        <f t="shared" si="1448"/>
        <v>518188.16860071657</v>
      </c>
      <c r="H6640" s="167">
        <f t="shared" si="1449"/>
        <v>271299.98899881309</v>
      </c>
      <c r="I6640" s="168">
        <f t="shared" si="1450"/>
        <v>789488.15759952972</v>
      </c>
      <c r="J6640" s="168">
        <f t="shared" si="1452"/>
        <v>724976.28670452861</v>
      </c>
      <c r="K6640" s="94"/>
      <c r="L6640" s="265">
        <f t="shared" si="1451"/>
        <v>300851.72134570859</v>
      </c>
      <c r="M6640" s="265">
        <f>$G6640*NonHospFrac+theModel!$H6640*NonHospFrac</f>
        <v>488636.43625382101</v>
      </c>
      <c r="N6640" s="266">
        <f t="shared" si="1453"/>
        <v>789488.1575995296</v>
      </c>
      <c r="O6640" s="158"/>
      <c r="P6640" s="265">
        <f t="shared" si="1454"/>
        <v>276268.06265600212</v>
      </c>
      <c r="Q6640" s="265">
        <f t="shared" si="1455"/>
        <v>488634.87600320199</v>
      </c>
      <c r="R6640" s="266">
        <f t="shared" si="1456"/>
        <v>764902.93865920417</v>
      </c>
    </row>
    <row r="6641" spans="1:18" x14ac:dyDescent="0.25">
      <c r="A6641" s="81">
        <v>6610</v>
      </c>
      <c r="B6641" s="93">
        <f t="shared" si="1445"/>
        <v>3.3486869435500375E-55</v>
      </c>
      <c r="C6641" s="178">
        <f t="shared" si="1446"/>
        <v>3.3411328825270952E-55</v>
      </c>
      <c r="D6641" s="165">
        <f t="shared" si="1447"/>
        <v>2.2558277767625785E-3</v>
      </c>
      <c r="E6641" s="166">
        <f t="shared" si="1457"/>
        <v>24.291375447755232</v>
      </c>
      <c r="F6641" s="167">
        <f t="shared" si="1458"/>
        <v>14.913277432177459</v>
      </c>
      <c r="G6641" s="167">
        <f t="shared" si="1448"/>
        <v>518266.56317992997</v>
      </c>
      <c r="H6641" s="167">
        <f t="shared" si="1449"/>
        <v>271299.98899881309</v>
      </c>
      <c r="I6641" s="168">
        <f t="shared" si="1450"/>
        <v>789566.55217874306</v>
      </c>
      <c r="J6641" s="168">
        <f t="shared" si="1452"/>
        <v>725036.16491524875</v>
      </c>
      <c r="K6641" s="94"/>
      <c r="L6641" s="265">
        <f t="shared" si="1451"/>
        <v>300881.59531389101</v>
      </c>
      <c r="M6641" s="265">
        <f>$G6641*NonHospFrac+theModel!$H6641*NonHospFrac</f>
        <v>488684.95686485199</v>
      </c>
      <c r="N6641" s="266">
        <f t="shared" si="1453"/>
        <v>789566.55217874306</v>
      </c>
      <c r="O6641" s="158"/>
      <c r="P6641" s="265">
        <f t="shared" si="1454"/>
        <v>276290.88055718638</v>
      </c>
      <c r="Q6641" s="265">
        <f t="shared" si="1455"/>
        <v>488683.39661423297</v>
      </c>
      <c r="R6641" s="266">
        <f t="shared" si="1456"/>
        <v>764974.27717141935</v>
      </c>
    </row>
    <row r="6642" spans="1:18" x14ac:dyDescent="0.25">
      <c r="A6642" s="81">
        <v>6611</v>
      </c>
      <c r="B6642" s="93">
        <f t="shared" si="1445"/>
        <v>3.2861319335119931E-55</v>
      </c>
      <c r="C6642" s="178">
        <f t="shared" si="1446"/>
        <v>3.2787189858182704E-55</v>
      </c>
      <c r="D6642" s="165">
        <f t="shared" si="1447"/>
        <v>2.2558277767625785E-3</v>
      </c>
      <c r="E6642" s="166">
        <f t="shared" si="1457"/>
        <v>24.291375447755232</v>
      </c>
      <c r="F6642" s="167">
        <f t="shared" si="1458"/>
        <v>14.915533259954222</v>
      </c>
      <c r="G6642" s="167">
        <f t="shared" si="1448"/>
        <v>518344.95775914332</v>
      </c>
      <c r="H6642" s="167">
        <f t="shared" si="1449"/>
        <v>271299.98899881309</v>
      </c>
      <c r="I6642" s="168">
        <f t="shared" si="1450"/>
        <v>789644.94675795641</v>
      </c>
      <c r="J6642" s="168">
        <f t="shared" si="1452"/>
        <v>725096.04068521515</v>
      </c>
      <c r="K6642" s="94"/>
      <c r="L6642" s="265">
        <f t="shared" si="1451"/>
        <v>300911.46928207343</v>
      </c>
      <c r="M6642" s="265">
        <f>$G6642*NonHospFrac+theModel!$H6642*NonHospFrac</f>
        <v>488733.47747588297</v>
      </c>
      <c r="N6642" s="266">
        <f t="shared" si="1453"/>
        <v>789644.94675795641</v>
      </c>
      <c r="O6642" s="158"/>
      <c r="P6642" s="265">
        <f t="shared" si="1454"/>
        <v>276313.69752826809</v>
      </c>
      <c r="Q6642" s="265">
        <f t="shared" si="1455"/>
        <v>488731.91722526395</v>
      </c>
      <c r="R6642" s="266">
        <f t="shared" si="1456"/>
        <v>765045.61475353199</v>
      </c>
    </row>
    <row r="6643" spans="1:18" x14ac:dyDescent="0.25">
      <c r="A6643" s="81">
        <v>6612</v>
      </c>
      <c r="B6643" s="93">
        <f t="shared" si="1445"/>
        <v>3.2247454797907449E-55</v>
      </c>
      <c r="C6643" s="178">
        <f t="shared" si="1446"/>
        <v>3.2174710093644434E-55</v>
      </c>
      <c r="D6643" s="165">
        <f t="shared" si="1447"/>
        <v>2.2558277767625785E-3</v>
      </c>
      <c r="E6643" s="166">
        <f t="shared" si="1457"/>
        <v>24.291375447755232</v>
      </c>
      <c r="F6643" s="167">
        <f t="shared" si="1458"/>
        <v>14.917789087730984</v>
      </c>
      <c r="G6643" s="167">
        <f t="shared" si="1448"/>
        <v>518423.35233835684</v>
      </c>
      <c r="H6643" s="167">
        <f t="shared" si="1449"/>
        <v>271299.98899881309</v>
      </c>
      <c r="I6643" s="168">
        <f t="shared" si="1450"/>
        <v>789723.34133716999</v>
      </c>
      <c r="J6643" s="168">
        <f t="shared" si="1452"/>
        <v>725155.91401452746</v>
      </c>
      <c r="K6643" s="94"/>
      <c r="L6643" s="265">
        <f t="shared" si="1451"/>
        <v>300941.34325025592</v>
      </c>
      <c r="M6643" s="265">
        <f>$G6643*NonHospFrac+theModel!$H6643*NonHospFrac</f>
        <v>488781.99808691407</v>
      </c>
      <c r="N6643" s="266">
        <f t="shared" si="1453"/>
        <v>789723.34133716999</v>
      </c>
      <c r="O6643" s="158"/>
      <c r="P6643" s="265">
        <f t="shared" si="1454"/>
        <v>276336.51356928516</v>
      </c>
      <c r="Q6643" s="265">
        <f t="shared" si="1455"/>
        <v>488780.43783629505</v>
      </c>
      <c r="R6643" s="266">
        <f t="shared" si="1456"/>
        <v>765116.95140558016</v>
      </c>
    </row>
    <row r="6644" spans="1:18" x14ac:dyDescent="0.25">
      <c r="A6644" s="81">
        <v>6613</v>
      </c>
      <c r="B6644" s="93">
        <f t="shared" si="1445"/>
        <v>3.1645057532175294E-55</v>
      </c>
      <c r="C6644" s="178">
        <f t="shared" si="1446"/>
        <v>3.1573671732396962E-55</v>
      </c>
      <c r="D6644" s="165">
        <f t="shared" si="1447"/>
        <v>2.2558277767625785E-3</v>
      </c>
      <c r="E6644" s="166">
        <f t="shared" si="1457"/>
        <v>24.291375447755232</v>
      </c>
      <c r="F6644" s="167">
        <f t="shared" si="1458"/>
        <v>14.920044915507747</v>
      </c>
      <c r="G6644" s="167">
        <f t="shared" si="1448"/>
        <v>518501.74691757024</v>
      </c>
      <c r="H6644" s="167">
        <f t="shared" si="1449"/>
        <v>271299.98899881309</v>
      </c>
      <c r="I6644" s="168">
        <f t="shared" si="1450"/>
        <v>789801.73591638333</v>
      </c>
      <c r="J6644" s="168">
        <f t="shared" si="1452"/>
        <v>725215.78490328486</v>
      </c>
      <c r="K6644" s="94"/>
      <c r="L6644" s="265">
        <f t="shared" si="1451"/>
        <v>300971.21721843828</v>
      </c>
      <c r="M6644" s="265">
        <f>$G6644*NonHospFrac+theModel!$H6644*NonHospFrac</f>
        <v>488830.51869794505</v>
      </c>
      <c r="N6644" s="266">
        <f t="shared" si="1453"/>
        <v>789801.73591638333</v>
      </c>
      <c r="O6644" s="158"/>
      <c r="P6644" s="265">
        <f t="shared" si="1454"/>
        <v>276359.32868027542</v>
      </c>
      <c r="Q6644" s="265">
        <f t="shared" si="1455"/>
        <v>488828.95844732603</v>
      </c>
      <c r="R6644" s="266">
        <f t="shared" si="1456"/>
        <v>765188.28712760145</v>
      </c>
    </row>
    <row r="6645" spans="1:18" x14ac:dyDescent="0.25">
      <c r="A6645" s="81">
        <v>6614</v>
      </c>
      <c r="B6645" s="93">
        <f t="shared" si="1445"/>
        <v>3.1053913324027506E-55</v>
      </c>
      <c r="C6645" s="178">
        <f t="shared" si="1446"/>
        <v>3.0983861043773986E-55</v>
      </c>
      <c r="D6645" s="165">
        <f t="shared" si="1447"/>
        <v>2.2558277767625785E-3</v>
      </c>
      <c r="E6645" s="166">
        <f t="shared" si="1457"/>
        <v>24.291375447755232</v>
      </c>
      <c r="F6645" s="167">
        <f t="shared" si="1458"/>
        <v>14.922300743284509</v>
      </c>
      <c r="G6645" s="167">
        <f t="shared" si="1448"/>
        <v>518580.14149678365</v>
      </c>
      <c r="H6645" s="167">
        <f t="shared" si="1449"/>
        <v>271299.98899881309</v>
      </c>
      <c r="I6645" s="168">
        <f t="shared" si="1450"/>
        <v>789880.13049559668</v>
      </c>
      <c r="J6645" s="168">
        <f t="shared" si="1452"/>
        <v>725275.65335158689</v>
      </c>
      <c r="K6645" s="94"/>
      <c r="L6645" s="265">
        <f t="shared" si="1451"/>
        <v>301001.09118662076</v>
      </c>
      <c r="M6645" s="265">
        <f>$G6645*NonHospFrac+theModel!$H6645*NonHospFrac</f>
        <v>488879.03930897603</v>
      </c>
      <c r="N6645" s="266">
        <f t="shared" si="1453"/>
        <v>789880.13049559679</v>
      </c>
      <c r="O6645" s="158"/>
      <c r="P6645" s="265">
        <f t="shared" si="1454"/>
        <v>276382.14286127692</v>
      </c>
      <c r="Q6645" s="265">
        <f t="shared" si="1455"/>
        <v>488877.47905835701</v>
      </c>
      <c r="R6645" s="266">
        <f t="shared" si="1456"/>
        <v>765259.62191963394</v>
      </c>
    </row>
    <row r="6646" spans="1:18" x14ac:dyDescent="0.25">
      <c r="A6646" s="81">
        <v>6615</v>
      </c>
      <c r="B6646" s="93">
        <f t="shared" si="1445"/>
        <v>3.0473811961178507E-55</v>
      </c>
      <c r="C6646" s="178">
        <f t="shared" si="1446"/>
        <v>3.0405068289692641E-55</v>
      </c>
      <c r="D6646" s="165">
        <f t="shared" si="1447"/>
        <v>2.2558277767625785E-3</v>
      </c>
      <c r="E6646" s="166">
        <f t="shared" si="1457"/>
        <v>24.291375447755232</v>
      </c>
      <c r="F6646" s="167">
        <f t="shared" si="1458"/>
        <v>14.924556571061272</v>
      </c>
      <c r="G6646" s="167">
        <f t="shared" si="1448"/>
        <v>518658.53607599699</v>
      </c>
      <c r="H6646" s="167">
        <f t="shared" si="1449"/>
        <v>271299.98899881309</v>
      </c>
      <c r="I6646" s="168">
        <f t="shared" si="1450"/>
        <v>789958.52507481002</v>
      </c>
      <c r="J6646" s="168">
        <f t="shared" si="1452"/>
        <v>725335.51935953309</v>
      </c>
      <c r="K6646" s="94"/>
      <c r="L6646" s="265">
        <f t="shared" si="1451"/>
        <v>301030.96515480313</v>
      </c>
      <c r="M6646" s="265">
        <f>$G6646*NonHospFrac+theModel!$H6646*NonHospFrac</f>
        <v>488927.5599200069</v>
      </c>
      <c r="N6646" s="266">
        <f t="shared" si="1453"/>
        <v>789958.52507481002</v>
      </c>
      <c r="O6646" s="158"/>
      <c r="P6646" s="265">
        <f t="shared" si="1454"/>
        <v>276404.9561123274</v>
      </c>
      <c r="Q6646" s="265">
        <f t="shared" si="1455"/>
        <v>488925.99966938788</v>
      </c>
      <c r="R6646" s="266">
        <f t="shared" si="1456"/>
        <v>765330.95578171522</v>
      </c>
    </row>
    <row r="6647" spans="1:18" x14ac:dyDescent="0.25">
      <c r="A6647" s="81">
        <v>6616</v>
      </c>
      <c r="B6647" s="93">
        <f t="shared" si="1445"/>
        <v>2.9904547158208279E-55</v>
      </c>
      <c r="C6647" s="178">
        <f t="shared" si="1446"/>
        <v>2.9837087650077285E-55</v>
      </c>
      <c r="D6647" s="165">
        <f t="shared" si="1447"/>
        <v>2.2558277767625785E-3</v>
      </c>
      <c r="E6647" s="166">
        <f t="shared" si="1457"/>
        <v>24.291375447755232</v>
      </c>
      <c r="F6647" s="167">
        <f t="shared" si="1458"/>
        <v>14.926812398838035</v>
      </c>
      <c r="G6647" s="167">
        <f t="shared" si="1448"/>
        <v>518736.93065521051</v>
      </c>
      <c r="H6647" s="167">
        <f t="shared" si="1449"/>
        <v>271299.98899881309</v>
      </c>
      <c r="I6647" s="168">
        <f t="shared" si="1450"/>
        <v>790036.9196540236</v>
      </c>
      <c r="J6647" s="168">
        <f t="shared" si="1452"/>
        <v>725395.38292722323</v>
      </c>
      <c r="K6647" s="94"/>
      <c r="L6647" s="265">
        <f t="shared" si="1451"/>
        <v>301060.83912298561</v>
      </c>
      <c r="M6647" s="265">
        <f>$G6647*NonHospFrac+theModel!$H6647*NonHospFrac</f>
        <v>488976.08053103799</v>
      </c>
      <c r="N6647" s="266">
        <f t="shared" si="1453"/>
        <v>790036.9196540236</v>
      </c>
      <c r="O6647" s="158"/>
      <c r="P6647" s="265">
        <f t="shared" si="1454"/>
        <v>276427.76843346498</v>
      </c>
      <c r="Q6647" s="265">
        <f t="shared" si="1455"/>
        <v>488974.52028041898</v>
      </c>
      <c r="R6647" s="266">
        <f t="shared" si="1456"/>
        <v>765402.28871388396</v>
      </c>
    </row>
    <row r="6648" spans="1:18" x14ac:dyDescent="0.25">
      <c r="A6648" s="81">
        <v>6617</v>
      </c>
      <c r="B6648" s="93">
        <f t="shared" si="1445"/>
        <v>2.9345916483199719E-55</v>
      </c>
      <c r="C6648" s="178">
        <f t="shared" si="1446"/>
        <v>2.9279717149662362E-55</v>
      </c>
      <c r="D6648" s="165">
        <f t="shared" si="1447"/>
        <v>2.2558277767625785E-3</v>
      </c>
      <c r="E6648" s="166">
        <f t="shared" si="1457"/>
        <v>24.291375447755232</v>
      </c>
      <c r="F6648" s="167">
        <f t="shared" si="1458"/>
        <v>14.929068226614797</v>
      </c>
      <c r="G6648" s="167">
        <f t="shared" si="1448"/>
        <v>518815.32523442392</v>
      </c>
      <c r="H6648" s="167">
        <f t="shared" si="1449"/>
        <v>271299.98899881309</v>
      </c>
      <c r="I6648" s="168">
        <f t="shared" si="1450"/>
        <v>790115.31423323695</v>
      </c>
      <c r="J6648" s="168">
        <f t="shared" si="1452"/>
        <v>725455.24405475624</v>
      </c>
      <c r="K6648" s="94"/>
      <c r="L6648" s="265">
        <f t="shared" si="1451"/>
        <v>301090.71309116797</v>
      </c>
      <c r="M6648" s="265">
        <f>$G6648*NonHospFrac+theModel!$H6648*NonHospFrac</f>
        <v>489024.60114206898</v>
      </c>
      <c r="N6648" s="266">
        <f t="shared" si="1453"/>
        <v>790115.31423323695</v>
      </c>
      <c r="O6648" s="158"/>
      <c r="P6648" s="265">
        <f t="shared" si="1454"/>
        <v>276450.57982472732</v>
      </c>
      <c r="Q6648" s="265">
        <f t="shared" si="1455"/>
        <v>489023.04089144996</v>
      </c>
      <c r="R6648" s="266">
        <f t="shared" si="1456"/>
        <v>765473.62071617728</v>
      </c>
    </row>
    <row r="6649" spans="1:18" x14ac:dyDescent="0.25">
      <c r="A6649" s="81">
        <v>6618</v>
      </c>
      <c r="B6649" s="93">
        <f t="shared" si="1445"/>
        <v>2.8797721285760313E-55</v>
      </c>
      <c r="C6649" s="178">
        <f t="shared" si="1446"/>
        <v>2.8732758586176429E-55</v>
      </c>
      <c r="D6649" s="165">
        <f t="shared" si="1447"/>
        <v>2.2558277767625785E-3</v>
      </c>
      <c r="E6649" s="166">
        <f t="shared" si="1457"/>
        <v>24.291375447755232</v>
      </c>
      <c r="F6649" s="167">
        <f t="shared" si="1458"/>
        <v>14.93132405439156</v>
      </c>
      <c r="G6649" s="167">
        <f t="shared" si="1448"/>
        <v>518893.71981363732</v>
      </c>
      <c r="H6649" s="167">
        <f t="shared" si="1449"/>
        <v>271299.98899881309</v>
      </c>
      <c r="I6649" s="168">
        <f t="shared" si="1450"/>
        <v>790193.70881245041</v>
      </c>
      <c r="J6649" s="168">
        <f t="shared" si="1452"/>
        <v>725515.10274223203</v>
      </c>
      <c r="K6649" s="94"/>
      <c r="L6649" s="265">
        <f t="shared" si="1451"/>
        <v>301120.58705935045</v>
      </c>
      <c r="M6649" s="265">
        <f>$G6649*NonHospFrac+theModel!$H6649*NonHospFrac</f>
        <v>489073.12175309996</v>
      </c>
      <c r="N6649" s="266">
        <f t="shared" si="1453"/>
        <v>790193.70881245041</v>
      </c>
      <c r="O6649" s="158"/>
      <c r="P6649" s="265">
        <f t="shared" si="1454"/>
        <v>276473.39028615254</v>
      </c>
      <c r="Q6649" s="265">
        <f t="shared" si="1455"/>
        <v>489071.56150248094</v>
      </c>
      <c r="R6649" s="266">
        <f t="shared" si="1456"/>
        <v>765544.95178863348</v>
      </c>
    </row>
    <row r="6650" spans="1:18" x14ac:dyDescent="0.25">
      <c r="A6650" s="81">
        <v>6619</v>
      </c>
      <c r="B6650" s="93">
        <f t="shared" si="1445"/>
        <v>2.8259766626374779E-55</v>
      </c>
      <c r="C6650" s="178">
        <f t="shared" si="1446"/>
        <v>2.8196017459854174E-55</v>
      </c>
      <c r="D6650" s="165">
        <f t="shared" si="1447"/>
        <v>2.2558277767625785E-3</v>
      </c>
      <c r="E6650" s="166">
        <f t="shared" si="1457"/>
        <v>24.291375447755232</v>
      </c>
      <c r="F6650" s="167">
        <f t="shared" si="1458"/>
        <v>14.933579882168322</v>
      </c>
      <c r="G6650" s="167">
        <f t="shared" si="1448"/>
        <v>518972.11439285066</v>
      </c>
      <c r="H6650" s="167">
        <f t="shared" si="1449"/>
        <v>271299.98899881309</v>
      </c>
      <c r="I6650" s="168">
        <f t="shared" si="1450"/>
        <v>790272.10339166375</v>
      </c>
      <c r="J6650" s="168">
        <f t="shared" si="1452"/>
        <v>725574.95898974978</v>
      </c>
      <c r="K6650" s="94"/>
      <c r="L6650" s="265">
        <f t="shared" si="1451"/>
        <v>301150.46102753282</v>
      </c>
      <c r="M6650" s="265">
        <f>$G6650*NonHospFrac+theModel!$H6650*NonHospFrac</f>
        <v>489121.64236413094</v>
      </c>
      <c r="N6650" s="266">
        <f t="shared" si="1453"/>
        <v>790272.10339166375</v>
      </c>
      <c r="O6650" s="158"/>
      <c r="P6650" s="265">
        <f t="shared" si="1454"/>
        <v>276496.19981777837</v>
      </c>
      <c r="Q6650" s="265">
        <f t="shared" si="1455"/>
        <v>489120.08211351192</v>
      </c>
      <c r="R6650" s="266">
        <f t="shared" si="1456"/>
        <v>765616.28193129029</v>
      </c>
    </row>
    <row r="6651" spans="1:18" x14ac:dyDescent="0.25">
      <c r="A6651" s="81">
        <v>6620</v>
      </c>
      <c r="B6651" s="93">
        <f t="shared" si="1445"/>
        <v>2.7731861207090773E-55</v>
      </c>
      <c r="C6651" s="178">
        <f t="shared" si="1446"/>
        <v>2.7669302904278493E-55</v>
      </c>
      <c r="D6651" s="165">
        <f t="shared" si="1447"/>
        <v>2.2558277767625785E-3</v>
      </c>
      <c r="E6651" s="166">
        <f t="shared" si="1457"/>
        <v>24.291375447755232</v>
      </c>
      <c r="F6651" s="167">
        <f t="shared" si="1458"/>
        <v>14.935835709945085</v>
      </c>
      <c r="G6651" s="167">
        <f t="shared" si="1448"/>
        <v>519050.50897206418</v>
      </c>
      <c r="H6651" s="167">
        <f t="shared" si="1449"/>
        <v>271299.98899881309</v>
      </c>
      <c r="I6651" s="168">
        <f t="shared" si="1450"/>
        <v>790350.49797087722</v>
      </c>
      <c r="J6651" s="168">
        <f t="shared" si="1452"/>
        <v>725634.81279740913</v>
      </c>
      <c r="K6651" s="94"/>
      <c r="L6651" s="265">
        <f t="shared" si="1451"/>
        <v>301180.3349957153</v>
      </c>
      <c r="M6651" s="265">
        <f>$G6651*NonHospFrac+theModel!$H6651*NonHospFrac</f>
        <v>489170.16297516192</v>
      </c>
      <c r="N6651" s="266">
        <f t="shared" si="1453"/>
        <v>790350.49797087722</v>
      </c>
      <c r="O6651" s="158"/>
      <c r="P6651" s="265">
        <f t="shared" si="1454"/>
        <v>276519.00841964287</v>
      </c>
      <c r="Q6651" s="265">
        <f t="shared" si="1455"/>
        <v>489168.6027245429</v>
      </c>
      <c r="R6651" s="266">
        <f t="shared" si="1456"/>
        <v>765687.61114418576</v>
      </c>
    </row>
    <row r="6652" spans="1:18" x14ac:dyDescent="0.25">
      <c r="A6652" s="81">
        <v>6621</v>
      </c>
      <c r="B6652" s="93">
        <f t="shared" si="1445"/>
        <v>2.721381730348635E-55</v>
      </c>
      <c r="C6652" s="178">
        <f t="shared" si="1446"/>
        <v>2.7152427618501404E-55</v>
      </c>
      <c r="D6652" s="165">
        <f t="shared" si="1447"/>
        <v>2.2558277767625785E-3</v>
      </c>
      <c r="E6652" s="166">
        <f t="shared" si="1457"/>
        <v>24.291375447755232</v>
      </c>
      <c r="F6652" s="167">
        <f t="shared" si="1458"/>
        <v>14.938091537721848</v>
      </c>
      <c r="G6652" s="167">
        <f t="shared" si="1448"/>
        <v>519128.90355127759</v>
      </c>
      <c r="H6652" s="167">
        <f t="shared" si="1449"/>
        <v>271299.98899881309</v>
      </c>
      <c r="I6652" s="168">
        <f t="shared" si="1450"/>
        <v>790428.89255009068</v>
      </c>
      <c r="J6652" s="168">
        <f t="shared" si="1452"/>
        <v>725694.6641653094</v>
      </c>
      <c r="K6652" s="94"/>
      <c r="L6652" s="265">
        <f t="shared" si="1451"/>
        <v>301210.20896389766</v>
      </c>
      <c r="M6652" s="265">
        <f>$G6652*NonHospFrac+theModel!$H6652*NonHospFrac</f>
        <v>489218.6835861929</v>
      </c>
      <c r="N6652" s="266">
        <f t="shared" si="1453"/>
        <v>790428.89255009056</v>
      </c>
      <c r="O6652" s="158"/>
      <c r="P6652" s="265">
        <f t="shared" si="1454"/>
        <v>276541.81609178375</v>
      </c>
      <c r="Q6652" s="265">
        <f t="shared" si="1455"/>
        <v>489217.12333557388</v>
      </c>
      <c r="R6652" s="266">
        <f t="shared" si="1456"/>
        <v>765758.93942735763</v>
      </c>
    </row>
    <row r="6653" spans="1:18" x14ac:dyDescent="0.25">
      <c r="A6653" s="81">
        <v>6622</v>
      </c>
      <c r="B6653" s="93">
        <f t="shared" si="1445"/>
        <v>2.6705450697921131E-55</v>
      </c>
      <c r="C6653" s="178">
        <f t="shared" si="1446"/>
        <v>2.6645207800445795E-55</v>
      </c>
      <c r="D6653" s="165">
        <f t="shared" si="1447"/>
        <v>2.2558277767625785E-3</v>
      </c>
      <c r="E6653" s="166">
        <f t="shared" si="1457"/>
        <v>24.291375447755232</v>
      </c>
      <c r="F6653" s="167">
        <f t="shared" si="1458"/>
        <v>14.94034736549861</v>
      </c>
      <c r="G6653" s="167">
        <f t="shared" si="1448"/>
        <v>519207.29813049105</v>
      </c>
      <c r="H6653" s="167">
        <f t="shared" si="1449"/>
        <v>271299.98899881309</v>
      </c>
      <c r="I6653" s="168">
        <f t="shared" si="1450"/>
        <v>790507.28712930414</v>
      </c>
      <c r="J6653" s="168">
        <f t="shared" si="1452"/>
        <v>725754.51309355011</v>
      </c>
      <c r="K6653" s="94"/>
      <c r="L6653" s="265">
        <f t="shared" si="1451"/>
        <v>301240.08293208014</v>
      </c>
      <c r="M6653" s="265">
        <f>$G6653*NonHospFrac+theModel!$H6653*NonHospFrac</f>
        <v>489267.204197224</v>
      </c>
      <c r="N6653" s="266">
        <f t="shared" si="1453"/>
        <v>790507.28712930414</v>
      </c>
      <c r="O6653" s="158"/>
      <c r="P6653" s="265">
        <f t="shared" si="1454"/>
        <v>276564.6228342391</v>
      </c>
      <c r="Q6653" s="265">
        <f t="shared" si="1455"/>
        <v>489265.64394660498</v>
      </c>
      <c r="R6653" s="266">
        <f t="shared" si="1456"/>
        <v>765830.26678084407</v>
      </c>
    </row>
    <row r="6654" spans="1:18" x14ac:dyDescent="0.25">
      <c r="A6654" s="81">
        <v>6623</v>
      </c>
      <c r="B6654" s="93">
        <f t="shared" si="1445"/>
        <v>2.6206580614022156E-55</v>
      </c>
      <c r="C6654" s="178">
        <f t="shared" si="1446"/>
        <v>2.6147463081539075E-55</v>
      </c>
      <c r="D6654" s="165">
        <f t="shared" si="1447"/>
        <v>2.2558277767625785E-3</v>
      </c>
      <c r="E6654" s="166">
        <f t="shared" si="1457"/>
        <v>24.291375447755232</v>
      </c>
      <c r="F6654" s="167">
        <f t="shared" si="1458"/>
        <v>14.942603193275373</v>
      </c>
      <c r="G6654" s="167">
        <f t="shared" si="1448"/>
        <v>519285.69270970434</v>
      </c>
      <c r="H6654" s="167">
        <f t="shared" si="1449"/>
        <v>271299.98899881309</v>
      </c>
      <c r="I6654" s="168">
        <f t="shared" si="1450"/>
        <v>790585.68170851748</v>
      </c>
      <c r="J6654" s="168">
        <f t="shared" si="1452"/>
        <v>725814.35958223057</v>
      </c>
      <c r="K6654" s="94"/>
      <c r="L6654" s="265">
        <f t="shared" si="1451"/>
        <v>301269.95690026251</v>
      </c>
      <c r="M6654" s="265">
        <f>$G6654*NonHospFrac+theModel!$H6654*NonHospFrac</f>
        <v>489315.72480825486</v>
      </c>
      <c r="N6654" s="266">
        <f t="shared" si="1453"/>
        <v>790585.68170851737</v>
      </c>
      <c r="O6654" s="158"/>
      <c r="P6654" s="265">
        <f t="shared" si="1454"/>
        <v>276587.42864704668</v>
      </c>
      <c r="Q6654" s="265">
        <f t="shared" si="1455"/>
        <v>489314.16455763584</v>
      </c>
      <c r="R6654" s="266">
        <f t="shared" si="1456"/>
        <v>765901.59320468246</v>
      </c>
    </row>
    <row r="6655" spans="1:18" x14ac:dyDescent="0.25">
      <c r="A6655" s="81">
        <v>6624</v>
      </c>
      <c r="B6655" s="93">
        <f t="shared" si="1445"/>
        <v>2.5717029652403665E-55</v>
      </c>
      <c r="C6655" s="178">
        <f t="shared" si="1446"/>
        <v>2.5659016462577946E-55</v>
      </c>
      <c r="D6655" s="165">
        <f t="shared" si="1447"/>
        <v>2.2558277767625785E-3</v>
      </c>
      <c r="E6655" s="166">
        <f t="shared" si="1457"/>
        <v>24.291375447755232</v>
      </c>
      <c r="F6655" s="167">
        <f t="shared" si="1458"/>
        <v>14.944859021052135</v>
      </c>
      <c r="G6655" s="167">
        <f t="shared" si="1448"/>
        <v>519364.08728891786</v>
      </c>
      <c r="H6655" s="167">
        <f t="shared" si="1449"/>
        <v>271299.98899881309</v>
      </c>
      <c r="I6655" s="168">
        <f t="shared" si="1450"/>
        <v>790664.07628773095</v>
      </c>
      <c r="J6655" s="168">
        <f t="shared" si="1452"/>
        <v>725874.20363145042</v>
      </c>
      <c r="K6655" s="94"/>
      <c r="L6655" s="265">
        <f t="shared" si="1451"/>
        <v>301299.83086844499</v>
      </c>
      <c r="M6655" s="265">
        <f>$G6655*NonHospFrac+theModel!$H6655*NonHospFrac</f>
        <v>489364.24541928596</v>
      </c>
      <c r="N6655" s="266">
        <f t="shared" si="1453"/>
        <v>790664.07628773095</v>
      </c>
      <c r="O6655" s="158"/>
      <c r="P6655" s="265">
        <f t="shared" si="1454"/>
        <v>276610.2335302445</v>
      </c>
      <c r="Q6655" s="265">
        <f t="shared" si="1455"/>
        <v>489362.68516866694</v>
      </c>
      <c r="R6655" s="266">
        <f t="shared" si="1456"/>
        <v>765972.91869891144</v>
      </c>
    </row>
    <row r="6656" spans="1:18" x14ac:dyDescent="0.25">
      <c r="A6656" s="81">
        <v>6625</v>
      </c>
      <c r="B6656" s="93">
        <f t="shared" si="1445"/>
        <v>2.5236623727581518E-55</v>
      </c>
      <c r="C6656" s="178">
        <f t="shared" si="1446"/>
        <v>2.5179694250785132E-55</v>
      </c>
      <c r="D6656" s="165">
        <f t="shared" si="1447"/>
        <v>2.2558277767625785E-3</v>
      </c>
      <c r="E6656" s="166">
        <f t="shared" si="1457"/>
        <v>24.291375447755232</v>
      </c>
      <c r="F6656" s="167">
        <f t="shared" si="1458"/>
        <v>14.947114848828898</v>
      </c>
      <c r="G6656" s="167">
        <f t="shared" si="1448"/>
        <v>519442.48186813126</v>
      </c>
      <c r="H6656" s="167">
        <f t="shared" si="1449"/>
        <v>271299.98899881309</v>
      </c>
      <c r="I6656" s="168">
        <f t="shared" si="1450"/>
        <v>790742.47086694441</v>
      </c>
      <c r="J6656" s="168">
        <f t="shared" si="1452"/>
        <v>725934.04524130898</v>
      </c>
      <c r="K6656" s="94"/>
      <c r="L6656" s="265">
        <f t="shared" si="1451"/>
        <v>301329.70483662741</v>
      </c>
      <c r="M6656" s="265">
        <f>$G6656*NonHospFrac+theModel!$H6656*NonHospFrac</f>
        <v>489412.76603031694</v>
      </c>
      <c r="N6656" s="266">
        <f t="shared" si="1453"/>
        <v>790742.47086694441</v>
      </c>
      <c r="O6656" s="158"/>
      <c r="P6656" s="265">
        <f t="shared" si="1454"/>
        <v>276633.03748387034</v>
      </c>
      <c r="Q6656" s="265">
        <f t="shared" si="1455"/>
        <v>489411.20577969792</v>
      </c>
      <c r="R6656" s="266">
        <f t="shared" si="1456"/>
        <v>766044.24326356826</v>
      </c>
    </row>
    <row r="6657" spans="1:18" x14ac:dyDescent="0.25">
      <c r="A6657" s="81">
        <v>6626</v>
      </c>
      <c r="B6657" s="93">
        <f t="shared" si="1445"/>
        <v>2.4765192006068367E-55</v>
      </c>
      <c r="C6657" s="178">
        <f t="shared" si="1446"/>
        <v>2.470932599804422E-55</v>
      </c>
      <c r="D6657" s="165">
        <f t="shared" si="1447"/>
        <v>2.2558277767625785E-3</v>
      </c>
      <c r="E6657" s="166">
        <f t="shared" si="1457"/>
        <v>24.291375447755232</v>
      </c>
      <c r="F6657" s="167">
        <f t="shared" si="1458"/>
        <v>14.94937067660566</v>
      </c>
      <c r="G6657" s="167">
        <f t="shared" si="1448"/>
        <v>519520.87644734472</v>
      </c>
      <c r="H6657" s="167">
        <f t="shared" si="1449"/>
        <v>271299.98899881309</v>
      </c>
      <c r="I6657" s="168">
        <f t="shared" si="1450"/>
        <v>790820.86544615775</v>
      </c>
      <c r="J6657" s="168">
        <f t="shared" si="1452"/>
        <v>725993.88441190566</v>
      </c>
      <c r="K6657" s="94"/>
      <c r="L6657" s="265">
        <f t="shared" si="1451"/>
        <v>301359.57880480983</v>
      </c>
      <c r="M6657" s="265">
        <f>$G6657*NonHospFrac+theModel!$H6657*NonHospFrac</f>
        <v>489461.28664134792</v>
      </c>
      <c r="N6657" s="266">
        <f t="shared" si="1453"/>
        <v>790820.86544615775</v>
      </c>
      <c r="O6657" s="158"/>
      <c r="P6657" s="265">
        <f t="shared" si="1454"/>
        <v>276655.84050796216</v>
      </c>
      <c r="Q6657" s="265">
        <f t="shared" si="1455"/>
        <v>489459.7263907289</v>
      </c>
      <c r="R6657" s="266">
        <f t="shared" si="1456"/>
        <v>766115.566898691</v>
      </c>
    </row>
    <row r="6658" spans="1:18" x14ac:dyDescent="0.25">
      <c r="A6658" s="81">
        <v>6627</v>
      </c>
      <c r="B6658" s="93">
        <f t="shared" si="1445"/>
        <v>2.4302566845624874E-55</v>
      </c>
      <c r="C6658" s="178">
        <f t="shared" si="1446"/>
        <v>2.4247744440287883E-55</v>
      </c>
      <c r="D6658" s="165">
        <f t="shared" si="1447"/>
        <v>2.2558277767625785E-3</v>
      </c>
      <c r="E6658" s="166">
        <f t="shared" si="1457"/>
        <v>24.291375447755232</v>
      </c>
      <c r="F6658" s="167">
        <f t="shared" si="1458"/>
        <v>14.951626504382423</v>
      </c>
      <c r="G6658" s="167">
        <f t="shared" si="1448"/>
        <v>519599.27102655813</v>
      </c>
      <c r="H6658" s="167">
        <f t="shared" si="1449"/>
        <v>271299.98899881309</v>
      </c>
      <c r="I6658" s="168">
        <f t="shared" si="1450"/>
        <v>790899.26002537122</v>
      </c>
      <c r="J6658" s="168">
        <f t="shared" si="1452"/>
        <v>726053.72114333999</v>
      </c>
      <c r="K6658" s="94"/>
      <c r="L6658" s="265">
        <f t="shared" si="1451"/>
        <v>301389.45277299226</v>
      </c>
      <c r="M6658" s="265">
        <f>$G6658*NonHospFrac+theModel!$H6658*NonHospFrac</f>
        <v>489509.8072523789</v>
      </c>
      <c r="N6658" s="266">
        <f t="shared" si="1453"/>
        <v>790899.2600253711</v>
      </c>
      <c r="O6658" s="158"/>
      <c r="P6658" s="265">
        <f t="shared" si="1454"/>
        <v>276678.64260255778</v>
      </c>
      <c r="Q6658" s="265">
        <f t="shared" si="1455"/>
        <v>489508.24700175988</v>
      </c>
      <c r="R6658" s="266">
        <f t="shared" si="1456"/>
        <v>766186.88960431772</v>
      </c>
    </row>
    <row r="6659" spans="1:18" x14ac:dyDescent="0.25">
      <c r="A6659" s="81">
        <v>6628</v>
      </c>
      <c r="B6659" s="93">
        <f t="shared" si="1445"/>
        <v>2.3848583735645716E-55</v>
      </c>
      <c r="C6659" s="178">
        <f t="shared" si="1446"/>
        <v>2.3794785438018397E-55</v>
      </c>
      <c r="D6659" s="165">
        <f t="shared" si="1447"/>
        <v>2.2558277767625785E-3</v>
      </c>
      <c r="E6659" s="166">
        <f t="shared" si="1457"/>
        <v>24.291375447755232</v>
      </c>
      <c r="F6659" s="167">
        <f t="shared" si="1458"/>
        <v>14.953882332159186</v>
      </c>
      <c r="G6659" s="167">
        <f t="shared" si="1448"/>
        <v>519677.66560577153</v>
      </c>
      <c r="H6659" s="167">
        <f t="shared" si="1449"/>
        <v>271299.98899881309</v>
      </c>
      <c r="I6659" s="168">
        <f t="shared" si="1450"/>
        <v>790977.65460458468</v>
      </c>
      <c r="J6659" s="168">
        <f t="shared" si="1452"/>
        <v>726113.5554357114</v>
      </c>
      <c r="K6659" s="94"/>
      <c r="L6659" s="265">
        <f t="shared" si="1451"/>
        <v>301419.32674117468</v>
      </c>
      <c r="M6659" s="265">
        <f>$G6659*NonHospFrac+theModel!$H6659*NonHospFrac</f>
        <v>489558.32786340988</v>
      </c>
      <c r="N6659" s="266">
        <f t="shared" si="1453"/>
        <v>790977.65460458456</v>
      </c>
      <c r="O6659" s="158"/>
      <c r="P6659" s="265">
        <f t="shared" si="1454"/>
        <v>276701.44376769516</v>
      </c>
      <c r="Q6659" s="265">
        <f t="shared" si="1455"/>
        <v>489556.76761279086</v>
      </c>
      <c r="R6659" s="266">
        <f t="shared" si="1456"/>
        <v>766258.21138048603</v>
      </c>
    </row>
    <row r="6660" spans="1:18" x14ac:dyDescent="0.25">
      <c r="A6660" s="81">
        <v>6629</v>
      </c>
      <c r="B6660" s="93">
        <f t="shared" si="1445"/>
        <v>2.340308123865923E-55</v>
      </c>
      <c r="C6660" s="178">
        <f t="shared" si="1446"/>
        <v>2.3350287917939231E-55</v>
      </c>
      <c r="D6660" s="165">
        <f t="shared" si="1447"/>
        <v>2.2558277767625785E-3</v>
      </c>
      <c r="E6660" s="166">
        <f t="shared" si="1457"/>
        <v>24.291375447755232</v>
      </c>
      <c r="F6660" s="167">
        <f t="shared" si="1458"/>
        <v>14.956138159935948</v>
      </c>
      <c r="G6660" s="167">
        <f t="shared" si="1448"/>
        <v>519756.06018498499</v>
      </c>
      <c r="H6660" s="167">
        <f t="shared" si="1449"/>
        <v>271299.98899881309</v>
      </c>
      <c r="I6660" s="168">
        <f t="shared" si="1450"/>
        <v>791056.04918379802</v>
      </c>
      <c r="J6660" s="168">
        <f t="shared" si="1452"/>
        <v>726173.38728911919</v>
      </c>
      <c r="K6660" s="94"/>
      <c r="L6660" s="265">
        <f t="shared" si="1451"/>
        <v>301449.20070935716</v>
      </c>
      <c r="M6660" s="265">
        <f>$G6660*NonHospFrac+theModel!$H6660*NonHospFrac</f>
        <v>489606.84847444098</v>
      </c>
      <c r="N6660" s="266">
        <f t="shared" si="1453"/>
        <v>791056.04918379814</v>
      </c>
      <c r="O6660" s="158"/>
      <c r="P6660" s="265">
        <f t="shared" si="1454"/>
        <v>276724.2440034122</v>
      </c>
      <c r="Q6660" s="265">
        <f t="shared" si="1455"/>
        <v>489605.28822382196</v>
      </c>
      <c r="R6660" s="266">
        <f t="shared" si="1456"/>
        <v>766329.53222723422</v>
      </c>
    </row>
    <row r="6661" spans="1:18" x14ac:dyDescent="0.25">
      <c r="A6661" s="81">
        <v>6630</v>
      </c>
      <c r="B6661" s="93">
        <f t="shared" si="1445"/>
        <v>2.2965900932919875E-55</v>
      </c>
      <c r="C6661" s="178">
        <f t="shared" si="1446"/>
        <v>2.2914093815677017E-55</v>
      </c>
      <c r="D6661" s="165">
        <f t="shared" si="1447"/>
        <v>2.2558277767625785E-3</v>
      </c>
      <c r="E6661" s="166">
        <f t="shared" si="1457"/>
        <v>24.291375447755232</v>
      </c>
      <c r="F6661" s="167">
        <f t="shared" si="1458"/>
        <v>14.958393987712711</v>
      </c>
      <c r="G6661" s="167">
        <f t="shared" si="1448"/>
        <v>519834.4547641984</v>
      </c>
      <c r="H6661" s="167">
        <f t="shared" si="1449"/>
        <v>271299.98899881309</v>
      </c>
      <c r="I6661" s="168">
        <f t="shared" si="1450"/>
        <v>791134.44376301148</v>
      </c>
      <c r="J6661" s="168">
        <f t="shared" si="1452"/>
        <v>726233.21670366288</v>
      </c>
      <c r="K6661" s="94"/>
      <c r="L6661" s="265">
        <f t="shared" si="1451"/>
        <v>301479.07467753952</v>
      </c>
      <c r="M6661" s="265">
        <f>$G6661*NonHospFrac+theModel!$H6661*NonHospFrac</f>
        <v>489655.36908547196</v>
      </c>
      <c r="N6661" s="266">
        <f t="shared" si="1453"/>
        <v>791134.44376301148</v>
      </c>
      <c r="O6661" s="158"/>
      <c r="P6661" s="265">
        <f t="shared" si="1454"/>
        <v>276747.04330974666</v>
      </c>
      <c r="Q6661" s="265">
        <f t="shared" si="1455"/>
        <v>489653.80883485294</v>
      </c>
      <c r="R6661" s="266">
        <f t="shared" si="1456"/>
        <v>766400.85214459966</v>
      </c>
    </row>
    <row r="6662" spans="1:18" x14ac:dyDescent="0.25">
      <c r="A6662" s="81">
        <v>6631</v>
      </c>
      <c r="B6662" s="93">
        <f t="shared" si="1445"/>
        <v>2.2536887356073065E-55</v>
      </c>
      <c r="C6662" s="178">
        <f t="shared" si="1446"/>
        <v>2.2486048019573464E-55</v>
      </c>
      <c r="D6662" s="165">
        <f t="shared" si="1447"/>
        <v>2.2558277767625785E-3</v>
      </c>
      <c r="E6662" s="166">
        <f t="shared" si="1457"/>
        <v>24.291375447755232</v>
      </c>
      <c r="F6662" s="167">
        <f t="shared" si="1458"/>
        <v>14.960649815489473</v>
      </c>
      <c r="G6662" s="167">
        <f t="shared" si="1448"/>
        <v>519912.8493434118</v>
      </c>
      <c r="H6662" s="167">
        <f t="shared" si="1449"/>
        <v>271299.98899881309</v>
      </c>
      <c r="I6662" s="168">
        <f t="shared" si="1450"/>
        <v>791212.83834222495</v>
      </c>
      <c r="J6662" s="168">
        <f t="shared" si="1452"/>
        <v>726293.04367944191</v>
      </c>
      <c r="K6662" s="94"/>
      <c r="L6662" s="265">
        <f t="shared" si="1451"/>
        <v>301508.94864572195</v>
      </c>
      <c r="M6662" s="265">
        <f>$G6662*NonHospFrac+theModel!$H6662*NonHospFrac</f>
        <v>489703.88969650294</v>
      </c>
      <c r="N6662" s="266">
        <f t="shared" si="1453"/>
        <v>791212.83834222495</v>
      </c>
      <c r="O6662" s="158"/>
      <c r="P6662" s="265">
        <f t="shared" si="1454"/>
        <v>276769.84168673656</v>
      </c>
      <c r="Q6662" s="265">
        <f t="shared" si="1455"/>
        <v>489702.32944588392</v>
      </c>
      <c r="R6662" s="266">
        <f t="shared" si="1456"/>
        <v>766472.17113262042</v>
      </c>
    </row>
    <row r="6663" spans="1:18" x14ac:dyDescent="0.25">
      <c r="A6663" s="81">
        <v>6632</v>
      </c>
      <c r="B6663" s="93">
        <f t="shared" si="1445"/>
        <v>2.2115887949872398E-55</v>
      </c>
      <c r="C6663" s="178">
        <f t="shared" si="1446"/>
        <v>2.2065998315527307E-55</v>
      </c>
      <c r="D6663" s="165">
        <f t="shared" si="1447"/>
        <v>2.2558277767625785E-3</v>
      </c>
      <c r="E6663" s="166">
        <f t="shared" si="1457"/>
        <v>24.291375447755232</v>
      </c>
      <c r="F6663" s="167">
        <f t="shared" si="1458"/>
        <v>14.962905643266236</v>
      </c>
      <c r="G6663" s="167">
        <f t="shared" si="1448"/>
        <v>519991.24392262514</v>
      </c>
      <c r="H6663" s="167">
        <f t="shared" si="1449"/>
        <v>271299.98899881309</v>
      </c>
      <c r="I6663" s="168">
        <f t="shared" si="1450"/>
        <v>791291.23292143829</v>
      </c>
      <c r="J6663" s="168">
        <f t="shared" si="1452"/>
        <v>726352.86821655557</v>
      </c>
      <c r="K6663" s="94"/>
      <c r="L6663" s="265">
        <f t="shared" si="1451"/>
        <v>301538.82261390437</v>
      </c>
      <c r="M6663" s="265">
        <f>$G6663*NonHospFrac+theModel!$H6663*NonHospFrac</f>
        <v>489752.41030753381</v>
      </c>
      <c r="N6663" s="266">
        <f t="shared" si="1453"/>
        <v>791291.23292143818</v>
      </c>
      <c r="O6663" s="158"/>
      <c r="P6663" s="265">
        <f t="shared" si="1454"/>
        <v>276792.63913441973</v>
      </c>
      <c r="Q6663" s="265">
        <f t="shared" si="1455"/>
        <v>489750.85005691479</v>
      </c>
      <c r="R6663" s="266">
        <f t="shared" si="1456"/>
        <v>766543.48919133446</v>
      </c>
    </row>
    <row r="6664" spans="1:18" x14ac:dyDescent="0.25">
      <c r="A6664" s="81">
        <v>6633</v>
      </c>
      <c r="B6664" s="93">
        <f t="shared" si="1445"/>
        <v>2.1702753005929586E-55</v>
      </c>
      <c r="C6664" s="178">
        <f t="shared" si="1446"/>
        <v>2.1653795332866594E-55</v>
      </c>
      <c r="D6664" s="165">
        <f t="shared" si="1447"/>
        <v>2.2558277767625785E-3</v>
      </c>
      <c r="E6664" s="166">
        <f t="shared" si="1457"/>
        <v>24.291375447755232</v>
      </c>
      <c r="F6664" s="167">
        <f t="shared" si="1458"/>
        <v>14.965161471042999</v>
      </c>
      <c r="G6664" s="167">
        <f t="shared" si="1448"/>
        <v>520069.63850183866</v>
      </c>
      <c r="H6664" s="167">
        <f t="shared" si="1449"/>
        <v>271299.98899881309</v>
      </c>
      <c r="I6664" s="168">
        <f t="shared" si="1450"/>
        <v>791369.62750065175</v>
      </c>
      <c r="J6664" s="168">
        <f t="shared" si="1452"/>
        <v>726412.69031510339</v>
      </c>
      <c r="K6664" s="94"/>
      <c r="L6664" s="265">
        <f t="shared" si="1451"/>
        <v>301568.69658208685</v>
      </c>
      <c r="M6664" s="265">
        <f>$G6664*NonHospFrac+theModel!$H6664*NonHospFrac</f>
        <v>489800.9309185649</v>
      </c>
      <c r="N6664" s="266">
        <f t="shared" si="1453"/>
        <v>791369.62750065175</v>
      </c>
      <c r="O6664" s="158"/>
      <c r="P6664" s="265">
        <f t="shared" si="1454"/>
        <v>276815.43565283407</v>
      </c>
      <c r="Q6664" s="265">
        <f t="shared" si="1455"/>
        <v>489799.37066794588</v>
      </c>
      <c r="R6664" s="266">
        <f t="shared" si="1456"/>
        <v>766614.80632077996</v>
      </c>
    </row>
    <row r="6665" spans="1:18" x14ac:dyDescent="0.25">
      <c r="A6665" s="81">
        <v>6634</v>
      </c>
      <c r="B6665" s="93">
        <f t="shared" si="1445"/>
        <v>2.1297335612478085E-55</v>
      </c>
      <c r="C6665" s="178">
        <f t="shared" si="1446"/>
        <v>2.1249292491232422E-55</v>
      </c>
      <c r="D6665" s="165">
        <f t="shared" si="1447"/>
        <v>2.2558277767625785E-3</v>
      </c>
      <c r="E6665" s="166">
        <f t="shared" si="1457"/>
        <v>24.291375447755232</v>
      </c>
      <c r="F6665" s="167">
        <f t="shared" si="1458"/>
        <v>14.967417298819761</v>
      </c>
      <c r="G6665" s="167">
        <f t="shared" si="1448"/>
        <v>520148.03308105207</v>
      </c>
      <c r="H6665" s="167">
        <f t="shared" si="1449"/>
        <v>271299.98899881309</v>
      </c>
      <c r="I6665" s="168">
        <f t="shared" si="1450"/>
        <v>791448.02207986522</v>
      </c>
      <c r="J6665" s="168">
        <f t="shared" si="1452"/>
        <v>726472.50997518469</v>
      </c>
      <c r="K6665" s="94"/>
      <c r="L6665" s="265">
        <f t="shared" si="1451"/>
        <v>301598.57055026921</v>
      </c>
      <c r="M6665" s="265">
        <f>$G6665*NonHospFrac+theModel!$H6665*NonHospFrac</f>
        <v>489849.45152959588</v>
      </c>
      <c r="N6665" s="266">
        <f t="shared" si="1453"/>
        <v>791448.0220798651</v>
      </c>
      <c r="O6665" s="158"/>
      <c r="P6665" s="265">
        <f t="shared" si="1454"/>
        <v>276838.23124201735</v>
      </c>
      <c r="Q6665" s="265">
        <f t="shared" si="1455"/>
        <v>489847.89127897687</v>
      </c>
      <c r="R6665" s="266">
        <f t="shared" si="1456"/>
        <v>766686.12252099416</v>
      </c>
    </row>
    <row r="6666" spans="1:18" x14ac:dyDescent="0.25">
      <c r="A6666" s="81">
        <v>6635</v>
      </c>
      <c r="B6666" s="93">
        <f t="shared" si="1445"/>
        <v>2.0899491602129421E-55</v>
      </c>
      <c r="C6666" s="178">
        <f t="shared" si="1446"/>
        <v>2.0852345948453122E-55</v>
      </c>
      <c r="D6666" s="165">
        <f t="shared" si="1447"/>
        <v>2.2558277767625785E-3</v>
      </c>
      <c r="E6666" s="166">
        <f t="shared" si="1457"/>
        <v>24.291375447755232</v>
      </c>
      <c r="F6666" s="167">
        <f t="shared" si="1458"/>
        <v>14.969673126596524</v>
      </c>
      <c r="G6666" s="167">
        <f t="shared" si="1448"/>
        <v>520226.42766026547</v>
      </c>
      <c r="H6666" s="167">
        <f t="shared" si="1449"/>
        <v>271299.98899881309</v>
      </c>
      <c r="I6666" s="168">
        <f t="shared" si="1450"/>
        <v>791526.41665907856</v>
      </c>
      <c r="J6666" s="168">
        <f t="shared" si="1452"/>
        <v>726532.32719689875</v>
      </c>
      <c r="K6666" s="94"/>
      <c r="L6666" s="265">
        <f t="shared" si="1451"/>
        <v>301628.4445184517</v>
      </c>
      <c r="M6666" s="265">
        <f>$G6666*NonHospFrac+theModel!$H6666*NonHospFrac</f>
        <v>489897.97214062687</v>
      </c>
      <c r="N6666" s="266">
        <f t="shared" si="1453"/>
        <v>791526.41665907856</v>
      </c>
      <c r="O6666" s="158"/>
      <c r="P6666" s="265">
        <f t="shared" si="1454"/>
        <v>276861.02590200765</v>
      </c>
      <c r="Q6666" s="265">
        <f t="shared" si="1455"/>
        <v>489896.41189000785</v>
      </c>
      <c r="R6666" s="266">
        <f t="shared" si="1456"/>
        <v>766757.43779201549</v>
      </c>
    </row>
    <row r="6667" spans="1:18" x14ac:dyDescent="0.25">
      <c r="A6667" s="81">
        <v>6636</v>
      </c>
      <c r="B6667" s="93">
        <f t="shared" si="1445"/>
        <v>2.0509079500610231E-55</v>
      </c>
      <c r="C6667" s="178">
        <f t="shared" si="1446"/>
        <v>2.0462814549396922E-55</v>
      </c>
      <c r="D6667" s="165">
        <f t="shared" si="1447"/>
        <v>2.2558277767625785E-3</v>
      </c>
      <c r="E6667" s="166">
        <f t="shared" si="1457"/>
        <v>24.291375447755232</v>
      </c>
      <c r="F6667" s="167">
        <f t="shared" si="1458"/>
        <v>14.971928954373286</v>
      </c>
      <c r="G6667" s="167">
        <f t="shared" si="1448"/>
        <v>520304.82223947882</v>
      </c>
      <c r="H6667" s="167">
        <f t="shared" si="1449"/>
        <v>271299.98899881309</v>
      </c>
      <c r="I6667" s="168">
        <f t="shared" si="1450"/>
        <v>791604.81123829191</v>
      </c>
      <c r="J6667" s="168">
        <f t="shared" si="1452"/>
        <v>726592.14198034513</v>
      </c>
      <c r="K6667" s="94"/>
      <c r="L6667" s="265">
        <f t="shared" si="1451"/>
        <v>301658.31848663406</v>
      </c>
      <c r="M6667" s="265">
        <f>$G6667*NonHospFrac+theModel!$H6667*NonHospFrac</f>
        <v>489946.49275165785</v>
      </c>
      <c r="N6667" s="266">
        <f t="shared" si="1453"/>
        <v>791604.81123829191</v>
      </c>
      <c r="O6667" s="158"/>
      <c r="P6667" s="265">
        <f t="shared" si="1454"/>
        <v>276883.81963284267</v>
      </c>
      <c r="Q6667" s="265">
        <f t="shared" si="1455"/>
        <v>489944.93250103883</v>
      </c>
      <c r="R6667" s="266">
        <f t="shared" si="1456"/>
        <v>766828.75213388144</v>
      </c>
    </row>
    <row r="6668" spans="1:18" x14ac:dyDescent="0.25">
      <c r="A6668" s="81">
        <v>6637</v>
      </c>
      <c r="B6668" s="93">
        <f t="shared" si="1445"/>
        <v>2.0125960476449209E-55</v>
      </c>
      <c r="C6668" s="178">
        <f t="shared" si="1446"/>
        <v>2.008055977577241E-55</v>
      </c>
      <c r="D6668" s="165">
        <f t="shared" si="1447"/>
        <v>2.2558277767625785E-3</v>
      </c>
      <c r="E6668" s="166">
        <f t="shared" si="1457"/>
        <v>24.291375447755232</v>
      </c>
      <c r="F6668" s="167">
        <f t="shared" si="1458"/>
        <v>14.974184782150049</v>
      </c>
      <c r="G6668" s="167">
        <f t="shared" si="1448"/>
        <v>520383.21681869234</v>
      </c>
      <c r="H6668" s="167">
        <f t="shared" si="1449"/>
        <v>271299.98899881309</v>
      </c>
      <c r="I6668" s="168">
        <f t="shared" si="1450"/>
        <v>791683.20581750548</v>
      </c>
      <c r="J6668" s="168">
        <f t="shared" si="1452"/>
        <v>726651.95432562334</v>
      </c>
      <c r="K6668" s="94"/>
      <c r="L6668" s="265">
        <f t="shared" si="1451"/>
        <v>301688.19245481654</v>
      </c>
      <c r="M6668" s="265">
        <f>$G6668*NonHospFrac+theModel!$H6668*NonHospFrac</f>
        <v>489995.01336268883</v>
      </c>
      <c r="N6668" s="266">
        <f t="shared" si="1453"/>
        <v>791683.20581750537</v>
      </c>
      <c r="O6668" s="158"/>
      <c r="P6668" s="265">
        <f t="shared" si="1454"/>
        <v>276906.61243456043</v>
      </c>
      <c r="Q6668" s="265">
        <f t="shared" si="1455"/>
        <v>489993.45311206981</v>
      </c>
      <c r="R6668" s="266">
        <f t="shared" si="1456"/>
        <v>766900.06554663018</v>
      </c>
    </row>
    <row r="6669" spans="1:18" x14ac:dyDescent="0.25">
      <c r="A6669" s="81">
        <v>6638</v>
      </c>
      <c r="B6669" s="93">
        <f t="shared" si="1445"/>
        <v>1.9749998291612997E-55</v>
      </c>
      <c r="C6669" s="178">
        <f t="shared" si="1446"/>
        <v>1.9705445696875762E-55</v>
      </c>
      <c r="D6669" s="165">
        <f t="shared" si="1447"/>
        <v>2.2558277767625785E-3</v>
      </c>
      <c r="E6669" s="166">
        <f t="shared" si="1457"/>
        <v>24.291375447755232</v>
      </c>
      <c r="F6669" s="167">
        <f t="shared" si="1458"/>
        <v>14.976440609926811</v>
      </c>
      <c r="G6669" s="167">
        <f t="shared" si="1448"/>
        <v>520461.61139790574</v>
      </c>
      <c r="H6669" s="167">
        <f t="shared" si="1449"/>
        <v>271299.98899881309</v>
      </c>
      <c r="I6669" s="168">
        <f t="shared" si="1450"/>
        <v>791761.60039671883</v>
      </c>
      <c r="J6669" s="168">
        <f t="shared" si="1452"/>
        <v>726711.76423283247</v>
      </c>
      <c r="K6669" s="94"/>
      <c r="L6669" s="265">
        <f t="shared" si="1451"/>
        <v>301718.06642299891</v>
      </c>
      <c r="M6669" s="265">
        <f>$G6669*NonHospFrac+theModel!$H6669*NonHospFrac</f>
        <v>490043.53397371992</v>
      </c>
      <c r="N6669" s="266">
        <f t="shared" si="1453"/>
        <v>791761.60039671883</v>
      </c>
      <c r="O6669" s="158"/>
      <c r="P6669" s="265">
        <f t="shared" si="1454"/>
        <v>276929.40430719859</v>
      </c>
      <c r="Q6669" s="265">
        <f t="shared" si="1455"/>
        <v>490041.97372310091</v>
      </c>
      <c r="R6669" s="266">
        <f t="shared" si="1456"/>
        <v>766971.37803029944</v>
      </c>
    </row>
    <row r="6670" spans="1:18" x14ac:dyDescent="0.25">
      <c r="A6670" s="81">
        <v>6639</v>
      </c>
      <c r="B6670" s="93">
        <f t="shared" si="1445"/>
        <v>1.9381059253055E-55</v>
      </c>
      <c r="C6670" s="178">
        <f t="shared" si="1446"/>
        <v>1.9337338921248878E-55</v>
      </c>
      <c r="D6670" s="165">
        <f t="shared" si="1447"/>
        <v>2.2558277767625785E-3</v>
      </c>
      <c r="E6670" s="166">
        <f t="shared" si="1457"/>
        <v>24.291375447755232</v>
      </c>
      <c r="F6670" s="167">
        <f t="shared" si="1458"/>
        <v>14.978696437703574</v>
      </c>
      <c r="G6670" s="167">
        <f t="shared" si="1448"/>
        <v>520540.0059771192</v>
      </c>
      <c r="H6670" s="167">
        <f t="shared" si="1449"/>
        <v>271299.98899881309</v>
      </c>
      <c r="I6670" s="168">
        <f t="shared" si="1450"/>
        <v>791839.99497593229</v>
      </c>
      <c r="J6670" s="168">
        <f t="shared" si="1452"/>
        <v>726771.57170207205</v>
      </c>
      <c r="K6670" s="94"/>
      <c r="L6670" s="265">
        <f t="shared" si="1451"/>
        <v>301747.94039118139</v>
      </c>
      <c r="M6670" s="265">
        <f>$G6670*NonHospFrac+theModel!$H6670*NonHospFrac</f>
        <v>490092.05458475091</v>
      </c>
      <c r="N6670" s="266">
        <f t="shared" si="1453"/>
        <v>791839.99497593229</v>
      </c>
      <c r="O6670" s="158"/>
      <c r="P6670" s="265">
        <f t="shared" si="1454"/>
        <v>276952.19525079528</v>
      </c>
      <c r="Q6670" s="265">
        <f t="shared" si="1455"/>
        <v>490090.49433413189</v>
      </c>
      <c r="R6670" s="266">
        <f t="shared" si="1456"/>
        <v>767042.68958492717</v>
      </c>
    </row>
    <row r="6671" spans="1:18" x14ac:dyDescent="0.25">
      <c r="A6671" s="81">
        <v>6640</v>
      </c>
      <c r="B6671" s="93">
        <f t="shared" si="1445"/>
        <v>1.9019012165178366E-55</v>
      </c>
      <c r="C6671" s="178">
        <f t="shared" si="1446"/>
        <v>1.8976108549249569E-55</v>
      </c>
      <c r="D6671" s="165">
        <f t="shared" si="1447"/>
        <v>2.2558277767625785E-3</v>
      </c>
      <c r="E6671" s="166">
        <f t="shared" si="1457"/>
        <v>24.291375447755232</v>
      </c>
      <c r="F6671" s="167">
        <f t="shared" si="1458"/>
        <v>14.980952265480337</v>
      </c>
      <c r="G6671" s="167">
        <f t="shared" si="1448"/>
        <v>520618.40055633255</v>
      </c>
      <c r="H6671" s="167">
        <f t="shared" si="1449"/>
        <v>271299.98899881309</v>
      </c>
      <c r="I6671" s="168">
        <f t="shared" si="1450"/>
        <v>791918.38955514564</v>
      </c>
      <c r="J6671" s="168">
        <f t="shared" si="1452"/>
        <v>726831.37673344137</v>
      </c>
      <c r="K6671" s="94"/>
      <c r="L6671" s="265">
        <f t="shared" si="1451"/>
        <v>301777.81435936375</v>
      </c>
      <c r="M6671" s="265">
        <f>$G6671*NonHospFrac+theModel!$H6671*NonHospFrac</f>
        <v>490140.57519578189</v>
      </c>
      <c r="N6671" s="266">
        <f t="shared" si="1453"/>
        <v>791918.38955514564</v>
      </c>
      <c r="O6671" s="158"/>
      <c r="P6671" s="265">
        <f t="shared" si="1454"/>
        <v>276974.98526538815</v>
      </c>
      <c r="Q6671" s="265">
        <f t="shared" si="1455"/>
        <v>490139.01494516287</v>
      </c>
      <c r="R6671" s="266">
        <f t="shared" si="1456"/>
        <v>767114.00021055108</v>
      </c>
    </row>
    <row r="6672" spans="1:18" x14ac:dyDescent="0.25">
      <c r="A6672" s="81">
        <v>6641</v>
      </c>
      <c r="B6672" s="93">
        <f t="shared" si="1445"/>
        <v>1.866372828317806E-55</v>
      </c>
      <c r="C6672" s="178">
        <f t="shared" si="1446"/>
        <v>1.8621626126498918E-55</v>
      </c>
      <c r="D6672" s="165">
        <f t="shared" si="1447"/>
        <v>2.2558277767625785E-3</v>
      </c>
      <c r="E6672" s="166">
        <f t="shared" si="1457"/>
        <v>24.291375447755232</v>
      </c>
      <c r="F6672" s="167">
        <f t="shared" si="1458"/>
        <v>14.983208093257099</v>
      </c>
      <c r="G6672" s="167">
        <f t="shared" si="1448"/>
        <v>520696.79513554601</v>
      </c>
      <c r="H6672" s="167">
        <f t="shared" si="1449"/>
        <v>271299.98899881309</v>
      </c>
      <c r="I6672" s="168">
        <f t="shared" si="1450"/>
        <v>791996.7841343591</v>
      </c>
      <c r="J6672" s="168">
        <f t="shared" si="1452"/>
        <v>726891.17932703998</v>
      </c>
      <c r="K6672" s="94"/>
      <c r="L6672" s="265">
        <f t="shared" si="1451"/>
        <v>301807.68832754623</v>
      </c>
      <c r="M6672" s="265">
        <f>$G6672*NonHospFrac+theModel!$H6672*NonHospFrac</f>
        <v>490189.09580681287</v>
      </c>
      <c r="N6672" s="266">
        <f t="shared" si="1453"/>
        <v>791996.7841343591</v>
      </c>
      <c r="O6672" s="158"/>
      <c r="P6672" s="265">
        <f t="shared" si="1454"/>
        <v>276997.77435101522</v>
      </c>
      <c r="Q6672" s="265">
        <f t="shared" si="1455"/>
        <v>490187.53555619385</v>
      </c>
      <c r="R6672" s="266">
        <f t="shared" si="1456"/>
        <v>767185.30990720913</v>
      </c>
    </row>
    <row r="6673" spans="1:18" x14ac:dyDescent="0.25">
      <c r="A6673" s="81">
        <v>6642</v>
      </c>
      <c r="B6673" s="93">
        <f t="shared" si="1445"/>
        <v>1.8315081267263272E-55</v>
      </c>
      <c r="C6673" s="178">
        <f t="shared" si="1446"/>
        <v>1.8273765598206914E-55</v>
      </c>
      <c r="D6673" s="165">
        <f t="shared" si="1447"/>
        <v>2.2558277767625785E-3</v>
      </c>
      <c r="E6673" s="166">
        <f t="shared" si="1457"/>
        <v>24.291375447755232</v>
      </c>
      <c r="F6673" s="167">
        <f t="shared" si="1458"/>
        <v>14.985463921033862</v>
      </c>
      <c r="G6673" s="167">
        <f t="shared" si="1448"/>
        <v>520775.18971475947</v>
      </c>
      <c r="H6673" s="167">
        <f t="shared" si="1449"/>
        <v>271299.98899881309</v>
      </c>
      <c r="I6673" s="168">
        <f t="shared" si="1450"/>
        <v>792075.17871357256</v>
      </c>
      <c r="J6673" s="168">
        <f t="shared" si="1452"/>
        <v>726950.97948296717</v>
      </c>
      <c r="K6673" s="94"/>
      <c r="L6673" s="265">
        <f t="shared" si="1451"/>
        <v>301837.56229572865</v>
      </c>
      <c r="M6673" s="265">
        <f>$G6673*NonHospFrac+theModel!$H6673*NonHospFrac</f>
        <v>490237.61641784385</v>
      </c>
      <c r="N6673" s="266">
        <f t="shared" si="1453"/>
        <v>792075.17871357244</v>
      </c>
      <c r="O6673" s="158"/>
      <c r="P6673" s="265">
        <f t="shared" si="1454"/>
        <v>277020.56250771426</v>
      </c>
      <c r="Q6673" s="265">
        <f t="shared" si="1455"/>
        <v>490236.05616722483</v>
      </c>
      <c r="R6673" s="266">
        <f t="shared" si="1456"/>
        <v>767256.61867493903</v>
      </c>
    </row>
    <row r="6674" spans="1:18" x14ac:dyDescent="0.25">
      <c r="A6674" s="81">
        <v>6643</v>
      </c>
      <c r="B6674" s="93">
        <f t="shared" si="1445"/>
        <v>1.79729471377264E-55</v>
      </c>
      <c r="C6674" s="178">
        <f t="shared" si="1446"/>
        <v>1.7932403264342833E-55</v>
      </c>
      <c r="D6674" s="165">
        <f t="shared" si="1447"/>
        <v>2.2558277767625785E-3</v>
      </c>
      <c r="E6674" s="166">
        <f t="shared" si="1457"/>
        <v>24.291375447755232</v>
      </c>
      <c r="F6674" s="167">
        <f t="shared" si="1458"/>
        <v>14.987719748810624</v>
      </c>
      <c r="G6674" s="167">
        <f t="shared" si="1448"/>
        <v>520853.58429397288</v>
      </c>
      <c r="H6674" s="167">
        <f t="shared" si="1449"/>
        <v>271299.98899881309</v>
      </c>
      <c r="I6674" s="168">
        <f t="shared" si="1450"/>
        <v>792153.57329278602</v>
      </c>
      <c r="J6674" s="168">
        <f t="shared" si="1452"/>
        <v>727010.77720132226</v>
      </c>
      <c r="K6674" s="94"/>
      <c r="L6674" s="265">
        <f t="shared" si="1451"/>
        <v>301867.43626391108</v>
      </c>
      <c r="M6674" s="265">
        <f>$G6674*NonHospFrac+theModel!$H6674*NonHospFrac</f>
        <v>490286.13702887483</v>
      </c>
      <c r="N6674" s="266">
        <f t="shared" si="1453"/>
        <v>792153.57329278591</v>
      </c>
      <c r="O6674" s="158"/>
      <c r="P6674" s="265">
        <f t="shared" si="1454"/>
        <v>277043.34973552317</v>
      </c>
      <c r="Q6674" s="265">
        <f t="shared" si="1455"/>
        <v>490284.57677825581</v>
      </c>
      <c r="R6674" s="266">
        <f t="shared" si="1456"/>
        <v>767327.92651377898</v>
      </c>
    </row>
    <row r="6675" spans="1:18" x14ac:dyDescent="0.25">
      <c r="A6675" s="81">
        <v>6644</v>
      </c>
      <c r="B6675" s="93">
        <f t="shared" si="1445"/>
        <v>1.76372042308598E-55</v>
      </c>
      <c r="C6675" s="178">
        <f t="shared" si="1446"/>
        <v>1.7597417735651393E-55</v>
      </c>
      <c r="D6675" s="165">
        <f t="shared" si="1447"/>
        <v>2.2558277767625785E-3</v>
      </c>
      <c r="E6675" s="166">
        <f t="shared" si="1457"/>
        <v>24.291375447755232</v>
      </c>
      <c r="F6675" s="167">
        <f t="shared" si="1458"/>
        <v>14.989975576587387</v>
      </c>
      <c r="G6675" s="167">
        <f t="shared" si="1448"/>
        <v>520931.9788731864</v>
      </c>
      <c r="H6675" s="167">
        <f t="shared" si="1449"/>
        <v>271299.98899881309</v>
      </c>
      <c r="I6675" s="168">
        <f t="shared" si="1450"/>
        <v>792231.96787199948</v>
      </c>
      <c r="J6675" s="168">
        <f t="shared" si="1452"/>
        <v>727070.57248220465</v>
      </c>
      <c r="K6675" s="94"/>
      <c r="L6675" s="265">
        <f t="shared" si="1451"/>
        <v>301897.31023209356</v>
      </c>
      <c r="M6675" s="265">
        <f>$G6675*NonHospFrac+theModel!$H6675*NonHospFrac</f>
        <v>490334.65763990593</v>
      </c>
      <c r="N6675" s="266">
        <f t="shared" si="1453"/>
        <v>792231.96787199948</v>
      </c>
      <c r="O6675" s="158"/>
      <c r="P6675" s="265">
        <f t="shared" si="1454"/>
        <v>277066.13603447989</v>
      </c>
      <c r="Q6675" s="265">
        <f t="shared" si="1455"/>
        <v>490333.09738928691</v>
      </c>
      <c r="R6675" s="266">
        <f t="shared" si="1456"/>
        <v>767399.2334237668</v>
      </c>
    </row>
    <row r="6676" spans="1:18" x14ac:dyDescent="0.25">
      <c r="A6676" s="81">
        <v>6645</v>
      </c>
      <c r="B6676" s="93">
        <f t="shared" si="1445"/>
        <v>1.7307733155687972E-55</v>
      </c>
      <c r="C6676" s="178">
        <f t="shared" si="1446"/>
        <v>1.7268689890482575E-55</v>
      </c>
      <c r="D6676" s="165">
        <f t="shared" si="1447"/>
        <v>2.2558277767625785E-3</v>
      </c>
      <c r="E6676" s="166">
        <f t="shared" si="1457"/>
        <v>24.291375447755232</v>
      </c>
      <c r="F6676" s="167">
        <f t="shared" si="1458"/>
        <v>14.99223140436415</v>
      </c>
      <c r="G6676" s="167">
        <f t="shared" si="1448"/>
        <v>521010.37345239968</v>
      </c>
      <c r="H6676" s="167">
        <f t="shared" si="1449"/>
        <v>271299.98899881309</v>
      </c>
      <c r="I6676" s="168">
        <f t="shared" si="1450"/>
        <v>792310.36245121271</v>
      </c>
      <c r="J6676" s="168">
        <f t="shared" si="1452"/>
        <v>727130.36532571353</v>
      </c>
      <c r="K6676" s="94"/>
      <c r="L6676" s="265">
        <f t="shared" si="1451"/>
        <v>301927.18420027592</v>
      </c>
      <c r="M6676" s="265">
        <f>$G6676*NonHospFrac+theModel!$H6676*NonHospFrac</f>
        <v>490383.17825093679</v>
      </c>
      <c r="N6676" s="266">
        <f t="shared" si="1453"/>
        <v>792310.36245121271</v>
      </c>
      <c r="O6676" s="158"/>
      <c r="P6676" s="265">
        <f t="shared" si="1454"/>
        <v>277088.92140462209</v>
      </c>
      <c r="Q6676" s="265">
        <f t="shared" si="1455"/>
        <v>490381.61800031777</v>
      </c>
      <c r="R6676" s="266">
        <f t="shared" si="1456"/>
        <v>767470.53940493986</v>
      </c>
    </row>
    <row r="6677" spans="1:18" x14ac:dyDescent="0.25">
      <c r="A6677" s="81">
        <v>6646</v>
      </c>
      <c r="B6677" s="93">
        <f t="shared" si="1445"/>
        <v>1.6984416751514669E-55</v>
      </c>
      <c r="C6677" s="178">
        <f t="shared" si="1446"/>
        <v>1.6946102832434491E-55</v>
      </c>
      <c r="D6677" s="165">
        <f t="shared" si="1447"/>
        <v>2.2558277767625785E-3</v>
      </c>
      <c r="E6677" s="166">
        <f t="shared" si="1457"/>
        <v>24.291375447755232</v>
      </c>
      <c r="F6677" s="167">
        <f t="shared" si="1458"/>
        <v>14.994487232140912</v>
      </c>
      <c r="G6677" s="167">
        <f t="shared" si="1448"/>
        <v>521088.76803161314</v>
      </c>
      <c r="H6677" s="167">
        <f t="shared" si="1449"/>
        <v>271299.98899881309</v>
      </c>
      <c r="I6677" s="168">
        <f t="shared" si="1450"/>
        <v>792388.75703042629</v>
      </c>
      <c r="J6677" s="168">
        <f t="shared" si="1452"/>
        <v>727190.15573194867</v>
      </c>
      <c r="K6677" s="94"/>
      <c r="L6677" s="265">
        <f t="shared" si="1451"/>
        <v>301957.05816845834</v>
      </c>
      <c r="M6677" s="265">
        <f>$G6677*NonHospFrac+theModel!$H6677*NonHospFrac</f>
        <v>490431.69886196789</v>
      </c>
      <c r="N6677" s="266">
        <f t="shared" si="1453"/>
        <v>792388.75703042629</v>
      </c>
      <c r="O6677" s="158"/>
      <c r="P6677" s="265">
        <f t="shared" si="1454"/>
        <v>277111.70584598777</v>
      </c>
      <c r="Q6677" s="265">
        <f t="shared" si="1455"/>
        <v>490430.13861134887</v>
      </c>
      <c r="R6677" s="266">
        <f t="shared" si="1456"/>
        <v>767541.8444573367</v>
      </c>
    </row>
    <row r="6678" spans="1:18" x14ac:dyDescent="0.25">
      <c r="A6678" s="81">
        <v>6647</v>
      </c>
      <c r="B6678" s="93">
        <f t="shared" si="1445"/>
        <v>1.6667140046259035E-55</v>
      </c>
      <c r="C6678" s="178">
        <f t="shared" si="1446"/>
        <v>1.662954184878349E-55</v>
      </c>
      <c r="D6678" s="165">
        <f t="shared" si="1447"/>
        <v>2.2558277767625785E-3</v>
      </c>
      <c r="E6678" s="166">
        <f t="shared" si="1457"/>
        <v>24.291375447755232</v>
      </c>
      <c r="F6678" s="167">
        <f t="shared" si="1458"/>
        <v>14.996743059917675</v>
      </c>
      <c r="G6678" s="167">
        <f t="shared" si="1448"/>
        <v>521167.16261082655</v>
      </c>
      <c r="H6678" s="167">
        <f t="shared" si="1449"/>
        <v>271299.98899881309</v>
      </c>
      <c r="I6678" s="168">
        <f t="shared" si="1450"/>
        <v>792467.15160963964</v>
      </c>
      <c r="J6678" s="168">
        <f t="shared" si="1452"/>
        <v>727249.94370100892</v>
      </c>
      <c r="K6678" s="94"/>
      <c r="L6678" s="265">
        <f t="shared" si="1451"/>
        <v>301986.93213664077</v>
      </c>
      <c r="M6678" s="265">
        <f>$G6678*NonHospFrac+theModel!$H6678*NonHospFrac</f>
        <v>490480.21947299887</v>
      </c>
      <c r="N6678" s="266">
        <f t="shared" si="1453"/>
        <v>792467.15160963964</v>
      </c>
      <c r="O6678" s="158"/>
      <c r="P6678" s="265">
        <f t="shared" si="1454"/>
        <v>277134.48935861478</v>
      </c>
      <c r="Q6678" s="265">
        <f t="shared" si="1455"/>
        <v>490478.65922237985</v>
      </c>
      <c r="R6678" s="266">
        <f t="shared" si="1456"/>
        <v>767613.14858099469</v>
      </c>
    </row>
    <row r="6679" spans="1:18" x14ac:dyDescent="0.25">
      <c r="A6679" s="81">
        <v>6648</v>
      </c>
      <c r="B6679" s="93">
        <f t="shared" si="1445"/>
        <v>1.6355790215571453E-55</v>
      </c>
      <c r="C6679" s="178">
        <f t="shared" si="1446"/>
        <v>1.6318894369692266E-55</v>
      </c>
      <c r="D6679" s="165">
        <f t="shared" si="1447"/>
        <v>2.2558277767625785E-3</v>
      </c>
      <c r="E6679" s="166">
        <f t="shared" si="1457"/>
        <v>24.291375447755232</v>
      </c>
      <c r="F6679" s="167">
        <f t="shared" si="1458"/>
        <v>14.998998887694437</v>
      </c>
      <c r="G6679" s="167">
        <f t="shared" si="1448"/>
        <v>521245.55719003995</v>
      </c>
      <c r="H6679" s="167">
        <f t="shared" si="1449"/>
        <v>271299.98899881309</v>
      </c>
      <c r="I6679" s="168">
        <f t="shared" si="1450"/>
        <v>792545.54618885298</v>
      </c>
      <c r="J6679" s="168">
        <f t="shared" si="1452"/>
        <v>727309.72923299391</v>
      </c>
      <c r="K6679" s="94"/>
      <c r="L6679" s="265">
        <f t="shared" si="1451"/>
        <v>302016.80610482319</v>
      </c>
      <c r="M6679" s="265">
        <f>$G6679*NonHospFrac+theModel!$H6679*NonHospFrac</f>
        <v>490528.74008402985</v>
      </c>
      <c r="N6679" s="266">
        <f t="shared" si="1453"/>
        <v>792545.54618885298</v>
      </c>
      <c r="O6679" s="158"/>
      <c r="P6679" s="265">
        <f t="shared" si="1454"/>
        <v>277157.271942541</v>
      </c>
      <c r="Q6679" s="265">
        <f t="shared" si="1455"/>
        <v>490527.17983341083</v>
      </c>
      <c r="R6679" s="266">
        <f t="shared" si="1456"/>
        <v>767684.45177595178</v>
      </c>
    </row>
    <row r="6680" spans="1:18" x14ac:dyDescent="0.25">
      <c r="A6680" s="81">
        <v>6649</v>
      </c>
      <c r="B6680" s="93">
        <f t="shared" si="1445"/>
        <v>1.6050256542713001E-55</v>
      </c>
      <c r="C6680" s="178">
        <f t="shared" si="1446"/>
        <v>1.6014049928179784E-55</v>
      </c>
      <c r="D6680" s="165">
        <f t="shared" si="1447"/>
        <v>2.2558277767625785E-3</v>
      </c>
      <c r="E6680" s="166">
        <f t="shared" si="1457"/>
        <v>24.291375447755232</v>
      </c>
      <c r="F6680" s="167">
        <f t="shared" si="1458"/>
        <v>15.0012547154712</v>
      </c>
      <c r="G6680" s="167">
        <f t="shared" si="1448"/>
        <v>521323.95176925341</v>
      </c>
      <c r="H6680" s="167">
        <f t="shared" si="1449"/>
        <v>271299.98899881309</v>
      </c>
      <c r="I6680" s="168">
        <f t="shared" si="1450"/>
        <v>792623.94076806656</v>
      </c>
      <c r="J6680" s="168">
        <f t="shared" si="1452"/>
        <v>727369.51232800307</v>
      </c>
      <c r="K6680" s="94"/>
      <c r="L6680" s="265">
        <f t="shared" si="1451"/>
        <v>302046.68007300561</v>
      </c>
      <c r="M6680" s="265">
        <f>$G6680*NonHospFrac+theModel!$H6680*NonHospFrac</f>
        <v>490577.26069506083</v>
      </c>
      <c r="N6680" s="266">
        <f t="shared" si="1453"/>
        <v>792623.94076806644</v>
      </c>
      <c r="O6680" s="158"/>
      <c r="P6680" s="265">
        <f t="shared" si="1454"/>
        <v>277180.05359780422</v>
      </c>
      <c r="Q6680" s="265">
        <f t="shared" si="1455"/>
        <v>490575.70044444181</v>
      </c>
      <c r="R6680" s="266">
        <f t="shared" si="1456"/>
        <v>767755.75404224603</v>
      </c>
    </row>
    <row r="6681" spans="1:18" x14ac:dyDescent="0.25">
      <c r="A6681" s="81">
        <v>6650</v>
      </c>
      <c r="B6681" s="93">
        <f t="shared" si="1445"/>
        <v>1.5750430379184274E-55</v>
      </c>
      <c r="C6681" s="178">
        <f t="shared" si="1446"/>
        <v>1.5714900120838945E-55</v>
      </c>
      <c r="D6681" s="165">
        <f t="shared" si="1447"/>
        <v>2.2558277767625785E-3</v>
      </c>
      <c r="E6681" s="166">
        <f t="shared" si="1457"/>
        <v>24.291375447755232</v>
      </c>
      <c r="F6681" s="167">
        <f t="shared" si="1458"/>
        <v>15.003510543247963</v>
      </c>
      <c r="G6681" s="167">
        <f t="shared" si="1448"/>
        <v>521402.34634846682</v>
      </c>
      <c r="H6681" s="167">
        <f t="shared" si="1449"/>
        <v>271299.98899881309</v>
      </c>
      <c r="I6681" s="168">
        <f t="shared" si="1450"/>
        <v>792702.33534727991</v>
      </c>
      <c r="J6681" s="168">
        <f t="shared" si="1452"/>
        <v>727429.29298613535</v>
      </c>
      <c r="K6681" s="94"/>
      <c r="L6681" s="265">
        <f t="shared" si="1451"/>
        <v>302076.55404118804</v>
      </c>
      <c r="M6681" s="265">
        <f>$G6681*NonHospFrac+theModel!$H6681*NonHospFrac</f>
        <v>490625.78130609181</v>
      </c>
      <c r="N6681" s="266">
        <f t="shared" si="1453"/>
        <v>792702.33534727991</v>
      </c>
      <c r="O6681" s="158"/>
      <c r="P6681" s="265">
        <f t="shared" si="1454"/>
        <v>277202.83432444232</v>
      </c>
      <c r="Q6681" s="265">
        <f t="shared" si="1455"/>
        <v>490624.22105547279</v>
      </c>
      <c r="R6681" s="266">
        <f t="shared" si="1456"/>
        <v>767827.05537991505</v>
      </c>
    </row>
    <row r="6682" spans="1:18" x14ac:dyDescent="0.25">
      <c r="A6682" s="81">
        <v>6651</v>
      </c>
      <c r="B6682" s="93">
        <f t="shared" si="1445"/>
        <v>1.5456205106089733E-55</v>
      </c>
      <c r="C6682" s="178">
        <f t="shared" si="1446"/>
        <v>1.5421338569288076E-55</v>
      </c>
      <c r="D6682" s="165">
        <f t="shared" si="1447"/>
        <v>2.2558277767625785E-3</v>
      </c>
      <c r="E6682" s="166">
        <f t="shared" si="1457"/>
        <v>24.291375447755232</v>
      </c>
      <c r="F6682" s="167">
        <f t="shared" si="1458"/>
        <v>15.005766371024725</v>
      </c>
      <c r="G6682" s="167">
        <f t="shared" si="1448"/>
        <v>521480.74092768022</v>
      </c>
      <c r="H6682" s="167">
        <f t="shared" si="1449"/>
        <v>271299.98899881309</v>
      </c>
      <c r="I6682" s="168">
        <f t="shared" si="1450"/>
        <v>792780.72992649325</v>
      </c>
      <c r="J6682" s="168">
        <f t="shared" si="1452"/>
        <v>727489.0712074904</v>
      </c>
      <c r="K6682" s="94"/>
      <c r="L6682" s="265">
        <f t="shared" si="1451"/>
        <v>302106.42800937046</v>
      </c>
      <c r="M6682" s="265">
        <f>$G6682*NonHospFrac+theModel!$H6682*NonHospFrac</f>
        <v>490674.30191712279</v>
      </c>
      <c r="N6682" s="266">
        <f t="shared" si="1453"/>
        <v>792780.72992649325</v>
      </c>
      <c r="O6682" s="158"/>
      <c r="P6682" s="265">
        <f t="shared" si="1454"/>
        <v>277225.61412249313</v>
      </c>
      <c r="Q6682" s="265">
        <f t="shared" si="1455"/>
        <v>490672.74166650377</v>
      </c>
      <c r="R6682" s="266">
        <f t="shared" si="1456"/>
        <v>767898.35578899691</v>
      </c>
    </row>
    <row r="6683" spans="1:18" x14ac:dyDescent="0.25">
      <c r="A6683" s="81">
        <v>6652</v>
      </c>
      <c r="B6683" s="93">
        <f t="shared" si="1445"/>
        <v>1.5167476096223782E-55</v>
      </c>
      <c r="C6683" s="178">
        <f t="shared" si="1446"/>
        <v>1.5133260882342537E-55</v>
      </c>
      <c r="D6683" s="165">
        <f t="shared" si="1447"/>
        <v>2.2558277767625785E-3</v>
      </c>
      <c r="E6683" s="166">
        <f t="shared" si="1457"/>
        <v>24.291375447755232</v>
      </c>
      <c r="F6683" s="167">
        <f t="shared" si="1458"/>
        <v>15.008022198801488</v>
      </c>
      <c r="G6683" s="167">
        <f t="shared" si="1448"/>
        <v>521559.13550689368</v>
      </c>
      <c r="H6683" s="167">
        <f t="shared" si="1449"/>
        <v>271299.98899881309</v>
      </c>
      <c r="I6683" s="168">
        <f t="shared" si="1450"/>
        <v>792859.12450570683</v>
      </c>
      <c r="J6683" s="168">
        <f t="shared" si="1452"/>
        <v>727548.84699216764</v>
      </c>
      <c r="K6683" s="94"/>
      <c r="L6683" s="265">
        <f t="shared" si="1451"/>
        <v>302136.30197755294</v>
      </c>
      <c r="M6683" s="265">
        <f>$G6683*NonHospFrac+theModel!$H6683*NonHospFrac</f>
        <v>490722.82252815389</v>
      </c>
      <c r="N6683" s="266">
        <f t="shared" si="1453"/>
        <v>792859.12450570683</v>
      </c>
      <c r="O6683" s="158"/>
      <c r="P6683" s="265">
        <f t="shared" si="1454"/>
        <v>277248.39299199462</v>
      </c>
      <c r="Q6683" s="265">
        <f t="shared" si="1455"/>
        <v>490721.26227753487</v>
      </c>
      <c r="R6683" s="266">
        <f t="shared" si="1456"/>
        <v>767969.65526952944</v>
      </c>
    </row>
    <row r="6684" spans="1:18" x14ac:dyDescent="0.25">
      <c r="A6684" s="81">
        <v>6653</v>
      </c>
      <c r="B6684" s="93">
        <f t="shared" si="1445"/>
        <v>1.4884140676865072E-55</v>
      </c>
      <c r="C6684" s="178">
        <f t="shared" si="1446"/>
        <v>1.4850564618892958E-55</v>
      </c>
      <c r="D6684" s="165">
        <f t="shared" si="1447"/>
        <v>2.2558277767625785E-3</v>
      </c>
      <c r="E6684" s="166">
        <f t="shared" si="1457"/>
        <v>24.291375447755232</v>
      </c>
      <c r="F6684" s="167">
        <f t="shared" si="1458"/>
        <v>15.01027802657825</v>
      </c>
      <c r="G6684" s="167">
        <f t="shared" si="1448"/>
        <v>521637.53008610709</v>
      </c>
      <c r="H6684" s="167">
        <f t="shared" si="1449"/>
        <v>271299.98899881309</v>
      </c>
      <c r="I6684" s="168">
        <f t="shared" si="1450"/>
        <v>792937.51908492018</v>
      </c>
      <c r="J6684" s="168">
        <f t="shared" si="1452"/>
        <v>727608.62034026603</v>
      </c>
      <c r="K6684" s="94"/>
      <c r="L6684" s="265">
        <f t="shared" si="1451"/>
        <v>302166.1759457353</v>
      </c>
      <c r="M6684" s="265">
        <f>$G6684*NonHospFrac+theModel!$H6684*NonHospFrac</f>
        <v>490771.34313918487</v>
      </c>
      <c r="N6684" s="266">
        <f t="shared" si="1453"/>
        <v>792937.51908492018</v>
      </c>
      <c r="O6684" s="158"/>
      <c r="P6684" s="265">
        <f t="shared" si="1454"/>
        <v>277271.17093298445</v>
      </c>
      <c r="Q6684" s="265">
        <f t="shared" si="1455"/>
        <v>490769.78288856585</v>
      </c>
      <c r="R6684" s="266">
        <f t="shared" si="1456"/>
        <v>768040.95382155036</v>
      </c>
    </row>
    <row r="6685" spans="1:18" x14ac:dyDescent="0.25">
      <c r="A6685" s="81">
        <v>6654</v>
      </c>
      <c r="B6685" s="93">
        <f t="shared" si="1445"/>
        <v>1.4606098093265841E-55</v>
      </c>
      <c r="C6685" s="178">
        <f t="shared" si="1446"/>
        <v>1.4573149251476933E-55</v>
      </c>
      <c r="D6685" s="165">
        <f t="shared" si="1447"/>
        <v>2.2558277767625785E-3</v>
      </c>
      <c r="E6685" s="166">
        <f t="shared" si="1457"/>
        <v>24.291375447755232</v>
      </c>
      <c r="F6685" s="167">
        <f t="shared" si="1458"/>
        <v>15.012533854355013</v>
      </c>
      <c r="G6685" s="167">
        <f t="shared" si="1448"/>
        <v>521715.92466532049</v>
      </c>
      <c r="H6685" s="167">
        <f t="shared" si="1449"/>
        <v>271299.98899881309</v>
      </c>
      <c r="I6685" s="168">
        <f t="shared" si="1450"/>
        <v>793015.91366413352</v>
      </c>
      <c r="J6685" s="168">
        <f t="shared" si="1452"/>
        <v>727668.3912518851</v>
      </c>
      <c r="K6685" s="94"/>
      <c r="L6685" s="265">
        <f t="shared" si="1451"/>
        <v>302196.04991391778</v>
      </c>
      <c r="M6685" s="265">
        <f>$G6685*NonHospFrac+theModel!$H6685*NonHospFrac</f>
        <v>490819.86375021585</v>
      </c>
      <c r="N6685" s="266">
        <f t="shared" si="1453"/>
        <v>793015.91366413364</v>
      </c>
      <c r="O6685" s="158"/>
      <c r="P6685" s="265">
        <f t="shared" si="1454"/>
        <v>277293.94794550067</v>
      </c>
      <c r="Q6685" s="265">
        <f t="shared" si="1455"/>
        <v>490818.30349959683</v>
      </c>
      <c r="R6685" s="266">
        <f t="shared" si="1456"/>
        <v>768112.2514450975</v>
      </c>
    </row>
    <row r="6686" spans="1:18" x14ac:dyDescent="0.25">
      <c r="A6686" s="81">
        <v>6655</v>
      </c>
      <c r="B6686" s="93">
        <f t="shared" si="1445"/>
        <v>1.4333249472823295E-55</v>
      </c>
      <c r="C6686" s="178">
        <f t="shared" si="1446"/>
        <v>1.4300916130531232E-55</v>
      </c>
      <c r="D6686" s="165">
        <f t="shared" si="1447"/>
        <v>2.2558277767625785E-3</v>
      </c>
      <c r="E6686" s="166">
        <f t="shared" si="1457"/>
        <v>24.291375447755232</v>
      </c>
      <c r="F6686" s="167">
        <f t="shared" si="1458"/>
        <v>15.014789682131775</v>
      </c>
      <c r="G6686" s="167">
        <f t="shared" si="1448"/>
        <v>521794.31924453389</v>
      </c>
      <c r="H6686" s="167">
        <f t="shared" si="1449"/>
        <v>271299.98899881309</v>
      </c>
      <c r="I6686" s="168">
        <f t="shared" si="1450"/>
        <v>793094.30824334698</v>
      </c>
      <c r="J6686" s="168">
        <f t="shared" si="1452"/>
        <v>727728.15972712415</v>
      </c>
      <c r="K6686" s="94"/>
      <c r="L6686" s="265">
        <f t="shared" si="1451"/>
        <v>302225.92388210015</v>
      </c>
      <c r="M6686" s="265">
        <f>$G6686*NonHospFrac+theModel!$H6686*NonHospFrac</f>
        <v>490868.38436124683</v>
      </c>
      <c r="N6686" s="266">
        <f t="shared" si="1453"/>
        <v>793094.30824334698</v>
      </c>
      <c r="O6686" s="158"/>
      <c r="P6686" s="265">
        <f t="shared" si="1454"/>
        <v>277316.72402958089</v>
      </c>
      <c r="Q6686" s="265">
        <f t="shared" si="1455"/>
        <v>490866.82411062781</v>
      </c>
      <c r="R6686" s="266">
        <f t="shared" si="1456"/>
        <v>768183.5481402087</v>
      </c>
    </row>
    <row r="6687" spans="1:18" x14ac:dyDescent="0.25">
      <c r="A6687" s="81">
        <v>6656</v>
      </c>
      <c r="B6687" s="93">
        <f t="shared" ref="B6687:B6750" si="1459">Constant*EXP(PowerTerm*(A6687)/7)</f>
        <v>1.4065497789920263E-55</v>
      </c>
      <c r="C6687" s="178">
        <f t="shared" ref="C6687:C6750" si="1460">(1-theFloor)*B6687</f>
        <v>1.4033768449311769E-55</v>
      </c>
      <c r="D6687" s="165">
        <f t="shared" ref="D6687:D6750" si="1461">theFloor</f>
        <v>2.2558277767625785E-3</v>
      </c>
      <c r="E6687" s="166">
        <f t="shared" si="1457"/>
        <v>24.291375447755232</v>
      </c>
      <c r="F6687" s="167">
        <f t="shared" si="1458"/>
        <v>15.017045509908538</v>
      </c>
      <c r="G6687" s="167">
        <f t="shared" ref="G6687:G6750" si="1462">$B$22*F6687*totInfected/365.25</f>
        <v>521872.71382374736</v>
      </c>
      <c r="H6687" s="167">
        <f t="shared" ref="H6687:H6750" si="1463">lostQALYs_Injured*E6687*totInfected/365.25</f>
        <v>271299.98899881309</v>
      </c>
      <c r="I6687" s="168">
        <f t="shared" ref="I6687:I6750" si="1464">H6687+G6687</f>
        <v>793172.70282256044</v>
      </c>
      <c r="J6687" s="168">
        <f t="shared" si="1452"/>
        <v>727787.92576608248</v>
      </c>
      <c r="K6687" s="94"/>
      <c r="L6687" s="265">
        <f t="shared" ref="L6687:L6750" si="1465">$G6687*HospFrac+$H6687*HospFrac</f>
        <v>302255.79785028263</v>
      </c>
      <c r="M6687" s="265">
        <f>$G6687*NonHospFrac+theModel!$H6687*NonHospFrac</f>
        <v>490916.90497227781</v>
      </c>
      <c r="N6687" s="266">
        <f t="shared" si="1453"/>
        <v>793172.70282256044</v>
      </c>
      <c r="O6687" s="158"/>
      <c r="P6687" s="265">
        <f t="shared" si="1454"/>
        <v>277339.49918526318</v>
      </c>
      <c r="Q6687" s="265">
        <f t="shared" si="1455"/>
        <v>490915.3447216588</v>
      </c>
      <c r="R6687" s="266">
        <f t="shared" si="1456"/>
        <v>768254.84390692203</v>
      </c>
    </row>
    <row r="6688" spans="1:18" x14ac:dyDescent="0.25">
      <c r="A6688" s="81">
        <v>6657</v>
      </c>
      <c r="B6688" s="93">
        <f t="shared" si="1459"/>
        <v>1.3802747831422668E-55</v>
      </c>
      <c r="C6688" s="178">
        <f t="shared" si="1460"/>
        <v>1.3771611209468895E-55</v>
      </c>
      <c r="D6688" s="165">
        <f t="shared" si="1461"/>
        <v>2.2558277767625785E-3</v>
      </c>
      <c r="E6688" s="166">
        <f t="shared" si="1457"/>
        <v>24.291375447755232</v>
      </c>
      <c r="F6688" s="167">
        <f t="shared" si="1458"/>
        <v>15.019301337685301</v>
      </c>
      <c r="G6688" s="167">
        <f t="shared" si="1462"/>
        <v>521951.1084029607</v>
      </c>
      <c r="H6688" s="167">
        <f t="shared" si="1463"/>
        <v>271299.98899881309</v>
      </c>
      <c r="I6688" s="168">
        <f t="shared" si="1464"/>
        <v>793251.09740177379</v>
      </c>
      <c r="J6688" s="168">
        <f t="shared" ref="J6688:J6751" si="1466">J6687+(I6688-I6687)/(1+discountDaily)^A6688</f>
        <v>727847.6893688594</v>
      </c>
      <c r="K6688" s="94"/>
      <c r="L6688" s="265">
        <f t="shared" si="1465"/>
        <v>302285.67181846499</v>
      </c>
      <c r="M6688" s="265">
        <f>$G6688*NonHospFrac+theModel!$H6688*NonHospFrac</f>
        <v>490965.4255833088</v>
      </c>
      <c r="N6688" s="266">
        <f t="shared" ref="N6688:N6751" si="1467">L6688+M6688</f>
        <v>793251.09740177379</v>
      </c>
      <c r="O6688" s="158"/>
      <c r="P6688" s="265">
        <f t="shared" ref="P6688:P6751" si="1468">P6687+(L6688-L6687)/(1+discountDaily)^A6688</f>
        <v>277362.2734125852</v>
      </c>
      <c r="Q6688" s="265">
        <f t="shared" ref="Q6688:Q6751" si="1469">Q6687+(M6688-M6687)/(1+discountDaily)^B6688</f>
        <v>490963.86533268978</v>
      </c>
      <c r="R6688" s="266">
        <f t="shared" ref="R6688:R6751" si="1470">P6688+Q6688</f>
        <v>768326.13874527498</v>
      </c>
    </row>
    <row r="6689" spans="1:18" x14ac:dyDescent="0.25">
      <c r="A6689" s="81">
        <v>6658</v>
      </c>
      <c r="B6689" s="93">
        <f t="shared" si="1459"/>
        <v>1.3544906162821693E-55</v>
      </c>
      <c r="C6689" s="178">
        <f t="shared" si="1460"/>
        <v>1.3514351187265957E-55</v>
      </c>
      <c r="D6689" s="165">
        <f t="shared" si="1461"/>
        <v>2.2558277767625785E-3</v>
      </c>
      <c r="E6689" s="166">
        <f t="shared" ref="E6689:E6752" si="1471">C6689+E6688</f>
        <v>24.291375447755232</v>
      </c>
      <c r="F6689" s="167">
        <f t="shared" ref="F6689:F6752" si="1472">D6689+F6688</f>
        <v>15.021557165462063</v>
      </c>
      <c r="G6689" s="167">
        <f t="shared" si="1462"/>
        <v>522029.50298217416</v>
      </c>
      <c r="H6689" s="167">
        <f t="shared" si="1463"/>
        <v>271299.98899881309</v>
      </c>
      <c r="I6689" s="168">
        <f t="shared" si="1464"/>
        <v>793329.49198098725</v>
      </c>
      <c r="J6689" s="168">
        <f t="shared" si="1466"/>
        <v>727907.45053555421</v>
      </c>
      <c r="K6689" s="94"/>
      <c r="L6689" s="265">
        <f t="shared" si="1465"/>
        <v>302315.54578664748</v>
      </c>
      <c r="M6689" s="265">
        <f>$G6689*NonHospFrac+theModel!$H6689*NonHospFrac</f>
        <v>491013.94619433978</v>
      </c>
      <c r="N6689" s="266">
        <f t="shared" si="1467"/>
        <v>793329.49198098725</v>
      </c>
      <c r="O6689" s="158"/>
      <c r="P6689" s="265">
        <f t="shared" si="1468"/>
        <v>277385.04671158496</v>
      </c>
      <c r="Q6689" s="265">
        <f t="shared" si="1469"/>
        <v>491012.38594372076</v>
      </c>
      <c r="R6689" s="266">
        <f t="shared" si="1470"/>
        <v>768397.43265530572</v>
      </c>
    </row>
    <row r="6690" spans="1:18" x14ac:dyDescent="0.25">
      <c r="A6690" s="81">
        <v>6659</v>
      </c>
      <c r="B6690" s="93">
        <f t="shared" si="1459"/>
        <v>1.329188109500729E-55</v>
      </c>
      <c r="C6690" s="178">
        <f t="shared" si="1460"/>
        <v>1.3261896900427748E-55</v>
      </c>
      <c r="D6690" s="165">
        <f t="shared" si="1461"/>
        <v>2.2558277767625785E-3</v>
      </c>
      <c r="E6690" s="166">
        <f t="shared" si="1471"/>
        <v>24.291375447755232</v>
      </c>
      <c r="F6690" s="167">
        <f t="shared" si="1472"/>
        <v>15.023812993238826</v>
      </c>
      <c r="G6690" s="167">
        <f t="shared" si="1462"/>
        <v>522107.89756138762</v>
      </c>
      <c r="H6690" s="167">
        <f t="shared" si="1463"/>
        <v>271299.98899881309</v>
      </c>
      <c r="I6690" s="168">
        <f t="shared" si="1464"/>
        <v>793407.88656020071</v>
      </c>
      <c r="J6690" s="168">
        <f t="shared" si="1466"/>
        <v>727967.2092662662</v>
      </c>
      <c r="K6690" s="94"/>
      <c r="L6690" s="265">
        <f t="shared" si="1465"/>
        <v>302345.4197548299</v>
      </c>
      <c r="M6690" s="265">
        <f>$G6690*NonHospFrac+theModel!$H6690*NonHospFrac</f>
        <v>491062.46680537076</v>
      </c>
      <c r="N6690" s="266">
        <f t="shared" si="1467"/>
        <v>793407.88656020071</v>
      </c>
      <c r="O6690" s="158"/>
      <c r="P6690" s="265">
        <f t="shared" si="1468"/>
        <v>277407.81908230018</v>
      </c>
      <c r="Q6690" s="265">
        <f t="shared" si="1469"/>
        <v>491060.90655475174</v>
      </c>
      <c r="R6690" s="266">
        <f t="shared" si="1470"/>
        <v>768468.72563705198</v>
      </c>
    </row>
    <row r="6691" spans="1:18" x14ac:dyDescent="0.25">
      <c r="A6691" s="81">
        <v>6660</v>
      </c>
      <c r="B6691" s="93">
        <f t="shared" si="1459"/>
        <v>1.3043582651665431E-55</v>
      </c>
      <c r="C6691" s="178">
        <f t="shared" si="1460"/>
        <v>1.3014158575611305E-55</v>
      </c>
      <c r="D6691" s="165">
        <f t="shared" si="1461"/>
        <v>2.2558277767625785E-3</v>
      </c>
      <c r="E6691" s="166">
        <f t="shared" si="1471"/>
        <v>24.291375447755232</v>
      </c>
      <c r="F6691" s="167">
        <f t="shared" si="1472"/>
        <v>15.026068821015588</v>
      </c>
      <c r="G6691" s="167">
        <f t="shared" si="1462"/>
        <v>522186.29214060103</v>
      </c>
      <c r="H6691" s="167">
        <f t="shared" si="1463"/>
        <v>271299.98899881309</v>
      </c>
      <c r="I6691" s="168">
        <f t="shared" si="1464"/>
        <v>793486.28113941406</v>
      </c>
      <c r="J6691" s="168">
        <f t="shared" si="1466"/>
        <v>728026.96556109469</v>
      </c>
      <c r="K6691" s="94"/>
      <c r="L6691" s="265">
        <f t="shared" si="1465"/>
        <v>302375.29372301232</v>
      </c>
      <c r="M6691" s="265">
        <f>$G6691*NonHospFrac+theModel!$H6691*NonHospFrac</f>
        <v>491110.98741640174</v>
      </c>
      <c r="N6691" s="266">
        <f t="shared" si="1467"/>
        <v>793486.28113941406</v>
      </c>
      <c r="O6691" s="158"/>
      <c r="P6691" s="265">
        <f t="shared" si="1468"/>
        <v>277430.59052476875</v>
      </c>
      <c r="Q6691" s="265">
        <f t="shared" si="1469"/>
        <v>491109.42716578272</v>
      </c>
      <c r="R6691" s="266">
        <f t="shared" si="1470"/>
        <v>768540.01769055147</v>
      </c>
    </row>
    <row r="6692" spans="1:18" x14ac:dyDescent="0.25">
      <c r="A6692" s="81">
        <v>6661</v>
      </c>
      <c r="B6692" s="93">
        <f t="shared" si="1459"/>
        <v>1.2799922537279461E-55</v>
      </c>
      <c r="C6692" s="178">
        <f t="shared" si="1460"/>
        <v>1.2771048116479457E-55</v>
      </c>
      <c r="D6692" s="165">
        <f t="shared" si="1461"/>
        <v>2.2558277767625785E-3</v>
      </c>
      <c r="E6692" s="166">
        <f t="shared" si="1471"/>
        <v>24.291375447755232</v>
      </c>
      <c r="F6692" s="167">
        <f t="shared" si="1472"/>
        <v>15.028324648792351</v>
      </c>
      <c r="G6692" s="167">
        <f t="shared" si="1462"/>
        <v>522264.68671981455</v>
      </c>
      <c r="H6692" s="167">
        <f t="shared" si="1463"/>
        <v>271299.98899881309</v>
      </c>
      <c r="I6692" s="168">
        <f t="shared" si="1464"/>
        <v>793564.67571862764</v>
      </c>
      <c r="J6692" s="168">
        <f t="shared" si="1466"/>
        <v>728086.7194201391</v>
      </c>
      <c r="K6692" s="94"/>
      <c r="L6692" s="265">
        <f t="shared" si="1465"/>
        <v>302405.1676911948</v>
      </c>
      <c r="M6692" s="265">
        <f>$G6692*NonHospFrac+theModel!$H6692*NonHospFrac</f>
        <v>491159.50802743284</v>
      </c>
      <c r="N6692" s="266">
        <f t="shared" si="1467"/>
        <v>793564.67571862764</v>
      </c>
      <c r="O6692" s="158"/>
      <c r="P6692" s="265">
        <f t="shared" si="1468"/>
        <v>277453.36103902856</v>
      </c>
      <c r="Q6692" s="265">
        <f t="shared" si="1469"/>
        <v>491157.94777681382</v>
      </c>
      <c r="R6692" s="266">
        <f t="shared" si="1470"/>
        <v>768611.30881584238</v>
      </c>
    </row>
    <row r="6693" spans="1:18" x14ac:dyDescent="0.25">
      <c r="A6693" s="81">
        <v>6662</v>
      </c>
      <c r="B6693" s="93">
        <f t="shared" si="1459"/>
        <v>1.2560814105734985E-55</v>
      </c>
      <c r="C6693" s="178">
        <f t="shared" si="1460"/>
        <v>1.2532479072376516E-55</v>
      </c>
      <c r="D6693" s="165">
        <f t="shared" si="1461"/>
        <v>2.2558277767625785E-3</v>
      </c>
      <c r="E6693" s="166">
        <f t="shared" si="1471"/>
        <v>24.291375447755232</v>
      </c>
      <c r="F6693" s="167">
        <f t="shared" si="1472"/>
        <v>15.030580476569114</v>
      </c>
      <c r="G6693" s="167">
        <f t="shared" si="1462"/>
        <v>522343.08129902789</v>
      </c>
      <c r="H6693" s="167">
        <f t="shared" si="1463"/>
        <v>271299.98899881309</v>
      </c>
      <c r="I6693" s="168">
        <f t="shared" si="1464"/>
        <v>793643.07029784098</v>
      </c>
      <c r="J6693" s="168">
        <f t="shared" si="1466"/>
        <v>728146.47084349836</v>
      </c>
      <c r="K6693" s="94"/>
      <c r="L6693" s="265">
        <f t="shared" si="1465"/>
        <v>302435.04165937717</v>
      </c>
      <c r="M6693" s="265">
        <f>$G6693*NonHospFrac+theModel!$H6693*NonHospFrac</f>
        <v>491208.02863846382</v>
      </c>
      <c r="N6693" s="266">
        <f t="shared" si="1467"/>
        <v>793643.07029784098</v>
      </c>
      <c r="O6693" s="158"/>
      <c r="P6693" s="265">
        <f t="shared" si="1468"/>
        <v>277476.13062511728</v>
      </c>
      <c r="Q6693" s="265">
        <f t="shared" si="1469"/>
        <v>491206.4683878448</v>
      </c>
      <c r="R6693" s="266">
        <f t="shared" si="1470"/>
        <v>768682.59901296208</v>
      </c>
    </row>
    <row r="6694" spans="1:18" x14ac:dyDescent="0.25">
      <c r="A6694" s="81">
        <v>6663</v>
      </c>
      <c r="B6694" s="93">
        <f t="shared" si="1459"/>
        <v>1.2326172329505389E-55</v>
      </c>
      <c r="C6694" s="178">
        <f t="shared" si="1460"/>
        <v>1.2298366607583327E-55</v>
      </c>
      <c r="D6694" s="165">
        <f t="shared" si="1461"/>
        <v>2.2558277767625785E-3</v>
      </c>
      <c r="E6694" s="166">
        <f t="shared" si="1471"/>
        <v>24.291375447755232</v>
      </c>
      <c r="F6694" s="167">
        <f t="shared" si="1472"/>
        <v>15.032836304345876</v>
      </c>
      <c r="G6694" s="167">
        <f t="shared" si="1462"/>
        <v>522421.4758782413</v>
      </c>
      <c r="H6694" s="167">
        <f t="shared" si="1463"/>
        <v>271299.98899881309</v>
      </c>
      <c r="I6694" s="168">
        <f t="shared" si="1464"/>
        <v>793721.46487705433</v>
      </c>
      <c r="J6694" s="168">
        <f t="shared" si="1466"/>
        <v>728206.21983127203</v>
      </c>
      <c r="K6694" s="94"/>
      <c r="L6694" s="265">
        <f t="shared" si="1465"/>
        <v>302464.91562755959</v>
      </c>
      <c r="M6694" s="265">
        <f>$G6694*NonHospFrac+theModel!$H6694*NonHospFrac</f>
        <v>491256.5492494948</v>
      </c>
      <c r="N6694" s="266">
        <f t="shared" si="1467"/>
        <v>793721.46487705433</v>
      </c>
      <c r="O6694" s="158"/>
      <c r="P6694" s="265">
        <f t="shared" si="1468"/>
        <v>277498.89928307291</v>
      </c>
      <c r="Q6694" s="265">
        <f t="shared" si="1469"/>
        <v>491254.98899887578</v>
      </c>
      <c r="R6694" s="266">
        <f t="shared" si="1470"/>
        <v>768753.88828194863</v>
      </c>
    </row>
    <row r="6695" spans="1:18" x14ac:dyDescent="0.25">
      <c r="A6695" s="81">
        <v>6664</v>
      </c>
      <c r="B6695" s="93">
        <f t="shared" si="1459"/>
        <v>1.2095913769418714E-55</v>
      </c>
      <c r="C6695" s="178">
        <f t="shared" si="1460"/>
        <v>1.2068627471152334E-55</v>
      </c>
      <c r="D6695" s="165">
        <f t="shared" si="1461"/>
        <v>2.2558277767625785E-3</v>
      </c>
      <c r="E6695" s="166">
        <f t="shared" si="1471"/>
        <v>24.291375447755232</v>
      </c>
      <c r="F6695" s="167">
        <f t="shared" si="1472"/>
        <v>15.035092132122639</v>
      </c>
      <c r="G6695" s="167">
        <f t="shared" si="1462"/>
        <v>522499.8704574547</v>
      </c>
      <c r="H6695" s="167">
        <f t="shared" si="1463"/>
        <v>271299.98899881309</v>
      </c>
      <c r="I6695" s="168">
        <f t="shared" si="1464"/>
        <v>793799.85945626779</v>
      </c>
      <c r="J6695" s="168">
        <f t="shared" si="1466"/>
        <v>728265.9663835594</v>
      </c>
      <c r="K6695" s="94"/>
      <c r="L6695" s="265">
        <f t="shared" si="1465"/>
        <v>302494.78959574201</v>
      </c>
      <c r="M6695" s="265">
        <f>$G6695*NonHospFrac+theModel!$H6695*NonHospFrac</f>
        <v>491305.06986052578</v>
      </c>
      <c r="N6695" s="266">
        <f t="shared" si="1467"/>
        <v>793799.85945626779</v>
      </c>
      <c r="O6695" s="158"/>
      <c r="P6695" s="265">
        <f t="shared" si="1468"/>
        <v>277521.66701293318</v>
      </c>
      <c r="Q6695" s="265">
        <f t="shared" si="1469"/>
        <v>491303.50960990676</v>
      </c>
      <c r="R6695" s="266">
        <f t="shared" si="1470"/>
        <v>768825.17662283988</v>
      </c>
    </row>
    <row r="6696" spans="1:18" x14ac:dyDescent="0.25">
      <c r="A6696" s="81">
        <v>6665</v>
      </c>
      <c r="B6696" s="93">
        <f t="shared" si="1459"/>
        <v>1.1869956544983668E-55</v>
      </c>
      <c r="C6696" s="178">
        <f t="shared" si="1460"/>
        <v>1.1843179967300529E-55</v>
      </c>
      <c r="D6696" s="165">
        <f t="shared" si="1461"/>
        <v>2.2558277767625785E-3</v>
      </c>
      <c r="E6696" s="166">
        <f t="shared" si="1471"/>
        <v>24.291375447755232</v>
      </c>
      <c r="F6696" s="167">
        <f t="shared" si="1472"/>
        <v>15.037347959899401</v>
      </c>
      <c r="G6696" s="167">
        <f t="shared" si="1462"/>
        <v>522578.26503666822</v>
      </c>
      <c r="H6696" s="167">
        <f t="shared" si="1463"/>
        <v>271299.98899881309</v>
      </c>
      <c r="I6696" s="168">
        <f t="shared" si="1464"/>
        <v>793878.25403548125</v>
      </c>
      <c r="J6696" s="168">
        <f t="shared" si="1466"/>
        <v>728325.71050045965</v>
      </c>
      <c r="K6696" s="94"/>
      <c r="L6696" s="265">
        <f t="shared" si="1465"/>
        <v>302524.66356392449</v>
      </c>
      <c r="M6696" s="265">
        <f>$G6696*NonHospFrac+theModel!$H6696*NonHospFrac</f>
        <v>491353.59047155676</v>
      </c>
      <c r="N6696" s="266">
        <f t="shared" si="1467"/>
        <v>793878.25403548125</v>
      </c>
      <c r="O6696" s="158"/>
      <c r="P6696" s="265">
        <f t="shared" si="1468"/>
        <v>277544.43381473602</v>
      </c>
      <c r="Q6696" s="265">
        <f t="shared" si="1469"/>
        <v>491352.03022093774</v>
      </c>
      <c r="R6696" s="266">
        <f t="shared" si="1470"/>
        <v>768896.46403567377</v>
      </c>
    </row>
    <row r="6697" spans="1:18" x14ac:dyDescent="0.25">
      <c r="A6697" s="81">
        <v>6666</v>
      </c>
      <c r="B6697" s="93">
        <f t="shared" si="1459"/>
        <v>1.1648220305275506E-55</v>
      </c>
      <c r="C6697" s="178">
        <f t="shared" si="1460"/>
        <v>1.1621943926361014E-55</v>
      </c>
      <c r="D6697" s="165">
        <f t="shared" si="1461"/>
        <v>2.2558277767625785E-3</v>
      </c>
      <c r="E6697" s="166">
        <f t="shared" si="1471"/>
        <v>24.291375447755232</v>
      </c>
      <c r="F6697" s="167">
        <f t="shared" si="1472"/>
        <v>15.039603787676164</v>
      </c>
      <c r="G6697" s="167">
        <f t="shared" si="1462"/>
        <v>522656.65961588157</v>
      </c>
      <c r="H6697" s="167">
        <f t="shared" si="1463"/>
        <v>271299.98899881309</v>
      </c>
      <c r="I6697" s="168">
        <f t="shared" si="1464"/>
        <v>793956.6486146946</v>
      </c>
      <c r="J6697" s="168">
        <f t="shared" si="1466"/>
        <v>728385.4521820721</v>
      </c>
      <c r="K6697" s="94"/>
      <c r="L6697" s="265">
        <f t="shared" si="1465"/>
        <v>302554.53753210686</v>
      </c>
      <c r="M6697" s="265">
        <f>$G6697*NonHospFrac+theModel!$H6697*NonHospFrac</f>
        <v>491402.11108258774</v>
      </c>
      <c r="N6697" s="266">
        <f t="shared" si="1467"/>
        <v>793956.6486146946</v>
      </c>
      <c r="O6697" s="158"/>
      <c r="P6697" s="265">
        <f t="shared" si="1468"/>
        <v>277567.19968851912</v>
      </c>
      <c r="Q6697" s="265">
        <f t="shared" si="1469"/>
        <v>491400.55083196872</v>
      </c>
      <c r="R6697" s="266">
        <f t="shared" si="1470"/>
        <v>768967.75052048778</v>
      </c>
    </row>
    <row r="6698" spans="1:18" x14ac:dyDescent="0.25">
      <c r="A6698" s="81">
        <v>6667</v>
      </c>
      <c r="B6698" s="93">
        <f t="shared" si="1459"/>
        <v>1.1430626200360316E-55</v>
      </c>
      <c r="C6698" s="178">
        <f t="shared" si="1460"/>
        <v>1.1404840676271752E-55</v>
      </c>
      <c r="D6698" s="165">
        <f t="shared" si="1461"/>
        <v>2.2558277767625785E-3</v>
      </c>
      <c r="E6698" s="166">
        <f t="shared" si="1471"/>
        <v>24.291375447755232</v>
      </c>
      <c r="F6698" s="167">
        <f t="shared" si="1472"/>
        <v>15.041859615452926</v>
      </c>
      <c r="G6698" s="167">
        <f t="shared" si="1462"/>
        <v>522735.05419509497</v>
      </c>
      <c r="H6698" s="167">
        <f t="shared" si="1463"/>
        <v>271299.98899881309</v>
      </c>
      <c r="I6698" s="168">
        <f t="shared" si="1464"/>
        <v>794035.04319390806</v>
      </c>
      <c r="J6698" s="168">
        <f t="shared" si="1466"/>
        <v>728445.19142849604</v>
      </c>
      <c r="K6698" s="94"/>
      <c r="L6698" s="265">
        <f t="shared" si="1465"/>
        <v>302584.41150028928</v>
      </c>
      <c r="M6698" s="265">
        <f>$G6698*NonHospFrac+theModel!$H6698*NonHospFrac</f>
        <v>491450.63169361872</v>
      </c>
      <c r="N6698" s="266">
        <f t="shared" si="1467"/>
        <v>794035.04319390794</v>
      </c>
      <c r="O6698" s="158"/>
      <c r="P6698" s="265">
        <f t="shared" si="1468"/>
        <v>277589.96463432041</v>
      </c>
      <c r="Q6698" s="265">
        <f t="shared" si="1469"/>
        <v>491449.0714429997</v>
      </c>
      <c r="R6698" s="266">
        <f t="shared" si="1470"/>
        <v>769039.03607732011</v>
      </c>
    </row>
    <row r="6699" spans="1:18" x14ac:dyDescent="0.25">
      <c r="A6699" s="81">
        <v>6668</v>
      </c>
      <c r="B6699" s="93">
        <f t="shared" si="1459"/>
        <v>1.1217096853258483E-55</v>
      </c>
      <c r="C6699" s="178">
        <f t="shared" si="1460"/>
        <v>1.1191793014602266E-55</v>
      </c>
      <c r="D6699" s="165">
        <f t="shared" si="1461"/>
        <v>2.2558277767625785E-3</v>
      </c>
      <c r="E6699" s="166">
        <f t="shared" si="1471"/>
        <v>24.291375447755232</v>
      </c>
      <c r="F6699" s="167">
        <f t="shared" si="1472"/>
        <v>15.044115443229689</v>
      </c>
      <c r="G6699" s="167">
        <f t="shared" si="1462"/>
        <v>522813.44877430837</v>
      </c>
      <c r="H6699" s="167">
        <f t="shared" si="1463"/>
        <v>271299.98899881309</v>
      </c>
      <c r="I6699" s="168">
        <f t="shared" si="1464"/>
        <v>794113.43777312152</v>
      </c>
      <c r="J6699" s="168">
        <f t="shared" si="1466"/>
        <v>728504.92823983065</v>
      </c>
      <c r="K6699" s="94"/>
      <c r="L6699" s="265">
        <f t="shared" si="1465"/>
        <v>302614.2854684717</v>
      </c>
      <c r="M6699" s="265">
        <f>$G6699*NonHospFrac+theModel!$H6699*NonHospFrac</f>
        <v>491499.1523046497</v>
      </c>
      <c r="N6699" s="266">
        <f t="shared" si="1467"/>
        <v>794113.4377731214</v>
      </c>
      <c r="O6699" s="158"/>
      <c r="P6699" s="265">
        <f t="shared" si="1468"/>
        <v>277612.72865217773</v>
      </c>
      <c r="Q6699" s="265">
        <f t="shared" si="1469"/>
        <v>491497.59205403068</v>
      </c>
      <c r="R6699" s="266">
        <f t="shared" si="1470"/>
        <v>769110.32070620847</v>
      </c>
    </row>
    <row r="6700" spans="1:18" x14ac:dyDescent="0.25">
      <c r="A6700" s="81">
        <v>6669</v>
      </c>
      <c r="B6700" s="93">
        <f t="shared" si="1459"/>
        <v>1.100755633242677E-55</v>
      </c>
      <c r="C6700" s="178">
        <f t="shared" si="1460"/>
        <v>1.0982725181097804E-55</v>
      </c>
      <c r="D6700" s="165">
        <f t="shared" si="1461"/>
        <v>2.2558277767625785E-3</v>
      </c>
      <c r="E6700" s="166">
        <f t="shared" si="1471"/>
        <v>24.291375447755232</v>
      </c>
      <c r="F6700" s="167">
        <f t="shared" si="1472"/>
        <v>15.046371271006452</v>
      </c>
      <c r="G6700" s="167">
        <f t="shared" si="1462"/>
        <v>522891.84335352189</v>
      </c>
      <c r="H6700" s="167">
        <f t="shared" si="1463"/>
        <v>271299.98899881309</v>
      </c>
      <c r="I6700" s="168">
        <f t="shared" si="1464"/>
        <v>794191.83235233498</v>
      </c>
      <c r="J6700" s="168">
        <f t="shared" si="1466"/>
        <v>728564.66261617525</v>
      </c>
      <c r="K6700" s="94"/>
      <c r="L6700" s="265">
        <f t="shared" si="1465"/>
        <v>302644.15943665418</v>
      </c>
      <c r="M6700" s="265">
        <f>$G6700*NonHospFrac+theModel!$H6700*NonHospFrac</f>
        <v>491547.6729156808</v>
      </c>
      <c r="N6700" s="266">
        <f t="shared" si="1467"/>
        <v>794191.83235233498</v>
      </c>
      <c r="O6700" s="158"/>
      <c r="P6700" s="265">
        <f t="shared" si="1468"/>
        <v>277635.49174212886</v>
      </c>
      <c r="Q6700" s="265">
        <f t="shared" si="1469"/>
        <v>491546.11266506178</v>
      </c>
      <c r="R6700" s="266">
        <f t="shared" si="1470"/>
        <v>769181.60440719058</v>
      </c>
    </row>
    <row r="6701" spans="1:18" x14ac:dyDescent="0.25">
      <c r="A6701" s="81">
        <v>6670</v>
      </c>
      <c r="B6701" s="93">
        <f t="shared" si="1459"/>
        <v>1.080193012475869E-55</v>
      </c>
      <c r="C6701" s="178">
        <f t="shared" si="1460"/>
        <v>1.077756283074061E-55</v>
      </c>
      <c r="D6701" s="165">
        <f t="shared" si="1461"/>
        <v>2.2558277767625785E-3</v>
      </c>
      <c r="E6701" s="166">
        <f t="shared" si="1471"/>
        <v>24.291375447755232</v>
      </c>
      <c r="F6701" s="167">
        <f t="shared" si="1472"/>
        <v>15.048627098783214</v>
      </c>
      <c r="G6701" s="167">
        <f t="shared" si="1462"/>
        <v>522970.23793273524</v>
      </c>
      <c r="H6701" s="167">
        <f t="shared" si="1463"/>
        <v>271299.98899881309</v>
      </c>
      <c r="I6701" s="168">
        <f t="shared" si="1464"/>
        <v>794270.22693154833</v>
      </c>
      <c r="J6701" s="168">
        <f t="shared" si="1466"/>
        <v>728624.39455762901</v>
      </c>
      <c r="K6701" s="94"/>
      <c r="L6701" s="265">
        <f t="shared" si="1465"/>
        <v>302674.03340483655</v>
      </c>
      <c r="M6701" s="265">
        <f>$G6701*NonHospFrac+theModel!$H6701*NonHospFrac</f>
        <v>491596.19352671178</v>
      </c>
      <c r="N6701" s="266">
        <f t="shared" si="1467"/>
        <v>794270.22693154833</v>
      </c>
      <c r="O6701" s="158"/>
      <c r="P6701" s="265">
        <f t="shared" si="1468"/>
        <v>277658.25390421157</v>
      </c>
      <c r="Q6701" s="265">
        <f t="shared" si="1469"/>
        <v>491594.63327609276</v>
      </c>
      <c r="R6701" s="266">
        <f t="shared" si="1470"/>
        <v>769252.88718030439</v>
      </c>
    </row>
    <row r="6702" spans="1:18" x14ac:dyDescent="0.25">
      <c r="A6702" s="81">
        <v>6671</v>
      </c>
      <c r="B6702" s="93">
        <f t="shared" si="1459"/>
        <v>1.0600145109086636E-55</v>
      </c>
      <c r="C6702" s="178">
        <f t="shared" si="1460"/>
        <v>1.0576233007311844E-55</v>
      </c>
      <c r="D6702" s="165">
        <f t="shared" si="1461"/>
        <v>2.2558277767625785E-3</v>
      </c>
      <c r="E6702" s="166">
        <f t="shared" si="1471"/>
        <v>24.291375447755232</v>
      </c>
      <c r="F6702" s="167">
        <f t="shared" si="1472"/>
        <v>15.050882926559977</v>
      </c>
      <c r="G6702" s="167">
        <f t="shared" si="1462"/>
        <v>523048.63251194864</v>
      </c>
      <c r="H6702" s="167">
        <f t="shared" si="1463"/>
        <v>271299.98899881309</v>
      </c>
      <c r="I6702" s="168">
        <f t="shared" si="1464"/>
        <v>794348.62151076179</v>
      </c>
      <c r="J6702" s="168">
        <f t="shared" si="1466"/>
        <v>728684.12406429136</v>
      </c>
      <c r="K6702" s="94"/>
      <c r="L6702" s="265">
        <f t="shared" si="1465"/>
        <v>302703.90737301897</v>
      </c>
      <c r="M6702" s="265">
        <f>$G6702*NonHospFrac+theModel!$H6702*NonHospFrac</f>
        <v>491644.71413774276</v>
      </c>
      <c r="N6702" s="266">
        <f t="shared" si="1467"/>
        <v>794348.62151076179</v>
      </c>
      <c r="O6702" s="158"/>
      <c r="P6702" s="265">
        <f t="shared" si="1468"/>
        <v>277681.01513846376</v>
      </c>
      <c r="Q6702" s="265">
        <f t="shared" si="1469"/>
        <v>491643.15388712374</v>
      </c>
      <c r="R6702" s="266">
        <f t="shared" si="1470"/>
        <v>769324.1690255875</v>
      </c>
    </row>
    <row r="6703" spans="1:18" x14ac:dyDescent="0.25">
      <c r="A6703" s="81">
        <v>6672</v>
      </c>
      <c r="B6703" s="93">
        <f t="shared" si="1459"/>
        <v>1.0402129530180004E-55</v>
      </c>
      <c r="C6703" s="178">
        <f t="shared" si="1460"/>
        <v>1.0378664117448341E-55</v>
      </c>
      <c r="D6703" s="165">
        <f t="shared" si="1461"/>
        <v>2.2558277767625785E-3</v>
      </c>
      <c r="E6703" s="166">
        <f t="shared" si="1471"/>
        <v>24.291375447755232</v>
      </c>
      <c r="F6703" s="167">
        <f t="shared" si="1472"/>
        <v>15.053138754336739</v>
      </c>
      <c r="G6703" s="167">
        <f t="shared" si="1462"/>
        <v>523127.0270911621</v>
      </c>
      <c r="H6703" s="167">
        <f t="shared" si="1463"/>
        <v>271299.98899881309</v>
      </c>
      <c r="I6703" s="168">
        <f t="shared" si="1464"/>
        <v>794427.01608997514</v>
      </c>
      <c r="J6703" s="168">
        <f t="shared" si="1466"/>
        <v>728743.85113626125</v>
      </c>
      <c r="K6703" s="94"/>
      <c r="L6703" s="265">
        <f t="shared" si="1465"/>
        <v>302733.78134120139</v>
      </c>
      <c r="M6703" s="265">
        <f>$G6703*NonHospFrac+theModel!$H6703*NonHospFrac</f>
        <v>491693.23474877374</v>
      </c>
      <c r="N6703" s="266">
        <f t="shared" si="1467"/>
        <v>794427.01608997514</v>
      </c>
      <c r="O6703" s="158"/>
      <c r="P6703" s="265">
        <f t="shared" si="1468"/>
        <v>277703.77544492326</v>
      </c>
      <c r="Q6703" s="265">
        <f t="shared" si="1469"/>
        <v>491691.67449815472</v>
      </c>
      <c r="R6703" s="266">
        <f t="shared" si="1470"/>
        <v>769395.44994307798</v>
      </c>
    </row>
    <row r="6704" spans="1:18" x14ac:dyDescent="0.25">
      <c r="A6704" s="81">
        <v>6673</v>
      </c>
      <c r="B6704" s="93">
        <f t="shared" si="1459"/>
        <v>1.0207812973228846E-55</v>
      </c>
      <c r="C6704" s="178">
        <f t="shared" si="1460"/>
        <v>1.0184785905183839E-55</v>
      </c>
      <c r="D6704" s="165">
        <f t="shared" si="1461"/>
        <v>2.2558277767625785E-3</v>
      </c>
      <c r="E6704" s="166">
        <f t="shared" si="1471"/>
        <v>24.291375447755232</v>
      </c>
      <c r="F6704" s="167">
        <f t="shared" si="1472"/>
        <v>15.055394582113502</v>
      </c>
      <c r="G6704" s="167">
        <f t="shared" si="1462"/>
        <v>523205.42167037551</v>
      </c>
      <c r="H6704" s="167">
        <f t="shared" si="1463"/>
        <v>271299.98899881309</v>
      </c>
      <c r="I6704" s="168">
        <f t="shared" si="1464"/>
        <v>794505.4106691886</v>
      </c>
      <c r="J6704" s="168">
        <f t="shared" si="1466"/>
        <v>728803.57577363821</v>
      </c>
      <c r="K6704" s="94"/>
      <c r="L6704" s="265">
        <f t="shared" si="1465"/>
        <v>302763.65530938387</v>
      </c>
      <c r="M6704" s="265">
        <f>$G6704*NonHospFrac+theModel!$H6704*NonHospFrac</f>
        <v>491741.75535980472</v>
      </c>
      <c r="N6704" s="266">
        <f t="shared" si="1467"/>
        <v>794505.4106691886</v>
      </c>
      <c r="O6704" s="158"/>
      <c r="P6704" s="265">
        <f t="shared" si="1468"/>
        <v>277726.53482362791</v>
      </c>
      <c r="Q6704" s="265">
        <f t="shared" si="1469"/>
        <v>491740.1951091857</v>
      </c>
      <c r="R6704" s="266">
        <f t="shared" si="1470"/>
        <v>769466.72993281367</v>
      </c>
    </row>
    <row r="6705" spans="1:18" x14ac:dyDescent="0.25">
      <c r="A6705" s="81">
        <v>6674</v>
      </c>
      <c r="B6705" s="93">
        <f t="shared" si="1459"/>
        <v>1.0017126338804208E-55</v>
      </c>
      <c r="C6705" s="178">
        <f t="shared" si="1460"/>
        <v>9.9945294269657932E-56</v>
      </c>
      <c r="D6705" s="165">
        <f t="shared" si="1461"/>
        <v>2.2558277767625785E-3</v>
      </c>
      <c r="E6705" s="166">
        <f t="shared" si="1471"/>
        <v>24.291375447755232</v>
      </c>
      <c r="F6705" s="167">
        <f t="shared" si="1472"/>
        <v>15.057650409890265</v>
      </c>
      <c r="G6705" s="167">
        <f t="shared" si="1462"/>
        <v>523283.81624958891</v>
      </c>
      <c r="H6705" s="167">
        <f t="shared" si="1463"/>
        <v>271299.98899881309</v>
      </c>
      <c r="I6705" s="168">
        <f t="shared" si="1464"/>
        <v>794583.80524840206</v>
      </c>
      <c r="J6705" s="168">
        <f t="shared" si="1466"/>
        <v>728863.29797652143</v>
      </c>
      <c r="K6705" s="94"/>
      <c r="L6705" s="265">
        <f t="shared" si="1465"/>
        <v>302793.52927756624</v>
      </c>
      <c r="M6705" s="265">
        <f>$G6705*NonHospFrac+theModel!$H6705*NonHospFrac</f>
        <v>491790.2759708357</v>
      </c>
      <c r="N6705" s="266">
        <f t="shared" si="1467"/>
        <v>794583.80524840194</v>
      </c>
      <c r="O6705" s="158"/>
      <c r="P6705" s="265">
        <f t="shared" si="1468"/>
        <v>277749.29327461537</v>
      </c>
      <c r="Q6705" s="265">
        <f t="shared" si="1469"/>
        <v>491788.71572021669</v>
      </c>
      <c r="R6705" s="266">
        <f t="shared" si="1470"/>
        <v>769538.00899483205</v>
      </c>
    </row>
    <row r="6706" spans="1:18" x14ac:dyDescent="0.25">
      <c r="A6706" s="81">
        <v>6675</v>
      </c>
      <c r="B6706" s="93">
        <f t="shared" si="1459"/>
        <v>9.8300018182861956E-56</v>
      </c>
      <c r="C6706" s="178">
        <f t="shared" si="1460"/>
        <v>9.8078270271388788E-56</v>
      </c>
      <c r="D6706" s="165">
        <f t="shared" si="1461"/>
        <v>2.2558277767625785E-3</v>
      </c>
      <c r="E6706" s="166">
        <f t="shared" si="1471"/>
        <v>24.291375447755232</v>
      </c>
      <c r="F6706" s="167">
        <f t="shared" si="1472"/>
        <v>15.059906237667027</v>
      </c>
      <c r="G6706" s="167">
        <f t="shared" si="1462"/>
        <v>523362.21082880232</v>
      </c>
      <c r="H6706" s="167">
        <f t="shared" si="1463"/>
        <v>271299.98899881309</v>
      </c>
      <c r="I6706" s="168">
        <f t="shared" si="1464"/>
        <v>794662.1998276154</v>
      </c>
      <c r="J6706" s="168">
        <f t="shared" si="1466"/>
        <v>728923.01774500997</v>
      </c>
      <c r="K6706" s="94"/>
      <c r="L6706" s="265">
        <f t="shared" si="1465"/>
        <v>302823.40324574872</v>
      </c>
      <c r="M6706" s="265">
        <f>$G6706*NonHospFrac+theModel!$H6706*NonHospFrac</f>
        <v>491838.79658186669</v>
      </c>
      <c r="N6706" s="266">
        <f t="shared" si="1467"/>
        <v>794662.1998276154</v>
      </c>
      <c r="O6706" s="158"/>
      <c r="P6706" s="265">
        <f t="shared" si="1468"/>
        <v>277772.05079792364</v>
      </c>
      <c r="Q6706" s="265">
        <f t="shared" si="1469"/>
        <v>491837.23633124767</v>
      </c>
      <c r="R6706" s="266">
        <f t="shared" si="1470"/>
        <v>769609.28712917131</v>
      </c>
    </row>
    <row r="6707" spans="1:18" x14ac:dyDescent="0.25">
      <c r="A6707" s="81">
        <v>6676</v>
      </c>
      <c r="B6707" s="93">
        <f t="shared" si="1459"/>
        <v>9.6463728697510839E-56</v>
      </c>
      <c r="C6707" s="178">
        <f t="shared" si="1460"/>
        <v>9.6246123138864907E-56</v>
      </c>
      <c r="D6707" s="165">
        <f t="shared" si="1461"/>
        <v>2.2558277767625785E-3</v>
      </c>
      <c r="E6707" s="166">
        <f t="shared" si="1471"/>
        <v>24.291375447755232</v>
      </c>
      <c r="F6707" s="167">
        <f t="shared" si="1472"/>
        <v>15.06216206544379</v>
      </c>
      <c r="G6707" s="167">
        <f t="shared" si="1462"/>
        <v>523440.60540801578</v>
      </c>
      <c r="H6707" s="167">
        <f t="shared" si="1463"/>
        <v>271299.98899881309</v>
      </c>
      <c r="I6707" s="168">
        <f t="shared" si="1464"/>
        <v>794740.59440682887</v>
      </c>
      <c r="J6707" s="168">
        <f t="shared" si="1466"/>
        <v>728982.73507920327</v>
      </c>
      <c r="K6707" s="94"/>
      <c r="L6707" s="265">
        <f t="shared" si="1465"/>
        <v>302853.27721393108</v>
      </c>
      <c r="M6707" s="265">
        <f>$G6707*NonHospFrac+theModel!$H6707*NonHospFrac</f>
        <v>491887.31719289767</v>
      </c>
      <c r="N6707" s="266">
        <f t="shared" si="1467"/>
        <v>794740.59440682875</v>
      </c>
      <c r="O6707" s="158"/>
      <c r="P6707" s="265">
        <f t="shared" si="1468"/>
        <v>277794.8073935904</v>
      </c>
      <c r="Q6707" s="265">
        <f t="shared" si="1469"/>
        <v>491885.75694227865</v>
      </c>
      <c r="R6707" s="266">
        <f t="shared" si="1470"/>
        <v>769680.56433586904</v>
      </c>
    </row>
    <row r="6708" spans="1:18" x14ac:dyDescent="0.25">
      <c r="A6708" s="81">
        <v>6677</v>
      </c>
      <c r="B6708" s="93">
        <f t="shared" si="1459"/>
        <v>9.4661741943088407E-56</v>
      </c>
      <c r="C6708" s="178">
        <f t="shared" si="1460"/>
        <v>9.4448201356216456E-56</v>
      </c>
      <c r="D6708" s="165">
        <f t="shared" si="1461"/>
        <v>2.2558277767625785E-3</v>
      </c>
      <c r="E6708" s="166">
        <f t="shared" si="1471"/>
        <v>24.291375447755232</v>
      </c>
      <c r="F6708" s="167">
        <f t="shared" si="1472"/>
        <v>15.064417893220552</v>
      </c>
      <c r="G6708" s="167">
        <f t="shared" si="1462"/>
        <v>523518.99998722918</v>
      </c>
      <c r="H6708" s="167">
        <f t="shared" si="1463"/>
        <v>271299.98899881309</v>
      </c>
      <c r="I6708" s="168">
        <f t="shared" si="1464"/>
        <v>794818.98898604233</v>
      </c>
      <c r="J6708" s="168">
        <f t="shared" si="1466"/>
        <v>729042.44997920049</v>
      </c>
      <c r="K6708" s="94"/>
      <c r="L6708" s="265">
        <f t="shared" si="1465"/>
        <v>302883.15118211356</v>
      </c>
      <c r="M6708" s="265">
        <f>$G6708*NonHospFrac+theModel!$H6708*NonHospFrac</f>
        <v>491935.83780392865</v>
      </c>
      <c r="N6708" s="266">
        <f t="shared" si="1467"/>
        <v>794818.98898604221</v>
      </c>
      <c r="O6708" s="158"/>
      <c r="P6708" s="265">
        <f t="shared" si="1468"/>
        <v>277817.56306165358</v>
      </c>
      <c r="Q6708" s="265">
        <f t="shared" si="1469"/>
        <v>491934.27755330963</v>
      </c>
      <c r="R6708" s="266">
        <f t="shared" si="1470"/>
        <v>769751.84061496321</v>
      </c>
    </row>
    <row r="6709" spans="1:18" x14ac:dyDescent="0.25">
      <c r="A6709" s="81">
        <v>6678</v>
      </c>
      <c r="B6709" s="93">
        <f t="shared" si="1459"/>
        <v>9.2893417128826876E-56</v>
      </c>
      <c r="C6709" s="178">
        <f t="shared" si="1460"/>
        <v>9.2683865578189273E-56</v>
      </c>
      <c r="D6709" s="165">
        <f t="shared" si="1461"/>
        <v>2.2558277767625785E-3</v>
      </c>
      <c r="E6709" s="166">
        <f t="shared" si="1471"/>
        <v>24.291375447755232</v>
      </c>
      <c r="F6709" s="167">
        <f t="shared" si="1472"/>
        <v>15.066673720997315</v>
      </c>
      <c r="G6709" s="167">
        <f t="shared" si="1462"/>
        <v>523597.3945664427</v>
      </c>
      <c r="H6709" s="167">
        <f t="shared" si="1463"/>
        <v>271299.98899881309</v>
      </c>
      <c r="I6709" s="168">
        <f t="shared" si="1464"/>
        <v>794897.38356525579</v>
      </c>
      <c r="J6709" s="168">
        <f t="shared" si="1466"/>
        <v>729102.16244510084</v>
      </c>
      <c r="K6709" s="94"/>
      <c r="L6709" s="265">
        <f t="shared" si="1465"/>
        <v>302913.02515029605</v>
      </c>
      <c r="M6709" s="265">
        <f>$G6709*NonHospFrac+theModel!$H6709*NonHospFrac</f>
        <v>491984.35841495974</v>
      </c>
      <c r="N6709" s="266">
        <f t="shared" si="1467"/>
        <v>794897.38356525579</v>
      </c>
      <c r="O6709" s="158"/>
      <c r="P6709" s="265">
        <f t="shared" si="1468"/>
        <v>277840.31780215097</v>
      </c>
      <c r="Q6709" s="265">
        <f t="shared" si="1469"/>
        <v>491982.79816434073</v>
      </c>
      <c r="R6709" s="266">
        <f t="shared" si="1470"/>
        <v>769823.11596649163</v>
      </c>
    </row>
    <row r="6710" spans="1:18" x14ac:dyDescent="0.25">
      <c r="A6710" s="81">
        <v>6679</v>
      </c>
      <c r="B6710" s="93">
        <f t="shared" si="1459"/>
        <v>9.1158125434224331E-56</v>
      </c>
      <c r="C6710" s="178">
        <f t="shared" si="1460"/>
        <v>9.0952488402792191E-56</v>
      </c>
      <c r="D6710" s="165">
        <f t="shared" si="1461"/>
        <v>2.2558277767625785E-3</v>
      </c>
      <c r="E6710" s="166">
        <f t="shared" si="1471"/>
        <v>24.291375447755232</v>
      </c>
      <c r="F6710" s="167">
        <f t="shared" si="1472"/>
        <v>15.068929548774078</v>
      </c>
      <c r="G6710" s="167">
        <f t="shared" si="1462"/>
        <v>523675.78914565605</v>
      </c>
      <c r="H6710" s="167">
        <f t="shared" si="1463"/>
        <v>271299.98899881309</v>
      </c>
      <c r="I6710" s="168">
        <f t="shared" si="1464"/>
        <v>794975.77814446914</v>
      </c>
      <c r="J6710" s="168">
        <f t="shared" si="1466"/>
        <v>729161.87247700337</v>
      </c>
      <c r="K6710" s="94"/>
      <c r="L6710" s="265">
        <f t="shared" si="1465"/>
        <v>302942.89911847841</v>
      </c>
      <c r="M6710" s="265">
        <f>$G6710*NonHospFrac+theModel!$H6710*NonHospFrac</f>
        <v>492032.87902599073</v>
      </c>
      <c r="N6710" s="266">
        <f t="shared" si="1467"/>
        <v>794975.77814446914</v>
      </c>
      <c r="O6710" s="158"/>
      <c r="P6710" s="265">
        <f t="shared" si="1468"/>
        <v>277863.07161512022</v>
      </c>
      <c r="Q6710" s="265">
        <f t="shared" si="1469"/>
        <v>492031.31877537171</v>
      </c>
      <c r="R6710" s="266">
        <f t="shared" si="1470"/>
        <v>769894.39039049193</v>
      </c>
    </row>
    <row r="6711" spans="1:18" x14ac:dyDescent="0.25">
      <c r="A6711" s="81">
        <v>6680</v>
      </c>
      <c r="B6711" s="93">
        <f t="shared" si="1459"/>
        <v>8.9455249785435869E-56</v>
      </c>
      <c r="C6711" s="178">
        <f t="shared" si="1460"/>
        <v>8.9253454148192655E-56</v>
      </c>
      <c r="D6711" s="165">
        <f t="shared" si="1461"/>
        <v>2.2558277767625785E-3</v>
      </c>
      <c r="E6711" s="166">
        <f t="shared" si="1471"/>
        <v>24.291375447755232</v>
      </c>
      <c r="F6711" s="167">
        <f t="shared" si="1472"/>
        <v>15.07118537655084</v>
      </c>
      <c r="G6711" s="167">
        <f t="shared" si="1462"/>
        <v>523754.18372486945</v>
      </c>
      <c r="H6711" s="167">
        <f t="shared" si="1463"/>
        <v>271299.98899881309</v>
      </c>
      <c r="I6711" s="168">
        <f t="shared" si="1464"/>
        <v>795054.1727236826</v>
      </c>
      <c r="J6711" s="168">
        <f t="shared" si="1466"/>
        <v>729221.58007500763</v>
      </c>
      <c r="K6711" s="94"/>
      <c r="L6711" s="265">
        <f t="shared" si="1465"/>
        <v>302972.77308666083</v>
      </c>
      <c r="M6711" s="265">
        <f>$G6711*NonHospFrac+theModel!$H6711*NonHospFrac</f>
        <v>492081.39963702171</v>
      </c>
      <c r="N6711" s="266">
        <f t="shared" si="1467"/>
        <v>795054.1727236826</v>
      </c>
      <c r="O6711" s="158"/>
      <c r="P6711" s="265">
        <f t="shared" si="1468"/>
        <v>277885.82450059935</v>
      </c>
      <c r="Q6711" s="265">
        <f t="shared" si="1469"/>
        <v>492079.83938640269</v>
      </c>
      <c r="R6711" s="266">
        <f t="shared" si="1470"/>
        <v>769965.66388700204</v>
      </c>
    </row>
    <row r="6712" spans="1:18" x14ac:dyDescent="0.25">
      <c r="A6712" s="81">
        <v>6681</v>
      </c>
      <c r="B6712" s="93">
        <f t="shared" si="1459"/>
        <v>8.7784184635834359E-56</v>
      </c>
      <c r="C6712" s="178">
        <f t="shared" si="1460"/>
        <v>8.7586158633772388E-56</v>
      </c>
      <c r="D6712" s="165">
        <f t="shared" si="1461"/>
        <v>2.2558277767625785E-3</v>
      </c>
      <c r="E6712" s="166">
        <f t="shared" si="1471"/>
        <v>24.291375447755232</v>
      </c>
      <c r="F6712" s="167">
        <f t="shared" si="1472"/>
        <v>15.073441204327603</v>
      </c>
      <c r="G6712" s="167">
        <f t="shared" si="1462"/>
        <v>523832.57830408285</v>
      </c>
      <c r="H6712" s="167">
        <f t="shared" si="1463"/>
        <v>271299.98899881309</v>
      </c>
      <c r="I6712" s="168">
        <f t="shared" si="1464"/>
        <v>795132.56730289594</v>
      </c>
      <c r="J6712" s="168">
        <f t="shared" si="1466"/>
        <v>729281.28523921256</v>
      </c>
      <c r="K6712" s="94"/>
      <c r="L6712" s="265">
        <f t="shared" si="1465"/>
        <v>303002.64705484326</v>
      </c>
      <c r="M6712" s="265">
        <f>$G6712*NonHospFrac+theModel!$H6712*NonHospFrac</f>
        <v>492129.92024805269</v>
      </c>
      <c r="N6712" s="266">
        <f t="shared" si="1467"/>
        <v>795132.56730289594</v>
      </c>
      <c r="O6712" s="158"/>
      <c r="P6712" s="265">
        <f t="shared" si="1468"/>
        <v>277908.57645862608</v>
      </c>
      <c r="Q6712" s="265">
        <f t="shared" si="1469"/>
        <v>492128.35999743367</v>
      </c>
      <c r="R6712" s="266">
        <f t="shared" si="1470"/>
        <v>770036.9364560598</v>
      </c>
    </row>
    <row r="6713" spans="1:18" x14ac:dyDescent="0.25">
      <c r="A6713" s="81">
        <v>6682</v>
      </c>
      <c r="B6713" s="93">
        <f t="shared" si="1459"/>
        <v>8.614433575069053E-56</v>
      </c>
      <c r="C6713" s="178">
        <f t="shared" si="1460"/>
        <v>8.5950008965293356E-56</v>
      </c>
      <c r="D6713" s="165">
        <f t="shared" si="1461"/>
        <v>2.2558277767625785E-3</v>
      </c>
      <c r="E6713" s="166">
        <f t="shared" si="1471"/>
        <v>24.291375447755232</v>
      </c>
      <c r="F6713" s="167">
        <f t="shared" si="1472"/>
        <v>15.075697032104365</v>
      </c>
      <c r="G6713" s="167">
        <f t="shared" si="1462"/>
        <v>523910.97288329637</v>
      </c>
      <c r="H6713" s="167">
        <f t="shared" si="1463"/>
        <v>271299.98899881309</v>
      </c>
      <c r="I6713" s="168">
        <f t="shared" si="1464"/>
        <v>795210.96188210952</v>
      </c>
      <c r="J6713" s="168">
        <f t="shared" si="1466"/>
        <v>729340.98796971759</v>
      </c>
      <c r="K6713" s="94"/>
      <c r="L6713" s="265">
        <f t="shared" si="1465"/>
        <v>303032.52102302574</v>
      </c>
      <c r="M6713" s="265">
        <f>$G6713*NonHospFrac+theModel!$H6713*NonHospFrac</f>
        <v>492178.44085908378</v>
      </c>
      <c r="N6713" s="266">
        <f t="shared" si="1467"/>
        <v>795210.96188210952</v>
      </c>
      <c r="O6713" s="158"/>
      <c r="P6713" s="265">
        <f t="shared" si="1468"/>
        <v>277931.32748923823</v>
      </c>
      <c r="Q6713" s="265">
        <f t="shared" si="1469"/>
        <v>492176.88060846477</v>
      </c>
      <c r="R6713" s="266">
        <f t="shared" si="1470"/>
        <v>770108.20809770306</v>
      </c>
    </row>
    <row r="6714" spans="1:18" x14ac:dyDescent="0.25">
      <c r="A6714" s="81">
        <v>6683</v>
      </c>
      <c r="B6714" s="93">
        <f t="shared" si="1459"/>
        <v>8.4535119995842911E-56</v>
      </c>
      <c r="C6714" s="178">
        <f t="shared" si="1460"/>
        <v>8.4344423324044326E-56</v>
      </c>
      <c r="D6714" s="165">
        <f t="shared" si="1461"/>
        <v>2.2558277767625785E-3</v>
      </c>
      <c r="E6714" s="166">
        <f t="shared" si="1471"/>
        <v>24.291375447755232</v>
      </c>
      <c r="F6714" s="167">
        <f t="shared" si="1472"/>
        <v>15.077952859881128</v>
      </c>
      <c r="G6714" s="167">
        <f t="shared" si="1462"/>
        <v>523989.36746250972</v>
      </c>
      <c r="H6714" s="167">
        <f t="shared" si="1463"/>
        <v>271299.98899881309</v>
      </c>
      <c r="I6714" s="168">
        <f t="shared" si="1464"/>
        <v>795289.35646132287</v>
      </c>
      <c r="J6714" s="168">
        <f t="shared" si="1466"/>
        <v>729400.68826662167</v>
      </c>
      <c r="K6714" s="94"/>
      <c r="L6714" s="265">
        <f t="shared" si="1465"/>
        <v>303062.3949912081</v>
      </c>
      <c r="M6714" s="265">
        <f>$G6714*NonHospFrac+theModel!$H6714*NonHospFrac</f>
        <v>492226.96147011465</v>
      </c>
      <c r="N6714" s="266">
        <f t="shared" si="1467"/>
        <v>795289.35646132275</v>
      </c>
      <c r="O6714" s="158"/>
      <c r="P6714" s="265">
        <f t="shared" si="1468"/>
        <v>277954.07759247348</v>
      </c>
      <c r="Q6714" s="265">
        <f t="shared" si="1469"/>
        <v>492225.40121949563</v>
      </c>
      <c r="R6714" s="266">
        <f t="shared" si="1470"/>
        <v>770179.47881196905</v>
      </c>
    </row>
    <row r="6715" spans="1:18" x14ac:dyDescent="0.25">
      <c r="A6715" s="81">
        <v>6684</v>
      </c>
      <c r="B6715" s="93">
        <f t="shared" si="1459"/>
        <v>8.2955965130353712E-56</v>
      </c>
      <c r="C6715" s="178">
        <f t="shared" si="1460"/>
        <v>8.276883075996451E-56</v>
      </c>
      <c r="D6715" s="165">
        <f t="shared" si="1461"/>
        <v>2.2558277767625785E-3</v>
      </c>
      <c r="E6715" s="166">
        <f t="shared" si="1471"/>
        <v>24.291375447755232</v>
      </c>
      <c r="F6715" s="167">
        <f t="shared" si="1472"/>
        <v>15.08020868765789</v>
      </c>
      <c r="G6715" s="167">
        <f t="shared" si="1462"/>
        <v>524067.76204172312</v>
      </c>
      <c r="H6715" s="167">
        <f t="shared" si="1463"/>
        <v>271299.98899881309</v>
      </c>
      <c r="I6715" s="168">
        <f t="shared" si="1464"/>
        <v>795367.75104053621</v>
      </c>
      <c r="J6715" s="168">
        <f t="shared" si="1466"/>
        <v>729460.3861300241</v>
      </c>
      <c r="K6715" s="94"/>
      <c r="L6715" s="265">
        <f t="shared" si="1465"/>
        <v>303092.26895939052</v>
      </c>
      <c r="M6715" s="265">
        <f>$G6715*NonHospFrac+theModel!$H6715*NonHospFrac</f>
        <v>492275.48208114563</v>
      </c>
      <c r="N6715" s="266">
        <f t="shared" si="1467"/>
        <v>795367.75104053621</v>
      </c>
      <c r="O6715" s="158"/>
      <c r="P6715" s="265">
        <f t="shared" si="1468"/>
        <v>277976.82676836976</v>
      </c>
      <c r="Q6715" s="265">
        <f t="shared" si="1469"/>
        <v>492273.92183052661</v>
      </c>
      <c r="R6715" s="266">
        <f t="shared" si="1470"/>
        <v>770250.74859889643</v>
      </c>
    </row>
    <row r="6716" spans="1:18" x14ac:dyDescent="0.25">
      <c r="A6716" s="81">
        <v>6685</v>
      </c>
      <c r="B6716" s="93">
        <f t="shared" si="1459"/>
        <v>8.1406309602999045E-56</v>
      </c>
      <c r="C6716" s="178">
        <f t="shared" si="1460"/>
        <v>8.1222670988592861E-56</v>
      </c>
      <c r="D6716" s="165">
        <f t="shared" si="1461"/>
        <v>2.2558277767625785E-3</v>
      </c>
      <c r="E6716" s="166">
        <f t="shared" si="1471"/>
        <v>24.291375447755232</v>
      </c>
      <c r="F6716" s="167">
        <f t="shared" si="1472"/>
        <v>15.082464515434653</v>
      </c>
      <c r="G6716" s="167">
        <f t="shared" si="1462"/>
        <v>524146.15662093653</v>
      </c>
      <c r="H6716" s="167">
        <f t="shared" si="1463"/>
        <v>271299.98899881309</v>
      </c>
      <c r="I6716" s="168">
        <f t="shared" si="1464"/>
        <v>795446.14561974956</v>
      </c>
      <c r="J6716" s="168">
        <f t="shared" si="1466"/>
        <v>729520.08156002406</v>
      </c>
      <c r="K6716" s="94"/>
      <c r="L6716" s="265">
        <f t="shared" si="1465"/>
        <v>303122.14292757295</v>
      </c>
      <c r="M6716" s="265">
        <f>$G6716*NonHospFrac+theModel!$H6716*NonHospFrac</f>
        <v>492324.00269217661</v>
      </c>
      <c r="N6716" s="266">
        <f t="shared" si="1467"/>
        <v>795446.14561974956</v>
      </c>
      <c r="O6716" s="158"/>
      <c r="P6716" s="265">
        <f t="shared" si="1468"/>
        <v>277999.57501696487</v>
      </c>
      <c r="Q6716" s="265">
        <f t="shared" si="1469"/>
        <v>492322.44244155759</v>
      </c>
      <c r="R6716" s="266">
        <f t="shared" si="1470"/>
        <v>770322.01745852246</v>
      </c>
    </row>
    <row r="6717" spans="1:18" x14ac:dyDescent="0.25">
      <c r="A6717" s="81">
        <v>6686</v>
      </c>
      <c r="B6717" s="93">
        <f t="shared" si="1459"/>
        <v>7.9885602352599217E-56</v>
      </c>
      <c r="C6717" s="178">
        <f t="shared" si="1460"/>
        <v>7.9705394191848814E-56</v>
      </c>
      <c r="D6717" s="165">
        <f t="shared" si="1461"/>
        <v>2.2558277767625785E-3</v>
      </c>
      <c r="E6717" s="166">
        <f t="shared" si="1471"/>
        <v>24.291375447755232</v>
      </c>
      <c r="F6717" s="167">
        <f t="shared" si="1472"/>
        <v>15.084720343211416</v>
      </c>
      <c r="G6717" s="167">
        <f t="shared" si="1462"/>
        <v>524224.55120015005</v>
      </c>
      <c r="H6717" s="167">
        <f t="shared" si="1463"/>
        <v>271299.98899881309</v>
      </c>
      <c r="I6717" s="168">
        <f t="shared" si="1464"/>
        <v>795524.54019896314</v>
      </c>
      <c r="J6717" s="168">
        <f t="shared" si="1466"/>
        <v>729579.77455672098</v>
      </c>
      <c r="K6717" s="94"/>
      <c r="L6717" s="265">
        <f t="shared" si="1465"/>
        <v>303152.01689575543</v>
      </c>
      <c r="M6717" s="265">
        <f>$G6717*NonHospFrac+theModel!$H6717*NonHospFrac</f>
        <v>492372.52330320771</v>
      </c>
      <c r="N6717" s="266">
        <f t="shared" si="1467"/>
        <v>795524.54019896314</v>
      </c>
      <c r="O6717" s="158"/>
      <c r="P6717" s="265">
        <f t="shared" si="1468"/>
        <v>278022.32233829662</v>
      </c>
      <c r="Q6717" s="265">
        <f t="shared" si="1469"/>
        <v>492370.96305258869</v>
      </c>
      <c r="R6717" s="266">
        <f t="shared" si="1470"/>
        <v>770393.28539088531</v>
      </c>
    </row>
    <row r="6718" spans="1:18" x14ac:dyDescent="0.25">
      <c r="A6718" s="81">
        <v>6687</v>
      </c>
      <c r="B6718" s="93">
        <f t="shared" si="1459"/>
        <v>7.8393302612041252E-56</v>
      </c>
      <c r="C6718" s="178">
        <f t="shared" si="1460"/>
        <v>7.8216460822496857E-56</v>
      </c>
      <c r="D6718" s="165">
        <f t="shared" si="1461"/>
        <v>2.2558277767625785E-3</v>
      </c>
      <c r="E6718" s="166">
        <f t="shared" si="1471"/>
        <v>24.291375447755232</v>
      </c>
      <c r="F6718" s="167">
        <f t="shared" si="1472"/>
        <v>15.086976170988178</v>
      </c>
      <c r="G6718" s="167">
        <f t="shared" si="1462"/>
        <v>524302.94577936339</v>
      </c>
      <c r="H6718" s="167">
        <f t="shared" si="1463"/>
        <v>271299.98899881309</v>
      </c>
      <c r="I6718" s="168">
        <f t="shared" si="1464"/>
        <v>795602.93477817648</v>
      </c>
      <c r="J6718" s="168">
        <f t="shared" si="1466"/>
        <v>729639.46512021369</v>
      </c>
      <c r="K6718" s="94"/>
      <c r="L6718" s="265">
        <f t="shared" si="1465"/>
        <v>303181.89086393779</v>
      </c>
      <c r="M6718" s="265">
        <f>$G6718*NonHospFrac+theModel!$H6718*NonHospFrac</f>
        <v>492421.04391423869</v>
      </c>
      <c r="N6718" s="266">
        <f t="shared" si="1467"/>
        <v>795602.93477817648</v>
      </c>
      <c r="O6718" s="158"/>
      <c r="P6718" s="265">
        <f t="shared" si="1468"/>
        <v>278045.06873240269</v>
      </c>
      <c r="Q6718" s="265">
        <f t="shared" si="1469"/>
        <v>492419.48366361967</v>
      </c>
      <c r="R6718" s="266">
        <f t="shared" si="1470"/>
        <v>770464.55239602237</v>
      </c>
    </row>
    <row r="6719" spans="1:18" x14ac:dyDescent="0.25">
      <c r="A6719" s="81">
        <v>6688</v>
      </c>
      <c r="B6719" s="93">
        <f t="shared" si="1459"/>
        <v>7.692887971599921E-56</v>
      </c>
      <c r="C6719" s="178">
        <f t="shared" si="1460"/>
        <v>7.6755341412300634E-56</v>
      </c>
      <c r="D6719" s="165">
        <f t="shared" si="1461"/>
        <v>2.2558277767625785E-3</v>
      </c>
      <c r="E6719" s="166">
        <f t="shared" si="1471"/>
        <v>24.291375447755232</v>
      </c>
      <c r="F6719" s="167">
        <f t="shared" si="1472"/>
        <v>15.089231998764941</v>
      </c>
      <c r="G6719" s="167">
        <f t="shared" si="1462"/>
        <v>524381.34035857685</v>
      </c>
      <c r="H6719" s="167">
        <f t="shared" si="1463"/>
        <v>271299.98899881309</v>
      </c>
      <c r="I6719" s="168">
        <f t="shared" si="1464"/>
        <v>795681.32935738994</v>
      </c>
      <c r="J6719" s="168">
        <f t="shared" si="1466"/>
        <v>729699.15325060161</v>
      </c>
      <c r="K6719" s="94"/>
      <c r="L6719" s="265">
        <f t="shared" si="1465"/>
        <v>303211.76483212027</v>
      </c>
      <c r="M6719" s="265">
        <f>$G6719*NonHospFrac+theModel!$H6719*NonHospFrac</f>
        <v>492469.56452526967</v>
      </c>
      <c r="N6719" s="266">
        <f t="shared" si="1467"/>
        <v>795681.32935738994</v>
      </c>
      <c r="O6719" s="158"/>
      <c r="P6719" s="265">
        <f t="shared" si="1468"/>
        <v>278067.81419932103</v>
      </c>
      <c r="Q6719" s="265">
        <f t="shared" si="1469"/>
        <v>492468.00427465065</v>
      </c>
      <c r="R6719" s="266">
        <f t="shared" si="1470"/>
        <v>770535.81847397168</v>
      </c>
    </row>
    <row r="6720" spans="1:18" x14ac:dyDescent="0.25">
      <c r="A6720" s="81">
        <v>6689</v>
      </c>
      <c r="B6720" s="93">
        <f t="shared" si="1459"/>
        <v>7.5491812912210323E-56</v>
      </c>
      <c r="C6720" s="178">
        <f t="shared" si="1460"/>
        <v>7.5321516383724793E-56</v>
      </c>
      <c r="D6720" s="165">
        <f t="shared" si="1461"/>
        <v>2.2558277767625785E-3</v>
      </c>
      <c r="E6720" s="166">
        <f t="shared" si="1471"/>
        <v>24.291375447755232</v>
      </c>
      <c r="F6720" s="167">
        <f t="shared" si="1472"/>
        <v>15.091487826541703</v>
      </c>
      <c r="G6720" s="167">
        <f t="shared" si="1462"/>
        <v>524459.7349377902</v>
      </c>
      <c r="H6720" s="167">
        <f t="shared" si="1463"/>
        <v>271299.98899881309</v>
      </c>
      <c r="I6720" s="168">
        <f t="shared" si="1464"/>
        <v>795759.72393660329</v>
      </c>
      <c r="J6720" s="168">
        <f t="shared" si="1466"/>
        <v>729758.83894798369</v>
      </c>
      <c r="K6720" s="94"/>
      <c r="L6720" s="265">
        <f t="shared" si="1465"/>
        <v>303241.63880030264</v>
      </c>
      <c r="M6720" s="265">
        <f>$G6720*NonHospFrac+theModel!$H6720*NonHospFrac</f>
        <v>492518.08513630065</v>
      </c>
      <c r="N6720" s="266">
        <f t="shared" si="1467"/>
        <v>795759.72393660329</v>
      </c>
      <c r="O6720" s="158"/>
      <c r="P6720" s="265">
        <f t="shared" si="1468"/>
        <v>278090.55873908929</v>
      </c>
      <c r="Q6720" s="265">
        <f t="shared" si="1469"/>
        <v>492516.52488568163</v>
      </c>
      <c r="R6720" s="266">
        <f t="shared" si="1470"/>
        <v>770607.08362477086</v>
      </c>
    </row>
    <row r="6721" spans="1:18" x14ac:dyDescent="0.25">
      <c r="A6721" s="81">
        <v>6690</v>
      </c>
      <c r="B6721" s="93">
        <f t="shared" si="1459"/>
        <v>7.4081591176311904E-56</v>
      </c>
      <c r="C6721" s="178">
        <f t="shared" si="1460"/>
        <v>7.391447586518961E-56</v>
      </c>
      <c r="D6721" s="165">
        <f t="shared" si="1461"/>
        <v>2.2558277767625785E-3</v>
      </c>
      <c r="E6721" s="166">
        <f t="shared" si="1471"/>
        <v>24.291375447755232</v>
      </c>
      <c r="F6721" s="167">
        <f t="shared" si="1472"/>
        <v>15.093743654318466</v>
      </c>
      <c r="G6721" s="167">
        <f t="shared" si="1462"/>
        <v>524538.12951700378</v>
      </c>
      <c r="H6721" s="167">
        <f t="shared" si="1463"/>
        <v>271299.98899881309</v>
      </c>
      <c r="I6721" s="168">
        <f t="shared" si="1464"/>
        <v>795838.11851581687</v>
      </c>
      <c r="J6721" s="168">
        <f t="shared" si="1466"/>
        <v>729818.52221245947</v>
      </c>
      <c r="K6721" s="94"/>
      <c r="L6721" s="265">
        <f t="shared" si="1465"/>
        <v>303271.51276848512</v>
      </c>
      <c r="M6721" s="265">
        <f>$G6721*NonHospFrac+theModel!$H6721*NonHospFrac</f>
        <v>492566.60574733175</v>
      </c>
      <c r="N6721" s="266">
        <f t="shared" si="1467"/>
        <v>795838.11851581687</v>
      </c>
      <c r="O6721" s="158"/>
      <c r="P6721" s="265">
        <f t="shared" si="1468"/>
        <v>278113.30235174543</v>
      </c>
      <c r="Q6721" s="265">
        <f t="shared" si="1469"/>
        <v>492565.04549671273</v>
      </c>
      <c r="R6721" s="266">
        <f t="shared" si="1470"/>
        <v>770678.34784845822</v>
      </c>
    </row>
    <row r="6722" spans="1:18" x14ac:dyDescent="0.25">
      <c r="A6722" s="81">
        <v>6691</v>
      </c>
      <c r="B6722" s="93">
        <f t="shared" si="1459"/>
        <v>7.2697713030104627E-56</v>
      </c>
      <c r="C6722" s="178">
        <f t="shared" si="1460"/>
        <v>7.2533719509744204E-56</v>
      </c>
      <c r="D6722" s="165">
        <f t="shared" si="1461"/>
        <v>2.2558277767625785E-3</v>
      </c>
      <c r="E6722" s="166">
        <f t="shared" si="1471"/>
        <v>24.291375447755232</v>
      </c>
      <c r="F6722" s="167">
        <f t="shared" si="1472"/>
        <v>15.095999482095229</v>
      </c>
      <c r="G6722" s="167">
        <f t="shared" si="1462"/>
        <v>524616.52409621712</v>
      </c>
      <c r="H6722" s="167">
        <f t="shared" si="1463"/>
        <v>271299.98899881309</v>
      </c>
      <c r="I6722" s="168">
        <f t="shared" si="1464"/>
        <v>795916.51309503021</v>
      </c>
      <c r="J6722" s="168">
        <f t="shared" si="1466"/>
        <v>729878.20304412767</v>
      </c>
      <c r="K6722" s="94"/>
      <c r="L6722" s="265">
        <f t="shared" si="1465"/>
        <v>303301.38673666748</v>
      </c>
      <c r="M6722" s="265">
        <f>$G6722*NonHospFrac+theModel!$H6722*NonHospFrac</f>
        <v>492615.12635836261</v>
      </c>
      <c r="N6722" s="266">
        <f t="shared" si="1467"/>
        <v>795916.5130950301</v>
      </c>
      <c r="O6722" s="158"/>
      <c r="P6722" s="265">
        <f t="shared" si="1468"/>
        <v>278136.04503732704</v>
      </c>
      <c r="Q6722" s="265">
        <f t="shared" si="1469"/>
        <v>492613.56610774359</v>
      </c>
      <c r="R6722" s="266">
        <f t="shared" si="1470"/>
        <v>770749.61114507064</v>
      </c>
    </row>
    <row r="6723" spans="1:18" x14ac:dyDescent="0.25">
      <c r="A6723" s="81">
        <v>6692</v>
      </c>
      <c r="B6723" s="93">
        <f t="shared" si="1459"/>
        <v>7.1339686363232381E-56</v>
      </c>
      <c r="C6723" s="178">
        <f t="shared" si="1460"/>
        <v>7.1178756317148674E-56</v>
      </c>
      <c r="D6723" s="165">
        <f t="shared" si="1461"/>
        <v>2.2558277767625785E-3</v>
      </c>
      <c r="E6723" s="166">
        <f t="shared" si="1471"/>
        <v>24.291375447755232</v>
      </c>
      <c r="F6723" s="167">
        <f t="shared" si="1472"/>
        <v>15.098255309871991</v>
      </c>
      <c r="G6723" s="167">
        <f t="shared" si="1462"/>
        <v>524694.91867543047</v>
      </c>
      <c r="H6723" s="167">
        <f t="shared" si="1463"/>
        <v>271299.98899881309</v>
      </c>
      <c r="I6723" s="168">
        <f t="shared" si="1464"/>
        <v>795994.90767424356</v>
      </c>
      <c r="J6723" s="168">
        <f t="shared" si="1466"/>
        <v>729937.88144308771</v>
      </c>
      <c r="K6723" s="94"/>
      <c r="L6723" s="265">
        <f t="shared" si="1465"/>
        <v>303331.2607048499</v>
      </c>
      <c r="M6723" s="265">
        <f>$G6723*NonHospFrac+theModel!$H6723*NonHospFrac</f>
        <v>492663.64696939359</v>
      </c>
      <c r="N6723" s="266">
        <f t="shared" si="1467"/>
        <v>795994.90767424344</v>
      </c>
      <c r="O6723" s="158"/>
      <c r="P6723" s="265">
        <f t="shared" si="1468"/>
        <v>278158.78679587209</v>
      </c>
      <c r="Q6723" s="265">
        <f t="shared" si="1469"/>
        <v>492662.08671877458</v>
      </c>
      <c r="R6723" s="266">
        <f t="shared" si="1470"/>
        <v>770820.87351464666</v>
      </c>
    </row>
    <row r="6724" spans="1:18" x14ac:dyDescent="0.25">
      <c r="A6724" s="81">
        <v>6693</v>
      </c>
      <c r="B6724" s="93">
        <f t="shared" si="1459"/>
        <v>7.0007028258192567E-56</v>
      </c>
      <c r="C6724" s="178">
        <f t="shared" si="1460"/>
        <v>6.9849104459279135E-56</v>
      </c>
      <c r="D6724" s="165">
        <f t="shared" si="1461"/>
        <v>2.2558277767625785E-3</v>
      </c>
      <c r="E6724" s="166">
        <f t="shared" si="1471"/>
        <v>24.291375447755232</v>
      </c>
      <c r="F6724" s="167">
        <f t="shared" si="1472"/>
        <v>15.100511137648754</v>
      </c>
      <c r="G6724" s="167">
        <f t="shared" si="1462"/>
        <v>524773.31325464393</v>
      </c>
      <c r="H6724" s="167">
        <f t="shared" si="1463"/>
        <v>271299.98899881309</v>
      </c>
      <c r="I6724" s="168">
        <f t="shared" si="1464"/>
        <v>796073.30225345702</v>
      </c>
      <c r="J6724" s="168">
        <f t="shared" si="1466"/>
        <v>729997.55740943877</v>
      </c>
      <c r="K6724" s="94"/>
      <c r="L6724" s="265">
        <f t="shared" si="1465"/>
        <v>303361.13467303233</v>
      </c>
      <c r="M6724" s="265">
        <f>$G6724*NonHospFrac+theModel!$H6724*NonHospFrac</f>
        <v>492712.16758042458</v>
      </c>
      <c r="N6724" s="266">
        <f t="shared" si="1467"/>
        <v>796073.3022534569</v>
      </c>
      <c r="O6724" s="158"/>
      <c r="P6724" s="265">
        <f t="shared" si="1468"/>
        <v>278181.52762741828</v>
      </c>
      <c r="Q6724" s="265">
        <f t="shared" si="1469"/>
        <v>492710.60732980556</v>
      </c>
      <c r="R6724" s="266">
        <f t="shared" si="1470"/>
        <v>770892.1349572239</v>
      </c>
    </row>
    <row r="6725" spans="1:18" x14ac:dyDescent="0.25">
      <c r="A6725" s="81">
        <v>6694</v>
      </c>
      <c r="B6725" s="93">
        <f t="shared" si="1459"/>
        <v>6.8699264818595301E-56</v>
      </c>
      <c r="C6725" s="178">
        <f t="shared" si="1460"/>
        <v>6.8544291108774344E-56</v>
      </c>
      <c r="D6725" s="165">
        <f t="shared" si="1461"/>
        <v>2.2558277767625785E-3</v>
      </c>
      <c r="E6725" s="166">
        <f t="shared" si="1471"/>
        <v>24.291375447755232</v>
      </c>
      <c r="F6725" s="167">
        <f t="shared" si="1472"/>
        <v>15.102766965425516</v>
      </c>
      <c r="G6725" s="167">
        <f t="shared" si="1462"/>
        <v>524851.70783385739</v>
      </c>
      <c r="H6725" s="167">
        <f t="shared" si="1463"/>
        <v>271299.98899881309</v>
      </c>
      <c r="I6725" s="168">
        <f t="shared" si="1464"/>
        <v>796151.69683267048</v>
      </c>
      <c r="J6725" s="168">
        <f t="shared" si="1466"/>
        <v>730057.23094327992</v>
      </c>
      <c r="K6725" s="94"/>
      <c r="L6725" s="265">
        <f t="shared" si="1465"/>
        <v>303391.00864121481</v>
      </c>
      <c r="M6725" s="265">
        <f>$G6725*NonHospFrac+theModel!$H6725*NonHospFrac</f>
        <v>492760.68819145567</v>
      </c>
      <c r="N6725" s="266">
        <f t="shared" si="1467"/>
        <v>796151.69683267048</v>
      </c>
      <c r="O6725" s="158"/>
      <c r="P6725" s="265">
        <f t="shared" si="1468"/>
        <v>278204.26753200346</v>
      </c>
      <c r="Q6725" s="265">
        <f t="shared" si="1469"/>
        <v>492759.12794083665</v>
      </c>
      <c r="R6725" s="266">
        <f t="shared" si="1470"/>
        <v>770963.39547284017</v>
      </c>
    </row>
    <row r="6726" spans="1:18" x14ac:dyDescent="0.25">
      <c r="A6726" s="81">
        <v>6695</v>
      </c>
      <c r="B6726" s="93">
        <f t="shared" si="1459"/>
        <v>6.7415931000660788E-56</v>
      </c>
      <c r="C6726" s="178">
        <f t="shared" si="1460"/>
        <v>6.7263852270913186E-56</v>
      </c>
      <c r="D6726" s="165">
        <f t="shared" si="1461"/>
        <v>2.2558277767625785E-3</v>
      </c>
      <c r="E6726" s="166">
        <f t="shared" si="1471"/>
        <v>24.291375447755232</v>
      </c>
      <c r="F6726" s="167">
        <f t="shared" si="1472"/>
        <v>15.105022793202279</v>
      </c>
      <c r="G6726" s="167">
        <f t="shared" si="1462"/>
        <v>524930.10241307085</v>
      </c>
      <c r="H6726" s="167">
        <f t="shared" si="1463"/>
        <v>271299.98899881309</v>
      </c>
      <c r="I6726" s="168">
        <f t="shared" si="1464"/>
        <v>796230.09141188394</v>
      </c>
      <c r="J6726" s="168">
        <f t="shared" si="1466"/>
        <v>730116.90204471035</v>
      </c>
      <c r="K6726" s="94"/>
      <c r="L6726" s="265">
        <f t="shared" si="1465"/>
        <v>303420.88260939723</v>
      </c>
      <c r="M6726" s="265">
        <f>$G6726*NonHospFrac+theModel!$H6726*NonHospFrac</f>
        <v>492809.20880248665</v>
      </c>
      <c r="N6726" s="266">
        <f t="shared" si="1467"/>
        <v>796230.09141188394</v>
      </c>
      <c r="O6726" s="158"/>
      <c r="P6726" s="265">
        <f t="shared" si="1468"/>
        <v>278227.00650966528</v>
      </c>
      <c r="Q6726" s="265">
        <f t="shared" si="1469"/>
        <v>492807.64855186763</v>
      </c>
      <c r="R6726" s="266">
        <f t="shared" si="1470"/>
        <v>771034.65506153298</v>
      </c>
    </row>
    <row r="6727" spans="1:18" x14ac:dyDescent="0.25">
      <c r="A6727" s="81">
        <v>6696</v>
      </c>
      <c r="B6727" s="93">
        <f t="shared" si="1459"/>
        <v>6.6156570447832885E-56</v>
      </c>
      <c r="C6727" s="178">
        <f t="shared" si="1460"/>
        <v>6.6007332618601316E-56</v>
      </c>
      <c r="D6727" s="165">
        <f t="shared" si="1461"/>
        <v>2.2558277767625785E-3</v>
      </c>
      <c r="E6727" s="166">
        <f t="shared" si="1471"/>
        <v>24.291375447755232</v>
      </c>
      <c r="F6727" s="167">
        <f t="shared" si="1472"/>
        <v>15.107278620979042</v>
      </c>
      <c r="G6727" s="167">
        <f t="shared" si="1462"/>
        <v>525008.4969922842</v>
      </c>
      <c r="H6727" s="167">
        <f t="shared" si="1463"/>
        <v>271299.98899881309</v>
      </c>
      <c r="I6727" s="168">
        <f t="shared" si="1464"/>
        <v>796308.48599109729</v>
      </c>
      <c r="J6727" s="168">
        <f t="shared" si="1466"/>
        <v>730176.57071382913</v>
      </c>
      <c r="K6727" s="94"/>
      <c r="L6727" s="265">
        <f t="shared" si="1465"/>
        <v>303450.75657757965</v>
      </c>
      <c r="M6727" s="265">
        <f>$G6727*NonHospFrac+theModel!$H6727*NonHospFrac</f>
        <v>492857.72941351763</v>
      </c>
      <c r="N6727" s="266">
        <f t="shared" si="1467"/>
        <v>796308.48599109729</v>
      </c>
      <c r="O6727" s="158"/>
      <c r="P6727" s="265">
        <f t="shared" si="1468"/>
        <v>278249.74456044164</v>
      </c>
      <c r="Q6727" s="265">
        <f t="shared" si="1469"/>
        <v>492856.16916289862</v>
      </c>
      <c r="R6727" s="266">
        <f t="shared" si="1470"/>
        <v>771105.91372334026</v>
      </c>
    </row>
    <row r="6728" spans="1:18" x14ac:dyDescent="0.25">
      <c r="A6728" s="81">
        <v>6697</v>
      </c>
      <c r="B6728" s="93">
        <f t="shared" si="1459"/>
        <v>6.4920735328513081E-56</v>
      </c>
      <c r="C6728" s="178">
        <f t="shared" si="1460"/>
        <v>6.4774285330471169E-56</v>
      </c>
      <c r="D6728" s="165">
        <f t="shared" si="1461"/>
        <v>2.2558277767625785E-3</v>
      </c>
      <c r="E6728" s="166">
        <f t="shared" si="1471"/>
        <v>24.291375447755232</v>
      </c>
      <c r="F6728" s="167">
        <f t="shared" si="1472"/>
        <v>15.109534448755804</v>
      </c>
      <c r="G6728" s="167">
        <f t="shared" si="1462"/>
        <v>525086.89157149766</v>
      </c>
      <c r="H6728" s="167">
        <f t="shared" si="1463"/>
        <v>271299.98899881309</v>
      </c>
      <c r="I6728" s="168">
        <f t="shared" si="1464"/>
        <v>796386.88057031075</v>
      </c>
      <c r="J6728" s="168">
        <f t="shared" si="1466"/>
        <v>730236.23695073568</v>
      </c>
      <c r="K6728" s="94"/>
      <c r="L6728" s="265">
        <f t="shared" si="1465"/>
        <v>303480.63054576208</v>
      </c>
      <c r="M6728" s="265">
        <f>$G6728*NonHospFrac+theModel!$H6728*NonHospFrac</f>
        <v>492906.25002454862</v>
      </c>
      <c r="N6728" s="266">
        <f t="shared" si="1467"/>
        <v>796386.88057031063</v>
      </c>
      <c r="O6728" s="158"/>
      <c r="P6728" s="265">
        <f t="shared" si="1468"/>
        <v>278272.48168437026</v>
      </c>
      <c r="Q6728" s="265">
        <f t="shared" si="1469"/>
        <v>492904.6897739296</v>
      </c>
      <c r="R6728" s="266">
        <f t="shared" si="1470"/>
        <v>771177.17145829985</v>
      </c>
    </row>
    <row r="6729" spans="1:18" x14ac:dyDescent="0.25">
      <c r="A6729" s="81">
        <v>6698</v>
      </c>
      <c r="B6729" s="93">
        <f t="shared" si="1459"/>
        <v>6.3707986176795389E-56</v>
      </c>
      <c r="C6729" s="178">
        <f t="shared" si="1460"/>
        <v>6.356427193197617E-56</v>
      </c>
      <c r="D6729" s="165">
        <f t="shared" si="1461"/>
        <v>2.2558277767625785E-3</v>
      </c>
      <c r="E6729" s="166">
        <f t="shared" si="1471"/>
        <v>24.291375447755232</v>
      </c>
      <c r="F6729" s="167">
        <f t="shared" si="1472"/>
        <v>15.111790276532567</v>
      </c>
      <c r="G6729" s="167">
        <f t="shared" si="1462"/>
        <v>525165.28615071101</v>
      </c>
      <c r="H6729" s="167">
        <f t="shared" si="1463"/>
        <v>271299.98899881309</v>
      </c>
      <c r="I6729" s="168">
        <f t="shared" si="1464"/>
        <v>796465.2751495241</v>
      </c>
      <c r="J6729" s="168">
        <f t="shared" si="1466"/>
        <v>730295.90075552883</v>
      </c>
      <c r="K6729" s="94"/>
      <c r="L6729" s="265">
        <f t="shared" si="1465"/>
        <v>303510.5045139445</v>
      </c>
      <c r="M6729" s="265">
        <f>$G6729*NonHospFrac+theModel!$H6729*NonHospFrac</f>
        <v>492954.7706355796</v>
      </c>
      <c r="N6729" s="266">
        <f t="shared" si="1467"/>
        <v>796465.2751495241</v>
      </c>
      <c r="O6729" s="158"/>
      <c r="P6729" s="265">
        <f t="shared" si="1468"/>
        <v>278295.21788148896</v>
      </c>
      <c r="Q6729" s="265">
        <f t="shared" si="1469"/>
        <v>492953.21038496058</v>
      </c>
      <c r="R6729" s="266">
        <f t="shared" si="1470"/>
        <v>771248.4282664496</v>
      </c>
    </row>
    <row r="6730" spans="1:18" x14ac:dyDescent="0.25">
      <c r="A6730" s="81">
        <v>6699</v>
      </c>
      <c r="B6730" s="93">
        <f t="shared" si="1459"/>
        <v>6.2517891736206038E-56</v>
      </c>
      <c r="C6730" s="178">
        <f t="shared" si="1460"/>
        <v>6.2376862139482866E-56</v>
      </c>
      <c r="D6730" s="165">
        <f t="shared" si="1461"/>
        <v>2.2558277767625785E-3</v>
      </c>
      <c r="E6730" s="166">
        <f t="shared" si="1471"/>
        <v>24.291375447755232</v>
      </c>
      <c r="F6730" s="167">
        <f t="shared" si="1472"/>
        <v>15.114046104309329</v>
      </c>
      <c r="G6730" s="167">
        <f t="shared" si="1462"/>
        <v>525243.68072992458</v>
      </c>
      <c r="H6730" s="167">
        <f t="shared" si="1463"/>
        <v>271299.98899881309</v>
      </c>
      <c r="I6730" s="168">
        <f t="shared" si="1464"/>
        <v>796543.66972873767</v>
      </c>
      <c r="J6730" s="168">
        <f t="shared" si="1466"/>
        <v>730355.562128308</v>
      </c>
      <c r="K6730" s="94"/>
      <c r="L6730" s="265">
        <f t="shared" si="1465"/>
        <v>303540.37848212698</v>
      </c>
      <c r="M6730" s="265">
        <f>$G6730*NonHospFrac+theModel!$H6730*NonHospFrac</f>
        <v>493003.29124661069</v>
      </c>
      <c r="N6730" s="266">
        <f t="shared" si="1467"/>
        <v>796543.66972873767</v>
      </c>
      <c r="O6730" s="158"/>
      <c r="P6730" s="265">
        <f t="shared" si="1468"/>
        <v>278317.95315183554</v>
      </c>
      <c r="Q6730" s="265">
        <f t="shared" si="1469"/>
        <v>493001.73099599167</v>
      </c>
      <c r="R6730" s="266">
        <f t="shared" si="1470"/>
        <v>771319.68414782721</v>
      </c>
    </row>
    <row r="6731" spans="1:18" x14ac:dyDescent="0.25">
      <c r="A6731" s="81">
        <v>6700</v>
      </c>
      <c r="B6731" s="93">
        <f t="shared" si="1459"/>
        <v>6.1350028806333098E-56</v>
      </c>
      <c r="C6731" s="178">
        <f t="shared" si="1460"/>
        <v>6.1211633707246585E-56</v>
      </c>
      <c r="D6731" s="165">
        <f t="shared" si="1461"/>
        <v>2.2558277767625785E-3</v>
      </c>
      <c r="E6731" s="166">
        <f t="shared" si="1471"/>
        <v>24.291375447755232</v>
      </c>
      <c r="F6731" s="167">
        <f t="shared" si="1472"/>
        <v>15.116301932086092</v>
      </c>
      <c r="G6731" s="167">
        <f t="shared" si="1462"/>
        <v>525322.07530913781</v>
      </c>
      <c r="H6731" s="167">
        <f t="shared" si="1463"/>
        <v>271299.98899881309</v>
      </c>
      <c r="I6731" s="168">
        <f t="shared" si="1464"/>
        <v>796622.0643079509</v>
      </c>
      <c r="J6731" s="168">
        <f t="shared" si="1466"/>
        <v>730415.22106917191</v>
      </c>
      <c r="K6731" s="94"/>
      <c r="L6731" s="265">
        <f t="shared" si="1465"/>
        <v>303570.25245030934</v>
      </c>
      <c r="M6731" s="265">
        <f>$G6731*NonHospFrac+theModel!$H6731*NonHospFrac</f>
        <v>493051.81185764156</v>
      </c>
      <c r="N6731" s="266">
        <f t="shared" si="1467"/>
        <v>796622.0643079509</v>
      </c>
      <c r="O6731" s="158"/>
      <c r="P6731" s="265">
        <f t="shared" si="1468"/>
        <v>278340.68749544764</v>
      </c>
      <c r="Q6731" s="265">
        <f t="shared" si="1469"/>
        <v>493050.25160702254</v>
      </c>
      <c r="R6731" s="266">
        <f t="shared" si="1470"/>
        <v>771390.93910247018</v>
      </c>
    </row>
    <row r="6732" spans="1:18" x14ac:dyDescent="0.25">
      <c r="A6732" s="81">
        <v>6701</v>
      </c>
      <c r="B6732" s="93">
        <f t="shared" si="1459"/>
        <v>6.0203982092349736E-56</v>
      </c>
      <c r="C6732" s="178">
        <f t="shared" si="1460"/>
        <v>6.0068172277274092E-56</v>
      </c>
      <c r="D6732" s="165">
        <f t="shared" si="1461"/>
        <v>2.2558277767625785E-3</v>
      </c>
      <c r="E6732" s="166">
        <f t="shared" si="1471"/>
        <v>24.291375447755232</v>
      </c>
      <c r="F6732" s="167">
        <f t="shared" si="1472"/>
        <v>15.118557759862854</v>
      </c>
      <c r="G6732" s="167">
        <f t="shared" si="1462"/>
        <v>525400.46988835128</v>
      </c>
      <c r="H6732" s="167">
        <f t="shared" si="1463"/>
        <v>271299.98899881309</v>
      </c>
      <c r="I6732" s="168">
        <f t="shared" si="1464"/>
        <v>796700.45888716436</v>
      </c>
      <c r="J6732" s="168">
        <f t="shared" si="1466"/>
        <v>730474.8775782201</v>
      </c>
      <c r="K6732" s="94"/>
      <c r="L6732" s="265">
        <f t="shared" si="1465"/>
        <v>303600.12641849177</v>
      </c>
      <c r="M6732" s="265">
        <f>$G6732*NonHospFrac+theModel!$H6732*NonHospFrac</f>
        <v>493100.33246867254</v>
      </c>
      <c r="N6732" s="266">
        <f t="shared" si="1467"/>
        <v>796700.45888716425</v>
      </c>
      <c r="O6732" s="158"/>
      <c r="P6732" s="265">
        <f t="shared" si="1468"/>
        <v>278363.42091236322</v>
      </c>
      <c r="Q6732" s="265">
        <f t="shared" si="1469"/>
        <v>493098.77221805352</v>
      </c>
      <c r="R6732" s="266">
        <f t="shared" si="1470"/>
        <v>771462.1931304168</v>
      </c>
    </row>
    <row r="6733" spans="1:18" x14ac:dyDescent="0.25">
      <c r="A6733" s="81">
        <v>6702</v>
      </c>
      <c r="B6733" s="93">
        <f t="shared" si="1459"/>
        <v>5.9079344057321152E-56</v>
      </c>
      <c r="C6733" s="178">
        <f t="shared" si="1460"/>
        <v>5.8946071231963736E-56</v>
      </c>
      <c r="D6733" s="165">
        <f t="shared" si="1461"/>
        <v>2.2558277767625785E-3</v>
      </c>
      <c r="E6733" s="166">
        <f t="shared" si="1471"/>
        <v>24.291375447755232</v>
      </c>
      <c r="F6733" s="167">
        <f t="shared" si="1472"/>
        <v>15.120813587639617</v>
      </c>
      <c r="G6733" s="167">
        <f t="shared" si="1462"/>
        <v>525478.86446756474</v>
      </c>
      <c r="H6733" s="167">
        <f t="shared" si="1463"/>
        <v>271299.98899881309</v>
      </c>
      <c r="I6733" s="168">
        <f t="shared" si="1464"/>
        <v>796778.85346637783</v>
      </c>
      <c r="J6733" s="168">
        <f t="shared" si="1466"/>
        <v>730534.53165555152</v>
      </c>
      <c r="K6733" s="94"/>
      <c r="L6733" s="265">
        <f t="shared" si="1465"/>
        <v>303630.00038667419</v>
      </c>
      <c r="M6733" s="265">
        <f>$G6733*NonHospFrac+theModel!$H6733*NonHospFrac</f>
        <v>493148.85307970364</v>
      </c>
      <c r="N6733" s="266">
        <f t="shared" si="1467"/>
        <v>796778.85346637783</v>
      </c>
      <c r="O6733" s="158"/>
      <c r="P6733" s="265">
        <f t="shared" si="1468"/>
        <v>278386.15340261994</v>
      </c>
      <c r="Q6733" s="265">
        <f t="shared" si="1469"/>
        <v>493147.29282908462</v>
      </c>
      <c r="R6733" s="266">
        <f t="shared" si="1470"/>
        <v>771533.44623170455</v>
      </c>
    </row>
    <row r="6734" spans="1:18" x14ac:dyDescent="0.25">
      <c r="A6734" s="81">
        <v>6703</v>
      </c>
      <c r="B6734" s="93">
        <f t="shared" si="1459"/>
        <v>5.7975714777293057E-56</v>
      </c>
      <c r="C6734" s="178">
        <f t="shared" si="1460"/>
        <v>5.7844931549520777E-56</v>
      </c>
      <c r="D6734" s="165">
        <f t="shared" si="1461"/>
        <v>2.2558277767625785E-3</v>
      </c>
      <c r="E6734" s="166">
        <f t="shared" si="1471"/>
        <v>24.291375447755232</v>
      </c>
      <c r="F6734" s="167">
        <f t="shared" si="1472"/>
        <v>15.12306941541638</v>
      </c>
      <c r="G6734" s="167">
        <f t="shared" si="1462"/>
        <v>525557.2590467782</v>
      </c>
      <c r="H6734" s="167">
        <f t="shared" si="1463"/>
        <v>271299.98899881309</v>
      </c>
      <c r="I6734" s="168">
        <f t="shared" si="1464"/>
        <v>796857.24804559129</v>
      </c>
      <c r="J6734" s="168">
        <f t="shared" si="1466"/>
        <v>730594.18330126535</v>
      </c>
      <c r="K6734" s="94"/>
      <c r="L6734" s="265">
        <f t="shared" si="1465"/>
        <v>303659.87435485667</v>
      </c>
      <c r="M6734" s="265">
        <f>$G6734*NonHospFrac+theModel!$H6734*NonHospFrac</f>
        <v>493197.37369073462</v>
      </c>
      <c r="N6734" s="266">
        <f t="shared" si="1467"/>
        <v>796857.24804559129</v>
      </c>
      <c r="O6734" s="158"/>
      <c r="P6734" s="265">
        <f t="shared" si="1468"/>
        <v>278408.88496625569</v>
      </c>
      <c r="Q6734" s="265">
        <f t="shared" si="1469"/>
        <v>493195.8134401156</v>
      </c>
      <c r="R6734" s="266">
        <f t="shared" si="1470"/>
        <v>771604.69840637129</v>
      </c>
    </row>
    <row r="6735" spans="1:18" x14ac:dyDescent="0.25">
      <c r="A6735" s="81">
        <v>6704</v>
      </c>
      <c r="B6735" s="93">
        <f t="shared" si="1459"/>
        <v>5.6892701799073505E-56</v>
      </c>
      <c r="C6735" s="178">
        <f t="shared" si="1460"/>
        <v>5.6764361662060081E-56</v>
      </c>
      <c r="D6735" s="165">
        <f t="shared" si="1461"/>
        <v>2.2558277767625785E-3</v>
      </c>
      <c r="E6735" s="166">
        <f t="shared" si="1471"/>
        <v>24.291375447755232</v>
      </c>
      <c r="F6735" s="167">
        <f t="shared" si="1472"/>
        <v>15.125325243193142</v>
      </c>
      <c r="G6735" s="167">
        <f t="shared" si="1462"/>
        <v>525635.65362599154</v>
      </c>
      <c r="H6735" s="167">
        <f t="shared" si="1463"/>
        <v>271299.98899881309</v>
      </c>
      <c r="I6735" s="168">
        <f t="shared" si="1464"/>
        <v>796935.64262480463</v>
      </c>
      <c r="J6735" s="168">
        <f t="shared" si="1466"/>
        <v>730653.83251546056</v>
      </c>
      <c r="K6735" s="94"/>
      <c r="L6735" s="265">
        <f t="shared" si="1465"/>
        <v>303689.74832303904</v>
      </c>
      <c r="M6735" s="265">
        <f>$G6735*NonHospFrac+theModel!$H6735*NonHospFrac</f>
        <v>493245.8943017656</v>
      </c>
      <c r="N6735" s="266">
        <f t="shared" si="1467"/>
        <v>796935.64262480463</v>
      </c>
      <c r="O6735" s="158"/>
      <c r="P6735" s="265">
        <f t="shared" si="1468"/>
        <v>278431.61560330802</v>
      </c>
      <c r="Q6735" s="265">
        <f t="shared" si="1469"/>
        <v>493244.33405114658</v>
      </c>
      <c r="R6735" s="266">
        <f t="shared" si="1470"/>
        <v>771675.9496544546</v>
      </c>
    </row>
    <row r="6736" spans="1:18" x14ac:dyDescent="0.25">
      <c r="A6736" s="81">
        <v>6705</v>
      </c>
      <c r="B6736" s="93">
        <f t="shared" si="1459"/>
        <v>5.5829920000676342E-56</v>
      </c>
      <c r="C6736" s="178">
        <f t="shared" si="1460"/>
        <v>5.5703977316364383E-56</v>
      </c>
      <c r="D6736" s="165">
        <f t="shared" si="1461"/>
        <v>2.2558277767625785E-3</v>
      </c>
      <c r="E6736" s="166">
        <f t="shared" si="1471"/>
        <v>24.291375447755232</v>
      </c>
      <c r="F6736" s="167">
        <f t="shared" si="1472"/>
        <v>15.127581070969905</v>
      </c>
      <c r="G6736" s="167">
        <f t="shared" si="1462"/>
        <v>525714.04820520501</v>
      </c>
      <c r="H6736" s="167">
        <f t="shared" si="1463"/>
        <v>271299.98899881309</v>
      </c>
      <c r="I6736" s="168">
        <f t="shared" si="1464"/>
        <v>797014.0372040181</v>
      </c>
      <c r="J6736" s="168">
        <f t="shared" si="1466"/>
        <v>730713.47929823643</v>
      </c>
      <c r="K6736" s="94"/>
      <c r="L6736" s="265">
        <f t="shared" si="1465"/>
        <v>303719.62229122152</v>
      </c>
      <c r="M6736" s="265">
        <f>$G6736*NonHospFrac+theModel!$H6736*NonHospFrac</f>
        <v>493294.41491279658</v>
      </c>
      <c r="N6736" s="266">
        <f t="shared" si="1467"/>
        <v>797014.0372040181</v>
      </c>
      <c r="O6736" s="158"/>
      <c r="P6736" s="265">
        <f t="shared" si="1468"/>
        <v>278454.34531381493</v>
      </c>
      <c r="Q6736" s="265">
        <f t="shared" si="1469"/>
        <v>493292.85466217756</v>
      </c>
      <c r="R6736" s="266">
        <f t="shared" si="1470"/>
        <v>771747.19997599255</v>
      </c>
    </row>
    <row r="6737" spans="1:18" x14ac:dyDescent="0.25">
      <c r="A6737" s="81">
        <v>6706</v>
      </c>
      <c r="B6737" s="93">
        <f t="shared" si="1459"/>
        <v>5.4786991454371053E-56</v>
      </c>
      <c r="C6737" s="178">
        <f t="shared" si="1460"/>
        <v>5.4663401437243028E-56</v>
      </c>
      <c r="D6737" s="165">
        <f t="shared" si="1461"/>
        <v>2.2558277767625785E-3</v>
      </c>
      <c r="E6737" s="166">
        <f t="shared" si="1471"/>
        <v>24.291375447755232</v>
      </c>
      <c r="F6737" s="167">
        <f t="shared" si="1472"/>
        <v>15.129836898746667</v>
      </c>
      <c r="G6737" s="167">
        <f t="shared" si="1462"/>
        <v>525792.44278441835</v>
      </c>
      <c r="H6737" s="167">
        <f t="shared" si="1463"/>
        <v>271299.98899881309</v>
      </c>
      <c r="I6737" s="168">
        <f t="shared" si="1464"/>
        <v>797092.43178323144</v>
      </c>
      <c r="J6737" s="168">
        <f t="shared" si="1466"/>
        <v>730773.12364969193</v>
      </c>
      <c r="K6737" s="94"/>
      <c r="L6737" s="265">
        <f t="shared" si="1465"/>
        <v>303749.49625940388</v>
      </c>
      <c r="M6737" s="265">
        <f>$G6737*NonHospFrac+theModel!$H6737*NonHospFrac</f>
        <v>493342.93552382756</v>
      </c>
      <c r="N6737" s="266">
        <f t="shared" si="1467"/>
        <v>797092.43178323144</v>
      </c>
      <c r="O6737" s="158"/>
      <c r="P6737" s="265">
        <f t="shared" si="1468"/>
        <v>278477.07409781404</v>
      </c>
      <c r="Q6737" s="265">
        <f t="shared" si="1469"/>
        <v>493341.37527320854</v>
      </c>
      <c r="R6737" s="266">
        <f t="shared" si="1470"/>
        <v>771818.44937102264</v>
      </c>
    </row>
    <row r="6738" spans="1:18" x14ac:dyDescent="0.25">
      <c r="A6738" s="81">
        <v>6707</v>
      </c>
      <c r="B6738" s="93">
        <f t="shared" si="1459"/>
        <v>5.3763545292290658E-56</v>
      </c>
      <c r="C6738" s="178">
        <f t="shared" si="1460"/>
        <v>5.3642263993443076E-56</v>
      </c>
      <c r="D6738" s="165">
        <f t="shared" si="1461"/>
        <v>2.2558277767625785E-3</v>
      </c>
      <c r="E6738" s="166">
        <f t="shared" si="1471"/>
        <v>24.291375447755232</v>
      </c>
      <c r="F6738" s="167">
        <f t="shared" si="1472"/>
        <v>15.13209272652343</v>
      </c>
      <c r="G6738" s="167">
        <f t="shared" si="1462"/>
        <v>525870.83736363193</v>
      </c>
      <c r="H6738" s="167">
        <f t="shared" si="1463"/>
        <v>271299.98899881309</v>
      </c>
      <c r="I6738" s="168">
        <f t="shared" si="1464"/>
        <v>797170.82636244502</v>
      </c>
      <c r="J6738" s="168">
        <f t="shared" si="1466"/>
        <v>730832.76556992647</v>
      </c>
      <c r="K6738" s="94"/>
      <c r="L6738" s="265">
        <f t="shared" si="1465"/>
        <v>303779.37022758636</v>
      </c>
      <c r="M6738" s="265">
        <f>$G6738*NonHospFrac+theModel!$H6738*NonHospFrac</f>
        <v>493391.45613485866</v>
      </c>
      <c r="N6738" s="266">
        <f t="shared" si="1467"/>
        <v>797170.82636244502</v>
      </c>
      <c r="O6738" s="158"/>
      <c r="P6738" s="265">
        <f t="shared" si="1468"/>
        <v>278499.80195534322</v>
      </c>
      <c r="Q6738" s="265">
        <f t="shared" si="1469"/>
        <v>493389.89588423964</v>
      </c>
      <c r="R6738" s="266">
        <f t="shared" si="1470"/>
        <v>771889.6978395828</v>
      </c>
    </row>
    <row r="6739" spans="1:18" x14ac:dyDescent="0.25">
      <c r="A6739" s="81">
        <v>6708</v>
      </c>
      <c r="B6739" s="93">
        <f t="shared" si="1459"/>
        <v>5.2759217574550276E-56</v>
      </c>
      <c r="C6739" s="178">
        <f t="shared" si="1460"/>
        <v>5.2640201866065345E-56</v>
      </c>
      <c r="D6739" s="165">
        <f t="shared" si="1461"/>
        <v>2.2558277767625785E-3</v>
      </c>
      <c r="E6739" s="166">
        <f t="shared" si="1471"/>
        <v>24.291375447755232</v>
      </c>
      <c r="F6739" s="167">
        <f t="shared" si="1472"/>
        <v>15.134348554300193</v>
      </c>
      <c r="G6739" s="167">
        <f t="shared" si="1462"/>
        <v>525949.23194284528</v>
      </c>
      <c r="H6739" s="167">
        <f t="shared" si="1463"/>
        <v>271299.98899881309</v>
      </c>
      <c r="I6739" s="168">
        <f t="shared" si="1464"/>
        <v>797249.22094165836</v>
      </c>
      <c r="J6739" s="168">
        <f t="shared" si="1466"/>
        <v>730892.40505903878</v>
      </c>
      <c r="K6739" s="94"/>
      <c r="L6739" s="265">
        <f t="shared" si="1465"/>
        <v>303809.24419576873</v>
      </c>
      <c r="M6739" s="265">
        <f>$G6739*NonHospFrac+theModel!$H6739*NonHospFrac</f>
        <v>493439.97674588964</v>
      </c>
      <c r="N6739" s="266">
        <f t="shared" si="1467"/>
        <v>797249.22094165836</v>
      </c>
      <c r="O6739" s="158"/>
      <c r="P6739" s="265">
        <f t="shared" si="1468"/>
        <v>278522.52888644015</v>
      </c>
      <c r="Q6739" s="265">
        <f t="shared" si="1469"/>
        <v>493438.41649527062</v>
      </c>
      <c r="R6739" s="266">
        <f t="shared" si="1470"/>
        <v>771960.94538171077</v>
      </c>
    </row>
    <row r="6740" spans="1:18" x14ac:dyDescent="0.25">
      <c r="A6740" s="81">
        <v>6709</v>
      </c>
      <c r="B6740" s="93">
        <f t="shared" si="1459"/>
        <v>5.1773651159829214E-56</v>
      </c>
      <c r="C6740" s="178">
        <f t="shared" si="1460"/>
        <v>5.1656858719438453E-56</v>
      </c>
      <c r="D6740" s="165">
        <f t="shared" si="1461"/>
        <v>2.2558277767625785E-3</v>
      </c>
      <c r="E6740" s="166">
        <f t="shared" si="1471"/>
        <v>24.291375447755232</v>
      </c>
      <c r="F6740" s="167">
        <f t="shared" si="1472"/>
        <v>15.136604382076955</v>
      </c>
      <c r="G6740" s="167">
        <f t="shared" si="1462"/>
        <v>526027.62652205862</v>
      </c>
      <c r="H6740" s="167">
        <f t="shared" si="1463"/>
        <v>271299.98899881309</v>
      </c>
      <c r="I6740" s="168">
        <f t="shared" si="1464"/>
        <v>797327.61552087171</v>
      </c>
      <c r="J6740" s="168">
        <f t="shared" si="1466"/>
        <v>730952.04211712803</v>
      </c>
      <c r="K6740" s="94"/>
      <c r="L6740" s="265">
        <f t="shared" si="1465"/>
        <v>303839.11816395115</v>
      </c>
      <c r="M6740" s="265">
        <f>$G6740*NonHospFrac+theModel!$H6740*NonHospFrac</f>
        <v>493488.4973569205</v>
      </c>
      <c r="N6740" s="266">
        <f t="shared" si="1467"/>
        <v>797327.61552087171</v>
      </c>
      <c r="O6740" s="158"/>
      <c r="P6740" s="265">
        <f t="shared" si="1468"/>
        <v>278545.25489114266</v>
      </c>
      <c r="Q6740" s="265">
        <f t="shared" si="1469"/>
        <v>493486.93710630148</v>
      </c>
      <c r="R6740" s="266">
        <f t="shared" si="1470"/>
        <v>772032.19199744414</v>
      </c>
    </row>
    <row r="6741" spans="1:18" x14ac:dyDescent="0.25">
      <c r="A6741" s="81">
        <v>6710</v>
      </c>
      <c r="B6741" s="93">
        <f t="shared" si="1459"/>
        <v>5.0806495578370668E-56</v>
      </c>
      <c r="C6741" s="178">
        <f t="shared" si="1460"/>
        <v>5.0691884874405011E-56</v>
      </c>
      <c r="D6741" s="165">
        <f t="shared" si="1461"/>
        <v>2.2558277767625785E-3</v>
      </c>
      <c r="E6741" s="166">
        <f t="shared" si="1471"/>
        <v>24.291375447755232</v>
      </c>
      <c r="F6741" s="167">
        <f t="shared" si="1472"/>
        <v>15.138860209853718</v>
      </c>
      <c r="G6741" s="167">
        <f t="shared" si="1462"/>
        <v>526106.02110127208</v>
      </c>
      <c r="H6741" s="167">
        <f t="shared" si="1463"/>
        <v>271299.98899881309</v>
      </c>
      <c r="I6741" s="168">
        <f t="shared" si="1464"/>
        <v>797406.01010008517</v>
      </c>
      <c r="J6741" s="168">
        <f t="shared" si="1466"/>
        <v>731011.67674429354</v>
      </c>
      <c r="K6741" s="94"/>
      <c r="L6741" s="265">
        <f t="shared" si="1465"/>
        <v>303868.99213213357</v>
      </c>
      <c r="M6741" s="265">
        <f>$G6741*NonHospFrac+theModel!$H6741*NonHospFrac</f>
        <v>493537.0179679516</v>
      </c>
      <c r="N6741" s="266">
        <f t="shared" si="1467"/>
        <v>797406.01010008517</v>
      </c>
      <c r="O6741" s="158"/>
      <c r="P6741" s="265">
        <f t="shared" si="1468"/>
        <v>278567.97996948846</v>
      </c>
      <c r="Q6741" s="265">
        <f t="shared" si="1469"/>
        <v>493535.45771733258</v>
      </c>
      <c r="R6741" s="266">
        <f t="shared" si="1470"/>
        <v>772103.43768682098</v>
      </c>
    </row>
    <row r="6742" spans="1:18" x14ac:dyDescent="0.25">
      <c r="A6742" s="81">
        <v>6711</v>
      </c>
      <c r="B6742" s="93">
        <f t="shared" si="1459"/>
        <v>4.9857406907353869E-56</v>
      </c>
      <c r="C6742" s="178">
        <f t="shared" si="1460"/>
        <v>4.9744937183974905E-56</v>
      </c>
      <c r="D6742" s="165">
        <f t="shared" si="1461"/>
        <v>2.2558277767625785E-3</v>
      </c>
      <c r="E6742" s="166">
        <f t="shared" si="1471"/>
        <v>24.291375447755232</v>
      </c>
      <c r="F6742" s="167">
        <f t="shared" si="1472"/>
        <v>15.14111603763048</v>
      </c>
      <c r="G6742" s="167">
        <f t="shared" si="1462"/>
        <v>526184.41568048554</v>
      </c>
      <c r="H6742" s="167">
        <f t="shared" si="1463"/>
        <v>271299.98899881309</v>
      </c>
      <c r="I6742" s="168">
        <f t="shared" si="1464"/>
        <v>797484.40467929863</v>
      </c>
      <c r="J6742" s="168">
        <f t="shared" si="1466"/>
        <v>731071.30894063425</v>
      </c>
      <c r="K6742" s="94"/>
      <c r="L6742" s="265">
        <f t="shared" si="1465"/>
        <v>303898.86610031605</v>
      </c>
      <c r="M6742" s="265">
        <f>$G6742*NonHospFrac+theModel!$H6742*NonHospFrac</f>
        <v>493585.53857898258</v>
      </c>
      <c r="N6742" s="266">
        <f t="shared" si="1467"/>
        <v>797484.40467929863</v>
      </c>
      <c r="O6742" s="158"/>
      <c r="P6742" s="265">
        <f t="shared" si="1468"/>
        <v>278590.70412151539</v>
      </c>
      <c r="Q6742" s="265">
        <f t="shared" si="1469"/>
        <v>493583.97832836356</v>
      </c>
      <c r="R6742" s="266">
        <f t="shared" si="1470"/>
        <v>772174.68244987889</v>
      </c>
    </row>
    <row r="6743" spans="1:18" x14ac:dyDescent="0.25">
      <c r="A6743" s="81">
        <v>6712</v>
      </c>
      <c r="B6743" s="93">
        <f t="shared" si="1459"/>
        <v>4.8926047648594262E-56</v>
      </c>
      <c r="C6743" s="178">
        <f t="shared" si="1460"/>
        <v>4.8815678911301349E-56</v>
      </c>
      <c r="D6743" s="165">
        <f t="shared" si="1461"/>
        <v>2.2558277767625785E-3</v>
      </c>
      <c r="E6743" s="166">
        <f t="shared" si="1471"/>
        <v>24.291375447755232</v>
      </c>
      <c r="F6743" s="167">
        <f t="shared" si="1472"/>
        <v>15.143371865407243</v>
      </c>
      <c r="G6743" s="167">
        <f t="shared" si="1462"/>
        <v>526262.81025969901</v>
      </c>
      <c r="H6743" s="167">
        <f t="shared" si="1463"/>
        <v>271299.98899881309</v>
      </c>
      <c r="I6743" s="168">
        <f t="shared" si="1464"/>
        <v>797562.7992585121</v>
      </c>
      <c r="J6743" s="168">
        <f t="shared" si="1466"/>
        <v>731130.93870624923</v>
      </c>
      <c r="K6743" s="94"/>
      <c r="L6743" s="265">
        <f t="shared" si="1465"/>
        <v>303928.74006849848</v>
      </c>
      <c r="M6743" s="265">
        <f>$G6743*NonHospFrac+theModel!$H6743*NonHospFrac</f>
        <v>493634.05919001356</v>
      </c>
      <c r="N6743" s="266">
        <f t="shared" si="1467"/>
        <v>797562.79925851198</v>
      </c>
      <c r="O6743" s="158"/>
      <c r="P6743" s="265">
        <f t="shared" si="1468"/>
        <v>278613.42734726111</v>
      </c>
      <c r="Q6743" s="265">
        <f t="shared" si="1469"/>
        <v>493632.49893939454</v>
      </c>
      <c r="R6743" s="266">
        <f t="shared" si="1470"/>
        <v>772245.92628665571</v>
      </c>
    </row>
    <row r="6744" spans="1:18" x14ac:dyDescent="0.25">
      <c r="A6744" s="81">
        <v>6713</v>
      </c>
      <c r="B6744" s="93">
        <f t="shared" si="1459"/>
        <v>4.8012086608529092E-56</v>
      </c>
      <c r="C6744" s="178">
        <f t="shared" si="1460"/>
        <v>4.7903779609937237E-56</v>
      </c>
      <c r="D6744" s="165">
        <f t="shared" si="1461"/>
        <v>2.2558277767625785E-3</v>
      </c>
      <c r="E6744" s="166">
        <f t="shared" si="1471"/>
        <v>24.291375447755232</v>
      </c>
      <c r="F6744" s="167">
        <f t="shared" si="1472"/>
        <v>15.145627693184005</v>
      </c>
      <c r="G6744" s="167">
        <f t="shared" si="1462"/>
        <v>526341.20483891235</v>
      </c>
      <c r="H6744" s="167">
        <f t="shared" si="1463"/>
        <v>271299.98899881309</v>
      </c>
      <c r="I6744" s="168">
        <f t="shared" si="1464"/>
        <v>797641.19383772544</v>
      </c>
      <c r="J6744" s="168">
        <f t="shared" si="1466"/>
        <v>731190.56604123744</v>
      </c>
      <c r="K6744" s="94"/>
      <c r="L6744" s="265">
        <f t="shared" si="1465"/>
        <v>303958.6140366809</v>
      </c>
      <c r="M6744" s="265">
        <f>$G6744*NonHospFrac+theModel!$H6744*NonHospFrac</f>
        <v>493682.57980104454</v>
      </c>
      <c r="N6744" s="266">
        <f t="shared" si="1467"/>
        <v>797641.19383772544</v>
      </c>
      <c r="O6744" s="158"/>
      <c r="P6744" s="265">
        <f t="shared" si="1468"/>
        <v>278636.1496467634</v>
      </c>
      <c r="Q6744" s="265">
        <f t="shared" si="1469"/>
        <v>493681.01955042552</v>
      </c>
      <c r="R6744" s="266">
        <f t="shared" si="1470"/>
        <v>772317.16919718892</v>
      </c>
    </row>
    <row r="6745" spans="1:18" x14ac:dyDescent="0.25">
      <c r="A6745" s="81">
        <v>6714</v>
      </c>
      <c r="B6745" s="93">
        <f t="shared" si="1459"/>
        <v>4.7115198780440716E-56</v>
      </c>
      <c r="C6745" s="178">
        <f t="shared" si="1460"/>
        <v>4.7008915006324104E-56</v>
      </c>
      <c r="D6745" s="165">
        <f t="shared" si="1461"/>
        <v>2.2558277767625785E-3</v>
      </c>
      <c r="E6745" s="166">
        <f t="shared" si="1471"/>
        <v>24.291375447755232</v>
      </c>
      <c r="F6745" s="167">
        <f t="shared" si="1472"/>
        <v>15.147883520960768</v>
      </c>
      <c r="G6745" s="167">
        <f t="shared" si="1462"/>
        <v>526419.59941812581</v>
      </c>
      <c r="H6745" s="167">
        <f t="shared" si="1463"/>
        <v>271299.98899881309</v>
      </c>
      <c r="I6745" s="168">
        <f t="shared" si="1464"/>
        <v>797719.5884169389</v>
      </c>
      <c r="J6745" s="168">
        <f t="shared" si="1466"/>
        <v>731250.19094569818</v>
      </c>
      <c r="K6745" s="94"/>
      <c r="L6745" s="265">
        <f t="shared" si="1465"/>
        <v>303988.48800486332</v>
      </c>
      <c r="M6745" s="265">
        <f>$G6745*NonHospFrac+theModel!$H6745*NonHospFrac</f>
        <v>493731.10041207552</v>
      </c>
      <c r="N6745" s="266">
        <f t="shared" si="1467"/>
        <v>797719.5884169389</v>
      </c>
      <c r="O6745" s="158"/>
      <c r="P6745" s="265">
        <f t="shared" si="1468"/>
        <v>278658.87102006003</v>
      </c>
      <c r="Q6745" s="265">
        <f t="shared" si="1469"/>
        <v>493729.54016145651</v>
      </c>
      <c r="R6745" s="266">
        <f t="shared" si="1470"/>
        <v>772388.41118151648</v>
      </c>
    </row>
    <row r="6746" spans="1:18" x14ac:dyDescent="0.25">
      <c r="A6746" s="81">
        <v>6715</v>
      </c>
      <c r="B6746" s="93">
        <f t="shared" si="1459"/>
        <v>4.6235065228890981E-56</v>
      </c>
      <c r="C6746" s="178">
        <f t="shared" si="1460"/>
        <v>4.6130766884487214E-56</v>
      </c>
      <c r="D6746" s="165">
        <f t="shared" si="1461"/>
        <v>2.2558277767625785E-3</v>
      </c>
      <c r="E6746" s="166">
        <f t="shared" si="1471"/>
        <v>24.291375447755232</v>
      </c>
      <c r="F6746" s="167">
        <f t="shared" si="1472"/>
        <v>15.150139348737531</v>
      </c>
      <c r="G6746" s="167">
        <f t="shared" si="1462"/>
        <v>526497.99399733928</v>
      </c>
      <c r="H6746" s="167">
        <f t="shared" si="1463"/>
        <v>271299.98899881309</v>
      </c>
      <c r="I6746" s="168">
        <f t="shared" si="1464"/>
        <v>797797.98299615236</v>
      </c>
      <c r="J6746" s="168">
        <f t="shared" si="1466"/>
        <v>731309.8134197304</v>
      </c>
      <c r="K6746" s="94"/>
      <c r="L6746" s="265">
        <f t="shared" si="1465"/>
        <v>304018.36197304574</v>
      </c>
      <c r="M6746" s="265">
        <f>$G6746*NonHospFrac+theModel!$H6746*NonHospFrac</f>
        <v>493779.62102310662</v>
      </c>
      <c r="N6746" s="266">
        <f t="shared" si="1467"/>
        <v>797797.98299615236</v>
      </c>
      <c r="O6746" s="158"/>
      <c r="P6746" s="265">
        <f t="shared" si="1468"/>
        <v>278681.59146718873</v>
      </c>
      <c r="Q6746" s="265">
        <f t="shared" si="1469"/>
        <v>493778.0607724876</v>
      </c>
      <c r="R6746" s="266">
        <f t="shared" si="1470"/>
        <v>772459.65223967633</v>
      </c>
    </row>
    <row r="6747" spans="1:18" x14ac:dyDescent="0.25">
      <c r="A6747" s="81">
        <v>6716</v>
      </c>
      <c r="B6747" s="93">
        <f t="shared" si="1459"/>
        <v>4.5371372976296856E-56</v>
      </c>
      <c r="C6747" s="178">
        <f t="shared" si="1460"/>
        <v>4.5269022972867074E-56</v>
      </c>
      <c r="D6747" s="165">
        <f t="shared" si="1461"/>
        <v>2.2558277767625785E-3</v>
      </c>
      <c r="E6747" s="166">
        <f t="shared" si="1471"/>
        <v>24.291375447755232</v>
      </c>
      <c r="F6747" s="167">
        <f t="shared" si="1472"/>
        <v>15.152395176514293</v>
      </c>
      <c r="G6747" s="167">
        <f t="shared" si="1462"/>
        <v>526576.38857655274</v>
      </c>
      <c r="H6747" s="167">
        <f t="shared" si="1463"/>
        <v>271299.98899881309</v>
      </c>
      <c r="I6747" s="168">
        <f t="shared" si="1464"/>
        <v>797876.37757536583</v>
      </c>
      <c r="J6747" s="168">
        <f t="shared" si="1466"/>
        <v>731369.43346343329</v>
      </c>
      <c r="K6747" s="94"/>
      <c r="L6747" s="265">
        <f t="shared" si="1465"/>
        <v>304048.23594122822</v>
      </c>
      <c r="M6747" s="265">
        <f>$G6747*NonHospFrac+theModel!$H6747*NonHospFrac</f>
        <v>493828.1416341376</v>
      </c>
      <c r="N6747" s="266">
        <f t="shared" si="1467"/>
        <v>797876.37757536583</v>
      </c>
      <c r="O6747" s="158"/>
      <c r="P6747" s="265">
        <f t="shared" si="1468"/>
        <v>278704.31098818732</v>
      </c>
      <c r="Q6747" s="265">
        <f t="shared" si="1469"/>
        <v>493826.58138351858</v>
      </c>
      <c r="R6747" s="266">
        <f t="shared" si="1470"/>
        <v>772530.89237170597</v>
      </c>
    </row>
    <row r="6748" spans="1:18" x14ac:dyDescent="0.25">
      <c r="A6748" s="81">
        <v>6717</v>
      </c>
      <c r="B6748" s="93">
        <f t="shared" si="1459"/>
        <v>4.4523814891645553E-56</v>
      </c>
      <c r="C6748" s="178">
        <f t="shared" si="1460"/>
        <v>4.4423376833285543E-56</v>
      </c>
      <c r="D6748" s="165">
        <f t="shared" si="1461"/>
        <v>2.2558277767625785E-3</v>
      </c>
      <c r="E6748" s="166">
        <f t="shared" si="1471"/>
        <v>24.291375447755232</v>
      </c>
      <c r="F6748" s="167">
        <f t="shared" si="1472"/>
        <v>15.154651004291056</v>
      </c>
      <c r="G6748" s="167">
        <f t="shared" si="1462"/>
        <v>526654.78315576608</v>
      </c>
      <c r="H6748" s="167">
        <f t="shared" si="1463"/>
        <v>271299.98899881309</v>
      </c>
      <c r="I6748" s="168">
        <f t="shared" si="1464"/>
        <v>797954.77215457917</v>
      </c>
      <c r="J6748" s="168">
        <f t="shared" si="1466"/>
        <v>731429.05107690569</v>
      </c>
      <c r="K6748" s="94"/>
      <c r="L6748" s="265">
        <f t="shared" si="1465"/>
        <v>304078.10990941059</v>
      </c>
      <c r="M6748" s="265">
        <f>$G6748*NonHospFrac+theModel!$H6748*NonHospFrac</f>
        <v>493876.66224516858</v>
      </c>
      <c r="N6748" s="266">
        <f t="shared" si="1467"/>
        <v>797954.77215457917</v>
      </c>
      <c r="O6748" s="158"/>
      <c r="P6748" s="265">
        <f t="shared" si="1468"/>
        <v>278727.02958309342</v>
      </c>
      <c r="Q6748" s="265">
        <f t="shared" si="1469"/>
        <v>493875.10199454956</v>
      </c>
      <c r="R6748" s="266">
        <f t="shared" si="1470"/>
        <v>772602.13157764298</v>
      </c>
    </row>
    <row r="6749" spans="1:18" x14ac:dyDescent="0.25">
      <c r="A6749" s="81">
        <v>6718</v>
      </c>
      <c r="B6749" s="93">
        <f t="shared" si="1459"/>
        <v>4.3692089581267497E-56</v>
      </c>
      <c r="C6749" s="178">
        <f t="shared" si="1460"/>
        <v>4.3593527751965272E-56</v>
      </c>
      <c r="D6749" s="165">
        <f t="shared" si="1461"/>
        <v>2.2558277767625785E-3</v>
      </c>
      <c r="E6749" s="166">
        <f t="shared" si="1471"/>
        <v>24.291375447755232</v>
      </c>
      <c r="F6749" s="167">
        <f t="shared" si="1472"/>
        <v>15.156906832067818</v>
      </c>
      <c r="G6749" s="167">
        <f t="shared" si="1462"/>
        <v>526733.17773497943</v>
      </c>
      <c r="H6749" s="167">
        <f t="shared" si="1463"/>
        <v>271299.98899881309</v>
      </c>
      <c r="I6749" s="168">
        <f t="shared" si="1464"/>
        <v>798033.16673379252</v>
      </c>
      <c r="J6749" s="168">
        <f t="shared" si="1466"/>
        <v>731488.66626024677</v>
      </c>
      <c r="K6749" s="94"/>
      <c r="L6749" s="265">
        <f t="shared" si="1465"/>
        <v>304107.98387759295</v>
      </c>
      <c r="M6749" s="265">
        <f>$G6749*NonHospFrac+theModel!$H6749*NonHospFrac</f>
        <v>493925.18285619945</v>
      </c>
      <c r="N6749" s="266">
        <f t="shared" si="1467"/>
        <v>798033.1667337924</v>
      </c>
      <c r="O6749" s="158"/>
      <c r="P6749" s="265">
        <f t="shared" si="1468"/>
        <v>278749.74725194491</v>
      </c>
      <c r="Q6749" s="265">
        <f t="shared" si="1469"/>
        <v>493923.62260558043</v>
      </c>
      <c r="R6749" s="266">
        <f t="shared" si="1470"/>
        <v>772673.36985752534</v>
      </c>
    </row>
    <row r="6750" spans="1:18" x14ac:dyDescent="0.25">
      <c r="A6750" s="81">
        <v>6719</v>
      </c>
      <c r="B6750" s="93">
        <f t="shared" si="1459"/>
        <v>4.2875901281670332E-56</v>
      </c>
      <c r="C6750" s="178">
        <f t="shared" si="1460"/>
        <v>4.2779180632605406E-56</v>
      </c>
      <c r="D6750" s="165">
        <f t="shared" si="1461"/>
        <v>2.2558277767625785E-3</v>
      </c>
      <c r="E6750" s="166">
        <f t="shared" si="1471"/>
        <v>24.291375447755232</v>
      </c>
      <c r="F6750" s="167">
        <f t="shared" si="1472"/>
        <v>15.159162659844581</v>
      </c>
      <c r="G6750" s="167">
        <f t="shared" si="1462"/>
        <v>526811.57231419301</v>
      </c>
      <c r="H6750" s="167">
        <f t="shared" si="1463"/>
        <v>271299.98899881309</v>
      </c>
      <c r="I6750" s="168">
        <f t="shared" si="1464"/>
        <v>798111.5613130061</v>
      </c>
      <c r="J6750" s="168">
        <f t="shared" si="1466"/>
        <v>731548.27901355585</v>
      </c>
      <c r="K6750" s="94"/>
      <c r="L6750" s="265">
        <f t="shared" si="1465"/>
        <v>304137.85784577543</v>
      </c>
      <c r="M6750" s="265">
        <f>$G6750*NonHospFrac+theModel!$H6750*NonHospFrac</f>
        <v>493973.70346723055</v>
      </c>
      <c r="N6750" s="266">
        <f t="shared" si="1467"/>
        <v>798111.56131300598</v>
      </c>
      <c r="O6750" s="158"/>
      <c r="P6750" s="265">
        <f t="shared" si="1468"/>
        <v>278772.46399477957</v>
      </c>
      <c r="Q6750" s="265">
        <f t="shared" si="1469"/>
        <v>493972.14321661153</v>
      </c>
      <c r="R6750" s="266">
        <f t="shared" si="1470"/>
        <v>772744.60721139109</v>
      </c>
    </row>
    <row r="6751" spans="1:18" x14ac:dyDescent="0.25">
      <c r="A6751" s="81">
        <v>6720</v>
      </c>
      <c r="B6751" s="93">
        <f t="shared" ref="B6751:B6814" si="1473">Constant*EXP(PowerTerm*(A6751)/7)</f>
        <v>4.207495975435463E-56</v>
      </c>
      <c r="C6751" s="178">
        <f t="shared" ref="C6751:C6814" si="1474">(1-theFloor)*B6751</f>
        <v>4.1980045891434587E-56</v>
      </c>
      <c r="D6751" s="165">
        <f t="shared" ref="D6751:D6814" si="1475">theFloor</f>
        <v>2.2558277767625785E-3</v>
      </c>
      <c r="E6751" s="166">
        <f t="shared" si="1471"/>
        <v>24.291375447755232</v>
      </c>
      <c r="F6751" s="167">
        <f t="shared" si="1472"/>
        <v>15.161418487621344</v>
      </c>
      <c r="G6751" s="167">
        <f t="shared" ref="G6751:G6814" si="1476">$B$22*F6751*totInfected/365.25</f>
        <v>526889.96689340635</v>
      </c>
      <c r="H6751" s="167">
        <f t="shared" ref="H6751:H6814" si="1477">lostQALYs_Injured*E6751*totInfected/365.25</f>
        <v>271299.98899881309</v>
      </c>
      <c r="I6751" s="168">
        <f t="shared" ref="I6751:I6814" si="1478">H6751+G6751</f>
        <v>798189.95589221944</v>
      </c>
      <c r="J6751" s="168">
        <f t="shared" si="1466"/>
        <v>731607.88933693152</v>
      </c>
      <c r="K6751" s="94"/>
      <c r="L6751" s="265">
        <f t="shared" ref="L6751:L6814" si="1479">$G6751*HospFrac+$H6751*HospFrac</f>
        <v>304167.73181395791</v>
      </c>
      <c r="M6751" s="265">
        <f>$G6751*NonHospFrac+theModel!$H6751*NonHospFrac</f>
        <v>494022.22407826153</v>
      </c>
      <c r="N6751" s="266">
        <f t="shared" si="1467"/>
        <v>798189.95589221944</v>
      </c>
      <c r="O6751" s="158"/>
      <c r="P6751" s="265">
        <f t="shared" si="1468"/>
        <v>278795.17981163505</v>
      </c>
      <c r="Q6751" s="265">
        <f t="shared" si="1469"/>
        <v>494020.66382764251</v>
      </c>
      <c r="R6751" s="266">
        <f t="shared" si="1470"/>
        <v>772815.84363927762</v>
      </c>
    </row>
    <row r="6752" spans="1:18" x14ac:dyDescent="0.25">
      <c r="A6752" s="81">
        <v>6721</v>
      </c>
      <c r="B6752" s="93">
        <f t="shared" si="1473"/>
        <v>4.1288980182614276E-56</v>
      </c>
      <c r="C6752" s="178">
        <f t="shared" si="1474"/>
        <v>4.1195839354244132E-56</v>
      </c>
      <c r="D6752" s="165">
        <f t="shared" si="1475"/>
        <v>2.2558277767625785E-3</v>
      </c>
      <c r="E6752" s="166">
        <f t="shared" si="1471"/>
        <v>24.291375447755232</v>
      </c>
      <c r="F6752" s="167">
        <f t="shared" si="1472"/>
        <v>15.163674315398106</v>
      </c>
      <c r="G6752" s="167">
        <f t="shared" si="1476"/>
        <v>526968.3614726197</v>
      </c>
      <c r="H6752" s="167">
        <f t="shared" si="1477"/>
        <v>271299.98899881309</v>
      </c>
      <c r="I6752" s="168">
        <f t="shared" si="1478"/>
        <v>798268.35047143279</v>
      </c>
      <c r="J6752" s="168">
        <f t="shared" ref="J6752:J6815" si="1480">J6751+(I6752-I6751)/(1+discountDaily)^A6752</f>
        <v>731667.49723047309</v>
      </c>
      <c r="K6752" s="94"/>
      <c r="L6752" s="265">
        <f t="shared" si="1479"/>
        <v>304197.60578214028</v>
      </c>
      <c r="M6752" s="265">
        <f>$G6752*NonHospFrac+theModel!$H6752*NonHospFrac</f>
        <v>494070.74468929251</v>
      </c>
      <c r="N6752" s="266">
        <f t="shared" ref="N6752:N6815" si="1481">L6752+M6752</f>
        <v>798268.35047143279</v>
      </c>
      <c r="O6752" s="158"/>
      <c r="P6752" s="265">
        <f t="shared" ref="P6752:P6815" si="1482">P6751+(L6752-L6751)/(1+discountDaily)^A6752</f>
        <v>278817.89470254903</v>
      </c>
      <c r="Q6752" s="265">
        <f t="shared" ref="Q6752:Q6815" si="1483">Q6751+(M6752-M6751)/(1+discountDaily)^B6752</f>
        <v>494069.18443867349</v>
      </c>
      <c r="R6752" s="266">
        <f t="shared" ref="R6752:R6815" si="1484">P6752+Q6752</f>
        <v>772887.07914122252</v>
      </c>
    </row>
    <row r="6753" spans="1:18" x14ac:dyDescent="0.25">
      <c r="A6753" s="81">
        <v>6722</v>
      </c>
      <c r="B6753" s="93">
        <f t="shared" si="1473"/>
        <v>4.0517683070245273E-56</v>
      </c>
      <c r="C6753" s="178">
        <f t="shared" si="1474"/>
        <v>4.0426282155325353E-56</v>
      </c>
      <c r="D6753" s="165">
        <f t="shared" si="1475"/>
        <v>2.2558277767625785E-3</v>
      </c>
      <c r="E6753" s="166">
        <f t="shared" ref="E6753:E6816" si="1485">C6753+E6752</f>
        <v>24.291375447755232</v>
      </c>
      <c r="F6753" s="167">
        <f t="shared" ref="F6753:F6816" si="1486">D6753+F6752</f>
        <v>15.165930143174869</v>
      </c>
      <c r="G6753" s="167">
        <f t="shared" si="1476"/>
        <v>527046.75605183316</v>
      </c>
      <c r="H6753" s="167">
        <f t="shared" si="1477"/>
        <v>271299.98899881309</v>
      </c>
      <c r="I6753" s="168">
        <f t="shared" si="1478"/>
        <v>798346.74505064625</v>
      </c>
      <c r="J6753" s="168">
        <f t="shared" si="1480"/>
        <v>731727.10269427963</v>
      </c>
      <c r="K6753" s="94"/>
      <c r="L6753" s="265">
        <f t="shared" si="1479"/>
        <v>304227.4797503227</v>
      </c>
      <c r="M6753" s="265">
        <f>$G6753*NonHospFrac+theModel!$H6753*NonHospFrac</f>
        <v>494119.26530032349</v>
      </c>
      <c r="N6753" s="266">
        <f t="shared" si="1481"/>
        <v>798346.74505064613</v>
      </c>
      <c r="O6753" s="158"/>
      <c r="P6753" s="265">
        <f t="shared" si="1482"/>
        <v>278840.6086675594</v>
      </c>
      <c r="Q6753" s="265">
        <f t="shared" si="1483"/>
        <v>494117.70504970447</v>
      </c>
      <c r="R6753" s="266">
        <f t="shared" si="1484"/>
        <v>772958.31371726387</v>
      </c>
    </row>
    <row r="6754" spans="1:18" x14ac:dyDescent="0.25">
      <c r="A6754" s="81">
        <v>6723</v>
      </c>
      <c r="B6754" s="93">
        <f t="shared" si="1473"/>
        <v>3.9760794142165743E-56</v>
      </c>
      <c r="C6754" s="178">
        <f t="shared" si="1474"/>
        <v>3.9671100638313708E-56</v>
      </c>
      <c r="D6754" s="165">
        <f t="shared" si="1475"/>
        <v>2.2558277767625785E-3</v>
      </c>
      <c r="E6754" s="166">
        <f t="shared" si="1485"/>
        <v>24.291375447755232</v>
      </c>
      <c r="F6754" s="167">
        <f t="shared" si="1486"/>
        <v>15.168185970951631</v>
      </c>
      <c r="G6754" s="167">
        <f t="shared" si="1476"/>
        <v>527125.1506310465</v>
      </c>
      <c r="H6754" s="167">
        <f t="shared" si="1477"/>
        <v>271299.98899881309</v>
      </c>
      <c r="I6754" s="168">
        <f t="shared" si="1478"/>
        <v>798425.13962985959</v>
      </c>
      <c r="J6754" s="168">
        <f t="shared" si="1480"/>
        <v>731786.70572845009</v>
      </c>
      <c r="K6754" s="94"/>
      <c r="L6754" s="265">
        <f t="shared" si="1479"/>
        <v>304257.35371850512</v>
      </c>
      <c r="M6754" s="265">
        <f>$G6754*NonHospFrac+theModel!$H6754*NonHospFrac</f>
        <v>494167.78591135447</v>
      </c>
      <c r="N6754" s="266">
        <f t="shared" si="1481"/>
        <v>798425.13962985959</v>
      </c>
      <c r="O6754" s="158"/>
      <c r="P6754" s="265">
        <f t="shared" si="1482"/>
        <v>278863.32170670381</v>
      </c>
      <c r="Q6754" s="265">
        <f t="shared" si="1483"/>
        <v>494166.22566073545</v>
      </c>
      <c r="R6754" s="266">
        <f t="shared" si="1484"/>
        <v>773029.54736743926</v>
      </c>
    </row>
    <row r="6755" spans="1:18" x14ac:dyDescent="0.25">
      <c r="A6755" s="81">
        <v>6724</v>
      </c>
      <c r="B6755" s="93">
        <f t="shared" si="1473"/>
        <v>3.9018044246873726E-56</v>
      </c>
      <c r="C6755" s="178">
        <f t="shared" si="1474"/>
        <v>3.8930026258866678E-56</v>
      </c>
      <c r="D6755" s="165">
        <f t="shared" si="1475"/>
        <v>2.2558277767625785E-3</v>
      </c>
      <c r="E6755" s="166">
        <f t="shared" si="1485"/>
        <v>24.291375447755232</v>
      </c>
      <c r="F6755" s="167">
        <f t="shared" si="1486"/>
        <v>15.170441798728394</v>
      </c>
      <c r="G6755" s="167">
        <f t="shared" si="1476"/>
        <v>527203.54521026008</v>
      </c>
      <c r="H6755" s="167">
        <f t="shared" si="1477"/>
        <v>271299.98899881309</v>
      </c>
      <c r="I6755" s="168">
        <f t="shared" si="1478"/>
        <v>798503.53420907317</v>
      </c>
      <c r="J6755" s="168">
        <f t="shared" si="1480"/>
        <v>731846.30633308366</v>
      </c>
      <c r="K6755" s="94"/>
      <c r="L6755" s="265">
        <f t="shared" si="1479"/>
        <v>304287.22768668761</v>
      </c>
      <c r="M6755" s="265">
        <f>$G6755*NonHospFrac+theModel!$H6755*NonHospFrac</f>
        <v>494216.30652238557</v>
      </c>
      <c r="N6755" s="266">
        <f t="shared" si="1481"/>
        <v>798503.53420907317</v>
      </c>
      <c r="O6755" s="158"/>
      <c r="P6755" s="265">
        <f t="shared" si="1482"/>
        <v>278886.03382002009</v>
      </c>
      <c r="Q6755" s="265">
        <f t="shared" si="1483"/>
        <v>494214.74627176655</v>
      </c>
      <c r="R6755" s="266">
        <f t="shared" si="1484"/>
        <v>773100.78009178664</v>
      </c>
    </row>
    <row r="6756" spans="1:18" x14ac:dyDescent="0.25">
      <c r="A6756" s="81">
        <v>6725</v>
      </c>
      <c r="B6756" s="93">
        <f t="shared" si="1473"/>
        <v>3.8289169260745424E-56</v>
      </c>
      <c r="C6756" s="178">
        <f t="shared" si="1474"/>
        <v>3.8202795489177872E-56</v>
      </c>
      <c r="D6756" s="165">
        <f t="shared" si="1475"/>
        <v>2.2558277767625785E-3</v>
      </c>
      <c r="E6756" s="166">
        <f t="shared" si="1485"/>
        <v>24.291375447755232</v>
      </c>
      <c r="F6756" s="167">
        <f t="shared" si="1486"/>
        <v>15.172697626505157</v>
      </c>
      <c r="G6756" s="167">
        <f t="shared" si="1476"/>
        <v>527281.93978947343</v>
      </c>
      <c r="H6756" s="167">
        <f t="shared" si="1477"/>
        <v>271299.98899881309</v>
      </c>
      <c r="I6756" s="168">
        <f t="shared" si="1478"/>
        <v>798581.92878828652</v>
      </c>
      <c r="J6756" s="168">
        <f t="shared" si="1480"/>
        <v>731905.90450827917</v>
      </c>
      <c r="K6756" s="94"/>
      <c r="L6756" s="265">
        <f t="shared" si="1479"/>
        <v>304317.10165486997</v>
      </c>
      <c r="M6756" s="265">
        <f>$G6756*NonHospFrac+theModel!$H6756*NonHospFrac</f>
        <v>494264.82713341655</v>
      </c>
      <c r="N6756" s="266">
        <f t="shared" si="1481"/>
        <v>798581.92878828652</v>
      </c>
      <c r="O6756" s="158"/>
      <c r="P6756" s="265">
        <f t="shared" si="1482"/>
        <v>278908.74500754586</v>
      </c>
      <c r="Q6756" s="265">
        <f t="shared" si="1483"/>
        <v>494263.26688279753</v>
      </c>
      <c r="R6756" s="266">
        <f t="shared" si="1484"/>
        <v>773172.01189034339</v>
      </c>
    </row>
    <row r="6757" spans="1:18" x14ac:dyDescent="0.25">
      <c r="A6757" s="81">
        <v>6726</v>
      </c>
      <c r="B6757" s="93">
        <f t="shared" si="1473"/>
        <v>3.7573909994103767E-56</v>
      </c>
      <c r="C6757" s="178">
        <f t="shared" si="1474"/>
        <v>3.7489149724257489E-56</v>
      </c>
      <c r="D6757" s="165">
        <f t="shared" si="1475"/>
        <v>2.2558277767625785E-3</v>
      </c>
      <c r="E6757" s="166">
        <f t="shared" si="1485"/>
        <v>24.291375447755232</v>
      </c>
      <c r="F6757" s="167">
        <f t="shared" si="1486"/>
        <v>15.174953454281919</v>
      </c>
      <c r="G6757" s="167">
        <f t="shared" si="1476"/>
        <v>527360.33436868677</v>
      </c>
      <c r="H6757" s="167">
        <f t="shared" si="1477"/>
        <v>271299.98899881309</v>
      </c>
      <c r="I6757" s="168">
        <f t="shared" si="1478"/>
        <v>798660.32336749986</v>
      </c>
      <c r="J6757" s="168">
        <f t="shared" si="1480"/>
        <v>731965.5002541357</v>
      </c>
      <c r="K6757" s="94"/>
      <c r="L6757" s="265">
        <f t="shared" si="1479"/>
        <v>304346.97562305239</v>
      </c>
      <c r="M6757" s="265">
        <f>$G6757*NonHospFrac+theModel!$H6757*NonHospFrac</f>
        <v>494313.34774444741</v>
      </c>
      <c r="N6757" s="266">
        <f t="shared" si="1481"/>
        <v>798660.32336749975</v>
      </c>
      <c r="O6757" s="158"/>
      <c r="P6757" s="265">
        <f t="shared" si="1482"/>
        <v>278931.45526931895</v>
      </c>
      <c r="Q6757" s="265">
        <f t="shared" si="1483"/>
        <v>494311.78749382839</v>
      </c>
      <c r="R6757" s="266">
        <f t="shared" si="1484"/>
        <v>773243.24276314734</v>
      </c>
    </row>
    <row r="6758" spans="1:18" x14ac:dyDescent="0.25">
      <c r="A6758" s="81">
        <v>6727</v>
      </c>
      <c r="B6758" s="93">
        <f t="shared" si="1473"/>
        <v>3.6872012099056059E-56</v>
      </c>
      <c r="C6758" s="178">
        <f t="shared" si="1474"/>
        <v>3.6788835189977884E-56</v>
      </c>
      <c r="D6758" s="165">
        <f t="shared" si="1475"/>
        <v>2.2558277767625785E-3</v>
      </c>
      <c r="E6758" s="166">
        <f t="shared" si="1485"/>
        <v>24.291375447755232</v>
      </c>
      <c r="F6758" s="167">
        <f t="shared" si="1486"/>
        <v>15.177209282058682</v>
      </c>
      <c r="G6758" s="167">
        <f t="shared" si="1476"/>
        <v>527438.72894790024</v>
      </c>
      <c r="H6758" s="167">
        <f t="shared" si="1477"/>
        <v>271299.98899881309</v>
      </c>
      <c r="I6758" s="168">
        <f t="shared" si="1478"/>
        <v>798738.71794671332</v>
      </c>
      <c r="J6758" s="168">
        <f t="shared" si="1480"/>
        <v>732025.09357075242</v>
      </c>
      <c r="K6758" s="94"/>
      <c r="L6758" s="265">
        <f t="shared" si="1479"/>
        <v>304376.84959123482</v>
      </c>
      <c r="M6758" s="265">
        <f>$G6758*NonHospFrac+theModel!$H6758*NonHospFrac</f>
        <v>494361.86835547851</v>
      </c>
      <c r="N6758" s="266">
        <f t="shared" si="1481"/>
        <v>798738.71794671332</v>
      </c>
      <c r="O6758" s="158"/>
      <c r="P6758" s="265">
        <f t="shared" si="1482"/>
        <v>278954.16460537707</v>
      </c>
      <c r="Q6758" s="265">
        <f t="shared" si="1483"/>
        <v>494360.30810485949</v>
      </c>
      <c r="R6758" s="266">
        <f t="shared" si="1484"/>
        <v>773314.47271023656</v>
      </c>
    </row>
    <row r="6759" spans="1:18" x14ac:dyDescent="0.25">
      <c r="A6759" s="81">
        <v>6728</v>
      </c>
      <c r="B6759" s="93">
        <f t="shared" si="1473"/>
        <v>3.6183225979044534E-56</v>
      </c>
      <c r="C6759" s="178">
        <f t="shared" si="1474"/>
        <v>3.6101602852828126E-56</v>
      </c>
      <c r="D6759" s="165">
        <f t="shared" si="1475"/>
        <v>2.2558277767625785E-3</v>
      </c>
      <c r="E6759" s="166">
        <f t="shared" si="1485"/>
        <v>24.291375447755232</v>
      </c>
      <c r="F6759" s="167">
        <f t="shared" si="1486"/>
        <v>15.179465109835444</v>
      </c>
      <c r="G6759" s="167">
        <f t="shared" si="1476"/>
        <v>527517.1235271137</v>
      </c>
      <c r="H6759" s="167">
        <f t="shared" si="1477"/>
        <v>271299.98899881309</v>
      </c>
      <c r="I6759" s="168">
        <f t="shared" si="1478"/>
        <v>798817.11252592679</v>
      </c>
      <c r="J6759" s="168">
        <f t="shared" si="1480"/>
        <v>732084.68445822818</v>
      </c>
      <c r="K6759" s="94"/>
      <c r="L6759" s="265">
        <f t="shared" si="1479"/>
        <v>304406.7235594173</v>
      </c>
      <c r="M6759" s="265">
        <f>$G6759*NonHospFrac+theModel!$H6759*NonHospFrac</f>
        <v>494410.38896650949</v>
      </c>
      <c r="N6759" s="266">
        <f t="shared" si="1481"/>
        <v>798817.11252592679</v>
      </c>
      <c r="O6759" s="158"/>
      <c r="P6759" s="265">
        <f t="shared" si="1482"/>
        <v>278976.87301575794</v>
      </c>
      <c r="Q6759" s="265">
        <f t="shared" si="1483"/>
        <v>494408.82871589047</v>
      </c>
      <c r="R6759" s="266">
        <f t="shared" si="1484"/>
        <v>773385.70173164841</v>
      </c>
    </row>
    <row r="6760" spans="1:18" x14ac:dyDescent="0.25">
      <c r="A6760" s="81">
        <v>6729</v>
      </c>
      <c r="B6760" s="93">
        <f t="shared" si="1473"/>
        <v>3.5507306700089744E-56</v>
      </c>
      <c r="C6760" s="178">
        <f t="shared" si="1474"/>
        <v>3.5427208331357653E-56</v>
      </c>
      <c r="D6760" s="165">
        <f t="shared" si="1475"/>
        <v>2.2558277767625785E-3</v>
      </c>
      <c r="E6760" s="166">
        <f t="shared" si="1485"/>
        <v>24.291375447755232</v>
      </c>
      <c r="F6760" s="167">
        <f t="shared" si="1486"/>
        <v>15.181720937612207</v>
      </c>
      <c r="G6760" s="167">
        <f t="shared" si="1476"/>
        <v>527595.51810632716</v>
      </c>
      <c r="H6760" s="167">
        <f t="shared" si="1477"/>
        <v>271299.98899881309</v>
      </c>
      <c r="I6760" s="168">
        <f t="shared" si="1478"/>
        <v>798895.50710514025</v>
      </c>
      <c r="J6760" s="168">
        <f t="shared" si="1480"/>
        <v>732144.27291666204</v>
      </c>
      <c r="K6760" s="94"/>
      <c r="L6760" s="265">
        <f t="shared" si="1479"/>
        <v>304436.59752759972</v>
      </c>
      <c r="M6760" s="265">
        <f>$G6760*NonHospFrac+theModel!$H6760*NonHospFrac</f>
        <v>494458.90957754047</v>
      </c>
      <c r="N6760" s="266">
        <f t="shared" si="1481"/>
        <v>798895.50710514025</v>
      </c>
      <c r="O6760" s="158"/>
      <c r="P6760" s="265">
        <f t="shared" si="1482"/>
        <v>278999.58050049929</v>
      </c>
      <c r="Q6760" s="265">
        <f t="shared" si="1483"/>
        <v>494457.34932692145</v>
      </c>
      <c r="R6760" s="266">
        <f t="shared" si="1484"/>
        <v>773456.92982742074</v>
      </c>
    </row>
    <row r="6761" spans="1:18" x14ac:dyDescent="0.25">
      <c r="A6761" s="81">
        <v>6730</v>
      </c>
      <c r="B6761" s="93">
        <f t="shared" si="1473"/>
        <v>3.4844013903691466E-56</v>
      </c>
      <c r="C6761" s="178">
        <f t="shared" si="1474"/>
        <v>3.4765411809273618E-56</v>
      </c>
      <c r="D6761" s="165">
        <f t="shared" si="1475"/>
        <v>2.2558277767625785E-3</v>
      </c>
      <c r="E6761" s="166">
        <f t="shared" si="1485"/>
        <v>24.291375447755232</v>
      </c>
      <c r="F6761" s="167">
        <f t="shared" si="1486"/>
        <v>15.183976765388969</v>
      </c>
      <c r="G6761" s="167">
        <f t="shared" si="1476"/>
        <v>527673.9126855405</v>
      </c>
      <c r="H6761" s="167">
        <f t="shared" si="1477"/>
        <v>271299.98899881309</v>
      </c>
      <c r="I6761" s="168">
        <f t="shared" si="1478"/>
        <v>798973.90168435359</v>
      </c>
      <c r="J6761" s="168">
        <f t="shared" si="1480"/>
        <v>732203.85894615296</v>
      </c>
      <c r="K6761" s="94"/>
      <c r="L6761" s="265">
        <f t="shared" si="1479"/>
        <v>304466.47149578214</v>
      </c>
      <c r="M6761" s="265">
        <f>$G6761*NonHospFrac+theModel!$H6761*NonHospFrac</f>
        <v>494507.43018857145</v>
      </c>
      <c r="N6761" s="266">
        <f t="shared" si="1481"/>
        <v>798973.90168435359</v>
      </c>
      <c r="O6761" s="158"/>
      <c r="P6761" s="265">
        <f t="shared" si="1482"/>
        <v>279022.28705963882</v>
      </c>
      <c r="Q6761" s="265">
        <f t="shared" si="1483"/>
        <v>494505.86993795243</v>
      </c>
      <c r="R6761" s="266">
        <f t="shared" si="1484"/>
        <v>773528.15699759126</v>
      </c>
    </row>
    <row r="6762" spans="1:18" x14ac:dyDescent="0.25">
      <c r="A6762" s="81">
        <v>6731</v>
      </c>
      <c r="B6762" s="93">
        <f t="shared" si="1473"/>
        <v>3.4193111721356656E-56</v>
      </c>
      <c r="C6762" s="178">
        <f t="shared" si="1474"/>
        <v>3.4115977950161672E-56</v>
      </c>
      <c r="D6762" s="165">
        <f t="shared" si="1475"/>
        <v>2.2558277767625785E-3</v>
      </c>
      <c r="E6762" s="166">
        <f t="shared" si="1485"/>
        <v>24.291375447755232</v>
      </c>
      <c r="F6762" s="167">
        <f t="shared" si="1486"/>
        <v>15.186232593165732</v>
      </c>
      <c r="G6762" s="167">
        <f t="shared" si="1476"/>
        <v>527752.30726475397</v>
      </c>
      <c r="H6762" s="167">
        <f t="shared" si="1477"/>
        <v>271299.98899881309</v>
      </c>
      <c r="I6762" s="168">
        <f t="shared" si="1478"/>
        <v>799052.29626356706</v>
      </c>
      <c r="J6762" s="168">
        <f t="shared" si="1480"/>
        <v>732263.44254680013</v>
      </c>
      <c r="K6762" s="94"/>
      <c r="L6762" s="265">
        <f t="shared" si="1479"/>
        <v>304496.34546396451</v>
      </c>
      <c r="M6762" s="265">
        <f>$G6762*NonHospFrac+theModel!$H6762*NonHospFrac</f>
        <v>494555.95079960243</v>
      </c>
      <c r="N6762" s="266">
        <f t="shared" si="1481"/>
        <v>799052.29626356694</v>
      </c>
      <c r="O6762" s="158"/>
      <c r="P6762" s="265">
        <f t="shared" si="1482"/>
        <v>279044.99269321427</v>
      </c>
      <c r="Q6762" s="265">
        <f t="shared" si="1483"/>
        <v>494554.39054898341</v>
      </c>
      <c r="R6762" s="266">
        <f t="shared" si="1484"/>
        <v>773599.38324219768</v>
      </c>
    </row>
    <row r="6763" spans="1:18" x14ac:dyDescent="0.25">
      <c r="A6763" s="81">
        <v>6732</v>
      </c>
      <c r="B6763" s="93">
        <f t="shared" si="1473"/>
        <v>3.3554368690724035E-56</v>
      </c>
      <c r="C6763" s="178">
        <f t="shared" si="1474"/>
        <v>3.3478675813799768E-56</v>
      </c>
      <c r="D6763" s="165">
        <f t="shared" si="1475"/>
        <v>2.2558277767625785E-3</v>
      </c>
      <c r="E6763" s="166">
        <f t="shared" si="1485"/>
        <v>24.291375447755232</v>
      </c>
      <c r="F6763" s="167">
        <f t="shared" si="1486"/>
        <v>15.188488420942495</v>
      </c>
      <c r="G6763" s="167">
        <f t="shared" si="1476"/>
        <v>527830.70184396743</v>
      </c>
      <c r="H6763" s="167">
        <f t="shared" si="1477"/>
        <v>271299.98899881309</v>
      </c>
      <c r="I6763" s="168">
        <f t="shared" si="1478"/>
        <v>799130.69084278052</v>
      </c>
      <c r="J6763" s="168">
        <f t="shared" si="1480"/>
        <v>732323.02371870237</v>
      </c>
      <c r="K6763" s="94"/>
      <c r="L6763" s="265">
        <f t="shared" si="1479"/>
        <v>304526.21943214699</v>
      </c>
      <c r="M6763" s="265">
        <f>$G6763*NonHospFrac+theModel!$H6763*NonHospFrac</f>
        <v>494604.47141063353</v>
      </c>
      <c r="N6763" s="266">
        <f t="shared" si="1481"/>
        <v>799130.69084278052</v>
      </c>
      <c r="O6763" s="158"/>
      <c r="P6763" s="265">
        <f t="shared" si="1482"/>
        <v>279067.69740126352</v>
      </c>
      <c r="Q6763" s="265">
        <f t="shared" si="1483"/>
        <v>494602.91116001451</v>
      </c>
      <c r="R6763" s="266">
        <f t="shared" si="1484"/>
        <v>773670.60856127809</v>
      </c>
    </row>
    <row r="6764" spans="1:18" x14ac:dyDescent="0.25">
      <c r="A6764" s="81">
        <v>6733</v>
      </c>
      <c r="B6764" s="93">
        <f t="shared" si="1473"/>
        <v>3.2927557673255537E-56</v>
      </c>
      <c r="C6764" s="178">
        <f t="shared" si="1474"/>
        <v>3.2853278774035253E-56</v>
      </c>
      <c r="D6764" s="165">
        <f t="shared" si="1475"/>
        <v>2.2558277767625785E-3</v>
      </c>
      <c r="E6764" s="166">
        <f t="shared" si="1485"/>
        <v>24.291375447755232</v>
      </c>
      <c r="F6764" s="167">
        <f t="shared" si="1486"/>
        <v>15.190744248719257</v>
      </c>
      <c r="G6764" s="167">
        <f t="shared" si="1476"/>
        <v>527909.09642318089</v>
      </c>
      <c r="H6764" s="167">
        <f t="shared" si="1477"/>
        <v>271299.98899881309</v>
      </c>
      <c r="I6764" s="168">
        <f t="shared" si="1478"/>
        <v>799209.08542199398</v>
      </c>
      <c r="J6764" s="168">
        <f t="shared" si="1480"/>
        <v>732382.60246195877</v>
      </c>
      <c r="K6764" s="94"/>
      <c r="L6764" s="265">
        <f t="shared" si="1479"/>
        <v>304556.09340032947</v>
      </c>
      <c r="M6764" s="265">
        <f>$G6764*NonHospFrac+theModel!$H6764*NonHospFrac</f>
        <v>494652.99202166451</v>
      </c>
      <c r="N6764" s="266">
        <f t="shared" si="1481"/>
        <v>799209.08542199398</v>
      </c>
      <c r="O6764" s="158"/>
      <c r="P6764" s="265">
        <f t="shared" si="1482"/>
        <v>279090.40118382417</v>
      </c>
      <c r="Q6764" s="265">
        <f t="shared" si="1483"/>
        <v>494651.43177104549</v>
      </c>
      <c r="R6764" s="266">
        <f t="shared" si="1484"/>
        <v>773741.83295486961</v>
      </c>
    </row>
    <row r="6765" spans="1:18" x14ac:dyDescent="0.25">
      <c r="A6765" s="81">
        <v>6734</v>
      </c>
      <c r="B6765" s="93">
        <f t="shared" si="1473"/>
        <v>3.2312455773465316E-56</v>
      </c>
      <c r="C6765" s="178">
        <f t="shared" si="1474"/>
        <v>3.2239564438196122E-56</v>
      </c>
      <c r="D6765" s="165">
        <f t="shared" si="1475"/>
        <v>2.2558277767625785E-3</v>
      </c>
      <c r="E6765" s="166">
        <f t="shared" si="1485"/>
        <v>24.291375447755232</v>
      </c>
      <c r="F6765" s="167">
        <f t="shared" si="1486"/>
        <v>15.19300007649602</v>
      </c>
      <c r="G6765" s="167">
        <f t="shared" si="1476"/>
        <v>527987.49100239424</v>
      </c>
      <c r="H6765" s="167">
        <f t="shared" si="1477"/>
        <v>271299.98899881309</v>
      </c>
      <c r="I6765" s="168">
        <f t="shared" si="1478"/>
        <v>799287.48000120732</v>
      </c>
      <c r="J6765" s="168">
        <f t="shared" si="1480"/>
        <v>732442.17877666827</v>
      </c>
      <c r="K6765" s="94"/>
      <c r="L6765" s="265">
        <f t="shared" si="1479"/>
        <v>304585.96736851183</v>
      </c>
      <c r="M6765" s="265">
        <f>$G6765*NonHospFrac+theModel!$H6765*NonHospFrac</f>
        <v>494701.51263269549</v>
      </c>
      <c r="N6765" s="266">
        <f t="shared" si="1481"/>
        <v>799287.48000120732</v>
      </c>
      <c r="O6765" s="158"/>
      <c r="P6765" s="265">
        <f t="shared" si="1482"/>
        <v>279113.10404093383</v>
      </c>
      <c r="Q6765" s="265">
        <f t="shared" si="1483"/>
        <v>494699.95238207647</v>
      </c>
      <c r="R6765" s="266">
        <f t="shared" si="1484"/>
        <v>773813.0564230103</v>
      </c>
    </row>
    <row r="6766" spans="1:18" x14ac:dyDescent="0.25">
      <c r="A6766" s="81">
        <v>6735</v>
      </c>
      <c r="B6766" s="93">
        <f t="shared" si="1473"/>
        <v>3.1708844259657559E-56</v>
      </c>
      <c r="C6766" s="178">
        <f t="shared" si="1474"/>
        <v>3.1637314568007583E-56</v>
      </c>
      <c r="D6766" s="165">
        <f t="shared" si="1475"/>
        <v>2.2558277767625785E-3</v>
      </c>
      <c r="E6766" s="166">
        <f t="shared" si="1485"/>
        <v>24.291375447755232</v>
      </c>
      <c r="F6766" s="167">
        <f t="shared" si="1486"/>
        <v>15.195255904272782</v>
      </c>
      <c r="G6766" s="167">
        <f t="shared" si="1476"/>
        <v>528065.88558160758</v>
      </c>
      <c r="H6766" s="167">
        <f t="shared" si="1477"/>
        <v>271299.98899881309</v>
      </c>
      <c r="I6766" s="168">
        <f t="shared" si="1478"/>
        <v>799365.87458042067</v>
      </c>
      <c r="J6766" s="168">
        <f t="shared" si="1480"/>
        <v>732501.75266292982</v>
      </c>
      <c r="K6766" s="94"/>
      <c r="L6766" s="265">
        <f t="shared" si="1479"/>
        <v>304615.8413366942</v>
      </c>
      <c r="M6766" s="265">
        <f>$G6766*NonHospFrac+theModel!$H6766*NonHospFrac</f>
        <v>494750.03324372647</v>
      </c>
      <c r="N6766" s="266">
        <f t="shared" si="1481"/>
        <v>799365.87458042067</v>
      </c>
      <c r="O6766" s="158"/>
      <c r="P6766" s="265">
        <f t="shared" si="1482"/>
        <v>279135.80597263033</v>
      </c>
      <c r="Q6766" s="265">
        <f t="shared" si="1483"/>
        <v>494748.47299310745</v>
      </c>
      <c r="R6766" s="266">
        <f t="shared" si="1484"/>
        <v>773884.27896573779</v>
      </c>
    </row>
    <row r="6767" spans="1:18" x14ac:dyDescent="0.25">
      <c r="A6767" s="81">
        <v>6736</v>
      </c>
      <c r="B6767" s="93">
        <f t="shared" si="1473"/>
        <v>3.1116508486144988E-56</v>
      </c>
      <c r="C6767" s="178">
        <f t="shared" si="1474"/>
        <v>3.1046315001986075E-56</v>
      </c>
      <c r="D6767" s="165">
        <f t="shared" si="1475"/>
        <v>2.2558277767625785E-3</v>
      </c>
      <c r="E6767" s="166">
        <f t="shared" si="1485"/>
        <v>24.291375447755232</v>
      </c>
      <c r="F6767" s="167">
        <f t="shared" si="1486"/>
        <v>15.197511732049545</v>
      </c>
      <c r="G6767" s="167">
        <f t="shared" si="1476"/>
        <v>528144.28016082116</v>
      </c>
      <c r="H6767" s="167">
        <f t="shared" si="1477"/>
        <v>271299.98899881309</v>
      </c>
      <c r="I6767" s="168">
        <f t="shared" si="1478"/>
        <v>799444.26915963425</v>
      </c>
      <c r="J6767" s="168">
        <f t="shared" si="1480"/>
        <v>732561.32412084274</v>
      </c>
      <c r="K6767" s="94"/>
      <c r="L6767" s="265">
        <f t="shared" si="1479"/>
        <v>304645.71530487668</v>
      </c>
      <c r="M6767" s="265">
        <f>$G6767*NonHospFrac+theModel!$H6767*NonHospFrac</f>
        <v>494798.55385475745</v>
      </c>
      <c r="N6767" s="266">
        <f t="shared" si="1481"/>
        <v>799444.26915963413</v>
      </c>
      <c r="O6767" s="158"/>
      <c r="P6767" s="265">
        <f t="shared" si="1482"/>
        <v>279158.50697895151</v>
      </c>
      <c r="Q6767" s="265">
        <f t="shared" si="1483"/>
        <v>494796.99360413844</v>
      </c>
      <c r="R6767" s="266">
        <f t="shared" si="1484"/>
        <v>773955.50058308989</v>
      </c>
    </row>
    <row r="6768" spans="1:18" x14ac:dyDescent="0.25">
      <c r="A6768" s="81">
        <v>6737</v>
      </c>
      <c r="B6768" s="93">
        <f t="shared" si="1473"/>
        <v>3.053523781692078E-56</v>
      </c>
      <c r="C6768" s="178">
        <f t="shared" si="1474"/>
        <v>3.0466355579283321E-56</v>
      </c>
      <c r="D6768" s="165">
        <f t="shared" si="1475"/>
        <v>2.2558277767625785E-3</v>
      </c>
      <c r="E6768" s="166">
        <f t="shared" si="1485"/>
        <v>24.291375447755232</v>
      </c>
      <c r="F6768" s="167">
        <f t="shared" si="1486"/>
        <v>15.199767559826308</v>
      </c>
      <c r="G6768" s="167">
        <f t="shared" si="1476"/>
        <v>528222.6747400345</v>
      </c>
      <c r="H6768" s="167">
        <f t="shared" si="1477"/>
        <v>271299.98899881309</v>
      </c>
      <c r="I6768" s="168">
        <f t="shared" si="1478"/>
        <v>799522.66373884759</v>
      </c>
      <c r="J6768" s="168">
        <f t="shared" si="1480"/>
        <v>732620.89315050549</v>
      </c>
      <c r="K6768" s="94"/>
      <c r="L6768" s="265">
        <f t="shared" si="1479"/>
        <v>304675.5892730591</v>
      </c>
      <c r="M6768" s="265">
        <f>$G6768*NonHospFrac+theModel!$H6768*NonHospFrac</f>
        <v>494847.07446578844</v>
      </c>
      <c r="N6768" s="266">
        <f t="shared" si="1481"/>
        <v>799522.66373884748</v>
      </c>
      <c r="O6768" s="158"/>
      <c r="P6768" s="265">
        <f t="shared" si="1482"/>
        <v>279181.20705993491</v>
      </c>
      <c r="Q6768" s="265">
        <f t="shared" si="1483"/>
        <v>494845.51421516942</v>
      </c>
      <c r="R6768" s="266">
        <f t="shared" si="1484"/>
        <v>774026.72127510433</v>
      </c>
    </row>
    <row r="6769" spans="1:18" x14ac:dyDescent="0.25">
      <c r="A6769" s="81">
        <v>6738</v>
      </c>
      <c r="B6769" s="93">
        <f t="shared" si="1473"/>
        <v>2.996482555075372E-56</v>
      </c>
      <c r="C6769" s="178">
        <f t="shared" si="1474"/>
        <v>2.9897230064950487E-56</v>
      </c>
      <c r="D6769" s="165">
        <f t="shared" si="1475"/>
        <v>2.2558277767625785E-3</v>
      </c>
      <c r="E6769" s="166">
        <f t="shared" si="1485"/>
        <v>24.291375447755232</v>
      </c>
      <c r="F6769" s="167">
        <f t="shared" si="1486"/>
        <v>15.20202338760307</v>
      </c>
      <c r="G6769" s="167">
        <f t="shared" si="1476"/>
        <v>528301.06931924785</v>
      </c>
      <c r="H6769" s="167">
        <f t="shared" si="1477"/>
        <v>271299.98899881309</v>
      </c>
      <c r="I6769" s="168">
        <f t="shared" si="1478"/>
        <v>799601.05831806094</v>
      </c>
      <c r="J6769" s="168">
        <f t="shared" si="1480"/>
        <v>732680.4597520174</v>
      </c>
      <c r="K6769" s="94"/>
      <c r="L6769" s="265">
        <f t="shared" si="1479"/>
        <v>304705.46324124152</v>
      </c>
      <c r="M6769" s="265">
        <f>$G6769*NonHospFrac+theModel!$H6769*NonHospFrac</f>
        <v>494895.59507681942</v>
      </c>
      <c r="N6769" s="266">
        <f t="shared" si="1481"/>
        <v>799601.05831806094</v>
      </c>
      <c r="O6769" s="158"/>
      <c r="P6769" s="265">
        <f t="shared" si="1482"/>
        <v>279203.90621561836</v>
      </c>
      <c r="Q6769" s="265">
        <f t="shared" si="1483"/>
        <v>494894.0348262004</v>
      </c>
      <c r="R6769" s="266">
        <f t="shared" si="1484"/>
        <v>774097.94104181882</v>
      </c>
    </row>
    <row r="6770" spans="1:18" x14ac:dyDescent="0.25">
      <c r="A6770" s="81">
        <v>6739</v>
      </c>
      <c r="B6770" s="93">
        <f t="shared" si="1473"/>
        <v>2.9405068847689533E-56</v>
      </c>
      <c r="C6770" s="178">
        <f t="shared" si="1474"/>
        <v>2.9338736076605301E-56</v>
      </c>
      <c r="D6770" s="165">
        <f t="shared" si="1475"/>
        <v>2.2558277767625785E-3</v>
      </c>
      <c r="E6770" s="166">
        <f t="shared" si="1485"/>
        <v>24.291375447755232</v>
      </c>
      <c r="F6770" s="167">
        <f t="shared" si="1486"/>
        <v>15.204279215379833</v>
      </c>
      <c r="G6770" s="167">
        <f t="shared" si="1476"/>
        <v>528379.46389846131</v>
      </c>
      <c r="H6770" s="167">
        <f t="shared" si="1477"/>
        <v>271299.98899881309</v>
      </c>
      <c r="I6770" s="168">
        <f t="shared" si="1478"/>
        <v>799679.4528972744</v>
      </c>
      <c r="J6770" s="168">
        <f t="shared" si="1480"/>
        <v>732740.02392547741</v>
      </c>
      <c r="K6770" s="94"/>
      <c r="L6770" s="265">
        <f t="shared" si="1479"/>
        <v>304735.33720942395</v>
      </c>
      <c r="M6770" s="265">
        <f>$G6770*NonHospFrac+theModel!$H6770*NonHospFrac</f>
        <v>494944.1156878504</v>
      </c>
      <c r="N6770" s="266">
        <f t="shared" si="1481"/>
        <v>799679.4528972744</v>
      </c>
      <c r="O6770" s="158"/>
      <c r="P6770" s="265">
        <f t="shared" si="1482"/>
        <v>279226.60444603954</v>
      </c>
      <c r="Q6770" s="265">
        <f t="shared" si="1483"/>
        <v>494942.55543723138</v>
      </c>
      <c r="R6770" s="266">
        <f t="shared" si="1484"/>
        <v>774169.15988327097</v>
      </c>
    </row>
    <row r="6771" spans="1:18" x14ac:dyDescent="0.25">
      <c r="A6771" s="81">
        <v>6740</v>
      </c>
      <c r="B6771" s="93">
        <f t="shared" si="1473"/>
        <v>2.8855768656914067E-56</v>
      </c>
      <c r="C6771" s="178">
        <f t="shared" si="1474"/>
        <v>2.8790675012457964E-56</v>
      </c>
      <c r="D6771" s="165">
        <f t="shared" si="1475"/>
        <v>2.2558277767625785E-3</v>
      </c>
      <c r="E6771" s="166">
        <f t="shared" si="1485"/>
        <v>24.291375447755232</v>
      </c>
      <c r="F6771" s="167">
        <f t="shared" si="1486"/>
        <v>15.206535043156595</v>
      </c>
      <c r="G6771" s="167">
        <f t="shared" si="1476"/>
        <v>528457.85847767477</v>
      </c>
      <c r="H6771" s="167">
        <f t="shared" si="1477"/>
        <v>271299.98899881309</v>
      </c>
      <c r="I6771" s="168">
        <f t="shared" si="1478"/>
        <v>799757.84747648786</v>
      </c>
      <c r="J6771" s="168">
        <f t="shared" si="1480"/>
        <v>732799.58567098447</v>
      </c>
      <c r="K6771" s="94"/>
      <c r="L6771" s="265">
        <f t="shared" si="1479"/>
        <v>304765.21117760637</v>
      </c>
      <c r="M6771" s="265">
        <f>$G6771*NonHospFrac+theModel!$H6771*NonHospFrac</f>
        <v>494992.63629888149</v>
      </c>
      <c r="N6771" s="266">
        <f t="shared" si="1481"/>
        <v>799757.84747648786</v>
      </c>
      <c r="O6771" s="158"/>
      <c r="P6771" s="265">
        <f t="shared" si="1482"/>
        <v>279249.30175123614</v>
      </c>
      <c r="Q6771" s="265">
        <f t="shared" si="1483"/>
        <v>494991.07604826248</v>
      </c>
      <c r="R6771" s="266">
        <f t="shared" si="1484"/>
        <v>774240.37779949862</v>
      </c>
    </row>
    <row r="6772" spans="1:18" x14ac:dyDescent="0.25">
      <c r="A6772" s="81">
        <v>6741</v>
      </c>
      <c r="B6772" s="93">
        <f t="shared" si="1473"/>
        <v>2.8316729645977099E-56</v>
      </c>
      <c r="C6772" s="178">
        <f t="shared" si="1474"/>
        <v>2.8252851980694627E-56</v>
      </c>
      <c r="D6772" s="165">
        <f t="shared" si="1475"/>
        <v>2.2558277767625785E-3</v>
      </c>
      <c r="E6772" s="166">
        <f t="shared" si="1485"/>
        <v>24.291375447755232</v>
      </c>
      <c r="F6772" s="167">
        <f t="shared" si="1486"/>
        <v>15.208790870933358</v>
      </c>
      <c r="G6772" s="167">
        <f t="shared" si="1476"/>
        <v>528536.25305688824</v>
      </c>
      <c r="H6772" s="167">
        <f t="shared" si="1477"/>
        <v>271299.98899881309</v>
      </c>
      <c r="I6772" s="168">
        <f t="shared" si="1478"/>
        <v>799836.24205570132</v>
      </c>
      <c r="J6772" s="168">
        <f t="shared" si="1480"/>
        <v>732859.14498863753</v>
      </c>
      <c r="K6772" s="94"/>
      <c r="L6772" s="265">
        <f t="shared" si="1479"/>
        <v>304795.08514578885</v>
      </c>
      <c r="M6772" s="265">
        <f>$G6772*NonHospFrac+theModel!$H6772*NonHospFrac</f>
        <v>495041.15690991248</v>
      </c>
      <c r="N6772" s="266">
        <f t="shared" si="1481"/>
        <v>799836.24205570132</v>
      </c>
      <c r="O6772" s="158"/>
      <c r="P6772" s="265">
        <f t="shared" si="1482"/>
        <v>279271.99813124596</v>
      </c>
      <c r="Q6772" s="265">
        <f t="shared" si="1483"/>
        <v>495039.59665929346</v>
      </c>
      <c r="R6772" s="266">
        <f t="shared" si="1484"/>
        <v>774311.59479053947</v>
      </c>
    </row>
    <row r="6773" spans="1:18" x14ac:dyDescent="0.25">
      <c r="A6773" s="81">
        <v>6742</v>
      </c>
      <c r="B6773" s="93">
        <f t="shared" si="1473"/>
        <v>2.7787760131325043E-56</v>
      </c>
      <c r="C6773" s="178">
        <f t="shared" si="1474"/>
        <v>2.7725075730166782E-56</v>
      </c>
      <c r="D6773" s="165">
        <f t="shared" si="1475"/>
        <v>2.2558277767625785E-3</v>
      </c>
      <c r="E6773" s="166">
        <f t="shared" si="1485"/>
        <v>24.291375447755232</v>
      </c>
      <c r="F6773" s="167">
        <f t="shared" si="1486"/>
        <v>15.21104669871012</v>
      </c>
      <c r="G6773" s="167">
        <f t="shared" si="1476"/>
        <v>528614.64763610158</v>
      </c>
      <c r="H6773" s="167">
        <f t="shared" si="1477"/>
        <v>271299.98899881309</v>
      </c>
      <c r="I6773" s="168">
        <f t="shared" si="1478"/>
        <v>799914.63663491467</v>
      </c>
      <c r="J6773" s="168">
        <f t="shared" si="1480"/>
        <v>732918.70187853544</v>
      </c>
      <c r="K6773" s="94"/>
      <c r="L6773" s="265">
        <f t="shared" si="1479"/>
        <v>304824.95911397121</v>
      </c>
      <c r="M6773" s="265">
        <f>$G6773*NonHospFrac+theModel!$H6773*NonHospFrac</f>
        <v>495089.67752094346</v>
      </c>
      <c r="N6773" s="266">
        <f t="shared" si="1481"/>
        <v>799914.63663491467</v>
      </c>
      <c r="O6773" s="158"/>
      <c r="P6773" s="265">
        <f t="shared" si="1482"/>
        <v>279294.69358610653</v>
      </c>
      <c r="Q6773" s="265">
        <f t="shared" si="1483"/>
        <v>495088.11727032444</v>
      </c>
      <c r="R6773" s="266">
        <f t="shared" si="1484"/>
        <v>774382.81085643102</v>
      </c>
    </row>
    <row r="6774" spans="1:18" x14ac:dyDescent="0.25">
      <c r="A6774" s="81">
        <v>6743</v>
      </c>
      <c r="B6774" s="93">
        <f t="shared" si="1473"/>
        <v>2.7268672010144315E-56</v>
      </c>
      <c r="C6774" s="178">
        <f t="shared" si="1474"/>
        <v>2.7207158582388402E-56</v>
      </c>
      <c r="D6774" s="165">
        <f t="shared" si="1475"/>
        <v>2.2558277767625785E-3</v>
      </c>
      <c r="E6774" s="166">
        <f t="shared" si="1485"/>
        <v>24.291375447755232</v>
      </c>
      <c r="F6774" s="167">
        <f t="shared" si="1486"/>
        <v>15.213302526486883</v>
      </c>
      <c r="G6774" s="167">
        <f t="shared" si="1476"/>
        <v>528693.04221531493</v>
      </c>
      <c r="H6774" s="167">
        <f t="shared" si="1477"/>
        <v>271299.98899881309</v>
      </c>
      <c r="I6774" s="168">
        <f t="shared" si="1478"/>
        <v>799993.03121412802</v>
      </c>
      <c r="J6774" s="168">
        <f t="shared" si="1480"/>
        <v>732978.25634077727</v>
      </c>
      <c r="K6774" s="94"/>
      <c r="L6774" s="265">
        <f t="shared" si="1479"/>
        <v>304854.83308215358</v>
      </c>
      <c r="M6774" s="265">
        <f>$G6774*NonHospFrac+theModel!$H6774*NonHospFrac</f>
        <v>495138.19813197432</v>
      </c>
      <c r="N6774" s="266">
        <f t="shared" si="1481"/>
        <v>799993.0312141279</v>
      </c>
      <c r="O6774" s="158"/>
      <c r="P6774" s="265">
        <f t="shared" si="1482"/>
        <v>279317.38811585569</v>
      </c>
      <c r="Q6774" s="265">
        <f t="shared" si="1483"/>
        <v>495136.6378813553</v>
      </c>
      <c r="R6774" s="266">
        <f t="shared" si="1484"/>
        <v>774454.02599721099</v>
      </c>
    </row>
    <row r="6775" spans="1:18" x14ac:dyDescent="0.25">
      <c r="A6775" s="81">
        <v>6744</v>
      </c>
      <c r="B6775" s="93">
        <f t="shared" si="1473"/>
        <v>2.6759280693465156E-56</v>
      </c>
      <c r="C6775" s="178">
        <f t="shared" si="1474"/>
        <v>2.6698916364790653E-56</v>
      </c>
      <c r="D6775" s="165">
        <f t="shared" si="1475"/>
        <v>2.2558277767625785E-3</v>
      </c>
      <c r="E6775" s="166">
        <f t="shared" si="1485"/>
        <v>24.291375447755232</v>
      </c>
      <c r="F6775" s="167">
        <f t="shared" si="1486"/>
        <v>15.215558354263646</v>
      </c>
      <c r="G6775" s="167">
        <f t="shared" si="1476"/>
        <v>528771.4367945285</v>
      </c>
      <c r="H6775" s="167">
        <f t="shared" si="1477"/>
        <v>271299.98899881309</v>
      </c>
      <c r="I6775" s="168">
        <f t="shared" si="1478"/>
        <v>800071.42579334159</v>
      </c>
      <c r="J6775" s="168">
        <f t="shared" si="1480"/>
        <v>733037.80837546219</v>
      </c>
      <c r="K6775" s="94"/>
      <c r="L6775" s="265">
        <f t="shared" si="1479"/>
        <v>304884.70705033612</v>
      </c>
      <c r="M6775" s="265">
        <f>$G6775*NonHospFrac+theModel!$H6775*NonHospFrac</f>
        <v>495186.71874300542</v>
      </c>
      <c r="N6775" s="266">
        <f t="shared" si="1481"/>
        <v>800071.42579334159</v>
      </c>
      <c r="O6775" s="158"/>
      <c r="P6775" s="265">
        <f t="shared" si="1482"/>
        <v>279340.08172053128</v>
      </c>
      <c r="Q6775" s="265">
        <f t="shared" si="1483"/>
        <v>495185.1584923864</v>
      </c>
      <c r="R6775" s="266">
        <f t="shared" si="1484"/>
        <v>774525.24021291768</v>
      </c>
    </row>
    <row r="6776" spans="1:18" x14ac:dyDescent="0.25">
      <c r="A6776" s="81">
        <v>6745</v>
      </c>
      <c r="B6776" s="93">
        <f t="shared" si="1473"/>
        <v>2.6259405040527588E-56</v>
      </c>
      <c r="C6776" s="178">
        <f t="shared" si="1474"/>
        <v>2.6200168345235906E-56</v>
      </c>
      <c r="D6776" s="165">
        <f t="shared" si="1475"/>
        <v>2.2558277767625785E-3</v>
      </c>
      <c r="E6776" s="166">
        <f t="shared" si="1485"/>
        <v>24.291375447755232</v>
      </c>
      <c r="F6776" s="167">
        <f t="shared" si="1486"/>
        <v>15.217814182040408</v>
      </c>
      <c r="G6776" s="167">
        <f t="shared" si="1476"/>
        <v>528849.83137374185</v>
      </c>
      <c r="H6776" s="167">
        <f t="shared" si="1477"/>
        <v>271299.98899881309</v>
      </c>
      <c r="I6776" s="168">
        <f t="shared" si="1478"/>
        <v>800149.82037255494</v>
      </c>
      <c r="J6776" s="168">
        <f t="shared" si="1480"/>
        <v>733097.3579826887</v>
      </c>
      <c r="K6776" s="94"/>
      <c r="L6776" s="265">
        <f t="shared" si="1479"/>
        <v>304914.58101851854</v>
      </c>
      <c r="M6776" s="265">
        <f>$G6776*NonHospFrac+theModel!$H6776*NonHospFrac</f>
        <v>495235.2393540364</v>
      </c>
      <c r="N6776" s="266">
        <f t="shared" si="1481"/>
        <v>800149.82037255494</v>
      </c>
      <c r="O6776" s="158"/>
      <c r="P6776" s="265">
        <f t="shared" si="1482"/>
        <v>279362.77440017078</v>
      </c>
      <c r="Q6776" s="265">
        <f t="shared" si="1483"/>
        <v>495233.67910341738</v>
      </c>
      <c r="R6776" s="266">
        <f t="shared" si="1484"/>
        <v>774596.45350358821</v>
      </c>
    </row>
    <row r="6777" spans="1:18" x14ac:dyDescent="0.25">
      <c r="A6777" s="81">
        <v>6746</v>
      </c>
      <c r="B6777" s="93">
        <f t="shared" si="1473"/>
        <v>2.5768867294361231E-56</v>
      </c>
      <c r="C6777" s="178">
        <f t="shared" si="1474"/>
        <v>2.5710737167742902E-56</v>
      </c>
      <c r="D6777" s="165">
        <f t="shared" si="1475"/>
        <v>2.2558277767625785E-3</v>
      </c>
      <c r="E6777" s="166">
        <f t="shared" si="1485"/>
        <v>24.291375447755232</v>
      </c>
      <c r="F6777" s="167">
        <f t="shared" si="1486"/>
        <v>15.220070009817171</v>
      </c>
      <c r="G6777" s="167">
        <f t="shared" si="1476"/>
        <v>528928.22595295531</v>
      </c>
      <c r="H6777" s="167">
        <f t="shared" si="1477"/>
        <v>271299.98899881309</v>
      </c>
      <c r="I6777" s="168">
        <f t="shared" si="1478"/>
        <v>800228.2149517684</v>
      </c>
      <c r="J6777" s="168">
        <f t="shared" si="1480"/>
        <v>733156.9051625561</v>
      </c>
      <c r="K6777" s="94"/>
      <c r="L6777" s="265">
        <f t="shared" si="1479"/>
        <v>304944.4549867009</v>
      </c>
      <c r="M6777" s="265">
        <f>$G6777*NonHospFrac+theModel!$H6777*NonHospFrac</f>
        <v>495283.75996506738</v>
      </c>
      <c r="N6777" s="266">
        <f t="shared" si="1481"/>
        <v>800228.21495176828</v>
      </c>
      <c r="O6777" s="158"/>
      <c r="P6777" s="265">
        <f t="shared" si="1482"/>
        <v>279385.46615481196</v>
      </c>
      <c r="Q6777" s="265">
        <f t="shared" si="1483"/>
        <v>495282.19971444836</v>
      </c>
      <c r="R6777" s="266">
        <f t="shared" si="1484"/>
        <v>774667.66586926032</v>
      </c>
    </row>
    <row r="6778" spans="1:18" x14ac:dyDescent="0.25">
      <c r="A6778" s="81">
        <v>6747</v>
      </c>
      <c r="B6778" s="93">
        <f t="shared" si="1473"/>
        <v>2.5287493018580499E-56</v>
      </c>
      <c r="C6778" s="178">
        <f t="shared" si="1474"/>
        <v>2.5230448789424494E-56</v>
      </c>
      <c r="D6778" s="165">
        <f t="shared" si="1475"/>
        <v>2.2558277767625785E-3</v>
      </c>
      <c r="E6778" s="166">
        <f t="shared" si="1485"/>
        <v>24.291375447755232</v>
      </c>
      <c r="F6778" s="167">
        <f t="shared" si="1486"/>
        <v>15.222325837593933</v>
      </c>
      <c r="G6778" s="167">
        <f t="shared" si="1476"/>
        <v>529006.62053216866</v>
      </c>
      <c r="H6778" s="167">
        <f t="shared" si="1477"/>
        <v>271299.98899881309</v>
      </c>
      <c r="I6778" s="168">
        <f t="shared" si="1478"/>
        <v>800306.60953098175</v>
      </c>
      <c r="J6778" s="168">
        <f t="shared" si="1480"/>
        <v>733216.4499151631</v>
      </c>
      <c r="K6778" s="94"/>
      <c r="L6778" s="265">
        <f t="shared" si="1479"/>
        <v>304974.32895488333</v>
      </c>
      <c r="M6778" s="265">
        <f>$G6778*NonHospFrac+theModel!$H6778*NonHospFrac</f>
        <v>495332.28057609836</v>
      </c>
      <c r="N6778" s="266">
        <f t="shared" si="1481"/>
        <v>800306.60953098163</v>
      </c>
      <c r="O6778" s="158"/>
      <c r="P6778" s="265">
        <f t="shared" si="1482"/>
        <v>279408.15698449255</v>
      </c>
      <c r="Q6778" s="265">
        <f t="shared" si="1483"/>
        <v>495330.72032547934</v>
      </c>
      <c r="R6778" s="266">
        <f t="shared" si="1484"/>
        <v>774738.87730997195</v>
      </c>
    </row>
    <row r="6779" spans="1:18" x14ac:dyDescent="0.25">
      <c r="A6779" s="81">
        <v>6748</v>
      </c>
      <c r="B6779" s="93">
        <f t="shared" si="1473"/>
        <v>2.4815111035349035E-56</v>
      </c>
      <c r="C6779" s="178">
        <f t="shared" si="1474"/>
        <v>2.4759132418592046E-56</v>
      </c>
      <c r="D6779" s="165">
        <f t="shared" si="1475"/>
        <v>2.2558277767625785E-3</v>
      </c>
      <c r="E6779" s="166">
        <f t="shared" si="1485"/>
        <v>24.291375447755232</v>
      </c>
      <c r="F6779" s="167">
        <f t="shared" si="1486"/>
        <v>15.224581665370696</v>
      </c>
      <c r="G6779" s="167">
        <f t="shared" si="1476"/>
        <v>529085.01511138212</v>
      </c>
      <c r="H6779" s="167">
        <f t="shared" si="1477"/>
        <v>271299.98899881309</v>
      </c>
      <c r="I6779" s="168">
        <f t="shared" si="1478"/>
        <v>800385.00411019521</v>
      </c>
      <c r="J6779" s="168">
        <f t="shared" si="1480"/>
        <v>733275.9922406089</v>
      </c>
      <c r="K6779" s="94"/>
      <c r="L6779" s="265">
        <f t="shared" si="1479"/>
        <v>305004.20292306575</v>
      </c>
      <c r="M6779" s="265">
        <f>$G6779*NonHospFrac+theModel!$H6779*NonHospFrac</f>
        <v>495380.80118712934</v>
      </c>
      <c r="N6779" s="266">
        <f t="shared" si="1481"/>
        <v>800385.00411019509</v>
      </c>
      <c r="O6779" s="158"/>
      <c r="P6779" s="265">
        <f t="shared" si="1482"/>
        <v>279430.84688925027</v>
      </c>
      <c r="Q6779" s="265">
        <f t="shared" si="1483"/>
        <v>495379.24093651032</v>
      </c>
      <c r="R6779" s="266">
        <f t="shared" si="1484"/>
        <v>774810.08782576059</v>
      </c>
    </row>
    <row r="6780" spans="1:18" x14ac:dyDescent="0.25">
      <c r="A6780" s="81">
        <v>6749</v>
      </c>
      <c r="B6780" s="93">
        <f t="shared" si="1473"/>
        <v>2.4351553364512548E-56</v>
      </c>
      <c r="C6780" s="178">
        <f t="shared" si="1474"/>
        <v>2.4296620454025562E-56</v>
      </c>
      <c r="D6780" s="165">
        <f t="shared" si="1475"/>
        <v>2.2558277767625785E-3</v>
      </c>
      <c r="E6780" s="166">
        <f t="shared" si="1485"/>
        <v>24.291375447755232</v>
      </c>
      <c r="F6780" s="167">
        <f t="shared" si="1486"/>
        <v>15.226837493147459</v>
      </c>
      <c r="G6780" s="167">
        <f t="shared" si="1476"/>
        <v>529163.40969059558</v>
      </c>
      <c r="H6780" s="167">
        <f t="shared" si="1477"/>
        <v>271299.98899881309</v>
      </c>
      <c r="I6780" s="168">
        <f t="shared" si="1478"/>
        <v>800463.39868940867</v>
      </c>
      <c r="J6780" s="168">
        <f t="shared" si="1480"/>
        <v>733335.53213899233</v>
      </c>
      <c r="K6780" s="94"/>
      <c r="L6780" s="265">
        <f t="shared" si="1479"/>
        <v>305034.07689124823</v>
      </c>
      <c r="M6780" s="265">
        <f>$G6780*NonHospFrac+theModel!$H6780*NonHospFrac</f>
        <v>495429.32179816044</v>
      </c>
      <c r="N6780" s="266">
        <f t="shared" si="1481"/>
        <v>800463.39868940867</v>
      </c>
      <c r="O6780" s="158"/>
      <c r="P6780" s="265">
        <f t="shared" si="1482"/>
        <v>279453.53586912283</v>
      </c>
      <c r="Q6780" s="265">
        <f t="shared" si="1483"/>
        <v>495427.76154754142</v>
      </c>
      <c r="R6780" s="266">
        <f t="shared" si="1484"/>
        <v>774881.29741666419</v>
      </c>
    </row>
    <row r="6781" spans="1:18" x14ac:dyDescent="0.25">
      <c r="A6781" s="81">
        <v>6750</v>
      </c>
      <c r="B6781" s="93">
        <f t="shared" si="1473"/>
        <v>2.3896655163862804E-56</v>
      </c>
      <c r="C6781" s="178">
        <f t="shared" si="1474"/>
        <v>2.3842748425372447E-56</v>
      </c>
      <c r="D6781" s="165">
        <f t="shared" si="1475"/>
        <v>2.2558277767625785E-3</v>
      </c>
      <c r="E6781" s="166">
        <f t="shared" si="1485"/>
        <v>24.291375447755232</v>
      </c>
      <c r="F6781" s="167">
        <f t="shared" si="1486"/>
        <v>15.229093320924221</v>
      </c>
      <c r="G6781" s="167">
        <f t="shared" si="1476"/>
        <v>529241.80426980904</v>
      </c>
      <c r="H6781" s="167">
        <f t="shared" si="1477"/>
        <v>271299.98899881309</v>
      </c>
      <c r="I6781" s="168">
        <f t="shared" si="1478"/>
        <v>800541.79326862213</v>
      </c>
      <c r="J6781" s="168">
        <f t="shared" si="1480"/>
        <v>733395.06961041223</v>
      </c>
      <c r="K6781" s="94"/>
      <c r="L6781" s="265">
        <f t="shared" si="1479"/>
        <v>305063.95085943065</v>
      </c>
      <c r="M6781" s="265">
        <f>$G6781*NonHospFrac+theModel!$H6781*NonHospFrac</f>
        <v>495477.84240919142</v>
      </c>
      <c r="N6781" s="266">
        <f t="shared" si="1481"/>
        <v>800541.79326862213</v>
      </c>
      <c r="O6781" s="158"/>
      <c r="P6781" s="265">
        <f t="shared" si="1482"/>
        <v>279476.2239241479</v>
      </c>
      <c r="Q6781" s="265">
        <f t="shared" si="1483"/>
        <v>495476.2821585724</v>
      </c>
      <c r="R6781" s="266">
        <f t="shared" si="1484"/>
        <v>774952.50608272036</v>
      </c>
    </row>
    <row r="6782" spans="1:18" x14ac:dyDescent="0.25">
      <c r="A6782" s="81">
        <v>6751</v>
      </c>
      <c r="B6782" s="93">
        <f t="shared" si="1473"/>
        <v>2.3450254670519731E-56</v>
      </c>
      <c r="C6782" s="178">
        <f t="shared" si="1474"/>
        <v>2.3397354934661814E-56</v>
      </c>
      <c r="D6782" s="165">
        <f t="shared" si="1475"/>
        <v>2.2558277767625785E-3</v>
      </c>
      <c r="E6782" s="166">
        <f t="shared" si="1485"/>
        <v>24.291375447755232</v>
      </c>
      <c r="F6782" s="167">
        <f t="shared" si="1486"/>
        <v>15.231349148700984</v>
      </c>
      <c r="G6782" s="167">
        <f t="shared" si="1476"/>
        <v>529320.19884902239</v>
      </c>
      <c r="H6782" s="167">
        <f t="shared" si="1477"/>
        <v>271299.98899881309</v>
      </c>
      <c r="I6782" s="168">
        <f t="shared" si="1478"/>
        <v>800620.18784783548</v>
      </c>
      <c r="J6782" s="168">
        <f t="shared" si="1480"/>
        <v>733454.60465496755</v>
      </c>
      <c r="K6782" s="94"/>
      <c r="L6782" s="265">
        <f t="shared" si="1479"/>
        <v>305093.82482761308</v>
      </c>
      <c r="M6782" s="265">
        <f>$G6782*NonHospFrac+theModel!$H6782*NonHospFrac</f>
        <v>495526.3630202224</v>
      </c>
      <c r="N6782" s="266">
        <f t="shared" si="1481"/>
        <v>800620.18784783548</v>
      </c>
      <c r="O6782" s="158"/>
      <c r="P6782" s="265">
        <f t="shared" si="1482"/>
        <v>279498.91105436318</v>
      </c>
      <c r="Q6782" s="265">
        <f t="shared" si="1483"/>
        <v>495524.80276960338</v>
      </c>
      <c r="R6782" s="266">
        <f t="shared" si="1484"/>
        <v>775023.71382396657</v>
      </c>
    </row>
    <row r="6783" spans="1:18" x14ac:dyDescent="0.25">
      <c r="A6783" s="81">
        <v>6752</v>
      </c>
      <c r="B6783" s="93">
        <f t="shared" si="1473"/>
        <v>2.3012193143408141E-56</v>
      </c>
      <c r="C6783" s="178">
        <f t="shared" si="1474"/>
        <v>2.2960281598911017E-56</v>
      </c>
      <c r="D6783" s="165">
        <f t="shared" si="1475"/>
        <v>2.2558277767625785E-3</v>
      </c>
      <c r="E6783" s="166">
        <f t="shared" si="1485"/>
        <v>24.291375447755232</v>
      </c>
      <c r="F6783" s="167">
        <f t="shared" si="1486"/>
        <v>15.233604976477746</v>
      </c>
      <c r="G6783" s="167">
        <f t="shared" si="1476"/>
        <v>529398.59342823573</v>
      </c>
      <c r="H6783" s="167">
        <f t="shared" si="1477"/>
        <v>271299.98899881309</v>
      </c>
      <c r="I6783" s="168">
        <f t="shared" si="1478"/>
        <v>800698.58242704882</v>
      </c>
      <c r="J6783" s="168">
        <f t="shared" si="1480"/>
        <v>733514.13727275725</v>
      </c>
      <c r="K6783" s="94"/>
      <c r="L6783" s="265">
        <f t="shared" si="1479"/>
        <v>305123.69879579544</v>
      </c>
      <c r="M6783" s="265">
        <f>$G6783*NonHospFrac+theModel!$H6783*NonHospFrac</f>
        <v>495574.88363125338</v>
      </c>
      <c r="N6783" s="266">
        <f t="shared" si="1481"/>
        <v>800698.58242704882</v>
      </c>
      <c r="O6783" s="158"/>
      <c r="P6783" s="265">
        <f t="shared" si="1482"/>
        <v>279521.59725980629</v>
      </c>
      <c r="Q6783" s="265">
        <f t="shared" si="1483"/>
        <v>495573.32338063436</v>
      </c>
      <c r="R6783" s="266">
        <f t="shared" si="1484"/>
        <v>775094.92064044066</v>
      </c>
    </row>
    <row r="6784" spans="1:18" x14ac:dyDescent="0.25">
      <c r="A6784" s="81">
        <v>6753</v>
      </c>
      <c r="B6784" s="93">
        <f t="shared" si="1473"/>
        <v>2.2582314806809049E-56</v>
      </c>
      <c r="C6784" s="178">
        <f t="shared" si="1474"/>
        <v>2.2531372993804252E-56</v>
      </c>
      <c r="D6784" s="165">
        <f t="shared" si="1475"/>
        <v>2.2558277767625785E-3</v>
      </c>
      <c r="E6784" s="166">
        <f t="shared" si="1485"/>
        <v>24.291375447755232</v>
      </c>
      <c r="F6784" s="167">
        <f t="shared" si="1486"/>
        <v>15.235860804254509</v>
      </c>
      <c r="G6784" s="167">
        <f t="shared" si="1476"/>
        <v>529476.98800744931</v>
      </c>
      <c r="H6784" s="167">
        <f t="shared" si="1477"/>
        <v>271299.98899881309</v>
      </c>
      <c r="I6784" s="168">
        <f t="shared" si="1478"/>
        <v>800776.9770062624</v>
      </c>
      <c r="J6784" s="168">
        <f t="shared" si="1480"/>
        <v>733573.66746388038</v>
      </c>
      <c r="K6784" s="94"/>
      <c r="L6784" s="265">
        <f t="shared" si="1479"/>
        <v>305153.57276397792</v>
      </c>
      <c r="M6784" s="265">
        <f>$G6784*NonHospFrac+theModel!$H6784*NonHospFrac</f>
        <v>495623.40424228448</v>
      </c>
      <c r="N6784" s="266">
        <f t="shared" si="1481"/>
        <v>800776.9770062624</v>
      </c>
      <c r="O6784" s="158"/>
      <c r="P6784" s="265">
        <f t="shared" si="1482"/>
        <v>279544.28254051512</v>
      </c>
      <c r="Q6784" s="265">
        <f t="shared" si="1483"/>
        <v>495621.84399166546</v>
      </c>
      <c r="R6784" s="266">
        <f t="shared" si="1484"/>
        <v>775166.12653218058</v>
      </c>
    </row>
    <row r="6785" spans="1:18" x14ac:dyDescent="0.25">
      <c r="A6785" s="81">
        <v>6754</v>
      </c>
      <c r="B6785" s="93">
        <f t="shared" si="1473"/>
        <v>2.216046679496543E-56</v>
      </c>
      <c r="C6785" s="178">
        <f t="shared" si="1474"/>
        <v>2.2110476598423321E-56</v>
      </c>
      <c r="D6785" s="165">
        <f t="shared" si="1475"/>
        <v>2.2558277767625785E-3</v>
      </c>
      <c r="E6785" s="166">
        <f t="shared" si="1485"/>
        <v>24.291375447755232</v>
      </c>
      <c r="F6785" s="167">
        <f t="shared" si="1486"/>
        <v>15.238116632031272</v>
      </c>
      <c r="G6785" s="167">
        <f t="shared" si="1476"/>
        <v>529555.38258666266</v>
      </c>
      <c r="H6785" s="167">
        <f t="shared" si="1477"/>
        <v>271299.98899881309</v>
      </c>
      <c r="I6785" s="168">
        <f t="shared" si="1478"/>
        <v>800855.37158547575</v>
      </c>
      <c r="J6785" s="168">
        <f t="shared" si="1480"/>
        <v>733633.19522843556</v>
      </c>
      <c r="K6785" s="94"/>
      <c r="L6785" s="265">
        <f t="shared" si="1479"/>
        <v>305183.44673216034</v>
      </c>
      <c r="M6785" s="265">
        <f>$G6785*NonHospFrac+theModel!$H6785*NonHospFrac</f>
        <v>495671.92485331534</v>
      </c>
      <c r="N6785" s="266">
        <f t="shared" si="1481"/>
        <v>800855.37158547575</v>
      </c>
      <c r="O6785" s="158"/>
      <c r="P6785" s="265">
        <f t="shared" si="1482"/>
        <v>279566.96689652721</v>
      </c>
      <c r="Q6785" s="265">
        <f t="shared" si="1483"/>
        <v>495670.36460269633</v>
      </c>
      <c r="R6785" s="266">
        <f t="shared" si="1484"/>
        <v>775237.3314992236</v>
      </c>
    </row>
    <row r="6786" spans="1:18" x14ac:dyDescent="0.25">
      <c r="A6786" s="81">
        <v>6755</v>
      </c>
      <c r="B6786" s="93">
        <f t="shared" si="1473"/>
        <v>2.17464990977228E-56</v>
      </c>
      <c r="C6786" s="178">
        <f t="shared" si="1474"/>
        <v>2.1697442741010813E-56</v>
      </c>
      <c r="D6786" s="165">
        <f t="shared" si="1475"/>
        <v>2.2558277767625785E-3</v>
      </c>
      <c r="E6786" s="166">
        <f t="shared" si="1485"/>
        <v>24.291375447755232</v>
      </c>
      <c r="F6786" s="167">
        <f t="shared" si="1486"/>
        <v>15.240372459808034</v>
      </c>
      <c r="G6786" s="167">
        <f t="shared" si="1476"/>
        <v>529633.777165876</v>
      </c>
      <c r="H6786" s="167">
        <f t="shared" si="1477"/>
        <v>271299.98899881309</v>
      </c>
      <c r="I6786" s="168">
        <f t="shared" si="1478"/>
        <v>800933.76616468909</v>
      </c>
      <c r="J6786" s="168">
        <f t="shared" si="1480"/>
        <v>733692.72056652186</v>
      </c>
      <c r="K6786" s="94"/>
      <c r="L6786" s="265">
        <f t="shared" si="1479"/>
        <v>305213.32070034277</v>
      </c>
      <c r="M6786" s="265">
        <f>$G6786*NonHospFrac+theModel!$H6786*NonHospFrac</f>
        <v>495720.44546434633</v>
      </c>
      <c r="N6786" s="266">
        <f t="shared" si="1481"/>
        <v>800933.76616468909</v>
      </c>
      <c r="O6786" s="158"/>
      <c r="P6786" s="265">
        <f t="shared" si="1482"/>
        <v>279589.65032788028</v>
      </c>
      <c r="Q6786" s="265">
        <f t="shared" si="1483"/>
        <v>495718.88521372731</v>
      </c>
      <c r="R6786" s="266">
        <f t="shared" si="1484"/>
        <v>775308.53554160753</v>
      </c>
    </row>
    <row r="6787" spans="1:18" x14ac:dyDescent="0.25">
      <c r="A6787" s="81">
        <v>6756</v>
      </c>
      <c r="B6787" s="93">
        <f t="shared" si="1473"/>
        <v>2.1340264507185276E-56</v>
      </c>
      <c r="C6787" s="178">
        <f t="shared" si="1474"/>
        <v>2.1292124545746508E-56</v>
      </c>
      <c r="D6787" s="165">
        <f t="shared" si="1475"/>
        <v>2.2558277767625785E-3</v>
      </c>
      <c r="E6787" s="166">
        <f t="shared" si="1485"/>
        <v>24.291375447755232</v>
      </c>
      <c r="F6787" s="167">
        <f t="shared" si="1486"/>
        <v>15.242628287584797</v>
      </c>
      <c r="G6787" s="167">
        <f t="shared" si="1476"/>
        <v>529712.17174508946</v>
      </c>
      <c r="H6787" s="167">
        <f t="shared" si="1477"/>
        <v>271299.98899881309</v>
      </c>
      <c r="I6787" s="168">
        <f t="shared" si="1478"/>
        <v>801012.16074390255</v>
      </c>
      <c r="J6787" s="168">
        <f t="shared" si="1480"/>
        <v>733752.24347823835</v>
      </c>
      <c r="K6787" s="94"/>
      <c r="L6787" s="265">
        <f t="shared" si="1479"/>
        <v>305243.19466852519</v>
      </c>
      <c r="M6787" s="265">
        <f>$G6787*NonHospFrac+theModel!$H6787*NonHospFrac</f>
        <v>495768.96607537731</v>
      </c>
      <c r="N6787" s="266">
        <f t="shared" si="1481"/>
        <v>801012.16074390244</v>
      </c>
      <c r="O6787" s="158"/>
      <c r="P6787" s="265">
        <f t="shared" si="1482"/>
        <v>279612.33283461205</v>
      </c>
      <c r="Q6787" s="265">
        <f t="shared" si="1483"/>
        <v>495767.40582475829</v>
      </c>
      <c r="R6787" s="266">
        <f t="shared" si="1484"/>
        <v>775379.73865937034</v>
      </c>
    </row>
    <row r="6788" spans="1:18" x14ac:dyDescent="0.25">
      <c r="A6788" s="81">
        <v>6757</v>
      </c>
      <c r="B6788" s="93">
        <f t="shared" si="1473"/>
        <v>2.0941618565368066E-56</v>
      </c>
      <c r="C6788" s="178">
        <f t="shared" si="1474"/>
        <v>2.0894377880517944E-56</v>
      </c>
      <c r="D6788" s="165">
        <f t="shared" si="1475"/>
        <v>2.2558277767625785E-3</v>
      </c>
      <c r="E6788" s="166">
        <f t="shared" si="1485"/>
        <v>24.291375447755232</v>
      </c>
      <c r="F6788" s="167">
        <f t="shared" si="1486"/>
        <v>15.244884115361559</v>
      </c>
      <c r="G6788" s="167">
        <f t="shared" si="1476"/>
        <v>529790.56632430293</v>
      </c>
      <c r="H6788" s="167">
        <f t="shared" si="1477"/>
        <v>271299.98899881309</v>
      </c>
      <c r="I6788" s="168">
        <f t="shared" si="1478"/>
        <v>801090.55532311602</v>
      </c>
      <c r="J6788" s="168">
        <f t="shared" si="1480"/>
        <v>733811.76396368374</v>
      </c>
      <c r="K6788" s="94"/>
      <c r="L6788" s="265">
        <f t="shared" si="1479"/>
        <v>305273.06863670761</v>
      </c>
      <c r="M6788" s="265">
        <f>$G6788*NonHospFrac+theModel!$H6788*NonHospFrac</f>
        <v>495817.4866864084</v>
      </c>
      <c r="N6788" s="266">
        <f t="shared" si="1481"/>
        <v>801090.55532311602</v>
      </c>
      <c r="O6788" s="158"/>
      <c r="P6788" s="265">
        <f t="shared" si="1482"/>
        <v>279635.01441676018</v>
      </c>
      <c r="Q6788" s="265">
        <f t="shared" si="1483"/>
        <v>495815.92643578938</v>
      </c>
      <c r="R6788" s="266">
        <f t="shared" si="1484"/>
        <v>775450.94085254963</v>
      </c>
    </row>
    <row r="6789" spans="1:18" x14ac:dyDescent="0.25">
      <c r="A6789" s="81">
        <v>6758</v>
      </c>
      <c r="B6789" s="93">
        <f t="shared" si="1473"/>
        <v>2.0550419512827881E-56</v>
      </c>
      <c r="C6789" s="178">
        <f t="shared" si="1474"/>
        <v>2.0504061305666718E-56</v>
      </c>
      <c r="D6789" s="165">
        <f t="shared" si="1475"/>
        <v>2.2558277767625785E-3</v>
      </c>
      <c r="E6789" s="166">
        <f t="shared" si="1485"/>
        <v>24.291375447755232</v>
      </c>
      <c r="F6789" s="167">
        <f t="shared" si="1486"/>
        <v>15.247139943138322</v>
      </c>
      <c r="G6789" s="167">
        <f t="shared" si="1476"/>
        <v>529868.96090351639</v>
      </c>
      <c r="H6789" s="167">
        <f t="shared" si="1477"/>
        <v>271299.98899881309</v>
      </c>
      <c r="I6789" s="168">
        <f t="shared" si="1478"/>
        <v>801168.94990232948</v>
      </c>
      <c r="J6789" s="168">
        <f t="shared" si="1480"/>
        <v>733871.28202295699</v>
      </c>
      <c r="K6789" s="94"/>
      <c r="L6789" s="265">
        <f t="shared" si="1479"/>
        <v>305302.94260489009</v>
      </c>
      <c r="M6789" s="265">
        <f>$G6789*NonHospFrac+theModel!$H6789*NonHospFrac</f>
        <v>495866.00729743938</v>
      </c>
      <c r="N6789" s="266">
        <f t="shared" si="1481"/>
        <v>801168.94990232948</v>
      </c>
      <c r="O6789" s="158"/>
      <c r="P6789" s="265">
        <f t="shared" si="1482"/>
        <v>279657.69507436239</v>
      </c>
      <c r="Q6789" s="265">
        <f t="shared" si="1483"/>
        <v>495864.44704682037</v>
      </c>
      <c r="R6789" s="266">
        <f t="shared" si="1484"/>
        <v>775522.14212118275</v>
      </c>
    </row>
    <row r="6790" spans="1:18" x14ac:dyDescent="0.25">
      <c r="A6790" s="81">
        <v>6759</v>
      </c>
      <c r="B6790" s="93">
        <f t="shared" si="1473"/>
        <v>2.0166528238253209E-56</v>
      </c>
      <c r="C6790" s="178">
        <f t="shared" si="1474"/>
        <v>2.0121036023692489E-56</v>
      </c>
      <c r="D6790" s="165">
        <f t="shared" si="1475"/>
        <v>2.2558277767625785E-3</v>
      </c>
      <c r="E6790" s="166">
        <f t="shared" si="1485"/>
        <v>24.291375447755232</v>
      </c>
      <c r="F6790" s="167">
        <f t="shared" si="1486"/>
        <v>15.249395770915084</v>
      </c>
      <c r="G6790" s="167">
        <f t="shared" si="1476"/>
        <v>529947.35548272973</v>
      </c>
      <c r="H6790" s="167">
        <f t="shared" si="1477"/>
        <v>271299.98899881309</v>
      </c>
      <c r="I6790" s="168">
        <f t="shared" si="1478"/>
        <v>801247.34448154282</v>
      </c>
      <c r="J6790" s="168">
        <f t="shared" si="1480"/>
        <v>733930.79765615682</v>
      </c>
      <c r="K6790" s="94"/>
      <c r="L6790" s="265">
        <f t="shared" si="1479"/>
        <v>305332.81657307246</v>
      </c>
      <c r="M6790" s="265">
        <f>$G6790*NonHospFrac+theModel!$H6790*NonHospFrac</f>
        <v>495914.52790847037</v>
      </c>
      <c r="N6790" s="266">
        <f t="shared" si="1481"/>
        <v>801247.34448154282</v>
      </c>
      <c r="O6790" s="158"/>
      <c r="P6790" s="265">
        <f t="shared" si="1482"/>
        <v>279680.37480745628</v>
      </c>
      <c r="Q6790" s="265">
        <f t="shared" si="1483"/>
        <v>495912.96765785135</v>
      </c>
      <c r="R6790" s="266">
        <f t="shared" si="1484"/>
        <v>775593.34246530756</v>
      </c>
    </row>
    <row r="6791" spans="1:18" x14ac:dyDescent="0.25">
      <c r="A6791" s="81">
        <v>6760</v>
      </c>
      <c r="B6791" s="93">
        <f t="shared" si="1473"/>
        <v>1.9789808228994611E-56</v>
      </c>
      <c r="C6791" s="178">
        <f t="shared" si="1474"/>
        <v>1.9745165829894839E-56</v>
      </c>
      <c r="D6791" s="165">
        <f t="shared" si="1475"/>
        <v>2.2558277767625785E-3</v>
      </c>
      <c r="E6791" s="166">
        <f t="shared" si="1485"/>
        <v>24.291375447755232</v>
      </c>
      <c r="F6791" s="167">
        <f t="shared" si="1486"/>
        <v>15.251651598691847</v>
      </c>
      <c r="G6791" s="167">
        <f t="shared" si="1476"/>
        <v>530025.7500619432</v>
      </c>
      <c r="H6791" s="167">
        <f t="shared" si="1477"/>
        <v>271299.98899881309</v>
      </c>
      <c r="I6791" s="168">
        <f t="shared" si="1478"/>
        <v>801325.73906075628</v>
      </c>
      <c r="J6791" s="168">
        <f t="shared" si="1480"/>
        <v>733990.31086338242</v>
      </c>
      <c r="K6791" s="94"/>
      <c r="L6791" s="265">
        <f t="shared" si="1479"/>
        <v>305362.69054125494</v>
      </c>
      <c r="M6791" s="265">
        <f>$G6791*NonHospFrac+theModel!$H6791*NonHospFrac</f>
        <v>495963.04851950135</v>
      </c>
      <c r="N6791" s="266">
        <f t="shared" si="1481"/>
        <v>801325.73906075628</v>
      </c>
      <c r="O6791" s="158"/>
      <c r="P6791" s="265">
        <f t="shared" si="1482"/>
        <v>279703.05361607968</v>
      </c>
      <c r="Q6791" s="265">
        <f t="shared" si="1483"/>
        <v>495961.48826888233</v>
      </c>
      <c r="R6791" s="266">
        <f t="shared" si="1484"/>
        <v>775664.541884962</v>
      </c>
    </row>
    <row r="6792" spans="1:18" x14ac:dyDescent="0.25">
      <c r="A6792" s="81">
        <v>6761</v>
      </c>
      <c r="B6792" s="93">
        <f t="shared" si="1473"/>
        <v>1.942012552252359E-56</v>
      </c>
      <c r="C6792" s="178">
        <f t="shared" si="1474"/>
        <v>1.9376317063941665E-56</v>
      </c>
      <c r="D6792" s="165">
        <f t="shared" si="1475"/>
        <v>2.2558277767625785E-3</v>
      </c>
      <c r="E6792" s="166">
        <f t="shared" si="1485"/>
        <v>24.291375447755232</v>
      </c>
      <c r="F6792" s="167">
        <f t="shared" si="1486"/>
        <v>15.25390742646861</v>
      </c>
      <c r="G6792" s="167">
        <f t="shared" si="1476"/>
        <v>530104.14464115666</v>
      </c>
      <c r="H6792" s="167">
        <f t="shared" si="1477"/>
        <v>271299.98899881309</v>
      </c>
      <c r="I6792" s="168">
        <f t="shared" si="1478"/>
        <v>801404.13363996975</v>
      </c>
      <c r="J6792" s="168">
        <f t="shared" si="1480"/>
        <v>734049.8216447325</v>
      </c>
      <c r="K6792" s="94"/>
      <c r="L6792" s="265">
        <f t="shared" si="1479"/>
        <v>305392.5645094373</v>
      </c>
      <c r="M6792" s="265">
        <f>$G6792*NonHospFrac+theModel!$H6792*NonHospFrac</f>
        <v>496011.56913053233</v>
      </c>
      <c r="N6792" s="266">
        <f t="shared" si="1481"/>
        <v>801404.13363996963</v>
      </c>
      <c r="O6792" s="158"/>
      <c r="P6792" s="265">
        <f t="shared" si="1482"/>
        <v>279725.73150027014</v>
      </c>
      <c r="Q6792" s="265">
        <f t="shared" si="1483"/>
        <v>496010.00887991331</v>
      </c>
      <c r="R6792" s="266">
        <f t="shared" si="1484"/>
        <v>775735.74038018344</v>
      </c>
    </row>
    <row r="6793" spans="1:18" x14ac:dyDescent="0.25">
      <c r="A6793" s="81">
        <v>6762</v>
      </c>
      <c r="B6793" s="93">
        <f t="shared" si="1473"/>
        <v>1.9057348658791001E-56</v>
      </c>
      <c r="C6793" s="178">
        <f t="shared" si="1474"/>
        <v>1.9014358562335051E-56</v>
      </c>
      <c r="D6793" s="165">
        <f t="shared" si="1475"/>
        <v>2.2558277767625785E-3</v>
      </c>
      <c r="E6793" s="166">
        <f t="shared" si="1485"/>
        <v>24.291375447755232</v>
      </c>
      <c r="F6793" s="167">
        <f t="shared" si="1486"/>
        <v>15.256163254245372</v>
      </c>
      <c r="G6793" s="167">
        <f t="shared" si="1476"/>
        <v>530182.53922037012</v>
      </c>
      <c r="H6793" s="167">
        <f t="shared" si="1477"/>
        <v>271299.98899881309</v>
      </c>
      <c r="I6793" s="168">
        <f t="shared" si="1478"/>
        <v>801482.52821918321</v>
      </c>
      <c r="J6793" s="168">
        <f t="shared" si="1480"/>
        <v>734109.33000030601</v>
      </c>
      <c r="K6793" s="94"/>
      <c r="L6793" s="265">
        <f t="shared" si="1479"/>
        <v>305422.43847761978</v>
      </c>
      <c r="M6793" s="265">
        <f>$G6793*NonHospFrac+theModel!$H6793*NonHospFrac</f>
        <v>496060.08974156342</v>
      </c>
      <c r="N6793" s="266">
        <f t="shared" si="1481"/>
        <v>801482.52821918321</v>
      </c>
      <c r="O6793" s="158"/>
      <c r="P6793" s="265">
        <f t="shared" si="1482"/>
        <v>279748.40846006543</v>
      </c>
      <c r="Q6793" s="265">
        <f t="shared" si="1483"/>
        <v>496058.52949094441</v>
      </c>
      <c r="R6793" s="266">
        <f t="shared" si="1484"/>
        <v>775806.93795100984</v>
      </c>
    </row>
    <row r="6794" spans="1:18" x14ac:dyDescent="0.25">
      <c r="A6794" s="81">
        <v>6763</v>
      </c>
      <c r="B6794" s="93">
        <f t="shared" si="1473"/>
        <v>1.8701348633483953E-56</v>
      </c>
      <c r="C6794" s="178">
        <f t="shared" si="1474"/>
        <v>1.865916161177362E-56</v>
      </c>
      <c r="D6794" s="165">
        <f t="shared" si="1475"/>
        <v>2.2558277767625785E-3</v>
      </c>
      <c r="E6794" s="166">
        <f t="shared" si="1485"/>
        <v>24.291375447755232</v>
      </c>
      <c r="F6794" s="167">
        <f t="shared" si="1486"/>
        <v>15.258419082022135</v>
      </c>
      <c r="G6794" s="167">
        <f t="shared" si="1476"/>
        <v>530260.93379958346</v>
      </c>
      <c r="H6794" s="167">
        <f t="shared" si="1477"/>
        <v>271299.98899881309</v>
      </c>
      <c r="I6794" s="168">
        <f t="shared" si="1478"/>
        <v>801560.92279839655</v>
      </c>
      <c r="J6794" s="168">
        <f t="shared" si="1480"/>
        <v>734168.83593020169</v>
      </c>
      <c r="K6794" s="94"/>
      <c r="L6794" s="265">
        <f t="shared" si="1479"/>
        <v>305452.31244580215</v>
      </c>
      <c r="M6794" s="265">
        <f>$G6794*NonHospFrac+theModel!$H6794*NonHospFrac</f>
        <v>496108.61035259429</v>
      </c>
      <c r="N6794" s="266">
        <f t="shared" si="1481"/>
        <v>801560.92279839644</v>
      </c>
      <c r="O6794" s="158"/>
      <c r="P6794" s="265">
        <f t="shared" si="1482"/>
        <v>279771.08449550316</v>
      </c>
      <c r="Q6794" s="265">
        <f t="shared" si="1483"/>
        <v>496107.05010197527</v>
      </c>
      <c r="R6794" s="266">
        <f t="shared" si="1484"/>
        <v>775878.13459747843</v>
      </c>
    </row>
    <row r="6795" spans="1:18" x14ac:dyDescent="0.25">
      <c r="A6795" s="81">
        <v>6764</v>
      </c>
      <c r="B6795" s="93">
        <f t="shared" si="1473"/>
        <v>1.8351998852147239E-56</v>
      </c>
      <c r="C6795" s="178">
        <f t="shared" si="1474"/>
        <v>1.831059990337745E-56</v>
      </c>
      <c r="D6795" s="165">
        <f t="shared" si="1475"/>
        <v>2.2558277767625785E-3</v>
      </c>
      <c r="E6795" s="166">
        <f t="shared" si="1485"/>
        <v>24.291375447755232</v>
      </c>
      <c r="F6795" s="167">
        <f t="shared" si="1486"/>
        <v>15.260674909798897</v>
      </c>
      <c r="G6795" s="167">
        <f t="shared" si="1476"/>
        <v>530339.32837879681</v>
      </c>
      <c r="H6795" s="167">
        <f t="shared" si="1477"/>
        <v>271299.98899881309</v>
      </c>
      <c r="I6795" s="168">
        <f t="shared" si="1478"/>
        <v>801639.3173776099</v>
      </c>
      <c r="J6795" s="168">
        <f t="shared" si="1480"/>
        <v>734228.33943451848</v>
      </c>
      <c r="K6795" s="94"/>
      <c r="L6795" s="265">
        <f t="shared" si="1479"/>
        <v>305482.18641398457</v>
      </c>
      <c r="M6795" s="265">
        <f>$G6795*NonHospFrac+theModel!$H6795*NonHospFrac</f>
        <v>496157.13096362527</v>
      </c>
      <c r="N6795" s="266">
        <f t="shared" si="1481"/>
        <v>801639.3173776099</v>
      </c>
      <c r="O6795" s="158"/>
      <c r="P6795" s="265">
        <f t="shared" si="1482"/>
        <v>279793.75960662105</v>
      </c>
      <c r="Q6795" s="265">
        <f t="shared" si="1483"/>
        <v>496155.57071300625</v>
      </c>
      <c r="R6795" s="266">
        <f t="shared" si="1484"/>
        <v>775949.3303196273</v>
      </c>
    </row>
    <row r="6796" spans="1:18" x14ac:dyDescent="0.25">
      <c r="A6796" s="81">
        <v>6765</v>
      </c>
      <c r="B6796" s="93">
        <f t="shared" si="1473"/>
        <v>1.8009175085170319E-56</v>
      </c>
      <c r="C6796" s="178">
        <f t="shared" si="1474"/>
        <v>1.7968549487776612E-56</v>
      </c>
      <c r="D6796" s="165">
        <f t="shared" si="1475"/>
        <v>2.2558277767625785E-3</v>
      </c>
      <c r="E6796" s="166">
        <f t="shared" si="1485"/>
        <v>24.291375447755232</v>
      </c>
      <c r="F6796" s="167">
        <f t="shared" si="1486"/>
        <v>15.26293073757566</v>
      </c>
      <c r="G6796" s="167">
        <f t="shared" si="1476"/>
        <v>530417.72295801027</v>
      </c>
      <c r="H6796" s="167">
        <f t="shared" si="1477"/>
        <v>271299.98899881309</v>
      </c>
      <c r="I6796" s="168">
        <f t="shared" si="1478"/>
        <v>801717.71195682336</v>
      </c>
      <c r="J6796" s="168">
        <f t="shared" si="1480"/>
        <v>734287.84051335545</v>
      </c>
      <c r="K6796" s="94"/>
      <c r="L6796" s="265">
        <f t="shared" si="1479"/>
        <v>305512.06038216699</v>
      </c>
      <c r="M6796" s="265">
        <f>$G6796*NonHospFrac+theModel!$H6796*NonHospFrac</f>
        <v>496205.65157465637</v>
      </c>
      <c r="N6796" s="266">
        <f t="shared" si="1481"/>
        <v>801717.71195682336</v>
      </c>
      <c r="O6796" s="158"/>
      <c r="P6796" s="265">
        <f t="shared" si="1482"/>
        <v>279816.43379345682</v>
      </c>
      <c r="Q6796" s="265">
        <f t="shared" si="1483"/>
        <v>496204.09132403735</v>
      </c>
      <c r="R6796" s="266">
        <f t="shared" si="1484"/>
        <v>776020.52511749417</v>
      </c>
    </row>
    <row r="6797" spans="1:18" x14ac:dyDescent="0.25">
      <c r="A6797" s="81">
        <v>6766</v>
      </c>
      <c r="B6797" s="93">
        <f t="shared" si="1473"/>
        <v>1.767275542360676E-56</v>
      </c>
      <c r="C6797" s="178">
        <f t="shared" si="1474"/>
        <v>1.7632888731030257E-56</v>
      </c>
      <c r="D6797" s="165">
        <f t="shared" si="1475"/>
        <v>2.2558277767625785E-3</v>
      </c>
      <c r="E6797" s="166">
        <f t="shared" si="1485"/>
        <v>24.291375447755232</v>
      </c>
      <c r="F6797" s="167">
        <f t="shared" si="1486"/>
        <v>15.265186565352423</v>
      </c>
      <c r="G6797" s="167">
        <f t="shared" si="1476"/>
        <v>530496.11753722373</v>
      </c>
      <c r="H6797" s="167">
        <f t="shared" si="1477"/>
        <v>271299.98899881309</v>
      </c>
      <c r="I6797" s="168">
        <f t="shared" si="1478"/>
        <v>801796.10653603682</v>
      </c>
      <c r="J6797" s="168">
        <f t="shared" si="1480"/>
        <v>734347.33916681132</v>
      </c>
      <c r="K6797" s="94"/>
      <c r="L6797" s="265">
        <f t="shared" si="1479"/>
        <v>305541.93435034947</v>
      </c>
      <c r="M6797" s="265">
        <f>$G6797*NonHospFrac+theModel!$H6797*NonHospFrac</f>
        <v>496254.17218568735</v>
      </c>
      <c r="N6797" s="266">
        <f t="shared" si="1481"/>
        <v>801796.10653603682</v>
      </c>
      <c r="O6797" s="158"/>
      <c r="P6797" s="265">
        <f t="shared" si="1482"/>
        <v>279839.10705604812</v>
      </c>
      <c r="Q6797" s="265">
        <f t="shared" si="1483"/>
        <v>496252.61193506833</v>
      </c>
      <c r="R6797" s="266">
        <f t="shared" si="1484"/>
        <v>776091.71899111639</v>
      </c>
    </row>
    <row r="6798" spans="1:18" x14ac:dyDescent="0.25">
      <c r="A6798" s="81">
        <v>6767</v>
      </c>
      <c r="B6798" s="93">
        <f t="shared" si="1473"/>
        <v>1.7342620235827266E-56</v>
      </c>
      <c r="C6798" s="178">
        <f t="shared" si="1474"/>
        <v>1.7303498271377442E-56</v>
      </c>
      <c r="D6798" s="165">
        <f t="shared" si="1475"/>
        <v>2.2558277767625785E-3</v>
      </c>
      <c r="E6798" s="166">
        <f t="shared" si="1485"/>
        <v>24.291375447755232</v>
      </c>
      <c r="F6798" s="167">
        <f t="shared" si="1486"/>
        <v>15.267442393129185</v>
      </c>
      <c r="G6798" s="167">
        <f t="shared" si="1476"/>
        <v>530574.5121164372</v>
      </c>
      <c r="H6798" s="167">
        <f t="shared" si="1477"/>
        <v>271299.98899881309</v>
      </c>
      <c r="I6798" s="168">
        <f t="shared" si="1478"/>
        <v>801874.50111525028</v>
      </c>
      <c r="J6798" s="168">
        <f t="shared" si="1480"/>
        <v>734406.83539498493</v>
      </c>
      <c r="K6798" s="94"/>
      <c r="L6798" s="265">
        <f t="shared" si="1479"/>
        <v>305571.8083185319</v>
      </c>
      <c r="M6798" s="265">
        <f>$G6798*NonHospFrac+theModel!$H6798*NonHospFrac</f>
        <v>496302.69279671833</v>
      </c>
      <c r="N6798" s="266">
        <f t="shared" si="1481"/>
        <v>801874.50111525017</v>
      </c>
      <c r="O6798" s="158"/>
      <c r="P6798" s="265">
        <f t="shared" si="1482"/>
        <v>279861.77939443255</v>
      </c>
      <c r="Q6798" s="265">
        <f t="shared" si="1483"/>
        <v>496301.13254609931</v>
      </c>
      <c r="R6798" s="266">
        <f t="shared" si="1484"/>
        <v>776162.91194053181</v>
      </c>
    </row>
    <row r="6799" spans="1:18" x14ac:dyDescent="0.25">
      <c r="A6799" s="81">
        <v>6768</v>
      </c>
      <c r="B6799" s="93">
        <f t="shared" si="1473"/>
        <v>1.7018652124974332E-56</v>
      </c>
      <c r="C6799" s="178">
        <f t="shared" si="1474"/>
        <v>1.6980260976787756E-56</v>
      </c>
      <c r="D6799" s="165">
        <f t="shared" si="1475"/>
        <v>2.2558277767625785E-3</v>
      </c>
      <c r="E6799" s="166">
        <f t="shared" si="1485"/>
        <v>24.291375447755232</v>
      </c>
      <c r="F6799" s="167">
        <f t="shared" si="1486"/>
        <v>15.269698220905948</v>
      </c>
      <c r="G6799" s="167">
        <f t="shared" si="1476"/>
        <v>530652.90669565054</v>
      </c>
      <c r="H6799" s="167">
        <f t="shared" si="1477"/>
        <v>271299.98899881309</v>
      </c>
      <c r="I6799" s="168">
        <f t="shared" si="1478"/>
        <v>801952.89569446363</v>
      </c>
      <c r="J6799" s="168">
        <f t="shared" si="1480"/>
        <v>734466.32919797499</v>
      </c>
      <c r="K6799" s="94"/>
      <c r="L6799" s="265">
        <f t="shared" si="1479"/>
        <v>305601.68228671432</v>
      </c>
      <c r="M6799" s="265">
        <f>$G6799*NonHospFrac+theModel!$H6799*NonHospFrac</f>
        <v>496351.21340774931</v>
      </c>
      <c r="N6799" s="266">
        <f t="shared" si="1481"/>
        <v>801952.89569446363</v>
      </c>
      <c r="O6799" s="158"/>
      <c r="P6799" s="265">
        <f t="shared" si="1482"/>
        <v>279884.45080864785</v>
      </c>
      <c r="Q6799" s="265">
        <f t="shared" si="1483"/>
        <v>496349.65315713029</v>
      </c>
      <c r="R6799" s="266">
        <f t="shared" si="1484"/>
        <v>776234.10396577814</v>
      </c>
    </row>
    <row r="6800" spans="1:18" x14ac:dyDescent="0.25">
      <c r="A6800" s="81">
        <v>6769</v>
      </c>
      <c r="B6800" s="93">
        <f t="shared" si="1473"/>
        <v>1.6700735887219618E-56</v>
      </c>
      <c r="C6800" s="178">
        <f t="shared" si="1474"/>
        <v>1.6663061903312853E-56</v>
      </c>
      <c r="D6800" s="165">
        <f t="shared" si="1475"/>
        <v>2.2558277767625785E-3</v>
      </c>
      <c r="E6800" s="166">
        <f t="shared" si="1485"/>
        <v>24.291375447755232</v>
      </c>
      <c r="F6800" s="167">
        <f t="shared" si="1486"/>
        <v>15.27195404868271</v>
      </c>
      <c r="G6800" s="167">
        <f t="shared" si="1476"/>
        <v>530731.30127486389</v>
      </c>
      <c r="H6800" s="167">
        <f t="shared" si="1477"/>
        <v>271299.98899881309</v>
      </c>
      <c r="I6800" s="168">
        <f t="shared" si="1478"/>
        <v>802031.29027367698</v>
      </c>
      <c r="J6800" s="168">
        <f t="shared" si="1480"/>
        <v>734525.82057588059</v>
      </c>
      <c r="K6800" s="94"/>
      <c r="L6800" s="265">
        <f t="shared" si="1479"/>
        <v>305631.55625489668</v>
      </c>
      <c r="M6800" s="265">
        <f>$G6800*NonHospFrac+theModel!$H6800*NonHospFrac</f>
        <v>496399.73401878029</v>
      </c>
      <c r="N6800" s="266">
        <f t="shared" si="1481"/>
        <v>802031.29027367698</v>
      </c>
      <c r="O6800" s="158"/>
      <c r="P6800" s="265">
        <f t="shared" si="1482"/>
        <v>279907.1212987316</v>
      </c>
      <c r="Q6800" s="265">
        <f t="shared" si="1483"/>
        <v>496398.17376816127</v>
      </c>
      <c r="R6800" s="266">
        <f t="shared" si="1484"/>
        <v>776305.29506689287</v>
      </c>
    </row>
    <row r="6801" spans="1:18" x14ac:dyDescent="0.25">
      <c r="A6801" s="81">
        <v>6770</v>
      </c>
      <c r="B6801" s="93">
        <f t="shared" si="1473"/>
        <v>1.6388758470793755E-56</v>
      </c>
      <c r="C6801" s="178">
        <f t="shared" si="1474"/>
        <v>1.6351788254208685E-56</v>
      </c>
      <c r="D6801" s="165">
        <f t="shared" si="1475"/>
        <v>2.2558277767625785E-3</v>
      </c>
      <c r="E6801" s="166">
        <f t="shared" si="1485"/>
        <v>24.291375447755232</v>
      </c>
      <c r="F6801" s="167">
        <f t="shared" si="1486"/>
        <v>15.274209876459473</v>
      </c>
      <c r="G6801" s="167">
        <f t="shared" si="1476"/>
        <v>530809.69585407746</v>
      </c>
      <c r="H6801" s="167">
        <f t="shared" si="1477"/>
        <v>271299.98899881309</v>
      </c>
      <c r="I6801" s="168">
        <f t="shared" si="1478"/>
        <v>802109.68485289055</v>
      </c>
      <c r="J6801" s="168">
        <f t="shared" si="1480"/>
        <v>734585.30952880066</v>
      </c>
      <c r="K6801" s="94"/>
      <c r="L6801" s="265">
        <f t="shared" si="1479"/>
        <v>305661.43022307917</v>
      </c>
      <c r="M6801" s="265">
        <f>$G6801*NonHospFrac+theModel!$H6801*NonHospFrac</f>
        <v>496448.25462981139</v>
      </c>
      <c r="N6801" s="266">
        <f t="shared" si="1481"/>
        <v>802109.68485289055</v>
      </c>
      <c r="O6801" s="158"/>
      <c r="P6801" s="265">
        <f t="shared" si="1482"/>
        <v>279929.79086472164</v>
      </c>
      <c r="Q6801" s="265">
        <f t="shared" si="1483"/>
        <v>496446.69437919237</v>
      </c>
      <c r="R6801" s="266">
        <f t="shared" si="1484"/>
        <v>776376.48524391395</v>
      </c>
    </row>
    <row r="6802" spans="1:18" x14ac:dyDescent="0.25">
      <c r="A6802" s="81">
        <v>6771</v>
      </c>
      <c r="B6802" s="93">
        <f t="shared" si="1473"/>
        <v>1.6082608935786377E-56</v>
      </c>
      <c r="C6802" s="178">
        <f t="shared" si="1474"/>
        <v>1.6046329339826221E-56</v>
      </c>
      <c r="D6802" s="165">
        <f t="shared" si="1475"/>
        <v>2.2558277767625785E-3</v>
      </c>
      <c r="E6802" s="166">
        <f t="shared" si="1485"/>
        <v>24.291375447755232</v>
      </c>
      <c r="F6802" s="167">
        <f t="shared" si="1486"/>
        <v>15.276465704236236</v>
      </c>
      <c r="G6802" s="167">
        <f t="shared" si="1476"/>
        <v>530888.09043329081</v>
      </c>
      <c r="H6802" s="167">
        <f t="shared" si="1477"/>
        <v>271299.98899881309</v>
      </c>
      <c r="I6802" s="168">
        <f t="shared" si="1478"/>
        <v>802188.0794321039</v>
      </c>
      <c r="J6802" s="168">
        <f t="shared" si="1480"/>
        <v>734644.7960568337</v>
      </c>
      <c r="K6802" s="94"/>
      <c r="L6802" s="265">
        <f t="shared" si="1479"/>
        <v>305691.30419126159</v>
      </c>
      <c r="M6802" s="265">
        <f>$G6802*NonHospFrac+theModel!$H6802*NonHospFrac</f>
        <v>496496.77524084225</v>
      </c>
      <c r="N6802" s="266">
        <f t="shared" si="1481"/>
        <v>802188.07943210378</v>
      </c>
      <c r="O6802" s="158"/>
      <c r="P6802" s="265">
        <f t="shared" si="1482"/>
        <v>279952.45950665552</v>
      </c>
      <c r="Q6802" s="265">
        <f t="shared" si="1483"/>
        <v>496495.21499022323</v>
      </c>
      <c r="R6802" s="266">
        <f t="shared" si="1484"/>
        <v>776447.67449687875</v>
      </c>
    </row>
    <row r="6803" spans="1:18" x14ac:dyDescent="0.25">
      <c r="A6803" s="81">
        <v>6772</v>
      </c>
      <c r="B6803" s="93">
        <f t="shared" si="1473"/>
        <v>1.5782178414696961E-56</v>
      </c>
      <c r="C6803" s="178">
        <f t="shared" si="1474"/>
        <v>1.5746576538251265E-56</v>
      </c>
      <c r="D6803" s="165">
        <f t="shared" si="1475"/>
        <v>2.2558277767625785E-3</v>
      </c>
      <c r="E6803" s="166">
        <f t="shared" si="1485"/>
        <v>24.291375447755232</v>
      </c>
      <c r="F6803" s="167">
        <f t="shared" si="1486"/>
        <v>15.278721532012998</v>
      </c>
      <c r="G6803" s="167">
        <f t="shared" si="1476"/>
        <v>530966.48501250416</v>
      </c>
      <c r="H6803" s="167">
        <f t="shared" si="1477"/>
        <v>271299.98899881309</v>
      </c>
      <c r="I6803" s="168">
        <f t="shared" si="1478"/>
        <v>802266.47401131724</v>
      </c>
      <c r="J6803" s="168">
        <f t="shared" si="1480"/>
        <v>734704.28016007878</v>
      </c>
      <c r="K6803" s="94"/>
      <c r="L6803" s="265">
        <f t="shared" si="1479"/>
        <v>305721.17815944401</v>
      </c>
      <c r="M6803" s="265">
        <f>$G6803*NonHospFrac+theModel!$H6803*NonHospFrac</f>
        <v>496545.29585187323</v>
      </c>
      <c r="N6803" s="266">
        <f t="shared" si="1481"/>
        <v>802266.47401131724</v>
      </c>
      <c r="O6803" s="158"/>
      <c r="P6803" s="265">
        <f t="shared" si="1482"/>
        <v>279975.1272245709</v>
      </c>
      <c r="Q6803" s="265">
        <f t="shared" si="1483"/>
        <v>496543.73560125421</v>
      </c>
      <c r="R6803" s="266">
        <f t="shared" si="1484"/>
        <v>776518.86282582511</v>
      </c>
    </row>
    <row r="6804" spans="1:18" x14ac:dyDescent="0.25">
      <c r="A6804" s="81">
        <v>6773</v>
      </c>
      <c r="B6804" s="93">
        <f t="shared" si="1473"/>
        <v>1.548736007371808E-56</v>
      </c>
      <c r="C6804" s="178">
        <f t="shared" si="1474"/>
        <v>1.5452423256675062E-56</v>
      </c>
      <c r="D6804" s="165">
        <f t="shared" si="1475"/>
        <v>2.2558277767625785E-3</v>
      </c>
      <c r="E6804" s="166">
        <f t="shared" si="1485"/>
        <v>24.291375447755232</v>
      </c>
      <c r="F6804" s="167">
        <f t="shared" si="1486"/>
        <v>15.280977359789761</v>
      </c>
      <c r="G6804" s="167">
        <f t="shared" si="1476"/>
        <v>531044.87959171762</v>
      </c>
      <c r="H6804" s="167">
        <f t="shared" si="1477"/>
        <v>271299.98899881309</v>
      </c>
      <c r="I6804" s="168">
        <f t="shared" si="1478"/>
        <v>802344.86859053071</v>
      </c>
      <c r="J6804" s="168">
        <f t="shared" si="1480"/>
        <v>734763.76183863485</v>
      </c>
      <c r="K6804" s="94"/>
      <c r="L6804" s="265">
        <f t="shared" si="1479"/>
        <v>305751.05212762638</v>
      </c>
      <c r="M6804" s="265">
        <f>$G6804*NonHospFrac+theModel!$H6804*NonHospFrac</f>
        <v>496593.81646290421</v>
      </c>
      <c r="N6804" s="266">
        <f t="shared" si="1481"/>
        <v>802344.86859053059</v>
      </c>
      <c r="O6804" s="158"/>
      <c r="P6804" s="265">
        <f t="shared" si="1482"/>
        <v>279997.79401850543</v>
      </c>
      <c r="Q6804" s="265">
        <f t="shared" si="1483"/>
        <v>496592.2562122852</v>
      </c>
      <c r="R6804" s="266">
        <f t="shared" si="1484"/>
        <v>776590.05023079063</v>
      </c>
    </row>
    <row r="6805" spans="1:18" x14ac:dyDescent="0.25">
      <c r="A6805" s="81">
        <v>6774</v>
      </c>
      <c r="B6805" s="93">
        <f t="shared" si="1473"/>
        <v>1.5198049074748682E-56</v>
      </c>
      <c r="C6805" s="178">
        <f t="shared" si="1474"/>
        <v>1.5163764893493262E-56</v>
      </c>
      <c r="D6805" s="165">
        <f t="shared" si="1475"/>
        <v>2.2558277767625785E-3</v>
      </c>
      <c r="E6805" s="166">
        <f t="shared" si="1485"/>
        <v>24.291375447755232</v>
      </c>
      <c r="F6805" s="167">
        <f t="shared" si="1486"/>
        <v>15.283233187566523</v>
      </c>
      <c r="G6805" s="167">
        <f t="shared" si="1476"/>
        <v>531123.27417093108</v>
      </c>
      <c r="H6805" s="167">
        <f t="shared" si="1477"/>
        <v>271299.98899881309</v>
      </c>
      <c r="I6805" s="168">
        <f t="shared" si="1478"/>
        <v>802423.26316974417</v>
      </c>
      <c r="J6805" s="168">
        <f t="shared" si="1480"/>
        <v>734823.24109260051</v>
      </c>
      <c r="K6805" s="94"/>
      <c r="L6805" s="265">
        <f t="shared" si="1479"/>
        <v>305780.92609580886</v>
      </c>
      <c r="M6805" s="265">
        <f>$G6805*NonHospFrac+theModel!$H6805*NonHospFrac</f>
        <v>496642.33707393531</v>
      </c>
      <c r="N6805" s="266">
        <f t="shared" si="1481"/>
        <v>802423.26316974417</v>
      </c>
      <c r="O6805" s="158"/>
      <c r="P6805" s="265">
        <f t="shared" si="1482"/>
        <v>280020.4598884969</v>
      </c>
      <c r="Q6805" s="265">
        <f t="shared" si="1483"/>
        <v>496640.77682331629</v>
      </c>
      <c r="R6805" s="266">
        <f t="shared" si="1484"/>
        <v>776661.23671181314</v>
      </c>
    </row>
    <row r="6806" spans="1:18" x14ac:dyDescent="0.25">
      <c r="A6806" s="81">
        <v>6775</v>
      </c>
      <c r="B6806" s="93">
        <f t="shared" si="1473"/>
        <v>1.4914142538109834E-56</v>
      </c>
      <c r="C6806" s="178">
        <f t="shared" si="1474"/>
        <v>1.488049880110577E-56</v>
      </c>
      <c r="D6806" s="165">
        <f t="shared" si="1475"/>
        <v>2.2558277767625785E-3</v>
      </c>
      <c r="E6806" s="166">
        <f t="shared" si="1485"/>
        <v>24.291375447755232</v>
      </c>
      <c r="F6806" s="167">
        <f t="shared" si="1486"/>
        <v>15.285489015343286</v>
      </c>
      <c r="G6806" s="167">
        <f t="shared" si="1476"/>
        <v>531201.66875014454</v>
      </c>
      <c r="H6806" s="167">
        <f t="shared" si="1477"/>
        <v>271299.98899881309</v>
      </c>
      <c r="I6806" s="168">
        <f t="shared" si="1478"/>
        <v>802501.65774895763</v>
      </c>
      <c r="J6806" s="168">
        <f t="shared" si="1480"/>
        <v>734882.71792207472</v>
      </c>
      <c r="K6806" s="94"/>
      <c r="L6806" s="265">
        <f t="shared" si="1479"/>
        <v>305810.80006399134</v>
      </c>
      <c r="M6806" s="265">
        <f>$G6806*NonHospFrac+theModel!$H6806*NonHospFrac</f>
        <v>496690.85768496629</v>
      </c>
      <c r="N6806" s="266">
        <f t="shared" si="1481"/>
        <v>802501.65774895763</v>
      </c>
      <c r="O6806" s="158"/>
      <c r="P6806" s="265">
        <f t="shared" si="1482"/>
        <v>280043.12483458291</v>
      </c>
      <c r="Q6806" s="265">
        <f t="shared" si="1483"/>
        <v>496689.29743434727</v>
      </c>
      <c r="R6806" s="266">
        <f t="shared" si="1484"/>
        <v>776732.42226893012</v>
      </c>
    </row>
    <row r="6807" spans="1:18" x14ac:dyDescent="0.25">
      <c r="A6807" s="81">
        <v>6776</v>
      </c>
      <c r="B6807" s="93">
        <f t="shared" si="1473"/>
        <v>1.4635539505963974E-56</v>
      </c>
      <c r="C6807" s="178">
        <f t="shared" si="1474"/>
        <v>1.4602524249418513E-56</v>
      </c>
      <c r="D6807" s="165">
        <f t="shared" si="1475"/>
        <v>2.2558277767625785E-3</v>
      </c>
      <c r="E6807" s="166">
        <f t="shared" si="1485"/>
        <v>24.291375447755232</v>
      </c>
      <c r="F6807" s="167">
        <f t="shared" si="1486"/>
        <v>15.287744843120048</v>
      </c>
      <c r="G6807" s="167">
        <f t="shared" si="1476"/>
        <v>531280.06332935789</v>
      </c>
      <c r="H6807" s="167">
        <f t="shared" si="1477"/>
        <v>271299.98899881309</v>
      </c>
      <c r="I6807" s="168">
        <f t="shared" si="1478"/>
        <v>802580.05232817098</v>
      </c>
      <c r="J6807" s="168">
        <f t="shared" si="1480"/>
        <v>734942.1923271562</v>
      </c>
      <c r="K6807" s="94"/>
      <c r="L6807" s="265">
        <f t="shared" si="1479"/>
        <v>305840.6740321737</v>
      </c>
      <c r="M6807" s="265">
        <f>$G6807*NonHospFrac+theModel!$H6807*NonHospFrac</f>
        <v>496739.37829599727</v>
      </c>
      <c r="N6807" s="266">
        <f t="shared" si="1481"/>
        <v>802580.05232817098</v>
      </c>
      <c r="O6807" s="158"/>
      <c r="P6807" s="265">
        <f t="shared" si="1482"/>
        <v>280065.78885680099</v>
      </c>
      <c r="Q6807" s="265">
        <f t="shared" si="1483"/>
        <v>496737.81804537826</v>
      </c>
      <c r="R6807" s="266">
        <f t="shared" si="1484"/>
        <v>776803.60690217931</v>
      </c>
    </row>
    <row r="6808" spans="1:18" x14ac:dyDescent="0.25">
      <c r="A6808" s="81">
        <v>6777</v>
      </c>
      <c r="B6808" s="93">
        <f t="shared" si="1473"/>
        <v>1.4362140906410631E-56</v>
      </c>
      <c r="C6808" s="178">
        <f t="shared" si="1474"/>
        <v>1.4329742390020173E-56</v>
      </c>
      <c r="D6808" s="165">
        <f t="shared" si="1475"/>
        <v>2.2558277767625785E-3</v>
      </c>
      <c r="E6808" s="166">
        <f t="shared" si="1485"/>
        <v>24.291375447755232</v>
      </c>
      <c r="F6808" s="167">
        <f t="shared" si="1486"/>
        <v>15.290000670896811</v>
      </c>
      <c r="G6808" s="167">
        <f t="shared" si="1476"/>
        <v>531358.45790857135</v>
      </c>
      <c r="H6808" s="167">
        <f t="shared" si="1477"/>
        <v>271299.98899881309</v>
      </c>
      <c r="I6808" s="168">
        <f t="shared" si="1478"/>
        <v>802658.44690738444</v>
      </c>
      <c r="J6808" s="168">
        <f t="shared" si="1480"/>
        <v>735001.66430794389</v>
      </c>
      <c r="K6808" s="94"/>
      <c r="L6808" s="265">
        <f t="shared" si="1479"/>
        <v>305870.54800035612</v>
      </c>
      <c r="M6808" s="265">
        <f>$G6808*NonHospFrac+theModel!$H6808*NonHospFrac</f>
        <v>496787.89890702826</v>
      </c>
      <c r="N6808" s="266">
        <f t="shared" si="1481"/>
        <v>802658.44690738432</v>
      </c>
      <c r="O6808" s="158"/>
      <c r="P6808" s="265">
        <f t="shared" si="1482"/>
        <v>280088.45195518894</v>
      </c>
      <c r="Q6808" s="265">
        <f t="shared" si="1483"/>
        <v>496786.33865640924</v>
      </c>
      <c r="R6808" s="266">
        <f t="shared" si="1484"/>
        <v>776874.79061159818</v>
      </c>
    </row>
    <row r="6809" spans="1:18" x14ac:dyDescent="0.25">
      <c r="A6809" s="81">
        <v>6778</v>
      </c>
      <c r="B6809" s="93">
        <f t="shared" si="1473"/>
        <v>1.4093849518259584E-56</v>
      </c>
      <c r="C6809" s="178">
        <f t="shared" si="1474"/>
        <v>1.4062056221034782E-56</v>
      </c>
      <c r="D6809" s="165">
        <f t="shared" si="1475"/>
        <v>2.2558277767625785E-3</v>
      </c>
      <c r="E6809" s="166">
        <f t="shared" si="1485"/>
        <v>24.291375447755232</v>
      </c>
      <c r="F6809" s="167">
        <f t="shared" si="1486"/>
        <v>15.292256498673574</v>
      </c>
      <c r="G6809" s="167">
        <f t="shared" si="1476"/>
        <v>531436.85248778481</v>
      </c>
      <c r="H6809" s="167">
        <f t="shared" si="1477"/>
        <v>271299.98899881309</v>
      </c>
      <c r="I6809" s="168">
        <f t="shared" si="1478"/>
        <v>802736.8414865979</v>
      </c>
      <c r="J6809" s="168">
        <f t="shared" si="1480"/>
        <v>735061.13386453665</v>
      </c>
      <c r="K6809" s="94"/>
      <c r="L6809" s="265">
        <f t="shared" si="1479"/>
        <v>305900.42196853855</v>
      </c>
      <c r="M6809" s="265">
        <f>$G6809*NonHospFrac+theModel!$H6809*NonHospFrac</f>
        <v>496836.41951805924</v>
      </c>
      <c r="N6809" s="266">
        <f t="shared" si="1481"/>
        <v>802736.84148659778</v>
      </c>
      <c r="O6809" s="158"/>
      <c r="P6809" s="265">
        <f t="shared" si="1482"/>
        <v>280111.1141297844</v>
      </c>
      <c r="Q6809" s="265">
        <f t="shared" si="1483"/>
        <v>496834.85926744022</v>
      </c>
      <c r="R6809" s="266">
        <f t="shared" si="1484"/>
        <v>776945.97339722468</v>
      </c>
    </row>
    <row r="6810" spans="1:18" x14ac:dyDescent="0.25">
      <c r="A6810" s="81">
        <v>6779</v>
      </c>
      <c r="B6810" s="93">
        <f t="shared" si="1473"/>
        <v>1.3830569936455474E-56</v>
      </c>
      <c r="C6810" s="178">
        <f t="shared" si="1474"/>
        <v>1.3799370552624361E-56</v>
      </c>
      <c r="D6810" s="165">
        <f t="shared" si="1475"/>
        <v>2.2558277767625785E-3</v>
      </c>
      <c r="E6810" s="166">
        <f t="shared" si="1485"/>
        <v>24.291375447755232</v>
      </c>
      <c r="F6810" s="167">
        <f t="shared" si="1486"/>
        <v>15.294512326450336</v>
      </c>
      <c r="G6810" s="167">
        <f t="shared" si="1476"/>
        <v>531515.24706699827</v>
      </c>
      <c r="H6810" s="167">
        <f t="shared" si="1477"/>
        <v>271299.98899881309</v>
      </c>
      <c r="I6810" s="168">
        <f t="shared" si="1478"/>
        <v>802815.23606581136</v>
      </c>
      <c r="J6810" s="168">
        <f t="shared" si="1480"/>
        <v>735120.60099703318</v>
      </c>
      <c r="K6810" s="94"/>
      <c r="L6810" s="265">
        <f t="shared" si="1479"/>
        <v>305930.29593672103</v>
      </c>
      <c r="M6810" s="265">
        <f>$G6810*NonHospFrac+theModel!$H6810*NonHospFrac</f>
        <v>496884.94012909033</v>
      </c>
      <c r="N6810" s="266">
        <f t="shared" si="1481"/>
        <v>802815.23606581136</v>
      </c>
      <c r="O6810" s="158"/>
      <c r="P6810" s="265">
        <f t="shared" si="1482"/>
        <v>280133.77538062504</v>
      </c>
      <c r="Q6810" s="265">
        <f t="shared" si="1483"/>
        <v>496883.37987847131</v>
      </c>
      <c r="R6810" s="266">
        <f t="shared" si="1484"/>
        <v>777017.1552590963</v>
      </c>
    </row>
    <row r="6811" spans="1:18" x14ac:dyDescent="0.25">
      <c r="A6811" s="81">
        <v>6780</v>
      </c>
      <c r="B6811" s="93">
        <f t="shared" si="1473"/>
        <v>1.3572208538154785E-56</v>
      </c>
      <c r="C6811" s="178">
        <f t="shared" si="1474"/>
        <v>1.35415919731424E-56</v>
      </c>
      <c r="D6811" s="165">
        <f t="shared" si="1475"/>
        <v>2.2558277767625785E-3</v>
      </c>
      <c r="E6811" s="166">
        <f t="shared" si="1485"/>
        <v>24.291375447755232</v>
      </c>
      <c r="F6811" s="167">
        <f t="shared" si="1486"/>
        <v>15.296768154227099</v>
      </c>
      <c r="G6811" s="167">
        <f t="shared" si="1476"/>
        <v>531593.64164621162</v>
      </c>
      <c r="H6811" s="167">
        <f t="shared" si="1477"/>
        <v>271299.98899881309</v>
      </c>
      <c r="I6811" s="168">
        <f t="shared" si="1478"/>
        <v>802893.63064502471</v>
      </c>
      <c r="J6811" s="168">
        <f t="shared" si="1480"/>
        <v>735180.06570553221</v>
      </c>
      <c r="K6811" s="94"/>
      <c r="L6811" s="265">
        <f t="shared" si="1479"/>
        <v>305960.16990490339</v>
      </c>
      <c r="M6811" s="265">
        <f>$G6811*NonHospFrac+theModel!$H6811*NonHospFrac</f>
        <v>496933.46074012131</v>
      </c>
      <c r="N6811" s="266">
        <f t="shared" si="1481"/>
        <v>802893.63064502471</v>
      </c>
      <c r="O6811" s="158"/>
      <c r="P6811" s="265">
        <f t="shared" si="1482"/>
        <v>280156.4357077484</v>
      </c>
      <c r="Q6811" s="265">
        <f t="shared" si="1483"/>
        <v>496931.9004895023</v>
      </c>
      <c r="R6811" s="266">
        <f t="shared" si="1484"/>
        <v>777088.33619725076</v>
      </c>
    </row>
    <row r="6812" spans="1:18" x14ac:dyDescent="0.25">
      <c r="A6812" s="81">
        <v>6781</v>
      </c>
      <c r="B6812" s="93">
        <f t="shared" si="1473"/>
        <v>1.3318673449430152E-56</v>
      </c>
      <c r="C6812" s="178">
        <f t="shared" si="1474"/>
        <v>1.3288628815913298E-56</v>
      </c>
      <c r="D6812" s="165">
        <f t="shared" si="1475"/>
        <v>2.2558277767625785E-3</v>
      </c>
      <c r="E6812" s="166">
        <f t="shared" si="1485"/>
        <v>24.291375447755232</v>
      </c>
      <c r="F6812" s="167">
        <f t="shared" si="1486"/>
        <v>15.299023982003861</v>
      </c>
      <c r="G6812" s="167">
        <f t="shared" si="1476"/>
        <v>531672.03622542496</v>
      </c>
      <c r="H6812" s="167">
        <f t="shared" si="1477"/>
        <v>271299.98899881309</v>
      </c>
      <c r="I6812" s="168">
        <f t="shared" si="1478"/>
        <v>802972.02522423805</v>
      </c>
      <c r="J6812" s="168">
        <f t="shared" si="1480"/>
        <v>735239.52799013269</v>
      </c>
      <c r="K6812" s="94"/>
      <c r="L6812" s="265">
        <f t="shared" si="1479"/>
        <v>305990.04387308581</v>
      </c>
      <c r="M6812" s="265">
        <f>$G6812*NonHospFrac+theModel!$H6812*NonHospFrac</f>
        <v>496981.98135115218</v>
      </c>
      <c r="N6812" s="266">
        <f t="shared" si="1481"/>
        <v>802972.02522423794</v>
      </c>
      <c r="O6812" s="158"/>
      <c r="P6812" s="265">
        <f t="shared" si="1482"/>
        <v>280179.09511119226</v>
      </c>
      <c r="Q6812" s="265">
        <f t="shared" si="1483"/>
        <v>496980.42110053316</v>
      </c>
      <c r="R6812" s="266">
        <f t="shared" si="1484"/>
        <v>777159.51621172542</v>
      </c>
    </row>
    <row r="6813" spans="1:18" x14ac:dyDescent="0.25">
      <c r="A6813" s="81">
        <v>6782</v>
      </c>
      <c r="B6813" s="93">
        <f t="shared" si="1473"/>
        <v>1.3069874512602903E-56</v>
      </c>
      <c r="C6813" s="178">
        <f t="shared" si="1474"/>
        <v>1.3040391126638571E-56</v>
      </c>
      <c r="D6813" s="165">
        <f t="shared" si="1475"/>
        <v>2.2558277767625785E-3</v>
      </c>
      <c r="E6813" s="166">
        <f t="shared" si="1485"/>
        <v>24.291375447755232</v>
      </c>
      <c r="F6813" s="167">
        <f t="shared" si="1486"/>
        <v>15.301279809780624</v>
      </c>
      <c r="G6813" s="167">
        <f t="shared" si="1476"/>
        <v>531750.43080463854</v>
      </c>
      <c r="H6813" s="167">
        <f t="shared" si="1477"/>
        <v>271299.98899881309</v>
      </c>
      <c r="I6813" s="168">
        <f t="shared" si="1478"/>
        <v>803050.41980345163</v>
      </c>
      <c r="J6813" s="168">
        <f t="shared" si="1480"/>
        <v>735298.98785093357</v>
      </c>
      <c r="K6813" s="94"/>
      <c r="L6813" s="265">
        <f t="shared" si="1479"/>
        <v>306019.9178412683</v>
      </c>
      <c r="M6813" s="265">
        <f>$G6813*NonHospFrac+theModel!$H6813*NonHospFrac</f>
        <v>497030.50196218328</v>
      </c>
      <c r="N6813" s="266">
        <f t="shared" si="1481"/>
        <v>803050.41980345151</v>
      </c>
      <c r="O6813" s="158"/>
      <c r="P6813" s="265">
        <f t="shared" si="1482"/>
        <v>280201.75359099428</v>
      </c>
      <c r="Q6813" s="265">
        <f t="shared" si="1483"/>
        <v>497028.94171156426</v>
      </c>
      <c r="R6813" s="266">
        <f t="shared" si="1484"/>
        <v>777230.6953025586</v>
      </c>
    </row>
    <row r="6814" spans="1:18" x14ac:dyDescent="0.25">
      <c r="A6814" s="81">
        <v>6783</v>
      </c>
      <c r="B6814" s="93">
        <f t="shared" si="1473"/>
        <v>1.2825723254179886E-56</v>
      </c>
      <c r="C6814" s="178">
        <f t="shared" si="1474"/>
        <v>1.2796790631406037E-56</v>
      </c>
      <c r="D6814" s="165">
        <f t="shared" si="1475"/>
        <v>2.2558277767625785E-3</v>
      </c>
      <c r="E6814" s="166">
        <f t="shared" si="1485"/>
        <v>24.291375447755232</v>
      </c>
      <c r="F6814" s="167">
        <f t="shared" si="1486"/>
        <v>15.303535637557387</v>
      </c>
      <c r="G6814" s="167">
        <f t="shared" si="1476"/>
        <v>531828.82538385189</v>
      </c>
      <c r="H6814" s="167">
        <f t="shared" si="1477"/>
        <v>271299.98899881309</v>
      </c>
      <c r="I6814" s="168">
        <f t="shared" si="1478"/>
        <v>803128.81438266498</v>
      </c>
      <c r="J6814" s="168">
        <f t="shared" si="1480"/>
        <v>735358.44528803322</v>
      </c>
      <c r="K6814" s="94"/>
      <c r="L6814" s="265">
        <f t="shared" si="1479"/>
        <v>306049.79180945072</v>
      </c>
      <c r="M6814" s="265">
        <f>$G6814*NonHospFrac+theModel!$H6814*NonHospFrac</f>
        <v>497079.02257321426</v>
      </c>
      <c r="N6814" s="266">
        <f t="shared" si="1481"/>
        <v>803128.81438266498</v>
      </c>
      <c r="O6814" s="158"/>
      <c r="P6814" s="265">
        <f t="shared" si="1482"/>
        <v>280224.411147192</v>
      </c>
      <c r="Q6814" s="265">
        <f t="shared" si="1483"/>
        <v>497077.46232259524</v>
      </c>
      <c r="R6814" s="266">
        <f t="shared" si="1484"/>
        <v>777301.87346978718</v>
      </c>
    </row>
    <row r="6815" spans="1:18" x14ac:dyDescent="0.25">
      <c r="A6815" s="81">
        <v>6784</v>
      </c>
      <c r="B6815" s="93">
        <f t="shared" ref="B6815:B6878" si="1487">Constant*EXP(PowerTerm*(A6815)/7)</f>
        <v>1.2586132853394183E-56</v>
      </c>
      <c r="C6815" s="178">
        <f t="shared" ref="C6815:C6878" si="1488">(1-theFloor)*B6815</f>
        <v>1.2557740705301472E-56</v>
      </c>
      <c r="D6815" s="165">
        <f t="shared" ref="D6815:D6878" si="1489">theFloor</f>
        <v>2.2558277767625785E-3</v>
      </c>
      <c r="E6815" s="166">
        <f t="shared" si="1485"/>
        <v>24.291375447755232</v>
      </c>
      <c r="F6815" s="167">
        <f t="shared" si="1486"/>
        <v>15.305791465334149</v>
      </c>
      <c r="G6815" s="167">
        <f t="shared" ref="G6815:G6878" si="1490">$B$22*F6815*totInfected/365.25</f>
        <v>531907.21996306535</v>
      </c>
      <c r="H6815" s="167">
        <f t="shared" ref="H6815:H6878" si="1491">lostQALYs_Injured*E6815*totInfected/365.25</f>
        <v>271299.98899881309</v>
      </c>
      <c r="I6815" s="168">
        <f t="shared" ref="I6815:I6878" si="1492">H6815+G6815</f>
        <v>803207.20896187844</v>
      </c>
      <c r="J6815" s="168">
        <f t="shared" si="1480"/>
        <v>735417.90030153084</v>
      </c>
      <c r="K6815" s="94"/>
      <c r="L6815" s="265">
        <f t="shared" ref="L6815:L6878" si="1493">$G6815*HospFrac+$H6815*HospFrac</f>
        <v>306079.66577763314</v>
      </c>
      <c r="M6815" s="265">
        <f>$G6815*NonHospFrac+theModel!$H6815*NonHospFrac</f>
        <v>497127.54318424524</v>
      </c>
      <c r="N6815" s="266">
        <f t="shared" si="1481"/>
        <v>803207.20896187844</v>
      </c>
      <c r="O6815" s="158"/>
      <c r="P6815" s="265">
        <f t="shared" si="1482"/>
        <v>280247.06777982315</v>
      </c>
      <c r="Q6815" s="265">
        <f t="shared" si="1483"/>
        <v>497125.98293362622</v>
      </c>
      <c r="R6815" s="266">
        <f t="shared" si="1484"/>
        <v>777373.05071344937</v>
      </c>
    </row>
    <row r="6816" spans="1:18" x14ac:dyDescent="0.25">
      <c r="A6816" s="81">
        <v>6785</v>
      </c>
      <c r="B6816" s="93">
        <f t="shared" si="1487"/>
        <v>1.2351018111330488E-56</v>
      </c>
      <c r="C6816" s="178">
        <f t="shared" si="1488"/>
        <v>1.2323156341603651E-56</v>
      </c>
      <c r="D6816" s="165">
        <f t="shared" si="1489"/>
        <v>2.2558277767625785E-3</v>
      </c>
      <c r="E6816" s="166">
        <f t="shared" si="1485"/>
        <v>24.291375447755232</v>
      </c>
      <c r="F6816" s="167">
        <f t="shared" si="1486"/>
        <v>15.308047293110912</v>
      </c>
      <c r="G6816" s="167">
        <f t="shared" si="1490"/>
        <v>531985.61454227869</v>
      </c>
      <c r="H6816" s="167">
        <f t="shared" si="1491"/>
        <v>271299.98899881309</v>
      </c>
      <c r="I6816" s="168">
        <f t="shared" si="1492"/>
        <v>803285.60354109178</v>
      </c>
      <c r="J6816" s="168">
        <f t="shared" ref="J6816:J6879" si="1494">J6815+(I6816-I6815)/(1+discountDaily)^A6816</f>
        <v>735477.3528915249</v>
      </c>
      <c r="K6816" s="94"/>
      <c r="L6816" s="265">
        <f t="shared" si="1493"/>
        <v>306109.53974581556</v>
      </c>
      <c r="M6816" s="265">
        <f>$G6816*NonHospFrac+theModel!$H6816*NonHospFrac</f>
        <v>497176.06379527622</v>
      </c>
      <c r="N6816" s="266">
        <f t="shared" ref="N6816:N6879" si="1495">L6816+M6816</f>
        <v>803285.60354109178</v>
      </c>
      <c r="O6816" s="158"/>
      <c r="P6816" s="265">
        <f t="shared" ref="P6816:P6879" si="1496">P6815+(L6816-L6815)/(1+discountDaily)^A6816</f>
        <v>280269.72348892532</v>
      </c>
      <c r="Q6816" s="265">
        <f t="shared" ref="Q6816:Q6879" si="1497">Q6815+(M6816-M6815)/(1+discountDaily)^B6816</f>
        <v>497174.5035446572</v>
      </c>
      <c r="R6816" s="266">
        <f t="shared" ref="R6816:R6879" si="1498">P6816+Q6816</f>
        <v>777444.22703358252</v>
      </c>
    </row>
    <row r="6817" spans="1:18" x14ac:dyDescent="0.25">
      <c r="A6817" s="81">
        <v>6786</v>
      </c>
      <c r="B6817" s="93">
        <f t="shared" si="1487"/>
        <v>1.2120295420628367E-56</v>
      </c>
      <c r="C6817" s="178">
        <f t="shared" si="1488"/>
        <v>1.2092954121555946E-56</v>
      </c>
      <c r="D6817" s="165">
        <f t="shared" si="1489"/>
        <v>2.2558277767625785E-3</v>
      </c>
      <c r="E6817" s="166">
        <f t="shared" ref="E6817:E6880" si="1499">C6817+E6816</f>
        <v>24.291375447755232</v>
      </c>
      <c r="F6817" s="167">
        <f t="shared" ref="F6817:F6880" si="1500">D6817+F6816</f>
        <v>15.310303120887674</v>
      </c>
      <c r="G6817" s="167">
        <f t="shared" si="1490"/>
        <v>532064.00912149216</v>
      </c>
      <c r="H6817" s="167">
        <f t="shared" si="1491"/>
        <v>271299.98899881309</v>
      </c>
      <c r="I6817" s="168">
        <f t="shared" si="1492"/>
        <v>803363.99812030524</v>
      </c>
      <c r="J6817" s="168">
        <f t="shared" si="1494"/>
        <v>735536.80305811448</v>
      </c>
      <c r="K6817" s="94"/>
      <c r="L6817" s="265">
        <f t="shared" si="1493"/>
        <v>306139.41371399799</v>
      </c>
      <c r="M6817" s="265">
        <f>$G6817*NonHospFrac+theModel!$H6817*NonHospFrac</f>
        <v>497224.5844063072</v>
      </c>
      <c r="N6817" s="266">
        <f t="shared" si="1495"/>
        <v>803363.99812030513</v>
      </c>
      <c r="O6817" s="158"/>
      <c r="P6817" s="265">
        <f t="shared" si="1496"/>
        <v>280292.37827453623</v>
      </c>
      <c r="Q6817" s="265">
        <f t="shared" si="1497"/>
        <v>497223.02415568818</v>
      </c>
      <c r="R6817" s="266">
        <f t="shared" si="1498"/>
        <v>777515.40243022447</v>
      </c>
    </row>
    <row r="6818" spans="1:18" x14ac:dyDescent="0.25">
      <c r="A6818" s="81">
        <v>6787</v>
      </c>
      <c r="B6818" s="93">
        <f t="shared" si="1487"/>
        <v>1.189388273575127E-56</v>
      </c>
      <c r="C6818" s="178">
        <f t="shared" si="1488"/>
        <v>1.1867052184702406E-56</v>
      </c>
      <c r="D6818" s="165">
        <f t="shared" si="1489"/>
        <v>2.2558277767625785E-3</v>
      </c>
      <c r="E6818" s="166">
        <f t="shared" si="1499"/>
        <v>24.291375447755232</v>
      </c>
      <c r="F6818" s="167">
        <f t="shared" si="1500"/>
        <v>15.312558948664437</v>
      </c>
      <c r="G6818" s="167">
        <f t="shared" si="1490"/>
        <v>532142.40370070562</v>
      </c>
      <c r="H6818" s="167">
        <f t="shared" si="1491"/>
        <v>271299.98899881309</v>
      </c>
      <c r="I6818" s="168">
        <f t="shared" si="1492"/>
        <v>803442.39269951871</v>
      </c>
      <c r="J6818" s="168">
        <f t="shared" si="1494"/>
        <v>735596.25080139819</v>
      </c>
      <c r="K6818" s="94"/>
      <c r="L6818" s="265">
        <f t="shared" si="1493"/>
        <v>306169.28768218041</v>
      </c>
      <c r="M6818" s="265">
        <f>$G6818*NonHospFrac+theModel!$H6818*NonHospFrac</f>
        <v>497273.1050173383</v>
      </c>
      <c r="N6818" s="266">
        <f t="shared" si="1495"/>
        <v>803442.39269951871</v>
      </c>
      <c r="O6818" s="158"/>
      <c r="P6818" s="265">
        <f t="shared" si="1496"/>
        <v>280315.03213669348</v>
      </c>
      <c r="Q6818" s="265">
        <f t="shared" si="1497"/>
        <v>497271.54476671928</v>
      </c>
      <c r="R6818" s="266">
        <f t="shared" si="1498"/>
        <v>777586.57690341282</v>
      </c>
    </row>
    <row r="6819" spans="1:18" x14ac:dyDescent="0.25">
      <c r="A6819" s="81">
        <v>6788</v>
      </c>
      <c r="B6819" s="93">
        <f t="shared" si="1487"/>
        <v>1.1671699543810791E-56</v>
      </c>
      <c r="C6819" s="178">
        <f t="shared" si="1488"/>
        <v>1.1645370199777836E-56</v>
      </c>
      <c r="D6819" s="165">
        <f t="shared" si="1489"/>
        <v>2.2558277767625785E-3</v>
      </c>
      <c r="E6819" s="166">
        <f t="shared" si="1499"/>
        <v>24.291375447755232</v>
      </c>
      <c r="F6819" s="167">
        <f t="shared" si="1500"/>
        <v>15.314814776441199</v>
      </c>
      <c r="G6819" s="167">
        <f t="shared" si="1490"/>
        <v>532220.79827991896</v>
      </c>
      <c r="H6819" s="167">
        <f t="shared" si="1491"/>
        <v>271299.98899881309</v>
      </c>
      <c r="I6819" s="168">
        <f t="shared" si="1492"/>
        <v>803520.78727873205</v>
      </c>
      <c r="J6819" s="168">
        <f t="shared" si="1494"/>
        <v>735655.69612147484</v>
      </c>
      <c r="K6819" s="94"/>
      <c r="L6819" s="265">
        <f t="shared" si="1493"/>
        <v>306199.16165036277</v>
      </c>
      <c r="M6819" s="265">
        <f>$G6819*NonHospFrac+theModel!$H6819*NonHospFrac</f>
        <v>497321.62562836916</v>
      </c>
      <c r="N6819" s="266">
        <f t="shared" si="1495"/>
        <v>803520.78727873194</v>
      </c>
      <c r="O6819" s="158"/>
      <c r="P6819" s="265">
        <f t="shared" si="1496"/>
        <v>280337.68507543462</v>
      </c>
      <c r="Q6819" s="265">
        <f t="shared" si="1497"/>
        <v>497320.06537775014</v>
      </c>
      <c r="R6819" s="266">
        <f t="shared" si="1498"/>
        <v>777657.75045318482</v>
      </c>
    </row>
    <row r="6820" spans="1:18" x14ac:dyDescent="0.25">
      <c r="A6820" s="81">
        <v>6789</v>
      </c>
      <c r="B6820" s="93">
        <f t="shared" si="1487"/>
        <v>1.1453666835937072E-56</v>
      </c>
      <c r="C6820" s="178">
        <f t="shared" si="1488"/>
        <v>1.142782933614278E-56</v>
      </c>
      <c r="D6820" s="165">
        <f t="shared" si="1489"/>
        <v>2.2558277767625785E-3</v>
      </c>
      <c r="E6820" s="166">
        <f t="shared" si="1499"/>
        <v>24.291375447755232</v>
      </c>
      <c r="F6820" s="167">
        <f t="shared" si="1500"/>
        <v>15.317070604217962</v>
      </c>
      <c r="G6820" s="167">
        <f t="shared" si="1490"/>
        <v>532299.19285913231</v>
      </c>
      <c r="H6820" s="167">
        <f t="shared" si="1491"/>
        <v>271299.98899881309</v>
      </c>
      <c r="I6820" s="168">
        <f t="shared" si="1492"/>
        <v>803599.1818579454</v>
      </c>
      <c r="J6820" s="168">
        <f t="shared" si="1494"/>
        <v>735715.13901844318</v>
      </c>
      <c r="K6820" s="94"/>
      <c r="L6820" s="265">
        <f t="shared" si="1493"/>
        <v>306229.0356185452</v>
      </c>
      <c r="M6820" s="265">
        <f>$G6820*NonHospFrac+theModel!$H6820*NonHospFrac</f>
        <v>497370.14623940014</v>
      </c>
      <c r="N6820" s="266">
        <f t="shared" si="1495"/>
        <v>803599.1818579454</v>
      </c>
      <c r="O6820" s="158"/>
      <c r="P6820" s="265">
        <f t="shared" si="1496"/>
        <v>280360.33709079743</v>
      </c>
      <c r="Q6820" s="265">
        <f t="shared" si="1497"/>
        <v>497368.58598878112</v>
      </c>
      <c r="R6820" s="266">
        <f t="shared" si="1498"/>
        <v>777728.92307957856</v>
      </c>
    </row>
    <row r="6821" spans="1:18" x14ac:dyDescent="0.25">
      <c r="A6821" s="81">
        <v>6790</v>
      </c>
      <c r="B6821" s="93">
        <f t="shared" si="1487"/>
        <v>1.1239707079180442E-56</v>
      </c>
      <c r="C6821" s="178">
        <f t="shared" si="1488"/>
        <v>1.1214352235748551E-56</v>
      </c>
      <c r="D6821" s="165">
        <f t="shared" si="1489"/>
        <v>2.2558277767625785E-3</v>
      </c>
      <c r="E6821" s="166">
        <f t="shared" si="1499"/>
        <v>24.291375447755232</v>
      </c>
      <c r="F6821" s="167">
        <f t="shared" si="1500"/>
        <v>15.319326431994725</v>
      </c>
      <c r="G6821" s="167">
        <f t="shared" si="1490"/>
        <v>532377.58743834589</v>
      </c>
      <c r="H6821" s="167">
        <f t="shared" si="1491"/>
        <v>271299.98899881309</v>
      </c>
      <c r="I6821" s="168">
        <f t="shared" si="1492"/>
        <v>803677.57643715898</v>
      </c>
      <c r="J6821" s="168">
        <f t="shared" si="1494"/>
        <v>735774.57949240215</v>
      </c>
      <c r="K6821" s="94"/>
      <c r="L6821" s="265">
        <f t="shared" si="1493"/>
        <v>306258.90958672774</v>
      </c>
      <c r="M6821" s="265">
        <f>$G6821*NonHospFrac+theModel!$H6821*NonHospFrac</f>
        <v>497418.66685043124</v>
      </c>
      <c r="N6821" s="266">
        <f t="shared" si="1495"/>
        <v>803677.57643715898</v>
      </c>
      <c r="O6821" s="158"/>
      <c r="P6821" s="265">
        <f t="shared" si="1496"/>
        <v>280382.98818281962</v>
      </c>
      <c r="Q6821" s="265">
        <f t="shared" si="1497"/>
        <v>497417.10659981222</v>
      </c>
      <c r="R6821" s="266">
        <f t="shared" si="1498"/>
        <v>777800.09478263184</v>
      </c>
    </row>
    <row r="6822" spans="1:18" x14ac:dyDescent="0.25">
      <c r="A6822" s="81">
        <v>6791</v>
      </c>
      <c r="B6822" s="93">
        <f t="shared" si="1487"/>
        <v>1.1029744188944752E-56</v>
      </c>
      <c r="C6822" s="178">
        <f t="shared" si="1488"/>
        <v>1.1004862985632744E-56</v>
      </c>
      <c r="D6822" s="165">
        <f t="shared" si="1489"/>
        <v>2.2558277767625785E-3</v>
      </c>
      <c r="E6822" s="166">
        <f t="shared" si="1499"/>
        <v>24.291375447755232</v>
      </c>
      <c r="F6822" s="167">
        <f t="shared" si="1500"/>
        <v>15.321582259771487</v>
      </c>
      <c r="G6822" s="167">
        <f t="shared" si="1490"/>
        <v>532455.98201755923</v>
      </c>
      <c r="H6822" s="167">
        <f t="shared" si="1491"/>
        <v>271299.98899881309</v>
      </c>
      <c r="I6822" s="168">
        <f t="shared" si="1492"/>
        <v>803755.97101637232</v>
      </c>
      <c r="J6822" s="168">
        <f t="shared" si="1494"/>
        <v>735834.01754345023</v>
      </c>
      <c r="K6822" s="94"/>
      <c r="L6822" s="265">
        <f t="shared" si="1493"/>
        <v>306288.7835549101</v>
      </c>
      <c r="M6822" s="265">
        <f>$G6822*NonHospFrac+theModel!$H6822*NonHospFrac</f>
        <v>497467.18746146222</v>
      </c>
      <c r="N6822" s="266">
        <f t="shared" si="1495"/>
        <v>803755.97101637232</v>
      </c>
      <c r="O6822" s="158"/>
      <c r="P6822" s="265">
        <f t="shared" si="1496"/>
        <v>280405.63835153857</v>
      </c>
      <c r="Q6822" s="265">
        <f t="shared" si="1497"/>
        <v>497465.6272108432</v>
      </c>
      <c r="R6822" s="266">
        <f t="shared" si="1498"/>
        <v>777871.26556238183</v>
      </c>
    </row>
    <row r="6823" spans="1:18" x14ac:dyDescent="0.25">
      <c r="A6823" s="81">
        <v>6792</v>
      </c>
      <c r="B6823" s="93">
        <f t="shared" si="1487"/>
        <v>1.0823703501926514E-56</v>
      </c>
      <c r="C6823" s="178">
        <f t="shared" si="1488"/>
        <v>1.0799287090919426E-56</v>
      </c>
      <c r="D6823" s="165">
        <f t="shared" si="1489"/>
        <v>2.2558277767625785E-3</v>
      </c>
      <c r="E6823" s="166">
        <f t="shared" si="1499"/>
        <v>24.291375447755232</v>
      </c>
      <c r="F6823" s="167">
        <f t="shared" si="1500"/>
        <v>15.32383808754825</v>
      </c>
      <c r="G6823" s="167">
        <f t="shared" si="1490"/>
        <v>532534.37659677269</v>
      </c>
      <c r="H6823" s="167">
        <f t="shared" si="1491"/>
        <v>271299.98899881309</v>
      </c>
      <c r="I6823" s="168">
        <f t="shared" si="1492"/>
        <v>803834.36559558578</v>
      </c>
      <c r="J6823" s="168">
        <f t="shared" si="1494"/>
        <v>735893.4531716865</v>
      </c>
      <c r="K6823" s="94"/>
      <c r="L6823" s="265">
        <f t="shared" si="1493"/>
        <v>306318.65752309252</v>
      </c>
      <c r="M6823" s="265">
        <f>$G6823*NonHospFrac+theModel!$H6823*NonHospFrac</f>
        <v>497515.7080724932</v>
      </c>
      <c r="N6823" s="266">
        <f t="shared" si="1495"/>
        <v>803834.36559558567</v>
      </c>
      <c r="O6823" s="158"/>
      <c r="P6823" s="265">
        <f t="shared" si="1496"/>
        <v>280428.2875969921</v>
      </c>
      <c r="Q6823" s="265">
        <f t="shared" si="1497"/>
        <v>497514.14782187418</v>
      </c>
      <c r="R6823" s="266">
        <f t="shared" si="1498"/>
        <v>777942.43541886634</v>
      </c>
    </row>
    <row r="6824" spans="1:18" x14ac:dyDescent="0.25">
      <c r="A6824" s="81">
        <v>6793</v>
      </c>
      <c r="B6824" s="93">
        <f t="shared" si="1487"/>
        <v>1.0621511749569531E-56</v>
      </c>
      <c r="C6824" s="178">
        <f t="shared" si="1488"/>
        <v>1.0597551448333643E-56</v>
      </c>
      <c r="D6824" s="165">
        <f t="shared" si="1489"/>
        <v>2.2558277767625785E-3</v>
      </c>
      <c r="E6824" s="166">
        <f t="shared" si="1499"/>
        <v>24.291375447755232</v>
      </c>
      <c r="F6824" s="167">
        <f t="shared" si="1500"/>
        <v>15.326093915325012</v>
      </c>
      <c r="G6824" s="167">
        <f t="shared" si="1490"/>
        <v>532612.77117598604</v>
      </c>
      <c r="H6824" s="167">
        <f t="shared" si="1491"/>
        <v>271299.98899881309</v>
      </c>
      <c r="I6824" s="168">
        <f t="shared" si="1492"/>
        <v>803912.76017479913</v>
      </c>
      <c r="J6824" s="168">
        <f t="shared" si="1494"/>
        <v>735952.88637720945</v>
      </c>
      <c r="K6824" s="94"/>
      <c r="L6824" s="265">
        <f t="shared" si="1493"/>
        <v>306348.53149127495</v>
      </c>
      <c r="M6824" s="265">
        <f>$G6824*NonHospFrac+theModel!$H6824*NonHospFrac</f>
        <v>497564.22868352418</v>
      </c>
      <c r="N6824" s="266">
        <f t="shared" si="1495"/>
        <v>803912.76017479913</v>
      </c>
      <c r="O6824" s="158"/>
      <c r="P6824" s="265">
        <f t="shared" si="1496"/>
        <v>280450.93591921777</v>
      </c>
      <c r="Q6824" s="265">
        <f t="shared" si="1497"/>
        <v>497562.66843290516</v>
      </c>
      <c r="R6824" s="266">
        <f t="shared" si="1498"/>
        <v>778013.60435212287</v>
      </c>
    </row>
    <row r="6825" spans="1:18" x14ac:dyDescent="0.25">
      <c r="A6825" s="81">
        <v>6794</v>
      </c>
      <c r="B6825" s="93">
        <f t="shared" si="1487"/>
        <v>1.0423097032005745E-56</v>
      </c>
      <c r="C6825" s="178">
        <f t="shared" si="1488"/>
        <v>1.0399584320201055E-56</v>
      </c>
      <c r="D6825" s="165">
        <f t="shared" si="1489"/>
        <v>2.2558277767625785E-3</v>
      </c>
      <c r="E6825" s="166">
        <f t="shared" si="1499"/>
        <v>24.291375447755232</v>
      </c>
      <c r="F6825" s="167">
        <f t="shared" si="1500"/>
        <v>15.328349743101775</v>
      </c>
      <c r="G6825" s="167">
        <f t="shared" si="1490"/>
        <v>532691.1657551995</v>
      </c>
      <c r="H6825" s="167">
        <f t="shared" si="1491"/>
        <v>271299.98899881309</v>
      </c>
      <c r="I6825" s="168">
        <f t="shared" si="1492"/>
        <v>803991.15475401259</v>
      </c>
      <c r="J6825" s="168">
        <f t="shared" si="1494"/>
        <v>736012.31716011802</v>
      </c>
      <c r="K6825" s="94"/>
      <c r="L6825" s="265">
        <f t="shared" si="1493"/>
        <v>306378.40545945737</v>
      </c>
      <c r="M6825" s="265">
        <f>$G6825*NonHospFrac+theModel!$H6825*NonHospFrac</f>
        <v>497612.74929455516</v>
      </c>
      <c r="N6825" s="266">
        <f t="shared" si="1495"/>
        <v>803991.15475401259</v>
      </c>
      <c r="O6825" s="158"/>
      <c r="P6825" s="265">
        <f t="shared" si="1496"/>
        <v>280473.58331825328</v>
      </c>
      <c r="Q6825" s="265">
        <f t="shared" si="1497"/>
        <v>497611.18904393615</v>
      </c>
      <c r="R6825" s="266">
        <f t="shared" si="1498"/>
        <v>778084.77236218937</v>
      </c>
    </row>
    <row r="6826" spans="1:18" x14ac:dyDescent="0.25">
      <c r="A6826" s="81">
        <v>6795</v>
      </c>
      <c r="B6826" s="93">
        <f t="shared" si="1487"/>
        <v>1.0228388792490854E-56</v>
      </c>
      <c r="C6826" s="178">
        <f t="shared" si="1488"/>
        <v>1.0205315308941226E-56</v>
      </c>
      <c r="D6826" s="165">
        <f t="shared" si="1489"/>
        <v>2.2558277767625785E-3</v>
      </c>
      <c r="E6826" s="166">
        <f t="shared" si="1499"/>
        <v>24.291375447755232</v>
      </c>
      <c r="F6826" s="167">
        <f t="shared" si="1500"/>
        <v>15.330605570878538</v>
      </c>
      <c r="G6826" s="167">
        <f t="shared" si="1490"/>
        <v>532769.56033441296</v>
      </c>
      <c r="H6826" s="167">
        <f t="shared" si="1491"/>
        <v>271299.98899881309</v>
      </c>
      <c r="I6826" s="168">
        <f t="shared" si="1492"/>
        <v>804069.54933322605</v>
      </c>
      <c r="J6826" s="168">
        <f t="shared" si="1494"/>
        <v>736071.74552051083</v>
      </c>
      <c r="K6826" s="94"/>
      <c r="L6826" s="265">
        <f t="shared" si="1493"/>
        <v>306408.27942763979</v>
      </c>
      <c r="M6826" s="265">
        <f>$G6826*NonHospFrac+theModel!$H6826*NonHospFrac</f>
        <v>497661.26990558626</v>
      </c>
      <c r="N6826" s="266">
        <f t="shared" si="1495"/>
        <v>804069.54933322605</v>
      </c>
      <c r="O6826" s="158"/>
      <c r="P6826" s="265">
        <f t="shared" si="1496"/>
        <v>280496.22979413619</v>
      </c>
      <c r="Q6826" s="265">
        <f t="shared" si="1497"/>
        <v>497659.70965496724</v>
      </c>
      <c r="R6826" s="266">
        <f t="shared" si="1498"/>
        <v>778155.93944910343</v>
      </c>
    </row>
    <row r="6827" spans="1:18" x14ac:dyDescent="0.25">
      <c r="A6827" s="81">
        <v>6796</v>
      </c>
      <c r="B6827" s="93">
        <f t="shared" si="1487"/>
        <v>1.003731779231266E-56</v>
      </c>
      <c r="C6827" s="178">
        <f t="shared" si="1488"/>
        <v>1.0014675332032568E-56</v>
      </c>
      <c r="D6827" s="165">
        <f t="shared" si="1489"/>
        <v>2.2558277767625785E-3</v>
      </c>
      <c r="E6827" s="166">
        <f t="shared" si="1499"/>
        <v>24.291375447755232</v>
      </c>
      <c r="F6827" s="167">
        <f t="shared" si="1500"/>
        <v>15.3328613986553</v>
      </c>
      <c r="G6827" s="167">
        <f t="shared" si="1490"/>
        <v>532847.95491362642</v>
      </c>
      <c r="H6827" s="167">
        <f t="shared" si="1491"/>
        <v>271299.98899881309</v>
      </c>
      <c r="I6827" s="168">
        <f t="shared" si="1492"/>
        <v>804147.94391243951</v>
      </c>
      <c r="J6827" s="168">
        <f t="shared" si="1494"/>
        <v>736131.1714584867</v>
      </c>
      <c r="K6827" s="94"/>
      <c r="L6827" s="265">
        <f t="shared" si="1493"/>
        <v>306438.15339582227</v>
      </c>
      <c r="M6827" s="265">
        <f>$G6827*NonHospFrac+theModel!$H6827*NonHospFrac</f>
        <v>497709.79051661724</v>
      </c>
      <c r="N6827" s="266">
        <f t="shared" si="1495"/>
        <v>804147.94391243951</v>
      </c>
      <c r="O6827" s="158"/>
      <c r="P6827" s="265">
        <f t="shared" si="1496"/>
        <v>280518.87534690421</v>
      </c>
      <c r="Q6827" s="265">
        <f t="shared" si="1497"/>
        <v>497708.23026599822</v>
      </c>
      <c r="R6827" s="266">
        <f t="shared" si="1498"/>
        <v>778227.10561290244</v>
      </c>
    </row>
    <row r="6828" spans="1:18" x14ac:dyDescent="0.25">
      <c r="A6828" s="81">
        <v>6797</v>
      </c>
      <c r="B6828" s="93">
        <f t="shared" si="1487"/>
        <v>9.8498160861698959E-57</v>
      </c>
      <c r="C6828" s="178">
        <f t="shared" si="1488"/>
        <v>9.8275965974467108E-57</v>
      </c>
      <c r="D6828" s="165">
        <f t="shared" si="1489"/>
        <v>2.2558277767625785E-3</v>
      </c>
      <c r="E6828" s="166">
        <f t="shared" si="1499"/>
        <v>24.291375447755232</v>
      </c>
      <c r="F6828" s="167">
        <f t="shared" si="1500"/>
        <v>15.335117226432063</v>
      </c>
      <c r="G6828" s="167">
        <f t="shared" si="1490"/>
        <v>532926.34949283977</v>
      </c>
      <c r="H6828" s="167">
        <f t="shared" si="1491"/>
        <v>271299.98899881309</v>
      </c>
      <c r="I6828" s="168">
        <f t="shared" si="1492"/>
        <v>804226.33849165286</v>
      </c>
      <c r="J6828" s="168">
        <f t="shared" si="1494"/>
        <v>736190.59497414425</v>
      </c>
      <c r="K6828" s="94"/>
      <c r="L6828" s="265">
        <f t="shared" si="1493"/>
        <v>306468.02736400464</v>
      </c>
      <c r="M6828" s="265">
        <f>$G6828*NonHospFrac+theModel!$H6828*NonHospFrac</f>
        <v>497758.31112764822</v>
      </c>
      <c r="N6828" s="266">
        <f t="shared" si="1495"/>
        <v>804226.33849165286</v>
      </c>
      <c r="O6828" s="158"/>
      <c r="P6828" s="265">
        <f t="shared" si="1496"/>
        <v>280541.51997659483</v>
      </c>
      <c r="Q6828" s="265">
        <f t="shared" si="1497"/>
        <v>497756.7508770292</v>
      </c>
      <c r="R6828" s="266">
        <f t="shared" si="1498"/>
        <v>778298.27085362398</v>
      </c>
    </row>
    <row r="6829" spans="1:18" x14ac:dyDescent="0.25">
      <c r="A6829" s="81">
        <v>6798</v>
      </c>
      <c r="B6829" s="93">
        <f t="shared" si="1487"/>
        <v>9.6658169980107296E-57</v>
      </c>
      <c r="C6829" s="178">
        <f t="shared" si="1488"/>
        <v>9.6440125795415136E-57</v>
      </c>
      <c r="D6829" s="165">
        <f t="shared" si="1489"/>
        <v>2.2558277767625785E-3</v>
      </c>
      <c r="E6829" s="166">
        <f t="shared" si="1499"/>
        <v>24.291375447755232</v>
      </c>
      <c r="F6829" s="167">
        <f t="shared" si="1500"/>
        <v>15.337373054208825</v>
      </c>
      <c r="G6829" s="167">
        <f t="shared" si="1490"/>
        <v>533004.74407205312</v>
      </c>
      <c r="H6829" s="167">
        <f t="shared" si="1491"/>
        <v>271299.98899881309</v>
      </c>
      <c r="I6829" s="168">
        <f t="shared" si="1492"/>
        <v>804304.7330708662</v>
      </c>
      <c r="J6829" s="168">
        <f t="shared" si="1494"/>
        <v>736250.0160675823</v>
      </c>
      <c r="K6829" s="94"/>
      <c r="L6829" s="265">
        <f t="shared" si="1493"/>
        <v>306497.90133218706</v>
      </c>
      <c r="M6829" s="265">
        <f>$G6829*NonHospFrac+theModel!$H6829*NonHospFrac</f>
        <v>497806.83173867909</v>
      </c>
      <c r="N6829" s="266">
        <f t="shared" si="1495"/>
        <v>804304.7330708662</v>
      </c>
      <c r="O6829" s="158"/>
      <c r="P6829" s="265">
        <f t="shared" si="1496"/>
        <v>280564.16368324583</v>
      </c>
      <c r="Q6829" s="265">
        <f t="shared" si="1497"/>
        <v>497805.27148806007</v>
      </c>
      <c r="R6829" s="266">
        <f t="shared" si="1498"/>
        <v>778369.4351713059</v>
      </c>
    </row>
    <row r="6830" spans="1:18" x14ac:dyDescent="0.25">
      <c r="A6830" s="81">
        <v>6799</v>
      </c>
      <c r="B6830" s="93">
        <f t="shared" si="1487"/>
        <v>9.4852550973226023E-57</v>
      </c>
      <c r="C6830" s="178">
        <f t="shared" si="1488"/>
        <v>9.4638579954043828E-57</v>
      </c>
      <c r="D6830" s="165">
        <f t="shared" si="1489"/>
        <v>2.2558277767625785E-3</v>
      </c>
      <c r="E6830" s="166">
        <f t="shared" si="1499"/>
        <v>24.291375447755232</v>
      </c>
      <c r="F6830" s="167">
        <f t="shared" si="1500"/>
        <v>15.339628881985588</v>
      </c>
      <c r="G6830" s="167">
        <f t="shared" si="1490"/>
        <v>533083.13865126669</v>
      </c>
      <c r="H6830" s="167">
        <f t="shared" si="1491"/>
        <v>271299.98899881309</v>
      </c>
      <c r="I6830" s="168">
        <f t="shared" si="1492"/>
        <v>804383.12765007978</v>
      </c>
      <c r="J6830" s="168">
        <f t="shared" si="1494"/>
        <v>736309.43473889981</v>
      </c>
      <c r="K6830" s="94"/>
      <c r="L6830" s="265">
        <f t="shared" si="1493"/>
        <v>306527.77530036954</v>
      </c>
      <c r="M6830" s="265">
        <f>$G6830*NonHospFrac+theModel!$H6830*NonHospFrac</f>
        <v>497855.35234971019</v>
      </c>
      <c r="N6830" s="266">
        <f t="shared" si="1495"/>
        <v>804383.12765007978</v>
      </c>
      <c r="O6830" s="158"/>
      <c r="P6830" s="265">
        <f t="shared" si="1496"/>
        <v>280586.80646689481</v>
      </c>
      <c r="Q6830" s="265">
        <f t="shared" si="1497"/>
        <v>497853.79209909117</v>
      </c>
      <c r="R6830" s="266">
        <f t="shared" si="1498"/>
        <v>778440.59856598591</v>
      </c>
    </row>
    <row r="6831" spans="1:18" x14ac:dyDescent="0.25">
      <c r="A6831" s="81">
        <v>6800</v>
      </c>
      <c r="B6831" s="93">
        <f t="shared" si="1487"/>
        <v>9.308066175864973E-57</v>
      </c>
      <c r="C6831" s="178">
        <f t="shared" si="1488"/>
        <v>9.287068781637512E-57</v>
      </c>
      <c r="D6831" s="165">
        <f t="shared" si="1489"/>
        <v>2.2558277767625785E-3</v>
      </c>
      <c r="E6831" s="166">
        <f t="shared" si="1499"/>
        <v>24.291375447755232</v>
      </c>
      <c r="F6831" s="167">
        <f t="shared" si="1500"/>
        <v>15.341884709762351</v>
      </c>
      <c r="G6831" s="167">
        <f t="shared" si="1490"/>
        <v>533161.53323048004</v>
      </c>
      <c r="H6831" s="167">
        <f t="shared" si="1491"/>
        <v>271299.98899881309</v>
      </c>
      <c r="I6831" s="168">
        <f t="shared" si="1492"/>
        <v>804461.52222929313</v>
      </c>
      <c r="J6831" s="168">
        <f t="shared" si="1494"/>
        <v>736368.85098819516</v>
      </c>
      <c r="K6831" s="94"/>
      <c r="L6831" s="265">
        <f t="shared" si="1493"/>
        <v>306557.64926855196</v>
      </c>
      <c r="M6831" s="265">
        <f>$G6831*NonHospFrac+theModel!$H6831*NonHospFrac</f>
        <v>497903.87296074117</v>
      </c>
      <c r="N6831" s="266">
        <f t="shared" si="1495"/>
        <v>804461.52222929313</v>
      </c>
      <c r="O6831" s="158"/>
      <c r="P6831" s="265">
        <f t="shared" si="1496"/>
        <v>280609.4483275793</v>
      </c>
      <c r="Q6831" s="265">
        <f t="shared" si="1497"/>
        <v>497902.31271012215</v>
      </c>
      <c r="R6831" s="266">
        <f t="shared" si="1498"/>
        <v>778511.76103770151</v>
      </c>
    </row>
    <row r="6832" spans="1:18" x14ac:dyDescent="0.25">
      <c r="A6832" s="81">
        <v>6801</v>
      </c>
      <c r="B6832" s="93">
        <f t="shared" si="1487"/>
        <v>9.1341872248367297E-57</v>
      </c>
      <c r="C6832" s="178">
        <f t="shared" si="1488"/>
        <v>9.113582071576793E-57</v>
      </c>
      <c r="D6832" s="165">
        <f t="shared" si="1489"/>
        <v>2.2558277767625785E-3</v>
      </c>
      <c r="E6832" s="166">
        <f t="shared" si="1499"/>
        <v>24.291375447755232</v>
      </c>
      <c r="F6832" s="167">
        <f t="shared" si="1500"/>
        <v>15.344140537539113</v>
      </c>
      <c r="G6832" s="167">
        <f t="shared" si="1490"/>
        <v>533239.9278096935</v>
      </c>
      <c r="H6832" s="167">
        <f t="shared" si="1491"/>
        <v>271299.98899881309</v>
      </c>
      <c r="I6832" s="168">
        <f t="shared" si="1492"/>
        <v>804539.91680850659</v>
      </c>
      <c r="J6832" s="168">
        <f t="shared" si="1494"/>
        <v>736428.26481556729</v>
      </c>
      <c r="K6832" s="94"/>
      <c r="L6832" s="265">
        <f t="shared" si="1493"/>
        <v>306587.52323673433</v>
      </c>
      <c r="M6832" s="265">
        <f>$G6832*NonHospFrac+theModel!$H6832*NonHospFrac</f>
        <v>497952.39357177215</v>
      </c>
      <c r="N6832" s="266">
        <f t="shared" si="1495"/>
        <v>804539.91680850647</v>
      </c>
      <c r="O6832" s="158"/>
      <c r="P6832" s="265">
        <f t="shared" si="1496"/>
        <v>280632.08926533692</v>
      </c>
      <c r="Q6832" s="265">
        <f t="shared" si="1497"/>
        <v>497950.83332115313</v>
      </c>
      <c r="R6832" s="266">
        <f t="shared" si="1498"/>
        <v>778582.92258649005</v>
      </c>
    </row>
    <row r="6833" spans="1:18" x14ac:dyDescent="0.25">
      <c r="A6833" s="81">
        <v>6802</v>
      </c>
      <c r="B6833" s="93">
        <f t="shared" si="1487"/>
        <v>8.9635564124701006E-57</v>
      </c>
      <c r="C6833" s="178">
        <f t="shared" si="1488"/>
        <v>8.9433361729362725E-57</v>
      </c>
      <c r="D6833" s="165">
        <f t="shared" si="1489"/>
        <v>2.2558277767625785E-3</v>
      </c>
      <c r="E6833" s="166">
        <f t="shared" si="1499"/>
        <v>24.291375447755232</v>
      </c>
      <c r="F6833" s="167">
        <f t="shared" si="1500"/>
        <v>15.346396365315876</v>
      </c>
      <c r="G6833" s="167">
        <f t="shared" si="1490"/>
        <v>533318.32238890685</v>
      </c>
      <c r="H6833" s="167">
        <f t="shared" si="1491"/>
        <v>271299.98899881309</v>
      </c>
      <c r="I6833" s="168">
        <f t="shared" si="1492"/>
        <v>804618.31138771994</v>
      </c>
      <c r="J6833" s="168">
        <f t="shared" si="1494"/>
        <v>736487.67622111482</v>
      </c>
      <c r="K6833" s="94"/>
      <c r="L6833" s="265">
        <f t="shared" si="1493"/>
        <v>306617.39720491681</v>
      </c>
      <c r="M6833" s="265">
        <f>$G6833*NonHospFrac+theModel!$H6833*NonHospFrac</f>
        <v>498000.91418280313</v>
      </c>
      <c r="N6833" s="266">
        <f t="shared" si="1495"/>
        <v>804618.31138771994</v>
      </c>
      <c r="O6833" s="158"/>
      <c r="P6833" s="265">
        <f t="shared" si="1496"/>
        <v>280654.72928020544</v>
      </c>
      <c r="Q6833" s="265">
        <f t="shared" si="1497"/>
        <v>497999.35393218411</v>
      </c>
      <c r="R6833" s="266">
        <f t="shared" si="1498"/>
        <v>778654.08321238961</v>
      </c>
    </row>
    <row r="6834" spans="1:18" x14ac:dyDescent="0.25">
      <c r="A6834" s="81">
        <v>6803</v>
      </c>
      <c r="B6834" s="93">
        <f t="shared" si="1487"/>
        <v>8.7961130620431308E-57</v>
      </c>
      <c r="C6834" s="178">
        <f t="shared" si="1488"/>
        <v>8.7762705458702296E-57</v>
      </c>
      <c r="D6834" s="165">
        <f t="shared" si="1489"/>
        <v>2.2558277767625785E-3</v>
      </c>
      <c r="E6834" s="166">
        <f t="shared" si="1499"/>
        <v>24.291375447755232</v>
      </c>
      <c r="F6834" s="167">
        <f t="shared" si="1500"/>
        <v>15.348652193092638</v>
      </c>
      <c r="G6834" s="167">
        <f t="shared" si="1490"/>
        <v>533396.71696812031</v>
      </c>
      <c r="H6834" s="167">
        <f t="shared" si="1491"/>
        <v>271299.98899881309</v>
      </c>
      <c r="I6834" s="168">
        <f t="shared" si="1492"/>
        <v>804696.7059669334</v>
      </c>
      <c r="J6834" s="168">
        <f t="shared" si="1494"/>
        <v>736547.08520493656</v>
      </c>
      <c r="K6834" s="94"/>
      <c r="L6834" s="265">
        <f t="shared" si="1493"/>
        <v>306647.27117309917</v>
      </c>
      <c r="M6834" s="265">
        <f>$G6834*NonHospFrac+theModel!$H6834*NonHospFrac</f>
        <v>498049.43479383411</v>
      </c>
      <c r="N6834" s="266">
        <f t="shared" si="1495"/>
        <v>804696.70596693328</v>
      </c>
      <c r="O6834" s="158"/>
      <c r="P6834" s="265">
        <f t="shared" si="1496"/>
        <v>280677.36837222229</v>
      </c>
      <c r="Q6834" s="265">
        <f t="shared" si="1497"/>
        <v>498047.87454321509</v>
      </c>
      <c r="R6834" s="266">
        <f t="shared" si="1498"/>
        <v>778725.24291543732</v>
      </c>
    </row>
    <row r="6835" spans="1:18" x14ac:dyDescent="0.25">
      <c r="A6835" s="81">
        <v>6804</v>
      </c>
      <c r="B6835" s="93">
        <f t="shared" si="1487"/>
        <v>8.631797630302901E-57</v>
      </c>
      <c r="C6835" s="178">
        <f t="shared" si="1488"/>
        <v>8.6123257814450705E-57</v>
      </c>
      <c r="D6835" s="165">
        <f t="shared" si="1489"/>
        <v>2.2558277767625785E-3</v>
      </c>
      <c r="E6835" s="166">
        <f t="shared" si="1499"/>
        <v>24.291375447755232</v>
      </c>
      <c r="F6835" s="167">
        <f t="shared" si="1500"/>
        <v>15.350908020869401</v>
      </c>
      <c r="G6835" s="167">
        <f t="shared" si="1490"/>
        <v>533475.11154733377</v>
      </c>
      <c r="H6835" s="167">
        <f t="shared" si="1491"/>
        <v>271299.98899881309</v>
      </c>
      <c r="I6835" s="168">
        <f t="shared" si="1492"/>
        <v>804775.10054614686</v>
      </c>
      <c r="J6835" s="168">
        <f t="shared" si="1494"/>
        <v>736606.49176713114</v>
      </c>
      <c r="K6835" s="94"/>
      <c r="L6835" s="265">
        <f t="shared" si="1493"/>
        <v>306677.14514128165</v>
      </c>
      <c r="M6835" s="265">
        <f>$G6835*NonHospFrac+theModel!$H6835*NonHospFrac</f>
        <v>498097.95540486521</v>
      </c>
      <c r="N6835" s="266">
        <f t="shared" si="1495"/>
        <v>804775.10054614686</v>
      </c>
      <c r="O6835" s="158"/>
      <c r="P6835" s="265">
        <f t="shared" si="1496"/>
        <v>280700.0065414253</v>
      </c>
      <c r="Q6835" s="265">
        <f t="shared" si="1497"/>
        <v>498096.39515424619</v>
      </c>
      <c r="R6835" s="266">
        <f t="shared" si="1498"/>
        <v>778796.40169567149</v>
      </c>
    </row>
    <row r="6836" spans="1:18" x14ac:dyDescent="0.25">
      <c r="A6836" s="81">
        <v>6805</v>
      </c>
      <c r="B6836" s="93">
        <f t="shared" si="1487"/>
        <v>8.4705516862918019E-57</v>
      </c>
      <c r="C6836" s="178">
        <f t="shared" si="1488"/>
        <v>8.4514435805133617E-57</v>
      </c>
      <c r="D6836" s="165">
        <f t="shared" si="1489"/>
        <v>2.2558277767625785E-3</v>
      </c>
      <c r="E6836" s="166">
        <f t="shared" si="1499"/>
        <v>24.291375447755232</v>
      </c>
      <c r="F6836" s="167">
        <f t="shared" si="1500"/>
        <v>15.353163848646163</v>
      </c>
      <c r="G6836" s="167">
        <f t="shared" si="1490"/>
        <v>533553.50612654712</v>
      </c>
      <c r="H6836" s="167">
        <f t="shared" si="1491"/>
        <v>271299.98899881309</v>
      </c>
      <c r="I6836" s="168">
        <f t="shared" si="1492"/>
        <v>804853.4951253602</v>
      </c>
      <c r="J6836" s="168">
        <f t="shared" si="1494"/>
        <v>736665.89590779715</v>
      </c>
      <c r="K6836" s="94"/>
      <c r="L6836" s="265">
        <f t="shared" si="1493"/>
        <v>306707.01910946402</v>
      </c>
      <c r="M6836" s="265">
        <f>$G6836*NonHospFrac+theModel!$H6836*NonHospFrac</f>
        <v>498146.47601589619</v>
      </c>
      <c r="N6836" s="266">
        <f t="shared" si="1495"/>
        <v>804853.4951253602</v>
      </c>
      <c r="O6836" s="158"/>
      <c r="P6836" s="265">
        <f t="shared" si="1496"/>
        <v>280722.64378785185</v>
      </c>
      <c r="Q6836" s="265">
        <f t="shared" si="1497"/>
        <v>498144.91576527717</v>
      </c>
      <c r="R6836" s="266">
        <f t="shared" si="1498"/>
        <v>778867.55955312902</v>
      </c>
    </row>
    <row r="6837" spans="1:18" x14ac:dyDescent="0.25">
      <c r="A6837" s="81">
        <v>6806</v>
      </c>
      <c r="B6837" s="93">
        <f t="shared" si="1487"/>
        <v>8.3123178905693447E-57</v>
      </c>
      <c r="C6837" s="178">
        <f t="shared" si="1488"/>
        <v>8.2935667329825178E-57</v>
      </c>
      <c r="D6837" s="165">
        <f t="shared" si="1489"/>
        <v>2.2558277767625785E-3</v>
      </c>
      <c r="E6837" s="166">
        <f t="shared" si="1499"/>
        <v>24.291375447755232</v>
      </c>
      <c r="F6837" s="167">
        <f t="shared" si="1500"/>
        <v>15.355419676422926</v>
      </c>
      <c r="G6837" s="167">
        <f t="shared" si="1490"/>
        <v>533631.90070576046</v>
      </c>
      <c r="H6837" s="167">
        <f t="shared" si="1491"/>
        <v>271299.98899881309</v>
      </c>
      <c r="I6837" s="168">
        <f t="shared" si="1492"/>
        <v>804931.88970457355</v>
      </c>
      <c r="J6837" s="168">
        <f t="shared" si="1494"/>
        <v>736725.29762703343</v>
      </c>
      <c r="K6837" s="94"/>
      <c r="L6837" s="265">
        <f t="shared" si="1493"/>
        <v>306736.89307764644</v>
      </c>
      <c r="M6837" s="265">
        <f>$G6837*NonHospFrac+theModel!$H6837*NonHospFrac</f>
        <v>498194.99662692705</v>
      </c>
      <c r="N6837" s="266">
        <f t="shared" si="1495"/>
        <v>804931.88970457343</v>
      </c>
      <c r="O6837" s="158"/>
      <c r="P6837" s="265">
        <f t="shared" si="1496"/>
        <v>280745.2801115397</v>
      </c>
      <c r="Q6837" s="265">
        <f t="shared" si="1497"/>
        <v>498193.43637630803</v>
      </c>
      <c r="R6837" s="266">
        <f t="shared" si="1498"/>
        <v>778938.71648784773</v>
      </c>
    </row>
    <row r="6838" spans="1:18" x14ac:dyDescent="0.25">
      <c r="A6838" s="81">
        <v>6807</v>
      </c>
      <c r="B6838" s="93">
        <f t="shared" si="1487"/>
        <v>8.1570399748221264E-57</v>
      </c>
      <c r="C6838" s="178">
        <f t="shared" si="1488"/>
        <v>8.1386390974707593E-57</v>
      </c>
      <c r="D6838" s="165">
        <f t="shared" si="1489"/>
        <v>2.2558277767625785E-3</v>
      </c>
      <c r="E6838" s="166">
        <f t="shared" si="1499"/>
        <v>24.291375447755232</v>
      </c>
      <c r="F6838" s="167">
        <f t="shared" si="1500"/>
        <v>15.357675504199689</v>
      </c>
      <c r="G6838" s="167">
        <f t="shared" si="1490"/>
        <v>533710.29528497404</v>
      </c>
      <c r="H6838" s="167">
        <f t="shared" si="1491"/>
        <v>271299.98899881309</v>
      </c>
      <c r="I6838" s="168">
        <f t="shared" si="1492"/>
        <v>805010.28428378713</v>
      </c>
      <c r="J6838" s="168">
        <f t="shared" si="1494"/>
        <v>736784.69692493894</v>
      </c>
      <c r="K6838" s="94"/>
      <c r="L6838" s="265">
        <f t="shared" si="1493"/>
        <v>306766.76704582892</v>
      </c>
      <c r="M6838" s="265">
        <f>$G6838*NonHospFrac+theModel!$H6838*NonHospFrac</f>
        <v>498243.51723795815</v>
      </c>
      <c r="N6838" s="266">
        <f t="shared" si="1495"/>
        <v>805010.28428378701</v>
      </c>
      <c r="O6838" s="158"/>
      <c r="P6838" s="265">
        <f t="shared" si="1496"/>
        <v>280767.91551252652</v>
      </c>
      <c r="Q6838" s="265">
        <f t="shared" si="1497"/>
        <v>498241.95698733913</v>
      </c>
      <c r="R6838" s="266">
        <f t="shared" si="1498"/>
        <v>779009.87249986571</v>
      </c>
    </row>
    <row r="6839" spans="1:18" x14ac:dyDescent="0.25">
      <c r="A6839" s="81">
        <v>6808</v>
      </c>
      <c r="B6839" s="93">
        <f t="shared" si="1487"/>
        <v>8.0046627218546789E-57</v>
      </c>
      <c r="C6839" s="178">
        <f t="shared" si="1488"/>
        <v>7.9866055813431034E-57</v>
      </c>
      <c r="D6839" s="165">
        <f t="shared" si="1489"/>
        <v>2.2558277767625785E-3</v>
      </c>
      <c r="E6839" s="166">
        <f t="shared" si="1499"/>
        <v>24.291375447755232</v>
      </c>
      <c r="F6839" s="167">
        <f t="shared" si="1500"/>
        <v>15.359931331976451</v>
      </c>
      <c r="G6839" s="167">
        <f t="shared" si="1490"/>
        <v>533788.68986418738</v>
      </c>
      <c r="H6839" s="167">
        <f t="shared" si="1491"/>
        <v>271299.98899881309</v>
      </c>
      <c r="I6839" s="168">
        <f t="shared" si="1492"/>
        <v>805088.67886300047</v>
      </c>
      <c r="J6839" s="168">
        <f t="shared" si="1494"/>
        <v>736844.09380161192</v>
      </c>
      <c r="K6839" s="94"/>
      <c r="L6839" s="265">
        <f t="shared" si="1493"/>
        <v>306796.64101401134</v>
      </c>
      <c r="M6839" s="265">
        <f>$G6839*NonHospFrac+theModel!$H6839*NonHospFrac</f>
        <v>498292.03784898913</v>
      </c>
      <c r="N6839" s="266">
        <f t="shared" si="1495"/>
        <v>805088.67886300047</v>
      </c>
      <c r="O6839" s="158"/>
      <c r="P6839" s="265">
        <f t="shared" si="1496"/>
        <v>280790.54999084974</v>
      </c>
      <c r="Q6839" s="265">
        <f t="shared" si="1497"/>
        <v>498290.47759837011</v>
      </c>
      <c r="R6839" s="266">
        <f t="shared" si="1498"/>
        <v>779081.02758921986</v>
      </c>
    </row>
    <row r="6840" spans="1:18" x14ac:dyDescent="0.25">
      <c r="A6840" s="81">
        <v>6809</v>
      </c>
      <c r="B6840" s="93">
        <f t="shared" si="1487"/>
        <v>7.8551319459541069E-57</v>
      </c>
      <c r="C6840" s="178">
        <f t="shared" si="1488"/>
        <v>7.837412121120288E-57</v>
      </c>
      <c r="D6840" s="165">
        <f t="shared" si="1489"/>
        <v>2.2558277767625785E-3</v>
      </c>
      <c r="E6840" s="166">
        <f t="shared" si="1499"/>
        <v>24.291375447755232</v>
      </c>
      <c r="F6840" s="167">
        <f t="shared" si="1500"/>
        <v>15.362187159753214</v>
      </c>
      <c r="G6840" s="167">
        <f t="shared" si="1490"/>
        <v>533867.08444340085</v>
      </c>
      <c r="H6840" s="167">
        <f t="shared" si="1491"/>
        <v>271299.98899881309</v>
      </c>
      <c r="I6840" s="168">
        <f t="shared" si="1492"/>
        <v>805167.07344221394</v>
      </c>
      <c r="J6840" s="168">
        <f t="shared" si="1494"/>
        <v>736903.48825715133</v>
      </c>
      <c r="K6840" s="94"/>
      <c r="L6840" s="265">
        <f t="shared" si="1493"/>
        <v>306826.51498219377</v>
      </c>
      <c r="M6840" s="265">
        <f>$G6840*NonHospFrac+theModel!$H6840*NonHospFrac</f>
        <v>498340.55846002011</v>
      </c>
      <c r="N6840" s="266">
        <f t="shared" si="1495"/>
        <v>805167.07344221394</v>
      </c>
      <c r="O6840" s="158"/>
      <c r="P6840" s="265">
        <f t="shared" si="1496"/>
        <v>280813.18354654708</v>
      </c>
      <c r="Q6840" s="265">
        <f t="shared" si="1497"/>
        <v>498338.99820940109</v>
      </c>
      <c r="R6840" s="266">
        <f t="shared" si="1498"/>
        <v>779152.18175594811</v>
      </c>
    </row>
    <row r="6841" spans="1:18" x14ac:dyDescent="0.25">
      <c r="A6841" s="81">
        <v>6810</v>
      </c>
      <c r="B6841" s="93">
        <f t="shared" si="1487"/>
        <v>7.7083944736215123E-57</v>
      </c>
      <c r="C6841" s="178">
        <f t="shared" si="1488"/>
        <v>7.6910056632536735E-57</v>
      </c>
      <c r="D6841" s="165">
        <f t="shared" si="1489"/>
        <v>2.2558277767625785E-3</v>
      </c>
      <c r="E6841" s="166">
        <f t="shared" si="1499"/>
        <v>24.291375447755232</v>
      </c>
      <c r="F6841" s="167">
        <f t="shared" si="1500"/>
        <v>15.364442987529976</v>
      </c>
      <c r="G6841" s="167">
        <f t="shared" si="1490"/>
        <v>533945.47902261419</v>
      </c>
      <c r="H6841" s="167">
        <f t="shared" si="1491"/>
        <v>271299.98899881309</v>
      </c>
      <c r="I6841" s="168">
        <f t="shared" si="1492"/>
        <v>805245.46802142728</v>
      </c>
      <c r="J6841" s="168">
        <f t="shared" si="1494"/>
        <v>736962.88029165578</v>
      </c>
      <c r="K6841" s="94"/>
      <c r="L6841" s="265">
        <f t="shared" si="1493"/>
        <v>306856.38895037619</v>
      </c>
      <c r="M6841" s="265">
        <f>$G6841*NonHospFrac+theModel!$H6841*NonHospFrac</f>
        <v>498389.07907105109</v>
      </c>
      <c r="N6841" s="266">
        <f t="shared" si="1495"/>
        <v>805245.46802142728</v>
      </c>
      <c r="O6841" s="158"/>
      <c r="P6841" s="265">
        <f t="shared" si="1496"/>
        <v>280835.81617965613</v>
      </c>
      <c r="Q6841" s="265">
        <f t="shared" si="1497"/>
        <v>498387.51882043207</v>
      </c>
      <c r="R6841" s="266">
        <f t="shared" si="1498"/>
        <v>779223.33500008821</v>
      </c>
    </row>
    <row r="6842" spans="1:18" x14ac:dyDescent="0.25">
      <c r="A6842" s="81">
        <v>6811</v>
      </c>
      <c r="B6842" s="93">
        <f t="shared" si="1487"/>
        <v>7.5643981246633835E-57</v>
      </c>
      <c r="C6842" s="178">
        <f t="shared" si="1488"/>
        <v>7.5473341452592772E-57</v>
      </c>
      <c r="D6842" s="165">
        <f t="shared" si="1489"/>
        <v>2.2558277767625785E-3</v>
      </c>
      <c r="E6842" s="166">
        <f t="shared" si="1499"/>
        <v>24.291375447755232</v>
      </c>
      <c r="F6842" s="167">
        <f t="shared" si="1500"/>
        <v>15.366698815306739</v>
      </c>
      <c r="G6842" s="167">
        <f t="shared" si="1490"/>
        <v>534023.87360182765</v>
      </c>
      <c r="H6842" s="167">
        <f t="shared" si="1491"/>
        <v>271299.98899881309</v>
      </c>
      <c r="I6842" s="168">
        <f t="shared" si="1492"/>
        <v>805323.86260064074</v>
      </c>
      <c r="J6842" s="168">
        <f t="shared" si="1494"/>
        <v>737022.26990522409</v>
      </c>
      <c r="K6842" s="94"/>
      <c r="L6842" s="265">
        <f t="shared" si="1493"/>
        <v>306886.26291855861</v>
      </c>
      <c r="M6842" s="265">
        <f>$G6842*NonHospFrac+theModel!$H6842*NonHospFrac</f>
        <v>498437.59968208207</v>
      </c>
      <c r="N6842" s="266">
        <f t="shared" si="1495"/>
        <v>805323.86260064063</v>
      </c>
      <c r="O6842" s="158"/>
      <c r="P6842" s="265">
        <f t="shared" si="1496"/>
        <v>280858.44789021451</v>
      </c>
      <c r="Q6842" s="265">
        <f t="shared" si="1497"/>
        <v>498436.03943146305</v>
      </c>
      <c r="R6842" s="266">
        <f t="shared" si="1498"/>
        <v>779294.48732167762</v>
      </c>
    </row>
    <row r="6843" spans="1:18" x14ac:dyDescent="0.25">
      <c r="A6843" s="81">
        <v>6812</v>
      </c>
      <c r="B6843" s="93">
        <f t="shared" si="1487"/>
        <v>7.4230916936361843E-57</v>
      </c>
      <c r="C6843" s="178">
        <f t="shared" si="1488"/>
        <v>7.4063464772042239E-57</v>
      </c>
      <c r="D6843" s="165">
        <f t="shared" si="1489"/>
        <v>2.2558277767625785E-3</v>
      </c>
      <c r="E6843" s="166">
        <f t="shared" si="1499"/>
        <v>24.291375447755232</v>
      </c>
      <c r="F6843" s="167">
        <f t="shared" si="1500"/>
        <v>15.368954643083502</v>
      </c>
      <c r="G6843" s="167">
        <f t="shared" si="1490"/>
        <v>534102.26818104112</v>
      </c>
      <c r="H6843" s="167">
        <f t="shared" si="1491"/>
        <v>271299.98899881309</v>
      </c>
      <c r="I6843" s="168">
        <f t="shared" si="1492"/>
        <v>805402.2571798542</v>
      </c>
      <c r="J6843" s="168">
        <f t="shared" si="1494"/>
        <v>737081.65709795477</v>
      </c>
      <c r="K6843" s="94"/>
      <c r="L6843" s="265">
        <f t="shared" si="1493"/>
        <v>306916.13688674103</v>
      </c>
      <c r="M6843" s="265">
        <f>$G6843*NonHospFrac+theModel!$H6843*NonHospFrac</f>
        <v>498486.12029311317</v>
      </c>
      <c r="N6843" s="266">
        <f t="shared" si="1495"/>
        <v>805402.2571798542</v>
      </c>
      <c r="O6843" s="158"/>
      <c r="P6843" s="265">
        <f t="shared" si="1496"/>
        <v>280881.0786782598</v>
      </c>
      <c r="Q6843" s="265">
        <f t="shared" si="1497"/>
        <v>498484.56004249415</v>
      </c>
      <c r="R6843" s="266">
        <f t="shared" si="1498"/>
        <v>779365.63872075395</v>
      </c>
    </row>
    <row r="6844" spans="1:18" x14ac:dyDescent="0.25">
      <c r="A6844" s="81">
        <v>6813</v>
      </c>
      <c r="B6844" s="93">
        <f t="shared" si="1487"/>
        <v>7.2844249316375805E-57</v>
      </c>
      <c r="C6844" s="178">
        <f t="shared" si="1488"/>
        <v>7.2679925235390506E-57</v>
      </c>
      <c r="D6844" s="165">
        <f t="shared" si="1489"/>
        <v>2.2558277767625785E-3</v>
      </c>
      <c r="E6844" s="166">
        <f t="shared" si="1499"/>
        <v>24.291375447755232</v>
      </c>
      <c r="F6844" s="167">
        <f t="shared" si="1500"/>
        <v>15.371210470860264</v>
      </c>
      <c r="G6844" s="167">
        <f t="shared" si="1490"/>
        <v>534180.66276025458</v>
      </c>
      <c r="H6844" s="167">
        <f t="shared" si="1491"/>
        <v>271299.98899881309</v>
      </c>
      <c r="I6844" s="168">
        <f t="shared" si="1492"/>
        <v>805480.65175906767</v>
      </c>
      <c r="J6844" s="168">
        <f t="shared" si="1494"/>
        <v>737141.04186994664</v>
      </c>
      <c r="K6844" s="94"/>
      <c r="L6844" s="265">
        <f t="shared" si="1493"/>
        <v>306946.01085492352</v>
      </c>
      <c r="M6844" s="265">
        <f>$G6844*NonHospFrac+theModel!$H6844*NonHospFrac</f>
        <v>498534.64090414415</v>
      </c>
      <c r="N6844" s="266">
        <f t="shared" si="1495"/>
        <v>805480.65175906767</v>
      </c>
      <c r="O6844" s="158"/>
      <c r="P6844" s="265">
        <f t="shared" si="1496"/>
        <v>280903.70854382968</v>
      </c>
      <c r="Q6844" s="265">
        <f t="shared" si="1497"/>
        <v>498533.08065352513</v>
      </c>
      <c r="R6844" s="266">
        <f t="shared" si="1498"/>
        <v>779436.78919735481</v>
      </c>
    </row>
    <row r="6845" spans="1:18" x14ac:dyDescent="0.25">
      <c r="A6845" s="81">
        <v>6814</v>
      </c>
      <c r="B6845" s="93">
        <f t="shared" si="1487"/>
        <v>7.1483485284378125E-57</v>
      </c>
      <c r="C6845" s="178">
        <f t="shared" si="1488"/>
        <v>7.132223085269382E-57</v>
      </c>
      <c r="D6845" s="165">
        <f t="shared" si="1489"/>
        <v>2.2558277767625785E-3</v>
      </c>
      <c r="E6845" s="166">
        <f t="shared" si="1499"/>
        <v>24.291375447755232</v>
      </c>
      <c r="F6845" s="167">
        <f t="shared" si="1500"/>
        <v>15.373466298637027</v>
      </c>
      <c r="G6845" s="167">
        <f t="shared" si="1490"/>
        <v>534259.05733946792</v>
      </c>
      <c r="H6845" s="167">
        <f t="shared" si="1491"/>
        <v>271299.98899881309</v>
      </c>
      <c r="I6845" s="168">
        <f t="shared" si="1492"/>
        <v>805559.04633828101</v>
      </c>
      <c r="J6845" s="168">
        <f t="shared" si="1494"/>
        <v>737200.42422129819</v>
      </c>
      <c r="K6845" s="94"/>
      <c r="L6845" s="265">
        <f t="shared" si="1493"/>
        <v>306975.88482310588</v>
      </c>
      <c r="M6845" s="265">
        <f>$G6845*NonHospFrac+theModel!$H6845*NonHospFrac</f>
        <v>498583.16151517513</v>
      </c>
      <c r="N6845" s="266">
        <f t="shared" si="1495"/>
        <v>805559.04633828101</v>
      </c>
      <c r="O6845" s="158"/>
      <c r="P6845" s="265">
        <f t="shared" si="1496"/>
        <v>280926.33748696162</v>
      </c>
      <c r="Q6845" s="265">
        <f t="shared" si="1497"/>
        <v>498581.60126455611</v>
      </c>
      <c r="R6845" s="266">
        <f t="shared" si="1498"/>
        <v>779507.9387515178</v>
      </c>
    </row>
    <row r="6846" spans="1:18" x14ac:dyDescent="0.25">
      <c r="A6846" s="81">
        <v>6815</v>
      </c>
      <c r="B6846" s="93">
        <f t="shared" si="1487"/>
        <v>7.0148140949448597E-57</v>
      </c>
      <c r="C6846" s="178">
        <f t="shared" si="1488"/>
        <v>6.9989898824606576E-57</v>
      </c>
      <c r="D6846" s="165">
        <f t="shared" si="1489"/>
        <v>2.2558277767625785E-3</v>
      </c>
      <c r="E6846" s="166">
        <f t="shared" si="1499"/>
        <v>24.291375447755232</v>
      </c>
      <c r="F6846" s="167">
        <f t="shared" si="1500"/>
        <v>15.375722126413789</v>
      </c>
      <c r="G6846" s="167">
        <f t="shared" si="1490"/>
        <v>534337.45191868138</v>
      </c>
      <c r="H6846" s="167">
        <f t="shared" si="1491"/>
        <v>271299.98899881309</v>
      </c>
      <c r="I6846" s="168">
        <f t="shared" si="1492"/>
        <v>805637.44091749447</v>
      </c>
      <c r="J6846" s="168">
        <f t="shared" si="1494"/>
        <v>737259.80415210826</v>
      </c>
      <c r="K6846" s="94"/>
      <c r="L6846" s="265">
        <f t="shared" si="1493"/>
        <v>307005.75879128836</v>
      </c>
      <c r="M6846" s="265">
        <f>$G6846*NonHospFrac+theModel!$H6846*NonHospFrac</f>
        <v>498631.68212620611</v>
      </c>
      <c r="N6846" s="266">
        <f t="shared" si="1495"/>
        <v>805637.44091749447</v>
      </c>
      <c r="O6846" s="158"/>
      <c r="P6846" s="265">
        <f t="shared" si="1496"/>
        <v>280948.96550769336</v>
      </c>
      <c r="Q6846" s="265">
        <f t="shared" si="1497"/>
        <v>498630.12187558709</v>
      </c>
      <c r="R6846" s="266">
        <f t="shared" si="1498"/>
        <v>779579.08738328051</v>
      </c>
    </row>
    <row r="6847" spans="1:18" x14ac:dyDescent="0.25">
      <c r="A6847" s="81">
        <v>6816</v>
      </c>
      <c r="B6847" s="93">
        <f t="shared" si="1487"/>
        <v>6.8837741459971603E-57</v>
      </c>
      <c r="C6847" s="178">
        <f t="shared" si="1488"/>
        <v>6.8682455370696596E-57</v>
      </c>
      <c r="D6847" s="165">
        <f t="shared" si="1489"/>
        <v>2.2558277767625785E-3</v>
      </c>
      <c r="E6847" s="166">
        <f t="shared" si="1499"/>
        <v>24.291375447755232</v>
      </c>
      <c r="F6847" s="167">
        <f t="shared" si="1500"/>
        <v>15.377977954190552</v>
      </c>
      <c r="G6847" s="167">
        <f t="shared" si="1490"/>
        <v>534415.84649789485</v>
      </c>
      <c r="H6847" s="167">
        <f t="shared" si="1491"/>
        <v>271299.98899881309</v>
      </c>
      <c r="I6847" s="168">
        <f t="shared" si="1492"/>
        <v>805715.83549670794</v>
      </c>
      <c r="J6847" s="168">
        <f t="shared" si="1494"/>
        <v>737319.18166247546</v>
      </c>
      <c r="K6847" s="94"/>
      <c r="L6847" s="265">
        <f t="shared" si="1493"/>
        <v>307035.63275947073</v>
      </c>
      <c r="M6847" s="265">
        <f>$G6847*NonHospFrac+theModel!$H6847*NonHospFrac</f>
        <v>498680.20273723709</v>
      </c>
      <c r="N6847" s="266">
        <f t="shared" si="1495"/>
        <v>805715.83549670782</v>
      </c>
      <c r="O6847" s="158"/>
      <c r="P6847" s="265">
        <f t="shared" si="1496"/>
        <v>280971.59260606236</v>
      </c>
      <c r="Q6847" s="265">
        <f t="shared" si="1497"/>
        <v>498678.64248661808</v>
      </c>
      <c r="R6847" s="266">
        <f t="shared" si="1498"/>
        <v>779650.23509268044</v>
      </c>
    </row>
    <row r="6848" spans="1:18" x14ac:dyDescent="0.25">
      <c r="A6848" s="81">
        <v>6817</v>
      </c>
      <c r="B6848" s="93">
        <f t="shared" si="1487"/>
        <v>6.7551820834777843E-57</v>
      </c>
      <c r="C6848" s="178">
        <f t="shared" si="1488"/>
        <v>6.7399435560967859E-57</v>
      </c>
      <c r="D6848" s="165">
        <f t="shared" si="1489"/>
        <v>2.2558277767625785E-3</v>
      </c>
      <c r="E6848" s="166">
        <f t="shared" si="1499"/>
        <v>24.291375447755232</v>
      </c>
      <c r="F6848" s="167">
        <f t="shared" si="1500"/>
        <v>15.380233781967314</v>
      </c>
      <c r="G6848" s="167">
        <f t="shared" si="1490"/>
        <v>534494.24107710819</v>
      </c>
      <c r="H6848" s="167">
        <f t="shared" si="1491"/>
        <v>271299.98899881309</v>
      </c>
      <c r="I6848" s="168">
        <f t="shared" si="1492"/>
        <v>805794.23007592128</v>
      </c>
      <c r="J6848" s="168">
        <f t="shared" si="1494"/>
        <v>737378.55675249838</v>
      </c>
      <c r="K6848" s="94"/>
      <c r="L6848" s="265">
        <f t="shared" si="1493"/>
        <v>307065.50672765321</v>
      </c>
      <c r="M6848" s="265">
        <f>$G6848*NonHospFrac+theModel!$H6848*NonHospFrac</f>
        <v>498728.72334826807</v>
      </c>
      <c r="N6848" s="266">
        <f t="shared" si="1495"/>
        <v>805794.23007592128</v>
      </c>
      <c r="O6848" s="158"/>
      <c r="P6848" s="265">
        <f t="shared" si="1496"/>
        <v>280994.21878210636</v>
      </c>
      <c r="Q6848" s="265">
        <f t="shared" si="1497"/>
        <v>498727.16309764906</v>
      </c>
      <c r="R6848" s="266">
        <f t="shared" si="1498"/>
        <v>779721.38187975541</v>
      </c>
    </row>
    <row r="6849" spans="1:18" x14ac:dyDescent="0.25">
      <c r="A6849" s="81">
        <v>6818</v>
      </c>
      <c r="B6849" s="93">
        <f t="shared" si="1487"/>
        <v>6.6289921797440213E-57</v>
      </c>
      <c r="C6849" s="178">
        <f t="shared" si="1488"/>
        <v>6.6140383150530125E-57</v>
      </c>
      <c r="D6849" s="165">
        <f t="shared" si="1489"/>
        <v>2.2558277767625785E-3</v>
      </c>
      <c r="E6849" s="166">
        <f t="shared" si="1499"/>
        <v>24.291375447755232</v>
      </c>
      <c r="F6849" s="167">
        <f t="shared" si="1500"/>
        <v>15.382489609744077</v>
      </c>
      <c r="G6849" s="167">
        <f t="shared" si="1490"/>
        <v>534572.63565632165</v>
      </c>
      <c r="H6849" s="167">
        <f t="shared" si="1491"/>
        <v>271299.98899881309</v>
      </c>
      <c r="I6849" s="168">
        <f t="shared" si="1492"/>
        <v>805872.62465513474</v>
      </c>
      <c r="J6849" s="168">
        <f t="shared" si="1494"/>
        <v>737437.92942227575</v>
      </c>
      <c r="K6849" s="94"/>
      <c r="L6849" s="265">
        <f t="shared" si="1493"/>
        <v>307095.38069583557</v>
      </c>
      <c r="M6849" s="265">
        <f>$G6849*NonHospFrac+theModel!$H6849*NonHospFrac</f>
        <v>498777.24395929906</v>
      </c>
      <c r="N6849" s="266">
        <f t="shared" si="1495"/>
        <v>805872.62465513463</v>
      </c>
      <c r="O6849" s="158"/>
      <c r="P6849" s="265">
        <f t="shared" si="1496"/>
        <v>281016.84403586277</v>
      </c>
      <c r="Q6849" s="265">
        <f t="shared" si="1497"/>
        <v>498775.68370868004</v>
      </c>
      <c r="R6849" s="266">
        <f t="shared" si="1498"/>
        <v>779792.52774454281</v>
      </c>
    </row>
    <row r="6850" spans="1:18" x14ac:dyDescent="0.25">
      <c r="A6850" s="81">
        <v>6819</v>
      </c>
      <c r="B6850" s="93">
        <f t="shared" si="1487"/>
        <v>6.5051595613665313E-57</v>
      </c>
      <c r="C6850" s="178">
        <f t="shared" si="1488"/>
        <v>6.4904850417357278E-57</v>
      </c>
      <c r="D6850" s="165">
        <f t="shared" si="1489"/>
        <v>2.2558277767625785E-3</v>
      </c>
      <c r="E6850" s="166">
        <f t="shared" si="1499"/>
        <v>24.291375447755232</v>
      </c>
      <c r="F6850" s="167">
        <f t="shared" si="1500"/>
        <v>15.38474543752084</v>
      </c>
      <c r="G6850" s="167">
        <f t="shared" si="1490"/>
        <v>534651.030235535</v>
      </c>
      <c r="H6850" s="167">
        <f t="shared" si="1491"/>
        <v>271299.98899881309</v>
      </c>
      <c r="I6850" s="168">
        <f t="shared" si="1492"/>
        <v>805951.01923434809</v>
      </c>
      <c r="J6850" s="168">
        <f t="shared" si="1494"/>
        <v>737497.29967190616</v>
      </c>
      <c r="K6850" s="94"/>
      <c r="L6850" s="265">
        <f t="shared" si="1493"/>
        <v>307125.25466401799</v>
      </c>
      <c r="M6850" s="265">
        <f>$G6850*NonHospFrac+theModel!$H6850*NonHospFrac</f>
        <v>498825.76457033004</v>
      </c>
      <c r="N6850" s="266">
        <f t="shared" si="1495"/>
        <v>805951.01923434809</v>
      </c>
      <c r="O6850" s="158"/>
      <c r="P6850" s="265">
        <f t="shared" si="1496"/>
        <v>281039.46836736938</v>
      </c>
      <c r="Q6850" s="265">
        <f t="shared" si="1497"/>
        <v>498824.20431971102</v>
      </c>
      <c r="R6850" s="266">
        <f t="shared" si="1498"/>
        <v>779863.67268708046</v>
      </c>
    </row>
    <row r="6851" spans="1:18" x14ac:dyDescent="0.25">
      <c r="A6851" s="81">
        <v>6820</v>
      </c>
      <c r="B6851" s="93">
        <f t="shared" si="1487"/>
        <v>6.3836401931722408E-57</v>
      </c>
      <c r="C6851" s="178">
        <f t="shared" si="1488"/>
        <v>6.369239800307625E-57</v>
      </c>
      <c r="D6851" s="165">
        <f t="shared" si="1489"/>
        <v>2.2558277767625785E-3</v>
      </c>
      <c r="E6851" s="166">
        <f t="shared" si="1499"/>
        <v>24.291375447755232</v>
      </c>
      <c r="F6851" s="167">
        <f t="shared" si="1500"/>
        <v>15.387001265297602</v>
      </c>
      <c r="G6851" s="167">
        <f t="shared" si="1490"/>
        <v>534729.42481474846</v>
      </c>
      <c r="H6851" s="167">
        <f t="shared" si="1491"/>
        <v>271299.98899881309</v>
      </c>
      <c r="I6851" s="168">
        <f t="shared" si="1492"/>
        <v>806029.41381356155</v>
      </c>
      <c r="J6851" s="168">
        <f t="shared" si="1494"/>
        <v>737556.66750148847</v>
      </c>
      <c r="K6851" s="94"/>
      <c r="L6851" s="265">
        <f t="shared" si="1493"/>
        <v>307155.12863220042</v>
      </c>
      <c r="M6851" s="265">
        <f>$G6851*NonHospFrac+theModel!$H6851*NonHospFrac</f>
        <v>498874.28518136113</v>
      </c>
      <c r="N6851" s="266">
        <f t="shared" si="1495"/>
        <v>806029.41381356155</v>
      </c>
      <c r="O6851" s="158"/>
      <c r="P6851" s="265">
        <f t="shared" si="1496"/>
        <v>281062.09177666367</v>
      </c>
      <c r="Q6851" s="265">
        <f t="shared" si="1497"/>
        <v>498872.72493074212</v>
      </c>
      <c r="R6851" s="266">
        <f t="shared" si="1498"/>
        <v>779934.81670740573</v>
      </c>
    </row>
    <row r="6852" spans="1:18" x14ac:dyDescent="0.25">
      <c r="A6852" s="81">
        <v>6821</v>
      </c>
      <c r="B6852" s="93">
        <f t="shared" si="1487"/>
        <v>6.2643908625853348E-57</v>
      </c>
      <c r="C6852" s="178">
        <f t="shared" si="1488"/>
        <v>6.2502594756730173E-57</v>
      </c>
      <c r="D6852" s="165">
        <f t="shared" si="1489"/>
        <v>2.2558277767625785E-3</v>
      </c>
      <c r="E6852" s="166">
        <f t="shared" si="1499"/>
        <v>24.291375447755232</v>
      </c>
      <c r="F6852" s="167">
        <f t="shared" si="1500"/>
        <v>15.389257093074365</v>
      </c>
      <c r="G6852" s="167">
        <f t="shared" si="1490"/>
        <v>534807.81939396192</v>
      </c>
      <c r="H6852" s="167">
        <f t="shared" si="1491"/>
        <v>271299.98899881309</v>
      </c>
      <c r="I6852" s="168">
        <f t="shared" si="1492"/>
        <v>806107.80839277501</v>
      </c>
      <c r="J6852" s="168">
        <f t="shared" si="1494"/>
        <v>737616.03291112115</v>
      </c>
      <c r="K6852" s="94"/>
      <c r="L6852" s="265">
        <f t="shared" si="1493"/>
        <v>307185.0026003829</v>
      </c>
      <c r="M6852" s="265">
        <f>$G6852*NonHospFrac+theModel!$H6852*NonHospFrac</f>
        <v>498922.80579239212</v>
      </c>
      <c r="N6852" s="266">
        <f t="shared" si="1495"/>
        <v>806107.80839277501</v>
      </c>
      <c r="O6852" s="158"/>
      <c r="P6852" s="265">
        <f t="shared" si="1496"/>
        <v>281084.7142637833</v>
      </c>
      <c r="Q6852" s="265">
        <f t="shared" si="1497"/>
        <v>498921.2455417731</v>
      </c>
      <c r="R6852" s="266">
        <f t="shared" si="1498"/>
        <v>780005.95980555634</v>
      </c>
    </row>
    <row r="6853" spans="1:18" x14ac:dyDescent="0.25">
      <c r="A6853" s="81">
        <v>6822</v>
      </c>
      <c r="B6853" s="93">
        <f t="shared" si="1487"/>
        <v>6.1473691642607604E-57</v>
      </c>
      <c r="C6853" s="178">
        <f t="shared" si="1488"/>
        <v>6.1335017581460069E-57</v>
      </c>
      <c r="D6853" s="165">
        <f t="shared" si="1489"/>
        <v>2.2558277767625785E-3</v>
      </c>
      <c r="E6853" s="166">
        <f t="shared" si="1499"/>
        <v>24.291375447755232</v>
      </c>
      <c r="F6853" s="167">
        <f t="shared" si="1500"/>
        <v>15.391512920851127</v>
      </c>
      <c r="G6853" s="167">
        <f t="shared" si="1490"/>
        <v>534886.21397317539</v>
      </c>
      <c r="H6853" s="167">
        <f t="shared" si="1491"/>
        <v>271299.98899881309</v>
      </c>
      <c r="I6853" s="168">
        <f t="shared" si="1492"/>
        <v>806186.20297198847</v>
      </c>
      <c r="J6853" s="168">
        <f t="shared" si="1494"/>
        <v>737675.3959009028</v>
      </c>
      <c r="K6853" s="94"/>
      <c r="L6853" s="265">
        <f t="shared" si="1493"/>
        <v>307214.87656856532</v>
      </c>
      <c r="M6853" s="265">
        <f>$G6853*NonHospFrac+theModel!$H6853*NonHospFrac</f>
        <v>498971.3264034231</v>
      </c>
      <c r="N6853" s="266">
        <f t="shared" si="1495"/>
        <v>806186.20297198836</v>
      </c>
      <c r="O6853" s="158"/>
      <c r="P6853" s="265">
        <f t="shared" si="1496"/>
        <v>281107.33582876576</v>
      </c>
      <c r="Q6853" s="265">
        <f t="shared" si="1497"/>
        <v>498969.76615280408</v>
      </c>
      <c r="R6853" s="266">
        <f t="shared" si="1498"/>
        <v>780077.10198156978</v>
      </c>
    </row>
    <row r="6854" spans="1:18" x14ac:dyDescent="0.25">
      <c r="A6854" s="81">
        <v>6823</v>
      </c>
      <c r="B6854" s="93">
        <f t="shared" si="1487"/>
        <v>6.032533485004785E-57</v>
      </c>
      <c r="C6854" s="178">
        <f t="shared" si="1488"/>
        <v>6.018925128405061E-57</v>
      </c>
      <c r="D6854" s="165">
        <f t="shared" si="1489"/>
        <v>2.2558277767625785E-3</v>
      </c>
      <c r="E6854" s="166">
        <f t="shared" si="1499"/>
        <v>24.291375447755232</v>
      </c>
      <c r="F6854" s="167">
        <f t="shared" si="1500"/>
        <v>15.39376874862789</v>
      </c>
      <c r="G6854" s="167">
        <f t="shared" si="1490"/>
        <v>534964.60855238861</v>
      </c>
      <c r="H6854" s="167">
        <f t="shared" si="1491"/>
        <v>271299.98899881309</v>
      </c>
      <c r="I6854" s="168">
        <f t="shared" si="1492"/>
        <v>806264.5975512017</v>
      </c>
      <c r="J6854" s="168">
        <f t="shared" si="1494"/>
        <v>737734.75647093204</v>
      </c>
      <c r="K6854" s="94"/>
      <c r="L6854" s="265">
        <f t="shared" si="1493"/>
        <v>307244.75053674768</v>
      </c>
      <c r="M6854" s="265">
        <f>$G6854*NonHospFrac+theModel!$H6854*NonHospFrac</f>
        <v>499019.84701445396</v>
      </c>
      <c r="N6854" s="266">
        <f t="shared" si="1495"/>
        <v>806264.5975512017</v>
      </c>
      <c r="O6854" s="158"/>
      <c r="P6854" s="265">
        <f t="shared" si="1496"/>
        <v>281129.95647164865</v>
      </c>
      <c r="Q6854" s="265">
        <f t="shared" si="1497"/>
        <v>499018.28676383494</v>
      </c>
      <c r="R6854" s="266">
        <f t="shared" si="1498"/>
        <v>780148.24323548353</v>
      </c>
    </row>
    <row r="6855" spans="1:18" x14ac:dyDescent="0.25">
      <c r="A6855" s="81">
        <v>6824</v>
      </c>
      <c r="B6855" s="93">
        <f t="shared" si="1487"/>
        <v>5.9198429889772457E-57</v>
      </c>
      <c r="C6855" s="178">
        <f t="shared" si="1488"/>
        <v>5.9064888427286379E-57</v>
      </c>
      <c r="D6855" s="165">
        <f t="shared" si="1489"/>
        <v>2.2558277767625785E-3</v>
      </c>
      <c r="E6855" s="166">
        <f t="shared" si="1499"/>
        <v>24.291375447755232</v>
      </c>
      <c r="F6855" s="167">
        <f t="shared" si="1500"/>
        <v>15.396024576404653</v>
      </c>
      <c r="G6855" s="167">
        <f t="shared" si="1490"/>
        <v>535043.00313160219</v>
      </c>
      <c r="H6855" s="167">
        <f t="shared" si="1491"/>
        <v>271299.98899881309</v>
      </c>
      <c r="I6855" s="168">
        <f t="shared" si="1492"/>
        <v>806342.99213041528</v>
      </c>
      <c r="J6855" s="168">
        <f t="shared" si="1494"/>
        <v>737794.11462130782</v>
      </c>
      <c r="K6855" s="94"/>
      <c r="L6855" s="265">
        <f t="shared" si="1493"/>
        <v>307274.62450493017</v>
      </c>
      <c r="M6855" s="265">
        <f>$G6855*NonHospFrac+theModel!$H6855*NonHospFrac</f>
        <v>499068.36762548506</v>
      </c>
      <c r="N6855" s="266">
        <f t="shared" si="1495"/>
        <v>806342.99213041528</v>
      </c>
      <c r="O6855" s="158"/>
      <c r="P6855" s="265">
        <f t="shared" si="1496"/>
        <v>281152.57619246974</v>
      </c>
      <c r="Q6855" s="265">
        <f t="shared" si="1497"/>
        <v>499066.80737486604</v>
      </c>
      <c r="R6855" s="266">
        <f t="shared" si="1498"/>
        <v>780219.38356733578</v>
      </c>
    </row>
    <row r="6856" spans="1:18" x14ac:dyDescent="0.25">
      <c r="A6856" s="81">
        <v>6825</v>
      </c>
      <c r="B6856" s="93">
        <f t="shared" si="1487"/>
        <v>5.8092576031702305E-57</v>
      </c>
      <c r="C6856" s="178">
        <f t="shared" si="1488"/>
        <v>5.7961529185066294E-57</v>
      </c>
      <c r="D6856" s="165">
        <f t="shared" si="1489"/>
        <v>2.2558277767625785E-3</v>
      </c>
      <c r="E6856" s="166">
        <f t="shared" si="1499"/>
        <v>24.291375447755232</v>
      </c>
      <c r="F6856" s="167">
        <f t="shared" si="1500"/>
        <v>15.398280404181415</v>
      </c>
      <c r="G6856" s="167">
        <f t="shared" si="1490"/>
        <v>535121.39771081554</v>
      </c>
      <c r="H6856" s="167">
        <f t="shared" si="1491"/>
        <v>271299.98899881309</v>
      </c>
      <c r="I6856" s="168">
        <f t="shared" si="1492"/>
        <v>806421.38670962863</v>
      </c>
      <c r="J6856" s="168">
        <f t="shared" si="1494"/>
        <v>737853.47035212838</v>
      </c>
      <c r="K6856" s="94"/>
      <c r="L6856" s="265">
        <f t="shared" si="1493"/>
        <v>307304.49847311259</v>
      </c>
      <c r="M6856" s="265">
        <f>$G6856*NonHospFrac+theModel!$H6856*NonHospFrac</f>
        <v>499116.88823651604</v>
      </c>
      <c r="N6856" s="266">
        <f t="shared" si="1495"/>
        <v>806421.38670962863</v>
      </c>
      <c r="O6856" s="158"/>
      <c r="P6856" s="265">
        <f t="shared" si="1496"/>
        <v>281175.19499126641</v>
      </c>
      <c r="Q6856" s="265">
        <f t="shared" si="1497"/>
        <v>499115.32798589702</v>
      </c>
      <c r="R6856" s="266">
        <f t="shared" si="1498"/>
        <v>780290.52297716343</v>
      </c>
    </row>
    <row r="6857" spans="1:18" x14ac:dyDescent="0.25">
      <c r="A6857" s="81">
        <v>6826</v>
      </c>
      <c r="B6857" s="93">
        <f t="shared" si="1487"/>
        <v>5.7007380031580169E-57</v>
      </c>
      <c r="C6857" s="178">
        <f t="shared" si="1488"/>
        <v>5.6878781200224474E-57</v>
      </c>
      <c r="D6857" s="165">
        <f t="shared" si="1489"/>
        <v>2.2558277767625785E-3</v>
      </c>
      <c r="E6857" s="166">
        <f t="shared" si="1499"/>
        <v>24.291375447755232</v>
      </c>
      <c r="F6857" s="167">
        <f t="shared" si="1500"/>
        <v>15.400536231958178</v>
      </c>
      <c r="G6857" s="167">
        <f t="shared" si="1490"/>
        <v>535199.792290029</v>
      </c>
      <c r="H6857" s="167">
        <f t="shared" si="1491"/>
        <v>271299.98899881309</v>
      </c>
      <c r="I6857" s="168">
        <f t="shared" si="1492"/>
        <v>806499.78128884209</v>
      </c>
      <c r="J6857" s="168">
        <f t="shared" si="1494"/>
        <v>737912.82366349257</v>
      </c>
      <c r="K6857" s="94"/>
      <c r="L6857" s="265">
        <f t="shared" si="1493"/>
        <v>307334.37244129501</v>
      </c>
      <c r="M6857" s="265">
        <f>$G6857*NonHospFrac+theModel!$H6857*NonHospFrac</f>
        <v>499165.40884754702</v>
      </c>
      <c r="N6857" s="266">
        <f t="shared" si="1495"/>
        <v>806499.78128884197</v>
      </c>
      <c r="O6857" s="158"/>
      <c r="P6857" s="265">
        <f t="shared" si="1496"/>
        <v>281197.81286807632</v>
      </c>
      <c r="Q6857" s="265">
        <f t="shared" si="1497"/>
        <v>499163.848596928</v>
      </c>
      <c r="R6857" s="266">
        <f t="shared" si="1498"/>
        <v>780361.66146500432</v>
      </c>
    </row>
    <row r="6858" spans="1:18" x14ac:dyDescent="0.25">
      <c r="A6858" s="81">
        <v>6827</v>
      </c>
      <c r="B6858" s="93">
        <f t="shared" si="1487"/>
        <v>5.5942455991133746E-57</v>
      </c>
      <c r="C6858" s="178">
        <f t="shared" si="1488"/>
        <v>5.5816259445008625E-57</v>
      </c>
      <c r="D6858" s="165">
        <f t="shared" si="1489"/>
        <v>2.2558277767625785E-3</v>
      </c>
      <c r="E6858" s="166">
        <f t="shared" si="1499"/>
        <v>24.291375447755232</v>
      </c>
      <c r="F6858" s="167">
        <f t="shared" si="1500"/>
        <v>15.40279205973494</v>
      </c>
      <c r="G6858" s="167">
        <f t="shared" si="1490"/>
        <v>535278.18686924234</v>
      </c>
      <c r="H6858" s="167">
        <f t="shared" si="1491"/>
        <v>271299.98899881309</v>
      </c>
      <c r="I6858" s="168">
        <f t="shared" si="1492"/>
        <v>806578.17586805543</v>
      </c>
      <c r="J6858" s="168">
        <f t="shared" si="1494"/>
        <v>737972.17455549887</v>
      </c>
      <c r="K6858" s="94"/>
      <c r="L6858" s="265">
        <f t="shared" si="1493"/>
        <v>307364.24640947743</v>
      </c>
      <c r="M6858" s="265">
        <f>$G6858*NonHospFrac+theModel!$H6858*NonHospFrac</f>
        <v>499213.929458578</v>
      </c>
      <c r="N6858" s="266">
        <f t="shared" si="1495"/>
        <v>806578.17586805543</v>
      </c>
      <c r="O6858" s="158"/>
      <c r="P6858" s="265">
        <f t="shared" si="1496"/>
        <v>281220.42982293706</v>
      </c>
      <c r="Q6858" s="265">
        <f t="shared" si="1497"/>
        <v>499212.36920795898</v>
      </c>
      <c r="R6858" s="266">
        <f t="shared" si="1498"/>
        <v>780432.79903089604</v>
      </c>
    </row>
    <row r="6859" spans="1:18" x14ac:dyDescent="0.25">
      <c r="A6859" s="81">
        <v>6828</v>
      </c>
      <c r="B6859" s="93">
        <f t="shared" si="1487"/>
        <v>5.4897425220841392E-57</v>
      </c>
      <c r="C6859" s="178">
        <f t="shared" si="1488"/>
        <v>5.4773586084155476E-57</v>
      </c>
      <c r="D6859" s="165">
        <f t="shared" si="1489"/>
        <v>2.2558277767625785E-3</v>
      </c>
      <c r="E6859" s="166">
        <f t="shared" si="1499"/>
        <v>24.291375447755232</v>
      </c>
      <c r="F6859" s="167">
        <f t="shared" si="1500"/>
        <v>15.405047887511703</v>
      </c>
      <c r="G6859" s="167">
        <f t="shared" si="1490"/>
        <v>535356.58144845581</v>
      </c>
      <c r="H6859" s="167">
        <f t="shared" si="1491"/>
        <v>271299.98899881309</v>
      </c>
      <c r="I6859" s="168">
        <f t="shared" si="1492"/>
        <v>806656.5704472689</v>
      </c>
      <c r="J6859" s="168">
        <f t="shared" si="1494"/>
        <v>738031.52302824601</v>
      </c>
      <c r="K6859" s="94"/>
      <c r="L6859" s="265">
        <f t="shared" si="1493"/>
        <v>307394.1203776598</v>
      </c>
      <c r="M6859" s="265">
        <f>$G6859*NonHospFrac+theModel!$H6859*NonHospFrac</f>
        <v>499262.45006960898</v>
      </c>
      <c r="N6859" s="266">
        <f t="shared" si="1495"/>
        <v>806656.57044726878</v>
      </c>
      <c r="O6859" s="158"/>
      <c r="P6859" s="265">
        <f t="shared" si="1496"/>
        <v>281243.04585588613</v>
      </c>
      <c r="Q6859" s="265">
        <f t="shared" si="1497"/>
        <v>499260.88981898996</v>
      </c>
      <c r="R6859" s="266">
        <f t="shared" si="1498"/>
        <v>780503.93567487609</v>
      </c>
    </row>
    <row r="6860" spans="1:18" x14ac:dyDescent="0.25">
      <c r="A6860" s="81">
        <v>6829</v>
      </c>
      <c r="B6860" s="93">
        <f t="shared" si="1487"/>
        <v>5.3871916105286555E-57</v>
      </c>
      <c r="C6860" s="178">
        <f t="shared" si="1488"/>
        <v>5.3750390340548829E-57</v>
      </c>
      <c r="D6860" s="165">
        <f t="shared" si="1489"/>
        <v>2.2558277767625785E-3</v>
      </c>
      <c r="E6860" s="166">
        <f t="shared" si="1499"/>
        <v>24.291375447755232</v>
      </c>
      <c r="F6860" s="167">
        <f t="shared" si="1500"/>
        <v>15.407303715288466</v>
      </c>
      <c r="G6860" s="167">
        <f t="shared" si="1490"/>
        <v>535434.97602766927</v>
      </c>
      <c r="H6860" s="167">
        <f t="shared" si="1491"/>
        <v>271299.98899881309</v>
      </c>
      <c r="I6860" s="168">
        <f t="shared" si="1492"/>
        <v>806734.96502648236</v>
      </c>
      <c r="J6860" s="168">
        <f t="shared" si="1494"/>
        <v>738090.86908183258</v>
      </c>
      <c r="K6860" s="94"/>
      <c r="L6860" s="265">
        <f t="shared" si="1493"/>
        <v>307423.99434584228</v>
      </c>
      <c r="M6860" s="265">
        <f>$G6860*NonHospFrac+theModel!$H6860*NonHospFrac</f>
        <v>499310.97068064008</v>
      </c>
      <c r="N6860" s="266">
        <f t="shared" si="1495"/>
        <v>806734.96502648236</v>
      </c>
      <c r="O6860" s="158"/>
      <c r="P6860" s="265">
        <f t="shared" si="1496"/>
        <v>281265.66096696124</v>
      </c>
      <c r="Q6860" s="265">
        <f t="shared" si="1497"/>
        <v>499309.41043002106</v>
      </c>
      <c r="R6860" s="266">
        <f t="shared" si="1498"/>
        <v>780575.0713969823</v>
      </c>
    </row>
    <row r="6861" spans="1:18" x14ac:dyDescent="0.25">
      <c r="A6861" s="81">
        <v>6830</v>
      </c>
      <c r="B6861" s="93">
        <f t="shared" si="1487"/>
        <v>5.2865563970987063E-57</v>
      </c>
      <c r="C6861" s="178">
        <f t="shared" si="1488"/>
        <v>5.2746308363347095E-57</v>
      </c>
      <c r="D6861" s="165">
        <f t="shared" si="1489"/>
        <v>2.2558277767625785E-3</v>
      </c>
      <c r="E6861" s="166">
        <f t="shared" si="1499"/>
        <v>24.291375447755232</v>
      </c>
      <c r="F6861" s="167">
        <f t="shared" si="1500"/>
        <v>15.409559543065228</v>
      </c>
      <c r="G6861" s="167">
        <f t="shared" si="1490"/>
        <v>535513.37060688273</v>
      </c>
      <c r="H6861" s="167">
        <f t="shared" si="1491"/>
        <v>271299.98899881309</v>
      </c>
      <c r="I6861" s="168">
        <f t="shared" si="1492"/>
        <v>806813.35960569582</v>
      </c>
      <c r="J6861" s="168">
        <f t="shared" si="1494"/>
        <v>738150.2127163572</v>
      </c>
      <c r="K6861" s="94"/>
      <c r="L6861" s="265">
        <f t="shared" si="1493"/>
        <v>307453.86831402476</v>
      </c>
      <c r="M6861" s="265">
        <f>$G6861*NonHospFrac+theModel!$H6861*NonHospFrac</f>
        <v>499359.49129167106</v>
      </c>
      <c r="N6861" s="266">
        <f t="shared" si="1495"/>
        <v>806813.35960569582</v>
      </c>
      <c r="O6861" s="158"/>
      <c r="P6861" s="265">
        <f t="shared" si="1496"/>
        <v>281288.27515619993</v>
      </c>
      <c r="Q6861" s="265">
        <f t="shared" si="1497"/>
        <v>499357.93104105204</v>
      </c>
      <c r="R6861" s="266">
        <f t="shared" si="1498"/>
        <v>780646.20619725203</v>
      </c>
    </row>
    <row r="6862" spans="1:18" x14ac:dyDescent="0.25">
      <c r="A6862" s="81">
        <v>6831</v>
      </c>
      <c r="B6862" s="93">
        <f t="shared" si="1487"/>
        <v>5.1878010956740922E-57</v>
      </c>
      <c r="C6862" s="178">
        <f t="shared" si="1488"/>
        <v>5.1760983098621513E-57</v>
      </c>
      <c r="D6862" s="165">
        <f t="shared" si="1489"/>
        <v>2.2558277767625785E-3</v>
      </c>
      <c r="E6862" s="166">
        <f t="shared" si="1499"/>
        <v>24.291375447755232</v>
      </c>
      <c r="F6862" s="167">
        <f t="shared" si="1500"/>
        <v>15.411815370841991</v>
      </c>
      <c r="G6862" s="167">
        <f t="shared" si="1490"/>
        <v>535591.76518609619</v>
      </c>
      <c r="H6862" s="167">
        <f t="shared" si="1491"/>
        <v>271299.98899881309</v>
      </c>
      <c r="I6862" s="168">
        <f t="shared" si="1492"/>
        <v>806891.75418490928</v>
      </c>
      <c r="J6862" s="168">
        <f t="shared" si="1494"/>
        <v>738209.55393191846</v>
      </c>
      <c r="K6862" s="94"/>
      <c r="L6862" s="265">
        <f t="shared" si="1493"/>
        <v>307483.74228220712</v>
      </c>
      <c r="M6862" s="265">
        <f>$G6862*NonHospFrac+theModel!$H6862*NonHospFrac</f>
        <v>499408.01190270204</v>
      </c>
      <c r="N6862" s="266">
        <f t="shared" si="1495"/>
        <v>806891.75418490916</v>
      </c>
      <c r="O6862" s="158"/>
      <c r="P6862" s="265">
        <f t="shared" si="1496"/>
        <v>281310.88842363964</v>
      </c>
      <c r="Q6862" s="265">
        <f t="shared" si="1497"/>
        <v>499406.45165208302</v>
      </c>
      <c r="R6862" s="266">
        <f t="shared" si="1498"/>
        <v>780717.34007572266</v>
      </c>
    </row>
    <row r="6863" spans="1:18" x14ac:dyDescent="0.25">
      <c r="A6863" s="81">
        <v>6832</v>
      </c>
      <c r="B6863" s="93">
        <f t="shared" si="1487"/>
        <v>5.0908905886345891E-57</v>
      </c>
      <c r="C6863" s="178">
        <f t="shared" si="1488"/>
        <v>5.0794064162362881E-57</v>
      </c>
      <c r="D6863" s="165">
        <f t="shared" si="1489"/>
        <v>2.2558277767625785E-3</v>
      </c>
      <c r="E6863" s="166">
        <f t="shared" si="1499"/>
        <v>24.291375447755232</v>
      </c>
      <c r="F6863" s="167">
        <f t="shared" si="1500"/>
        <v>15.414071198618753</v>
      </c>
      <c r="G6863" s="167">
        <f t="shared" si="1490"/>
        <v>535670.15976530954</v>
      </c>
      <c r="H6863" s="167">
        <f t="shared" si="1491"/>
        <v>271299.98899881309</v>
      </c>
      <c r="I6863" s="168">
        <f t="shared" si="1492"/>
        <v>806970.14876412263</v>
      </c>
      <c r="J6863" s="168">
        <f t="shared" si="1494"/>
        <v>738268.89272861485</v>
      </c>
      <c r="K6863" s="94"/>
      <c r="L6863" s="265">
        <f t="shared" si="1493"/>
        <v>307513.61625038955</v>
      </c>
      <c r="M6863" s="265">
        <f>$G6863*NonHospFrac+theModel!$H6863*NonHospFrac</f>
        <v>499456.53251373302</v>
      </c>
      <c r="N6863" s="266">
        <f t="shared" si="1495"/>
        <v>806970.14876412251</v>
      </c>
      <c r="O6863" s="158"/>
      <c r="P6863" s="265">
        <f t="shared" si="1496"/>
        <v>281333.50076931808</v>
      </c>
      <c r="Q6863" s="265">
        <f t="shared" si="1497"/>
        <v>499454.972263114</v>
      </c>
      <c r="R6863" s="266">
        <f t="shared" si="1498"/>
        <v>780788.47303243214</v>
      </c>
    </row>
    <row r="6864" spans="1:18" x14ac:dyDescent="0.25">
      <c r="A6864" s="81">
        <v>6833</v>
      </c>
      <c r="B6864" s="93">
        <f t="shared" si="1487"/>
        <v>4.995790414374413E-57</v>
      </c>
      <c r="C6864" s="178">
        <f t="shared" si="1488"/>
        <v>4.9845207715907828E-57</v>
      </c>
      <c r="D6864" s="165">
        <f t="shared" si="1489"/>
        <v>2.2558277767625785E-3</v>
      </c>
      <c r="E6864" s="166">
        <f t="shared" si="1499"/>
        <v>24.291375447755232</v>
      </c>
      <c r="F6864" s="167">
        <f t="shared" si="1500"/>
        <v>15.416327026395516</v>
      </c>
      <c r="G6864" s="167">
        <f t="shared" si="1490"/>
        <v>535748.554344523</v>
      </c>
      <c r="H6864" s="167">
        <f t="shared" si="1491"/>
        <v>271299.98899881309</v>
      </c>
      <c r="I6864" s="168">
        <f t="shared" si="1492"/>
        <v>807048.54334333609</v>
      </c>
      <c r="J6864" s="168">
        <f t="shared" si="1494"/>
        <v>738328.2291065451</v>
      </c>
      <c r="K6864" s="94"/>
      <c r="L6864" s="265">
        <f t="shared" si="1493"/>
        <v>307543.49021857197</v>
      </c>
      <c r="M6864" s="265">
        <f>$G6864*NonHospFrac+theModel!$H6864*NonHospFrac</f>
        <v>499505.053124764</v>
      </c>
      <c r="N6864" s="266">
        <f t="shared" si="1495"/>
        <v>807048.54334333597</v>
      </c>
      <c r="O6864" s="158"/>
      <c r="P6864" s="265">
        <f t="shared" si="1496"/>
        <v>281356.1121932728</v>
      </c>
      <c r="Q6864" s="265">
        <f t="shared" si="1497"/>
        <v>499503.49287414498</v>
      </c>
      <c r="R6864" s="266">
        <f t="shared" si="1498"/>
        <v>780859.60506741772</v>
      </c>
    </row>
    <row r="6865" spans="1:18" x14ac:dyDescent="0.25">
      <c r="A6865" s="81">
        <v>6834</v>
      </c>
      <c r="B6865" s="93">
        <f t="shared" si="1487"/>
        <v>4.902466755045256E-57</v>
      </c>
      <c r="C6865" s="178">
        <f t="shared" si="1488"/>
        <v>4.89140763436457E-57</v>
      </c>
      <c r="D6865" s="165">
        <f t="shared" si="1489"/>
        <v>2.2558277767625785E-3</v>
      </c>
      <c r="E6865" s="166">
        <f t="shared" si="1499"/>
        <v>24.291375447755232</v>
      </c>
      <c r="F6865" s="167">
        <f t="shared" si="1500"/>
        <v>15.418582854172278</v>
      </c>
      <c r="G6865" s="167">
        <f t="shared" si="1490"/>
        <v>535826.94892373635</v>
      </c>
      <c r="H6865" s="167">
        <f t="shared" si="1491"/>
        <v>271299.98899881309</v>
      </c>
      <c r="I6865" s="168">
        <f t="shared" si="1492"/>
        <v>807126.93792254943</v>
      </c>
      <c r="J6865" s="168">
        <f t="shared" si="1494"/>
        <v>738387.56306580768</v>
      </c>
      <c r="K6865" s="94"/>
      <c r="L6865" s="265">
        <f t="shared" si="1493"/>
        <v>307573.36418675439</v>
      </c>
      <c r="M6865" s="265">
        <f>$G6865*NonHospFrac+theModel!$H6865*NonHospFrac</f>
        <v>499553.57373579498</v>
      </c>
      <c r="N6865" s="266">
        <f t="shared" si="1495"/>
        <v>807126.93792254943</v>
      </c>
      <c r="O6865" s="158"/>
      <c r="P6865" s="265">
        <f t="shared" si="1496"/>
        <v>281378.72269554139</v>
      </c>
      <c r="Q6865" s="265">
        <f t="shared" si="1497"/>
        <v>499552.01348517596</v>
      </c>
      <c r="R6865" s="266">
        <f t="shared" si="1498"/>
        <v>780930.73618071736</v>
      </c>
    </row>
    <row r="6866" spans="1:18" x14ac:dyDescent="0.25">
      <c r="A6866" s="81">
        <v>6835</v>
      </c>
      <c r="B6866" s="93">
        <f t="shared" si="1487"/>
        <v>4.8108864245328748E-57</v>
      </c>
      <c r="C6866" s="178">
        <f t="shared" si="1488"/>
        <v>4.8000338933055633E-57</v>
      </c>
      <c r="D6866" s="165">
        <f t="shared" si="1489"/>
        <v>2.2558277767625785E-3</v>
      </c>
      <c r="E6866" s="166">
        <f t="shared" si="1499"/>
        <v>24.291375447755232</v>
      </c>
      <c r="F6866" s="167">
        <f t="shared" si="1500"/>
        <v>15.420838681949041</v>
      </c>
      <c r="G6866" s="167">
        <f t="shared" si="1490"/>
        <v>535905.34350294981</v>
      </c>
      <c r="H6866" s="167">
        <f t="shared" si="1491"/>
        <v>271299.98899881309</v>
      </c>
      <c r="I6866" s="168">
        <f t="shared" si="1492"/>
        <v>807205.3325017629</v>
      </c>
      <c r="J6866" s="168">
        <f t="shared" si="1494"/>
        <v>738446.89460650145</v>
      </c>
      <c r="K6866" s="94"/>
      <c r="L6866" s="265">
        <f t="shared" si="1493"/>
        <v>307603.23815493681</v>
      </c>
      <c r="M6866" s="265">
        <f>$G6866*NonHospFrac+theModel!$H6866*NonHospFrac</f>
        <v>499602.09434682608</v>
      </c>
      <c r="N6866" s="266">
        <f t="shared" si="1495"/>
        <v>807205.3325017629</v>
      </c>
      <c r="O6866" s="158"/>
      <c r="P6866" s="265">
        <f t="shared" si="1496"/>
        <v>281401.33227616141</v>
      </c>
      <c r="Q6866" s="265">
        <f t="shared" si="1497"/>
        <v>499600.53409620706</v>
      </c>
      <c r="R6866" s="266">
        <f t="shared" si="1498"/>
        <v>781001.86637236853</v>
      </c>
    </row>
    <row r="6867" spans="1:18" x14ac:dyDescent="0.25">
      <c r="A6867" s="81">
        <v>6836</v>
      </c>
      <c r="B6867" s="93">
        <f t="shared" si="1487"/>
        <v>4.7210168566537768E-57</v>
      </c>
      <c r="C6867" s="178">
        <f t="shared" si="1488"/>
        <v>4.7103670556939727E-57</v>
      </c>
      <c r="D6867" s="165">
        <f t="shared" si="1489"/>
        <v>2.2558277767625785E-3</v>
      </c>
      <c r="E6867" s="166">
        <f t="shared" si="1499"/>
        <v>24.291375447755232</v>
      </c>
      <c r="F6867" s="167">
        <f t="shared" si="1500"/>
        <v>15.423094509725804</v>
      </c>
      <c r="G6867" s="167">
        <f t="shared" si="1490"/>
        <v>535983.73808216327</v>
      </c>
      <c r="H6867" s="167">
        <f t="shared" si="1491"/>
        <v>271299.98899881309</v>
      </c>
      <c r="I6867" s="168">
        <f t="shared" si="1492"/>
        <v>807283.72708097636</v>
      </c>
      <c r="J6867" s="168">
        <f t="shared" si="1494"/>
        <v>738506.22372872476</v>
      </c>
      <c r="K6867" s="94"/>
      <c r="L6867" s="265">
        <f t="shared" si="1493"/>
        <v>307633.1121231193</v>
      </c>
      <c r="M6867" s="265">
        <f>$G6867*NonHospFrac+theModel!$H6867*NonHospFrac</f>
        <v>499650.61495785706</v>
      </c>
      <c r="N6867" s="266">
        <f t="shared" si="1495"/>
        <v>807283.72708097636</v>
      </c>
      <c r="O6867" s="158"/>
      <c r="P6867" s="265">
        <f t="shared" si="1496"/>
        <v>281423.94093517045</v>
      </c>
      <c r="Q6867" s="265">
        <f t="shared" si="1497"/>
        <v>499649.05470723804</v>
      </c>
      <c r="R6867" s="266">
        <f t="shared" si="1498"/>
        <v>781072.9956424085</v>
      </c>
    </row>
    <row r="6868" spans="1:18" x14ac:dyDescent="0.25">
      <c r="A6868" s="81">
        <v>6837</v>
      </c>
      <c r="B6868" s="93">
        <f t="shared" si="1487"/>
        <v>4.632826093576815E-57</v>
      </c>
      <c r="C6868" s="178">
        <f t="shared" si="1488"/>
        <v>4.6223752357900138E-57</v>
      </c>
      <c r="D6868" s="165">
        <f t="shared" si="1489"/>
        <v>2.2558277767625785E-3</v>
      </c>
      <c r="E6868" s="166">
        <f t="shared" si="1499"/>
        <v>24.291375447755232</v>
      </c>
      <c r="F6868" s="167">
        <f t="shared" si="1500"/>
        <v>15.425350337502566</v>
      </c>
      <c r="G6868" s="167">
        <f t="shared" si="1490"/>
        <v>536062.13266137661</v>
      </c>
      <c r="H6868" s="167">
        <f t="shared" si="1491"/>
        <v>271299.98899881309</v>
      </c>
      <c r="I6868" s="168">
        <f t="shared" si="1492"/>
        <v>807362.1216601897</v>
      </c>
      <c r="J6868" s="168">
        <f t="shared" si="1494"/>
        <v>738565.55043257622</v>
      </c>
      <c r="K6868" s="94"/>
      <c r="L6868" s="265">
        <f t="shared" si="1493"/>
        <v>307662.98609130166</v>
      </c>
      <c r="M6868" s="265">
        <f>$G6868*NonHospFrac+theModel!$H6868*NonHospFrac</f>
        <v>499699.13556888804</v>
      </c>
      <c r="N6868" s="266">
        <f t="shared" si="1495"/>
        <v>807362.1216601897</v>
      </c>
      <c r="O6868" s="158"/>
      <c r="P6868" s="265">
        <f t="shared" si="1496"/>
        <v>281446.54867260595</v>
      </c>
      <c r="Q6868" s="265">
        <f t="shared" si="1497"/>
        <v>499697.57531826902</v>
      </c>
      <c r="R6868" s="266">
        <f t="shared" si="1498"/>
        <v>781144.12399087497</v>
      </c>
    </row>
    <row r="6869" spans="1:18" x14ac:dyDescent="0.25">
      <c r="A6869" s="81">
        <v>6838</v>
      </c>
      <c r="B6869" s="93">
        <f t="shared" si="1487"/>
        <v>4.5462827744567459E-57</v>
      </c>
      <c r="C6869" s="178">
        <f t="shared" si="1488"/>
        <v>4.5360271434931091E-57</v>
      </c>
      <c r="D6869" s="165">
        <f t="shared" si="1489"/>
        <v>2.2558277767625785E-3</v>
      </c>
      <c r="E6869" s="166">
        <f t="shared" si="1499"/>
        <v>24.291375447755232</v>
      </c>
      <c r="F6869" s="167">
        <f t="shared" si="1500"/>
        <v>15.427606165279329</v>
      </c>
      <c r="G6869" s="167">
        <f t="shared" si="1490"/>
        <v>536140.52724059008</v>
      </c>
      <c r="H6869" s="167">
        <f t="shared" si="1491"/>
        <v>271299.98899881309</v>
      </c>
      <c r="I6869" s="168">
        <f t="shared" si="1492"/>
        <v>807440.51623940316</v>
      </c>
      <c r="J6869" s="168">
        <f t="shared" si="1494"/>
        <v>738624.87471815443</v>
      </c>
      <c r="K6869" s="94"/>
      <c r="L6869" s="265">
        <f t="shared" si="1493"/>
        <v>307692.86005948414</v>
      </c>
      <c r="M6869" s="265">
        <f>$G6869*NonHospFrac+theModel!$H6869*NonHospFrac</f>
        <v>499747.65617991902</v>
      </c>
      <c r="N6869" s="266">
        <f t="shared" si="1495"/>
        <v>807440.51623940316</v>
      </c>
      <c r="O6869" s="158"/>
      <c r="P6869" s="265">
        <f t="shared" si="1496"/>
        <v>281469.15548850567</v>
      </c>
      <c r="Q6869" s="265">
        <f t="shared" si="1497"/>
        <v>499746.09592930001</v>
      </c>
      <c r="R6869" s="266">
        <f t="shared" si="1498"/>
        <v>781215.25141780567</v>
      </c>
    </row>
    <row r="6870" spans="1:18" x14ac:dyDescent="0.25">
      <c r="A6870" s="81">
        <v>6839</v>
      </c>
      <c r="B6870" s="93">
        <f t="shared" si="1487"/>
        <v>4.461356124284357E-57</v>
      </c>
      <c r="C6870" s="178">
        <f t="shared" si="1488"/>
        <v>4.4512920732171667E-57</v>
      </c>
      <c r="D6870" s="165">
        <f t="shared" si="1489"/>
        <v>2.2558277767625785E-3</v>
      </c>
      <c r="E6870" s="166">
        <f t="shared" si="1499"/>
        <v>24.291375447755232</v>
      </c>
      <c r="F6870" s="167">
        <f t="shared" si="1500"/>
        <v>15.429861993056091</v>
      </c>
      <c r="G6870" s="167">
        <f t="shared" si="1490"/>
        <v>536218.92181980354</v>
      </c>
      <c r="H6870" s="167">
        <f t="shared" si="1491"/>
        <v>271299.98899881309</v>
      </c>
      <c r="I6870" s="168">
        <f t="shared" si="1492"/>
        <v>807518.91081861663</v>
      </c>
      <c r="J6870" s="168">
        <f t="shared" si="1494"/>
        <v>738684.19658555801</v>
      </c>
      <c r="K6870" s="94"/>
      <c r="L6870" s="265">
        <f t="shared" si="1493"/>
        <v>307722.73402766656</v>
      </c>
      <c r="M6870" s="265">
        <f>$G6870*NonHospFrac+theModel!$H6870*NonHospFrac</f>
        <v>499796.17679095</v>
      </c>
      <c r="N6870" s="266">
        <f t="shared" si="1495"/>
        <v>807518.91081861663</v>
      </c>
      <c r="O6870" s="158"/>
      <c r="P6870" s="265">
        <f t="shared" si="1496"/>
        <v>281491.76138290699</v>
      </c>
      <c r="Q6870" s="265">
        <f t="shared" si="1497"/>
        <v>499794.61654033099</v>
      </c>
      <c r="R6870" s="266">
        <f t="shared" si="1498"/>
        <v>781286.37792323797</v>
      </c>
    </row>
    <row r="6871" spans="1:18" x14ac:dyDescent="0.25">
      <c r="A6871" s="81">
        <v>6840</v>
      </c>
      <c r="B6871" s="93">
        <f t="shared" si="1487"/>
        <v>4.3780159429408458E-57</v>
      </c>
      <c r="C6871" s="178">
        <f t="shared" si="1488"/>
        <v>4.3681398929696506E-57</v>
      </c>
      <c r="D6871" s="165">
        <f t="shared" si="1489"/>
        <v>2.2558277767625785E-3</v>
      </c>
      <c r="E6871" s="166">
        <f t="shared" si="1499"/>
        <v>24.291375447755232</v>
      </c>
      <c r="F6871" s="167">
        <f t="shared" si="1500"/>
        <v>15.432117820832854</v>
      </c>
      <c r="G6871" s="167">
        <f t="shared" si="1490"/>
        <v>536297.31639901688</v>
      </c>
      <c r="H6871" s="167">
        <f t="shared" si="1491"/>
        <v>271299.98899881309</v>
      </c>
      <c r="I6871" s="168">
        <f t="shared" si="1492"/>
        <v>807597.30539782997</v>
      </c>
      <c r="J6871" s="168">
        <f t="shared" si="1494"/>
        <v>738743.51603488543</v>
      </c>
      <c r="K6871" s="94"/>
      <c r="L6871" s="265">
        <f t="shared" si="1493"/>
        <v>307752.60799584899</v>
      </c>
      <c r="M6871" s="265">
        <f>$G6871*NonHospFrac+theModel!$H6871*NonHospFrac</f>
        <v>499844.69740198099</v>
      </c>
      <c r="N6871" s="266">
        <f t="shared" si="1495"/>
        <v>807597.30539782997</v>
      </c>
      <c r="O6871" s="158"/>
      <c r="P6871" s="265">
        <f t="shared" si="1496"/>
        <v>281514.36635584757</v>
      </c>
      <c r="Q6871" s="265">
        <f t="shared" si="1497"/>
        <v>499843.13715136197</v>
      </c>
      <c r="R6871" s="266">
        <f t="shared" si="1498"/>
        <v>781357.50350720948</v>
      </c>
    </row>
    <row r="6872" spans="1:18" x14ac:dyDescent="0.25">
      <c r="A6872" s="81">
        <v>6841</v>
      </c>
      <c r="B6872" s="93">
        <f t="shared" si="1487"/>
        <v>4.2962325944600063E-57</v>
      </c>
      <c r="C6872" s="178">
        <f t="shared" si="1488"/>
        <v>4.2865410336379904E-57</v>
      </c>
      <c r="D6872" s="165">
        <f t="shared" si="1489"/>
        <v>2.2558277767625785E-3</v>
      </c>
      <c r="E6872" s="166">
        <f t="shared" si="1499"/>
        <v>24.291375447755232</v>
      </c>
      <c r="F6872" s="167">
        <f t="shared" si="1500"/>
        <v>15.434373648609617</v>
      </c>
      <c r="G6872" s="167">
        <f t="shared" si="1490"/>
        <v>536375.71097823035</v>
      </c>
      <c r="H6872" s="167">
        <f t="shared" si="1491"/>
        <v>271299.98899881309</v>
      </c>
      <c r="I6872" s="168">
        <f t="shared" si="1492"/>
        <v>807675.69997704343</v>
      </c>
      <c r="J6872" s="168">
        <f t="shared" si="1494"/>
        <v>738802.83306623541</v>
      </c>
      <c r="K6872" s="94"/>
      <c r="L6872" s="265">
        <f t="shared" si="1493"/>
        <v>307782.48196403141</v>
      </c>
      <c r="M6872" s="265">
        <f>$G6872*NonHospFrac+theModel!$H6872*NonHospFrac</f>
        <v>499893.21801301197</v>
      </c>
      <c r="N6872" s="266">
        <f t="shared" si="1495"/>
        <v>807675.69997704332</v>
      </c>
      <c r="O6872" s="158"/>
      <c r="P6872" s="265">
        <f t="shared" si="1496"/>
        <v>281536.97040736495</v>
      </c>
      <c r="Q6872" s="265">
        <f t="shared" si="1497"/>
        <v>499891.65776239295</v>
      </c>
      <c r="R6872" s="266">
        <f t="shared" si="1498"/>
        <v>781428.6281697579</v>
      </c>
    </row>
    <row r="6873" spans="1:18" x14ac:dyDescent="0.25">
      <c r="A6873" s="81">
        <v>6842</v>
      </c>
      <c r="B6873" s="93">
        <f t="shared" si="1487"/>
        <v>4.215976996488967E-57</v>
      </c>
      <c r="C6873" s="178">
        <f t="shared" si="1488"/>
        <v>4.2064664784740953E-57</v>
      </c>
      <c r="D6873" s="165">
        <f t="shared" si="1489"/>
        <v>2.2558277767625785E-3</v>
      </c>
      <c r="E6873" s="166">
        <f t="shared" si="1499"/>
        <v>24.291375447755232</v>
      </c>
      <c r="F6873" s="167">
        <f t="shared" si="1500"/>
        <v>15.436629476386379</v>
      </c>
      <c r="G6873" s="167">
        <f t="shared" si="1490"/>
        <v>536454.10555744381</v>
      </c>
      <c r="H6873" s="167">
        <f t="shared" si="1491"/>
        <v>271299.98899881309</v>
      </c>
      <c r="I6873" s="168">
        <f t="shared" si="1492"/>
        <v>807754.0945562569</v>
      </c>
      <c r="J6873" s="168">
        <f t="shared" si="1494"/>
        <v>738862.14767970634</v>
      </c>
      <c r="K6873" s="94"/>
      <c r="L6873" s="265">
        <f t="shared" si="1493"/>
        <v>307812.35593221383</v>
      </c>
      <c r="M6873" s="265">
        <f>$G6873*NonHospFrac+theModel!$H6873*NonHospFrac</f>
        <v>499941.73862404306</v>
      </c>
      <c r="N6873" s="266">
        <f t="shared" si="1495"/>
        <v>807754.0945562569</v>
      </c>
      <c r="O6873" s="158"/>
      <c r="P6873" s="265">
        <f t="shared" si="1496"/>
        <v>281559.57353749668</v>
      </c>
      <c r="Q6873" s="265">
        <f t="shared" si="1497"/>
        <v>499940.17837342405</v>
      </c>
      <c r="R6873" s="266">
        <f t="shared" si="1498"/>
        <v>781499.75191092072</v>
      </c>
    </row>
    <row r="6874" spans="1:18" x14ac:dyDescent="0.25">
      <c r="A6874" s="81">
        <v>6843</v>
      </c>
      <c r="B6874" s="93">
        <f t="shared" si="1487"/>
        <v>4.1372206099465626E-57</v>
      </c>
      <c r="C6874" s="178">
        <f t="shared" si="1488"/>
        <v>4.1278877527760506E-57</v>
      </c>
      <c r="D6874" s="165">
        <f t="shared" si="1489"/>
        <v>2.2558277767625785E-3</v>
      </c>
      <c r="E6874" s="166">
        <f t="shared" si="1499"/>
        <v>24.291375447755232</v>
      </c>
      <c r="F6874" s="167">
        <f t="shared" si="1500"/>
        <v>15.438885304163142</v>
      </c>
      <c r="G6874" s="167">
        <f t="shared" si="1490"/>
        <v>536532.50013665715</v>
      </c>
      <c r="H6874" s="167">
        <f t="shared" si="1491"/>
        <v>271299.98899881309</v>
      </c>
      <c r="I6874" s="168">
        <f t="shared" si="1492"/>
        <v>807832.48913547024</v>
      </c>
      <c r="J6874" s="168">
        <f t="shared" si="1494"/>
        <v>738921.4598753968</v>
      </c>
      <c r="K6874" s="94"/>
      <c r="L6874" s="265">
        <f t="shared" si="1493"/>
        <v>307842.2299003962</v>
      </c>
      <c r="M6874" s="265">
        <f>$G6874*NonHospFrac+theModel!$H6874*NonHospFrac</f>
        <v>499990.25923507393</v>
      </c>
      <c r="N6874" s="266">
        <f t="shared" si="1495"/>
        <v>807832.48913547012</v>
      </c>
      <c r="O6874" s="158"/>
      <c r="P6874" s="265">
        <f t="shared" si="1496"/>
        <v>281582.17574628029</v>
      </c>
      <c r="Q6874" s="265">
        <f t="shared" si="1497"/>
        <v>499988.69898445491</v>
      </c>
      <c r="R6874" s="266">
        <f t="shared" si="1498"/>
        <v>781570.8747307352</v>
      </c>
    </row>
    <row r="6875" spans="1:18" x14ac:dyDescent="0.25">
      <c r="A6875" s="81">
        <v>6844</v>
      </c>
      <c r="B6875" s="93">
        <f t="shared" si="1487"/>
        <v>4.0599354288747715E-57</v>
      </c>
      <c r="C6875" s="178">
        <f t="shared" si="1488"/>
        <v>4.0507769137624533E-57</v>
      </c>
      <c r="D6875" s="165">
        <f t="shared" si="1489"/>
        <v>2.2558277767625785E-3</v>
      </c>
      <c r="E6875" s="166">
        <f t="shared" si="1499"/>
        <v>24.291375447755232</v>
      </c>
      <c r="F6875" s="167">
        <f t="shared" si="1500"/>
        <v>15.441141131939904</v>
      </c>
      <c r="G6875" s="167">
        <f t="shared" si="1490"/>
        <v>536610.8947158705</v>
      </c>
      <c r="H6875" s="167">
        <f t="shared" si="1491"/>
        <v>271299.98899881309</v>
      </c>
      <c r="I6875" s="168">
        <f t="shared" si="1492"/>
        <v>807910.88371468359</v>
      </c>
      <c r="J6875" s="168">
        <f t="shared" si="1494"/>
        <v>738980.76965340541</v>
      </c>
      <c r="K6875" s="94"/>
      <c r="L6875" s="265">
        <f t="shared" si="1493"/>
        <v>307872.10386857862</v>
      </c>
      <c r="M6875" s="265">
        <f>$G6875*NonHospFrac+theModel!$H6875*NonHospFrac</f>
        <v>500038.77984610491</v>
      </c>
      <c r="N6875" s="266">
        <f t="shared" si="1495"/>
        <v>807910.88371468359</v>
      </c>
      <c r="O6875" s="158"/>
      <c r="P6875" s="265">
        <f t="shared" si="1496"/>
        <v>281604.7770337534</v>
      </c>
      <c r="Q6875" s="265">
        <f t="shared" si="1497"/>
        <v>500037.21959548589</v>
      </c>
      <c r="R6875" s="266">
        <f t="shared" si="1498"/>
        <v>781641.99662923929</v>
      </c>
    </row>
    <row r="6876" spans="1:18" x14ac:dyDescent="0.25">
      <c r="A6876" s="81">
        <v>6845</v>
      </c>
      <c r="B6876" s="93">
        <f t="shared" si="1487"/>
        <v>3.9840939704797317E-57</v>
      </c>
      <c r="C6876" s="178">
        <f t="shared" si="1488"/>
        <v>3.9751065406358914E-57</v>
      </c>
      <c r="D6876" s="165">
        <f t="shared" si="1489"/>
        <v>2.2558277767625785E-3</v>
      </c>
      <c r="E6876" s="166">
        <f t="shared" si="1499"/>
        <v>24.291375447755232</v>
      </c>
      <c r="F6876" s="167">
        <f t="shared" si="1500"/>
        <v>15.443396959716667</v>
      </c>
      <c r="G6876" s="167">
        <f t="shared" si="1490"/>
        <v>536689.28929508396</v>
      </c>
      <c r="H6876" s="167">
        <f t="shared" si="1491"/>
        <v>271299.98899881309</v>
      </c>
      <c r="I6876" s="168">
        <f t="shared" si="1492"/>
        <v>807989.27829389705</v>
      </c>
      <c r="J6876" s="168">
        <f t="shared" si="1494"/>
        <v>739040.07701383077</v>
      </c>
      <c r="K6876" s="94"/>
      <c r="L6876" s="265">
        <f t="shared" si="1493"/>
        <v>307901.97783676104</v>
      </c>
      <c r="M6876" s="265">
        <f>$G6876*NonHospFrac+theModel!$H6876*NonHospFrac</f>
        <v>500087.30045713589</v>
      </c>
      <c r="N6876" s="266">
        <f t="shared" si="1495"/>
        <v>807989.27829389693</v>
      </c>
      <c r="O6876" s="158"/>
      <c r="P6876" s="265">
        <f t="shared" si="1496"/>
        <v>281627.37739995355</v>
      </c>
      <c r="Q6876" s="265">
        <f t="shared" si="1497"/>
        <v>500085.74020651687</v>
      </c>
      <c r="R6876" s="266">
        <f t="shared" si="1498"/>
        <v>781713.11760647036</v>
      </c>
    </row>
    <row r="6877" spans="1:18" x14ac:dyDescent="0.25">
      <c r="A6877" s="81">
        <v>6846</v>
      </c>
      <c r="B6877" s="93">
        <f t="shared" si="1487"/>
        <v>3.9096692653587904E-57</v>
      </c>
      <c r="C6877" s="178">
        <f t="shared" si="1488"/>
        <v>3.9008497248320388E-57</v>
      </c>
      <c r="D6877" s="165">
        <f t="shared" si="1489"/>
        <v>2.2558277767625785E-3</v>
      </c>
      <c r="E6877" s="166">
        <f t="shared" si="1499"/>
        <v>24.291375447755232</v>
      </c>
      <c r="F6877" s="167">
        <f t="shared" si="1500"/>
        <v>15.44565278749343</v>
      </c>
      <c r="G6877" s="167">
        <f t="shared" si="1490"/>
        <v>536767.68387429742</v>
      </c>
      <c r="H6877" s="167">
        <f t="shared" si="1491"/>
        <v>271299.98899881309</v>
      </c>
      <c r="I6877" s="168">
        <f t="shared" si="1492"/>
        <v>808067.67287311051</v>
      </c>
      <c r="J6877" s="168">
        <f t="shared" si="1494"/>
        <v>739099.38195677137</v>
      </c>
      <c r="K6877" s="94"/>
      <c r="L6877" s="265">
        <f t="shared" si="1493"/>
        <v>307931.85180494352</v>
      </c>
      <c r="M6877" s="265">
        <f>$G6877*NonHospFrac+theModel!$H6877*NonHospFrac</f>
        <v>500135.82106816699</v>
      </c>
      <c r="N6877" s="266">
        <f t="shared" si="1495"/>
        <v>808067.67287311051</v>
      </c>
      <c r="O6877" s="158"/>
      <c r="P6877" s="265">
        <f t="shared" si="1496"/>
        <v>281649.97684491833</v>
      </c>
      <c r="Q6877" s="265">
        <f t="shared" si="1497"/>
        <v>500134.26081754797</v>
      </c>
      <c r="R6877" s="266">
        <f t="shared" si="1498"/>
        <v>781784.23766246624</v>
      </c>
    </row>
    <row r="6878" spans="1:18" x14ac:dyDescent="0.25">
      <c r="A6878" s="81">
        <v>6847</v>
      </c>
      <c r="B6878" s="93">
        <f t="shared" si="1487"/>
        <v>3.8366348479101225E-57</v>
      </c>
      <c r="C6878" s="178">
        <f t="shared" si="1488"/>
        <v>3.8279800604509114E-57</v>
      </c>
      <c r="D6878" s="165">
        <f t="shared" si="1489"/>
        <v>2.2558277767625785E-3</v>
      </c>
      <c r="E6878" s="166">
        <f t="shared" si="1499"/>
        <v>24.291375447755232</v>
      </c>
      <c r="F6878" s="167">
        <f t="shared" si="1500"/>
        <v>15.447908615270192</v>
      </c>
      <c r="G6878" s="167">
        <f t="shared" si="1490"/>
        <v>536846.07845351088</v>
      </c>
      <c r="H6878" s="167">
        <f t="shared" si="1491"/>
        <v>271299.98899881309</v>
      </c>
      <c r="I6878" s="168">
        <f t="shared" si="1492"/>
        <v>808146.06745232397</v>
      </c>
      <c r="J6878" s="168">
        <f t="shared" si="1494"/>
        <v>739158.6844823258</v>
      </c>
      <c r="K6878" s="94"/>
      <c r="L6878" s="265">
        <f t="shared" si="1493"/>
        <v>307961.72577312595</v>
      </c>
      <c r="M6878" s="265">
        <f>$G6878*NonHospFrac+theModel!$H6878*NonHospFrac</f>
        <v>500184.34167919797</v>
      </c>
      <c r="N6878" s="266">
        <f t="shared" si="1495"/>
        <v>808146.06745232386</v>
      </c>
      <c r="O6878" s="158"/>
      <c r="P6878" s="265">
        <f t="shared" si="1496"/>
        <v>281672.57536868518</v>
      </c>
      <c r="Q6878" s="265">
        <f t="shared" si="1497"/>
        <v>500182.78142857895</v>
      </c>
      <c r="R6878" s="266">
        <f t="shared" si="1498"/>
        <v>781855.35679726419</v>
      </c>
    </row>
    <row r="6879" spans="1:18" x14ac:dyDescent="0.25">
      <c r="A6879" s="81">
        <v>6848</v>
      </c>
      <c r="B6879" s="93">
        <f t="shared" ref="B6879:B6942" si="1501">Constant*EXP(PowerTerm*(A6879)/7)</f>
        <v>3.7649647469215012E-57</v>
      </c>
      <c r="C6879" s="178">
        <f t="shared" ref="C6879:C6942" si="1502">(1-theFloor)*B6879</f>
        <v>3.7564716348668638E-57</v>
      </c>
      <c r="D6879" s="165">
        <f t="shared" ref="D6879:D6942" si="1503">theFloor</f>
        <v>2.2558277767625785E-3</v>
      </c>
      <c r="E6879" s="166">
        <f t="shared" si="1499"/>
        <v>24.291375447755232</v>
      </c>
      <c r="F6879" s="167">
        <f t="shared" si="1500"/>
        <v>15.450164443046955</v>
      </c>
      <c r="G6879" s="167">
        <f t="shared" ref="G6879:G6942" si="1504">$B$22*F6879*totInfected/365.25</f>
        <v>536924.47303272435</v>
      </c>
      <c r="H6879" s="167">
        <f t="shared" ref="H6879:H6942" si="1505">lostQALYs_Injured*E6879*totInfected/365.25</f>
        <v>271299.98899881309</v>
      </c>
      <c r="I6879" s="168">
        <f t="shared" ref="I6879:I6942" si="1506">H6879+G6879</f>
        <v>808224.46203153743</v>
      </c>
      <c r="J6879" s="168">
        <f t="shared" si="1494"/>
        <v>739217.98459059256</v>
      </c>
      <c r="K6879" s="94"/>
      <c r="L6879" s="265">
        <f t="shared" ref="L6879:L6942" si="1507">$G6879*HospFrac+$H6879*HospFrac</f>
        <v>307991.59974130837</v>
      </c>
      <c r="M6879" s="265">
        <f>$G6879*NonHospFrac+theModel!$H6879*NonHospFrac</f>
        <v>500232.86229022895</v>
      </c>
      <c r="N6879" s="266">
        <f t="shared" si="1495"/>
        <v>808224.46203153732</v>
      </c>
      <c r="O6879" s="158"/>
      <c r="P6879" s="265">
        <f t="shared" si="1496"/>
        <v>281695.17297129176</v>
      </c>
      <c r="Q6879" s="265">
        <f t="shared" si="1497"/>
        <v>500231.30203960993</v>
      </c>
      <c r="R6879" s="266">
        <f t="shared" si="1498"/>
        <v>781926.47501090169</v>
      </c>
    </row>
    <row r="6880" spans="1:18" x14ac:dyDescent="0.25">
      <c r="A6880" s="81">
        <v>6849</v>
      </c>
      <c r="B6880" s="93">
        <f t="shared" si="1501"/>
        <v>3.6946334763348704E-57</v>
      </c>
      <c r="C6880" s="178">
        <f t="shared" si="1502"/>
        <v>3.6862990195139972E-57</v>
      </c>
      <c r="D6880" s="165">
        <f t="shared" si="1503"/>
        <v>2.2558277767625785E-3</v>
      </c>
      <c r="E6880" s="166">
        <f t="shared" si="1499"/>
        <v>24.291375447755232</v>
      </c>
      <c r="F6880" s="167">
        <f t="shared" si="1500"/>
        <v>15.452420270823717</v>
      </c>
      <c r="G6880" s="167">
        <f t="shared" si="1504"/>
        <v>537002.86761193769</v>
      </c>
      <c r="H6880" s="167">
        <f t="shared" si="1505"/>
        <v>271299.98899881309</v>
      </c>
      <c r="I6880" s="168">
        <f t="shared" si="1506"/>
        <v>808302.85661075078</v>
      </c>
      <c r="J6880" s="168">
        <f t="shared" ref="J6880:J6943" si="1508">J6879+(I6880-I6879)/(1+discountDaily)^A6880</f>
        <v>739277.28228167002</v>
      </c>
      <c r="K6880" s="94"/>
      <c r="L6880" s="265">
        <f t="shared" si="1507"/>
        <v>308021.47370949079</v>
      </c>
      <c r="M6880" s="265">
        <f>$G6880*NonHospFrac+theModel!$H6880*NonHospFrac</f>
        <v>500281.38290125993</v>
      </c>
      <c r="N6880" s="266">
        <f t="shared" ref="N6880:N6943" si="1509">L6880+M6880</f>
        <v>808302.85661075078</v>
      </c>
      <c r="O6880" s="158"/>
      <c r="P6880" s="265">
        <f t="shared" ref="P6880:P6943" si="1510">P6879+(L6880-L6879)/(1+discountDaily)^A6880</f>
        <v>281717.76965277555</v>
      </c>
      <c r="Q6880" s="265">
        <f t="shared" ref="Q6880:Q6943" si="1511">Q6879+(M6880-M6879)/(1+discountDaily)^B6880</f>
        <v>500279.82265064091</v>
      </c>
      <c r="R6880" s="266">
        <f t="shared" ref="R6880:R6943" si="1512">P6880+Q6880</f>
        <v>781997.59230341646</v>
      </c>
    </row>
    <row r="6881" spans="1:18" x14ac:dyDescent="0.25">
      <c r="A6881" s="81">
        <v>6850</v>
      </c>
      <c r="B6881" s="93">
        <f t="shared" si="1501"/>
        <v>3.6256160261834446E-57</v>
      </c>
      <c r="C6881" s="178">
        <f t="shared" si="1502"/>
        <v>3.6174372608437045E-57</v>
      </c>
      <c r="D6881" s="165">
        <f t="shared" si="1503"/>
        <v>2.2558277767625785E-3</v>
      </c>
      <c r="E6881" s="166">
        <f t="shared" ref="E6881:E6944" si="1513">C6881+E6880</f>
        <v>24.291375447755232</v>
      </c>
      <c r="F6881" s="167">
        <f t="shared" ref="F6881:F6944" si="1514">D6881+F6880</f>
        <v>15.45467609860048</v>
      </c>
      <c r="G6881" s="167">
        <f t="shared" si="1504"/>
        <v>537081.26219115115</v>
      </c>
      <c r="H6881" s="167">
        <f t="shared" si="1505"/>
        <v>271299.98899881309</v>
      </c>
      <c r="I6881" s="168">
        <f t="shared" si="1506"/>
        <v>808381.25118996424</v>
      </c>
      <c r="J6881" s="168">
        <f t="shared" si="1508"/>
        <v>739336.5775556569</v>
      </c>
      <c r="K6881" s="94"/>
      <c r="L6881" s="265">
        <f t="shared" si="1507"/>
        <v>308051.34767767321</v>
      </c>
      <c r="M6881" s="265">
        <f>$G6881*NonHospFrac+theModel!$H6881*NonHospFrac</f>
        <v>500329.90351229103</v>
      </c>
      <c r="N6881" s="266">
        <f t="shared" si="1509"/>
        <v>808381.25118996424</v>
      </c>
      <c r="O6881" s="158"/>
      <c r="P6881" s="265">
        <f t="shared" si="1510"/>
        <v>281740.36541317409</v>
      </c>
      <c r="Q6881" s="265">
        <f t="shared" si="1511"/>
        <v>500328.34326167201</v>
      </c>
      <c r="R6881" s="266">
        <f t="shared" si="1512"/>
        <v>782068.7086748461</v>
      </c>
    </row>
    <row r="6882" spans="1:18" x14ac:dyDescent="0.25">
      <c r="A6882" s="81">
        <v>6851</v>
      </c>
      <c r="B6882" s="93">
        <f t="shared" si="1501"/>
        <v>3.5578878536981019E-57</v>
      </c>
      <c r="C6882" s="178">
        <f t="shared" si="1502"/>
        <v>3.5498618714511236E-57</v>
      </c>
      <c r="D6882" s="165">
        <f t="shared" si="1503"/>
        <v>2.2558277767625785E-3</v>
      </c>
      <c r="E6882" s="166">
        <f t="shared" si="1513"/>
        <v>24.291375447755232</v>
      </c>
      <c r="F6882" s="167">
        <f t="shared" si="1514"/>
        <v>15.456931926377242</v>
      </c>
      <c r="G6882" s="167">
        <f t="shared" si="1504"/>
        <v>537159.6567703645</v>
      </c>
      <c r="H6882" s="167">
        <f t="shared" si="1505"/>
        <v>271299.98899881309</v>
      </c>
      <c r="I6882" s="168">
        <f t="shared" si="1506"/>
        <v>808459.64576917759</v>
      </c>
      <c r="J6882" s="168">
        <f t="shared" si="1508"/>
        <v>739395.87041265168</v>
      </c>
      <c r="K6882" s="94"/>
      <c r="L6882" s="265">
        <f t="shared" si="1507"/>
        <v>308081.22164585564</v>
      </c>
      <c r="M6882" s="265">
        <f>$G6882*NonHospFrac+theModel!$H6882*NonHospFrac</f>
        <v>500378.42412332189</v>
      </c>
      <c r="N6882" s="266">
        <f t="shared" si="1509"/>
        <v>808459.64576917747</v>
      </c>
      <c r="O6882" s="158"/>
      <c r="P6882" s="265">
        <f t="shared" si="1510"/>
        <v>281762.96025252499</v>
      </c>
      <c r="Q6882" s="265">
        <f t="shared" si="1511"/>
        <v>500376.86387270287</v>
      </c>
      <c r="R6882" s="266">
        <f t="shared" si="1512"/>
        <v>782139.82412522787</v>
      </c>
    </row>
    <row r="6883" spans="1:18" x14ac:dyDescent="0.25">
      <c r="A6883" s="81">
        <v>6852</v>
      </c>
      <c r="B6883" s="93">
        <f t="shared" si="1501"/>
        <v>3.4914248745799221E-57</v>
      </c>
      <c r="C6883" s="178">
        <f t="shared" si="1502"/>
        <v>3.4835488213673649E-57</v>
      </c>
      <c r="D6883" s="165">
        <f t="shared" si="1503"/>
        <v>2.2558277767625785E-3</v>
      </c>
      <c r="E6883" s="166">
        <f t="shared" si="1513"/>
        <v>24.291375447755232</v>
      </c>
      <c r="F6883" s="167">
        <f t="shared" si="1514"/>
        <v>15.459187754154005</v>
      </c>
      <c r="G6883" s="167">
        <f t="shared" si="1504"/>
        <v>537238.05134957808</v>
      </c>
      <c r="H6883" s="167">
        <f t="shared" si="1505"/>
        <v>271299.98899881309</v>
      </c>
      <c r="I6883" s="168">
        <f t="shared" si="1506"/>
        <v>808538.04034839117</v>
      </c>
      <c r="J6883" s="168">
        <f t="shared" si="1508"/>
        <v>739455.16085275298</v>
      </c>
      <c r="K6883" s="94"/>
      <c r="L6883" s="265">
        <f t="shared" si="1507"/>
        <v>308111.09561403812</v>
      </c>
      <c r="M6883" s="265">
        <f>$G6883*NonHospFrac+theModel!$H6883*NonHospFrac</f>
        <v>500426.94473435299</v>
      </c>
      <c r="N6883" s="266">
        <f t="shared" si="1509"/>
        <v>808538.04034839105</v>
      </c>
      <c r="O6883" s="158"/>
      <c r="P6883" s="265">
        <f t="shared" si="1510"/>
        <v>281785.5541708658</v>
      </c>
      <c r="Q6883" s="265">
        <f t="shared" si="1511"/>
        <v>500425.38448373397</v>
      </c>
      <c r="R6883" s="266">
        <f t="shared" si="1512"/>
        <v>782210.93865459971</v>
      </c>
    </row>
    <row r="6884" spans="1:18" x14ac:dyDescent="0.25">
      <c r="A6884" s="81">
        <v>6853</v>
      </c>
      <c r="B6884" s="93">
        <f t="shared" si="1501"/>
        <v>3.4262034544357473E-57</v>
      </c>
      <c r="C6884" s="178">
        <f t="shared" si="1502"/>
        <v>3.4184745295143909E-57</v>
      </c>
      <c r="D6884" s="165">
        <f t="shared" si="1503"/>
        <v>2.2558277767625785E-3</v>
      </c>
      <c r="E6884" s="166">
        <f t="shared" si="1513"/>
        <v>24.291375447755232</v>
      </c>
      <c r="F6884" s="167">
        <f t="shared" si="1514"/>
        <v>15.461443581930768</v>
      </c>
      <c r="G6884" s="167">
        <f t="shared" si="1504"/>
        <v>537316.44592879142</v>
      </c>
      <c r="H6884" s="167">
        <f t="shared" si="1505"/>
        <v>271299.98899881309</v>
      </c>
      <c r="I6884" s="168">
        <f t="shared" si="1506"/>
        <v>808616.43492760451</v>
      </c>
      <c r="J6884" s="168">
        <f t="shared" si="1508"/>
        <v>739514.44887605903</v>
      </c>
      <c r="K6884" s="94"/>
      <c r="L6884" s="265">
        <f t="shared" si="1507"/>
        <v>308140.96958222054</v>
      </c>
      <c r="M6884" s="265">
        <f>$G6884*NonHospFrac+theModel!$H6884*NonHospFrac</f>
        <v>500475.46534538397</v>
      </c>
      <c r="N6884" s="266">
        <f t="shared" si="1509"/>
        <v>808616.43492760451</v>
      </c>
      <c r="O6884" s="158"/>
      <c r="P6884" s="265">
        <f t="shared" si="1510"/>
        <v>281808.14716823399</v>
      </c>
      <c r="Q6884" s="265">
        <f t="shared" si="1511"/>
        <v>500473.90509476495</v>
      </c>
      <c r="R6884" s="266">
        <f t="shared" si="1512"/>
        <v>782282.05226299888</v>
      </c>
    </row>
    <row r="6885" spans="1:18" x14ac:dyDescent="0.25">
      <c r="A6885" s="81">
        <v>6854</v>
      </c>
      <c r="B6885" s="93">
        <f t="shared" si="1501"/>
        <v>3.3622004003737399E-57</v>
      </c>
      <c r="C6885" s="178">
        <f t="shared" si="1502"/>
        <v>3.3546158553195347E-57</v>
      </c>
      <c r="D6885" s="165">
        <f t="shared" si="1503"/>
        <v>2.2558277767625785E-3</v>
      </c>
      <c r="E6885" s="166">
        <f t="shared" si="1513"/>
        <v>24.291375447755232</v>
      </c>
      <c r="F6885" s="167">
        <f t="shared" si="1514"/>
        <v>15.46369940970753</v>
      </c>
      <c r="G6885" s="167">
        <f t="shared" si="1504"/>
        <v>537394.84050800477</v>
      </c>
      <c r="H6885" s="167">
        <f t="shared" si="1505"/>
        <v>271299.98899881309</v>
      </c>
      <c r="I6885" s="168">
        <f t="shared" si="1506"/>
        <v>808694.82950681786</v>
      </c>
      <c r="J6885" s="168">
        <f t="shared" si="1508"/>
        <v>739573.73448266857</v>
      </c>
      <c r="K6885" s="94"/>
      <c r="L6885" s="265">
        <f t="shared" si="1507"/>
        <v>308170.8435504029</v>
      </c>
      <c r="M6885" s="265">
        <f>$G6885*NonHospFrac+theModel!$H6885*NonHospFrac</f>
        <v>500523.98595641495</v>
      </c>
      <c r="N6885" s="266">
        <f t="shared" si="1509"/>
        <v>808694.82950681786</v>
      </c>
      <c r="O6885" s="158"/>
      <c r="P6885" s="265">
        <f t="shared" si="1510"/>
        <v>281830.73924466706</v>
      </c>
      <c r="Q6885" s="265">
        <f t="shared" si="1511"/>
        <v>500522.42570579593</v>
      </c>
      <c r="R6885" s="266">
        <f t="shared" si="1512"/>
        <v>782353.16495046299</v>
      </c>
    </row>
    <row r="6886" spans="1:18" x14ac:dyDescent="0.25">
      <c r="A6886" s="81">
        <v>6855</v>
      </c>
      <c r="B6886" s="93">
        <f t="shared" si="1501"/>
        <v>3.2993929527559326E-57</v>
      </c>
      <c r="C6886" s="178">
        <f t="shared" si="1502"/>
        <v>3.291950090486651E-57</v>
      </c>
      <c r="D6886" s="165">
        <f t="shared" si="1503"/>
        <v>2.2558277767625785E-3</v>
      </c>
      <c r="E6886" s="166">
        <f t="shared" si="1513"/>
        <v>24.291375447755232</v>
      </c>
      <c r="F6886" s="167">
        <f t="shared" si="1514"/>
        <v>15.465955237484293</v>
      </c>
      <c r="G6886" s="167">
        <f t="shared" si="1504"/>
        <v>537473.23508721823</v>
      </c>
      <c r="H6886" s="167">
        <f t="shared" si="1505"/>
        <v>271299.98899881309</v>
      </c>
      <c r="I6886" s="168">
        <f t="shared" si="1506"/>
        <v>808773.22408603132</v>
      </c>
      <c r="J6886" s="168">
        <f t="shared" si="1508"/>
        <v>739633.0176726802</v>
      </c>
      <c r="K6886" s="94"/>
      <c r="L6886" s="265">
        <f t="shared" si="1507"/>
        <v>308200.71751858538</v>
      </c>
      <c r="M6886" s="265">
        <f>$G6886*NonHospFrac+theModel!$H6886*NonHospFrac</f>
        <v>500572.50656744593</v>
      </c>
      <c r="N6886" s="266">
        <f t="shared" si="1509"/>
        <v>808773.22408603132</v>
      </c>
      <c r="O6886" s="158"/>
      <c r="P6886" s="265">
        <f t="shared" si="1510"/>
        <v>281853.33040020271</v>
      </c>
      <c r="Q6886" s="265">
        <f t="shared" si="1511"/>
        <v>500570.94631682691</v>
      </c>
      <c r="R6886" s="266">
        <f t="shared" si="1512"/>
        <v>782424.27671702963</v>
      </c>
    </row>
    <row r="6887" spans="1:18" x14ac:dyDescent="0.25">
      <c r="A6887" s="81">
        <v>6856</v>
      </c>
      <c r="B6887" s="93">
        <f t="shared" si="1501"/>
        <v>3.2377587771048481E-57</v>
      </c>
      <c r="C6887" s="178">
        <f t="shared" si="1502"/>
        <v>3.230454950920998E-57</v>
      </c>
      <c r="D6887" s="165">
        <f t="shared" si="1503"/>
        <v>2.2558277767625785E-3</v>
      </c>
      <c r="E6887" s="166">
        <f t="shared" si="1513"/>
        <v>24.291375447755232</v>
      </c>
      <c r="F6887" s="167">
        <f t="shared" si="1514"/>
        <v>15.468211065261055</v>
      </c>
      <c r="G6887" s="167">
        <f t="shared" si="1504"/>
        <v>537551.62966643169</v>
      </c>
      <c r="H6887" s="167">
        <f t="shared" si="1505"/>
        <v>271299.98899881309</v>
      </c>
      <c r="I6887" s="168">
        <f t="shared" si="1506"/>
        <v>808851.61866524478</v>
      </c>
      <c r="J6887" s="168">
        <f t="shared" si="1508"/>
        <v>739692.29844619229</v>
      </c>
      <c r="K6887" s="94"/>
      <c r="L6887" s="265">
        <f t="shared" si="1507"/>
        <v>308230.59148676781</v>
      </c>
      <c r="M6887" s="265">
        <f>$G6887*NonHospFrac+theModel!$H6887*NonHospFrac</f>
        <v>500621.02717847691</v>
      </c>
      <c r="N6887" s="266">
        <f t="shared" si="1509"/>
        <v>808851.61866524466</v>
      </c>
      <c r="O6887" s="158"/>
      <c r="P6887" s="265">
        <f t="shared" si="1510"/>
        <v>281875.92063487833</v>
      </c>
      <c r="Q6887" s="265">
        <f t="shared" si="1511"/>
        <v>500619.46692785789</v>
      </c>
      <c r="R6887" s="266">
        <f t="shared" si="1512"/>
        <v>782495.38756273617</v>
      </c>
    </row>
    <row r="6888" spans="1:18" x14ac:dyDescent="0.25">
      <c r="A6888" s="81">
        <v>6857</v>
      </c>
      <c r="B6888" s="93">
        <f t="shared" si="1501"/>
        <v>3.1772759561613065E-57</v>
      </c>
      <c r="C6888" s="178">
        <f t="shared" si="1502"/>
        <v>3.1701085688049581E-57</v>
      </c>
      <c r="D6888" s="165">
        <f t="shared" si="1503"/>
        <v>2.2558277767625785E-3</v>
      </c>
      <c r="E6888" s="166">
        <f t="shared" si="1513"/>
        <v>24.291375447755232</v>
      </c>
      <c r="F6888" s="167">
        <f t="shared" si="1514"/>
        <v>15.470466893037818</v>
      </c>
      <c r="G6888" s="167">
        <f t="shared" si="1504"/>
        <v>537630.02424564504</v>
      </c>
      <c r="H6888" s="167">
        <f t="shared" si="1505"/>
        <v>271299.98899881309</v>
      </c>
      <c r="I6888" s="168">
        <f t="shared" si="1506"/>
        <v>808930.01324445812</v>
      </c>
      <c r="J6888" s="168">
        <f t="shared" si="1508"/>
        <v>739751.57680330321</v>
      </c>
      <c r="K6888" s="94"/>
      <c r="L6888" s="265">
        <f t="shared" si="1507"/>
        <v>308260.46545495023</v>
      </c>
      <c r="M6888" s="265">
        <f>$G6888*NonHospFrac+theModel!$H6888*NonHospFrac</f>
        <v>500669.54778950789</v>
      </c>
      <c r="N6888" s="266">
        <f t="shared" si="1509"/>
        <v>808930.01324445812</v>
      </c>
      <c r="O6888" s="158"/>
      <c r="P6888" s="265">
        <f t="shared" si="1510"/>
        <v>281898.50994873152</v>
      </c>
      <c r="Q6888" s="265">
        <f t="shared" si="1511"/>
        <v>500667.98753888888</v>
      </c>
      <c r="R6888" s="266">
        <f t="shared" si="1512"/>
        <v>782566.49748762045</v>
      </c>
    </row>
    <row r="6889" spans="1:18" x14ac:dyDescent="0.25">
      <c r="A6889" s="81">
        <v>6858</v>
      </c>
      <c r="B6889" s="93">
        <f t="shared" si="1501"/>
        <v>3.1179229820905946E-57</v>
      </c>
      <c r="C6889" s="178">
        <f t="shared" si="1502"/>
        <v>3.1108894848217884E-57</v>
      </c>
      <c r="D6889" s="165">
        <f t="shared" si="1503"/>
        <v>2.2558277767625785E-3</v>
      </c>
      <c r="E6889" s="166">
        <f t="shared" si="1513"/>
        <v>24.291375447755232</v>
      </c>
      <c r="F6889" s="167">
        <f t="shared" si="1514"/>
        <v>15.472722720814581</v>
      </c>
      <c r="G6889" s="167">
        <f t="shared" si="1504"/>
        <v>537708.4188248585</v>
      </c>
      <c r="H6889" s="167">
        <f t="shared" si="1505"/>
        <v>271299.98899881309</v>
      </c>
      <c r="I6889" s="168">
        <f t="shared" si="1506"/>
        <v>809008.40782367159</v>
      </c>
      <c r="J6889" s="168">
        <f t="shared" si="1508"/>
        <v>739810.85274411167</v>
      </c>
      <c r="K6889" s="94"/>
      <c r="L6889" s="265">
        <f t="shared" si="1507"/>
        <v>308290.33942313259</v>
      </c>
      <c r="M6889" s="265">
        <f>$G6889*NonHospFrac+theModel!$H6889*NonHospFrac</f>
        <v>500718.06840053888</v>
      </c>
      <c r="N6889" s="266">
        <f t="shared" si="1509"/>
        <v>809008.40782367147</v>
      </c>
      <c r="O6889" s="158"/>
      <c r="P6889" s="265">
        <f t="shared" si="1510"/>
        <v>281921.09834179975</v>
      </c>
      <c r="Q6889" s="265">
        <f t="shared" si="1511"/>
        <v>500716.50814991986</v>
      </c>
      <c r="R6889" s="266">
        <f t="shared" si="1512"/>
        <v>782637.60649171961</v>
      </c>
    </row>
    <row r="6890" spans="1:18" x14ac:dyDescent="0.25">
      <c r="A6890" s="81">
        <v>6859</v>
      </c>
      <c r="B6890" s="93">
        <f t="shared" si="1501"/>
        <v>3.0596787488342296E-57</v>
      </c>
      <c r="C6890" s="178">
        <f t="shared" si="1502"/>
        <v>3.0527766405246394E-57</v>
      </c>
      <c r="D6890" s="165">
        <f t="shared" si="1503"/>
        <v>2.2558277767625785E-3</v>
      </c>
      <c r="E6890" s="166">
        <f t="shared" si="1513"/>
        <v>24.291375447755232</v>
      </c>
      <c r="F6890" s="167">
        <f t="shared" si="1514"/>
        <v>15.474978548591343</v>
      </c>
      <c r="G6890" s="167">
        <f t="shared" si="1504"/>
        <v>537786.81340407196</v>
      </c>
      <c r="H6890" s="167">
        <f t="shared" si="1505"/>
        <v>271299.98899881309</v>
      </c>
      <c r="I6890" s="168">
        <f t="shared" si="1506"/>
        <v>809086.80240288505</v>
      </c>
      <c r="J6890" s="168">
        <f t="shared" si="1508"/>
        <v>739870.12626871618</v>
      </c>
      <c r="K6890" s="94"/>
      <c r="L6890" s="265">
        <f t="shared" si="1507"/>
        <v>308320.21339131508</v>
      </c>
      <c r="M6890" s="265">
        <f>$G6890*NonHospFrac+theModel!$H6890*NonHospFrac</f>
        <v>500766.58901156997</v>
      </c>
      <c r="N6890" s="266">
        <f t="shared" si="1509"/>
        <v>809086.80240288505</v>
      </c>
      <c r="O6890" s="158"/>
      <c r="P6890" s="265">
        <f t="shared" si="1510"/>
        <v>281943.68581412069</v>
      </c>
      <c r="Q6890" s="265">
        <f t="shared" si="1511"/>
        <v>500765.02876095095</v>
      </c>
      <c r="R6890" s="266">
        <f t="shared" si="1512"/>
        <v>782708.71457507159</v>
      </c>
    </row>
    <row r="6891" spans="1:18" x14ac:dyDescent="0.25">
      <c r="A6891" s="81">
        <v>6860</v>
      </c>
      <c r="B6891" s="93">
        <f t="shared" si="1501"/>
        <v>3.0025225446045943E-57</v>
      </c>
      <c r="C6891" s="178">
        <f t="shared" si="1502"/>
        <v>2.9957493708481192E-57</v>
      </c>
      <c r="D6891" s="165">
        <f t="shared" si="1503"/>
        <v>2.2558277767625785E-3</v>
      </c>
      <c r="E6891" s="166">
        <f t="shared" si="1513"/>
        <v>24.291375447755232</v>
      </c>
      <c r="F6891" s="167">
        <f t="shared" si="1514"/>
        <v>15.477234376368106</v>
      </c>
      <c r="G6891" s="167">
        <f t="shared" si="1504"/>
        <v>537865.20798328531</v>
      </c>
      <c r="H6891" s="167">
        <f t="shared" si="1505"/>
        <v>271299.98899881309</v>
      </c>
      <c r="I6891" s="168">
        <f t="shared" si="1506"/>
        <v>809165.19698209839</v>
      </c>
      <c r="J6891" s="168">
        <f t="shared" si="1508"/>
        <v>739929.39737721498</v>
      </c>
      <c r="K6891" s="94"/>
      <c r="L6891" s="265">
        <f t="shared" si="1507"/>
        <v>308350.08735949744</v>
      </c>
      <c r="M6891" s="265">
        <f>$G6891*NonHospFrac+theModel!$H6891*NonHospFrac</f>
        <v>500815.10962260084</v>
      </c>
      <c r="N6891" s="266">
        <f t="shared" si="1509"/>
        <v>809165.19698209828</v>
      </c>
      <c r="O6891" s="158"/>
      <c r="P6891" s="265">
        <f t="shared" si="1510"/>
        <v>281966.27236573171</v>
      </c>
      <c r="Q6891" s="265">
        <f t="shared" si="1511"/>
        <v>500813.54937198182</v>
      </c>
      <c r="R6891" s="266">
        <f t="shared" si="1512"/>
        <v>782779.82173771353</v>
      </c>
    </row>
    <row r="6892" spans="1:18" x14ac:dyDescent="0.25">
      <c r="A6892" s="81">
        <v>6861</v>
      </c>
      <c r="B6892" s="93">
        <f t="shared" si="1501"/>
        <v>2.9464340445197757E-57</v>
      </c>
      <c r="C6892" s="178">
        <f t="shared" si="1502"/>
        <v>2.939787396759749E-57</v>
      </c>
      <c r="D6892" s="165">
        <f t="shared" si="1503"/>
        <v>2.2558277767625785E-3</v>
      </c>
      <c r="E6892" s="166">
        <f t="shared" si="1513"/>
        <v>24.291375447755232</v>
      </c>
      <c r="F6892" s="167">
        <f t="shared" si="1514"/>
        <v>15.479490204144868</v>
      </c>
      <c r="G6892" s="167">
        <f t="shared" si="1504"/>
        <v>537943.60256249877</v>
      </c>
      <c r="H6892" s="167">
        <f t="shared" si="1505"/>
        <v>271299.98899881309</v>
      </c>
      <c r="I6892" s="168">
        <f t="shared" si="1506"/>
        <v>809243.59156131186</v>
      </c>
      <c r="J6892" s="168">
        <f t="shared" si="1508"/>
        <v>739988.66606970679</v>
      </c>
      <c r="K6892" s="94"/>
      <c r="L6892" s="265">
        <f t="shared" si="1507"/>
        <v>308379.96132767992</v>
      </c>
      <c r="M6892" s="265">
        <f>$G6892*NonHospFrac+theModel!$H6892*NonHospFrac</f>
        <v>500863.63023363193</v>
      </c>
      <c r="N6892" s="266">
        <f t="shared" si="1509"/>
        <v>809243.59156131186</v>
      </c>
      <c r="O6892" s="158"/>
      <c r="P6892" s="265">
        <f t="shared" si="1510"/>
        <v>281988.85799667053</v>
      </c>
      <c r="Q6892" s="265">
        <f t="shared" si="1511"/>
        <v>500862.06998301292</v>
      </c>
      <c r="R6892" s="266">
        <f t="shared" si="1512"/>
        <v>782850.9279796835</v>
      </c>
    </row>
    <row r="6893" spans="1:18" x14ac:dyDescent="0.25">
      <c r="A6893" s="81">
        <v>6862</v>
      </c>
      <c r="B6893" s="93">
        <f t="shared" si="1501"/>
        <v>2.8913933033760735E-57</v>
      </c>
      <c r="C6893" s="178">
        <f t="shared" si="1502"/>
        <v>2.8848708180487724E-57</v>
      </c>
      <c r="D6893" s="165">
        <f t="shared" si="1503"/>
        <v>2.2558277767625785E-3</v>
      </c>
      <c r="E6893" s="166">
        <f t="shared" si="1513"/>
        <v>24.291375447755232</v>
      </c>
      <c r="F6893" s="167">
        <f t="shared" si="1514"/>
        <v>15.481746031921631</v>
      </c>
      <c r="G6893" s="167">
        <f t="shared" si="1504"/>
        <v>538021.99714171223</v>
      </c>
      <c r="H6893" s="167">
        <f t="shared" si="1505"/>
        <v>271299.98899881309</v>
      </c>
      <c r="I6893" s="168">
        <f t="shared" si="1506"/>
        <v>809321.98614052532</v>
      </c>
      <c r="J6893" s="168">
        <f t="shared" si="1508"/>
        <v>740047.93234629009</v>
      </c>
      <c r="K6893" s="94"/>
      <c r="L6893" s="265">
        <f t="shared" si="1507"/>
        <v>308409.83529586234</v>
      </c>
      <c r="M6893" s="265">
        <f>$G6893*NonHospFrac+theModel!$H6893*NonHospFrac</f>
        <v>500912.15084466292</v>
      </c>
      <c r="N6893" s="266">
        <f t="shared" si="1509"/>
        <v>809321.9861405252</v>
      </c>
      <c r="O6893" s="158"/>
      <c r="P6893" s="265">
        <f t="shared" si="1510"/>
        <v>282011.44270697451</v>
      </c>
      <c r="Q6893" s="265">
        <f t="shared" si="1511"/>
        <v>500910.5905940439</v>
      </c>
      <c r="R6893" s="266">
        <f t="shared" si="1512"/>
        <v>782922.03330101841</v>
      </c>
    </row>
    <row r="6894" spans="1:18" x14ac:dyDescent="0.25">
      <c r="A6894" s="81">
        <v>6863</v>
      </c>
      <c r="B6894" s="93">
        <f t="shared" si="1501"/>
        <v>2.8373807485550234E-57</v>
      </c>
      <c r="C6894" s="178">
        <f t="shared" si="1502"/>
        <v>2.8309801062491815E-57</v>
      </c>
      <c r="D6894" s="165">
        <f t="shared" si="1503"/>
        <v>2.2558277767625785E-3</v>
      </c>
      <c r="E6894" s="166">
        <f t="shared" si="1513"/>
        <v>24.291375447755232</v>
      </c>
      <c r="F6894" s="167">
        <f t="shared" si="1514"/>
        <v>15.484001859698393</v>
      </c>
      <c r="G6894" s="167">
        <f t="shared" si="1504"/>
        <v>538100.39172092557</v>
      </c>
      <c r="H6894" s="167">
        <f t="shared" si="1505"/>
        <v>271299.98899881309</v>
      </c>
      <c r="I6894" s="168">
        <f t="shared" si="1506"/>
        <v>809400.38071973866</v>
      </c>
      <c r="J6894" s="168">
        <f t="shared" si="1508"/>
        <v>740107.19620706316</v>
      </c>
      <c r="K6894" s="94"/>
      <c r="L6894" s="265">
        <f t="shared" si="1507"/>
        <v>308439.70926404477</v>
      </c>
      <c r="M6894" s="265">
        <f>$G6894*NonHospFrac+theModel!$H6894*NonHospFrac</f>
        <v>500960.6714556939</v>
      </c>
      <c r="N6894" s="266">
        <f t="shared" si="1509"/>
        <v>809400.38071973866</v>
      </c>
      <c r="O6894" s="158"/>
      <c r="P6894" s="265">
        <f t="shared" si="1510"/>
        <v>282034.02649668127</v>
      </c>
      <c r="Q6894" s="265">
        <f t="shared" si="1511"/>
        <v>500959.11120507488</v>
      </c>
      <c r="R6894" s="266">
        <f t="shared" si="1512"/>
        <v>782993.13770175609</v>
      </c>
    </row>
    <row r="6895" spans="1:18" x14ac:dyDescent="0.25">
      <c r="A6895" s="81">
        <v>6864</v>
      </c>
      <c r="B6895" s="93">
        <f t="shared" si="1501"/>
        <v>2.7843771730642321E-57</v>
      </c>
      <c r="C6895" s="178">
        <f t="shared" si="1502"/>
        <v>2.77809609769625E-57</v>
      </c>
      <c r="D6895" s="165">
        <f t="shared" si="1503"/>
        <v>2.2558277767625785E-3</v>
      </c>
      <c r="E6895" s="166">
        <f t="shared" si="1513"/>
        <v>24.291375447755232</v>
      </c>
      <c r="F6895" s="167">
        <f t="shared" si="1514"/>
        <v>15.486257687475156</v>
      </c>
      <c r="G6895" s="167">
        <f t="shared" si="1504"/>
        <v>538178.78630013904</v>
      </c>
      <c r="H6895" s="167">
        <f t="shared" si="1505"/>
        <v>271299.98899881309</v>
      </c>
      <c r="I6895" s="168">
        <f t="shared" si="1506"/>
        <v>809478.77529895213</v>
      </c>
      <c r="J6895" s="168">
        <f t="shared" si="1508"/>
        <v>740166.45765212469</v>
      </c>
      <c r="K6895" s="94"/>
      <c r="L6895" s="265">
        <f t="shared" si="1507"/>
        <v>308469.58323222719</v>
      </c>
      <c r="M6895" s="265">
        <f>$G6895*NonHospFrac+theModel!$H6895*NonHospFrac</f>
        <v>501009.19206672488</v>
      </c>
      <c r="N6895" s="266">
        <f t="shared" si="1509"/>
        <v>809478.77529895213</v>
      </c>
      <c r="O6895" s="158"/>
      <c r="P6895" s="265">
        <f t="shared" si="1510"/>
        <v>282056.60936582828</v>
      </c>
      <c r="Q6895" s="265">
        <f t="shared" si="1511"/>
        <v>501007.63181610586</v>
      </c>
      <c r="R6895" s="266">
        <f t="shared" si="1512"/>
        <v>783064.24118193414</v>
      </c>
    </row>
    <row r="6896" spans="1:18" x14ac:dyDescent="0.25">
      <c r="A6896" s="81">
        <v>6865</v>
      </c>
      <c r="B6896" s="93">
        <f t="shared" si="1501"/>
        <v>2.7323637287061049E-57</v>
      </c>
      <c r="C6896" s="178">
        <f t="shared" si="1502"/>
        <v>2.7261999867106708E-57</v>
      </c>
      <c r="D6896" s="165">
        <f t="shared" si="1503"/>
        <v>2.2558277767625785E-3</v>
      </c>
      <c r="E6896" s="166">
        <f t="shared" si="1513"/>
        <v>24.291375447755232</v>
      </c>
      <c r="F6896" s="167">
        <f t="shared" si="1514"/>
        <v>15.488513515251919</v>
      </c>
      <c r="G6896" s="167">
        <f t="shared" si="1504"/>
        <v>538257.1808793525</v>
      </c>
      <c r="H6896" s="167">
        <f t="shared" si="1505"/>
        <v>271299.98899881309</v>
      </c>
      <c r="I6896" s="168">
        <f t="shared" si="1506"/>
        <v>809557.16987816559</v>
      </c>
      <c r="J6896" s="168">
        <f t="shared" si="1508"/>
        <v>740225.71668157307</v>
      </c>
      <c r="K6896" s="94"/>
      <c r="L6896" s="265">
        <f t="shared" si="1507"/>
        <v>308499.45720040961</v>
      </c>
      <c r="M6896" s="265">
        <f>$G6896*NonHospFrac+theModel!$H6896*NonHospFrac</f>
        <v>501057.71267775598</v>
      </c>
      <c r="N6896" s="266">
        <f t="shared" si="1509"/>
        <v>809557.16987816559</v>
      </c>
      <c r="O6896" s="158"/>
      <c r="P6896" s="265">
        <f t="shared" si="1510"/>
        <v>282079.19131445308</v>
      </c>
      <c r="Q6896" s="265">
        <f t="shared" si="1511"/>
        <v>501056.15242713696</v>
      </c>
      <c r="R6896" s="266">
        <f t="shared" si="1512"/>
        <v>783135.34374159004</v>
      </c>
    </row>
    <row r="6897" spans="1:18" x14ac:dyDescent="0.25">
      <c r="A6897" s="81">
        <v>6866</v>
      </c>
      <c r="B6897" s="93">
        <f t="shared" si="1501"/>
        <v>2.6813219193766632E-57</v>
      </c>
      <c r="C6897" s="178">
        <f t="shared" si="1502"/>
        <v>2.6752733189124909E-57</v>
      </c>
      <c r="D6897" s="165">
        <f t="shared" si="1503"/>
        <v>2.2558277767625785E-3</v>
      </c>
      <c r="E6897" s="166">
        <f t="shared" si="1513"/>
        <v>24.291375447755232</v>
      </c>
      <c r="F6897" s="167">
        <f t="shared" si="1514"/>
        <v>15.490769343028681</v>
      </c>
      <c r="G6897" s="167">
        <f t="shared" si="1504"/>
        <v>538335.57545856584</v>
      </c>
      <c r="H6897" s="167">
        <f t="shared" si="1505"/>
        <v>271299.98899881309</v>
      </c>
      <c r="I6897" s="168">
        <f t="shared" si="1506"/>
        <v>809635.56445737893</v>
      </c>
      <c r="J6897" s="168">
        <f t="shared" si="1508"/>
        <v>740284.97329550667</v>
      </c>
      <c r="K6897" s="94"/>
      <c r="L6897" s="265">
        <f t="shared" si="1507"/>
        <v>308529.33116859203</v>
      </c>
      <c r="M6897" s="265">
        <f>$G6897*NonHospFrac+theModel!$H6897*NonHospFrac</f>
        <v>501106.23328878684</v>
      </c>
      <c r="N6897" s="266">
        <f t="shared" si="1509"/>
        <v>809635.56445737882</v>
      </c>
      <c r="O6897" s="158"/>
      <c r="P6897" s="265">
        <f t="shared" si="1510"/>
        <v>282101.77234259323</v>
      </c>
      <c r="Q6897" s="265">
        <f t="shared" si="1511"/>
        <v>501104.67303816782</v>
      </c>
      <c r="R6897" s="266">
        <f t="shared" si="1512"/>
        <v>783206.44538076106</v>
      </c>
    </row>
    <row r="6898" spans="1:18" x14ac:dyDescent="0.25">
      <c r="A6898" s="81">
        <v>6867</v>
      </c>
      <c r="B6898" s="93">
        <f t="shared" si="1501"/>
        <v>2.6312335944870291E-57</v>
      </c>
      <c r="C6898" s="178">
        <f t="shared" si="1502"/>
        <v>2.6252979846574345E-57</v>
      </c>
      <c r="D6898" s="165">
        <f t="shared" si="1503"/>
        <v>2.2558277767625785E-3</v>
      </c>
      <c r="E6898" s="166">
        <f t="shared" si="1513"/>
        <v>24.291375447755232</v>
      </c>
      <c r="F6898" s="167">
        <f t="shared" si="1514"/>
        <v>15.493025170805444</v>
      </c>
      <c r="G6898" s="167">
        <f t="shared" si="1504"/>
        <v>538413.97003777931</v>
      </c>
      <c r="H6898" s="167">
        <f t="shared" si="1505"/>
        <v>271299.98899881309</v>
      </c>
      <c r="I6898" s="168">
        <f t="shared" si="1506"/>
        <v>809713.95903659239</v>
      </c>
      <c r="J6898" s="168">
        <f t="shared" si="1508"/>
        <v>740344.22749402409</v>
      </c>
      <c r="K6898" s="94"/>
      <c r="L6898" s="265">
        <f t="shared" si="1507"/>
        <v>308559.20513677446</v>
      </c>
      <c r="M6898" s="265">
        <f>$G6898*NonHospFrac+theModel!$H6898*NonHospFrac</f>
        <v>501154.75389981794</v>
      </c>
      <c r="N6898" s="266">
        <f t="shared" si="1509"/>
        <v>809713.95903659239</v>
      </c>
      <c r="O6898" s="158"/>
      <c r="P6898" s="265">
        <f t="shared" si="1510"/>
        <v>282124.35245028621</v>
      </c>
      <c r="Q6898" s="265">
        <f t="shared" si="1511"/>
        <v>501153.19364919892</v>
      </c>
      <c r="R6898" s="266">
        <f t="shared" si="1512"/>
        <v>783277.54609948513</v>
      </c>
    </row>
    <row r="6899" spans="1:18" x14ac:dyDescent="0.25">
      <c r="A6899" s="81">
        <v>6868</v>
      </c>
      <c r="B6899" s="93">
        <f t="shared" si="1501"/>
        <v>2.5820809425102634E-57</v>
      </c>
      <c r="C6899" s="178">
        <f t="shared" si="1502"/>
        <v>2.5762562125982996E-57</v>
      </c>
      <c r="D6899" s="165">
        <f t="shared" si="1503"/>
        <v>2.2558277767625785E-3</v>
      </c>
      <c r="E6899" s="166">
        <f t="shared" si="1513"/>
        <v>24.291375447755232</v>
      </c>
      <c r="F6899" s="167">
        <f t="shared" si="1514"/>
        <v>15.495280998582206</v>
      </c>
      <c r="G6899" s="167">
        <f t="shared" si="1504"/>
        <v>538492.36461699265</v>
      </c>
      <c r="H6899" s="167">
        <f t="shared" si="1505"/>
        <v>271299.98899881309</v>
      </c>
      <c r="I6899" s="168">
        <f t="shared" si="1506"/>
        <v>809792.35361580574</v>
      </c>
      <c r="J6899" s="168">
        <f t="shared" si="1508"/>
        <v>740403.4792772237</v>
      </c>
      <c r="K6899" s="94"/>
      <c r="L6899" s="265">
        <f t="shared" si="1507"/>
        <v>308589.07910495688</v>
      </c>
      <c r="M6899" s="265">
        <f>$G6899*NonHospFrac+theModel!$H6899*NonHospFrac</f>
        <v>501203.2745108488</v>
      </c>
      <c r="N6899" s="266">
        <f t="shared" si="1509"/>
        <v>809792.35361580574</v>
      </c>
      <c r="O6899" s="158"/>
      <c r="P6899" s="265">
        <f t="shared" si="1510"/>
        <v>282146.93163756956</v>
      </c>
      <c r="Q6899" s="265">
        <f t="shared" si="1511"/>
        <v>501201.71426022978</v>
      </c>
      <c r="R6899" s="266">
        <f t="shared" si="1512"/>
        <v>783348.6458977994</v>
      </c>
    </row>
    <row r="6900" spans="1:18" x14ac:dyDescent="0.25">
      <c r="A6900" s="81">
        <v>6869</v>
      </c>
      <c r="B6900" s="93">
        <f t="shared" si="1501"/>
        <v>2.5338464846463395E-57</v>
      </c>
      <c r="C6900" s="178">
        <f t="shared" si="1502"/>
        <v>2.5281305633642221E-57</v>
      </c>
      <c r="D6900" s="165">
        <f t="shared" si="1503"/>
        <v>2.2558277767625785E-3</v>
      </c>
      <c r="E6900" s="166">
        <f t="shared" si="1513"/>
        <v>24.291375447755232</v>
      </c>
      <c r="F6900" s="167">
        <f t="shared" si="1514"/>
        <v>15.497536826358969</v>
      </c>
      <c r="G6900" s="167">
        <f t="shared" si="1504"/>
        <v>538570.75919620623</v>
      </c>
      <c r="H6900" s="167">
        <f t="shared" si="1505"/>
        <v>271299.98899881309</v>
      </c>
      <c r="I6900" s="168">
        <f t="shared" si="1506"/>
        <v>809870.74819501932</v>
      </c>
      <c r="J6900" s="168">
        <f t="shared" si="1508"/>
        <v>740462.7286452041</v>
      </c>
      <c r="K6900" s="94"/>
      <c r="L6900" s="265">
        <f t="shared" si="1507"/>
        <v>308618.95307313936</v>
      </c>
      <c r="M6900" s="265">
        <f>$G6900*NonHospFrac+theModel!$H6900*NonHospFrac</f>
        <v>501251.7951218799</v>
      </c>
      <c r="N6900" s="266">
        <f t="shared" si="1509"/>
        <v>809870.74819501932</v>
      </c>
      <c r="O6900" s="158"/>
      <c r="P6900" s="265">
        <f t="shared" si="1510"/>
        <v>282169.50990448083</v>
      </c>
      <c r="Q6900" s="265">
        <f t="shared" si="1511"/>
        <v>501250.23487126088</v>
      </c>
      <c r="R6900" s="266">
        <f t="shared" si="1512"/>
        <v>783419.74477574171</v>
      </c>
    </row>
    <row r="6901" spans="1:18" x14ac:dyDescent="0.25">
      <c r="A6901" s="81">
        <v>6870</v>
      </c>
      <c r="B6901" s="93">
        <f t="shared" si="1501"/>
        <v>2.4865130686078242E-57</v>
      </c>
      <c r="C6901" s="178">
        <f t="shared" si="1502"/>
        <v>2.4809039233603754E-57</v>
      </c>
      <c r="D6901" s="165">
        <f t="shared" si="1503"/>
        <v>2.2558277767625785E-3</v>
      </c>
      <c r="E6901" s="166">
        <f t="shared" si="1513"/>
        <v>24.291375447755232</v>
      </c>
      <c r="F6901" s="167">
        <f t="shared" si="1514"/>
        <v>15.499792654135732</v>
      </c>
      <c r="G6901" s="167">
        <f t="shared" si="1504"/>
        <v>538649.15377541957</v>
      </c>
      <c r="H6901" s="167">
        <f t="shared" si="1505"/>
        <v>271299.98899881309</v>
      </c>
      <c r="I6901" s="168">
        <f t="shared" si="1506"/>
        <v>809949.14277423266</v>
      </c>
      <c r="J6901" s="168">
        <f t="shared" si="1508"/>
        <v>740521.97559806344</v>
      </c>
      <c r="K6901" s="94"/>
      <c r="L6901" s="265">
        <f t="shared" si="1507"/>
        <v>308648.82704132178</v>
      </c>
      <c r="M6901" s="265">
        <f>$G6901*NonHospFrac+theModel!$H6901*NonHospFrac</f>
        <v>501300.31573291088</v>
      </c>
      <c r="N6901" s="266">
        <f t="shared" si="1509"/>
        <v>809949.14277423266</v>
      </c>
      <c r="O6901" s="158"/>
      <c r="P6901" s="265">
        <f t="shared" si="1510"/>
        <v>282192.08725105744</v>
      </c>
      <c r="Q6901" s="265">
        <f t="shared" si="1511"/>
        <v>501298.75548229186</v>
      </c>
      <c r="R6901" s="266">
        <f t="shared" si="1512"/>
        <v>783490.8427333493</v>
      </c>
    </row>
    <row r="6902" spans="1:18" x14ac:dyDescent="0.25">
      <c r="A6902" s="81">
        <v>6871</v>
      </c>
      <c r="B6902" s="93">
        <f t="shared" si="1501"/>
        <v>2.4400638625193199E-57</v>
      </c>
      <c r="C6902" s="178">
        <f t="shared" si="1502"/>
        <v>2.4345594986811742E-57</v>
      </c>
      <c r="D6902" s="165">
        <f t="shared" si="1503"/>
        <v>2.2558277767625785E-3</v>
      </c>
      <c r="E6902" s="166">
        <f t="shared" si="1513"/>
        <v>24.291375447755232</v>
      </c>
      <c r="F6902" s="167">
        <f t="shared" si="1514"/>
        <v>15.502048481912494</v>
      </c>
      <c r="G6902" s="167">
        <f t="shared" si="1504"/>
        <v>538727.54835463292</v>
      </c>
      <c r="H6902" s="167">
        <f t="shared" si="1505"/>
        <v>271299.98899881309</v>
      </c>
      <c r="I6902" s="168">
        <f t="shared" si="1506"/>
        <v>810027.53735344601</v>
      </c>
      <c r="J6902" s="168">
        <f t="shared" si="1508"/>
        <v>740581.22013590031</v>
      </c>
      <c r="K6902" s="94"/>
      <c r="L6902" s="265">
        <f t="shared" si="1507"/>
        <v>308678.70100950415</v>
      </c>
      <c r="M6902" s="265">
        <f>$G6902*NonHospFrac+theModel!$H6902*NonHospFrac</f>
        <v>501348.83634394186</v>
      </c>
      <c r="N6902" s="266">
        <f t="shared" si="1509"/>
        <v>810027.53735344601</v>
      </c>
      <c r="O6902" s="158"/>
      <c r="P6902" s="265">
        <f t="shared" si="1510"/>
        <v>282214.66367733688</v>
      </c>
      <c r="Q6902" s="265">
        <f t="shared" si="1511"/>
        <v>501347.27609332284</v>
      </c>
      <c r="R6902" s="266">
        <f t="shared" si="1512"/>
        <v>783561.93977065966</v>
      </c>
    </row>
    <row r="6903" spans="1:18" x14ac:dyDescent="0.25">
      <c r="A6903" s="81">
        <v>6872</v>
      </c>
      <c r="B6903" s="93">
        <f t="shared" si="1501"/>
        <v>2.394482348933151E-57</v>
      </c>
      <c r="C6903" s="178">
        <f t="shared" si="1502"/>
        <v>2.3890808091394598E-57</v>
      </c>
      <c r="D6903" s="165">
        <f t="shared" si="1503"/>
        <v>2.2558277767625785E-3</v>
      </c>
      <c r="E6903" s="166">
        <f t="shared" si="1513"/>
        <v>24.291375447755232</v>
      </c>
      <c r="F6903" s="167">
        <f t="shared" si="1514"/>
        <v>15.504304309689257</v>
      </c>
      <c r="G6903" s="167">
        <f t="shared" si="1504"/>
        <v>538805.94293384638</v>
      </c>
      <c r="H6903" s="167">
        <f t="shared" si="1505"/>
        <v>271299.98899881309</v>
      </c>
      <c r="I6903" s="168">
        <f t="shared" si="1506"/>
        <v>810105.93193265947</v>
      </c>
      <c r="J6903" s="168">
        <f t="shared" si="1508"/>
        <v>740640.46225881332</v>
      </c>
      <c r="K6903" s="94"/>
      <c r="L6903" s="265">
        <f t="shared" si="1507"/>
        <v>308708.57497768663</v>
      </c>
      <c r="M6903" s="265">
        <f>$G6903*NonHospFrac+theModel!$H6903*NonHospFrac</f>
        <v>501397.35695497284</v>
      </c>
      <c r="N6903" s="266">
        <f t="shared" si="1509"/>
        <v>810105.93193265947</v>
      </c>
      <c r="O6903" s="158"/>
      <c r="P6903" s="265">
        <f t="shared" si="1510"/>
        <v>282237.23918335687</v>
      </c>
      <c r="Q6903" s="265">
        <f t="shared" si="1511"/>
        <v>501395.79670435382</v>
      </c>
      <c r="R6903" s="266">
        <f t="shared" si="1512"/>
        <v>783633.03588771075</v>
      </c>
    </row>
    <row r="6904" spans="1:18" x14ac:dyDescent="0.25">
      <c r="A6904" s="81">
        <v>6873</v>
      </c>
      <c r="B6904" s="93">
        <f t="shared" si="1501"/>
        <v>2.3497523189546685E-57</v>
      </c>
      <c r="C6904" s="178">
        <f t="shared" si="1502"/>
        <v>2.3444516824050582E-57</v>
      </c>
      <c r="D6904" s="165">
        <f t="shared" si="1503"/>
        <v>2.2558277767625785E-3</v>
      </c>
      <c r="E6904" s="166">
        <f t="shared" si="1513"/>
        <v>24.291375447755232</v>
      </c>
      <c r="F6904" s="167">
        <f t="shared" si="1514"/>
        <v>15.506560137466019</v>
      </c>
      <c r="G6904" s="167">
        <f t="shared" si="1504"/>
        <v>538884.33751305984</v>
      </c>
      <c r="H6904" s="167">
        <f t="shared" si="1505"/>
        <v>271299.98899881309</v>
      </c>
      <c r="I6904" s="168">
        <f t="shared" si="1506"/>
        <v>810184.32651187293</v>
      </c>
      <c r="J6904" s="168">
        <f t="shared" si="1508"/>
        <v>740699.70196690073</v>
      </c>
      <c r="K6904" s="94"/>
      <c r="L6904" s="265">
        <f t="shared" si="1507"/>
        <v>308738.44894586899</v>
      </c>
      <c r="M6904" s="265">
        <f>$G6904*NonHospFrac+theModel!$H6904*NonHospFrac</f>
        <v>501445.87756600382</v>
      </c>
      <c r="N6904" s="266">
        <f t="shared" si="1509"/>
        <v>810184.32651187282</v>
      </c>
      <c r="O6904" s="158"/>
      <c r="P6904" s="265">
        <f t="shared" si="1510"/>
        <v>282259.81376915466</v>
      </c>
      <c r="Q6904" s="265">
        <f t="shared" si="1511"/>
        <v>501444.3173153848</v>
      </c>
      <c r="R6904" s="266">
        <f t="shared" si="1512"/>
        <v>783704.13108453946</v>
      </c>
    </row>
    <row r="6905" spans="1:18" x14ac:dyDescent="0.25">
      <c r="A6905" s="81">
        <v>6874</v>
      </c>
      <c r="B6905" s="93">
        <f t="shared" si="1501"/>
        <v>2.3058578664790929E-57</v>
      </c>
      <c r="C6905" s="178">
        <f t="shared" si="1502"/>
        <v>2.300656248254623E-57</v>
      </c>
      <c r="D6905" s="165">
        <f t="shared" si="1503"/>
        <v>2.2558277767625785E-3</v>
      </c>
      <c r="E6905" s="166">
        <f t="shared" si="1513"/>
        <v>24.291375447755232</v>
      </c>
      <c r="F6905" s="167">
        <f t="shared" si="1514"/>
        <v>15.508815965242782</v>
      </c>
      <c r="G6905" s="167">
        <f t="shared" si="1504"/>
        <v>538962.73209227319</v>
      </c>
      <c r="H6905" s="167">
        <f t="shared" si="1505"/>
        <v>271299.98899881309</v>
      </c>
      <c r="I6905" s="168">
        <f t="shared" si="1506"/>
        <v>810262.72109108628</v>
      </c>
      <c r="J6905" s="168">
        <f t="shared" si="1508"/>
        <v>740758.93926026102</v>
      </c>
      <c r="K6905" s="94"/>
      <c r="L6905" s="265">
        <f t="shared" si="1507"/>
        <v>308768.32291405142</v>
      </c>
      <c r="M6905" s="265">
        <f>$G6905*NonHospFrac+theModel!$H6905*NonHospFrac</f>
        <v>501494.3981770348</v>
      </c>
      <c r="N6905" s="266">
        <f t="shared" si="1509"/>
        <v>810262.72109108628</v>
      </c>
      <c r="O6905" s="158"/>
      <c r="P6905" s="265">
        <f t="shared" si="1510"/>
        <v>282282.38743476797</v>
      </c>
      <c r="Q6905" s="265">
        <f t="shared" si="1511"/>
        <v>501492.83792641578</v>
      </c>
      <c r="R6905" s="266">
        <f t="shared" si="1512"/>
        <v>783775.22536118375</v>
      </c>
    </row>
    <row r="6906" spans="1:18" x14ac:dyDescent="0.25">
      <c r="A6906" s="81">
        <v>6875</v>
      </c>
      <c r="B6906" s="93">
        <f t="shared" si="1501"/>
        <v>2.2627833825349186E-57</v>
      </c>
      <c r="C6906" s="178">
        <f t="shared" si="1502"/>
        <v>2.2576789329277996E-57</v>
      </c>
      <c r="D6906" s="165">
        <f t="shared" si="1503"/>
        <v>2.2558277767625785E-3</v>
      </c>
      <c r="E6906" s="166">
        <f t="shared" si="1513"/>
        <v>24.291375447755232</v>
      </c>
      <c r="F6906" s="167">
        <f t="shared" si="1514"/>
        <v>15.511071793019545</v>
      </c>
      <c r="G6906" s="167">
        <f t="shared" si="1504"/>
        <v>539041.12667148665</v>
      </c>
      <c r="H6906" s="167">
        <f t="shared" si="1505"/>
        <v>271299.98899881309</v>
      </c>
      <c r="I6906" s="168">
        <f t="shared" si="1506"/>
        <v>810341.11567029974</v>
      </c>
      <c r="J6906" s="168">
        <f t="shared" si="1508"/>
        <v>740818.17413899268</v>
      </c>
      <c r="K6906" s="94"/>
      <c r="L6906" s="265">
        <f t="shared" si="1507"/>
        <v>308798.19688223384</v>
      </c>
      <c r="M6906" s="265">
        <f>$G6906*NonHospFrac+theModel!$H6906*NonHospFrac</f>
        <v>501542.91878806578</v>
      </c>
      <c r="N6906" s="266">
        <f t="shared" si="1509"/>
        <v>810341.11567029962</v>
      </c>
      <c r="O6906" s="158"/>
      <c r="P6906" s="265">
        <f t="shared" si="1510"/>
        <v>282304.96018023422</v>
      </c>
      <c r="Q6906" s="265">
        <f t="shared" si="1511"/>
        <v>501541.35853744677</v>
      </c>
      <c r="R6906" s="266">
        <f t="shared" si="1512"/>
        <v>783846.31871768099</v>
      </c>
    </row>
    <row r="6907" spans="1:18" x14ac:dyDescent="0.25">
      <c r="A6907" s="81">
        <v>6876</v>
      </c>
      <c r="B6907" s="93">
        <f t="shared" si="1501"/>
        <v>2.2205135497333973E-57</v>
      </c>
      <c r="C6907" s="178">
        <f t="shared" si="1502"/>
        <v>2.215504453589231E-57</v>
      </c>
      <c r="D6907" s="165">
        <f t="shared" si="1503"/>
        <v>2.2558277767625785E-3</v>
      </c>
      <c r="E6907" s="166">
        <f t="shared" si="1513"/>
        <v>24.291375447755232</v>
      </c>
      <c r="F6907" s="167">
        <f t="shared" si="1514"/>
        <v>15.513327620796307</v>
      </c>
      <c r="G6907" s="167">
        <f t="shared" si="1504"/>
        <v>539119.52125070011</v>
      </c>
      <c r="H6907" s="167">
        <f t="shared" si="1505"/>
        <v>271299.98899881309</v>
      </c>
      <c r="I6907" s="168">
        <f t="shared" si="1506"/>
        <v>810419.5102495132</v>
      </c>
      <c r="J6907" s="168">
        <f t="shared" si="1508"/>
        <v>740877.40660319407</v>
      </c>
      <c r="K6907" s="94"/>
      <c r="L6907" s="265">
        <f t="shared" si="1507"/>
        <v>308828.07085041632</v>
      </c>
      <c r="M6907" s="265">
        <f>$G6907*NonHospFrac+theModel!$H6907*NonHospFrac</f>
        <v>501591.43939909688</v>
      </c>
      <c r="N6907" s="266">
        <f t="shared" si="1509"/>
        <v>810419.5102495132</v>
      </c>
      <c r="O6907" s="158"/>
      <c r="P6907" s="265">
        <f t="shared" si="1510"/>
        <v>282327.53200559097</v>
      </c>
      <c r="Q6907" s="265">
        <f t="shared" si="1511"/>
        <v>501589.87914847786</v>
      </c>
      <c r="R6907" s="266">
        <f t="shared" si="1512"/>
        <v>783917.41115406877</v>
      </c>
    </row>
    <row r="6908" spans="1:18" x14ac:dyDescent="0.25">
      <c r="A6908" s="81">
        <v>6877</v>
      </c>
      <c r="B6908" s="93">
        <f t="shared" si="1501"/>
        <v>2.179033336821636E-57</v>
      </c>
      <c r="C6908" s="178">
        <f t="shared" si="1502"/>
        <v>2.174117812893942E-57</v>
      </c>
      <c r="D6908" s="165">
        <f t="shared" si="1503"/>
        <v>2.2558277767625785E-3</v>
      </c>
      <c r="E6908" s="166">
        <f t="shared" si="1513"/>
        <v>24.291375447755232</v>
      </c>
      <c r="F6908" s="167">
        <f t="shared" si="1514"/>
        <v>15.51558344857307</v>
      </c>
      <c r="G6908" s="167">
        <f t="shared" si="1504"/>
        <v>539197.91582991357</v>
      </c>
      <c r="H6908" s="167">
        <f t="shared" si="1505"/>
        <v>271299.98899881309</v>
      </c>
      <c r="I6908" s="168">
        <f t="shared" si="1506"/>
        <v>810497.90482872666</v>
      </c>
      <c r="J6908" s="168">
        <f t="shared" si="1508"/>
        <v>740936.63665296359</v>
      </c>
      <c r="K6908" s="94"/>
      <c r="L6908" s="265">
        <f t="shared" si="1507"/>
        <v>308857.94481859874</v>
      </c>
      <c r="M6908" s="265">
        <f>$G6908*NonHospFrac+theModel!$H6908*NonHospFrac</f>
        <v>501639.96001012786</v>
      </c>
      <c r="N6908" s="266">
        <f t="shared" si="1509"/>
        <v>810497.90482872655</v>
      </c>
      <c r="O6908" s="158"/>
      <c r="P6908" s="265">
        <f t="shared" si="1510"/>
        <v>282350.10291087563</v>
      </c>
      <c r="Q6908" s="265">
        <f t="shared" si="1511"/>
        <v>501638.39975950884</v>
      </c>
      <c r="R6908" s="266">
        <f t="shared" si="1512"/>
        <v>783988.50267038448</v>
      </c>
    </row>
    <row r="6909" spans="1:18" x14ac:dyDescent="0.25">
      <c r="A6909" s="81">
        <v>6878</v>
      </c>
      <c r="B6909" s="93">
        <f t="shared" si="1501"/>
        <v>2.1383279933374499E-57</v>
      </c>
      <c r="C6909" s="178">
        <f t="shared" si="1502"/>
        <v>2.1335042936542504E-57</v>
      </c>
      <c r="D6909" s="165">
        <f t="shared" si="1503"/>
        <v>2.2558277767625785E-3</v>
      </c>
      <c r="E6909" s="166">
        <f t="shared" si="1513"/>
        <v>24.291375447755232</v>
      </c>
      <c r="F6909" s="167">
        <f t="shared" si="1514"/>
        <v>15.517839276349832</v>
      </c>
      <c r="G6909" s="167">
        <f t="shared" si="1504"/>
        <v>539276.31040912692</v>
      </c>
      <c r="H6909" s="167">
        <f t="shared" si="1505"/>
        <v>271299.98899881309</v>
      </c>
      <c r="I6909" s="168">
        <f t="shared" si="1506"/>
        <v>810576.29940794001</v>
      </c>
      <c r="J6909" s="168">
        <f t="shared" si="1508"/>
        <v>740995.86428839958</v>
      </c>
      <c r="K6909" s="94"/>
      <c r="L6909" s="265">
        <f t="shared" si="1507"/>
        <v>308887.81878678116</v>
      </c>
      <c r="M6909" s="265">
        <f>$G6909*NonHospFrac+theModel!$H6909*NonHospFrac</f>
        <v>501688.48062115884</v>
      </c>
      <c r="N6909" s="266">
        <f t="shared" si="1509"/>
        <v>810576.29940794001</v>
      </c>
      <c r="O6909" s="158"/>
      <c r="P6909" s="265">
        <f t="shared" si="1510"/>
        <v>282372.67289612576</v>
      </c>
      <c r="Q6909" s="265">
        <f t="shared" si="1511"/>
        <v>501686.92037053982</v>
      </c>
      <c r="R6909" s="266">
        <f t="shared" si="1512"/>
        <v>784059.59326666559</v>
      </c>
    </row>
    <row r="6910" spans="1:18" x14ac:dyDescent="0.25">
      <c r="A6910" s="81">
        <v>6879</v>
      </c>
      <c r="B6910" s="93">
        <f t="shared" si="1501"/>
        <v>2.0983830443640622E-57</v>
      </c>
      <c r="C6910" s="178">
        <f t="shared" si="1502"/>
        <v>2.0936494536062981E-57</v>
      </c>
      <c r="D6910" s="165">
        <f t="shared" si="1503"/>
        <v>2.2558277767625785E-3</v>
      </c>
      <c r="E6910" s="166">
        <f t="shared" si="1513"/>
        <v>24.291375447755232</v>
      </c>
      <c r="F6910" s="167">
        <f t="shared" si="1514"/>
        <v>15.520095104126595</v>
      </c>
      <c r="G6910" s="167">
        <f t="shared" si="1504"/>
        <v>539354.70498834038</v>
      </c>
      <c r="H6910" s="167">
        <f t="shared" si="1505"/>
        <v>271299.98899881309</v>
      </c>
      <c r="I6910" s="168">
        <f t="shared" si="1506"/>
        <v>810654.69398715347</v>
      </c>
      <c r="J6910" s="168">
        <f t="shared" si="1508"/>
        <v>741055.08950960066</v>
      </c>
      <c r="K6910" s="94"/>
      <c r="L6910" s="265">
        <f t="shared" si="1507"/>
        <v>308917.69275496359</v>
      </c>
      <c r="M6910" s="265">
        <f>$G6910*NonHospFrac+theModel!$H6910*NonHospFrac</f>
        <v>501737.00123218982</v>
      </c>
      <c r="N6910" s="266">
        <f t="shared" si="1509"/>
        <v>810654.69398715347</v>
      </c>
      <c r="O6910" s="158"/>
      <c r="P6910" s="265">
        <f t="shared" si="1510"/>
        <v>282395.24196137884</v>
      </c>
      <c r="Q6910" s="265">
        <f t="shared" si="1511"/>
        <v>501735.44098157081</v>
      </c>
      <c r="R6910" s="266">
        <f t="shared" si="1512"/>
        <v>784130.6829429497</v>
      </c>
    </row>
    <row r="6911" spans="1:18" x14ac:dyDescent="0.25">
      <c r="A6911" s="81">
        <v>6880</v>
      </c>
      <c r="B6911" s="93">
        <f t="shared" si="1501"/>
        <v>2.0591842853827889E-57</v>
      </c>
      <c r="C6911" s="178">
        <f t="shared" si="1502"/>
        <v>2.0545391202743493E-57</v>
      </c>
      <c r="D6911" s="165">
        <f t="shared" si="1503"/>
        <v>2.2558277767625785E-3</v>
      </c>
      <c r="E6911" s="166">
        <f t="shared" si="1513"/>
        <v>24.291375447755232</v>
      </c>
      <c r="F6911" s="167">
        <f t="shared" si="1514"/>
        <v>15.522350931903357</v>
      </c>
      <c r="G6911" s="167">
        <f t="shared" si="1504"/>
        <v>539433.09956755373</v>
      </c>
      <c r="H6911" s="167">
        <f t="shared" si="1505"/>
        <v>271299.98899881309</v>
      </c>
      <c r="I6911" s="168">
        <f t="shared" si="1506"/>
        <v>810733.08856636682</v>
      </c>
      <c r="J6911" s="168">
        <f t="shared" si="1508"/>
        <v>741114.31231666508</v>
      </c>
      <c r="K6911" s="94"/>
      <c r="L6911" s="265">
        <f t="shared" si="1507"/>
        <v>308947.56672314601</v>
      </c>
      <c r="M6911" s="265">
        <f>$G6911*NonHospFrac+theModel!$H6911*NonHospFrac</f>
        <v>501785.52184322081</v>
      </c>
      <c r="N6911" s="266">
        <f t="shared" si="1509"/>
        <v>810733.08856636682</v>
      </c>
      <c r="O6911" s="158"/>
      <c r="P6911" s="265">
        <f t="shared" si="1510"/>
        <v>282417.8101066724</v>
      </c>
      <c r="Q6911" s="265">
        <f t="shared" si="1511"/>
        <v>501783.96159260179</v>
      </c>
      <c r="R6911" s="266">
        <f t="shared" si="1512"/>
        <v>784201.77169927419</v>
      </c>
    </row>
    <row r="6912" spans="1:18" x14ac:dyDescent="0.25">
      <c r="A6912" s="81">
        <v>6881</v>
      </c>
      <c r="B6912" s="93">
        <f t="shared" si="1501"/>
        <v>2.020717777221879E-57</v>
      </c>
      <c r="C6912" s="178">
        <f t="shared" si="1502"/>
        <v>2.016159385931024E-57</v>
      </c>
      <c r="D6912" s="165">
        <f t="shared" si="1503"/>
        <v>2.2558277767625785E-3</v>
      </c>
      <c r="E6912" s="166">
        <f t="shared" si="1513"/>
        <v>24.291375447755232</v>
      </c>
      <c r="F6912" s="167">
        <f t="shared" si="1514"/>
        <v>15.52460675968012</v>
      </c>
      <c r="G6912" s="167">
        <f t="shared" si="1504"/>
        <v>539511.49414676731</v>
      </c>
      <c r="H6912" s="167">
        <f t="shared" si="1505"/>
        <v>271299.98899881309</v>
      </c>
      <c r="I6912" s="168">
        <f t="shared" si="1506"/>
        <v>810811.48314558039</v>
      </c>
      <c r="J6912" s="168">
        <f t="shared" si="1508"/>
        <v>741173.53270969144</v>
      </c>
      <c r="K6912" s="94"/>
      <c r="L6912" s="265">
        <f t="shared" si="1507"/>
        <v>308977.44069132849</v>
      </c>
      <c r="M6912" s="265">
        <f>$G6912*NonHospFrac+theModel!$H6912*NonHospFrac</f>
        <v>501834.0424542519</v>
      </c>
      <c r="N6912" s="266">
        <f t="shared" si="1509"/>
        <v>810811.48314558039</v>
      </c>
      <c r="O6912" s="158"/>
      <c r="P6912" s="265">
        <f t="shared" si="1510"/>
        <v>282440.37733204401</v>
      </c>
      <c r="Q6912" s="265">
        <f t="shared" si="1511"/>
        <v>501832.48220363288</v>
      </c>
      <c r="R6912" s="266">
        <f t="shared" si="1512"/>
        <v>784272.85953567689</v>
      </c>
    </row>
    <row r="6913" spans="1:18" x14ac:dyDescent="0.25">
      <c r="A6913" s="81">
        <v>6882</v>
      </c>
      <c r="B6913" s="93">
        <f t="shared" si="1501"/>
        <v>1.982969841099711E-57</v>
      </c>
      <c r="C6913" s="178">
        <f t="shared" si="1502"/>
        <v>1.9784966026516757E-57</v>
      </c>
      <c r="D6913" s="165">
        <f t="shared" si="1503"/>
        <v>2.2558277767625785E-3</v>
      </c>
      <c r="E6913" s="166">
        <f t="shared" si="1513"/>
        <v>24.291375447755232</v>
      </c>
      <c r="F6913" s="167">
        <f t="shared" si="1514"/>
        <v>15.526862587456883</v>
      </c>
      <c r="G6913" s="167">
        <f t="shared" si="1504"/>
        <v>539589.88872598065</v>
      </c>
      <c r="H6913" s="167">
        <f t="shared" si="1505"/>
        <v>271299.98899881309</v>
      </c>
      <c r="I6913" s="168">
        <f t="shared" si="1506"/>
        <v>810889.87772479374</v>
      </c>
      <c r="J6913" s="168">
        <f t="shared" si="1508"/>
        <v>741232.75068877777</v>
      </c>
      <c r="K6913" s="94"/>
      <c r="L6913" s="265">
        <f t="shared" si="1507"/>
        <v>309007.31465951086</v>
      </c>
      <c r="M6913" s="265">
        <f>$G6913*NonHospFrac+theModel!$H6913*NonHospFrac</f>
        <v>501882.56306528288</v>
      </c>
      <c r="N6913" s="266">
        <f t="shared" si="1509"/>
        <v>810889.87772479374</v>
      </c>
      <c r="O6913" s="158"/>
      <c r="P6913" s="265">
        <f t="shared" si="1510"/>
        <v>282462.94363753096</v>
      </c>
      <c r="Q6913" s="265">
        <f t="shared" si="1511"/>
        <v>501881.00281466387</v>
      </c>
      <c r="R6913" s="266">
        <f t="shared" si="1512"/>
        <v>784343.94645219482</v>
      </c>
    </row>
    <row r="6914" spans="1:18" x14ac:dyDescent="0.25">
      <c r="A6914" s="81">
        <v>6883</v>
      </c>
      <c r="B6914" s="93">
        <f t="shared" si="1501"/>
        <v>1.9459270537605873E-57</v>
      </c>
      <c r="C6914" s="178">
        <f t="shared" si="1502"/>
        <v>1.9415373774611605E-57</v>
      </c>
      <c r="D6914" s="165">
        <f t="shared" si="1503"/>
        <v>2.2558277767625785E-3</v>
      </c>
      <c r="E6914" s="166">
        <f t="shared" si="1513"/>
        <v>24.291375447755232</v>
      </c>
      <c r="F6914" s="167">
        <f t="shared" si="1514"/>
        <v>15.529118415233645</v>
      </c>
      <c r="G6914" s="167">
        <f t="shared" si="1504"/>
        <v>539668.283305194</v>
      </c>
      <c r="H6914" s="167">
        <f t="shared" si="1505"/>
        <v>271299.98899881309</v>
      </c>
      <c r="I6914" s="168">
        <f t="shared" si="1506"/>
        <v>810968.27230400709</v>
      </c>
      <c r="J6914" s="168">
        <f t="shared" si="1508"/>
        <v>741291.96625402267</v>
      </c>
      <c r="K6914" s="94"/>
      <c r="L6914" s="265">
        <f t="shared" si="1507"/>
        <v>309037.18862769328</v>
      </c>
      <c r="M6914" s="265">
        <f>$G6914*NonHospFrac+theModel!$H6914*NonHospFrac</f>
        <v>501931.08367631375</v>
      </c>
      <c r="N6914" s="266">
        <f t="shared" si="1509"/>
        <v>810968.27230400709</v>
      </c>
      <c r="O6914" s="158"/>
      <c r="P6914" s="265">
        <f t="shared" si="1510"/>
        <v>282485.50902317092</v>
      </c>
      <c r="Q6914" s="265">
        <f t="shared" si="1511"/>
        <v>501929.52342569473</v>
      </c>
      <c r="R6914" s="266">
        <f t="shared" si="1512"/>
        <v>784415.03244886571</v>
      </c>
    </row>
    <row r="6915" spans="1:18" x14ac:dyDescent="0.25">
      <c r="A6915" s="81">
        <v>6884</v>
      </c>
      <c r="B6915" s="93">
        <f t="shared" si="1501"/>
        <v>1.9095762427013902E-57</v>
      </c>
      <c r="C6915" s="178">
        <f t="shared" si="1502"/>
        <v>1.9052685675712586E-57</v>
      </c>
      <c r="D6915" s="165">
        <f t="shared" si="1503"/>
        <v>2.2558277767625785E-3</v>
      </c>
      <c r="E6915" s="166">
        <f t="shared" si="1513"/>
        <v>24.291375447755232</v>
      </c>
      <c r="F6915" s="167">
        <f t="shared" si="1514"/>
        <v>15.531374243010408</v>
      </c>
      <c r="G6915" s="167">
        <f t="shared" si="1504"/>
        <v>539746.67788440746</v>
      </c>
      <c r="H6915" s="167">
        <f t="shared" si="1505"/>
        <v>271299.98899881309</v>
      </c>
      <c r="I6915" s="168">
        <f t="shared" si="1506"/>
        <v>811046.66688322055</v>
      </c>
      <c r="J6915" s="168">
        <f t="shared" si="1508"/>
        <v>741351.17940552474</v>
      </c>
      <c r="K6915" s="94"/>
      <c r="L6915" s="265">
        <f t="shared" si="1507"/>
        <v>309067.0625958757</v>
      </c>
      <c r="M6915" s="265">
        <f>$G6915*NonHospFrac+theModel!$H6915*NonHospFrac</f>
        <v>501979.60428734485</v>
      </c>
      <c r="N6915" s="266">
        <f t="shared" si="1509"/>
        <v>811046.66688322055</v>
      </c>
      <c r="O6915" s="158"/>
      <c r="P6915" s="265">
        <f t="shared" si="1510"/>
        <v>282508.07348900131</v>
      </c>
      <c r="Q6915" s="265">
        <f t="shared" si="1511"/>
        <v>501978.04403672583</v>
      </c>
      <c r="R6915" s="266">
        <f t="shared" si="1512"/>
        <v>784486.11752572714</v>
      </c>
    </row>
    <row r="6916" spans="1:18" x14ac:dyDescent="0.25">
      <c r="A6916" s="81">
        <v>6885</v>
      </c>
      <c r="B6916" s="93">
        <f t="shared" si="1501"/>
        <v>1.8739044814874111E-57</v>
      </c>
      <c r="C6916" s="178">
        <f t="shared" si="1502"/>
        <v>1.8696772757070719E-57</v>
      </c>
      <c r="D6916" s="165">
        <f t="shared" si="1503"/>
        <v>2.2558277767625785E-3</v>
      </c>
      <c r="E6916" s="166">
        <f t="shared" si="1513"/>
        <v>24.291375447755232</v>
      </c>
      <c r="F6916" s="167">
        <f t="shared" si="1514"/>
        <v>15.53363007078717</v>
      </c>
      <c r="G6916" s="167">
        <f t="shared" si="1504"/>
        <v>539825.0724636208</v>
      </c>
      <c r="H6916" s="167">
        <f t="shared" si="1505"/>
        <v>271299.98899881309</v>
      </c>
      <c r="I6916" s="168">
        <f t="shared" si="1506"/>
        <v>811125.06146243389</v>
      </c>
      <c r="J6916" s="168">
        <f t="shared" si="1508"/>
        <v>741410.39014338201</v>
      </c>
      <c r="K6916" s="94"/>
      <c r="L6916" s="265">
        <f t="shared" si="1507"/>
        <v>309096.93656405807</v>
      </c>
      <c r="M6916" s="265">
        <f>$G6916*NonHospFrac+theModel!$H6916*NonHospFrac</f>
        <v>502028.12489837571</v>
      </c>
      <c r="N6916" s="266">
        <f t="shared" si="1509"/>
        <v>811125.06146243378</v>
      </c>
      <c r="O6916" s="158"/>
      <c r="P6916" s="265">
        <f t="shared" si="1510"/>
        <v>282530.63703505963</v>
      </c>
      <c r="Q6916" s="265">
        <f t="shared" si="1511"/>
        <v>502026.56464775669</v>
      </c>
      <c r="R6916" s="266">
        <f t="shared" si="1512"/>
        <v>784557.20168281626</v>
      </c>
    </row>
    <row r="6917" spans="1:18" x14ac:dyDescent="0.25">
      <c r="A6917" s="81">
        <v>6886</v>
      </c>
      <c r="B6917" s="93">
        <f t="shared" si="1501"/>
        <v>1.8388990851556778E-57</v>
      </c>
      <c r="C6917" s="178">
        <f t="shared" si="1502"/>
        <v>1.8347508455207203E-57</v>
      </c>
      <c r="D6917" s="165">
        <f t="shared" si="1503"/>
        <v>2.2558277767625785E-3</v>
      </c>
      <c r="E6917" s="166">
        <f t="shared" si="1513"/>
        <v>24.291375447755232</v>
      </c>
      <c r="F6917" s="167">
        <f t="shared" si="1514"/>
        <v>15.535885898563933</v>
      </c>
      <c r="G6917" s="167">
        <f t="shared" si="1504"/>
        <v>539903.46704283438</v>
      </c>
      <c r="H6917" s="167">
        <f t="shared" si="1505"/>
        <v>271299.98899881309</v>
      </c>
      <c r="I6917" s="168">
        <f t="shared" si="1506"/>
        <v>811203.45604164747</v>
      </c>
      <c r="J6917" s="168">
        <f t="shared" si="1508"/>
        <v>741469.59846769331</v>
      </c>
      <c r="K6917" s="94"/>
      <c r="L6917" s="265">
        <f t="shared" si="1507"/>
        <v>309126.81053224055</v>
      </c>
      <c r="M6917" s="265">
        <f>$G6917*NonHospFrac+theModel!$H6917*NonHospFrac</f>
        <v>502076.64550940681</v>
      </c>
      <c r="N6917" s="266">
        <f t="shared" si="1509"/>
        <v>811203.45604164735</v>
      </c>
      <c r="O6917" s="158"/>
      <c r="P6917" s="265">
        <f t="shared" si="1510"/>
        <v>282553.19966138346</v>
      </c>
      <c r="Q6917" s="265">
        <f t="shared" si="1511"/>
        <v>502075.08525878779</v>
      </c>
      <c r="R6917" s="266">
        <f t="shared" si="1512"/>
        <v>784628.28492017125</v>
      </c>
    </row>
    <row r="6918" spans="1:18" x14ac:dyDescent="0.25">
      <c r="A6918" s="81">
        <v>6887</v>
      </c>
      <c r="B6918" s="93">
        <f t="shared" si="1501"/>
        <v>1.8045476057041525E-57</v>
      </c>
      <c r="C6918" s="178">
        <f t="shared" si="1502"/>
        <v>1.8004768570907145E-57</v>
      </c>
      <c r="D6918" s="165">
        <f t="shared" si="1503"/>
        <v>2.2558277767625785E-3</v>
      </c>
      <c r="E6918" s="166">
        <f t="shared" si="1513"/>
        <v>24.291375447755232</v>
      </c>
      <c r="F6918" s="167">
        <f t="shared" si="1514"/>
        <v>15.538141726340696</v>
      </c>
      <c r="G6918" s="167">
        <f t="shared" si="1504"/>
        <v>539981.86162204773</v>
      </c>
      <c r="H6918" s="167">
        <f t="shared" si="1505"/>
        <v>271299.98899881309</v>
      </c>
      <c r="I6918" s="168">
        <f t="shared" si="1506"/>
        <v>811281.85062086082</v>
      </c>
      <c r="J6918" s="168">
        <f t="shared" si="1508"/>
        <v>741528.80437855655</v>
      </c>
      <c r="K6918" s="94"/>
      <c r="L6918" s="265">
        <f t="shared" si="1507"/>
        <v>309156.68450042303</v>
      </c>
      <c r="M6918" s="265">
        <f>$G6918*NonHospFrac+theModel!$H6918*NonHospFrac</f>
        <v>502125.16612043779</v>
      </c>
      <c r="N6918" s="266">
        <f t="shared" si="1509"/>
        <v>811281.85062086082</v>
      </c>
      <c r="O6918" s="158"/>
      <c r="P6918" s="265">
        <f t="shared" si="1510"/>
        <v>282575.76136801025</v>
      </c>
      <c r="Q6918" s="265">
        <f t="shared" si="1511"/>
        <v>502123.60586981877</v>
      </c>
      <c r="R6918" s="266">
        <f t="shared" si="1512"/>
        <v>784699.36723782902</v>
      </c>
    </row>
    <row r="6919" spans="1:18" x14ac:dyDescent="0.25">
      <c r="A6919" s="81">
        <v>6888</v>
      </c>
      <c r="B6919" s="93">
        <f t="shared" si="1501"/>
        <v>1.7708378276651921E-57</v>
      </c>
      <c r="C6919" s="178">
        <f t="shared" si="1502"/>
        <v>1.7668431225054029E-57</v>
      </c>
      <c r="D6919" s="165">
        <f t="shared" si="1503"/>
        <v>2.2558277767625785E-3</v>
      </c>
      <c r="E6919" s="166">
        <f t="shared" si="1513"/>
        <v>24.291375447755232</v>
      </c>
      <c r="F6919" s="167">
        <f t="shared" si="1514"/>
        <v>15.540397554117458</v>
      </c>
      <c r="G6919" s="167">
        <f t="shared" si="1504"/>
        <v>540060.25620126107</v>
      </c>
      <c r="H6919" s="167">
        <f t="shared" si="1505"/>
        <v>271299.98899881309</v>
      </c>
      <c r="I6919" s="168">
        <f t="shared" si="1506"/>
        <v>811360.24520007416</v>
      </c>
      <c r="J6919" s="168">
        <f t="shared" si="1508"/>
        <v>741588.00787607033</v>
      </c>
      <c r="K6919" s="94"/>
      <c r="L6919" s="265">
        <f t="shared" si="1507"/>
        <v>309186.55846860539</v>
      </c>
      <c r="M6919" s="265">
        <f>$G6919*NonHospFrac+theModel!$H6919*NonHospFrac</f>
        <v>502173.68673146877</v>
      </c>
      <c r="N6919" s="266">
        <f t="shared" si="1509"/>
        <v>811360.24520007416</v>
      </c>
      <c r="O6919" s="158"/>
      <c r="P6919" s="265">
        <f t="shared" si="1510"/>
        <v>282598.32215497736</v>
      </c>
      <c r="Q6919" s="265">
        <f t="shared" si="1511"/>
        <v>502172.12648084975</v>
      </c>
      <c r="R6919" s="266">
        <f t="shared" si="1512"/>
        <v>784770.44863582705</v>
      </c>
    </row>
    <row r="6920" spans="1:18" x14ac:dyDescent="0.25">
      <c r="A6920" s="81">
        <v>6889</v>
      </c>
      <c r="B6920" s="93">
        <f t="shared" si="1501"/>
        <v>1.7377577637616988E-57</v>
      </c>
      <c r="C6920" s="178">
        <f t="shared" si="1502"/>
        <v>1.7338376815289203E-57</v>
      </c>
      <c r="D6920" s="165">
        <f t="shared" si="1503"/>
        <v>2.2558277767625785E-3</v>
      </c>
      <c r="E6920" s="166">
        <f t="shared" si="1513"/>
        <v>24.291375447755232</v>
      </c>
      <c r="F6920" s="167">
        <f t="shared" si="1514"/>
        <v>15.542653381894221</v>
      </c>
      <c r="G6920" s="167">
        <f t="shared" si="1504"/>
        <v>540138.65078047453</v>
      </c>
      <c r="H6920" s="167">
        <f t="shared" si="1505"/>
        <v>271299.98899881309</v>
      </c>
      <c r="I6920" s="168">
        <f t="shared" si="1506"/>
        <v>811438.63977928762</v>
      </c>
      <c r="J6920" s="168">
        <f t="shared" si="1508"/>
        <v>741647.20896033302</v>
      </c>
      <c r="K6920" s="94"/>
      <c r="L6920" s="265">
        <f t="shared" si="1507"/>
        <v>309216.43243678781</v>
      </c>
      <c r="M6920" s="265">
        <f>$G6920*NonHospFrac+theModel!$H6920*NonHospFrac</f>
        <v>502222.20734249975</v>
      </c>
      <c r="N6920" s="266">
        <f t="shared" si="1509"/>
        <v>811438.63977928762</v>
      </c>
      <c r="O6920" s="158"/>
      <c r="P6920" s="265">
        <f t="shared" si="1510"/>
        <v>282620.88202232245</v>
      </c>
      <c r="Q6920" s="265">
        <f t="shared" si="1511"/>
        <v>502220.64709188073</v>
      </c>
      <c r="R6920" s="266">
        <f t="shared" si="1512"/>
        <v>784841.52911420318</v>
      </c>
    </row>
    <row r="6921" spans="1:18" x14ac:dyDescent="0.25">
      <c r="A6921" s="81">
        <v>6890</v>
      </c>
      <c r="B6921" s="93">
        <f t="shared" si="1501"/>
        <v>1.7052956506444177E-57</v>
      </c>
      <c r="C6921" s="178">
        <f t="shared" si="1502"/>
        <v>1.7014487973481017E-57</v>
      </c>
      <c r="D6921" s="165">
        <f t="shared" si="1503"/>
        <v>2.2558277767625785E-3</v>
      </c>
      <c r="E6921" s="166">
        <f t="shared" si="1513"/>
        <v>24.291375447755232</v>
      </c>
      <c r="F6921" s="167">
        <f t="shared" si="1514"/>
        <v>15.544909209670983</v>
      </c>
      <c r="G6921" s="167">
        <f t="shared" si="1504"/>
        <v>540217.045359688</v>
      </c>
      <c r="H6921" s="167">
        <f t="shared" si="1505"/>
        <v>271299.98899881309</v>
      </c>
      <c r="I6921" s="168">
        <f t="shared" si="1506"/>
        <v>811517.03435850109</v>
      </c>
      <c r="J6921" s="168">
        <f t="shared" si="1508"/>
        <v>741706.407631443</v>
      </c>
      <c r="K6921" s="94"/>
      <c r="L6921" s="265">
        <f t="shared" si="1507"/>
        <v>309246.30640497024</v>
      </c>
      <c r="M6921" s="265">
        <f>$G6921*NonHospFrac+theModel!$H6921*NonHospFrac</f>
        <v>502270.72795353085</v>
      </c>
      <c r="N6921" s="266">
        <f t="shared" si="1509"/>
        <v>811517.03435850109</v>
      </c>
      <c r="O6921" s="158"/>
      <c r="P6921" s="265">
        <f t="shared" si="1510"/>
        <v>282643.44097008294</v>
      </c>
      <c r="Q6921" s="265">
        <f t="shared" si="1511"/>
        <v>502269.16770291183</v>
      </c>
      <c r="R6921" s="266">
        <f t="shared" si="1512"/>
        <v>784912.60867299477</v>
      </c>
    </row>
    <row r="6922" spans="1:18" x14ac:dyDescent="0.25">
      <c r="A6922" s="81">
        <v>6891</v>
      </c>
      <c r="B6922" s="93">
        <f t="shared" si="1501"/>
        <v>1.6734399447088588E-57</v>
      </c>
      <c r="C6922" s="178">
        <f t="shared" si="1502"/>
        <v>1.6696649523988404E-57</v>
      </c>
      <c r="D6922" s="165">
        <f t="shared" si="1503"/>
        <v>2.2558277767625785E-3</v>
      </c>
      <c r="E6922" s="166">
        <f t="shared" si="1513"/>
        <v>24.291375447755232</v>
      </c>
      <c r="F6922" s="167">
        <f t="shared" si="1514"/>
        <v>15.547165037447746</v>
      </c>
      <c r="G6922" s="167">
        <f t="shared" si="1504"/>
        <v>540295.43993890134</v>
      </c>
      <c r="H6922" s="167">
        <f t="shared" si="1505"/>
        <v>271299.98899881309</v>
      </c>
      <c r="I6922" s="168">
        <f t="shared" si="1506"/>
        <v>811595.42893771443</v>
      </c>
      <c r="J6922" s="168">
        <f t="shared" si="1508"/>
        <v>741765.60388949851</v>
      </c>
      <c r="K6922" s="94"/>
      <c r="L6922" s="265">
        <f t="shared" si="1507"/>
        <v>309276.18037315266</v>
      </c>
      <c r="M6922" s="265">
        <f>$G6922*NonHospFrac+theModel!$H6922*NonHospFrac</f>
        <v>502319.24856456171</v>
      </c>
      <c r="N6922" s="266">
        <f t="shared" si="1509"/>
        <v>811595.42893771431</v>
      </c>
      <c r="O6922" s="158"/>
      <c r="P6922" s="265">
        <f t="shared" si="1510"/>
        <v>282665.99899829627</v>
      </c>
      <c r="Q6922" s="265">
        <f t="shared" si="1511"/>
        <v>502317.68831394269</v>
      </c>
      <c r="R6922" s="266">
        <f t="shared" si="1512"/>
        <v>784983.68731223897</v>
      </c>
    </row>
    <row r="6923" spans="1:18" x14ac:dyDescent="0.25">
      <c r="A6923" s="81">
        <v>6892</v>
      </c>
      <c r="B6923" s="93">
        <f t="shared" si="1501"/>
        <v>1.6421793179903667E-57</v>
      </c>
      <c r="C6923" s="178">
        <f t="shared" si="1502"/>
        <v>1.6384748442704189E-57</v>
      </c>
      <c r="D6923" s="165">
        <f t="shared" si="1503"/>
        <v>2.2558277767625785E-3</v>
      </c>
      <c r="E6923" s="166">
        <f t="shared" si="1513"/>
        <v>24.291375447755232</v>
      </c>
      <c r="F6923" s="167">
        <f t="shared" si="1514"/>
        <v>15.549420865224509</v>
      </c>
      <c r="G6923" s="167">
        <f t="shared" si="1504"/>
        <v>540373.8345181148</v>
      </c>
      <c r="H6923" s="167">
        <f t="shared" si="1505"/>
        <v>271299.98899881309</v>
      </c>
      <c r="I6923" s="168">
        <f t="shared" si="1506"/>
        <v>811673.82351692789</v>
      </c>
      <c r="J6923" s="168">
        <f t="shared" si="1508"/>
        <v>741824.79773459805</v>
      </c>
      <c r="K6923" s="94"/>
      <c r="L6923" s="265">
        <f t="shared" si="1507"/>
        <v>309306.05434133508</v>
      </c>
      <c r="M6923" s="265">
        <f>$G6923*NonHospFrac+theModel!$H6923*NonHospFrac</f>
        <v>502367.76917559281</v>
      </c>
      <c r="N6923" s="266">
        <f t="shared" si="1509"/>
        <v>811673.82351692789</v>
      </c>
      <c r="O6923" s="158"/>
      <c r="P6923" s="265">
        <f t="shared" si="1510"/>
        <v>282688.55610699998</v>
      </c>
      <c r="Q6923" s="265">
        <f t="shared" si="1511"/>
        <v>502366.20892497379</v>
      </c>
      <c r="R6923" s="266">
        <f t="shared" si="1512"/>
        <v>785054.76503197383</v>
      </c>
    </row>
    <row r="6924" spans="1:18" x14ac:dyDescent="0.25">
      <c r="A6924" s="81">
        <v>6893</v>
      </c>
      <c r="B6924" s="93">
        <f t="shared" si="1501"/>
        <v>1.6115026541358679E-57</v>
      </c>
      <c r="C6924" s="178">
        <f t="shared" si="1502"/>
        <v>1.6078673816863414E-57</v>
      </c>
      <c r="D6924" s="165">
        <f t="shared" si="1503"/>
        <v>2.2558277767625785E-3</v>
      </c>
      <c r="E6924" s="166">
        <f t="shared" si="1513"/>
        <v>24.291375447755232</v>
      </c>
      <c r="F6924" s="167">
        <f t="shared" si="1514"/>
        <v>15.551676693001271</v>
      </c>
      <c r="G6924" s="167">
        <f t="shared" si="1504"/>
        <v>540452.22909732827</v>
      </c>
      <c r="H6924" s="167">
        <f t="shared" si="1505"/>
        <v>271299.98899881309</v>
      </c>
      <c r="I6924" s="168">
        <f t="shared" si="1506"/>
        <v>811752.21809614135</v>
      </c>
      <c r="J6924" s="168">
        <f t="shared" si="1508"/>
        <v>741883.98916683998</v>
      </c>
      <c r="K6924" s="94"/>
      <c r="L6924" s="265">
        <f t="shared" si="1507"/>
        <v>309335.92830951756</v>
      </c>
      <c r="M6924" s="265">
        <f>$G6924*NonHospFrac+theModel!$H6924*NonHospFrac</f>
        <v>502416.28978662379</v>
      </c>
      <c r="N6924" s="266">
        <f t="shared" si="1509"/>
        <v>811752.21809614135</v>
      </c>
      <c r="O6924" s="158"/>
      <c r="P6924" s="265">
        <f t="shared" si="1510"/>
        <v>282711.11229623156</v>
      </c>
      <c r="Q6924" s="265">
        <f t="shared" si="1511"/>
        <v>502414.72953600477</v>
      </c>
      <c r="R6924" s="266">
        <f t="shared" si="1512"/>
        <v>785125.84183223639</v>
      </c>
    </row>
    <row r="6925" spans="1:18" x14ac:dyDescent="0.25">
      <c r="A6925" s="81">
        <v>6894</v>
      </c>
      <c r="B6925" s="93">
        <f t="shared" si="1501"/>
        <v>1.5813990444508695E-57</v>
      </c>
      <c r="C6925" s="178">
        <f t="shared" si="1502"/>
        <v>1.5778316805602514E-57</v>
      </c>
      <c r="D6925" s="165">
        <f t="shared" si="1503"/>
        <v>2.2558277767625785E-3</v>
      </c>
      <c r="E6925" s="166">
        <f t="shared" si="1513"/>
        <v>24.291375447755232</v>
      </c>
      <c r="F6925" s="167">
        <f t="shared" si="1514"/>
        <v>15.553932520778034</v>
      </c>
      <c r="G6925" s="167">
        <f t="shared" si="1504"/>
        <v>540530.62367654173</v>
      </c>
      <c r="H6925" s="167">
        <f t="shared" si="1505"/>
        <v>271299.98899881309</v>
      </c>
      <c r="I6925" s="168">
        <f t="shared" si="1506"/>
        <v>811830.61267535482</v>
      </c>
      <c r="J6925" s="168">
        <f t="shared" si="1508"/>
        <v>741943.17818632256</v>
      </c>
      <c r="K6925" s="94"/>
      <c r="L6925" s="265">
        <f t="shared" si="1507"/>
        <v>309365.80227769999</v>
      </c>
      <c r="M6925" s="265">
        <f>$G6925*NonHospFrac+theModel!$H6925*NonHospFrac</f>
        <v>502464.81039765477</v>
      </c>
      <c r="N6925" s="266">
        <f t="shared" si="1509"/>
        <v>811830.61267535482</v>
      </c>
      <c r="O6925" s="158"/>
      <c r="P6925" s="265">
        <f t="shared" si="1510"/>
        <v>282733.66756602842</v>
      </c>
      <c r="Q6925" s="265">
        <f t="shared" si="1511"/>
        <v>502463.25014703575</v>
      </c>
      <c r="R6925" s="266">
        <f t="shared" si="1512"/>
        <v>785196.91771306423</v>
      </c>
    </row>
    <row r="6926" spans="1:18" x14ac:dyDescent="0.25">
      <c r="A6926" s="81">
        <v>6895</v>
      </c>
      <c r="B6926" s="93">
        <f t="shared" si="1501"/>
        <v>1.5518577840203023E-57</v>
      </c>
      <c r="C6926" s="178">
        <f t="shared" si="1502"/>
        <v>1.548357060125524E-57</v>
      </c>
      <c r="D6926" s="165">
        <f t="shared" si="1503"/>
        <v>2.2558277767625785E-3</v>
      </c>
      <c r="E6926" s="166">
        <f t="shared" si="1513"/>
        <v>24.291375447755232</v>
      </c>
      <c r="F6926" s="167">
        <f t="shared" si="1514"/>
        <v>15.556188348554796</v>
      </c>
      <c r="G6926" s="167">
        <f t="shared" si="1504"/>
        <v>540609.01825575507</v>
      </c>
      <c r="H6926" s="167">
        <f t="shared" si="1505"/>
        <v>271299.98899881309</v>
      </c>
      <c r="I6926" s="168">
        <f t="shared" si="1506"/>
        <v>811909.00725456816</v>
      </c>
      <c r="J6926" s="168">
        <f t="shared" si="1508"/>
        <v>742002.36479314417</v>
      </c>
      <c r="K6926" s="94"/>
      <c r="L6926" s="265">
        <f t="shared" si="1507"/>
        <v>309395.67624588241</v>
      </c>
      <c r="M6926" s="265">
        <f>$G6926*NonHospFrac+theModel!$H6926*NonHospFrac</f>
        <v>502513.33100868575</v>
      </c>
      <c r="N6926" s="266">
        <f t="shared" si="1509"/>
        <v>811909.00725456816</v>
      </c>
      <c r="O6926" s="158"/>
      <c r="P6926" s="265">
        <f t="shared" si="1510"/>
        <v>282756.22191642813</v>
      </c>
      <c r="Q6926" s="265">
        <f t="shared" si="1511"/>
        <v>502511.77075806673</v>
      </c>
      <c r="R6926" s="266">
        <f t="shared" si="1512"/>
        <v>785267.99267449486</v>
      </c>
    </row>
    <row r="6927" spans="1:18" x14ac:dyDescent="0.25">
      <c r="A6927" s="81">
        <v>6896</v>
      </c>
      <c r="B6927" s="93">
        <f t="shared" si="1501"/>
        <v>1.522868367901826E-57</v>
      </c>
      <c r="C6927" s="178">
        <f t="shared" si="1502"/>
        <v>1.5194330391371599E-57</v>
      </c>
      <c r="D6927" s="165">
        <f t="shared" si="1503"/>
        <v>2.2558277767625785E-3</v>
      </c>
      <c r="E6927" s="166">
        <f t="shared" si="1513"/>
        <v>24.291375447755232</v>
      </c>
      <c r="F6927" s="167">
        <f t="shared" si="1514"/>
        <v>15.558444176331559</v>
      </c>
      <c r="G6927" s="167">
        <f t="shared" si="1504"/>
        <v>540687.41283496853</v>
      </c>
      <c r="H6927" s="167">
        <f t="shared" si="1505"/>
        <v>271299.98899881309</v>
      </c>
      <c r="I6927" s="168">
        <f t="shared" si="1506"/>
        <v>811987.40183378162</v>
      </c>
      <c r="J6927" s="168">
        <f t="shared" si="1508"/>
        <v>742061.54898740316</v>
      </c>
      <c r="K6927" s="94"/>
      <c r="L6927" s="265">
        <f t="shared" si="1507"/>
        <v>309425.55021406483</v>
      </c>
      <c r="M6927" s="265">
        <f>$G6927*NonHospFrac+theModel!$H6927*NonHospFrac</f>
        <v>502561.85161971673</v>
      </c>
      <c r="N6927" s="266">
        <f t="shared" si="1509"/>
        <v>811987.40183378151</v>
      </c>
      <c r="O6927" s="158"/>
      <c r="P6927" s="265">
        <f t="shared" si="1510"/>
        <v>282778.77534746809</v>
      </c>
      <c r="Q6927" s="265">
        <f t="shared" si="1511"/>
        <v>502560.29136909771</v>
      </c>
      <c r="R6927" s="266">
        <f t="shared" si="1512"/>
        <v>785339.06671656575</v>
      </c>
    </row>
    <row r="6928" spans="1:18" x14ac:dyDescent="0.25">
      <c r="A6928" s="81">
        <v>6897</v>
      </c>
      <c r="B6928" s="93">
        <f t="shared" si="1501"/>
        <v>1.4944204873902487E-57</v>
      </c>
      <c r="C6928" s="178">
        <f t="shared" si="1502"/>
        <v>1.4910493321446307E-57</v>
      </c>
      <c r="D6928" s="165">
        <f t="shared" si="1503"/>
        <v>2.2558277767625785E-3</v>
      </c>
      <c r="E6928" s="166">
        <f t="shared" si="1513"/>
        <v>24.291375447755232</v>
      </c>
      <c r="F6928" s="167">
        <f t="shared" si="1514"/>
        <v>15.560700004108321</v>
      </c>
      <c r="G6928" s="167">
        <f t="shared" si="1504"/>
        <v>540765.80741418188</v>
      </c>
      <c r="H6928" s="167">
        <f t="shared" si="1505"/>
        <v>271299.98899881309</v>
      </c>
      <c r="I6928" s="168">
        <f t="shared" si="1506"/>
        <v>812065.79641299497</v>
      </c>
      <c r="J6928" s="168">
        <f t="shared" si="1508"/>
        <v>742120.73076919781</v>
      </c>
      <c r="K6928" s="94"/>
      <c r="L6928" s="265">
        <f t="shared" si="1507"/>
        <v>309455.42418224725</v>
      </c>
      <c r="M6928" s="265">
        <f>$G6928*NonHospFrac+theModel!$H6928*NonHospFrac</f>
        <v>502610.37223074771</v>
      </c>
      <c r="N6928" s="266">
        <f t="shared" si="1509"/>
        <v>812065.79641299497</v>
      </c>
      <c r="O6928" s="158"/>
      <c r="P6928" s="265">
        <f t="shared" si="1510"/>
        <v>282801.32785918581</v>
      </c>
      <c r="Q6928" s="265">
        <f t="shared" si="1511"/>
        <v>502608.8119801287</v>
      </c>
      <c r="R6928" s="266">
        <f t="shared" si="1512"/>
        <v>785410.13983931451</v>
      </c>
    </row>
    <row r="6929" spans="1:18" x14ac:dyDescent="0.25">
      <c r="A6929" s="81">
        <v>6898</v>
      </c>
      <c r="B6929" s="93">
        <f t="shared" si="1501"/>
        <v>1.4665040263517255E-57</v>
      </c>
      <c r="C6929" s="178">
        <f t="shared" si="1502"/>
        <v>1.4631958458343471E-57</v>
      </c>
      <c r="D6929" s="165">
        <f t="shared" si="1503"/>
        <v>2.2558277767625785E-3</v>
      </c>
      <c r="E6929" s="166">
        <f t="shared" si="1513"/>
        <v>24.291375447755232</v>
      </c>
      <c r="F6929" s="167">
        <f t="shared" si="1514"/>
        <v>15.562955831885084</v>
      </c>
      <c r="G6929" s="167">
        <f t="shared" si="1504"/>
        <v>540844.20199339546</v>
      </c>
      <c r="H6929" s="167">
        <f t="shared" si="1505"/>
        <v>271299.98899881309</v>
      </c>
      <c r="I6929" s="168">
        <f t="shared" si="1506"/>
        <v>812144.19099220855</v>
      </c>
      <c r="J6929" s="168">
        <f t="shared" si="1508"/>
        <v>742179.9101386267</v>
      </c>
      <c r="K6929" s="94"/>
      <c r="L6929" s="265">
        <f t="shared" si="1507"/>
        <v>309485.29815042973</v>
      </c>
      <c r="M6929" s="265">
        <f>$G6929*NonHospFrac+theModel!$H6929*NonHospFrac</f>
        <v>502658.89284177881</v>
      </c>
      <c r="N6929" s="266">
        <f t="shared" si="1509"/>
        <v>812144.19099220855</v>
      </c>
      <c r="O6929" s="158"/>
      <c r="P6929" s="265">
        <f t="shared" si="1510"/>
        <v>282823.87945161876</v>
      </c>
      <c r="Q6929" s="265">
        <f t="shared" si="1511"/>
        <v>502657.33259115979</v>
      </c>
      <c r="R6929" s="266">
        <f t="shared" si="1512"/>
        <v>785481.2120427785</v>
      </c>
    </row>
    <row r="6930" spans="1:18" x14ac:dyDescent="0.25">
      <c r="A6930" s="81">
        <v>6899</v>
      </c>
      <c r="B6930" s="93">
        <f t="shared" si="1501"/>
        <v>1.4391090576264373E-57</v>
      </c>
      <c r="C6930" s="178">
        <f t="shared" si="1502"/>
        <v>1.4358626754404528E-57</v>
      </c>
      <c r="D6930" s="165">
        <f t="shared" si="1503"/>
        <v>2.2558277767625785E-3</v>
      </c>
      <c r="E6930" s="166">
        <f t="shared" si="1513"/>
        <v>24.291375447755232</v>
      </c>
      <c r="F6930" s="167">
        <f t="shared" si="1514"/>
        <v>15.565211659661847</v>
      </c>
      <c r="G6930" s="167">
        <f t="shared" si="1504"/>
        <v>540922.5965726088</v>
      </c>
      <c r="H6930" s="167">
        <f t="shared" si="1505"/>
        <v>271299.98899881309</v>
      </c>
      <c r="I6930" s="168">
        <f t="shared" si="1506"/>
        <v>812222.58557142189</v>
      </c>
      <c r="J6930" s="168">
        <f t="shared" si="1508"/>
        <v>742239.08709578787</v>
      </c>
      <c r="K6930" s="94"/>
      <c r="L6930" s="265">
        <f t="shared" si="1507"/>
        <v>309515.1721186121</v>
      </c>
      <c r="M6930" s="265">
        <f>$G6930*NonHospFrac+theModel!$H6930*NonHospFrac</f>
        <v>502707.41345280979</v>
      </c>
      <c r="N6930" s="266">
        <f t="shared" si="1509"/>
        <v>812222.58557142189</v>
      </c>
      <c r="O6930" s="158"/>
      <c r="P6930" s="265">
        <f t="shared" si="1510"/>
        <v>282846.43012480432</v>
      </c>
      <c r="Q6930" s="265">
        <f t="shared" si="1511"/>
        <v>502705.85320219077</v>
      </c>
      <c r="R6930" s="266">
        <f t="shared" si="1512"/>
        <v>785552.28332699509</v>
      </c>
    </row>
    <row r="6931" spans="1:18" x14ac:dyDescent="0.25">
      <c r="A6931" s="81">
        <v>6900</v>
      </c>
      <c r="B6931" s="93">
        <f t="shared" si="1501"/>
        <v>1.4122258394984703E-57</v>
      </c>
      <c r="C6931" s="178">
        <f t="shared" si="1502"/>
        <v>1.4090401012226677E-57</v>
      </c>
      <c r="D6931" s="165">
        <f t="shared" si="1503"/>
        <v>2.2558277767625785E-3</v>
      </c>
      <c r="E6931" s="166">
        <f t="shared" si="1513"/>
        <v>24.291375447755232</v>
      </c>
      <c r="F6931" s="167">
        <f t="shared" si="1514"/>
        <v>15.567467487438609</v>
      </c>
      <c r="G6931" s="167">
        <f t="shared" si="1504"/>
        <v>541000.99115182215</v>
      </c>
      <c r="H6931" s="167">
        <f t="shared" si="1505"/>
        <v>271299.98899881309</v>
      </c>
      <c r="I6931" s="168">
        <f t="shared" si="1506"/>
        <v>812300.98015063524</v>
      </c>
      <c r="J6931" s="168">
        <f t="shared" si="1508"/>
        <v>742298.26164077979</v>
      </c>
      <c r="K6931" s="94"/>
      <c r="L6931" s="265">
        <f t="shared" si="1507"/>
        <v>309545.04608679446</v>
      </c>
      <c r="M6931" s="265">
        <f>$G6931*NonHospFrac+theModel!$H6931*NonHospFrac</f>
        <v>502755.93406384066</v>
      </c>
      <c r="N6931" s="266">
        <f t="shared" si="1509"/>
        <v>812300.98015063512</v>
      </c>
      <c r="O6931" s="158"/>
      <c r="P6931" s="265">
        <f t="shared" si="1510"/>
        <v>282868.97987878008</v>
      </c>
      <c r="Q6931" s="265">
        <f t="shared" si="1511"/>
        <v>502754.37381322164</v>
      </c>
      <c r="R6931" s="266">
        <f t="shared" si="1512"/>
        <v>785623.35369200166</v>
      </c>
    </row>
    <row r="6932" spans="1:18" x14ac:dyDescent="0.25">
      <c r="A6932" s="81">
        <v>6901</v>
      </c>
      <c r="B6932" s="93">
        <f t="shared" si="1501"/>
        <v>1.3858448122316384E-57</v>
      </c>
      <c r="C6932" s="178">
        <f t="shared" si="1502"/>
        <v>1.3827185850099239E-57</v>
      </c>
      <c r="D6932" s="165">
        <f t="shared" si="1503"/>
        <v>2.2558277767625785E-3</v>
      </c>
      <c r="E6932" s="166">
        <f t="shared" si="1513"/>
        <v>24.291375447755232</v>
      </c>
      <c r="F6932" s="167">
        <f t="shared" si="1514"/>
        <v>15.569723315215372</v>
      </c>
      <c r="G6932" s="167">
        <f t="shared" si="1504"/>
        <v>541079.38573103561</v>
      </c>
      <c r="H6932" s="167">
        <f t="shared" si="1505"/>
        <v>271299.98899881309</v>
      </c>
      <c r="I6932" s="168">
        <f t="shared" si="1506"/>
        <v>812379.3747298487</v>
      </c>
      <c r="J6932" s="168">
        <f t="shared" si="1508"/>
        <v>742357.43377370085</v>
      </c>
      <c r="K6932" s="94"/>
      <c r="L6932" s="265">
        <f t="shared" si="1507"/>
        <v>309574.92005497694</v>
      </c>
      <c r="M6932" s="265">
        <f>$G6932*NonHospFrac+theModel!$H6932*NonHospFrac</f>
        <v>502804.45467487175</v>
      </c>
      <c r="N6932" s="266">
        <f t="shared" si="1509"/>
        <v>812379.3747298487</v>
      </c>
      <c r="O6932" s="158"/>
      <c r="P6932" s="265">
        <f t="shared" si="1510"/>
        <v>282891.52871358354</v>
      </c>
      <c r="Q6932" s="265">
        <f t="shared" si="1511"/>
        <v>502802.89442425274</v>
      </c>
      <c r="R6932" s="266">
        <f t="shared" si="1512"/>
        <v>785694.42313783627</v>
      </c>
    </row>
    <row r="6933" spans="1:18" x14ac:dyDescent="0.25">
      <c r="A6933" s="81">
        <v>6902</v>
      </c>
      <c r="B6933" s="93">
        <f t="shared" si="1501"/>
        <v>1.3599565946700162E-57</v>
      </c>
      <c r="C6933" s="178">
        <f t="shared" si="1502"/>
        <v>1.356888766808568E-57</v>
      </c>
      <c r="D6933" s="165">
        <f t="shared" si="1503"/>
        <v>2.2558277767625785E-3</v>
      </c>
      <c r="E6933" s="166">
        <f t="shared" si="1513"/>
        <v>24.291375447755232</v>
      </c>
      <c r="F6933" s="167">
        <f t="shared" si="1514"/>
        <v>15.571979142992134</v>
      </c>
      <c r="G6933" s="167">
        <f t="shared" si="1504"/>
        <v>541157.78031024907</v>
      </c>
      <c r="H6933" s="167">
        <f t="shared" si="1505"/>
        <v>271299.98899881309</v>
      </c>
      <c r="I6933" s="168">
        <f t="shared" si="1506"/>
        <v>812457.76930906216</v>
      </c>
      <c r="J6933" s="168">
        <f t="shared" si="1508"/>
        <v>742416.60349464929</v>
      </c>
      <c r="K6933" s="94"/>
      <c r="L6933" s="265">
        <f t="shared" si="1507"/>
        <v>309604.79402315937</v>
      </c>
      <c r="M6933" s="265">
        <f>$G6933*NonHospFrac+theModel!$H6933*NonHospFrac</f>
        <v>502852.97528590274</v>
      </c>
      <c r="N6933" s="266">
        <f t="shared" si="1509"/>
        <v>812457.76930906205</v>
      </c>
      <c r="O6933" s="158"/>
      <c r="P6933" s="265">
        <f t="shared" si="1510"/>
        <v>282914.07662925206</v>
      </c>
      <c r="Q6933" s="265">
        <f t="shared" si="1511"/>
        <v>502851.41503528372</v>
      </c>
      <c r="R6933" s="266">
        <f t="shared" si="1512"/>
        <v>785765.49166453583</v>
      </c>
    </row>
    <row r="6934" spans="1:18" x14ac:dyDescent="0.25">
      <c r="A6934" s="81">
        <v>6903</v>
      </c>
      <c r="B6934" s="93">
        <f t="shared" si="1501"/>
        <v>1.3345519809019807E-57</v>
      </c>
      <c r="C6934" s="178">
        <f t="shared" si="1502"/>
        <v>1.3315414614739284E-57</v>
      </c>
      <c r="D6934" s="165">
        <f t="shared" si="1503"/>
        <v>2.2558277767625785E-3</v>
      </c>
      <c r="E6934" s="166">
        <f t="shared" si="1513"/>
        <v>24.291375447755232</v>
      </c>
      <c r="F6934" s="167">
        <f t="shared" si="1514"/>
        <v>15.574234970768897</v>
      </c>
      <c r="G6934" s="167">
        <f t="shared" si="1504"/>
        <v>541236.17488946253</v>
      </c>
      <c r="H6934" s="167">
        <f t="shared" si="1505"/>
        <v>271299.98899881309</v>
      </c>
      <c r="I6934" s="168">
        <f t="shared" si="1506"/>
        <v>812536.16388827562</v>
      </c>
      <c r="J6934" s="168">
        <f t="shared" si="1508"/>
        <v>742475.77080372337</v>
      </c>
      <c r="K6934" s="94"/>
      <c r="L6934" s="265">
        <f t="shared" si="1507"/>
        <v>309634.66799134179</v>
      </c>
      <c r="M6934" s="265">
        <f>$G6934*NonHospFrac+theModel!$H6934*NonHospFrac</f>
        <v>502901.49589693372</v>
      </c>
      <c r="N6934" s="266">
        <f t="shared" si="1509"/>
        <v>812536.16388827551</v>
      </c>
      <c r="O6934" s="158"/>
      <c r="P6934" s="265">
        <f t="shared" si="1510"/>
        <v>282936.62362582318</v>
      </c>
      <c r="Q6934" s="265">
        <f t="shared" si="1511"/>
        <v>502899.9356463147</v>
      </c>
      <c r="R6934" s="266">
        <f t="shared" si="1512"/>
        <v>785836.55927213794</v>
      </c>
    </row>
    <row r="6935" spans="1:18" x14ac:dyDescent="0.25">
      <c r="A6935" s="81">
        <v>6904</v>
      </c>
      <c r="B6935" s="93">
        <f t="shared" si="1501"/>
        <v>1.3096219369865661E-57</v>
      </c>
      <c r="C6935" s="178">
        <f t="shared" si="1502"/>
        <v>1.3066676554440543E-57</v>
      </c>
      <c r="D6935" s="165">
        <f t="shared" si="1503"/>
        <v>2.2558277767625785E-3</v>
      </c>
      <c r="E6935" s="166">
        <f t="shared" si="1513"/>
        <v>24.291375447755232</v>
      </c>
      <c r="F6935" s="167">
        <f t="shared" si="1514"/>
        <v>15.57649079854566</v>
      </c>
      <c r="G6935" s="167">
        <f t="shared" si="1504"/>
        <v>541314.56946867588</v>
      </c>
      <c r="H6935" s="167">
        <f t="shared" si="1505"/>
        <v>271299.98899881309</v>
      </c>
      <c r="I6935" s="168">
        <f t="shared" si="1506"/>
        <v>812614.55846748897</v>
      </c>
      <c r="J6935" s="168">
        <f t="shared" si="1508"/>
        <v>742534.93570102134</v>
      </c>
      <c r="K6935" s="94"/>
      <c r="L6935" s="265">
        <f t="shared" si="1507"/>
        <v>309664.54195952421</v>
      </c>
      <c r="M6935" s="265">
        <f>$G6935*NonHospFrac+theModel!$H6935*NonHospFrac</f>
        <v>502950.0165079647</v>
      </c>
      <c r="N6935" s="266">
        <f t="shared" si="1509"/>
        <v>812614.55846748897</v>
      </c>
      <c r="O6935" s="158"/>
      <c r="P6935" s="265">
        <f t="shared" si="1510"/>
        <v>282959.16970333434</v>
      </c>
      <c r="Q6935" s="265">
        <f t="shared" si="1511"/>
        <v>502948.45625734568</v>
      </c>
      <c r="R6935" s="266">
        <f t="shared" si="1512"/>
        <v>785907.62596067996</v>
      </c>
    </row>
    <row r="6936" spans="1:18" x14ac:dyDescent="0.25">
      <c r="A6936" s="81">
        <v>6905</v>
      </c>
      <c r="B6936" s="93">
        <f t="shared" si="1501"/>
        <v>1.285157597740972E-57</v>
      </c>
      <c r="C6936" s="178">
        <f t="shared" si="1502"/>
        <v>1.2822585035344704E-57</v>
      </c>
      <c r="D6936" s="165">
        <f t="shared" si="1503"/>
        <v>2.2558277767625785E-3</v>
      </c>
      <c r="E6936" s="166">
        <f t="shared" si="1513"/>
        <v>24.291375447755232</v>
      </c>
      <c r="F6936" s="167">
        <f t="shared" si="1514"/>
        <v>15.578746626322422</v>
      </c>
      <c r="G6936" s="167">
        <f t="shared" si="1504"/>
        <v>541392.96404788923</v>
      </c>
      <c r="H6936" s="167">
        <f t="shared" si="1505"/>
        <v>271299.98899881309</v>
      </c>
      <c r="I6936" s="168">
        <f t="shared" si="1506"/>
        <v>812692.95304670231</v>
      </c>
      <c r="J6936" s="168">
        <f t="shared" si="1508"/>
        <v>742594.0981866417</v>
      </c>
      <c r="K6936" s="94"/>
      <c r="L6936" s="265">
        <f t="shared" si="1507"/>
        <v>309694.41592770664</v>
      </c>
      <c r="M6936" s="265">
        <f>$G6936*NonHospFrac+theModel!$H6936*NonHospFrac</f>
        <v>502998.53711899568</v>
      </c>
      <c r="N6936" s="266">
        <f t="shared" si="1509"/>
        <v>812692.95304670231</v>
      </c>
      <c r="O6936" s="158"/>
      <c r="P6936" s="265">
        <f t="shared" si="1510"/>
        <v>282981.71486182295</v>
      </c>
      <c r="Q6936" s="265">
        <f t="shared" si="1511"/>
        <v>502996.97686837666</v>
      </c>
      <c r="R6936" s="266">
        <f t="shared" si="1512"/>
        <v>785978.69173019961</v>
      </c>
    </row>
    <row r="6937" spans="1:18" x14ac:dyDescent="0.25">
      <c r="A6937" s="81">
        <v>6906</v>
      </c>
      <c r="B6937" s="93">
        <f t="shared" si="1501"/>
        <v>1.2611502635880849E-57</v>
      </c>
      <c r="C6937" s="178">
        <f t="shared" si="1502"/>
        <v>1.2583053257928114E-57</v>
      </c>
      <c r="D6937" s="165">
        <f t="shared" si="1503"/>
        <v>2.2558277767625785E-3</v>
      </c>
      <c r="E6937" s="166">
        <f t="shared" si="1513"/>
        <v>24.291375447755232</v>
      </c>
      <c r="F6937" s="167">
        <f t="shared" si="1514"/>
        <v>15.581002454099185</v>
      </c>
      <c r="G6937" s="167">
        <f t="shared" si="1504"/>
        <v>541471.3586271028</v>
      </c>
      <c r="H6937" s="167">
        <f t="shared" si="1505"/>
        <v>271299.98899881309</v>
      </c>
      <c r="I6937" s="168">
        <f t="shared" si="1506"/>
        <v>812771.34762591589</v>
      </c>
      <c r="J6937" s="168">
        <f t="shared" si="1508"/>
        <v>742653.25826068281</v>
      </c>
      <c r="K6937" s="94"/>
      <c r="L6937" s="265">
        <f t="shared" si="1507"/>
        <v>309724.28989588912</v>
      </c>
      <c r="M6937" s="265">
        <f>$G6937*NonHospFrac+theModel!$H6937*NonHospFrac</f>
        <v>503047.05773002678</v>
      </c>
      <c r="N6937" s="266">
        <f t="shared" si="1509"/>
        <v>812771.34762591589</v>
      </c>
      <c r="O6937" s="158"/>
      <c r="P6937" s="265">
        <f t="shared" si="1510"/>
        <v>283004.25910132658</v>
      </c>
      <c r="Q6937" s="265">
        <f t="shared" si="1511"/>
        <v>503045.49747940776</v>
      </c>
      <c r="R6937" s="266">
        <f t="shared" si="1512"/>
        <v>786049.75658073439</v>
      </c>
    </row>
    <row r="6938" spans="1:18" x14ac:dyDescent="0.25">
      <c r="A6938" s="81">
        <v>6907</v>
      </c>
      <c r="B6938" s="93">
        <f t="shared" si="1501"/>
        <v>1.2375913974628869E-57</v>
      </c>
      <c r="C6938" s="178">
        <f t="shared" si="1502"/>
        <v>1.2347996044122077E-57</v>
      </c>
      <c r="D6938" s="165">
        <f t="shared" si="1503"/>
        <v>2.2558277767625785E-3</v>
      </c>
      <c r="E6938" s="166">
        <f t="shared" si="1513"/>
        <v>24.291375447755232</v>
      </c>
      <c r="F6938" s="167">
        <f t="shared" si="1514"/>
        <v>15.583258281875947</v>
      </c>
      <c r="G6938" s="167">
        <f t="shared" si="1504"/>
        <v>541549.75320631615</v>
      </c>
      <c r="H6938" s="167">
        <f t="shared" si="1505"/>
        <v>271299.98899881309</v>
      </c>
      <c r="I6938" s="168">
        <f t="shared" si="1506"/>
        <v>812849.74220512924</v>
      </c>
      <c r="J6938" s="168">
        <f t="shared" si="1508"/>
        <v>742712.41592324269</v>
      </c>
      <c r="K6938" s="94"/>
      <c r="L6938" s="265">
        <f t="shared" si="1507"/>
        <v>309754.16386407148</v>
      </c>
      <c r="M6938" s="265">
        <f>$G6938*NonHospFrac+theModel!$H6938*NonHospFrac</f>
        <v>503095.57834105776</v>
      </c>
      <c r="N6938" s="266">
        <f t="shared" si="1509"/>
        <v>812849.74220512924</v>
      </c>
      <c r="O6938" s="158"/>
      <c r="P6938" s="265">
        <f t="shared" si="1510"/>
        <v>283026.80242188252</v>
      </c>
      <c r="Q6938" s="265">
        <f t="shared" si="1511"/>
        <v>503094.01809043874</v>
      </c>
      <c r="R6938" s="266">
        <f t="shared" si="1512"/>
        <v>786120.82051232131</v>
      </c>
    </row>
    <row r="6939" spans="1:18" x14ac:dyDescent="0.25">
      <c r="A6939" s="81">
        <v>6908</v>
      </c>
      <c r="B6939" s="93">
        <f t="shared" si="1501"/>
        <v>1.2144726217766895E-57</v>
      </c>
      <c r="C6939" s="178">
        <f t="shared" si="1502"/>
        <v>1.211732980702368E-57</v>
      </c>
      <c r="D6939" s="165">
        <f t="shared" si="1503"/>
        <v>2.2558277767625785E-3</v>
      </c>
      <c r="E6939" s="166">
        <f t="shared" si="1513"/>
        <v>24.291375447755232</v>
      </c>
      <c r="F6939" s="167">
        <f t="shared" si="1514"/>
        <v>15.58551410965271</v>
      </c>
      <c r="G6939" s="167">
        <f t="shared" si="1504"/>
        <v>541628.14778552949</v>
      </c>
      <c r="H6939" s="167">
        <f t="shared" si="1505"/>
        <v>271299.98899881309</v>
      </c>
      <c r="I6939" s="168">
        <f t="shared" si="1506"/>
        <v>812928.13678434258</v>
      </c>
      <c r="J6939" s="168">
        <f t="shared" si="1508"/>
        <v>742771.57117441972</v>
      </c>
      <c r="K6939" s="94"/>
      <c r="L6939" s="265">
        <f t="shared" si="1507"/>
        <v>309784.0378322539</v>
      </c>
      <c r="M6939" s="265">
        <f>$G6939*NonHospFrac+theModel!$H6939*NonHospFrac</f>
        <v>503144.09895208862</v>
      </c>
      <c r="N6939" s="266">
        <f t="shared" si="1509"/>
        <v>812928.13678434258</v>
      </c>
      <c r="O6939" s="158"/>
      <c r="P6939" s="265">
        <f t="shared" si="1510"/>
        <v>283049.34482352837</v>
      </c>
      <c r="Q6939" s="265">
        <f t="shared" si="1511"/>
        <v>503142.5387014696</v>
      </c>
      <c r="R6939" s="266">
        <f t="shared" si="1512"/>
        <v>786191.88352499797</v>
      </c>
    </row>
    <row r="6940" spans="1:18" x14ac:dyDescent="0.25">
      <c r="A6940" s="81">
        <v>6909</v>
      </c>
      <c r="B6940" s="93">
        <f t="shared" si="1501"/>
        <v>1.1917857154378719E-57</v>
      </c>
      <c r="C6940" s="178">
        <f t="shared" si="1502"/>
        <v>1.1890972521170383E-57</v>
      </c>
      <c r="D6940" s="165">
        <f t="shared" si="1503"/>
        <v>2.2558277767625785E-3</v>
      </c>
      <c r="E6940" s="166">
        <f t="shared" si="1513"/>
        <v>24.291375447755232</v>
      </c>
      <c r="F6940" s="167">
        <f t="shared" si="1514"/>
        <v>15.587769937429472</v>
      </c>
      <c r="G6940" s="167">
        <f t="shared" si="1504"/>
        <v>541706.54236474296</v>
      </c>
      <c r="H6940" s="167">
        <f t="shared" si="1505"/>
        <v>271299.98899881309</v>
      </c>
      <c r="I6940" s="168">
        <f t="shared" si="1506"/>
        <v>813006.53136355605</v>
      </c>
      <c r="J6940" s="168">
        <f t="shared" si="1508"/>
        <v>742830.72401431238</v>
      </c>
      <c r="K6940" s="94"/>
      <c r="L6940" s="265">
        <f t="shared" si="1507"/>
        <v>309813.91180043633</v>
      </c>
      <c r="M6940" s="265">
        <f>$G6940*NonHospFrac+theModel!$H6940*NonHospFrac</f>
        <v>503192.61956311972</v>
      </c>
      <c r="N6940" s="266">
        <f t="shared" si="1509"/>
        <v>813006.53136355605</v>
      </c>
      <c r="O6940" s="158"/>
      <c r="P6940" s="265">
        <f t="shared" si="1510"/>
        <v>283071.88630630157</v>
      </c>
      <c r="Q6940" s="265">
        <f t="shared" si="1511"/>
        <v>503191.0593125007</v>
      </c>
      <c r="R6940" s="266">
        <f t="shared" si="1512"/>
        <v>786262.94561880222</v>
      </c>
    </row>
    <row r="6941" spans="1:18" x14ac:dyDescent="0.25">
      <c r="A6941" s="81">
        <v>6910</v>
      </c>
      <c r="B6941" s="93">
        <f t="shared" si="1501"/>
        <v>1.1695226109288179E-57</v>
      </c>
      <c r="C6941" s="178">
        <f t="shared" si="1502"/>
        <v>1.1668843693375327E-57</v>
      </c>
      <c r="D6941" s="165">
        <f t="shared" si="1503"/>
        <v>2.2558277767625785E-3</v>
      </c>
      <c r="E6941" s="166">
        <f t="shared" si="1513"/>
        <v>24.291375447755232</v>
      </c>
      <c r="F6941" s="167">
        <f t="shared" si="1514"/>
        <v>15.590025765206235</v>
      </c>
      <c r="G6941" s="167">
        <f t="shared" si="1504"/>
        <v>541784.93694395642</v>
      </c>
      <c r="H6941" s="167">
        <f t="shared" si="1505"/>
        <v>271299.98899881309</v>
      </c>
      <c r="I6941" s="168">
        <f t="shared" si="1506"/>
        <v>813084.92594276951</v>
      </c>
      <c r="J6941" s="168">
        <f t="shared" si="1508"/>
        <v>742889.87444301881</v>
      </c>
      <c r="K6941" s="94"/>
      <c r="L6941" s="265">
        <f t="shared" si="1507"/>
        <v>309843.78576861881</v>
      </c>
      <c r="M6941" s="265">
        <f>$G6941*NonHospFrac+theModel!$H6941*NonHospFrac</f>
        <v>503241.1401741507</v>
      </c>
      <c r="N6941" s="266">
        <f t="shared" si="1509"/>
        <v>813084.92594276951</v>
      </c>
      <c r="O6941" s="158"/>
      <c r="P6941" s="265">
        <f t="shared" si="1510"/>
        <v>283094.42687023961</v>
      </c>
      <c r="Q6941" s="265">
        <f t="shared" si="1511"/>
        <v>503239.57992353168</v>
      </c>
      <c r="R6941" s="266">
        <f t="shared" si="1512"/>
        <v>786334.00679377129</v>
      </c>
    </row>
    <row r="6942" spans="1:18" x14ac:dyDescent="0.25">
      <c r="A6942" s="81">
        <v>6911</v>
      </c>
      <c r="B6942" s="93">
        <f t="shared" si="1501"/>
        <v>1.1476753914365778E-57</v>
      </c>
      <c r="C6942" s="178">
        <f t="shared" si="1502"/>
        <v>1.1450864334098682E-57</v>
      </c>
      <c r="D6942" s="165">
        <f t="shared" si="1503"/>
        <v>2.2558277767625785E-3</v>
      </c>
      <c r="E6942" s="166">
        <f t="shared" si="1513"/>
        <v>24.291375447755232</v>
      </c>
      <c r="F6942" s="167">
        <f t="shared" si="1514"/>
        <v>15.592281592982998</v>
      </c>
      <c r="G6942" s="167">
        <f t="shared" si="1504"/>
        <v>541863.33152316988</v>
      </c>
      <c r="H6942" s="167">
        <f t="shared" si="1505"/>
        <v>271299.98899881309</v>
      </c>
      <c r="I6942" s="168">
        <f t="shared" si="1506"/>
        <v>813163.32052198297</v>
      </c>
      <c r="J6942" s="168">
        <f t="shared" si="1508"/>
        <v>742949.02246063738</v>
      </c>
      <c r="K6942" s="94"/>
      <c r="L6942" s="265">
        <f t="shared" si="1507"/>
        <v>309873.65973680123</v>
      </c>
      <c r="M6942" s="265">
        <f>$G6942*NonHospFrac+theModel!$H6942*NonHospFrac</f>
        <v>503289.66078518168</v>
      </c>
      <c r="N6942" s="266">
        <f t="shared" si="1509"/>
        <v>813163.32052198285</v>
      </c>
      <c r="O6942" s="158"/>
      <c r="P6942" s="265">
        <f t="shared" si="1510"/>
        <v>283116.96651537984</v>
      </c>
      <c r="Q6942" s="265">
        <f t="shared" si="1511"/>
        <v>503288.10053456266</v>
      </c>
      <c r="R6942" s="266">
        <f t="shared" si="1512"/>
        <v>786405.06704994245</v>
      </c>
    </row>
    <row r="6943" spans="1:18" x14ac:dyDescent="0.25">
      <c r="A6943" s="81">
        <v>6912</v>
      </c>
      <c r="B6943" s="93">
        <f t="shared" ref="B6943:B7006" si="1515">Constant*EXP(PowerTerm*(A6943)/7)</f>
        <v>1.1262362880381668E-57</v>
      </c>
      <c r="C6943" s="178">
        <f t="shared" ref="C6943:C7006" si="1516">(1-theFloor)*B6943</f>
        <v>1.1236956929364123E-57</v>
      </c>
      <c r="D6943" s="165">
        <f t="shared" ref="D6943:D7006" si="1517">theFloor</f>
        <v>2.2558277767625785E-3</v>
      </c>
      <c r="E6943" s="166">
        <f t="shared" si="1513"/>
        <v>24.291375447755232</v>
      </c>
      <c r="F6943" s="167">
        <f t="shared" si="1514"/>
        <v>15.59453742075976</v>
      </c>
      <c r="G6943" s="167">
        <f t="shared" ref="G6943:G7006" si="1518">$B$22*F6943*totInfected/365.25</f>
        <v>541941.72610238323</v>
      </c>
      <c r="H6943" s="167">
        <f t="shared" ref="H6943:H7006" si="1519">lostQALYs_Injured*E6943*totInfected/365.25</f>
        <v>271299.98899881309</v>
      </c>
      <c r="I6943" s="168">
        <f t="shared" ref="I6943:I7006" si="1520">H6943+G6943</f>
        <v>813241.71510119631</v>
      </c>
      <c r="J6943" s="168">
        <f t="shared" si="1508"/>
        <v>743008.16806726623</v>
      </c>
      <c r="K6943" s="94"/>
      <c r="L6943" s="265">
        <f t="shared" ref="L6943:L7006" si="1521">$G6943*HospFrac+$H6943*HospFrac</f>
        <v>309903.53370498365</v>
      </c>
      <c r="M6943" s="265">
        <f>$G6943*NonHospFrac+theModel!$H6943*NonHospFrac</f>
        <v>503338.18139621266</v>
      </c>
      <c r="N6943" s="266">
        <f t="shared" si="1509"/>
        <v>813241.71510119631</v>
      </c>
      <c r="O6943" s="158"/>
      <c r="P6943" s="265">
        <f t="shared" si="1510"/>
        <v>283139.50524175976</v>
      </c>
      <c r="Q6943" s="265">
        <f t="shared" si="1511"/>
        <v>503336.62114559364</v>
      </c>
      <c r="R6943" s="266">
        <f t="shared" si="1512"/>
        <v>786476.1263873534</v>
      </c>
    </row>
    <row r="6944" spans="1:18" x14ac:dyDescent="0.25">
      <c r="A6944" s="81">
        <v>6913</v>
      </c>
      <c r="B6944" s="93">
        <f t="shared" si="1515"/>
        <v>1.1051976769373908E-57</v>
      </c>
      <c r="C6944" s="178">
        <f t="shared" si="1516"/>
        <v>1.102704541318942E-57</v>
      </c>
      <c r="D6944" s="165">
        <f t="shared" si="1517"/>
        <v>2.2558277767625785E-3</v>
      </c>
      <c r="E6944" s="166">
        <f t="shared" si="1513"/>
        <v>24.291375447755232</v>
      </c>
      <c r="F6944" s="167">
        <f t="shared" si="1514"/>
        <v>15.596793248536523</v>
      </c>
      <c r="G6944" s="167">
        <f t="shared" si="1518"/>
        <v>542020.12068159669</v>
      </c>
      <c r="H6944" s="167">
        <f t="shared" si="1519"/>
        <v>271299.98899881309</v>
      </c>
      <c r="I6944" s="168">
        <f t="shared" si="1520"/>
        <v>813320.10968040978</v>
      </c>
      <c r="J6944" s="168">
        <f t="shared" ref="J6944:J7007" si="1522">J6943+(I6944-I6943)/(1+discountDaily)^A6944</f>
        <v>743067.31126300374</v>
      </c>
      <c r="K6944" s="94"/>
      <c r="L6944" s="265">
        <f t="shared" si="1521"/>
        <v>309933.40767316602</v>
      </c>
      <c r="M6944" s="265">
        <f>$G6944*NonHospFrac+theModel!$H6944*NonHospFrac</f>
        <v>503386.70200724364</v>
      </c>
      <c r="N6944" s="266">
        <f t="shared" ref="N6944:N7007" si="1523">L6944+M6944</f>
        <v>813320.10968040966</v>
      </c>
      <c r="O6944" s="158"/>
      <c r="P6944" s="265">
        <f t="shared" ref="P6944:P7007" si="1524">P6943+(L6944-L6943)/(1+discountDaily)^A6944</f>
        <v>283162.0430494168</v>
      </c>
      <c r="Q6944" s="265">
        <f t="shared" ref="Q6944:Q7007" si="1525">Q6943+(M6944-M6943)/(1+discountDaily)^B6944</f>
        <v>503385.14175662462</v>
      </c>
      <c r="R6944" s="266">
        <f t="shared" ref="R6944:R7007" si="1526">P6944+Q6944</f>
        <v>786547.18480604142</v>
      </c>
    </row>
    <row r="6945" spans="1:18" x14ac:dyDescent="0.25">
      <c r="A6945" s="81">
        <v>6914</v>
      </c>
      <c r="B6945" s="93">
        <f t="shared" si="1515"/>
        <v>1.0845520767543238E-57</v>
      </c>
      <c r="C6945" s="178">
        <f t="shared" si="1516"/>
        <v>1.0821055140542358E-57</v>
      </c>
      <c r="D6945" s="165">
        <f t="shared" si="1517"/>
        <v>2.2558277767625785E-3</v>
      </c>
      <c r="E6945" s="166">
        <f t="shared" ref="E6945:E7008" si="1527">C6945+E6944</f>
        <v>24.291375447755232</v>
      </c>
      <c r="F6945" s="167">
        <f t="shared" ref="F6945:F7008" si="1528">D6945+F6944</f>
        <v>15.599049076313285</v>
      </c>
      <c r="G6945" s="167">
        <f t="shared" si="1518"/>
        <v>542098.51526081003</v>
      </c>
      <c r="H6945" s="167">
        <f t="shared" si="1519"/>
        <v>271299.98899881309</v>
      </c>
      <c r="I6945" s="168">
        <f t="shared" si="1520"/>
        <v>813398.50425962312</v>
      </c>
      <c r="J6945" s="168">
        <f t="shared" si="1522"/>
        <v>743126.45204794814</v>
      </c>
      <c r="K6945" s="94"/>
      <c r="L6945" s="265">
        <f t="shared" si="1521"/>
        <v>309963.2816413485</v>
      </c>
      <c r="M6945" s="265">
        <f>$G6945*NonHospFrac+theModel!$H6945*NonHospFrac</f>
        <v>503435.22261827462</v>
      </c>
      <c r="N6945" s="266">
        <f t="shared" si="1523"/>
        <v>813398.50425962312</v>
      </c>
      <c r="O6945" s="158"/>
      <c r="P6945" s="265">
        <f t="shared" si="1524"/>
        <v>283184.57993838849</v>
      </c>
      <c r="Q6945" s="265">
        <f t="shared" si="1525"/>
        <v>503433.6623676556</v>
      </c>
      <c r="R6945" s="266">
        <f t="shared" si="1526"/>
        <v>786618.24230604409</v>
      </c>
    </row>
    <row r="6946" spans="1:18" x14ac:dyDescent="0.25">
      <c r="A6946" s="81">
        <v>6915</v>
      </c>
      <c r="B6946" s="93">
        <f t="shared" si="1515"/>
        <v>1.064292145864404E-57</v>
      </c>
      <c r="C6946" s="178">
        <f t="shared" si="1516"/>
        <v>1.0618912860791728E-57</v>
      </c>
      <c r="D6946" s="165">
        <f t="shared" si="1517"/>
        <v>2.2558277767625785E-3</v>
      </c>
      <c r="E6946" s="166">
        <f t="shared" si="1527"/>
        <v>24.291375447755232</v>
      </c>
      <c r="F6946" s="167">
        <f t="shared" si="1528"/>
        <v>15.601304904090048</v>
      </c>
      <c r="G6946" s="167">
        <f t="shared" si="1518"/>
        <v>542176.90984002361</v>
      </c>
      <c r="H6946" s="167">
        <f t="shared" si="1519"/>
        <v>271299.98899881309</v>
      </c>
      <c r="I6946" s="168">
        <f t="shared" si="1520"/>
        <v>813476.8988388367</v>
      </c>
      <c r="J6946" s="168">
        <f t="shared" si="1522"/>
        <v>743185.59042219783</v>
      </c>
      <c r="K6946" s="94"/>
      <c r="L6946" s="265">
        <f t="shared" si="1521"/>
        <v>309993.15560953098</v>
      </c>
      <c r="M6946" s="265">
        <f>$G6946*NonHospFrac+theModel!$H6946*NonHospFrac</f>
        <v>503483.74322930572</v>
      </c>
      <c r="N6946" s="266">
        <f t="shared" si="1523"/>
        <v>813476.8988388367</v>
      </c>
      <c r="O6946" s="158"/>
      <c r="P6946" s="265">
        <f t="shared" si="1524"/>
        <v>283207.11590871221</v>
      </c>
      <c r="Q6946" s="265">
        <f t="shared" si="1525"/>
        <v>503482.1829786867</v>
      </c>
      <c r="R6946" s="266">
        <f t="shared" si="1526"/>
        <v>786689.29888739891</v>
      </c>
    </row>
    <row r="6947" spans="1:18" x14ac:dyDescent="0.25">
      <c r="A6947" s="81">
        <v>6916</v>
      </c>
      <c r="B6947" s="93">
        <f t="shared" si="1515"/>
        <v>1.0444106797882319E-57</v>
      </c>
      <c r="C6947" s="178">
        <f t="shared" si="1516"/>
        <v>1.042054669166418E-57</v>
      </c>
      <c r="D6947" s="165">
        <f t="shared" si="1517"/>
        <v>2.2558277767625785E-3</v>
      </c>
      <c r="E6947" s="166">
        <f t="shared" si="1527"/>
        <v>24.291375447755232</v>
      </c>
      <c r="F6947" s="167">
        <f t="shared" si="1528"/>
        <v>15.603560731866811</v>
      </c>
      <c r="G6947" s="167">
        <f t="shared" si="1518"/>
        <v>542255.30441923696</v>
      </c>
      <c r="H6947" s="167">
        <f t="shared" si="1519"/>
        <v>271299.98899881309</v>
      </c>
      <c r="I6947" s="168">
        <f t="shared" si="1520"/>
        <v>813555.29341805005</v>
      </c>
      <c r="J6947" s="168">
        <f t="shared" si="1522"/>
        <v>743244.72638585081</v>
      </c>
      <c r="K6947" s="94"/>
      <c r="L6947" s="265">
        <f t="shared" si="1521"/>
        <v>310023.02957771334</v>
      </c>
      <c r="M6947" s="265">
        <f>$G6947*NonHospFrac+theModel!$H6947*NonHospFrac</f>
        <v>503532.2638403367</v>
      </c>
      <c r="N6947" s="266">
        <f t="shared" si="1523"/>
        <v>813555.29341805005</v>
      </c>
      <c r="O6947" s="158"/>
      <c r="P6947" s="265">
        <f t="shared" si="1524"/>
        <v>283229.65096042532</v>
      </c>
      <c r="Q6947" s="265">
        <f t="shared" si="1525"/>
        <v>503530.70358971768</v>
      </c>
      <c r="R6947" s="266">
        <f t="shared" si="1526"/>
        <v>786760.35455014301</v>
      </c>
    </row>
    <row r="6948" spans="1:18" x14ac:dyDescent="0.25">
      <c r="A6948" s="81">
        <v>6917</v>
      </c>
      <c r="B6948" s="93">
        <f t="shared" si="1515"/>
        <v>1.0249006086291528E-57</v>
      </c>
      <c r="C6948" s="178">
        <f t="shared" si="1516"/>
        <v>1.0225886093677863E-57</v>
      </c>
      <c r="D6948" s="165">
        <f t="shared" si="1517"/>
        <v>2.2558277767625785E-3</v>
      </c>
      <c r="E6948" s="166">
        <f t="shared" si="1527"/>
        <v>24.291375447755232</v>
      </c>
      <c r="F6948" s="167">
        <f t="shared" si="1528"/>
        <v>15.605816559643573</v>
      </c>
      <c r="G6948" s="167">
        <f t="shared" si="1518"/>
        <v>542333.6989984503</v>
      </c>
      <c r="H6948" s="167">
        <f t="shared" si="1519"/>
        <v>271299.98899881309</v>
      </c>
      <c r="I6948" s="168">
        <f t="shared" si="1520"/>
        <v>813633.68799726339</v>
      </c>
      <c r="J6948" s="168">
        <f t="shared" si="1522"/>
        <v>743303.85993900546</v>
      </c>
      <c r="K6948" s="94"/>
      <c r="L6948" s="265">
        <f t="shared" si="1521"/>
        <v>310052.90354589571</v>
      </c>
      <c r="M6948" s="265">
        <f>$G6948*NonHospFrac+theModel!$H6948*NonHospFrac</f>
        <v>503580.78445136768</v>
      </c>
      <c r="N6948" s="266">
        <f t="shared" si="1523"/>
        <v>813633.68799726339</v>
      </c>
      <c r="O6948" s="158"/>
      <c r="P6948" s="265">
        <f t="shared" si="1524"/>
        <v>283252.18509356538</v>
      </c>
      <c r="Q6948" s="265">
        <f t="shared" si="1525"/>
        <v>503579.22420074866</v>
      </c>
      <c r="R6948" s="266">
        <f t="shared" si="1526"/>
        <v>786831.40929431398</v>
      </c>
    </row>
    <row r="6949" spans="1:18" x14ac:dyDescent="0.25">
      <c r="A6949" s="81">
        <v>6918</v>
      </c>
      <c r="B6949" s="93">
        <f t="shared" si="1515"/>
        <v>1.0057549945596634E-57</v>
      </c>
      <c r="C6949" s="178">
        <f t="shared" si="1516"/>
        <v>1.003486184506318E-57</v>
      </c>
      <c r="D6949" s="165">
        <f t="shared" si="1517"/>
        <v>2.2558277767625785E-3</v>
      </c>
      <c r="E6949" s="166">
        <f t="shared" si="1527"/>
        <v>24.291375447755232</v>
      </c>
      <c r="F6949" s="167">
        <f t="shared" si="1528"/>
        <v>15.608072387420336</v>
      </c>
      <c r="G6949" s="167">
        <f t="shared" si="1518"/>
        <v>542412.09357766376</v>
      </c>
      <c r="H6949" s="167">
        <f t="shared" si="1519"/>
        <v>271299.98899881309</v>
      </c>
      <c r="I6949" s="168">
        <f t="shared" si="1520"/>
        <v>813712.08257647685</v>
      </c>
      <c r="J6949" s="168">
        <f t="shared" si="1522"/>
        <v>743362.99108176015</v>
      </c>
      <c r="K6949" s="94"/>
      <c r="L6949" s="265">
        <f t="shared" si="1521"/>
        <v>310082.77751407819</v>
      </c>
      <c r="M6949" s="265">
        <f>$G6949*NonHospFrac+theModel!$H6949*NonHospFrac</f>
        <v>503629.30506239866</v>
      </c>
      <c r="N6949" s="266">
        <f t="shared" si="1523"/>
        <v>813712.08257647685</v>
      </c>
      <c r="O6949" s="158"/>
      <c r="P6949" s="265">
        <f t="shared" si="1524"/>
        <v>283274.71830816992</v>
      </c>
      <c r="Q6949" s="265">
        <f t="shared" si="1525"/>
        <v>503627.74481177964</v>
      </c>
      <c r="R6949" s="266">
        <f t="shared" si="1526"/>
        <v>786902.46311994956</v>
      </c>
    </row>
    <row r="6950" spans="1:18" x14ac:dyDescent="0.25">
      <c r="A6950" s="81">
        <v>6919</v>
      </c>
      <c r="B6950" s="93">
        <f t="shared" si="1515"/>
        <v>9.8696702935386182E-58</v>
      </c>
      <c r="C6950" s="178">
        <f t="shared" si="1516"/>
        <v>9.8474060171429648E-58</v>
      </c>
      <c r="D6950" s="165">
        <f t="shared" si="1517"/>
        <v>2.2558277767625785E-3</v>
      </c>
      <c r="E6950" s="166">
        <f t="shared" si="1527"/>
        <v>24.291375447755232</v>
      </c>
      <c r="F6950" s="167">
        <f t="shared" si="1528"/>
        <v>15.610328215197098</v>
      </c>
      <c r="G6950" s="167">
        <f t="shared" si="1518"/>
        <v>542490.48815687723</v>
      </c>
      <c r="H6950" s="167">
        <f t="shared" si="1519"/>
        <v>271299.98899881309</v>
      </c>
      <c r="I6950" s="168">
        <f t="shared" si="1520"/>
        <v>813790.47715569031</v>
      </c>
      <c r="J6950" s="168">
        <f t="shared" si="1522"/>
        <v>743422.11981421313</v>
      </c>
      <c r="K6950" s="94"/>
      <c r="L6950" s="265">
        <f t="shared" si="1521"/>
        <v>310112.65148226061</v>
      </c>
      <c r="M6950" s="265">
        <f>$G6950*NonHospFrac+theModel!$H6950*NonHospFrac</f>
        <v>503677.82567342964</v>
      </c>
      <c r="N6950" s="266">
        <f t="shared" si="1523"/>
        <v>813790.47715569031</v>
      </c>
      <c r="O6950" s="158"/>
      <c r="P6950" s="265">
        <f t="shared" si="1524"/>
        <v>283297.2506042762</v>
      </c>
      <c r="Q6950" s="265">
        <f t="shared" si="1525"/>
        <v>503676.26542281063</v>
      </c>
      <c r="R6950" s="266">
        <f t="shared" si="1526"/>
        <v>786973.51602708688</v>
      </c>
    </row>
    <row r="6951" spans="1:18" x14ac:dyDescent="0.25">
      <c r="A6951" s="81">
        <v>6920</v>
      </c>
      <c r="B6951" s="93">
        <f t="shared" si="1515"/>
        <v>9.6853003196674746E-58</v>
      </c>
      <c r="C6951" s="178">
        <f t="shared" si="1516"/>
        <v>9.663451950180081E-58</v>
      </c>
      <c r="D6951" s="165">
        <f t="shared" si="1517"/>
        <v>2.2558277767625785E-3</v>
      </c>
      <c r="E6951" s="166">
        <f t="shared" si="1527"/>
        <v>24.291375447755232</v>
      </c>
      <c r="F6951" s="167">
        <f t="shared" si="1528"/>
        <v>15.612584042973861</v>
      </c>
      <c r="G6951" s="167">
        <f t="shared" si="1518"/>
        <v>542568.88273609069</v>
      </c>
      <c r="H6951" s="167">
        <f t="shared" si="1519"/>
        <v>271299.98899881309</v>
      </c>
      <c r="I6951" s="168">
        <f t="shared" si="1520"/>
        <v>813868.87173490378</v>
      </c>
      <c r="J6951" s="168">
        <f t="shared" si="1522"/>
        <v>743481.24613646255</v>
      </c>
      <c r="K6951" s="94"/>
      <c r="L6951" s="265">
        <f t="shared" si="1521"/>
        <v>310142.52545044303</v>
      </c>
      <c r="M6951" s="265">
        <f>$G6951*NonHospFrac+theModel!$H6951*NonHospFrac</f>
        <v>503726.34628446074</v>
      </c>
      <c r="N6951" s="266">
        <f t="shared" si="1523"/>
        <v>813868.87173490378</v>
      </c>
      <c r="O6951" s="158"/>
      <c r="P6951" s="265">
        <f t="shared" si="1524"/>
        <v>283319.78198192175</v>
      </c>
      <c r="Q6951" s="265">
        <f t="shared" si="1525"/>
        <v>503724.78603384172</v>
      </c>
      <c r="R6951" s="266">
        <f t="shared" si="1526"/>
        <v>787044.56801576354</v>
      </c>
    </row>
    <row r="6952" spans="1:18" x14ac:dyDescent="0.25">
      <c r="A6952" s="81">
        <v>6921</v>
      </c>
      <c r="B6952" s="93">
        <f t="shared" si="1515"/>
        <v>9.504374461582803E-58</v>
      </c>
      <c r="C6952" s="178">
        <f t="shared" si="1516"/>
        <v>9.482934229671611E-58</v>
      </c>
      <c r="D6952" s="165">
        <f t="shared" si="1517"/>
        <v>2.2558277767625785E-3</v>
      </c>
      <c r="E6952" s="166">
        <f t="shared" si="1527"/>
        <v>24.291375447755232</v>
      </c>
      <c r="F6952" s="167">
        <f t="shared" si="1528"/>
        <v>15.614839870750624</v>
      </c>
      <c r="G6952" s="167">
        <f t="shared" si="1518"/>
        <v>542647.27731530403</v>
      </c>
      <c r="H6952" s="167">
        <f t="shared" si="1519"/>
        <v>271299.98899881309</v>
      </c>
      <c r="I6952" s="168">
        <f t="shared" si="1520"/>
        <v>813947.26631411712</v>
      </c>
      <c r="J6952" s="168">
        <f t="shared" si="1522"/>
        <v>743540.37004860654</v>
      </c>
      <c r="K6952" s="94"/>
      <c r="L6952" s="265">
        <f t="shared" si="1521"/>
        <v>310172.39941862546</v>
      </c>
      <c r="M6952" s="265">
        <f>$G6952*NonHospFrac+theModel!$H6952*NonHospFrac</f>
        <v>503774.86689549161</v>
      </c>
      <c r="N6952" s="266">
        <f t="shared" si="1523"/>
        <v>813947.26631411701</v>
      </c>
      <c r="O6952" s="158"/>
      <c r="P6952" s="265">
        <f t="shared" si="1524"/>
        <v>283342.31244114396</v>
      </c>
      <c r="Q6952" s="265">
        <f t="shared" si="1525"/>
        <v>503773.30664487259</v>
      </c>
      <c r="R6952" s="266">
        <f t="shared" si="1526"/>
        <v>787115.61908601655</v>
      </c>
    </row>
    <row r="6953" spans="1:18" x14ac:dyDescent="0.25">
      <c r="A6953" s="81">
        <v>6922</v>
      </c>
      <c r="B6953" s="93">
        <f t="shared" si="1515"/>
        <v>9.3268283816199501E-58</v>
      </c>
      <c r="C6953" s="178">
        <f t="shared" si="1516"/>
        <v>9.3057886630875936E-58</v>
      </c>
      <c r="D6953" s="165">
        <f t="shared" si="1517"/>
        <v>2.2558277767625785E-3</v>
      </c>
      <c r="E6953" s="166">
        <f t="shared" si="1527"/>
        <v>24.291375447755232</v>
      </c>
      <c r="F6953" s="167">
        <f t="shared" si="1528"/>
        <v>15.617095698527386</v>
      </c>
      <c r="G6953" s="167">
        <f t="shared" si="1518"/>
        <v>542725.67189451749</v>
      </c>
      <c r="H6953" s="167">
        <f t="shared" si="1519"/>
        <v>271299.98899881309</v>
      </c>
      <c r="I6953" s="168">
        <f t="shared" si="1520"/>
        <v>814025.66089333058</v>
      </c>
      <c r="J6953" s="168">
        <f t="shared" si="1522"/>
        <v>743599.49155074358</v>
      </c>
      <c r="K6953" s="94"/>
      <c r="L6953" s="265">
        <f t="shared" si="1521"/>
        <v>310202.27338680788</v>
      </c>
      <c r="M6953" s="265">
        <f>$G6953*NonHospFrac+theModel!$H6953*NonHospFrac</f>
        <v>503823.3875065227</v>
      </c>
      <c r="N6953" s="266">
        <f t="shared" si="1523"/>
        <v>814025.66089333058</v>
      </c>
      <c r="O6953" s="158"/>
      <c r="P6953" s="265">
        <f t="shared" si="1524"/>
        <v>283364.84198198031</v>
      </c>
      <c r="Q6953" s="265">
        <f t="shared" si="1525"/>
        <v>503821.82725590368</v>
      </c>
      <c r="R6953" s="266">
        <f t="shared" si="1526"/>
        <v>787186.66923788399</v>
      </c>
    </row>
    <row r="6954" spans="1:18" x14ac:dyDescent="0.25">
      <c r="A6954" s="81">
        <v>6923</v>
      </c>
      <c r="B6954" s="93">
        <f t="shared" si="1515"/>
        <v>9.1525989439713925E-58</v>
      </c>
      <c r="C6954" s="178">
        <f t="shared" si="1516"/>
        <v>9.1319522570440137E-58</v>
      </c>
      <c r="D6954" s="165">
        <f t="shared" si="1517"/>
        <v>2.2558277767625785E-3</v>
      </c>
      <c r="E6954" s="166">
        <f t="shared" si="1527"/>
        <v>24.291375447755232</v>
      </c>
      <c r="F6954" s="167">
        <f t="shared" si="1528"/>
        <v>15.619351526304149</v>
      </c>
      <c r="G6954" s="167">
        <f t="shared" si="1518"/>
        <v>542804.06647373096</v>
      </c>
      <c r="H6954" s="167">
        <f t="shared" si="1519"/>
        <v>271299.98899881309</v>
      </c>
      <c r="I6954" s="168">
        <f t="shared" si="1520"/>
        <v>814104.05547254405</v>
      </c>
      <c r="J6954" s="168">
        <f t="shared" si="1522"/>
        <v>743658.61064297182</v>
      </c>
      <c r="K6954" s="94"/>
      <c r="L6954" s="265">
        <f t="shared" si="1521"/>
        <v>310232.14735499036</v>
      </c>
      <c r="M6954" s="265">
        <f>$G6954*NonHospFrac+theModel!$H6954*NonHospFrac</f>
        <v>503871.90811755368</v>
      </c>
      <c r="N6954" s="266">
        <f t="shared" si="1523"/>
        <v>814104.05547254405</v>
      </c>
      <c r="O6954" s="158"/>
      <c r="P6954" s="265">
        <f t="shared" si="1524"/>
        <v>283387.37060446828</v>
      </c>
      <c r="Q6954" s="265">
        <f t="shared" si="1525"/>
        <v>503870.34786693467</v>
      </c>
      <c r="R6954" s="266">
        <f t="shared" si="1526"/>
        <v>787257.718471403</v>
      </c>
    </row>
    <row r="6955" spans="1:18" x14ac:dyDescent="0.25">
      <c r="A6955" s="81">
        <v>6924</v>
      </c>
      <c r="B6955" s="93">
        <f t="shared" si="1515"/>
        <v>8.98162419223548E-58</v>
      </c>
      <c r="C6955" s="178">
        <f t="shared" si="1516"/>
        <v>8.9613631949021921E-58</v>
      </c>
      <c r="D6955" s="165">
        <f t="shared" si="1517"/>
        <v>2.2558277767625785E-3</v>
      </c>
      <c r="E6955" s="166">
        <f t="shared" si="1527"/>
        <v>24.291375447755232</v>
      </c>
      <c r="F6955" s="167">
        <f t="shared" si="1528"/>
        <v>15.621607354080911</v>
      </c>
      <c r="G6955" s="167">
        <f t="shared" si="1518"/>
        <v>542882.46105294442</v>
      </c>
      <c r="H6955" s="167">
        <f t="shared" si="1519"/>
        <v>271299.98899881309</v>
      </c>
      <c r="I6955" s="168">
        <f t="shared" si="1520"/>
        <v>814182.45005175751</v>
      </c>
      <c r="J6955" s="168">
        <f t="shared" si="1522"/>
        <v>743717.72732538951</v>
      </c>
      <c r="K6955" s="94"/>
      <c r="L6955" s="265">
        <f t="shared" si="1521"/>
        <v>310262.02132317278</v>
      </c>
      <c r="M6955" s="265">
        <f>$G6955*NonHospFrac+theModel!$H6955*NonHospFrac</f>
        <v>503920.42872858467</v>
      </c>
      <c r="N6955" s="266">
        <f t="shared" si="1523"/>
        <v>814182.45005175751</v>
      </c>
      <c r="O6955" s="158"/>
      <c r="P6955" s="265">
        <f t="shared" si="1524"/>
        <v>283409.89830864518</v>
      </c>
      <c r="Q6955" s="265">
        <f t="shared" si="1525"/>
        <v>503918.86847796565</v>
      </c>
      <c r="R6955" s="266">
        <f t="shared" si="1526"/>
        <v>787328.76678661082</v>
      </c>
    </row>
    <row r="6956" spans="1:18" x14ac:dyDescent="0.25">
      <c r="A6956" s="81">
        <v>6925</v>
      </c>
      <c r="B6956" s="93">
        <f t="shared" si="1515"/>
        <v>8.8138433273846063E-58</v>
      </c>
      <c r="C6956" s="178">
        <f t="shared" si="1516"/>
        <v>8.793960814786659E-58</v>
      </c>
      <c r="D6956" s="165">
        <f t="shared" si="1517"/>
        <v>2.2558277767625785E-3</v>
      </c>
      <c r="E6956" s="166">
        <f t="shared" si="1527"/>
        <v>24.291375447755232</v>
      </c>
      <c r="F6956" s="167">
        <f t="shared" si="1528"/>
        <v>15.623863181857674</v>
      </c>
      <c r="G6956" s="167">
        <f t="shared" si="1518"/>
        <v>542960.85563215765</v>
      </c>
      <c r="H6956" s="167">
        <f t="shared" si="1519"/>
        <v>271299.98899881309</v>
      </c>
      <c r="I6956" s="168">
        <f t="shared" si="1520"/>
        <v>814260.84463097074</v>
      </c>
      <c r="J6956" s="168">
        <f t="shared" si="1522"/>
        <v>743776.84159809467</v>
      </c>
      <c r="K6956" s="94"/>
      <c r="L6956" s="265">
        <f t="shared" si="1521"/>
        <v>310291.89529135509</v>
      </c>
      <c r="M6956" s="265">
        <f>$G6956*NonHospFrac+theModel!$H6956*NonHospFrac</f>
        <v>503968.94933961553</v>
      </c>
      <c r="N6956" s="266">
        <f t="shared" si="1523"/>
        <v>814260.84463097062</v>
      </c>
      <c r="O6956" s="158"/>
      <c r="P6956" s="265">
        <f t="shared" si="1524"/>
        <v>283432.42509454844</v>
      </c>
      <c r="Q6956" s="265">
        <f t="shared" si="1525"/>
        <v>503967.38908899651</v>
      </c>
      <c r="R6956" s="266">
        <f t="shared" si="1526"/>
        <v>787399.81418354495</v>
      </c>
    </row>
    <row r="6957" spans="1:18" x14ac:dyDescent="0.25">
      <c r="A6957" s="81">
        <v>6926</v>
      </c>
      <c r="B6957" s="93">
        <f t="shared" si="1515"/>
        <v>8.6491966861449197E-58</v>
      </c>
      <c r="C6957" s="178">
        <f t="shared" si="1516"/>
        <v>8.6296855880136313E-58</v>
      </c>
      <c r="D6957" s="165">
        <f t="shared" si="1517"/>
        <v>2.2558277767625785E-3</v>
      </c>
      <c r="E6957" s="166">
        <f t="shared" si="1527"/>
        <v>24.291375447755232</v>
      </c>
      <c r="F6957" s="167">
        <f t="shared" si="1528"/>
        <v>15.626119009634436</v>
      </c>
      <c r="G6957" s="167">
        <f t="shared" si="1518"/>
        <v>543039.25021137111</v>
      </c>
      <c r="H6957" s="167">
        <f t="shared" si="1519"/>
        <v>271299.98899881309</v>
      </c>
      <c r="I6957" s="168">
        <f t="shared" si="1520"/>
        <v>814339.2392101842</v>
      </c>
      <c r="J6957" s="168">
        <f t="shared" si="1522"/>
        <v>743835.9534611858</v>
      </c>
      <c r="K6957" s="94"/>
      <c r="L6957" s="265">
        <f t="shared" si="1521"/>
        <v>310321.76925953757</v>
      </c>
      <c r="M6957" s="265">
        <f>$G6957*NonHospFrac+theModel!$H6957*NonHospFrac</f>
        <v>504017.46995064663</v>
      </c>
      <c r="N6957" s="266">
        <f t="shared" si="1523"/>
        <v>814339.2392101842</v>
      </c>
      <c r="O6957" s="158"/>
      <c r="P6957" s="265">
        <f t="shared" si="1524"/>
        <v>283454.95096221572</v>
      </c>
      <c r="Q6957" s="265">
        <f t="shared" si="1525"/>
        <v>504015.90970002761</v>
      </c>
      <c r="R6957" s="266">
        <f t="shared" si="1526"/>
        <v>787470.86066224333</v>
      </c>
    </row>
    <row r="6958" spans="1:18" x14ac:dyDescent="0.25">
      <c r="A6958" s="81">
        <v>6927</v>
      </c>
      <c r="B6958" s="93">
        <f t="shared" si="1515"/>
        <v>8.4876257197799238E-58</v>
      </c>
      <c r="C6958" s="178">
        <f t="shared" si="1516"/>
        <v>8.4684790979224793E-58</v>
      </c>
      <c r="D6958" s="165">
        <f t="shared" si="1517"/>
        <v>2.2558277767625785E-3</v>
      </c>
      <c r="E6958" s="166">
        <f t="shared" si="1527"/>
        <v>24.291375447755232</v>
      </c>
      <c r="F6958" s="167">
        <f t="shared" si="1528"/>
        <v>15.628374837411199</v>
      </c>
      <c r="G6958" s="167">
        <f t="shared" si="1518"/>
        <v>543117.64479058457</v>
      </c>
      <c r="H6958" s="167">
        <f t="shared" si="1519"/>
        <v>271299.98899881309</v>
      </c>
      <c r="I6958" s="168">
        <f t="shared" si="1520"/>
        <v>814417.63378939766</v>
      </c>
      <c r="J6958" s="168">
        <f t="shared" si="1522"/>
        <v>743895.06291476102</v>
      </c>
      <c r="K6958" s="94"/>
      <c r="L6958" s="265">
        <f t="shared" si="1521"/>
        <v>310351.64322772005</v>
      </c>
      <c r="M6958" s="265">
        <f>$G6958*NonHospFrac+theModel!$H6958*NonHospFrac</f>
        <v>504065.99056167761</v>
      </c>
      <c r="N6958" s="266">
        <f t="shared" si="1523"/>
        <v>814417.63378939766</v>
      </c>
      <c r="O6958" s="158"/>
      <c r="P6958" s="265">
        <f t="shared" si="1524"/>
        <v>283477.47591168428</v>
      </c>
      <c r="Q6958" s="265">
        <f t="shared" si="1525"/>
        <v>504064.43031105859</v>
      </c>
      <c r="R6958" s="266">
        <f t="shared" si="1526"/>
        <v>787541.90622274287</v>
      </c>
    </row>
    <row r="6959" spans="1:18" x14ac:dyDescent="0.25">
      <c r="A6959" s="81">
        <v>6928</v>
      </c>
      <c r="B6959" s="93">
        <f t="shared" si="1515"/>
        <v>8.3290729732704132E-58</v>
      </c>
      <c r="C6959" s="178">
        <f t="shared" si="1516"/>
        <v>8.3102840191026277E-58</v>
      </c>
      <c r="D6959" s="165">
        <f t="shared" si="1517"/>
        <v>2.2558277767625785E-3</v>
      </c>
      <c r="E6959" s="166">
        <f t="shared" si="1527"/>
        <v>24.291375447755232</v>
      </c>
      <c r="F6959" s="167">
        <f t="shared" si="1528"/>
        <v>15.630630665187962</v>
      </c>
      <c r="G6959" s="167">
        <f t="shared" si="1518"/>
        <v>543196.03936979803</v>
      </c>
      <c r="H6959" s="167">
        <f t="shared" si="1519"/>
        <v>271299.98899881309</v>
      </c>
      <c r="I6959" s="168">
        <f t="shared" si="1520"/>
        <v>814496.02836861112</v>
      </c>
      <c r="J6959" s="168">
        <f t="shared" si="1522"/>
        <v>743954.16995891859</v>
      </c>
      <c r="K6959" s="94"/>
      <c r="L6959" s="265">
        <f t="shared" si="1521"/>
        <v>310381.51719590242</v>
      </c>
      <c r="M6959" s="265">
        <f>$G6959*NonHospFrac+theModel!$H6959*NonHospFrac</f>
        <v>504114.51117270859</v>
      </c>
      <c r="N6959" s="266">
        <f t="shared" si="1523"/>
        <v>814496.02836861101</v>
      </c>
      <c r="O6959" s="158"/>
      <c r="P6959" s="265">
        <f t="shared" si="1524"/>
        <v>283499.99994299148</v>
      </c>
      <c r="Q6959" s="265">
        <f t="shared" si="1525"/>
        <v>504112.95092208957</v>
      </c>
      <c r="R6959" s="266">
        <f t="shared" si="1526"/>
        <v>787612.95086508105</v>
      </c>
    </row>
    <row r="6960" spans="1:18" x14ac:dyDescent="0.25">
      <c r="A6960" s="81">
        <v>6929</v>
      </c>
      <c r="B6960" s="93">
        <f t="shared" si="1515"/>
        <v>8.1734820648833275E-58</v>
      </c>
      <c r="C6960" s="178">
        <f t="shared" si="1516"/>
        <v>8.1550440970084927E-58</v>
      </c>
      <c r="D6960" s="165">
        <f t="shared" si="1517"/>
        <v>2.2558277767625785E-3</v>
      </c>
      <c r="E6960" s="166">
        <f t="shared" si="1527"/>
        <v>24.291375447755232</v>
      </c>
      <c r="F6960" s="167">
        <f t="shared" si="1528"/>
        <v>15.632886492964724</v>
      </c>
      <c r="G6960" s="167">
        <f t="shared" si="1518"/>
        <v>543274.43394901138</v>
      </c>
      <c r="H6960" s="167">
        <f t="shared" si="1519"/>
        <v>271299.98899881309</v>
      </c>
      <c r="I6960" s="168">
        <f t="shared" si="1520"/>
        <v>814574.42294782447</v>
      </c>
      <c r="J6960" s="168">
        <f t="shared" si="1522"/>
        <v>744013.27459375653</v>
      </c>
      <c r="K6960" s="94"/>
      <c r="L6960" s="265">
        <f t="shared" si="1521"/>
        <v>310411.39116408484</v>
      </c>
      <c r="M6960" s="265">
        <f>$G6960*NonHospFrac+theModel!$H6960*NonHospFrac</f>
        <v>504163.03178373957</v>
      </c>
      <c r="N6960" s="266">
        <f t="shared" si="1523"/>
        <v>814574.42294782447</v>
      </c>
      <c r="O6960" s="158"/>
      <c r="P6960" s="265">
        <f t="shared" si="1524"/>
        <v>283522.52305617486</v>
      </c>
      <c r="Q6960" s="265">
        <f t="shared" si="1525"/>
        <v>504161.47153312055</v>
      </c>
      <c r="R6960" s="266">
        <f t="shared" si="1526"/>
        <v>787683.99458929547</v>
      </c>
    </row>
    <row r="6961" spans="1:18" x14ac:dyDescent="0.25">
      <c r="A6961" s="81">
        <v>6930</v>
      </c>
      <c r="B6961" s="93">
        <f t="shared" si="1515"/>
        <v>8.020797666122271E-58</v>
      </c>
      <c r="C6961" s="178">
        <f t="shared" si="1516"/>
        <v>8.0027041279552397E-58</v>
      </c>
      <c r="D6961" s="165">
        <f t="shared" si="1517"/>
        <v>2.2558277767625785E-3</v>
      </c>
      <c r="E6961" s="166">
        <f t="shared" si="1527"/>
        <v>24.291375447755232</v>
      </c>
      <c r="F6961" s="167">
        <f t="shared" si="1528"/>
        <v>15.635142320741487</v>
      </c>
      <c r="G6961" s="167">
        <f t="shared" si="1518"/>
        <v>543352.82852822484</v>
      </c>
      <c r="H6961" s="167">
        <f t="shared" si="1519"/>
        <v>271299.98899881309</v>
      </c>
      <c r="I6961" s="168">
        <f t="shared" si="1520"/>
        <v>814652.81752703793</v>
      </c>
      <c r="J6961" s="168">
        <f t="shared" si="1522"/>
        <v>744072.37681937334</v>
      </c>
      <c r="K6961" s="94"/>
      <c r="L6961" s="265">
        <f t="shared" si="1521"/>
        <v>310441.26513226726</v>
      </c>
      <c r="M6961" s="265">
        <f>$G6961*NonHospFrac+theModel!$H6961*NonHospFrac</f>
        <v>504211.55239477055</v>
      </c>
      <c r="N6961" s="266">
        <f t="shared" si="1523"/>
        <v>814652.81752703781</v>
      </c>
      <c r="O6961" s="158"/>
      <c r="P6961" s="265">
        <f t="shared" si="1524"/>
        <v>283545.0452512718</v>
      </c>
      <c r="Q6961" s="265">
        <f t="shared" si="1525"/>
        <v>504209.99214415153</v>
      </c>
      <c r="R6961" s="266">
        <f t="shared" si="1526"/>
        <v>787755.03739542328</v>
      </c>
    </row>
    <row r="6962" spans="1:18" x14ac:dyDescent="0.25">
      <c r="A6962" s="81">
        <v>6931</v>
      </c>
      <c r="B6962" s="93">
        <f t="shared" si="1515"/>
        <v>7.8709654820525747E-58</v>
      </c>
      <c r="C6962" s="178">
        <f t="shared" si="1516"/>
        <v>7.8532099394882216E-58</v>
      </c>
      <c r="D6962" s="165">
        <f t="shared" si="1517"/>
        <v>2.2558277767625785E-3</v>
      </c>
      <c r="E6962" s="166">
        <f t="shared" si="1527"/>
        <v>24.291375447755232</v>
      </c>
      <c r="F6962" s="167">
        <f t="shared" si="1528"/>
        <v>15.637398148518249</v>
      </c>
      <c r="G6962" s="167">
        <f t="shared" si="1518"/>
        <v>543431.2231074383</v>
      </c>
      <c r="H6962" s="167">
        <f t="shared" si="1519"/>
        <v>271299.98899881309</v>
      </c>
      <c r="I6962" s="168">
        <f t="shared" si="1520"/>
        <v>814731.21210625139</v>
      </c>
      <c r="J6962" s="168">
        <f t="shared" si="1522"/>
        <v>744131.47663586703</v>
      </c>
      <c r="K6962" s="94"/>
      <c r="L6962" s="265">
        <f t="shared" si="1521"/>
        <v>310471.13910044974</v>
      </c>
      <c r="M6962" s="265">
        <f>$G6962*NonHospFrac+theModel!$H6962*NonHospFrac</f>
        <v>504260.07300580165</v>
      </c>
      <c r="N6962" s="266">
        <f t="shared" si="1523"/>
        <v>814731.21210625139</v>
      </c>
      <c r="O6962" s="158"/>
      <c r="P6962" s="265">
        <f t="shared" si="1524"/>
        <v>283567.56652831979</v>
      </c>
      <c r="Q6962" s="265">
        <f t="shared" si="1525"/>
        <v>504258.51275518263</v>
      </c>
      <c r="R6962" s="266">
        <f t="shared" si="1526"/>
        <v>787826.07928350242</v>
      </c>
    </row>
    <row r="6963" spans="1:18" x14ac:dyDescent="0.25">
      <c r="A6963" s="81">
        <v>6932</v>
      </c>
      <c r="B6963" s="93">
        <f t="shared" si="1515"/>
        <v>7.7239322319938819E-58</v>
      </c>
      <c r="C6963" s="178">
        <f t="shared" si="1516"/>
        <v>7.7065083711191186E-58</v>
      </c>
      <c r="D6963" s="165">
        <f t="shared" si="1517"/>
        <v>2.2558277767625785E-3</v>
      </c>
      <c r="E6963" s="166">
        <f t="shared" si="1527"/>
        <v>24.291375447755232</v>
      </c>
      <c r="F6963" s="167">
        <f t="shared" si="1528"/>
        <v>15.639653976295012</v>
      </c>
      <c r="G6963" s="167">
        <f t="shared" si="1518"/>
        <v>543509.61768665176</v>
      </c>
      <c r="H6963" s="167">
        <f t="shared" si="1519"/>
        <v>271299.98899881309</v>
      </c>
      <c r="I6963" s="168">
        <f t="shared" si="1520"/>
        <v>814809.60668546485</v>
      </c>
      <c r="J6963" s="168">
        <f t="shared" si="1522"/>
        <v>744190.57404333586</v>
      </c>
      <c r="K6963" s="94"/>
      <c r="L6963" s="265">
        <f t="shared" si="1521"/>
        <v>310501.01306863216</v>
      </c>
      <c r="M6963" s="265">
        <f>$G6963*NonHospFrac+theModel!$H6963*NonHospFrac</f>
        <v>504308.59361683263</v>
      </c>
      <c r="N6963" s="266">
        <f t="shared" si="1523"/>
        <v>814809.60668546474</v>
      </c>
      <c r="O6963" s="158"/>
      <c r="P6963" s="265">
        <f t="shared" si="1524"/>
        <v>283590.08688735613</v>
      </c>
      <c r="Q6963" s="265">
        <f t="shared" si="1525"/>
        <v>504307.03336621361</v>
      </c>
      <c r="R6963" s="266">
        <f t="shared" si="1526"/>
        <v>787897.12025356968</v>
      </c>
    </row>
    <row r="6964" spans="1:18" x14ac:dyDescent="0.25">
      <c r="A6964" s="81">
        <v>6933</v>
      </c>
      <c r="B6964" s="93">
        <f t="shared" si="1515"/>
        <v>7.5796456305734182E-58</v>
      </c>
      <c r="C6964" s="178">
        <f t="shared" si="1516"/>
        <v>7.5625472554219536E-58</v>
      </c>
      <c r="D6964" s="165">
        <f t="shared" si="1517"/>
        <v>2.2558277767625785E-3</v>
      </c>
      <c r="E6964" s="166">
        <f t="shared" si="1527"/>
        <v>24.291375447755232</v>
      </c>
      <c r="F6964" s="167">
        <f t="shared" si="1528"/>
        <v>15.641909804071775</v>
      </c>
      <c r="G6964" s="167">
        <f t="shared" si="1518"/>
        <v>543588.01226586511</v>
      </c>
      <c r="H6964" s="167">
        <f t="shared" si="1519"/>
        <v>271299.98899881309</v>
      </c>
      <c r="I6964" s="168">
        <f t="shared" si="1520"/>
        <v>814888.0012646782</v>
      </c>
      <c r="J6964" s="168">
        <f t="shared" si="1522"/>
        <v>744249.66904187796</v>
      </c>
      <c r="K6964" s="94"/>
      <c r="L6964" s="265">
        <f t="shared" si="1521"/>
        <v>310530.88703681459</v>
      </c>
      <c r="M6964" s="265">
        <f>$G6964*NonHospFrac+theModel!$H6964*NonHospFrac</f>
        <v>504357.11422786361</v>
      </c>
      <c r="N6964" s="266">
        <f t="shared" si="1523"/>
        <v>814888.0012646782</v>
      </c>
      <c r="O6964" s="158"/>
      <c r="P6964" s="265">
        <f t="shared" si="1524"/>
        <v>283612.6063284183</v>
      </c>
      <c r="Q6964" s="265">
        <f t="shared" si="1525"/>
        <v>504355.55397724459</v>
      </c>
      <c r="R6964" s="266">
        <f t="shared" si="1526"/>
        <v>787968.1603056629</v>
      </c>
    </row>
    <row r="6965" spans="1:18" x14ac:dyDescent="0.25">
      <c r="A6965" s="81">
        <v>6934</v>
      </c>
      <c r="B6965" s="93">
        <f t="shared" si="1515"/>
        <v>7.4380543691331835E-58</v>
      </c>
      <c r="C6965" s="178">
        <f t="shared" si="1516"/>
        <v>7.4212753994822231E-58</v>
      </c>
      <c r="D6965" s="165">
        <f t="shared" si="1517"/>
        <v>2.2558277767625785E-3</v>
      </c>
      <c r="E6965" s="166">
        <f t="shared" si="1527"/>
        <v>24.291375447755232</v>
      </c>
      <c r="F6965" s="167">
        <f t="shared" si="1528"/>
        <v>15.644165631848537</v>
      </c>
      <c r="G6965" s="167">
        <f t="shared" si="1518"/>
        <v>543666.40684507845</v>
      </c>
      <c r="H6965" s="167">
        <f t="shared" si="1519"/>
        <v>271299.98899881309</v>
      </c>
      <c r="I6965" s="168">
        <f t="shared" si="1520"/>
        <v>814966.39584389154</v>
      </c>
      <c r="J6965" s="168">
        <f t="shared" si="1522"/>
        <v>744308.76163159159</v>
      </c>
      <c r="K6965" s="94"/>
      <c r="L6965" s="265">
        <f t="shared" si="1521"/>
        <v>310560.76100499695</v>
      </c>
      <c r="M6965" s="265">
        <f>$G6965*NonHospFrac+theModel!$H6965*NonHospFrac</f>
        <v>504405.63483889459</v>
      </c>
      <c r="N6965" s="266">
        <f t="shared" si="1523"/>
        <v>814966.39584389154</v>
      </c>
      <c r="O6965" s="158"/>
      <c r="P6965" s="265">
        <f t="shared" si="1524"/>
        <v>283635.12485154369</v>
      </c>
      <c r="Q6965" s="265">
        <f t="shared" si="1525"/>
        <v>504404.07458827557</v>
      </c>
      <c r="R6965" s="266">
        <f t="shared" si="1526"/>
        <v>788039.1994398192</v>
      </c>
    </row>
    <row r="6966" spans="1:18" x14ac:dyDescent="0.25">
      <c r="A6966" s="81">
        <v>6935</v>
      </c>
      <c r="B6966" s="93">
        <f t="shared" si="1515"/>
        <v>7.2991080974844726E-58</v>
      </c>
      <c r="C6966" s="178">
        <f t="shared" si="1516"/>
        <v>7.2826425666925749E-58</v>
      </c>
      <c r="D6966" s="165">
        <f t="shared" si="1517"/>
        <v>2.2558277767625785E-3</v>
      </c>
      <c r="E6966" s="166">
        <f t="shared" si="1527"/>
        <v>24.291375447755232</v>
      </c>
      <c r="F6966" s="167">
        <f t="shared" si="1528"/>
        <v>15.6464214596253</v>
      </c>
      <c r="G6966" s="167">
        <f t="shared" si="1518"/>
        <v>543744.80142429192</v>
      </c>
      <c r="H6966" s="167">
        <f t="shared" si="1519"/>
        <v>271299.98899881309</v>
      </c>
      <c r="I6966" s="168">
        <f t="shared" si="1520"/>
        <v>815044.79042310501</v>
      </c>
      <c r="J6966" s="168">
        <f t="shared" si="1522"/>
        <v>744367.85181257501</v>
      </c>
      <c r="K6966" s="94"/>
      <c r="L6966" s="265">
        <f t="shared" si="1521"/>
        <v>310590.63497317943</v>
      </c>
      <c r="M6966" s="265">
        <f>$G6966*NonHospFrac+theModel!$H6966*NonHospFrac</f>
        <v>504454.15544992557</v>
      </c>
      <c r="N6966" s="266">
        <f t="shared" si="1523"/>
        <v>815044.79042310501</v>
      </c>
      <c r="O6966" s="158"/>
      <c r="P6966" s="265">
        <f t="shared" si="1524"/>
        <v>283657.64245676983</v>
      </c>
      <c r="Q6966" s="265">
        <f t="shared" si="1525"/>
        <v>504452.59519930655</v>
      </c>
      <c r="R6966" s="266">
        <f t="shared" si="1526"/>
        <v>788110.23765607644</v>
      </c>
    </row>
    <row r="6967" spans="1:18" x14ac:dyDescent="0.25">
      <c r="A6967" s="81">
        <v>6936</v>
      </c>
      <c r="B6967" s="93">
        <f t="shared" si="1515"/>
        <v>7.1627574060032308E-58</v>
      </c>
      <c r="C6967" s="178">
        <f t="shared" si="1516"/>
        <v>7.1465994588885575E-58</v>
      </c>
      <c r="D6967" s="165">
        <f t="shared" si="1517"/>
        <v>2.2558277767625785E-3</v>
      </c>
      <c r="E6967" s="166">
        <f t="shared" si="1527"/>
        <v>24.291375447755232</v>
      </c>
      <c r="F6967" s="167">
        <f t="shared" si="1528"/>
        <v>15.648677287402062</v>
      </c>
      <c r="G6967" s="167">
        <f t="shared" si="1518"/>
        <v>543823.19600350538</v>
      </c>
      <c r="H6967" s="167">
        <f t="shared" si="1519"/>
        <v>271299.98899881309</v>
      </c>
      <c r="I6967" s="168">
        <f t="shared" si="1520"/>
        <v>815123.18500231847</v>
      </c>
      <c r="J6967" s="168">
        <f t="shared" si="1522"/>
        <v>744426.93958492635</v>
      </c>
      <c r="K6967" s="94"/>
      <c r="L6967" s="265">
        <f t="shared" si="1521"/>
        <v>310620.50894136186</v>
      </c>
      <c r="M6967" s="265">
        <f>$G6967*NonHospFrac+theModel!$H6967*NonHospFrac</f>
        <v>504502.67606095655</v>
      </c>
      <c r="N6967" s="266">
        <f t="shared" si="1523"/>
        <v>815123.18500231835</v>
      </c>
      <c r="O6967" s="158"/>
      <c r="P6967" s="265">
        <f t="shared" si="1524"/>
        <v>283680.15914413397</v>
      </c>
      <c r="Q6967" s="265">
        <f t="shared" si="1525"/>
        <v>504501.11581033753</v>
      </c>
      <c r="R6967" s="266">
        <f t="shared" si="1526"/>
        <v>788181.2749544715</v>
      </c>
    </row>
    <row r="6968" spans="1:18" x14ac:dyDescent="0.25">
      <c r="A6968" s="81">
        <v>6937</v>
      </c>
      <c r="B6968" s="93">
        <f t="shared" si="1515"/>
        <v>7.0289538080598709E-58</v>
      </c>
      <c r="C6968" s="178">
        <f t="shared" si="1516"/>
        <v>7.013097698818068E-58</v>
      </c>
      <c r="D6968" s="165">
        <f t="shared" si="1517"/>
        <v>2.2558277767625785E-3</v>
      </c>
      <c r="E6968" s="166">
        <f t="shared" si="1527"/>
        <v>24.291375447755232</v>
      </c>
      <c r="F6968" s="167">
        <f t="shared" si="1528"/>
        <v>15.650933115178825</v>
      </c>
      <c r="G6968" s="167">
        <f t="shared" si="1518"/>
        <v>543901.59058271884</v>
      </c>
      <c r="H6968" s="167">
        <f t="shared" si="1519"/>
        <v>271299.98899881309</v>
      </c>
      <c r="I6968" s="168">
        <f t="shared" si="1520"/>
        <v>815201.57958153193</v>
      </c>
      <c r="J6968" s="168">
        <f t="shared" si="1522"/>
        <v>744486.02494874375</v>
      </c>
      <c r="K6968" s="94"/>
      <c r="L6968" s="265">
        <f t="shared" si="1521"/>
        <v>310650.38290954428</v>
      </c>
      <c r="M6968" s="265">
        <f>$G6968*NonHospFrac+theModel!$H6968*NonHospFrac</f>
        <v>504551.19667198765</v>
      </c>
      <c r="N6968" s="266">
        <f t="shared" si="1523"/>
        <v>815201.57958153193</v>
      </c>
      <c r="O6968" s="158"/>
      <c r="P6968" s="265">
        <f t="shared" si="1524"/>
        <v>283702.6749136736</v>
      </c>
      <c r="Q6968" s="265">
        <f t="shared" si="1525"/>
        <v>504549.63642136863</v>
      </c>
      <c r="R6968" s="266">
        <f t="shared" si="1526"/>
        <v>788252.31133504224</v>
      </c>
    </row>
    <row r="6969" spans="1:18" x14ac:dyDescent="0.25">
      <c r="A6969" s="81">
        <v>6938</v>
      </c>
      <c r="B6969" s="93">
        <f t="shared" si="1515"/>
        <v>6.8976497227773176E-58</v>
      </c>
      <c r="C6969" s="178">
        <f t="shared" si="1516"/>
        <v>6.8820898129382983E-58</v>
      </c>
      <c r="D6969" s="165">
        <f t="shared" si="1517"/>
        <v>2.2558277767625785E-3</v>
      </c>
      <c r="E6969" s="166">
        <f t="shared" si="1527"/>
        <v>24.291375447755232</v>
      </c>
      <c r="F6969" s="167">
        <f t="shared" si="1528"/>
        <v>15.653188942955587</v>
      </c>
      <c r="G6969" s="167">
        <f t="shared" si="1518"/>
        <v>543979.98516193219</v>
      </c>
      <c r="H6969" s="167">
        <f t="shared" si="1519"/>
        <v>271299.98899881309</v>
      </c>
      <c r="I6969" s="168">
        <f t="shared" si="1520"/>
        <v>815279.97416074527</v>
      </c>
      <c r="J6969" s="168">
        <f t="shared" si="1522"/>
        <v>744545.10790412535</v>
      </c>
      <c r="K6969" s="94"/>
      <c r="L6969" s="265">
        <f t="shared" si="1521"/>
        <v>310680.2568777267</v>
      </c>
      <c r="M6969" s="265">
        <f>$G6969*NonHospFrac+theModel!$H6969*NonHospFrac</f>
        <v>504599.71728301852</v>
      </c>
      <c r="N6969" s="266">
        <f t="shared" si="1523"/>
        <v>815279.97416074527</v>
      </c>
      <c r="O6969" s="158"/>
      <c r="P6969" s="265">
        <f t="shared" si="1524"/>
        <v>283725.18976542616</v>
      </c>
      <c r="Q6969" s="265">
        <f t="shared" si="1525"/>
        <v>504598.1570323995</v>
      </c>
      <c r="R6969" s="266">
        <f t="shared" si="1526"/>
        <v>788323.34679782565</v>
      </c>
    </row>
    <row r="6970" spans="1:18" x14ac:dyDescent="0.25">
      <c r="A6970" s="81">
        <v>6939</v>
      </c>
      <c r="B6970" s="93">
        <f t="shared" si="1515"/>
        <v>6.7687984581111307E-58</v>
      </c>
      <c r="C6970" s="178">
        <f t="shared" si="1516"/>
        <v>6.7535292145340154E-58</v>
      </c>
      <c r="D6970" s="165">
        <f t="shared" si="1517"/>
        <v>2.2558277767625785E-3</v>
      </c>
      <c r="E6970" s="166">
        <f t="shared" si="1527"/>
        <v>24.291375447755232</v>
      </c>
      <c r="F6970" s="167">
        <f t="shared" si="1528"/>
        <v>15.65544477073235</v>
      </c>
      <c r="G6970" s="167">
        <f t="shared" si="1518"/>
        <v>544058.37974114565</v>
      </c>
      <c r="H6970" s="167">
        <f t="shared" si="1519"/>
        <v>271299.98899881309</v>
      </c>
      <c r="I6970" s="168">
        <f t="shared" si="1520"/>
        <v>815358.36873995874</v>
      </c>
      <c r="J6970" s="168">
        <f t="shared" si="1522"/>
        <v>744604.18845116941</v>
      </c>
      <c r="K6970" s="94"/>
      <c r="L6970" s="265">
        <f t="shared" si="1521"/>
        <v>310710.13084590912</v>
      </c>
      <c r="M6970" s="265">
        <f>$G6970*NonHospFrac+theModel!$H6970*NonHospFrac</f>
        <v>504648.23789404961</v>
      </c>
      <c r="N6970" s="266">
        <f t="shared" si="1523"/>
        <v>815358.36873995874</v>
      </c>
      <c r="O6970" s="158"/>
      <c r="P6970" s="265">
        <f t="shared" si="1524"/>
        <v>283747.70369942905</v>
      </c>
      <c r="Q6970" s="265">
        <f t="shared" si="1525"/>
        <v>504646.67764343059</v>
      </c>
      <c r="R6970" s="266">
        <f t="shared" si="1526"/>
        <v>788394.38134285971</v>
      </c>
    </row>
    <row r="6971" spans="1:18" x14ac:dyDescent="0.25">
      <c r="A6971" s="81">
        <v>6940</v>
      </c>
      <c r="B6971" s="93">
        <f t="shared" si="1515"/>
        <v>6.6423541942456999E-58</v>
      </c>
      <c r="C6971" s="178">
        <f t="shared" si="1516"/>
        <v>6.6273701871512244E-58</v>
      </c>
      <c r="D6971" s="165">
        <f t="shared" si="1517"/>
        <v>2.2558277767625785E-3</v>
      </c>
      <c r="E6971" s="166">
        <f t="shared" si="1527"/>
        <v>24.291375447755232</v>
      </c>
      <c r="F6971" s="167">
        <f t="shared" si="1528"/>
        <v>15.657700598509113</v>
      </c>
      <c r="G6971" s="167">
        <f t="shared" si="1518"/>
        <v>544136.77432035911</v>
      </c>
      <c r="H6971" s="167">
        <f t="shared" si="1519"/>
        <v>271299.98899881309</v>
      </c>
      <c r="I6971" s="168">
        <f t="shared" si="1520"/>
        <v>815436.7633191722</v>
      </c>
      <c r="J6971" s="168">
        <f t="shared" si="1522"/>
        <v>744663.26658997405</v>
      </c>
      <c r="K6971" s="94"/>
      <c r="L6971" s="265">
        <f t="shared" si="1521"/>
        <v>310740.0048140916</v>
      </c>
      <c r="M6971" s="265">
        <f>$G6971*NonHospFrac+theModel!$H6971*NonHospFrac</f>
        <v>504696.75850508059</v>
      </c>
      <c r="N6971" s="266">
        <f t="shared" si="1523"/>
        <v>815436.7633191722</v>
      </c>
      <c r="O6971" s="158"/>
      <c r="P6971" s="265">
        <f t="shared" si="1524"/>
        <v>283770.21671571973</v>
      </c>
      <c r="Q6971" s="265">
        <f t="shared" si="1525"/>
        <v>504695.19825446157</v>
      </c>
      <c r="R6971" s="266">
        <f t="shared" si="1526"/>
        <v>788465.4149701813</v>
      </c>
    </row>
    <row r="6972" spans="1:18" x14ac:dyDescent="0.25">
      <c r="A6972" s="81">
        <v>6941</v>
      </c>
      <c r="B6972" s="93">
        <f t="shared" si="1515"/>
        <v>6.5182719673008081E-58</v>
      </c>
      <c r="C6972" s="178">
        <f t="shared" si="1516"/>
        <v>6.503567868340478E-58</v>
      </c>
      <c r="D6972" s="165">
        <f t="shared" si="1517"/>
        <v>2.2558277767625785E-3</v>
      </c>
      <c r="E6972" s="166">
        <f t="shared" si="1527"/>
        <v>24.291375447755232</v>
      </c>
      <c r="F6972" s="167">
        <f t="shared" si="1528"/>
        <v>15.659956426285875</v>
      </c>
      <c r="G6972" s="167">
        <f t="shared" si="1518"/>
        <v>544215.16889957257</v>
      </c>
      <c r="H6972" s="167">
        <f t="shared" si="1519"/>
        <v>271299.98899881309</v>
      </c>
      <c r="I6972" s="168">
        <f t="shared" si="1520"/>
        <v>815515.15789838566</v>
      </c>
      <c r="J6972" s="168">
        <f t="shared" si="1522"/>
        <v>744722.34232063754</v>
      </c>
      <c r="K6972" s="94"/>
      <c r="L6972" s="265">
        <f t="shared" si="1521"/>
        <v>310769.87878227403</v>
      </c>
      <c r="M6972" s="265">
        <f>$G6972*NonHospFrac+theModel!$H6972*NonHospFrac</f>
        <v>504745.27911611157</v>
      </c>
      <c r="N6972" s="266">
        <f t="shared" si="1523"/>
        <v>815515.15789838554</v>
      </c>
      <c r="O6972" s="158"/>
      <c r="P6972" s="265">
        <f t="shared" si="1524"/>
        <v>283792.72881433548</v>
      </c>
      <c r="Q6972" s="265">
        <f t="shared" si="1525"/>
        <v>504743.71886549256</v>
      </c>
      <c r="R6972" s="266">
        <f t="shared" si="1526"/>
        <v>788536.44767982804</v>
      </c>
    </row>
    <row r="6973" spans="1:18" x14ac:dyDescent="0.25">
      <c r="A6973" s="81">
        <v>6942</v>
      </c>
      <c r="B6973" s="93">
        <f t="shared" si="1515"/>
        <v>6.396507653341422E-58</v>
      </c>
      <c r="C6973" s="178">
        <f t="shared" si="1516"/>
        <v>6.3820782337027404E-58</v>
      </c>
      <c r="D6973" s="165">
        <f t="shared" si="1517"/>
        <v>2.2558277767625785E-3</v>
      </c>
      <c r="E6973" s="166">
        <f t="shared" si="1527"/>
        <v>24.291375447755232</v>
      </c>
      <c r="F6973" s="167">
        <f t="shared" si="1528"/>
        <v>15.662212254062638</v>
      </c>
      <c r="G6973" s="167">
        <f t="shared" si="1518"/>
        <v>544293.56347878592</v>
      </c>
      <c r="H6973" s="167">
        <f t="shared" si="1519"/>
        <v>271299.98899881309</v>
      </c>
      <c r="I6973" s="168">
        <f t="shared" si="1520"/>
        <v>815593.55247759901</v>
      </c>
      <c r="J6973" s="168">
        <f t="shared" si="1522"/>
        <v>744781.41564325779</v>
      </c>
      <c r="K6973" s="94"/>
      <c r="L6973" s="265">
        <f t="shared" si="1521"/>
        <v>310799.75275045645</v>
      </c>
      <c r="M6973" s="265">
        <f>$G6973*NonHospFrac+theModel!$H6973*NonHospFrac</f>
        <v>504793.79972714256</v>
      </c>
      <c r="N6973" s="266">
        <f t="shared" si="1523"/>
        <v>815593.55247759901</v>
      </c>
      <c r="O6973" s="158"/>
      <c r="P6973" s="265">
        <f t="shared" si="1524"/>
        <v>283815.23999531375</v>
      </c>
      <c r="Q6973" s="265">
        <f t="shared" si="1525"/>
        <v>504792.23947652354</v>
      </c>
      <c r="R6973" s="266">
        <f t="shared" si="1526"/>
        <v>788607.47947183729</v>
      </c>
    </row>
    <row r="6974" spans="1:18" x14ac:dyDescent="0.25">
      <c r="A6974" s="81">
        <v>6943</v>
      </c>
      <c r="B6974" s="93">
        <f t="shared" si="1515"/>
        <v>6.2770179526891681E-58</v>
      </c>
      <c r="C6974" s="178">
        <f t="shared" si="1516"/>
        <v>6.2628580812362543E-58</v>
      </c>
      <c r="D6974" s="165">
        <f t="shared" si="1517"/>
        <v>2.2558277767625785E-3</v>
      </c>
      <c r="E6974" s="166">
        <f t="shared" si="1527"/>
        <v>24.291375447755232</v>
      </c>
      <c r="F6974" s="167">
        <f t="shared" si="1528"/>
        <v>15.6644680818394</v>
      </c>
      <c r="G6974" s="167">
        <f t="shared" si="1518"/>
        <v>544371.95805799926</v>
      </c>
      <c r="H6974" s="167">
        <f t="shared" si="1519"/>
        <v>271299.98899881309</v>
      </c>
      <c r="I6974" s="168">
        <f t="shared" si="1520"/>
        <v>815671.94705681235</v>
      </c>
      <c r="J6974" s="168">
        <f t="shared" si="1522"/>
        <v>744840.48655793315</v>
      </c>
      <c r="K6974" s="94"/>
      <c r="L6974" s="265">
        <f t="shared" si="1521"/>
        <v>310829.62671863881</v>
      </c>
      <c r="M6974" s="265">
        <f>$G6974*NonHospFrac+theModel!$H6974*NonHospFrac</f>
        <v>504842.32033817354</v>
      </c>
      <c r="N6974" s="266">
        <f t="shared" si="1523"/>
        <v>815671.94705681235</v>
      </c>
      <c r="O6974" s="158"/>
      <c r="P6974" s="265">
        <f t="shared" si="1524"/>
        <v>283837.75025869196</v>
      </c>
      <c r="Q6974" s="265">
        <f t="shared" si="1525"/>
        <v>504840.76008755452</v>
      </c>
      <c r="R6974" s="266">
        <f t="shared" si="1526"/>
        <v>788678.51034624642</v>
      </c>
    </row>
    <row r="6975" spans="1:18" x14ac:dyDescent="0.25">
      <c r="A6975" s="81">
        <v>6944</v>
      </c>
      <c r="B6975" s="93">
        <f t="shared" si="1515"/>
        <v>6.1597603745221064E-58</v>
      </c>
      <c r="C6975" s="178">
        <f t="shared" si="1516"/>
        <v>6.1458650159710576E-58</v>
      </c>
      <c r="D6975" s="165">
        <f t="shared" si="1517"/>
        <v>2.2558277767625785E-3</v>
      </c>
      <c r="E6975" s="166">
        <f t="shared" si="1527"/>
        <v>24.291375447755232</v>
      </c>
      <c r="F6975" s="167">
        <f t="shared" si="1528"/>
        <v>15.666723909616163</v>
      </c>
      <c r="G6975" s="167">
        <f t="shared" si="1518"/>
        <v>544450.35263721284</v>
      </c>
      <c r="H6975" s="167">
        <f t="shared" si="1519"/>
        <v>271299.98899881309</v>
      </c>
      <c r="I6975" s="168">
        <f t="shared" si="1520"/>
        <v>815750.34163602593</v>
      </c>
      <c r="J6975" s="168">
        <f t="shared" si="1522"/>
        <v>744899.55506476189</v>
      </c>
      <c r="K6975" s="94"/>
      <c r="L6975" s="265">
        <f t="shared" si="1521"/>
        <v>310859.50068682129</v>
      </c>
      <c r="M6975" s="265">
        <f>$G6975*NonHospFrac+theModel!$H6975*NonHospFrac</f>
        <v>504890.84094920463</v>
      </c>
      <c r="N6975" s="266">
        <f t="shared" si="1523"/>
        <v>815750.34163602593</v>
      </c>
      <c r="O6975" s="158"/>
      <c r="P6975" s="265">
        <f t="shared" si="1524"/>
        <v>283860.25960450759</v>
      </c>
      <c r="Q6975" s="265">
        <f t="shared" si="1525"/>
        <v>504889.28069858562</v>
      </c>
      <c r="R6975" s="266">
        <f t="shared" si="1526"/>
        <v>788749.54030309315</v>
      </c>
    </row>
    <row r="6976" spans="1:18" x14ac:dyDescent="0.25">
      <c r="A6976" s="81">
        <v>6945</v>
      </c>
      <c r="B6976" s="93">
        <f t="shared" si="1515"/>
        <v>6.04469322176778E-58</v>
      </c>
      <c r="C6976" s="178">
        <f t="shared" si="1516"/>
        <v>6.0310574348961079E-58</v>
      </c>
      <c r="D6976" s="165">
        <f t="shared" si="1517"/>
        <v>2.2558277767625785E-3</v>
      </c>
      <c r="E6976" s="166">
        <f t="shared" si="1527"/>
        <v>24.291375447755232</v>
      </c>
      <c r="F6976" s="167">
        <f t="shared" si="1528"/>
        <v>15.668979737392926</v>
      </c>
      <c r="G6976" s="167">
        <f t="shared" si="1518"/>
        <v>544528.74721642619</v>
      </c>
      <c r="H6976" s="167">
        <f t="shared" si="1519"/>
        <v>271299.98899881309</v>
      </c>
      <c r="I6976" s="168">
        <f t="shared" si="1520"/>
        <v>815828.73621523927</v>
      </c>
      <c r="J6976" s="168">
        <f t="shared" si="1522"/>
        <v>744958.6211638418</v>
      </c>
      <c r="K6976" s="94"/>
      <c r="L6976" s="265">
        <f t="shared" si="1521"/>
        <v>310889.37465500366</v>
      </c>
      <c r="M6976" s="265">
        <f>$G6976*NonHospFrac+theModel!$H6976*NonHospFrac</f>
        <v>504939.3615602355</v>
      </c>
      <c r="N6976" s="266">
        <f t="shared" si="1523"/>
        <v>815828.73621523916</v>
      </c>
      <c r="O6976" s="158"/>
      <c r="P6976" s="265">
        <f t="shared" si="1524"/>
        <v>283882.7680327979</v>
      </c>
      <c r="Q6976" s="265">
        <f t="shared" si="1525"/>
        <v>504937.80130961648</v>
      </c>
      <c r="R6976" s="266">
        <f t="shared" si="1526"/>
        <v>788820.56934241438</v>
      </c>
    </row>
    <row r="6977" spans="1:18" x14ac:dyDescent="0.25">
      <c r="A6977" s="81">
        <v>6946</v>
      </c>
      <c r="B6977" s="93">
        <f t="shared" si="1515"/>
        <v>5.9317755762728059E-58</v>
      </c>
      <c r="C6977" s="178">
        <f t="shared" si="1516"/>
        <v>5.9183945121623275E-58</v>
      </c>
      <c r="D6977" s="165">
        <f t="shared" si="1517"/>
        <v>2.2558277767625785E-3</v>
      </c>
      <c r="E6977" s="166">
        <f t="shared" si="1527"/>
        <v>24.291375447755232</v>
      </c>
      <c r="F6977" s="167">
        <f t="shared" si="1528"/>
        <v>15.671235565169688</v>
      </c>
      <c r="G6977" s="167">
        <f t="shared" si="1518"/>
        <v>544607.14179563953</v>
      </c>
      <c r="H6977" s="167">
        <f t="shared" si="1519"/>
        <v>271299.98899881309</v>
      </c>
      <c r="I6977" s="168">
        <f t="shared" si="1520"/>
        <v>815907.13079445262</v>
      </c>
      <c r="J6977" s="168">
        <f t="shared" si="1522"/>
        <v>745017.68485527125</v>
      </c>
      <c r="K6977" s="94"/>
      <c r="L6977" s="265">
        <f t="shared" si="1521"/>
        <v>310919.24862318608</v>
      </c>
      <c r="M6977" s="265">
        <f>$G6977*NonHospFrac+theModel!$H6977*NonHospFrac</f>
        <v>504987.88217126648</v>
      </c>
      <c r="N6977" s="266">
        <f t="shared" si="1523"/>
        <v>815907.1307944525</v>
      </c>
      <c r="O6977" s="158"/>
      <c r="P6977" s="265">
        <f t="shared" si="1524"/>
        <v>283905.27554360038</v>
      </c>
      <c r="Q6977" s="265">
        <f t="shared" si="1525"/>
        <v>504986.32192064746</v>
      </c>
      <c r="R6977" s="266">
        <f t="shared" si="1526"/>
        <v>788891.59746424784</v>
      </c>
    </row>
    <row r="6978" spans="1:18" x14ac:dyDescent="0.25">
      <c r="A6978" s="81">
        <v>6947</v>
      </c>
      <c r="B6978" s="93">
        <f t="shared" si="1515"/>
        <v>5.8209672842550623E-58</v>
      </c>
      <c r="C6978" s="178">
        <f t="shared" si="1516"/>
        <v>5.8078361845676135E-58</v>
      </c>
      <c r="D6978" s="165">
        <f t="shared" si="1517"/>
        <v>2.2558277767625785E-3</v>
      </c>
      <c r="E6978" s="166">
        <f t="shared" si="1527"/>
        <v>24.291375447755232</v>
      </c>
      <c r="F6978" s="167">
        <f t="shared" si="1528"/>
        <v>15.673491392946451</v>
      </c>
      <c r="G6978" s="167">
        <f t="shared" si="1518"/>
        <v>544685.53637485299</v>
      </c>
      <c r="H6978" s="167">
        <f t="shared" si="1519"/>
        <v>271299.98899881309</v>
      </c>
      <c r="I6978" s="168">
        <f t="shared" si="1520"/>
        <v>815985.52537366608</v>
      </c>
      <c r="J6978" s="168">
        <f t="shared" si="1522"/>
        <v>745076.74613914848</v>
      </c>
      <c r="K6978" s="94"/>
      <c r="L6978" s="265">
        <f t="shared" si="1521"/>
        <v>310949.1225913685</v>
      </c>
      <c r="M6978" s="265">
        <f>$G6978*NonHospFrac+theModel!$H6978*NonHospFrac</f>
        <v>505036.40278229758</v>
      </c>
      <c r="N6978" s="266">
        <f t="shared" si="1523"/>
        <v>815985.52537366608</v>
      </c>
      <c r="O6978" s="158"/>
      <c r="P6978" s="265">
        <f t="shared" si="1524"/>
        <v>283927.78213695239</v>
      </c>
      <c r="Q6978" s="265">
        <f t="shared" si="1525"/>
        <v>505034.84253167856</v>
      </c>
      <c r="R6978" s="266">
        <f t="shared" si="1526"/>
        <v>788962.624668631</v>
      </c>
    </row>
    <row r="6979" spans="1:18" x14ac:dyDescent="0.25">
      <c r="A6979" s="81">
        <v>6948</v>
      </c>
      <c r="B6979" s="93">
        <f t="shared" si="1515"/>
        <v>5.7122289420221824E-58</v>
      </c>
      <c r="C6979" s="178">
        <f t="shared" si="1516"/>
        <v>5.699343137307542E-58</v>
      </c>
      <c r="D6979" s="165">
        <f t="shared" si="1517"/>
        <v>2.2558277767625785E-3</v>
      </c>
      <c r="E6979" s="166">
        <f t="shared" si="1527"/>
        <v>24.291375447755232</v>
      </c>
      <c r="F6979" s="167">
        <f t="shared" si="1528"/>
        <v>15.675747220723213</v>
      </c>
      <c r="G6979" s="167">
        <f t="shared" si="1518"/>
        <v>544763.93095406645</v>
      </c>
      <c r="H6979" s="167">
        <f t="shared" si="1519"/>
        <v>271299.98899881309</v>
      </c>
      <c r="I6979" s="168">
        <f t="shared" si="1520"/>
        <v>816063.91995287954</v>
      </c>
      <c r="J6979" s="168">
        <f t="shared" si="1522"/>
        <v>745135.80501557153</v>
      </c>
      <c r="K6979" s="94"/>
      <c r="L6979" s="265">
        <f t="shared" si="1521"/>
        <v>310978.99655955099</v>
      </c>
      <c r="M6979" s="265">
        <f>$G6979*NonHospFrac+theModel!$H6979*NonHospFrac</f>
        <v>505084.92339332856</v>
      </c>
      <c r="N6979" s="266">
        <f t="shared" si="1523"/>
        <v>816063.91995287954</v>
      </c>
      <c r="O6979" s="158"/>
      <c r="P6979" s="265">
        <f t="shared" si="1524"/>
        <v>283950.28781289142</v>
      </c>
      <c r="Q6979" s="265">
        <f t="shared" si="1525"/>
        <v>505083.36314270954</v>
      </c>
      <c r="R6979" s="266">
        <f t="shared" si="1526"/>
        <v>789033.6509556009</v>
      </c>
    </row>
    <row r="6980" spans="1:18" x14ac:dyDescent="0.25">
      <c r="A6980" s="81">
        <v>6949</v>
      </c>
      <c r="B6980" s="93">
        <f t="shared" si="1515"/>
        <v>5.6055218819621799E-58</v>
      </c>
      <c r="C6980" s="178">
        <f t="shared" si="1516"/>
        <v>5.592876789997599E-58</v>
      </c>
      <c r="D6980" s="165">
        <f t="shared" si="1517"/>
        <v>2.2558277767625785E-3</v>
      </c>
      <c r="E6980" s="166">
        <f t="shared" si="1527"/>
        <v>24.291375447755232</v>
      </c>
      <c r="F6980" s="167">
        <f t="shared" si="1528"/>
        <v>15.678003048499976</v>
      </c>
      <c r="G6980" s="167">
        <f t="shared" si="1518"/>
        <v>544842.32553327992</v>
      </c>
      <c r="H6980" s="167">
        <f t="shared" si="1519"/>
        <v>271299.98899881309</v>
      </c>
      <c r="I6980" s="168">
        <f t="shared" si="1520"/>
        <v>816142.31453209301</v>
      </c>
      <c r="J6980" s="168">
        <f t="shared" si="1522"/>
        <v>745194.86148463853</v>
      </c>
      <c r="K6980" s="94"/>
      <c r="L6980" s="265">
        <f t="shared" si="1521"/>
        <v>311008.87052773341</v>
      </c>
      <c r="M6980" s="265">
        <f>$G6980*NonHospFrac+theModel!$H6980*NonHospFrac</f>
        <v>505133.44400435954</v>
      </c>
      <c r="N6980" s="266">
        <f t="shared" si="1523"/>
        <v>816142.31453209301</v>
      </c>
      <c r="O6980" s="158"/>
      <c r="P6980" s="265">
        <f t="shared" si="1524"/>
        <v>283972.79257145472</v>
      </c>
      <c r="Q6980" s="265">
        <f t="shared" si="1525"/>
        <v>505131.88375374052</v>
      </c>
      <c r="R6980" s="266">
        <f t="shared" si="1526"/>
        <v>789104.67632519524</v>
      </c>
    </row>
    <row r="6981" spans="1:18" x14ac:dyDescent="0.25">
      <c r="A6981" s="81">
        <v>6950</v>
      </c>
      <c r="B6981" s="93">
        <f t="shared" si="1515"/>
        <v>5.5008081587905326E-58</v>
      </c>
      <c r="C6981" s="178">
        <f t="shared" si="1516"/>
        <v>5.4883992829512909E-58</v>
      </c>
      <c r="D6981" s="165">
        <f t="shared" si="1517"/>
        <v>2.2558277767625785E-3</v>
      </c>
      <c r="E6981" s="166">
        <f t="shared" si="1527"/>
        <v>24.291375447755232</v>
      </c>
      <c r="F6981" s="167">
        <f t="shared" si="1528"/>
        <v>15.680258876276739</v>
      </c>
      <c r="G6981" s="167">
        <f t="shared" si="1518"/>
        <v>544920.72011249326</v>
      </c>
      <c r="H6981" s="167">
        <f t="shared" si="1519"/>
        <v>271299.98899881309</v>
      </c>
      <c r="I6981" s="168">
        <f t="shared" si="1520"/>
        <v>816220.70911130635</v>
      </c>
      <c r="J6981" s="168">
        <f t="shared" si="1522"/>
        <v>745253.9155464475</v>
      </c>
      <c r="K6981" s="94"/>
      <c r="L6981" s="265">
        <f t="shared" si="1521"/>
        <v>311038.74449591583</v>
      </c>
      <c r="M6981" s="265">
        <f>$G6981*NonHospFrac+theModel!$H6981*NonHospFrac</f>
        <v>505181.96461539052</v>
      </c>
      <c r="N6981" s="266">
        <f t="shared" si="1523"/>
        <v>816220.70911130635</v>
      </c>
      <c r="O6981" s="158"/>
      <c r="P6981" s="265">
        <f t="shared" si="1524"/>
        <v>283995.29641267977</v>
      </c>
      <c r="Q6981" s="265">
        <f t="shared" si="1525"/>
        <v>505180.4043647715</v>
      </c>
      <c r="R6981" s="266">
        <f t="shared" si="1526"/>
        <v>789175.70077745127</v>
      </c>
    </row>
    <row r="6982" spans="1:18" x14ac:dyDescent="0.25">
      <c r="A6982" s="81">
        <v>6951</v>
      </c>
      <c r="B6982" s="93">
        <f t="shared" si="1515"/>
        <v>5.3980505360593229E-58</v>
      </c>
      <c r="C6982" s="178">
        <f t="shared" si="1516"/>
        <v>5.3858734637197123E-58</v>
      </c>
      <c r="D6982" s="165">
        <f t="shared" si="1517"/>
        <v>2.2558277767625785E-3</v>
      </c>
      <c r="E6982" s="166">
        <f t="shared" si="1527"/>
        <v>24.291375447755232</v>
      </c>
      <c r="F6982" s="167">
        <f t="shared" si="1528"/>
        <v>15.682514704053501</v>
      </c>
      <c r="G6982" s="167">
        <f t="shared" si="1518"/>
        <v>544999.11469170661</v>
      </c>
      <c r="H6982" s="167">
        <f t="shared" si="1519"/>
        <v>271299.98899881309</v>
      </c>
      <c r="I6982" s="168">
        <f t="shared" si="1520"/>
        <v>816299.1036905197</v>
      </c>
      <c r="J6982" s="168">
        <f t="shared" si="1522"/>
        <v>745312.96720109659</v>
      </c>
      <c r="K6982" s="94"/>
      <c r="L6982" s="265">
        <f t="shared" si="1521"/>
        <v>311068.6184640982</v>
      </c>
      <c r="M6982" s="265">
        <f>$G6982*NonHospFrac+theModel!$H6982*NonHospFrac</f>
        <v>505230.4852264215</v>
      </c>
      <c r="N6982" s="266">
        <f t="shared" si="1523"/>
        <v>816299.1036905197</v>
      </c>
      <c r="O6982" s="158"/>
      <c r="P6982" s="265">
        <f t="shared" si="1524"/>
        <v>284017.7993366039</v>
      </c>
      <c r="Q6982" s="265">
        <f t="shared" si="1525"/>
        <v>505228.92497580248</v>
      </c>
      <c r="R6982" s="266">
        <f t="shared" si="1526"/>
        <v>789246.72431240638</v>
      </c>
    </row>
    <row r="6983" spans="1:18" x14ac:dyDescent="0.25">
      <c r="A6983" s="81">
        <v>6952</v>
      </c>
      <c r="B6983" s="93">
        <f t="shared" si="1515"/>
        <v>5.2972124729134927E-58</v>
      </c>
      <c r="C6983" s="178">
        <f t="shared" si="1516"/>
        <v>5.285262873877681E-58</v>
      </c>
      <c r="D6983" s="165">
        <f t="shared" si="1517"/>
        <v>2.2558277767625785E-3</v>
      </c>
      <c r="E6983" s="166">
        <f t="shared" si="1527"/>
        <v>24.291375447755232</v>
      </c>
      <c r="F6983" s="167">
        <f t="shared" si="1528"/>
        <v>15.684770531830264</v>
      </c>
      <c r="G6983" s="167">
        <f t="shared" si="1518"/>
        <v>545077.50927092019</v>
      </c>
      <c r="H6983" s="167">
        <f t="shared" si="1519"/>
        <v>271299.98899881309</v>
      </c>
      <c r="I6983" s="168">
        <f t="shared" si="1520"/>
        <v>816377.49826973327</v>
      </c>
      <c r="J6983" s="168">
        <f t="shared" si="1522"/>
        <v>745372.01644868415</v>
      </c>
      <c r="K6983" s="94"/>
      <c r="L6983" s="265">
        <f t="shared" si="1521"/>
        <v>311098.49243228068</v>
      </c>
      <c r="M6983" s="265">
        <f>$G6983*NonHospFrac+theModel!$H6983*NonHospFrac</f>
        <v>505279.0058374526</v>
      </c>
      <c r="N6983" s="266">
        <f t="shared" si="1523"/>
        <v>816377.49826973327</v>
      </c>
      <c r="O6983" s="158"/>
      <c r="P6983" s="265">
        <f t="shared" si="1524"/>
        <v>284040.30134326464</v>
      </c>
      <c r="Q6983" s="265">
        <f t="shared" si="1525"/>
        <v>505277.44558683358</v>
      </c>
      <c r="R6983" s="266">
        <f t="shared" si="1526"/>
        <v>789317.74693009816</v>
      </c>
    </row>
    <row r="6984" spans="1:18" x14ac:dyDescent="0.25">
      <c r="A6984" s="81">
        <v>6953</v>
      </c>
      <c r="B6984" s="93">
        <f t="shared" si="1515"/>
        <v>5.1982581110985555E-58</v>
      </c>
      <c r="C6984" s="178">
        <f t="shared" si="1516"/>
        <v>5.1865317360607583E-58</v>
      </c>
      <c r="D6984" s="165">
        <f t="shared" si="1517"/>
        <v>2.2558277767625785E-3</v>
      </c>
      <c r="E6984" s="166">
        <f t="shared" si="1527"/>
        <v>24.291375447755232</v>
      </c>
      <c r="F6984" s="167">
        <f t="shared" si="1528"/>
        <v>15.687026359607026</v>
      </c>
      <c r="G6984" s="167">
        <f t="shared" si="1518"/>
        <v>545155.90385013353</v>
      </c>
      <c r="H6984" s="167">
        <f t="shared" si="1519"/>
        <v>271299.98899881309</v>
      </c>
      <c r="I6984" s="168">
        <f t="shared" si="1520"/>
        <v>816455.89284894662</v>
      </c>
      <c r="J6984" s="168">
        <f t="shared" si="1522"/>
        <v>745431.06328930799</v>
      </c>
      <c r="K6984" s="94"/>
      <c r="L6984" s="265">
        <f t="shared" si="1521"/>
        <v>311128.3664004631</v>
      </c>
      <c r="M6984" s="265">
        <f>$G6984*NonHospFrac+theModel!$H6984*NonHospFrac</f>
        <v>505327.52644848346</v>
      </c>
      <c r="N6984" s="266">
        <f t="shared" si="1523"/>
        <v>816455.89284894662</v>
      </c>
      <c r="O6984" s="158"/>
      <c r="P6984" s="265">
        <f t="shared" si="1524"/>
        <v>284062.80243269925</v>
      </c>
      <c r="Q6984" s="265">
        <f t="shared" si="1525"/>
        <v>505325.96619786444</v>
      </c>
      <c r="R6984" s="266">
        <f t="shared" si="1526"/>
        <v>789388.76863056375</v>
      </c>
    </row>
    <row r="6985" spans="1:18" x14ac:dyDescent="0.25">
      <c r="A6985" s="81">
        <v>6954</v>
      </c>
      <c r="B6985" s="93">
        <f t="shared" si="1515"/>
        <v>5.1011522622085335E-58</v>
      </c>
      <c r="C6985" s="178">
        <f t="shared" si="1516"/>
        <v>5.0896449412419483E-58</v>
      </c>
      <c r="D6985" s="165">
        <f t="shared" si="1517"/>
        <v>2.2558277767625785E-3</v>
      </c>
      <c r="E6985" s="166">
        <f t="shared" si="1527"/>
        <v>24.291375447755232</v>
      </c>
      <c r="F6985" s="167">
        <f t="shared" si="1528"/>
        <v>15.689282187383789</v>
      </c>
      <c r="G6985" s="167">
        <f t="shared" si="1518"/>
        <v>545234.29842934699</v>
      </c>
      <c r="H6985" s="167">
        <f t="shared" si="1519"/>
        <v>271299.98899881309</v>
      </c>
      <c r="I6985" s="168">
        <f t="shared" si="1520"/>
        <v>816534.28742816008</v>
      </c>
      <c r="J6985" s="168">
        <f t="shared" si="1522"/>
        <v>745490.10772306647</v>
      </c>
      <c r="K6985" s="94"/>
      <c r="L6985" s="265">
        <f t="shared" si="1521"/>
        <v>311158.24036864552</v>
      </c>
      <c r="M6985" s="265">
        <f>$G6985*NonHospFrac+theModel!$H6985*NonHospFrac</f>
        <v>505376.04705951456</v>
      </c>
      <c r="N6985" s="266">
        <f t="shared" si="1523"/>
        <v>816534.28742816008</v>
      </c>
      <c r="O6985" s="158"/>
      <c r="P6985" s="265">
        <f t="shared" si="1524"/>
        <v>284085.30260494514</v>
      </c>
      <c r="Q6985" s="265">
        <f t="shared" si="1525"/>
        <v>505374.48680889554</v>
      </c>
      <c r="R6985" s="266">
        <f t="shared" si="1526"/>
        <v>789459.78941384074</v>
      </c>
    </row>
    <row r="6986" spans="1:18" x14ac:dyDescent="0.25">
      <c r="A6986" s="81">
        <v>6955</v>
      </c>
      <c r="B6986" s="93">
        <f t="shared" si="1515"/>
        <v>5.0058603951730329E-58</v>
      </c>
      <c r="C6986" s="178">
        <f t="shared" si="1516"/>
        <v>4.9945680362470058E-58</v>
      </c>
      <c r="D6986" s="165">
        <f t="shared" si="1517"/>
        <v>2.2558277767625785E-3</v>
      </c>
      <c r="E6986" s="166">
        <f t="shared" si="1527"/>
        <v>24.291375447755232</v>
      </c>
      <c r="F6986" s="167">
        <f t="shared" si="1528"/>
        <v>15.691538015160551</v>
      </c>
      <c r="G6986" s="167">
        <f t="shared" si="1518"/>
        <v>545312.69300856034</v>
      </c>
      <c r="H6986" s="167">
        <f t="shared" si="1519"/>
        <v>271299.98899881309</v>
      </c>
      <c r="I6986" s="168">
        <f t="shared" si="1520"/>
        <v>816612.68200737343</v>
      </c>
      <c r="J6986" s="168">
        <f t="shared" si="1522"/>
        <v>745549.14975005749</v>
      </c>
      <c r="K6986" s="94"/>
      <c r="L6986" s="265">
        <f t="shared" si="1521"/>
        <v>311188.11433682789</v>
      </c>
      <c r="M6986" s="265">
        <f>$G6986*NonHospFrac+theModel!$H6986*NonHospFrac</f>
        <v>505424.56767054542</v>
      </c>
      <c r="N6986" s="266">
        <f t="shared" si="1523"/>
        <v>816612.68200737331</v>
      </c>
      <c r="O6986" s="158"/>
      <c r="P6986" s="265">
        <f t="shared" si="1524"/>
        <v>284107.8018600397</v>
      </c>
      <c r="Q6986" s="265">
        <f t="shared" si="1525"/>
        <v>505423.00741992641</v>
      </c>
      <c r="R6986" s="266">
        <f t="shared" si="1526"/>
        <v>789530.80927996617</v>
      </c>
    </row>
    <row r="6987" spans="1:18" x14ac:dyDescent="0.25">
      <c r="A6987" s="81">
        <v>6956</v>
      </c>
      <c r="B6987" s="93">
        <f t="shared" si="1515"/>
        <v>4.9123486239779133E-58</v>
      </c>
      <c r="C6987" s="178">
        <f t="shared" si="1516"/>
        <v>4.9012672115028021E-58</v>
      </c>
      <c r="D6987" s="165">
        <f t="shared" si="1517"/>
        <v>2.2558277767625785E-3</v>
      </c>
      <c r="E6987" s="166">
        <f t="shared" si="1527"/>
        <v>24.291375447755232</v>
      </c>
      <c r="F6987" s="167">
        <f t="shared" si="1528"/>
        <v>15.693793842937314</v>
      </c>
      <c r="G6987" s="167">
        <f t="shared" si="1518"/>
        <v>545391.0875877738</v>
      </c>
      <c r="H6987" s="167">
        <f t="shared" si="1519"/>
        <v>271299.98899881309</v>
      </c>
      <c r="I6987" s="168">
        <f t="shared" si="1520"/>
        <v>816691.07658658689</v>
      </c>
      <c r="J6987" s="168">
        <f t="shared" si="1522"/>
        <v>745608.18937037932</v>
      </c>
      <c r="K6987" s="94"/>
      <c r="L6987" s="265">
        <f t="shared" si="1521"/>
        <v>311217.98830501037</v>
      </c>
      <c r="M6987" s="265">
        <f>$G6987*NonHospFrac+theModel!$H6987*NonHospFrac</f>
        <v>505473.08828157652</v>
      </c>
      <c r="N6987" s="266">
        <f t="shared" si="1523"/>
        <v>816691.07658658689</v>
      </c>
      <c r="O6987" s="158"/>
      <c r="P6987" s="265">
        <f t="shared" si="1524"/>
        <v>284130.30019802041</v>
      </c>
      <c r="Q6987" s="265">
        <f t="shared" si="1525"/>
        <v>505471.5280309575</v>
      </c>
      <c r="R6987" s="266">
        <f t="shared" si="1526"/>
        <v>789601.82822897797</v>
      </c>
    </row>
    <row r="6988" spans="1:18" x14ac:dyDescent="0.25">
      <c r="A6988" s="81">
        <v>6957</v>
      </c>
      <c r="B6988" s="93">
        <f t="shared" si="1515"/>
        <v>4.8205836956153436E-58</v>
      </c>
      <c r="C6988" s="178">
        <f t="shared" si="1516"/>
        <v>4.8097092890145656E-58</v>
      </c>
      <c r="D6988" s="165">
        <f t="shared" si="1517"/>
        <v>2.2558277767625785E-3</v>
      </c>
      <c r="E6988" s="166">
        <f t="shared" si="1527"/>
        <v>24.291375447755232</v>
      </c>
      <c r="F6988" s="167">
        <f t="shared" si="1528"/>
        <v>15.696049670714077</v>
      </c>
      <c r="G6988" s="167">
        <f t="shared" si="1518"/>
        <v>545469.48216698726</v>
      </c>
      <c r="H6988" s="167">
        <f t="shared" si="1519"/>
        <v>271299.98899881309</v>
      </c>
      <c r="I6988" s="168">
        <f t="shared" si="1520"/>
        <v>816769.47116580035</v>
      </c>
      <c r="J6988" s="168">
        <f t="shared" si="1522"/>
        <v>745667.22658412997</v>
      </c>
      <c r="K6988" s="94"/>
      <c r="L6988" s="265">
        <f t="shared" si="1521"/>
        <v>311247.86227319285</v>
      </c>
      <c r="M6988" s="265">
        <f>$G6988*NonHospFrac+theModel!$H6988*NonHospFrac</f>
        <v>505521.6088926075</v>
      </c>
      <c r="N6988" s="266">
        <f t="shared" si="1523"/>
        <v>816769.47116580035</v>
      </c>
      <c r="O6988" s="158"/>
      <c r="P6988" s="265">
        <f t="shared" si="1524"/>
        <v>284152.79761892458</v>
      </c>
      <c r="Q6988" s="265">
        <f t="shared" si="1525"/>
        <v>505520.04864198848</v>
      </c>
      <c r="R6988" s="266">
        <f t="shared" si="1526"/>
        <v>789672.84626091307</v>
      </c>
    </row>
    <row r="6989" spans="1:18" x14ac:dyDescent="0.25">
      <c r="A6989" s="81">
        <v>6958</v>
      </c>
      <c r="B6989" s="93">
        <f t="shared" si="1515"/>
        <v>4.7305329782589475E-58</v>
      </c>
      <c r="C6989" s="178">
        <f t="shared" si="1516"/>
        <v>4.7198617105676993E-58</v>
      </c>
      <c r="D6989" s="165">
        <f t="shared" si="1517"/>
        <v>2.2558277767625785E-3</v>
      </c>
      <c r="E6989" s="166">
        <f t="shared" si="1527"/>
        <v>24.291375447755232</v>
      </c>
      <c r="F6989" s="167">
        <f t="shared" si="1528"/>
        <v>15.698305498490839</v>
      </c>
      <c r="G6989" s="167">
        <f t="shared" si="1518"/>
        <v>545547.87674620072</v>
      </c>
      <c r="H6989" s="167">
        <f t="shared" si="1519"/>
        <v>271299.98899881309</v>
      </c>
      <c r="I6989" s="168">
        <f t="shared" si="1520"/>
        <v>816847.86574501381</v>
      </c>
      <c r="J6989" s="168">
        <f t="shared" si="1522"/>
        <v>745726.26139140758</v>
      </c>
      <c r="K6989" s="94"/>
      <c r="L6989" s="265">
        <f t="shared" si="1521"/>
        <v>311277.73624137521</v>
      </c>
      <c r="M6989" s="265">
        <f>$G6989*NonHospFrac+theModel!$H6989*NonHospFrac</f>
        <v>505570.12950363848</v>
      </c>
      <c r="N6989" s="266">
        <f t="shared" si="1523"/>
        <v>816847.8657450137</v>
      </c>
      <c r="O6989" s="158"/>
      <c r="P6989" s="265">
        <f t="shared" si="1524"/>
        <v>284175.29412278952</v>
      </c>
      <c r="Q6989" s="265">
        <f t="shared" si="1525"/>
        <v>505568.56925301946</v>
      </c>
      <c r="R6989" s="266">
        <f t="shared" si="1526"/>
        <v>789743.86337580904</v>
      </c>
    </row>
    <row r="6990" spans="1:18" x14ac:dyDescent="0.25">
      <c r="A6990" s="81">
        <v>6959</v>
      </c>
      <c r="B6990" s="93">
        <f t="shared" si="1515"/>
        <v>4.642164449659855E-58</v>
      </c>
      <c r="C6990" s="178">
        <f t="shared" si="1516"/>
        <v>4.6316925261500127E-58</v>
      </c>
      <c r="D6990" s="165">
        <f t="shared" si="1517"/>
        <v>2.2558277767625785E-3</v>
      </c>
      <c r="E6990" s="166">
        <f t="shared" si="1527"/>
        <v>24.291375447755232</v>
      </c>
      <c r="F6990" s="167">
        <f t="shared" si="1528"/>
        <v>15.700561326267602</v>
      </c>
      <c r="G6990" s="167">
        <f t="shared" si="1518"/>
        <v>545626.27132541407</v>
      </c>
      <c r="H6990" s="167">
        <f t="shared" si="1519"/>
        <v>271299.98899881309</v>
      </c>
      <c r="I6990" s="168">
        <f t="shared" si="1520"/>
        <v>816926.26032422716</v>
      </c>
      <c r="J6990" s="168">
        <f t="shared" si="1522"/>
        <v>745785.29379231017</v>
      </c>
      <c r="K6990" s="94"/>
      <c r="L6990" s="265">
        <f t="shared" si="1521"/>
        <v>311307.61020955764</v>
      </c>
      <c r="M6990" s="265">
        <f>$G6990*NonHospFrac+theModel!$H6990*NonHospFrac</f>
        <v>505618.65011466946</v>
      </c>
      <c r="N6990" s="266">
        <f t="shared" si="1523"/>
        <v>816926.26032422716</v>
      </c>
      <c r="O6990" s="158"/>
      <c r="P6990" s="265">
        <f t="shared" si="1524"/>
        <v>284197.78970965272</v>
      </c>
      <c r="Q6990" s="265">
        <f t="shared" si="1525"/>
        <v>505617.08986405045</v>
      </c>
      <c r="R6990" s="266">
        <f t="shared" si="1526"/>
        <v>789814.87957370316</v>
      </c>
    </row>
    <row r="6991" spans="1:18" x14ac:dyDescent="0.25">
      <c r="A6991" s="81">
        <v>6960</v>
      </c>
      <c r="B6991" s="93">
        <f t="shared" si="1515"/>
        <v>4.5554466857595083E-58</v>
      </c>
      <c r="C6991" s="178">
        <f t="shared" si="1516"/>
        <v>4.5451703825902108E-58</v>
      </c>
      <c r="D6991" s="165">
        <f t="shared" si="1517"/>
        <v>2.2558277767625785E-3</v>
      </c>
      <c r="E6991" s="166">
        <f t="shared" si="1527"/>
        <v>24.291375447755232</v>
      </c>
      <c r="F6991" s="167">
        <f t="shared" si="1528"/>
        <v>15.702817154044364</v>
      </c>
      <c r="G6991" s="167">
        <f t="shared" si="1518"/>
        <v>545704.66590462741</v>
      </c>
      <c r="H6991" s="167">
        <f t="shared" si="1519"/>
        <v>271299.98899881309</v>
      </c>
      <c r="I6991" s="168">
        <f t="shared" si="1520"/>
        <v>817004.6549034405</v>
      </c>
      <c r="J6991" s="168">
        <f t="shared" si="1522"/>
        <v>745844.32378693589</v>
      </c>
      <c r="K6991" s="94"/>
      <c r="L6991" s="265">
        <f t="shared" si="1521"/>
        <v>311337.48417774006</v>
      </c>
      <c r="M6991" s="265">
        <f>$G6991*NonHospFrac+theModel!$H6991*NonHospFrac</f>
        <v>505667.17072570045</v>
      </c>
      <c r="N6991" s="266">
        <f t="shared" si="1523"/>
        <v>817004.6549034405</v>
      </c>
      <c r="O6991" s="158"/>
      <c r="P6991" s="265">
        <f t="shared" si="1524"/>
        <v>284220.28437955148</v>
      </c>
      <c r="Q6991" s="265">
        <f t="shared" si="1525"/>
        <v>505665.61047508143</v>
      </c>
      <c r="R6991" s="266">
        <f t="shared" si="1526"/>
        <v>789885.8948546329</v>
      </c>
    </row>
    <row r="6992" spans="1:18" x14ac:dyDescent="0.25">
      <c r="A6992" s="81">
        <v>6961</v>
      </c>
      <c r="B6992" s="93">
        <f t="shared" si="1515"/>
        <v>4.4703488495152002E-58</v>
      </c>
      <c r="C6992" s="178">
        <f t="shared" si="1516"/>
        <v>4.4602645124086451E-58</v>
      </c>
      <c r="D6992" s="165">
        <f t="shared" si="1517"/>
        <v>2.2558277767625785E-3</v>
      </c>
      <c r="E6992" s="166">
        <f t="shared" si="1527"/>
        <v>24.291375447755232</v>
      </c>
      <c r="F6992" s="167">
        <f t="shared" si="1528"/>
        <v>15.705072981821127</v>
      </c>
      <c r="G6992" s="167">
        <f t="shared" si="1518"/>
        <v>545783.06048384099</v>
      </c>
      <c r="H6992" s="167">
        <f t="shared" si="1519"/>
        <v>271299.98899881309</v>
      </c>
      <c r="I6992" s="168">
        <f t="shared" si="1520"/>
        <v>817083.04948265408</v>
      </c>
      <c r="J6992" s="168">
        <f t="shared" si="1522"/>
        <v>745903.35137538298</v>
      </c>
      <c r="K6992" s="94"/>
      <c r="L6992" s="265">
        <f t="shared" si="1521"/>
        <v>311367.35814592254</v>
      </c>
      <c r="M6992" s="265">
        <f>$G6992*NonHospFrac+theModel!$H6992*NonHospFrac</f>
        <v>505715.69133673154</v>
      </c>
      <c r="N6992" s="266">
        <f t="shared" si="1523"/>
        <v>817083.04948265408</v>
      </c>
      <c r="O6992" s="158"/>
      <c r="P6992" s="265">
        <f t="shared" si="1524"/>
        <v>284242.77813252324</v>
      </c>
      <c r="Q6992" s="265">
        <f t="shared" si="1525"/>
        <v>505714.13108611252</v>
      </c>
      <c r="R6992" s="266">
        <f t="shared" si="1526"/>
        <v>789956.90921863576</v>
      </c>
    </row>
    <row r="6993" spans="1:18" x14ac:dyDescent="0.25">
      <c r="A6993" s="81">
        <v>6962</v>
      </c>
      <c r="B6993" s="93">
        <f t="shared" si="1515"/>
        <v>4.3868406799343384E-58</v>
      </c>
      <c r="C6993" s="178">
        <f t="shared" si="1516"/>
        <v>4.3769447228763102E-58</v>
      </c>
      <c r="D6993" s="165">
        <f t="shared" si="1517"/>
        <v>2.2558277767625785E-3</v>
      </c>
      <c r="E6993" s="166">
        <f t="shared" si="1527"/>
        <v>24.291375447755232</v>
      </c>
      <c r="F6993" s="167">
        <f t="shared" si="1528"/>
        <v>15.70732880959789</v>
      </c>
      <c r="G6993" s="167">
        <f t="shared" si="1518"/>
        <v>545861.45506305434</v>
      </c>
      <c r="H6993" s="167">
        <f t="shared" si="1519"/>
        <v>271299.98899881309</v>
      </c>
      <c r="I6993" s="168">
        <f t="shared" si="1520"/>
        <v>817161.44406186743</v>
      </c>
      <c r="J6993" s="168">
        <f t="shared" si="1522"/>
        <v>745962.37655774923</v>
      </c>
      <c r="K6993" s="94"/>
      <c r="L6993" s="265">
        <f t="shared" si="1521"/>
        <v>311397.2321141049</v>
      </c>
      <c r="M6993" s="265">
        <f>$G6993*NonHospFrac+theModel!$H6993*NonHospFrac</f>
        <v>505764.21194776252</v>
      </c>
      <c r="N6993" s="266">
        <f t="shared" si="1523"/>
        <v>817161.44406186743</v>
      </c>
      <c r="O6993" s="158"/>
      <c r="P6993" s="265">
        <f t="shared" si="1524"/>
        <v>284265.2709686053</v>
      </c>
      <c r="Q6993" s="265">
        <f t="shared" si="1525"/>
        <v>505762.6516971435</v>
      </c>
      <c r="R6993" s="266">
        <f t="shared" si="1526"/>
        <v>790027.92266574875</v>
      </c>
    </row>
    <row r="6994" spans="1:18" x14ac:dyDescent="0.25">
      <c r="A6994" s="81">
        <v>6963</v>
      </c>
      <c r="B6994" s="93">
        <f t="shared" si="1515"/>
        <v>4.3048924813135732E-58</v>
      </c>
      <c r="C6994" s="178">
        <f t="shared" si="1516"/>
        <v>4.2951813852782496E-58</v>
      </c>
      <c r="D6994" s="165">
        <f t="shared" si="1517"/>
        <v>2.2558277767625785E-3</v>
      </c>
      <c r="E6994" s="166">
        <f t="shared" si="1527"/>
        <v>24.291375447755232</v>
      </c>
      <c r="F6994" s="167">
        <f t="shared" si="1528"/>
        <v>15.709584637374652</v>
      </c>
      <c r="G6994" s="167">
        <f t="shared" si="1518"/>
        <v>545939.84964226768</v>
      </c>
      <c r="H6994" s="167">
        <f t="shared" si="1519"/>
        <v>271299.98899881309</v>
      </c>
      <c r="I6994" s="168">
        <f t="shared" si="1520"/>
        <v>817239.83864108077</v>
      </c>
      <c r="J6994" s="168">
        <f t="shared" si="1522"/>
        <v>746021.39933413279</v>
      </c>
      <c r="K6994" s="94"/>
      <c r="L6994" s="265">
        <f t="shared" si="1521"/>
        <v>311427.10608228733</v>
      </c>
      <c r="M6994" s="265">
        <f>$G6994*NonHospFrac+theModel!$H6994*NonHospFrac</f>
        <v>505812.73255879339</v>
      </c>
      <c r="N6994" s="266">
        <f t="shared" si="1523"/>
        <v>817239.83864108077</v>
      </c>
      <c r="O6994" s="158"/>
      <c r="P6994" s="265">
        <f t="shared" si="1524"/>
        <v>284287.7628878351</v>
      </c>
      <c r="Q6994" s="265">
        <f t="shared" si="1525"/>
        <v>505811.17230817437</v>
      </c>
      <c r="R6994" s="266">
        <f t="shared" si="1526"/>
        <v>790098.93519600946</v>
      </c>
    </row>
    <row r="6995" spans="1:18" x14ac:dyDescent="0.25">
      <c r="A6995" s="81">
        <v>6964</v>
      </c>
      <c r="B6995" s="93">
        <f t="shared" si="1515"/>
        <v>4.2244751126789318E-58</v>
      </c>
      <c r="C6995" s="178">
        <f t="shared" si="1516"/>
        <v>4.2149454243775086E-58</v>
      </c>
      <c r="D6995" s="165">
        <f t="shared" si="1517"/>
        <v>2.2558277767625785E-3</v>
      </c>
      <c r="E6995" s="166">
        <f t="shared" si="1527"/>
        <v>24.291375447755232</v>
      </c>
      <c r="F6995" s="167">
        <f t="shared" si="1528"/>
        <v>15.711840465151415</v>
      </c>
      <c r="G6995" s="167">
        <f t="shared" si="1518"/>
        <v>546018.24422148115</v>
      </c>
      <c r="H6995" s="167">
        <f t="shared" si="1519"/>
        <v>271299.98899881309</v>
      </c>
      <c r="I6995" s="168">
        <f t="shared" si="1520"/>
        <v>817318.23322029423</v>
      </c>
      <c r="J6995" s="168">
        <f t="shared" si="1522"/>
        <v>746080.4197046319</v>
      </c>
      <c r="K6995" s="94"/>
      <c r="L6995" s="265">
        <f t="shared" si="1521"/>
        <v>311456.98005046975</v>
      </c>
      <c r="M6995" s="265">
        <f>$G6995*NonHospFrac+theModel!$H6995*NonHospFrac</f>
        <v>505861.25316982449</v>
      </c>
      <c r="N6995" s="266">
        <f t="shared" si="1523"/>
        <v>817318.23322029423</v>
      </c>
      <c r="O6995" s="158"/>
      <c r="P6995" s="265">
        <f t="shared" si="1524"/>
        <v>284310.25389024999</v>
      </c>
      <c r="Q6995" s="265">
        <f t="shared" si="1525"/>
        <v>505859.69291920547</v>
      </c>
      <c r="R6995" s="266">
        <f t="shared" si="1526"/>
        <v>790169.94680945552</v>
      </c>
    </row>
    <row r="6996" spans="1:18" x14ac:dyDescent="0.25">
      <c r="A6996" s="81">
        <v>6965</v>
      </c>
      <c r="B6996" s="93">
        <f t="shared" si="1515"/>
        <v>4.145559977423217E-58</v>
      </c>
      <c r="C6996" s="178">
        <f t="shared" si="1516"/>
        <v>4.1362083080759107E-58</v>
      </c>
      <c r="D6996" s="165">
        <f t="shared" si="1517"/>
        <v>2.2558277767625785E-3</v>
      </c>
      <c r="E6996" s="166">
        <f t="shared" si="1527"/>
        <v>24.291375447755232</v>
      </c>
      <c r="F6996" s="167">
        <f t="shared" si="1528"/>
        <v>15.714096292928177</v>
      </c>
      <c r="G6996" s="167">
        <f t="shared" si="1518"/>
        <v>546096.63880069461</v>
      </c>
      <c r="H6996" s="167">
        <f t="shared" si="1519"/>
        <v>271299.98899881309</v>
      </c>
      <c r="I6996" s="168">
        <f t="shared" si="1520"/>
        <v>817396.6277995077</v>
      </c>
      <c r="J6996" s="168">
        <f t="shared" si="1522"/>
        <v>746139.43766934448</v>
      </c>
      <c r="K6996" s="94"/>
      <c r="L6996" s="265">
        <f t="shared" si="1521"/>
        <v>311486.85401865223</v>
      </c>
      <c r="M6996" s="265">
        <f>$G6996*NonHospFrac+theModel!$H6996*NonHospFrac</f>
        <v>505909.77378085547</v>
      </c>
      <c r="N6996" s="266">
        <f t="shared" si="1523"/>
        <v>817396.6277995077</v>
      </c>
      <c r="O6996" s="158"/>
      <c r="P6996" s="265">
        <f t="shared" si="1524"/>
        <v>284332.74397588742</v>
      </c>
      <c r="Q6996" s="265">
        <f t="shared" si="1525"/>
        <v>505908.21353023645</v>
      </c>
      <c r="R6996" s="266">
        <f t="shared" si="1526"/>
        <v>790240.95750612393</v>
      </c>
    </row>
    <row r="6997" spans="1:18" x14ac:dyDescent="0.25">
      <c r="A6997" s="81">
        <v>6966</v>
      </c>
      <c r="B6997" s="93">
        <f t="shared" si="1515"/>
        <v>4.0681190131369881E-58</v>
      </c>
      <c r="C6997" s="178">
        <f t="shared" si="1516"/>
        <v>4.0589420372679781E-58</v>
      </c>
      <c r="D6997" s="165">
        <f t="shared" si="1517"/>
        <v>2.2558277767625785E-3</v>
      </c>
      <c r="E6997" s="166">
        <f t="shared" si="1527"/>
        <v>24.291375447755232</v>
      </c>
      <c r="F6997" s="167">
        <f t="shared" si="1528"/>
        <v>15.71635212070494</v>
      </c>
      <c r="G6997" s="167">
        <f t="shared" si="1518"/>
        <v>546175.03337990807</v>
      </c>
      <c r="H6997" s="167">
        <f t="shared" si="1519"/>
        <v>271299.98899881309</v>
      </c>
      <c r="I6997" s="168">
        <f t="shared" si="1520"/>
        <v>817475.02237872116</v>
      </c>
      <c r="J6997" s="168">
        <f t="shared" si="1522"/>
        <v>746198.45322836866</v>
      </c>
      <c r="K6997" s="94"/>
      <c r="L6997" s="265">
        <f t="shared" si="1521"/>
        <v>311516.72798683465</v>
      </c>
      <c r="M6997" s="265">
        <f>$G6997*NonHospFrac+theModel!$H6997*NonHospFrac</f>
        <v>505958.29439188645</v>
      </c>
      <c r="N6997" s="266">
        <f t="shared" si="1523"/>
        <v>817475.02237872104</v>
      </c>
      <c r="O6997" s="158"/>
      <c r="P6997" s="265">
        <f t="shared" si="1524"/>
        <v>284355.23314478464</v>
      </c>
      <c r="Q6997" s="265">
        <f t="shared" si="1525"/>
        <v>505956.73414126743</v>
      </c>
      <c r="R6997" s="266">
        <f t="shared" si="1526"/>
        <v>790311.96728605207</v>
      </c>
    </row>
    <row r="6998" spans="1:18" x14ac:dyDescent="0.25">
      <c r="A6998" s="81">
        <v>6967</v>
      </c>
      <c r="B6998" s="93">
        <f t="shared" si="1515"/>
        <v>3.9921246816295005E-58</v>
      </c>
      <c r="C6998" s="178">
        <f t="shared" si="1516"/>
        <v>3.9831191358843814E-58</v>
      </c>
      <c r="D6998" s="165">
        <f t="shared" si="1517"/>
        <v>2.2558277767625785E-3</v>
      </c>
      <c r="E6998" s="166">
        <f t="shared" si="1527"/>
        <v>24.291375447755232</v>
      </c>
      <c r="F6998" s="167">
        <f t="shared" si="1528"/>
        <v>15.718607948481703</v>
      </c>
      <c r="G6998" s="167">
        <f t="shared" si="1518"/>
        <v>546253.42795912153</v>
      </c>
      <c r="H6998" s="167">
        <f t="shared" si="1519"/>
        <v>271299.98899881309</v>
      </c>
      <c r="I6998" s="168">
        <f t="shared" si="1520"/>
        <v>817553.41695793462</v>
      </c>
      <c r="J6998" s="168">
        <f t="shared" si="1522"/>
        <v>746257.46638180246</v>
      </c>
      <c r="K6998" s="94"/>
      <c r="L6998" s="265">
        <f t="shared" si="1521"/>
        <v>311546.60195501707</v>
      </c>
      <c r="M6998" s="265">
        <f>$G6998*NonHospFrac+theModel!$H6998*NonHospFrac</f>
        <v>506006.81500291754</v>
      </c>
      <c r="N6998" s="266">
        <f t="shared" si="1523"/>
        <v>817553.41695793462</v>
      </c>
      <c r="O6998" s="158"/>
      <c r="P6998" s="265">
        <f t="shared" si="1524"/>
        <v>284377.72139697906</v>
      </c>
      <c r="Q6998" s="265">
        <f t="shared" si="1525"/>
        <v>506005.25475229853</v>
      </c>
      <c r="R6998" s="266">
        <f t="shared" si="1526"/>
        <v>790382.97614927753</v>
      </c>
    </row>
    <row r="6999" spans="1:18" x14ac:dyDescent="0.25">
      <c r="A6999" s="81">
        <v>6968</v>
      </c>
      <c r="B6999" s="93">
        <f t="shared" si="1515"/>
        <v>3.9175499591360624E-58</v>
      </c>
      <c r="C6999" s="178">
        <f t="shared" si="1516"/>
        <v>3.9087126411213883E-58</v>
      </c>
      <c r="D6999" s="165">
        <f t="shared" si="1517"/>
        <v>2.2558277767625785E-3</v>
      </c>
      <c r="E6999" s="166">
        <f t="shared" si="1527"/>
        <v>24.291375447755232</v>
      </c>
      <c r="F6999" s="167">
        <f t="shared" si="1528"/>
        <v>15.720863776258465</v>
      </c>
      <c r="G6999" s="167">
        <f t="shared" si="1518"/>
        <v>546331.82253833476</v>
      </c>
      <c r="H6999" s="167">
        <f t="shared" si="1519"/>
        <v>271299.98899881309</v>
      </c>
      <c r="I6999" s="168">
        <f t="shared" si="1520"/>
        <v>817631.81153714785</v>
      </c>
      <c r="J6999" s="168">
        <f t="shared" si="1522"/>
        <v>746316.47712974378</v>
      </c>
      <c r="K6999" s="94"/>
      <c r="L6999" s="265">
        <f t="shared" si="1521"/>
        <v>311576.47592319944</v>
      </c>
      <c r="M6999" s="265">
        <f>$G6999*NonHospFrac+theModel!$H6999*NonHospFrac</f>
        <v>506055.33561394841</v>
      </c>
      <c r="N6999" s="266">
        <f t="shared" si="1523"/>
        <v>817631.81153714785</v>
      </c>
      <c r="O6999" s="158"/>
      <c r="P6999" s="265">
        <f t="shared" si="1524"/>
        <v>284400.20873250801</v>
      </c>
      <c r="Q6999" s="265">
        <f t="shared" si="1525"/>
        <v>506053.77536332939</v>
      </c>
      <c r="R6999" s="266">
        <f t="shared" si="1526"/>
        <v>790453.98409583746</v>
      </c>
    </row>
    <row r="7000" spans="1:18" x14ac:dyDescent="0.25">
      <c r="A7000" s="81">
        <v>6969</v>
      </c>
      <c r="B7000" s="93">
        <f t="shared" si="1515"/>
        <v>3.8443683267083128E-58</v>
      </c>
      <c r="C7000" s="178">
        <f t="shared" si="1516"/>
        <v>3.8356960938528176E-58</v>
      </c>
      <c r="D7000" s="165">
        <f t="shared" si="1517"/>
        <v>2.2558277767625785E-3</v>
      </c>
      <c r="E7000" s="166">
        <f t="shared" si="1527"/>
        <v>24.291375447755232</v>
      </c>
      <c r="F7000" s="167">
        <f t="shared" si="1528"/>
        <v>15.723119604035228</v>
      </c>
      <c r="G7000" s="167">
        <f t="shared" si="1518"/>
        <v>546410.21711754834</v>
      </c>
      <c r="H7000" s="167">
        <f t="shared" si="1519"/>
        <v>271299.98899881309</v>
      </c>
      <c r="I7000" s="168">
        <f t="shared" si="1520"/>
        <v>817710.20611636143</v>
      </c>
      <c r="J7000" s="168">
        <f t="shared" si="1522"/>
        <v>746375.48547229113</v>
      </c>
      <c r="K7000" s="94"/>
      <c r="L7000" s="265">
        <f t="shared" si="1521"/>
        <v>311606.34989138192</v>
      </c>
      <c r="M7000" s="265">
        <f>$G7000*NonHospFrac+theModel!$H7000*NonHospFrac</f>
        <v>506103.85622497951</v>
      </c>
      <c r="N7000" s="266">
        <f t="shared" si="1523"/>
        <v>817710.20611636143</v>
      </c>
      <c r="O7000" s="158"/>
      <c r="P7000" s="265">
        <f t="shared" si="1524"/>
        <v>284422.69515140896</v>
      </c>
      <c r="Q7000" s="265">
        <f t="shared" si="1525"/>
        <v>506102.29597436049</v>
      </c>
      <c r="R7000" s="266">
        <f t="shared" si="1526"/>
        <v>790524.99112576945</v>
      </c>
    </row>
    <row r="7001" spans="1:18" x14ac:dyDescent="0.25">
      <c r="A7001" s="81">
        <v>6970</v>
      </c>
      <c r="B7001" s="93">
        <f t="shared" si="1515"/>
        <v>3.7725537607840302E-58</v>
      </c>
      <c r="C7001" s="178">
        <f t="shared" si="1516"/>
        <v>3.7640435292211234E-58</v>
      </c>
      <c r="D7001" s="165">
        <f t="shared" si="1517"/>
        <v>2.2558277767625785E-3</v>
      </c>
      <c r="E7001" s="166">
        <f t="shared" si="1527"/>
        <v>24.291375447755232</v>
      </c>
      <c r="F7001" s="167">
        <f t="shared" si="1528"/>
        <v>15.72537543181199</v>
      </c>
      <c r="G7001" s="167">
        <f t="shared" si="1518"/>
        <v>546488.61169676168</v>
      </c>
      <c r="H7001" s="167">
        <f t="shared" si="1519"/>
        <v>271299.98899881309</v>
      </c>
      <c r="I7001" s="168">
        <f t="shared" si="1520"/>
        <v>817788.60069557477</v>
      </c>
      <c r="J7001" s="168">
        <f t="shared" si="1522"/>
        <v>746434.49140954204</v>
      </c>
      <c r="K7001" s="94"/>
      <c r="L7001" s="265">
        <f t="shared" si="1521"/>
        <v>311636.22385956428</v>
      </c>
      <c r="M7001" s="265">
        <f>$G7001*NonHospFrac+theModel!$H7001*NonHospFrac</f>
        <v>506152.37683601037</v>
      </c>
      <c r="N7001" s="266">
        <f t="shared" si="1523"/>
        <v>817788.60069557466</v>
      </c>
      <c r="O7001" s="158"/>
      <c r="P7001" s="265">
        <f t="shared" si="1524"/>
        <v>284445.18065371912</v>
      </c>
      <c r="Q7001" s="265">
        <f t="shared" si="1525"/>
        <v>506150.81658539135</v>
      </c>
      <c r="R7001" s="266">
        <f t="shared" si="1526"/>
        <v>790595.99723911053</v>
      </c>
    </row>
    <row r="7002" spans="1:18" x14ac:dyDescent="0.25">
      <c r="A7002" s="81">
        <v>6971</v>
      </c>
      <c r="B7002" s="93">
        <f t="shared" si="1515"/>
        <v>3.7020807239330836E-58</v>
      </c>
      <c r="C7002" s="178">
        <f t="shared" si="1516"/>
        <v>3.6937294674042181E-58</v>
      </c>
      <c r="D7002" s="165">
        <f t="shared" si="1517"/>
        <v>2.2558277767625785E-3</v>
      </c>
      <c r="E7002" s="166">
        <f t="shared" si="1527"/>
        <v>24.291375447755232</v>
      </c>
      <c r="F7002" s="167">
        <f t="shared" si="1528"/>
        <v>15.727631259588753</v>
      </c>
      <c r="G7002" s="167">
        <f t="shared" si="1518"/>
        <v>546567.00627597515</v>
      </c>
      <c r="H7002" s="167">
        <f t="shared" si="1519"/>
        <v>271299.98899881309</v>
      </c>
      <c r="I7002" s="168">
        <f t="shared" si="1520"/>
        <v>817866.99527478823</v>
      </c>
      <c r="J7002" s="168">
        <f t="shared" si="1522"/>
        <v>746493.49494159489</v>
      </c>
      <c r="K7002" s="94"/>
      <c r="L7002" s="265">
        <f t="shared" si="1521"/>
        <v>311666.09782774677</v>
      </c>
      <c r="M7002" s="265">
        <f>$G7002*NonHospFrac+theModel!$H7002*NonHospFrac</f>
        <v>506200.89744704147</v>
      </c>
      <c r="N7002" s="266">
        <f t="shared" si="1523"/>
        <v>817866.99527478823</v>
      </c>
      <c r="O7002" s="158"/>
      <c r="P7002" s="265">
        <f t="shared" si="1524"/>
        <v>284467.66523947602</v>
      </c>
      <c r="Q7002" s="265">
        <f t="shared" si="1525"/>
        <v>506199.33719642245</v>
      </c>
      <c r="R7002" s="266">
        <f t="shared" si="1526"/>
        <v>790667.00243589841</v>
      </c>
    </row>
    <row r="7003" spans="1:18" x14ac:dyDescent="0.25">
      <c r="A7003" s="81">
        <v>6972</v>
      </c>
      <c r="B7003" s="93">
        <f t="shared" si="1515"/>
        <v>3.6329241557762679E-58</v>
      </c>
      <c r="C7003" s="178">
        <f t="shared" si="1516"/>
        <v>3.6247289045547962E-58</v>
      </c>
      <c r="D7003" s="165">
        <f t="shared" si="1517"/>
        <v>2.2558277767625785E-3</v>
      </c>
      <c r="E7003" s="166">
        <f t="shared" si="1527"/>
        <v>24.291375447755232</v>
      </c>
      <c r="F7003" s="167">
        <f t="shared" si="1528"/>
        <v>15.729887087365515</v>
      </c>
      <c r="G7003" s="167">
        <f t="shared" si="1518"/>
        <v>546645.40085518849</v>
      </c>
      <c r="H7003" s="167">
        <f t="shared" si="1519"/>
        <v>271299.98899881309</v>
      </c>
      <c r="I7003" s="168">
        <f t="shared" si="1520"/>
        <v>817945.38985400158</v>
      </c>
      <c r="J7003" s="168">
        <f t="shared" si="1522"/>
        <v>746552.4960685476</v>
      </c>
      <c r="K7003" s="94"/>
      <c r="L7003" s="265">
        <f t="shared" si="1521"/>
        <v>311695.97179592913</v>
      </c>
      <c r="M7003" s="265">
        <f>$G7003*NonHospFrac+theModel!$H7003*NonHospFrac</f>
        <v>506249.41805807233</v>
      </c>
      <c r="N7003" s="266">
        <f t="shared" si="1523"/>
        <v>817945.38985400146</v>
      </c>
      <c r="O7003" s="158"/>
      <c r="P7003" s="265">
        <f t="shared" si="1524"/>
        <v>284490.14890871686</v>
      </c>
      <c r="Q7003" s="265">
        <f t="shared" si="1525"/>
        <v>506247.85780745331</v>
      </c>
      <c r="R7003" s="266">
        <f t="shared" si="1526"/>
        <v>790738.00671617012</v>
      </c>
    </row>
    <row r="7004" spans="1:18" x14ac:dyDescent="0.25">
      <c r="A7004" s="81">
        <v>6973</v>
      </c>
      <c r="B7004" s="93">
        <f t="shared" si="1515"/>
        <v>3.5650594640737683E-58</v>
      </c>
      <c r="C7004" s="178">
        <f t="shared" si="1516"/>
        <v>3.5570173039089002E-58</v>
      </c>
      <c r="D7004" s="165">
        <f t="shared" si="1517"/>
        <v>2.2558277767625785E-3</v>
      </c>
      <c r="E7004" s="166">
        <f t="shared" si="1527"/>
        <v>24.291375447755232</v>
      </c>
      <c r="F7004" s="167">
        <f t="shared" si="1528"/>
        <v>15.732142915142278</v>
      </c>
      <c r="G7004" s="167">
        <f t="shared" si="1518"/>
        <v>546723.79543440195</v>
      </c>
      <c r="H7004" s="167">
        <f t="shared" si="1519"/>
        <v>271299.98899881309</v>
      </c>
      <c r="I7004" s="168">
        <f t="shared" si="1520"/>
        <v>818023.78443321504</v>
      </c>
      <c r="J7004" s="168">
        <f t="shared" si="1522"/>
        <v>746611.49479049828</v>
      </c>
      <c r="K7004" s="94"/>
      <c r="L7004" s="265">
        <f t="shared" si="1521"/>
        <v>311725.84576411161</v>
      </c>
      <c r="M7004" s="265">
        <f>$G7004*NonHospFrac+theModel!$H7004*NonHospFrac</f>
        <v>506297.93866910343</v>
      </c>
      <c r="N7004" s="266">
        <f t="shared" si="1523"/>
        <v>818023.78443321504</v>
      </c>
      <c r="O7004" s="158"/>
      <c r="P7004" s="265">
        <f t="shared" si="1524"/>
        <v>284512.63166147919</v>
      </c>
      <c r="Q7004" s="265">
        <f t="shared" si="1525"/>
        <v>506296.37841848441</v>
      </c>
      <c r="R7004" s="266">
        <f t="shared" si="1526"/>
        <v>790809.0100799636</v>
      </c>
    </row>
    <row r="7005" spans="1:18" x14ac:dyDescent="0.25">
      <c r="A7005" s="81">
        <v>6974</v>
      </c>
      <c r="B7005" s="93">
        <f t="shared" si="1515"/>
        <v>3.4984625159801057E-58</v>
      </c>
      <c r="C7005" s="178">
        <f t="shared" si="1516"/>
        <v>3.4905705870605948E-58</v>
      </c>
      <c r="D7005" s="165">
        <f t="shared" si="1517"/>
        <v>2.2558277767625785E-3</v>
      </c>
      <c r="E7005" s="166">
        <f t="shared" si="1527"/>
        <v>24.291375447755232</v>
      </c>
      <c r="F7005" s="167">
        <f t="shared" si="1528"/>
        <v>15.734398742919041</v>
      </c>
      <c r="G7005" s="167">
        <f t="shared" si="1518"/>
        <v>546802.19001361541</v>
      </c>
      <c r="H7005" s="167">
        <f t="shared" si="1519"/>
        <v>271299.98899881309</v>
      </c>
      <c r="I7005" s="168">
        <f t="shared" si="1520"/>
        <v>818102.1790124285</v>
      </c>
      <c r="J7005" s="168">
        <f t="shared" si="1522"/>
        <v>746670.49110754486</v>
      </c>
      <c r="K7005" s="94"/>
      <c r="L7005" s="265">
        <f t="shared" si="1521"/>
        <v>311755.71973229403</v>
      </c>
      <c r="M7005" s="265">
        <f>$G7005*NonHospFrac+theModel!$H7005*NonHospFrac</f>
        <v>506346.45928013441</v>
      </c>
      <c r="N7005" s="266">
        <f t="shared" si="1523"/>
        <v>818102.1790124285</v>
      </c>
      <c r="O7005" s="158"/>
      <c r="P7005" s="265">
        <f t="shared" si="1524"/>
        <v>284535.11349780019</v>
      </c>
      <c r="Q7005" s="265">
        <f t="shared" si="1525"/>
        <v>506344.89902951539</v>
      </c>
      <c r="R7005" s="266">
        <f t="shared" si="1526"/>
        <v>790880.01252731564</v>
      </c>
    </row>
    <row r="7006" spans="1:18" x14ac:dyDescent="0.25">
      <c r="A7006" s="81">
        <v>6975</v>
      </c>
      <c r="B7006" s="93">
        <f t="shared" si="1515"/>
        <v>3.4331096294624379E-58</v>
      </c>
      <c r="C7006" s="178">
        <f t="shared" si="1516"/>
        <v>3.4253651253996251E-58</v>
      </c>
      <c r="D7006" s="165">
        <f t="shared" si="1517"/>
        <v>2.2558277767625785E-3</v>
      </c>
      <c r="E7006" s="166">
        <f t="shared" si="1527"/>
        <v>24.291375447755232</v>
      </c>
      <c r="F7006" s="167">
        <f t="shared" si="1528"/>
        <v>15.736654570695803</v>
      </c>
      <c r="G7006" s="167">
        <f t="shared" si="1518"/>
        <v>546880.58459282888</v>
      </c>
      <c r="H7006" s="167">
        <f t="shared" si="1519"/>
        <v>271299.98899881309</v>
      </c>
      <c r="I7006" s="168">
        <f t="shared" si="1520"/>
        <v>818180.57359164197</v>
      </c>
      <c r="J7006" s="168">
        <f t="shared" si="1522"/>
        <v>746729.48501978547</v>
      </c>
      <c r="K7006" s="94"/>
      <c r="L7006" s="265">
        <f t="shared" si="1521"/>
        <v>311785.59370047646</v>
      </c>
      <c r="M7006" s="265">
        <f>$G7006*NonHospFrac+theModel!$H7006*NonHospFrac</f>
        <v>506394.97989116551</v>
      </c>
      <c r="N7006" s="266">
        <f t="shared" si="1523"/>
        <v>818180.57359164197</v>
      </c>
      <c r="O7006" s="158"/>
      <c r="P7006" s="265">
        <f t="shared" si="1524"/>
        <v>284557.59441771731</v>
      </c>
      <c r="Q7006" s="265">
        <f t="shared" si="1525"/>
        <v>506393.41964054649</v>
      </c>
      <c r="R7006" s="266">
        <f t="shared" si="1526"/>
        <v>790951.01405826374</v>
      </c>
    </row>
    <row r="7007" spans="1:18" x14ac:dyDescent="0.25">
      <c r="A7007" s="81">
        <v>6976</v>
      </c>
      <c r="B7007" s="93">
        <f t="shared" ref="B7007:B7070" si="1529">Constant*EXP(PowerTerm*(A7007)/7)</f>
        <v>3.3689775648791712E-58</v>
      </c>
      <c r="C7007" s="178">
        <f t="shared" ref="C7007:C7070" si="1530">(1-theFloor)*B7007</f>
        <v>3.3613777317090268E-58</v>
      </c>
      <c r="D7007" s="165">
        <f t="shared" ref="D7007:D7070" si="1531">theFloor</f>
        <v>2.2558277767625785E-3</v>
      </c>
      <c r="E7007" s="166">
        <f t="shared" si="1527"/>
        <v>24.291375447755232</v>
      </c>
      <c r="F7007" s="167">
        <f t="shared" si="1528"/>
        <v>15.738910398472566</v>
      </c>
      <c r="G7007" s="167">
        <f t="shared" ref="G7007:G7070" si="1532">$B$22*F7007*totInfected/365.25</f>
        <v>546958.97917204222</v>
      </c>
      <c r="H7007" s="167">
        <f t="shared" ref="H7007:H7070" si="1533">lostQALYs_Injured*E7007*totInfected/365.25</f>
        <v>271299.98899881309</v>
      </c>
      <c r="I7007" s="168">
        <f t="shared" ref="I7007:I7070" si="1534">H7007+G7007</f>
        <v>818258.96817085531</v>
      </c>
      <c r="J7007" s="168">
        <f t="shared" si="1522"/>
        <v>746788.47652731801</v>
      </c>
      <c r="K7007" s="94"/>
      <c r="L7007" s="265">
        <f t="shared" ref="L7007:L7070" si="1535">$G7007*HospFrac+$H7007*HospFrac</f>
        <v>311815.46766865888</v>
      </c>
      <c r="M7007" s="265">
        <f>$G7007*NonHospFrac+theModel!$H7007*NonHospFrac</f>
        <v>506443.50050219637</v>
      </c>
      <c r="N7007" s="266">
        <f t="shared" si="1523"/>
        <v>818258.96817085519</v>
      </c>
      <c r="O7007" s="158"/>
      <c r="P7007" s="265">
        <f t="shared" si="1524"/>
        <v>284580.07442126784</v>
      </c>
      <c r="Q7007" s="265">
        <f t="shared" si="1525"/>
        <v>506441.94025157735</v>
      </c>
      <c r="R7007" s="266">
        <f t="shared" si="1526"/>
        <v>791022.01467284514</v>
      </c>
    </row>
    <row r="7008" spans="1:18" x14ac:dyDescent="0.25">
      <c r="A7008" s="81">
        <v>6977</v>
      </c>
      <c r="B7008" s="93">
        <f t="shared" si="1529"/>
        <v>3.3060435167158928E-58</v>
      </c>
      <c r="C7008" s="178">
        <f t="shared" si="1530"/>
        <v>3.2985856519196991E-58</v>
      </c>
      <c r="D7008" s="165">
        <f t="shared" si="1531"/>
        <v>2.2558277767625785E-3</v>
      </c>
      <c r="E7008" s="166">
        <f t="shared" si="1527"/>
        <v>24.291375447755232</v>
      </c>
      <c r="F7008" s="167">
        <f t="shared" si="1528"/>
        <v>15.741166226249328</v>
      </c>
      <c r="G7008" s="167">
        <f t="shared" si="1532"/>
        <v>547037.37375125568</v>
      </c>
      <c r="H7008" s="167">
        <f t="shared" si="1533"/>
        <v>271299.98899881309</v>
      </c>
      <c r="I7008" s="168">
        <f t="shared" si="1534"/>
        <v>818337.36275006877</v>
      </c>
      <c r="J7008" s="168">
        <f t="shared" ref="J7008:J7071" si="1536">J7007+(I7008-I7007)/(1+discountDaily)^A7008</f>
        <v>746847.46563024062</v>
      </c>
      <c r="K7008" s="94"/>
      <c r="L7008" s="265">
        <f t="shared" si="1535"/>
        <v>311845.3416368413</v>
      </c>
      <c r="M7008" s="265">
        <f>$G7008*NonHospFrac+theModel!$H7008*NonHospFrac</f>
        <v>506492.02111322747</v>
      </c>
      <c r="N7008" s="266">
        <f t="shared" ref="N7008:N7071" si="1537">L7008+M7008</f>
        <v>818337.36275006877</v>
      </c>
      <c r="O7008" s="158"/>
      <c r="P7008" s="265">
        <f t="shared" ref="P7008:P7071" si="1538">P7007+(L7008-L7007)/(1+discountDaily)^A7008</f>
        <v>284602.55350848916</v>
      </c>
      <c r="Q7008" s="265">
        <f t="shared" ref="Q7008:Q7071" si="1539">Q7007+(M7008-M7007)/(1+discountDaily)^B7008</f>
        <v>506490.46086260845</v>
      </c>
      <c r="R7008" s="266">
        <f t="shared" ref="R7008:R7071" si="1540">P7008+Q7008</f>
        <v>791093.01437109755</v>
      </c>
    </row>
    <row r="7009" spans="1:18" x14ac:dyDescent="0.25">
      <c r="A7009" s="81">
        <v>6978</v>
      </c>
      <c r="B7009" s="93">
        <f t="shared" si="1529"/>
        <v>3.2442851054756694E-58</v>
      </c>
      <c r="C7009" s="178">
        <f t="shared" si="1530"/>
        <v>3.2369665570190005E-58</v>
      </c>
      <c r="D7009" s="165">
        <f t="shared" si="1531"/>
        <v>2.2558277767625785E-3</v>
      </c>
      <c r="E7009" s="166">
        <f t="shared" ref="E7009:E7072" si="1541">C7009+E7008</f>
        <v>24.291375447755232</v>
      </c>
      <c r="F7009" s="167">
        <f t="shared" ref="F7009:F7072" si="1542">D7009+F7008</f>
        <v>15.743422054026091</v>
      </c>
      <c r="G7009" s="167">
        <f t="shared" si="1532"/>
        <v>547115.76833046915</v>
      </c>
      <c r="H7009" s="167">
        <f t="shared" si="1533"/>
        <v>271299.98899881309</v>
      </c>
      <c r="I7009" s="168">
        <f t="shared" si="1534"/>
        <v>818415.75732928223</v>
      </c>
      <c r="J7009" s="168">
        <f t="shared" si="1536"/>
        <v>746906.45232865133</v>
      </c>
      <c r="K7009" s="94"/>
      <c r="L7009" s="265">
        <f t="shared" si="1535"/>
        <v>311875.21560502378</v>
      </c>
      <c r="M7009" s="265">
        <f>$G7009*NonHospFrac+theModel!$H7009*NonHospFrac</f>
        <v>506540.54172425845</v>
      </c>
      <c r="N7009" s="266">
        <f t="shared" si="1537"/>
        <v>818415.75732928223</v>
      </c>
      <c r="O7009" s="158"/>
      <c r="P7009" s="265">
        <f t="shared" si="1538"/>
        <v>284625.03167941869</v>
      </c>
      <c r="Q7009" s="265">
        <f t="shared" si="1539"/>
        <v>506538.98147363943</v>
      </c>
      <c r="R7009" s="266">
        <f t="shared" si="1540"/>
        <v>791164.01315305813</v>
      </c>
    </row>
    <row r="7010" spans="1:18" x14ac:dyDescent="0.25">
      <c r="A7010" s="81">
        <v>6979</v>
      </c>
      <c r="B7010" s="93">
        <f t="shared" si="1529"/>
        <v>3.1836803697208506E-58</v>
      </c>
      <c r="C7010" s="178">
        <f t="shared" si="1530"/>
        <v>3.1764985351105006E-58</v>
      </c>
      <c r="D7010" s="165">
        <f t="shared" si="1531"/>
        <v>2.2558277767625785E-3</v>
      </c>
      <c r="E7010" s="166">
        <f t="shared" si="1541"/>
        <v>24.291375447755232</v>
      </c>
      <c r="F7010" s="167">
        <f t="shared" si="1542"/>
        <v>15.745677881802854</v>
      </c>
      <c r="G7010" s="167">
        <f t="shared" si="1532"/>
        <v>547194.16290968249</v>
      </c>
      <c r="H7010" s="167">
        <f t="shared" si="1533"/>
        <v>271299.98899881309</v>
      </c>
      <c r="I7010" s="168">
        <f t="shared" si="1534"/>
        <v>818494.15190849558</v>
      </c>
      <c r="J7010" s="168">
        <f t="shared" si="1536"/>
        <v>746965.43662264792</v>
      </c>
      <c r="K7010" s="94"/>
      <c r="L7010" s="265">
        <f t="shared" si="1535"/>
        <v>311905.08957320615</v>
      </c>
      <c r="M7010" s="265">
        <f>$G7010*NonHospFrac+theModel!$H7010*NonHospFrac</f>
        <v>506589.06233528943</v>
      </c>
      <c r="N7010" s="266">
        <f t="shared" si="1537"/>
        <v>818494.15190849558</v>
      </c>
      <c r="O7010" s="158"/>
      <c r="P7010" s="265">
        <f t="shared" si="1538"/>
        <v>284647.50893409364</v>
      </c>
      <c r="Q7010" s="265">
        <f t="shared" si="1539"/>
        <v>506587.50208467041</v>
      </c>
      <c r="R7010" s="266">
        <f t="shared" si="1540"/>
        <v>791235.01101876399</v>
      </c>
    </row>
    <row r="7011" spans="1:18" x14ac:dyDescent="0.25">
      <c r="A7011" s="81">
        <v>6980</v>
      </c>
      <c r="B7011" s="93">
        <f t="shared" si="1529"/>
        <v>3.1242077582635277E-58</v>
      </c>
      <c r="C7011" s="178">
        <f t="shared" si="1530"/>
        <v>3.1171600836220598E-58</v>
      </c>
      <c r="D7011" s="165">
        <f t="shared" si="1531"/>
        <v>2.2558277767625785E-3</v>
      </c>
      <c r="E7011" s="166">
        <f t="shared" si="1541"/>
        <v>24.291375447755232</v>
      </c>
      <c r="F7011" s="167">
        <f t="shared" si="1542"/>
        <v>15.747933709579616</v>
      </c>
      <c r="G7011" s="167">
        <f t="shared" si="1532"/>
        <v>547272.55748889584</v>
      </c>
      <c r="H7011" s="167">
        <f t="shared" si="1533"/>
        <v>271299.98899881309</v>
      </c>
      <c r="I7011" s="168">
        <f t="shared" si="1534"/>
        <v>818572.54648770893</v>
      </c>
      <c r="J7011" s="168">
        <f t="shared" si="1536"/>
        <v>747024.41851232864</v>
      </c>
      <c r="K7011" s="94"/>
      <c r="L7011" s="265">
        <f t="shared" si="1535"/>
        <v>311934.96354138857</v>
      </c>
      <c r="M7011" s="265">
        <f>$G7011*NonHospFrac+theModel!$H7011*NonHospFrac</f>
        <v>506637.5829463203</v>
      </c>
      <c r="N7011" s="266">
        <f t="shared" si="1537"/>
        <v>818572.54648770881</v>
      </c>
      <c r="O7011" s="158"/>
      <c r="P7011" s="265">
        <f t="shared" si="1538"/>
        <v>284669.98527255148</v>
      </c>
      <c r="Q7011" s="265">
        <f t="shared" si="1539"/>
        <v>506636.02269570128</v>
      </c>
      <c r="R7011" s="266">
        <f t="shared" si="1540"/>
        <v>791306.00796825276</v>
      </c>
    </row>
    <row r="7012" spans="1:18" x14ac:dyDescent="0.25">
      <c r="A7012" s="81">
        <v>6981</v>
      </c>
      <c r="B7012" s="93">
        <f t="shared" si="1529"/>
        <v>3.0658461225018785E-58</v>
      </c>
      <c r="C7012" s="178">
        <f t="shared" si="1530"/>
        <v>3.058930101659459E-58</v>
      </c>
      <c r="D7012" s="165">
        <f t="shared" si="1531"/>
        <v>2.2558277767625785E-3</v>
      </c>
      <c r="E7012" s="166">
        <f t="shared" si="1541"/>
        <v>24.291375447755232</v>
      </c>
      <c r="F7012" s="167">
        <f t="shared" si="1542"/>
        <v>15.750189537356379</v>
      </c>
      <c r="G7012" s="167">
        <f t="shared" si="1532"/>
        <v>547350.95206810941</v>
      </c>
      <c r="H7012" s="167">
        <f t="shared" si="1533"/>
        <v>271299.98899881309</v>
      </c>
      <c r="I7012" s="168">
        <f t="shared" si="1534"/>
        <v>818650.9410669225</v>
      </c>
      <c r="J7012" s="168">
        <f t="shared" si="1536"/>
        <v>747083.39799779153</v>
      </c>
      <c r="K7012" s="94"/>
      <c r="L7012" s="265">
        <f t="shared" si="1535"/>
        <v>311964.83750957105</v>
      </c>
      <c r="M7012" s="265">
        <f>$G7012*NonHospFrac+theModel!$H7012*NonHospFrac</f>
        <v>506686.10355735139</v>
      </c>
      <c r="N7012" s="266">
        <f t="shared" si="1537"/>
        <v>818650.94106692239</v>
      </c>
      <c r="O7012" s="158"/>
      <c r="P7012" s="265">
        <f t="shared" si="1538"/>
        <v>284692.46069482958</v>
      </c>
      <c r="Q7012" s="265">
        <f t="shared" si="1539"/>
        <v>506684.54330673238</v>
      </c>
      <c r="R7012" s="266">
        <f t="shared" si="1540"/>
        <v>791377.00400156202</v>
      </c>
    </row>
    <row r="7013" spans="1:18" x14ac:dyDescent="0.25">
      <c r="A7013" s="81">
        <v>6982</v>
      </c>
      <c r="B7013" s="93">
        <f t="shared" si="1529"/>
        <v>3.0085747088996759E-58</v>
      </c>
      <c r="C7013" s="178">
        <f t="shared" si="1530"/>
        <v>3.0017878825028746E-58</v>
      </c>
      <c r="D7013" s="165">
        <f t="shared" si="1531"/>
        <v>2.2558277767625785E-3</v>
      </c>
      <c r="E7013" s="166">
        <f t="shared" si="1541"/>
        <v>24.291375447755232</v>
      </c>
      <c r="F7013" s="167">
        <f t="shared" si="1542"/>
        <v>15.752445365133141</v>
      </c>
      <c r="G7013" s="167">
        <f t="shared" si="1532"/>
        <v>547429.34664732276</v>
      </c>
      <c r="H7013" s="167">
        <f t="shared" si="1533"/>
        <v>271299.98899881309</v>
      </c>
      <c r="I7013" s="168">
        <f t="shared" si="1534"/>
        <v>818729.33564613585</v>
      </c>
      <c r="J7013" s="168">
        <f t="shared" si="1536"/>
        <v>747142.37507913436</v>
      </c>
      <c r="K7013" s="94"/>
      <c r="L7013" s="265">
        <f t="shared" si="1535"/>
        <v>311994.71147775347</v>
      </c>
      <c r="M7013" s="265">
        <f>$G7013*NonHospFrac+theModel!$H7013*NonHospFrac</f>
        <v>506734.62416838238</v>
      </c>
      <c r="N7013" s="266">
        <f t="shared" si="1537"/>
        <v>818729.33564613585</v>
      </c>
      <c r="O7013" s="158"/>
      <c r="P7013" s="265">
        <f t="shared" si="1538"/>
        <v>284714.93520096515</v>
      </c>
      <c r="Q7013" s="265">
        <f t="shared" si="1539"/>
        <v>506733.06391776336</v>
      </c>
      <c r="R7013" s="266">
        <f t="shared" si="1540"/>
        <v>791447.99911872856</v>
      </c>
    </row>
    <row r="7014" spans="1:18" x14ac:dyDescent="0.25">
      <c r="A7014" s="81">
        <v>6983</v>
      </c>
      <c r="B7014" s="93">
        <f t="shared" si="1529"/>
        <v>2.9523731516062822E-58</v>
      </c>
      <c r="C7014" s="178">
        <f t="shared" si="1530"/>
        <v>2.9457131062435205E-58</v>
      </c>
      <c r="D7014" s="165">
        <f t="shared" si="1531"/>
        <v>2.2558277767625785E-3</v>
      </c>
      <c r="E7014" s="166">
        <f t="shared" si="1541"/>
        <v>24.291375447755232</v>
      </c>
      <c r="F7014" s="167">
        <f t="shared" si="1542"/>
        <v>15.754701192909904</v>
      </c>
      <c r="G7014" s="167">
        <f t="shared" si="1532"/>
        <v>547507.74122653622</v>
      </c>
      <c r="H7014" s="167">
        <f t="shared" si="1533"/>
        <v>271299.98899881309</v>
      </c>
      <c r="I7014" s="168">
        <f t="shared" si="1534"/>
        <v>818807.73022534931</v>
      </c>
      <c r="J7014" s="168">
        <f t="shared" si="1536"/>
        <v>747201.34975645528</v>
      </c>
      <c r="K7014" s="94"/>
      <c r="L7014" s="265">
        <f t="shared" si="1535"/>
        <v>312024.58544593584</v>
      </c>
      <c r="M7014" s="265">
        <f>$G7014*NonHospFrac+theModel!$H7014*NonHospFrac</f>
        <v>506783.14477941336</v>
      </c>
      <c r="N7014" s="266">
        <f t="shared" si="1537"/>
        <v>818807.73022534919</v>
      </c>
      <c r="O7014" s="158"/>
      <c r="P7014" s="265">
        <f t="shared" si="1538"/>
        <v>284737.4087909956</v>
      </c>
      <c r="Q7014" s="265">
        <f t="shared" si="1539"/>
        <v>506781.58452879434</v>
      </c>
      <c r="R7014" s="266">
        <f t="shared" si="1540"/>
        <v>791518.99331978988</v>
      </c>
    </row>
    <row r="7015" spans="1:18" x14ac:dyDescent="0.25">
      <c r="A7015" s="81">
        <v>6984</v>
      </c>
      <c r="B7015" s="93">
        <f t="shared" si="1529"/>
        <v>2.8972214652145015E-58</v>
      </c>
      <c r="C7015" s="178">
        <f t="shared" si="1530"/>
        <v>2.8906858325578377E-58</v>
      </c>
      <c r="D7015" s="165">
        <f t="shared" si="1531"/>
        <v>2.2558277767625785E-3</v>
      </c>
      <c r="E7015" s="166">
        <f t="shared" si="1541"/>
        <v>24.291375447755232</v>
      </c>
      <c r="F7015" s="167">
        <f t="shared" si="1542"/>
        <v>15.756957020686666</v>
      </c>
      <c r="G7015" s="167">
        <f t="shared" si="1532"/>
        <v>547586.13580574968</v>
      </c>
      <c r="H7015" s="167">
        <f t="shared" si="1533"/>
        <v>271299.98899881309</v>
      </c>
      <c r="I7015" s="168">
        <f t="shared" si="1534"/>
        <v>818886.12480456277</v>
      </c>
      <c r="J7015" s="168">
        <f t="shared" si="1536"/>
        <v>747260.32202985231</v>
      </c>
      <c r="K7015" s="94"/>
      <c r="L7015" s="265">
        <f t="shared" si="1535"/>
        <v>312054.45941411832</v>
      </c>
      <c r="M7015" s="265">
        <f>$G7015*NonHospFrac+theModel!$H7015*NonHospFrac</f>
        <v>506831.66539044445</v>
      </c>
      <c r="N7015" s="266">
        <f t="shared" si="1537"/>
        <v>818886.12480456277</v>
      </c>
      <c r="O7015" s="158"/>
      <c r="P7015" s="265">
        <f t="shared" si="1538"/>
        <v>284759.88146495837</v>
      </c>
      <c r="Q7015" s="265">
        <f t="shared" si="1539"/>
        <v>506830.10513982543</v>
      </c>
      <c r="R7015" s="266">
        <f t="shared" si="1540"/>
        <v>791589.9866047838</v>
      </c>
    </row>
    <row r="7016" spans="1:18" x14ac:dyDescent="0.25">
      <c r="A7016" s="81">
        <v>6985</v>
      </c>
      <c r="B7016" s="93">
        <f t="shared" si="1529"/>
        <v>2.8431000376537233E-58</v>
      </c>
      <c r="C7016" s="178">
        <f t="shared" si="1530"/>
        <v>2.8366864936166694E-58</v>
      </c>
      <c r="D7016" s="165">
        <f t="shared" si="1531"/>
        <v>2.2558277767625785E-3</v>
      </c>
      <c r="E7016" s="166">
        <f t="shared" si="1541"/>
        <v>24.291375447755232</v>
      </c>
      <c r="F7016" s="167">
        <f t="shared" si="1542"/>
        <v>15.759212848463429</v>
      </c>
      <c r="G7016" s="167">
        <f t="shared" si="1532"/>
        <v>547664.53038496303</v>
      </c>
      <c r="H7016" s="167">
        <f t="shared" si="1533"/>
        <v>271299.98899881309</v>
      </c>
      <c r="I7016" s="168">
        <f t="shared" si="1534"/>
        <v>818964.51938377612</v>
      </c>
      <c r="J7016" s="168">
        <f t="shared" si="1536"/>
        <v>747319.29189942323</v>
      </c>
      <c r="K7016" s="94"/>
      <c r="L7016" s="265">
        <f t="shared" si="1535"/>
        <v>312084.33338230068</v>
      </c>
      <c r="M7016" s="265">
        <f>$G7016*NonHospFrac+theModel!$H7016*NonHospFrac</f>
        <v>506880.18600147532</v>
      </c>
      <c r="N7016" s="266">
        <f t="shared" si="1537"/>
        <v>818964.519383776</v>
      </c>
      <c r="O7016" s="158"/>
      <c r="P7016" s="265">
        <f t="shared" si="1538"/>
        <v>284782.35322289058</v>
      </c>
      <c r="Q7016" s="265">
        <f t="shared" si="1539"/>
        <v>506878.6257508563</v>
      </c>
      <c r="R7016" s="266">
        <f t="shared" si="1540"/>
        <v>791660.97897374688</v>
      </c>
    </row>
    <row r="7017" spans="1:18" x14ac:dyDescent="0.25">
      <c r="A7017" s="81">
        <v>6986</v>
      </c>
      <c r="B7017" s="93">
        <f t="shared" si="1529"/>
        <v>2.7899896232158235E-58</v>
      </c>
      <c r="C7017" s="178">
        <f t="shared" si="1530"/>
        <v>2.7836958871268939E-58</v>
      </c>
      <c r="D7017" s="165">
        <f t="shared" si="1531"/>
        <v>2.2558277767625785E-3</v>
      </c>
      <c r="E7017" s="166">
        <f t="shared" si="1541"/>
        <v>24.291375447755232</v>
      </c>
      <c r="F7017" s="167">
        <f t="shared" si="1542"/>
        <v>15.761468676240192</v>
      </c>
      <c r="G7017" s="167">
        <f t="shared" si="1532"/>
        <v>547742.92496417649</v>
      </c>
      <c r="H7017" s="167">
        <f t="shared" si="1533"/>
        <v>271299.98899881309</v>
      </c>
      <c r="I7017" s="168">
        <f t="shared" si="1534"/>
        <v>819042.91396298958</v>
      </c>
      <c r="J7017" s="168">
        <f t="shared" si="1536"/>
        <v>747378.25936526631</v>
      </c>
      <c r="K7017" s="94"/>
      <c r="L7017" s="265">
        <f t="shared" si="1535"/>
        <v>312114.20735048316</v>
      </c>
      <c r="M7017" s="265">
        <f>$G7017*NonHospFrac+theModel!$H7017*NonHospFrac</f>
        <v>506928.70661250642</v>
      </c>
      <c r="N7017" s="266">
        <f t="shared" si="1537"/>
        <v>819042.91396298958</v>
      </c>
      <c r="O7017" s="158"/>
      <c r="P7017" s="265">
        <f t="shared" si="1538"/>
        <v>284804.82406482979</v>
      </c>
      <c r="Q7017" s="265">
        <f t="shared" si="1539"/>
        <v>506927.1463618874</v>
      </c>
      <c r="R7017" s="266">
        <f t="shared" si="1540"/>
        <v>791731.97042671719</v>
      </c>
    </row>
    <row r="7018" spans="1:18" x14ac:dyDescent="0.25">
      <c r="A7018" s="81">
        <v>6987</v>
      </c>
      <c r="B7018" s="93">
        <f t="shared" si="1529"/>
        <v>2.7378713357114221E-58</v>
      </c>
      <c r="C7018" s="178">
        <f t="shared" si="1530"/>
        <v>2.7316951695031222E-58</v>
      </c>
      <c r="D7018" s="165">
        <f t="shared" si="1531"/>
        <v>2.2558277767625785E-3</v>
      </c>
      <c r="E7018" s="166">
        <f t="shared" si="1541"/>
        <v>24.291375447755232</v>
      </c>
      <c r="F7018" s="167">
        <f t="shared" si="1542"/>
        <v>15.763724504016954</v>
      </c>
      <c r="G7018" s="167">
        <f t="shared" si="1532"/>
        <v>547821.31954338995</v>
      </c>
      <c r="H7018" s="167">
        <f t="shared" si="1533"/>
        <v>271299.98899881309</v>
      </c>
      <c r="I7018" s="168">
        <f t="shared" si="1534"/>
        <v>819121.30854220304</v>
      </c>
      <c r="J7018" s="168">
        <f t="shared" si="1536"/>
        <v>747437.22442747932</v>
      </c>
      <c r="K7018" s="94"/>
      <c r="L7018" s="265">
        <f t="shared" si="1535"/>
        <v>312144.08131866559</v>
      </c>
      <c r="M7018" s="265">
        <f>$G7018*NonHospFrac+theModel!$H7018*NonHospFrac</f>
        <v>506977.2272235374</v>
      </c>
      <c r="N7018" s="266">
        <f t="shared" si="1537"/>
        <v>819121.30854220293</v>
      </c>
      <c r="O7018" s="158"/>
      <c r="P7018" s="265">
        <f t="shared" si="1538"/>
        <v>284827.2939908132</v>
      </c>
      <c r="Q7018" s="265">
        <f t="shared" si="1539"/>
        <v>506975.66697291838</v>
      </c>
      <c r="R7018" s="266">
        <f t="shared" si="1540"/>
        <v>791802.96096373163</v>
      </c>
    </row>
    <row r="7019" spans="1:18" x14ac:dyDescent="0.25">
      <c r="A7019" s="81">
        <v>6988</v>
      </c>
      <c r="B7019" s="93">
        <f t="shared" si="1529"/>
        <v>2.6867266417535207E-58</v>
      </c>
      <c r="C7019" s="178">
        <f t="shared" si="1530"/>
        <v>2.6806658491664851E-58</v>
      </c>
      <c r="D7019" s="165">
        <f t="shared" si="1531"/>
        <v>2.2558277767625785E-3</v>
      </c>
      <c r="E7019" s="166">
        <f t="shared" si="1541"/>
        <v>24.291375447755232</v>
      </c>
      <c r="F7019" s="167">
        <f t="shared" si="1542"/>
        <v>15.765980331793717</v>
      </c>
      <c r="G7019" s="167">
        <f t="shared" si="1532"/>
        <v>547899.7141226033</v>
      </c>
      <c r="H7019" s="167">
        <f t="shared" si="1533"/>
        <v>271299.98899881309</v>
      </c>
      <c r="I7019" s="168">
        <f t="shared" si="1534"/>
        <v>819199.70312141639</v>
      </c>
      <c r="J7019" s="168">
        <f t="shared" si="1536"/>
        <v>747496.18708616029</v>
      </c>
      <c r="K7019" s="94"/>
      <c r="L7019" s="265">
        <f t="shared" si="1535"/>
        <v>312173.95528684801</v>
      </c>
      <c r="M7019" s="265">
        <f>$G7019*NonHospFrac+theModel!$H7019*NonHospFrac</f>
        <v>507025.74783456838</v>
      </c>
      <c r="N7019" s="266">
        <f t="shared" si="1537"/>
        <v>819199.70312141639</v>
      </c>
      <c r="O7019" s="158"/>
      <c r="P7019" s="265">
        <f t="shared" si="1538"/>
        <v>284849.76300087821</v>
      </c>
      <c r="Q7019" s="265">
        <f t="shared" si="1539"/>
        <v>507024.18758394936</v>
      </c>
      <c r="R7019" s="266">
        <f t="shared" si="1540"/>
        <v>791873.95058482757</v>
      </c>
    </row>
    <row r="7020" spans="1:18" x14ac:dyDescent="0.25">
      <c r="A7020" s="81">
        <v>6989</v>
      </c>
      <c r="B7020" s="93">
        <f t="shared" si="1529"/>
        <v>2.63653735416784E-58</v>
      </c>
      <c r="C7020" s="178">
        <f t="shared" si="1530"/>
        <v>2.630589779969836E-58</v>
      </c>
      <c r="D7020" s="165">
        <f t="shared" si="1531"/>
        <v>2.2558277767625785E-3</v>
      </c>
      <c r="E7020" s="166">
        <f t="shared" si="1541"/>
        <v>24.291375447755232</v>
      </c>
      <c r="F7020" s="167">
        <f t="shared" si="1542"/>
        <v>15.768236159570479</v>
      </c>
      <c r="G7020" s="167">
        <f t="shared" si="1532"/>
        <v>547978.10870181664</v>
      </c>
      <c r="H7020" s="167">
        <f t="shared" si="1533"/>
        <v>271299.98899881309</v>
      </c>
      <c r="I7020" s="168">
        <f t="shared" si="1534"/>
        <v>819278.09770062973</v>
      </c>
      <c r="J7020" s="168">
        <f t="shared" si="1536"/>
        <v>747555.14734140725</v>
      </c>
      <c r="K7020" s="94"/>
      <c r="L7020" s="265">
        <f t="shared" si="1535"/>
        <v>312203.82925503037</v>
      </c>
      <c r="M7020" s="265">
        <f>$G7020*NonHospFrac+theModel!$H7020*NonHospFrac</f>
        <v>507074.26844559936</v>
      </c>
      <c r="N7020" s="266">
        <f t="shared" si="1537"/>
        <v>819278.09770062973</v>
      </c>
      <c r="O7020" s="158"/>
      <c r="P7020" s="265">
        <f t="shared" si="1538"/>
        <v>284872.2310950621</v>
      </c>
      <c r="Q7020" s="265">
        <f t="shared" si="1539"/>
        <v>507072.70819498034</v>
      </c>
      <c r="R7020" s="266">
        <f t="shared" si="1540"/>
        <v>791944.9392900425</v>
      </c>
    </row>
    <row r="7021" spans="1:18" x14ac:dyDescent="0.25">
      <c r="A7021" s="81">
        <v>6990</v>
      </c>
      <c r="B7021" s="93">
        <f t="shared" si="1529"/>
        <v>2.5872856255242619E-58</v>
      </c>
      <c r="C7021" s="178">
        <f t="shared" si="1530"/>
        <v>2.5814491547437856E-58</v>
      </c>
      <c r="D7021" s="165">
        <f t="shared" si="1531"/>
        <v>2.2558277767625785E-3</v>
      </c>
      <c r="E7021" s="166">
        <f t="shared" si="1541"/>
        <v>24.291375447755232</v>
      </c>
      <c r="F7021" s="167">
        <f t="shared" si="1542"/>
        <v>15.770491987347242</v>
      </c>
      <c r="G7021" s="167">
        <f t="shared" si="1532"/>
        <v>548056.50328103011</v>
      </c>
      <c r="H7021" s="167">
        <f t="shared" si="1533"/>
        <v>271299.98899881309</v>
      </c>
      <c r="I7021" s="168">
        <f t="shared" si="1534"/>
        <v>819356.49227984319</v>
      </c>
      <c r="J7021" s="168">
        <f t="shared" si="1536"/>
        <v>747614.10519331822</v>
      </c>
      <c r="K7021" s="94"/>
      <c r="L7021" s="265">
        <f t="shared" si="1535"/>
        <v>312233.70322321285</v>
      </c>
      <c r="M7021" s="265">
        <f>$G7021*NonHospFrac+theModel!$H7021*NonHospFrac</f>
        <v>507122.78905663034</v>
      </c>
      <c r="N7021" s="266">
        <f t="shared" si="1537"/>
        <v>819356.49227984319</v>
      </c>
      <c r="O7021" s="158"/>
      <c r="P7021" s="265">
        <f t="shared" si="1538"/>
        <v>284894.69827340229</v>
      </c>
      <c r="Q7021" s="265">
        <f t="shared" si="1539"/>
        <v>507121.22880601132</v>
      </c>
      <c r="R7021" s="266">
        <f t="shared" si="1540"/>
        <v>792015.92707941355</v>
      </c>
    </row>
    <row r="7022" spans="1:18" x14ac:dyDescent="0.25">
      <c r="A7022" s="81">
        <v>6991</v>
      </c>
      <c r="B7022" s="93">
        <f t="shared" si="1529"/>
        <v>2.5389539417914554E-58</v>
      </c>
      <c r="C7022" s="178">
        <f t="shared" si="1530"/>
        <v>2.5332264989656413E-58</v>
      </c>
      <c r="D7022" s="165">
        <f t="shared" si="1531"/>
        <v>2.2558277767625785E-3</v>
      </c>
      <c r="E7022" s="166">
        <f t="shared" si="1541"/>
        <v>24.291375447755232</v>
      </c>
      <c r="F7022" s="167">
        <f t="shared" si="1542"/>
        <v>15.772747815124005</v>
      </c>
      <c r="G7022" s="167">
        <f t="shared" si="1532"/>
        <v>548134.89786024357</v>
      </c>
      <c r="H7022" s="167">
        <f t="shared" si="1533"/>
        <v>271299.98899881309</v>
      </c>
      <c r="I7022" s="168">
        <f t="shared" si="1534"/>
        <v>819434.88685905666</v>
      </c>
      <c r="J7022" s="168">
        <f t="shared" si="1536"/>
        <v>747673.06064199109</v>
      </c>
      <c r="K7022" s="94"/>
      <c r="L7022" s="265">
        <f t="shared" si="1535"/>
        <v>312263.57719139528</v>
      </c>
      <c r="M7022" s="265">
        <f>$G7022*NonHospFrac+theModel!$H7022*NonHospFrac</f>
        <v>507171.30966766132</v>
      </c>
      <c r="N7022" s="266">
        <f t="shared" si="1537"/>
        <v>819434.88685905654</v>
      </c>
      <c r="O7022" s="158"/>
      <c r="P7022" s="265">
        <f t="shared" si="1538"/>
        <v>284917.16453593603</v>
      </c>
      <c r="Q7022" s="265">
        <f t="shared" si="1539"/>
        <v>507169.7494170423</v>
      </c>
      <c r="R7022" s="266">
        <f t="shared" si="1540"/>
        <v>792086.91395297833</v>
      </c>
    </row>
    <row r="7023" spans="1:18" x14ac:dyDescent="0.25">
      <c r="A7023" s="81">
        <v>6992</v>
      </c>
      <c r="B7023" s="93">
        <f t="shared" si="1529"/>
        <v>2.4915251161076552E-58</v>
      </c>
      <c r="C7023" s="178">
        <f t="shared" si="1530"/>
        <v>2.4859046645442378E-58</v>
      </c>
      <c r="D7023" s="165">
        <f t="shared" si="1531"/>
        <v>2.2558277767625785E-3</v>
      </c>
      <c r="E7023" s="166">
        <f t="shared" si="1541"/>
        <v>24.291375447755232</v>
      </c>
      <c r="F7023" s="167">
        <f t="shared" si="1542"/>
        <v>15.775003642900767</v>
      </c>
      <c r="G7023" s="167">
        <f t="shared" si="1532"/>
        <v>548213.29243945703</v>
      </c>
      <c r="H7023" s="167">
        <f t="shared" si="1533"/>
        <v>271299.98899881309</v>
      </c>
      <c r="I7023" s="168">
        <f t="shared" si="1534"/>
        <v>819513.28143827012</v>
      </c>
      <c r="J7023" s="168">
        <f t="shared" si="1536"/>
        <v>747732.01368752378</v>
      </c>
      <c r="K7023" s="94"/>
      <c r="L7023" s="265">
        <f t="shared" si="1535"/>
        <v>312293.4511595777</v>
      </c>
      <c r="M7023" s="265">
        <f>$G7023*NonHospFrac+theModel!$H7023*NonHospFrac</f>
        <v>507219.83027869242</v>
      </c>
      <c r="N7023" s="266">
        <f t="shared" si="1537"/>
        <v>819513.28143827012</v>
      </c>
      <c r="O7023" s="158"/>
      <c r="P7023" s="265">
        <f t="shared" si="1538"/>
        <v>284939.62988270068</v>
      </c>
      <c r="Q7023" s="265">
        <f t="shared" si="1539"/>
        <v>507218.2700280734</v>
      </c>
      <c r="R7023" s="266">
        <f t="shared" si="1540"/>
        <v>792157.89991077408</v>
      </c>
    </row>
    <row r="7024" spans="1:18" x14ac:dyDescent="0.25">
      <c r="A7024" s="81">
        <v>6993</v>
      </c>
      <c r="B7024" s="93">
        <f t="shared" si="1529"/>
        <v>2.4449822826701381E-58</v>
      </c>
      <c r="C7024" s="178">
        <f t="shared" si="1530"/>
        <v>2.4394668237231983E-58</v>
      </c>
      <c r="D7024" s="165">
        <f t="shared" si="1531"/>
        <v>2.2558277767625785E-3</v>
      </c>
      <c r="E7024" s="166">
        <f t="shared" si="1541"/>
        <v>24.291375447755232</v>
      </c>
      <c r="F7024" s="167">
        <f t="shared" si="1542"/>
        <v>15.77725947067753</v>
      </c>
      <c r="G7024" s="167">
        <f t="shared" si="1532"/>
        <v>548291.68701867037</v>
      </c>
      <c r="H7024" s="167">
        <f t="shared" si="1533"/>
        <v>271299.98899881309</v>
      </c>
      <c r="I7024" s="168">
        <f t="shared" si="1534"/>
        <v>819591.67601748346</v>
      </c>
      <c r="J7024" s="168">
        <f t="shared" si="1536"/>
        <v>747790.96433001419</v>
      </c>
      <c r="K7024" s="94"/>
      <c r="L7024" s="265">
        <f t="shared" si="1535"/>
        <v>312323.32512776012</v>
      </c>
      <c r="M7024" s="265">
        <f>$G7024*NonHospFrac+theModel!$H7024*NonHospFrac</f>
        <v>507268.35088972328</v>
      </c>
      <c r="N7024" s="266">
        <f t="shared" si="1537"/>
        <v>819591.67601748346</v>
      </c>
      <c r="O7024" s="158"/>
      <c r="P7024" s="265">
        <f t="shared" si="1538"/>
        <v>284962.09431373357</v>
      </c>
      <c r="Q7024" s="265">
        <f t="shared" si="1539"/>
        <v>507266.79063910426</v>
      </c>
      <c r="R7024" s="266">
        <f t="shared" si="1540"/>
        <v>792228.88495283783</v>
      </c>
    </row>
    <row r="7025" spans="1:18" x14ac:dyDescent="0.25">
      <c r="A7025" s="81">
        <v>6994</v>
      </c>
      <c r="B7025" s="93">
        <f t="shared" si="1529"/>
        <v>2.3993088907365601E-58</v>
      </c>
      <c r="C7025" s="178">
        <f t="shared" si="1530"/>
        <v>2.3938964630958031E-58</v>
      </c>
      <c r="D7025" s="165">
        <f t="shared" si="1531"/>
        <v>2.2558277767625785E-3</v>
      </c>
      <c r="E7025" s="166">
        <f t="shared" si="1541"/>
        <v>24.291375447755232</v>
      </c>
      <c r="F7025" s="167">
        <f t="shared" si="1542"/>
        <v>15.779515298454292</v>
      </c>
      <c r="G7025" s="167">
        <f t="shared" si="1532"/>
        <v>548370.08159788384</v>
      </c>
      <c r="H7025" s="167">
        <f t="shared" si="1533"/>
        <v>271299.98899881309</v>
      </c>
      <c r="I7025" s="168">
        <f t="shared" si="1534"/>
        <v>819670.07059669693</v>
      </c>
      <c r="J7025" s="168">
        <f t="shared" si="1536"/>
        <v>747849.91256956046</v>
      </c>
      <c r="K7025" s="94"/>
      <c r="L7025" s="265">
        <f t="shared" si="1535"/>
        <v>312353.19909594255</v>
      </c>
      <c r="M7025" s="265">
        <f>$G7025*NonHospFrac+theModel!$H7025*NonHospFrac</f>
        <v>507316.87150075438</v>
      </c>
      <c r="N7025" s="266">
        <f t="shared" si="1537"/>
        <v>819670.07059669693</v>
      </c>
      <c r="O7025" s="158"/>
      <c r="P7025" s="265">
        <f t="shared" si="1538"/>
        <v>284984.55782907206</v>
      </c>
      <c r="Q7025" s="265">
        <f t="shared" si="1539"/>
        <v>507315.31125013536</v>
      </c>
      <c r="R7025" s="266">
        <f t="shared" si="1540"/>
        <v>792299.86907920742</v>
      </c>
    </row>
    <row r="7026" spans="1:18" x14ac:dyDescent="0.25">
      <c r="A7026" s="81">
        <v>6995</v>
      </c>
      <c r="B7026" s="93">
        <f t="shared" si="1529"/>
        <v>2.3544886987405983E-58</v>
      </c>
      <c r="C7026" s="178">
        <f t="shared" si="1530"/>
        <v>2.3491773777339057E-58</v>
      </c>
      <c r="D7026" s="165">
        <f t="shared" si="1531"/>
        <v>2.2558277767625785E-3</v>
      </c>
      <c r="E7026" s="166">
        <f t="shared" si="1541"/>
        <v>24.291375447755232</v>
      </c>
      <c r="F7026" s="167">
        <f t="shared" si="1542"/>
        <v>15.781771126231055</v>
      </c>
      <c r="G7026" s="167">
        <f t="shared" si="1532"/>
        <v>548448.4761770973</v>
      </c>
      <c r="H7026" s="167">
        <f t="shared" si="1533"/>
        <v>271299.98899881309</v>
      </c>
      <c r="I7026" s="168">
        <f t="shared" si="1534"/>
        <v>819748.46517591039</v>
      </c>
      <c r="J7026" s="168">
        <f t="shared" si="1536"/>
        <v>747908.85840626038</v>
      </c>
      <c r="K7026" s="94"/>
      <c r="L7026" s="265">
        <f t="shared" si="1535"/>
        <v>312383.07306412503</v>
      </c>
      <c r="M7026" s="265">
        <f>$G7026*NonHospFrac+theModel!$H7026*NonHospFrac</f>
        <v>507365.39211178536</v>
      </c>
      <c r="N7026" s="266">
        <f t="shared" si="1537"/>
        <v>819748.46517591039</v>
      </c>
      <c r="O7026" s="158"/>
      <c r="P7026" s="265">
        <f t="shared" si="1538"/>
        <v>285007.02042875346</v>
      </c>
      <c r="Q7026" s="265">
        <f t="shared" si="1539"/>
        <v>507363.83186116634</v>
      </c>
      <c r="R7026" s="266">
        <f t="shared" si="1540"/>
        <v>792370.85228991974</v>
      </c>
    </row>
    <row r="7027" spans="1:18" x14ac:dyDescent="0.25">
      <c r="A7027" s="81">
        <v>6996</v>
      </c>
      <c r="B7027" s="93">
        <f t="shared" si="1529"/>
        <v>2.3105057685153054E-58</v>
      </c>
      <c r="C7027" s="178">
        <f t="shared" si="1530"/>
        <v>2.3052936654243185E-58</v>
      </c>
      <c r="D7027" s="165">
        <f t="shared" si="1531"/>
        <v>2.2558277767625785E-3</v>
      </c>
      <c r="E7027" s="166">
        <f t="shared" si="1541"/>
        <v>24.291375447755232</v>
      </c>
      <c r="F7027" s="167">
        <f t="shared" si="1542"/>
        <v>15.784026954007818</v>
      </c>
      <c r="G7027" s="167">
        <f t="shared" si="1532"/>
        <v>548526.87075631064</v>
      </c>
      <c r="H7027" s="167">
        <f t="shared" si="1533"/>
        <v>271299.98899881309</v>
      </c>
      <c r="I7027" s="168">
        <f t="shared" si="1534"/>
        <v>819826.85975512373</v>
      </c>
      <c r="J7027" s="168">
        <f t="shared" si="1536"/>
        <v>747967.80184021185</v>
      </c>
      <c r="K7027" s="94"/>
      <c r="L7027" s="265">
        <f t="shared" si="1535"/>
        <v>312412.94703230739</v>
      </c>
      <c r="M7027" s="265">
        <f>$G7027*NonHospFrac+theModel!$H7027*NonHospFrac</f>
        <v>507413.91272281634</v>
      </c>
      <c r="N7027" s="266">
        <f t="shared" si="1537"/>
        <v>819826.85975512373</v>
      </c>
      <c r="O7027" s="158"/>
      <c r="P7027" s="265">
        <f t="shared" si="1538"/>
        <v>285029.48211281496</v>
      </c>
      <c r="Q7027" s="265">
        <f t="shared" si="1539"/>
        <v>507412.35247219732</v>
      </c>
      <c r="R7027" s="266">
        <f t="shared" si="1540"/>
        <v>792441.83458501229</v>
      </c>
    </row>
    <row r="7028" spans="1:18" x14ac:dyDescent="0.25">
      <c r="A7028" s="81">
        <v>6997</v>
      </c>
      <c r="B7028" s="93">
        <f t="shared" si="1529"/>
        <v>2.2673444596265433E-58</v>
      </c>
      <c r="C7028" s="178">
        <f t="shared" si="1530"/>
        <v>2.2622297210150291E-58</v>
      </c>
      <c r="D7028" s="165">
        <f t="shared" si="1531"/>
        <v>2.2558277767625785E-3</v>
      </c>
      <c r="E7028" s="166">
        <f t="shared" si="1541"/>
        <v>24.291375447755232</v>
      </c>
      <c r="F7028" s="167">
        <f t="shared" si="1542"/>
        <v>15.78628278178458</v>
      </c>
      <c r="G7028" s="167">
        <f t="shared" si="1532"/>
        <v>548605.26533552399</v>
      </c>
      <c r="H7028" s="167">
        <f t="shared" si="1533"/>
        <v>271299.98899881309</v>
      </c>
      <c r="I7028" s="168">
        <f t="shared" si="1534"/>
        <v>819905.25433433708</v>
      </c>
      <c r="J7028" s="168">
        <f t="shared" si="1536"/>
        <v>748026.74287151301</v>
      </c>
      <c r="K7028" s="94"/>
      <c r="L7028" s="265">
        <f t="shared" si="1535"/>
        <v>312442.82100048976</v>
      </c>
      <c r="M7028" s="265">
        <f>$G7028*NonHospFrac+theModel!$H7028*NonHospFrac</f>
        <v>507462.43333384721</v>
      </c>
      <c r="N7028" s="266">
        <f t="shared" si="1537"/>
        <v>819905.25433433696</v>
      </c>
      <c r="O7028" s="158"/>
      <c r="P7028" s="265">
        <f t="shared" si="1538"/>
        <v>285051.94288129406</v>
      </c>
      <c r="Q7028" s="265">
        <f t="shared" si="1539"/>
        <v>507460.87308322819</v>
      </c>
      <c r="R7028" s="266">
        <f t="shared" si="1540"/>
        <v>792512.81596452231</v>
      </c>
    </row>
    <row r="7029" spans="1:18" x14ac:dyDescent="0.25">
      <c r="A7029" s="81">
        <v>6998</v>
      </c>
      <c r="B7029" s="93">
        <f t="shared" si="1529"/>
        <v>2.2249894238102103E-58</v>
      </c>
      <c r="C7029" s="178">
        <f t="shared" si="1530"/>
        <v>2.2199702308649763E-58</v>
      </c>
      <c r="D7029" s="165">
        <f t="shared" si="1531"/>
        <v>2.2558277767625785E-3</v>
      </c>
      <c r="E7029" s="166">
        <f t="shared" si="1541"/>
        <v>24.291375447755232</v>
      </c>
      <c r="F7029" s="167">
        <f t="shared" si="1542"/>
        <v>15.788538609561343</v>
      </c>
      <c r="G7029" s="167">
        <f t="shared" si="1532"/>
        <v>548683.65991473757</v>
      </c>
      <c r="H7029" s="167">
        <f t="shared" si="1533"/>
        <v>271299.98899881309</v>
      </c>
      <c r="I7029" s="168">
        <f t="shared" si="1534"/>
        <v>819983.64891355066</v>
      </c>
      <c r="J7029" s="168">
        <f t="shared" si="1536"/>
        <v>748085.68150026177</v>
      </c>
      <c r="K7029" s="94"/>
      <c r="L7029" s="265">
        <f t="shared" si="1535"/>
        <v>312472.69496867224</v>
      </c>
      <c r="M7029" s="265">
        <f>$G7029*NonHospFrac+theModel!$H7029*NonHospFrac</f>
        <v>507510.9539448783</v>
      </c>
      <c r="N7029" s="266">
        <f t="shared" si="1537"/>
        <v>819983.64891355054</v>
      </c>
      <c r="O7029" s="158"/>
      <c r="P7029" s="265">
        <f t="shared" si="1538"/>
        <v>285074.40273422806</v>
      </c>
      <c r="Q7029" s="265">
        <f t="shared" si="1539"/>
        <v>507509.39369425928</v>
      </c>
      <c r="R7029" s="266">
        <f t="shared" si="1540"/>
        <v>792583.7964284874</v>
      </c>
    </row>
    <row r="7030" spans="1:18" x14ac:dyDescent="0.25">
      <c r="A7030" s="81">
        <v>6999</v>
      </c>
      <c r="B7030" s="93">
        <f t="shared" si="1529"/>
        <v>2.1834255995150846E-58</v>
      </c>
      <c r="C7030" s="178">
        <f t="shared" si="1530"/>
        <v>2.178500167399204E-58</v>
      </c>
      <c r="D7030" s="165">
        <f t="shared" si="1531"/>
        <v>2.2558277767625785E-3</v>
      </c>
      <c r="E7030" s="166">
        <f t="shared" si="1541"/>
        <v>24.291375447755232</v>
      </c>
      <c r="F7030" s="167">
        <f t="shared" si="1542"/>
        <v>15.790794437338105</v>
      </c>
      <c r="G7030" s="167">
        <f t="shared" si="1532"/>
        <v>548762.05449395091</v>
      </c>
      <c r="H7030" s="167">
        <f t="shared" si="1533"/>
        <v>271299.98899881309</v>
      </c>
      <c r="I7030" s="168">
        <f t="shared" si="1534"/>
        <v>820062.043492764</v>
      </c>
      <c r="J7030" s="168">
        <f t="shared" si="1536"/>
        <v>748144.61772655591</v>
      </c>
      <c r="K7030" s="94"/>
      <c r="L7030" s="265">
        <f t="shared" si="1535"/>
        <v>312502.56893685466</v>
      </c>
      <c r="M7030" s="265">
        <f>$G7030*NonHospFrac+theModel!$H7030*NonHospFrac</f>
        <v>507559.47455590928</v>
      </c>
      <c r="N7030" s="266">
        <f t="shared" si="1537"/>
        <v>820062.043492764</v>
      </c>
      <c r="O7030" s="158"/>
      <c r="P7030" s="265">
        <f t="shared" si="1538"/>
        <v>285096.86167165422</v>
      </c>
      <c r="Q7030" s="265">
        <f t="shared" si="1539"/>
        <v>507557.91430529027</v>
      </c>
      <c r="R7030" s="266">
        <f t="shared" si="1540"/>
        <v>792654.77597694448</v>
      </c>
    </row>
    <row r="7031" spans="1:18" x14ac:dyDescent="0.25">
      <c r="A7031" s="81">
        <v>7000</v>
      </c>
      <c r="B7031" s="93">
        <f t="shared" si="1529"/>
        <v>2.1426382065465756E-58</v>
      </c>
      <c r="C7031" s="178">
        <f t="shared" si="1530"/>
        <v>2.137804783764695E-58</v>
      </c>
      <c r="D7031" s="165">
        <f t="shared" si="1531"/>
        <v>2.2558277767625785E-3</v>
      </c>
      <c r="E7031" s="166">
        <f t="shared" si="1541"/>
        <v>24.291375447755232</v>
      </c>
      <c r="F7031" s="167">
        <f t="shared" si="1542"/>
        <v>15.793050265114868</v>
      </c>
      <c r="G7031" s="167">
        <f t="shared" si="1532"/>
        <v>548840.44907316437</v>
      </c>
      <c r="H7031" s="167">
        <f t="shared" si="1533"/>
        <v>271299.98899881309</v>
      </c>
      <c r="I7031" s="168">
        <f t="shared" si="1534"/>
        <v>820140.43807197746</v>
      </c>
      <c r="J7031" s="168">
        <f t="shared" si="1536"/>
        <v>748203.55155049346</v>
      </c>
      <c r="K7031" s="94"/>
      <c r="L7031" s="265">
        <f t="shared" si="1535"/>
        <v>312532.44290503708</v>
      </c>
      <c r="M7031" s="265">
        <f>$G7031*NonHospFrac+theModel!$H7031*NonHospFrac</f>
        <v>507607.99516694027</v>
      </c>
      <c r="N7031" s="266">
        <f t="shared" si="1537"/>
        <v>820140.43807197735</v>
      </c>
      <c r="O7031" s="158"/>
      <c r="P7031" s="265">
        <f t="shared" si="1538"/>
        <v>285119.31969360984</v>
      </c>
      <c r="Q7031" s="265">
        <f t="shared" si="1539"/>
        <v>507606.43491632125</v>
      </c>
      <c r="R7031" s="266">
        <f t="shared" si="1540"/>
        <v>792725.75460993103</v>
      </c>
    </row>
    <row r="7032" spans="1:18" x14ac:dyDescent="0.25">
      <c r="A7032" s="81">
        <v>7001</v>
      </c>
      <c r="B7032" s="93">
        <f t="shared" si="1529"/>
        <v>2.1026127408109138E-58</v>
      </c>
      <c r="C7032" s="178">
        <f t="shared" si="1530"/>
        <v>2.0978696085864176E-58</v>
      </c>
      <c r="D7032" s="165">
        <f t="shared" si="1531"/>
        <v>2.2558277767625785E-3</v>
      </c>
      <c r="E7032" s="166">
        <f t="shared" si="1541"/>
        <v>24.291375447755232</v>
      </c>
      <c r="F7032" s="167">
        <f t="shared" si="1542"/>
        <v>15.79530609289163</v>
      </c>
      <c r="G7032" s="167">
        <f t="shared" si="1532"/>
        <v>548918.84365237784</v>
      </c>
      <c r="H7032" s="167">
        <f t="shared" si="1533"/>
        <v>271299.98899881309</v>
      </c>
      <c r="I7032" s="168">
        <f t="shared" si="1534"/>
        <v>820218.83265119093</v>
      </c>
      <c r="J7032" s="168">
        <f t="shared" si="1536"/>
        <v>748262.48297217232</v>
      </c>
      <c r="K7032" s="94"/>
      <c r="L7032" s="265">
        <f t="shared" si="1535"/>
        <v>312562.31687321956</v>
      </c>
      <c r="M7032" s="265">
        <f>$G7032*NonHospFrac+theModel!$H7032*NonHospFrac</f>
        <v>507656.51577797136</v>
      </c>
      <c r="N7032" s="266">
        <f t="shared" si="1537"/>
        <v>820218.83265119093</v>
      </c>
      <c r="O7032" s="158"/>
      <c r="P7032" s="265">
        <f t="shared" si="1538"/>
        <v>285141.77680013236</v>
      </c>
      <c r="Q7032" s="265">
        <f t="shared" si="1539"/>
        <v>507654.95552735234</v>
      </c>
      <c r="R7032" s="266">
        <f t="shared" si="1540"/>
        <v>792796.73232748476</v>
      </c>
    </row>
    <row r="7033" spans="1:18" x14ac:dyDescent="0.25">
      <c r="A7033" s="81">
        <v>7002</v>
      </c>
      <c r="B7033" s="93">
        <f t="shared" si="1529"/>
        <v>2.0633349691574645E-58</v>
      </c>
      <c r="C7033" s="178">
        <f t="shared" si="1530"/>
        <v>2.0586804408212735E-58</v>
      </c>
      <c r="D7033" s="165">
        <f t="shared" si="1531"/>
        <v>2.2558277767625785E-3</v>
      </c>
      <c r="E7033" s="166">
        <f t="shared" si="1541"/>
        <v>24.291375447755232</v>
      </c>
      <c r="F7033" s="167">
        <f t="shared" si="1542"/>
        <v>15.797561920668393</v>
      </c>
      <c r="G7033" s="167">
        <f t="shared" si="1532"/>
        <v>548997.23823159118</v>
      </c>
      <c r="H7033" s="167">
        <f t="shared" si="1533"/>
        <v>271299.98899881309</v>
      </c>
      <c r="I7033" s="168">
        <f t="shared" si="1534"/>
        <v>820297.22723040427</v>
      </c>
      <c r="J7033" s="168">
        <f t="shared" si="1536"/>
        <v>748321.4119916904</v>
      </c>
      <c r="K7033" s="94"/>
      <c r="L7033" s="265">
        <f t="shared" si="1535"/>
        <v>312592.19084140193</v>
      </c>
      <c r="M7033" s="265">
        <f>$G7033*NonHospFrac+theModel!$H7033*NonHospFrac</f>
        <v>507705.03638900234</v>
      </c>
      <c r="N7033" s="266">
        <f t="shared" si="1537"/>
        <v>820297.22723040427</v>
      </c>
      <c r="O7033" s="158"/>
      <c r="P7033" s="265">
        <f t="shared" si="1538"/>
        <v>285164.2329912589</v>
      </c>
      <c r="Q7033" s="265">
        <f t="shared" si="1539"/>
        <v>507703.47613838332</v>
      </c>
      <c r="R7033" s="266">
        <f t="shared" si="1540"/>
        <v>792867.70912964223</v>
      </c>
    </row>
    <row r="7034" spans="1:18" x14ac:dyDescent="0.25">
      <c r="A7034" s="81">
        <v>7003</v>
      </c>
      <c r="B7034" s="93">
        <f t="shared" si="1529"/>
        <v>2.0247909243173824E-58</v>
      </c>
      <c r="C7034" s="178">
        <f t="shared" si="1530"/>
        <v>2.0202233447081705E-58</v>
      </c>
      <c r="D7034" s="165">
        <f t="shared" si="1531"/>
        <v>2.2558277767625785E-3</v>
      </c>
      <c r="E7034" s="166">
        <f t="shared" si="1541"/>
        <v>24.291375447755232</v>
      </c>
      <c r="F7034" s="167">
        <f t="shared" si="1542"/>
        <v>15.799817748445156</v>
      </c>
      <c r="G7034" s="167">
        <f t="shared" si="1532"/>
        <v>549075.63281080464</v>
      </c>
      <c r="H7034" s="167">
        <f t="shared" si="1533"/>
        <v>271299.98899881309</v>
      </c>
      <c r="I7034" s="168">
        <f t="shared" si="1534"/>
        <v>820375.62180961773</v>
      </c>
      <c r="J7034" s="168">
        <f t="shared" si="1536"/>
        <v>748380.33860914572</v>
      </c>
      <c r="K7034" s="94"/>
      <c r="L7034" s="265">
        <f t="shared" si="1535"/>
        <v>312622.06480958441</v>
      </c>
      <c r="M7034" s="265">
        <f>$G7034*NonHospFrac+theModel!$H7034*NonHospFrac</f>
        <v>507753.55700003332</v>
      </c>
      <c r="N7034" s="266">
        <f t="shared" si="1537"/>
        <v>820375.62180961773</v>
      </c>
      <c r="O7034" s="158"/>
      <c r="P7034" s="265">
        <f t="shared" si="1538"/>
        <v>285186.68826702697</v>
      </c>
      <c r="Q7034" s="265">
        <f t="shared" si="1539"/>
        <v>507751.99674941431</v>
      </c>
      <c r="R7034" s="266">
        <f t="shared" si="1540"/>
        <v>792938.68501644128</v>
      </c>
    </row>
    <row r="7035" spans="1:18" x14ac:dyDescent="0.25">
      <c r="A7035" s="81">
        <v>7004</v>
      </c>
      <c r="B7035" s="93">
        <f t="shared" si="1529"/>
        <v>1.9869668999368194E-58</v>
      </c>
      <c r="C7035" s="178">
        <f t="shared" si="1530"/>
        <v>1.982484644812434E-58</v>
      </c>
      <c r="D7035" s="165">
        <f t="shared" si="1531"/>
        <v>2.2558277767625785E-3</v>
      </c>
      <c r="E7035" s="166">
        <f t="shared" si="1541"/>
        <v>24.291375447755232</v>
      </c>
      <c r="F7035" s="167">
        <f t="shared" si="1542"/>
        <v>15.802073576221918</v>
      </c>
      <c r="G7035" s="167">
        <f t="shared" si="1532"/>
        <v>549154.02739001811</v>
      </c>
      <c r="H7035" s="167">
        <f t="shared" si="1533"/>
        <v>271299.98899881309</v>
      </c>
      <c r="I7035" s="168">
        <f t="shared" si="1534"/>
        <v>820454.01638883119</v>
      </c>
      <c r="J7035" s="168">
        <f t="shared" si="1536"/>
        <v>748439.26282463607</v>
      </c>
      <c r="K7035" s="94"/>
      <c r="L7035" s="265">
        <f t="shared" si="1535"/>
        <v>312651.93877776683</v>
      </c>
      <c r="M7035" s="265">
        <f>$G7035*NonHospFrac+theModel!$H7035*NonHospFrac</f>
        <v>507802.07761106431</v>
      </c>
      <c r="N7035" s="266">
        <f t="shared" si="1537"/>
        <v>820454.01638883119</v>
      </c>
      <c r="O7035" s="158"/>
      <c r="P7035" s="265">
        <f t="shared" si="1538"/>
        <v>285209.14262747375</v>
      </c>
      <c r="Q7035" s="265">
        <f t="shared" si="1539"/>
        <v>507800.51736044529</v>
      </c>
      <c r="R7035" s="266">
        <f t="shared" si="1540"/>
        <v>793009.65998791903</v>
      </c>
    </row>
    <row r="7036" spans="1:18" x14ac:dyDescent="0.25">
      <c r="A7036" s="81">
        <v>7005</v>
      </c>
      <c r="B7036" s="93">
        <f t="shared" si="1529"/>
        <v>1.9498494457029114E-58</v>
      </c>
      <c r="C7036" s="178">
        <f t="shared" si="1530"/>
        <v>1.9454509211627896E-58</v>
      </c>
      <c r="D7036" s="165">
        <f t="shared" si="1531"/>
        <v>2.2558277767625785E-3</v>
      </c>
      <c r="E7036" s="166">
        <f t="shared" si="1541"/>
        <v>24.291375447755232</v>
      </c>
      <c r="F7036" s="167">
        <f t="shared" si="1542"/>
        <v>15.804329403998681</v>
      </c>
      <c r="G7036" s="167">
        <f t="shared" si="1532"/>
        <v>549232.42196923145</v>
      </c>
      <c r="H7036" s="167">
        <f t="shared" si="1533"/>
        <v>271299.98899881309</v>
      </c>
      <c r="I7036" s="168">
        <f t="shared" si="1534"/>
        <v>820532.41096804454</v>
      </c>
      <c r="J7036" s="168">
        <f t="shared" si="1536"/>
        <v>748498.18463825935</v>
      </c>
      <c r="K7036" s="94"/>
      <c r="L7036" s="265">
        <f t="shared" si="1535"/>
        <v>312681.81274594925</v>
      </c>
      <c r="M7036" s="265">
        <f>$G7036*NonHospFrac+theModel!$H7036*NonHospFrac</f>
        <v>507850.59822209529</v>
      </c>
      <c r="N7036" s="266">
        <f t="shared" si="1537"/>
        <v>820532.41096804454</v>
      </c>
      <c r="O7036" s="158"/>
      <c r="P7036" s="265">
        <f t="shared" si="1538"/>
        <v>285231.5960726366</v>
      </c>
      <c r="Q7036" s="265">
        <f t="shared" si="1539"/>
        <v>507849.03797147627</v>
      </c>
      <c r="R7036" s="266">
        <f t="shared" si="1540"/>
        <v>793080.63404411287</v>
      </c>
    </row>
    <row r="7037" spans="1:18" x14ac:dyDescent="0.25">
      <c r="A7037" s="81">
        <v>7006</v>
      </c>
      <c r="B7037" s="93">
        <f t="shared" si="1529"/>
        <v>1.9134253625608172E-58</v>
      </c>
      <c r="C7037" s="178">
        <f t="shared" si="1530"/>
        <v>1.9091090044791906E-58</v>
      </c>
      <c r="D7037" s="165">
        <f t="shared" si="1531"/>
        <v>2.2558277767625785E-3</v>
      </c>
      <c r="E7037" s="166">
        <f t="shared" si="1541"/>
        <v>24.291375447755232</v>
      </c>
      <c r="F7037" s="167">
        <f t="shared" si="1542"/>
        <v>15.806585231775443</v>
      </c>
      <c r="G7037" s="167">
        <f t="shared" si="1532"/>
        <v>549310.81654844491</v>
      </c>
      <c r="H7037" s="167">
        <f t="shared" si="1533"/>
        <v>271299.98899881309</v>
      </c>
      <c r="I7037" s="168">
        <f t="shared" si="1534"/>
        <v>820610.805547258</v>
      </c>
      <c r="J7037" s="168">
        <f t="shared" si="1536"/>
        <v>748557.10405011359</v>
      </c>
      <c r="K7037" s="94"/>
      <c r="L7037" s="265">
        <f t="shared" si="1535"/>
        <v>312711.68671413168</v>
      </c>
      <c r="M7037" s="265">
        <f>$G7037*NonHospFrac+theModel!$H7037*NonHospFrac</f>
        <v>507899.11883312627</v>
      </c>
      <c r="N7037" s="266">
        <f t="shared" si="1537"/>
        <v>820610.80554725789</v>
      </c>
      <c r="O7037" s="158"/>
      <c r="P7037" s="265">
        <f t="shared" si="1538"/>
        <v>285254.04860255279</v>
      </c>
      <c r="Q7037" s="265">
        <f t="shared" si="1539"/>
        <v>507897.55858250725</v>
      </c>
      <c r="R7037" s="266">
        <f t="shared" si="1540"/>
        <v>793151.60718506004</v>
      </c>
    </row>
    <row r="7038" spans="1:18" x14ac:dyDescent="0.25">
      <c r="A7038" s="81">
        <v>7007</v>
      </c>
      <c r="B7038" s="93">
        <f t="shared" si="1529"/>
        <v>1.8776816980201003E-58</v>
      </c>
      <c r="C7038" s="178">
        <f t="shared" si="1530"/>
        <v>1.873445971489788E-58</v>
      </c>
      <c r="D7038" s="165">
        <f t="shared" si="1531"/>
        <v>2.2558277767625785E-3</v>
      </c>
      <c r="E7038" s="166">
        <f t="shared" si="1541"/>
        <v>24.291375447755232</v>
      </c>
      <c r="F7038" s="167">
        <f t="shared" si="1542"/>
        <v>15.808841059552206</v>
      </c>
      <c r="G7038" s="167">
        <f t="shared" si="1532"/>
        <v>549389.21112765837</v>
      </c>
      <c r="H7038" s="167">
        <f t="shared" si="1533"/>
        <v>271299.98899881309</v>
      </c>
      <c r="I7038" s="168">
        <f t="shared" si="1534"/>
        <v>820689.20012647146</v>
      </c>
      <c r="J7038" s="168">
        <f t="shared" si="1536"/>
        <v>748616.02106029657</v>
      </c>
      <c r="K7038" s="94"/>
      <c r="L7038" s="265">
        <f t="shared" si="1535"/>
        <v>312741.5606823141</v>
      </c>
      <c r="M7038" s="265">
        <f>$G7038*NonHospFrac+theModel!$H7038*NonHospFrac</f>
        <v>507947.63944415736</v>
      </c>
      <c r="N7038" s="266">
        <f t="shared" si="1537"/>
        <v>820689.20012647146</v>
      </c>
      <c r="O7038" s="158"/>
      <c r="P7038" s="265">
        <f t="shared" si="1538"/>
        <v>285276.50021725969</v>
      </c>
      <c r="Q7038" s="265">
        <f t="shared" si="1539"/>
        <v>507946.07919353835</v>
      </c>
      <c r="R7038" s="266">
        <f t="shared" si="1540"/>
        <v>793222.57941079803</v>
      </c>
    </row>
    <row r="7039" spans="1:18" x14ac:dyDescent="0.25">
      <c r="A7039" s="81">
        <v>7008</v>
      </c>
      <c r="B7039" s="93">
        <f t="shared" si="1529"/>
        <v>1.8426057415487955E-58</v>
      </c>
      <c r="C7039" s="178">
        <f t="shared" si="1530"/>
        <v>1.8384491403353874E-58</v>
      </c>
      <c r="D7039" s="165">
        <f t="shared" si="1531"/>
        <v>2.2558277767625785E-3</v>
      </c>
      <c r="E7039" s="166">
        <f t="shared" si="1541"/>
        <v>24.291375447755232</v>
      </c>
      <c r="F7039" s="167">
        <f t="shared" si="1542"/>
        <v>15.811096887328969</v>
      </c>
      <c r="G7039" s="167">
        <f t="shared" si="1532"/>
        <v>549467.60570687172</v>
      </c>
      <c r="H7039" s="167">
        <f t="shared" si="1533"/>
        <v>271299.98899881309</v>
      </c>
      <c r="I7039" s="168">
        <f t="shared" si="1534"/>
        <v>820767.59470568481</v>
      </c>
      <c r="J7039" s="168">
        <f t="shared" si="1536"/>
        <v>748674.9356689062</v>
      </c>
      <c r="K7039" s="94"/>
      <c r="L7039" s="265">
        <f t="shared" si="1535"/>
        <v>312771.43465049652</v>
      </c>
      <c r="M7039" s="265">
        <f>$G7039*NonHospFrac+theModel!$H7039*NonHospFrac</f>
        <v>507996.16005518823</v>
      </c>
      <c r="N7039" s="266">
        <f t="shared" si="1537"/>
        <v>820767.59470568481</v>
      </c>
      <c r="O7039" s="158"/>
      <c r="P7039" s="265">
        <f t="shared" si="1538"/>
        <v>285298.95091679459</v>
      </c>
      <c r="Q7039" s="265">
        <f t="shared" si="1539"/>
        <v>507994.59980456921</v>
      </c>
      <c r="R7039" s="266">
        <f t="shared" si="1540"/>
        <v>793293.55072136386</v>
      </c>
    </row>
    <row r="7040" spans="1:18" x14ac:dyDescent="0.25">
      <c r="A7040" s="81">
        <v>7009</v>
      </c>
      <c r="B7040" s="93">
        <f t="shared" si="1529"/>
        <v>1.8081850200535118E-58</v>
      </c>
      <c r="C7040" s="178">
        <f t="shared" si="1530"/>
        <v>1.8041060660597491E-58</v>
      </c>
      <c r="D7040" s="165">
        <f t="shared" si="1531"/>
        <v>2.2558277767625785E-3</v>
      </c>
      <c r="E7040" s="166">
        <f t="shared" si="1541"/>
        <v>24.291375447755232</v>
      </c>
      <c r="F7040" s="167">
        <f t="shared" si="1542"/>
        <v>15.813352715105731</v>
      </c>
      <c r="G7040" s="167">
        <f t="shared" si="1532"/>
        <v>549546.00028608518</v>
      </c>
      <c r="H7040" s="167">
        <f t="shared" si="1533"/>
        <v>271299.98899881309</v>
      </c>
      <c r="I7040" s="168">
        <f t="shared" si="1534"/>
        <v>820845.98928489827</v>
      </c>
      <c r="J7040" s="168">
        <f t="shared" si="1536"/>
        <v>748733.84787604038</v>
      </c>
      <c r="K7040" s="94"/>
      <c r="L7040" s="265">
        <f t="shared" si="1535"/>
        <v>312801.30861867894</v>
      </c>
      <c r="M7040" s="265">
        <f>$G7040*NonHospFrac+theModel!$H7040*NonHospFrac</f>
        <v>508044.68066621933</v>
      </c>
      <c r="N7040" s="266">
        <f t="shared" si="1537"/>
        <v>820845.98928489827</v>
      </c>
      <c r="O7040" s="158"/>
      <c r="P7040" s="265">
        <f t="shared" si="1538"/>
        <v>285321.40070119477</v>
      </c>
      <c r="Q7040" s="265">
        <f t="shared" si="1539"/>
        <v>508043.12041560031</v>
      </c>
      <c r="R7040" s="266">
        <f t="shared" si="1540"/>
        <v>793364.52111679502</v>
      </c>
    </row>
    <row r="7041" spans="1:18" x14ac:dyDescent="0.25">
      <c r="A7041" s="81">
        <v>7010</v>
      </c>
      <c r="B7041" s="93">
        <f t="shared" si="1529"/>
        <v>1.77440729344397E-58</v>
      </c>
      <c r="C7041" s="178">
        <f t="shared" si="1530"/>
        <v>1.7704045361841289E-58</v>
      </c>
      <c r="D7041" s="165">
        <f t="shared" si="1531"/>
        <v>2.2558277767625785E-3</v>
      </c>
      <c r="E7041" s="166">
        <f t="shared" si="1541"/>
        <v>24.291375447755232</v>
      </c>
      <c r="F7041" s="167">
        <f t="shared" si="1542"/>
        <v>15.815608542882494</v>
      </c>
      <c r="G7041" s="167">
        <f t="shared" si="1532"/>
        <v>549624.39486529853</v>
      </c>
      <c r="H7041" s="167">
        <f t="shared" si="1533"/>
        <v>271299.98899881309</v>
      </c>
      <c r="I7041" s="168">
        <f t="shared" si="1534"/>
        <v>820924.38386411162</v>
      </c>
      <c r="J7041" s="168">
        <f t="shared" si="1536"/>
        <v>748792.75768179703</v>
      </c>
      <c r="K7041" s="94"/>
      <c r="L7041" s="265">
        <f t="shared" si="1535"/>
        <v>312831.18258686131</v>
      </c>
      <c r="M7041" s="265">
        <f>$G7041*NonHospFrac+theModel!$H7041*NonHospFrac</f>
        <v>508093.20127725019</v>
      </c>
      <c r="N7041" s="266">
        <f t="shared" si="1537"/>
        <v>820924.3838641115</v>
      </c>
      <c r="O7041" s="158"/>
      <c r="P7041" s="265">
        <f t="shared" si="1538"/>
        <v>285343.84957049746</v>
      </c>
      <c r="Q7041" s="265">
        <f t="shared" si="1539"/>
        <v>508091.64102663117</v>
      </c>
      <c r="R7041" s="266">
        <f t="shared" si="1540"/>
        <v>793435.49059712864</v>
      </c>
    </row>
    <row r="7042" spans="1:18" x14ac:dyDescent="0.25">
      <c r="A7042" s="81">
        <v>7011</v>
      </c>
      <c r="B7042" s="93">
        <f t="shared" si="1529"/>
        <v>1.7412605502804012E-58</v>
      </c>
      <c r="C7042" s="178">
        <f t="shared" si="1530"/>
        <v>1.7373325663644978E-58</v>
      </c>
      <c r="D7042" s="165">
        <f t="shared" si="1531"/>
        <v>2.2558277767625785E-3</v>
      </c>
      <c r="E7042" s="166">
        <f t="shared" si="1541"/>
        <v>24.291375447755232</v>
      </c>
      <c r="F7042" s="167">
        <f t="shared" si="1542"/>
        <v>15.817864370659256</v>
      </c>
      <c r="G7042" s="167">
        <f t="shared" si="1532"/>
        <v>549702.78944451199</v>
      </c>
      <c r="H7042" s="167">
        <f t="shared" si="1533"/>
        <v>271299.98899881309</v>
      </c>
      <c r="I7042" s="168">
        <f t="shared" si="1534"/>
        <v>821002.77844332508</v>
      </c>
      <c r="J7042" s="168">
        <f t="shared" si="1536"/>
        <v>748851.66508627404</v>
      </c>
      <c r="K7042" s="94"/>
      <c r="L7042" s="265">
        <f t="shared" si="1535"/>
        <v>312861.05655504379</v>
      </c>
      <c r="M7042" s="265">
        <f>$G7042*NonHospFrac+theModel!$H7042*NonHospFrac</f>
        <v>508141.72188828129</v>
      </c>
      <c r="N7042" s="266">
        <f t="shared" si="1537"/>
        <v>821002.77844332508</v>
      </c>
      <c r="O7042" s="158"/>
      <c r="P7042" s="265">
        <f t="shared" si="1538"/>
        <v>285366.29752474016</v>
      </c>
      <c r="Q7042" s="265">
        <f t="shared" si="1539"/>
        <v>508140.16163766227</v>
      </c>
      <c r="R7042" s="266">
        <f t="shared" si="1540"/>
        <v>793506.45916240243</v>
      </c>
    </row>
    <row r="7043" spans="1:18" x14ac:dyDescent="0.25">
      <c r="A7043" s="81">
        <v>7012</v>
      </c>
      <c r="B7043" s="93">
        <f t="shared" si="1529"/>
        <v>1.7087330035022454E-58</v>
      </c>
      <c r="C7043" s="178">
        <f t="shared" si="1530"/>
        <v>1.704878396129874E-58</v>
      </c>
      <c r="D7043" s="165">
        <f t="shared" si="1531"/>
        <v>2.2558277767625785E-3</v>
      </c>
      <c r="E7043" s="166">
        <f t="shared" si="1541"/>
        <v>24.291375447755232</v>
      </c>
      <c r="F7043" s="167">
        <f t="shared" si="1542"/>
        <v>15.820120198436019</v>
      </c>
      <c r="G7043" s="167">
        <f t="shared" si="1532"/>
        <v>549781.18402372545</v>
      </c>
      <c r="H7043" s="167">
        <f t="shared" si="1533"/>
        <v>271299.98899881309</v>
      </c>
      <c r="I7043" s="168">
        <f t="shared" si="1534"/>
        <v>821081.17302253854</v>
      </c>
      <c r="J7043" s="168">
        <f t="shared" si="1536"/>
        <v>748910.57008956932</v>
      </c>
      <c r="K7043" s="94"/>
      <c r="L7043" s="265">
        <f t="shared" si="1535"/>
        <v>312890.93052322627</v>
      </c>
      <c r="M7043" s="265">
        <f>$G7043*NonHospFrac+theModel!$H7043*NonHospFrac</f>
        <v>508190.24249931227</v>
      </c>
      <c r="N7043" s="266">
        <f t="shared" si="1537"/>
        <v>821081.17302253854</v>
      </c>
      <c r="O7043" s="158"/>
      <c r="P7043" s="265">
        <f t="shared" si="1538"/>
        <v>285388.74456396006</v>
      </c>
      <c r="Q7043" s="265">
        <f t="shared" si="1539"/>
        <v>508188.68224869325</v>
      </c>
      <c r="R7043" s="266">
        <f t="shared" si="1540"/>
        <v>793577.42681265331</v>
      </c>
    </row>
    <row r="7044" spans="1:18" x14ac:dyDescent="0.25">
      <c r="A7044" s="81">
        <v>7013</v>
      </c>
      <c r="B7044" s="93">
        <f t="shared" si="1529"/>
        <v>1.6768130862366485E-58</v>
      </c>
      <c r="C7044" s="178">
        <f t="shared" si="1530"/>
        <v>1.6730304847002769E-58</v>
      </c>
      <c r="D7044" s="165">
        <f t="shared" si="1531"/>
        <v>2.2558277767625785E-3</v>
      </c>
      <c r="E7044" s="166">
        <f t="shared" si="1541"/>
        <v>24.291375447755232</v>
      </c>
      <c r="F7044" s="167">
        <f t="shared" si="1542"/>
        <v>15.822376026212781</v>
      </c>
      <c r="G7044" s="167">
        <f t="shared" si="1532"/>
        <v>549859.5786029388</v>
      </c>
      <c r="H7044" s="167">
        <f t="shared" si="1533"/>
        <v>271299.98899881309</v>
      </c>
      <c r="I7044" s="168">
        <f t="shared" si="1534"/>
        <v>821159.56760175189</v>
      </c>
      <c r="J7044" s="168">
        <f t="shared" si="1536"/>
        <v>748969.47269178065</v>
      </c>
      <c r="K7044" s="94"/>
      <c r="L7044" s="265">
        <f t="shared" si="1535"/>
        <v>312920.80449140863</v>
      </c>
      <c r="M7044" s="265">
        <f>$G7044*NonHospFrac+theModel!$H7044*NonHospFrac</f>
        <v>508238.76311034325</v>
      </c>
      <c r="N7044" s="266">
        <f t="shared" si="1537"/>
        <v>821159.56760175189</v>
      </c>
      <c r="O7044" s="158"/>
      <c r="P7044" s="265">
        <f t="shared" si="1538"/>
        <v>285411.19068819436</v>
      </c>
      <c r="Q7044" s="265">
        <f t="shared" si="1539"/>
        <v>508237.20285972423</v>
      </c>
      <c r="R7044" s="266">
        <f t="shared" si="1540"/>
        <v>793648.39354791865</v>
      </c>
    </row>
    <row r="7045" spans="1:18" x14ac:dyDescent="0.25">
      <c r="A7045" s="81">
        <v>7014</v>
      </c>
      <c r="B7045" s="93">
        <f t="shared" si="1529"/>
        <v>1.6454894476852535E-58</v>
      </c>
      <c r="C7045" s="178">
        <f t="shared" si="1530"/>
        <v>1.6417775068827953E-58</v>
      </c>
      <c r="D7045" s="165">
        <f t="shared" si="1531"/>
        <v>2.2558277767625785E-3</v>
      </c>
      <c r="E7045" s="166">
        <f t="shared" si="1541"/>
        <v>24.291375447755232</v>
      </c>
      <c r="F7045" s="167">
        <f t="shared" si="1542"/>
        <v>15.824631853989544</v>
      </c>
      <c r="G7045" s="167">
        <f t="shared" si="1532"/>
        <v>549937.97318215214</v>
      </c>
      <c r="H7045" s="167">
        <f t="shared" si="1533"/>
        <v>271299.98899881309</v>
      </c>
      <c r="I7045" s="168">
        <f t="shared" si="1534"/>
        <v>821237.96218096523</v>
      </c>
      <c r="J7045" s="168">
        <f t="shared" si="1536"/>
        <v>749028.37289300596</v>
      </c>
      <c r="K7045" s="94"/>
      <c r="L7045" s="265">
        <f t="shared" si="1535"/>
        <v>312950.678459591</v>
      </c>
      <c r="M7045" s="265">
        <f>$G7045*NonHospFrac+theModel!$H7045*NonHospFrac</f>
        <v>508287.28372137423</v>
      </c>
      <c r="N7045" s="266">
        <f t="shared" si="1537"/>
        <v>821237.96218096523</v>
      </c>
      <c r="O7045" s="158"/>
      <c r="P7045" s="265">
        <f t="shared" si="1538"/>
        <v>285433.63589748042</v>
      </c>
      <c r="Q7045" s="265">
        <f t="shared" si="1539"/>
        <v>508285.72347075521</v>
      </c>
      <c r="R7045" s="266">
        <f t="shared" si="1540"/>
        <v>793719.35936823557</v>
      </c>
    </row>
    <row r="7046" spans="1:18" x14ac:dyDescent="0.25">
      <c r="A7046" s="81">
        <v>7015</v>
      </c>
      <c r="B7046" s="93">
        <f t="shared" si="1529"/>
        <v>1.6147509490878299E-58</v>
      </c>
      <c r="C7046" s="178">
        <f t="shared" si="1530"/>
        <v>1.6111083490443236E-58</v>
      </c>
      <c r="D7046" s="165">
        <f t="shared" si="1531"/>
        <v>2.2558277767625785E-3</v>
      </c>
      <c r="E7046" s="166">
        <f t="shared" si="1541"/>
        <v>24.291375447755232</v>
      </c>
      <c r="F7046" s="167">
        <f t="shared" si="1542"/>
        <v>15.826887681766307</v>
      </c>
      <c r="G7046" s="167">
        <f t="shared" si="1532"/>
        <v>550016.36776136572</v>
      </c>
      <c r="H7046" s="167">
        <f t="shared" si="1533"/>
        <v>271299.98899881309</v>
      </c>
      <c r="I7046" s="168">
        <f t="shared" si="1534"/>
        <v>821316.35676017881</v>
      </c>
      <c r="J7046" s="168">
        <f t="shared" si="1536"/>
        <v>749087.27069334325</v>
      </c>
      <c r="K7046" s="94"/>
      <c r="L7046" s="265">
        <f t="shared" si="1535"/>
        <v>312980.55242777348</v>
      </c>
      <c r="M7046" s="265">
        <f>$G7046*NonHospFrac+theModel!$H7046*NonHospFrac</f>
        <v>508335.80433240521</v>
      </c>
      <c r="N7046" s="266">
        <f t="shared" si="1537"/>
        <v>821316.35676017869</v>
      </c>
      <c r="O7046" s="158"/>
      <c r="P7046" s="265">
        <f t="shared" si="1538"/>
        <v>285456.08019185567</v>
      </c>
      <c r="Q7046" s="265">
        <f t="shared" si="1539"/>
        <v>508334.24408178619</v>
      </c>
      <c r="R7046" s="266">
        <f t="shared" si="1540"/>
        <v>793790.32427364192</v>
      </c>
    </row>
    <row r="7047" spans="1:18" x14ac:dyDescent="0.25">
      <c r="A7047" s="81">
        <v>7016</v>
      </c>
      <c r="B7047" s="93">
        <f t="shared" si="1529"/>
        <v>1.5845866597613028E-58</v>
      </c>
      <c r="C7047" s="178">
        <f t="shared" si="1530"/>
        <v>1.5810121051595258E-58</v>
      </c>
      <c r="D7047" s="165">
        <f t="shared" si="1531"/>
        <v>2.2558277767625785E-3</v>
      </c>
      <c r="E7047" s="166">
        <f t="shared" si="1541"/>
        <v>24.291375447755232</v>
      </c>
      <c r="F7047" s="167">
        <f t="shared" si="1542"/>
        <v>15.829143509543069</v>
      </c>
      <c r="G7047" s="167">
        <f t="shared" si="1532"/>
        <v>550094.76234057907</v>
      </c>
      <c r="H7047" s="167">
        <f t="shared" si="1533"/>
        <v>271299.98899881309</v>
      </c>
      <c r="I7047" s="168">
        <f t="shared" si="1534"/>
        <v>821394.75133939215</v>
      </c>
      <c r="J7047" s="168">
        <f t="shared" si="1536"/>
        <v>749146.16609289008</v>
      </c>
      <c r="K7047" s="94"/>
      <c r="L7047" s="265">
        <f t="shared" si="1535"/>
        <v>313010.4263959559</v>
      </c>
      <c r="M7047" s="265">
        <f>$G7047*NonHospFrac+theModel!$H7047*NonHospFrac</f>
        <v>508384.32494343619</v>
      </c>
      <c r="N7047" s="266">
        <f t="shared" si="1537"/>
        <v>821394.75133939204</v>
      </c>
      <c r="O7047" s="158"/>
      <c r="P7047" s="265">
        <f t="shared" si="1538"/>
        <v>285478.52357135725</v>
      </c>
      <c r="Q7047" s="265">
        <f t="shared" si="1539"/>
        <v>508382.76469281717</v>
      </c>
      <c r="R7047" s="266">
        <f t="shared" si="1540"/>
        <v>793861.28826417448</v>
      </c>
    </row>
    <row r="7048" spans="1:18" x14ac:dyDescent="0.25">
      <c r="A7048" s="81">
        <v>7017</v>
      </c>
      <c r="B7048" s="93">
        <f t="shared" si="1529"/>
        <v>1.5549858532127786E-58</v>
      </c>
      <c r="C7048" s="178">
        <f t="shared" si="1530"/>
        <v>1.5514780729326283E-58</v>
      </c>
      <c r="D7048" s="165">
        <f t="shared" si="1531"/>
        <v>2.2558277767625785E-3</v>
      </c>
      <c r="E7048" s="166">
        <f t="shared" si="1541"/>
        <v>24.291375447755232</v>
      </c>
      <c r="F7048" s="167">
        <f t="shared" si="1542"/>
        <v>15.831399337319832</v>
      </c>
      <c r="G7048" s="167">
        <f t="shared" si="1532"/>
        <v>550173.15691979253</v>
      </c>
      <c r="H7048" s="167">
        <f t="shared" si="1533"/>
        <v>271299.98899881309</v>
      </c>
      <c r="I7048" s="168">
        <f t="shared" si="1534"/>
        <v>821473.14591860562</v>
      </c>
      <c r="J7048" s="168">
        <f t="shared" si="1536"/>
        <v>749205.0590917446</v>
      </c>
      <c r="K7048" s="94"/>
      <c r="L7048" s="265">
        <f t="shared" si="1535"/>
        <v>313040.30036413833</v>
      </c>
      <c r="M7048" s="265">
        <f>$G7048*NonHospFrac+theModel!$H7048*NonHospFrac</f>
        <v>508432.84555446729</v>
      </c>
      <c r="N7048" s="266">
        <f t="shared" si="1537"/>
        <v>821473.14591860562</v>
      </c>
      <c r="O7048" s="158"/>
      <c r="P7048" s="265">
        <f t="shared" si="1538"/>
        <v>285500.96603602252</v>
      </c>
      <c r="Q7048" s="265">
        <f t="shared" si="1539"/>
        <v>508431.28530384827</v>
      </c>
      <c r="R7048" s="266">
        <f t="shared" si="1540"/>
        <v>793932.25133987074</v>
      </c>
    </row>
    <row r="7049" spans="1:18" x14ac:dyDescent="0.25">
      <c r="A7049" s="81">
        <v>7018</v>
      </c>
      <c r="B7049" s="93">
        <f t="shared" si="1529"/>
        <v>1.5259380033251763E-58</v>
      </c>
      <c r="C7049" s="178">
        <f t="shared" si="1530"/>
        <v>1.5224957499916577E-58</v>
      </c>
      <c r="D7049" s="165">
        <f t="shared" si="1531"/>
        <v>2.2558277767625785E-3</v>
      </c>
      <c r="E7049" s="166">
        <f t="shared" si="1541"/>
        <v>24.291375447755232</v>
      </c>
      <c r="F7049" s="167">
        <f t="shared" si="1542"/>
        <v>15.833655165096594</v>
      </c>
      <c r="G7049" s="167">
        <f t="shared" si="1532"/>
        <v>550251.55149900599</v>
      </c>
      <c r="H7049" s="167">
        <f t="shared" si="1533"/>
        <v>271299.98899881309</v>
      </c>
      <c r="I7049" s="168">
        <f t="shared" si="1534"/>
        <v>821551.54049781908</v>
      </c>
      <c r="J7049" s="168">
        <f t="shared" si="1536"/>
        <v>749263.94969000446</v>
      </c>
      <c r="K7049" s="94"/>
      <c r="L7049" s="265">
        <f t="shared" si="1535"/>
        <v>313070.17433232081</v>
      </c>
      <c r="M7049" s="265">
        <f>$G7049*NonHospFrac+theModel!$H7049*NonHospFrac</f>
        <v>508481.36616549827</v>
      </c>
      <c r="N7049" s="266">
        <f t="shared" si="1537"/>
        <v>821551.54049781908</v>
      </c>
      <c r="O7049" s="158"/>
      <c r="P7049" s="265">
        <f t="shared" si="1538"/>
        <v>285523.40758588881</v>
      </c>
      <c r="Q7049" s="265">
        <f t="shared" si="1539"/>
        <v>508479.80591487925</v>
      </c>
      <c r="R7049" s="266">
        <f t="shared" si="1540"/>
        <v>794003.21350076806</v>
      </c>
    </row>
    <row r="7050" spans="1:18" x14ac:dyDescent="0.25">
      <c r="A7050" s="81">
        <v>7019</v>
      </c>
      <c r="B7050" s="93">
        <f t="shared" si="1529"/>
        <v>1.4974327806141164E-58</v>
      </c>
      <c r="C7050" s="178">
        <f t="shared" si="1530"/>
        <v>1.4940548301537722E-58</v>
      </c>
      <c r="D7050" s="165">
        <f t="shared" si="1531"/>
        <v>2.2558277767625785E-3</v>
      </c>
      <c r="E7050" s="166">
        <f t="shared" si="1541"/>
        <v>24.291375447755232</v>
      </c>
      <c r="F7050" s="167">
        <f t="shared" si="1542"/>
        <v>15.835910992873357</v>
      </c>
      <c r="G7050" s="167">
        <f t="shared" si="1532"/>
        <v>550329.94607821933</v>
      </c>
      <c r="H7050" s="167">
        <f t="shared" si="1533"/>
        <v>271299.98899881309</v>
      </c>
      <c r="I7050" s="168">
        <f t="shared" si="1534"/>
        <v>821629.93507703242</v>
      </c>
      <c r="J7050" s="168">
        <f t="shared" si="1536"/>
        <v>749322.83788776759</v>
      </c>
      <c r="K7050" s="94"/>
      <c r="L7050" s="265">
        <f t="shared" si="1535"/>
        <v>313100.04830050317</v>
      </c>
      <c r="M7050" s="265">
        <f>$G7050*NonHospFrac+theModel!$H7050*NonHospFrac</f>
        <v>508529.88677652925</v>
      </c>
      <c r="N7050" s="266">
        <f t="shared" si="1537"/>
        <v>821629.93507703242</v>
      </c>
      <c r="O7050" s="158"/>
      <c r="P7050" s="265">
        <f t="shared" si="1538"/>
        <v>285545.84822099324</v>
      </c>
      <c r="Q7050" s="265">
        <f t="shared" si="1539"/>
        <v>508528.32652591023</v>
      </c>
      <c r="R7050" s="266">
        <f t="shared" si="1540"/>
        <v>794074.17474690347</v>
      </c>
    </row>
    <row r="7051" spans="1:18" x14ac:dyDescent="0.25">
      <c r="A7051" s="81">
        <v>7020</v>
      </c>
      <c r="B7051" s="93">
        <f t="shared" si="1529"/>
        <v>1.4694600485547323E-58</v>
      </c>
      <c r="C7051" s="178">
        <f t="shared" si="1530"/>
        <v>1.4661451997603596E-58</v>
      </c>
      <c r="D7051" s="165">
        <f t="shared" si="1531"/>
        <v>2.2558277767625785E-3</v>
      </c>
      <c r="E7051" s="166">
        <f t="shared" si="1541"/>
        <v>24.291375447755232</v>
      </c>
      <c r="F7051" s="167">
        <f t="shared" si="1542"/>
        <v>15.83816682065012</v>
      </c>
      <c r="G7051" s="167">
        <f t="shared" si="1532"/>
        <v>550408.3406574328</v>
      </c>
      <c r="H7051" s="167">
        <f t="shared" si="1533"/>
        <v>271299.98899881309</v>
      </c>
      <c r="I7051" s="168">
        <f t="shared" si="1534"/>
        <v>821708.32965624589</v>
      </c>
      <c r="J7051" s="168">
        <f t="shared" si="1536"/>
        <v>749381.72368513187</v>
      </c>
      <c r="K7051" s="94"/>
      <c r="L7051" s="265">
        <f t="shared" si="1535"/>
        <v>313129.92226868565</v>
      </c>
      <c r="M7051" s="265">
        <f>$G7051*NonHospFrac+theModel!$H7051*NonHospFrac</f>
        <v>508578.40738756023</v>
      </c>
      <c r="N7051" s="266">
        <f t="shared" si="1537"/>
        <v>821708.32965624589</v>
      </c>
      <c r="O7051" s="158"/>
      <c r="P7051" s="265">
        <f t="shared" si="1538"/>
        <v>285568.2879413733</v>
      </c>
      <c r="Q7051" s="265">
        <f t="shared" si="1539"/>
        <v>508576.84713694121</v>
      </c>
      <c r="R7051" s="266">
        <f t="shared" si="1540"/>
        <v>794145.13507831446</v>
      </c>
    </row>
    <row r="7052" spans="1:18" x14ac:dyDescent="0.25">
      <c r="A7052" s="81">
        <v>7021</v>
      </c>
      <c r="B7052" s="93">
        <f t="shared" si="1529"/>
        <v>1.4420098599770965E-58</v>
      </c>
      <c r="C7052" s="178">
        <f t="shared" si="1530"/>
        <v>1.4387569340805946E-58</v>
      </c>
      <c r="D7052" s="165">
        <f t="shared" si="1531"/>
        <v>2.2558277767625785E-3</v>
      </c>
      <c r="E7052" s="166">
        <f t="shared" si="1541"/>
        <v>24.291375447755232</v>
      </c>
      <c r="F7052" s="167">
        <f t="shared" si="1542"/>
        <v>15.840422648426882</v>
      </c>
      <c r="G7052" s="167">
        <f t="shared" si="1532"/>
        <v>550486.73523664626</v>
      </c>
      <c r="H7052" s="167">
        <f t="shared" si="1533"/>
        <v>271299.98899881309</v>
      </c>
      <c r="I7052" s="168">
        <f t="shared" si="1534"/>
        <v>821786.72423545935</v>
      </c>
      <c r="J7052" s="168">
        <f t="shared" si="1536"/>
        <v>749440.60708219511</v>
      </c>
      <c r="K7052" s="94"/>
      <c r="L7052" s="265">
        <f t="shared" si="1535"/>
        <v>313159.79623686807</v>
      </c>
      <c r="M7052" s="265">
        <f>$G7052*NonHospFrac+theModel!$H7052*NonHospFrac</f>
        <v>508626.92799859121</v>
      </c>
      <c r="N7052" s="266">
        <f t="shared" si="1537"/>
        <v>821786.72423545923</v>
      </c>
      <c r="O7052" s="158"/>
      <c r="P7052" s="265">
        <f t="shared" si="1538"/>
        <v>285590.72674706613</v>
      </c>
      <c r="Q7052" s="265">
        <f t="shared" si="1539"/>
        <v>508625.3677479722</v>
      </c>
      <c r="R7052" s="266">
        <f t="shared" si="1540"/>
        <v>794216.09449503827</v>
      </c>
    </row>
    <row r="7053" spans="1:18" x14ac:dyDescent="0.25">
      <c r="A7053" s="81">
        <v>7022</v>
      </c>
      <c r="B7053" s="93">
        <f t="shared" si="1529"/>
        <v>1.4150724535290246E-58</v>
      </c>
      <c r="C7053" s="178">
        <f t="shared" si="1530"/>
        <v>1.4118802937822222E-58</v>
      </c>
      <c r="D7053" s="165">
        <f t="shared" si="1531"/>
        <v>2.2558277767625785E-3</v>
      </c>
      <c r="E7053" s="166">
        <f t="shared" si="1541"/>
        <v>24.291375447755232</v>
      </c>
      <c r="F7053" s="167">
        <f t="shared" si="1542"/>
        <v>15.842678476203645</v>
      </c>
      <c r="G7053" s="167">
        <f t="shared" si="1532"/>
        <v>550565.12981585972</v>
      </c>
      <c r="H7053" s="167">
        <f t="shared" si="1533"/>
        <v>271299.98899881309</v>
      </c>
      <c r="I7053" s="168">
        <f t="shared" si="1534"/>
        <v>821865.11881467281</v>
      </c>
      <c r="J7053" s="168">
        <f t="shared" si="1536"/>
        <v>749499.48807905521</v>
      </c>
      <c r="K7053" s="94"/>
      <c r="L7053" s="265">
        <f t="shared" si="1535"/>
        <v>313189.6702050505</v>
      </c>
      <c r="M7053" s="265">
        <f>$G7053*NonHospFrac+theModel!$H7053*NonHospFrac</f>
        <v>508675.44860962231</v>
      </c>
      <c r="N7053" s="266">
        <f t="shared" si="1537"/>
        <v>821865.11881467281</v>
      </c>
      <c r="O7053" s="158"/>
      <c r="P7053" s="265">
        <f t="shared" si="1538"/>
        <v>285613.16463810904</v>
      </c>
      <c r="Q7053" s="265">
        <f t="shared" si="1539"/>
        <v>508673.88835900329</v>
      </c>
      <c r="R7053" s="266">
        <f t="shared" si="1540"/>
        <v>794287.05299711227</v>
      </c>
    </row>
    <row r="7054" spans="1:18" x14ac:dyDescent="0.25">
      <c r="A7054" s="81">
        <v>7023</v>
      </c>
      <c r="B7054" s="93">
        <f t="shared" si="1529"/>
        <v>1.3886382502047135E-58</v>
      </c>
      <c r="C7054" s="178">
        <f t="shared" si="1530"/>
        <v>1.3855057214680267E-58</v>
      </c>
      <c r="D7054" s="165">
        <f t="shared" si="1531"/>
        <v>2.2558277767625785E-3</v>
      </c>
      <c r="E7054" s="166">
        <f t="shared" si="1541"/>
        <v>24.291375447755232</v>
      </c>
      <c r="F7054" s="167">
        <f t="shared" si="1542"/>
        <v>15.844934303980407</v>
      </c>
      <c r="G7054" s="167">
        <f t="shared" si="1532"/>
        <v>550643.52439507307</v>
      </c>
      <c r="H7054" s="167">
        <f t="shared" si="1533"/>
        <v>271299.98899881309</v>
      </c>
      <c r="I7054" s="168">
        <f t="shared" si="1534"/>
        <v>821943.51339388615</v>
      </c>
      <c r="J7054" s="168">
        <f t="shared" si="1536"/>
        <v>749558.36667580984</v>
      </c>
      <c r="K7054" s="94"/>
      <c r="L7054" s="265">
        <f t="shared" si="1535"/>
        <v>313219.54417323292</v>
      </c>
      <c r="M7054" s="265">
        <f>$G7054*NonHospFrac+theModel!$H7054*NonHospFrac</f>
        <v>508723.96922065318</v>
      </c>
      <c r="N7054" s="266">
        <f t="shared" si="1537"/>
        <v>821943.51339388615</v>
      </c>
      <c r="O7054" s="158"/>
      <c r="P7054" s="265">
        <f t="shared" si="1538"/>
        <v>285635.60161453934</v>
      </c>
      <c r="Q7054" s="265">
        <f t="shared" si="1539"/>
        <v>508722.40897003416</v>
      </c>
      <c r="R7054" s="266">
        <f t="shared" si="1540"/>
        <v>794358.01058457349</v>
      </c>
    </row>
    <row r="7055" spans="1:18" x14ac:dyDescent="0.25">
      <c r="A7055" s="81">
        <v>7024</v>
      </c>
      <c r="B7055" s="93">
        <f t="shared" si="1529"/>
        <v>1.3626978499388665E-58</v>
      </c>
      <c r="C7055" s="178">
        <f t="shared" si="1530"/>
        <v>1.3596238382776397E-58</v>
      </c>
      <c r="D7055" s="165">
        <f t="shared" si="1531"/>
        <v>2.2558277767625785E-3</v>
      </c>
      <c r="E7055" s="166">
        <f t="shared" si="1541"/>
        <v>24.291375447755232</v>
      </c>
      <c r="F7055" s="167">
        <f t="shared" si="1542"/>
        <v>15.84719013175717</v>
      </c>
      <c r="G7055" s="167">
        <f t="shared" si="1532"/>
        <v>550721.91897428653</v>
      </c>
      <c r="H7055" s="167">
        <f t="shared" si="1533"/>
        <v>271299.98899881309</v>
      </c>
      <c r="I7055" s="168">
        <f t="shared" si="1534"/>
        <v>822021.90797309962</v>
      </c>
      <c r="J7055" s="168">
        <f t="shared" si="1536"/>
        <v>749617.24287255702</v>
      </c>
      <c r="K7055" s="94"/>
      <c r="L7055" s="265">
        <f t="shared" si="1535"/>
        <v>313249.41814141534</v>
      </c>
      <c r="M7055" s="265">
        <f>$G7055*NonHospFrac+theModel!$H7055*NonHospFrac</f>
        <v>508772.48983168427</v>
      </c>
      <c r="N7055" s="266">
        <f t="shared" si="1537"/>
        <v>822021.90797309962</v>
      </c>
      <c r="O7055" s="158"/>
      <c r="P7055" s="265">
        <f t="shared" si="1538"/>
        <v>285658.03767639433</v>
      </c>
      <c r="Q7055" s="265">
        <f t="shared" si="1539"/>
        <v>508770.92958106525</v>
      </c>
      <c r="R7055" s="266">
        <f t="shared" si="1540"/>
        <v>794428.96725745965</v>
      </c>
    </row>
    <row r="7056" spans="1:18" x14ac:dyDescent="0.25">
      <c r="A7056" s="81">
        <v>7025</v>
      </c>
      <c r="B7056" s="93">
        <f t="shared" si="1529"/>
        <v>1.3372420282634101E-58</v>
      </c>
      <c r="C7056" s="178">
        <f t="shared" si="1530"/>
        <v>1.3342254405517992E-58</v>
      </c>
      <c r="D7056" s="165">
        <f t="shared" si="1531"/>
        <v>2.2558277767625785E-3</v>
      </c>
      <c r="E7056" s="166">
        <f t="shared" si="1541"/>
        <v>24.291375447755232</v>
      </c>
      <c r="F7056" s="167">
        <f t="shared" si="1542"/>
        <v>15.849445959533933</v>
      </c>
      <c r="G7056" s="167">
        <f t="shared" si="1532"/>
        <v>550800.31355349987</v>
      </c>
      <c r="H7056" s="167">
        <f t="shared" si="1533"/>
        <v>271299.98899881309</v>
      </c>
      <c r="I7056" s="168">
        <f t="shared" si="1534"/>
        <v>822100.30255231296</v>
      </c>
      <c r="J7056" s="168">
        <f t="shared" si="1536"/>
        <v>749676.11666939454</v>
      </c>
      <c r="K7056" s="94"/>
      <c r="L7056" s="265">
        <f t="shared" si="1535"/>
        <v>313279.29210959771</v>
      </c>
      <c r="M7056" s="265">
        <f>$G7056*NonHospFrac+theModel!$H7056*NonHospFrac</f>
        <v>508821.01044271514</v>
      </c>
      <c r="N7056" s="266">
        <f t="shared" si="1537"/>
        <v>822100.30255231285</v>
      </c>
      <c r="O7056" s="158"/>
      <c r="P7056" s="265">
        <f t="shared" si="1538"/>
        <v>285680.47282371123</v>
      </c>
      <c r="Q7056" s="265">
        <f t="shared" si="1539"/>
        <v>508819.45019209612</v>
      </c>
      <c r="R7056" s="266">
        <f t="shared" si="1540"/>
        <v>794499.92301580729</v>
      </c>
    </row>
    <row r="7057" spans="1:18" x14ac:dyDescent="0.25">
      <c r="A7057" s="81">
        <v>7026</v>
      </c>
      <c r="B7057" s="93">
        <f t="shared" si="1529"/>
        <v>1.3122617330278784E-58</v>
      </c>
      <c r="C7057" s="178">
        <f t="shared" si="1530"/>
        <v>1.3093014965601316E-58</v>
      </c>
      <c r="D7057" s="165">
        <f t="shared" si="1531"/>
        <v>2.2558277767625785E-3</v>
      </c>
      <c r="E7057" s="166">
        <f t="shared" si="1541"/>
        <v>24.291375447755232</v>
      </c>
      <c r="F7057" s="167">
        <f t="shared" si="1542"/>
        <v>15.851701787310695</v>
      </c>
      <c r="G7057" s="167">
        <f t="shared" si="1532"/>
        <v>550878.70813271333</v>
      </c>
      <c r="H7057" s="167">
        <f t="shared" si="1533"/>
        <v>271299.98899881309</v>
      </c>
      <c r="I7057" s="168">
        <f t="shared" si="1534"/>
        <v>822178.69713152642</v>
      </c>
      <c r="J7057" s="168">
        <f t="shared" si="1536"/>
        <v>749734.98806642019</v>
      </c>
      <c r="K7057" s="94"/>
      <c r="L7057" s="265">
        <f t="shared" si="1535"/>
        <v>313309.16607778019</v>
      </c>
      <c r="M7057" s="265">
        <f>$G7057*NonHospFrac+theModel!$H7057*NonHospFrac</f>
        <v>508869.53105374624</v>
      </c>
      <c r="N7057" s="266">
        <f t="shared" si="1537"/>
        <v>822178.69713152642</v>
      </c>
      <c r="O7057" s="158"/>
      <c r="P7057" s="265">
        <f t="shared" si="1538"/>
        <v>285702.90705652745</v>
      </c>
      <c r="Q7057" s="265">
        <f t="shared" si="1539"/>
        <v>508867.97080312722</v>
      </c>
      <c r="R7057" s="266">
        <f t="shared" si="1540"/>
        <v>794570.8778596546</v>
      </c>
    </row>
    <row r="7058" spans="1:18" x14ac:dyDescent="0.25">
      <c r="A7058" s="81">
        <v>7027</v>
      </c>
      <c r="B7058" s="93">
        <f t="shared" si="1529"/>
        <v>1.2877480811798319E-58</v>
      </c>
      <c r="C7058" s="178">
        <f t="shared" si="1530"/>
        <v>1.2848431432888336E-58</v>
      </c>
      <c r="D7058" s="165">
        <f t="shared" si="1531"/>
        <v>2.2558277767625785E-3</v>
      </c>
      <c r="E7058" s="166">
        <f t="shared" si="1541"/>
        <v>24.291375447755232</v>
      </c>
      <c r="F7058" s="167">
        <f t="shared" si="1542"/>
        <v>15.853957615087458</v>
      </c>
      <c r="G7058" s="167">
        <f t="shared" si="1532"/>
        <v>550957.1027119268</v>
      </c>
      <c r="H7058" s="167">
        <f t="shared" si="1533"/>
        <v>271299.98899881309</v>
      </c>
      <c r="I7058" s="168">
        <f t="shared" si="1534"/>
        <v>822257.09171073989</v>
      </c>
      <c r="J7058" s="168">
        <f t="shared" si="1536"/>
        <v>749793.85706373188</v>
      </c>
      <c r="K7058" s="94"/>
      <c r="L7058" s="265">
        <f t="shared" si="1535"/>
        <v>313339.04004596267</v>
      </c>
      <c r="M7058" s="265">
        <f>$G7058*NonHospFrac+theModel!$H7058*NonHospFrac</f>
        <v>508918.05166477722</v>
      </c>
      <c r="N7058" s="266">
        <f t="shared" si="1537"/>
        <v>822257.09171073989</v>
      </c>
      <c r="O7058" s="158"/>
      <c r="P7058" s="265">
        <f t="shared" si="1538"/>
        <v>285725.34037488018</v>
      </c>
      <c r="Q7058" s="265">
        <f t="shared" si="1539"/>
        <v>508916.4914141582</v>
      </c>
      <c r="R7058" s="266">
        <f t="shared" si="1540"/>
        <v>794641.83178903838</v>
      </c>
    </row>
    <row r="7059" spans="1:18" x14ac:dyDescent="0.25">
      <c r="A7059" s="81">
        <v>7028</v>
      </c>
      <c r="B7059" s="93">
        <f t="shared" si="1529"/>
        <v>1.263692355606626E-58</v>
      </c>
      <c r="C7059" s="178">
        <f t="shared" si="1530"/>
        <v>1.260841683289566E-58</v>
      </c>
      <c r="D7059" s="165">
        <f t="shared" si="1531"/>
        <v>2.2558277767625785E-3</v>
      </c>
      <c r="E7059" s="166">
        <f t="shared" si="1541"/>
        <v>24.291375447755232</v>
      </c>
      <c r="F7059" s="167">
        <f t="shared" si="1542"/>
        <v>15.85621344286422</v>
      </c>
      <c r="G7059" s="167">
        <f t="shared" si="1532"/>
        <v>551035.49729114014</v>
      </c>
      <c r="H7059" s="167">
        <f t="shared" si="1533"/>
        <v>271299.98899881309</v>
      </c>
      <c r="I7059" s="168">
        <f t="shared" si="1534"/>
        <v>822335.48628995323</v>
      </c>
      <c r="J7059" s="168">
        <f t="shared" si="1536"/>
        <v>749852.72366142727</v>
      </c>
      <c r="K7059" s="94"/>
      <c r="L7059" s="265">
        <f t="shared" si="1535"/>
        <v>313368.91401414503</v>
      </c>
      <c r="M7059" s="265">
        <f>$G7059*NonHospFrac+theModel!$H7059*NonHospFrac</f>
        <v>508966.5722758082</v>
      </c>
      <c r="N7059" s="266">
        <f t="shared" si="1537"/>
        <v>822335.48628995323</v>
      </c>
      <c r="O7059" s="158"/>
      <c r="P7059" s="265">
        <f t="shared" si="1538"/>
        <v>285747.77277880657</v>
      </c>
      <c r="Q7059" s="265">
        <f t="shared" si="1539"/>
        <v>508965.01202518918</v>
      </c>
      <c r="R7059" s="266">
        <f t="shared" si="1540"/>
        <v>794712.78480399575</v>
      </c>
    </row>
    <row r="7060" spans="1:18" x14ac:dyDescent="0.25">
      <c r="A7060" s="81">
        <v>7029</v>
      </c>
      <c r="B7060" s="93">
        <f t="shared" si="1529"/>
        <v>1.2400860020349941E-58</v>
      </c>
      <c r="C7060" s="178">
        <f t="shared" si="1530"/>
        <v>1.2372885815860291E-58</v>
      </c>
      <c r="D7060" s="165">
        <f t="shared" si="1531"/>
        <v>2.2558277767625785E-3</v>
      </c>
      <c r="E7060" s="166">
        <f t="shared" si="1541"/>
        <v>24.291375447755232</v>
      </c>
      <c r="F7060" s="167">
        <f t="shared" si="1542"/>
        <v>15.858469270640983</v>
      </c>
      <c r="G7060" s="167">
        <f t="shared" si="1532"/>
        <v>551113.8918703536</v>
      </c>
      <c r="H7060" s="167">
        <f t="shared" si="1533"/>
        <v>271299.98899881309</v>
      </c>
      <c r="I7060" s="168">
        <f t="shared" si="1534"/>
        <v>822413.88086916669</v>
      </c>
      <c r="J7060" s="168">
        <f t="shared" si="1536"/>
        <v>749911.58785960427</v>
      </c>
      <c r="K7060" s="94"/>
      <c r="L7060" s="265">
        <f t="shared" si="1535"/>
        <v>313398.78798232746</v>
      </c>
      <c r="M7060" s="265">
        <f>$G7060*NonHospFrac+theModel!$H7060*NonHospFrac</f>
        <v>509015.09288683918</v>
      </c>
      <c r="N7060" s="266">
        <f t="shared" si="1537"/>
        <v>822413.88086916669</v>
      </c>
      <c r="O7060" s="158"/>
      <c r="P7060" s="265">
        <f t="shared" si="1538"/>
        <v>285770.2042683441</v>
      </c>
      <c r="Q7060" s="265">
        <f t="shared" si="1539"/>
        <v>509013.53263622016</v>
      </c>
      <c r="R7060" s="266">
        <f t="shared" si="1540"/>
        <v>794783.73690456431</v>
      </c>
    </row>
    <row r="7061" spans="1:18" x14ac:dyDescent="0.25">
      <c r="A7061" s="81">
        <v>7030</v>
      </c>
      <c r="B7061" s="93">
        <f t="shared" si="1529"/>
        <v>1.216920625989707E-58</v>
      </c>
      <c r="C7061" s="178">
        <f t="shared" si="1530"/>
        <v>1.2141754626394841E-58</v>
      </c>
      <c r="D7061" s="165">
        <f t="shared" si="1531"/>
        <v>2.2558277767625785E-3</v>
      </c>
      <c r="E7061" s="166">
        <f t="shared" si="1541"/>
        <v>24.291375447755232</v>
      </c>
      <c r="F7061" s="167">
        <f t="shared" si="1542"/>
        <v>15.860725098417745</v>
      </c>
      <c r="G7061" s="167">
        <f t="shared" si="1532"/>
        <v>551192.28644956695</v>
      </c>
      <c r="H7061" s="167">
        <f t="shared" si="1533"/>
        <v>271299.98899881309</v>
      </c>
      <c r="I7061" s="168">
        <f t="shared" si="1534"/>
        <v>822492.27544838004</v>
      </c>
      <c r="J7061" s="168">
        <f t="shared" si="1536"/>
        <v>749970.44965836057</v>
      </c>
      <c r="K7061" s="94"/>
      <c r="L7061" s="265">
        <f t="shared" si="1535"/>
        <v>313428.66195050988</v>
      </c>
      <c r="M7061" s="265">
        <f>$G7061*NonHospFrac+theModel!$H7061*NonHospFrac</f>
        <v>509063.61349787016</v>
      </c>
      <c r="N7061" s="266">
        <f t="shared" si="1537"/>
        <v>822492.27544838004</v>
      </c>
      <c r="O7061" s="158"/>
      <c r="P7061" s="265">
        <f t="shared" si="1538"/>
        <v>285792.63484352996</v>
      </c>
      <c r="Q7061" s="265">
        <f t="shared" si="1539"/>
        <v>509062.05324725114</v>
      </c>
      <c r="R7061" s="266">
        <f t="shared" si="1540"/>
        <v>794854.6880907811</v>
      </c>
    </row>
    <row r="7062" spans="1:18" x14ac:dyDescent="0.25">
      <c r="A7062" s="81">
        <v>7031</v>
      </c>
      <c r="B7062" s="93">
        <f t="shared" si="1529"/>
        <v>1.194187989807909E-58</v>
      </c>
      <c r="C7062" s="178">
        <f t="shared" si="1530"/>
        <v>1.191494107369824E-58</v>
      </c>
      <c r="D7062" s="165">
        <f t="shared" si="1531"/>
        <v>2.2558277767625785E-3</v>
      </c>
      <c r="E7062" s="166">
        <f t="shared" si="1541"/>
        <v>24.291375447755232</v>
      </c>
      <c r="F7062" s="167">
        <f t="shared" si="1542"/>
        <v>15.862980926194508</v>
      </c>
      <c r="G7062" s="167">
        <f t="shared" si="1532"/>
        <v>551270.68102878041</v>
      </c>
      <c r="H7062" s="167">
        <f t="shared" si="1533"/>
        <v>271299.98899881309</v>
      </c>
      <c r="I7062" s="168">
        <f t="shared" si="1534"/>
        <v>822570.6700275935</v>
      </c>
      <c r="J7062" s="168">
        <f t="shared" si="1536"/>
        <v>750029.30905779416</v>
      </c>
      <c r="K7062" s="94"/>
      <c r="L7062" s="265">
        <f t="shared" si="1535"/>
        <v>313458.5359186923</v>
      </c>
      <c r="M7062" s="265">
        <f>$G7062*NonHospFrac+theModel!$H7062*NonHospFrac</f>
        <v>509112.13410890114</v>
      </c>
      <c r="N7062" s="266">
        <f t="shared" si="1537"/>
        <v>822570.67002759338</v>
      </c>
      <c r="O7062" s="158"/>
      <c r="P7062" s="265">
        <f t="shared" si="1538"/>
        <v>285815.06450440141</v>
      </c>
      <c r="Q7062" s="265">
        <f t="shared" si="1539"/>
        <v>509110.57385828212</v>
      </c>
      <c r="R7062" s="266">
        <f t="shared" si="1540"/>
        <v>794925.63836268359</v>
      </c>
    </row>
    <row r="7063" spans="1:18" x14ac:dyDescent="0.25">
      <c r="A7063" s="81">
        <v>7032</v>
      </c>
      <c r="B7063" s="93">
        <f t="shared" si="1529"/>
        <v>1.1718800097103437E-58</v>
      </c>
      <c r="C7063" s="178">
        <f t="shared" si="1530"/>
        <v>1.1692364502334062E-58</v>
      </c>
      <c r="D7063" s="165">
        <f t="shared" si="1531"/>
        <v>2.2558277767625785E-3</v>
      </c>
      <c r="E7063" s="166">
        <f t="shared" si="1541"/>
        <v>24.291375447755232</v>
      </c>
      <c r="F7063" s="167">
        <f t="shared" si="1542"/>
        <v>15.865236753971271</v>
      </c>
      <c r="G7063" s="167">
        <f t="shared" si="1532"/>
        <v>551349.07560799387</v>
      </c>
      <c r="H7063" s="167">
        <f t="shared" si="1533"/>
        <v>271299.98899881309</v>
      </c>
      <c r="I7063" s="168">
        <f t="shared" si="1534"/>
        <v>822649.06460680696</v>
      </c>
      <c r="J7063" s="168">
        <f t="shared" si="1536"/>
        <v>750088.16605800274</v>
      </c>
      <c r="K7063" s="94"/>
      <c r="L7063" s="265">
        <f t="shared" si="1535"/>
        <v>313488.40988687472</v>
      </c>
      <c r="M7063" s="265">
        <f>$G7063*NonHospFrac+theModel!$H7063*NonHospFrac</f>
        <v>509160.65471993224</v>
      </c>
      <c r="N7063" s="266">
        <f t="shared" si="1537"/>
        <v>822649.06460680696</v>
      </c>
      <c r="O7063" s="158"/>
      <c r="P7063" s="265">
        <f t="shared" si="1538"/>
        <v>285837.4932509957</v>
      </c>
      <c r="Q7063" s="265">
        <f t="shared" si="1539"/>
        <v>509159.09446931322</v>
      </c>
      <c r="R7063" s="266">
        <f t="shared" si="1540"/>
        <v>794996.58772030892</v>
      </c>
    </row>
    <row r="7064" spans="1:18" x14ac:dyDescent="0.25">
      <c r="A7064" s="81">
        <v>7033</v>
      </c>
      <c r="B7064" s="93">
        <f t="shared" si="1529"/>
        <v>1.149988752926228E-58</v>
      </c>
      <c r="C7064" s="178">
        <f t="shared" si="1530"/>
        <v>1.1473945763544125E-58</v>
      </c>
      <c r="D7064" s="165">
        <f t="shared" si="1531"/>
        <v>2.2558277767625785E-3</v>
      </c>
      <c r="E7064" s="166">
        <f t="shared" si="1541"/>
        <v>24.291375447755232</v>
      </c>
      <c r="F7064" s="167">
        <f t="shared" si="1542"/>
        <v>15.867492581748033</v>
      </c>
      <c r="G7064" s="167">
        <f t="shared" si="1532"/>
        <v>551427.47018720722</v>
      </c>
      <c r="H7064" s="167">
        <f t="shared" si="1533"/>
        <v>271299.98899881309</v>
      </c>
      <c r="I7064" s="168">
        <f t="shared" si="1534"/>
        <v>822727.45918602031</v>
      </c>
      <c r="J7064" s="168">
        <f t="shared" si="1536"/>
        <v>750147.02065908408</v>
      </c>
      <c r="K7064" s="94"/>
      <c r="L7064" s="265">
        <f t="shared" si="1535"/>
        <v>313518.28385505715</v>
      </c>
      <c r="M7064" s="265">
        <f>$G7064*NonHospFrac+theModel!$H7064*NonHospFrac</f>
        <v>509209.1753309631</v>
      </c>
      <c r="N7064" s="266">
        <f t="shared" si="1537"/>
        <v>822727.45918602031</v>
      </c>
      <c r="O7064" s="158"/>
      <c r="P7064" s="265">
        <f t="shared" si="1538"/>
        <v>285859.92108335014</v>
      </c>
      <c r="Q7064" s="265">
        <f t="shared" si="1539"/>
        <v>509207.61508034408</v>
      </c>
      <c r="R7064" s="266">
        <f t="shared" si="1540"/>
        <v>795067.53616369423</v>
      </c>
    </row>
    <row r="7065" spans="1:18" x14ac:dyDescent="0.25">
      <c r="A7065" s="81">
        <v>7034</v>
      </c>
      <c r="B7065" s="93">
        <f t="shared" si="1529"/>
        <v>1.1285064348727139E-58</v>
      </c>
      <c r="C7065" s="178">
        <f t="shared" si="1530"/>
        <v>1.1259607187106727E-58</v>
      </c>
      <c r="D7065" s="165">
        <f t="shared" si="1531"/>
        <v>2.2558277767625785E-3</v>
      </c>
      <c r="E7065" s="166">
        <f t="shared" si="1541"/>
        <v>24.291375447755232</v>
      </c>
      <c r="F7065" s="167">
        <f t="shared" si="1542"/>
        <v>15.869748409524796</v>
      </c>
      <c r="G7065" s="167">
        <f t="shared" si="1532"/>
        <v>551505.86476642068</v>
      </c>
      <c r="H7065" s="167">
        <f t="shared" si="1533"/>
        <v>271299.98899881309</v>
      </c>
      <c r="I7065" s="168">
        <f t="shared" si="1534"/>
        <v>822805.85376523377</v>
      </c>
      <c r="J7065" s="168">
        <f t="shared" si="1536"/>
        <v>750205.8728611361</v>
      </c>
      <c r="K7065" s="94"/>
      <c r="L7065" s="265">
        <f t="shared" si="1535"/>
        <v>313548.15782323957</v>
      </c>
      <c r="M7065" s="265">
        <f>$G7065*NonHospFrac+theModel!$H7065*NonHospFrac</f>
        <v>509257.6959419942</v>
      </c>
      <c r="N7065" s="266">
        <f t="shared" si="1537"/>
        <v>822805.85376523377</v>
      </c>
      <c r="O7065" s="158"/>
      <c r="P7065" s="265">
        <f t="shared" si="1538"/>
        <v>285882.34800150199</v>
      </c>
      <c r="Q7065" s="265">
        <f t="shared" si="1539"/>
        <v>509256.13569137518</v>
      </c>
      <c r="R7065" s="266">
        <f t="shared" si="1540"/>
        <v>795138.48369287723</v>
      </c>
    </row>
    <row r="7066" spans="1:18" x14ac:dyDescent="0.25">
      <c r="A7066" s="81">
        <v>7035</v>
      </c>
      <c r="B7066" s="93">
        <f t="shared" si="1529"/>
        <v>1.1074254163865024E-58</v>
      </c>
      <c r="C7066" s="178">
        <f t="shared" si="1530"/>
        <v>1.1049272553715249E-58</v>
      </c>
      <c r="D7066" s="165">
        <f t="shared" si="1531"/>
        <v>2.2558277767625785E-3</v>
      </c>
      <c r="E7066" s="166">
        <f t="shared" si="1541"/>
        <v>24.291375447755232</v>
      </c>
      <c r="F7066" s="167">
        <f t="shared" si="1542"/>
        <v>15.872004237301558</v>
      </c>
      <c r="G7066" s="167">
        <f t="shared" si="1532"/>
        <v>551584.25934563414</v>
      </c>
      <c r="H7066" s="167">
        <f t="shared" si="1533"/>
        <v>271299.98899881309</v>
      </c>
      <c r="I7066" s="168">
        <f t="shared" si="1534"/>
        <v>822884.24834444723</v>
      </c>
      <c r="J7066" s="168">
        <f t="shared" si="1536"/>
        <v>750264.72266425646</v>
      </c>
      <c r="K7066" s="94"/>
      <c r="L7066" s="265">
        <f t="shared" si="1535"/>
        <v>313578.03179142205</v>
      </c>
      <c r="M7066" s="265">
        <f>$G7066*NonHospFrac+theModel!$H7066*NonHospFrac</f>
        <v>509306.21655302518</v>
      </c>
      <c r="N7066" s="266">
        <f t="shared" si="1537"/>
        <v>822884.24834444723</v>
      </c>
      <c r="O7066" s="158"/>
      <c r="P7066" s="265">
        <f t="shared" si="1538"/>
        <v>285904.77400548855</v>
      </c>
      <c r="Q7066" s="265">
        <f t="shared" si="1539"/>
        <v>509304.65630240616</v>
      </c>
      <c r="R7066" s="266">
        <f t="shared" si="1540"/>
        <v>795209.43030789471</v>
      </c>
    </row>
    <row r="7067" spans="1:18" x14ac:dyDescent="0.25">
      <c r="A7067" s="81">
        <v>7036</v>
      </c>
      <c r="B7067" s="93">
        <f t="shared" si="1529"/>
        <v>1.0867382010073738E-58</v>
      </c>
      <c r="C7067" s="178">
        <f t="shared" si="1530"/>
        <v>1.0842867067874724E-58</v>
      </c>
      <c r="D7067" s="165">
        <f t="shared" si="1531"/>
        <v>2.2558277767625785E-3</v>
      </c>
      <c r="E7067" s="166">
        <f t="shared" si="1541"/>
        <v>24.291375447755232</v>
      </c>
      <c r="F7067" s="167">
        <f t="shared" si="1542"/>
        <v>15.874260065078321</v>
      </c>
      <c r="G7067" s="167">
        <f t="shared" si="1532"/>
        <v>551662.65392484749</v>
      </c>
      <c r="H7067" s="167">
        <f t="shared" si="1533"/>
        <v>271299.98899881309</v>
      </c>
      <c r="I7067" s="168">
        <f t="shared" si="1534"/>
        <v>822962.64292366058</v>
      </c>
      <c r="J7067" s="168">
        <f t="shared" si="1536"/>
        <v>750323.57006854296</v>
      </c>
      <c r="K7067" s="94"/>
      <c r="L7067" s="265">
        <f t="shared" si="1535"/>
        <v>313607.90575960441</v>
      </c>
      <c r="M7067" s="265">
        <f>$G7067*NonHospFrac+theModel!$H7067*NonHospFrac</f>
        <v>509354.73716405616</v>
      </c>
      <c r="N7067" s="266">
        <f t="shared" si="1537"/>
        <v>822962.64292366058</v>
      </c>
      <c r="O7067" s="158"/>
      <c r="P7067" s="265">
        <f t="shared" si="1538"/>
        <v>285927.19909534696</v>
      </c>
      <c r="Q7067" s="265">
        <f t="shared" si="1539"/>
        <v>509353.17691343714</v>
      </c>
      <c r="R7067" s="266">
        <f t="shared" si="1540"/>
        <v>795280.37600878417</v>
      </c>
    </row>
    <row r="7068" spans="1:18" x14ac:dyDescent="0.25">
      <c r="A7068" s="81">
        <v>7037</v>
      </c>
      <c r="B7068" s="93">
        <f t="shared" si="1529"/>
        <v>1.0664374323124282E-58</v>
      </c>
      <c r="C7068" s="178">
        <f t="shared" si="1530"/>
        <v>1.0640317331304384E-58</v>
      </c>
      <c r="D7068" s="165">
        <f t="shared" si="1531"/>
        <v>2.2558277767625785E-3</v>
      </c>
      <c r="E7068" s="166">
        <f t="shared" si="1541"/>
        <v>24.291375447755232</v>
      </c>
      <c r="F7068" s="167">
        <f t="shared" si="1542"/>
        <v>15.876515892855084</v>
      </c>
      <c r="G7068" s="167">
        <f t="shared" si="1532"/>
        <v>551741.04850406095</v>
      </c>
      <c r="H7068" s="167">
        <f t="shared" si="1533"/>
        <v>271299.98899881309</v>
      </c>
      <c r="I7068" s="168">
        <f t="shared" si="1534"/>
        <v>823041.03750287404</v>
      </c>
      <c r="J7068" s="168">
        <f t="shared" si="1536"/>
        <v>750382.4150740935</v>
      </c>
      <c r="K7068" s="94"/>
      <c r="L7068" s="265">
        <f t="shared" si="1535"/>
        <v>313637.7797277869</v>
      </c>
      <c r="M7068" s="265">
        <f>$G7068*NonHospFrac+theModel!$H7068*NonHospFrac</f>
        <v>509403.25777508714</v>
      </c>
      <c r="N7068" s="266">
        <f t="shared" si="1537"/>
        <v>823041.03750287404</v>
      </c>
      <c r="O7068" s="158"/>
      <c r="P7068" s="265">
        <f t="shared" si="1538"/>
        <v>285949.6232711146</v>
      </c>
      <c r="Q7068" s="265">
        <f t="shared" si="1539"/>
        <v>509401.69752446812</v>
      </c>
      <c r="R7068" s="266">
        <f t="shared" si="1540"/>
        <v>795351.32079558272</v>
      </c>
    </row>
    <row r="7069" spans="1:18" x14ac:dyDescent="0.25">
      <c r="A7069" s="81">
        <v>7038</v>
      </c>
      <c r="B7069" s="93">
        <f t="shared" si="1529"/>
        <v>1.046515891300124E-58</v>
      </c>
      <c r="C7069" s="178">
        <f t="shared" si="1530"/>
        <v>1.0441551316837057E-58</v>
      </c>
      <c r="D7069" s="165">
        <f t="shared" si="1531"/>
        <v>2.2558277767625785E-3</v>
      </c>
      <c r="E7069" s="166">
        <f t="shared" si="1541"/>
        <v>24.291375447755232</v>
      </c>
      <c r="F7069" s="167">
        <f t="shared" si="1542"/>
        <v>15.878771720631846</v>
      </c>
      <c r="G7069" s="167">
        <f t="shared" si="1532"/>
        <v>551819.44308327441</v>
      </c>
      <c r="H7069" s="167">
        <f t="shared" si="1533"/>
        <v>271299.98899881309</v>
      </c>
      <c r="I7069" s="168">
        <f t="shared" si="1534"/>
        <v>823119.4320820875</v>
      </c>
      <c r="J7069" s="168">
        <f t="shared" si="1536"/>
        <v>750441.25768100575</v>
      </c>
      <c r="K7069" s="94"/>
      <c r="L7069" s="265">
        <f t="shared" si="1535"/>
        <v>313667.65369596932</v>
      </c>
      <c r="M7069" s="265">
        <f>$G7069*NonHospFrac+theModel!$H7069*NonHospFrac</f>
        <v>509451.77838611812</v>
      </c>
      <c r="N7069" s="266">
        <f t="shared" si="1537"/>
        <v>823119.4320820875</v>
      </c>
      <c r="O7069" s="158"/>
      <c r="P7069" s="265">
        <f t="shared" si="1538"/>
        <v>285972.04653282865</v>
      </c>
      <c r="Q7069" s="265">
        <f t="shared" si="1539"/>
        <v>509450.2181354991</v>
      </c>
      <c r="R7069" s="266">
        <f t="shared" si="1540"/>
        <v>795422.26466832776</v>
      </c>
    </row>
    <row r="7070" spans="1:18" x14ac:dyDescent="0.25">
      <c r="A7070" s="81">
        <v>7039</v>
      </c>
      <c r="B7070" s="93">
        <f t="shared" si="1529"/>
        <v>1.0269664938231832E-58</v>
      </c>
      <c r="C7070" s="178">
        <f t="shared" si="1530"/>
        <v>1.0246498342806123E-58</v>
      </c>
      <c r="D7070" s="165">
        <f t="shared" si="1531"/>
        <v>2.2558277767625785E-3</v>
      </c>
      <c r="E7070" s="166">
        <f t="shared" si="1541"/>
        <v>24.291375447755232</v>
      </c>
      <c r="F7070" s="167">
        <f t="shared" si="1542"/>
        <v>15.881027548408609</v>
      </c>
      <c r="G7070" s="167">
        <f t="shared" si="1532"/>
        <v>551897.83766248787</v>
      </c>
      <c r="H7070" s="167">
        <f t="shared" si="1533"/>
        <v>271299.98899881309</v>
      </c>
      <c r="I7070" s="168">
        <f t="shared" si="1534"/>
        <v>823197.82666130096</v>
      </c>
      <c r="J7070" s="168">
        <f t="shared" si="1536"/>
        <v>750500.0978893775</v>
      </c>
      <c r="K7070" s="94"/>
      <c r="L7070" s="265">
        <f t="shared" si="1535"/>
        <v>313697.52766415174</v>
      </c>
      <c r="M7070" s="265">
        <f>$G7070*NonHospFrac+theModel!$H7070*NonHospFrac</f>
        <v>509500.29899714922</v>
      </c>
      <c r="N7070" s="266">
        <f t="shared" si="1537"/>
        <v>823197.82666130096</v>
      </c>
      <c r="O7070" s="158"/>
      <c r="P7070" s="265">
        <f t="shared" si="1538"/>
        <v>285994.46888052643</v>
      </c>
      <c r="Q7070" s="265">
        <f t="shared" si="1539"/>
        <v>509498.7387465302</v>
      </c>
      <c r="R7070" s="266">
        <f t="shared" si="1540"/>
        <v>795493.20762705663</v>
      </c>
    </row>
    <row r="7071" spans="1:18" x14ac:dyDescent="0.25">
      <c r="A7071" s="81">
        <v>7040</v>
      </c>
      <c r="B7071" s="93">
        <f t="shared" ref="B7071:B7134" si="1543">Constant*EXP(PowerTerm*(A7071)/7)</f>
        <v>1.0077822880694532E-58</v>
      </c>
      <c r="C7071" s="178">
        <f t="shared" ref="C7071:C7134" si="1544">(1-theFloor)*B7071</f>
        <v>1.0055089047910967E-58</v>
      </c>
      <c r="D7071" s="165">
        <f t="shared" ref="D7071:D7134" si="1545">theFloor</f>
        <v>2.2558277767625785E-3</v>
      </c>
      <c r="E7071" s="166">
        <f t="shared" si="1541"/>
        <v>24.291375447755232</v>
      </c>
      <c r="F7071" s="167">
        <f t="shared" si="1542"/>
        <v>15.883283376185371</v>
      </c>
      <c r="G7071" s="167">
        <f t="shared" ref="G7071:G7134" si="1546">$B$22*F7071*totInfected/365.25</f>
        <v>551976.23224170122</v>
      </c>
      <c r="H7071" s="167">
        <f t="shared" ref="H7071:H7134" si="1547">lostQALYs_Injured*E7071*totInfected/365.25</f>
        <v>271299.98899881309</v>
      </c>
      <c r="I7071" s="168">
        <f t="shared" ref="I7071:I7134" si="1548">H7071+G7071</f>
        <v>823276.22124051431</v>
      </c>
      <c r="J7071" s="168">
        <f t="shared" si="1536"/>
        <v>750558.93569930643</v>
      </c>
      <c r="K7071" s="94"/>
      <c r="L7071" s="265">
        <f t="shared" ref="L7071:L7134" si="1549">$G7071*HospFrac+$H7071*HospFrac</f>
        <v>313727.40163233411</v>
      </c>
      <c r="M7071" s="265">
        <f>$G7071*NonHospFrac+theModel!$H7071*NonHospFrac</f>
        <v>509548.81960818009</v>
      </c>
      <c r="N7071" s="266">
        <f t="shared" si="1537"/>
        <v>823276.22124051419</v>
      </c>
      <c r="O7071" s="158"/>
      <c r="P7071" s="265">
        <f t="shared" si="1538"/>
        <v>286016.89031424513</v>
      </c>
      <c r="Q7071" s="265">
        <f t="shared" si="1539"/>
        <v>509547.25935756107</v>
      </c>
      <c r="R7071" s="266">
        <f t="shared" si="1540"/>
        <v>795564.14967180626</v>
      </c>
    </row>
    <row r="7072" spans="1:18" x14ac:dyDescent="0.25">
      <c r="A7072" s="81">
        <v>7041</v>
      </c>
      <c r="B7072" s="93">
        <f t="shared" si="1543"/>
        <v>9.8895645208982519E-59</v>
      </c>
      <c r="C7072" s="178">
        <f t="shared" si="1544"/>
        <v>9.8672553665519243E-59</v>
      </c>
      <c r="D7072" s="165">
        <f t="shared" si="1545"/>
        <v>2.2558277767625785E-3</v>
      </c>
      <c r="E7072" s="166">
        <f t="shared" si="1541"/>
        <v>24.291375447755232</v>
      </c>
      <c r="F7072" s="167">
        <f t="shared" si="1542"/>
        <v>15.885539203962134</v>
      </c>
      <c r="G7072" s="167">
        <f t="shared" si="1546"/>
        <v>552054.62682091468</v>
      </c>
      <c r="H7072" s="167">
        <f t="shared" si="1547"/>
        <v>271299.98899881309</v>
      </c>
      <c r="I7072" s="168">
        <f t="shared" si="1548"/>
        <v>823354.61581972777</v>
      </c>
      <c r="J7072" s="168">
        <f t="shared" ref="J7072:J7135" si="1550">J7071+(I7072-I7071)/(1+discountDaily)^A7072</f>
        <v>750617.77111089055</v>
      </c>
      <c r="K7072" s="94"/>
      <c r="L7072" s="265">
        <f t="shared" si="1549"/>
        <v>313757.27560051659</v>
      </c>
      <c r="M7072" s="265">
        <f>$G7072*NonHospFrac+theModel!$H7072*NonHospFrac</f>
        <v>509597.34021921118</v>
      </c>
      <c r="N7072" s="266">
        <f t="shared" ref="N7072:N7135" si="1551">L7072+M7072</f>
        <v>823354.61581972777</v>
      </c>
      <c r="O7072" s="158"/>
      <c r="P7072" s="265">
        <f t="shared" ref="P7072:P7135" si="1552">P7071+(L7072-L7071)/(1+discountDaily)^A7072</f>
        <v>286039.31083402212</v>
      </c>
      <c r="Q7072" s="265">
        <f t="shared" ref="Q7072:Q7135" si="1553">Q7071+(M7072-M7071)/(1+discountDaily)^B7072</f>
        <v>509595.77996859216</v>
      </c>
      <c r="R7072" s="266">
        <f t="shared" ref="R7072:R7135" si="1554">P7072+Q7072</f>
        <v>795635.09080261434</v>
      </c>
    </row>
    <row r="7073" spans="1:18" x14ac:dyDescent="0.25">
      <c r="A7073" s="81">
        <v>7042</v>
      </c>
      <c r="B7073" s="93">
        <f t="shared" si="1543"/>
        <v>9.7048229137233205E-59</v>
      </c>
      <c r="C7073" s="178">
        <f t="shared" si="1544"/>
        <v>9.6829305046259807E-59</v>
      </c>
      <c r="D7073" s="165">
        <f t="shared" si="1545"/>
        <v>2.2558277767625785E-3</v>
      </c>
      <c r="E7073" s="166">
        <f t="shared" ref="E7073:E7136" si="1555">C7073+E7072</f>
        <v>24.291375447755232</v>
      </c>
      <c r="F7073" s="167">
        <f t="shared" ref="F7073:F7136" si="1556">D7073+F7072</f>
        <v>15.887795031738897</v>
      </c>
      <c r="G7073" s="167">
        <f t="shared" si="1546"/>
        <v>552133.02140012803</v>
      </c>
      <c r="H7073" s="167">
        <f t="shared" si="1547"/>
        <v>271299.98899881309</v>
      </c>
      <c r="I7073" s="168">
        <f t="shared" si="1548"/>
        <v>823433.01039894111</v>
      </c>
      <c r="J7073" s="168">
        <f t="shared" si="1550"/>
        <v>750676.60412422731</v>
      </c>
      <c r="K7073" s="94"/>
      <c r="L7073" s="265">
        <f t="shared" si="1549"/>
        <v>313787.14956869895</v>
      </c>
      <c r="M7073" s="265">
        <f>$G7073*NonHospFrac+theModel!$H7073*NonHospFrac</f>
        <v>509645.86083024205</v>
      </c>
      <c r="N7073" s="266">
        <f t="shared" si="1551"/>
        <v>823433.010398941</v>
      </c>
      <c r="O7073" s="158"/>
      <c r="P7073" s="265">
        <f t="shared" si="1552"/>
        <v>286061.73043989454</v>
      </c>
      <c r="Q7073" s="265">
        <f t="shared" si="1553"/>
        <v>509644.30057962303</v>
      </c>
      <c r="R7073" s="266">
        <f t="shared" si="1554"/>
        <v>795706.03101951757</v>
      </c>
    </row>
    <row r="7074" spans="1:18" x14ac:dyDescent="0.25">
      <c r="A7074" s="81">
        <v>7043</v>
      </c>
      <c r="B7074" s="93">
        <f t="shared" si="1543"/>
        <v>9.5235323646156531E-59</v>
      </c>
      <c r="C7074" s="178">
        <f t="shared" si="1544"/>
        <v>9.5020489157746548E-59</v>
      </c>
      <c r="D7074" s="165">
        <f t="shared" si="1545"/>
        <v>2.2558277767625785E-3</v>
      </c>
      <c r="E7074" s="166">
        <f t="shared" si="1555"/>
        <v>24.291375447755232</v>
      </c>
      <c r="F7074" s="167">
        <f t="shared" si="1556"/>
        <v>15.890050859515659</v>
      </c>
      <c r="G7074" s="167">
        <f t="shared" si="1546"/>
        <v>552211.4159793416</v>
      </c>
      <c r="H7074" s="167">
        <f t="shared" si="1547"/>
        <v>271299.98899881309</v>
      </c>
      <c r="I7074" s="168">
        <f t="shared" si="1548"/>
        <v>823511.40497815469</v>
      </c>
      <c r="J7074" s="168">
        <f t="shared" si="1550"/>
        <v>750735.43473941484</v>
      </c>
      <c r="K7074" s="94"/>
      <c r="L7074" s="265">
        <f t="shared" si="1549"/>
        <v>313817.02353688143</v>
      </c>
      <c r="M7074" s="265">
        <f>$G7074*NonHospFrac+theModel!$H7074*NonHospFrac</f>
        <v>509694.38144127314</v>
      </c>
      <c r="N7074" s="266">
        <f t="shared" si="1551"/>
        <v>823511.40497815458</v>
      </c>
      <c r="O7074" s="158"/>
      <c r="P7074" s="265">
        <f t="shared" si="1552"/>
        <v>286084.14913189976</v>
      </c>
      <c r="Q7074" s="265">
        <f t="shared" si="1553"/>
        <v>509692.82119065413</v>
      </c>
      <c r="R7074" s="266">
        <f t="shared" si="1554"/>
        <v>795776.97032255388</v>
      </c>
    </row>
    <row r="7075" spans="1:18" x14ac:dyDescent="0.25">
      <c r="A7075" s="81">
        <v>7044</v>
      </c>
      <c r="B7075" s="93">
        <f t="shared" si="1543"/>
        <v>9.3456284062256066E-59</v>
      </c>
      <c r="C7075" s="178">
        <f t="shared" si="1544"/>
        <v>9.3245462780755411E-59</v>
      </c>
      <c r="D7075" s="165">
        <f t="shared" si="1545"/>
        <v>2.2558277767625785E-3</v>
      </c>
      <c r="E7075" s="166">
        <f t="shared" si="1555"/>
        <v>24.291375447755232</v>
      </c>
      <c r="F7075" s="167">
        <f t="shared" si="1556"/>
        <v>15.892306687292422</v>
      </c>
      <c r="G7075" s="167">
        <f t="shared" si="1546"/>
        <v>552289.81055855495</v>
      </c>
      <c r="H7075" s="167">
        <f t="shared" si="1547"/>
        <v>271299.98899881309</v>
      </c>
      <c r="I7075" s="168">
        <f t="shared" si="1548"/>
        <v>823589.79955736804</v>
      </c>
      <c r="J7075" s="168">
        <f t="shared" si="1550"/>
        <v>750794.26295655046</v>
      </c>
      <c r="K7075" s="94"/>
      <c r="L7075" s="265">
        <f t="shared" si="1549"/>
        <v>313846.89750506385</v>
      </c>
      <c r="M7075" s="265">
        <f>$G7075*NonHospFrac+theModel!$H7075*NonHospFrac</f>
        <v>509742.90205230413</v>
      </c>
      <c r="N7075" s="266">
        <f t="shared" si="1551"/>
        <v>823589.79955736804</v>
      </c>
      <c r="O7075" s="158"/>
      <c r="P7075" s="265">
        <f t="shared" si="1552"/>
        <v>286106.56691007491</v>
      </c>
      <c r="Q7075" s="265">
        <f t="shared" si="1553"/>
        <v>509741.34180168511</v>
      </c>
      <c r="R7075" s="266">
        <f t="shared" si="1554"/>
        <v>795847.90871176007</v>
      </c>
    </row>
    <row r="7076" spans="1:18" x14ac:dyDescent="0.25">
      <c r="A7076" s="81">
        <v>7045</v>
      </c>
      <c r="B7076" s="93">
        <f t="shared" si="1543"/>
        <v>9.171047775483233E-59</v>
      </c>
      <c r="C7076" s="178">
        <f t="shared" si="1544"/>
        <v>9.1503594711692817E-59</v>
      </c>
      <c r="D7076" s="165">
        <f t="shared" si="1545"/>
        <v>2.2558277767625785E-3</v>
      </c>
      <c r="E7076" s="166">
        <f t="shared" si="1555"/>
        <v>24.291375447755232</v>
      </c>
      <c r="F7076" s="167">
        <f t="shared" si="1556"/>
        <v>15.894562515069184</v>
      </c>
      <c r="G7076" s="167">
        <f t="shared" si="1546"/>
        <v>552368.20513776829</v>
      </c>
      <c r="H7076" s="167">
        <f t="shared" si="1547"/>
        <v>271299.98899881309</v>
      </c>
      <c r="I7076" s="168">
        <f t="shared" si="1548"/>
        <v>823668.19413658138</v>
      </c>
      <c r="J7076" s="168">
        <f t="shared" si="1550"/>
        <v>750853.08877573221</v>
      </c>
      <c r="K7076" s="94"/>
      <c r="L7076" s="265">
        <f t="shared" si="1549"/>
        <v>313876.77147324628</v>
      </c>
      <c r="M7076" s="265">
        <f>$G7076*NonHospFrac+theModel!$H7076*NonHospFrac</f>
        <v>509791.42266333511</v>
      </c>
      <c r="N7076" s="266">
        <f t="shared" si="1551"/>
        <v>823668.19413658138</v>
      </c>
      <c r="O7076" s="158"/>
      <c r="P7076" s="265">
        <f t="shared" si="1552"/>
        <v>286128.9837744573</v>
      </c>
      <c r="Q7076" s="265">
        <f t="shared" si="1553"/>
        <v>509789.86241271609</v>
      </c>
      <c r="R7076" s="266">
        <f t="shared" si="1554"/>
        <v>795918.84618717339</v>
      </c>
    </row>
    <row r="7077" spans="1:18" x14ac:dyDescent="0.25">
      <c r="A7077" s="81">
        <v>7046</v>
      </c>
      <c r="B7077" s="93">
        <f t="shared" si="1543"/>
        <v>8.9997283911017892E-59</v>
      </c>
      <c r="C7077" s="178">
        <f t="shared" si="1544"/>
        <v>8.979426553813822E-59</v>
      </c>
      <c r="D7077" s="165">
        <f t="shared" si="1545"/>
        <v>2.2558277767625785E-3</v>
      </c>
      <c r="E7077" s="166">
        <f t="shared" si="1555"/>
        <v>24.291375447755232</v>
      </c>
      <c r="F7077" s="167">
        <f t="shared" si="1556"/>
        <v>15.896818342845947</v>
      </c>
      <c r="G7077" s="167">
        <f t="shared" si="1546"/>
        <v>552446.59971698176</v>
      </c>
      <c r="H7077" s="167">
        <f t="shared" si="1547"/>
        <v>271299.98899881309</v>
      </c>
      <c r="I7077" s="168">
        <f t="shared" si="1548"/>
        <v>823746.58871579485</v>
      </c>
      <c r="J7077" s="168">
        <f t="shared" si="1550"/>
        <v>750911.91219705786</v>
      </c>
      <c r="K7077" s="94"/>
      <c r="L7077" s="265">
        <f t="shared" si="1549"/>
        <v>313906.6454414287</v>
      </c>
      <c r="M7077" s="265">
        <f>$G7077*NonHospFrac+theModel!$H7077*NonHospFrac</f>
        <v>509839.94327436609</v>
      </c>
      <c r="N7077" s="266">
        <f t="shared" si="1551"/>
        <v>823746.58871579473</v>
      </c>
      <c r="O7077" s="158"/>
      <c r="P7077" s="265">
        <f t="shared" si="1552"/>
        <v>286151.39972508413</v>
      </c>
      <c r="Q7077" s="265">
        <f t="shared" si="1553"/>
        <v>509838.38302374707</v>
      </c>
      <c r="R7077" s="266">
        <f t="shared" si="1554"/>
        <v>795989.7827488312</v>
      </c>
    </row>
    <row r="7078" spans="1:18" x14ac:dyDescent="0.25">
      <c r="A7078" s="81">
        <v>7047</v>
      </c>
      <c r="B7078" s="93">
        <f t="shared" si="1543"/>
        <v>8.8316093315014778E-59</v>
      </c>
      <c r="C7078" s="178">
        <f t="shared" si="1544"/>
        <v>8.8116867418579613E-59</v>
      </c>
      <c r="D7078" s="165">
        <f t="shared" si="1545"/>
        <v>2.2558277767625785E-3</v>
      </c>
      <c r="E7078" s="166">
        <f t="shared" si="1555"/>
        <v>24.291375447755232</v>
      </c>
      <c r="F7078" s="167">
        <f t="shared" si="1556"/>
        <v>15.899074170622709</v>
      </c>
      <c r="G7078" s="167">
        <f t="shared" si="1546"/>
        <v>552524.99429619522</v>
      </c>
      <c r="H7078" s="167">
        <f t="shared" si="1547"/>
        <v>271299.98899881309</v>
      </c>
      <c r="I7078" s="168">
        <f t="shared" si="1548"/>
        <v>823824.98329500831</v>
      </c>
      <c r="J7078" s="168">
        <f t="shared" si="1550"/>
        <v>750970.73322062497</v>
      </c>
      <c r="K7078" s="94"/>
      <c r="L7078" s="265">
        <f t="shared" si="1549"/>
        <v>313936.51940961112</v>
      </c>
      <c r="M7078" s="265">
        <f>$G7078*NonHospFrac+theModel!$H7078*NonHospFrac</f>
        <v>509888.46388539718</v>
      </c>
      <c r="N7078" s="266">
        <f t="shared" si="1551"/>
        <v>823824.98329500831</v>
      </c>
      <c r="O7078" s="158"/>
      <c r="P7078" s="265">
        <f t="shared" si="1552"/>
        <v>286173.81476199272</v>
      </c>
      <c r="Q7078" s="265">
        <f t="shared" si="1553"/>
        <v>509886.90363477817</v>
      </c>
      <c r="R7078" s="266">
        <f t="shared" si="1554"/>
        <v>796060.71839677088</v>
      </c>
    </row>
    <row r="7079" spans="1:18" x14ac:dyDescent="0.25">
      <c r="A7079" s="81">
        <v>7048</v>
      </c>
      <c r="B7079" s="93">
        <f t="shared" si="1543"/>
        <v>8.6666308131455968E-59</v>
      </c>
      <c r="C7079" s="178">
        <f t="shared" si="1544"/>
        <v>8.647080386626357E-59</v>
      </c>
      <c r="D7079" s="165">
        <f t="shared" si="1545"/>
        <v>2.2558277767625785E-3</v>
      </c>
      <c r="E7079" s="166">
        <f t="shared" si="1555"/>
        <v>24.291375447755232</v>
      </c>
      <c r="F7079" s="167">
        <f t="shared" si="1556"/>
        <v>15.901329998399472</v>
      </c>
      <c r="G7079" s="167">
        <f t="shared" si="1546"/>
        <v>552603.38887540856</v>
      </c>
      <c r="H7079" s="167">
        <f t="shared" si="1547"/>
        <v>271299.98899881309</v>
      </c>
      <c r="I7079" s="168">
        <f t="shared" si="1548"/>
        <v>823903.37787422165</v>
      </c>
      <c r="J7079" s="168">
        <f t="shared" si="1550"/>
        <v>751029.55184653134</v>
      </c>
      <c r="K7079" s="94"/>
      <c r="L7079" s="265">
        <f t="shared" si="1549"/>
        <v>313966.39337779355</v>
      </c>
      <c r="M7079" s="265">
        <f>$G7079*NonHospFrac+theModel!$H7079*NonHospFrac</f>
        <v>509936.98449642805</v>
      </c>
      <c r="N7079" s="266">
        <f t="shared" si="1551"/>
        <v>823903.37787422165</v>
      </c>
      <c r="O7079" s="158"/>
      <c r="P7079" s="265">
        <f t="shared" si="1552"/>
        <v>286196.22888522025</v>
      </c>
      <c r="Q7079" s="265">
        <f t="shared" si="1553"/>
        <v>509935.42424580903</v>
      </c>
      <c r="R7079" s="266">
        <f t="shared" si="1554"/>
        <v>796131.65313102934</v>
      </c>
    </row>
    <row r="7080" spans="1:18" x14ac:dyDescent="0.25">
      <c r="A7080" s="81">
        <v>7049</v>
      </c>
      <c r="B7080" s="93">
        <f t="shared" si="1543"/>
        <v>8.5047341692813537E-59</v>
      </c>
      <c r="C7080" s="178">
        <f t="shared" si="1544"/>
        <v>8.485548953708307E-59</v>
      </c>
      <c r="D7080" s="165">
        <f t="shared" si="1545"/>
        <v>2.2558277767625785E-3</v>
      </c>
      <c r="E7080" s="166">
        <f t="shared" si="1555"/>
        <v>24.291375447755232</v>
      </c>
      <c r="F7080" s="167">
        <f t="shared" si="1556"/>
        <v>15.903585826176235</v>
      </c>
      <c r="G7080" s="167">
        <f t="shared" si="1546"/>
        <v>552681.78345462203</v>
      </c>
      <c r="H7080" s="167">
        <f t="shared" si="1547"/>
        <v>271299.98899881309</v>
      </c>
      <c r="I7080" s="168">
        <f t="shared" si="1548"/>
        <v>823981.77245343511</v>
      </c>
      <c r="J7080" s="168">
        <f t="shared" si="1550"/>
        <v>751088.36807487474</v>
      </c>
      <c r="K7080" s="94"/>
      <c r="L7080" s="265">
        <f t="shared" si="1549"/>
        <v>313996.26734597597</v>
      </c>
      <c r="M7080" s="265">
        <f>$G7080*NonHospFrac+theModel!$H7080*NonHospFrac</f>
        <v>509985.50510745915</v>
      </c>
      <c r="N7080" s="266">
        <f t="shared" si="1551"/>
        <v>823981.77245343511</v>
      </c>
      <c r="O7080" s="158"/>
      <c r="P7080" s="265">
        <f t="shared" si="1552"/>
        <v>286218.64209480403</v>
      </c>
      <c r="Q7080" s="265">
        <f t="shared" si="1553"/>
        <v>509983.94485684013</v>
      </c>
      <c r="R7080" s="266">
        <f t="shared" si="1554"/>
        <v>796202.58695164416</v>
      </c>
    </row>
    <row r="7081" spans="1:18" x14ac:dyDescent="0.25">
      <c r="A7081" s="81">
        <v>7050</v>
      </c>
      <c r="B7081" s="93">
        <f t="shared" si="1543"/>
        <v>8.3458618290778566E-59</v>
      </c>
      <c r="C7081" s="178">
        <f t="shared" si="1544"/>
        <v>8.3270350021428009E-59</v>
      </c>
      <c r="D7081" s="165">
        <f t="shared" si="1545"/>
        <v>2.2558277767625785E-3</v>
      </c>
      <c r="E7081" s="166">
        <f t="shared" si="1555"/>
        <v>24.291375447755232</v>
      </c>
      <c r="F7081" s="167">
        <f t="shared" si="1556"/>
        <v>15.905841653952997</v>
      </c>
      <c r="G7081" s="167">
        <f t="shared" si="1546"/>
        <v>552760.17803383537</v>
      </c>
      <c r="H7081" s="167">
        <f t="shared" si="1547"/>
        <v>271299.98899881309</v>
      </c>
      <c r="I7081" s="168">
        <f t="shared" si="1548"/>
        <v>824060.16703264846</v>
      </c>
      <c r="J7081" s="168">
        <f t="shared" si="1550"/>
        <v>751147.18190575286</v>
      </c>
      <c r="K7081" s="94"/>
      <c r="L7081" s="265">
        <f t="shared" si="1549"/>
        <v>314026.14131415839</v>
      </c>
      <c r="M7081" s="265">
        <f>$G7081*NonHospFrac+theModel!$H7081*NonHospFrac</f>
        <v>510034.02571849001</v>
      </c>
      <c r="N7081" s="266">
        <f t="shared" si="1551"/>
        <v>824060.16703264834</v>
      </c>
      <c r="O7081" s="158"/>
      <c r="P7081" s="265">
        <f t="shared" si="1552"/>
        <v>286241.05439078127</v>
      </c>
      <c r="Q7081" s="265">
        <f t="shared" si="1553"/>
        <v>510032.46546787099</v>
      </c>
      <c r="R7081" s="266">
        <f t="shared" si="1554"/>
        <v>796273.51985865226</v>
      </c>
    </row>
    <row r="7082" spans="1:18" x14ac:dyDescent="0.25">
      <c r="A7082" s="81">
        <v>7051</v>
      </c>
      <c r="B7082" s="93">
        <f t="shared" si="1543"/>
        <v>8.1899572971537638E-59</v>
      </c>
      <c r="C7082" s="178">
        <f t="shared" si="1544"/>
        <v>8.1714821639923443E-59</v>
      </c>
      <c r="D7082" s="165">
        <f t="shared" si="1545"/>
        <v>2.2558277767625785E-3</v>
      </c>
      <c r="E7082" s="166">
        <f t="shared" si="1555"/>
        <v>24.291375447755232</v>
      </c>
      <c r="F7082" s="167">
        <f t="shared" si="1556"/>
        <v>15.90809748172976</v>
      </c>
      <c r="G7082" s="167">
        <f t="shared" si="1546"/>
        <v>552838.57261304883</v>
      </c>
      <c r="H7082" s="167">
        <f t="shared" si="1547"/>
        <v>271299.98899881309</v>
      </c>
      <c r="I7082" s="168">
        <f t="shared" si="1548"/>
        <v>824138.56161186192</v>
      </c>
      <c r="J7082" s="168">
        <f t="shared" si="1550"/>
        <v>751205.99333926348</v>
      </c>
      <c r="K7082" s="94"/>
      <c r="L7082" s="265">
        <f t="shared" si="1549"/>
        <v>314056.01528234081</v>
      </c>
      <c r="M7082" s="265">
        <f>$G7082*NonHospFrac+theModel!$H7082*NonHospFrac</f>
        <v>510082.54632952111</v>
      </c>
      <c r="N7082" s="266">
        <f t="shared" si="1551"/>
        <v>824138.56161186192</v>
      </c>
      <c r="O7082" s="158"/>
      <c r="P7082" s="265">
        <f t="shared" si="1552"/>
        <v>286263.46577318915</v>
      </c>
      <c r="Q7082" s="265">
        <f t="shared" si="1553"/>
        <v>510080.98607890209</v>
      </c>
      <c r="R7082" s="266">
        <f t="shared" si="1554"/>
        <v>796344.45185209124</v>
      </c>
    </row>
    <row r="7083" spans="1:18" x14ac:dyDescent="0.25">
      <c r="A7083" s="81">
        <v>7052</v>
      </c>
      <c r="B7083" s="93">
        <f t="shared" si="1543"/>
        <v>8.0369651334874086E-59</v>
      </c>
      <c r="C7083" s="178">
        <f t="shared" si="1544"/>
        <v>8.0188351242984152E-59</v>
      </c>
      <c r="D7083" s="165">
        <f t="shared" si="1545"/>
        <v>2.2558277767625785E-3</v>
      </c>
      <c r="E7083" s="166">
        <f t="shared" si="1555"/>
        <v>24.291375447755232</v>
      </c>
      <c r="F7083" s="167">
        <f t="shared" si="1556"/>
        <v>15.910353309506522</v>
      </c>
      <c r="G7083" s="167">
        <f t="shared" si="1546"/>
        <v>552916.96719226229</v>
      </c>
      <c r="H7083" s="167">
        <f t="shared" si="1547"/>
        <v>271299.98899881309</v>
      </c>
      <c r="I7083" s="168">
        <f t="shared" si="1548"/>
        <v>824216.95619107538</v>
      </c>
      <c r="J7083" s="168">
        <f t="shared" si="1550"/>
        <v>751264.80237550428</v>
      </c>
      <c r="K7083" s="94"/>
      <c r="L7083" s="265">
        <f t="shared" si="1549"/>
        <v>314085.88925052329</v>
      </c>
      <c r="M7083" s="265">
        <f>$G7083*NonHospFrac+theModel!$H7083*NonHospFrac</f>
        <v>510131.06694055209</v>
      </c>
      <c r="N7083" s="266">
        <f t="shared" si="1551"/>
        <v>824216.95619107538</v>
      </c>
      <c r="O7083" s="158"/>
      <c r="P7083" s="265">
        <f t="shared" si="1552"/>
        <v>286285.87624206505</v>
      </c>
      <c r="Q7083" s="265">
        <f t="shared" si="1553"/>
        <v>510129.50668993307</v>
      </c>
      <c r="R7083" s="266">
        <f t="shared" si="1554"/>
        <v>796415.38293199812</v>
      </c>
    </row>
    <row r="7084" spans="1:18" x14ac:dyDescent="0.25">
      <c r="A7084" s="81">
        <v>7053</v>
      </c>
      <c r="B7084" s="93">
        <f t="shared" si="1543"/>
        <v>7.8868309337021897E-59</v>
      </c>
      <c r="C7084" s="178">
        <f t="shared" si="1544"/>
        <v>7.8690396014113136E-59</v>
      </c>
      <c r="D7084" s="165">
        <f t="shared" si="1545"/>
        <v>2.2558277767625785E-3</v>
      </c>
      <c r="E7084" s="166">
        <f t="shared" si="1555"/>
        <v>24.291375447755232</v>
      </c>
      <c r="F7084" s="167">
        <f t="shared" si="1556"/>
        <v>15.912609137283285</v>
      </c>
      <c r="G7084" s="167">
        <f t="shared" si="1546"/>
        <v>552995.36177147564</v>
      </c>
      <c r="H7084" s="167">
        <f t="shared" si="1547"/>
        <v>271299.98899881309</v>
      </c>
      <c r="I7084" s="168">
        <f t="shared" si="1548"/>
        <v>824295.35077028873</v>
      </c>
      <c r="J7084" s="168">
        <f t="shared" si="1550"/>
        <v>751323.60901457292</v>
      </c>
      <c r="K7084" s="94"/>
      <c r="L7084" s="265">
        <f t="shared" si="1549"/>
        <v>314115.76321870566</v>
      </c>
      <c r="M7084" s="265">
        <f>$G7084*NonHospFrac+theModel!$H7084*NonHospFrac</f>
        <v>510179.58755158307</v>
      </c>
      <c r="N7084" s="266">
        <f t="shared" si="1551"/>
        <v>824295.35077028873</v>
      </c>
      <c r="O7084" s="158"/>
      <c r="P7084" s="265">
        <f t="shared" si="1552"/>
        <v>286308.28579744603</v>
      </c>
      <c r="Q7084" s="265">
        <f t="shared" si="1553"/>
        <v>510178.02730096405</v>
      </c>
      <c r="R7084" s="266">
        <f t="shared" si="1554"/>
        <v>796486.31309841014</v>
      </c>
    </row>
    <row r="7085" spans="1:18" x14ac:dyDescent="0.25">
      <c r="A7085" s="81">
        <v>7054</v>
      </c>
      <c r="B7085" s="93">
        <f t="shared" si="1543"/>
        <v>7.739501309720247E-59</v>
      </c>
      <c r="C7085" s="178">
        <f t="shared" si="1544"/>
        <v>7.72204232768749E-59</v>
      </c>
      <c r="D7085" s="165">
        <f t="shared" si="1545"/>
        <v>2.2558277767625785E-3</v>
      </c>
      <c r="E7085" s="166">
        <f t="shared" si="1555"/>
        <v>24.291375447755232</v>
      </c>
      <c r="F7085" s="167">
        <f t="shared" si="1556"/>
        <v>15.914864965060048</v>
      </c>
      <c r="G7085" s="167">
        <f t="shared" si="1546"/>
        <v>553073.7563506891</v>
      </c>
      <c r="H7085" s="167">
        <f t="shared" si="1547"/>
        <v>271299.98899881309</v>
      </c>
      <c r="I7085" s="168">
        <f t="shared" si="1548"/>
        <v>824373.74534950219</v>
      </c>
      <c r="J7085" s="168">
        <f t="shared" si="1550"/>
        <v>751382.41325656732</v>
      </c>
      <c r="K7085" s="94"/>
      <c r="L7085" s="265">
        <f t="shared" si="1549"/>
        <v>314145.63718688814</v>
      </c>
      <c r="M7085" s="265">
        <f>$G7085*NonHospFrac+theModel!$H7085*NonHospFrac</f>
        <v>510228.10816261405</v>
      </c>
      <c r="N7085" s="266">
        <f t="shared" si="1551"/>
        <v>824373.74534950219</v>
      </c>
      <c r="O7085" s="158"/>
      <c r="P7085" s="265">
        <f t="shared" si="1552"/>
        <v>286330.69443936949</v>
      </c>
      <c r="Q7085" s="265">
        <f t="shared" si="1553"/>
        <v>510226.54791199503</v>
      </c>
      <c r="R7085" s="266">
        <f t="shared" si="1554"/>
        <v>796557.24235136458</v>
      </c>
    </row>
    <row r="7086" spans="1:18" x14ac:dyDescent="0.25">
      <c r="A7086" s="81">
        <v>7055</v>
      </c>
      <c r="B7086" s="93">
        <f t="shared" si="1543"/>
        <v>7.5949238707775318E-59</v>
      </c>
      <c r="C7086" s="178">
        <f t="shared" si="1544"/>
        <v>7.5777910305474347E-59</v>
      </c>
      <c r="D7086" s="165">
        <f t="shared" si="1545"/>
        <v>2.2558277767625785E-3</v>
      </c>
      <c r="E7086" s="166">
        <f t="shared" si="1555"/>
        <v>24.291375447755232</v>
      </c>
      <c r="F7086" s="167">
        <f t="shared" si="1556"/>
        <v>15.91712079283681</v>
      </c>
      <c r="G7086" s="167">
        <f t="shared" si="1546"/>
        <v>553152.15092990256</v>
      </c>
      <c r="H7086" s="167">
        <f t="shared" si="1547"/>
        <v>271299.98899881309</v>
      </c>
      <c r="I7086" s="168">
        <f t="shared" si="1548"/>
        <v>824452.13992871565</v>
      </c>
      <c r="J7086" s="168">
        <f t="shared" si="1550"/>
        <v>751441.21510158502</v>
      </c>
      <c r="K7086" s="94"/>
      <c r="L7086" s="265">
        <f t="shared" si="1549"/>
        <v>314175.5111550705</v>
      </c>
      <c r="M7086" s="265">
        <f>$G7086*NonHospFrac+theModel!$H7086*NonHospFrac</f>
        <v>510276.62877364503</v>
      </c>
      <c r="N7086" s="266">
        <f t="shared" si="1551"/>
        <v>824452.13992871554</v>
      </c>
      <c r="O7086" s="158"/>
      <c r="P7086" s="265">
        <f t="shared" si="1552"/>
        <v>286353.10216787248</v>
      </c>
      <c r="Q7086" s="265">
        <f t="shared" si="1553"/>
        <v>510275.06852302601</v>
      </c>
      <c r="R7086" s="266">
        <f t="shared" si="1554"/>
        <v>796628.17069089855</v>
      </c>
    </row>
    <row r="7087" spans="1:18" x14ac:dyDescent="0.25">
      <c r="A7087" s="81">
        <v>7056</v>
      </c>
      <c r="B7087" s="93">
        <f t="shared" si="1543"/>
        <v>7.4530472047935328E-59</v>
      </c>
      <c r="C7087" s="178">
        <f t="shared" si="1544"/>
        <v>7.4362344138874366E-59</v>
      </c>
      <c r="D7087" s="165">
        <f t="shared" si="1545"/>
        <v>2.2558277767625785E-3</v>
      </c>
      <c r="E7087" s="166">
        <f t="shared" si="1555"/>
        <v>24.291375447755232</v>
      </c>
      <c r="F7087" s="167">
        <f t="shared" si="1556"/>
        <v>15.919376620613573</v>
      </c>
      <c r="G7087" s="167">
        <f t="shared" si="1546"/>
        <v>553230.54550911603</v>
      </c>
      <c r="H7087" s="167">
        <f t="shared" si="1547"/>
        <v>271299.98899881309</v>
      </c>
      <c r="I7087" s="168">
        <f t="shared" si="1548"/>
        <v>824530.53450792911</v>
      </c>
      <c r="J7087" s="168">
        <f t="shared" si="1550"/>
        <v>751500.01454972383</v>
      </c>
      <c r="K7087" s="94"/>
      <c r="L7087" s="265">
        <f t="shared" si="1549"/>
        <v>314205.38512325299</v>
      </c>
      <c r="M7087" s="265">
        <f>$G7087*NonHospFrac+theModel!$H7087*NonHospFrac</f>
        <v>510325.14938467613</v>
      </c>
      <c r="N7087" s="266">
        <f t="shared" si="1551"/>
        <v>824530.53450792911</v>
      </c>
      <c r="O7087" s="158"/>
      <c r="P7087" s="265">
        <f t="shared" si="1552"/>
        <v>286375.50898299244</v>
      </c>
      <c r="Q7087" s="265">
        <f t="shared" si="1553"/>
        <v>510323.58913405711</v>
      </c>
      <c r="R7087" s="266">
        <f t="shared" si="1554"/>
        <v>796699.09811704955</v>
      </c>
    </row>
    <row r="7088" spans="1:18" x14ac:dyDescent="0.25">
      <c r="A7088" s="81">
        <v>7057</v>
      </c>
      <c r="B7088" s="93">
        <f t="shared" si="1543"/>
        <v>7.3138208600890102E-59</v>
      </c>
      <c r="C7088" s="178">
        <f t="shared" si="1544"/>
        <v>7.2973221398385554E-59</v>
      </c>
      <c r="D7088" s="165">
        <f t="shared" si="1545"/>
        <v>2.2558277767625785E-3</v>
      </c>
      <c r="E7088" s="166">
        <f t="shared" si="1555"/>
        <v>24.291375447755232</v>
      </c>
      <c r="F7088" s="167">
        <f t="shared" si="1556"/>
        <v>15.921632448390335</v>
      </c>
      <c r="G7088" s="167">
        <f t="shared" si="1546"/>
        <v>553308.94008832937</v>
      </c>
      <c r="H7088" s="167">
        <f t="shared" si="1547"/>
        <v>271299.98899881309</v>
      </c>
      <c r="I7088" s="168">
        <f t="shared" si="1548"/>
        <v>824608.92908714246</v>
      </c>
      <c r="J7088" s="168">
        <f t="shared" si="1550"/>
        <v>751558.81160108116</v>
      </c>
      <c r="K7088" s="94"/>
      <c r="L7088" s="265">
        <f t="shared" si="1549"/>
        <v>314235.25909143535</v>
      </c>
      <c r="M7088" s="265">
        <f>$G7088*NonHospFrac+theModel!$H7088*NonHospFrac</f>
        <v>510373.66999570699</v>
      </c>
      <c r="N7088" s="266">
        <f t="shared" si="1551"/>
        <v>824608.92908714234</v>
      </c>
      <c r="O7088" s="158"/>
      <c r="P7088" s="265">
        <f t="shared" si="1552"/>
        <v>286397.91488476645</v>
      </c>
      <c r="Q7088" s="265">
        <f t="shared" si="1553"/>
        <v>510372.10974508798</v>
      </c>
      <c r="R7088" s="266">
        <f t="shared" si="1554"/>
        <v>796770.02462985436</v>
      </c>
    </row>
    <row r="7089" spans="1:18" x14ac:dyDescent="0.25">
      <c r="A7089" s="81">
        <v>7058</v>
      </c>
      <c r="B7089" s="93">
        <f t="shared" si="1543"/>
        <v>7.1771953274452677E-59</v>
      </c>
      <c r="C7089" s="178">
        <f t="shared" si="1544"/>
        <v>7.1610048108663661E-59</v>
      </c>
      <c r="D7089" s="165">
        <f t="shared" si="1545"/>
        <v>2.2558277767625785E-3</v>
      </c>
      <c r="E7089" s="166">
        <f t="shared" si="1555"/>
        <v>24.291375447755232</v>
      </c>
      <c r="F7089" s="167">
        <f t="shared" si="1556"/>
        <v>15.923888276167098</v>
      </c>
      <c r="G7089" s="167">
        <f t="shared" si="1546"/>
        <v>553387.33466754283</v>
      </c>
      <c r="H7089" s="167">
        <f t="shared" si="1547"/>
        <v>271299.98899881309</v>
      </c>
      <c r="I7089" s="168">
        <f t="shared" si="1548"/>
        <v>824687.32366635592</v>
      </c>
      <c r="J7089" s="168">
        <f t="shared" si="1550"/>
        <v>751617.60625575506</v>
      </c>
      <c r="K7089" s="94"/>
      <c r="L7089" s="265">
        <f t="shared" si="1549"/>
        <v>314265.13305961783</v>
      </c>
      <c r="M7089" s="265">
        <f>$G7089*NonHospFrac+theModel!$H7089*NonHospFrac</f>
        <v>510422.19060673809</v>
      </c>
      <c r="N7089" s="266">
        <f t="shared" si="1551"/>
        <v>824687.32366635592</v>
      </c>
      <c r="O7089" s="158"/>
      <c r="P7089" s="265">
        <f t="shared" si="1552"/>
        <v>286420.31987323187</v>
      </c>
      <c r="Q7089" s="265">
        <f t="shared" si="1553"/>
        <v>510420.63035611907</v>
      </c>
      <c r="R7089" s="266">
        <f t="shared" si="1554"/>
        <v>796840.95022935094</v>
      </c>
    </row>
    <row r="7090" spans="1:18" x14ac:dyDescent="0.25">
      <c r="A7090" s="81">
        <v>7059</v>
      </c>
      <c r="B7090" s="93">
        <f t="shared" si="1543"/>
        <v>7.0431220224985483E-59</v>
      </c>
      <c r="C7090" s="178">
        <f t="shared" si="1544"/>
        <v>7.0272339522050681E-59</v>
      </c>
      <c r="D7090" s="165">
        <f t="shared" si="1545"/>
        <v>2.2558277767625785E-3</v>
      </c>
      <c r="E7090" s="166">
        <f t="shared" si="1555"/>
        <v>24.291375447755232</v>
      </c>
      <c r="F7090" s="167">
        <f t="shared" si="1556"/>
        <v>15.92614410394386</v>
      </c>
      <c r="G7090" s="167">
        <f t="shared" si="1546"/>
        <v>553465.72924675618</v>
      </c>
      <c r="H7090" s="167">
        <f t="shared" si="1547"/>
        <v>271299.98899881309</v>
      </c>
      <c r="I7090" s="168">
        <f t="shared" si="1548"/>
        <v>824765.71824556927</v>
      </c>
      <c r="J7090" s="168">
        <f t="shared" si="1550"/>
        <v>751676.39851384307</v>
      </c>
      <c r="K7090" s="94"/>
      <c r="L7090" s="265">
        <f t="shared" si="1549"/>
        <v>314295.00702780019</v>
      </c>
      <c r="M7090" s="265">
        <f>$G7090*NonHospFrac+theModel!$H7090*NonHospFrac</f>
        <v>510470.71121776907</v>
      </c>
      <c r="N7090" s="266">
        <f t="shared" si="1551"/>
        <v>824765.71824556927</v>
      </c>
      <c r="O7090" s="158"/>
      <c r="P7090" s="265">
        <f t="shared" si="1552"/>
        <v>286442.72394842579</v>
      </c>
      <c r="Q7090" s="265">
        <f t="shared" si="1553"/>
        <v>510469.15096715005</v>
      </c>
      <c r="R7090" s="266">
        <f t="shared" si="1554"/>
        <v>796911.87491557584</v>
      </c>
    </row>
    <row r="7091" spans="1:18" x14ac:dyDescent="0.25">
      <c r="A7091" s="81">
        <v>7060</v>
      </c>
      <c r="B7091" s="93">
        <f t="shared" si="1543"/>
        <v>6.9115532684633254E-59</v>
      </c>
      <c r="C7091" s="178">
        <f t="shared" si="1544"/>
        <v>6.8959619946197512E-59</v>
      </c>
      <c r="D7091" s="165">
        <f t="shared" si="1545"/>
        <v>2.2558277767625785E-3</v>
      </c>
      <c r="E7091" s="166">
        <f t="shared" si="1555"/>
        <v>24.291375447755232</v>
      </c>
      <c r="F7091" s="167">
        <f t="shared" si="1556"/>
        <v>15.928399931720623</v>
      </c>
      <c r="G7091" s="167">
        <f t="shared" si="1546"/>
        <v>553544.12382596976</v>
      </c>
      <c r="H7091" s="167">
        <f t="shared" si="1547"/>
        <v>271299.98899881309</v>
      </c>
      <c r="I7091" s="168">
        <f t="shared" si="1548"/>
        <v>824844.11282478285</v>
      </c>
      <c r="J7091" s="168">
        <f t="shared" si="1550"/>
        <v>751735.18837544299</v>
      </c>
      <c r="K7091" s="94"/>
      <c r="L7091" s="265">
        <f t="shared" si="1549"/>
        <v>314324.88099598268</v>
      </c>
      <c r="M7091" s="265">
        <f>$G7091*NonHospFrac+theModel!$H7091*NonHospFrac</f>
        <v>510519.23182880017</v>
      </c>
      <c r="N7091" s="266">
        <f t="shared" si="1551"/>
        <v>824844.11282478285</v>
      </c>
      <c r="O7091" s="158"/>
      <c r="P7091" s="265">
        <f t="shared" si="1552"/>
        <v>286465.12711038557</v>
      </c>
      <c r="Q7091" s="265">
        <f t="shared" si="1553"/>
        <v>510517.67157818115</v>
      </c>
      <c r="R7091" s="266">
        <f t="shared" si="1554"/>
        <v>796982.79868856678</v>
      </c>
    </row>
    <row r="7092" spans="1:18" x14ac:dyDescent="0.25">
      <c r="A7092" s="81">
        <v>7061</v>
      </c>
      <c r="B7092" s="93">
        <f t="shared" si="1543"/>
        <v>6.7824422791783199E-59</v>
      </c>
      <c r="C7092" s="178">
        <f t="shared" si="1544"/>
        <v>6.7671422574906609E-59</v>
      </c>
      <c r="D7092" s="165">
        <f t="shared" si="1545"/>
        <v>2.2558277767625785E-3</v>
      </c>
      <c r="E7092" s="166">
        <f t="shared" si="1555"/>
        <v>24.291375447755232</v>
      </c>
      <c r="F7092" s="167">
        <f t="shared" si="1556"/>
        <v>15.930655759497386</v>
      </c>
      <c r="G7092" s="167">
        <f t="shared" si="1546"/>
        <v>553622.5184051831</v>
      </c>
      <c r="H7092" s="167">
        <f t="shared" si="1547"/>
        <v>271299.98899881309</v>
      </c>
      <c r="I7092" s="168">
        <f t="shared" si="1548"/>
        <v>824922.50740399619</v>
      </c>
      <c r="J7092" s="168">
        <f t="shared" si="1550"/>
        <v>751793.97584065225</v>
      </c>
      <c r="K7092" s="94"/>
      <c r="L7092" s="265">
        <f t="shared" si="1549"/>
        <v>314354.7549641651</v>
      </c>
      <c r="M7092" s="265">
        <f>$G7092*NonHospFrac+theModel!$H7092*NonHospFrac</f>
        <v>510567.75243983103</v>
      </c>
      <c r="N7092" s="266">
        <f t="shared" si="1551"/>
        <v>824922.50740399607</v>
      </c>
      <c r="O7092" s="158"/>
      <c r="P7092" s="265">
        <f t="shared" si="1552"/>
        <v>286487.52935914829</v>
      </c>
      <c r="Q7092" s="265">
        <f t="shared" si="1553"/>
        <v>510566.19218921202</v>
      </c>
      <c r="R7092" s="266">
        <f t="shared" si="1554"/>
        <v>797053.72154836031</v>
      </c>
    </row>
    <row r="7093" spans="1:18" x14ac:dyDescent="0.25">
      <c r="A7093" s="81">
        <v>7062</v>
      </c>
      <c r="B7093" s="93">
        <f t="shared" si="1543"/>
        <v>6.6557431424692343E-59</v>
      </c>
      <c r="C7093" s="178">
        <f t="shared" si="1544"/>
        <v>6.6407289322134551E-59</v>
      </c>
      <c r="D7093" s="165">
        <f t="shared" si="1545"/>
        <v>2.2558277767625785E-3</v>
      </c>
      <c r="E7093" s="166">
        <f t="shared" si="1555"/>
        <v>24.291375447755232</v>
      </c>
      <c r="F7093" s="167">
        <f t="shared" si="1556"/>
        <v>15.932911587274148</v>
      </c>
      <c r="G7093" s="167">
        <f t="shared" si="1546"/>
        <v>553700.91298439645</v>
      </c>
      <c r="H7093" s="167">
        <f t="shared" si="1547"/>
        <v>271299.98899881309</v>
      </c>
      <c r="I7093" s="168">
        <f t="shared" si="1548"/>
        <v>825000.90198320954</v>
      </c>
      <c r="J7093" s="168">
        <f t="shared" si="1550"/>
        <v>751852.76090956875</v>
      </c>
      <c r="K7093" s="94"/>
      <c r="L7093" s="265">
        <f t="shared" si="1549"/>
        <v>314384.62893234752</v>
      </c>
      <c r="M7093" s="265">
        <f>$G7093*NonHospFrac+theModel!$H7093*NonHospFrac</f>
        <v>510616.27305086202</v>
      </c>
      <c r="N7093" s="266">
        <f t="shared" si="1551"/>
        <v>825000.90198320954</v>
      </c>
      <c r="O7093" s="158"/>
      <c r="P7093" s="265">
        <f t="shared" si="1552"/>
        <v>286509.93069475127</v>
      </c>
      <c r="Q7093" s="265">
        <f t="shared" si="1553"/>
        <v>510614.712800243</v>
      </c>
      <c r="R7093" s="266">
        <f t="shared" si="1554"/>
        <v>797124.64349499426</v>
      </c>
    </row>
    <row r="7094" spans="1:18" x14ac:dyDescent="0.25">
      <c r="A7094" s="81">
        <v>7063</v>
      </c>
      <c r="B7094" s="93">
        <f t="shared" si="1543"/>
        <v>6.5314108038222731E-59</v>
      </c>
      <c r="C7094" s="178">
        <f t="shared" si="1544"/>
        <v>6.5166770659095638E-59</v>
      </c>
      <c r="D7094" s="165">
        <f t="shared" si="1545"/>
        <v>2.2558277767625785E-3</v>
      </c>
      <c r="E7094" s="166">
        <f t="shared" si="1555"/>
        <v>24.291375447755232</v>
      </c>
      <c r="F7094" s="167">
        <f t="shared" si="1556"/>
        <v>15.935167415050911</v>
      </c>
      <c r="G7094" s="167">
        <f t="shared" si="1546"/>
        <v>553779.30756360991</v>
      </c>
      <c r="H7094" s="167">
        <f t="shared" si="1547"/>
        <v>271299.98899881309</v>
      </c>
      <c r="I7094" s="168">
        <f t="shared" si="1548"/>
        <v>825079.296562423</v>
      </c>
      <c r="J7094" s="168">
        <f t="shared" si="1550"/>
        <v>751911.54358229018</v>
      </c>
      <c r="K7094" s="94"/>
      <c r="L7094" s="265">
        <f t="shared" si="1549"/>
        <v>314414.50290052994</v>
      </c>
      <c r="M7094" s="265">
        <f>$G7094*NonHospFrac+theModel!$H7094*NonHospFrac</f>
        <v>510664.793661893</v>
      </c>
      <c r="N7094" s="266">
        <f t="shared" si="1551"/>
        <v>825079.296562423</v>
      </c>
      <c r="O7094" s="158"/>
      <c r="P7094" s="265">
        <f t="shared" si="1552"/>
        <v>286532.33111723169</v>
      </c>
      <c r="Q7094" s="265">
        <f t="shared" si="1553"/>
        <v>510663.23341127398</v>
      </c>
      <c r="R7094" s="266">
        <f t="shared" si="1554"/>
        <v>797195.56452850567</v>
      </c>
    </row>
    <row r="7095" spans="1:18" x14ac:dyDescent="0.25">
      <c r="A7095" s="81">
        <v>7064</v>
      </c>
      <c r="B7095" s="93">
        <f t="shared" si="1543"/>
        <v>6.4094010503626494E-59</v>
      </c>
      <c r="C7095" s="178">
        <f t="shared" si="1544"/>
        <v>6.3949425454408303E-59</v>
      </c>
      <c r="D7095" s="165">
        <f t="shared" si="1545"/>
        <v>2.2558277767625785E-3</v>
      </c>
      <c r="E7095" s="166">
        <f t="shared" si="1555"/>
        <v>24.291375447755232</v>
      </c>
      <c r="F7095" s="167">
        <f t="shared" si="1556"/>
        <v>15.937423242827673</v>
      </c>
      <c r="G7095" s="167">
        <f t="shared" si="1546"/>
        <v>553857.70214282337</v>
      </c>
      <c r="H7095" s="167">
        <f t="shared" si="1547"/>
        <v>271299.98899881309</v>
      </c>
      <c r="I7095" s="168">
        <f t="shared" si="1548"/>
        <v>825157.69114163646</v>
      </c>
      <c r="J7095" s="168">
        <f t="shared" si="1550"/>
        <v>751970.3238589142</v>
      </c>
      <c r="K7095" s="94"/>
      <c r="L7095" s="265">
        <f t="shared" si="1549"/>
        <v>314444.37686871237</v>
      </c>
      <c r="M7095" s="265">
        <f>$G7095*NonHospFrac+theModel!$H7095*NonHospFrac</f>
        <v>510713.31427292409</v>
      </c>
      <c r="N7095" s="266">
        <f t="shared" si="1551"/>
        <v>825157.69114163646</v>
      </c>
      <c r="O7095" s="158"/>
      <c r="P7095" s="265">
        <f t="shared" si="1552"/>
        <v>286554.73062662681</v>
      </c>
      <c r="Q7095" s="265">
        <f t="shared" si="1553"/>
        <v>510711.75402230507</v>
      </c>
      <c r="R7095" s="266">
        <f t="shared" si="1554"/>
        <v>797266.48464893189</v>
      </c>
    </row>
    <row r="7096" spans="1:18" x14ac:dyDescent="0.25">
      <c r="A7096" s="81">
        <v>7065</v>
      </c>
      <c r="B7096" s="93">
        <f t="shared" si="1543"/>
        <v>6.2896704951323828E-59</v>
      </c>
      <c r="C7096" s="178">
        <f t="shared" si="1544"/>
        <v>6.2754820817227793E-59</v>
      </c>
      <c r="D7096" s="165">
        <f t="shared" si="1545"/>
        <v>2.2558277767625785E-3</v>
      </c>
      <c r="E7096" s="166">
        <f t="shared" si="1555"/>
        <v>24.291375447755232</v>
      </c>
      <c r="F7096" s="167">
        <f t="shared" si="1556"/>
        <v>15.939679070604436</v>
      </c>
      <c r="G7096" s="167">
        <f t="shared" si="1546"/>
        <v>553936.09672203672</v>
      </c>
      <c r="H7096" s="167">
        <f t="shared" si="1547"/>
        <v>271299.98899881309</v>
      </c>
      <c r="I7096" s="168">
        <f t="shared" si="1548"/>
        <v>825236.08572084981</v>
      </c>
      <c r="J7096" s="168">
        <f t="shared" si="1550"/>
        <v>752029.10173953825</v>
      </c>
      <c r="K7096" s="94"/>
      <c r="L7096" s="265">
        <f t="shared" si="1549"/>
        <v>314474.25083689473</v>
      </c>
      <c r="M7096" s="265">
        <f>$G7096*NonHospFrac+theModel!$H7096*NonHospFrac</f>
        <v>510761.83488395496</v>
      </c>
      <c r="N7096" s="266">
        <f t="shared" si="1551"/>
        <v>825236.08572084969</v>
      </c>
      <c r="O7096" s="158"/>
      <c r="P7096" s="265">
        <f t="shared" si="1552"/>
        <v>286577.12922297377</v>
      </c>
      <c r="Q7096" s="265">
        <f t="shared" si="1553"/>
        <v>510760.27463333594</v>
      </c>
      <c r="R7096" s="266">
        <f t="shared" si="1554"/>
        <v>797337.40385630971</v>
      </c>
    </row>
    <row r="7097" spans="1:18" x14ac:dyDescent="0.25">
      <c r="A7097" s="81">
        <v>7066</v>
      </c>
      <c r="B7097" s="93">
        <f t="shared" si="1543"/>
        <v>6.1721765616619709E-59</v>
      </c>
      <c r="C7097" s="178">
        <f t="shared" si="1544"/>
        <v>6.1582531943310907E-59</v>
      </c>
      <c r="D7097" s="165">
        <f t="shared" si="1545"/>
        <v>2.2558277767625785E-3</v>
      </c>
      <c r="E7097" s="166">
        <f t="shared" si="1555"/>
        <v>24.291375447755232</v>
      </c>
      <c r="F7097" s="167">
        <f t="shared" si="1556"/>
        <v>15.941934898381199</v>
      </c>
      <c r="G7097" s="167">
        <f t="shared" si="1546"/>
        <v>554014.49130125018</v>
      </c>
      <c r="H7097" s="167">
        <f t="shared" si="1547"/>
        <v>271299.98899881309</v>
      </c>
      <c r="I7097" s="168">
        <f t="shared" si="1548"/>
        <v>825314.48030006327</v>
      </c>
      <c r="J7097" s="168">
        <f t="shared" si="1550"/>
        <v>752087.87722426024</v>
      </c>
      <c r="K7097" s="94"/>
      <c r="L7097" s="265">
        <f t="shared" si="1549"/>
        <v>314504.12480507721</v>
      </c>
      <c r="M7097" s="265">
        <f>$G7097*NonHospFrac+theModel!$H7097*NonHospFrac</f>
        <v>510810.35549498606</v>
      </c>
      <c r="N7097" s="266">
        <f t="shared" si="1551"/>
        <v>825314.48030006327</v>
      </c>
      <c r="O7097" s="158"/>
      <c r="P7097" s="265">
        <f t="shared" si="1552"/>
        <v>286599.52690630994</v>
      </c>
      <c r="Q7097" s="265">
        <f t="shared" si="1553"/>
        <v>510808.79524436704</v>
      </c>
      <c r="R7097" s="266">
        <f t="shared" si="1554"/>
        <v>797408.32215067698</v>
      </c>
    </row>
    <row r="7098" spans="1:18" x14ac:dyDescent="0.25">
      <c r="A7098" s="81">
        <v>7067</v>
      </c>
      <c r="B7098" s="93">
        <f t="shared" si="1543"/>
        <v>6.0568774688292148E-59</v>
      </c>
      <c r="C7098" s="178">
        <f t="shared" si="1544"/>
        <v>6.0432141963945819E-59</v>
      </c>
      <c r="D7098" s="165">
        <f t="shared" si="1545"/>
        <v>2.2558277767625785E-3</v>
      </c>
      <c r="E7098" s="166">
        <f t="shared" si="1555"/>
        <v>24.291375447755232</v>
      </c>
      <c r="F7098" s="167">
        <f t="shared" si="1556"/>
        <v>15.944190726157961</v>
      </c>
      <c r="G7098" s="167">
        <f t="shared" si="1546"/>
        <v>554092.88588046364</v>
      </c>
      <c r="H7098" s="167">
        <f t="shared" si="1547"/>
        <v>271299.98899881309</v>
      </c>
      <c r="I7098" s="168">
        <f t="shared" si="1548"/>
        <v>825392.87487927673</v>
      </c>
      <c r="J7098" s="168">
        <f t="shared" si="1550"/>
        <v>752146.65031317784</v>
      </c>
      <c r="K7098" s="94"/>
      <c r="L7098" s="265">
        <f t="shared" si="1549"/>
        <v>314533.99877325969</v>
      </c>
      <c r="M7098" s="265">
        <f>$G7098*NonHospFrac+theModel!$H7098*NonHospFrac</f>
        <v>510858.87610601704</v>
      </c>
      <c r="N7098" s="266">
        <f t="shared" si="1551"/>
        <v>825392.87487927673</v>
      </c>
      <c r="O7098" s="158"/>
      <c r="P7098" s="265">
        <f t="shared" si="1552"/>
        <v>286621.92367667245</v>
      </c>
      <c r="Q7098" s="265">
        <f t="shared" si="1553"/>
        <v>510857.31585539802</v>
      </c>
      <c r="R7098" s="266">
        <f t="shared" si="1554"/>
        <v>797479.23953207047</v>
      </c>
    </row>
    <row r="7099" spans="1:18" x14ac:dyDescent="0.25">
      <c r="A7099" s="81">
        <v>7068</v>
      </c>
      <c r="B7099" s="93">
        <f t="shared" si="1543"/>
        <v>5.9437322160036807E-59</v>
      </c>
      <c r="C7099" s="178">
        <f t="shared" si="1544"/>
        <v>5.9303241797731813E-59</v>
      </c>
      <c r="D7099" s="165">
        <f t="shared" si="1545"/>
        <v>2.2558277767625785E-3</v>
      </c>
      <c r="E7099" s="166">
        <f t="shared" si="1555"/>
        <v>24.291375447755232</v>
      </c>
      <c r="F7099" s="167">
        <f t="shared" si="1556"/>
        <v>15.946446553934724</v>
      </c>
      <c r="G7099" s="167">
        <f t="shared" si="1546"/>
        <v>554171.2804596771</v>
      </c>
      <c r="H7099" s="167">
        <f t="shared" si="1547"/>
        <v>271299.98899881309</v>
      </c>
      <c r="I7099" s="168">
        <f t="shared" si="1548"/>
        <v>825471.26945849019</v>
      </c>
      <c r="J7099" s="168">
        <f t="shared" si="1550"/>
        <v>752205.42100638861</v>
      </c>
      <c r="K7099" s="94"/>
      <c r="L7099" s="265">
        <f t="shared" si="1549"/>
        <v>314563.87274144206</v>
      </c>
      <c r="M7099" s="265">
        <f>$G7099*NonHospFrac+theModel!$H7099*NonHospFrac</f>
        <v>510907.39671704802</v>
      </c>
      <c r="N7099" s="266">
        <f t="shared" si="1551"/>
        <v>825471.26945849007</v>
      </c>
      <c r="O7099" s="158"/>
      <c r="P7099" s="265">
        <f t="shared" si="1552"/>
        <v>286644.31953409844</v>
      </c>
      <c r="Q7099" s="265">
        <f t="shared" si="1553"/>
        <v>510905.836466429</v>
      </c>
      <c r="R7099" s="266">
        <f t="shared" si="1554"/>
        <v>797550.15600052744</v>
      </c>
    </row>
    <row r="7100" spans="1:18" x14ac:dyDescent="0.25">
      <c r="A7100" s="81">
        <v>7069</v>
      </c>
      <c r="B7100" s="93">
        <f t="shared" si="1543"/>
        <v>5.8327005684641737E-59</v>
      </c>
      <c r="C7100" s="178">
        <f t="shared" si="1544"/>
        <v>5.8195430005082937E-59</v>
      </c>
      <c r="D7100" s="165">
        <f t="shared" si="1545"/>
        <v>2.2558277767625785E-3</v>
      </c>
      <c r="E7100" s="166">
        <f t="shared" si="1555"/>
        <v>24.291375447755232</v>
      </c>
      <c r="F7100" s="167">
        <f t="shared" si="1556"/>
        <v>15.948702381711486</v>
      </c>
      <c r="G7100" s="167">
        <f t="shared" si="1546"/>
        <v>554249.67503889056</v>
      </c>
      <c r="H7100" s="167">
        <f t="shared" si="1547"/>
        <v>271299.98899881309</v>
      </c>
      <c r="I7100" s="168">
        <f t="shared" si="1548"/>
        <v>825549.66403770365</v>
      </c>
      <c r="J7100" s="168">
        <f t="shared" si="1550"/>
        <v>752264.18930399022</v>
      </c>
      <c r="K7100" s="94"/>
      <c r="L7100" s="265">
        <f t="shared" si="1549"/>
        <v>314593.74670962454</v>
      </c>
      <c r="M7100" s="265">
        <f>$G7100*NonHospFrac+theModel!$H7100*NonHospFrac</f>
        <v>510955.91732807911</v>
      </c>
      <c r="N7100" s="266">
        <f t="shared" si="1551"/>
        <v>825549.66403770365</v>
      </c>
      <c r="O7100" s="158"/>
      <c r="P7100" s="265">
        <f t="shared" si="1552"/>
        <v>286666.71447862528</v>
      </c>
      <c r="Q7100" s="265">
        <f t="shared" si="1553"/>
        <v>510954.3570774601</v>
      </c>
      <c r="R7100" s="266">
        <f t="shared" si="1554"/>
        <v>797621.07155608537</v>
      </c>
    </row>
    <row r="7101" spans="1:18" x14ac:dyDescent="0.25">
      <c r="A7101" s="81">
        <v>7070</v>
      </c>
      <c r="B7101" s="93">
        <f t="shared" si="1543"/>
        <v>5.7237430430939142E-59</v>
      </c>
      <c r="C7101" s="178">
        <f t="shared" si="1544"/>
        <v>5.7108312645502515E-59</v>
      </c>
      <c r="D7101" s="165">
        <f t="shared" si="1545"/>
        <v>2.2558277767625785E-3</v>
      </c>
      <c r="E7101" s="166">
        <f t="shared" si="1555"/>
        <v>24.291375447755232</v>
      </c>
      <c r="F7101" s="167">
        <f t="shared" si="1556"/>
        <v>15.950958209488249</v>
      </c>
      <c r="G7101" s="167">
        <f t="shared" si="1546"/>
        <v>554328.06961810379</v>
      </c>
      <c r="H7101" s="167">
        <f t="shared" si="1547"/>
        <v>271299.98899881309</v>
      </c>
      <c r="I7101" s="168">
        <f t="shared" si="1548"/>
        <v>825628.05861691688</v>
      </c>
      <c r="J7101" s="168">
        <f t="shared" si="1550"/>
        <v>752322.95520608011</v>
      </c>
      <c r="K7101" s="94"/>
      <c r="L7101" s="265">
        <f t="shared" si="1549"/>
        <v>314623.6206778069</v>
      </c>
      <c r="M7101" s="265">
        <f>$G7101*NonHospFrac+theModel!$H7101*NonHospFrac</f>
        <v>511004.43793910998</v>
      </c>
      <c r="N7101" s="266">
        <f t="shared" si="1551"/>
        <v>825628.05861691688</v>
      </c>
      <c r="O7101" s="158"/>
      <c r="P7101" s="265">
        <f t="shared" si="1552"/>
        <v>286689.10851028998</v>
      </c>
      <c r="Q7101" s="265">
        <f t="shared" si="1553"/>
        <v>511002.87768849096</v>
      </c>
      <c r="R7101" s="266">
        <f t="shared" si="1554"/>
        <v>797691.98619878094</v>
      </c>
    </row>
    <row r="7102" spans="1:18" x14ac:dyDescent="0.25">
      <c r="A7102" s="81">
        <v>7071</v>
      </c>
      <c r="B7102" s="93">
        <f t="shared" si="1543"/>
        <v>5.6168208943375563E-59</v>
      </c>
      <c r="C7102" s="178">
        <f t="shared" si="1544"/>
        <v>5.6041503137470088E-59</v>
      </c>
      <c r="D7102" s="165">
        <f t="shared" si="1545"/>
        <v>2.2558277767625785E-3</v>
      </c>
      <c r="E7102" s="166">
        <f t="shared" si="1555"/>
        <v>24.291375447755232</v>
      </c>
      <c r="F7102" s="167">
        <f t="shared" si="1556"/>
        <v>15.953214037265012</v>
      </c>
      <c r="G7102" s="167">
        <f t="shared" si="1546"/>
        <v>554406.46419731725</v>
      </c>
      <c r="H7102" s="167">
        <f t="shared" si="1547"/>
        <v>271299.98899881309</v>
      </c>
      <c r="I7102" s="168">
        <f t="shared" si="1548"/>
        <v>825706.45319613034</v>
      </c>
      <c r="J7102" s="168">
        <f t="shared" si="1550"/>
        <v>752381.71871275641</v>
      </c>
      <c r="K7102" s="94"/>
      <c r="L7102" s="265">
        <f t="shared" si="1549"/>
        <v>314653.49464598933</v>
      </c>
      <c r="M7102" s="265">
        <f>$G7102*NonHospFrac+theModel!$H7102*NonHospFrac</f>
        <v>511052.95855014096</v>
      </c>
      <c r="N7102" s="266">
        <f t="shared" si="1551"/>
        <v>825706.45319613023</v>
      </c>
      <c r="O7102" s="158"/>
      <c r="P7102" s="265">
        <f t="shared" si="1552"/>
        <v>286711.50162912993</v>
      </c>
      <c r="Q7102" s="265">
        <f t="shared" si="1553"/>
        <v>511051.39829952194</v>
      </c>
      <c r="R7102" s="266">
        <f t="shared" si="1554"/>
        <v>797762.89992865187</v>
      </c>
    </row>
    <row r="7103" spans="1:18" x14ac:dyDescent="0.25">
      <c r="A7103" s="81">
        <v>7072</v>
      </c>
      <c r="B7103" s="93">
        <f t="shared" si="1543"/>
        <v>5.5118961004258165E-59</v>
      </c>
      <c r="C7103" s="178">
        <f t="shared" si="1544"/>
        <v>5.4994622120998467E-59</v>
      </c>
      <c r="D7103" s="165">
        <f t="shared" si="1545"/>
        <v>2.2558277767625785E-3</v>
      </c>
      <c r="E7103" s="166">
        <f t="shared" si="1555"/>
        <v>24.291375447755232</v>
      </c>
      <c r="F7103" s="167">
        <f t="shared" si="1556"/>
        <v>15.955469865041774</v>
      </c>
      <c r="G7103" s="167">
        <f t="shared" si="1546"/>
        <v>554484.85877653072</v>
      </c>
      <c r="H7103" s="167">
        <f t="shared" si="1547"/>
        <v>271299.98899881309</v>
      </c>
      <c r="I7103" s="168">
        <f t="shared" si="1548"/>
        <v>825784.84777534381</v>
      </c>
      <c r="J7103" s="168">
        <f t="shared" si="1550"/>
        <v>752440.47982411645</v>
      </c>
      <c r="K7103" s="94"/>
      <c r="L7103" s="265">
        <f t="shared" si="1549"/>
        <v>314683.36861417175</v>
      </c>
      <c r="M7103" s="265">
        <f>$G7103*NonHospFrac+theModel!$H7103*NonHospFrac</f>
        <v>511101.47916117206</v>
      </c>
      <c r="N7103" s="266">
        <f t="shared" si="1551"/>
        <v>825784.84777534381</v>
      </c>
      <c r="O7103" s="158"/>
      <c r="P7103" s="265">
        <f t="shared" si="1552"/>
        <v>286733.89383518224</v>
      </c>
      <c r="Q7103" s="265">
        <f t="shared" si="1553"/>
        <v>511099.91891055304</v>
      </c>
      <c r="R7103" s="266">
        <f t="shared" si="1554"/>
        <v>797833.81274573528</v>
      </c>
    </row>
    <row r="7104" spans="1:18" x14ac:dyDescent="0.25">
      <c r="A7104" s="81">
        <v>7073</v>
      </c>
      <c r="B7104" s="93">
        <f t="shared" si="1543"/>
        <v>5.4089313498522557E-59</v>
      </c>
      <c r="C7104" s="178">
        <f t="shared" si="1544"/>
        <v>5.3967297322706574E-59</v>
      </c>
      <c r="D7104" s="165">
        <f t="shared" si="1545"/>
        <v>2.2558277767625785E-3</v>
      </c>
      <c r="E7104" s="166">
        <f t="shared" si="1555"/>
        <v>24.291375447755232</v>
      </c>
      <c r="F7104" s="167">
        <f t="shared" si="1556"/>
        <v>15.957725692818537</v>
      </c>
      <c r="G7104" s="167">
        <f t="shared" si="1546"/>
        <v>554563.25335574418</v>
      </c>
      <c r="H7104" s="167">
        <f t="shared" si="1547"/>
        <v>271299.98899881309</v>
      </c>
      <c r="I7104" s="168">
        <f t="shared" si="1548"/>
        <v>825863.24235455727</v>
      </c>
      <c r="J7104" s="168">
        <f t="shared" si="1550"/>
        <v>752499.23854025791</v>
      </c>
      <c r="K7104" s="94"/>
      <c r="L7104" s="265">
        <f t="shared" si="1549"/>
        <v>314713.24258235423</v>
      </c>
      <c r="M7104" s="265">
        <f>$G7104*NonHospFrac+theModel!$H7104*NonHospFrac</f>
        <v>511149.99977220304</v>
      </c>
      <c r="N7104" s="266">
        <f t="shared" si="1551"/>
        <v>825863.24235455727</v>
      </c>
      <c r="O7104" s="158"/>
      <c r="P7104" s="265">
        <f t="shared" si="1552"/>
        <v>286756.28512848419</v>
      </c>
      <c r="Q7104" s="265">
        <f t="shared" si="1553"/>
        <v>511148.43952158402</v>
      </c>
      <c r="R7104" s="266">
        <f t="shared" si="1554"/>
        <v>797904.72465006821</v>
      </c>
    </row>
    <row r="7105" spans="1:18" x14ac:dyDescent="0.25">
      <c r="A7105" s="81">
        <v>7074</v>
      </c>
      <c r="B7105" s="93">
        <f t="shared" si="1543"/>
        <v>5.3078900281077538E-59</v>
      </c>
      <c r="C7105" s="178">
        <f t="shared" si="1544"/>
        <v>5.295916342346347E-59</v>
      </c>
      <c r="D7105" s="165">
        <f t="shared" si="1545"/>
        <v>2.2558277767625785E-3</v>
      </c>
      <c r="E7105" s="166">
        <f t="shared" si="1555"/>
        <v>24.291375447755232</v>
      </c>
      <c r="F7105" s="167">
        <f t="shared" si="1556"/>
        <v>15.959981520595299</v>
      </c>
      <c r="G7105" s="167">
        <f t="shared" si="1546"/>
        <v>554641.64793495752</v>
      </c>
      <c r="H7105" s="167">
        <f t="shared" si="1547"/>
        <v>271299.98899881309</v>
      </c>
      <c r="I7105" s="168">
        <f t="shared" si="1548"/>
        <v>825941.63693377061</v>
      </c>
      <c r="J7105" s="168">
        <f t="shared" si="1550"/>
        <v>752557.99486127833</v>
      </c>
      <c r="K7105" s="94"/>
      <c r="L7105" s="265">
        <f t="shared" si="1549"/>
        <v>314743.11655053659</v>
      </c>
      <c r="M7105" s="265">
        <f>$G7105*NonHospFrac+theModel!$H7105*NonHospFrac</f>
        <v>511198.52038323402</v>
      </c>
      <c r="N7105" s="266">
        <f t="shared" si="1551"/>
        <v>825941.63693377061</v>
      </c>
      <c r="O7105" s="158"/>
      <c r="P7105" s="265">
        <f t="shared" si="1552"/>
        <v>286778.6755090729</v>
      </c>
      <c r="Q7105" s="265">
        <f t="shared" si="1553"/>
        <v>511196.960132615</v>
      </c>
      <c r="R7105" s="266">
        <f t="shared" si="1554"/>
        <v>797975.6356416879</v>
      </c>
    </row>
    <row r="7106" spans="1:18" x14ac:dyDescent="0.25">
      <c r="A7106" s="81">
        <v>7075</v>
      </c>
      <c r="B7106" s="93">
        <f t="shared" si="1543"/>
        <v>5.2087362046578196E-59</v>
      </c>
      <c r="C7106" s="178">
        <f t="shared" si="1544"/>
        <v>5.1969861928455232E-59</v>
      </c>
      <c r="D7106" s="165">
        <f t="shared" si="1545"/>
        <v>2.2558277767625785E-3</v>
      </c>
      <c r="E7106" s="166">
        <f t="shared" si="1555"/>
        <v>24.291375447755232</v>
      </c>
      <c r="F7106" s="167">
        <f t="shared" si="1556"/>
        <v>15.962237348372062</v>
      </c>
      <c r="G7106" s="167">
        <f t="shared" si="1546"/>
        <v>554720.04251417099</v>
      </c>
      <c r="H7106" s="167">
        <f t="shared" si="1547"/>
        <v>271299.98899881309</v>
      </c>
      <c r="I7106" s="168">
        <f t="shared" si="1548"/>
        <v>826020.03151298407</v>
      </c>
      <c r="J7106" s="168">
        <f t="shared" si="1550"/>
        <v>752616.74878727552</v>
      </c>
      <c r="K7106" s="94"/>
      <c r="L7106" s="265">
        <f t="shared" si="1549"/>
        <v>314772.99051871907</v>
      </c>
      <c r="M7106" s="265">
        <f>$G7106*NonHospFrac+theModel!$H7106*NonHospFrac</f>
        <v>511247.040994265</v>
      </c>
      <c r="N7106" s="266">
        <f t="shared" si="1551"/>
        <v>826020.03151298407</v>
      </c>
      <c r="O7106" s="158"/>
      <c r="P7106" s="265">
        <f t="shared" si="1552"/>
        <v>286801.06497698568</v>
      </c>
      <c r="Q7106" s="265">
        <f t="shared" si="1553"/>
        <v>511245.48074364598</v>
      </c>
      <c r="R7106" s="266">
        <f t="shared" si="1554"/>
        <v>798046.54572063172</v>
      </c>
    </row>
    <row r="7107" spans="1:18" x14ac:dyDescent="0.25">
      <c r="A7107" s="81">
        <v>7076</v>
      </c>
      <c r="B7107" s="93">
        <f t="shared" si="1543"/>
        <v>5.1114346201680408E-59</v>
      </c>
      <c r="C7107" s="178">
        <f t="shared" si="1544"/>
        <v>5.0999041039727595E-59</v>
      </c>
      <c r="D7107" s="165">
        <f t="shared" si="1545"/>
        <v>2.2558277767625785E-3</v>
      </c>
      <c r="E7107" s="166">
        <f t="shared" si="1555"/>
        <v>24.291375447755232</v>
      </c>
      <c r="F7107" s="167">
        <f t="shared" si="1556"/>
        <v>15.964493176148824</v>
      </c>
      <c r="G7107" s="167">
        <f t="shared" si="1546"/>
        <v>554798.43709338433</v>
      </c>
      <c r="H7107" s="167">
        <f t="shared" si="1547"/>
        <v>271299.98899881309</v>
      </c>
      <c r="I7107" s="168">
        <f t="shared" si="1548"/>
        <v>826098.42609219742</v>
      </c>
      <c r="J7107" s="168">
        <f t="shared" si="1550"/>
        <v>752675.50031834689</v>
      </c>
      <c r="K7107" s="94"/>
      <c r="L7107" s="265">
        <f t="shared" si="1549"/>
        <v>314802.86448690144</v>
      </c>
      <c r="M7107" s="265">
        <f>$G7107*NonHospFrac+theModel!$H7107*NonHospFrac</f>
        <v>511295.56160529598</v>
      </c>
      <c r="N7107" s="266">
        <f t="shared" si="1551"/>
        <v>826098.42609219742</v>
      </c>
      <c r="O7107" s="158"/>
      <c r="P7107" s="265">
        <f t="shared" si="1552"/>
        <v>286823.45353225962</v>
      </c>
      <c r="Q7107" s="265">
        <f t="shared" si="1553"/>
        <v>511294.00135467696</v>
      </c>
      <c r="R7107" s="266">
        <f t="shared" si="1554"/>
        <v>798117.45488693658</v>
      </c>
    </row>
    <row r="7108" spans="1:18" x14ac:dyDescent="0.25">
      <c r="A7108" s="81">
        <v>7077</v>
      </c>
      <c r="B7108" s="93">
        <f t="shared" si="1543"/>
        <v>5.0159506739635363E-59</v>
      </c>
      <c r="C7108" s="178">
        <f t="shared" si="1544"/>
        <v>5.0046355531063382E-59</v>
      </c>
      <c r="D7108" s="165">
        <f t="shared" si="1545"/>
        <v>2.2558277767625785E-3</v>
      </c>
      <c r="E7108" s="166">
        <f t="shared" si="1555"/>
        <v>24.291375447755232</v>
      </c>
      <c r="F7108" s="167">
        <f t="shared" si="1556"/>
        <v>15.966749003925587</v>
      </c>
      <c r="G7108" s="167">
        <f t="shared" si="1546"/>
        <v>554876.83167259791</v>
      </c>
      <c r="H7108" s="167">
        <f t="shared" si="1547"/>
        <v>271299.98899881309</v>
      </c>
      <c r="I7108" s="168">
        <f t="shared" si="1548"/>
        <v>826176.820671411</v>
      </c>
      <c r="J7108" s="168">
        <f t="shared" si="1550"/>
        <v>752734.24945459038</v>
      </c>
      <c r="K7108" s="94"/>
      <c r="L7108" s="265">
        <f t="shared" si="1549"/>
        <v>314832.73845508392</v>
      </c>
      <c r="M7108" s="265">
        <f>$G7108*NonHospFrac+theModel!$H7108*NonHospFrac</f>
        <v>511344.08221632708</v>
      </c>
      <c r="N7108" s="266">
        <f t="shared" si="1551"/>
        <v>826176.820671411</v>
      </c>
      <c r="O7108" s="158"/>
      <c r="P7108" s="265">
        <f t="shared" si="1552"/>
        <v>286845.84117493202</v>
      </c>
      <c r="Q7108" s="265">
        <f t="shared" si="1553"/>
        <v>511342.52196570806</v>
      </c>
      <c r="R7108" s="266">
        <f t="shared" si="1554"/>
        <v>798188.36314064008</v>
      </c>
    </row>
    <row r="7109" spans="1:18" x14ac:dyDescent="0.25">
      <c r="A7109" s="81">
        <v>7078</v>
      </c>
      <c r="B7109" s="93">
        <f t="shared" si="1543"/>
        <v>4.9222504117265048E-59</v>
      </c>
      <c r="C7109" s="178">
        <f t="shared" si="1544"/>
        <v>4.9111466625235514E-59</v>
      </c>
      <c r="D7109" s="165">
        <f t="shared" si="1545"/>
        <v>2.2558277767625785E-3</v>
      </c>
      <c r="E7109" s="166">
        <f t="shared" si="1555"/>
        <v>24.291375447755232</v>
      </c>
      <c r="F7109" s="167">
        <f t="shared" si="1556"/>
        <v>15.96900483170235</v>
      </c>
      <c r="G7109" s="167">
        <f t="shared" si="1546"/>
        <v>554955.22625181125</v>
      </c>
      <c r="H7109" s="167">
        <f t="shared" si="1547"/>
        <v>271299.98899881309</v>
      </c>
      <c r="I7109" s="168">
        <f t="shared" si="1548"/>
        <v>826255.21525062434</v>
      </c>
      <c r="J7109" s="168">
        <f t="shared" si="1550"/>
        <v>752792.99619610328</v>
      </c>
      <c r="K7109" s="94"/>
      <c r="L7109" s="265">
        <f t="shared" si="1549"/>
        <v>314862.61242326634</v>
      </c>
      <c r="M7109" s="265">
        <f>$G7109*NonHospFrac+theModel!$H7109*NonHospFrac</f>
        <v>511392.60282735794</v>
      </c>
      <c r="N7109" s="266">
        <f t="shared" si="1551"/>
        <v>826255.21525062434</v>
      </c>
      <c r="O7109" s="158"/>
      <c r="P7109" s="265">
        <f t="shared" si="1552"/>
        <v>286868.22790504002</v>
      </c>
      <c r="Q7109" s="265">
        <f t="shared" si="1553"/>
        <v>511391.04257673892</v>
      </c>
      <c r="R7109" s="266">
        <f t="shared" si="1554"/>
        <v>798259.27048177901</v>
      </c>
    </row>
    <row r="7110" spans="1:18" x14ac:dyDescent="0.25">
      <c r="A7110" s="81">
        <v>7079</v>
      </c>
      <c r="B7110" s="93">
        <f t="shared" si="1543"/>
        <v>4.8303005134212523E-59</v>
      </c>
      <c r="C7110" s="178">
        <f t="shared" si="1544"/>
        <v>4.8194041873529658E-59</v>
      </c>
      <c r="D7110" s="165">
        <f t="shared" si="1545"/>
        <v>2.2558277767625785E-3</v>
      </c>
      <c r="E7110" s="166">
        <f t="shared" si="1555"/>
        <v>24.291375447755232</v>
      </c>
      <c r="F7110" s="167">
        <f t="shared" si="1556"/>
        <v>15.971260659479112</v>
      </c>
      <c r="G7110" s="167">
        <f t="shared" si="1546"/>
        <v>555033.6208310246</v>
      </c>
      <c r="H7110" s="167">
        <f t="shared" si="1547"/>
        <v>271299.98899881309</v>
      </c>
      <c r="I7110" s="168">
        <f t="shared" si="1548"/>
        <v>826333.60982983769</v>
      </c>
      <c r="J7110" s="168">
        <f t="shared" si="1550"/>
        <v>752851.7405429834</v>
      </c>
      <c r="K7110" s="94"/>
      <c r="L7110" s="265">
        <f t="shared" si="1549"/>
        <v>314892.48639144877</v>
      </c>
      <c r="M7110" s="265">
        <f>$G7110*NonHospFrac+theModel!$H7110*NonHospFrac</f>
        <v>511441.12343838892</v>
      </c>
      <c r="N7110" s="266">
        <f t="shared" si="1551"/>
        <v>826333.60982983769</v>
      </c>
      <c r="O7110" s="158"/>
      <c r="P7110" s="265">
        <f t="shared" si="1552"/>
        <v>286890.61372262082</v>
      </c>
      <c r="Q7110" s="265">
        <f t="shared" si="1553"/>
        <v>511439.56318776991</v>
      </c>
      <c r="R7110" s="266">
        <f t="shared" si="1554"/>
        <v>798330.17691039073</v>
      </c>
    </row>
    <row r="7111" spans="1:18" x14ac:dyDescent="0.25">
      <c r="A7111" s="81">
        <v>7080</v>
      </c>
      <c r="B7111" s="93">
        <f t="shared" si="1543"/>
        <v>4.7400682814456553E-59</v>
      </c>
      <c r="C7111" s="178">
        <f t="shared" si="1544"/>
        <v>4.7293755037526191E-59</v>
      </c>
      <c r="D7111" s="165">
        <f t="shared" si="1545"/>
        <v>2.2558277767625785E-3</v>
      </c>
      <c r="E7111" s="166">
        <f t="shared" si="1555"/>
        <v>24.291375447755232</v>
      </c>
      <c r="F7111" s="167">
        <f t="shared" si="1556"/>
        <v>15.973516487255875</v>
      </c>
      <c r="G7111" s="167">
        <f t="shared" si="1546"/>
        <v>555112.01541023806</v>
      </c>
      <c r="H7111" s="167">
        <f t="shared" si="1547"/>
        <v>271299.98899881309</v>
      </c>
      <c r="I7111" s="168">
        <f t="shared" si="1548"/>
        <v>826412.00440905115</v>
      </c>
      <c r="J7111" s="168">
        <f t="shared" si="1550"/>
        <v>752910.4824953283</v>
      </c>
      <c r="K7111" s="94"/>
      <c r="L7111" s="265">
        <f t="shared" si="1549"/>
        <v>314922.36035963113</v>
      </c>
      <c r="M7111" s="265">
        <f>$G7111*NonHospFrac+theModel!$H7111*NonHospFrac</f>
        <v>511489.64404941991</v>
      </c>
      <c r="N7111" s="266">
        <f t="shared" si="1551"/>
        <v>826412.00440905103</v>
      </c>
      <c r="O7111" s="158"/>
      <c r="P7111" s="265">
        <f t="shared" si="1552"/>
        <v>286912.99862771155</v>
      </c>
      <c r="Q7111" s="265">
        <f t="shared" si="1553"/>
        <v>511488.08379880089</v>
      </c>
      <c r="R7111" s="266">
        <f t="shared" si="1554"/>
        <v>798401.08242651238</v>
      </c>
    </row>
    <row r="7112" spans="1:18" x14ac:dyDescent="0.25">
      <c r="A7112" s="81">
        <v>7081</v>
      </c>
      <c r="B7112" s="93">
        <f t="shared" si="1543"/>
        <v>4.6515216290038088E-59</v>
      </c>
      <c r="C7112" s="178">
        <f t="shared" si="1544"/>
        <v>4.6410285973088901E-59</v>
      </c>
      <c r="D7112" s="165">
        <f t="shared" si="1545"/>
        <v>2.2558277767625785E-3</v>
      </c>
      <c r="E7112" s="166">
        <f t="shared" si="1555"/>
        <v>24.291375447755232</v>
      </c>
      <c r="F7112" s="167">
        <f t="shared" si="1556"/>
        <v>15.975772315032637</v>
      </c>
      <c r="G7112" s="167">
        <f t="shared" si="1546"/>
        <v>555190.40998945152</v>
      </c>
      <c r="H7112" s="167">
        <f t="shared" si="1547"/>
        <v>271299.98899881309</v>
      </c>
      <c r="I7112" s="168">
        <f t="shared" si="1548"/>
        <v>826490.39898826461</v>
      </c>
      <c r="J7112" s="168">
        <f t="shared" si="1550"/>
        <v>752969.22205323563</v>
      </c>
      <c r="K7112" s="94"/>
      <c r="L7112" s="265">
        <f t="shared" si="1549"/>
        <v>314952.23432781361</v>
      </c>
      <c r="M7112" s="265">
        <f>$G7112*NonHospFrac+theModel!$H7112*NonHospFrac</f>
        <v>511538.164660451</v>
      </c>
      <c r="N7112" s="266">
        <f t="shared" si="1551"/>
        <v>826490.39898826461</v>
      </c>
      <c r="O7112" s="158"/>
      <c r="P7112" s="265">
        <f t="shared" si="1552"/>
        <v>286935.38262034958</v>
      </c>
      <c r="Q7112" s="265">
        <f t="shared" si="1553"/>
        <v>511536.60440983198</v>
      </c>
      <c r="R7112" s="266">
        <f t="shared" si="1554"/>
        <v>798471.98703018157</v>
      </c>
    </row>
    <row r="7113" spans="1:18" x14ac:dyDescent="0.25">
      <c r="A7113" s="81">
        <v>7082</v>
      </c>
      <c r="B7113" s="93">
        <f t="shared" si="1543"/>
        <v>4.5646290686958989E-59</v>
      </c>
      <c r="C7113" s="178">
        <f t="shared" si="1544"/>
        <v>4.5543320516521167E-59</v>
      </c>
      <c r="D7113" s="165">
        <f t="shared" si="1545"/>
        <v>2.2558277767625785E-3</v>
      </c>
      <c r="E7113" s="166">
        <f t="shared" si="1555"/>
        <v>24.291375447755232</v>
      </c>
      <c r="F7113" s="167">
        <f t="shared" si="1556"/>
        <v>15.9780281428094</v>
      </c>
      <c r="G7113" s="167">
        <f t="shared" si="1546"/>
        <v>555268.80456866487</v>
      </c>
      <c r="H7113" s="167">
        <f t="shared" si="1547"/>
        <v>271299.98899881309</v>
      </c>
      <c r="I7113" s="168">
        <f t="shared" si="1548"/>
        <v>826568.79356747796</v>
      </c>
      <c r="J7113" s="168">
        <f t="shared" si="1550"/>
        <v>753027.95921680285</v>
      </c>
      <c r="K7113" s="94"/>
      <c r="L7113" s="265">
        <f t="shared" si="1549"/>
        <v>314982.10829599597</v>
      </c>
      <c r="M7113" s="265">
        <f>$G7113*NonHospFrac+theModel!$H7113*NonHospFrac</f>
        <v>511586.68527148187</v>
      </c>
      <c r="N7113" s="266">
        <f t="shared" si="1551"/>
        <v>826568.79356747784</v>
      </c>
      <c r="O7113" s="158"/>
      <c r="P7113" s="265">
        <f t="shared" si="1552"/>
        <v>286957.76570057194</v>
      </c>
      <c r="Q7113" s="265">
        <f t="shared" si="1553"/>
        <v>511585.12502086285</v>
      </c>
      <c r="R7113" s="266">
        <f t="shared" si="1554"/>
        <v>798542.89072143473</v>
      </c>
    </row>
    <row r="7114" spans="1:18" x14ac:dyDescent="0.25">
      <c r="A7114" s="81">
        <v>7083</v>
      </c>
      <c r="B7114" s="93">
        <f t="shared" si="1543"/>
        <v>4.4793597013211971E-59</v>
      </c>
      <c r="C7114" s="178">
        <f t="shared" si="1544"/>
        <v>4.4692550372848462E-59</v>
      </c>
      <c r="D7114" s="165">
        <f t="shared" si="1545"/>
        <v>2.2558277767625785E-3</v>
      </c>
      <c r="E7114" s="166">
        <f t="shared" si="1555"/>
        <v>24.291375447755232</v>
      </c>
      <c r="F7114" s="167">
        <f t="shared" si="1556"/>
        <v>15.980283970586163</v>
      </c>
      <c r="G7114" s="167">
        <f t="shared" si="1546"/>
        <v>555347.19914787833</v>
      </c>
      <c r="H7114" s="167">
        <f t="shared" si="1547"/>
        <v>271299.98899881309</v>
      </c>
      <c r="I7114" s="168">
        <f t="shared" si="1548"/>
        <v>826647.18814669142</v>
      </c>
      <c r="J7114" s="168">
        <f t="shared" si="1550"/>
        <v>753086.69398612774</v>
      </c>
      <c r="K7114" s="94"/>
      <c r="L7114" s="265">
        <f t="shared" si="1549"/>
        <v>315011.98226417846</v>
      </c>
      <c r="M7114" s="265">
        <f>$G7114*NonHospFrac+theModel!$H7114*NonHospFrac</f>
        <v>511635.20588251296</v>
      </c>
      <c r="N7114" s="266">
        <f t="shared" si="1551"/>
        <v>826647.18814669142</v>
      </c>
      <c r="O7114" s="158"/>
      <c r="P7114" s="265">
        <f t="shared" si="1552"/>
        <v>286980.14786841598</v>
      </c>
      <c r="Q7114" s="265">
        <f t="shared" si="1553"/>
        <v>511633.64563189395</v>
      </c>
      <c r="R7114" s="266">
        <f t="shared" si="1554"/>
        <v>798613.79350030993</v>
      </c>
    </row>
    <row r="7115" spans="1:18" x14ac:dyDescent="0.25">
      <c r="A7115" s="81">
        <v>7084</v>
      </c>
      <c r="B7115" s="93">
        <f t="shared" si="1543"/>
        <v>4.3956832048902368E-59</v>
      </c>
      <c r="C7115" s="178">
        <f t="shared" si="1544"/>
        <v>4.3857673006187968E-59</v>
      </c>
      <c r="D7115" s="165">
        <f t="shared" si="1545"/>
        <v>2.2558277767625785E-3</v>
      </c>
      <c r="E7115" s="166">
        <f t="shared" si="1555"/>
        <v>24.291375447755232</v>
      </c>
      <c r="F7115" s="167">
        <f t="shared" si="1556"/>
        <v>15.982539798362925</v>
      </c>
      <c r="G7115" s="167">
        <f t="shared" si="1546"/>
        <v>555425.59372709179</v>
      </c>
      <c r="H7115" s="167">
        <f t="shared" si="1547"/>
        <v>271299.98899881309</v>
      </c>
      <c r="I7115" s="168">
        <f t="shared" si="1548"/>
        <v>826725.58272590488</v>
      </c>
      <c r="J7115" s="168">
        <f t="shared" si="1550"/>
        <v>753145.42636130773</v>
      </c>
      <c r="K7115" s="94"/>
      <c r="L7115" s="265">
        <f t="shared" si="1549"/>
        <v>315041.85623236088</v>
      </c>
      <c r="M7115" s="265">
        <f>$G7115*NonHospFrac+theModel!$H7115*NonHospFrac</f>
        <v>511683.72649354395</v>
      </c>
      <c r="N7115" s="266">
        <f t="shared" si="1551"/>
        <v>826725.58272590488</v>
      </c>
      <c r="O7115" s="158"/>
      <c r="P7115" s="265">
        <f t="shared" si="1552"/>
        <v>287002.52912391874</v>
      </c>
      <c r="Q7115" s="265">
        <f t="shared" si="1553"/>
        <v>511682.16624292493</v>
      </c>
      <c r="R7115" s="266">
        <f t="shared" si="1554"/>
        <v>798684.6953668436</v>
      </c>
    </row>
    <row r="7116" spans="1:18" x14ac:dyDescent="0.25">
      <c r="A7116" s="81">
        <v>7085</v>
      </c>
      <c r="B7116" s="93">
        <f t="shared" si="1543"/>
        <v>4.3135698238422379E-59</v>
      </c>
      <c r="C7116" s="178">
        <f t="shared" si="1544"/>
        <v>4.3038391532166092E-59</v>
      </c>
      <c r="D7116" s="165">
        <f t="shared" si="1545"/>
        <v>2.2558277767625785E-3</v>
      </c>
      <c r="E7116" s="166">
        <f t="shared" si="1555"/>
        <v>24.291375447755232</v>
      </c>
      <c r="F7116" s="167">
        <f t="shared" si="1556"/>
        <v>15.984795626139688</v>
      </c>
      <c r="G7116" s="167">
        <f t="shared" si="1546"/>
        <v>555503.98830630525</v>
      </c>
      <c r="H7116" s="167">
        <f t="shared" si="1547"/>
        <v>271299.98899881309</v>
      </c>
      <c r="I7116" s="168">
        <f t="shared" si="1548"/>
        <v>826803.97730511834</v>
      </c>
      <c r="J7116" s="168">
        <f t="shared" si="1550"/>
        <v>753204.15634244052</v>
      </c>
      <c r="K7116" s="94"/>
      <c r="L7116" s="265">
        <f t="shared" si="1549"/>
        <v>315071.7302005433</v>
      </c>
      <c r="M7116" s="265">
        <f>$G7116*NonHospFrac+theModel!$H7116*NonHospFrac</f>
        <v>511732.24710457493</v>
      </c>
      <c r="N7116" s="266">
        <f t="shared" si="1551"/>
        <v>826803.97730511823</v>
      </c>
      <c r="O7116" s="158"/>
      <c r="P7116" s="265">
        <f t="shared" si="1552"/>
        <v>287024.90946711745</v>
      </c>
      <c r="Q7116" s="265">
        <f t="shared" si="1553"/>
        <v>511730.68685395591</v>
      </c>
      <c r="R7116" s="266">
        <f t="shared" si="1554"/>
        <v>798755.59632107336</v>
      </c>
    </row>
    <row r="7117" spans="1:18" x14ac:dyDescent="0.25">
      <c r="A7117" s="81">
        <v>7086</v>
      </c>
      <c r="B7117" s="93">
        <f t="shared" si="1543"/>
        <v>4.232990358463967E-59</v>
      </c>
      <c r="C7117" s="178">
        <f t="shared" si="1544"/>
        <v>4.2234414612345757E-59</v>
      </c>
      <c r="D7117" s="165">
        <f t="shared" si="1545"/>
        <v>2.2558277767625785E-3</v>
      </c>
      <c r="E7117" s="166">
        <f t="shared" si="1555"/>
        <v>24.291375447755232</v>
      </c>
      <c r="F7117" s="167">
        <f t="shared" si="1556"/>
        <v>15.98705145391645</v>
      </c>
      <c r="G7117" s="167">
        <f t="shared" si="1546"/>
        <v>555582.38288551872</v>
      </c>
      <c r="H7117" s="167">
        <f t="shared" si="1547"/>
        <v>271299.98899881309</v>
      </c>
      <c r="I7117" s="168">
        <f t="shared" si="1548"/>
        <v>826882.37188433181</v>
      </c>
      <c r="J7117" s="168">
        <f t="shared" si="1550"/>
        <v>753262.88392962364</v>
      </c>
      <c r="K7117" s="94"/>
      <c r="L7117" s="265">
        <f t="shared" si="1549"/>
        <v>315101.60416872578</v>
      </c>
      <c r="M7117" s="265">
        <f>$G7117*NonHospFrac+theModel!$H7117*NonHospFrac</f>
        <v>511780.76771560602</v>
      </c>
      <c r="N7117" s="266">
        <f t="shared" si="1551"/>
        <v>826882.37188433181</v>
      </c>
      <c r="O7117" s="158"/>
      <c r="P7117" s="265">
        <f t="shared" si="1552"/>
        <v>287047.28889804939</v>
      </c>
      <c r="Q7117" s="265">
        <f t="shared" si="1553"/>
        <v>511779.207464987</v>
      </c>
      <c r="R7117" s="266">
        <f t="shared" si="1554"/>
        <v>798826.49636303633</v>
      </c>
    </row>
    <row r="7118" spans="1:18" x14ac:dyDescent="0.25">
      <c r="A7118" s="81">
        <v>7087</v>
      </c>
      <c r="B7118" s="93">
        <f t="shared" si="1543"/>
        <v>4.1539161545062393E-59</v>
      </c>
      <c r="C7118" s="178">
        <f t="shared" si="1544"/>
        <v>4.1445456350625615E-59</v>
      </c>
      <c r="D7118" s="165">
        <f t="shared" si="1545"/>
        <v>2.2558277767625785E-3</v>
      </c>
      <c r="E7118" s="166">
        <f t="shared" si="1555"/>
        <v>24.291375447755232</v>
      </c>
      <c r="F7118" s="167">
        <f t="shared" si="1556"/>
        <v>15.989307281693213</v>
      </c>
      <c r="G7118" s="167">
        <f t="shared" si="1546"/>
        <v>555660.77746473206</v>
      </c>
      <c r="H7118" s="167">
        <f t="shared" si="1547"/>
        <v>271299.98899881309</v>
      </c>
      <c r="I7118" s="168">
        <f t="shared" si="1548"/>
        <v>826960.76646354515</v>
      </c>
      <c r="J7118" s="168">
        <f t="shared" si="1550"/>
        <v>753321.60912295466</v>
      </c>
      <c r="K7118" s="94"/>
      <c r="L7118" s="265">
        <f t="shared" si="1549"/>
        <v>315131.47813690815</v>
      </c>
      <c r="M7118" s="265">
        <f>$G7118*NonHospFrac+theModel!$H7118*NonHospFrac</f>
        <v>511829.288326637</v>
      </c>
      <c r="N7118" s="266">
        <f t="shared" si="1551"/>
        <v>826960.76646354515</v>
      </c>
      <c r="O7118" s="158"/>
      <c r="P7118" s="265">
        <f t="shared" si="1552"/>
        <v>287069.66741675156</v>
      </c>
      <c r="Q7118" s="265">
        <f t="shared" si="1553"/>
        <v>511827.72807601799</v>
      </c>
      <c r="R7118" s="266">
        <f t="shared" si="1554"/>
        <v>798897.39549276954</v>
      </c>
    </row>
    <row r="7119" spans="1:18" x14ac:dyDescent="0.25">
      <c r="A7119" s="81">
        <v>7088</v>
      </c>
      <c r="B7119" s="93">
        <f t="shared" si="1543"/>
        <v>4.0763190929944048E-59</v>
      </c>
      <c r="C7119" s="178">
        <f t="shared" si="1544"/>
        <v>4.0671236191574808E-59</v>
      </c>
      <c r="D7119" s="165">
        <f t="shared" si="1545"/>
        <v>2.2558277767625785E-3</v>
      </c>
      <c r="E7119" s="166">
        <f t="shared" si="1555"/>
        <v>24.291375447755232</v>
      </c>
      <c r="F7119" s="167">
        <f t="shared" si="1556"/>
        <v>15.991563109469976</v>
      </c>
      <c r="G7119" s="167">
        <f t="shared" si="1546"/>
        <v>555739.17204394541</v>
      </c>
      <c r="H7119" s="167">
        <f t="shared" si="1547"/>
        <v>271299.98899881309</v>
      </c>
      <c r="I7119" s="168">
        <f t="shared" si="1548"/>
        <v>827039.1610427585</v>
      </c>
      <c r="J7119" s="168">
        <f t="shared" si="1550"/>
        <v>753380.33192253113</v>
      </c>
      <c r="K7119" s="94"/>
      <c r="L7119" s="265">
        <f t="shared" si="1549"/>
        <v>315161.35210509057</v>
      </c>
      <c r="M7119" s="265">
        <f>$G7119*NonHospFrac+theModel!$H7119*NonHospFrac</f>
        <v>511877.80893766787</v>
      </c>
      <c r="N7119" s="266">
        <f t="shared" si="1551"/>
        <v>827039.1610427585</v>
      </c>
      <c r="O7119" s="158"/>
      <c r="P7119" s="265">
        <f t="shared" si="1552"/>
        <v>287092.04502326128</v>
      </c>
      <c r="Q7119" s="265">
        <f t="shared" si="1553"/>
        <v>511876.24868704885</v>
      </c>
      <c r="R7119" s="266">
        <f t="shared" si="1554"/>
        <v>798968.29371031013</v>
      </c>
    </row>
    <row r="7120" spans="1:18" x14ac:dyDescent="0.25">
      <c r="A7120" s="81">
        <v>7089</v>
      </c>
      <c r="B7120" s="93">
        <f t="shared" si="1543"/>
        <v>4.0001715802291762E-59</v>
      </c>
      <c r="C7120" s="178">
        <f t="shared" si="1544"/>
        <v>3.9911478820666787E-59</v>
      </c>
      <c r="D7120" s="165">
        <f t="shared" si="1545"/>
        <v>2.2558277767625785E-3</v>
      </c>
      <c r="E7120" s="166">
        <f t="shared" si="1555"/>
        <v>24.291375447755232</v>
      </c>
      <c r="F7120" s="167">
        <f t="shared" si="1556"/>
        <v>15.993818937246738</v>
      </c>
      <c r="G7120" s="167">
        <f t="shared" si="1546"/>
        <v>555817.56662315899</v>
      </c>
      <c r="H7120" s="167">
        <f t="shared" si="1547"/>
        <v>271299.98899881309</v>
      </c>
      <c r="I7120" s="168">
        <f t="shared" si="1548"/>
        <v>827117.55562197207</v>
      </c>
      <c r="J7120" s="168">
        <f t="shared" si="1550"/>
        <v>753439.05232845095</v>
      </c>
      <c r="K7120" s="94"/>
      <c r="L7120" s="265">
        <f t="shared" si="1549"/>
        <v>315191.22607327305</v>
      </c>
      <c r="M7120" s="265">
        <f>$G7120*NonHospFrac+theModel!$H7120*NonHospFrac</f>
        <v>511926.32954869897</v>
      </c>
      <c r="N7120" s="266">
        <f t="shared" si="1551"/>
        <v>827117.55562197207</v>
      </c>
      <c r="O7120" s="158"/>
      <c r="P7120" s="265">
        <f t="shared" si="1552"/>
        <v>287114.42171761574</v>
      </c>
      <c r="Q7120" s="265">
        <f t="shared" si="1553"/>
        <v>511924.76929807995</v>
      </c>
      <c r="R7120" s="266">
        <f t="shared" si="1554"/>
        <v>799039.19101569569</v>
      </c>
    </row>
    <row r="7121" spans="1:18" x14ac:dyDescent="0.25">
      <c r="A7121" s="81">
        <v>7090</v>
      </c>
      <c r="B7121" s="93">
        <f t="shared" si="1543"/>
        <v>3.9254465379742425E-59</v>
      </c>
      <c r="C7121" s="178">
        <f t="shared" si="1544"/>
        <v>3.9165914066376838E-59</v>
      </c>
      <c r="D7121" s="165">
        <f t="shared" si="1545"/>
        <v>2.2558277767625785E-3</v>
      </c>
      <c r="E7121" s="166">
        <f t="shared" si="1555"/>
        <v>24.291375447755232</v>
      </c>
      <c r="F7121" s="167">
        <f t="shared" si="1556"/>
        <v>15.996074765023501</v>
      </c>
      <c r="G7121" s="167">
        <f t="shared" si="1546"/>
        <v>555895.96120237233</v>
      </c>
      <c r="H7121" s="167">
        <f t="shared" si="1547"/>
        <v>271299.98899881309</v>
      </c>
      <c r="I7121" s="168">
        <f t="shared" si="1548"/>
        <v>827195.95020118542</v>
      </c>
      <c r="J7121" s="168">
        <f t="shared" si="1550"/>
        <v>753497.77034081123</v>
      </c>
      <c r="K7121" s="94"/>
      <c r="L7121" s="265">
        <f t="shared" si="1549"/>
        <v>315221.10004145547</v>
      </c>
      <c r="M7121" s="265">
        <f>$G7121*NonHospFrac+theModel!$H7121*NonHospFrac</f>
        <v>511974.85015972995</v>
      </c>
      <c r="N7121" s="266">
        <f t="shared" si="1551"/>
        <v>827195.95020118542</v>
      </c>
      <c r="O7121" s="158"/>
      <c r="P7121" s="265">
        <f t="shared" si="1552"/>
        <v>287136.79749985208</v>
      </c>
      <c r="Q7121" s="265">
        <f t="shared" si="1553"/>
        <v>511973.28990911093</v>
      </c>
      <c r="R7121" s="266">
        <f t="shared" si="1554"/>
        <v>799110.08740896301</v>
      </c>
    </row>
    <row r="7122" spans="1:18" x14ac:dyDescent="0.25">
      <c r="A7122" s="81">
        <v>7091</v>
      </c>
      <c r="B7122" s="93">
        <f t="shared" si="1543"/>
        <v>3.8521173938271791E-59</v>
      </c>
      <c r="C7122" s="178">
        <f t="shared" si="1544"/>
        <v>3.8434276804108333E-59</v>
      </c>
      <c r="D7122" s="165">
        <f t="shared" si="1545"/>
        <v>2.2558277767625785E-3</v>
      </c>
      <c r="E7122" s="166">
        <f t="shared" si="1555"/>
        <v>24.291375447755232</v>
      </c>
      <c r="F7122" s="167">
        <f t="shared" si="1556"/>
        <v>15.998330592800263</v>
      </c>
      <c r="G7122" s="167">
        <f t="shared" si="1546"/>
        <v>555974.35578158568</v>
      </c>
      <c r="H7122" s="167">
        <f t="shared" si="1547"/>
        <v>271299.98899881309</v>
      </c>
      <c r="I7122" s="168">
        <f t="shared" si="1548"/>
        <v>827274.34478039877</v>
      </c>
      <c r="J7122" s="168">
        <f t="shared" si="1550"/>
        <v>753556.48595970974</v>
      </c>
      <c r="K7122" s="94"/>
      <c r="L7122" s="265">
        <f t="shared" si="1549"/>
        <v>315250.97400963784</v>
      </c>
      <c r="M7122" s="265">
        <f>$G7122*NonHospFrac+theModel!$H7122*NonHospFrac</f>
        <v>512023.37077076093</v>
      </c>
      <c r="N7122" s="266">
        <f t="shared" si="1551"/>
        <v>827274.34478039877</v>
      </c>
      <c r="O7122" s="158"/>
      <c r="P7122" s="265">
        <f t="shared" si="1552"/>
        <v>287159.17237000744</v>
      </c>
      <c r="Q7122" s="265">
        <f t="shared" si="1553"/>
        <v>512021.81052014191</v>
      </c>
      <c r="R7122" s="266">
        <f t="shared" si="1554"/>
        <v>799180.98289014935</v>
      </c>
    </row>
    <row r="7123" spans="1:18" x14ac:dyDescent="0.25">
      <c r="A7123" s="81">
        <v>7092</v>
      </c>
      <c r="B7123" s="93">
        <f t="shared" si="1543"/>
        <v>3.7801580717702453E-59</v>
      </c>
      <c r="C7123" s="178">
        <f t="shared" si="1544"/>
        <v>3.7716306861913929E-59</v>
      </c>
      <c r="D7123" s="165">
        <f t="shared" si="1545"/>
        <v>2.2558277767625785E-3</v>
      </c>
      <c r="E7123" s="166">
        <f t="shared" si="1555"/>
        <v>24.291375447755232</v>
      </c>
      <c r="F7123" s="167">
        <f t="shared" si="1556"/>
        <v>16.000586420577026</v>
      </c>
      <c r="G7123" s="167">
        <f t="shared" si="1546"/>
        <v>556052.75036079914</v>
      </c>
      <c r="H7123" s="167">
        <f t="shared" si="1547"/>
        <v>271299.98899881309</v>
      </c>
      <c r="I7123" s="168">
        <f t="shared" si="1548"/>
        <v>827352.73935961223</v>
      </c>
      <c r="J7123" s="168">
        <f t="shared" si="1550"/>
        <v>753615.19918524404</v>
      </c>
      <c r="K7123" s="94"/>
      <c r="L7123" s="265">
        <f t="shared" si="1549"/>
        <v>315280.84797782032</v>
      </c>
      <c r="M7123" s="265">
        <f>$G7123*NonHospFrac+theModel!$H7123*NonHospFrac</f>
        <v>512071.89138179191</v>
      </c>
      <c r="N7123" s="266">
        <f t="shared" si="1551"/>
        <v>827352.73935961223</v>
      </c>
      <c r="O7123" s="158"/>
      <c r="P7123" s="265">
        <f t="shared" si="1552"/>
        <v>287181.54632811912</v>
      </c>
      <c r="Q7123" s="265">
        <f t="shared" si="1553"/>
        <v>512070.33113117289</v>
      </c>
      <c r="R7123" s="266">
        <f t="shared" si="1554"/>
        <v>799251.87745929207</v>
      </c>
    </row>
    <row r="7124" spans="1:18" x14ac:dyDescent="0.25">
      <c r="A7124" s="81">
        <v>7093</v>
      </c>
      <c r="B7124" s="93">
        <f t="shared" si="1543"/>
        <v>3.7095429828976874E-59</v>
      </c>
      <c r="C7124" s="178">
        <f t="shared" si="1544"/>
        <v>3.7011748927977719E-59</v>
      </c>
      <c r="D7124" s="165">
        <f t="shared" si="1545"/>
        <v>2.2558277767625785E-3</v>
      </c>
      <c r="E7124" s="166">
        <f t="shared" si="1555"/>
        <v>24.291375447755232</v>
      </c>
      <c r="F7124" s="167">
        <f t="shared" si="1556"/>
        <v>16.002842248353787</v>
      </c>
      <c r="G7124" s="167">
        <f t="shared" si="1546"/>
        <v>556131.14494001248</v>
      </c>
      <c r="H7124" s="167">
        <f t="shared" si="1547"/>
        <v>271299.98899881309</v>
      </c>
      <c r="I7124" s="168">
        <f t="shared" si="1548"/>
        <v>827431.13393882557</v>
      </c>
      <c r="J7124" s="168">
        <f t="shared" si="1550"/>
        <v>753673.91001751169</v>
      </c>
      <c r="K7124" s="94"/>
      <c r="L7124" s="265">
        <f t="shared" si="1549"/>
        <v>315310.72194600268</v>
      </c>
      <c r="M7124" s="265">
        <f>$G7124*NonHospFrac+theModel!$H7124*NonHospFrac</f>
        <v>512120.41199282289</v>
      </c>
      <c r="N7124" s="266">
        <f t="shared" si="1551"/>
        <v>827431.13393882557</v>
      </c>
      <c r="O7124" s="158"/>
      <c r="P7124" s="265">
        <f t="shared" si="1552"/>
        <v>287203.91937422415</v>
      </c>
      <c r="Q7124" s="265">
        <f t="shared" si="1553"/>
        <v>512118.85174220387</v>
      </c>
      <c r="R7124" s="266">
        <f t="shared" si="1554"/>
        <v>799322.77111642808</v>
      </c>
    </row>
    <row r="7125" spans="1:18" x14ac:dyDescent="0.25">
      <c r="A7125" s="81">
        <v>7094</v>
      </c>
      <c r="B7125" s="93">
        <f t="shared" si="1543"/>
        <v>3.6402470163162627E-59</v>
      </c>
      <c r="C7125" s="178">
        <f t="shared" si="1544"/>
        <v>3.6320352459825796E-59</v>
      </c>
      <c r="D7125" s="165">
        <f t="shared" si="1545"/>
        <v>2.2558277767625785E-3</v>
      </c>
      <c r="E7125" s="166">
        <f t="shared" si="1555"/>
        <v>24.291375447755232</v>
      </c>
      <c r="F7125" s="167">
        <f t="shared" si="1556"/>
        <v>16.005098076130547</v>
      </c>
      <c r="G7125" s="167">
        <f t="shared" si="1546"/>
        <v>556209.53951922583</v>
      </c>
      <c r="H7125" s="167">
        <f t="shared" si="1547"/>
        <v>271299.98899881309</v>
      </c>
      <c r="I7125" s="168">
        <f t="shared" si="1548"/>
        <v>827509.52851803892</v>
      </c>
      <c r="J7125" s="168">
        <f t="shared" si="1550"/>
        <v>753732.61845661025</v>
      </c>
      <c r="K7125" s="94"/>
      <c r="L7125" s="265">
        <f t="shared" si="1549"/>
        <v>315340.59591418505</v>
      </c>
      <c r="M7125" s="265">
        <f>$G7125*NonHospFrac+theModel!$H7125*NonHospFrac</f>
        <v>512168.93260385375</v>
      </c>
      <c r="N7125" s="266">
        <f t="shared" si="1551"/>
        <v>827509.5285180388</v>
      </c>
      <c r="O7125" s="158"/>
      <c r="P7125" s="265">
        <f t="shared" si="1552"/>
        <v>287226.29150835978</v>
      </c>
      <c r="Q7125" s="265">
        <f t="shared" si="1553"/>
        <v>512167.37235323474</v>
      </c>
      <c r="R7125" s="266">
        <f t="shared" si="1554"/>
        <v>799393.66386159451</v>
      </c>
    </row>
    <row r="7126" spans="1:18" x14ac:dyDescent="0.25">
      <c r="A7126" s="81">
        <v>7095</v>
      </c>
      <c r="B7126" s="93">
        <f t="shared" si="1543"/>
        <v>3.5722455302157476E-59</v>
      </c>
      <c r="C7126" s="178">
        <f t="shared" si="1544"/>
        <v>3.564187159523271E-59</v>
      </c>
      <c r="D7126" s="165">
        <f t="shared" si="1545"/>
        <v>2.2558277767625785E-3</v>
      </c>
      <c r="E7126" s="166">
        <f t="shared" si="1555"/>
        <v>24.291375447755232</v>
      </c>
      <c r="F7126" s="167">
        <f t="shared" si="1556"/>
        <v>16.007353903907308</v>
      </c>
      <c r="G7126" s="167">
        <f t="shared" si="1546"/>
        <v>556287.93409843917</v>
      </c>
      <c r="H7126" s="167">
        <f t="shared" si="1547"/>
        <v>271299.98899881309</v>
      </c>
      <c r="I7126" s="168">
        <f t="shared" si="1548"/>
        <v>827587.92309725226</v>
      </c>
      <c r="J7126" s="168">
        <f t="shared" si="1550"/>
        <v>753791.32450263714</v>
      </c>
      <c r="K7126" s="94"/>
      <c r="L7126" s="265">
        <f t="shared" si="1549"/>
        <v>315370.46988236747</v>
      </c>
      <c r="M7126" s="265">
        <f>$G7126*NonHospFrac+theModel!$H7126*NonHospFrac</f>
        <v>512217.45321488474</v>
      </c>
      <c r="N7126" s="266">
        <f t="shared" si="1551"/>
        <v>827587.92309725215</v>
      </c>
      <c r="O7126" s="158"/>
      <c r="P7126" s="265">
        <f t="shared" si="1552"/>
        <v>287248.6627305632</v>
      </c>
      <c r="Q7126" s="265">
        <f t="shared" si="1553"/>
        <v>512215.89296426572</v>
      </c>
      <c r="R7126" s="266">
        <f t="shared" si="1554"/>
        <v>799464.55569482897</v>
      </c>
    </row>
    <row r="7127" spans="1:18" x14ac:dyDescent="0.25">
      <c r="A7127" s="81">
        <v>7096</v>
      </c>
      <c r="B7127" s="93">
        <f t="shared" si="1543"/>
        <v>3.5055143431062487E-59</v>
      </c>
      <c r="C7127" s="178">
        <f t="shared" si="1544"/>
        <v>3.4976065064792298E-59</v>
      </c>
      <c r="D7127" s="165">
        <f t="shared" si="1545"/>
        <v>2.2558277767625785E-3</v>
      </c>
      <c r="E7127" s="166">
        <f t="shared" si="1555"/>
        <v>24.291375447755232</v>
      </c>
      <c r="F7127" s="167">
        <f t="shared" si="1556"/>
        <v>16.009609731684069</v>
      </c>
      <c r="G7127" s="167">
        <f t="shared" si="1546"/>
        <v>556366.32867765264</v>
      </c>
      <c r="H7127" s="167">
        <f t="shared" si="1547"/>
        <v>271299.98899881309</v>
      </c>
      <c r="I7127" s="168">
        <f t="shared" si="1548"/>
        <v>827666.31767646573</v>
      </c>
      <c r="J7127" s="168">
        <f t="shared" si="1550"/>
        <v>753850.02815569018</v>
      </c>
      <c r="K7127" s="94"/>
      <c r="L7127" s="265">
        <f t="shared" si="1549"/>
        <v>315400.34385054989</v>
      </c>
      <c r="M7127" s="265">
        <f>$G7127*NonHospFrac+theModel!$H7127*NonHospFrac</f>
        <v>512265.97382591572</v>
      </c>
      <c r="N7127" s="266">
        <f t="shared" si="1551"/>
        <v>827666.31767646561</v>
      </c>
      <c r="O7127" s="158"/>
      <c r="P7127" s="265">
        <f t="shared" si="1552"/>
        <v>287271.03304087155</v>
      </c>
      <c r="Q7127" s="265">
        <f t="shared" si="1553"/>
        <v>512264.4135752967</v>
      </c>
      <c r="R7127" s="266">
        <f t="shared" si="1554"/>
        <v>799535.44661616825</v>
      </c>
    </row>
    <row r="7128" spans="1:18" x14ac:dyDescent="0.25">
      <c r="A7128" s="81">
        <v>7097</v>
      </c>
      <c r="B7128" s="93">
        <f t="shared" si="1543"/>
        <v>3.4400297252192113E-59</v>
      </c>
      <c r="C7128" s="178">
        <f t="shared" si="1544"/>
        <v>3.4322696106121728E-59</v>
      </c>
      <c r="D7128" s="165">
        <f t="shared" si="1545"/>
        <v>2.2558277767625785E-3</v>
      </c>
      <c r="E7128" s="166">
        <f t="shared" si="1555"/>
        <v>24.291375447755232</v>
      </c>
      <c r="F7128" s="167">
        <f t="shared" si="1556"/>
        <v>16.01186555946083</v>
      </c>
      <c r="G7128" s="167">
        <f t="shared" si="1546"/>
        <v>556444.72325686598</v>
      </c>
      <c r="H7128" s="167">
        <f t="shared" si="1547"/>
        <v>271299.98899881309</v>
      </c>
      <c r="I7128" s="168">
        <f t="shared" si="1548"/>
        <v>827744.71225567907</v>
      </c>
      <c r="J7128" s="168">
        <f t="shared" si="1550"/>
        <v>753908.72941586666</v>
      </c>
      <c r="K7128" s="94"/>
      <c r="L7128" s="265">
        <f t="shared" si="1549"/>
        <v>315430.21781873232</v>
      </c>
      <c r="M7128" s="265">
        <f>$G7128*NonHospFrac+theModel!$H7128*NonHospFrac</f>
        <v>512314.4944369467</v>
      </c>
      <c r="N7128" s="266">
        <f t="shared" si="1551"/>
        <v>827744.71225567907</v>
      </c>
      <c r="O7128" s="158"/>
      <c r="P7128" s="265">
        <f t="shared" si="1552"/>
        <v>287293.40243932203</v>
      </c>
      <c r="Q7128" s="265">
        <f t="shared" si="1553"/>
        <v>512312.93418632768</v>
      </c>
      <c r="R7128" s="266">
        <f t="shared" si="1554"/>
        <v>799606.33662564971</v>
      </c>
    </row>
    <row r="7129" spans="1:18" x14ac:dyDescent="0.25">
      <c r="A7129" s="81">
        <v>7098</v>
      </c>
      <c r="B7129" s="93">
        <f t="shared" si="1543"/>
        <v>3.3757683900690554E-59</v>
      </c>
      <c r="C7129" s="178">
        <f t="shared" si="1544"/>
        <v>3.3681532379668203E-59</v>
      </c>
      <c r="D7129" s="165">
        <f t="shared" si="1545"/>
        <v>2.2558277767625785E-3</v>
      </c>
      <c r="E7129" s="166">
        <f t="shared" si="1555"/>
        <v>24.291375447755232</v>
      </c>
      <c r="F7129" s="167">
        <f t="shared" si="1556"/>
        <v>16.014121387237591</v>
      </c>
      <c r="G7129" s="167">
        <f t="shared" si="1546"/>
        <v>556523.11783607933</v>
      </c>
      <c r="H7129" s="167">
        <f t="shared" si="1547"/>
        <v>271299.98899881309</v>
      </c>
      <c r="I7129" s="168">
        <f t="shared" si="1548"/>
        <v>827823.10683489242</v>
      </c>
      <c r="J7129" s="168">
        <f t="shared" si="1550"/>
        <v>753967.42828326416</v>
      </c>
      <c r="K7129" s="94"/>
      <c r="L7129" s="265">
        <f t="shared" si="1549"/>
        <v>315460.09178691474</v>
      </c>
      <c r="M7129" s="265">
        <f>$G7129*NonHospFrac+theModel!$H7129*NonHospFrac</f>
        <v>512363.01504797768</v>
      </c>
      <c r="N7129" s="266">
        <f t="shared" si="1551"/>
        <v>827823.10683489242</v>
      </c>
      <c r="O7129" s="158"/>
      <c r="P7129" s="265">
        <f t="shared" si="1552"/>
        <v>287315.77092595177</v>
      </c>
      <c r="Q7129" s="265">
        <f t="shared" si="1553"/>
        <v>512361.45479735866</v>
      </c>
      <c r="R7129" s="266">
        <f t="shared" si="1554"/>
        <v>799677.22572331037</v>
      </c>
    </row>
    <row r="7130" spans="1:18" x14ac:dyDescent="0.25">
      <c r="A7130" s="81">
        <v>7099</v>
      </c>
      <c r="B7130" s="93">
        <f t="shared" si="1543"/>
        <v>3.3127074861724451E-59</v>
      </c>
      <c r="C7130" s="178">
        <f t="shared" si="1544"/>
        <v>3.3052345886088479E-59</v>
      </c>
      <c r="D7130" s="165">
        <f t="shared" si="1545"/>
        <v>2.2558277767625785E-3</v>
      </c>
      <c r="E7130" s="166">
        <f t="shared" si="1555"/>
        <v>24.291375447755232</v>
      </c>
      <c r="F7130" s="167">
        <f t="shared" si="1556"/>
        <v>16.016377215014352</v>
      </c>
      <c r="G7130" s="167">
        <f t="shared" si="1546"/>
        <v>556601.51241529267</v>
      </c>
      <c r="H7130" s="167">
        <f t="shared" si="1547"/>
        <v>271299.98899881309</v>
      </c>
      <c r="I7130" s="168">
        <f t="shared" si="1548"/>
        <v>827901.50141410576</v>
      </c>
      <c r="J7130" s="168">
        <f t="shared" si="1550"/>
        <v>754026.12475798035</v>
      </c>
      <c r="K7130" s="94"/>
      <c r="L7130" s="265">
        <f t="shared" si="1549"/>
        <v>315489.9657550971</v>
      </c>
      <c r="M7130" s="265">
        <f>$G7130*NonHospFrac+theModel!$H7130*NonHospFrac</f>
        <v>512411.53565900866</v>
      </c>
      <c r="N7130" s="266">
        <f t="shared" si="1551"/>
        <v>827901.50141410576</v>
      </c>
      <c r="O7130" s="158"/>
      <c r="P7130" s="265">
        <f t="shared" si="1552"/>
        <v>287338.13850079791</v>
      </c>
      <c r="Q7130" s="265">
        <f t="shared" si="1553"/>
        <v>512409.97540838964</v>
      </c>
      <c r="R7130" s="266">
        <f t="shared" si="1554"/>
        <v>799748.11390918749</v>
      </c>
    </row>
    <row r="7131" spans="1:18" x14ac:dyDescent="0.25">
      <c r="A7131" s="81">
        <v>7100</v>
      </c>
      <c r="B7131" s="93">
        <f t="shared" si="1543"/>
        <v>3.2508245889222499E-59</v>
      </c>
      <c r="C7131" s="178">
        <f t="shared" si="1544"/>
        <v>3.2434912885171764E-59</v>
      </c>
      <c r="D7131" s="165">
        <f t="shared" si="1545"/>
        <v>2.2558277767625785E-3</v>
      </c>
      <c r="E7131" s="166">
        <f t="shared" si="1555"/>
        <v>24.291375447755232</v>
      </c>
      <c r="F7131" s="167">
        <f t="shared" si="1556"/>
        <v>16.018633042791112</v>
      </c>
      <c r="G7131" s="167">
        <f t="shared" si="1546"/>
        <v>556679.90699450602</v>
      </c>
      <c r="H7131" s="167">
        <f t="shared" si="1547"/>
        <v>271299.98899881309</v>
      </c>
      <c r="I7131" s="168">
        <f t="shared" si="1548"/>
        <v>827979.89599331911</v>
      </c>
      <c r="J7131" s="168">
        <f t="shared" si="1550"/>
        <v>754084.81884011265</v>
      </c>
      <c r="K7131" s="94"/>
      <c r="L7131" s="265">
        <f t="shared" si="1549"/>
        <v>315519.83972327947</v>
      </c>
      <c r="M7131" s="265">
        <f>$G7131*NonHospFrac+theModel!$H7131*NonHospFrac</f>
        <v>512460.05627003952</v>
      </c>
      <c r="N7131" s="266">
        <f t="shared" si="1551"/>
        <v>827979.89599331899</v>
      </c>
      <c r="O7131" s="158"/>
      <c r="P7131" s="265">
        <f t="shared" si="1552"/>
        <v>287360.5051638977</v>
      </c>
      <c r="Q7131" s="265">
        <f t="shared" si="1553"/>
        <v>512458.49601942051</v>
      </c>
      <c r="R7131" s="266">
        <f t="shared" si="1554"/>
        <v>799819.00118331821</v>
      </c>
    </row>
    <row r="7132" spans="1:18" x14ac:dyDescent="0.25">
      <c r="A7132" s="81">
        <v>7101</v>
      </c>
      <c r="B7132" s="93">
        <f t="shared" si="1543"/>
        <v>3.1900976926133883E-59</v>
      </c>
      <c r="C7132" s="178">
        <f t="shared" si="1544"/>
        <v>3.1829013816278047E-59</v>
      </c>
      <c r="D7132" s="165">
        <f t="shared" si="1545"/>
        <v>2.2558277767625785E-3</v>
      </c>
      <c r="E7132" s="166">
        <f t="shared" si="1555"/>
        <v>24.291375447755232</v>
      </c>
      <c r="F7132" s="167">
        <f t="shared" si="1556"/>
        <v>16.020888870567873</v>
      </c>
      <c r="G7132" s="167">
        <f t="shared" si="1546"/>
        <v>556758.30157371936</v>
      </c>
      <c r="H7132" s="167">
        <f t="shared" si="1547"/>
        <v>271299.98899881309</v>
      </c>
      <c r="I7132" s="168">
        <f t="shared" si="1548"/>
        <v>828058.29057253245</v>
      </c>
      <c r="J7132" s="168">
        <f t="shared" si="1550"/>
        <v>754143.51052975864</v>
      </c>
      <c r="K7132" s="94"/>
      <c r="L7132" s="265">
        <f t="shared" si="1549"/>
        <v>315549.71369146195</v>
      </c>
      <c r="M7132" s="265">
        <f>$G7132*NonHospFrac+theModel!$H7132*NonHospFrac</f>
        <v>512508.5768810705</v>
      </c>
      <c r="N7132" s="266">
        <f t="shared" si="1551"/>
        <v>828058.29057253245</v>
      </c>
      <c r="O7132" s="158"/>
      <c r="P7132" s="265">
        <f t="shared" si="1552"/>
        <v>287382.87091528834</v>
      </c>
      <c r="Q7132" s="265">
        <f t="shared" si="1553"/>
        <v>512507.01663045149</v>
      </c>
      <c r="R7132" s="266">
        <f t="shared" si="1554"/>
        <v>799889.88754573977</v>
      </c>
    </row>
    <row r="7133" spans="1:18" x14ac:dyDescent="0.25">
      <c r="A7133" s="81">
        <v>7102</v>
      </c>
      <c r="B7133" s="93">
        <f t="shared" si="1543"/>
        <v>3.130505202617096E-59</v>
      </c>
      <c r="C7133" s="178">
        <f t="shared" si="1544"/>
        <v>3.1234433220257327E-59</v>
      </c>
      <c r="D7133" s="165">
        <f t="shared" si="1545"/>
        <v>2.2558277767625785E-3</v>
      </c>
      <c r="E7133" s="166">
        <f t="shared" si="1555"/>
        <v>24.291375447755232</v>
      </c>
      <c r="F7133" s="167">
        <f t="shared" si="1556"/>
        <v>16.023144698344634</v>
      </c>
      <c r="G7133" s="167">
        <f t="shared" si="1546"/>
        <v>556836.69615293271</v>
      </c>
      <c r="H7133" s="167">
        <f t="shared" si="1547"/>
        <v>271299.98899881309</v>
      </c>
      <c r="I7133" s="168">
        <f t="shared" si="1548"/>
        <v>828136.6851517458</v>
      </c>
      <c r="J7133" s="168">
        <f t="shared" si="1550"/>
        <v>754202.19982701575</v>
      </c>
      <c r="K7133" s="94"/>
      <c r="L7133" s="265">
        <f t="shared" si="1549"/>
        <v>315579.58765964431</v>
      </c>
      <c r="M7133" s="265">
        <f>$G7133*NonHospFrac+theModel!$H7133*NonHospFrac</f>
        <v>512557.09749210149</v>
      </c>
      <c r="N7133" s="266">
        <f t="shared" si="1551"/>
        <v>828136.6851517458</v>
      </c>
      <c r="O7133" s="158"/>
      <c r="P7133" s="265">
        <f t="shared" si="1552"/>
        <v>287405.23575500684</v>
      </c>
      <c r="Q7133" s="265">
        <f t="shared" si="1553"/>
        <v>512555.53724148247</v>
      </c>
      <c r="R7133" s="266">
        <f t="shared" si="1554"/>
        <v>799960.77299648931</v>
      </c>
    </row>
    <row r="7134" spans="1:18" x14ac:dyDescent="0.25">
      <c r="A7134" s="81">
        <v>7103</v>
      </c>
      <c r="B7134" s="93">
        <f t="shared" si="1543"/>
        <v>3.0720259277028172E-59</v>
      </c>
      <c r="C7134" s="178">
        <f t="shared" si="1544"/>
        <v>3.0650959662841705E-59</v>
      </c>
      <c r="D7134" s="165">
        <f t="shared" si="1545"/>
        <v>2.2558277767625785E-3</v>
      </c>
      <c r="E7134" s="166">
        <f t="shared" si="1555"/>
        <v>24.291375447755232</v>
      </c>
      <c r="F7134" s="167">
        <f t="shared" si="1556"/>
        <v>16.025400526121395</v>
      </c>
      <c r="G7134" s="167">
        <f t="shared" si="1546"/>
        <v>556915.09073214617</v>
      </c>
      <c r="H7134" s="167">
        <f t="shared" si="1547"/>
        <v>271299.98899881309</v>
      </c>
      <c r="I7134" s="168">
        <f t="shared" si="1548"/>
        <v>828215.07973095926</v>
      </c>
      <c r="J7134" s="168">
        <f t="shared" si="1550"/>
        <v>754260.88673198165</v>
      </c>
      <c r="K7134" s="94"/>
      <c r="L7134" s="265">
        <f t="shared" si="1549"/>
        <v>315609.46162782673</v>
      </c>
      <c r="M7134" s="265">
        <f>$G7134*NonHospFrac+theModel!$H7134*NonHospFrac</f>
        <v>512605.61810313247</v>
      </c>
      <c r="N7134" s="266">
        <f t="shared" si="1551"/>
        <v>828215.07973095914</v>
      </c>
      <c r="O7134" s="158"/>
      <c r="P7134" s="265">
        <f t="shared" si="1552"/>
        <v>287427.59968309046</v>
      </c>
      <c r="Q7134" s="265">
        <f t="shared" si="1553"/>
        <v>512604.05785251345</v>
      </c>
      <c r="R7134" s="266">
        <f t="shared" si="1554"/>
        <v>800031.65753560397</v>
      </c>
    </row>
    <row r="7135" spans="1:18" x14ac:dyDescent="0.25">
      <c r="A7135" s="81">
        <v>7104</v>
      </c>
      <c r="B7135" s="93">
        <f t="shared" ref="B7135:B7198" si="1557">Constant*EXP(PowerTerm*(A7135)/7)</f>
        <v>3.0146390725012117E-59</v>
      </c>
      <c r="C7135" s="178">
        <f t="shared" ref="C7135:C7198" si="1558">(1-theFloor)*B7135</f>
        <v>3.0078385659445497E-59</v>
      </c>
      <c r="D7135" s="165">
        <f t="shared" ref="D7135:D7198" si="1559">theFloor</f>
        <v>2.2558277767625785E-3</v>
      </c>
      <c r="E7135" s="166">
        <f t="shared" si="1555"/>
        <v>24.291375447755232</v>
      </c>
      <c r="F7135" s="167">
        <f t="shared" si="1556"/>
        <v>16.027656353898156</v>
      </c>
      <c r="G7135" s="167">
        <f t="shared" ref="G7135:G7198" si="1560">$B$22*F7135*totInfected/365.25</f>
        <v>556993.48531135952</v>
      </c>
      <c r="H7135" s="167">
        <f t="shared" ref="H7135:H7198" si="1561">lostQALYs_Injured*E7135*totInfected/365.25</f>
        <v>271299.98899881309</v>
      </c>
      <c r="I7135" s="168">
        <f t="shared" ref="I7135:I7198" si="1562">H7135+G7135</f>
        <v>828293.47431017261</v>
      </c>
      <c r="J7135" s="168">
        <f t="shared" si="1550"/>
        <v>754319.57124475378</v>
      </c>
      <c r="K7135" s="94"/>
      <c r="L7135" s="265">
        <f t="shared" ref="L7135:L7198" si="1563">$G7135*HospFrac+$H7135*HospFrac</f>
        <v>315639.33559600916</v>
      </c>
      <c r="M7135" s="265">
        <f>$G7135*NonHospFrac+theModel!$H7135*NonHospFrac</f>
        <v>512654.13871416345</v>
      </c>
      <c r="N7135" s="266">
        <f t="shared" si="1551"/>
        <v>828293.47431017261</v>
      </c>
      <c r="O7135" s="158"/>
      <c r="P7135" s="265">
        <f t="shared" si="1552"/>
        <v>287449.9626995764</v>
      </c>
      <c r="Q7135" s="265">
        <f t="shared" si="1553"/>
        <v>512652.57846354443</v>
      </c>
      <c r="R7135" s="266">
        <f t="shared" si="1554"/>
        <v>800102.54116312088</v>
      </c>
    </row>
    <row r="7136" spans="1:18" x14ac:dyDescent="0.25">
      <c r="A7136" s="81">
        <v>7105</v>
      </c>
      <c r="B7136" s="93">
        <f t="shared" si="1557"/>
        <v>2.9583242301106793E-59</v>
      </c>
      <c r="C7136" s="178">
        <f t="shared" si="1558"/>
        <v>2.9516507601397259E-59</v>
      </c>
      <c r="D7136" s="165">
        <f t="shared" si="1559"/>
        <v>2.2558277767625785E-3</v>
      </c>
      <c r="E7136" s="166">
        <f t="shared" si="1555"/>
        <v>24.291375447755232</v>
      </c>
      <c r="F7136" s="167">
        <f t="shared" si="1556"/>
        <v>16.029912181674916</v>
      </c>
      <c r="G7136" s="167">
        <f t="shared" si="1560"/>
        <v>557071.87989057286</v>
      </c>
      <c r="H7136" s="167">
        <f t="shared" si="1561"/>
        <v>271299.98899881309</v>
      </c>
      <c r="I7136" s="168">
        <f t="shared" si="1562"/>
        <v>828371.86888938595</v>
      </c>
      <c r="J7136" s="168">
        <f t="shared" ref="J7136:J7199" si="1564">J7135+(I7136-I7135)/(1+discountDaily)^A7136</f>
        <v>754378.25336542958</v>
      </c>
      <c r="K7136" s="94"/>
      <c r="L7136" s="265">
        <f t="shared" si="1563"/>
        <v>315669.20956419152</v>
      </c>
      <c r="M7136" s="265">
        <f>$G7136*NonHospFrac+theModel!$H7136*NonHospFrac</f>
        <v>512702.65932519443</v>
      </c>
      <c r="N7136" s="266">
        <f t="shared" ref="N7136:N7199" si="1565">L7136+M7136</f>
        <v>828371.86888938595</v>
      </c>
      <c r="O7136" s="158"/>
      <c r="P7136" s="265">
        <f t="shared" ref="P7136:P7199" si="1566">P7135+(L7136-L7135)/(1+discountDaily)^A7136</f>
        <v>287472.32480450167</v>
      </c>
      <c r="Q7136" s="265">
        <f t="shared" ref="Q7136:Q7199" si="1567">Q7135+(M7136-M7135)/(1+discountDaily)^B7136</f>
        <v>512701.09907457541</v>
      </c>
      <c r="R7136" s="266">
        <f t="shared" ref="R7136:R7199" si="1568">P7136+Q7136</f>
        <v>800173.42387907708</v>
      </c>
    </row>
    <row r="7137" spans="1:18" x14ac:dyDescent="0.25">
      <c r="A7137" s="81">
        <v>7106</v>
      </c>
      <c r="B7137" s="93">
        <f t="shared" si="1557"/>
        <v>2.9030613748392358E-59</v>
      </c>
      <c r="C7137" s="178">
        <f t="shared" si="1558"/>
        <v>2.8965125683522268E-59</v>
      </c>
      <c r="D7137" s="165">
        <f t="shared" si="1559"/>
        <v>2.2558277767625785E-3</v>
      </c>
      <c r="E7137" s="166">
        <f t="shared" ref="E7137:E7200" si="1569">C7137+E7136</f>
        <v>24.291375447755232</v>
      </c>
      <c r="F7137" s="167">
        <f t="shared" ref="F7137:F7200" si="1570">D7137+F7136</f>
        <v>16.032168009451677</v>
      </c>
      <c r="G7137" s="167">
        <f t="shared" si="1560"/>
        <v>557150.27446978621</v>
      </c>
      <c r="H7137" s="167">
        <f t="shared" si="1561"/>
        <v>271299.98899881309</v>
      </c>
      <c r="I7137" s="168">
        <f t="shared" si="1562"/>
        <v>828450.2634685993</v>
      </c>
      <c r="J7137" s="168">
        <f t="shared" si="1564"/>
        <v>754436.93309410661</v>
      </c>
      <c r="K7137" s="94"/>
      <c r="L7137" s="265">
        <f t="shared" si="1563"/>
        <v>315699.08353237394</v>
      </c>
      <c r="M7137" s="265">
        <f>$G7137*NonHospFrac+theModel!$H7137*NonHospFrac</f>
        <v>512751.17993622529</v>
      </c>
      <c r="N7137" s="266">
        <f t="shared" si="1565"/>
        <v>828450.26346859918</v>
      </c>
      <c r="O7137" s="158"/>
      <c r="P7137" s="265">
        <f t="shared" si="1566"/>
        <v>287494.68599790358</v>
      </c>
      <c r="Q7137" s="265">
        <f t="shared" si="1567"/>
        <v>512749.61968560627</v>
      </c>
      <c r="R7137" s="266">
        <f t="shared" si="1568"/>
        <v>800244.30568350991</v>
      </c>
    </row>
    <row r="7138" spans="1:18" x14ac:dyDescent="0.25">
      <c r="A7138" s="81">
        <v>7107</v>
      </c>
      <c r="B7138" s="93">
        <f t="shared" si="1557"/>
        <v>2.8488308550846858E-59</v>
      </c>
      <c r="C7138" s="178">
        <f t="shared" si="1558"/>
        <v>2.8424043833104875E-59</v>
      </c>
      <c r="D7138" s="165">
        <f t="shared" si="1559"/>
        <v>2.2558277767625785E-3</v>
      </c>
      <c r="E7138" s="166">
        <f t="shared" si="1569"/>
        <v>24.291375447755232</v>
      </c>
      <c r="F7138" s="167">
        <f t="shared" si="1570"/>
        <v>16.034423837228438</v>
      </c>
      <c r="G7138" s="167">
        <f t="shared" si="1560"/>
        <v>557228.66904899955</v>
      </c>
      <c r="H7138" s="167">
        <f t="shared" si="1561"/>
        <v>271299.98899881309</v>
      </c>
      <c r="I7138" s="168">
        <f t="shared" si="1562"/>
        <v>828528.65804781264</v>
      </c>
      <c r="J7138" s="168">
        <f t="shared" si="1564"/>
        <v>754495.61043088243</v>
      </c>
      <c r="K7138" s="94"/>
      <c r="L7138" s="265">
        <f t="shared" si="1563"/>
        <v>315728.95750055637</v>
      </c>
      <c r="M7138" s="265">
        <f>$G7138*NonHospFrac+theModel!$H7138*NonHospFrac</f>
        <v>512799.70054725627</v>
      </c>
      <c r="N7138" s="266">
        <f t="shared" si="1565"/>
        <v>828528.65804781264</v>
      </c>
      <c r="O7138" s="158"/>
      <c r="P7138" s="265">
        <f t="shared" si="1566"/>
        <v>287517.04627981922</v>
      </c>
      <c r="Q7138" s="265">
        <f t="shared" si="1567"/>
        <v>512798.14029663726</v>
      </c>
      <c r="R7138" s="266">
        <f t="shared" si="1568"/>
        <v>800315.18657645653</v>
      </c>
    </row>
    <row r="7139" spans="1:18" x14ac:dyDescent="0.25">
      <c r="A7139" s="81">
        <v>7108</v>
      </c>
      <c r="B7139" s="93">
        <f t="shared" si="1557"/>
        <v>2.7956133863451358E-59</v>
      </c>
      <c r="C7139" s="178">
        <f t="shared" si="1558"/>
        <v>2.7893069640151292E-59</v>
      </c>
      <c r="D7139" s="165">
        <f t="shared" si="1559"/>
        <v>2.2558277767625785E-3</v>
      </c>
      <c r="E7139" s="166">
        <f t="shared" si="1569"/>
        <v>24.291375447755232</v>
      </c>
      <c r="F7139" s="167">
        <f t="shared" si="1570"/>
        <v>16.036679665005199</v>
      </c>
      <c r="G7139" s="167">
        <f t="shared" si="1560"/>
        <v>557307.0636282129</v>
      </c>
      <c r="H7139" s="167">
        <f t="shared" si="1561"/>
        <v>271299.98899881309</v>
      </c>
      <c r="I7139" s="168">
        <f t="shared" si="1562"/>
        <v>828607.05262702599</v>
      </c>
      <c r="J7139" s="168">
        <f t="shared" si="1564"/>
        <v>754554.28537585447</v>
      </c>
      <c r="K7139" s="94"/>
      <c r="L7139" s="265">
        <f t="shared" si="1563"/>
        <v>315758.83146873873</v>
      </c>
      <c r="M7139" s="265">
        <f>$G7139*NonHospFrac+theModel!$H7139*NonHospFrac</f>
        <v>512848.22115828726</v>
      </c>
      <c r="N7139" s="266">
        <f t="shared" si="1565"/>
        <v>828607.05262702599</v>
      </c>
      <c r="O7139" s="158"/>
      <c r="P7139" s="265">
        <f t="shared" si="1566"/>
        <v>287539.40565028571</v>
      </c>
      <c r="Q7139" s="265">
        <f t="shared" si="1567"/>
        <v>512846.66090766824</v>
      </c>
      <c r="R7139" s="266">
        <f t="shared" si="1568"/>
        <v>800386.06655795395</v>
      </c>
    </row>
    <row r="7140" spans="1:18" x14ac:dyDescent="0.25">
      <c r="A7140" s="81">
        <v>7109</v>
      </c>
      <c r="B7140" s="93">
        <f t="shared" si="1557"/>
        <v>2.7433900443626854E-59</v>
      </c>
      <c r="C7140" s="178">
        <f t="shared" si="1558"/>
        <v>2.7372014288981183E-59</v>
      </c>
      <c r="D7140" s="165">
        <f t="shared" si="1559"/>
        <v>2.2558277767625785E-3</v>
      </c>
      <c r="E7140" s="166">
        <f t="shared" si="1569"/>
        <v>24.291375447755232</v>
      </c>
      <c r="F7140" s="167">
        <f t="shared" si="1570"/>
        <v>16.03893549278196</v>
      </c>
      <c r="G7140" s="167">
        <f t="shared" si="1560"/>
        <v>557385.45820742624</v>
      </c>
      <c r="H7140" s="167">
        <f t="shared" si="1561"/>
        <v>271299.98899881309</v>
      </c>
      <c r="I7140" s="168">
        <f t="shared" si="1562"/>
        <v>828685.44720623933</v>
      </c>
      <c r="J7140" s="168">
        <f t="shared" si="1564"/>
        <v>754612.95792912017</v>
      </c>
      <c r="K7140" s="94"/>
      <c r="L7140" s="265">
        <f t="shared" si="1563"/>
        <v>315788.7054369211</v>
      </c>
      <c r="M7140" s="265">
        <f>$G7140*NonHospFrac+theModel!$H7140*NonHospFrac</f>
        <v>512896.74176931812</v>
      </c>
      <c r="N7140" s="266">
        <f t="shared" si="1565"/>
        <v>828685.44720623922</v>
      </c>
      <c r="O7140" s="158"/>
      <c r="P7140" s="265">
        <f t="shared" si="1566"/>
        <v>287561.76410934026</v>
      </c>
      <c r="Q7140" s="265">
        <f t="shared" si="1567"/>
        <v>512895.1815186991</v>
      </c>
      <c r="R7140" s="266">
        <f t="shared" si="1568"/>
        <v>800456.94562803931</v>
      </c>
    </row>
    <row r="7141" spans="1:18" x14ac:dyDescent="0.25">
      <c r="A7141" s="81">
        <v>7110</v>
      </c>
      <c r="B7141" s="93">
        <f t="shared" si="1557"/>
        <v>2.6921422583926321E-59</v>
      </c>
      <c r="C7141" s="178">
        <f t="shared" si="1558"/>
        <v>2.6860692491071536E-59</v>
      </c>
      <c r="D7141" s="165">
        <f t="shared" si="1559"/>
        <v>2.2558277767625785E-3</v>
      </c>
      <c r="E7141" s="166">
        <f t="shared" si="1569"/>
        <v>24.291375447755232</v>
      </c>
      <c r="F7141" s="167">
        <f t="shared" si="1570"/>
        <v>16.04119132055872</v>
      </c>
      <c r="G7141" s="167">
        <f t="shared" si="1560"/>
        <v>557463.85278663959</v>
      </c>
      <c r="H7141" s="167">
        <f t="shared" si="1561"/>
        <v>271299.98899881309</v>
      </c>
      <c r="I7141" s="168">
        <f t="shared" si="1562"/>
        <v>828763.84178545268</v>
      </c>
      <c r="J7141" s="168">
        <f t="shared" si="1564"/>
        <v>754671.62809077709</v>
      </c>
      <c r="K7141" s="94"/>
      <c r="L7141" s="265">
        <f t="shared" si="1563"/>
        <v>315818.57940510352</v>
      </c>
      <c r="M7141" s="265">
        <f>$G7141*NonHospFrac+theModel!$H7141*NonHospFrac</f>
        <v>512945.2623803491</v>
      </c>
      <c r="N7141" s="266">
        <f t="shared" si="1565"/>
        <v>828763.84178545256</v>
      </c>
      <c r="O7141" s="158"/>
      <c r="P7141" s="265">
        <f t="shared" si="1566"/>
        <v>287584.12165702006</v>
      </c>
      <c r="Q7141" s="265">
        <f t="shared" si="1567"/>
        <v>512943.70212973008</v>
      </c>
      <c r="R7141" s="266">
        <f t="shared" si="1568"/>
        <v>800527.8237867502</v>
      </c>
    </row>
    <row r="7142" spans="1:18" x14ac:dyDescent="0.25">
      <c r="A7142" s="81">
        <v>7111</v>
      </c>
      <c r="B7142" s="93">
        <f t="shared" si="1557"/>
        <v>2.6418518046009324E-59</v>
      </c>
      <c r="C7142" s="178">
        <f t="shared" si="1558"/>
        <v>2.6358922419180232E-59</v>
      </c>
      <c r="D7142" s="165">
        <f t="shared" si="1559"/>
        <v>2.2558277767625785E-3</v>
      </c>
      <c r="E7142" s="166">
        <f t="shared" si="1569"/>
        <v>24.291375447755232</v>
      </c>
      <c r="F7142" s="167">
        <f t="shared" si="1570"/>
        <v>16.043447148335481</v>
      </c>
      <c r="G7142" s="167">
        <f t="shared" si="1560"/>
        <v>557542.24736585305</v>
      </c>
      <c r="H7142" s="167">
        <f t="shared" si="1561"/>
        <v>271299.98899881309</v>
      </c>
      <c r="I7142" s="168">
        <f t="shared" si="1562"/>
        <v>828842.23636466614</v>
      </c>
      <c r="J7142" s="168">
        <f t="shared" si="1564"/>
        <v>754730.2958609229</v>
      </c>
      <c r="K7142" s="94"/>
      <c r="L7142" s="265">
        <f t="shared" si="1563"/>
        <v>315848.45337328594</v>
      </c>
      <c r="M7142" s="265">
        <f>$G7142*NonHospFrac+theModel!$H7142*NonHospFrac</f>
        <v>512993.7829913802</v>
      </c>
      <c r="N7142" s="266">
        <f t="shared" si="1565"/>
        <v>828842.23636466614</v>
      </c>
      <c r="O7142" s="158"/>
      <c r="P7142" s="265">
        <f t="shared" si="1566"/>
        <v>287606.47829336219</v>
      </c>
      <c r="Q7142" s="265">
        <f t="shared" si="1567"/>
        <v>512992.22274076118</v>
      </c>
      <c r="R7142" s="266">
        <f t="shared" si="1568"/>
        <v>800598.70103412331</v>
      </c>
    </row>
    <row r="7143" spans="1:18" x14ac:dyDescent="0.25">
      <c r="A7143" s="81">
        <v>7112</v>
      </c>
      <c r="B7143" s="93">
        <f t="shared" si="1557"/>
        <v>2.5925007995826005E-59</v>
      </c>
      <c r="C7143" s="178">
        <f t="shared" si="1558"/>
        <v>2.5866525642676228E-59</v>
      </c>
      <c r="D7143" s="165">
        <f t="shared" si="1559"/>
        <v>2.2558277767625785E-3</v>
      </c>
      <c r="E7143" s="166">
        <f t="shared" si="1569"/>
        <v>24.291375447755232</v>
      </c>
      <c r="F7143" s="167">
        <f t="shared" si="1570"/>
        <v>16.045702976112242</v>
      </c>
      <c r="G7143" s="167">
        <f t="shared" si="1560"/>
        <v>557620.6419450664</v>
      </c>
      <c r="H7143" s="167">
        <f t="shared" si="1561"/>
        <v>271299.98899881309</v>
      </c>
      <c r="I7143" s="168">
        <f t="shared" si="1562"/>
        <v>828920.63094387949</v>
      </c>
      <c r="J7143" s="168">
        <f t="shared" si="1564"/>
        <v>754788.9612396548</v>
      </c>
      <c r="K7143" s="94"/>
      <c r="L7143" s="265">
        <f t="shared" si="1563"/>
        <v>315878.32734146836</v>
      </c>
      <c r="M7143" s="265">
        <f>$G7143*NonHospFrac+theModel!$H7143*NonHospFrac</f>
        <v>513042.30360241106</v>
      </c>
      <c r="N7143" s="266">
        <f t="shared" si="1565"/>
        <v>828920.63094387949</v>
      </c>
      <c r="O7143" s="158"/>
      <c r="P7143" s="265">
        <f t="shared" si="1566"/>
        <v>287628.83401840378</v>
      </c>
      <c r="Q7143" s="265">
        <f t="shared" si="1567"/>
        <v>513040.74335179204</v>
      </c>
      <c r="R7143" s="266">
        <f t="shared" si="1568"/>
        <v>800669.57737019588</v>
      </c>
    </row>
    <row r="7144" spans="1:18" x14ac:dyDescent="0.25">
      <c r="A7144" s="81">
        <v>7113</v>
      </c>
      <c r="B7144" s="93">
        <f t="shared" si="1557"/>
        <v>2.5440716940031686E-59</v>
      </c>
      <c r="C7144" s="178">
        <f t="shared" si="1558"/>
        <v>2.5383327064097606E-59</v>
      </c>
      <c r="D7144" s="165">
        <f t="shared" si="1559"/>
        <v>2.2558277767625785E-3</v>
      </c>
      <c r="E7144" s="166">
        <f t="shared" si="1569"/>
        <v>24.291375447755232</v>
      </c>
      <c r="F7144" s="167">
        <f t="shared" si="1570"/>
        <v>16.047958803889003</v>
      </c>
      <c r="G7144" s="167">
        <f t="shared" si="1560"/>
        <v>557699.03652427974</v>
      </c>
      <c r="H7144" s="167">
        <f t="shared" si="1561"/>
        <v>271299.98899881309</v>
      </c>
      <c r="I7144" s="168">
        <f t="shared" si="1562"/>
        <v>828999.02552309283</v>
      </c>
      <c r="J7144" s="168">
        <f t="shared" si="1564"/>
        <v>754847.62422707037</v>
      </c>
      <c r="K7144" s="94"/>
      <c r="L7144" s="265">
        <f t="shared" si="1563"/>
        <v>315908.20130965079</v>
      </c>
      <c r="M7144" s="265">
        <f>$G7144*NonHospFrac+theModel!$H7144*NonHospFrac</f>
        <v>513090.82421344204</v>
      </c>
      <c r="N7144" s="266">
        <f t="shared" si="1565"/>
        <v>828999.02552309283</v>
      </c>
      <c r="O7144" s="158"/>
      <c r="P7144" s="265">
        <f t="shared" si="1566"/>
        <v>287651.18883218203</v>
      </c>
      <c r="Q7144" s="265">
        <f t="shared" si="1567"/>
        <v>513089.26396282302</v>
      </c>
      <c r="R7144" s="266">
        <f t="shared" si="1568"/>
        <v>800740.45279500505</v>
      </c>
    </row>
    <row r="7145" spans="1:18" x14ac:dyDescent="0.25">
      <c r="A7145" s="81">
        <v>7114</v>
      </c>
      <c r="B7145" s="93">
        <f t="shared" si="1557"/>
        <v>2.496547266357723E-59</v>
      </c>
      <c r="C7145" s="178">
        <f t="shared" si="1558"/>
        <v>2.4909154856882724E-59</v>
      </c>
      <c r="D7145" s="165">
        <f t="shared" si="1559"/>
        <v>2.2558277767625785E-3</v>
      </c>
      <c r="E7145" s="166">
        <f t="shared" si="1569"/>
        <v>24.291375447755232</v>
      </c>
      <c r="F7145" s="167">
        <f t="shared" si="1570"/>
        <v>16.050214631665764</v>
      </c>
      <c r="G7145" s="167">
        <f t="shared" si="1560"/>
        <v>557777.43110349309</v>
      </c>
      <c r="H7145" s="167">
        <f t="shared" si="1561"/>
        <v>271299.98899881309</v>
      </c>
      <c r="I7145" s="168">
        <f t="shared" si="1562"/>
        <v>829077.42010230618</v>
      </c>
      <c r="J7145" s="168">
        <f t="shared" si="1564"/>
        <v>754906.28482326702</v>
      </c>
      <c r="K7145" s="94"/>
      <c r="L7145" s="265">
        <f t="shared" si="1563"/>
        <v>315938.07527783315</v>
      </c>
      <c r="M7145" s="265">
        <f>$G7145*NonHospFrac+theModel!$H7145*NonHospFrac</f>
        <v>513139.34482447302</v>
      </c>
      <c r="N7145" s="266">
        <f t="shared" si="1565"/>
        <v>829077.42010230618</v>
      </c>
      <c r="O7145" s="158"/>
      <c r="P7145" s="265">
        <f t="shared" si="1566"/>
        <v>287673.54273473402</v>
      </c>
      <c r="Q7145" s="265">
        <f t="shared" si="1567"/>
        <v>513137.78457385401</v>
      </c>
      <c r="R7145" s="266">
        <f t="shared" si="1568"/>
        <v>800811.32730858796</v>
      </c>
    </row>
    <row r="7146" spans="1:18" x14ac:dyDescent="0.25">
      <c r="A7146" s="81">
        <v>7115</v>
      </c>
      <c r="B7146" s="93">
        <f t="shared" si="1557"/>
        <v>2.4499106168469702E-59</v>
      </c>
      <c r="C7146" s="178">
        <f t="shared" si="1558"/>
        <v>2.444384040426901E-59</v>
      </c>
      <c r="D7146" s="165">
        <f t="shared" si="1559"/>
        <v>2.2558277767625785E-3</v>
      </c>
      <c r="E7146" s="166">
        <f t="shared" si="1569"/>
        <v>24.291375447755232</v>
      </c>
      <c r="F7146" s="167">
        <f t="shared" si="1570"/>
        <v>16.052470459442524</v>
      </c>
      <c r="G7146" s="167">
        <f t="shared" si="1560"/>
        <v>557855.82568270643</v>
      </c>
      <c r="H7146" s="167">
        <f t="shared" si="1561"/>
        <v>271299.98899881309</v>
      </c>
      <c r="I7146" s="168">
        <f t="shared" si="1562"/>
        <v>829155.81468151952</v>
      </c>
      <c r="J7146" s="168">
        <f t="shared" si="1564"/>
        <v>754964.94302834233</v>
      </c>
      <c r="K7146" s="94"/>
      <c r="L7146" s="265">
        <f t="shared" si="1563"/>
        <v>315967.94924601552</v>
      </c>
      <c r="M7146" s="265">
        <f>$G7146*NonHospFrac+theModel!$H7146*NonHospFrac</f>
        <v>513187.86543550389</v>
      </c>
      <c r="N7146" s="266">
        <f t="shared" si="1565"/>
        <v>829155.8146815194</v>
      </c>
      <c r="O7146" s="158"/>
      <c r="P7146" s="265">
        <f t="shared" si="1566"/>
        <v>287695.89572609693</v>
      </c>
      <c r="Q7146" s="265">
        <f t="shared" si="1567"/>
        <v>513186.30518488487</v>
      </c>
      <c r="R7146" s="266">
        <f t="shared" si="1568"/>
        <v>800882.20091098174</v>
      </c>
    </row>
    <row r="7147" spans="1:18" x14ac:dyDescent="0.25">
      <c r="A7147" s="81">
        <v>7116</v>
      </c>
      <c r="B7147" s="93">
        <f t="shared" si="1557"/>
        <v>2.4041451613676296E-59</v>
      </c>
      <c r="C7147" s="178">
        <f t="shared" si="1558"/>
        <v>2.3987218239332472E-59</v>
      </c>
      <c r="D7147" s="165">
        <f t="shared" si="1559"/>
        <v>2.2558277767625785E-3</v>
      </c>
      <c r="E7147" s="166">
        <f t="shared" si="1569"/>
        <v>24.291375447755232</v>
      </c>
      <c r="F7147" s="167">
        <f t="shared" si="1570"/>
        <v>16.054726287219285</v>
      </c>
      <c r="G7147" s="167">
        <f t="shared" si="1560"/>
        <v>557934.22026191978</v>
      </c>
      <c r="H7147" s="167">
        <f t="shared" si="1561"/>
        <v>271299.98899881309</v>
      </c>
      <c r="I7147" s="168">
        <f t="shared" si="1562"/>
        <v>829234.20926073287</v>
      </c>
      <c r="J7147" s="168">
        <f t="shared" si="1564"/>
        <v>755023.59884239372</v>
      </c>
      <c r="K7147" s="94"/>
      <c r="L7147" s="265">
        <f t="shared" si="1563"/>
        <v>315997.82321419794</v>
      </c>
      <c r="M7147" s="265">
        <f>$G7147*NonHospFrac+theModel!$H7147*NonHospFrac</f>
        <v>513236.38604653487</v>
      </c>
      <c r="N7147" s="266">
        <f t="shared" si="1565"/>
        <v>829234.20926073287</v>
      </c>
      <c r="O7147" s="158"/>
      <c r="P7147" s="265">
        <f t="shared" si="1566"/>
        <v>287718.24780630798</v>
      </c>
      <c r="Q7147" s="265">
        <f t="shared" si="1567"/>
        <v>513234.82579591585</v>
      </c>
      <c r="R7147" s="266">
        <f t="shared" si="1568"/>
        <v>800953.07360222377</v>
      </c>
    </row>
    <row r="7148" spans="1:18" x14ac:dyDescent="0.25">
      <c r="A7148" s="81">
        <v>7117</v>
      </c>
      <c r="B7148" s="93">
        <f t="shared" si="1557"/>
        <v>2.3592346256150856E-59</v>
      </c>
      <c r="C7148" s="178">
        <f t="shared" si="1558"/>
        <v>2.3539125986147232E-59</v>
      </c>
      <c r="D7148" s="165">
        <f t="shared" si="1559"/>
        <v>2.2558277767625785E-3</v>
      </c>
      <c r="E7148" s="166">
        <f t="shared" si="1569"/>
        <v>24.291375447755232</v>
      </c>
      <c r="F7148" s="167">
        <f t="shared" si="1570"/>
        <v>16.056982114996046</v>
      </c>
      <c r="G7148" s="167">
        <f t="shared" si="1560"/>
        <v>558012.61484113312</v>
      </c>
      <c r="H7148" s="167">
        <f t="shared" si="1561"/>
        <v>271299.98899881309</v>
      </c>
      <c r="I7148" s="168">
        <f t="shared" si="1562"/>
        <v>829312.60383994621</v>
      </c>
      <c r="J7148" s="168">
        <f t="shared" si="1564"/>
        <v>755082.25226551865</v>
      </c>
      <c r="K7148" s="94"/>
      <c r="L7148" s="265">
        <f t="shared" si="1563"/>
        <v>316027.69718238036</v>
      </c>
      <c r="M7148" s="265">
        <f>$G7148*NonHospFrac+theModel!$H7148*NonHospFrac</f>
        <v>513284.90665756585</v>
      </c>
      <c r="N7148" s="266">
        <f t="shared" si="1565"/>
        <v>829312.60383994621</v>
      </c>
      <c r="O7148" s="158"/>
      <c r="P7148" s="265">
        <f t="shared" si="1566"/>
        <v>287740.59897540422</v>
      </c>
      <c r="Q7148" s="265">
        <f t="shared" si="1567"/>
        <v>513283.34640694683</v>
      </c>
      <c r="R7148" s="266">
        <f t="shared" si="1568"/>
        <v>801023.94538235106</v>
      </c>
    </row>
    <row r="7149" spans="1:18" x14ac:dyDescent="0.25">
      <c r="A7149" s="81">
        <v>7118</v>
      </c>
      <c r="B7149" s="93">
        <f t="shared" si="1557"/>
        <v>2.3151630392962081E-59</v>
      </c>
      <c r="C7149" s="178">
        <f t="shared" si="1558"/>
        <v>2.3099404302044296E-59</v>
      </c>
      <c r="D7149" s="165">
        <f t="shared" si="1559"/>
        <v>2.2558277767625785E-3</v>
      </c>
      <c r="E7149" s="166">
        <f t="shared" si="1569"/>
        <v>24.291375447755232</v>
      </c>
      <c r="F7149" s="167">
        <f t="shared" si="1570"/>
        <v>16.059237942772807</v>
      </c>
      <c r="G7149" s="167">
        <f t="shared" si="1560"/>
        <v>558091.00942034647</v>
      </c>
      <c r="H7149" s="167">
        <f t="shared" si="1561"/>
        <v>271299.98899881309</v>
      </c>
      <c r="I7149" s="168">
        <f t="shared" si="1562"/>
        <v>829390.99841915956</v>
      </c>
      <c r="J7149" s="168">
        <f t="shared" si="1564"/>
        <v>755140.90329781454</v>
      </c>
      <c r="K7149" s="94"/>
      <c r="L7149" s="265">
        <f t="shared" si="1563"/>
        <v>316057.57115056273</v>
      </c>
      <c r="M7149" s="265">
        <f>$G7149*NonHospFrac+theModel!$H7149*NonHospFrac</f>
        <v>513333.42726859683</v>
      </c>
      <c r="N7149" s="266">
        <f t="shared" si="1565"/>
        <v>829390.99841915956</v>
      </c>
      <c r="O7149" s="158"/>
      <c r="P7149" s="265">
        <f t="shared" si="1566"/>
        <v>287762.94923342275</v>
      </c>
      <c r="Q7149" s="265">
        <f t="shared" si="1567"/>
        <v>513331.86701797781</v>
      </c>
      <c r="R7149" s="266">
        <f t="shared" si="1568"/>
        <v>801094.81625140063</v>
      </c>
    </row>
    <row r="7150" spans="1:18" x14ac:dyDescent="0.25">
      <c r="A7150" s="81">
        <v>7119</v>
      </c>
      <c r="B7150" s="93">
        <f t="shared" si="1557"/>
        <v>2.2719147304502756E-59</v>
      </c>
      <c r="C7150" s="178">
        <f t="shared" si="1558"/>
        <v>2.2667896820948897E-59</v>
      </c>
      <c r="D7150" s="165">
        <f t="shared" si="1559"/>
        <v>2.2558277767625785E-3</v>
      </c>
      <c r="E7150" s="166">
        <f t="shared" si="1569"/>
        <v>24.291375447755232</v>
      </c>
      <c r="F7150" s="167">
        <f t="shared" si="1570"/>
        <v>16.061493770549568</v>
      </c>
      <c r="G7150" s="167">
        <f t="shared" si="1560"/>
        <v>558169.40399955993</v>
      </c>
      <c r="H7150" s="167">
        <f t="shared" si="1561"/>
        <v>271299.98899881309</v>
      </c>
      <c r="I7150" s="168">
        <f t="shared" si="1562"/>
        <v>829469.39299837302</v>
      </c>
      <c r="J7150" s="168">
        <f t="shared" si="1564"/>
        <v>755199.55193937907</v>
      </c>
      <c r="K7150" s="94"/>
      <c r="L7150" s="265">
        <f t="shared" si="1563"/>
        <v>316087.44511874521</v>
      </c>
      <c r="M7150" s="265">
        <f>$G7150*NonHospFrac+theModel!$H7150*NonHospFrac</f>
        <v>513381.94787962781</v>
      </c>
      <c r="N7150" s="266">
        <f t="shared" si="1565"/>
        <v>829469.39299837302</v>
      </c>
      <c r="O7150" s="158"/>
      <c r="P7150" s="265">
        <f t="shared" si="1566"/>
        <v>287785.29858040088</v>
      </c>
      <c r="Q7150" s="265">
        <f t="shared" si="1567"/>
        <v>513380.38762900879</v>
      </c>
      <c r="R7150" s="266">
        <f t="shared" si="1568"/>
        <v>801165.68620940973</v>
      </c>
    </row>
    <row r="7151" spans="1:18" x14ac:dyDescent="0.25">
      <c r="A7151" s="81">
        <v>7120</v>
      </c>
      <c r="B7151" s="93">
        <f t="shared" si="1557"/>
        <v>2.2294743198759925E-59</v>
      </c>
      <c r="C7151" s="178">
        <f t="shared" si="1558"/>
        <v>2.2244450097776373E-59</v>
      </c>
      <c r="D7151" s="165">
        <f t="shared" si="1559"/>
        <v>2.2558277767625785E-3</v>
      </c>
      <c r="E7151" s="166">
        <f t="shared" si="1569"/>
        <v>24.291375447755232</v>
      </c>
      <c r="F7151" s="167">
        <f t="shared" si="1570"/>
        <v>16.063749598326329</v>
      </c>
      <c r="G7151" s="167">
        <f t="shared" si="1560"/>
        <v>558247.79857877328</v>
      </c>
      <c r="H7151" s="167">
        <f t="shared" si="1561"/>
        <v>271299.98899881309</v>
      </c>
      <c r="I7151" s="168">
        <f t="shared" si="1562"/>
        <v>829547.78757758636</v>
      </c>
      <c r="J7151" s="168">
        <f t="shared" si="1564"/>
        <v>755258.19819030934</v>
      </c>
      <c r="K7151" s="94"/>
      <c r="L7151" s="265">
        <f t="shared" si="1563"/>
        <v>316117.31908692757</v>
      </c>
      <c r="M7151" s="265">
        <f>$G7151*NonHospFrac+theModel!$H7151*NonHospFrac</f>
        <v>513430.46849065879</v>
      </c>
      <c r="N7151" s="266">
        <f t="shared" si="1565"/>
        <v>829547.78757758636</v>
      </c>
      <c r="O7151" s="158"/>
      <c r="P7151" s="265">
        <f t="shared" si="1566"/>
        <v>287807.6470163755</v>
      </c>
      <c r="Q7151" s="265">
        <f t="shared" si="1567"/>
        <v>513428.90824003977</v>
      </c>
      <c r="R7151" s="266">
        <f t="shared" si="1568"/>
        <v>801236.55525641527</v>
      </c>
    </row>
    <row r="7152" spans="1:18" x14ac:dyDescent="0.25">
      <c r="A7152" s="81">
        <v>7121</v>
      </c>
      <c r="B7152" s="93">
        <f t="shared" si="1557"/>
        <v>2.1878267156626053E-59</v>
      </c>
      <c r="C7152" s="178">
        <f t="shared" si="1558"/>
        <v>2.1828913553866704E-59</v>
      </c>
      <c r="D7152" s="165">
        <f t="shared" si="1559"/>
        <v>2.2558277767625785E-3</v>
      </c>
      <c r="E7152" s="166">
        <f t="shared" si="1569"/>
        <v>24.291375447755232</v>
      </c>
      <c r="F7152" s="167">
        <f t="shared" si="1570"/>
        <v>16.066005426103089</v>
      </c>
      <c r="G7152" s="167">
        <f t="shared" si="1560"/>
        <v>558326.19315798662</v>
      </c>
      <c r="H7152" s="167">
        <f t="shared" si="1561"/>
        <v>271299.98899881309</v>
      </c>
      <c r="I7152" s="168">
        <f t="shared" si="1562"/>
        <v>829626.18215679971</v>
      </c>
      <c r="J7152" s="168">
        <f t="shared" si="1564"/>
        <v>755316.84205070301</v>
      </c>
      <c r="K7152" s="94"/>
      <c r="L7152" s="265">
        <f t="shared" si="1563"/>
        <v>316147.19305510994</v>
      </c>
      <c r="M7152" s="265">
        <f>$G7152*NonHospFrac+theModel!$H7152*NonHospFrac</f>
        <v>513478.98910168966</v>
      </c>
      <c r="N7152" s="266">
        <f t="shared" si="1565"/>
        <v>829626.18215679959</v>
      </c>
      <c r="O7152" s="158"/>
      <c r="P7152" s="265">
        <f t="shared" si="1566"/>
        <v>287829.99454138387</v>
      </c>
      <c r="Q7152" s="265">
        <f t="shared" si="1567"/>
        <v>513477.42885107064</v>
      </c>
      <c r="R7152" s="266">
        <f t="shared" si="1568"/>
        <v>801307.42339245451</v>
      </c>
    </row>
    <row r="7153" spans="1:18" x14ac:dyDescent="0.25">
      <c r="A7153" s="81">
        <v>7122</v>
      </c>
      <c r="B7153" s="93">
        <f t="shared" si="1557"/>
        <v>2.1469571078231841E-59</v>
      </c>
      <c r="C7153" s="178">
        <f t="shared" si="1558"/>
        <v>2.1421139423438388E-59</v>
      </c>
      <c r="D7153" s="165">
        <f t="shared" si="1559"/>
        <v>2.2558277767625785E-3</v>
      </c>
      <c r="E7153" s="166">
        <f t="shared" si="1569"/>
        <v>24.291375447755232</v>
      </c>
      <c r="F7153" s="167">
        <f t="shared" si="1570"/>
        <v>16.06826125387985</v>
      </c>
      <c r="G7153" s="167">
        <f t="shared" si="1560"/>
        <v>558404.58773719997</v>
      </c>
      <c r="H7153" s="167">
        <f t="shared" si="1561"/>
        <v>271299.98899881309</v>
      </c>
      <c r="I7153" s="168">
        <f t="shared" si="1562"/>
        <v>829704.57673601306</v>
      </c>
      <c r="J7153" s="168">
        <f t="shared" si="1564"/>
        <v>755375.48352065752</v>
      </c>
      <c r="K7153" s="94"/>
      <c r="L7153" s="265">
        <f t="shared" si="1563"/>
        <v>316177.06702329236</v>
      </c>
      <c r="M7153" s="265">
        <f>$G7153*NonHospFrac+theModel!$H7153*NonHospFrac</f>
        <v>513527.50971272064</v>
      </c>
      <c r="N7153" s="266">
        <f t="shared" si="1565"/>
        <v>829704.57673601294</v>
      </c>
      <c r="O7153" s="158"/>
      <c r="P7153" s="265">
        <f t="shared" si="1566"/>
        <v>287852.34115546319</v>
      </c>
      <c r="Q7153" s="265">
        <f t="shared" si="1567"/>
        <v>513525.94946210162</v>
      </c>
      <c r="R7153" s="266">
        <f t="shared" si="1568"/>
        <v>801378.29061756481</v>
      </c>
    </row>
    <row r="7154" spans="1:18" x14ac:dyDescent="0.25">
      <c r="A7154" s="81">
        <v>7123</v>
      </c>
      <c r="B7154" s="93">
        <f t="shared" si="1557"/>
        <v>2.1068509630281584E-59</v>
      </c>
      <c r="C7154" s="178">
        <f t="shared" si="1558"/>
        <v>2.1020982701042605E-59</v>
      </c>
      <c r="D7154" s="165">
        <f t="shared" si="1559"/>
        <v>2.2558277767625785E-3</v>
      </c>
      <c r="E7154" s="166">
        <f t="shared" si="1569"/>
        <v>24.291375447755232</v>
      </c>
      <c r="F7154" s="167">
        <f t="shared" si="1570"/>
        <v>16.070517081656611</v>
      </c>
      <c r="G7154" s="167">
        <f t="shared" si="1560"/>
        <v>558482.98231641331</v>
      </c>
      <c r="H7154" s="167">
        <f t="shared" si="1561"/>
        <v>271299.98899881309</v>
      </c>
      <c r="I7154" s="168">
        <f t="shared" si="1562"/>
        <v>829782.9713152264</v>
      </c>
      <c r="J7154" s="168">
        <f t="shared" si="1564"/>
        <v>755434.1226002702</v>
      </c>
      <c r="K7154" s="94"/>
      <c r="L7154" s="265">
        <f t="shared" si="1563"/>
        <v>316206.94099147478</v>
      </c>
      <c r="M7154" s="265">
        <f>$G7154*NonHospFrac+theModel!$H7154*NonHospFrac</f>
        <v>513576.03032375162</v>
      </c>
      <c r="N7154" s="266">
        <f t="shared" si="1565"/>
        <v>829782.9713152264</v>
      </c>
      <c r="O7154" s="158"/>
      <c r="P7154" s="265">
        <f t="shared" si="1566"/>
        <v>287874.68685865053</v>
      </c>
      <c r="Q7154" s="265">
        <f t="shared" si="1567"/>
        <v>513574.4700731326</v>
      </c>
      <c r="R7154" s="266">
        <f t="shared" si="1568"/>
        <v>801449.15693178307</v>
      </c>
    </row>
    <row r="7155" spans="1:18" x14ac:dyDescent="0.25">
      <c r="A7155" s="81">
        <v>7124</v>
      </c>
      <c r="B7155" s="93">
        <f t="shared" si="1557"/>
        <v>2.0674940194372264E-59</v>
      </c>
      <c r="C7155" s="178">
        <f t="shared" si="1558"/>
        <v>2.0628301089998892E-59</v>
      </c>
      <c r="D7155" s="165">
        <f t="shared" si="1559"/>
        <v>2.2558277767625785E-3</v>
      </c>
      <c r="E7155" s="166">
        <f t="shared" si="1569"/>
        <v>24.291375447755232</v>
      </c>
      <c r="F7155" s="167">
        <f t="shared" si="1570"/>
        <v>16.072772909433372</v>
      </c>
      <c r="G7155" s="167">
        <f t="shared" si="1560"/>
        <v>558561.37689562666</v>
      </c>
      <c r="H7155" s="167">
        <f t="shared" si="1561"/>
        <v>271299.98899881309</v>
      </c>
      <c r="I7155" s="168">
        <f t="shared" si="1562"/>
        <v>829861.36589443975</v>
      </c>
      <c r="J7155" s="168">
        <f t="shared" si="1564"/>
        <v>755492.7592896386</v>
      </c>
      <c r="K7155" s="94"/>
      <c r="L7155" s="265">
        <f t="shared" si="1563"/>
        <v>316236.81495965715</v>
      </c>
      <c r="M7155" s="265">
        <f>$G7155*NonHospFrac+theModel!$H7155*NonHospFrac</f>
        <v>513624.5509347826</v>
      </c>
      <c r="N7155" s="266">
        <f t="shared" si="1565"/>
        <v>829861.36589443975</v>
      </c>
      <c r="O7155" s="158"/>
      <c r="P7155" s="265">
        <f t="shared" si="1566"/>
        <v>287897.03165098297</v>
      </c>
      <c r="Q7155" s="265">
        <f t="shared" si="1567"/>
        <v>513622.99068416358</v>
      </c>
      <c r="R7155" s="266">
        <f t="shared" si="1568"/>
        <v>801520.02233514655</v>
      </c>
    </row>
    <row r="7156" spans="1:18" x14ac:dyDescent="0.25">
      <c r="A7156" s="81">
        <v>7125</v>
      </c>
      <c r="B7156" s="93">
        <f t="shared" si="1557"/>
        <v>2.0288722816278148E-59</v>
      </c>
      <c r="C7156" s="178">
        <f t="shared" si="1558"/>
        <v>2.024295495179415E-59</v>
      </c>
      <c r="D7156" s="165">
        <f t="shared" si="1559"/>
        <v>2.2558277767625785E-3</v>
      </c>
      <c r="E7156" s="166">
        <f t="shared" si="1569"/>
        <v>24.291375447755232</v>
      </c>
      <c r="F7156" s="167">
        <f t="shared" si="1570"/>
        <v>16.075028737210133</v>
      </c>
      <c r="G7156" s="167">
        <f t="shared" si="1560"/>
        <v>558639.77147484</v>
      </c>
      <c r="H7156" s="167">
        <f t="shared" si="1561"/>
        <v>271299.98899881309</v>
      </c>
      <c r="I7156" s="168">
        <f t="shared" si="1562"/>
        <v>829939.76047365309</v>
      </c>
      <c r="J7156" s="168">
        <f t="shared" si="1564"/>
        <v>755551.39358886005</v>
      </c>
      <c r="K7156" s="94"/>
      <c r="L7156" s="265">
        <f t="shared" si="1563"/>
        <v>316266.68892783957</v>
      </c>
      <c r="M7156" s="265">
        <f>$G7156*NonHospFrac+theModel!$H7156*NonHospFrac</f>
        <v>513673.07154581347</v>
      </c>
      <c r="N7156" s="266">
        <f t="shared" si="1565"/>
        <v>829939.76047365298</v>
      </c>
      <c r="O7156" s="158"/>
      <c r="P7156" s="265">
        <f t="shared" si="1566"/>
        <v>287919.37553249771</v>
      </c>
      <c r="Q7156" s="265">
        <f t="shared" si="1567"/>
        <v>513671.51129519445</v>
      </c>
      <c r="R7156" s="266">
        <f t="shared" si="1568"/>
        <v>801590.88682769216</v>
      </c>
    </row>
    <row r="7157" spans="1:18" x14ac:dyDescent="0.25">
      <c r="A7157" s="81">
        <v>7126</v>
      </c>
      <c r="B7157" s="93">
        <f t="shared" si="1557"/>
        <v>1.9909720156182708E-59</v>
      </c>
      <c r="C7157" s="178">
        <f t="shared" si="1558"/>
        <v>1.9864807256426821E-59</v>
      </c>
      <c r="D7157" s="165">
        <f t="shared" si="1559"/>
        <v>2.2558277767625785E-3</v>
      </c>
      <c r="E7157" s="166">
        <f t="shared" si="1569"/>
        <v>24.291375447755232</v>
      </c>
      <c r="F7157" s="167">
        <f t="shared" si="1570"/>
        <v>16.077284564986893</v>
      </c>
      <c r="G7157" s="167">
        <f t="shared" si="1560"/>
        <v>558718.16605405335</v>
      </c>
      <c r="H7157" s="167">
        <f t="shared" si="1561"/>
        <v>271299.98899881309</v>
      </c>
      <c r="I7157" s="168">
        <f t="shared" si="1562"/>
        <v>830018.15505286644</v>
      </c>
      <c r="J7157" s="168">
        <f t="shared" si="1564"/>
        <v>755610.0254980321</v>
      </c>
      <c r="K7157" s="94"/>
      <c r="L7157" s="265">
        <f t="shared" si="1563"/>
        <v>316296.56289602199</v>
      </c>
      <c r="M7157" s="265">
        <f>$G7157*NonHospFrac+theModel!$H7157*NonHospFrac</f>
        <v>513721.59215684445</v>
      </c>
      <c r="N7157" s="266">
        <f t="shared" si="1565"/>
        <v>830018.15505286644</v>
      </c>
      <c r="O7157" s="158"/>
      <c r="P7157" s="265">
        <f t="shared" si="1566"/>
        <v>287941.71850323188</v>
      </c>
      <c r="Q7157" s="265">
        <f t="shared" si="1567"/>
        <v>513720.03190622543</v>
      </c>
      <c r="R7157" s="266">
        <f t="shared" si="1568"/>
        <v>801661.75040945737</v>
      </c>
    </row>
    <row r="7158" spans="1:18" x14ac:dyDescent="0.25">
      <c r="A7158" s="81">
        <v>7127</v>
      </c>
      <c r="B7158" s="93">
        <f t="shared" si="1557"/>
        <v>1.9537797439840266E-59</v>
      </c>
      <c r="C7158" s="178">
        <f t="shared" si="1558"/>
        <v>1.9493723533678715E-59</v>
      </c>
      <c r="D7158" s="165">
        <f t="shared" si="1559"/>
        <v>2.2558277767625785E-3</v>
      </c>
      <c r="E7158" s="166">
        <f t="shared" si="1569"/>
        <v>24.291375447755232</v>
      </c>
      <c r="F7158" s="167">
        <f t="shared" si="1570"/>
        <v>16.079540392763654</v>
      </c>
      <c r="G7158" s="167">
        <f t="shared" si="1560"/>
        <v>558796.56063326681</v>
      </c>
      <c r="H7158" s="167">
        <f t="shared" si="1561"/>
        <v>271299.98899881309</v>
      </c>
      <c r="I7158" s="168">
        <f t="shared" si="1562"/>
        <v>830096.5496320799</v>
      </c>
      <c r="J7158" s="168">
        <f t="shared" si="1564"/>
        <v>755668.6550172522</v>
      </c>
      <c r="K7158" s="94"/>
      <c r="L7158" s="265">
        <f t="shared" si="1563"/>
        <v>316326.43686420441</v>
      </c>
      <c r="M7158" s="265">
        <f>$G7158*NonHospFrac+theModel!$H7158*NonHospFrac</f>
        <v>513770.11276787543</v>
      </c>
      <c r="N7158" s="266">
        <f t="shared" si="1565"/>
        <v>830096.5496320799</v>
      </c>
      <c r="O7158" s="158"/>
      <c r="P7158" s="265">
        <f t="shared" si="1566"/>
        <v>287964.06056322256</v>
      </c>
      <c r="Q7158" s="265">
        <f t="shared" si="1567"/>
        <v>513768.55251725641</v>
      </c>
      <c r="R7158" s="266">
        <f t="shared" si="1568"/>
        <v>801732.61308047897</v>
      </c>
    </row>
    <row r="7159" spans="1:18" x14ac:dyDescent="0.25">
      <c r="A7159" s="81">
        <v>7128</v>
      </c>
      <c r="B7159" s="93">
        <f t="shared" si="1557"/>
        <v>1.9172822410649952E-59</v>
      </c>
      <c r="C7159" s="178">
        <f t="shared" si="1558"/>
        <v>1.9129571825297071E-59</v>
      </c>
      <c r="D7159" s="165">
        <f t="shared" si="1559"/>
        <v>2.2558277767625785E-3</v>
      </c>
      <c r="E7159" s="166">
        <f t="shared" si="1569"/>
        <v>24.291375447755232</v>
      </c>
      <c r="F7159" s="167">
        <f t="shared" si="1570"/>
        <v>16.081796220540415</v>
      </c>
      <c r="G7159" s="167">
        <f t="shared" si="1560"/>
        <v>558874.95521248016</v>
      </c>
      <c r="H7159" s="167">
        <f t="shared" si="1561"/>
        <v>271299.98899881309</v>
      </c>
      <c r="I7159" s="168">
        <f t="shared" si="1562"/>
        <v>830174.94421129324</v>
      </c>
      <c r="J7159" s="168">
        <f t="shared" si="1564"/>
        <v>755727.28214661754</v>
      </c>
      <c r="K7159" s="94"/>
      <c r="L7159" s="265">
        <f t="shared" si="1563"/>
        <v>316356.31083238684</v>
      </c>
      <c r="M7159" s="265">
        <f>$G7159*NonHospFrac+theModel!$H7159*NonHospFrac</f>
        <v>513818.63337890641</v>
      </c>
      <c r="N7159" s="266">
        <f t="shared" si="1565"/>
        <v>830174.94421129324</v>
      </c>
      <c r="O7159" s="158"/>
      <c r="P7159" s="265">
        <f t="shared" si="1566"/>
        <v>287986.40171250689</v>
      </c>
      <c r="Q7159" s="265">
        <f t="shared" si="1567"/>
        <v>513817.07312828739</v>
      </c>
      <c r="R7159" s="266">
        <f t="shared" si="1568"/>
        <v>801803.47484079422</v>
      </c>
    </row>
    <row r="7160" spans="1:18" x14ac:dyDescent="0.25">
      <c r="A7160" s="81">
        <v>7129</v>
      </c>
      <c r="B7160" s="93">
        <f t="shared" si="1557"/>
        <v>1.8814665282624935E-59</v>
      </c>
      <c r="C7160" s="178">
        <f t="shared" si="1558"/>
        <v>1.87722226380699E-59</v>
      </c>
      <c r="D7160" s="165">
        <f t="shared" si="1559"/>
        <v>2.2558277767625785E-3</v>
      </c>
      <c r="E7160" s="166">
        <f t="shared" si="1569"/>
        <v>24.291375447755232</v>
      </c>
      <c r="F7160" s="167">
        <f t="shared" si="1570"/>
        <v>16.084052048317176</v>
      </c>
      <c r="G7160" s="167">
        <f t="shared" si="1560"/>
        <v>558953.3497916935</v>
      </c>
      <c r="H7160" s="167">
        <f t="shared" si="1561"/>
        <v>271299.98899881309</v>
      </c>
      <c r="I7160" s="168">
        <f t="shared" si="1562"/>
        <v>830253.33879050659</v>
      </c>
      <c r="J7160" s="168">
        <f t="shared" si="1564"/>
        <v>755785.90688622568</v>
      </c>
      <c r="K7160" s="94"/>
      <c r="L7160" s="265">
        <f t="shared" si="1563"/>
        <v>316386.1848005692</v>
      </c>
      <c r="M7160" s="265">
        <f>$G7160*NonHospFrac+theModel!$H7160*NonHospFrac</f>
        <v>513867.15398993739</v>
      </c>
      <c r="N7160" s="266">
        <f t="shared" si="1565"/>
        <v>830253.33879050659</v>
      </c>
      <c r="O7160" s="158"/>
      <c r="P7160" s="265">
        <f t="shared" si="1566"/>
        <v>288008.74195112195</v>
      </c>
      <c r="Q7160" s="265">
        <f t="shared" si="1567"/>
        <v>513865.59373931837</v>
      </c>
      <c r="R7160" s="266">
        <f t="shared" si="1568"/>
        <v>801874.33569044038</v>
      </c>
    </row>
    <row r="7161" spans="1:18" x14ac:dyDescent="0.25">
      <c r="A7161" s="81">
        <v>7130</v>
      </c>
      <c r="B7161" s="93">
        <f t="shared" si="1557"/>
        <v>1.846319869424023E-59</v>
      </c>
      <c r="C7161" s="178">
        <f t="shared" si="1558"/>
        <v>1.8421548897777875E-59</v>
      </c>
      <c r="D7161" s="165">
        <f t="shared" si="1559"/>
        <v>2.2558277767625785E-3</v>
      </c>
      <c r="E7161" s="166">
        <f t="shared" si="1569"/>
        <v>24.291375447755232</v>
      </c>
      <c r="F7161" s="167">
        <f t="shared" si="1570"/>
        <v>16.086307876093937</v>
      </c>
      <c r="G7161" s="167">
        <f t="shared" si="1560"/>
        <v>559031.74437090685</v>
      </c>
      <c r="H7161" s="167">
        <f t="shared" si="1561"/>
        <v>271299.98899881309</v>
      </c>
      <c r="I7161" s="168">
        <f t="shared" si="1562"/>
        <v>830331.73336971994</v>
      </c>
      <c r="J7161" s="168">
        <f t="shared" si="1564"/>
        <v>755844.52923617407</v>
      </c>
      <c r="K7161" s="94"/>
      <c r="L7161" s="265">
        <f t="shared" si="1563"/>
        <v>316416.05876875157</v>
      </c>
      <c r="M7161" s="265">
        <f>$G7161*NonHospFrac+theModel!$H7161*NonHospFrac</f>
        <v>513915.67460096837</v>
      </c>
      <c r="N7161" s="266">
        <f t="shared" si="1565"/>
        <v>830331.73336971994</v>
      </c>
      <c r="O7161" s="158"/>
      <c r="P7161" s="265">
        <f t="shared" si="1566"/>
        <v>288031.08127910492</v>
      </c>
      <c r="Q7161" s="265">
        <f t="shared" si="1567"/>
        <v>513914.11435034935</v>
      </c>
      <c r="R7161" s="266">
        <f t="shared" si="1568"/>
        <v>801945.19562945422</v>
      </c>
    </row>
    <row r="7162" spans="1:18" x14ac:dyDescent="0.25">
      <c r="A7162" s="81">
        <v>7131</v>
      </c>
      <c r="B7162" s="93">
        <f t="shared" si="1557"/>
        <v>1.8118297663142631E-59</v>
      </c>
      <c r="C7162" s="178">
        <f t="shared" si="1558"/>
        <v>1.8077425904006461E-59</v>
      </c>
      <c r="D7162" s="165">
        <f t="shared" si="1559"/>
        <v>2.2558277767625785E-3</v>
      </c>
      <c r="E7162" s="166">
        <f t="shared" si="1569"/>
        <v>24.291375447755232</v>
      </c>
      <c r="F7162" s="167">
        <f t="shared" si="1570"/>
        <v>16.088563703870697</v>
      </c>
      <c r="G7162" s="167">
        <f t="shared" si="1560"/>
        <v>559110.13895012019</v>
      </c>
      <c r="H7162" s="167">
        <f t="shared" si="1561"/>
        <v>271299.98899881309</v>
      </c>
      <c r="I7162" s="168">
        <f t="shared" si="1562"/>
        <v>830410.12794893328</v>
      </c>
      <c r="J7162" s="168">
        <f t="shared" si="1564"/>
        <v>755903.14919656003</v>
      </c>
      <c r="K7162" s="94"/>
      <c r="L7162" s="265">
        <f t="shared" si="1563"/>
        <v>316445.93273693399</v>
      </c>
      <c r="M7162" s="265">
        <f>$G7162*NonHospFrac+theModel!$H7162*NonHospFrac</f>
        <v>513964.19521199923</v>
      </c>
      <c r="N7162" s="266">
        <f t="shared" si="1565"/>
        <v>830410.12794893328</v>
      </c>
      <c r="O7162" s="158"/>
      <c r="P7162" s="265">
        <f t="shared" si="1566"/>
        <v>288053.41969649296</v>
      </c>
      <c r="Q7162" s="265">
        <f t="shared" si="1567"/>
        <v>513962.63496138022</v>
      </c>
      <c r="R7162" s="266">
        <f t="shared" si="1568"/>
        <v>802016.05465787323</v>
      </c>
    </row>
    <row r="7163" spans="1:18" x14ac:dyDescent="0.25">
      <c r="A7163" s="81">
        <v>7132</v>
      </c>
      <c r="B7163" s="93">
        <f t="shared" si="1557"/>
        <v>1.7779839541706689E-59</v>
      </c>
      <c r="C7163" s="178">
        <f t="shared" si="1558"/>
        <v>1.7739731285802125E-59</v>
      </c>
      <c r="D7163" s="165">
        <f t="shared" si="1559"/>
        <v>2.2558277767625785E-3</v>
      </c>
      <c r="E7163" s="166">
        <f t="shared" si="1569"/>
        <v>24.291375447755232</v>
      </c>
      <c r="F7163" s="167">
        <f t="shared" si="1570"/>
        <v>16.090819531647458</v>
      </c>
      <c r="G7163" s="167">
        <f t="shared" si="1560"/>
        <v>559188.53352933354</v>
      </c>
      <c r="H7163" s="167">
        <f t="shared" si="1561"/>
        <v>271299.98899881309</v>
      </c>
      <c r="I7163" s="168">
        <f t="shared" si="1562"/>
        <v>830488.52252814663</v>
      </c>
      <c r="J7163" s="168">
        <f t="shared" si="1564"/>
        <v>755961.76676748099</v>
      </c>
      <c r="K7163" s="94"/>
      <c r="L7163" s="265">
        <f t="shared" si="1563"/>
        <v>316475.80670511641</v>
      </c>
      <c r="M7163" s="265">
        <f>$G7163*NonHospFrac+theModel!$H7163*NonHospFrac</f>
        <v>514012.71582303022</v>
      </c>
      <c r="N7163" s="266">
        <f t="shared" si="1565"/>
        <v>830488.52252814663</v>
      </c>
      <c r="O7163" s="158"/>
      <c r="P7163" s="265">
        <f t="shared" si="1566"/>
        <v>288075.75720332313</v>
      </c>
      <c r="Q7163" s="265">
        <f t="shared" si="1567"/>
        <v>514011.1555724112</v>
      </c>
      <c r="R7163" s="266">
        <f t="shared" si="1568"/>
        <v>802086.91277573432</v>
      </c>
    </row>
    <row r="7164" spans="1:18" x14ac:dyDescent="0.25">
      <c r="A7164" s="81">
        <v>7133</v>
      </c>
      <c r="B7164" s="93">
        <f t="shared" si="1557"/>
        <v>1.7447703973420922E-59</v>
      </c>
      <c r="C7164" s="178">
        <f t="shared" si="1558"/>
        <v>1.7408344958156949E-59</v>
      </c>
      <c r="D7164" s="165">
        <f t="shared" si="1559"/>
        <v>2.2558277767625785E-3</v>
      </c>
      <c r="E7164" s="166">
        <f t="shared" si="1569"/>
        <v>24.291375447755232</v>
      </c>
      <c r="F7164" s="167">
        <f t="shared" si="1570"/>
        <v>16.093075359424219</v>
      </c>
      <c r="G7164" s="167">
        <f t="shared" si="1560"/>
        <v>559266.92810854688</v>
      </c>
      <c r="H7164" s="167">
        <f t="shared" si="1561"/>
        <v>271299.98899881309</v>
      </c>
      <c r="I7164" s="168">
        <f t="shared" si="1562"/>
        <v>830566.91710735997</v>
      </c>
      <c r="J7164" s="168">
        <f t="shared" si="1564"/>
        <v>756020.3819490344</v>
      </c>
      <c r="K7164" s="94"/>
      <c r="L7164" s="265">
        <f t="shared" si="1563"/>
        <v>316505.68067329878</v>
      </c>
      <c r="M7164" s="265">
        <f>$G7164*NonHospFrac+theModel!$H7164*NonHospFrac</f>
        <v>514061.2364340612</v>
      </c>
      <c r="N7164" s="266">
        <f t="shared" si="1565"/>
        <v>830566.91710735997</v>
      </c>
      <c r="O7164" s="158"/>
      <c r="P7164" s="265">
        <f t="shared" si="1566"/>
        <v>288098.09379963245</v>
      </c>
      <c r="Q7164" s="265">
        <f t="shared" si="1567"/>
        <v>514059.67618344218</v>
      </c>
      <c r="R7164" s="266">
        <f t="shared" si="1568"/>
        <v>802157.76998307463</v>
      </c>
    </row>
    <row r="7165" spans="1:18" x14ac:dyDescent="0.25">
      <c r="A7165" s="81">
        <v>7134</v>
      </c>
      <c r="B7165" s="93">
        <f t="shared" si="1557"/>
        <v>1.7121772850088765E-59</v>
      </c>
      <c r="C7165" s="178">
        <f t="shared" si="1558"/>
        <v>1.7083149079306116E-59</v>
      </c>
      <c r="D7165" s="165">
        <f t="shared" si="1559"/>
        <v>2.2558277767625785E-3</v>
      </c>
      <c r="E7165" s="166">
        <f t="shared" si="1569"/>
        <v>24.291375447755232</v>
      </c>
      <c r="F7165" s="167">
        <f t="shared" si="1570"/>
        <v>16.09533118720098</v>
      </c>
      <c r="G7165" s="167">
        <f t="shared" si="1560"/>
        <v>559345.32268776023</v>
      </c>
      <c r="H7165" s="167">
        <f t="shared" si="1561"/>
        <v>271299.98899881309</v>
      </c>
      <c r="I7165" s="168">
        <f t="shared" si="1562"/>
        <v>830645.31168657332</v>
      </c>
      <c r="J7165" s="168">
        <f t="shared" si="1564"/>
        <v>756078.99474131758</v>
      </c>
      <c r="K7165" s="94"/>
      <c r="L7165" s="265">
        <f t="shared" si="1563"/>
        <v>316535.55464148114</v>
      </c>
      <c r="M7165" s="265">
        <f>$G7165*NonHospFrac+theModel!$H7165*NonHospFrac</f>
        <v>514109.75704509206</v>
      </c>
      <c r="N7165" s="266">
        <f t="shared" si="1565"/>
        <v>830645.3116865732</v>
      </c>
      <c r="O7165" s="158"/>
      <c r="P7165" s="265">
        <f t="shared" si="1566"/>
        <v>288120.42948545818</v>
      </c>
      <c r="Q7165" s="265">
        <f t="shared" si="1567"/>
        <v>514108.19679447304</v>
      </c>
      <c r="R7165" s="266">
        <f t="shared" si="1568"/>
        <v>802228.62627993128</v>
      </c>
    </row>
    <row r="7166" spans="1:18" x14ac:dyDescent="0.25">
      <c r="A7166" s="81">
        <v>7135</v>
      </c>
      <c r="B7166" s="93">
        <f t="shared" si="1557"/>
        <v>1.6801930269829003E-59</v>
      </c>
      <c r="C7166" s="178">
        <f t="shared" si="1558"/>
        <v>1.6764028008823094E-59</v>
      </c>
      <c r="D7166" s="165">
        <f t="shared" si="1559"/>
        <v>2.2558277767625785E-3</v>
      </c>
      <c r="E7166" s="166">
        <f t="shared" si="1569"/>
        <v>24.291375447755232</v>
      </c>
      <c r="F7166" s="167">
        <f t="shared" si="1570"/>
        <v>16.097587014977741</v>
      </c>
      <c r="G7166" s="167">
        <f t="shared" si="1560"/>
        <v>559423.71726697369</v>
      </c>
      <c r="H7166" s="167">
        <f t="shared" si="1561"/>
        <v>271299.98899881309</v>
      </c>
      <c r="I7166" s="168">
        <f t="shared" si="1562"/>
        <v>830723.70626578678</v>
      </c>
      <c r="J7166" s="168">
        <f t="shared" si="1564"/>
        <v>756137.60514442809</v>
      </c>
      <c r="K7166" s="94"/>
      <c r="L7166" s="265">
        <f t="shared" si="1563"/>
        <v>316565.42860966362</v>
      </c>
      <c r="M7166" s="265">
        <f>$G7166*NonHospFrac+theModel!$H7166*NonHospFrac</f>
        <v>514158.27765612316</v>
      </c>
      <c r="N7166" s="266">
        <f t="shared" si="1565"/>
        <v>830723.70626578678</v>
      </c>
      <c r="O7166" s="158"/>
      <c r="P7166" s="265">
        <f t="shared" si="1566"/>
        <v>288142.76426083746</v>
      </c>
      <c r="Q7166" s="265">
        <f t="shared" si="1567"/>
        <v>514156.71740550414</v>
      </c>
      <c r="R7166" s="266">
        <f t="shared" si="1568"/>
        <v>802299.48166634166</v>
      </c>
    </row>
    <row r="7167" spans="1:18" x14ac:dyDescent="0.25">
      <c r="A7167" s="81">
        <v>7136</v>
      </c>
      <c r="B7167" s="93">
        <f t="shared" si="1557"/>
        <v>1.648806249586079E-59</v>
      </c>
      <c r="C7167" s="178">
        <f t="shared" si="1558"/>
        <v>1.6450868266497631E-59</v>
      </c>
      <c r="D7167" s="165">
        <f t="shared" si="1559"/>
        <v>2.2558277767625785E-3</v>
      </c>
      <c r="E7167" s="166">
        <f t="shared" si="1569"/>
        <v>24.291375447755232</v>
      </c>
      <c r="F7167" s="167">
        <f t="shared" si="1570"/>
        <v>16.099842842754502</v>
      </c>
      <c r="G7167" s="167">
        <f t="shared" si="1560"/>
        <v>559502.11184618704</v>
      </c>
      <c r="H7167" s="167">
        <f t="shared" si="1561"/>
        <v>271299.98899881309</v>
      </c>
      <c r="I7167" s="168">
        <f t="shared" si="1562"/>
        <v>830802.10084500012</v>
      </c>
      <c r="J7167" s="168">
        <f t="shared" si="1564"/>
        <v>756196.21315846313</v>
      </c>
      <c r="K7167" s="94"/>
      <c r="L7167" s="265">
        <f t="shared" si="1563"/>
        <v>316595.30257784599</v>
      </c>
      <c r="M7167" s="265">
        <f>$G7167*NonHospFrac+theModel!$H7167*NonHospFrac</f>
        <v>514206.79826715402</v>
      </c>
      <c r="N7167" s="266">
        <f t="shared" si="1565"/>
        <v>830802.10084500001</v>
      </c>
      <c r="O7167" s="158"/>
      <c r="P7167" s="265">
        <f t="shared" si="1566"/>
        <v>288165.09812580724</v>
      </c>
      <c r="Q7167" s="265">
        <f t="shared" si="1567"/>
        <v>514205.238016535</v>
      </c>
      <c r="R7167" s="266">
        <f t="shared" si="1568"/>
        <v>802370.3361423423</v>
      </c>
    </row>
    <row r="7168" spans="1:18" x14ac:dyDescent="0.25">
      <c r="A7168" s="81">
        <v>7137</v>
      </c>
      <c r="B7168" s="93">
        <f t="shared" si="1557"/>
        <v>1.6180057916058588E-59</v>
      </c>
      <c r="C7168" s="178">
        <f t="shared" si="1558"/>
        <v>1.6143558491981917E-59</v>
      </c>
      <c r="D7168" s="165">
        <f t="shared" si="1559"/>
        <v>2.2558277767625785E-3</v>
      </c>
      <c r="E7168" s="166">
        <f t="shared" si="1569"/>
        <v>24.291375447755232</v>
      </c>
      <c r="F7168" s="167">
        <f t="shared" si="1570"/>
        <v>16.102098670531262</v>
      </c>
      <c r="G7168" s="167">
        <f t="shared" si="1560"/>
        <v>559580.50642540038</v>
      </c>
      <c r="H7168" s="167">
        <f t="shared" si="1561"/>
        <v>271299.98899881309</v>
      </c>
      <c r="I7168" s="168">
        <f t="shared" si="1562"/>
        <v>830880.49542421347</v>
      </c>
      <c r="J7168" s="168">
        <f t="shared" si="1564"/>
        <v>756254.81878352014</v>
      </c>
      <c r="K7168" s="94"/>
      <c r="L7168" s="265">
        <f t="shared" si="1563"/>
        <v>316625.17654602841</v>
      </c>
      <c r="M7168" s="265">
        <f>$G7168*NonHospFrac+theModel!$H7168*NonHospFrac</f>
        <v>514255.318878185</v>
      </c>
      <c r="N7168" s="266">
        <f t="shared" si="1565"/>
        <v>830880.49542421335</v>
      </c>
      <c r="O7168" s="158"/>
      <c r="P7168" s="265">
        <f t="shared" si="1566"/>
        <v>288187.43108040473</v>
      </c>
      <c r="Q7168" s="265">
        <f t="shared" si="1567"/>
        <v>514253.75862756599</v>
      </c>
      <c r="R7168" s="266">
        <f t="shared" si="1568"/>
        <v>802441.18970797071</v>
      </c>
    </row>
    <row r="7169" spans="1:18" x14ac:dyDescent="0.25">
      <c r="A7169" s="81">
        <v>7138</v>
      </c>
      <c r="B7169" s="93">
        <f t="shared" si="1557"/>
        <v>1.5877807003262618E-59</v>
      </c>
      <c r="C7169" s="178">
        <f t="shared" si="1558"/>
        <v>1.5841989405190582E-59</v>
      </c>
      <c r="D7169" s="165">
        <f t="shared" si="1559"/>
        <v>2.2558277767625785E-3</v>
      </c>
      <c r="E7169" s="166">
        <f t="shared" si="1569"/>
        <v>24.291375447755232</v>
      </c>
      <c r="F7169" s="167">
        <f t="shared" si="1570"/>
        <v>16.104354498308023</v>
      </c>
      <c r="G7169" s="167">
        <f t="shared" si="1560"/>
        <v>559658.90100461373</v>
      </c>
      <c r="H7169" s="167">
        <f t="shared" si="1561"/>
        <v>271299.98899881309</v>
      </c>
      <c r="I7169" s="168">
        <f t="shared" si="1562"/>
        <v>830958.89000342682</v>
      </c>
      <c r="J7169" s="168">
        <f t="shared" si="1564"/>
        <v>756313.42201969645</v>
      </c>
      <c r="K7169" s="94"/>
      <c r="L7169" s="265">
        <f t="shared" si="1563"/>
        <v>316655.05051421083</v>
      </c>
      <c r="M7169" s="265">
        <f>$G7169*NonHospFrac+theModel!$H7169*NonHospFrac</f>
        <v>514303.83948921598</v>
      </c>
      <c r="N7169" s="266">
        <f t="shared" si="1565"/>
        <v>830958.89000342682</v>
      </c>
      <c r="O7169" s="158"/>
      <c r="P7169" s="265">
        <f t="shared" si="1566"/>
        <v>288209.76312466705</v>
      </c>
      <c r="Q7169" s="265">
        <f t="shared" si="1567"/>
        <v>514302.27923859697</v>
      </c>
      <c r="R7169" s="266">
        <f t="shared" si="1568"/>
        <v>802512.04236326402</v>
      </c>
    </row>
    <row r="7170" spans="1:18" x14ac:dyDescent="0.25">
      <c r="A7170" s="81">
        <v>7139</v>
      </c>
      <c r="B7170" s="93">
        <f t="shared" si="1557"/>
        <v>1.558120227633075E-59</v>
      </c>
      <c r="C7170" s="178">
        <f t="shared" si="1558"/>
        <v>1.5546053767440447E-59</v>
      </c>
      <c r="D7170" s="165">
        <f t="shared" si="1559"/>
        <v>2.2558277767625785E-3</v>
      </c>
      <c r="E7170" s="166">
        <f t="shared" si="1569"/>
        <v>24.291375447755232</v>
      </c>
      <c r="F7170" s="167">
        <f t="shared" si="1570"/>
        <v>16.106610326084784</v>
      </c>
      <c r="G7170" s="167">
        <f t="shared" si="1560"/>
        <v>559737.29558382707</v>
      </c>
      <c r="H7170" s="167">
        <f t="shared" si="1561"/>
        <v>271299.98899881309</v>
      </c>
      <c r="I7170" s="168">
        <f t="shared" si="1562"/>
        <v>831037.28458264016</v>
      </c>
      <c r="J7170" s="168">
        <f t="shared" si="1564"/>
        <v>756372.02286708949</v>
      </c>
      <c r="K7170" s="94"/>
      <c r="L7170" s="265">
        <f t="shared" si="1563"/>
        <v>316684.92448239319</v>
      </c>
      <c r="M7170" s="265">
        <f>$G7170*NonHospFrac+theModel!$H7170*NonHospFrac</f>
        <v>514352.36010024697</v>
      </c>
      <c r="N7170" s="266">
        <f t="shared" si="1565"/>
        <v>831037.28458264016</v>
      </c>
      <c r="O7170" s="158"/>
      <c r="P7170" s="265">
        <f t="shared" si="1566"/>
        <v>288232.09425863123</v>
      </c>
      <c r="Q7170" s="265">
        <f t="shared" si="1567"/>
        <v>514350.79984962795</v>
      </c>
      <c r="R7170" s="266">
        <f t="shared" si="1568"/>
        <v>802582.89410825912</v>
      </c>
    </row>
    <row r="7171" spans="1:18" x14ac:dyDescent="0.25">
      <c r="A7171" s="81">
        <v>7140</v>
      </c>
      <c r="B7171" s="93">
        <f t="shared" si="1557"/>
        <v>1.5290138261917951E-59</v>
      </c>
      <c r="C7171" s="178">
        <f t="shared" si="1558"/>
        <v>1.5255646343316176E-59</v>
      </c>
      <c r="D7171" s="165">
        <f t="shared" si="1559"/>
        <v>2.2558277767625785E-3</v>
      </c>
      <c r="E7171" s="166">
        <f t="shared" si="1569"/>
        <v>24.291375447755232</v>
      </c>
      <c r="F7171" s="167">
        <f t="shared" si="1570"/>
        <v>16.108866153861545</v>
      </c>
      <c r="G7171" s="167">
        <f t="shared" si="1560"/>
        <v>559815.69016304042</v>
      </c>
      <c r="H7171" s="167">
        <f t="shared" si="1561"/>
        <v>271299.98899881309</v>
      </c>
      <c r="I7171" s="168">
        <f t="shared" si="1562"/>
        <v>831115.67916185351</v>
      </c>
      <c r="J7171" s="168">
        <f t="shared" si="1564"/>
        <v>756430.62132579659</v>
      </c>
      <c r="K7171" s="94"/>
      <c r="L7171" s="265">
        <f t="shared" si="1563"/>
        <v>316714.79845057562</v>
      </c>
      <c r="M7171" s="265">
        <f>$G7171*NonHospFrac+theModel!$H7171*NonHospFrac</f>
        <v>514400.88071127783</v>
      </c>
      <c r="N7171" s="266">
        <f t="shared" si="1565"/>
        <v>831115.67916185339</v>
      </c>
      <c r="O7171" s="158"/>
      <c r="P7171" s="265">
        <f t="shared" si="1566"/>
        <v>288254.42448233446</v>
      </c>
      <c r="Q7171" s="265">
        <f t="shared" si="1567"/>
        <v>514399.32046065881</v>
      </c>
      <c r="R7171" s="266">
        <f t="shared" si="1568"/>
        <v>802653.74494299327</v>
      </c>
    </row>
    <row r="7172" spans="1:18" x14ac:dyDescent="0.25">
      <c r="A7172" s="81">
        <v>7141</v>
      </c>
      <c r="B7172" s="93">
        <f t="shared" si="1557"/>
        <v>1.500451145696971E-59</v>
      </c>
      <c r="C7172" s="178">
        <f t="shared" si="1558"/>
        <v>1.4970663863248324E-59</v>
      </c>
      <c r="D7172" s="165">
        <f t="shared" si="1559"/>
        <v>2.2558277767625785E-3</v>
      </c>
      <c r="E7172" s="166">
        <f t="shared" si="1569"/>
        <v>24.291375447755232</v>
      </c>
      <c r="F7172" s="167">
        <f t="shared" si="1570"/>
        <v>16.111121981638306</v>
      </c>
      <c r="G7172" s="167">
        <f t="shared" si="1560"/>
        <v>559894.08474225376</v>
      </c>
      <c r="H7172" s="167">
        <f t="shared" si="1561"/>
        <v>271299.98899881309</v>
      </c>
      <c r="I7172" s="168">
        <f t="shared" si="1562"/>
        <v>831194.07374106685</v>
      </c>
      <c r="J7172" s="168">
        <f t="shared" si="1564"/>
        <v>756489.21739591518</v>
      </c>
      <c r="K7172" s="94"/>
      <c r="L7172" s="265">
        <f t="shared" si="1563"/>
        <v>316744.67241875804</v>
      </c>
      <c r="M7172" s="265">
        <f>$G7172*NonHospFrac+theModel!$H7172*NonHospFrac</f>
        <v>514449.40132230881</v>
      </c>
      <c r="N7172" s="266">
        <f t="shared" si="1565"/>
        <v>831194.07374106685</v>
      </c>
      <c r="O7172" s="158"/>
      <c r="P7172" s="265">
        <f t="shared" si="1566"/>
        <v>288276.75379581383</v>
      </c>
      <c r="Q7172" s="265">
        <f t="shared" si="1567"/>
        <v>514447.84107168979</v>
      </c>
      <c r="R7172" s="266">
        <f t="shared" si="1568"/>
        <v>802724.59486750362</v>
      </c>
    </row>
    <row r="7173" spans="1:18" x14ac:dyDescent="0.25">
      <c r="A7173" s="81">
        <v>7142</v>
      </c>
      <c r="B7173" s="93">
        <f t="shared" si="1557"/>
        <v>1.4724220291916117E-59</v>
      </c>
      <c r="C7173" s="178">
        <f t="shared" si="1558"/>
        <v>1.4691004986790441E-59</v>
      </c>
      <c r="D7173" s="165">
        <f t="shared" si="1559"/>
        <v>2.2558277767625785E-3</v>
      </c>
      <c r="E7173" s="166">
        <f t="shared" si="1569"/>
        <v>24.291375447755232</v>
      </c>
      <c r="F7173" s="167">
        <f t="shared" si="1570"/>
        <v>16.113377809415066</v>
      </c>
      <c r="G7173" s="167">
        <f t="shared" si="1560"/>
        <v>559972.47932146711</v>
      </c>
      <c r="H7173" s="167">
        <f t="shared" si="1561"/>
        <v>271299.98899881309</v>
      </c>
      <c r="I7173" s="168">
        <f t="shared" si="1562"/>
        <v>831272.4683202802</v>
      </c>
      <c r="J7173" s="168">
        <f t="shared" si="1564"/>
        <v>756547.8110775426</v>
      </c>
      <c r="K7173" s="94"/>
      <c r="L7173" s="265">
        <f t="shared" si="1563"/>
        <v>316774.5463869404</v>
      </c>
      <c r="M7173" s="265">
        <f>$G7173*NonHospFrac+theModel!$H7173*NonHospFrac</f>
        <v>514497.92193333979</v>
      </c>
      <c r="N7173" s="266">
        <f t="shared" si="1565"/>
        <v>831272.4683202802</v>
      </c>
      <c r="O7173" s="158"/>
      <c r="P7173" s="265">
        <f t="shared" si="1566"/>
        <v>288299.0821991064</v>
      </c>
      <c r="Q7173" s="265">
        <f t="shared" si="1567"/>
        <v>514496.36168272077</v>
      </c>
      <c r="R7173" s="266">
        <f t="shared" si="1568"/>
        <v>802795.44388182717</v>
      </c>
    </row>
    <row r="7174" spans="1:18" x14ac:dyDescent="0.25">
      <c r="A7174" s="81">
        <v>7143</v>
      </c>
      <c r="B7174" s="93">
        <f t="shared" si="1557"/>
        <v>1.4449165094553469E-59</v>
      </c>
      <c r="C7174" s="178">
        <f t="shared" si="1558"/>
        <v>1.4416570266582147E-59</v>
      </c>
      <c r="D7174" s="165">
        <f t="shared" si="1559"/>
        <v>2.2558277767625785E-3</v>
      </c>
      <c r="E7174" s="166">
        <f t="shared" si="1569"/>
        <v>24.291375447755232</v>
      </c>
      <c r="F7174" s="167">
        <f t="shared" si="1570"/>
        <v>16.115633637191827</v>
      </c>
      <c r="G7174" s="167">
        <f t="shared" si="1560"/>
        <v>560050.87390068045</v>
      </c>
      <c r="H7174" s="167">
        <f t="shared" si="1561"/>
        <v>271299.98899881309</v>
      </c>
      <c r="I7174" s="168">
        <f t="shared" si="1562"/>
        <v>831350.86289949354</v>
      </c>
      <c r="J7174" s="168">
        <f t="shared" si="1564"/>
        <v>756606.40237077617</v>
      </c>
      <c r="K7174" s="94"/>
      <c r="L7174" s="265">
        <f t="shared" si="1563"/>
        <v>316804.42035512277</v>
      </c>
      <c r="M7174" s="265">
        <f>$G7174*NonHospFrac+theModel!$H7174*NonHospFrac</f>
        <v>514546.44254437077</v>
      </c>
      <c r="N7174" s="266">
        <f t="shared" si="1565"/>
        <v>831350.86289949354</v>
      </c>
      <c r="O7174" s="158"/>
      <c r="P7174" s="265">
        <f t="shared" si="1566"/>
        <v>288321.40969224926</v>
      </c>
      <c r="Q7174" s="265">
        <f t="shared" si="1567"/>
        <v>514544.88229375175</v>
      </c>
      <c r="R7174" s="266">
        <f t="shared" si="1568"/>
        <v>802866.29198600096</v>
      </c>
    </row>
    <row r="7175" spans="1:18" x14ac:dyDescent="0.25">
      <c r="A7175" s="81">
        <v>7144</v>
      </c>
      <c r="B7175" s="93">
        <f t="shared" si="1557"/>
        <v>1.4179248054600603E-59</v>
      </c>
      <c r="C7175" s="178">
        <f t="shared" si="1558"/>
        <v>1.4147262112985428E-59</v>
      </c>
      <c r="D7175" s="165">
        <f t="shared" si="1559"/>
        <v>2.2558277767625785E-3</v>
      </c>
      <c r="E7175" s="166">
        <f t="shared" si="1569"/>
        <v>24.291375447755232</v>
      </c>
      <c r="F7175" s="167">
        <f t="shared" si="1570"/>
        <v>16.117889464968588</v>
      </c>
      <c r="G7175" s="167">
        <f t="shared" si="1560"/>
        <v>560129.26847989392</v>
      </c>
      <c r="H7175" s="167">
        <f t="shared" si="1561"/>
        <v>271299.98899881309</v>
      </c>
      <c r="I7175" s="168">
        <f t="shared" si="1562"/>
        <v>831429.257478707</v>
      </c>
      <c r="J7175" s="168">
        <f t="shared" si="1564"/>
        <v>756664.99127571343</v>
      </c>
      <c r="K7175" s="94"/>
      <c r="L7175" s="265">
        <f t="shared" si="1563"/>
        <v>316834.29432330525</v>
      </c>
      <c r="M7175" s="265">
        <f>$G7175*NonHospFrac+theModel!$H7175*NonHospFrac</f>
        <v>514594.96315540175</v>
      </c>
      <c r="N7175" s="266">
        <f t="shared" si="1565"/>
        <v>831429.257478707</v>
      </c>
      <c r="O7175" s="158"/>
      <c r="P7175" s="265">
        <f t="shared" si="1566"/>
        <v>288343.73627527966</v>
      </c>
      <c r="Q7175" s="265">
        <f t="shared" si="1567"/>
        <v>514593.40290478274</v>
      </c>
      <c r="R7175" s="266">
        <f t="shared" si="1568"/>
        <v>802937.13918006234</v>
      </c>
    </row>
    <row r="7176" spans="1:18" x14ac:dyDescent="0.25">
      <c r="A7176" s="81">
        <v>7145</v>
      </c>
      <c r="B7176" s="93">
        <f t="shared" si="1557"/>
        <v>1.3914373188917335E-59</v>
      </c>
      <c r="C7176" s="178">
        <f t="shared" si="1558"/>
        <v>1.3882984759381535E-59</v>
      </c>
      <c r="D7176" s="165">
        <f t="shared" si="1559"/>
        <v>2.2558277767625785E-3</v>
      </c>
      <c r="E7176" s="166">
        <f t="shared" si="1569"/>
        <v>24.291375447755232</v>
      </c>
      <c r="F7176" s="167">
        <f t="shared" si="1570"/>
        <v>16.120145292745349</v>
      </c>
      <c r="G7176" s="167">
        <f t="shared" si="1560"/>
        <v>560207.66305910726</v>
      </c>
      <c r="H7176" s="167">
        <f t="shared" si="1561"/>
        <v>271299.98899881309</v>
      </c>
      <c r="I7176" s="168">
        <f t="shared" si="1562"/>
        <v>831507.65205792035</v>
      </c>
      <c r="J7176" s="168">
        <f t="shared" si="1564"/>
        <v>756723.57779245148</v>
      </c>
      <c r="K7176" s="94"/>
      <c r="L7176" s="265">
        <f t="shared" si="1563"/>
        <v>316864.16829148761</v>
      </c>
      <c r="M7176" s="265">
        <f>$G7176*NonHospFrac+theModel!$H7176*NonHospFrac</f>
        <v>514643.48376643274</v>
      </c>
      <c r="N7176" s="266">
        <f t="shared" si="1565"/>
        <v>831507.65205792035</v>
      </c>
      <c r="O7176" s="158"/>
      <c r="P7176" s="265">
        <f t="shared" si="1566"/>
        <v>288366.06194823451</v>
      </c>
      <c r="Q7176" s="265">
        <f t="shared" si="1567"/>
        <v>514641.92351581372</v>
      </c>
      <c r="R7176" s="266">
        <f t="shared" si="1568"/>
        <v>803007.98546404822</v>
      </c>
    </row>
    <row r="7177" spans="1:18" x14ac:dyDescent="0.25">
      <c r="A7177" s="81">
        <v>7146</v>
      </c>
      <c r="B7177" s="93">
        <f t="shared" si="1557"/>
        <v>1.3654446307372616E-59</v>
      </c>
      <c r="C7177" s="178">
        <f t="shared" si="1558"/>
        <v>1.3623644228116132E-59</v>
      </c>
      <c r="D7177" s="165">
        <f t="shared" si="1559"/>
        <v>2.2558277767625785E-3</v>
      </c>
      <c r="E7177" s="166">
        <f t="shared" si="1569"/>
        <v>24.291375447755232</v>
      </c>
      <c r="F7177" s="167">
        <f t="shared" si="1570"/>
        <v>16.12240112052211</v>
      </c>
      <c r="G7177" s="167">
        <f t="shared" si="1560"/>
        <v>560286.05763832061</v>
      </c>
      <c r="H7177" s="167">
        <f t="shared" si="1561"/>
        <v>271299.98899881309</v>
      </c>
      <c r="I7177" s="168">
        <f t="shared" si="1562"/>
        <v>831586.0466371337</v>
      </c>
      <c r="J7177" s="168">
        <f t="shared" si="1564"/>
        <v>756782.16192108777</v>
      </c>
      <c r="K7177" s="94"/>
      <c r="L7177" s="265">
        <f t="shared" si="1563"/>
        <v>316894.04225967004</v>
      </c>
      <c r="M7177" s="265">
        <f>$G7177*NonHospFrac+theModel!$H7177*NonHospFrac</f>
        <v>514692.0043774636</v>
      </c>
      <c r="N7177" s="266">
        <f t="shared" si="1565"/>
        <v>831586.0466371337</v>
      </c>
      <c r="O7177" s="158"/>
      <c r="P7177" s="265">
        <f t="shared" si="1566"/>
        <v>288388.38671115099</v>
      </c>
      <c r="Q7177" s="265">
        <f t="shared" si="1567"/>
        <v>514690.44412684458</v>
      </c>
      <c r="R7177" s="266">
        <f t="shared" si="1568"/>
        <v>803078.83083799551</v>
      </c>
    </row>
    <row r="7178" spans="1:18" x14ac:dyDescent="0.25">
      <c r="A7178" s="81">
        <v>7147</v>
      </c>
      <c r="B7178" s="93">
        <f t="shared" si="1557"/>
        <v>1.3399374979350688E-59</v>
      </c>
      <c r="C7178" s="178">
        <f t="shared" si="1558"/>
        <v>1.3369148297081011E-59</v>
      </c>
      <c r="D7178" s="165">
        <f t="shared" si="1559"/>
        <v>2.2558277767625785E-3</v>
      </c>
      <c r="E7178" s="166">
        <f t="shared" si="1569"/>
        <v>24.291375447755232</v>
      </c>
      <c r="F7178" s="167">
        <f t="shared" si="1570"/>
        <v>16.12465694829887</v>
      </c>
      <c r="G7178" s="167">
        <f t="shared" si="1560"/>
        <v>560364.45221753395</v>
      </c>
      <c r="H7178" s="167">
        <f t="shared" si="1561"/>
        <v>271299.98899881309</v>
      </c>
      <c r="I7178" s="168">
        <f t="shared" si="1562"/>
        <v>831664.44121634704</v>
      </c>
      <c r="J7178" s="168">
        <f t="shared" si="1564"/>
        <v>756840.74366171961</v>
      </c>
      <c r="K7178" s="94"/>
      <c r="L7178" s="265">
        <f t="shared" si="1563"/>
        <v>316923.91622785246</v>
      </c>
      <c r="M7178" s="265">
        <f>$G7178*NonHospFrac+theModel!$H7178*NonHospFrac</f>
        <v>514740.52498849458</v>
      </c>
      <c r="N7178" s="266">
        <f t="shared" si="1565"/>
        <v>831664.44121634704</v>
      </c>
      <c r="O7178" s="158"/>
      <c r="P7178" s="265">
        <f t="shared" si="1566"/>
        <v>288410.71056406619</v>
      </c>
      <c r="Q7178" s="265">
        <f t="shared" si="1567"/>
        <v>514738.96473787556</v>
      </c>
      <c r="R7178" s="266">
        <f t="shared" si="1568"/>
        <v>803149.67530194181</v>
      </c>
    </row>
    <row r="7179" spans="1:18" x14ac:dyDescent="0.25">
      <c r="A7179" s="81">
        <v>7148</v>
      </c>
      <c r="B7179" s="93">
        <f t="shared" si="1557"/>
        <v>1.3149068500880628E-59</v>
      </c>
      <c r="C7179" s="178">
        <f t="shared" si="1558"/>
        <v>1.3119406466917787E-59</v>
      </c>
      <c r="D7179" s="165">
        <f t="shared" si="1559"/>
        <v>2.2558277767625785E-3</v>
      </c>
      <c r="E7179" s="166">
        <f t="shared" si="1569"/>
        <v>24.291375447755232</v>
      </c>
      <c r="F7179" s="167">
        <f t="shared" si="1570"/>
        <v>16.126912776075631</v>
      </c>
      <c r="G7179" s="167">
        <f t="shared" si="1560"/>
        <v>560442.8467967473</v>
      </c>
      <c r="H7179" s="167">
        <f t="shared" si="1561"/>
        <v>271299.98899881309</v>
      </c>
      <c r="I7179" s="168">
        <f t="shared" si="1562"/>
        <v>831742.83579556039</v>
      </c>
      <c r="J7179" s="168">
        <f t="shared" si="1564"/>
        <v>756899.32301444444</v>
      </c>
      <c r="K7179" s="94"/>
      <c r="L7179" s="265">
        <f t="shared" si="1563"/>
        <v>316953.79019603482</v>
      </c>
      <c r="M7179" s="265">
        <f>$G7179*NonHospFrac+theModel!$H7179*NonHospFrac</f>
        <v>514789.04559952556</v>
      </c>
      <c r="N7179" s="266">
        <f t="shared" si="1565"/>
        <v>831742.83579556039</v>
      </c>
      <c r="O7179" s="158"/>
      <c r="P7179" s="265">
        <f t="shared" si="1566"/>
        <v>288433.03350701713</v>
      </c>
      <c r="Q7179" s="265">
        <f t="shared" si="1567"/>
        <v>514787.48534890654</v>
      </c>
      <c r="R7179" s="266">
        <f t="shared" si="1568"/>
        <v>803220.51885592367</v>
      </c>
    </row>
    <row r="7180" spans="1:18" x14ac:dyDescent="0.25">
      <c r="A7180" s="81">
        <v>7149</v>
      </c>
      <c r="B7180" s="93">
        <f t="shared" si="1557"/>
        <v>1.2903437862385973E-59</v>
      </c>
      <c r="C7180" s="178">
        <f t="shared" si="1558"/>
        <v>1.2874329928840273E-59</v>
      </c>
      <c r="D7180" s="165">
        <f t="shared" si="1559"/>
        <v>2.2558277767625785E-3</v>
      </c>
      <c r="E7180" s="166">
        <f t="shared" si="1569"/>
        <v>24.291375447755232</v>
      </c>
      <c r="F7180" s="167">
        <f t="shared" si="1570"/>
        <v>16.129168603852392</v>
      </c>
      <c r="G7180" s="167">
        <f t="shared" si="1560"/>
        <v>560521.24137596064</v>
      </c>
      <c r="H7180" s="167">
        <f t="shared" si="1561"/>
        <v>271299.98899881309</v>
      </c>
      <c r="I7180" s="168">
        <f t="shared" si="1562"/>
        <v>831821.23037477373</v>
      </c>
      <c r="J7180" s="168">
        <f t="shared" si="1564"/>
        <v>756957.89997935947</v>
      </c>
      <c r="K7180" s="94"/>
      <c r="L7180" s="265">
        <f t="shared" si="1563"/>
        <v>316983.66416421719</v>
      </c>
      <c r="M7180" s="265">
        <f>$G7180*NonHospFrac+theModel!$H7180*NonHospFrac</f>
        <v>514837.56621055643</v>
      </c>
      <c r="N7180" s="266">
        <f t="shared" si="1565"/>
        <v>831821.23037477362</v>
      </c>
      <c r="O7180" s="158"/>
      <c r="P7180" s="265">
        <f t="shared" si="1566"/>
        <v>288455.355540041</v>
      </c>
      <c r="Q7180" s="265">
        <f t="shared" si="1567"/>
        <v>514836.00595993741</v>
      </c>
      <c r="R7180" s="266">
        <f t="shared" si="1568"/>
        <v>803291.36149997846</v>
      </c>
    </row>
    <row r="7181" spans="1:18" x14ac:dyDescent="0.25">
      <c r="A7181" s="81">
        <v>7150</v>
      </c>
      <c r="B7181" s="93">
        <f t="shared" si="1557"/>
        <v>1.266239571702707E-59</v>
      </c>
      <c r="C7181" s="178">
        <f t="shared" si="1558"/>
        <v>1.263383153304824E-59</v>
      </c>
      <c r="D7181" s="165">
        <f t="shared" si="1559"/>
        <v>2.2558277767625785E-3</v>
      </c>
      <c r="E7181" s="166">
        <f t="shared" si="1569"/>
        <v>24.291375447755232</v>
      </c>
      <c r="F7181" s="167">
        <f t="shared" si="1570"/>
        <v>16.131424431629153</v>
      </c>
      <c r="G7181" s="167">
        <f t="shared" si="1560"/>
        <v>560599.63595517399</v>
      </c>
      <c r="H7181" s="167">
        <f t="shared" si="1561"/>
        <v>271299.98899881309</v>
      </c>
      <c r="I7181" s="168">
        <f t="shared" si="1562"/>
        <v>831899.62495398708</v>
      </c>
      <c r="J7181" s="168">
        <f t="shared" si="1564"/>
        <v>757016.47455656214</v>
      </c>
      <c r="K7181" s="94"/>
      <c r="L7181" s="265">
        <f t="shared" si="1563"/>
        <v>317013.53813239961</v>
      </c>
      <c r="M7181" s="265">
        <f>$G7181*NonHospFrac+theModel!$H7181*NonHospFrac</f>
        <v>514886.08682158741</v>
      </c>
      <c r="N7181" s="266">
        <f t="shared" si="1565"/>
        <v>831899.62495398708</v>
      </c>
      <c r="O7181" s="158"/>
      <c r="P7181" s="265">
        <f t="shared" si="1566"/>
        <v>288477.67666317488</v>
      </c>
      <c r="Q7181" s="265">
        <f t="shared" si="1567"/>
        <v>514884.52657096839</v>
      </c>
      <c r="R7181" s="266">
        <f t="shared" si="1568"/>
        <v>803362.20323414332</v>
      </c>
    </row>
    <row r="7182" spans="1:18" x14ac:dyDescent="0.25">
      <c r="A7182" s="81">
        <v>7151</v>
      </c>
      <c r="B7182" s="93">
        <f t="shared" si="1557"/>
        <v>1.2425856349646251E-59</v>
      </c>
      <c r="C7182" s="178">
        <f t="shared" si="1558"/>
        <v>1.2397825757742656E-59</v>
      </c>
      <c r="D7182" s="165">
        <f t="shared" si="1559"/>
        <v>2.2558277767625785E-3</v>
      </c>
      <c r="E7182" s="166">
        <f t="shared" si="1569"/>
        <v>24.291375447755232</v>
      </c>
      <c r="F7182" s="167">
        <f t="shared" si="1570"/>
        <v>16.133680259405914</v>
      </c>
      <c r="G7182" s="167">
        <f t="shared" si="1560"/>
        <v>560678.03053438733</v>
      </c>
      <c r="H7182" s="167">
        <f t="shared" si="1561"/>
        <v>271299.98899881309</v>
      </c>
      <c r="I7182" s="168">
        <f t="shared" si="1562"/>
        <v>831978.01953320042</v>
      </c>
      <c r="J7182" s="168">
        <f t="shared" si="1564"/>
        <v>757075.04674614966</v>
      </c>
      <c r="K7182" s="94"/>
      <c r="L7182" s="265">
        <f t="shared" si="1563"/>
        <v>317043.41210058203</v>
      </c>
      <c r="M7182" s="265">
        <f>$G7182*NonHospFrac+theModel!$H7182*NonHospFrac</f>
        <v>514934.60743261839</v>
      </c>
      <c r="N7182" s="266">
        <f t="shared" si="1565"/>
        <v>831978.01953320042</v>
      </c>
      <c r="O7182" s="158"/>
      <c r="P7182" s="265">
        <f t="shared" si="1566"/>
        <v>288499.99687645584</v>
      </c>
      <c r="Q7182" s="265">
        <f t="shared" si="1567"/>
        <v>514933.04718199937</v>
      </c>
      <c r="R7182" s="266">
        <f t="shared" si="1568"/>
        <v>803433.04405845515</v>
      </c>
    </row>
    <row r="7183" spans="1:18" x14ac:dyDescent="0.25">
      <c r="A7183" s="81">
        <v>7152</v>
      </c>
      <c r="B7183" s="93">
        <f t="shared" si="1557"/>
        <v>1.2193735646281511E-59</v>
      </c>
      <c r="C7183" s="178">
        <f t="shared" si="1558"/>
        <v>1.2166228678708129E-59</v>
      </c>
      <c r="D7183" s="165">
        <f t="shared" si="1559"/>
        <v>2.2558277767625785E-3</v>
      </c>
      <c r="E7183" s="166">
        <f t="shared" si="1569"/>
        <v>24.291375447755232</v>
      </c>
      <c r="F7183" s="167">
        <f t="shared" si="1570"/>
        <v>16.135936087182674</v>
      </c>
      <c r="G7183" s="167">
        <f t="shared" si="1560"/>
        <v>560756.4251136008</v>
      </c>
      <c r="H7183" s="167">
        <f t="shared" si="1561"/>
        <v>271299.98899881309</v>
      </c>
      <c r="I7183" s="168">
        <f t="shared" si="1562"/>
        <v>832056.41411241388</v>
      </c>
      <c r="J7183" s="168">
        <f t="shared" si="1564"/>
        <v>757133.61654821958</v>
      </c>
      <c r="K7183" s="94"/>
      <c r="L7183" s="265">
        <f t="shared" si="1563"/>
        <v>317073.28606876446</v>
      </c>
      <c r="M7183" s="265">
        <f>$G7183*NonHospFrac+theModel!$H7183*NonHospFrac</f>
        <v>514983.12804364937</v>
      </c>
      <c r="N7183" s="266">
        <f t="shared" si="1565"/>
        <v>832056.41411241377</v>
      </c>
      <c r="O7183" s="158"/>
      <c r="P7183" s="265">
        <f t="shared" si="1566"/>
        <v>288522.31617992098</v>
      </c>
      <c r="Q7183" s="265">
        <f t="shared" si="1567"/>
        <v>514981.56779303035</v>
      </c>
      <c r="R7183" s="266">
        <f t="shared" si="1568"/>
        <v>803503.88397295133</v>
      </c>
    </row>
    <row r="7184" spans="1:18" x14ac:dyDescent="0.25">
      <c r="A7184" s="81">
        <v>7153</v>
      </c>
      <c r="B7184" s="93">
        <f t="shared" si="1557"/>
        <v>1.1965951064261073E-59</v>
      </c>
      <c r="C7184" s="178">
        <f t="shared" si="1558"/>
        <v>1.1938957939474932E-59</v>
      </c>
      <c r="D7184" s="165">
        <f t="shared" si="1559"/>
        <v>2.2558277767625785E-3</v>
      </c>
      <c r="E7184" s="166">
        <f t="shared" si="1569"/>
        <v>24.291375447755232</v>
      </c>
      <c r="F7184" s="167">
        <f t="shared" si="1570"/>
        <v>16.138191914959435</v>
      </c>
      <c r="G7184" s="167">
        <f t="shared" si="1560"/>
        <v>560834.81969281414</v>
      </c>
      <c r="H7184" s="167">
        <f t="shared" si="1561"/>
        <v>271299.98899881309</v>
      </c>
      <c r="I7184" s="168">
        <f t="shared" si="1562"/>
        <v>832134.80869162723</v>
      </c>
      <c r="J7184" s="168">
        <f t="shared" si="1564"/>
        <v>757192.18396286899</v>
      </c>
      <c r="K7184" s="94"/>
      <c r="L7184" s="265">
        <f t="shared" si="1563"/>
        <v>317103.16003694688</v>
      </c>
      <c r="M7184" s="265">
        <f>$G7184*NonHospFrac+theModel!$H7184*NonHospFrac</f>
        <v>515031.64865468035</v>
      </c>
      <c r="N7184" s="266">
        <f t="shared" si="1565"/>
        <v>832134.80869162723</v>
      </c>
      <c r="O7184" s="158"/>
      <c r="P7184" s="265">
        <f t="shared" si="1566"/>
        <v>288544.63457360736</v>
      </c>
      <c r="Q7184" s="265">
        <f t="shared" si="1567"/>
        <v>515030.08840406133</v>
      </c>
      <c r="R7184" s="266">
        <f t="shared" si="1568"/>
        <v>803574.72297766875</v>
      </c>
    </row>
    <row r="7185" spans="1:18" x14ac:dyDescent="0.25">
      <c r="A7185" s="81">
        <v>7154</v>
      </c>
      <c r="B7185" s="93">
        <f t="shared" si="1557"/>
        <v>1.1742421602845447E-59</v>
      </c>
      <c r="C7185" s="178">
        <f t="shared" si="1558"/>
        <v>1.1715932722027291E-59</v>
      </c>
      <c r="D7185" s="165">
        <f t="shared" si="1559"/>
        <v>2.2558277767625785E-3</v>
      </c>
      <c r="E7185" s="166">
        <f t="shared" si="1569"/>
        <v>24.291375447755232</v>
      </c>
      <c r="F7185" s="167">
        <f t="shared" si="1570"/>
        <v>16.140447742736196</v>
      </c>
      <c r="G7185" s="167">
        <f t="shared" si="1560"/>
        <v>560913.21427202749</v>
      </c>
      <c r="H7185" s="167">
        <f t="shared" si="1561"/>
        <v>271299.98899881309</v>
      </c>
      <c r="I7185" s="168">
        <f t="shared" si="1562"/>
        <v>832213.20327084057</v>
      </c>
      <c r="J7185" s="168">
        <f t="shared" si="1564"/>
        <v>757250.74899019522</v>
      </c>
      <c r="K7185" s="94"/>
      <c r="L7185" s="265">
        <f t="shared" si="1563"/>
        <v>317133.03400512924</v>
      </c>
      <c r="M7185" s="265">
        <f>$G7185*NonHospFrac+theModel!$H7185*NonHospFrac</f>
        <v>515080.16926571133</v>
      </c>
      <c r="N7185" s="266">
        <f t="shared" si="1565"/>
        <v>832213.20327084057</v>
      </c>
      <c r="O7185" s="158"/>
      <c r="P7185" s="265">
        <f t="shared" si="1566"/>
        <v>288566.95205755206</v>
      </c>
      <c r="Q7185" s="265">
        <f t="shared" si="1567"/>
        <v>515078.60901509231</v>
      </c>
      <c r="R7185" s="266">
        <f t="shared" si="1568"/>
        <v>803645.56107264431</v>
      </c>
    </row>
    <row r="7186" spans="1:18" x14ac:dyDescent="0.25">
      <c r="A7186" s="81">
        <v>7155</v>
      </c>
      <c r="B7186" s="93">
        <f t="shared" si="1557"/>
        <v>1.1523067774428844E-59</v>
      </c>
      <c r="C7186" s="178">
        <f t="shared" si="1558"/>
        <v>1.1497073718069769E-59</v>
      </c>
      <c r="D7186" s="165">
        <f t="shared" si="1559"/>
        <v>2.2558277767625785E-3</v>
      </c>
      <c r="E7186" s="166">
        <f t="shared" si="1569"/>
        <v>24.291375447755232</v>
      </c>
      <c r="F7186" s="167">
        <f t="shared" si="1570"/>
        <v>16.142703570512957</v>
      </c>
      <c r="G7186" s="167">
        <f t="shared" si="1560"/>
        <v>560991.60885124083</v>
      </c>
      <c r="H7186" s="167">
        <f t="shared" si="1561"/>
        <v>271299.98899881309</v>
      </c>
      <c r="I7186" s="168">
        <f t="shared" si="1562"/>
        <v>832291.59785005392</v>
      </c>
      <c r="J7186" s="168">
        <f t="shared" si="1564"/>
        <v>757309.31163029571</v>
      </c>
      <c r="K7186" s="94"/>
      <c r="L7186" s="265">
        <f t="shared" si="1563"/>
        <v>317162.90797331161</v>
      </c>
      <c r="M7186" s="265">
        <f>$G7186*NonHospFrac+theModel!$H7186*NonHospFrac</f>
        <v>515128.6898767422</v>
      </c>
      <c r="N7186" s="266">
        <f t="shared" si="1565"/>
        <v>832291.5978500538</v>
      </c>
      <c r="O7186" s="158"/>
      <c r="P7186" s="265">
        <f t="shared" si="1566"/>
        <v>288589.26863179216</v>
      </c>
      <c r="Q7186" s="265">
        <f t="shared" si="1567"/>
        <v>515127.12962612318</v>
      </c>
      <c r="R7186" s="266">
        <f t="shared" si="1568"/>
        <v>803716.3982579154</v>
      </c>
    </row>
    <row r="7187" spans="1:18" x14ac:dyDescent="0.25">
      <c r="A7187" s="81">
        <v>7156</v>
      </c>
      <c r="B7187" s="93">
        <f t="shared" si="1557"/>
        <v>1.1307811576267806E-59</v>
      </c>
      <c r="C7187" s="178">
        <f t="shared" si="1558"/>
        <v>1.1282303100819663E-59</v>
      </c>
      <c r="D7187" s="165">
        <f t="shared" si="1559"/>
        <v>2.2558277767625785E-3</v>
      </c>
      <c r="E7187" s="166">
        <f t="shared" si="1569"/>
        <v>24.291375447755232</v>
      </c>
      <c r="F7187" s="167">
        <f t="shared" si="1570"/>
        <v>16.144959398289718</v>
      </c>
      <c r="G7187" s="167">
        <f t="shared" si="1560"/>
        <v>561070.00343045418</v>
      </c>
      <c r="H7187" s="167">
        <f t="shared" si="1561"/>
        <v>271299.98899881309</v>
      </c>
      <c r="I7187" s="168">
        <f t="shared" si="1562"/>
        <v>832369.99242926727</v>
      </c>
      <c r="J7187" s="168">
        <f t="shared" si="1564"/>
        <v>757367.87188326765</v>
      </c>
      <c r="K7187" s="94"/>
      <c r="L7187" s="265">
        <f t="shared" si="1563"/>
        <v>317192.78194149403</v>
      </c>
      <c r="M7187" s="265">
        <f>$G7187*NonHospFrac+theModel!$H7187*NonHospFrac</f>
        <v>515177.21048777318</v>
      </c>
      <c r="N7187" s="266">
        <f t="shared" si="1565"/>
        <v>832369.99242926715</v>
      </c>
      <c r="O7187" s="158"/>
      <c r="P7187" s="265">
        <f t="shared" si="1566"/>
        <v>288611.5842963648</v>
      </c>
      <c r="Q7187" s="265">
        <f t="shared" si="1567"/>
        <v>515175.65023715416</v>
      </c>
      <c r="R7187" s="266">
        <f t="shared" si="1568"/>
        <v>803787.23453351902</v>
      </c>
    </row>
    <row r="7188" spans="1:18" x14ac:dyDescent="0.25">
      <c r="A7188" s="81">
        <v>7157</v>
      </c>
      <c r="B7188" s="93">
        <f t="shared" si="1557"/>
        <v>1.1096576462748557E-59</v>
      </c>
      <c r="C7188" s="178">
        <f t="shared" si="1558"/>
        <v>1.1071544497336919E-59</v>
      </c>
      <c r="D7188" s="165">
        <f t="shared" si="1559"/>
        <v>2.2558277767625785E-3</v>
      </c>
      <c r="E7188" s="166">
        <f t="shared" si="1569"/>
        <v>24.291375447755232</v>
      </c>
      <c r="F7188" s="167">
        <f t="shared" si="1570"/>
        <v>16.147215226066479</v>
      </c>
      <c r="G7188" s="167">
        <f t="shared" si="1560"/>
        <v>561148.39800966752</v>
      </c>
      <c r="H7188" s="167">
        <f t="shared" si="1561"/>
        <v>271299.98899881309</v>
      </c>
      <c r="I7188" s="168">
        <f t="shared" si="1562"/>
        <v>832448.38700848061</v>
      </c>
      <c r="J7188" s="168">
        <f t="shared" si="1564"/>
        <v>757426.42974920839</v>
      </c>
      <c r="K7188" s="94"/>
      <c r="L7188" s="265">
        <f t="shared" si="1563"/>
        <v>317222.65590967645</v>
      </c>
      <c r="M7188" s="265">
        <f>$G7188*NonHospFrac+theModel!$H7188*NonHospFrac</f>
        <v>515225.73109880416</v>
      </c>
      <c r="N7188" s="266">
        <f t="shared" si="1565"/>
        <v>832448.38700848061</v>
      </c>
      <c r="O7188" s="158"/>
      <c r="P7188" s="265">
        <f t="shared" si="1566"/>
        <v>288633.899051307</v>
      </c>
      <c r="Q7188" s="265">
        <f t="shared" si="1567"/>
        <v>515224.17084818514</v>
      </c>
      <c r="R7188" s="266">
        <f t="shared" si="1568"/>
        <v>803858.0698994922</v>
      </c>
    </row>
    <row r="7189" spans="1:18" x14ac:dyDescent="0.25">
      <c r="A7189" s="81">
        <v>7158</v>
      </c>
      <c r="B7189" s="93">
        <f t="shared" si="1557"/>
        <v>1.088928731816229E-59</v>
      </c>
      <c r="C7189" s="178">
        <f t="shared" si="1558"/>
        <v>1.0864722961360831E-59</v>
      </c>
      <c r="D7189" s="165">
        <f t="shared" si="1559"/>
        <v>2.2558277767625785E-3</v>
      </c>
      <c r="E7189" s="166">
        <f t="shared" si="1569"/>
        <v>24.291375447755232</v>
      </c>
      <c r="F7189" s="167">
        <f t="shared" si="1570"/>
        <v>16.149471053843239</v>
      </c>
      <c r="G7189" s="167">
        <f t="shared" si="1560"/>
        <v>561226.79258888087</v>
      </c>
      <c r="H7189" s="167">
        <f t="shared" si="1561"/>
        <v>271299.98899881309</v>
      </c>
      <c r="I7189" s="168">
        <f t="shared" si="1562"/>
        <v>832526.78158769396</v>
      </c>
      <c r="J7189" s="168">
        <f t="shared" si="1564"/>
        <v>757484.98522821523</v>
      </c>
      <c r="K7189" s="94"/>
      <c r="L7189" s="265">
        <f t="shared" si="1563"/>
        <v>317252.52987785882</v>
      </c>
      <c r="M7189" s="265">
        <f>$G7189*NonHospFrac+theModel!$H7189*NonHospFrac</f>
        <v>515274.25170983514</v>
      </c>
      <c r="N7189" s="266">
        <f t="shared" si="1565"/>
        <v>832526.78158769396</v>
      </c>
      <c r="O7189" s="158"/>
      <c r="P7189" s="265">
        <f t="shared" si="1566"/>
        <v>288656.21289665584</v>
      </c>
      <c r="Q7189" s="265">
        <f t="shared" si="1567"/>
        <v>515272.69145921612</v>
      </c>
      <c r="R7189" s="266">
        <f t="shared" si="1568"/>
        <v>803928.90435587196</v>
      </c>
    </row>
    <row r="7190" spans="1:18" x14ac:dyDescent="0.25">
      <c r="A7190" s="81">
        <v>7159</v>
      </c>
      <c r="B7190" s="93">
        <f t="shared" si="1557"/>
        <v>1.0685870429997414E-59</v>
      </c>
      <c r="C7190" s="178">
        <f t="shared" si="1558"/>
        <v>1.0661764946662541E-59</v>
      </c>
      <c r="D7190" s="165">
        <f t="shared" si="1559"/>
        <v>2.2558277767625785E-3</v>
      </c>
      <c r="E7190" s="166">
        <f t="shared" si="1569"/>
        <v>24.291375447755232</v>
      </c>
      <c r="F7190" s="167">
        <f t="shared" si="1570"/>
        <v>16.15172688162</v>
      </c>
      <c r="G7190" s="167">
        <f t="shared" si="1560"/>
        <v>561305.18716809421</v>
      </c>
      <c r="H7190" s="167">
        <f t="shared" si="1561"/>
        <v>271299.98899881309</v>
      </c>
      <c r="I7190" s="168">
        <f t="shared" si="1562"/>
        <v>832605.1761669073</v>
      </c>
      <c r="J7190" s="168">
        <f t="shared" si="1564"/>
        <v>757543.5383203855</v>
      </c>
      <c r="K7190" s="94"/>
      <c r="L7190" s="265">
        <f t="shared" si="1563"/>
        <v>317282.40384604124</v>
      </c>
      <c r="M7190" s="265">
        <f>$G7190*NonHospFrac+theModel!$H7190*NonHospFrac</f>
        <v>515322.772320866</v>
      </c>
      <c r="N7190" s="266">
        <f t="shared" si="1565"/>
        <v>832605.17616690719</v>
      </c>
      <c r="O7190" s="158"/>
      <c r="P7190" s="265">
        <f t="shared" si="1566"/>
        <v>288678.52583244845</v>
      </c>
      <c r="Q7190" s="265">
        <f t="shared" si="1567"/>
        <v>515321.21207024698</v>
      </c>
      <c r="R7190" s="266">
        <f t="shared" si="1568"/>
        <v>803999.73790269543</v>
      </c>
    </row>
    <row r="7191" spans="1:18" x14ac:dyDescent="0.25">
      <c r="A7191" s="81">
        <v>7160</v>
      </c>
      <c r="B7191" s="93">
        <f t="shared" si="1557"/>
        <v>1.0486253462725584E-59</v>
      </c>
      <c r="C7191" s="178">
        <f t="shared" si="1558"/>
        <v>1.0462598280890195E-59</v>
      </c>
      <c r="D7191" s="165">
        <f t="shared" si="1559"/>
        <v>2.2558277767625785E-3</v>
      </c>
      <c r="E7191" s="166">
        <f t="shared" si="1569"/>
        <v>24.291375447755232</v>
      </c>
      <c r="F7191" s="167">
        <f t="shared" si="1570"/>
        <v>16.153982709396761</v>
      </c>
      <c r="G7191" s="167">
        <f t="shared" si="1560"/>
        <v>561383.58174730756</v>
      </c>
      <c r="H7191" s="167">
        <f t="shared" si="1561"/>
        <v>271299.98899881309</v>
      </c>
      <c r="I7191" s="168">
        <f t="shared" si="1562"/>
        <v>832683.57074612065</v>
      </c>
      <c r="J7191" s="168">
        <f t="shared" si="1564"/>
        <v>757602.08902581641</v>
      </c>
      <c r="K7191" s="94"/>
      <c r="L7191" s="265">
        <f t="shared" si="1563"/>
        <v>317312.27781422366</v>
      </c>
      <c r="M7191" s="265">
        <f>$G7191*NonHospFrac+theModel!$H7191*NonHospFrac</f>
        <v>515371.29293189698</v>
      </c>
      <c r="N7191" s="266">
        <f t="shared" si="1565"/>
        <v>832683.57074612065</v>
      </c>
      <c r="O7191" s="158"/>
      <c r="P7191" s="265">
        <f t="shared" si="1566"/>
        <v>288700.8378587219</v>
      </c>
      <c r="Q7191" s="265">
        <f t="shared" si="1567"/>
        <v>515369.73268127796</v>
      </c>
      <c r="R7191" s="266">
        <f t="shared" si="1568"/>
        <v>804070.57053999987</v>
      </c>
    </row>
    <row r="7192" spans="1:18" x14ac:dyDescent="0.25">
      <c r="A7192" s="81">
        <v>7161</v>
      </c>
      <c r="B7192" s="93">
        <f t="shared" si="1557"/>
        <v>1.0290365432079351E-59</v>
      </c>
      <c r="C7192" s="178">
        <f t="shared" si="1558"/>
        <v>1.0267152139904629E-59</v>
      </c>
      <c r="D7192" s="165">
        <f t="shared" si="1559"/>
        <v>2.2558277767625785E-3</v>
      </c>
      <c r="E7192" s="166">
        <f t="shared" si="1569"/>
        <v>24.291375447755232</v>
      </c>
      <c r="F7192" s="167">
        <f t="shared" si="1570"/>
        <v>16.156238537173522</v>
      </c>
      <c r="G7192" s="167">
        <f t="shared" si="1560"/>
        <v>561461.97632652102</v>
      </c>
      <c r="H7192" s="167">
        <f t="shared" si="1561"/>
        <v>271299.98899881309</v>
      </c>
      <c r="I7192" s="168">
        <f t="shared" si="1562"/>
        <v>832761.96532533411</v>
      </c>
      <c r="J7192" s="168">
        <f t="shared" si="1564"/>
        <v>757660.63734460541</v>
      </c>
      <c r="K7192" s="94"/>
      <c r="L7192" s="265">
        <f t="shared" si="1563"/>
        <v>317342.15178240603</v>
      </c>
      <c r="M7192" s="265">
        <f>$G7192*NonHospFrac+theModel!$H7192*NonHospFrac</f>
        <v>515419.81354292796</v>
      </c>
      <c r="N7192" s="266">
        <f t="shared" si="1565"/>
        <v>832761.96532533399</v>
      </c>
      <c r="O7192" s="158"/>
      <c r="P7192" s="265">
        <f t="shared" si="1566"/>
        <v>288723.14897551318</v>
      </c>
      <c r="Q7192" s="265">
        <f t="shared" si="1567"/>
        <v>515418.25329230895</v>
      </c>
      <c r="R7192" s="266">
        <f t="shared" si="1568"/>
        <v>804141.40226782206</v>
      </c>
    </row>
    <row r="7193" spans="1:18" x14ac:dyDescent="0.25">
      <c r="A7193" s="81">
        <v>7162</v>
      </c>
      <c r="B7193" s="93">
        <f t="shared" si="1557"/>
        <v>1.009813667980998E-59</v>
      </c>
      <c r="C7193" s="178">
        <f t="shared" si="1558"/>
        <v>1.007535702259412E-59</v>
      </c>
      <c r="D7193" s="165">
        <f t="shared" si="1559"/>
        <v>2.2558277767625785E-3</v>
      </c>
      <c r="E7193" s="166">
        <f t="shared" si="1569"/>
        <v>24.291375447755232</v>
      </c>
      <c r="F7193" s="167">
        <f t="shared" si="1570"/>
        <v>16.158494364950283</v>
      </c>
      <c r="G7193" s="167">
        <f t="shared" si="1560"/>
        <v>561540.37090573437</v>
      </c>
      <c r="H7193" s="167">
        <f t="shared" si="1561"/>
        <v>271299.98899881309</v>
      </c>
      <c r="I7193" s="168">
        <f t="shared" si="1562"/>
        <v>832840.35990454745</v>
      </c>
      <c r="J7193" s="168">
        <f t="shared" si="1564"/>
        <v>757719.18327684957</v>
      </c>
      <c r="K7193" s="94"/>
      <c r="L7193" s="265">
        <f t="shared" si="1563"/>
        <v>317372.02575058851</v>
      </c>
      <c r="M7193" s="265">
        <f>$G7193*NonHospFrac+theModel!$H7193*NonHospFrac</f>
        <v>515468.33415395895</v>
      </c>
      <c r="N7193" s="266">
        <f t="shared" si="1565"/>
        <v>832840.35990454745</v>
      </c>
      <c r="O7193" s="158"/>
      <c r="P7193" s="265">
        <f t="shared" si="1566"/>
        <v>288745.45918285951</v>
      </c>
      <c r="Q7193" s="265">
        <f t="shared" si="1567"/>
        <v>515466.77390333993</v>
      </c>
      <c r="R7193" s="266">
        <f t="shared" si="1568"/>
        <v>804212.2330861995</v>
      </c>
    </row>
    <row r="7194" spans="1:18" x14ac:dyDescent="0.25">
      <c r="A7194" s="81">
        <v>7163</v>
      </c>
      <c r="B7194" s="93">
        <f t="shared" si="1557"/>
        <v>9.9094988489168185E-60</v>
      </c>
      <c r="C7194" s="178">
        <f t="shared" si="1558"/>
        <v>9.8871447261596354E-60</v>
      </c>
      <c r="D7194" s="165">
        <f t="shared" si="1559"/>
        <v>2.2558277767625785E-3</v>
      </c>
      <c r="E7194" s="166">
        <f t="shared" si="1569"/>
        <v>24.291375447755232</v>
      </c>
      <c r="F7194" s="167">
        <f t="shared" si="1570"/>
        <v>16.160750192727043</v>
      </c>
      <c r="G7194" s="167">
        <f t="shared" si="1560"/>
        <v>561618.76548494771</v>
      </c>
      <c r="H7194" s="167">
        <f t="shared" si="1561"/>
        <v>271299.98899881309</v>
      </c>
      <c r="I7194" s="168">
        <f t="shared" si="1562"/>
        <v>832918.7544837608</v>
      </c>
      <c r="J7194" s="168">
        <f t="shared" si="1564"/>
        <v>757777.72682264633</v>
      </c>
      <c r="K7194" s="94"/>
      <c r="L7194" s="265">
        <f t="shared" si="1563"/>
        <v>317401.89971877087</v>
      </c>
      <c r="M7194" s="265">
        <f>$G7194*NonHospFrac+theModel!$H7194*NonHospFrac</f>
        <v>515516.85476498993</v>
      </c>
      <c r="N7194" s="266">
        <f t="shared" si="1565"/>
        <v>832918.7544837608</v>
      </c>
      <c r="O7194" s="158"/>
      <c r="P7194" s="265">
        <f t="shared" si="1566"/>
        <v>288767.76848079776</v>
      </c>
      <c r="Q7194" s="265">
        <f t="shared" si="1567"/>
        <v>515515.29451437091</v>
      </c>
      <c r="R7194" s="266">
        <f t="shared" si="1568"/>
        <v>804283.06299516861</v>
      </c>
    </row>
    <row r="7195" spans="1:18" x14ac:dyDescent="0.25">
      <c r="A7195" s="81">
        <v>7164</v>
      </c>
      <c r="B7195" s="93">
        <f t="shared" si="1557"/>
        <v>9.7243848593393751E-60</v>
      </c>
      <c r="C7195" s="178">
        <f t="shared" si="1558"/>
        <v>9.7024483218617482E-60</v>
      </c>
      <c r="D7195" s="165">
        <f t="shared" si="1559"/>
        <v>2.2558277767625785E-3</v>
      </c>
      <c r="E7195" s="166">
        <f t="shared" si="1569"/>
        <v>24.291375447755232</v>
      </c>
      <c r="F7195" s="167">
        <f t="shared" si="1570"/>
        <v>16.163006020503804</v>
      </c>
      <c r="G7195" s="167">
        <f t="shared" si="1560"/>
        <v>561697.16006416106</v>
      </c>
      <c r="H7195" s="167">
        <f t="shared" si="1561"/>
        <v>271299.98899881309</v>
      </c>
      <c r="I7195" s="168">
        <f t="shared" si="1562"/>
        <v>832997.14906297415</v>
      </c>
      <c r="J7195" s="168">
        <f t="shared" si="1564"/>
        <v>757836.26798209292</v>
      </c>
      <c r="K7195" s="94"/>
      <c r="L7195" s="265">
        <f t="shared" si="1563"/>
        <v>317431.77368695324</v>
      </c>
      <c r="M7195" s="265">
        <f>$G7195*NonHospFrac+theModel!$H7195*NonHospFrac</f>
        <v>515565.37537602091</v>
      </c>
      <c r="N7195" s="266">
        <f t="shared" si="1565"/>
        <v>832997.14906297415</v>
      </c>
      <c r="O7195" s="158"/>
      <c r="P7195" s="265">
        <f t="shared" si="1566"/>
        <v>288790.07686936512</v>
      </c>
      <c r="Q7195" s="265">
        <f t="shared" si="1567"/>
        <v>515563.81512540189</v>
      </c>
      <c r="R7195" s="266">
        <f t="shared" si="1568"/>
        <v>804353.89199476701</v>
      </c>
    </row>
    <row r="7196" spans="1:18" x14ac:dyDescent="0.25">
      <c r="A7196" s="81">
        <v>7165</v>
      </c>
      <c r="B7196" s="93">
        <f t="shared" si="1557"/>
        <v>9.5427288841034944E-60</v>
      </c>
      <c r="C7196" s="178">
        <f t="shared" si="1558"/>
        <v>9.5212021312206188E-60</v>
      </c>
      <c r="D7196" s="165">
        <f t="shared" si="1559"/>
        <v>2.2558277767625785E-3</v>
      </c>
      <c r="E7196" s="166">
        <f t="shared" si="1569"/>
        <v>24.291375447755232</v>
      </c>
      <c r="F7196" s="167">
        <f t="shared" si="1570"/>
        <v>16.165261848280565</v>
      </c>
      <c r="G7196" s="167">
        <f t="shared" si="1560"/>
        <v>561775.5546433744</v>
      </c>
      <c r="H7196" s="167">
        <f t="shared" si="1561"/>
        <v>271299.98899881309</v>
      </c>
      <c r="I7196" s="168">
        <f t="shared" si="1562"/>
        <v>833075.54364218749</v>
      </c>
      <c r="J7196" s="168">
        <f t="shared" si="1564"/>
        <v>757894.80675528664</v>
      </c>
      <c r="K7196" s="94"/>
      <c r="L7196" s="265">
        <f t="shared" si="1563"/>
        <v>317461.64765513566</v>
      </c>
      <c r="M7196" s="265">
        <f>$G7196*NonHospFrac+theModel!$H7196*NonHospFrac</f>
        <v>515613.89598705177</v>
      </c>
      <c r="N7196" s="266">
        <f t="shared" si="1565"/>
        <v>833075.54364218749</v>
      </c>
      <c r="O7196" s="158"/>
      <c r="P7196" s="265">
        <f t="shared" si="1566"/>
        <v>288812.38434859866</v>
      </c>
      <c r="Q7196" s="265">
        <f t="shared" si="1567"/>
        <v>515612.33573643275</v>
      </c>
      <c r="R7196" s="266">
        <f t="shared" si="1568"/>
        <v>804424.72008503135</v>
      </c>
    </row>
    <row r="7197" spans="1:18" x14ac:dyDescent="0.25">
      <c r="A7197" s="81">
        <v>7166</v>
      </c>
      <c r="B7197" s="93">
        <f t="shared" si="1557"/>
        <v>9.3644663259131367E-60</v>
      </c>
      <c r="C7197" s="178">
        <f t="shared" si="1558"/>
        <v>9.3433417026605838E-60</v>
      </c>
      <c r="D7197" s="165">
        <f t="shared" si="1559"/>
        <v>2.2558277767625785E-3</v>
      </c>
      <c r="E7197" s="166">
        <f t="shared" si="1569"/>
        <v>24.291375447755232</v>
      </c>
      <c r="F7197" s="167">
        <f t="shared" si="1570"/>
        <v>16.167517676057326</v>
      </c>
      <c r="G7197" s="167">
        <f t="shared" si="1560"/>
        <v>561853.94922258775</v>
      </c>
      <c r="H7197" s="167">
        <f t="shared" si="1561"/>
        <v>271299.98899881309</v>
      </c>
      <c r="I7197" s="168">
        <f t="shared" si="1562"/>
        <v>833153.93822140084</v>
      </c>
      <c r="J7197" s="168">
        <f t="shared" si="1564"/>
        <v>757953.34314232471</v>
      </c>
      <c r="K7197" s="94"/>
      <c r="L7197" s="265">
        <f t="shared" si="1563"/>
        <v>317491.52162331808</v>
      </c>
      <c r="M7197" s="265">
        <f>$G7197*NonHospFrac+theModel!$H7197*NonHospFrac</f>
        <v>515662.41659808275</v>
      </c>
      <c r="N7197" s="266">
        <f t="shared" si="1565"/>
        <v>833153.93822140084</v>
      </c>
      <c r="O7197" s="158"/>
      <c r="P7197" s="265">
        <f t="shared" si="1566"/>
        <v>288834.69091853546</v>
      </c>
      <c r="Q7197" s="265">
        <f t="shared" si="1567"/>
        <v>515660.85634746373</v>
      </c>
      <c r="R7197" s="266">
        <f t="shared" si="1568"/>
        <v>804495.54726599925</v>
      </c>
    </row>
    <row r="7198" spans="1:18" x14ac:dyDescent="0.25">
      <c r="A7198" s="81">
        <v>7167</v>
      </c>
      <c r="B7198" s="93">
        <f t="shared" si="1557"/>
        <v>9.1895337941794156E-60</v>
      </c>
      <c r="C7198" s="178">
        <f t="shared" si="1558"/>
        <v>9.1688037885910073E-60</v>
      </c>
      <c r="D7198" s="165">
        <f t="shared" si="1559"/>
        <v>2.2558277767625785E-3</v>
      </c>
      <c r="E7198" s="166">
        <f t="shared" si="1569"/>
        <v>24.291375447755232</v>
      </c>
      <c r="F7198" s="167">
        <f t="shared" si="1570"/>
        <v>16.169773503834087</v>
      </c>
      <c r="G7198" s="167">
        <f t="shared" si="1560"/>
        <v>561932.34380180109</v>
      </c>
      <c r="H7198" s="167">
        <f t="shared" si="1561"/>
        <v>271299.98899881309</v>
      </c>
      <c r="I7198" s="168">
        <f t="shared" si="1562"/>
        <v>833232.33280061418</v>
      </c>
      <c r="J7198" s="168">
        <f t="shared" si="1564"/>
        <v>758011.87714330433</v>
      </c>
      <c r="K7198" s="94"/>
      <c r="L7198" s="265">
        <f t="shared" si="1563"/>
        <v>317521.39559150045</v>
      </c>
      <c r="M7198" s="265">
        <f>$G7198*NonHospFrac+theModel!$H7198*NonHospFrac</f>
        <v>515710.93720911373</v>
      </c>
      <c r="N7198" s="266">
        <f t="shared" si="1565"/>
        <v>833232.33280061418</v>
      </c>
      <c r="O7198" s="158"/>
      <c r="P7198" s="265">
        <f t="shared" si="1566"/>
        <v>288856.99657921249</v>
      </c>
      <c r="Q7198" s="265">
        <f t="shared" si="1567"/>
        <v>515709.37695849471</v>
      </c>
      <c r="R7198" s="266">
        <f t="shared" si="1568"/>
        <v>804566.37353770714</v>
      </c>
    </row>
    <row r="7199" spans="1:18" x14ac:dyDescent="0.25">
      <c r="A7199" s="81">
        <v>7168</v>
      </c>
      <c r="B7199" s="93">
        <f t="shared" ref="B7199:B7262" si="1571">Constant*EXP(PowerTerm*(A7199)/7)</f>
        <v>9.0178690824787583E-60</v>
      </c>
      <c r="C7199" s="178">
        <f t="shared" ref="C7199:C7262" si="1572">(1-theFloor)*B7199</f>
        <v>8.9975263229152941E-60</v>
      </c>
      <c r="D7199" s="165">
        <f t="shared" ref="D7199:D7262" si="1573">theFloor</f>
        <v>2.2558277767625785E-3</v>
      </c>
      <c r="E7199" s="166">
        <f t="shared" si="1569"/>
        <v>24.291375447755232</v>
      </c>
      <c r="F7199" s="167">
        <f t="shared" si="1570"/>
        <v>16.172029331610847</v>
      </c>
      <c r="G7199" s="167">
        <f t="shared" ref="G7199:G7262" si="1574">$B$22*F7199*totInfected/365.25</f>
        <v>562010.73838101444</v>
      </c>
      <c r="H7199" s="167">
        <f t="shared" ref="H7199:H7262" si="1575">lostQALYs_Injured*E7199*totInfected/365.25</f>
        <v>271299.98899881309</v>
      </c>
      <c r="I7199" s="168">
        <f t="shared" ref="I7199:I7262" si="1576">H7199+G7199</f>
        <v>833310.72737982753</v>
      </c>
      <c r="J7199" s="168">
        <f t="shared" si="1564"/>
        <v>758070.40875832282</v>
      </c>
      <c r="K7199" s="94"/>
      <c r="L7199" s="265">
        <f t="shared" ref="L7199:L7262" si="1577">$G7199*HospFrac+$H7199*HospFrac</f>
        <v>317551.26955968281</v>
      </c>
      <c r="M7199" s="265">
        <f>$G7199*NonHospFrac+theModel!$H7199*NonHospFrac</f>
        <v>515759.4578201446</v>
      </c>
      <c r="N7199" s="266">
        <f t="shared" si="1565"/>
        <v>833310.72737982741</v>
      </c>
      <c r="O7199" s="158"/>
      <c r="P7199" s="265">
        <f t="shared" si="1566"/>
        <v>288879.30133066687</v>
      </c>
      <c r="Q7199" s="265">
        <f t="shared" si="1567"/>
        <v>515757.89756952558</v>
      </c>
      <c r="R7199" s="266">
        <f t="shared" si="1568"/>
        <v>804637.19890019251</v>
      </c>
    </row>
    <row r="7200" spans="1:18" x14ac:dyDescent="0.25">
      <c r="A7200" s="81">
        <v>7169</v>
      </c>
      <c r="B7200" s="93">
        <f t="shared" si="1571"/>
        <v>8.8494111464321525E-60</v>
      </c>
      <c r="C7200" s="178">
        <f t="shared" si="1572"/>
        <v>8.829448398960038E-60</v>
      </c>
      <c r="D7200" s="165">
        <f t="shared" si="1573"/>
        <v>2.2558277767625785E-3</v>
      </c>
      <c r="E7200" s="166">
        <f t="shared" si="1569"/>
        <v>24.291375447755232</v>
      </c>
      <c r="F7200" s="167">
        <f t="shared" si="1570"/>
        <v>16.174285159387608</v>
      </c>
      <c r="G7200" s="167">
        <f t="shared" si="1574"/>
        <v>562089.1329602279</v>
      </c>
      <c r="H7200" s="167">
        <f t="shared" si="1575"/>
        <v>271299.98899881309</v>
      </c>
      <c r="I7200" s="168">
        <f t="shared" si="1576"/>
        <v>833389.12195904099</v>
      </c>
      <c r="J7200" s="168">
        <f t="shared" ref="J7200:J7263" si="1578">J7199+(I7200-I7199)/(1+discountDaily)^A7200</f>
        <v>758128.93798747764</v>
      </c>
      <c r="K7200" s="94"/>
      <c r="L7200" s="265">
        <f t="shared" si="1577"/>
        <v>317581.14352786529</v>
      </c>
      <c r="M7200" s="265">
        <f>$G7200*NonHospFrac+theModel!$H7200*NonHospFrac</f>
        <v>515807.9784311757</v>
      </c>
      <c r="N7200" s="266">
        <f t="shared" ref="N7200:N7263" si="1579">L7200+M7200</f>
        <v>833389.12195904099</v>
      </c>
      <c r="O7200" s="158"/>
      <c r="P7200" s="265">
        <f t="shared" ref="P7200:P7263" si="1580">P7199+(L7200-L7199)/(1+discountDaily)^A7200</f>
        <v>288901.60517293582</v>
      </c>
      <c r="Q7200" s="265">
        <f t="shared" ref="Q7200:Q7263" si="1581">Q7199+(M7200-M7199)/(1+discountDaily)^B7200</f>
        <v>515806.41818055668</v>
      </c>
      <c r="R7200" s="266">
        <f t="shared" ref="R7200:R7263" si="1582">P7200+Q7200</f>
        <v>804708.02335349249</v>
      </c>
    </row>
    <row r="7201" spans="1:18" x14ac:dyDescent="0.25">
      <c r="A7201" s="81">
        <v>7170</v>
      </c>
      <c r="B7201" s="93">
        <f t="shared" si="1571"/>
        <v>8.6841000819976261E-60</v>
      </c>
      <c r="C7201" s="178">
        <f t="shared" si="1572"/>
        <v>8.6645102478164702E-60</v>
      </c>
      <c r="D7201" s="165">
        <f t="shared" si="1573"/>
        <v>2.2558277767625785E-3</v>
      </c>
      <c r="E7201" s="166">
        <f t="shared" ref="E7201:E7264" si="1583">C7201+E7200</f>
        <v>24.291375447755232</v>
      </c>
      <c r="F7201" s="167">
        <f t="shared" ref="F7201:F7264" si="1584">D7201+F7200</f>
        <v>16.176540987164369</v>
      </c>
      <c r="G7201" s="167">
        <f t="shared" si="1574"/>
        <v>562167.52753944125</v>
      </c>
      <c r="H7201" s="167">
        <f t="shared" si="1575"/>
        <v>271299.98899881309</v>
      </c>
      <c r="I7201" s="168">
        <f t="shared" si="1576"/>
        <v>833467.51653825433</v>
      </c>
      <c r="J7201" s="168">
        <f t="shared" si="1578"/>
        <v>758187.46483086573</v>
      </c>
      <c r="K7201" s="94"/>
      <c r="L7201" s="265">
        <f t="shared" si="1577"/>
        <v>317611.01749604766</v>
      </c>
      <c r="M7201" s="265">
        <f>$G7201*NonHospFrac+theModel!$H7201*NonHospFrac</f>
        <v>515856.49904220656</v>
      </c>
      <c r="N7201" s="266">
        <f t="shared" si="1579"/>
        <v>833467.51653825422</v>
      </c>
      <c r="O7201" s="158"/>
      <c r="P7201" s="265">
        <f t="shared" si="1580"/>
        <v>288923.9081060561</v>
      </c>
      <c r="Q7201" s="265">
        <f t="shared" si="1581"/>
        <v>515854.93879158754</v>
      </c>
      <c r="R7201" s="266">
        <f t="shared" si="1582"/>
        <v>804778.84689764364</v>
      </c>
    </row>
    <row r="7202" spans="1:18" x14ac:dyDescent="0.25">
      <c r="A7202" s="81">
        <v>7171</v>
      </c>
      <c r="B7202" s="93">
        <f t="shared" si="1571"/>
        <v>8.521877104168215E-60</v>
      </c>
      <c r="C7202" s="178">
        <f t="shared" si="1572"/>
        <v>8.5026532170864748E-60</v>
      </c>
      <c r="D7202" s="165">
        <f t="shared" si="1573"/>
        <v>2.2558277767625785E-3</v>
      </c>
      <c r="E7202" s="166">
        <f t="shared" si="1583"/>
        <v>24.291375447755232</v>
      </c>
      <c r="F7202" s="167">
        <f t="shared" si="1584"/>
        <v>16.17879681494113</v>
      </c>
      <c r="G7202" s="167">
        <f t="shared" si="1574"/>
        <v>562245.92211865459</v>
      </c>
      <c r="H7202" s="167">
        <f t="shared" si="1575"/>
        <v>271299.98899881309</v>
      </c>
      <c r="I7202" s="168">
        <f t="shared" si="1576"/>
        <v>833545.91111746768</v>
      </c>
      <c r="J7202" s="168">
        <f t="shared" si="1578"/>
        <v>758245.98928858445</v>
      </c>
      <c r="K7202" s="94"/>
      <c r="L7202" s="265">
        <f t="shared" si="1577"/>
        <v>317640.89146423008</v>
      </c>
      <c r="M7202" s="265">
        <f>$G7202*NonHospFrac+theModel!$H7202*NonHospFrac</f>
        <v>515905.01965323754</v>
      </c>
      <c r="N7202" s="266">
        <f t="shared" si="1579"/>
        <v>833545.91111746756</v>
      </c>
      <c r="O7202" s="158"/>
      <c r="P7202" s="265">
        <f t="shared" si="1580"/>
        <v>288946.21013006498</v>
      </c>
      <c r="Q7202" s="265">
        <f t="shared" si="1581"/>
        <v>515903.45940261852</v>
      </c>
      <c r="R7202" s="266">
        <f t="shared" si="1582"/>
        <v>804849.66953268345</v>
      </c>
    </row>
    <row r="7203" spans="1:18" x14ac:dyDescent="0.25">
      <c r="A7203" s="81">
        <v>7172</v>
      </c>
      <c r="B7203" s="93">
        <f t="shared" si="1571"/>
        <v>8.3626845260678925E-60</v>
      </c>
      <c r="C7203" s="178">
        <f t="shared" si="1572"/>
        <v>8.3438197500256855E-60</v>
      </c>
      <c r="D7203" s="165">
        <f t="shared" si="1573"/>
        <v>2.2558277767625785E-3</v>
      </c>
      <c r="E7203" s="166">
        <f t="shared" si="1583"/>
        <v>24.291375447755232</v>
      </c>
      <c r="F7203" s="167">
        <f t="shared" si="1584"/>
        <v>16.181052642717891</v>
      </c>
      <c r="G7203" s="167">
        <f t="shared" si="1574"/>
        <v>562324.31669786794</v>
      </c>
      <c r="H7203" s="167">
        <f t="shared" si="1575"/>
        <v>271299.98899881309</v>
      </c>
      <c r="I7203" s="168">
        <f t="shared" si="1576"/>
        <v>833624.30569668103</v>
      </c>
      <c r="J7203" s="168">
        <f t="shared" si="1578"/>
        <v>758304.51136073109</v>
      </c>
      <c r="K7203" s="94"/>
      <c r="L7203" s="265">
        <f t="shared" si="1577"/>
        <v>317670.7654324125</v>
      </c>
      <c r="M7203" s="265">
        <f>$G7203*NonHospFrac+theModel!$H7203*NonHospFrac</f>
        <v>515953.54026426852</v>
      </c>
      <c r="N7203" s="266">
        <f t="shared" si="1579"/>
        <v>833624.30569668103</v>
      </c>
      <c r="O7203" s="158"/>
      <c r="P7203" s="265">
        <f t="shared" si="1580"/>
        <v>288968.51124499948</v>
      </c>
      <c r="Q7203" s="265">
        <f t="shared" si="1581"/>
        <v>515951.9800136495</v>
      </c>
      <c r="R7203" s="266">
        <f t="shared" si="1582"/>
        <v>804920.49125864892</v>
      </c>
    </row>
    <row r="7204" spans="1:18" x14ac:dyDescent="0.25">
      <c r="A7204" s="81">
        <v>7173</v>
      </c>
      <c r="B7204" s="93">
        <f t="shared" si="1571"/>
        <v>8.2064657384379602E-60</v>
      </c>
      <c r="C7204" s="178">
        <f t="shared" si="1572"/>
        <v>8.1879533650761409E-60</v>
      </c>
      <c r="D7204" s="165">
        <f t="shared" si="1573"/>
        <v>2.2558277767625785E-3</v>
      </c>
      <c r="E7204" s="166">
        <f t="shared" si="1583"/>
        <v>24.291375447755232</v>
      </c>
      <c r="F7204" s="167">
        <f t="shared" si="1584"/>
        <v>16.183308470494651</v>
      </c>
      <c r="G7204" s="167">
        <f t="shared" si="1574"/>
        <v>562402.71127708128</v>
      </c>
      <c r="H7204" s="167">
        <f t="shared" si="1575"/>
        <v>271299.98899881309</v>
      </c>
      <c r="I7204" s="168">
        <f t="shared" si="1576"/>
        <v>833702.70027589437</v>
      </c>
      <c r="J7204" s="168">
        <f t="shared" si="1578"/>
        <v>758363.03104740288</v>
      </c>
      <c r="K7204" s="94"/>
      <c r="L7204" s="265">
        <f t="shared" si="1577"/>
        <v>317700.63940059487</v>
      </c>
      <c r="M7204" s="265">
        <f>$G7204*NonHospFrac+theModel!$H7204*NonHospFrac</f>
        <v>516002.0608752995</v>
      </c>
      <c r="N7204" s="266">
        <f t="shared" si="1579"/>
        <v>833702.70027589437</v>
      </c>
      <c r="O7204" s="158"/>
      <c r="P7204" s="265">
        <f t="shared" si="1580"/>
        <v>288990.81145089655</v>
      </c>
      <c r="Q7204" s="265">
        <f t="shared" si="1581"/>
        <v>516000.50062468048</v>
      </c>
      <c r="R7204" s="266">
        <f t="shared" si="1582"/>
        <v>804991.31207557698</v>
      </c>
    </row>
    <row r="7205" spans="1:18" x14ac:dyDescent="0.25">
      <c r="A7205" s="81">
        <v>7174</v>
      </c>
      <c r="B7205" s="93">
        <f t="shared" si="1571"/>
        <v>8.0531651895066773E-60</v>
      </c>
      <c r="C7205" s="178">
        <f t="shared" si="1572"/>
        <v>8.0349986357813306E-60</v>
      </c>
      <c r="D7205" s="165">
        <f t="shared" si="1573"/>
        <v>2.2558277767625785E-3</v>
      </c>
      <c r="E7205" s="166">
        <f t="shared" si="1583"/>
        <v>24.291375447755232</v>
      </c>
      <c r="F7205" s="167">
        <f t="shared" si="1584"/>
        <v>16.185564298271412</v>
      </c>
      <c r="G7205" s="167">
        <f t="shared" si="1574"/>
        <v>562481.10585629463</v>
      </c>
      <c r="H7205" s="167">
        <f t="shared" si="1575"/>
        <v>271299.98899881309</v>
      </c>
      <c r="I7205" s="168">
        <f t="shared" si="1576"/>
        <v>833781.09485510772</v>
      </c>
      <c r="J7205" s="168">
        <f t="shared" si="1578"/>
        <v>758421.54834869702</v>
      </c>
      <c r="K7205" s="94"/>
      <c r="L7205" s="265">
        <f t="shared" si="1577"/>
        <v>317730.51336877723</v>
      </c>
      <c r="M7205" s="265">
        <f>$G7205*NonHospFrac+theModel!$H7205*NonHospFrac</f>
        <v>516050.58148633037</v>
      </c>
      <c r="N7205" s="266">
        <f t="shared" si="1579"/>
        <v>833781.0948551076</v>
      </c>
      <c r="O7205" s="158"/>
      <c r="P7205" s="265">
        <f t="shared" si="1580"/>
        <v>289013.11074779334</v>
      </c>
      <c r="Q7205" s="265">
        <f t="shared" si="1581"/>
        <v>516049.02123571135</v>
      </c>
      <c r="R7205" s="266">
        <f t="shared" si="1582"/>
        <v>805062.13198350463</v>
      </c>
    </row>
    <row r="7206" spans="1:18" x14ac:dyDescent="0.25">
      <c r="A7206" s="81">
        <v>7175</v>
      </c>
      <c r="B7206" s="93">
        <f t="shared" si="1571"/>
        <v>7.9027283652349096E-60</v>
      </c>
      <c r="C7206" s="178">
        <f t="shared" si="1572"/>
        <v>7.8849011710764032E-60</v>
      </c>
      <c r="D7206" s="165">
        <f t="shared" si="1573"/>
        <v>2.2558277767625785E-3</v>
      </c>
      <c r="E7206" s="166">
        <f t="shared" si="1583"/>
        <v>24.291375447755232</v>
      </c>
      <c r="F7206" s="167">
        <f t="shared" si="1584"/>
        <v>16.187820126048173</v>
      </c>
      <c r="G7206" s="167">
        <f t="shared" si="1574"/>
        <v>562559.50043550797</v>
      </c>
      <c r="H7206" s="167">
        <f t="shared" si="1575"/>
        <v>271299.98899881309</v>
      </c>
      <c r="I7206" s="168">
        <f t="shared" si="1576"/>
        <v>833859.48943432106</v>
      </c>
      <c r="J7206" s="168">
        <f t="shared" si="1578"/>
        <v>758480.06326471071</v>
      </c>
      <c r="K7206" s="94"/>
      <c r="L7206" s="265">
        <f t="shared" si="1577"/>
        <v>317760.38733695971</v>
      </c>
      <c r="M7206" s="265">
        <f>$G7206*NonHospFrac+theModel!$H7206*NonHospFrac</f>
        <v>516099.10209736135</v>
      </c>
      <c r="N7206" s="266">
        <f t="shared" si="1579"/>
        <v>833859.48943432106</v>
      </c>
      <c r="O7206" s="158"/>
      <c r="P7206" s="265">
        <f t="shared" si="1580"/>
        <v>289035.40913572698</v>
      </c>
      <c r="Q7206" s="265">
        <f t="shared" si="1581"/>
        <v>516097.54184674233</v>
      </c>
      <c r="R7206" s="266">
        <f t="shared" si="1582"/>
        <v>805132.95098246937</v>
      </c>
    </row>
    <row r="7207" spans="1:18" x14ac:dyDescent="0.25">
      <c r="A7207" s="81">
        <v>7176</v>
      </c>
      <c r="B7207" s="93">
        <f t="shared" si="1571"/>
        <v>7.7551017699308119E-60</v>
      </c>
      <c r="C7207" s="178">
        <f t="shared" si="1572"/>
        <v>7.7376075959465816E-60</v>
      </c>
      <c r="D7207" s="165">
        <f t="shared" si="1573"/>
        <v>2.2558277767625785E-3</v>
      </c>
      <c r="E7207" s="166">
        <f t="shared" si="1583"/>
        <v>24.291375447755232</v>
      </c>
      <c r="F7207" s="167">
        <f t="shared" si="1584"/>
        <v>16.190075953824934</v>
      </c>
      <c r="G7207" s="167">
        <f t="shared" si="1574"/>
        <v>562637.89501472132</v>
      </c>
      <c r="H7207" s="167">
        <f t="shared" si="1575"/>
        <v>271299.98899881309</v>
      </c>
      <c r="I7207" s="168">
        <f t="shared" si="1576"/>
        <v>833937.88401353441</v>
      </c>
      <c r="J7207" s="168">
        <f t="shared" si="1578"/>
        <v>758538.57579554128</v>
      </c>
      <c r="K7207" s="94"/>
      <c r="L7207" s="265">
        <f t="shared" si="1577"/>
        <v>317790.26130514208</v>
      </c>
      <c r="M7207" s="265">
        <f>$G7207*NonHospFrac+theModel!$H7207*NonHospFrac</f>
        <v>516147.62270839233</v>
      </c>
      <c r="N7207" s="266">
        <f t="shared" si="1579"/>
        <v>833937.88401353441</v>
      </c>
      <c r="O7207" s="158"/>
      <c r="P7207" s="265">
        <f t="shared" si="1580"/>
        <v>289057.70661473437</v>
      </c>
      <c r="Q7207" s="265">
        <f t="shared" si="1581"/>
        <v>516146.06245777331</v>
      </c>
      <c r="R7207" s="266">
        <f t="shared" si="1582"/>
        <v>805203.76907250774</v>
      </c>
    </row>
    <row r="7208" spans="1:18" x14ac:dyDescent="0.25">
      <c r="A7208" s="81">
        <v>7177</v>
      </c>
      <c r="B7208" s="93">
        <f t="shared" si="1571"/>
        <v>7.6102329072266281E-60</v>
      </c>
      <c r="C7208" s="178">
        <f t="shared" si="1572"/>
        <v>7.5930655324468731E-60</v>
      </c>
      <c r="D7208" s="165">
        <f t="shared" si="1573"/>
        <v>2.2558277767625785E-3</v>
      </c>
      <c r="E7208" s="166">
        <f t="shared" si="1583"/>
        <v>24.291375447755232</v>
      </c>
      <c r="F7208" s="167">
        <f t="shared" si="1584"/>
        <v>16.192331781601695</v>
      </c>
      <c r="G7208" s="167">
        <f t="shared" si="1574"/>
        <v>562716.28959393466</v>
      </c>
      <c r="H7208" s="167">
        <f t="shared" si="1575"/>
        <v>271299.98899881309</v>
      </c>
      <c r="I7208" s="168">
        <f t="shared" si="1576"/>
        <v>834016.27859274775</v>
      </c>
      <c r="J7208" s="168">
        <f t="shared" si="1578"/>
        <v>758597.08594128583</v>
      </c>
      <c r="K7208" s="94"/>
      <c r="L7208" s="265">
        <f t="shared" si="1577"/>
        <v>317820.13527332444</v>
      </c>
      <c r="M7208" s="265">
        <f>$G7208*NonHospFrac+theModel!$H7208*NonHospFrac</f>
        <v>516196.14331942331</v>
      </c>
      <c r="N7208" s="266">
        <f t="shared" si="1579"/>
        <v>834016.27859274775</v>
      </c>
      <c r="O7208" s="158"/>
      <c r="P7208" s="265">
        <f t="shared" si="1580"/>
        <v>289080.0031848526</v>
      </c>
      <c r="Q7208" s="265">
        <f t="shared" si="1581"/>
        <v>516194.58306880429</v>
      </c>
      <c r="R7208" s="266">
        <f t="shared" si="1582"/>
        <v>805274.58625365689</v>
      </c>
    </row>
    <row r="7209" spans="1:18" x14ac:dyDescent="0.25">
      <c r="A7209" s="81">
        <v>7178</v>
      </c>
      <c r="B7209" s="93">
        <f t="shared" si="1571"/>
        <v>7.4680702614108656E-60</v>
      </c>
      <c r="C7209" s="178">
        <f t="shared" si="1572"/>
        <v>7.4512235810763599E-60</v>
      </c>
      <c r="D7209" s="165">
        <f t="shared" si="1573"/>
        <v>2.2558277767625785E-3</v>
      </c>
      <c r="E7209" s="166">
        <f t="shared" si="1583"/>
        <v>24.291375447755232</v>
      </c>
      <c r="F7209" s="167">
        <f t="shared" si="1584"/>
        <v>16.194587609378456</v>
      </c>
      <c r="G7209" s="167">
        <f t="shared" si="1574"/>
        <v>562794.68417314813</v>
      </c>
      <c r="H7209" s="167">
        <f t="shared" si="1575"/>
        <v>271299.98899881309</v>
      </c>
      <c r="I7209" s="168">
        <f t="shared" si="1576"/>
        <v>834094.67317196121</v>
      </c>
      <c r="J7209" s="168">
        <f t="shared" si="1578"/>
        <v>758655.59370204178</v>
      </c>
      <c r="K7209" s="94"/>
      <c r="L7209" s="265">
        <f t="shared" si="1577"/>
        <v>317850.00924150692</v>
      </c>
      <c r="M7209" s="265">
        <f>$G7209*NonHospFrac+theModel!$H7209*NonHospFrac</f>
        <v>516244.66393045429</v>
      </c>
      <c r="N7209" s="266">
        <f t="shared" si="1579"/>
        <v>834094.67317196121</v>
      </c>
      <c r="O7209" s="158"/>
      <c r="P7209" s="265">
        <f t="shared" si="1580"/>
        <v>289102.29884611885</v>
      </c>
      <c r="Q7209" s="265">
        <f t="shared" si="1581"/>
        <v>516243.10367983527</v>
      </c>
      <c r="R7209" s="266">
        <f t="shared" si="1582"/>
        <v>805345.40252595418</v>
      </c>
    </row>
    <row r="7210" spans="1:18" x14ac:dyDescent="0.25">
      <c r="A7210" s="81">
        <v>7179</v>
      </c>
      <c r="B7210" s="93">
        <f t="shared" si="1571"/>
        <v>7.3285632791091761E-60</v>
      </c>
      <c r="C7210" s="178">
        <f t="shared" si="1572"/>
        <v>7.3120313025003988E-60</v>
      </c>
      <c r="D7210" s="165">
        <f t="shared" si="1573"/>
        <v>2.2558277767625785E-3</v>
      </c>
      <c r="E7210" s="166">
        <f t="shared" si="1583"/>
        <v>24.291375447755232</v>
      </c>
      <c r="F7210" s="167">
        <f t="shared" si="1584"/>
        <v>16.196843437155216</v>
      </c>
      <c r="G7210" s="167">
        <f t="shared" si="1574"/>
        <v>562873.07875236147</v>
      </c>
      <c r="H7210" s="167">
        <f t="shared" si="1575"/>
        <v>271299.98899881309</v>
      </c>
      <c r="I7210" s="168">
        <f t="shared" si="1576"/>
        <v>834173.06775117456</v>
      </c>
      <c r="J7210" s="168">
        <f t="shared" si="1578"/>
        <v>758714.09907790611</v>
      </c>
      <c r="K7210" s="94"/>
      <c r="L7210" s="265">
        <f t="shared" si="1577"/>
        <v>317879.88320968929</v>
      </c>
      <c r="M7210" s="265">
        <f>$G7210*NonHospFrac+theModel!$H7210*NonHospFrac</f>
        <v>516293.18454148527</v>
      </c>
      <c r="N7210" s="266">
        <f t="shared" si="1579"/>
        <v>834173.06775117456</v>
      </c>
      <c r="O7210" s="158"/>
      <c r="P7210" s="265">
        <f t="shared" si="1580"/>
        <v>289124.59359856992</v>
      </c>
      <c r="Q7210" s="265">
        <f t="shared" si="1581"/>
        <v>516291.62429086625</v>
      </c>
      <c r="R7210" s="266">
        <f t="shared" si="1582"/>
        <v>805416.21788943617</v>
      </c>
    </row>
    <row r="7211" spans="1:18" x14ac:dyDescent="0.25">
      <c r="A7211" s="81">
        <v>7180</v>
      </c>
      <c r="B7211" s="93">
        <f t="shared" si="1571"/>
        <v>7.1916623513076741E-60</v>
      </c>
      <c r="C7211" s="178">
        <f t="shared" si="1572"/>
        <v>7.1754391996144967E-60</v>
      </c>
      <c r="D7211" s="165">
        <f t="shared" si="1573"/>
        <v>2.2558277767625785E-3</v>
      </c>
      <c r="E7211" s="166">
        <f t="shared" si="1583"/>
        <v>24.291375447755232</v>
      </c>
      <c r="F7211" s="167">
        <f t="shared" si="1584"/>
        <v>16.199099264931977</v>
      </c>
      <c r="G7211" s="167">
        <f t="shared" si="1574"/>
        <v>562951.47333157482</v>
      </c>
      <c r="H7211" s="167">
        <f t="shared" si="1575"/>
        <v>271299.98899881309</v>
      </c>
      <c r="I7211" s="168">
        <f t="shared" si="1576"/>
        <v>834251.46233038791</v>
      </c>
      <c r="J7211" s="168">
        <f t="shared" si="1578"/>
        <v>758772.60206897615</v>
      </c>
      <c r="K7211" s="94"/>
      <c r="L7211" s="265">
        <f t="shared" si="1577"/>
        <v>317909.75717787171</v>
      </c>
      <c r="M7211" s="265">
        <f>$G7211*NonHospFrac+theModel!$H7211*NonHospFrac</f>
        <v>516341.70515251614</v>
      </c>
      <c r="N7211" s="266">
        <f t="shared" si="1579"/>
        <v>834251.46233038791</v>
      </c>
      <c r="O7211" s="158"/>
      <c r="P7211" s="265">
        <f t="shared" si="1580"/>
        <v>289146.88744224305</v>
      </c>
      <c r="Q7211" s="265">
        <f t="shared" si="1581"/>
        <v>516340.14490189712</v>
      </c>
      <c r="R7211" s="266">
        <f t="shared" si="1582"/>
        <v>805487.03234414011</v>
      </c>
    </row>
    <row r="7212" spans="1:18" x14ac:dyDescent="0.25">
      <c r="A7212" s="81">
        <v>7181</v>
      </c>
      <c r="B7212" s="93">
        <f t="shared" si="1571"/>
        <v>7.0573187957108166E-60</v>
      </c>
      <c r="C7212" s="178">
        <f t="shared" si="1572"/>
        <v>7.0413986999419831E-60</v>
      </c>
      <c r="D7212" s="165">
        <f t="shared" si="1573"/>
        <v>2.2558277767625785E-3</v>
      </c>
      <c r="E7212" s="166">
        <f t="shared" si="1583"/>
        <v>24.291375447755232</v>
      </c>
      <c r="F7212" s="167">
        <f t="shared" si="1584"/>
        <v>16.201355092708738</v>
      </c>
      <c r="G7212" s="167">
        <f t="shared" si="1574"/>
        <v>563029.86791078816</v>
      </c>
      <c r="H7212" s="167">
        <f t="shared" si="1575"/>
        <v>271299.98899881309</v>
      </c>
      <c r="I7212" s="168">
        <f t="shared" si="1576"/>
        <v>834329.85690960125</v>
      </c>
      <c r="J7212" s="168">
        <f t="shared" si="1578"/>
        <v>758831.1026753491</v>
      </c>
      <c r="K7212" s="94"/>
      <c r="L7212" s="265">
        <f t="shared" si="1577"/>
        <v>317939.63114605413</v>
      </c>
      <c r="M7212" s="265">
        <f>$G7212*NonHospFrac+theModel!$H7212*NonHospFrac</f>
        <v>516390.22576354712</v>
      </c>
      <c r="N7212" s="266">
        <f t="shared" si="1579"/>
        <v>834329.85690960125</v>
      </c>
      <c r="O7212" s="158"/>
      <c r="P7212" s="265">
        <f t="shared" si="1580"/>
        <v>289169.18037717522</v>
      </c>
      <c r="Q7212" s="265">
        <f t="shared" si="1581"/>
        <v>516388.6655129281</v>
      </c>
      <c r="R7212" s="266">
        <f t="shared" si="1582"/>
        <v>805557.84589010337</v>
      </c>
    </row>
    <row r="7213" spans="1:18" x14ac:dyDescent="0.25">
      <c r="A7213" s="81">
        <v>7182</v>
      </c>
      <c r="B7213" s="93">
        <f t="shared" si="1571"/>
        <v>6.9254848394321124E-60</v>
      </c>
      <c r="C7213" s="178">
        <f t="shared" si="1572"/>
        <v>6.9098621383637729E-60</v>
      </c>
      <c r="D7213" s="165">
        <f t="shared" si="1573"/>
        <v>2.2558277767625785E-3</v>
      </c>
      <c r="E7213" s="166">
        <f t="shared" si="1583"/>
        <v>24.291375447755232</v>
      </c>
      <c r="F7213" s="167">
        <f t="shared" si="1584"/>
        <v>16.203610920485499</v>
      </c>
      <c r="G7213" s="167">
        <f t="shared" si="1574"/>
        <v>563108.26249000151</v>
      </c>
      <c r="H7213" s="167">
        <f t="shared" si="1575"/>
        <v>271299.98899881309</v>
      </c>
      <c r="I7213" s="168">
        <f t="shared" si="1576"/>
        <v>834408.2514888146</v>
      </c>
      <c r="J7213" s="168">
        <f t="shared" si="1578"/>
        <v>758889.60089712217</v>
      </c>
      <c r="K7213" s="94"/>
      <c r="L7213" s="265">
        <f t="shared" si="1577"/>
        <v>317969.5051142365</v>
      </c>
      <c r="M7213" s="265">
        <f>$G7213*NonHospFrac+theModel!$H7213*NonHospFrac</f>
        <v>516438.7463745781</v>
      </c>
      <c r="N7213" s="266">
        <f t="shared" si="1579"/>
        <v>834408.2514888146</v>
      </c>
      <c r="O7213" s="158"/>
      <c r="P7213" s="265">
        <f t="shared" si="1580"/>
        <v>289191.47240340343</v>
      </c>
      <c r="Q7213" s="265">
        <f t="shared" si="1581"/>
        <v>516437.18612395908</v>
      </c>
      <c r="R7213" s="266">
        <f t="shared" si="1582"/>
        <v>805628.65852736251</v>
      </c>
    </row>
    <row r="7214" spans="1:18" x14ac:dyDescent="0.25">
      <c r="A7214" s="81">
        <v>7183</v>
      </c>
      <c r="B7214" s="93">
        <f t="shared" si="1571"/>
        <v>6.7961136020029435E-60</v>
      </c>
      <c r="C7214" s="178">
        <f t="shared" si="1572"/>
        <v>6.7807827401655112E-60</v>
      </c>
      <c r="D7214" s="165">
        <f t="shared" si="1573"/>
        <v>2.2558277767625785E-3</v>
      </c>
      <c r="E7214" s="166">
        <f t="shared" si="1583"/>
        <v>24.291375447755232</v>
      </c>
      <c r="F7214" s="167">
        <f t="shared" si="1584"/>
        <v>16.20586674826226</v>
      </c>
      <c r="G7214" s="167">
        <f t="shared" si="1574"/>
        <v>563186.65706921485</v>
      </c>
      <c r="H7214" s="167">
        <f t="shared" si="1575"/>
        <v>271299.98899881309</v>
      </c>
      <c r="I7214" s="168">
        <f t="shared" si="1576"/>
        <v>834486.64606802794</v>
      </c>
      <c r="J7214" s="168">
        <f t="shared" si="1578"/>
        <v>758948.09673439257</v>
      </c>
      <c r="K7214" s="94"/>
      <c r="L7214" s="265">
        <f t="shared" si="1577"/>
        <v>317999.37908241886</v>
      </c>
      <c r="M7214" s="265">
        <f>$G7214*NonHospFrac+theModel!$H7214*NonHospFrac</f>
        <v>516487.26698560896</v>
      </c>
      <c r="N7214" s="266">
        <f t="shared" si="1579"/>
        <v>834486.64606802783</v>
      </c>
      <c r="O7214" s="158"/>
      <c r="P7214" s="265">
        <f t="shared" si="1580"/>
        <v>289213.76352096477</v>
      </c>
      <c r="Q7214" s="265">
        <f t="shared" si="1581"/>
        <v>516485.70673498994</v>
      </c>
      <c r="R7214" s="266">
        <f t="shared" si="1582"/>
        <v>805699.47025595466</v>
      </c>
    </row>
    <row r="7215" spans="1:18" x14ac:dyDescent="0.25">
      <c r="A7215" s="81">
        <v>7184</v>
      </c>
      <c r="B7215" s="93">
        <f t="shared" si="1571"/>
        <v>6.6691590787049325E-60</v>
      </c>
      <c r="C7215" s="178">
        <f t="shared" si="1572"/>
        <v>6.6541146044075419E-60</v>
      </c>
      <c r="D7215" s="165">
        <f t="shared" si="1573"/>
        <v>2.2558277767625785E-3</v>
      </c>
      <c r="E7215" s="166">
        <f t="shared" si="1583"/>
        <v>24.291375447755232</v>
      </c>
      <c r="F7215" s="167">
        <f t="shared" si="1584"/>
        <v>16.20812257603902</v>
      </c>
      <c r="G7215" s="167">
        <f t="shared" si="1574"/>
        <v>563265.0516484282</v>
      </c>
      <c r="H7215" s="167">
        <f t="shared" si="1575"/>
        <v>271299.98899881309</v>
      </c>
      <c r="I7215" s="168">
        <f t="shared" si="1576"/>
        <v>834565.04064724129</v>
      </c>
      <c r="J7215" s="168">
        <f t="shared" si="1578"/>
        <v>759006.59018725751</v>
      </c>
      <c r="K7215" s="94"/>
      <c r="L7215" s="265">
        <f t="shared" si="1577"/>
        <v>318029.25305060128</v>
      </c>
      <c r="M7215" s="265">
        <f>$G7215*NonHospFrac+theModel!$H7215*NonHospFrac</f>
        <v>516535.78759663994</v>
      </c>
      <c r="N7215" s="266">
        <f t="shared" si="1579"/>
        <v>834565.04064724129</v>
      </c>
      <c r="O7215" s="158"/>
      <c r="P7215" s="265">
        <f t="shared" si="1580"/>
        <v>289236.05372989632</v>
      </c>
      <c r="Q7215" s="265">
        <f t="shared" si="1581"/>
        <v>516534.22734602093</v>
      </c>
      <c r="R7215" s="266">
        <f t="shared" si="1582"/>
        <v>805770.28107591718</v>
      </c>
    </row>
    <row r="7216" spans="1:18" x14ac:dyDescent="0.25">
      <c r="A7216" s="81">
        <v>7185</v>
      </c>
      <c r="B7216" s="93">
        <f t="shared" si="1571"/>
        <v>6.5445761242074395E-60</v>
      </c>
      <c r="C7216" s="178">
        <f t="shared" si="1572"/>
        <v>6.5298126875993156E-60</v>
      </c>
      <c r="D7216" s="165">
        <f t="shared" si="1573"/>
        <v>2.2558277767625785E-3</v>
      </c>
      <c r="E7216" s="166">
        <f t="shared" si="1583"/>
        <v>24.291375447755232</v>
      </c>
      <c r="F7216" s="167">
        <f t="shared" si="1584"/>
        <v>16.210378403815781</v>
      </c>
      <c r="G7216" s="167">
        <f t="shared" si="1574"/>
        <v>563343.44622764154</v>
      </c>
      <c r="H7216" s="167">
        <f t="shared" si="1575"/>
        <v>271299.98899881309</v>
      </c>
      <c r="I7216" s="168">
        <f t="shared" si="1576"/>
        <v>834643.43522645463</v>
      </c>
      <c r="J7216" s="168">
        <f t="shared" si="1578"/>
        <v>759065.08125581418</v>
      </c>
      <c r="K7216" s="94"/>
      <c r="L7216" s="265">
        <f t="shared" si="1577"/>
        <v>318059.12701878371</v>
      </c>
      <c r="M7216" s="265">
        <f>$G7216*NonHospFrac+theModel!$H7216*NonHospFrac</f>
        <v>516584.30820767093</v>
      </c>
      <c r="N7216" s="266">
        <f t="shared" si="1579"/>
        <v>834643.43522645463</v>
      </c>
      <c r="O7216" s="158"/>
      <c r="P7216" s="265">
        <f t="shared" si="1580"/>
        <v>289258.34303023509</v>
      </c>
      <c r="Q7216" s="265">
        <f t="shared" si="1581"/>
        <v>516582.74795705191</v>
      </c>
      <c r="R7216" s="266">
        <f t="shared" si="1582"/>
        <v>805841.090987287</v>
      </c>
    </row>
    <row r="7217" spans="1:18" x14ac:dyDescent="0.25">
      <c r="A7217" s="81">
        <v>7186</v>
      </c>
      <c r="B7217" s="93">
        <f t="shared" si="1571"/>
        <v>6.4223204365168417E-60</v>
      </c>
      <c r="C7217" s="178">
        <f t="shared" si="1572"/>
        <v>6.4078327876848769E-60</v>
      </c>
      <c r="D7217" s="165">
        <f t="shared" si="1573"/>
        <v>2.2558277767625785E-3</v>
      </c>
      <c r="E7217" s="166">
        <f t="shared" si="1583"/>
        <v>24.291375447755232</v>
      </c>
      <c r="F7217" s="167">
        <f t="shared" si="1584"/>
        <v>16.212634231592542</v>
      </c>
      <c r="G7217" s="167">
        <f t="shared" si="1574"/>
        <v>563421.84080685501</v>
      </c>
      <c r="H7217" s="167">
        <f t="shared" si="1575"/>
        <v>271299.98899881309</v>
      </c>
      <c r="I7217" s="168">
        <f t="shared" si="1576"/>
        <v>834721.82980566809</v>
      </c>
      <c r="J7217" s="168">
        <f t="shared" si="1578"/>
        <v>759123.5699401598</v>
      </c>
      <c r="K7217" s="94"/>
      <c r="L7217" s="265">
        <f t="shared" si="1577"/>
        <v>318089.00098696613</v>
      </c>
      <c r="M7217" s="265">
        <f>$G7217*NonHospFrac+theModel!$H7217*NonHospFrac</f>
        <v>516632.82881870191</v>
      </c>
      <c r="N7217" s="266">
        <f t="shared" si="1579"/>
        <v>834721.82980566798</v>
      </c>
      <c r="O7217" s="158"/>
      <c r="P7217" s="265">
        <f t="shared" si="1580"/>
        <v>289280.63142201811</v>
      </c>
      <c r="Q7217" s="265">
        <f t="shared" si="1581"/>
        <v>516631.26856808289</v>
      </c>
      <c r="R7217" s="266">
        <f t="shared" si="1582"/>
        <v>805911.899990101</v>
      </c>
    </row>
    <row r="7218" spans="1:18" x14ac:dyDescent="0.25">
      <c r="A7218" s="81">
        <v>7187</v>
      </c>
      <c r="B7218" s="93">
        <f t="shared" si="1571"/>
        <v>6.3023485412196227E-60</v>
      </c>
      <c r="C7218" s="178">
        <f t="shared" si="1572"/>
        <v>6.2881315283214998E-60</v>
      </c>
      <c r="D7218" s="165">
        <f t="shared" si="1573"/>
        <v>2.2558277767625785E-3</v>
      </c>
      <c r="E7218" s="166">
        <f t="shared" si="1583"/>
        <v>24.291375447755232</v>
      </c>
      <c r="F7218" s="167">
        <f t="shared" si="1584"/>
        <v>16.214890059369303</v>
      </c>
      <c r="G7218" s="167">
        <f t="shared" si="1574"/>
        <v>563500.23538606835</v>
      </c>
      <c r="H7218" s="167">
        <f t="shared" si="1575"/>
        <v>271299.98899881309</v>
      </c>
      <c r="I7218" s="168">
        <f t="shared" si="1576"/>
        <v>834800.22438488144</v>
      </c>
      <c r="J7218" s="168">
        <f t="shared" si="1578"/>
        <v>759182.05624039145</v>
      </c>
      <c r="K7218" s="94"/>
      <c r="L7218" s="265">
        <f t="shared" si="1577"/>
        <v>318118.87495514855</v>
      </c>
      <c r="M7218" s="265">
        <f>$G7218*NonHospFrac+theModel!$H7218*NonHospFrac</f>
        <v>516681.34942973289</v>
      </c>
      <c r="N7218" s="266">
        <f t="shared" si="1579"/>
        <v>834800.22438488144</v>
      </c>
      <c r="O7218" s="158"/>
      <c r="P7218" s="265">
        <f t="shared" si="1580"/>
        <v>289302.91890528239</v>
      </c>
      <c r="Q7218" s="265">
        <f t="shared" si="1581"/>
        <v>516679.78917911387</v>
      </c>
      <c r="R7218" s="266">
        <f t="shared" si="1582"/>
        <v>805982.70808439632</v>
      </c>
    </row>
    <row r="7219" spans="1:18" x14ac:dyDescent="0.25">
      <c r="A7219" s="81">
        <v>7188</v>
      </c>
      <c r="B7219" s="93">
        <f t="shared" si="1571"/>
        <v>6.1846177760257251E-60</v>
      </c>
      <c r="C7219" s="178">
        <f t="shared" si="1572"/>
        <v>6.1706663434579062E-60</v>
      </c>
      <c r="D7219" s="165">
        <f t="shared" si="1573"/>
        <v>2.2558277767625785E-3</v>
      </c>
      <c r="E7219" s="166">
        <f t="shared" si="1583"/>
        <v>24.291375447755232</v>
      </c>
      <c r="F7219" s="167">
        <f t="shared" si="1584"/>
        <v>16.217145887146064</v>
      </c>
      <c r="G7219" s="167">
        <f t="shared" si="1574"/>
        <v>563578.6299652817</v>
      </c>
      <c r="H7219" s="167">
        <f t="shared" si="1575"/>
        <v>271299.98899881309</v>
      </c>
      <c r="I7219" s="168">
        <f t="shared" si="1576"/>
        <v>834878.61896409479</v>
      </c>
      <c r="J7219" s="168">
        <f t="shared" si="1578"/>
        <v>759240.54015660635</v>
      </c>
      <c r="K7219" s="94"/>
      <c r="L7219" s="265">
        <f t="shared" si="1577"/>
        <v>318148.74892333092</v>
      </c>
      <c r="M7219" s="265">
        <f>$G7219*NonHospFrac+theModel!$H7219*NonHospFrac</f>
        <v>516729.87004076387</v>
      </c>
      <c r="N7219" s="266">
        <f t="shared" si="1579"/>
        <v>834878.61896409479</v>
      </c>
      <c r="O7219" s="158"/>
      <c r="P7219" s="265">
        <f t="shared" si="1580"/>
        <v>289325.20548006491</v>
      </c>
      <c r="Q7219" s="265">
        <f t="shared" si="1581"/>
        <v>516728.30979014485</v>
      </c>
      <c r="R7219" s="266">
        <f t="shared" si="1582"/>
        <v>806053.51527020975</v>
      </c>
    </row>
    <row r="7220" spans="1:18" x14ac:dyDescent="0.25">
      <c r="A7220" s="81">
        <v>7189</v>
      </c>
      <c r="B7220" s="93">
        <f t="shared" si="1571"/>
        <v>6.0690862755948488E-60</v>
      </c>
      <c r="C7220" s="178">
        <f t="shared" si="1572"/>
        <v>6.0553954621947935E-60</v>
      </c>
      <c r="D7220" s="165">
        <f t="shared" si="1573"/>
        <v>2.2558277767625785E-3</v>
      </c>
      <c r="E7220" s="166">
        <f t="shared" si="1583"/>
        <v>24.291375447755232</v>
      </c>
      <c r="F7220" s="167">
        <f t="shared" si="1584"/>
        <v>16.219401714922824</v>
      </c>
      <c r="G7220" s="167">
        <f t="shared" si="1574"/>
        <v>563657.02454449504</v>
      </c>
      <c r="H7220" s="167">
        <f t="shared" si="1575"/>
        <v>271299.98899881309</v>
      </c>
      <c r="I7220" s="168">
        <f t="shared" si="1576"/>
        <v>834957.01354330813</v>
      </c>
      <c r="J7220" s="168">
        <f t="shared" si="1578"/>
        <v>759299.0216889017</v>
      </c>
      <c r="K7220" s="94"/>
      <c r="L7220" s="265">
        <f t="shared" si="1577"/>
        <v>318178.62289151328</v>
      </c>
      <c r="M7220" s="265">
        <f>$G7220*NonHospFrac+theModel!$H7220*NonHospFrac</f>
        <v>516778.39065179473</v>
      </c>
      <c r="N7220" s="266">
        <f t="shared" si="1579"/>
        <v>834957.01354330801</v>
      </c>
      <c r="O7220" s="158"/>
      <c r="P7220" s="265">
        <f t="shared" si="1580"/>
        <v>289347.49114640278</v>
      </c>
      <c r="Q7220" s="265">
        <f t="shared" si="1581"/>
        <v>516776.83040117571</v>
      </c>
      <c r="R7220" s="266">
        <f t="shared" si="1582"/>
        <v>806124.32154757855</v>
      </c>
    </row>
    <row r="7221" spans="1:18" x14ac:dyDescent="0.25">
      <c r="A7221" s="81">
        <v>7190</v>
      </c>
      <c r="B7221" s="93">
        <f t="shared" si="1571"/>
        <v>5.9557129566518622E-60</v>
      </c>
      <c r="C7221" s="178">
        <f t="shared" si="1572"/>
        <v>5.9422778939338222E-60</v>
      </c>
      <c r="D7221" s="165">
        <f t="shared" si="1573"/>
        <v>2.2558277767625785E-3</v>
      </c>
      <c r="E7221" s="166">
        <f t="shared" si="1583"/>
        <v>24.291375447755232</v>
      </c>
      <c r="F7221" s="167">
        <f t="shared" si="1584"/>
        <v>16.221657542699585</v>
      </c>
      <c r="G7221" s="167">
        <f t="shared" si="1574"/>
        <v>563735.41912370839</v>
      </c>
      <c r="H7221" s="167">
        <f t="shared" si="1575"/>
        <v>271299.98899881309</v>
      </c>
      <c r="I7221" s="168">
        <f t="shared" si="1576"/>
        <v>835035.40812252148</v>
      </c>
      <c r="J7221" s="168">
        <f t="shared" si="1578"/>
        <v>759357.50083737459</v>
      </c>
      <c r="K7221" s="94"/>
      <c r="L7221" s="265">
        <f t="shared" si="1577"/>
        <v>318208.4968596957</v>
      </c>
      <c r="M7221" s="265">
        <f>$G7221*NonHospFrac+theModel!$H7221*NonHospFrac</f>
        <v>516826.91126282571</v>
      </c>
      <c r="N7221" s="266">
        <f t="shared" si="1579"/>
        <v>835035.40812252136</v>
      </c>
      <c r="O7221" s="158"/>
      <c r="P7221" s="265">
        <f t="shared" si="1580"/>
        <v>289369.77590433304</v>
      </c>
      <c r="Q7221" s="265">
        <f t="shared" si="1581"/>
        <v>516825.35101220669</v>
      </c>
      <c r="R7221" s="266">
        <f t="shared" si="1582"/>
        <v>806195.12691653974</v>
      </c>
    </row>
    <row r="7222" spans="1:18" x14ac:dyDescent="0.25">
      <c r="A7222" s="81">
        <v>7191</v>
      </c>
      <c r="B7222" s="93">
        <f t="shared" si="1571"/>
        <v>5.8444575033748873E-60</v>
      </c>
      <c r="C7222" s="178">
        <f t="shared" si="1572"/>
        <v>5.8312734137986662E-60</v>
      </c>
      <c r="D7222" s="165">
        <f t="shared" si="1573"/>
        <v>2.2558277767625785E-3</v>
      </c>
      <c r="E7222" s="166">
        <f t="shared" si="1583"/>
        <v>24.291375447755232</v>
      </c>
      <c r="F7222" s="167">
        <f t="shared" si="1584"/>
        <v>16.223913370476346</v>
      </c>
      <c r="G7222" s="167">
        <f t="shared" si="1574"/>
        <v>563813.81370292173</v>
      </c>
      <c r="H7222" s="167">
        <f t="shared" si="1575"/>
        <v>271299.98899881309</v>
      </c>
      <c r="I7222" s="168">
        <f t="shared" si="1576"/>
        <v>835113.80270173482</v>
      </c>
      <c r="J7222" s="168">
        <f t="shared" si="1578"/>
        <v>759415.97760212235</v>
      </c>
      <c r="K7222" s="94"/>
      <c r="L7222" s="265">
        <f t="shared" si="1577"/>
        <v>318238.37082787813</v>
      </c>
      <c r="M7222" s="265">
        <f>$G7222*NonHospFrac+theModel!$H7222*NonHospFrac</f>
        <v>516875.43187385669</v>
      </c>
      <c r="N7222" s="266">
        <f t="shared" si="1579"/>
        <v>835113.80270173482</v>
      </c>
      <c r="O7222" s="158"/>
      <c r="P7222" s="265">
        <f t="shared" si="1580"/>
        <v>289392.05975389271</v>
      </c>
      <c r="Q7222" s="265">
        <f t="shared" si="1581"/>
        <v>516873.87162323768</v>
      </c>
      <c r="R7222" s="266">
        <f t="shared" si="1582"/>
        <v>806265.93137713033</v>
      </c>
    </row>
    <row r="7223" spans="1:18" x14ac:dyDescent="0.25">
      <c r="A7223" s="81">
        <v>7192</v>
      </c>
      <c r="B7223" s="93">
        <f t="shared" si="1571"/>
        <v>5.7352803530607907E-60</v>
      </c>
      <c r="C7223" s="178">
        <f t="shared" si="1572"/>
        <v>5.7223425483328354E-60</v>
      </c>
      <c r="D7223" s="165">
        <f t="shared" si="1573"/>
        <v>2.2558277767625785E-3</v>
      </c>
      <c r="E7223" s="166">
        <f t="shared" si="1583"/>
        <v>24.291375447755232</v>
      </c>
      <c r="F7223" s="167">
        <f t="shared" si="1584"/>
        <v>16.226169198253107</v>
      </c>
      <c r="G7223" s="167">
        <f t="shared" si="1574"/>
        <v>563892.20828213508</v>
      </c>
      <c r="H7223" s="167">
        <f t="shared" si="1575"/>
        <v>271299.98899881309</v>
      </c>
      <c r="I7223" s="168">
        <f t="shared" si="1576"/>
        <v>835192.19728094817</v>
      </c>
      <c r="J7223" s="168">
        <f t="shared" si="1578"/>
        <v>759474.45198324206</v>
      </c>
      <c r="K7223" s="94"/>
      <c r="L7223" s="265">
        <f t="shared" si="1577"/>
        <v>318268.24479606049</v>
      </c>
      <c r="M7223" s="265">
        <f>$G7223*NonHospFrac+theModel!$H7223*NonHospFrac</f>
        <v>516923.95248488768</v>
      </c>
      <c r="N7223" s="266">
        <f t="shared" si="1579"/>
        <v>835192.19728094817</v>
      </c>
      <c r="O7223" s="158"/>
      <c r="P7223" s="265">
        <f t="shared" si="1580"/>
        <v>289414.34269511874</v>
      </c>
      <c r="Q7223" s="265">
        <f t="shared" si="1581"/>
        <v>516922.39223426866</v>
      </c>
      <c r="R7223" s="266">
        <f t="shared" si="1582"/>
        <v>806336.73492938746</v>
      </c>
    </row>
    <row r="7224" spans="1:18" x14ac:dyDescent="0.25">
      <c r="A7224" s="81">
        <v>7193</v>
      </c>
      <c r="B7224" s="93">
        <f t="shared" si="1571"/>
        <v>5.6281426820557362E-60</v>
      </c>
      <c r="C7224" s="178">
        <f t="shared" si="1572"/>
        <v>5.6154465614619713E-60</v>
      </c>
      <c r="D7224" s="165">
        <f t="shared" si="1573"/>
        <v>2.2558277767625785E-3</v>
      </c>
      <c r="E7224" s="166">
        <f t="shared" si="1583"/>
        <v>24.291375447755232</v>
      </c>
      <c r="F7224" s="167">
        <f t="shared" si="1584"/>
        <v>16.228425026029868</v>
      </c>
      <c r="G7224" s="167">
        <f t="shared" si="1574"/>
        <v>563970.60286134842</v>
      </c>
      <c r="H7224" s="167">
        <f t="shared" si="1575"/>
        <v>271299.98899881309</v>
      </c>
      <c r="I7224" s="168">
        <f t="shared" si="1576"/>
        <v>835270.59186016151</v>
      </c>
      <c r="J7224" s="168">
        <f t="shared" si="1578"/>
        <v>759532.92398083082</v>
      </c>
      <c r="K7224" s="94"/>
      <c r="L7224" s="265">
        <f t="shared" si="1577"/>
        <v>318298.11876424291</v>
      </c>
      <c r="M7224" s="265">
        <f>$G7224*NonHospFrac+theModel!$H7224*NonHospFrac</f>
        <v>516972.47309591854</v>
      </c>
      <c r="N7224" s="266">
        <f t="shared" si="1579"/>
        <v>835270.5918601614</v>
      </c>
      <c r="O7224" s="158"/>
      <c r="P7224" s="265">
        <f t="shared" si="1580"/>
        <v>289436.62472804828</v>
      </c>
      <c r="Q7224" s="265">
        <f t="shared" si="1581"/>
        <v>516970.91284529952</v>
      </c>
      <c r="R7224" s="266">
        <f t="shared" si="1582"/>
        <v>806407.5375733478</v>
      </c>
    </row>
    <row r="7225" spans="1:18" x14ac:dyDescent="0.25">
      <c r="A7225" s="81">
        <v>7194</v>
      </c>
      <c r="B7225" s="93">
        <f t="shared" si="1571"/>
        <v>5.5230063919495694E-60</v>
      </c>
      <c r="C7225" s="178">
        <f t="shared" si="1572"/>
        <v>5.5105474407193722E-60</v>
      </c>
      <c r="D7225" s="165">
        <f t="shared" si="1573"/>
        <v>2.2558277767625785E-3</v>
      </c>
      <c r="E7225" s="166">
        <f t="shared" si="1583"/>
        <v>24.291375447755232</v>
      </c>
      <c r="F7225" s="167">
        <f t="shared" si="1584"/>
        <v>16.230680853806629</v>
      </c>
      <c r="G7225" s="167">
        <f t="shared" si="1574"/>
        <v>564048.99744056177</v>
      </c>
      <c r="H7225" s="167">
        <f t="shared" si="1575"/>
        <v>271299.98899881309</v>
      </c>
      <c r="I7225" s="168">
        <f t="shared" si="1576"/>
        <v>835348.98643937486</v>
      </c>
      <c r="J7225" s="168">
        <f t="shared" si="1578"/>
        <v>759591.39359498583</v>
      </c>
      <c r="K7225" s="94"/>
      <c r="L7225" s="265">
        <f t="shared" si="1577"/>
        <v>318327.99273242534</v>
      </c>
      <c r="M7225" s="265">
        <f>$G7225*NonHospFrac+theModel!$H7225*NonHospFrac</f>
        <v>517020.99370694952</v>
      </c>
      <c r="N7225" s="266">
        <f t="shared" si="1579"/>
        <v>835348.98643937486</v>
      </c>
      <c r="O7225" s="158"/>
      <c r="P7225" s="265">
        <f t="shared" si="1580"/>
        <v>289458.90585271828</v>
      </c>
      <c r="Q7225" s="265">
        <f t="shared" si="1581"/>
        <v>517019.4334563305</v>
      </c>
      <c r="R7225" s="266">
        <f t="shared" si="1582"/>
        <v>806478.33930904884</v>
      </c>
    </row>
    <row r="7226" spans="1:18" x14ac:dyDescent="0.25">
      <c r="A7226" s="81">
        <v>7195</v>
      </c>
      <c r="B7226" s="93">
        <f t="shared" si="1571"/>
        <v>5.4198340960279387E-60</v>
      </c>
      <c r="C7226" s="178">
        <f t="shared" si="1572"/>
        <v>5.4076078837286744E-60</v>
      </c>
      <c r="D7226" s="165">
        <f t="shared" si="1573"/>
        <v>2.2558277767625785E-3</v>
      </c>
      <c r="E7226" s="166">
        <f t="shared" si="1583"/>
        <v>24.291375447755232</v>
      </c>
      <c r="F7226" s="167">
        <f t="shared" si="1584"/>
        <v>16.232936681583389</v>
      </c>
      <c r="G7226" s="167">
        <f t="shared" si="1574"/>
        <v>564127.39201977523</v>
      </c>
      <c r="H7226" s="167">
        <f t="shared" si="1575"/>
        <v>271299.98899881309</v>
      </c>
      <c r="I7226" s="168">
        <f t="shared" si="1576"/>
        <v>835427.38101858832</v>
      </c>
      <c r="J7226" s="168">
        <f t="shared" si="1578"/>
        <v>759649.86082580441</v>
      </c>
      <c r="K7226" s="94"/>
      <c r="L7226" s="265">
        <f t="shared" si="1577"/>
        <v>318357.8667006077</v>
      </c>
      <c r="M7226" s="265">
        <f>$G7226*NonHospFrac+theModel!$H7226*NonHospFrac</f>
        <v>517069.5143179805</v>
      </c>
      <c r="N7226" s="266">
        <f t="shared" si="1579"/>
        <v>835427.3810185882</v>
      </c>
      <c r="O7226" s="158"/>
      <c r="P7226" s="265">
        <f t="shared" si="1580"/>
        <v>289481.18606916576</v>
      </c>
      <c r="Q7226" s="265">
        <f t="shared" si="1581"/>
        <v>517067.95406736148</v>
      </c>
      <c r="R7226" s="266">
        <f t="shared" si="1582"/>
        <v>806549.14013652725</v>
      </c>
    </row>
    <row r="7227" spans="1:18" x14ac:dyDescent="0.25">
      <c r="A7227" s="81">
        <v>7196</v>
      </c>
      <c r="B7227" s="93">
        <f t="shared" si="1571"/>
        <v>5.3185891059774821E-60</v>
      </c>
      <c r="C7227" s="178">
        <f t="shared" si="1572"/>
        <v>5.3065912849390311E-60</v>
      </c>
      <c r="D7227" s="165">
        <f t="shared" si="1573"/>
        <v>2.2558277767625785E-3</v>
      </c>
      <c r="E7227" s="166">
        <f t="shared" si="1583"/>
        <v>24.291375447755232</v>
      </c>
      <c r="F7227" s="167">
        <f t="shared" si="1584"/>
        <v>16.23519250936015</v>
      </c>
      <c r="G7227" s="167">
        <f t="shared" si="1574"/>
        <v>564205.78659898858</v>
      </c>
      <c r="H7227" s="167">
        <f t="shared" si="1575"/>
        <v>271299.98899881309</v>
      </c>
      <c r="I7227" s="168">
        <f t="shared" si="1576"/>
        <v>835505.77559780166</v>
      </c>
      <c r="J7227" s="168">
        <f t="shared" si="1578"/>
        <v>759708.32567338343</v>
      </c>
      <c r="K7227" s="94"/>
      <c r="L7227" s="265">
        <f t="shared" si="1577"/>
        <v>318387.74066879018</v>
      </c>
      <c r="M7227" s="265">
        <f>$G7227*NonHospFrac+theModel!$H7227*NonHospFrac</f>
        <v>517118.03492901148</v>
      </c>
      <c r="N7227" s="266">
        <f t="shared" si="1579"/>
        <v>835505.77559780166</v>
      </c>
      <c r="O7227" s="158"/>
      <c r="P7227" s="265">
        <f t="shared" si="1580"/>
        <v>289503.46537742781</v>
      </c>
      <c r="Q7227" s="265">
        <f t="shared" si="1581"/>
        <v>517116.47467839246</v>
      </c>
      <c r="R7227" s="266">
        <f t="shared" si="1582"/>
        <v>806619.94005582028</v>
      </c>
    </row>
    <row r="7228" spans="1:18" x14ac:dyDescent="0.25">
      <c r="A7228" s="81">
        <v>7197</v>
      </c>
      <c r="B7228" s="93">
        <f t="shared" si="1571"/>
        <v>5.2192354188393835E-60</v>
      </c>
      <c r="C7228" s="178">
        <f t="shared" si="1572"/>
        <v>5.207461722608102E-60</v>
      </c>
      <c r="D7228" s="165">
        <f t="shared" si="1573"/>
        <v>2.2558277767625785E-3</v>
      </c>
      <c r="E7228" s="166">
        <f t="shared" si="1583"/>
        <v>24.291375447755232</v>
      </c>
      <c r="F7228" s="167">
        <f t="shared" si="1584"/>
        <v>16.237448337136911</v>
      </c>
      <c r="G7228" s="167">
        <f t="shared" si="1574"/>
        <v>564284.18117820192</v>
      </c>
      <c r="H7228" s="167">
        <f t="shared" si="1575"/>
        <v>271299.98899881309</v>
      </c>
      <c r="I7228" s="168">
        <f t="shared" si="1576"/>
        <v>835584.17017701501</v>
      </c>
      <c r="J7228" s="168">
        <f t="shared" si="1578"/>
        <v>759766.7881378202</v>
      </c>
      <c r="K7228" s="94"/>
      <c r="L7228" s="265">
        <f t="shared" si="1577"/>
        <v>318417.61463697255</v>
      </c>
      <c r="M7228" s="265">
        <f>$G7228*NonHospFrac+theModel!$H7228*NonHospFrac</f>
        <v>517166.55554004246</v>
      </c>
      <c r="N7228" s="266">
        <f t="shared" si="1579"/>
        <v>835584.17017701501</v>
      </c>
      <c r="O7228" s="158"/>
      <c r="P7228" s="265">
        <f t="shared" si="1580"/>
        <v>289525.74377754133</v>
      </c>
      <c r="Q7228" s="265">
        <f t="shared" si="1581"/>
        <v>517164.99528942344</v>
      </c>
      <c r="R7228" s="266">
        <f t="shared" si="1582"/>
        <v>806690.73906696471</v>
      </c>
    </row>
    <row r="7229" spans="1:18" x14ac:dyDescent="0.25">
      <c r="A7229" s="81">
        <v>7198</v>
      </c>
      <c r="B7229" s="93">
        <f t="shared" si="1571"/>
        <v>5.1217377042066325E-60</v>
      </c>
      <c r="C7229" s="178">
        <f t="shared" si="1572"/>
        <v>5.1101839460281912E-60</v>
      </c>
      <c r="D7229" s="165">
        <f t="shared" si="1573"/>
        <v>2.2558277767625785E-3</v>
      </c>
      <c r="E7229" s="166">
        <f t="shared" si="1583"/>
        <v>24.291375447755232</v>
      </c>
      <c r="F7229" s="167">
        <f t="shared" si="1584"/>
        <v>16.239704164913672</v>
      </c>
      <c r="G7229" s="167">
        <f t="shared" si="1574"/>
        <v>564362.57575741527</v>
      </c>
      <c r="H7229" s="167">
        <f t="shared" si="1575"/>
        <v>271299.98899881309</v>
      </c>
      <c r="I7229" s="168">
        <f t="shared" si="1576"/>
        <v>835662.56475622836</v>
      </c>
      <c r="J7229" s="168">
        <f t="shared" si="1578"/>
        <v>759825.24821921182</v>
      </c>
      <c r="K7229" s="94"/>
      <c r="L7229" s="265">
        <f t="shared" si="1577"/>
        <v>318447.48860515491</v>
      </c>
      <c r="M7229" s="265">
        <f>$G7229*NonHospFrac+theModel!$H7229*NonHospFrac</f>
        <v>517215.07615107344</v>
      </c>
      <c r="N7229" s="266">
        <f t="shared" si="1579"/>
        <v>835662.56475622836</v>
      </c>
      <c r="O7229" s="158"/>
      <c r="P7229" s="265">
        <f t="shared" si="1580"/>
        <v>289548.02126954339</v>
      </c>
      <c r="Q7229" s="265">
        <f t="shared" si="1581"/>
        <v>517213.51590045443</v>
      </c>
      <c r="R7229" s="266">
        <f t="shared" si="1582"/>
        <v>806761.53716999781</v>
      </c>
    </row>
    <row r="7230" spans="1:18" x14ac:dyDescent="0.25">
      <c r="A7230" s="81">
        <v>7199</v>
      </c>
      <c r="B7230" s="93">
        <f t="shared" si="1571"/>
        <v>5.026061291660448E-60</v>
      </c>
      <c r="C7230" s="178">
        <f t="shared" si="1572"/>
        <v>5.0147233629910086E-60</v>
      </c>
      <c r="D7230" s="165">
        <f t="shared" si="1573"/>
        <v>2.2558277767625785E-3</v>
      </c>
      <c r="E7230" s="166">
        <f t="shared" si="1583"/>
        <v>24.291375447755232</v>
      </c>
      <c r="F7230" s="167">
        <f t="shared" si="1584"/>
        <v>16.241959992690433</v>
      </c>
      <c r="G7230" s="167">
        <f t="shared" si="1574"/>
        <v>564440.97033662861</v>
      </c>
      <c r="H7230" s="167">
        <f t="shared" si="1575"/>
        <v>271299.98899881309</v>
      </c>
      <c r="I7230" s="168">
        <f t="shared" si="1576"/>
        <v>835740.9593354417</v>
      </c>
      <c r="J7230" s="168">
        <f t="shared" si="1578"/>
        <v>759883.70591765537</v>
      </c>
      <c r="K7230" s="94"/>
      <c r="L7230" s="265">
        <f t="shared" si="1577"/>
        <v>318477.36257333733</v>
      </c>
      <c r="M7230" s="265">
        <f>$G7230*NonHospFrac+theModel!$H7230*NonHospFrac</f>
        <v>517263.59676210431</v>
      </c>
      <c r="N7230" s="266">
        <f t="shared" si="1579"/>
        <v>835740.9593354417</v>
      </c>
      <c r="O7230" s="158"/>
      <c r="P7230" s="265">
        <f t="shared" si="1580"/>
        <v>289570.29785347107</v>
      </c>
      <c r="Q7230" s="265">
        <f t="shared" si="1581"/>
        <v>517262.03651148529</v>
      </c>
      <c r="R7230" s="266">
        <f t="shared" si="1582"/>
        <v>806832.33436495636</v>
      </c>
    </row>
    <row r="7231" spans="1:18" x14ac:dyDescent="0.25">
      <c r="A7231" s="81">
        <v>7200</v>
      </c>
      <c r="B7231" s="93">
        <f t="shared" si="1571"/>
        <v>4.932172158441392E-60</v>
      </c>
      <c r="C7231" s="178">
        <f t="shared" si="1572"/>
        <v>4.9210460274866048E-60</v>
      </c>
      <c r="D7231" s="165">
        <f t="shared" si="1573"/>
        <v>2.2558277767625785E-3</v>
      </c>
      <c r="E7231" s="166">
        <f t="shared" si="1583"/>
        <v>24.291375447755232</v>
      </c>
      <c r="F7231" s="167">
        <f t="shared" si="1584"/>
        <v>16.244215820467193</v>
      </c>
      <c r="G7231" s="167">
        <f t="shared" si="1574"/>
        <v>564519.36491584196</v>
      </c>
      <c r="H7231" s="167">
        <f t="shared" si="1575"/>
        <v>271299.98899881309</v>
      </c>
      <c r="I7231" s="168">
        <f t="shared" si="1576"/>
        <v>835819.35391465505</v>
      </c>
      <c r="J7231" s="168">
        <f t="shared" si="1578"/>
        <v>759942.16123324807</v>
      </c>
      <c r="K7231" s="94"/>
      <c r="L7231" s="265">
        <f t="shared" si="1577"/>
        <v>318507.23654151976</v>
      </c>
      <c r="M7231" s="265">
        <f>$G7231*NonHospFrac+theModel!$H7231*NonHospFrac</f>
        <v>517312.11737313529</v>
      </c>
      <c r="N7231" s="266">
        <f t="shared" si="1579"/>
        <v>835819.35391465505</v>
      </c>
      <c r="O7231" s="158"/>
      <c r="P7231" s="265">
        <f t="shared" si="1580"/>
        <v>289592.57352936134</v>
      </c>
      <c r="Q7231" s="265">
        <f t="shared" si="1581"/>
        <v>517310.55712251627</v>
      </c>
      <c r="R7231" s="266">
        <f t="shared" si="1582"/>
        <v>806903.13065187761</v>
      </c>
    </row>
    <row r="7232" spans="1:18" x14ac:dyDescent="0.25">
      <c r="A7232" s="81">
        <v>7201</v>
      </c>
      <c r="B7232" s="93">
        <f t="shared" si="1571"/>
        <v>4.8400369173508015E-60</v>
      </c>
      <c r="C7232" s="178">
        <f t="shared" si="1572"/>
        <v>4.8291186276320851E-60</v>
      </c>
      <c r="D7232" s="165">
        <f t="shared" si="1573"/>
        <v>2.2558277767625785E-3</v>
      </c>
      <c r="E7232" s="166">
        <f t="shared" si="1583"/>
        <v>24.291375447755232</v>
      </c>
      <c r="F7232" s="167">
        <f t="shared" si="1584"/>
        <v>16.246471648243954</v>
      </c>
      <c r="G7232" s="167">
        <f t="shared" si="1574"/>
        <v>564597.7594950553</v>
      </c>
      <c r="H7232" s="167">
        <f t="shared" si="1575"/>
        <v>271299.98899881309</v>
      </c>
      <c r="I7232" s="168">
        <f t="shared" si="1576"/>
        <v>835897.74849386839</v>
      </c>
      <c r="J7232" s="168">
        <f t="shared" si="1578"/>
        <v>760000.61416608712</v>
      </c>
      <c r="K7232" s="94"/>
      <c r="L7232" s="265">
        <f t="shared" si="1577"/>
        <v>318537.11050970212</v>
      </c>
      <c r="M7232" s="265">
        <f>$G7232*NonHospFrac+theModel!$H7232*NonHospFrac</f>
        <v>517360.63798416627</v>
      </c>
      <c r="N7232" s="266">
        <f t="shared" si="1579"/>
        <v>835897.74849386839</v>
      </c>
      <c r="O7232" s="158"/>
      <c r="P7232" s="265">
        <f t="shared" si="1580"/>
        <v>289614.84829725116</v>
      </c>
      <c r="Q7232" s="265">
        <f t="shared" si="1581"/>
        <v>517359.07773354725</v>
      </c>
      <c r="R7232" s="266">
        <f t="shared" si="1582"/>
        <v>806973.92603079835</v>
      </c>
    </row>
    <row r="7233" spans="1:18" x14ac:dyDescent="0.25">
      <c r="A7233" s="81">
        <v>7202</v>
      </c>
      <c r="B7233" s="93">
        <f t="shared" si="1571"/>
        <v>4.7496228048782149E-60</v>
      </c>
      <c r="C7233" s="178">
        <f t="shared" si="1572"/>
        <v>4.7389084738258258E-60</v>
      </c>
      <c r="D7233" s="165">
        <f t="shared" si="1573"/>
        <v>2.2558277767625785E-3</v>
      </c>
      <c r="E7233" s="166">
        <f t="shared" si="1583"/>
        <v>24.291375447755232</v>
      </c>
      <c r="F7233" s="167">
        <f t="shared" si="1584"/>
        <v>16.248727476020715</v>
      </c>
      <c r="G7233" s="167">
        <f t="shared" si="1574"/>
        <v>564676.15407426865</v>
      </c>
      <c r="H7233" s="167">
        <f t="shared" si="1575"/>
        <v>271299.98899881309</v>
      </c>
      <c r="I7233" s="168">
        <f t="shared" si="1576"/>
        <v>835976.14307308174</v>
      </c>
      <c r="J7233" s="168">
        <f t="shared" si="1578"/>
        <v>760059.06471626949</v>
      </c>
      <c r="K7233" s="94"/>
      <c r="L7233" s="265">
        <f t="shared" si="1577"/>
        <v>318566.98447788449</v>
      </c>
      <c r="M7233" s="265">
        <f>$G7233*NonHospFrac+theModel!$H7233*NonHospFrac</f>
        <v>517409.15859519714</v>
      </c>
      <c r="N7233" s="266">
        <f t="shared" si="1579"/>
        <v>835976.14307308162</v>
      </c>
      <c r="O7233" s="158"/>
      <c r="P7233" s="265">
        <f t="shared" si="1580"/>
        <v>289637.1221571776</v>
      </c>
      <c r="Q7233" s="265">
        <f t="shared" si="1581"/>
        <v>517407.59834457812</v>
      </c>
      <c r="R7233" s="266">
        <f t="shared" si="1582"/>
        <v>807044.72050175571</v>
      </c>
    </row>
    <row r="7234" spans="1:18" x14ac:dyDescent="0.25">
      <c r="A7234" s="81">
        <v>7203</v>
      </c>
      <c r="B7234" s="93">
        <f t="shared" si="1571"/>
        <v>4.6608976695505973E-60</v>
      </c>
      <c r="C7234" s="178">
        <f t="shared" si="1572"/>
        <v>4.6503834871229771E-60</v>
      </c>
      <c r="D7234" s="165">
        <f t="shared" si="1573"/>
        <v>2.2558277767625785E-3</v>
      </c>
      <c r="E7234" s="166">
        <f t="shared" si="1583"/>
        <v>24.291375447755232</v>
      </c>
      <c r="F7234" s="167">
        <f t="shared" si="1584"/>
        <v>16.250983303797476</v>
      </c>
      <c r="G7234" s="167">
        <f t="shared" si="1574"/>
        <v>564754.54865348211</v>
      </c>
      <c r="H7234" s="167">
        <f t="shared" si="1575"/>
        <v>271299.98899881309</v>
      </c>
      <c r="I7234" s="168">
        <f t="shared" si="1576"/>
        <v>836054.5376522952</v>
      </c>
      <c r="J7234" s="168">
        <f t="shared" si="1578"/>
        <v>760117.51288389252</v>
      </c>
      <c r="K7234" s="94"/>
      <c r="L7234" s="265">
        <f t="shared" si="1577"/>
        <v>318596.85844606697</v>
      </c>
      <c r="M7234" s="265">
        <f>$G7234*NonHospFrac+theModel!$H7234*NonHospFrac</f>
        <v>517457.67920622823</v>
      </c>
      <c r="N7234" s="266">
        <f t="shared" si="1579"/>
        <v>836054.5376522952</v>
      </c>
      <c r="O7234" s="158"/>
      <c r="P7234" s="265">
        <f t="shared" si="1580"/>
        <v>289659.39510917774</v>
      </c>
      <c r="Q7234" s="265">
        <f t="shared" si="1581"/>
        <v>517456.11895560921</v>
      </c>
      <c r="R7234" s="266">
        <f t="shared" si="1582"/>
        <v>807115.51406478696</v>
      </c>
    </row>
    <row r="7235" spans="1:18" x14ac:dyDescent="0.25">
      <c r="A7235" s="81">
        <v>7204</v>
      </c>
      <c r="B7235" s="93">
        <f t="shared" si="1571"/>
        <v>4.5738299604991919E-60</v>
      </c>
      <c r="C7235" s="178">
        <f t="shared" si="1572"/>
        <v>4.5635121878281086E-60</v>
      </c>
      <c r="D7235" s="165">
        <f t="shared" si="1573"/>
        <v>2.2558277767625785E-3</v>
      </c>
      <c r="E7235" s="166">
        <f t="shared" si="1583"/>
        <v>24.291375447755232</v>
      </c>
      <c r="F7235" s="167">
        <f t="shared" si="1584"/>
        <v>16.253239131574237</v>
      </c>
      <c r="G7235" s="167">
        <f t="shared" si="1574"/>
        <v>564832.94323269546</v>
      </c>
      <c r="H7235" s="167">
        <f t="shared" si="1575"/>
        <v>271299.98899881309</v>
      </c>
      <c r="I7235" s="168">
        <f t="shared" si="1576"/>
        <v>836132.93223150854</v>
      </c>
      <c r="J7235" s="168">
        <f t="shared" si="1578"/>
        <v>760175.95866905304</v>
      </c>
      <c r="K7235" s="94"/>
      <c r="L7235" s="265">
        <f t="shared" si="1577"/>
        <v>318626.73241424933</v>
      </c>
      <c r="M7235" s="265">
        <f>$G7235*NonHospFrac+theModel!$H7235*NonHospFrac</f>
        <v>517506.1998172591</v>
      </c>
      <c r="N7235" s="266">
        <f t="shared" si="1579"/>
        <v>836132.93223150843</v>
      </c>
      <c r="O7235" s="158"/>
      <c r="P7235" s="265">
        <f t="shared" si="1580"/>
        <v>289681.66715328844</v>
      </c>
      <c r="Q7235" s="265">
        <f t="shared" si="1581"/>
        <v>517504.63956664008</v>
      </c>
      <c r="R7235" s="266">
        <f t="shared" si="1582"/>
        <v>807186.30671992851</v>
      </c>
    </row>
    <row r="7236" spans="1:18" x14ac:dyDescent="0.25">
      <c r="A7236" s="81">
        <v>7205</v>
      </c>
      <c r="B7236" s="93">
        <f t="shared" si="1571"/>
        <v>4.4883887162399629E-60</v>
      </c>
      <c r="C7236" s="178">
        <f t="shared" si="1572"/>
        <v>4.478263684300961E-60</v>
      </c>
      <c r="D7236" s="165">
        <f t="shared" si="1573"/>
        <v>2.2558277767625785E-3</v>
      </c>
      <c r="E7236" s="166">
        <f t="shared" si="1583"/>
        <v>24.291375447755232</v>
      </c>
      <c r="F7236" s="167">
        <f t="shared" si="1584"/>
        <v>16.255494959350997</v>
      </c>
      <c r="G7236" s="167">
        <f t="shared" si="1574"/>
        <v>564911.3378119088</v>
      </c>
      <c r="H7236" s="167">
        <f t="shared" si="1575"/>
        <v>271299.98899881309</v>
      </c>
      <c r="I7236" s="168">
        <f t="shared" si="1576"/>
        <v>836211.32681072189</v>
      </c>
      <c r="J7236" s="168">
        <f t="shared" si="1578"/>
        <v>760234.40207184828</v>
      </c>
      <c r="K7236" s="94"/>
      <c r="L7236" s="265">
        <f t="shared" si="1577"/>
        <v>318656.60638243175</v>
      </c>
      <c r="M7236" s="265">
        <f>$G7236*NonHospFrac+theModel!$H7236*NonHospFrac</f>
        <v>517554.72042829008</v>
      </c>
      <c r="N7236" s="266">
        <f t="shared" si="1579"/>
        <v>836211.32681072177</v>
      </c>
      <c r="O7236" s="158"/>
      <c r="P7236" s="265">
        <f t="shared" si="1580"/>
        <v>289703.93828954682</v>
      </c>
      <c r="Q7236" s="265">
        <f t="shared" si="1581"/>
        <v>517553.16017767106</v>
      </c>
      <c r="R7236" s="266">
        <f t="shared" si="1582"/>
        <v>807257.09846721787</v>
      </c>
    </row>
    <row r="7237" spans="1:18" x14ac:dyDescent="0.25">
      <c r="A7237" s="81">
        <v>7206</v>
      </c>
      <c r="B7237" s="93">
        <f t="shared" si="1571"/>
        <v>4.404543553663615E-60</v>
      </c>
      <c r="C7237" s="178">
        <f t="shared" si="1572"/>
        <v>4.3946076619713001E-60</v>
      </c>
      <c r="D7237" s="165">
        <f t="shared" si="1573"/>
        <v>2.2558277767625785E-3</v>
      </c>
      <c r="E7237" s="166">
        <f t="shared" si="1583"/>
        <v>24.291375447755232</v>
      </c>
      <c r="F7237" s="167">
        <f t="shared" si="1584"/>
        <v>16.257750787127758</v>
      </c>
      <c r="G7237" s="167">
        <f t="shared" si="1574"/>
        <v>564989.73239112215</v>
      </c>
      <c r="H7237" s="167">
        <f t="shared" si="1575"/>
        <v>271299.98899881309</v>
      </c>
      <c r="I7237" s="168">
        <f t="shared" si="1576"/>
        <v>836289.72138993524</v>
      </c>
      <c r="J7237" s="168">
        <f t="shared" si="1578"/>
        <v>760292.84309237532</v>
      </c>
      <c r="K7237" s="94"/>
      <c r="L7237" s="265">
        <f t="shared" si="1577"/>
        <v>318686.48035061418</v>
      </c>
      <c r="M7237" s="265">
        <f>$G7237*NonHospFrac+theModel!$H7237*NonHospFrac</f>
        <v>517603.24103932106</v>
      </c>
      <c r="N7237" s="266">
        <f t="shared" si="1579"/>
        <v>836289.72138993524</v>
      </c>
      <c r="O7237" s="158"/>
      <c r="P7237" s="265">
        <f t="shared" si="1580"/>
        <v>289726.20851798984</v>
      </c>
      <c r="Q7237" s="265">
        <f t="shared" si="1581"/>
        <v>517601.68078870204</v>
      </c>
      <c r="R7237" s="266">
        <f t="shared" si="1582"/>
        <v>807327.88930669194</v>
      </c>
    </row>
    <row r="7238" spans="1:18" x14ac:dyDescent="0.25">
      <c r="A7238" s="81">
        <v>7207</v>
      </c>
      <c r="B7238" s="93">
        <f t="shared" si="1571"/>
        <v>4.3222646572312877E-60</v>
      </c>
      <c r="C7238" s="178">
        <f t="shared" si="1572"/>
        <v>4.3125143725589861E-60</v>
      </c>
      <c r="D7238" s="165">
        <f t="shared" si="1573"/>
        <v>2.2558277767625785E-3</v>
      </c>
      <c r="E7238" s="166">
        <f t="shared" si="1583"/>
        <v>24.291375447755232</v>
      </c>
      <c r="F7238" s="167">
        <f t="shared" si="1584"/>
        <v>16.260006614904519</v>
      </c>
      <c r="G7238" s="167">
        <f t="shared" si="1574"/>
        <v>565068.12697033549</v>
      </c>
      <c r="H7238" s="167">
        <f t="shared" si="1575"/>
        <v>271299.98899881309</v>
      </c>
      <c r="I7238" s="168">
        <f t="shared" si="1576"/>
        <v>836368.11596914858</v>
      </c>
      <c r="J7238" s="168">
        <f t="shared" si="1578"/>
        <v>760351.28173073137</v>
      </c>
      <c r="K7238" s="94"/>
      <c r="L7238" s="265">
        <f t="shared" si="1577"/>
        <v>318716.35431879654</v>
      </c>
      <c r="M7238" s="265">
        <f>$G7238*NonHospFrac+theModel!$H7238*NonHospFrac</f>
        <v>517651.76165035204</v>
      </c>
      <c r="N7238" s="266">
        <f t="shared" si="1579"/>
        <v>836368.11596914858</v>
      </c>
      <c r="O7238" s="158"/>
      <c r="P7238" s="265">
        <f t="shared" si="1580"/>
        <v>289748.47783865448</v>
      </c>
      <c r="Q7238" s="265">
        <f t="shared" si="1581"/>
        <v>517650.20139973302</v>
      </c>
      <c r="R7238" s="266">
        <f t="shared" si="1582"/>
        <v>807398.6792383875</v>
      </c>
    </row>
    <row r="7239" spans="1:18" x14ac:dyDescent="0.25">
      <c r="A7239" s="81">
        <v>7208</v>
      </c>
      <c r="B7239" s="93">
        <f t="shared" si="1571"/>
        <v>4.2415227683720822E-60</v>
      </c>
      <c r="C7239" s="178">
        <f t="shared" si="1572"/>
        <v>4.2319546234954177E-60</v>
      </c>
      <c r="D7239" s="165">
        <f t="shared" si="1573"/>
        <v>2.2558277767625785E-3</v>
      </c>
      <c r="E7239" s="166">
        <f t="shared" si="1583"/>
        <v>24.291375447755232</v>
      </c>
      <c r="F7239" s="167">
        <f t="shared" si="1584"/>
        <v>16.26226244268128</v>
      </c>
      <c r="G7239" s="167">
        <f t="shared" si="1574"/>
        <v>565146.52154954884</v>
      </c>
      <c r="H7239" s="167">
        <f t="shared" si="1575"/>
        <v>271299.98899881309</v>
      </c>
      <c r="I7239" s="168">
        <f t="shared" si="1576"/>
        <v>836446.51054836193</v>
      </c>
      <c r="J7239" s="168">
        <f t="shared" si="1578"/>
        <v>760409.71798701352</v>
      </c>
      <c r="K7239" s="94"/>
      <c r="L7239" s="265">
        <f t="shared" si="1577"/>
        <v>318746.22828697891</v>
      </c>
      <c r="M7239" s="265">
        <f>$G7239*NonHospFrac+theModel!$H7239*NonHospFrac</f>
        <v>517700.2822613829</v>
      </c>
      <c r="N7239" s="266">
        <f t="shared" si="1579"/>
        <v>836446.51054836181</v>
      </c>
      <c r="O7239" s="158"/>
      <c r="P7239" s="265">
        <f t="shared" si="1580"/>
        <v>289770.74625157774</v>
      </c>
      <c r="Q7239" s="265">
        <f t="shared" si="1581"/>
        <v>517698.72201076389</v>
      </c>
      <c r="R7239" s="266">
        <f t="shared" si="1582"/>
        <v>807469.46826234157</v>
      </c>
    </row>
    <row r="7240" spans="1:18" x14ac:dyDescent="0.25">
      <c r="A7240" s="81">
        <v>7209</v>
      </c>
      <c r="B7240" s="93">
        <f t="shared" si="1571"/>
        <v>4.1622891750786385E-60</v>
      </c>
      <c r="C7240" s="178">
        <f t="shared" si="1572"/>
        <v>4.152899767542578E-60</v>
      </c>
      <c r="D7240" s="165">
        <f t="shared" si="1573"/>
        <v>2.2558277767625785E-3</v>
      </c>
      <c r="E7240" s="166">
        <f t="shared" si="1583"/>
        <v>24.291375447755232</v>
      </c>
      <c r="F7240" s="167">
        <f t="shared" si="1584"/>
        <v>16.264518270458041</v>
      </c>
      <c r="G7240" s="167">
        <f t="shared" si="1574"/>
        <v>565224.91612876218</v>
      </c>
      <c r="H7240" s="167">
        <f t="shared" si="1575"/>
        <v>271299.98899881309</v>
      </c>
      <c r="I7240" s="168">
        <f t="shared" si="1576"/>
        <v>836524.90512757527</v>
      </c>
      <c r="J7240" s="168">
        <f t="shared" si="1578"/>
        <v>760468.15186131874</v>
      </c>
      <c r="K7240" s="94"/>
      <c r="L7240" s="265">
        <f t="shared" si="1577"/>
        <v>318776.10225516139</v>
      </c>
      <c r="M7240" s="265">
        <f>$G7240*NonHospFrac+theModel!$H7240*NonHospFrac</f>
        <v>517748.80287241389</v>
      </c>
      <c r="N7240" s="266">
        <f t="shared" si="1579"/>
        <v>836524.90512757527</v>
      </c>
      <c r="O7240" s="158"/>
      <c r="P7240" s="265">
        <f t="shared" si="1580"/>
        <v>289793.01375679672</v>
      </c>
      <c r="Q7240" s="265">
        <f t="shared" si="1581"/>
        <v>517747.24262179487</v>
      </c>
      <c r="R7240" s="266">
        <f t="shared" si="1582"/>
        <v>807540.25637859153</v>
      </c>
    </row>
    <row r="7241" spans="1:18" x14ac:dyDescent="0.25">
      <c r="A7241" s="81">
        <v>7210</v>
      </c>
      <c r="B7241" s="93">
        <f t="shared" si="1571"/>
        <v>4.084535701697082E-60</v>
      </c>
      <c r="C7241" s="178">
        <f t="shared" si="1572"/>
        <v>4.0753216926060153E-60</v>
      </c>
      <c r="D7241" s="165">
        <f t="shared" si="1573"/>
        <v>2.2558277767625785E-3</v>
      </c>
      <c r="E7241" s="166">
        <f t="shared" si="1583"/>
        <v>24.291375447755232</v>
      </c>
      <c r="F7241" s="167">
        <f t="shared" si="1584"/>
        <v>16.266774098234801</v>
      </c>
      <c r="G7241" s="167">
        <f t="shared" si="1574"/>
        <v>565303.31070797553</v>
      </c>
      <c r="H7241" s="167">
        <f t="shared" si="1575"/>
        <v>271299.98899881309</v>
      </c>
      <c r="I7241" s="168">
        <f t="shared" si="1576"/>
        <v>836603.29970678862</v>
      </c>
      <c r="J7241" s="168">
        <f t="shared" si="1578"/>
        <v>760526.58335374424</v>
      </c>
      <c r="K7241" s="94"/>
      <c r="L7241" s="265">
        <f t="shared" si="1577"/>
        <v>318805.97622334375</v>
      </c>
      <c r="M7241" s="265">
        <f>$G7241*NonHospFrac+theModel!$H7241*NonHospFrac</f>
        <v>517797.32348344487</v>
      </c>
      <c r="N7241" s="266">
        <f t="shared" si="1579"/>
        <v>836603.29970678862</v>
      </c>
      <c r="O7241" s="158"/>
      <c r="P7241" s="265">
        <f t="shared" si="1580"/>
        <v>289815.2803543483</v>
      </c>
      <c r="Q7241" s="265">
        <f t="shared" si="1581"/>
        <v>517795.76323282585</v>
      </c>
      <c r="R7241" s="266">
        <f t="shared" si="1582"/>
        <v>807611.04358717415</v>
      </c>
    </row>
    <row r="7242" spans="1:18" x14ac:dyDescent="0.25">
      <c r="A7242" s="81">
        <v>7211</v>
      </c>
      <c r="B7242" s="93">
        <f t="shared" si="1571"/>
        <v>4.0082346989076926E-60</v>
      </c>
      <c r="C7242" s="178">
        <f t="shared" si="1572"/>
        <v>3.9991928117381131E-60</v>
      </c>
      <c r="D7242" s="165">
        <f t="shared" si="1573"/>
        <v>2.2558277767625785E-3</v>
      </c>
      <c r="E7242" s="166">
        <f t="shared" si="1583"/>
        <v>24.291375447755232</v>
      </c>
      <c r="F7242" s="167">
        <f t="shared" si="1584"/>
        <v>16.269029926011562</v>
      </c>
      <c r="G7242" s="167">
        <f t="shared" si="1574"/>
        <v>565381.70528718887</v>
      </c>
      <c r="H7242" s="167">
        <f t="shared" si="1575"/>
        <v>271299.98899881309</v>
      </c>
      <c r="I7242" s="168">
        <f t="shared" si="1576"/>
        <v>836681.69428600196</v>
      </c>
      <c r="J7242" s="168">
        <f t="shared" si="1578"/>
        <v>760585.01246438711</v>
      </c>
      <c r="K7242" s="94"/>
      <c r="L7242" s="265">
        <f t="shared" si="1577"/>
        <v>318835.85019152611</v>
      </c>
      <c r="M7242" s="265">
        <f>$G7242*NonHospFrac+theModel!$H7242*NonHospFrac</f>
        <v>517845.84409447585</v>
      </c>
      <c r="N7242" s="266">
        <f t="shared" si="1579"/>
        <v>836681.69428600196</v>
      </c>
      <c r="O7242" s="158"/>
      <c r="P7242" s="265">
        <f t="shared" si="1580"/>
        <v>289837.54604426952</v>
      </c>
      <c r="Q7242" s="265">
        <f t="shared" si="1581"/>
        <v>517844.28384385683</v>
      </c>
      <c r="R7242" s="266">
        <f t="shared" si="1582"/>
        <v>807681.82988812635</v>
      </c>
    </row>
    <row r="7243" spans="1:18" x14ac:dyDescent="0.25">
      <c r="A7243" s="81">
        <v>7212</v>
      </c>
      <c r="B7243" s="93">
        <f t="shared" si="1571"/>
        <v>3.9333590338927403E-60</v>
      </c>
      <c r="C7243" s="178">
        <f t="shared" si="1572"/>
        <v>3.9244860533281048E-60</v>
      </c>
      <c r="D7243" s="165">
        <f t="shared" si="1573"/>
        <v>2.2558277767625785E-3</v>
      </c>
      <c r="E7243" s="166">
        <f t="shared" si="1583"/>
        <v>24.291375447755232</v>
      </c>
      <c r="F7243" s="167">
        <f t="shared" si="1584"/>
        <v>16.271285753788323</v>
      </c>
      <c r="G7243" s="167">
        <f t="shared" si="1574"/>
        <v>565460.09986640234</v>
      </c>
      <c r="H7243" s="167">
        <f t="shared" si="1575"/>
        <v>271299.98899881309</v>
      </c>
      <c r="I7243" s="168">
        <f t="shared" si="1576"/>
        <v>836760.08886521542</v>
      </c>
      <c r="J7243" s="168">
        <f t="shared" si="1578"/>
        <v>760643.43919334444</v>
      </c>
      <c r="K7243" s="94"/>
      <c r="L7243" s="265">
        <f t="shared" si="1577"/>
        <v>318865.7241597086</v>
      </c>
      <c r="M7243" s="265">
        <f>$G7243*NonHospFrac+theModel!$H7243*NonHospFrac</f>
        <v>517894.36470550683</v>
      </c>
      <c r="N7243" s="266">
        <f t="shared" si="1579"/>
        <v>836760.08886521542</v>
      </c>
      <c r="O7243" s="158"/>
      <c r="P7243" s="265">
        <f t="shared" si="1580"/>
        <v>289859.81082659744</v>
      </c>
      <c r="Q7243" s="265">
        <f t="shared" si="1581"/>
        <v>517892.80445488781</v>
      </c>
      <c r="R7243" s="266">
        <f t="shared" si="1582"/>
        <v>807752.61528148525</v>
      </c>
    </row>
    <row r="7244" spans="1:18" x14ac:dyDescent="0.25">
      <c r="A7244" s="81">
        <v>7213</v>
      </c>
      <c r="B7244" s="93">
        <f t="shared" si="1571"/>
        <v>3.8598820806879921E-60</v>
      </c>
      <c r="C7244" s="178">
        <f t="shared" si="1572"/>
        <v>3.851174851475348E-60</v>
      </c>
      <c r="D7244" s="165">
        <f t="shared" si="1573"/>
        <v>2.2558277767625785E-3</v>
      </c>
      <c r="E7244" s="166">
        <f t="shared" si="1583"/>
        <v>24.291375447755232</v>
      </c>
      <c r="F7244" s="167">
        <f t="shared" si="1584"/>
        <v>16.273541581565084</v>
      </c>
      <c r="G7244" s="167">
        <f t="shared" si="1574"/>
        <v>565538.49444561568</v>
      </c>
      <c r="H7244" s="167">
        <f t="shared" si="1575"/>
        <v>271299.98899881309</v>
      </c>
      <c r="I7244" s="168">
        <f t="shared" si="1576"/>
        <v>836838.48344442877</v>
      </c>
      <c r="J7244" s="168">
        <f t="shared" si="1578"/>
        <v>760701.86354071321</v>
      </c>
      <c r="K7244" s="94"/>
      <c r="L7244" s="265">
        <f t="shared" si="1577"/>
        <v>318895.59812789096</v>
      </c>
      <c r="M7244" s="265">
        <f>$G7244*NonHospFrac+theModel!$H7244*NonHospFrac</f>
        <v>517942.88531653781</v>
      </c>
      <c r="N7244" s="266">
        <f t="shared" si="1579"/>
        <v>836838.48344442877</v>
      </c>
      <c r="O7244" s="158"/>
      <c r="P7244" s="265">
        <f t="shared" si="1580"/>
        <v>289882.07470136893</v>
      </c>
      <c r="Q7244" s="265">
        <f t="shared" si="1581"/>
        <v>517941.32506591879</v>
      </c>
      <c r="R7244" s="266">
        <f t="shared" si="1582"/>
        <v>807823.39976728777</v>
      </c>
    </row>
    <row r="7245" spans="1:18" x14ac:dyDescent="0.25">
      <c r="A7245" s="81">
        <v>7214</v>
      </c>
      <c r="B7245" s="93">
        <f t="shared" si="1571"/>
        <v>3.7877777107144546E-60</v>
      </c>
      <c r="C7245" s="178">
        <f t="shared" si="1572"/>
        <v>3.7792331365424227E-60</v>
      </c>
      <c r="D7245" s="165">
        <f t="shared" si="1573"/>
        <v>2.2558277767625785E-3</v>
      </c>
      <c r="E7245" s="166">
        <f t="shared" si="1583"/>
        <v>24.291375447755232</v>
      </c>
      <c r="F7245" s="167">
        <f t="shared" si="1584"/>
        <v>16.275797409341845</v>
      </c>
      <c r="G7245" s="167">
        <f t="shared" si="1574"/>
        <v>565616.88902482903</v>
      </c>
      <c r="H7245" s="167">
        <f t="shared" si="1575"/>
        <v>271299.98899881309</v>
      </c>
      <c r="I7245" s="168">
        <f t="shared" si="1576"/>
        <v>836916.87802364212</v>
      </c>
      <c r="J7245" s="168">
        <f t="shared" si="1578"/>
        <v>760760.28550659062</v>
      </c>
      <c r="K7245" s="94"/>
      <c r="L7245" s="265">
        <f t="shared" si="1577"/>
        <v>318925.47209607338</v>
      </c>
      <c r="M7245" s="265">
        <f>$G7245*NonHospFrac+theModel!$H7245*NonHospFrac</f>
        <v>517991.40592756867</v>
      </c>
      <c r="N7245" s="266">
        <f t="shared" si="1579"/>
        <v>836916.87802364212</v>
      </c>
      <c r="O7245" s="158"/>
      <c r="P7245" s="265">
        <f t="shared" si="1580"/>
        <v>289904.3376686211</v>
      </c>
      <c r="Q7245" s="265">
        <f t="shared" si="1581"/>
        <v>517989.84567694966</v>
      </c>
      <c r="R7245" s="266">
        <f t="shared" si="1582"/>
        <v>807894.18334557069</v>
      </c>
    </row>
    <row r="7246" spans="1:18" x14ac:dyDescent="0.25">
      <c r="A7246" s="81">
        <v>7215</v>
      </c>
      <c r="B7246" s="93">
        <f t="shared" si="1571"/>
        <v>3.7170202834869904E-60</v>
      </c>
      <c r="C7246" s="178">
        <f t="shared" si="1572"/>
        <v>3.7086353258847103E-60</v>
      </c>
      <c r="D7246" s="165">
        <f t="shared" si="1573"/>
        <v>2.2558277767625785E-3</v>
      </c>
      <c r="E7246" s="166">
        <f t="shared" si="1583"/>
        <v>24.291375447755232</v>
      </c>
      <c r="F7246" s="167">
        <f t="shared" si="1584"/>
        <v>16.278053237118606</v>
      </c>
      <c r="G7246" s="167">
        <f t="shared" si="1574"/>
        <v>565695.28360404237</v>
      </c>
      <c r="H7246" s="167">
        <f t="shared" si="1575"/>
        <v>271299.98899881309</v>
      </c>
      <c r="I7246" s="168">
        <f t="shared" si="1576"/>
        <v>836995.27260285546</v>
      </c>
      <c r="J7246" s="168">
        <f t="shared" si="1578"/>
        <v>760818.70509107364</v>
      </c>
      <c r="K7246" s="94"/>
      <c r="L7246" s="265">
        <f t="shared" si="1577"/>
        <v>318955.34606425581</v>
      </c>
      <c r="M7246" s="265">
        <f>$G7246*NonHospFrac+theModel!$H7246*NonHospFrac</f>
        <v>518039.92653859966</v>
      </c>
      <c r="N7246" s="266">
        <f t="shared" si="1579"/>
        <v>836995.27260285546</v>
      </c>
      <c r="O7246" s="158"/>
      <c r="P7246" s="265">
        <f t="shared" si="1580"/>
        <v>289926.59972839092</v>
      </c>
      <c r="Q7246" s="265">
        <f t="shared" si="1581"/>
        <v>518038.36628798064</v>
      </c>
      <c r="R7246" s="266">
        <f t="shared" si="1582"/>
        <v>807964.9660163715</v>
      </c>
    </row>
    <row r="7247" spans="1:18" x14ac:dyDescent="0.25">
      <c r="A7247" s="81">
        <v>7216</v>
      </c>
      <c r="B7247" s="93">
        <f t="shared" si="1571"/>
        <v>3.6475846374964994E-60</v>
      </c>
      <c r="C7247" s="178">
        <f t="shared" si="1572"/>
        <v>3.6393563147531425E-60</v>
      </c>
      <c r="D7247" s="165">
        <f t="shared" si="1573"/>
        <v>2.2558277767625785E-3</v>
      </c>
      <c r="E7247" s="166">
        <f t="shared" si="1583"/>
        <v>24.291375447755232</v>
      </c>
      <c r="F7247" s="167">
        <f t="shared" si="1584"/>
        <v>16.280309064895366</v>
      </c>
      <c r="G7247" s="167">
        <f t="shared" si="1574"/>
        <v>565773.67818325572</v>
      </c>
      <c r="H7247" s="167">
        <f t="shared" si="1575"/>
        <v>271299.98899881309</v>
      </c>
      <c r="I7247" s="168">
        <f t="shared" si="1576"/>
        <v>837073.66718206881</v>
      </c>
      <c r="J7247" s="168">
        <f t="shared" si="1578"/>
        <v>760877.12229425937</v>
      </c>
      <c r="K7247" s="94"/>
      <c r="L7247" s="265">
        <f t="shared" si="1577"/>
        <v>318985.22003243817</v>
      </c>
      <c r="M7247" s="265">
        <f>$G7247*NonHospFrac+theModel!$H7247*NonHospFrac</f>
        <v>518088.44714963064</v>
      </c>
      <c r="N7247" s="266">
        <f t="shared" si="1579"/>
        <v>837073.66718206881</v>
      </c>
      <c r="O7247" s="158"/>
      <c r="P7247" s="265">
        <f t="shared" si="1580"/>
        <v>289948.86088071531</v>
      </c>
      <c r="Q7247" s="265">
        <f t="shared" si="1581"/>
        <v>518086.88689901162</v>
      </c>
      <c r="R7247" s="266">
        <f t="shared" si="1582"/>
        <v>808035.74777972698</v>
      </c>
    </row>
    <row r="7248" spans="1:18" x14ac:dyDescent="0.25">
      <c r="A7248" s="81">
        <v>7217</v>
      </c>
      <c r="B7248" s="93">
        <f t="shared" si="1571"/>
        <v>3.5794460812624295E-60</v>
      </c>
      <c r="C7248" s="178">
        <f t="shared" si="1572"/>
        <v>3.5713714673668938E-60</v>
      </c>
      <c r="D7248" s="165">
        <f t="shared" si="1573"/>
        <v>2.2558277767625785E-3</v>
      </c>
      <c r="E7248" s="166">
        <f t="shared" si="1583"/>
        <v>24.291375447755232</v>
      </c>
      <c r="F7248" s="167">
        <f t="shared" si="1584"/>
        <v>16.282564892672127</v>
      </c>
      <c r="G7248" s="167">
        <f t="shared" si="1574"/>
        <v>565852.07276246906</v>
      </c>
      <c r="H7248" s="167">
        <f t="shared" si="1575"/>
        <v>271299.98899881309</v>
      </c>
      <c r="I7248" s="168">
        <f t="shared" si="1576"/>
        <v>837152.06176128215</v>
      </c>
      <c r="J7248" s="168">
        <f t="shared" si="1578"/>
        <v>760935.5371162449</v>
      </c>
      <c r="K7248" s="94"/>
      <c r="L7248" s="265">
        <f t="shared" si="1577"/>
        <v>319015.09400062053</v>
      </c>
      <c r="M7248" s="265">
        <f>$G7248*NonHospFrac+theModel!$H7248*NonHospFrac</f>
        <v>518136.9677606615</v>
      </c>
      <c r="N7248" s="266">
        <f t="shared" si="1579"/>
        <v>837152.06176128204</v>
      </c>
      <c r="O7248" s="158"/>
      <c r="P7248" s="265">
        <f t="shared" si="1580"/>
        <v>289971.12112563127</v>
      </c>
      <c r="Q7248" s="265">
        <f t="shared" si="1581"/>
        <v>518135.40751004248</v>
      </c>
      <c r="R7248" s="266">
        <f t="shared" si="1582"/>
        <v>808106.52863567369</v>
      </c>
    </row>
    <row r="7249" spans="1:18" x14ac:dyDescent="0.25">
      <c r="A7249" s="81">
        <v>7218</v>
      </c>
      <c r="B7249" s="93">
        <f t="shared" si="1571"/>
        <v>3.5125803845524219E-60</v>
      </c>
      <c r="C7249" s="178">
        <f t="shared" si="1572"/>
        <v>3.5046566081528373E-60</v>
      </c>
      <c r="D7249" s="165">
        <f t="shared" si="1573"/>
        <v>2.2558277767625785E-3</v>
      </c>
      <c r="E7249" s="166">
        <f t="shared" si="1583"/>
        <v>24.291375447755232</v>
      </c>
      <c r="F7249" s="167">
        <f t="shared" si="1584"/>
        <v>16.284820720448888</v>
      </c>
      <c r="G7249" s="167">
        <f t="shared" si="1574"/>
        <v>565930.46734168241</v>
      </c>
      <c r="H7249" s="167">
        <f t="shared" si="1575"/>
        <v>271299.98899881309</v>
      </c>
      <c r="I7249" s="168">
        <f t="shared" si="1576"/>
        <v>837230.4563404955</v>
      </c>
      <c r="J7249" s="168">
        <f t="shared" si="1578"/>
        <v>760993.94955712731</v>
      </c>
      <c r="K7249" s="94"/>
      <c r="L7249" s="265">
        <f t="shared" si="1577"/>
        <v>319044.96796880296</v>
      </c>
      <c r="M7249" s="265">
        <f>$G7249*NonHospFrac+theModel!$H7249*NonHospFrac</f>
        <v>518185.48837169248</v>
      </c>
      <c r="N7249" s="266">
        <f t="shared" si="1579"/>
        <v>837230.4563404955</v>
      </c>
      <c r="O7249" s="158"/>
      <c r="P7249" s="265">
        <f t="shared" si="1580"/>
        <v>289993.38046317588</v>
      </c>
      <c r="Q7249" s="265">
        <f t="shared" si="1581"/>
        <v>518183.92812107346</v>
      </c>
      <c r="R7249" s="266">
        <f t="shared" si="1582"/>
        <v>808177.30858424935</v>
      </c>
    </row>
    <row r="7250" spans="1:18" x14ac:dyDescent="0.25">
      <c r="A7250" s="81">
        <v>7219</v>
      </c>
      <c r="B7250" s="93">
        <f t="shared" si="1571"/>
        <v>3.4469637697659887E-60</v>
      </c>
      <c r="C7250" s="178">
        <f t="shared" si="1572"/>
        <v>3.4391880131486564E-60</v>
      </c>
      <c r="D7250" s="165">
        <f t="shared" si="1573"/>
        <v>2.2558277767625785E-3</v>
      </c>
      <c r="E7250" s="166">
        <f t="shared" si="1583"/>
        <v>24.291375447755232</v>
      </c>
      <c r="F7250" s="167">
        <f t="shared" si="1584"/>
        <v>16.287076548225649</v>
      </c>
      <c r="G7250" s="167">
        <f t="shared" si="1574"/>
        <v>566008.86192089587</v>
      </c>
      <c r="H7250" s="167">
        <f t="shared" si="1575"/>
        <v>271299.98899881309</v>
      </c>
      <c r="I7250" s="168">
        <f t="shared" si="1576"/>
        <v>837308.85091970896</v>
      </c>
      <c r="J7250" s="168">
        <f t="shared" si="1578"/>
        <v>761052.35961700371</v>
      </c>
      <c r="K7250" s="94"/>
      <c r="L7250" s="265">
        <f t="shared" si="1577"/>
        <v>319074.84193698538</v>
      </c>
      <c r="M7250" s="265">
        <f>$G7250*NonHospFrac+theModel!$H7250*NonHospFrac</f>
        <v>518234.00898272358</v>
      </c>
      <c r="N7250" s="266">
        <f t="shared" si="1579"/>
        <v>837308.85091970896</v>
      </c>
      <c r="O7250" s="158"/>
      <c r="P7250" s="265">
        <f t="shared" si="1580"/>
        <v>290015.63889338612</v>
      </c>
      <c r="Q7250" s="265">
        <f t="shared" si="1581"/>
        <v>518232.44873210456</v>
      </c>
      <c r="R7250" s="266">
        <f t="shared" si="1582"/>
        <v>808248.08762549073</v>
      </c>
    </row>
    <row r="7251" spans="1:18" x14ac:dyDescent="0.25">
      <c r="A7251" s="81">
        <v>7220</v>
      </c>
      <c r="B7251" s="93">
        <f t="shared" si="1571"/>
        <v>3.38257290347914E-60</v>
      </c>
      <c r="C7251" s="178">
        <f t="shared" si="1572"/>
        <v>3.3749424015665476E-60</v>
      </c>
      <c r="D7251" s="165">
        <f t="shared" si="1573"/>
        <v>2.2558277767625785E-3</v>
      </c>
      <c r="E7251" s="166">
        <f t="shared" si="1583"/>
        <v>24.291375447755232</v>
      </c>
      <c r="F7251" s="167">
        <f t="shared" si="1584"/>
        <v>16.28933237600241</v>
      </c>
      <c r="G7251" s="167">
        <f t="shared" si="1574"/>
        <v>566087.25650010922</v>
      </c>
      <c r="H7251" s="167">
        <f t="shared" si="1575"/>
        <v>271299.98899881309</v>
      </c>
      <c r="I7251" s="168">
        <f t="shared" si="1576"/>
        <v>837387.2454989223</v>
      </c>
      <c r="J7251" s="168">
        <f t="shared" si="1578"/>
        <v>761110.76729597105</v>
      </c>
      <c r="K7251" s="94"/>
      <c r="L7251" s="265">
        <f t="shared" si="1577"/>
        <v>319104.7159051678</v>
      </c>
      <c r="M7251" s="265">
        <f>$G7251*NonHospFrac+theModel!$H7251*NonHospFrac</f>
        <v>518282.52959375444</v>
      </c>
      <c r="N7251" s="266">
        <f t="shared" si="1579"/>
        <v>837387.24549892219</v>
      </c>
      <c r="O7251" s="158"/>
      <c r="P7251" s="265">
        <f t="shared" si="1580"/>
        <v>290037.89641629887</v>
      </c>
      <c r="Q7251" s="265">
        <f t="shared" si="1581"/>
        <v>518280.96934313542</v>
      </c>
      <c r="R7251" s="266">
        <f t="shared" si="1582"/>
        <v>808318.86575943429</v>
      </c>
    </row>
    <row r="7252" spans="1:18" x14ac:dyDescent="0.25">
      <c r="A7252" s="81">
        <v>7221</v>
      </c>
      <c r="B7252" s="93">
        <f t="shared" si="1571"/>
        <v>3.3193848881469593E-60</v>
      </c>
      <c r="C7252" s="178">
        <f t="shared" si="1572"/>
        <v>3.3118969275145117E-60</v>
      </c>
      <c r="D7252" s="165">
        <f t="shared" si="1573"/>
        <v>2.2558277767625785E-3</v>
      </c>
      <c r="E7252" s="166">
        <f t="shared" si="1583"/>
        <v>24.291375447755232</v>
      </c>
      <c r="F7252" s="167">
        <f t="shared" si="1584"/>
        <v>16.29158820377917</v>
      </c>
      <c r="G7252" s="167">
        <f t="shared" si="1574"/>
        <v>566165.65107932256</v>
      </c>
      <c r="H7252" s="167">
        <f t="shared" si="1575"/>
        <v>271299.98899881309</v>
      </c>
      <c r="I7252" s="168">
        <f t="shared" si="1576"/>
        <v>837465.64007813565</v>
      </c>
      <c r="J7252" s="168">
        <f t="shared" si="1578"/>
        <v>761169.17259412631</v>
      </c>
      <c r="K7252" s="94"/>
      <c r="L7252" s="265">
        <f t="shared" si="1577"/>
        <v>319134.58987335023</v>
      </c>
      <c r="M7252" s="265">
        <f>$G7252*NonHospFrac+theModel!$H7252*NonHospFrac</f>
        <v>518331.05020478542</v>
      </c>
      <c r="N7252" s="266">
        <f t="shared" si="1579"/>
        <v>837465.64007813565</v>
      </c>
      <c r="O7252" s="158"/>
      <c r="P7252" s="265">
        <f t="shared" si="1580"/>
        <v>290060.15303195117</v>
      </c>
      <c r="Q7252" s="265">
        <f t="shared" si="1581"/>
        <v>518329.48995416641</v>
      </c>
      <c r="R7252" s="266">
        <f t="shared" si="1582"/>
        <v>808389.64298611763</v>
      </c>
    </row>
    <row r="7253" spans="1:18" x14ac:dyDescent="0.25">
      <c r="A7253" s="81">
        <v>7222</v>
      </c>
      <c r="B7253" s="93">
        <f t="shared" si="1571"/>
        <v>3.2573772539611866E-60</v>
      </c>
      <c r="C7253" s="178">
        <f t="shared" si="1572"/>
        <v>3.2500291718723066E-60</v>
      </c>
      <c r="D7253" s="165">
        <f t="shared" si="1573"/>
        <v>2.2558277767625785E-3</v>
      </c>
      <c r="E7253" s="166">
        <f t="shared" si="1583"/>
        <v>24.291375447755232</v>
      </c>
      <c r="F7253" s="167">
        <f t="shared" si="1584"/>
        <v>16.293844031555931</v>
      </c>
      <c r="G7253" s="167">
        <f t="shared" si="1574"/>
        <v>566244.04565853591</v>
      </c>
      <c r="H7253" s="167">
        <f t="shared" si="1575"/>
        <v>271299.98899881309</v>
      </c>
      <c r="I7253" s="168">
        <f t="shared" si="1576"/>
        <v>837544.034657349</v>
      </c>
      <c r="J7253" s="168">
        <f t="shared" si="1578"/>
        <v>761227.57551156671</v>
      </c>
      <c r="K7253" s="94"/>
      <c r="L7253" s="265">
        <f t="shared" si="1577"/>
        <v>319164.46384153259</v>
      </c>
      <c r="M7253" s="265">
        <f>$G7253*NonHospFrac+theModel!$H7253*NonHospFrac</f>
        <v>518379.57081581641</v>
      </c>
      <c r="N7253" s="266">
        <f t="shared" si="1579"/>
        <v>837544.034657349</v>
      </c>
      <c r="O7253" s="158"/>
      <c r="P7253" s="265">
        <f t="shared" si="1580"/>
        <v>290082.40874037996</v>
      </c>
      <c r="Q7253" s="265">
        <f t="shared" si="1581"/>
        <v>518378.01056519739</v>
      </c>
      <c r="R7253" s="266">
        <f t="shared" si="1582"/>
        <v>808460.41930557741</v>
      </c>
    </row>
    <row r="7254" spans="1:18" x14ac:dyDescent="0.25">
      <c r="A7254" s="81">
        <v>7223</v>
      </c>
      <c r="B7254" s="93">
        <f t="shared" si="1571"/>
        <v>3.1965279508599017E-60</v>
      </c>
      <c r="C7254" s="178">
        <f t="shared" si="1572"/>
        <v>3.1893171343191538E-60</v>
      </c>
      <c r="D7254" s="165">
        <f t="shared" si="1573"/>
        <v>2.2558277767625785E-3</v>
      </c>
      <c r="E7254" s="166">
        <f t="shared" si="1583"/>
        <v>24.291375447755232</v>
      </c>
      <c r="F7254" s="167">
        <f t="shared" si="1584"/>
        <v>16.296099859332692</v>
      </c>
      <c r="G7254" s="167">
        <f t="shared" si="1574"/>
        <v>566322.44023774925</v>
      </c>
      <c r="H7254" s="167">
        <f t="shared" si="1575"/>
        <v>271299.98899881309</v>
      </c>
      <c r="I7254" s="168">
        <f t="shared" si="1576"/>
        <v>837622.42923656234</v>
      </c>
      <c r="J7254" s="168">
        <f t="shared" si="1578"/>
        <v>761285.97604838922</v>
      </c>
      <c r="K7254" s="94"/>
      <c r="L7254" s="265">
        <f t="shared" si="1577"/>
        <v>319194.33780971495</v>
      </c>
      <c r="M7254" s="265">
        <f>$G7254*NonHospFrac+theModel!$H7254*NonHospFrac</f>
        <v>518428.09142684727</v>
      </c>
      <c r="N7254" s="266">
        <f t="shared" si="1579"/>
        <v>837622.42923656222</v>
      </c>
      <c r="O7254" s="158"/>
      <c r="P7254" s="265">
        <f t="shared" si="1580"/>
        <v>290104.66354162229</v>
      </c>
      <c r="Q7254" s="265">
        <f t="shared" si="1581"/>
        <v>518426.53117622825</v>
      </c>
      <c r="R7254" s="266">
        <f t="shared" si="1582"/>
        <v>808531.19471785054</v>
      </c>
    </row>
    <row r="7255" spans="1:18" x14ac:dyDescent="0.25">
      <c r="A7255" s="81">
        <v>7224</v>
      </c>
      <c r="B7255" s="93">
        <f t="shared" si="1571"/>
        <v>3.1368153406864651E-60</v>
      </c>
      <c r="C7255" s="178">
        <f t="shared" si="1572"/>
        <v>3.1297392255103697E-60</v>
      </c>
      <c r="D7255" s="165">
        <f t="shared" si="1573"/>
        <v>2.2558277767625785E-3</v>
      </c>
      <c r="E7255" s="166">
        <f t="shared" si="1583"/>
        <v>24.291375447755232</v>
      </c>
      <c r="F7255" s="167">
        <f t="shared" si="1584"/>
        <v>16.298355687109453</v>
      </c>
      <c r="G7255" s="167">
        <f t="shared" si="1574"/>
        <v>566400.8348169626</v>
      </c>
      <c r="H7255" s="167">
        <f t="shared" si="1575"/>
        <v>271299.98899881309</v>
      </c>
      <c r="I7255" s="168">
        <f t="shared" si="1576"/>
        <v>837700.82381577569</v>
      </c>
      <c r="J7255" s="168">
        <f t="shared" si="1578"/>
        <v>761344.3742046908</v>
      </c>
      <c r="K7255" s="94"/>
      <c r="L7255" s="265">
        <f t="shared" si="1577"/>
        <v>319224.21177789738</v>
      </c>
      <c r="M7255" s="265">
        <f>$G7255*NonHospFrac+theModel!$H7255*NonHospFrac</f>
        <v>518476.61203787825</v>
      </c>
      <c r="N7255" s="266">
        <f t="shared" si="1579"/>
        <v>837700.82381577557</v>
      </c>
      <c r="O7255" s="158"/>
      <c r="P7255" s="265">
        <f t="shared" si="1580"/>
        <v>290126.91743571515</v>
      </c>
      <c r="Q7255" s="265">
        <f t="shared" si="1581"/>
        <v>518475.05178725923</v>
      </c>
      <c r="R7255" s="266">
        <f t="shared" si="1582"/>
        <v>808601.96922297438</v>
      </c>
    </row>
    <row r="7256" spans="1:18" x14ac:dyDescent="0.25">
      <c r="A7256" s="81">
        <v>7225</v>
      </c>
      <c r="B7256" s="93">
        <f t="shared" si="1571"/>
        <v>3.0782181894949418E-60</v>
      </c>
      <c r="C7256" s="178">
        <f t="shared" si="1572"/>
        <v>3.071274259400143E-60</v>
      </c>
      <c r="D7256" s="165">
        <f t="shared" si="1573"/>
        <v>2.2558277767625785E-3</v>
      </c>
      <c r="E7256" s="166">
        <f t="shared" si="1583"/>
        <v>24.291375447755232</v>
      </c>
      <c r="F7256" s="167">
        <f t="shared" si="1584"/>
        <v>16.300611514886214</v>
      </c>
      <c r="G7256" s="167">
        <f t="shared" si="1574"/>
        <v>566479.22939617594</v>
      </c>
      <c r="H7256" s="167">
        <f t="shared" si="1575"/>
        <v>271299.98899881309</v>
      </c>
      <c r="I7256" s="168">
        <f t="shared" si="1576"/>
        <v>837779.21839498903</v>
      </c>
      <c r="J7256" s="168">
        <f t="shared" si="1578"/>
        <v>761402.76998056867</v>
      </c>
      <c r="K7256" s="94"/>
      <c r="L7256" s="265">
        <f t="shared" si="1577"/>
        <v>319254.0857460798</v>
      </c>
      <c r="M7256" s="265">
        <f>$G7256*NonHospFrac+theModel!$H7256*NonHospFrac</f>
        <v>518525.13264890923</v>
      </c>
      <c r="N7256" s="266">
        <f t="shared" si="1579"/>
        <v>837779.21839498903</v>
      </c>
      <c r="O7256" s="158"/>
      <c r="P7256" s="265">
        <f t="shared" si="1580"/>
        <v>290149.17042269546</v>
      </c>
      <c r="Q7256" s="265">
        <f t="shared" si="1581"/>
        <v>518523.57239829021</v>
      </c>
      <c r="R7256" s="266">
        <f t="shared" si="1582"/>
        <v>808672.74282098562</v>
      </c>
    </row>
    <row r="7257" spans="1:18" x14ac:dyDescent="0.25">
      <c r="A7257" s="81">
        <v>7226</v>
      </c>
      <c r="B7257" s="93">
        <f t="shared" si="1571"/>
        <v>3.0207156599993454E-60</v>
      </c>
      <c r="C7257" s="178">
        <f t="shared" si="1572"/>
        <v>3.013901445707817E-60</v>
      </c>
      <c r="D7257" s="165">
        <f t="shared" si="1573"/>
        <v>2.2558277767625785E-3</v>
      </c>
      <c r="E7257" s="166">
        <f t="shared" si="1583"/>
        <v>24.291375447755232</v>
      </c>
      <c r="F7257" s="167">
        <f t="shared" si="1584"/>
        <v>16.302867342662974</v>
      </c>
      <c r="G7257" s="167">
        <f t="shared" si="1574"/>
        <v>566557.62397538929</v>
      </c>
      <c r="H7257" s="167">
        <f t="shared" si="1575"/>
        <v>271299.98899881309</v>
      </c>
      <c r="I7257" s="168">
        <f t="shared" si="1576"/>
        <v>837857.61297420238</v>
      </c>
      <c r="J7257" s="168">
        <f t="shared" si="1578"/>
        <v>761461.16337611969</v>
      </c>
      <c r="K7257" s="94"/>
      <c r="L7257" s="265">
        <f t="shared" si="1577"/>
        <v>319283.95971426216</v>
      </c>
      <c r="M7257" s="265">
        <f>$G7257*NonHospFrac+theModel!$H7257*NonHospFrac</f>
        <v>518573.65325994021</v>
      </c>
      <c r="N7257" s="266">
        <f t="shared" si="1579"/>
        <v>837857.61297420238</v>
      </c>
      <c r="O7257" s="158"/>
      <c r="P7257" s="265">
        <f t="shared" si="1580"/>
        <v>290171.42250260018</v>
      </c>
      <c r="Q7257" s="265">
        <f t="shared" si="1581"/>
        <v>518572.09300932119</v>
      </c>
      <c r="R7257" s="266">
        <f t="shared" si="1582"/>
        <v>808743.51551192137</v>
      </c>
    </row>
    <row r="7258" spans="1:18" x14ac:dyDescent="0.25">
      <c r="A7258" s="81">
        <v>7227</v>
      </c>
      <c r="B7258" s="93">
        <f t="shared" si="1571"/>
        <v>2.9642873041634197E-60</v>
      </c>
      <c r="C7258" s="178">
        <f t="shared" si="1572"/>
        <v>2.957600382524383E-60</v>
      </c>
      <c r="D7258" s="165">
        <f t="shared" si="1573"/>
        <v>2.2558277767625785E-3</v>
      </c>
      <c r="E7258" s="166">
        <f t="shared" si="1583"/>
        <v>24.291375447755232</v>
      </c>
      <c r="F7258" s="167">
        <f t="shared" si="1584"/>
        <v>16.305123170439735</v>
      </c>
      <c r="G7258" s="167">
        <f t="shared" si="1574"/>
        <v>566636.01855460275</v>
      </c>
      <c r="H7258" s="167">
        <f t="shared" si="1575"/>
        <v>271299.98899881309</v>
      </c>
      <c r="I7258" s="168">
        <f t="shared" si="1576"/>
        <v>837936.00755341584</v>
      </c>
      <c r="J7258" s="168">
        <f t="shared" si="1578"/>
        <v>761519.55439144105</v>
      </c>
      <c r="K7258" s="94"/>
      <c r="L7258" s="265">
        <f t="shared" si="1577"/>
        <v>319313.83368244465</v>
      </c>
      <c r="M7258" s="265">
        <f>$G7258*NonHospFrac+theModel!$H7258*NonHospFrac</f>
        <v>518622.17387097119</v>
      </c>
      <c r="N7258" s="266">
        <f t="shared" si="1579"/>
        <v>837936.00755341584</v>
      </c>
      <c r="O7258" s="158"/>
      <c r="P7258" s="265">
        <f t="shared" si="1580"/>
        <v>290193.67367546639</v>
      </c>
      <c r="Q7258" s="265">
        <f t="shared" si="1581"/>
        <v>518620.61362035217</v>
      </c>
      <c r="R7258" s="266">
        <f t="shared" si="1582"/>
        <v>808814.28729581856</v>
      </c>
    </row>
    <row r="7259" spans="1:18" x14ac:dyDescent="0.25">
      <c r="A7259" s="81">
        <v>7228</v>
      </c>
      <c r="B7259" s="93">
        <f t="shared" si="1571"/>
        <v>2.9089130559302083E-60</v>
      </c>
      <c r="C7259" s="178">
        <f t="shared" si="1572"/>
        <v>2.9023510490584538E-60</v>
      </c>
      <c r="D7259" s="165">
        <f t="shared" si="1573"/>
        <v>2.2558277767625785E-3</v>
      </c>
      <c r="E7259" s="166">
        <f t="shared" si="1583"/>
        <v>24.291375447755232</v>
      </c>
      <c r="F7259" s="167">
        <f t="shared" si="1584"/>
        <v>16.307378998216496</v>
      </c>
      <c r="G7259" s="167">
        <f t="shared" si="1574"/>
        <v>566714.4131338161</v>
      </c>
      <c r="H7259" s="167">
        <f t="shared" si="1575"/>
        <v>271299.98899881309</v>
      </c>
      <c r="I7259" s="168">
        <f t="shared" si="1576"/>
        <v>838014.40213262918</v>
      </c>
      <c r="J7259" s="168">
        <f t="shared" si="1578"/>
        <v>761577.94302662963</v>
      </c>
      <c r="K7259" s="94"/>
      <c r="L7259" s="265">
        <f t="shared" si="1577"/>
        <v>319343.70765062701</v>
      </c>
      <c r="M7259" s="265">
        <f>$G7259*NonHospFrac+theModel!$H7259*NonHospFrac</f>
        <v>518670.69448200217</v>
      </c>
      <c r="N7259" s="266">
        <f t="shared" si="1579"/>
        <v>838014.40213262918</v>
      </c>
      <c r="O7259" s="158"/>
      <c r="P7259" s="265">
        <f t="shared" si="1580"/>
        <v>290215.92394133093</v>
      </c>
      <c r="Q7259" s="265">
        <f t="shared" si="1581"/>
        <v>518669.13423138316</v>
      </c>
      <c r="R7259" s="266">
        <f t="shared" si="1582"/>
        <v>808885.05817271408</v>
      </c>
    </row>
    <row r="7260" spans="1:18" x14ac:dyDescent="0.25">
      <c r="A7260" s="81">
        <v>7229</v>
      </c>
      <c r="B7260" s="93">
        <f t="shared" si="1571"/>
        <v>2.8545732240852484E-60</v>
      </c>
      <c r="C7260" s="178">
        <f t="shared" si="1572"/>
        <v>2.8481337985155543E-60</v>
      </c>
      <c r="D7260" s="165">
        <f t="shared" si="1573"/>
        <v>2.2558277767625785E-3</v>
      </c>
      <c r="E7260" s="166">
        <f t="shared" si="1583"/>
        <v>24.291375447755232</v>
      </c>
      <c r="F7260" s="167">
        <f t="shared" si="1584"/>
        <v>16.309634825993257</v>
      </c>
      <c r="G7260" s="167">
        <f t="shared" si="1574"/>
        <v>566792.80771302944</v>
      </c>
      <c r="H7260" s="167">
        <f t="shared" si="1575"/>
        <v>271299.98899881309</v>
      </c>
      <c r="I7260" s="168">
        <f t="shared" si="1576"/>
        <v>838092.79671184253</v>
      </c>
      <c r="J7260" s="168">
        <f t="shared" si="1578"/>
        <v>761636.3292817825</v>
      </c>
      <c r="K7260" s="94"/>
      <c r="L7260" s="265">
        <f t="shared" si="1577"/>
        <v>319373.58161880937</v>
      </c>
      <c r="M7260" s="265">
        <f>$G7260*NonHospFrac+theModel!$H7260*NonHospFrac</f>
        <v>518719.21509303304</v>
      </c>
      <c r="N7260" s="266">
        <f t="shared" si="1579"/>
        <v>838092.79671184241</v>
      </c>
      <c r="O7260" s="158"/>
      <c r="P7260" s="265">
        <f t="shared" si="1580"/>
        <v>290238.17330023082</v>
      </c>
      <c r="Q7260" s="265">
        <f t="shared" si="1581"/>
        <v>518717.65484241402</v>
      </c>
      <c r="R7260" s="266">
        <f t="shared" si="1582"/>
        <v>808955.82814264484</v>
      </c>
    </row>
    <row r="7261" spans="1:18" x14ac:dyDescent="0.25">
      <c r="A7261" s="81">
        <v>7230</v>
      </c>
      <c r="B7261" s="93">
        <f t="shared" si="1571"/>
        <v>2.8012484852556618E-60</v>
      </c>
      <c r="C7261" s="178">
        <f t="shared" si="1572"/>
        <v>2.7949293511130081E-60</v>
      </c>
      <c r="D7261" s="165">
        <f t="shared" si="1573"/>
        <v>2.2558277767625785E-3</v>
      </c>
      <c r="E7261" s="166">
        <f t="shared" si="1583"/>
        <v>24.291375447755232</v>
      </c>
      <c r="F7261" s="167">
        <f t="shared" si="1584"/>
        <v>16.311890653770018</v>
      </c>
      <c r="G7261" s="167">
        <f t="shared" si="1574"/>
        <v>566871.20229224279</v>
      </c>
      <c r="H7261" s="167">
        <f t="shared" si="1575"/>
        <v>271299.98899881309</v>
      </c>
      <c r="I7261" s="168">
        <f t="shared" si="1576"/>
        <v>838171.19129105587</v>
      </c>
      <c r="J7261" s="168">
        <f t="shared" si="1578"/>
        <v>761694.71315699664</v>
      </c>
      <c r="K7261" s="94"/>
      <c r="L7261" s="265">
        <f t="shared" si="1577"/>
        <v>319403.4555869918</v>
      </c>
      <c r="M7261" s="265">
        <f>$G7261*NonHospFrac+theModel!$H7261*NonHospFrac</f>
        <v>518767.73570406402</v>
      </c>
      <c r="N7261" s="266">
        <f t="shared" si="1579"/>
        <v>838171.19129105587</v>
      </c>
      <c r="O7261" s="158"/>
      <c r="P7261" s="265">
        <f t="shared" si="1580"/>
        <v>290260.42175220308</v>
      </c>
      <c r="Q7261" s="265">
        <f t="shared" si="1581"/>
        <v>518766.175453445</v>
      </c>
      <c r="R7261" s="266">
        <f t="shared" si="1582"/>
        <v>809026.59720564808</v>
      </c>
    </row>
    <row r="7262" spans="1:18" x14ac:dyDescent="0.25">
      <c r="A7262" s="81">
        <v>7231</v>
      </c>
      <c r="B7262" s="93">
        <f t="shared" si="1571"/>
        <v>2.7489198770374066E-60</v>
      </c>
      <c r="C7262" s="178">
        <f t="shared" si="1572"/>
        <v>2.7427187872226909E-60</v>
      </c>
      <c r="D7262" s="165">
        <f t="shared" si="1573"/>
        <v>2.2558277767625785E-3</v>
      </c>
      <c r="E7262" s="166">
        <f t="shared" si="1583"/>
        <v>24.291375447755232</v>
      </c>
      <c r="F7262" s="167">
        <f t="shared" si="1584"/>
        <v>16.314146481546778</v>
      </c>
      <c r="G7262" s="167">
        <f t="shared" si="1574"/>
        <v>566949.59687145613</v>
      </c>
      <c r="H7262" s="167">
        <f t="shared" si="1575"/>
        <v>271299.98899881309</v>
      </c>
      <c r="I7262" s="168">
        <f t="shared" si="1576"/>
        <v>838249.58587026922</v>
      </c>
      <c r="J7262" s="168">
        <f t="shared" si="1578"/>
        <v>761753.09465236904</v>
      </c>
      <c r="K7262" s="94"/>
      <c r="L7262" s="265">
        <f t="shared" si="1577"/>
        <v>319433.32955517422</v>
      </c>
      <c r="M7262" s="265">
        <f>$G7262*NonHospFrac+theModel!$H7262*NonHospFrac</f>
        <v>518816.256315095</v>
      </c>
      <c r="N7262" s="266">
        <f t="shared" si="1579"/>
        <v>838249.58587026922</v>
      </c>
      <c r="O7262" s="158"/>
      <c r="P7262" s="265">
        <f t="shared" si="1580"/>
        <v>290282.66929728462</v>
      </c>
      <c r="Q7262" s="265">
        <f t="shared" si="1581"/>
        <v>518814.69606447598</v>
      </c>
      <c r="R7262" s="266">
        <f t="shared" si="1582"/>
        <v>809097.3653617606</v>
      </c>
    </row>
    <row r="7263" spans="1:18" x14ac:dyDescent="0.25">
      <c r="A7263" s="81">
        <v>7232</v>
      </c>
      <c r="B7263" s="93">
        <f t="shared" ref="B7263:B7326" si="1585">Constant*EXP(PowerTerm*(A7263)/7)</f>
        <v>2.6975687912534872E-60</v>
      </c>
      <c r="C7263" s="178">
        <f t="shared" ref="C7263:C7326" si="1586">(1-theFloor)*B7263</f>
        <v>2.6914835406444498E-60</v>
      </c>
      <c r="D7263" s="165">
        <f t="shared" ref="D7263:D7326" si="1587">theFloor</f>
        <v>2.2558277767625785E-3</v>
      </c>
      <c r="E7263" s="166">
        <f t="shared" si="1583"/>
        <v>24.291375447755232</v>
      </c>
      <c r="F7263" s="167">
        <f t="shared" si="1584"/>
        <v>16.316402309323539</v>
      </c>
      <c r="G7263" s="167">
        <f t="shared" ref="G7263:G7326" si="1588">$B$22*F7263*totInfected/365.25</f>
        <v>567027.99145066948</v>
      </c>
      <c r="H7263" s="167">
        <f t="shared" ref="H7263:H7326" si="1589">lostQALYs_Injured*E7263*totInfected/365.25</f>
        <v>271299.98899881309</v>
      </c>
      <c r="I7263" s="168">
        <f t="shared" ref="I7263:I7326" si="1590">H7263+G7263</f>
        <v>838327.98044948257</v>
      </c>
      <c r="J7263" s="168">
        <f t="shared" si="1578"/>
        <v>761811.47376799677</v>
      </c>
      <c r="K7263" s="94"/>
      <c r="L7263" s="265">
        <f t="shared" ref="L7263:L7326" si="1591">$G7263*HospFrac+$H7263*HospFrac</f>
        <v>319463.20352335658</v>
      </c>
      <c r="M7263" s="265">
        <f>$G7263*NonHospFrac+theModel!$H7263*NonHospFrac</f>
        <v>518864.77692612598</v>
      </c>
      <c r="N7263" s="266">
        <f t="shared" si="1579"/>
        <v>838327.98044948257</v>
      </c>
      <c r="O7263" s="158"/>
      <c r="P7263" s="265">
        <f t="shared" si="1580"/>
        <v>290304.9159355124</v>
      </c>
      <c r="Q7263" s="265">
        <f t="shared" si="1581"/>
        <v>518863.21667550696</v>
      </c>
      <c r="R7263" s="266">
        <f t="shared" si="1582"/>
        <v>809168.1326110193</v>
      </c>
    </row>
    <row r="7264" spans="1:18" x14ac:dyDescent="0.25">
      <c r="A7264" s="81">
        <v>7233</v>
      </c>
      <c r="B7264" s="93">
        <f t="shared" si="1585"/>
        <v>2.6471769673355838E-60</v>
      </c>
      <c r="C7264" s="178">
        <f t="shared" si="1586"/>
        <v>2.6412053920026619E-60</v>
      </c>
      <c r="D7264" s="165">
        <f t="shared" si="1587"/>
        <v>2.2558277767625785E-3</v>
      </c>
      <c r="E7264" s="166">
        <f t="shared" si="1583"/>
        <v>24.291375447755232</v>
      </c>
      <c r="F7264" s="167">
        <f t="shared" si="1584"/>
        <v>16.3186581371003</v>
      </c>
      <c r="G7264" s="167">
        <f t="shared" si="1588"/>
        <v>567106.38602988282</v>
      </c>
      <c r="H7264" s="167">
        <f t="shared" si="1589"/>
        <v>271299.98899881309</v>
      </c>
      <c r="I7264" s="168">
        <f t="shared" si="1590"/>
        <v>838406.37502869591</v>
      </c>
      <c r="J7264" s="168">
        <f t="shared" ref="J7264:J7327" si="1592">J7263+(I7264-I7263)/(1+discountDaily)^A7264</f>
        <v>761869.85050397681</v>
      </c>
      <c r="K7264" s="94"/>
      <c r="L7264" s="265">
        <f t="shared" si="1591"/>
        <v>319493.07749153901</v>
      </c>
      <c r="M7264" s="265">
        <f>$G7264*NonHospFrac+theModel!$H7264*NonHospFrac</f>
        <v>518913.29753715685</v>
      </c>
      <c r="N7264" s="266">
        <f t="shared" ref="N7264:N7327" si="1593">L7264+M7264</f>
        <v>838406.37502869591</v>
      </c>
      <c r="O7264" s="158"/>
      <c r="P7264" s="265">
        <f t="shared" ref="P7264:P7327" si="1594">P7263+(L7264-L7263)/(1+discountDaily)^A7264</f>
        <v>290327.16166692344</v>
      </c>
      <c r="Q7264" s="265">
        <f t="shared" ref="Q7264:Q7327" si="1595">Q7263+(M7264-M7263)/(1+discountDaily)^B7264</f>
        <v>518911.73728653783</v>
      </c>
      <c r="R7264" s="266">
        <f t="shared" ref="R7264:R7327" si="1596">P7264+Q7264</f>
        <v>809238.89895346132</v>
      </c>
    </row>
    <row r="7265" spans="1:18" x14ac:dyDescent="0.25">
      <c r="A7265" s="81">
        <v>7234</v>
      </c>
      <c r="B7265" s="93">
        <f t="shared" si="1585"/>
        <v>2.5977264858317847E-60</v>
      </c>
      <c r="C7265" s="178">
        <f t="shared" si="1586"/>
        <v>2.5918664622686136E-60</v>
      </c>
      <c r="D7265" s="165">
        <f t="shared" si="1587"/>
        <v>2.2558277767625785E-3</v>
      </c>
      <c r="E7265" s="166">
        <f t="shared" ref="E7265:E7328" si="1597">C7265+E7264</f>
        <v>24.291375447755232</v>
      </c>
      <c r="F7265" s="167">
        <f t="shared" ref="F7265:F7328" si="1598">D7265+F7264</f>
        <v>16.320913964877061</v>
      </c>
      <c r="G7265" s="167">
        <f t="shared" si="1588"/>
        <v>567184.78060909617</v>
      </c>
      <c r="H7265" s="167">
        <f t="shared" si="1589"/>
        <v>271299.98899881309</v>
      </c>
      <c r="I7265" s="168">
        <f t="shared" si="1590"/>
        <v>838484.76960790926</v>
      </c>
      <c r="J7265" s="168">
        <f t="shared" si="1592"/>
        <v>761928.22486040625</v>
      </c>
      <c r="K7265" s="94"/>
      <c r="L7265" s="265">
        <f t="shared" si="1591"/>
        <v>319522.95145972143</v>
      </c>
      <c r="M7265" s="265">
        <f>$G7265*NonHospFrac+theModel!$H7265*NonHospFrac</f>
        <v>518961.81814818783</v>
      </c>
      <c r="N7265" s="266">
        <f t="shared" si="1593"/>
        <v>838484.76960790926</v>
      </c>
      <c r="O7265" s="158"/>
      <c r="P7265" s="265">
        <f t="shared" si="1594"/>
        <v>290349.40649155469</v>
      </c>
      <c r="Q7265" s="265">
        <f t="shared" si="1595"/>
        <v>518960.25789756881</v>
      </c>
      <c r="R7265" s="266">
        <f t="shared" si="1596"/>
        <v>809309.66438912344</v>
      </c>
    </row>
    <row r="7266" spans="1:18" x14ac:dyDescent="0.25">
      <c r="A7266" s="81">
        <v>7235</v>
      </c>
      <c r="B7266" s="93">
        <f t="shared" si="1585"/>
        <v>2.549199762033174E-60</v>
      </c>
      <c r="C7266" s="178">
        <f t="shared" si="1586"/>
        <v>2.543449206401463E-60</v>
      </c>
      <c r="D7266" s="165">
        <f t="shared" si="1587"/>
        <v>2.2558277767625785E-3</v>
      </c>
      <c r="E7266" s="166">
        <f t="shared" si="1597"/>
        <v>24.291375447755232</v>
      </c>
      <c r="F7266" s="167">
        <f t="shared" si="1598"/>
        <v>16.323169792653822</v>
      </c>
      <c r="G7266" s="167">
        <f t="shared" si="1588"/>
        <v>567263.17518830963</v>
      </c>
      <c r="H7266" s="167">
        <f t="shared" si="1589"/>
        <v>271299.98899881309</v>
      </c>
      <c r="I7266" s="168">
        <f t="shared" si="1590"/>
        <v>838563.16418712272</v>
      </c>
      <c r="J7266" s="168">
        <f t="shared" si="1592"/>
        <v>761986.59683738207</v>
      </c>
      <c r="K7266" s="94"/>
      <c r="L7266" s="265">
        <f t="shared" si="1591"/>
        <v>319552.82542790385</v>
      </c>
      <c r="M7266" s="265">
        <f>$G7266*NonHospFrac+theModel!$H7266*NonHospFrac</f>
        <v>519010.33875921881</v>
      </c>
      <c r="N7266" s="266">
        <f t="shared" si="1593"/>
        <v>838563.1641871226</v>
      </c>
      <c r="O7266" s="158"/>
      <c r="P7266" s="265">
        <f t="shared" si="1594"/>
        <v>290371.65040944307</v>
      </c>
      <c r="Q7266" s="265">
        <f t="shared" si="1595"/>
        <v>519008.77850859979</v>
      </c>
      <c r="R7266" s="266">
        <f t="shared" si="1596"/>
        <v>809380.42891804292</v>
      </c>
    </row>
    <row r="7267" spans="1:18" x14ac:dyDescent="0.25">
      <c r="A7267" s="81">
        <v>7236</v>
      </c>
      <c r="B7267" s="93">
        <f t="shared" si="1585"/>
        <v>2.5015795397218602E-60</v>
      </c>
      <c r="C7267" s="178">
        <f t="shared" si="1586"/>
        <v>2.4959364071103745E-60</v>
      </c>
      <c r="D7267" s="165">
        <f t="shared" si="1587"/>
        <v>2.2558277767625785E-3</v>
      </c>
      <c r="E7267" s="166">
        <f t="shared" si="1597"/>
        <v>24.291375447755232</v>
      </c>
      <c r="F7267" s="167">
        <f t="shared" si="1598"/>
        <v>16.325425620430583</v>
      </c>
      <c r="G7267" s="167">
        <f t="shared" si="1588"/>
        <v>567341.56976752297</v>
      </c>
      <c r="H7267" s="167">
        <f t="shared" si="1589"/>
        <v>271299.98899881309</v>
      </c>
      <c r="I7267" s="168">
        <f t="shared" si="1590"/>
        <v>838641.55876633606</v>
      </c>
      <c r="J7267" s="168">
        <f t="shared" si="1592"/>
        <v>762044.96643500112</v>
      </c>
      <c r="K7267" s="94"/>
      <c r="L7267" s="265">
        <f t="shared" si="1591"/>
        <v>319582.69939608627</v>
      </c>
      <c r="M7267" s="265">
        <f>$G7267*NonHospFrac+theModel!$H7267*NonHospFrac</f>
        <v>519058.85937024979</v>
      </c>
      <c r="N7267" s="266">
        <f t="shared" si="1593"/>
        <v>838641.55876633606</v>
      </c>
      <c r="O7267" s="158"/>
      <c r="P7267" s="265">
        <f t="shared" si="1594"/>
        <v>290393.89342062559</v>
      </c>
      <c r="Q7267" s="265">
        <f t="shared" si="1595"/>
        <v>519057.29911963077</v>
      </c>
      <c r="R7267" s="266">
        <f t="shared" si="1596"/>
        <v>809451.19254025631</v>
      </c>
    </row>
    <row r="7268" spans="1:18" x14ac:dyDescent="0.25">
      <c r="A7268" s="81">
        <v>7237</v>
      </c>
      <c r="B7268" s="93">
        <f t="shared" si="1585"/>
        <v>2.4548488850335214E-60</v>
      </c>
      <c r="C7268" s="178">
        <f t="shared" si="1586"/>
        <v>2.4493111687309082E-60</v>
      </c>
      <c r="D7268" s="165">
        <f t="shared" si="1587"/>
        <v>2.2558277767625785E-3</v>
      </c>
      <c r="E7268" s="166">
        <f t="shared" si="1597"/>
        <v>24.291375447755232</v>
      </c>
      <c r="F7268" s="167">
        <f t="shared" si="1598"/>
        <v>16.327681448207343</v>
      </c>
      <c r="G7268" s="167">
        <f t="shared" si="1588"/>
        <v>567419.96434673632</v>
      </c>
      <c r="H7268" s="167">
        <f t="shared" si="1589"/>
        <v>271299.98899881309</v>
      </c>
      <c r="I7268" s="168">
        <f t="shared" si="1590"/>
        <v>838719.95334554941</v>
      </c>
      <c r="J7268" s="168">
        <f t="shared" si="1592"/>
        <v>762103.33365336037</v>
      </c>
      <c r="K7268" s="94"/>
      <c r="L7268" s="265">
        <f t="shared" si="1591"/>
        <v>319612.57336426864</v>
      </c>
      <c r="M7268" s="265">
        <f>$G7268*NonHospFrac+theModel!$H7268*NonHospFrac</f>
        <v>519107.37998128077</v>
      </c>
      <c r="N7268" s="266">
        <f t="shared" si="1593"/>
        <v>838719.95334554941</v>
      </c>
      <c r="O7268" s="158"/>
      <c r="P7268" s="265">
        <f t="shared" si="1594"/>
        <v>290416.13552513917</v>
      </c>
      <c r="Q7268" s="265">
        <f t="shared" si="1595"/>
        <v>519105.81973066175</v>
      </c>
      <c r="R7268" s="266">
        <f t="shared" si="1596"/>
        <v>809521.95525580086</v>
      </c>
    </row>
    <row r="7269" spans="1:18" x14ac:dyDescent="0.25">
      <c r="A7269" s="81">
        <v>7238</v>
      </c>
      <c r="B7269" s="93">
        <f t="shared" si="1585"/>
        <v>2.4089911804364856E-60</v>
      </c>
      <c r="C7269" s="178">
        <f t="shared" si="1586"/>
        <v>2.4035569112176809E-60</v>
      </c>
      <c r="D7269" s="165">
        <f t="shared" si="1587"/>
        <v>2.2558277767625785E-3</v>
      </c>
      <c r="E7269" s="166">
        <f t="shared" si="1597"/>
        <v>24.291375447755232</v>
      </c>
      <c r="F7269" s="167">
        <f t="shared" si="1598"/>
        <v>16.329937275984104</v>
      </c>
      <c r="G7269" s="167">
        <f t="shared" si="1588"/>
        <v>567498.35892594967</v>
      </c>
      <c r="H7269" s="167">
        <f t="shared" si="1589"/>
        <v>271299.98899881309</v>
      </c>
      <c r="I7269" s="168">
        <f t="shared" si="1590"/>
        <v>838798.34792476275</v>
      </c>
      <c r="J7269" s="168">
        <f t="shared" si="1592"/>
        <v>762161.69849255693</v>
      </c>
      <c r="K7269" s="94"/>
      <c r="L7269" s="265">
        <f t="shared" si="1591"/>
        <v>319642.447332451</v>
      </c>
      <c r="M7269" s="265">
        <f>$G7269*NonHospFrac+theModel!$H7269*NonHospFrac</f>
        <v>519155.90059231175</v>
      </c>
      <c r="N7269" s="266">
        <f t="shared" si="1593"/>
        <v>838798.34792476275</v>
      </c>
      <c r="O7269" s="158"/>
      <c r="P7269" s="265">
        <f t="shared" si="1594"/>
        <v>290438.37672302074</v>
      </c>
      <c r="Q7269" s="265">
        <f t="shared" si="1595"/>
        <v>519154.34034169273</v>
      </c>
      <c r="R7269" s="266">
        <f t="shared" si="1596"/>
        <v>809592.71706471348</v>
      </c>
    </row>
    <row r="7270" spans="1:18" x14ac:dyDescent="0.25">
      <c r="A7270" s="81">
        <v>7239</v>
      </c>
      <c r="B7270" s="93">
        <f t="shared" si="1585"/>
        <v>2.3639901188221314E-60</v>
      </c>
      <c r="C7270" s="178">
        <f t="shared" si="1586"/>
        <v>2.3586573642481002E-60</v>
      </c>
      <c r="D7270" s="165">
        <f t="shared" si="1587"/>
        <v>2.2558277767625785E-3</v>
      </c>
      <c r="E7270" s="166">
        <f t="shared" si="1597"/>
        <v>24.291375447755232</v>
      </c>
      <c r="F7270" s="167">
        <f t="shared" si="1598"/>
        <v>16.332193103760865</v>
      </c>
      <c r="G7270" s="167">
        <f t="shared" si="1588"/>
        <v>567576.75350516301</v>
      </c>
      <c r="H7270" s="167">
        <f t="shared" si="1589"/>
        <v>271299.98899881309</v>
      </c>
      <c r="I7270" s="168">
        <f t="shared" si="1590"/>
        <v>838876.7425039761</v>
      </c>
      <c r="J7270" s="168">
        <f t="shared" si="1592"/>
        <v>762220.06095268775</v>
      </c>
      <c r="K7270" s="94"/>
      <c r="L7270" s="265">
        <f t="shared" si="1591"/>
        <v>319672.32130063343</v>
      </c>
      <c r="M7270" s="265">
        <f>$G7270*NonHospFrac+theModel!$H7270*NonHospFrac</f>
        <v>519204.42120334262</v>
      </c>
      <c r="N7270" s="266">
        <f t="shared" si="1593"/>
        <v>838876.74250397598</v>
      </c>
      <c r="O7270" s="158"/>
      <c r="P7270" s="265">
        <f t="shared" si="1594"/>
        <v>290460.61701430735</v>
      </c>
      <c r="Q7270" s="265">
        <f t="shared" si="1595"/>
        <v>519202.8609527236</v>
      </c>
      <c r="R7270" s="266">
        <f t="shared" si="1596"/>
        <v>809663.47796703095</v>
      </c>
    </row>
    <row r="7271" spans="1:18" x14ac:dyDescent="0.25">
      <c r="A7271" s="81">
        <v>7240</v>
      </c>
      <c r="B7271" s="93">
        <f t="shared" si="1585"/>
        <v>2.3198296977061175E-60</v>
      </c>
      <c r="C7271" s="178">
        <f t="shared" si="1586"/>
        <v>2.3145965614366732E-60</v>
      </c>
      <c r="D7271" s="165">
        <f t="shared" si="1587"/>
        <v>2.2558277767625785E-3</v>
      </c>
      <c r="E7271" s="166">
        <f t="shared" si="1597"/>
        <v>24.291375447755232</v>
      </c>
      <c r="F7271" s="167">
        <f t="shared" si="1598"/>
        <v>16.334448931537626</v>
      </c>
      <c r="G7271" s="167">
        <f t="shared" si="1588"/>
        <v>567655.14808437636</v>
      </c>
      <c r="H7271" s="167">
        <f t="shared" si="1589"/>
        <v>271299.98899881309</v>
      </c>
      <c r="I7271" s="168">
        <f t="shared" si="1590"/>
        <v>838955.13708318945</v>
      </c>
      <c r="J7271" s="168">
        <f t="shared" si="1592"/>
        <v>762278.42103384982</v>
      </c>
      <c r="K7271" s="94"/>
      <c r="L7271" s="265">
        <f t="shared" si="1591"/>
        <v>319702.19526881585</v>
      </c>
      <c r="M7271" s="265">
        <f>$G7271*NonHospFrac+theModel!$H7271*NonHospFrac</f>
        <v>519252.9418143736</v>
      </c>
      <c r="N7271" s="266">
        <f t="shared" si="1593"/>
        <v>838955.13708318945</v>
      </c>
      <c r="O7271" s="158"/>
      <c r="P7271" s="265">
        <f t="shared" si="1594"/>
        <v>290482.8563990359</v>
      </c>
      <c r="Q7271" s="265">
        <f t="shared" si="1595"/>
        <v>519251.38156375458</v>
      </c>
      <c r="R7271" s="266">
        <f t="shared" si="1596"/>
        <v>809734.23796279053</v>
      </c>
    </row>
    <row r="7272" spans="1:18" x14ac:dyDescent="0.25">
      <c r="A7272" s="81">
        <v>7241</v>
      </c>
      <c r="B7272" s="93">
        <f t="shared" si="1585"/>
        <v>2.2764942135378582E-60</v>
      </c>
      <c r="C7272" s="178">
        <f t="shared" si="1586"/>
        <v>2.2713588346573202E-60</v>
      </c>
      <c r="D7272" s="165">
        <f t="shared" si="1587"/>
        <v>2.2558277767625785E-3</v>
      </c>
      <c r="E7272" s="166">
        <f t="shared" si="1597"/>
        <v>24.291375447755232</v>
      </c>
      <c r="F7272" s="167">
        <f t="shared" si="1598"/>
        <v>16.336704759314387</v>
      </c>
      <c r="G7272" s="167">
        <f t="shared" si="1588"/>
        <v>567733.5426635897</v>
      </c>
      <c r="H7272" s="167">
        <f t="shared" si="1589"/>
        <v>271299.98899881309</v>
      </c>
      <c r="I7272" s="168">
        <f t="shared" si="1590"/>
        <v>839033.53166240279</v>
      </c>
      <c r="J7272" s="168">
        <f t="shared" si="1592"/>
        <v>762336.77873614011</v>
      </c>
      <c r="K7272" s="94"/>
      <c r="L7272" s="265">
        <f t="shared" si="1591"/>
        <v>319732.06923699821</v>
      </c>
      <c r="M7272" s="265">
        <f>$G7272*NonHospFrac+theModel!$H7272*NonHospFrac</f>
        <v>519301.46242540458</v>
      </c>
      <c r="N7272" s="266">
        <f t="shared" si="1593"/>
        <v>839033.53166240279</v>
      </c>
      <c r="O7272" s="158"/>
      <c r="P7272" s="265">
        <f t="shared" si="1594"/>
        <v>290505.09487724333</v>
      </c>
      <c r="Q7272" s="265">
        <f t="shared" si="1595"/>
        <v>519299.90217478556</v>
      </c>
      <c r="R7272" s="266">
        <f t="shared" si="1596"/>
        <v>809804.99705202889</v>
      </c>
    </row>
    <row r="7273" spans="1:18" x14ac:dyDescent="0.25">
      <c r="A7273" s="81">
        <v>7242</v>
      </c>
      <c r="B7273" s="93">
        <f t="shared" si="1585"/>
        <v>2.2339682561163057E-60</v>
      </c>
      <c r="C7273" s="178">
        <f t="shared" si="1586"/>
        <v>2.2289288084717527E-60</v>
      </c>
      <c r="D7273" s="165">
        <f t="shared" si="1587"/>
        <v>2.2558277767625785E-3</v>
      </c>
      <c r="E7273" s="166">
        <f t="shared" si="1597"/>
        <v>24.291375447755232</v>
      </c>
      <c r="F7273" s="167">
        <f t="shared" si="1598"/>
        <v>16.338960587091147</v>
      </c>
      <c r="G7273" s="167">
        <f t="shared" si="1588"/>
        <v>567811.93724280305</v>
      </c>
      <c r="H7273" s="167">
        <f t="shared" si="1589"/>
        <v>271299.98899881309</v>
      </c>
      <c r="I7273" s="168">
        <f t="shared" si="1590"/>
        <v>839111.92624161614</v>
      </c>
      <c r="J7273" s="168">
        <f t="shared" si="1592"/>
        <v>762395.1340596556</v>
      </c>
      <c r="K7273" s="94"/>
      <c r="L7273" s="265">
        <f t="shared" si="1591"/>
        <v>319761.94320518058</v>
      </c>
      <c r="M7273" s="265">
        <f>$G7273*NonHospFrac+theModel!$H7273*NonHospFrac</f>
        <v>519349.98303643544</v>
      </c>
      <c r="N7273" s="266">
        <f t="shared" si="1593"/>
        <v>839111.92624161602</v>
      </c>
      <c r="O7273" s="158"/>
      <c r="P7273" s="265">
        <f t="shared" si="1594"/>
        <v>290527.33244896657</v>
      </c>
      <c r="Q7273" s="265">
        <f t="shared" si="1595"/>
        <v>519348.42278581642</v>
      </c>
      <c r="R7273" s="266">
        <f t="shared" si="1596"/>
        <v>809875.75523478305</v>
      </c>
    </row>
    <row r="7274" spans="1:18" x14ac:dyDescent="0.25">
      <c r="A7274" s="81">
        <v>7243</v>
      </c>
      <c r="B7274" s="93">
        <f t="shared" si="1585"/>
        <v>2.1922367031100447E-60</v>
      </c>
      <c r="C7274" s="178">
        <f t="shared" si="1586"/>
        <v>2.1872913946619306E-60</v>
      </c>
      <c r="D7274" s="165">
        <f t="shared" si="1587"/>
        <v>2.2558277767625785E-3</v>
      </c>
      <c r="E7274" s="166">
        <f t="shared" si="1597"/>
        <v>24.291375447755232</v>
      </c>
      <c r="F7274" s="167">
        <f t="shared" si="1598"/>
        <v>16.341216414867908</v>
      </c>
      <c r="G7274" s="167">
        <f t="shared" si="1588"/>
        <v>567890.33182201651</v>
      </c>
      <c r="H7274" s="167">
        <f t="shared" si="1589"/>
        <v>271299.98899881309</v>
      </c>
      <c r="I7274" s="168">
        <f t="shared" si="1590"/>
        <v>839190.3208208296</v>
      </c>
      <c r="J7274" s="168">
        <f t="shared" si="1592"/>
        <v>762453.48700449325</v>
      </c>
      <c r="K7274" s="94"/>
      <c r="L7274" s="265">
        <f t="shared" si="1591"/>
        <v>319791.81717336306</v>
      </c>
      <c r="M7274" s="265">
        <f>$G7274*NonHospFrac+theModel!$H7274*NonHospFrac</f>
        <v>519398.50364746654</v>
      </c>
      <c r="N7274" s="266">
        <f t="shared" si="1593"/>
        <v>839190.3208208296</v>
      </c>
      <c r="O7274" s="158"/>
      <c r="P7274" s="265">
        <f t="shared" si="1594"/>
        <v>290549.56911424274</v>
      </c>
      <c r="Q7274" s="265">
        <f t="shared" si="1595"/>
        <v>519396.94339684752</v>
      </c>
      <c r="R7274" s="266">
        <f t="shared" si="1596"/>
        <v>809946.51251109026</v>
      </c>
    </row>
    <row r="7275" spans="1:18" x14ac:dyDescent="0.25">
      <c r="A7275" s="81">
        <v>7244</v>
      </c>
      <c r="B7275" s="93">
        <f t="shared" si="1585"/>
        <v>2.1512847146797556E-60</v>
      </c>
      <c r="C7275" s="178">
        <f t="shared" si="1586"/>
        <v>2.1464317868646561E-60</v>
      </c>
      <c r="D7275" s="165">
        <f t="shared" si="1587"/>
        <v>2.2558277767625785E-3</v>
      </c>
      <c r="E7275" s="166">
        <f t="shared" si="1597"/>
        <v>24.291375447755232</v>
      </c>
      <c r="F7275" s="167">
        <f t="shared" si="1598"/>
        <v>16.343472242644669</v>
      </c>
      <c r="G7275" s="167">
        <f t="shared" si="1588"/>
        <v>567968.72640122985</v>
      </c>
      <c r="H7275" s="167">
        <f t="shared" si="1589"/>
        <v>271299.98899881309</v>
      </c>
      <c r="I7275" s="168">
        <f t="shared" si="1590"/>
        <v>839268.71540004294</v>
      </c>
      <c r="J7275" s="168">
        <f t="shared" si="1592"/>
        <v>762511.83757074992</v>
      </c>
      <c r="K7275" s="94"/>
      <c r="L7275" s="265">
        <f t="shared" si="1591"/>
        <v>319821.69114154542</v>
      </c>
      <c r="M7275" s="265">
        <f>$G7275*NonHospFrac+theModel!$H7275*NonHospFrac</f>
        <v>519447.0242584974</v>
      </c>
      <c r="N7275" s="266">
        <f t="shared" si="1593"/>
        <v>839268.71540004283</v>
      </c>
      <c r="O7275" s="158"/>
      <c r="P7275" s="265">
        <f t="shared" si="1594"/>
        <v>290571.80487310857</v>
      </c>
      <c r="Q7275" s="265">
        <f t="shared" si="1595"/>
        <v>519445.46400787839</v>
      </c>
      <c r="R7275" s="266">
        <f t="shared" si="1596"/>
        <v>810017.26888098696</v>
      </c>
    </row>
    <row r="7276" spans="1:18" x14ac:dyDescent="0.25">
      <c r="A7276" s="81">
        <v>7245</v>
      </c>
      <c r="B7276" s="93">
        <f t="shared" si="1585"/>
        <v>2.1110977282011333E-60</v>
      </c>
      <c r="C7276" s="178">
        <f t="shared" si="1586"/>
        <v>2.1063354553063969E-60</v>
      </c>
      <c r="D7276" s="165">
        <f t="shared" si="1587"/>
        <v>2.2558277767625785E-3</v>
      </c>
      <c r="E7276" s="166">
        <f t="shared" si="1597"/>
        <v>24.291375447755232</v>
      </c>
      <c r="F7276" s="167">
        <f t="shared" si="1598"/>
        <v>16.34572807042143</v>
      </c>
      <c r="G7276" s="167">
        <f t="shared" si="1588"/>
        <v>568047.1209804432</v>
      </c>
      <c r="H7276" s="167">
        <f t="shared" si="1589"/>
        <v>271299.98899881309</v>
      </c>
      <c r="I7276" s="168">
        <f t="shared" si="1590"/>
        <v>839347.10997925629</v>
      </c>
      <c r="J7276" s="168">
        <f t="shared" si="1592"/>
        <v>762570.1857585226</v>
      </c>
      <c r="K7276" s="94"/>
      <c r="L7276" s="265">
        <f t="shared" si="1591"/>
        <v>319851.56510972785</v>
      </c>
      <c r="M7276" s="265">
        <f>$G7276*NonHospFrac+theModel!$H7276*NonHospFrac</f>
        <v>519495.54486952838</v>
      </c>
      <c r="N7276" s="266">
        <f t="shared" si="1593"/>
        <v>839347.10997925629</v>
      </c>
      <c r="O7276" s="158"/>
      <c r="P7276" s="265">
        <f t="shared" si="1594"/>
        <v>290594.03972560109</v>
      </c>
      <c r="Q7276" s="265">
        <f t="shared" si="1595"/>
        <v>519493.98461890937</v>
      </c>
      <c r="R7276" s="266">
        <f t="shared" si="1596"/>
        <v>810088.0243445104</v>
      </c>
    </row>
    <row r="7277" spans="1:18" x14ac:dyDescent="0.25">
      <c r="A7277" s="81">
        <v>7246</v>
      </c>
      <c r="B7277" s="93">
        <f t="shared" si="1585"/>
        <v>2.0716614530863824E-60</v>
      </c>
      <c r="C7277" s="178">
        <f t="shared" si="1586"/>
        <v>2.0669881416364618E-60</v>
      </c>
      <c r="D7277" s="165">
        <f t="shared" si="1587"/>
        <v>2.2558277767625785E-3</v>
      </c>
      <c r="E7277" s="166">
        <f t="shared" si="1597"/>
        <v>24.291375447755232</v>
      </c>
      <c r="F7277" s="167">
        <f t="shared" si="1598"/>
        <v>16.347983898198191</v>
      </c>
      <c r="G7277" s="167">
        <f t="shared" si="1588"/>
        <v>568125.51555965655</v>
      </c>
      <c r="H7277" s="167">
        <f t="shared" si="1589"/>
        <v>271299.98899881309</v>
      </c>
      <c r="I7277" s="168">
        <f t="shared" si="1590"/>
        <v>839425.50455846963</v>
      </c>
      <c r="J7277" s="168">
        <f t="shared" si="1592"/>
        <v>762628.53156790824</v>
      </c>
      <c r="K7277" s="94"/>
      <c r="L7277" s="265">
        <f t="shared" si="1591"/>
        <v>319881.43907791027</v>
      </c>
      <c r="M7277" s="265">
        <f>$G7277*NonHospFrac+theModel!$H7277*NonHospFrac</f>
        <v>519544.06548055937</v>
      </c>
      <c r="N7277" s="266">
        <f t="shared" si="1593"/>
        <v>839425.50455846963</v>
      </c>
      <c r="O7277" s="158"/>
      <c r="P7277" s="265">
        <f t="shared" si="1594"/>
        <v>290616.27367175726</v>
      </c>
      <c r="Q7277" s="265">
        <f t="shared" si="1595"/>
        <v>519542.50522994035</v>
      </c>
      <c r="R7277" s="266">
        <f t="shared" si="1596"/>
        <v>810158.7789016976</v>
      </c>
    </row>
    <row r="7278" spans="1:18" x14ac:dyDescent="0.25">
      <c r="A7278" s="81">
        <v>7247</v>
      </c>
      <c r="B7278" s="93">
        <f t="shared" si="1585"/>
        <v>2.0329618657024505E-60</v>
      </c>
      <c r="C7278" s="178">
        <f t="shared" si="1586"/>
        <v>2.0283758538566998E-60</v>
      </c>
      <c r="D7278" s="165">
        <f t="shared" si="1587"/>
        <v>2.2558277767625785E-3</v>
      </c>
      <c r="E7278" s="166">
        <f t="shared" si="1597"/>
        <v>24.291375447755232</v>
      </c>
      <c r="F7278" s="167">
        <f t="shared" si="1598"/>
        <v>16.350239725974951</v>
      </c>
      <c r="G7278" s="167">
        <f t="shared" si="1588"/>
        <v>568203.91013886989</v>
      </c>
      <c r="H7278" s="167">
        <f t="shared" si="1589"/>
        <v>271299.98899881309</v>
      </c>
      <c r="I7278" s="168">
        <f t="shared" si="1590"/>
        <v>839503.89913768298</v>
      </c>
      <c r="J7278" s="168">
        <f t="shared" si="1592"/>
        <v>762686.87499900383</v>
      </c>
      <c r="K7278" s="94"/>
      <c r="L7278" s="265">
        <f t="shared" si="1591"/>
        <v>319911.31304609263</v>
      </c>
      <c r="M7278" s="265">
        <f>$G7278*NonHospFrac+theModel!$H7278*NonHospFrac</f>
        <v>519592.58609159035</v>
      </c>
      <c r="N7278" s="266">
        <f t="shared" si="1593"/>
        <v>839503.89913768298</v>
      </c>
      <c r="O7278" s="158"/>
      <c r="P7278" s="265">
        <f t="shared" si="1594"/>
        <v>290638.50671161397</v>
      </c>
      <c r="Q7278" s="265">
        <f t="shared" si="1595"/>
        <v>519591.02584097133</v>
      </c>
      <c r="R7278" s="266">
        <f t="shared" si="1596"/>
        <v>810229.53255258524</v>
      </c>
    </row>
    <row r="7279" spans="1:18" x14ac:dyDescent="0.25">
      <c r="A7279" s="81">
        <v>7248</v>
      </c>
      <c r="B7279" s="93">
        <f t="shared" si="1585"/>
        <v>1.9949852043841922E-60</v>
      </c>
      <c r="C7279" s="178">
        <f t="shared" si="1586"/>
        <v>1.990484861345912E-60</v>
      </c>
      <c r="D7279" s="165">
        <f t="shared" si="1587"/>
        <v>2.2558277767625785E-3</v>
      </c>
      <c r="E7279" s="166">
        <f t="shared" si="1597"/>
        <v>24.291375447755232</v>
      </c>
      <c r="F7279" s="167">
        <f t="shared" si="1598"/>
        <v>16.352495553751712</v>
      </c>
      <c r="G7279" s="167">
        <f t="shared" si="1588"/>
        <v>568282.30471808324</v>
      </c>
      <c r="H7279" s="167">
        <f t="shared" si="1589"/>
        <v>271299.98899881309</v>
      </c>
      <c r="I7279" s="168">
        <f t="shared" si="1590"/>
        <v>839582.29371689633</v>
      </c>
      <c r="J7279" s="168">
        <f t="shared" si="1592"/>
        <v>762745.21605190635</v>
      </c>
      <c r="K7279" s="94"/>
      <c r="L7279" s="265">
        <f t="shared" si="1591"/>
        <v>319941.18701427506</v>
      </c>
      <c r="M7279" s="265">
        <f>$G7279*NonHospFrac+theModel!$H7279*NonHospFrac</f>
        <v>519641.10670262121</v>
      </c>
      <c r="N7279" s="266">
        <f t="shared" si="1593"/>
        <v>839582.29371689633</v>
      </c>
      <c r="O7279" s="158"/>
      <c r="P7279" s="265">
        <f t="shared" si="1594"/>
        <v>290660.73884520825</v>
      </c>
      <c r="Q7279" s="265">
        <f t="shared" si="1595"/>
        <v>519639.54645200219</v>
      </c>
      <c r="R7279" s="266">
        <f t="shared" si="1596"/>
        <v>810300.28529721044</v>
      </c>
    </row>
    <row r="7280" spans="1:18" x14ac:dyDescent="0.25">
      <c r="A7280" s="81">
        <v>7249</v>
      </c>
      <c r="B7280" s="93">
        <f t="shared" si="1585"/>
        <v>1.9577179645406859E-60</v>
      </c>
      <c r="C7280" s="178">
        <f t="shared" si="1586"/>
        <v>1.953301689977208E-60</v>
      </c>
      <c r="D7280" s="165">
        <f t="shared" si="1587"/>
        <v>2.2558277767625785E-3</v>
      </c>
      <c r="E7280" s="166">
        <f t="shared" si="1597"/>
        <v>24.291375447755232</v>
      </c>
      <c r="F7280" s="167">
        <f t="shared" si="1598"/>
        <v>16.354751381528473</v>
      </c>
      <c r="G7280" s="167">
        <f t="shared" si="1588"/>
        <v>568360.69929729658</v>
      </c>
      <c r="H7280" s="167">
        <f t="shared" si="1589"/>
        <v>271299.98899881309</v>
      </c>
      <c r="I7280" s="168">
        <f t="shared" si="1590"/>
        <v>839660.68829610967</v>
      </c>
      <c r="J7280" s="168">
        <f t="shared" si="1592"/>
        <v>762803.55472671275</v>
      </c>
      <c r="K7280" s="94"/>
      <c r="L7280" s="265">
        <f t="shared" si="1591"/>
        <v>319971.06098245748</v>
      </c>
      <c r="M7280" s="265">
        <f>$G7280*NonHospFrac+theModel!$H7280*NonHospFrac</f>
        <v>519689.62731365219</v>
      </c>
      <c r="N7280" s="266">
        <f t="shared" si="1593"/>
        <v>839660.68829610967</v>
      </c>
      <c r="O7280" s="158"/>
      <c r="P7280" s="265">
        <f t="shared" si="1594"/>
        <v>290682.97007257701</v>
      </c>
      <c r="Q7280" s="265">
        <f t="shared" si="1595"/>
        <v>519688.06706303317</v>
      </c>
      <c r="R7280" s="266">
        <f t="shared" si="1596"/>
        <v>810371.03713561012</v>
      </c>
    </row>
    <row r="7281" spans="1:18" x14ac:dyDescent="0.25">
      <c r="A7281" s="81">
        <v>7250</v>
      </c>
      <c r="B7281" s="93">
        <f t="shared" si="1585"/>
        <v>1.9211468938529715E-60</v>
      </c>
      <c r="C7281" s="178">
        <f t="shared" si="1586"/>
        <v>1.9168131173265768E-60</v>
      </c>
      <c r="D7281" s="165">
        <f t="shared" si="1587"/>
        <v>2.2558277767625785E-3</v>
      </c>
      <c r="E7281" s="166">
        <f t="shared" si="1597"/>
        <v>24.291375447755232</v>
      </c>
      <c r="F7281" s="167">
        <f t="shared" si="1598"/>
        <v>16.357007209305234</v>
      </c>
      <c r="G7281" s="167">
        <f t="shared" si="1588"/>
        <v>568439.09387651004</v>
      </c>
      <c r="H7281" s="167">
        <f t="shared" si="1589"/>
        <v>271299.98899881309</v>
      </c>
      <c r="I7281" s="168">
        <f t="shared" si="1590"/>
        <v>839739.08287532313</v>
      </c>
      <c r="J7281" s="168">
        <f t="shared" si="1592"/>
        <v>762861.89102352003</v>
      </c>
      <c r="K7281" s="94"/>
      <c r="L7281" s="265">
        <f t="shared" si="1591"/>
        <v>320000.93495063984</v>
      </c>
      <c r="M7281" s="265">
        <f>$G7281*NonHospFrac+theModel!$H7281*NonHospFrac</f>
        <v>519738.14792468317</v>
      </c>
      <c r="N7281" s="266">
        <f t="shared" si="1593"/>
        <v>839739.08287532302</v>
      </c>
      <c r="O7281" s="158"/>
      <c r="P7281" s="265">
        <f t="shared" si="1594"/>
        <v>290705.20039375714</v>
      </c>
      <c r="Q7281" s="265">
        <f t="shared" si="1595"/>
        <v>519736.58767406415</v>
      </c>
      <c r="R7281" s="266">
        <f t="shared" si="1596"/>
        <v>810441.7880678213</v>
      </c>
    </row>
    <row r="7282" spans="1:18" x14ac:dyDescent="0.25">
      <c r="A7282" s="81">
        <v>7251</v>
      </c>
      <c r="B7282" s="93">
        <f t="shared" si="1585"/>
        <v>1.8852589875614934E-60</v>
      </c>
      <c r="C7282" s="178">
        <f t="shared" si="1586"/>
        <v>1.8810061679709609E-60</v>
      </c>
      <c r="D7282" s="165">
        <f t="shared" si="1587"/>
        <v>2.2558277767625785E-3</v>
      </c>
      <c r="E7282" s="166">
        <f t="shared" si="1597"/>
        <v>24.291375447755232</v>
      </c>
      <c r="F7282" s="167">
        <f t="shared" si="1598"/>
        <v>16.359263037081995</v>
      </c>
      <c r="G7282" s="167">
        <f t="shared" si="1588"/>
        <v>568517.48845572339</v>
      </c>
      <c r="H7282" s="167">
        <f t="shared" si="1589"/>
        <v>271299.98899881309</v>
      </c>
      <c r="I7282" s="168">
        <f t="shared" si="1590"/>
        <v>839817.47745453648</v>
      </c>
      <c r="J7282" s="168">
        <f t="shared" si="1592"/>
        <v>762920.22494242492</v>
      </c>
      <c r="K7282" s="94"/>
      <c r="L7282" s="265">
        <f t="shared" si="1591"/>
        <v>320030.80891882227</v>
      </c>
      <c r="M7282" s="265">
        <f>$G7282*NonHospFrac+theModel!$H7282*NonHospFrac</f>
        <v>519786.66853571415</v>
      </c>
      <c r="N7282" s="266">
        <f t="shared" si="1593"/>
        <v>839817.47745453636</v>
      </c>
      <c r="O7282" s="158"/>
      <c r="P7282" s="265">
        <f t="shared" si="1594"/>
        <v>290727.42980878567</v>
      </c>
      <c r="Q7282" s="265">
        <f t="shared" si="1595"/>
        <v>519785.10828509514</v>
      </c>
      <c r="R7282" s="266">
        <f t="shared" si="1596"/>
        <v>810512.53809388075</v>
      </c>
    </row>
    <row r="7283" spans="1:18" x14ac:dyDescent="0.25">
      <c r="A7283" s="81">
        <v>7252</v>
      </c>
      <c r="B7283" s="93">
        <f t="shared" si="1585"/>
        <v>1.8500414838415763E-60</v>
      </c>
      <c r="C7283" s="178">
        <f t="shared" si="1586"/>
        <v>1.8458681088741634E-60</v>
      </c>
      <c r="D7283" s="165">
        <f t="shared" si="1587"/>
        <v>2.2558277767625785E-3</v>
      </c>
      <c r="E7283" s="166">
        <f t="shared" si="1597"/>
        <v>24.291375447755232</v>
      </c>
      <c r="F7283" s="167">
        <f t="shared" si="1598"/>
        <v>16.361518864858756</v>
      </c>
      <c r="G7283" s="167">
        <f t="shared" si="1588"/>
        <v>568595.88303493673</v>
      </c>
      <c r="H7283" s="167">
        <f t="shared" si="1589"/>
        <v>271299.98899881309</v>
      </c>
      <c r="I7283" s="168">
        <f t="shared" si="1590"/>
        <v>839895.87203374982</v>
      </c>
      <c r="J7283" s="168">
        <f t="shared" si="1592"/>
        <v>762978.55648352439</v>
      </c>
      <c r="K7283" s="94"/>
      <c r="L7283" s="265">
        <f t="shared" si="1591"/>
        <v>320060.68288700469</v>
      </c>
      <c r="M7283" s="265">
        <f>$G7283*NonHospFrac+theModel!$H7283*NonHospFrac</f>
        <v>519835.18914674514</v>
      </c>
      <c r="N7283" s="266">
        <f t="shared" si="1593"/>
        <v>839895.87203374982</v>
      </c>
      <c r="O7283" s="158"/>
      <c r="P7283" s="265">
        <f t="shared" si="1594"/>
        <v>290749.65831769945</v>
      </c>
      <c r="Q7283" s="265">
        <f t="shared" si="1595"/>
        <v>519833.62889612612</v>
      </c>
      <c r="R7283" s="266">
        <f t="shared" si="1596"/>
        <v>810583.28721382562</v>
      </c>
    </row>
    <row r="7284" spans="1:18" x14ac:dyDescent="0.25">
      <c r="A7284" s="81">
        <v>7253</v>
      </c>
      <c r="B7284" s="93">
        <f t="shared" si="1585"/>
        <v>1.8154818592652915E-60</v>
      </c>
      <c r="C7284" s="178">
        <f t="shared" si="1586"/>
        <v>1.8113864448589523E-60</v>
      </c>
      <c r="D7284" s="165">
        <f t="shared" si="1587"/>
        <v>2.2558277767625785E-3</v>
      </c>
      <c r="E7284" s="166">
        <f t="shared" si="1597"/>
        <v>24.291375447755232</v>
      </c>
      <c r="F7284" s="167">
        <f t="shared" si="1598"/>
        <v>16.363774692635516</v>
      </c>
      <c r="G7284" s="167">
        <f t="shared" si="1588"/>
        <v>568674.27761415008</v>
      </c>
      <c r="H7284" s="167">
        <f t="shared" si="1589"/>
        <v>271299.98899881309</v>
      </c>
      <c r="I7284" s="168">
        <f t="shared" si="1590"/>
        <v>839974.26661296317</v>
      </c>
      <c r="J7284" s="168">
        <f t="shared" si="1592"/>
        <v>763036.88564691541</v>
      </c>
      <c r="K7284" s="94"/>
      <c r="L7284" s="265">
        <f t="shared" si="1591"/>
        <v>320090.55685518705</v>
      </c>
      <c r="M7284" s="265">
        <f>$G7284*NonHospFrac+theModel!$H7284*NonHospFrac</f>
        <v>519883.70975777612</v>
      </c>
      <c r="N7284" s="266">
        <f t="shared" si="1593"/>
        <v>839974.26661296317</v>
      </c>
      <c r="O7284" s="158"/>
      <c r="P7284" s="265">
        <f t="shared" si="1594"/>
        <v>290771.88592053542</v>
      </c>
      <c r="Q7284" s="265">
        <f t="shared" si="1595"/>
        <v>519882.1495071571</v>
      </c>
      <c r="R7284" s="266">
        <f t="shared" si="1596"/>
        <v>810654.03542769258</v>
      </c>
    </row>
    <row r="7285" spans="1:18" x14ac:dyDescent="0.25">
      <c r="A7285" s="81">
        <v>7254</v>
      </c>
      <c r="B7285" s="93">
        <f t="shared" si="1585"/>
        <v>1.7815678243480959E-60</v>
      </c>
      <c r="C7285" s="178">
        <f t="shared" si="1586"/>
        <v>1.7775489141637448E-60</v>
      </c>
      <c r="D7285" s="165">
        <f t="shared" si="1587"/>
        <v>2.2558277767625785E-3</v>
      </c>
      <c r="E7285" s="166">
        <f t="shared" si="1597"/>
        <v>24.291375447755232</v>
      </c>
      <c r="F7285" s="167">
        <f t="shared" si="1598"/>
        <v>16.366030520412277</v>
      </c>
      <c r="G7285" s="167">
        <f t="shared" si="1588"/>
        <v>568752.67219336343</v>
      </c>
      <c r="H7285" s="167">
        <f t="shared" si="1589"/>
        <v>271299.98899881309</v>
      </c>
      <c r="I7285" s="168">
        <f t="shared" si="1590"/>
        <v>840052.66119217651</v>
      </c>
      <c r="J7285" s="168">
        <f t="shared" si="1592"/>
        <v>763095.21243269485</v>
      </c>
      <c r="K7285" s="94"/>
      <c r="L7285" s="265">
        <f t="shared" si="1591"/>
        <v>320120.43082336948</v>
      </c>
      <c r="M7285" s="265">
        <f>$G7285*NonHospFrac+theModel!$H7285*NonHospFrac</f>
        <v>519932.23036880698</v>
      </c>
      <c r="N7285" s="266">
        <f t="shared" si="1593"/>
        <v>840052.6611921764</v>
      </c>
      <c r="O7285" s="158"/>
      <c r="P7285" s="265">
        <f t="shared" si="1594"/>
        <v>290794.11261733057</v>
      </c>
      <c r="Q7285" s="265">
        <f t="shared" si="1595"/>
        <v>519930.67011818796</v>
      </c>
      <c r="R7285" s="266">
        <f t="shared" si="1596"/>
        <v>810724.78273551853</v>
      </c>
    </row>
    <row r="7286" spans="1:18" x14ac:dyDescent="0.25">
      <c r="A7286" s="81">
        <v>7255</v>
      </c>
      <c r="B7286" s="93">
        <f t="shared" si="1585"/>
        <v>1.7482873191786612E-60</v>
      </c>
      <c r="C7286" s="178">
        <f t="shared" si="1586"/>
        <v>1.7443434840822962E-60</v>
      </c>
      <c r="D7286" s="165">
        <f t="shared" si="1587"/>
        <v>2.2558277767625785E-3</v>
      </c>
      <c r="E7286" s="166">
        <f t="shared" si="1597"/>
        <v>24.291375447755232</v>
      </c>
      <c r="F7286" s="167">
        <f t="shared" si="1598"/>
        <v>16.368286348189038</v>
      </c>
      <c r="G7286" s="167">
        <f t="shared" si="1588"/>
        <v>568831.06677257677</v>
      </c>
      <c r="H7286" s="167">
        <f t="shared" si="1589"/>
        <v>271299.98899881309</v>
      </c>
      <c r="I7286" s="168">
        <f t="shared" si="1590"/>
        <v>840131.05577138986</v>
      </c>
      <c r="J7286" s="168">
        <f t="shared" si="1592"/>
        <v>763153.53684095968</v>
      </c>
      <c r="K7286" s="94"/>
      <c r="L7286" s="265">
        <f t="shared" si="1591"/>
        <v>320150.3047915519</v>
      </c>
      <c r="M7286" s="265">
        <f>$G7286*NonHospFrac+theModel!$H7286*NonHospFrac</f>
        <v>519980.75097983796</v>
      </c>
      <c r="N7286" s="266">
        <f t="shared" si="1593"/>
        <v>840131.05577138986</v>
      </c>
      <c r="O7286" s="158"/>
      <c r="P7286" s="265">
        <f t="shared" si="1594"/>
        <v>290816.33840812184</v>
      </c>
      <c r="Q7286" s="265">
        <f t="shared" si="1595"/>
        <v>519979.19072921894</v>
      </c>
      <c r="R7286" s="266">
        <f t="shared" si="1596"/>
        <v>810795.52913734084</v>
      </c>
    </row>
    <row r="7287" spans="1:18" x14ac:dyDescent="0.25">
      <c r="A7287" s="81">
        <v>7256</v>
      </c>
      <c r="B7287" s="93">
        <f t="shared" si="1585"/>
        <v>1.7156285091303416E-60</v>
      </c>
      <c r="C7287" s="178">
        <f t="shared" si="1586"/>
        <v>1.7117583466848396E-60</v>
      </c>
      <c r="D7287" s="165">
        <f t="shared" si="1587"/>
        <v>2.2558277767625785E-3</v>
      </c>
      <c r="E7287" s="166">
        <f t="shared" si="1597"/>
        <v>24.291375447755232</v>
      </c>
      <c r="F7287" s="167">
        <f t="shared" si="1598"/>
        <v>16.370542175965799</v>
      </c>
      <c r="G7287" s="167">
        <f t="shared" si="1588"/>
        <v>568909.46135179012</v>
      </c>
      <c r="H7287" s="167">
        <f t="shared" si="1589"/>
        <v>271299.98899881309</v>
      </c>
      <c r="I7287" s="168">
        <f t="shared" si="1590"/>
        <v>840209.45035060321</v>
      </c>
      <c r="J7287" s="168">
        <f t="shared" si="1592"/>
        <v>763211.85887180688</v>
      </c>
      <c r="K7287" s="94"/>
      <c r="L7287" s="265">
        <f t="shared" si="1591"/>
        <v>320180.17875973426</v>
      </c>
      <c r="M7287" s="265">
        <f>$G7287*NonHospFrac+theModel!$H7287*NonHospFrac</f>
        <v>520029.27159086894</v>
      </c>
      <c r="N7287" s="266">
        <f t="shared" si="1593"/>
        <v>840209.45035060321</v>
      </c>
      <c r="O7287" s="158"/>
      <c r="P7287" s="265">
        <f t="shared" si="1594"/>
        <v>290838.56329294603</v>
      </c>
      <c r="Q7287" s="265">
        <f t="shared" si="1595"/>
        <v>520027.71134024992</v>
      </c>
      <c r="R7287" s="266">
        <f t="shared" si="1596"/>
        <v>810866.27463319595</v>
      </c>
    </row>
    <row r="7288" spans="1:18" x14ac:dyDescent="0.25">
      <c r="A7288" s="81">
        <v>7257</v>
      </c>
      <c r="B7288" s="93">
        <f t="shared" si="1585"/>
        <v>1.6835797806527519E-60</v>
      </c>
      <c r="C7288" s="178">
        <f t="shared" si="1586"/>
        <v>1.6797819146191596E-60</v>
      </c>
      <c r="D7288" s="165">
        <f t="shared" si="1587"/>
        <v>2.2558277767625785E-3</v>
      </c>
      <c r="E7288" s="166">
        <f t="shared" si="1597"/>
        <v>24.291375447755232</v>
      </c>
      <c r="F7288" s="167">
        <f t="shared" si="1598"/>
        <v>16.37279800374256</v>
      </c>
      <c r="G7288" s="167">
        <f t="shared" si="1588"/>
        <v>568987.85593100346</v>
      </c>
      <c r="H7288" s="167">
        <f t="shared" si="1589"/>
        <v>271299.98899881309</v>
      </c>
      <c r="I7288" s="168">
        <f t="shared" si="1590"/>
        <v>840287.84492981655</v>
      </c>
      <c r="J7288" s="168">
        <f t="shared" si="1592"/>
        <v>763270.17852533329</v>
      </c>
      <c r="K7288" s="94"/>
      <c r="L7288" s="265">
        <f t="shared" si="1591"/>
        <v>320210.05272791663</v>
      </c>
      <c r="M7288" s="265">
        <f>$G7288*NonHospFrac+theModel!$H7288*NonHospFrac</f>
        <v>520077.79220189981</v>
      </c>
      <c r="N7288" s="266">
        <f t="shared" si="1593"/>
        <v>840287.84492981643</v>
      </c>
      <c r="O7288" s="158"/>
      <c r="P7288" s="265">
        <f t="shared" si="1594"/>
        <v>290860.78727184021</v>
      </c>
      <c r="Q7288" s="265">
        <f t="shared" si="1595"/>
        <v>520076.23195128079</v>
      </c>
      <c r="R7288" s="266">
        <f t="shared" si="1596"/>
        <v>810937.01922312099</v>
      </c>
    </row>
    <row r="7289" spans="1:18" x14ac:dyDescent="0.25">
      <c r="A7289" s="81">
        <v>7258</v>
      </c>
      <c r="B7289" s="93">
        <f t="shared" si="1585"/>
        <v>1.6521297371419626E-60</v>
      </c>
      <c r="C7289" s="178">
        <f t="shared" si="1586"/>
        <v>1.6484028169901022E-60</v>
      </c>
      <c r="D7289" s="165">
        <f t="shared" si="1587"/>
        <v>2.2558277767625785E-3</v>
      </c>
      <c r="E7289" s="166">
        <f t="shared" si="1597"/>
        <v>24.291375447755232</v>
      </c>
      <c r="F7289" s="167">
        <f t="shared" si="1598"/>
        <v>16.37505383151932</v>
      </c>
      <c r="G7289" s="167">
        <f t="shared" si="1588"/>
        <v>569066.25051021692</v>
      </c>
      <c r="H7289" s="167">
        <f t="shared" si="1589"/>
        <v>271299.98899881309</v>
      </c>
      <c r="I7289" s="168">
        <f t="shared" si="1590"/>
        <v>840366.23950903001</v>
      </c>
      <c r="J7289" s="168">
        <f t="shared" si="1592"/>
        <v>763328.4958016359</v>
      </c>
      <c r="K7289" s="94"/>
      <c r="L7289" s="265">
        <f t="shared" si="1591"/>
        <v>320239.92669609911</v>
      </c>
      <c r="M7289" s="265">
        <f>$G7289*NonHospFrac+theModel!$H7289*NonHospFrac</f>
        <v>520126.3128129309</v>
      </c>
      <c r="N7289" s="266">
        <f t="shared" si="1593"/>
        <v>840366.23950903001</v>
      </c>
      <c r="O7289" s="158"/>
      <c r="P7289" s="265">
        <f t="shared" si="1594"/>
        <v>290883.01034484134</v>
      </c>
      <c r="Q7289" s="265">
        <f t="shared" si="1595"/>
        <v>520124.75256231189</v>
      </c>
      <c r="R7289" s="266">
        <f t="shared" si="1596"/>
        <v>811007.76290715323</v>
      </c>
    </row>
    <row r="7290" spans="1:18" x14ac:dyDescent="0.25">
      <c r="A7290" s="81">
        <v>7259</v>
      </c>
      <c r="B7290" s="93">
        <f t="shared" si="1585"/>
        <v>1.6212671948878392E-60</v>
      </c>
      <c r="C7290" s="178">
        <f t="shared" si="1586"/>
        <v>1.6176098953160574E-60</v>
      </c>
      <c r="D7290" s="165">
        <f t="shared" si="1587"/>
        <v>2.2558277767625785E-3</v>
      </c>
      <c r="E7290" s="166">
        <f t="shared" si="1597"/>
        <v>24.291375447755232</v>
      </c>
      <c r="F7290" s="167">
        <f t="shared" si="1598"/>
        <v>16.377309659296081</v>
      </c>
      <c r="G7290" s="167">
        <f t="shared" si="1588"/>
        <v>569144.64508943027</v>
      </c>
      <c r="H7290" s="167">
        <f t="shared" si="1589"/>
        <v>271299.98899881309</v>
      </c>
      <c r="I7290" s="168">
        <f t="shared" si="1590"/>
        <v>840444.63408824336</v>
      </c>
      <c r="J7290" s="168">
        <f t="shared" si="1592"/>
        <v>763386.81070081145</v>
      </c>
      <c r="K7290" s="94"/>
      <c r="L7290" s="265">
        <f t="shared" si="1591"/>
        <v>320269.80066428147</v>
      </c>
      <c r="M7290" s="265">
        <f>$G7290*NonHospFrac+theModel!$H7290*NonHospFrac</f>
        <v>520174.83342396189</v>
      </c>
      <c r="N7290" s="266">
        <f t="shared" si="1593"/>
        <v>840444.63408824336</v>
      </c>
      <c r="O7290" s="158"/>
      <c r="P7290" s="265">
        <f t="shared" si="1594"/>
        <v>290905.23251198616</v>
      </c>
      <c r="Q7290" s="265">
        <f t="shared" si="1595"/>
        <v>520173.27317334287</v>
      </c>
      <c r="R7290" s="266">
        <f t="shared" si="1596"/>
        <v>811078.50568532897</v>
      </c>
    </row>
    <row r="7291" spans="1:18" x14ac:dyDescent="0.25">
      <c r="A7291" s="81">
        <v>7260</v>
      </c>
      <c r="B7291" s="93">
        <f t="shared" si="1585"/>
        <v>1.5909811790970885E-60</v>
      </c>
      <c r="C7291" s="178">
        <f t="shared" si="1586"/>
        <v>1.5873921995609748E-60</v>
      </c>
      <c r="D7291" s="165">
        <f t="shared" si="1587"/>
        <v>2.2558277767625785E-3</v>
      </c>
      <c r="E7291" s="166">
        <f t="shared" si="1597"/>
        <v>24.291375447755232</v>
      </c>
      <c r="F7291" s="167">
        <f t="shared" si="1598"/>
        <v>16.379565487072842</v>
      </c>
      <c r="G7291" s="167">
        <f t="shared" si="1588"/>
        <v>569223.03966864361</v>
      </c>
      <c r="H7291" s="167">
        <f t="shared" si="1589"/>
        <v>271299.98899881309</v>
      </c>
      <c r="I7291" s="168">
        <f t="shared" si="1590"/>
        <v>840523.0286674567</v>
      </c>
      <c r="J7291" s="168">
        <f t="shared" si="1592"/>
        <v>763445.1232229569</v>
      </c>
      <c r="K7291" s="94"/>
      <c r="L7291" s="265">
        <f t="shared" si="1591"/>
        <v>320299.6746324639</v>
      </c>
      <c r="M7291" s="265">
        <f>$G7291*NonHospFrac+theModel!$H7291*NonHospFrac</f>
        <v>520223.35403499275</v>
      </c>
      <c r="N7291" s="266">
        <f t="shared" si="1593"/>
        <v>840523.0286674567</v>
      </c>
      <c r="O7291" s="158"/>
      <c r="P7291" s="265">
        <f t="shared" si="1594"/>
        <v>290927.45377331175</v>
      </c>
      <c r="Q7291" s="265">
        <f t="shared" si="1595"/>
        <v>520221.79378437373</v>
      </c>
      <c r="R7291" s="266">
        <f t="shared" si="1596"/>
        <v>811149.24755768548</v>
      </c>
    </row>
    <row r="7292" spans="1:18" x14ac:dyDescent="0.25">
      <c r="A7292" s="81">
        <v>7261</v>
      </c>
      <c r="B7292" s="93">
        <f t="shared" si="1585"/>
        <v>1.561260919990641E-60</v>
      </c>
      <c r="C7292" s="178">
        <f t="shared" si="1586"/>
        <v>1.5577389842405523E-60</v>
      </c>
      <c r="D7292" s="165">
        <f t="shared" si="1587"/>
        <v>2.2558277767625785E-3</v>
      </c>
      <c r="E7292" s="166">
        <f t="shared" si="1597"/>
        <v>24.291375447755232</v>
      </c>
      <c r="F7292" s="167">
        <f t="shared" si="1598"/>
        <v>16.381821314849603</v>
      </c>
      <c r="G7292" s="167">
        <f t="shared" si="1588"/>
        <v>569301.43424785696</v>
      </c>
      <c r="H7292" s="167">
        <f t="shared" si="1589"/>
        <v>271299.98899881309</v>
      </c>
      <c r="I7292" s="168">
        <f t="shared" si="1590"/>
        <v>840601.42324667005</v>
      </c>
      <c r="J7292" s="168">
        <f t="shared" si="1592"/>
        <v>763503.43336816912</v>
      </c>
      <c r="K7292" s="94"/>
      <c r="L7292" s="265">
        <f t="shared" si="1591"/>
        <v>320329.54860064632</v>
      </c>
      <c r="M7292" s="265">
        <f>$G7292*NonHospFrac+theModel!$H7292*NonHospFrac</f>
        <v>520271.87464602373</v>
      </c>
      <c r="N7292" s="266">
        <f t="shared" si="1593"/>
        <v>840601.42324667005</v>
      </c>
      <c r="O7292" s="158"/>
      <c r="P7292" s="265">
        <f t="shared" si="1594"/>
        <v>290949.674128855</v>
      </c>
      <c r="Q7292" s="265">
        <f t="shared" si="1595"/>
        <v>520270.31439540471</v>
      </c>
      <c r="R7292" s="266">
        <f t="shared" si="1596"/>
        <v>811219.98852425977</v>
      </c>
    </row>
    <row r="7293" spans="1:18" x14ac:dyDescent="0.25">
      <c r="A7293" s="81">
        <v>7262</v>
      </c>
      <c r="B7293" s="93">
        <f t="shared" si="1585"/>
        <v>1.5320958489736701E-60</v>
      </c>
      <c r="C7293" s="178">
        <f t="shared" si="1586"/>
        <v>1.5286397046008927E-60</v>
      </c>
      <c r="D7293" s="165">
        <f t="shared" si="1587"/>
        <v>2.2558277767625785E-3</v>
      </c>
      <c r="E7293" s="166">
        <f t="shared" si="1597"/>
        <v>24.291375447755232</v>
      </c>
      <c r="F7293" s="167">
        <f t="shared" si="1598"/>
        <v>16.384077142626364</v>
      </c>
      <c r="G7293" s="167">
        <f t="shared" si="1588"/>
        <v>569379.82882707031</v>
      </c>
      <c r="H7293" s="167">
        <f t="shared" si="1589"/>
        <v>271299.98899881309</v>
      </c>
      <c r="I7293" s="168">
        <f t="shared" si="1590"/>
        <v>840679.81782588339</v>
      </c>
      <c r="J7293" s="168">
        <f t="shared" si="1592"/>
        <v>763561.74113654497</v>
      </c>
      <c r="K7293" s="94"/>
      <c r="L7293" s="265">
        <f t="shared" si="1591"/>
        <v>320359.42256882868</v>
      </c>
      <c r="M7293" s="265">
        <f>$G7293*NonHospFrac+theModel!$H7293*NonHospFrac</f>
        <v>520320.39525705471</v>
      </c>
      <c r="N7293" s="266">
        <f t="shared" si="1593"/>
        <v>840679.81782588339</v>
      </c>
      <c r="O7293" s="158"/>
      <c r="P7293" s="265">
        <f t="shared" si="1594"/>
        <v>290971.89357865276</v>
      </c>
      <c r="Q7293" s="265">
        <f t="shared" si="1595"/>
        <v>520318.83500643569</v>
      </c>
      <c r="R7293" s="266">
        <f t="shared" si="1596"/>
        <v>811290.72858508839</v>
      </c>
    </row>
    <row r="7294" spans="1:18" x14ac:dyDescent="0.25">
      <c r="A7294" s="81">
        <v>7263</v>
      </c>
      <c r="B7294" s="93">
        <f t="shared" si="1585"/>
        <v>1.5034755948778603E-60</v>
      </c>
      <c r="C7294" s="178">
        <f t="shared" si="1586"/>
        <v>1.5000840128692501E-60</v>
      </c>
      <c r="D7294" s="165">
        <f t="shared" si="1587"/>
        <v>2.2558277767625785E-3</v>
      </c>
      <c r="E7294" s="166">
        <f t="shared" si="1597"/>
        <v>24.291375447755232</v>
      </c>
      <c r="F7294" s="167">
        <f t="shared" si="1598"/>
        <v>16.386332970403124</v>
      </c>
      <c r="G7294" s="167">
        <f t="shared" si="1588"/>
        <v>569458.22340628365</v>
      </c>
      <c r="H7294" s="167">
        <f t="shared" si="1589"/>
        <v>271299.98899881309</v>
      </c>
      <c r="I7294" s="168">
        <f t="shared" si="1590"/>
        <v>840758.21240509674</v>
      </c>
      <c r="J7294" s="168">
        <f t="shared" si="1592"/>
        <v>763620.04652818141</v>
      </c>
      <c r="K7294" s="94"/>
      <c r="L7294" s="265">
        <f t="shared" si="1591"/>
        <v>320389.29653701105</v>
      </c>
      <c r="M7294" s="265">
        <f>$G7294*NonHospFrac+theModel!$H7294*NonHospFrac</f>
        <v>520368.91586808558</v>
      </c>
      <c r="N7294" s="266">
        <f t="shared" si="1593"/>
        <v>840758.21240509662</v>
      </c>
      <c r="O7294" s="158"/>
      <c r="P7294" s="265">
        <f t="shared" si="1594"/>
        <v>290994.11212274199</v>
      </c>
      <c r="Q7294" s="265">
        <f t="shared" si="1595"/>
        <v>520367.35561746656</v>
      </c>
      <c r="R7294" s="266">
        <f t="shared" si="1596"/>
        <v>811361.46774020861</v>
      </c>
    </row>
    <row r="7295" spans="1:18" x14ac:dyDescent="0.25">
      <c r="A7295" s="81">
        <v>7264</v>
      </c>
      <c r="B7295" s="93">
        <f t="shared" si="1585"/>
        <v>1.4753899802727384E-60</v>
      </c>
      <c r="C7295" s="178">
        <f t="shared" si="1586"/>
        <v>1.4720617545736819E-60</v>
      </c>
      <c r="D7295" s="165">
        <f t="shared" si="1587"/>
        <v>2.2558277767625785E-3</v>
      </c>
      <c r="E7295" s="166">
        <f t="shared" si="1597"/>
        <v>24.291375447755232</v>
      </c>
      <c r="F7295" s="167">
        <f t="shared" si="1598"/>
        <v>16.388588798179885</v>
      </c>
      <c r="G7295" s="167">
        <f t="shared" si="1588"/>
        <v>569536.617985497</v>
      </c>
      <c r="H7295" s="167">
        <f t="shared" si="1589"/>
        <v>271299.98899881309</v>
      </c>
      <c r="I7295" s="168">
        <f t="shared" si="1590"/>
        <v>840836.60698431008</v>
      </c>
      <c r="J7295" s="168">
        <f t="shared" si="1592"/>
        <v>763678.34954317531</v>
      </c>
      <c r="K7295" s="94"/>
      <c r="L7295" s="265">
        <f t="shared" si="1591"/>
        <v>320419.17050519347</v>
      </c>
      <c r="M7295" s="265">
        <f>$G7295*NonHospFrac+theModel!$H7295*NonHospFrac</f>
        <v>520417.43647911656</v>
      </c>
      <c r="N7295" s="266">
        <f t="shared" si="1593"/>
        <v>840836.60698431008</v>
      </c>
      <c r="O7295" s="158"/>
      <c r="P7295" s="265">
        <f t="shared" si="1594"/>
        <v>291016.32976115966</v>
      </c>
      <c r="Q7295" s="265">
        <f t="shared" si="1595"/>
        <v>520415.87622849754</v>
      </c>
      <c r="R7295" s="266">
        <f t="shared" si="1596"/>
        <v>811432.2059896572</v>
      </c>
    </row>
    <row r="7296" spans="1:18" x14ac:dyDescent="0.25">
      <c r="A7296" s="81">
        <v>7265</v>
      </c>
      <c r="B7296" s="93">
        <f t="shared" si="1585"/>
        <v>1.4478290178472448E-60</v>
      </c>
      <c r="C7296" s="178">
        <f t="shared" si="1586"/>
        <v>1.4445629649327822E-60</v>
      </c>
      <c r="D7296" s="165">
        <f t="shared" si="1587"/>
        <v>2.2558277767625785E-3</v>
      </c>
      <c r="E7296" s="166">
        <f t="shared" si="1597"/>
        <v>24.291375447755232</v>
      </c>
      <c r="F7296" s="167">
        <f t="shared" si="1598"/>
        <v>16.390844625956646</v>
      </c>
      <c r="G7296" s="167">
        <f t="shared" si="1588"/>
        <v>569615.01256471034</v>
      </c>
      <c r="H7296" s="167">
        <f t="shared" si="1589"/>
        <v>271299.98899881309</v>
      </c>
      <c r="I7296" s="168">
        <f t="shared" si="1590"/>
        <v>840915.00156352343</v>
      </c>
      <c r="J7296" s="168">
        <f t="shared" si="1592"/>
        <v>763736.65018162352</v>
      </c>
      <c r="K7296" s="94"/>
      <c r="L7296" s="265">
        <f t="shared" si="1591"/>
        <v>320449.04447337589</v>
      </c>
      <c r="M7296" s="265">
        <f>$G7296*NonHospFrac+theModel!$H7296*NonHospFrac</f>
        <v>520465.95709014754</v>
      </c>
      <c r="N7296" s="266">
        <f t="shared" si="1593"/>
        <v>840915.00156352343</v>
      </c>
      <c r="O7296" s="158"/>
      <c r="P7296" s="265">
        <f t="shared" si="1594"/>
        <v>291038.54649394267</v>
      </c>
      <c r="Q7296" s="265">
        <f t="shared" si="1595"/>
        <v>520464.39683952852</v>
      </c>
      <c r="R7296" s="266">
        <f t="shared" si="1596"/>
        <v>811502.94333347119</v>
      </c>
    </row>
    <row r="7297" spans="1:18" x14ac:dyDescent="0.25">
      <c r="A7297" s="81">
        <v>7266</v>
      </c>
      <c r="B7297" s="93">
        <f t="shared" si="1585"/>
        <v>1.4207829068575459E-60</v>
      </c>
      <c r="C7297" s="178">
        <f t="shared" si="1586"/>
        <v>1.4175778653115072E-60</v>
      </c>
      <c r="D7297" s="165">
        <f t="shared" si="1587"/>
        <v>2.2558277767625785E-3</v>
      </c>
      <c r="E7297" s="166">
        <f t="shared" si="1597"/>
        <v>24.291375447755232</v>
      </c>
      <c r="F7297" s="167">
        <f t="shared" si="1598"/>
        <v>16.393100453733407</v>
      </c>
      <c r="G7297" s="167">
        <f t="shared" si="1588"/>
        <v>569693.4071439238</v>
      </c>
      <c r="H7297" s="167">
        <f t="shared" si="1589"/>
        <v>271299.98899881309</v>
      </c>
      <c r="I7297" s="168">
        <f t="shared" si="1590"/>
        <v>840993.39614273689</v>
      </c>
      <c r="J7297" s="168">
        <f t="shared" si="1592"/>
        <v>763794.94844362303</v>
      </c>
      <c r="K7297" s="94"/>
      <c r="L7297" s="265">
        <f t="shared" si="1591"/>
        <v>320478.91844155831</v>
      </c>
      <c r="M7297" s="265">
        <f>$G7297*NonHospFrac+theModel!$H7297*NonHospFrac</f>
        <v>520514.47770117852</v>
      </c>
      <c r="N7297" s="266">
        <f t="shared" si="1593"/>
        <v>840993.39614273678</v>
      </c>
      <c r="O7297" s="158"/>
      <c r="P7297" s="265">
        <f t="shared" si="1594"/>
        <v>291060.76232112793</v>
      </c>
      <c r="Q7297" s="265">
        <f t="shared" si="1595"/>
        <v>520512.9174505595</v>
      </c>
      <c r="R7297" s="266">
        <f t="shared" si="1596"/>
        <v>811573.67977168737</v>
      </c>
    </row>
    <row r="7298" spans="1:18" x14ac:dyDescent="0.25">
      <c r="A7298" s="81">
        <v>7267</v>
      </c>
      <c r="B7298" s="93">
        <f t="shared" si="1585"/>
        <v>1.3942420296425296E-60</v>
      </c>
      <c r="C7298" s="178">
        <f t="shared" si="1586"/>
        <v>1.391096859744532E-60</v>
      </c>
      <c r="D7298" s="165">
        <f t="shared" si="1587"/>
        <v>2.2558277767625785E-3</v>
      </c>
      <c r="E7298" s="166">
        <f t="shared" si="1597"/>
        <v>24.291375447755232</v>
      </c>
      <c r="F7298" s="167">
        <f t="shared" si="1598"/>
        <v>16.395356281510168</v>
      </c>
      <c r="G7298" s="167">
        <f t="shared" si="1588"/>
        <v>569771.80172313715</v>
      </c>
      <c r="H7298" s="167">
        <f t="shared" si="1589"/>
        <v>271299.98899881309</v>
      </c>
      <c r="I7298" s="168">
        <f t="shared" si="1590"/>
        <v>841071.79072195024</v>
      </c>
      <c r="J7298" s="168">
        <f t="shared" si="1592"/>
        <v>763853.24432927056</v>
      </c>
      <c r="K7298" s="94"/>
      <c r="L7298" s="265">
        <f t="shared" si="1591"/>
        <v>320508.79240974074</v>
      </c>
      <c r="M7298" s="265">
        <f>$G7298*NonHospFrac+theModel!$H7298*NonHospFrac</f>
        <v>520562.9983122095</v>
      </c>
      <c r="N7298" s="266">
        <f t="shared" si="1593"/>
        <v>841071.79072195024</v>
      </c>
      <c r="O7298" s="158"/>
      <c r="P7298" s="265">
        <f t="shared" si="1594"/>
        <v>291082.97724275233</v>
      </c>
      <c r="Q7298" s="265">
        <f t="shared" si="1595"/>
        <v>520561.43806159048</v>
      </c>
      <c r="R7298" s="266">
        <f t="shared" si="1596"/>
        <v>811644.41530434275</v>
      </c>
    </row>
    <row r="7299" spans="1:18" x14ac:dyDescent="0.25">
      <c r="A7299" s="81">
        <v>7268</v>
      </c>
      <c r="B7299" s="93">
        <f t="shared" si="1585"/>
        <v>1.3681969482030905E-60</v>
      </c>
      <c r="C7299" s="178">
        <f t="shared" si="1586"/>
        <v>1.365110531523252E-60</v>
      </c>
      <c r="D7299" s="165">
        <f t="shared" si="1587"/>
        <v>2.2558277767625785E-3</v>
      </c>
      <c r="E7299" s="166">
        <f t="shared" si="1597"/>
        <v>24.291375447755232</v>
      </c>
      <c r="F7299" s="167">
        <f t="shared" si="1598"/>
        <v>16.397612109286928</v>
      </c>
      <c r="G7299" s="167">
        <f t="shared" si="1588"/>
        <v>569850.19630235049</v>
      </c>
      <c r="H7299" s="167">
        <f t="shared" si="1589"/>
        <v>271299.98899881309</v>
      </c>
      <c r="I7299" s="168">
        <f t="shared" si="1590"/>
        <v>841150.18530116358</v>
      </c>
      <c r="J7299" s="168">
        <f t="shared" si="1592"/>
        <v>763911.53783866297</v>
      </c>
      <c r="K7299" s="94"/>
      <c r="L7299" s="265">
        <f t="shared" si="1591"/>
        <v>320538.6663779231</v>
      </c>
      <c r="M7299" s="265">
        <f>$G7299*NonHospFrac+theModel!$H7299*NonHospFrac</f>
        <v>520611.51892324048</v>
      </c>
      <c r="N7299" s="266">
        <f t="shared" si="1593"/>
        <v>841150.18530116358</v>
      </c>
      <c r="O7299" s="158"/>
      <c r="P7299" s="265">
        <f t="shared" si="1594"/>
        <v>291105.19125885272</v>
      </c>
      <c r="Q7299" s="265">
        <f t="shared" si="1595"/>
        <v>520609.95867262146</v>
      </c>
      <c r="R7299" s="266">
        <f t="shared" si="1596"/>
        <v>811715.14993147412</v>
      </c>
    </row>
    <row r="7300" spans="1:18" x14ac:dyDescent="0.25">
      <c r="A7300" s="81">
        <v>7269</v>
      </c>
      <c r="B7300" s="93">
        <f t="shared" si="1585"/>
        <v>1.3426384008465948E-60</v>
      </c>
      <c r="C7300" s="178">
        <f t="shared" si="1586"/>
        <v>1.3396096398478169E-60</v>
      </c>
      <c r="D7300" s="165">
        <f t="shared" si="1587"/>
        <v>2.2558277767625785E-3</v>
      </c>
      <c r="E7300" s="166">
        <f t="shared" si="1597"/>
        <v>24.291375447755232</v>
      </c>
      <c r="F7300" s="167">
        <f t="shared" si="1598"/>
        <v>16.399867937063689</v>
      </c>
      <c r="G7300" s="167">
        <f t="shared" si="1588"/>
        <v>569928.59088156384</v>
      </c>
      <c r="H7300" s="167">
        <f t="shared" si="1589"/>
        <v>271299.98899881309</v>
      </c>
      <c r="I7300" s="168">
        <f t="shared" si="1590"/>
        <v>841228.57988037693</v>
      </c>
      <c r="J7300" s="168">
        <f t="shared" si="1592"/>
        <v>763969.82897189725</v>
      </c>
      <c r="K7300" s="94"/>
      <c r="L7300" s="265">
        <f t="shared" si="1591"/>
        <v>320568.54034610552</v>
      </c>
      <c r="M7300" s="265">
        <f>$G7300*NonHospFrac+theModel!$H7300*NonHospFrac</f>
        <v>520660.03953427135</v>
      </c>
      <c r="N7300" s="266">
        <f t="shared" si="1593"/>
        <v>841228.57988037681</v>
      </c>
      <c r="O7300" s="158"/>
      <c r="P7300" s="265">
        <f t="shared" si="1594"/>
        <v>291127.40436946612</v>
      </c>
      <c r="Q7300" s="265">
        <f t="shared" si="1595"/>
        <v>520658.47928365233</v>
      </c>
      <c r="R7300" s="266">
        <f t="shared" si="1596"/>
        <v>811785.88365311851</v>
      </c>
    </row>
    <row r="7301" spans="1:18" x14ac:dyDescent="0.25">
      <c r="A7301" s="81">
        <v>7270</v>
      </c>
      <c r="B7301" s="93">
        <f t="shared" si="1585"/>
        <v>1.3175572988927729E-60</v>
      </c>
      <c r="C7301" s="178">
        <f t="shared" si="1586"/>
        <v>1.3145851165404543E-60</v>
      </c>
      <c r="D7301" s="165">
        <f t="shared" si="1587"/>
        <v>2.2558277767625785E-3</v>
      </c>
      <c r="E7301" s="166">
        <f t="shared" si="1597"/>
        <v>24.291375447755232</v>
      </c>
      <c r="F7301" s="167">
        <f t="shared" si="1598"/>
        <v>16.40212376484045</v>
      </c>
      <c r="G7301" s="167">
        <f t="shared" si="1588"/>
        <v>570006.98546077718</v>
      </c>
      <c r="H7301" s="167">
        <f t="shared" si="1589"/>
        <v>271299.98899881309</v>
      </c>
      <c r="I7301" s="168">
        <f t="shared" si="1590"/>
        <v>841306.97445959027</v>
      </c>
      <c r="J7301" s="168">
        <f t="shared" si="1592"/>
        <v>764028.11772907013</v>
      </c>
      <c r="K7301" s="94"/>
      <c r="L7301" s="265">
        <f t="shared" si="1591"/>
        <v>320598.41431428795</v>
      </c>
      <c r="M7301" s="265">
        <f>$G7301*NonHospFrac+theModel!$H7301*NonHospFrac</f>
        <v>520708.56014530233</v>
      </c>
      <c r="N7301" s="266">
        <f t="shared" si="1593"/>
        <v>841306.97445959027</v>
      </c>
      <c r="O7301" s="158"/>
      <c r="P7301" s="265">
        <f t="shared" si="1594"/>
        <v>291149.61657462944</v>
      </c>
      <c r="Q7301" s="265">
        <f t="shared" si="1595"/>
        <v>520706.99989468331</v>
      </c>
      <c r="R7301" s="266">
        <f t="shared" si="1596"/>
        <v>811856.61646931269</v>
      </c>
    </row>
    <row r="7302" spans="1:18" x14ac:dyDescent="0.25">
      <c r="A7302" s="81">
        <v>7271</v>
      </c>
      <c r="B7302" s="93">
        <f t="shared" si="1585"/>
        <v>1.2929447234423787E-60</v>
      </c>
      <c r="C7302" s="178">
        <f t="shared" si="1586"/>
        <v>1.2900280628214188E-60</v>
      </c>
      <c r="D7302" s="165">
        <f t="shared" si="1587"/>
        <v>2.2558277767625785E-3</v>
      </c>
      <c r="E7302" s="166">
        <f t="shared" si="1597"/>
        <v>24.291375447755232</v>
      </c>
      <c r="F7302" s="167">
        <f t="shared" si="1598"/>
        <v>16.404379592617211</v>
      </c>
      <c r="G7302" s="167">
        <f t="shared" si="1588"/>
        <v>570085.38003999053</v>
      </c>
      <c r="H7302" s="167">
        <f t="shared" si="1589"/>
        <v>271299.98899881309</v>
      </c>
      <c r="I7302" s="168">
        <f t="shared" si="1590"/>
        <v>841385.36903880362</v>
      </c>
      <c r="J7302" s="168">
        <f t="shared" si="1592"/>
        <v>764086.40411027858</v>
      </c>
      <c r="K7302" s="94"/>
      <c r="L7302" s="265">
        <f t="shared" si="1591"/>
        <v>320628.28828247031</v>
      </c>
      <c r="M7302" s="265">
        <f>$G7302*NonHospFrac+theModel!$H7302*NonHospFrac</f>
        <v>520757.08075633331</v>
      </c>
      <c r="N7302" s="266">
        <f t="shared" si="1593"/>
        <v>841385.36903880362</v>
      </c>
      <c r="O7302" s="158"/>
      <c r="P7302" s="265">
        <f t="shared" si="1594"/>
        <v>291171.82787437947</v>
      </c>
      <c r="Q7302" s="265">
        <f t="shared" si="1595"/>
        <v>520755.52050571429</v>
      </c>
      <c r="R7302" s="266">
        <f t="shared" si="1596"/>
        <v>811927.3483800937</v>
      </c>
    </row>
    <row r="7303" spans="1:18" x14ac:dyDescent="0.25">
      <c r="A7303" s="81">
        <v>7272</v>
      </c>
      <c r="B7303" s="93">
        <f t="shared" si="1585"/>
        <v>1.26879192220504E-60</v>
      </c>
      <c r="C7303" s="178">
        <f t="shared" si="1586"/>
        <v>1.2659297461439979E-60</v>
      </c>
      <c r="D7303" s="165">
        <f t="shared" si="1587"/>
        <v>2.2558277767625785E-3</v>
      </c>
      <c r="E7303" s="166">
        <f t="shared" si="1597"/>
        <v>24.291375447755232</v>
      </c>
      <c r="F7303" s="167">
        <f t="shared" si="1598"/>
        <v>16.406635420393972</v>
      </c>
      <c r="G7303" s="167">
        <f t="shared" si="1588"/>
        <v>570163.77461920388</v>
      </c>
      <c r="H7303" s="167">
        <f t="shared" si="1589"/>
        <v>271299.98899881309</v>
      </c>
      <c r="I7303" s="168">
        <f t="shared" si="1590"/>
        <v>841463.76361801696</v>
      </c>
      <c r="J7303" s="168">
        <f t="shared" si="1592"/>
        <v>764144.68811561936</v>
      </c>
      <c r="K7303" s="94"/>
      <c r="L7303" s="265">
        <f t="shared" si="1591"/>
        <v>320658.16225065268</v>
      </c>
      <c r="M7303" s="265">
        <f>$G7303*NonHospFrac+theModel!$H7303*NonHospFrac</f>
        <v>520805.60136736429</v>
      </c>
      <c r="N7303" s="266">
        <f t="shared" si="1593"/>
        <v>841463.76361801696</v>
      </c>
      <c r="O7303" s="158"/>
      <c r="P7303" s="265">
        <f t="shared" si="1594"/>
        <v>291194.03826875321</v>
      </c>
      <c r="Q7303" s="265">
        <f t="shared" si="1595"/>
        <v>520804.04111674527</v>
      </c>
      <c r="R7303" s="266">
        <f t="shared" si="1596"/>
        <v>811998.07938549854</v>
      </c>
    </row>
    <row r="7304" spans="1:18" x14ac:dyDescent="0.25">
      <c r="A7304" s="81">
        <v>7273</v>
      </c>
      <c r="B7304" s="93">
        <f t="shared" si="1585"/>
        <v>1.2450903063873355E-60</v>
      </c>
      <c r="C7304" s="178">
        <f t="shared" si="1586"/>
        <v>1.2422815970896091E-60</v>
      </c>
      <c r="D7304" s="165">
        <f t="shared" si="1587"/>
        <v>2.2558277767625785E-3</v>
      </c>
      <c r="E7304" s="166">
        <f t="shared" si="1597"/>
        <v>24.291375447755232</v>
      </c>
      <c r="F7304" s="167">
        <f t="shared" si="1598"/>
        <v>16.408891248170733</v>
      </c>
      <c r="G7304" s="167">
        <f t="shared" si="1588"/>
        <v>570242.16919841734</v>
      </c>
      <c r="H7304" s="167">
        <f t="shared" si="1589"/>
        <v>271299.98899881309</v>
      </c>
      <c r="I7304" s="168">
        <f t="shared" si="1590"/>
        <v>841542.15819723043</v>
      </c>
      <c r="J7304" s="168">
        <f t="shared" si="1592"/>
        <v>764202.96974518942</v>
      </c>
      <c r="K7304" s="94"/>
      <c r="L7304" s="265">
        <f t="shared" si="1591"/>
        <v>320688.03621883516</v>
      </c>
      <c r="M7304" s="265">
        <f>$G7304*NonHospFrac+theModel!$H7304*NonHospFrac</f>
        <v>520854.12197839527</v>
      </c>
      <c r="N7304" s="266">
        <f t="shared" si="1593"/>
        <v>841542.15819723043</v>
      </c>
      <c r="O7304" s="158"/>
      <c r="P7304" s="265">
        <f t="shared" si="1594"/>
        <v>291216.24775778764</v>
      </c>
      <c r="Q7304" s="265">
        <f t="shared" si="1595"/>
        <v>520852.56172777625</v>
      </c>
      <c r="R7304" s="266">
        <f t="shared" si="1596"/>
        <v>812068.80948556389</v>
      </c>
    </row>
    <row r="7305" spans="1:18" x14ac:dyDescent="0.25">
      <c r="A7305" s="81">
        <v>7274</v>
      </c>
      <c r="B7305" s="93">
        <f t="shared" si="1585"/>
        <v>1.2218314476384134E-60</v>
      </c>
      <c r="C7305" s="178">
        <f t="shared" si="1586"/>
        <v>1.2190752063203087E-60</v>
      </c>
      <c r="D7305" s="165">
        <f t="shared" si="1587"/>
        <v>2.2558277767625785E-3</v>
      </c>
      <c r="E7305" s="166">
        <f t="shared" si="1597"/>
        <v>24.291375447755232</v>
      </c>
      <c r="F7305" s="167">
        <f t="shared" si="1598"/>
        <v>16.411147075947493</v>
      </c>
      <c r="G7305" s="167">
        <f t="shared" si="1588"/>
        <v>570320.56377763068</v>
      </c>
      <c r="H7305" s="167">
        <f t="shared" si="1589"/>
        <v>271299.98899881309</v>
      </c>
      <c r="I7305" s="168">
        <f t="shared" si="1590"/>
        <v>841620.55277644377</v>
      </c>
      <c r="J7305" s="168">
        <f t="shared" si="1592"/>
        <v>764261.24899908551</v>
      </c>
      <c r="K7305" s="94"/>
      <c r="L7305" s="265">
        <f t="shared" si="1591"/>
        <v>320717.91018701752</v>
      </c>
      <c r="M7305" s="265">
        <f>$G7305*NonHospFrac+theModel!$H7305*NonHospFrac</f>
        <v>520902.64258942625</v>
      </c>
      <c r="N7305" s="266">
        <f t="shared" si="1593"/>
        <v>841620.55277644377</v>
      </c>
      <c r="O7305" s="158"/>
      <c r="P7305" s="265">
        <f t="shared" si="1594"/>
        <v>291238.45634151949</v>
      </c>
      <c r="Q7305" s="265">
        <f t="shared" si="1595"/>
        <v>520901.08233880723</v>
      </c>
      <c r="R7305" s="266">
        <f t="shared" si="1596"/>
        <v>812139.53868032666</v>
      </c>
    </row>
    <row r="7306" spans="1:18" x14ac:dyDescent="0.25">
      <c r="A7306" s="81">
        <v>7275</v>
      </c>
      <c r="B7306" s="93">
        <f t="shared" si="1585"/>
        <v>1.1990070750528862E-60</v>
      </c>
      <c r="C7306" s="178">
        <f t="shared" si="1586"/>
        <v>1.1963023215884471E-60</v>
      </c>
      <c r="D7306" s="165">
        <f t="shared" si="1587"/>
        <v>2.2558277767625785E-3</v>
      </c>
      <c r="E7306" s="166">
        <f t="shared" si="1597"/>
        <v>24.291375447755232</v>
      </c>
      <c r="F7306" s="167">
        <f t="shared" si="1598"/>
        <v>16.413402903724254</v>
      </c>
      <c r="G7306" s="167">
        <f t="shared" si="1588"/>
        <v>570398.95835684403</v>
      </c>
      <c r="H7306" s="167">
        <f t="shared" si="1589"/>
        <v>271299.98899881309</v>
      </c>
      <c r="I7306" s="168">
        <f t="shared" si="1590"/>
        <v>841698.94735565712</v>
      </c>
      <c r="J7306" s="168">
        <f t="shared" si="1592"/>
        <v>764319.52587740438</v>
      </c>
      <c r="K7306" s="94"/>
      <c r="L7306" s="265">
        <f t="shared" si="1591"/>
        <v>320747.78415519994</v>
      </c>
      <c r="M7306" s="265">
        <f>$G7306*NonHospFrac+theModel!$H7306*NonHospFrac</f>
        <v>520951.16320045711</v>
      </c>
      <c r="N7306" s="266">
        <f t="shared" si="1593"/>
        <v>841698.94735565712</v>
      </c>
      <c r="O7306" s="158"/>
      <c r="P7306" s="265">
        <f t="shared" si="1594"/>
        <v>291260.66401998576</v>
      </c>
      <c r="Q7306" s="265">
        <f t="shared" si="1595"/>
        <v>520949.6029498381</v>
      </c>
      <c r="R7306" s="266">
        <f t="shared" si="1596"/>
        <v>812210.26696982386</v>
      </c>
    </row>
    <row r="7307" spans="1:18" x14ac:dyDescent="0.25">
      <c r="A7307" s="81">
        <v>7276</v>
      </c>
      <c r="B7307" s="93">
        <f t="shared" si="1585"/>
        <v>1.1766090722296776E-60</v>
      </c>
      <c r="C7307" s="178">
        <f t="shared" si="1586"/>
        <v>1.173954844802151E-60</v>
      </c>
      <c r="D7307" s="165">
        <f t="shared" si="1587"/>
        <v>2.2558277767625785E-3</v>
      </c>
      <c r="E7307" s="166">
        <f t="shared" si="1597"/>
        <v>24.291375447755232</v>
      </c>
      <c r="F7307" s="167">
        <f t="shared" si="1598"/>
        <v>16.415658731501015</v>
      </c>
      <c r="G7307" s="167">
        <f t="shared" si="1588"/>
        <v>570477.35293605737</v>
      </c>
      <c r="H7307" s="167">
        <f t="shared" si="1589"/>
        <v>271299.98899881309</v>
      </c>
      <c r="I7307" s="168">
        <f t="shared" si="1590"/>
        <v>841777.34193487046</v>
      </c>
      <c r="J7307" s="168">
        <f t="shared" si="1592"/>
        <v>764377.80038024299</v>
      </c>
      <c r="K7307" s="94"/>
      <c r="L7307" s="265">
        <f t="shared" si="1591"/>
        <v>320777.65812338237</v>
      </c>
      <c r="M7307" s="265">
        <f>$G7307*NonHospFrac+theModel!$H7307*NonHospFrac</f>
        <v>520999.6838114881</v>
      </c>
      <c r="N7307" s="266">
        <f t="shared" si="1593"/>
        <v>841777.34193487046</v>
      </c>
      <c r="O7307" s="158"/>
      <c r="P7307" s="265">
        <f t="shared" si="1594"/>
        <v>291282.87079322338</v>
      </c>
      <c r="Q7307" s="265">
        <f t="shared" si="1595"/>
        <v>520998.12356086908</v>
      </c>
      <c r="R7307" s="266">
        <f t="shared" si="1596"/>
        <v>812280.99435409252</v>
      </c>
    </row>
    <row r="7308" spans="1:18" x14ac:dyDescent="0.25">
      <c r="A7308" s="81">
        <v>7277</v>
      </c>
      <c r="B7308" s="93">
        <f t="shared" si="1585"/>
        <v>1.1546294743858108E-60</v>
      </c>
      <c r="C7308" s="178">
        <f t="shared" si="1586"/>
        <v>1.1520248291456224E-60</v>
      </c>
      <c r="D7308" s="165">
        <f t="shared" si="1587"/>
        <v>2.2558277767625785E-3</v>
      </c>
      <c r="E7308" s="166">
        <f t="shared" si="1597"/>
        <v>24.291375447755232</v>
      </c>
      <c r="F7308" s="167">
        <f t="shared" si="1598"/>
        <v>16.417914559277776</v>
      </c>
      <c r="G7308" s="167">
        <f t="shared" si="1588"/>
        <v>570555.74751527072</v>
      </c>
      <c r="H7308" s="167">
        <f t="shared" si="1589"/>
        <v>271299.98899881309</v>
      </c>
      <c r="I7308" s="168">
        <f t="shared" si="1590"/>
        <v>841855.73651408381</v>
      </c>
      <c r="J7308" s="168">
        <f t="shared" si="1592"/>
        <v>764436.07250769821</v>
      </c>
      <c r="K7308" s="94"/>
      <c r="L7308" s="265">
        <f t="shared" si="1591"/>
        <v>320807.53209156473</v>
      </c>
      <c r="M7308" s="265">
        <f>$G7308*NonHospFrac+theModel!$H7308*NonHospFrac</f>
        <v>521048.20442251908</v>
      </c>
      <c r="N7308" s="266">
        <f t="shared" si="1593"/>
        <v>841855.73651408381</v>
      </c>
      <c r="O7308" s="158"/>
      <c r="P7308" s="265">
        <f t="shared" si="1594"/>
        <v>291305.07666126912</v>
      </c>
      <c r="Q7308" s="265">
        <f t="shared" si="1595"/>
        <v>521046.64417190006</v>
      </c>
      <c r="R7308" s="266">
        <f t="shared" si="1596"/>
        <v>812351.72083316918</v>
      </c>
    </row>
    <row r="7309" spans="1:18" x14ac:dyDescent="0.25">
      <c r="A7309" s="81">
        <v>7278</v>
      </c>
      <c r="B7309" s="93">
        <f t="shared" si="1585"/>
        <v>1.1330604655241135E-60</v>
      </c>
      <c r="C7309" s="178">
        <f t="shared" si="1586"/>
        <v>1.1305044762532327E-60</v>
      </c>
      <c r="D7309" s="165">
        <f t="shared" si="1587"/>
        <v>2.2558277767625785E-3</v>
      </c>
      <c r="E7309" s="166">
        <f t="shared" si="1597"/>
        <v>24.291375447755232</v>
      </c>
      <c r="F7309" s="167">
        <f t="shared" si="1598"/>
        <v>16.420170387054537</v>
      </c>
      <c r="G7309" s="167">
        <f t="shared" si="1588"/>
        <v>570634.14209448406</v>
      </c>
      <c r="H7309" s="167">
        <f t="shared" si="1589"/>
        <v>271299.98899881309</v>
      </c>
      <c r="I7309" s="168">
        <f t="shared" si="1590"/>
        <v>841934.13109329715</v>
      </c>
      <c r="J7309" s="168">
        <f t="shared" si="1592"/>
        <v>764494.34225986677</v>
      </c>
      <c r="K7309" s="94"/>
      <c r="L7309" s="265">
        <f t="shared" si="1591"/>
        <v>320837.4060597471</v>
      </c>
      <c r="M7309" s="265">
        <f>$G7309*NonHospFrac+theModel!$H7309*NonHospFrac</f>
        <v>521096.72503354994</v>
      </c>
      <c r="N7309" s="266">
        <f t="shared" si="1593"/>
        <v>841934.13109329704</v>
      </c>
      <c r="O7309" s="158"/>
      <c r="P7309" s="265">
        <f t="shared" si="1594"/>
        <v>291327.28162416001</v>
      </c>
      <c r="Q7309" s="265">
        <f t="shared" si="1595"/>
        <v>521095.16478293092</v>
      </c>
      <c r="R7309" s="266">
        <f t="shared" si="1596"/>
        <v>812422.44640709087</v>
      </c>
    </row>
    <row r="7310" spans="1:18" x14ac:dyDescent="0.25">
      <c r="A7310" s="81">
        <v>7279</v>
      </c>
      <c r="B7310" s="93">
        <f t="shared" si="1585"/>
        <v>1.1118943756538298E-60</v>
      </c>
      <c r="C7310" s="178">
        <f t="shared" si="1586"/>
        <v>1.1093861334364039E-60</v>
      </c>
      <c r="D7310" s="165">
        <f t="shared" si="1587"/>
        <v>2.2558277767625785E-3</v>
      </c>
      <c r="E7310" s="166">
        <f t="shared" si="1597"/>
        <v>24.291375447755232</v>
      </c>
      <c r="F7310" s="167">
        <f t="shared" si="1598"/>
        <v>16.422426214831297</v>
      </c>
      <c r="G7310" s="167">
        <f t="shared" si="1588"/>
        <v>570712.53667369741</v>
      </c>
      <c r="H7310" s="167">
        <f t="shared" si="1589"/>
        <v>271299.98899881309</v>
      </c>
      <c r="I7310" s="168">
        <f t="shared" si="1590"/>
        <v>842012.5256725105</v>
      </c>
      <c r="J7310" s="168">
        <f t="shared" si="1592"/>
        <v>764552.60963684553</v>
      </c>
      <c r="K7310" s="94"/>
      <c r="L7310" s="265">
        <f t="shared" si="1591"/>
        <v>320867.28002792952</v>
      </c>
      <c r="M7310" s="265">
        <f>$G7310*NonHospFrac+theModel!$H7310*NonHospFrac</f>
        <v>521145.24564458092</v>
      </c>
      <c r="N7310" s="266">
        <f t="shared" si="1593"/>
        <v>842012.5256725105</v>
      </c>
      <c r="O7310" s="158"/>
      <c r="P7310" s="265">
        <f t="shared" si="1594"/>
        <v>291349.48568193294</v>
      </c>
      <c r="Q7310" s="265">
        <f t="shared" si="1595"/>
        <v>521143.6853939619</v>
      </c>
      <c r="R7310" s="266">
        <f t="shared" si="1596"/>
        <v>812493.17107589485</v>
      </c>
    </row>
    <row r="7311" spans="1:18" x14ac:dyDescent="0.25">
      <c r="A7311" s="81">
        <v>7280</v>
      </c>
      <c r="B7311" s="93">
        <f t="shared" si="1585"/>
        <v>1.091123678063154E-60</v>
      </c>
      <c r="C7311" s="178">
        <f t="shared" si="1586"/>
        <v>1.0886622909622957E-60</v>
      </c>
      <c r="D7311" s="165">
        <f t="shared" si="1587"/>
        <v>2.2558277767625785E-3</v>
      </c>
      <c r="E7311" s="166">
        <f t="shared" si="1597"/>
        <v>24.291375447755232</v>
      </c>
      <c r="F7311" s="167">
        <f t="shared" si="1598"/>
        <v>16.424682042608058</v>
      </c>
      <c r="G7311" s="167">
        <f t="shared" si="1588"/>
        <v>570790.93125291076</v>
      </c>
      <c r="H7311" s="167">
        <f t="shared" si="1589"/>
        <v>271299.98899881309</v>
      </c>
      <c r="I7311" s="168">
        <f t="shared" si="1590"/>
        <v>842090.92025172384</v>
      </c>
      <c r="J7311" s="168">
        <f t="shared" si="1592"/>
        <v>764610.87463873124</v>
      </c>
      <c r="K7311" s="94"/>
      <c r="L7311" s="265">
        <f t="shared" si="1591"/>
        <v>320897.15399611194</v>
      </c>
      <c r="M7311" s="265">
        <f>$G7311*NonHospFrac+theModel!$H7311*NonHospFrac</f>
        <v>521193.7662556119</v>
      </c>
      <c r="N7311" s="266">
        <f t="shared" si="1593"/>
        <v>842090.92025172384</v>
      </c>
      <c r="O7311" s="158"/>
      <c r="P7311" s="265">
        <f t="shared" si="1594"/>
        <v>291371.68883462471</v>
      </c>
      <c r="Q7311" s="265">
        <f t="shared" si="1595"/>
        <v>521192.20600499288</v>
      </c>
      <c r="R7311" s="266">
        <f t="shared" si="1596"/>
        <v>812563.89483961766</v>
      </c>
    </row>
    <row r="7312" spans="1:18" x14ac:dyDescent="0.25">
      <c r="A7312" s="81">
        <v>7281</v>
      </c>
      <c r="B7312" s="93">
        <f t="shared" si="1585"/>
        <v>1.0707409866427131E-60</v>
      </c>
      <c r="C7312" s="178">
        <f t="shared" si="1586"/>
        <v>1.0683255793833263E-60</v>
      </c>
      <c r="D7312" s="165">
        <f t="shared" si="1587"/>
        <v>2.2558277767625785E-3</v>
      </c>
      <c r="E7312" s="166">
        <f t="shared" si="1597"/>
        <v>24.291375447755232</v>
      </c>
      <c r="F7312" s="167">
        <f t="shared" si="1598"/>
        <v>16.426937870384819</v>
      </c>
      <c r="G7312" s="167">
        <f t="shared" si="1588"/>
        <v>570869.32583212422</v>
      </c>
      <c r="H7312" s="167">
        <f t="shared" si="1589"/>
        <v>271299.98899881309</v>
      </c>
      <c r="I7312" s="168">
        <f t="shared" si="1590"/>
        <v>842169.31483093731</v>
      </c>
      <c r="J7312" s="168">
        <f t="shared" si="1592"/>
        <v>764669.13726562087</v>
      </c>
      <c r="K7312" s="94"/>
      <c r="L7312" s="265">
        <f t="shared" si="1591"/>
        <v>320927.02796429436</v>
      </c>
      <c r="M7312" s="265">
        <f>$G7312*NonHospFrac+theModel!$H7312*NonHospFrac</f>
        <v>521242.28686664288</v>
      </c>
      <c r="N7312" s="266">
        <f t="shared" si="1593"/>
        <v>842169.31483093719</v>
      </c>
      <c r="O7312" s="158"/>
      <c r="P7312" s="265">
        <f t="shared" si="1594"/>
        <v>291393.89108227228</v>
      </c>
      <c r="Q7312" s="265">
        <f t="shared" si="1595"/>
        <v>521240.72661602387</v>
      </c>
      <c r="R7312" s="266">
        <f t="shared" si="1596"/>
        <v>812634.61769829621</v>
      </c>
    </row>
    <row r="7313" spans="1:18" x14ac:dyDescent="0.25">
      <c r="A7313" s="81">
        <v>7282</v>
      </c>
      <c r="B7313" s="93">
        <f t="shared" si="1585"/>
        <v>1.0507390532590498E-60</v>
      </c>
      <c r="C7313" s="178">
        <f t="shared" si="1586"/>
        <v>1.0483687669165788E-60</v>
      </c>
      <c r="D7313" s="165">
        <f t="shared" si="1587"/>
        <v>2.2558277767625785E-3</v>
      </c>
      <c r="E7313" s="166">
        <f t="shared" si="1597"/>
        <v>24.291375447755232</v>
      </c>
      <c r="F7313" s="167">
        <f t="shared" si="1598"/>
        <v>16.42919369816158</v>
      </c>
      <c r="G7313" s="167">
        <f t="shared" si="1588"/>
        <v>570947.72041133756</v>
      </c>
      <c r="H7313" s="167">
        <f t="shared" si="1589"/>
        <v>271299.98899881309</v>
      </c>
      <c r="I7313" s="168">
        <f t="shared" si="1590"/>
        <v>842247.70941015065</v>
      </c>
      <c r="J7313" s="168">
        <f t="shared" si="1592"/>
        <v>764727.39751761104</v>
      </c>
      <c r="K7313" s="94"/>
      <c r="L7313" s="265">
        <f t="shared" si="1591"/>
        <v>320956.90193247679</v>
      </c>
      <c r="M7313" s="265">
        <f>$G7313*NonHospFrac+theModel!$H7313*NonHospFrac</f>
        <v>521290.80747767386</v>
      </c>
      <c r="N7313" s="266">
        <f t="shared" si="1593"/>
        <v>842247.70941015065</v>
      </c>
      <c r="O7313" s="158"/>
      <c r="P7313" s="265">
        <f t="shared" si="1594"/>
        <v>291416.09242491255</v>
      </c>
      <c r="Q7313" s="265">
        <f t="shared" si="1595"/>
        <v>521289.24722705485</v>
      </c>
      <c r="R7313" s="266">
        <f t="shared" si="1596"/>
        <v>812705.3396519674</v>
      </c>
    </row>
    <row r="7314" spans="1:18" x14ac:dyDescent="0.25">
      <c r="A7314" s="81">
        <v>7283</v>
      </c>
      <c r="B7314" s="93">
        <f t="shared" si="1585"/>
        <v>1.0311107651771686E-60</v>
      </c>
      <c r="C7314" s="178">
        <f t="shared" si="1586"/>
        <v>1.028784756872163E-60</v>
      </c>
      <c r="D7314" s="165">
        <f t="shared" si="1587"/>
        <v>2.2558277767625785E-3</v>
      </c>
      <c r="E7314" s="166">
        <f t="shared" si="1597"/>
        <v>24.291375447755232</v>
      </c>
      <c r="F7314" s="167">
        <f t="shared" si="1598"/>
        <v>16.431449525938341</v>
      </c>
      <c r="G7314" s="167">
        <f t="shared" si="1588"/>
        <v>571026.11499055091</v>
      </c>
      <c r="H7314" s="167">
        <f t="shared" si="1589"/>
        <v>271299.98899881309</v>
      </c>
      <c r="I7314" s="168">
        <f t="shared" si="1590"/>
        <v>842326.103989364</v>
      </c>
      <c r="J7314" s="168">
        <f t="shared" si="1592"/>
        <v>764785.65539479861</v>
      </c>
      <c r="K7314" s="94"/>
      <c r="L7314" s="265">
        <f t="shared" si="1591"/>
        <v>320986.77590065915</v>
      </c>
      <c r="M7314" s="265">
        <f>$G7314*NonHospFrac+theModel!$H7314*NonHospFrac</f>
        <v>521339.32808870485</v>
      </c>
      <c r="N7314" s="266">
        <f t="shared" si="1593"/>
        <v>842326.103989364</v>
      </c>
      <c r="O7314" s="158"/>
      <c r="P7314" s="265">
        <f t="shared" si="1594"/>
        <v>291438.29286258231</v>
      </c>
      <c r="Q7314" s="265">
        <f t="shared" si="1595"/>
        <v>521337.76783808583</v>
      </c>
      <c r="R7314" s="266">
        <f t="shared" si="1596"/>
        <v>812776.06070066814</v>
      </c>
    </row>
    <row r="7315" spans="1:18" x14ac:dyDescent="0.25">
      <c r="A7315" s="81">
        <v>7284</v>
      </c>
      <c r="B7315" s="93">
        <f t="shared" si="1585"/>
        <v>1.0118491425312302E-60</v>
      </c>
      <c r="C7315" s="178">
        <f t="shared" si="1586"/>
        <v>1.0095665851296149E-60</v>
      </c>
      <c r="D7315" s="165">
        <f t="shared" si="1587"/>
        <v>2.2558277767625785E-3</v>
      </c>
      <c r="E7315" s="166">
        <f t="shared" si="1597"/>
        <v>24.291375447755232</v>
      </c>
      <c r="F7315" s="167">
        <f t="shared" si="1598"/>
        <v>16.433705353715101</v>
      </c>
      <c r="G7315" s="167">
        <f t="shared" si="1588"/>
        <v>571104.50956976425</v>
      </c>
      <c r="H7315" s="167">
        <f t="shared" si="1589"/>
        <v>271299.98899881309</v>
      </c>
      <c r="I7315" s="168">
        <f t="shared" si="1590"/>
        <v>842404.49856857734</v>
      </c>
      <c r="J7315" s="168">
        <f t="shared" si="1592"/>
        <v>764843.91089728044</v>
      </c>
      <c r="K7315" s="94"/>
      <c r="L7315" s="265">
        <f t="shared" si="1591"/>
        <v>321016.64986884152</v>
      </c>
      <c r="M7315" s="265">
        <f>$G7315*NonHospFrac+theModel!$H7315*NonHospFrac</f>
        <v>521387.84869973571</v>
      </c>
      <c r="N7315" s="266">
        <f t="shared" si="1593"/>
        <v>842404.49856857723</v>
      </c>
      <c r="O7315" s="158"/>
      <c r="P7315" s="265">
        <f t="shared" si="1594"/>
        <v>291460.49239531858</v>
      </c>
      <c r="Q7315" s="265">
        <f t="shared" si="1595"/>
        <v>521386.28844911669</v>
      </c>
      <c r="R7315" s="266">
        <f t="shared" si="1596"/>
        <v>812846.78084443533</v>
      </c>
    </row>
    <row r="7316" spans="1:18" x14ac:dyDescent="0.25">
      <c r="A7316" s="81">
        <v>7285</v>
      </c>
      <c r="B7316" s="93">
        <f t="shared" si="1585"/>
        <v>9.9294733584249456E-61</v>
      </c>
      <c r="C7316" s="178">
        <f t="shared" si="1586"/>
        <v>9.9070741766143859E-61</v>
      </c>
      <c r="D7316" s="165">
        <f t="shared" si="1587"/>
        <v>2.2558277767625785E-3</v>
      </c>
      <c r="E7316" s="166">
        <f t="shared" si="1597"/>
        <v>24.291375447755232</v>
      </c>
      <c r="F7316" s="167">
        <f t="shared" si="1598"/>
        <v>16.435961181491862</v>
      </c>
      <c r="G7316" s="167">
        <f t="shared" si="1588"/>
        <v>571182.9041489776</v>
      </c>
      <c r="H7316" s="167">
        <f t="shared" si="1589"/>
        <v>271299.98899881309</v>
      </c>
      <c r="I7316" s="168">
        <f t="shared" si="1590"/>
        <v>842482.89314779069</v>
      </c>
      <c r="J7316" s="168">
        <f t="shared" si="1592"/>
        <v>764902.16402515338</v>
      </c>
      <c r="K7316" s="94"/>
      <c r="L7316" s="265">
        <f t="shared" si="1591"/>
        <v>321046.52383702394</v>
      </c>
      <c r="M7316" s="265">
        <f>$G7316*NonHospFrac+theModel!$H7316*NonHospFrac</f>
        <v>521436.36931076669</v>
      </c>
      <c r="N7316" s="266">
        <f t="shared" si="1593"/>
        <v>842482.89314779057</v>
      </c>
      <c r="O7316" s="158"/>
      <c r="P7316" s="265">
        <f t="shared" si="1594"/>
        <v>291482.6910231582</v>
      </c>
      <c r="Q7316" s="265">
        <f t="shared" si="1595"/>
        <v>521434.80906014767</v>
      </c>
      <c r="R7316" s="266">
        <f t="shared" si="1596"/>
        <v>812917.50008330587</v>
      </c>
    </row>
    <row r="7317" spans="1:18" x14ac:dyDescent="0.25">
      <c r="A7317" s="81">
        <v>7286</v>
      </c>
      <c r="B7317" s="93">
        <f t="shared" si="1585"/>
        <v>9.7439862358363098E-61</v>
      </c>
      <c r="C7317" s="178">
        <f t="shared" si="1586"/>
        <v>9.722005481029118E-61</v>
      </c>
      <c r="D7317" s="165">
        <f t="shared" si="1587"/>
        <v>2.2558277767625785E-3</v>
      </c>
      <c r="E7317" s="166">
        <f t="shared" si="1597"/>
        <v>24.291375447755232</v>
      </c>
      <c r="F7317" s="167">
        <f t="shared" si="1598"/>
        <v>16.438217009268623</v>
      </c>
      <c r="G7317" s="167">
        <f t="shared" si="1588"/>
        <v>571261.29872819094</v>
      </c>
      <c r="H7317" s="167">
        <f t="shared" si="1589"/>
        <v>271299.98899881309</v>
      </c>
      <c r="I7317" s="168">
        <f t="shared" si="1590"/>
        <v>842561.28772700403</v>
      </c>
      <c r="J7317" s="168">
        <f t="shared" si="1592"/>
        <v>764960.41477851407</v>
      </c>
      <c r="K7317" s="94"/>
      <c r="L7317" s="265">
        <f t="shared" si="1591"/>
        <v>321076.39780520636</v>
      </c>
      <c r="M7317" s="265">
        <f>$G7317*NonHospFrac+theModel!$H7317*NonHospFrac</f>
        <v>521484.88992179767</v>
      </c>
      <c r="N7317" s="266">
        <f t="shared" si="1593"/>
        <v>842561.28772700403</v>
      </c>
      <c r="O7317" s="158"/>
      <c r="P7317" s="265">
        <f t="shared" si="1594"/>
        <v>291504.88874613808</v>
      </c>
      <c r="Q7317" s="265">
        <f t="shared" si="1595"/>
        <v>521483.32967117865</v>
      </c>
      <c r="R7317" s="266">
        <f t="shared" si="1596"/>
        <v>812988.21841731668</v>
      </c>
    </row>
    <row r="7318" spans="1:18" x14ac:dyDescent="0.25">
      <c r="A7318" s="81">
        <v>7287</v>
      </c>
      <c r="B7318" s="93">
        <f t="shared" si="1585"/>
        <v>9.5619640978852531E-61</v>
      </c>
      <c r="C7318" s="178">
        <f t="shared" si="1586"/>
        <v>9.5403939536728365E-61</v>
      </c>
      <c r="D7318" s="165">
        <f t="shared" si="1587"/>
        <v>2.2558277767625785E-3</v>
      </c>
      <c r="E7318" s="166">
        <f t="shared" si="1597"/>
        <v>24.291375447755232</v>
      </c>
      <c r="F7318" s="167">
        <f t="shared" si="1598"/>
        <v>16.440472837045384</v>
      </c>
      <c r="G7318" s="167">
        <f t="shared" si="1588"/>
        <v>571339.69330740429</v>
      </c>
      <c r="H7318" s="167">
        <f t="shared" si="1589"/>
        <v>271299.98899881309</v>
      </c>
      <c r="I7318" s="168">
        <f t="shared" si="1590"/>
        <v>842639.68230621738</v>
      </c>
      <c r="J7318" s="168">
        <f t="shared" si="1592"/>
        <v>765018.66315745935</v>
      </c>
      <c r="K7318" s="94"/>
      <c r="L7318" s="265">
        <f t="shared" si="1591"/>
        <v>321106.27177338873</v>
      </c>
      <c r="M7318" s="265">
        <f>$G7318*NonHospFrac+theModel!$H7318*NonHospFrac</f>
        <v>521533.41053282865</v>
      </c>
      <c r="N7318" s="266">
        <f t="shared" si="1593"/>
        <v>842639.68230621738</v>
      </c>
      <c r="O7318" s="158"/>
      <c r="P7318" s="265">
        <f t="shared" si="1594"/>
        <v>291527.085564295</v>
      </c>
      <c r="Q7318" s="265">
        <f t="shared" si="1595"/>
        <v>521531.85028220963</v>
      </c>
      <c r="R7318" s="266">
        <f t="shared" si="1596"/>
        <v>813058.93584650464</v>
      </c>
    </row>
    <row r="7319" spans="1:18" x14ac:dyDescent="0.25">
      <c r="A7319" s="81">
        <v>7288</v>
      </c>
      <c r="B7319" s="93">
        <f t="shared" si="1585"/>
        <v>9.3833422170674044E-61</v>
      </c>
      <c r="C7319" s="178">
        <f t="shared" si="1586"/>
        <v>9.362175013055275E-61</v>
      </c>
      <c r="D7319" s="165">
        <f t="shared" si="1587"/>
        <v>2.2558277767625785E-3</v>
      </c>
      <c r="E7319" s="166">
        <f t="shared" si="1597"/>
        <v>24.291375447755232</v>
      </c>
      <c r="F7319" s="167">
        <f t="shared" si="1598"/>
        <v>16.442728664822145</v>
      </c>
      <c r="G7319" s="167">
        <f t="shared" si="1588"/>
        <v>571418.08788661764</v>
      </c>
      <c r="H7319" s="167">
        <f t="shared" si="1589"/>
        <v>271299.98899881309</v>
      </c>
      <c r="I7319" s="168">
        <f t="shared" si="1590"/>
        <v>842718.07688543072</v>
      </c>
      <c r="J7319" s="168">
        <f t="shared" si="1592"/>
        <v>765076.90916208609</v>
      </c>
      <c r="K7319" s="94"/>
      <c r="L7319" s="265">
        <f t="shared" si="1591"/>
        <v>321136.14574157115</v>
      </c>
      <c r="M7319" s="265">
        <f>$G7319*NonHospFrac+theModel!$H7319*NonHospFrac</f>
        <v>521581.93114385952</v>
      </c>
      <c r="N7319" s="266">
        <f t="shared" si="1593"/>
        <v>842718.07688543061</v>
      </c>
      <c r="O7319" s="158"/>
      <c r="P7319" s="265">
        <f t="shared" si="1594"/>
        <v>291549.28147766599</v>
      </c>
      <c r="Q7319" s="265">
        <f t="shared" si="1595"/>
        <v>521580.3708932405</v>
      </c>
      <c r="R7319" s="266">
        <f t="shared" si="1596"/>
        <v>813129.65237090643</v>
      </c>
    </row>
    <row r="7320" spans="1:18" x14ac:dyDescent="0.25">
      <c r="A7320" s="81">
        <v>7289</v>
      </c>
      <c r="B7320" s="93">
        <f t="shared" si="1585"/>
        <v>9.2080570750178974E-61</v>
      </c>
      <c r="C7320" s="178">
        <f t="shared" si="1586"/>
        <v>9.1872852840980562E-61</v>
      </c>
      <c r="D7320" s="165">
        <f t="shared" si="1587"/>
        <v>2.2558277767625785E-3</v>
      </c>
      <c r="E7320" s="166">
        <f t="shared" si="1597"/>
        <v>24.291375447755232</v>
      </c>
      <c r="F7320" s="167">
        <f t="shared" si="1598"/>
        <v>16.444984492598905</v>
      </c>
      <c r="G7320" s="167">
        <f t="shared" si="1588"/>
        <v>571496.4824658311</v>
      </c>
      <c r="H7320" s="167">
        <f t="shared" si="1589"/>
        <v>271299.98899881309</v>
      </c>
      <c r="I7320" s="168">
        <f t="shared" si="1590"/>
        <v>842796.47146464419</v>
      </c>
      <c r="J7320" s="168">
        <f t="shared" si="1592"/>
        <v>765135.15279249114</v>
      </c>
      <c r="K7320" s="94"/>
      <c r="L7320" s="265">
        <f t="shared" si="1591"/>
        <v>321166.01970975357</v>
      </c>
      <c r="M7320" s="265">
        <f>$G7320*NonHospFrac+theModel!$H7320*NonHospFrac</f>
        <v>521630.45175489062</v>
      </c>
      <c r="N7320" s="266">
        <f t="shared" si="1593"/>
        <v>842796.47146464419</v>
      </c>
      <c r="O7320" s="158"/>
      <c r="P7320" s="265">
        <f t="shared" si="1594"/>
        <v>291571.47648628784</v>
      </c>
      <c r="Q7320" s="265">
        <f t="shared" si="1595"/>
        <v>521628.8915042716</v>
      </c>
      <c r="R7320" s="266">
        <f t="shared" si="1596"/>
        <v>813200.36799055943</v>
      </c>
    </row>
    <row r="7321" spans="1:18" x14ac:dyDescent="0.25">
      <c r="A7321" s="81">
        <v>7290</v>
      </c>
      <c r="B7321" s="93">
        <f t="shared" si="1585"/>
        <v>9.036046339924095E-61</v>
      </c>
      <c r="C7321" s="178">
        <f t="shared" si="1586"/>
        <v>9.0156625755983808E-61</v>
      </c>
      <c r="D7321" s="165">
        <f t="shared" si="1587"/>
        <v>2.2558277767625785E-3</v>
      </c>
      <c r="E7321" s="166">
        <f t="shared" si="1597"/>
        <v>24.291375447755232</v>
      </c>
      <c r="F7321" s="167">
        <f t="shared" si="1598"/>
        <v>16.447240320375666</v>
      </c>
      <c r="G7321" s="167">
        <f t="shared" si="1588"/>
        <v>571574.87704504444</v>
      </c>
      <c r="H7321" s="167">
        <f t="shared" si="1589"/>
        <v>271299.98899881309</v>
      </c>
      <c r="I7321" s="168">
        <f t="shared" si="1590"/>
        <v>842874.86604385753</v>
      </c>
      <c r="J7321" s="168">
        <f t="shared" si="1592"/>
        <v>765193.39404877101</v>
      </c>
      <c r="K7321" s="94"/>
      <c r="L7321" s="265">
        <f t="shared" si="1591"/>
        <v>321195.89367793594</v>
      </c>
      <c r="M7321" s="265">
        <f>$G7321*NonHospFrac+theModel!$H7321*NonHospFrac</f>
        <v>521678.97236592148</v>
      </c>
      <c r="N7321" s="266">
        <f t="shared" si="1593"/>
        <v>842874.86604385742</v>
      </c>
      <c r="O7321" s="158"/>
      <c r="P7321" s="265">
        <f t="shared" si="1594"/>
        <v>291593.67059019738</v>
      </c>
      <c r="Q7321" s="265">
        <f t="shared" si="1595"/>
        <v>521677.41211530246</v>
      </c>
      <c r="R7321" s="266">
        <f t="shared" si="1596"/>
        <v>813271.08270549984</v>
      </c>
    </row>
    <row r="7322" spans="1:18" x14ac:dyDescent="0.25">
      <c r="A7322" s="81">
        <v>7291</v>
      </c>
      <c r="B7322" s="93">
        <f t="shared" si="1585"/>
        <v>8.8672488443602436E-61</v>
      </c>
      <c r="C7322" s="178">
        <f t="shared" si="1586"/>
        <v>8.8472458581136692E-61</v>
      </c>
      <c r="D7322" s="165">
        <f t="shared" si="1587"/>
        <v>2.2558277767625785E-3</v>
      </c>
      <c r="E7322" s="166">
        <f t="shared" si="1597"/>
        <v>24.291375447755232</v>
      </c>
      <c r="F7322" s="167">
        <f t="shared" si="1598"/>
        <v>16.449496148152427</v>
      </c>
      <c r="G7322" s="167">
        <f t="shared" si="1588"/>
        <v>571653.27162425779</v>
      </c>
      <c r="H7322" s="167">
        <f t="shared" si="1589"/>
        <v>271299.98899881309</v>
      </c>
      <c r="I7322" s="168">
        <f t="shared" si="1590"/>
        <v>842953.26062307088</v>
      </c>
      <c r="J7322" s="168">
        <f t="shared" si="1592"/>
        <v>765251.63293102267</v>
      </c>
      <c r="K7322" s="94"/>
      <c r="L7322" s="265">
        <f t="shared" si="1591"/>
        <v>321225.76764611842</v>
      </c>
      <c r="M7322" s="265">
        <f>$G7322*NonHospFrac+theModel!$H7322*NonHospFrac</f>
        <v>521727.49297695246</v>
      </c>
      <c r="N7322" s="266">
        <f t="shared" si="1593"/>
        <v>842953.26062307088</v>
      </c>
      <c r="O7322" s="158"/>
      <c r="P7322" s="265">
        <f t="shared" si="1594"/>
        <v>291615.86378943163</v>
      </c>
      <c r="Q7322" s="265">
        <f t="shared" si="1595"/>
        <v>521725.93272633344</v>
      </c>
      <c r="R7322" s="266">
        <f t="shared" si="1596"/>
        <v>813341.79651576513</v>
      </c>
    </row>
    <row r="7323" spans="1:18" x14ac:dyDescent="0.25">
      <c r="A7323" s="81">
        <v>7292</v>
      </c>
      <c r="B7323" s="93">
        <f t="shared" si="1585"/>
        <v>8.7016045635362007E-61</v>
      </c>
      <c r="C7323" s="178">
        <f t="shared" si="1586"/>
        <v>8.6819752422593715E-61</v>
      </c>
      <c r="D7323" s="165">
        <f t="shared" si="1587"/>
        <v>2.2558277767625785E-3</v>
      </c>
      <c r="E7323" s="166">
        <f t="shared" si="1597"/>
        <v>24.291375447755232</v>
      </c>
      <c r="F7323" s="167">
        <f t="shared" si="1598"/>
        <v>16.451751975929188</v>
      </c>
      <c r="G7323" s="167">
        <f t="shared" si="1588"/>
        <v>571731.66620347113</v>
      </c>
      <c r="H7323" s="167">
        <f t="shared" si="1589"/>
        <v>271299.98899881309</v>
      </c>
      <c r="I7323" s="168">
        <f t="shared" si="1590"/>
        <v>843031.65520228422</v>
      </c>
      <c r="J7323" s="168">
        <f t="shared" si="1592"/>
        <v>765309.86943934276</v>
      </c>
      <c r="K7323" s="94"/>
      <c r="L7323" s="265">
        <f t="shared" si="1591"/>
        <v>321255.64161430078</v>
      </c>
      <c r="M7323" s="265">
        <f>$G7323*NonHospFrac+theModel!$H7323*NonHospFrac</f>
        <v>521776.01358798344</v>
      </c>
      <c r="N7323" s="266">
        <f t="shared" si="1593"/>
        <v>843031.65520228422</v>
      </c>
      <c r="O7323" s="158"/>
      <c r="P7323" s="265">
        <f t="shared" si="1594"/>
        <v>291638.05608402734</v>
      </c>
      <c r="Q7323" s="265">
        <f t="shared" si="1595"/>
        <v>521774.45333736442</v>
      </c>
      <c r="R7323" s="266">
        <f t="shared" si="1596"/>
        <v>813412.50942139176</v>
      </c>
    </row>
    <row r="7324" spans="1:18" x14ac:dyDescent="0.25">
      <c r="A7324" s="81">
        <v>7293</v>
      </c>
      <c r="B7324" s="93">
        <f t="shared" si="1585"/>
        <v>8.5390545939524657E-61</v>
      </c>
      <c r="C7324" s="178">
        <f t="shared" si="1586"/>
        <v>8.519791957412136E-61</v>
      </c>
      <c r="D7324" s="165">
        <f t="shared" si="1587"/>
        <v>2.2558277767625785E-3</v>
      </c>
      <c r="E7324" s="166">
        <f t="shared" si="1597"/>
        <v>24.291375447755232</v>
      </c>
      <c r="F7324" s="167">
        <f t="shared" si="1598"/>
        <v>16.454007803705949</v>
      </c>
      <c r="G7324" s="167">
        <f t="shared" si="1588"/>
        <v>571810.06078268448</v>
      </c>
      <c r="H7324" s="167">
        <f t="shared" si="1589"/>
        <v>271299.98899881309</v>
      </c>
      <c r="I7324" s="168">
        <f t="shared" si="1590"/>
        <v>843110.04978149757</v>
      </c>
      <c r="J7324" s="168">
        <f t="shared" si="1592"/>
        <v>765368.10357382812</v>
      </c>
      <c r="K7324" s="94"/>
      <c r="L7324" s="265">
        <f t="shared" si="1591"/>
        <v>321285.51558248315</v>
      </c>
      <c r="M7324" s="265">
        <f>$G7324*NonHospFrac+theModel!$H7324*NonHospFrac</f>
        <v>521824.53419901442</v>
      </c>
      <c r="N7324" s="266">
        <f t="shared" si="1593"/>
        <v>843110.04978149757</v>
      </c>
      <c r="O7324" s="158"/>
      <c r="P7324" s="265">
        <f t="shared" si="1594"/>
        <v>291660.24747402139</v>
      </c>
      <c r="Q7324" s="265">
        <f t="shared" si="1595"/>
        <v>521822.9739483954</v>
      </c>
      <c r="R7324" s="266">
        <f t="shared" si="1596"/>
        <v>813483.22142241686</v>
      </c>
    </row>
    <row r="7325" spans="1:18" x14ac:dyDescent="0.25">
      <c r="A7325" s="81">
        <v>7294</v>
      </c>
      <c r="B7325" s="93">
        <f t="shared" si="1585"/>
        <v>8.3795411324539629E-61</v>
      </c>
      <c r="C7325" s="178">
        <f t="shared" si="1586"/>
        <v>8.3606383308108491E-61</v>
      </c>
      <c r="D7325" s="165">
        <f t="shared" si="1587"/>
        <v>2.2558277767625785E-3</v>
      </c>
      <c r="E7325" s="166">
        <f t="shared" si="1597"/>
        <v>24.291375447755232</v>
      </c>
      <c r="F7325" s="167">
        <f t="shared" si="1598"/>
        <v>16.45626363148271</v>
      </c>
      <c r="G7325" s="167">
        <f t="shared" si="1588"/>
        <v>571888.45536189782</v>
      </c>
      <c r="H7325" s="167">
        <f t="shared" si="1589"/>
        <v>271299.98899881309</v>
      </c>
      <c r="I7325" s="168">
        <f t="shared" si="1590"/>
        <v>843188.44436071091</v>
      </c>
      <c r="J7325" s="168">
        <f t="shared" si="1592"/>
        <v>765426.33533457562</v>
      </c>
      <c r="K7325" s="94"/>
      <c r="L7325" s="265">
        <f t="shared" si="1591"/>
        <v>321315.38955066557</v>
      </c>
      <c r="M7325" s="265">
        <f>$G7325*NonHospFrac+theModel!$H7325*NonHospFrac</f>
        <v>521873.05481004529</v>
      </c>
      <c r="N7325" s="266">
        <f t="shared" si="1593"/>
        <v>843188.44436071091</v>
      </c>
      <c r="O7325" s="158"/>
      <c r="P7325" s="265">
        <f t="shared" si="1594"/>
        <v>291682.43795945076</v>
      </c>
      <c r="Q7325" s="265">
        <f t="shared" si="1595"/>
        <v>521871.49455942627</v>
      </c>
      <c r="R7325" s="266">
        <f t="shared" si="1596"/>
        <v>813553.93251887709</v>
      </c>
    </row>
    <row r="7326" spans="1:18" x14ac:dyDescent="0.25">
      <c r="A7326" s="81">
        <v>7295</v>
      </c>
      <c r="B7326" s="93">
        <f t="shared" si="1585"/>
        <v>8.2230074556751009E-61</v>
      </c>
      <c r="C7326" s="178">
        <f t="shared" si="1586"/>
        <v>8.204457767048063E-61</v>
      </c>
      <c r="D7326" s="165">
        <f t="shared" si="1587"/>
        <v>2.2558277767625785E-3</v>
      </c>
      <c r="E7326" s="166">
        <f t="shared" si="1597"/>
        <v>24.291375447755232</v>
      </c>
      <c r="F7326" s="167">
        <f t="shared" si="1598"/>
        <v>16.45851945925947</v>
      </c>
      <c r="G7326" s="167">
        <f t="shared" si="1588"/>
        <v>571966.84994111117</v>
      </c>
      <c r="H7326" s="167">
        <f t="shared" si="1589"/>
        <v>271299.98899881309</v>
      </c>
      <c r="I7326" s="168">
        <f t="shared" si="1590"/>
        <v>843266.83893992426</v>
      </c>
      <c r="J7326" s="168">
        <f t="shared" si="1592"/>
        <v>765484.56472168188</v>
      </c>
      <c r="K7326" s="94"/>
      <c r="L7326" s="265">
        <f t="shared" si="1591"/>
        <v>321345.26351884799</v>
      </c>
      <c r="M7326" s="265">
        <f>$G7326*NonHospFrac+theModel!$H7326*NonHospFrac</f>
        <v>521921.57542107627</v>
      </c>
      <c r="N7326" s="266">
        <f t="shared" si="1593"/>
        <v>843266.83893992426</v>
      </c>
      <c r="O7326" s="158"/>
      <c r="P7326" s="265">
        <f t="shared" si="1594"/>
        <v>291704.62754035229</v>
      </c>
      <c r="Q7326" s="265">
        <f t="shared" si="1595"/>
        <v>521920.01517045725</v>
      </c>
      <c r="R7326" s="266">
        <f t="shared" si="1596"/>
        <v>813624.6427108096</v>
      </c>
    </row>
    <row r="7327" spans="1:18" x14ac:dyDescent="0.25">
      <c r="A7327" s="81">
        <v>7296</v>
      </c>
      <c r="B7327" s="93">
        <f t="shared" ref="B7327:B7390" si="1599">Constant*EXP(PowerTerm*(A7327)/7)</f>
        <v>8.069397899868807E-61</v>
      </c>
      <c r="C7327" s="178">
        <f t="shared" ref="C7327:C7390" si="1600">(1-theFloor)*B7327</f>
        <v>8.0511947279445329E-61</v>
      </c>
      <c r="D7327" s="165">
        <f t="shared" ref="D7327:D7390" si="1601">theFloor</f>
        <v>2.2558277767625785E-3</v>
      </c>
      <c r="E7327" s="166">
        <f t="shared" si="1597"/>
        <v>24.291375447755232</v>
      </c>
      <c r="F7327" s="167">
        <f t="shared" si="1598"/>
        <v>16.460775287036231</v>
      </c>
      <c r="G7327" s="167">
        <f t="shared" ref="G7327:G7390" si="1602">$B$22*F7327*totInfected/365.25</f>
        <v>572045.24452032452</v>
      </c>
      <c r="H7327" s="167">
        <f t="shared" ref="H7327:H7390" si="1603">lostQALYs_Injured*E7327*totInfected/365.25</f>
        <v>271299.98899881309</v>
      </c>
      <c r="I7327" s="168">
        <f t="shared" ref="I7327:I7390" si="1604">H7327+G7327</f>
        <v>843345.2335191376</v>
      </c>
      <c r="J7327" s="168">
        <f t="shared" si="1592"/>
        <v>765542.79173524363</v>
      </c>
      <c r="K7327" s="94"/>
      <c r="L7327" s="265">
        <f t="shared" ref="L7327:L7390" si="1605">$G7327*HospFrac+$H7327*HospFrac</f>
        <v>321375.13748703036</v>
      </c>
      <c r="M7327" s="265">
        <f>$G7327*NonHospFrac+theModel!$H7327*NonHospFrac</f>
        <v>521970.09603210725</v>
      </c>
      <c r="N7327" s="266">
        <f t="shared" si="1593"/>
        <v>843345.2335191376</v>
      </c>
      <c r="O7327" s="158"/>
      <c r="P7327" s="265">
        <f t="shared" si="1594"/>
        <v>291726.81621676276</v>
      </c>
      <c r="Q7327" s="265">
        <f t="shared" si="1595"/>
        <v>521968.53578148823</v>
      </c>
      <c r="R7327" s="266">
        <f t="shared" si="1596"/>
        <v>813695.35199825093</v>
      </c>
    </row>
    <row r="7328" spans="1:18" x14ac:dyDescent="0.25">
      <c r="A7328" s="81">
        <v>7297</v>
      </c>
      <c r="B7328" s="93">
        <f t="shared" si="1599"/>
        <v>7.9186578411123711E-61</v>
      </c>
      <c r="C7328" s="178">
        <f t="shared" si="1600"/>
        <v>7.9007947127997114E-61</v>
      </c>
      <c r="D7328" s="165">
        <f t="shared" si="1601"/>
        <v>2.2558277767625785E-3</v>
      </c>
      <c r="E7328" s="166">
        <f t="shared" si="1597"/>
        <v>24.291375447755232</v>
      </c>
      <c r="F7328" s="167">
        <f t="shared" si="1598"/>
        <v>16.463031114812992</v>
      </c>
      <c r="G7328" s="167">
        <f t="shared" si="1602"/>
        <v>572123.63909953798</v>
      </c>
      <c r="H7328" s="167">
        <f t="shared" si="1603"/>
        <v>271299.98899881309</v>
      </c>
      <c r="I7328" s="168">
        <f t="shared" si="1604"/>
        <v>843423.62809835107</v>
      </c>
      <c r="J7328" s="168">
        <f t="shared" ref="J7328:J7391" si="1606">J7327+(I7328-I7327)/(1+discountDaily)^A7328</f>
        <v>765601.01637535787</v>
      </c>
      <c r="K7328" s="94"/>
      <c r="L7328" s="265">
        <f t="shared" si="1605"/>
        <v>321405.01145521284</v>
      </c>
      <c r="M7328" s="265">
        <f>$G7328*NonHospFrac+theModel!$H7328*NonHospFrac</f>
        <v>522018.61664313823</v>
      </c>
      <c r="N7328" s="266">
        <f t="shared" ref="N7328:N7391" si="1607">L7328+M7328</f>
        <v>843423.62809835107</v>
      </c>
      <c r="O7328" s="158"/>
      <c r="P7328" s="265">
        <f t="shared" ref="P7328:P7391" si="1608">P7327+(L7328-L7327)/(1+discountDaily)^A7328</f>
        <v>291749.0039887192</v>
      </c>
      <c r="Q7328" s="265">
        <f t="shared" ref="Q7328:Q7391" si="1609">Q7327+(M7328-M7327)/(1+discountDaily)^B7328</f>
        <v>522017.05639251921</v>
      </c>
      <c r="R7328" s="266">
        <f t="shared" ref="R7328:R7391" si="1610">P7328+Q7328</f>
        <v>813766.06038123835</v>
      </c>
    </row>
    <row r="7329" spans="1:18" x14ac:dyDescent="0.25">
      <c r="A7329" s="81">
        <v>7298</v>
      </c>
      <c r="B7329" s="93">
        <f t="shared" si="1599"/>
        <v>7.7707336758830411E-61</v>
      </c>
      <c r="C7329" s="178">
        <f t="shared" si="1600"/>
        <v>7.7532042390111596E-61</v>
      </c>
      <c r="D7329" s="165">
        <f t="shared" si="1601"/>
        <v>2.2558277767625785E-3</v>
      </c>
      <c r="E7329" s="166">
        <f t="shared" ref="E7329:E7392" si="1611">C7329+E7328</f>
        <v>24.291375447755232</v>
      </c>
      <c r="F7329" s="167">
        <f t="shared" ref="F7329:F7392" si="1612">D7329+F7328</f>
        <v>16.465286942589753</v>
      </c>
      <c r="G7329" s="167">
        <f t="shared" si="1602"/>
        <v>572202.03367875132</v>
      </c>
      <c r="H7329" s="167">
        <f t="shared" si="1603"/>
        <v>271299.98899881309</v>
      </c>
      <c r="I7329" s="168">
        <f t="shared" si="1604"/>
        <v>843502.02267756441</v>
      </c>
      <c r="J7329" s="168">
        <f t="shared" si="1606"/>
        <v>765659.23864212097</v>
      </c>
      <c r="K7329" s="94"/>
      <c r="L7329" s="265">
        <f t="shared" si="1605"/>
        <v>321434.8854233952</v>
      </c>
      <c r="M7329" s="265">
        <f>$G7329*NonHospFrac+theModel!$H7329*NonHospFrac</f>
        <v>522067.13725416921</v>
      </c>
      <c r="N7329" s="266">
        <f t="shared" si="1607"/>
        <v>843502.02267756441</v>
      </c>
      <c r="O7329" s="158"/>
      <c r="P7329" s="265">
        <f t="shared" si="1608"/>
        <v>291771.19085625827</v>
      </c>
      <c r="Q7329" s="265">
        <f t="shared" si="1609"/>
        <v>522065.57700355019</v>
      </c>
      <c r="R7329" s="266">
        <f t="shared" si="1610"/>
        <v>813836.7678598084</v>
      </c>
    </row>
    <row r="7330" spans="1:18" x14ac:dyDescent="0.25">
      <c r="A7330" s="81">
        <v>7299</v>
      </c>
      <c r="B7330" s="93">
        <f t="shared" si="1599"/>
        <v>7.6255728019964921E-61</v>
      </c>
      <c r="C7330" s="178">
        <f t="shared" si="1600"/>
        <v>7.6083708230560226E-61</v>
      </c>
      <c r="D7330" s="165">
        <f t="shared" si="1601"/>
        <v>2.2558277767625785E-3</v>
      </c>
      <c r="E7330" s="166">
        <f t="shared" si="1611"/>
        <v>24.291375447755232</v>
      </c>
      <c r="F7330" s="167">
        <f t="shared" si="1612"/>
        <v>16.467542770366514</v>
      </c>
      <c r="G7330" s="167">
        <f t="shared" si="1602"/>
        <v>572280.42825796467</v>
      </c>
      <c r="H7330" s="167">
        <f t="shared" si="1603"/>
        <v>271299.98899881309</v>
      </c>
      <c r="I7330" s="168">
        <f t="shared" si="1604"/>
        <v>843580.41725677776</v>
      </c>
      <c r="J7330" s="168">
        <f t="shared" si="1606"/>
        <v>765717.45853562991</v>
      </c>
      <c r="K7330" s="94"/>
      <c r="L7330" s="265">
        <f t="shared" si="1605"/>
        <v>321464.75939157757</v>
      </c>
      <c r="M7330" s="265">
        <f>$G7330*NonHospFrac+theModel!$H7330*NonHospFrac</f>
        <v>522115.65786520008</v>
      </c>
      <c r="N7330" s="266">
        <f t="shared" si="1607"/>
        <v>843580.41725677764</v>
      </c>
      <c r="O7330" s="158"/>
      <c r="P7330" s="265">
        <f t="shared" si="1608"/>
        <v>291793.37681941694</v>
      </c>
      <c r="Q7330" s="265">
        <f t="shared" si="1609"/>
        <v>522114.09761458106</v>
      </c>
      <c r="R7330" s="266">
        <f t="shared" si="1610"/>
        <v>813907.474433998</v>
      </c>
    </row>
    <row r="7331" spans="1:18" x14ac:dyDescent="0.25">
      <c r="A7331" s="81">
        <v>7300</v>
      </c>
      <c r="B7331" s="93">
        <f t="shared" si="1599"/>
        <v>7.4831235999013603E-61</v>
      </c>
      <c r="C7331" s="178">
        <f t="shared" si="1600"/>
        <v>7.4662429618277548E-61</v>
      </c>
      <c r="D7331" s="165">
        <f t="shared" si="1601"/>
        <v>2.2558277767625785E-3</v>
      </c>
      <c r="E7331" s="166">
        <f t="shared" si="1611"/>
        <v>24.291375447755232</v>
      </c>
      <c r="F7331" s="167">
        <f t="shared" si="1612"/>
        <v>16.469798598143274</v>
      </c>
      <c r="G7331" s="167">
        <f t="shared" si="1602"/>
        <v>572358.82283717801</v>
      </c>
      <c r="H7331" s="167">
        <f t="shared" si="1603"/>
        <v>271299.98899881309</v>
      </c>
      <c r="I7331" s="168">
        <f t="shared" si="1604"/>
        <v>843658.8118359911</v>
      </c>
      <c r="J7331" s="168">
        <f t="shared" si="1606"/>
        <v>765775.67605598131</v>
      </c>
      <c r="K7331" s="94"/>
      <c r="L7331" s="265">
        <f t="shared" si="1605"/>
        <v>321494.63335975999</v>
      </c>
      <c r="M7331" s="265">
        <f>$G7331*NonHospFrac+theModel!$H7331*NonHospFrac</f>
        <v>522164.17847623106</v>
      </c>
      <c r="N7331" s="266">
        <f t="shared" si="1607"/>
        <v>843658.81183599099</v>
      </c>
      <c r="O7331" s="158"/>
      <c r="P7331" s="265">
        <f t="shared" si="1608"/>
        <v>291815.56187823211</v>
      </c>
      <c r="Q7331" s="265">
        <f t="shared" si="1609"/>
        <v>522162.61822561204</v>
      </c>
      <c r="R7331" s="266">
        <f t="shared" si="1610"/>
        <v>813978.18010384415</v>
      </c>
    </row>
    <row r="7332" spans="1:18" x14ac:dyDescent="0.25">
      <c r="A7332" s="81">
        <v>7301</v>
      </c>
      <c r="B7332" s="93">
        <f t="shared" si="1599"/>
        <v>7.3433354143232073E-61</v>
      </c>
      <c r="C7332" s="178">
        <f t="shared" si="1600"/>
        <v>7.3267701143214928E-61</v>
      </c>
      <c r="D7332" s="165">
        <f t="shared" si="1601"/>
        <v>2.2558277767625785E-3</v>
      </c>
      <c r="E7332" s="166">
        <f t="shared" si="1611"/>
        <v>24.291375447755232</v>
      </c>
      <c r="F7332" s="167">
        <f t="shared" si="1612"/>
        <v>16.472054425920035</v>
      </c>
      <c r="G7332" s="167">
        <f t="shared" si="1602"/>
        <v>572437.21741639136</v>
      </c>
      <c r="H7332" s="167">
        <f t="shared" si="1603"/>
        <v>271299.98899881309</v>
      </c>
      <c r="I7332" s="168">
        <f t="shared" si="1604"/>
        <v>843737.20641520445</v>
      </c>
      <c r="J7332" s="168">
        <f t="shared" si="1606"/>
        <v>765833.89120327204</v>
      </c>
      <c r="K7332" s="94"/>
      <c r="L7332" s="265">
        <f t="shared" si="1605"/>
        <v>321524.50732794241</v>
      </c>
      <c r="M7332" s="265">
        <f>$G7332*NonHospFrac+theModel!$H7332*NonHospFrac</f>
        <v>522212.69908726204</v>
      </c>
      <c r="N7332" s="266">
        <f t="shared" si="1607"/>
        <v>843737.20641520445</v>
      </c>
      <c r="O7332" s="158"/>
      <c r="P7332" s="265">
        <f t="shared" si="1608"/>
        <v>291837.74603274063</v>
      </c>
      <c r="Q7332" s="265">
        <f t="shared" si="1609"/>
        <v>522211.13883664302</v>
      </c>
      <c r="R7332" s="266">
        <f t="shared" si="1610"/>
        <v>814048.88486938365</v>
      </c>
    </row>
    <row r="7333" spans="1:18" x14ac:dyDescent="0.25">
      <c r="A7333" s="81">
        <v>7302</v>
      </c>
      <c r="B7333" s="93">
        <f t="shared" si="1599"/>
        <v>7.2061585362513872E-61</v>
      </c>
      <c r="C7333" s="178">
        <f t="shared" si="1600"/>
        <v>7.1899026836615559E-61</v>
      </c>
      <c r="D7333" s="165">
        <f t="shared" si="1601"/>
        <v>2.2558277767625785E-3</v>
      </c>
      <c r="E7333" s="166">
        <f t="shared" si="1611"/>
        <v>24.291375447755232</v>
      </c>
      <c r="F7333" s="167">
        <f t="shared" si="1612"/>
        <v>16.474310253696796</v>
      </c>
      <c r="G7333" s="167">
        <f t="shared" si="1602"/>
        <v>572515.6119956047</v>
      </c>
      <c r="H7333" s="167">
        <f t="shared" si="1603"/>
        <v>271299.98899881309</v>
      </c>
      <c r="I7333" s="168">
        <f t="shared" si="1604"/>
        <v>843815.60099441779</v>
      </c>
      <c r="J7333" s="168">
        <f t="shared" si="1606"/>
        <v>765892.10397759872</v>
      </c>
      <c r="K7333" s="94"/>
      <c r="L7333" s="265">
        <f t="shared" si="1605"/>
        <v>321554.38129612477</v>
      </c>
      <c r="M7333" s="265">
        <f>$G7333*NonHospFrac+theModel!$H7333*NonHospFrac</f>
        <v>522261.21969829302</v>
      </c>
      <c r="N7333" s="266">
        <f t="shared" si="1607"/>
        <v>843815.60099441779</v>
      </c>
      <c r="O7333" s="158"/>
      <c r="P7333" s="265">
        <f t="shared" si="1608"/>
        <v>291859.92928297928</v>
      </c>
      <c r="Q7333" s="265">
        <f t="shared" si="1609"/>
        <v>522259.659447674</v>
      </c>
      <c r="R7333" s="266">
        <f t="shared" si="1610"/>
        <v>814119.58873065328</v>
      </c>
    </row>
    <row r="7334" spans="1:18" x14ac:dyDescent="0.25">
      <c r="A7334" s="81">
        <v>7303</v>
      </c>
      <c r="B7334" s="93">
        <f t="shared" si="1599"/>
        <v>7.0715441852624004E-61</v>
      </c>
      <c r="C7334" s="178">
        <f t="shared" si="1600"/>
        <v>7.0555919994646818E-61</v>
      </c>
      <c r="D7334" s="165">
        <f t="shared" si="1601"/>
        <v>2.2558277767625785E-3</v>
      </c>
      <c r="E7334" s="166">
        <f t="shared" si="1611"/>
        <v>24.291375447755232</v>
      </c>
      <c r="F7334" s="167">
        <f t="shared" si="1612"/>
        <v>16.476566081473557</v>
      </c>
      <c r="G7334" s="167">
        <f t="shared" si="1602"/>
        <v>572594.00657481805</v>
      </c>
      <c r="H7334" s="167">
        <f t="shared" si="1603"/>
        <v>271299.98899881309</v>
      </c>
      <c r="I7334" s="168">
        <f t="shared" si="1604"/>
        <v>843893.99557363114</v>
      </c>
      <c r="J7334" s="168">
        <f t="shared" si="1606"/>
        <v>765950.31437905808</v>
      </c>
      <c r="K7334" s="94"/>
      <c r="L7334" s="265">
        <f t="shared" si="1605"/>
        <v>321584.25526430714</v>
      </c>
      <c r="M7334" s="265">
        <f>$G7334*NonHospFrac+theModel!$H7334*NonHospFrac</f>
        <v>522309.74030932388</v>
      </c>
      <c r="N7334" s="266">
        <f t="shared" si="1607"/>
        <v>843893.99557363102</v>
      </c>
      <c r="O7334" s="158"/>
      <c r="P7334" s="265">
        <f t="shared" si="1608"/>
        <v>291882.11162898497</v>
      </c>
      <c r="Q7334" s="265">
        <f t="shared" si="1609"/>
        <v>522308.18005870486</v>
      </c>
      <c r="R7334" s="266">
        <f t="shared" si="1610"/>
        <v>814190.29168768984</v>
      </c>
    </row>
    <row r="7335" spans="1:18" x14ac:dyDescent="0.25">
      <c r="A7335" s="81">
        <v>7304</v>
      </c>
      <c r="B7335" s="93">
        <f t="shared" si="1599"/>
        <v>6.9394444921734616E-61</v>
      </c>
      <c r="C7335" s="178">
        <f t="shared" si="1600"/>
        <v>6.9237903005327152E-61</v>
      </c>
      <c r="D7335" s="165">
        <f t="shared" si="1601"/>
        <v>2.2558277767625785E-3</v>
      </c>
      <c r="E7335" s="166">
        <f t="shared" si="1611"/>
        <v>24.291375447755232</v>
      </c>
      <c r="F7335" s="167">
        <f t="shared" si="1612"/>
        <v>16.478821909250318</v>
      </c>
      <c r="G7335" s="167">
        <f t="shared" si="1602"/>
        <v>572672.40115403151</v>
      </c>
      <c r="H7335" s="167">
        <f t="shared" si="1603"/>
        <v>271299.98899881309</v>
      </c>
      <c r="I7335" s="168">
        <f t="shared" si="1604"/>
        <v>843972.3901528446</v>
      </c>
      <c r="J7335" s="168">
        <f t="shared" si="1606"/>
        <v>766008.52240774699</v>
      </c>
      <c r="K7335" s="94"/>
      <c r="L7335" s="265">
        <f t="shared" si="1605"/>
        <v>321614.12923248962</v>
      </c>
      <c r="M7335" s="265">
        <f>$G7335*NonHospFrac+theModel!$H7335*NonHospFrac</f>
        <v>522358.26092035498</v>
      </c>
      <c r="N7335" s="266">
        <f t="shared" si="1607"/>
        <v>843972.3901528446</v>
      </c>
      <c r="O7335" s="158"/>
      <c r="P7335" s="265">
        <f t="shared" si="1608"/>
        <v>291904.29307079467</v>
      </c>
      <c r="Q7335" s="265">
        <f t="shared" si="1609"/>
        <v>522356.70066973596</v>
      </c>
      <c r="R7335" s="266">
        <f t="shared" si="1610"/>
        <v>814260.99374053068</v>
      </c>
    </row>
    <row r="7336" spans="1:18" x14ac:dyDescent="0.25">
      <c r="A7336" s="81">
        <v>7305</v>
      </c>
      <c r="B7336" s="93">
        <f t="shared" si="1599"/>
        <v>6.8098124820202991E-61</v>
      </c>
      <c r="C7336" s="178">
        <f t="shared" si="1600"/>
        <v>6.7944507178688127E-61</v>
      </c>
      <c r="D7336" s="165">
        <f t="shared" si="1601"/>
        <v>2.2558277767625785E-3</v>
      </c>
      <c r="E7336" s="166">
        <f t="shared" si="1611"/>
        <v>24.291375447755232</v>
      </c>
      <c r="F7336" s="167">
        <f t="shared" si="1612"/>
        <v>16.481077737027078</v>
      </c>
      <c r="G7336" s="167">
        <f t="shared" si="1602"/>
        <v>572750.79573324486</v>
      </c>
      <c r="H7336" s="167">
        <f t="shared" si="1603"/>
        <v>271299.98899881309</v>
      </c>
      <c r="I7336" s="168">
        <f t="shared" si="1604"/>
        <v>844050.78473205795</v>
      </c>
      <c r="J7336" s="168">
        <f t="shared" si="1606"/>
        <v>766066.72806376196</v>
      </c>
      <c r="K7336" s="94"/>
      <c r="L7336" s="265">
        <f t="shared" si="1605"/>
        <v>321644.00320067198</v>
      </c>
      <c r="M7336" s="265">
        <f>$G7336*NonHospFrac+theModel!$H7336*NonHospFrac</f>
        <v>522406.78153138584</v>
      </c>
      <c r="N7336" s="266">
        <f t="shared" si="1607"/>
        <v>844050.78473205783</v>
      </c>
      <c r="O7336" s="158"/>
      <c r="P7336" s="265">
        <f t="shared" si="1608"/>
        <v>291926.47360844503</v>
      </c>
      <c r="Q7336" s="265">
        <f t="shared" si="1609"/>
        <v>522405.22128076683</v>
      </c>
      <c r="R7336" s="266">
        <f t="shared" si="1610"/>
        <v>814331.69488921179</v>
      </c>
    </row>
    <row r="7337" spans="1:18" x14ac:dyDescent="0.25">
      <c r="A7337" s="81">
        <v>7306</v>
      </c>
      <c r="B7337" s="93">
        <f t="shared" si="1599"/>
        <v>6.682602057351777E-61</v>
      </c>
      <c r="C7337" s="178">
        <f t="shared" si="1600"/>
        <v>6.6675272580097519E-61</v>
      </c>
      <c r="D7337" s="165">
        <f t="shared" si="1601"/>
        <v>2.2558277767625785E-3</v>
      </c>
      <c r="E7337" s="166">
        <f t="shared" si="1611"/>
        <v>24.291375447755232</v>
      </c>
      <c r="F7337" s="167">
        <f t="shared" si="1612"/>
        <v>16.483333564803839</v>
      </c>
      <c r="G7337" s="167">
        <f t="shared" si="1602"/>
        <v>572829.1903124582</v>
      </c>
      <c r="H7337" s="167">
        <f t="shared" si="1603"/>
        <v>271299.98899881309</v>
      </c>
      <c r="I7337" s="168">
        <f t="shared" si="1604"/>
        <v>844129.17931127129</v>
      </c>
      <c r="J7337" s="168">
        <f t="shared" si="1606"/>
        <v>766124.93134719983</v>
      </c>
      <c r="K7337" s="94"/>
      <c r="L7337" s="265">
        <f t="shared" si="1605"/>
        <v>321673.87716885441</v>
      </c>
      <c r="M7337" s="265">
        <f>$G7337*NonHospFrac+theModel!$H7337*NonHospFrac</f>
        <v>522455.30214241683</v>
      </c>
      <c r="N7337" s="266">
        <f t="shared" si="1607"/>
        <v>844129.17931127129</v>
      </c>
      <c r="O7337" s="158"/>
      <c r="P7337" s="265">
        <f t="shared" si="1608"/>
        <v>291948.65324197308</v>
      </c>
      <c r="Q7337" s="265">
        <f t="shared" si="1609"/>
        <v>522453.74189179781</v>
      </c>
      <c r="R7337" s="266">
        <f t="shared" si="1610"/>
        <v>814402.39513377089</v>
      </c>
    </row>
    <row r="7338" spans="1:18" x14ac:dyDescent="0.25">
      <c r="A7338" s="81">
        <v>7307</v>
      </c>
      <c r="B7338" s="93">
        <f t="shared" si="1599"/>
        <v>6.5577679818396541E-61</v>
      </c>
      <c r="C7338" s="178">
        <f t="shared" si="1600"/>
        <v>6.542974786672656E-61</v>
      </c>
      <c r="D7338" s="165">
        <f t="shared" si="1601"/>
        <v>2.2558277767625785E-3</v>
      </c>
      <c r="E7338" s="166">
        <f t="shared" si="1611"/>
        <v>24.291375447755232</v>
      </c>
      <c r="F7338" s="167">
        <f t="shared" si="1612"/>
        <v>16.4855893925806</v>
      </c>
      <c r="G7338" s="167">
        <f t="shared" si="1602"/>
        <v>572907.58489167155</v>
      </c>
      <c r="H7338" s="167">
        <f t="shared" si="1603"/>
        <v>271299.98899881309</v>
      </c>
      <c r="I7338" s="168">
        <f t="shared" si="1604"/>
        <v>844207.57389048464</v>
      </c>
      <c r="J7338" s="168">
        <f t="shared" si="1606"/>
        <v>766183.13225815736</v>
      </c>
      <c r="K7338" s="94"/>
      <c r="L7338" s="265">
        <f t="shared" si="1605"/>
        <v>321703.75113703683</v>
      </c>
      <c r="M7338" s="265">
        <f>$G7338*NonHospFrac+theModel!$H7338*NonHospFrac</f>
        <v>522503.82275344781</v>
      </c>
      <c r="N7338" s="266">
        <f t="shared" si="1607"/>
        <v>844207.57389048464</v>
      </c>
      <c r="O7338" s="158"/>
      <c r="P7338" s="265">
        <f t="shared" si="1608"/>
        <v>291970.83197141561</v>
      </c>
      <c r="Q7338" s="265">
        <f t="shared" si="1609"/>
        <v>522502.26250282879</v>
      </c>
      <c r="R7338" s="266">
        <f t="shared" si="1610"/>
        <v>814473.0944742444</v>
      </c>
    </row>
    <row r="7339" spans="1:18" x14ac:dyDescent="0.25">
      <c r="A7339" s="81">
        <v>7308</v>
      </c>
      <c r="B7339" s="93">
        <f t="shared" si="1599"/>
        <v>6.4352658641895702E-61</v>
      </c>
      <c r="C7339" s="178">
        <f t="shared" si="1600"/>
        <v>6.4207490127022791E-61</v>
      </c>
      <c r="D7339" s="165">
        <f t="shared" si="1601"/>
        <v>2.2558277767625785E-3</v>
      </c>
      <c r="E7339" s="166">
        <f t="shared" si="1611"/>
        <v>24.291375447755232</v>
      </c>
      <c r="F7339" s="167">
        <f t="shared" si="1612"/>
        <v>16.487845220357361</v>
      </c>
      <c r="G7339" s="167">
        <f t="shared" si="1602"/>
        <v>572985.97947088489</v>
      </c>
      <c r="H7339" s="167">
        <f t="shared" si="1603"/>
        <v>271299.98899881309</v>
      </c>
      <c r="I7339" s="168">
        <f t="shared" si="1604"/>
        <v>844285.96846969798</v>
      </c>
      <c r="J7339" s="168">
        <f t="shared" si="1606"/>
        <v>766241.33079673117</v>
      </c>
      <c r="K7339" s="94"/>
      <c r="L7339" s="265">
        <f t="shared" si="1605"/>
        <v>321733.62510521919</v>
      </c>
      <c r="M7339" s="265">
        <f>$G7339*NonHospFrac+theModel!$H7339*NonHospFrac</f>
        <v>522552.34336447879</v>
      </c>
      <c r="N7339" s="266">
        <f t="shared" si="1607"/>
        <v>844285.96846969798</v>
      </c>
      <c r="O7339" s="158"/>
      <c r="P7339" s="265">
        <f t="shared" si="1608"/>
        <v>291993.00979680941</v>
      </c>
      <c r="Q7339" s="265">
        <f t="shared" si="1609"/>
        <v>522550.78311385977</v>
      </c>
      <c r="R7339" s="266">
        <f t="shared" si="1610"/>
        <v>814543.79291066923</v>
      </c>
    </row>
    <row r="7340" spans="1:18" x14ac:dyDescent="0.25">
      <c r="A7340" s="81">
        <v>7309</v>
      </c>
      <c r="B7340" s="93">
        <f t="shared" si="1599"/>
        <v>6.3150521423584094E-61</v>
      </c>
      <c r="C7340" s="178">
        <f t="shared" si="1600"/>
        <v>6.3008064723239732E-61</v>
      </c>
      <c r="D7340" s="165">
        <f t="shared" si="1601"/>
        <v>2.2558277767625785E-3</v>
      </c>
      <c r="E7340" s="166">
        <f t="shared" si="1611"/>
        <v>24.291375447755232</v>
      </c>
      <c r="F7340" s="167">
        <f t="shared" si="1612"/>
        <v>16.490101048134122</v>
      </c>
      <c r="G7340" s="167">
        <f t="shared" si="1602"/>
        <v>573064.37405009824</v>
      </c>
      <c r="H7340" s="167">
        <f t="shared" si="1603"/>
        <v>271299.98899881309</v>
      </c>
      <c r="I7340" s="168">
        <f t="shared" si="1604"/>
        <v>844364.36304891133</v>
      </c>
      <c r="J7340" s="168">
        <f t="shared" si="1606"/>
        <v>766299.526963018</v>
      </c>
      <c r="K7340" s="94"/>
      <c r="L7340" s="265">
        <f t="shared" si="1605"/>
        <v>321763.49907340162</v>
      </c>
      <c r="M7340" s="265">
        <f>$G7340*NonHospFrac+theModel!$H7340*NonHospFrac</f>
        <v>522600.86397550965</v>
      </c>
      <c r="N7340" s="266">
        <f t="shared" si="1607"/>
        <v>844364.36304891133</v>
      </c>
      <c r="O7340" s="158"/>
      <c r="P7340" s="265">
        <f t="shared" si="1608"/>
        <v>292015.18671819143</v>
      </c>
      <c r="Q7340" s="265">
        <f t="shared" si="1609"/>
        <v>522599.30372489063</v>
      </c>
      <c r="R7340" s="266">
        <f t="shared" si="1610"/>
        <v>814614.49044308206</v>
      </c>
    </row>
    <row r="7341" spans="1:18" x14ac:dyDescent="0.25">
      <c r="A7341" s="81">
        <v>7310</v>
      </c>
      <c r="B7341" s="93">
        <f t="shared" si="1599"/>
        <v>6.197084068060577E-61</v>
      </c>
      <c r="C7341" s="178">
        <f t="shared" si="1600"/>
        <v>6.183104513684913E-61</v>
      </c>
      <c r="D7341" s="165">
        <f t="shared" si="1601"/>
        <v>2.2558277767625785E-3</v>
      </c>
      <c r="E7341" s="166">
        <f t="shared" si="1611"/>
        <v>24.291375447755232</v>
      </c>
      <c r="F7341" s="167">
        <f t="shared" si="1612"/>
        <v>16.492356875910883</v>
      </c>
      <c r="G7341" s="167">
        <f t="shared" si="1602"/>
        <v>573142.76862931158</v>
      </c>
      <c r="H7341" s="167">
        <f t="shared" si="1603"/>
        <v>271299.98899881309</v>
      </c>
      <c r="I7341" s="168">
        <f t="shared" si="1604"/>
        <v>844442.75762812467</v>
      </c>
      <c r="J7341" s="168">
        <f t="shared" si="1606"/>
        <v>766357.72075711447</v>
      </c>
      <c r="K7341" s="94"/>
      <c r="L7341" s="265">
        <f t="shared" si="1605"/>
        <v>321793.37304158404</v>
      </c>
      <c r="M7341" s="265">
        <f>$G7341*NonHospFrac+theModel!$H7341*NonHospFrac</f>
        <v>522649.38458654063</v>
      </c>
      <c r="N7341" s="266">
        <f t="shared" si="1607"/>
        <v>844442.75762812467</v>
      </c>
      <c r="O7341" s="158"/>
      <c r="P7341" s="265">
        <f t="shared" si="1608"/>
        <v>292037.36273559846</v>
      </c>
      <c r="Q7341" s="265">
        <f t="shared" si="1609"/>
        <v>522647.82433592161</v>
      </c>
      <c r="R7341" s="266">
        <f t="shared" si="1610"/>
        <v>814685.18707152014</v>
      </c>
    </row>
    <row r="7342" spans="1:18" x14ac:dyDescent="0.25">
      <c r="A7342" s="81">
        <v>7311</v>
      </c>
      <c r="B7342" s="93">
        <f t="shared" si="1599"/>
        <v>6.0813196915695105E-61</v>
      </c>
      <c r="C7342" s="178">
        <f t="shared" si="1600"/>
        <v>6.0676012816898946E-61</v>
      </c>
      <c r="D7342" s="165">
        <f t="shared" si="1601"/>
        <v>2.2558277767625785E-3</v>
      </c>
      <c r="E7342" s="166">
        <f t="shared" si="1611"/>
        <v>24.291375447755232</v>
      </c>
      <c r="F7342" s="167">
        <f t="shared" si="1612"/>
        <v>16.494612703687643</v>
      </c>
      <c r="G7342" s="167">
        <f t="shared" si="1602"/>
        <v>573221.16320852493</v>
      </c>
      <c r="H7342" s="167">
        <f t="shared" si="1603"/>
        <v>271299.98899881309</v>
      </c>
      <c r="I7342" s="168">
        <f t="shared" si="1604"/>
        <v>844521.15220733802</v>
      </c>
      <c r="J7342" s="168">
        <f t="shared" si="1606"/>
        <v>766415.91217911732</v>
      </c>
      <c r="K7342" s="94"/>
      <c r="L7342" s="265">
        <f t="shared" si="1605"/>
        <v>321823.2470097664</v>
      </c>
      <c r="M7342" s="265">
        <f>$G7342*NonHospFrac+theModel!$H7342*NonHospFrac</f>
        <v>522697.90519757161</v>
      </c>
      <c r="N7342" s="266">
        <f t="shared" si="1607"/>
        <v>844521.15220733802</v>
      </c>
      <c r="O7342" s="158"/>
      <c r="P7342" s="265">
        <f t="shared" si="1608"/>
        <v>292059.5378490673</v>
      </c>
      <c r="Q7342" s="265">
        <f t="shared" si="1609"/>
        <v>522696.34494695259</v>
      </c>
      <c r="R7342" s="266">
        <f t="shared" si="1610"/>
        <v>814755.8827960199</v>
      </c>
    </row>
    <row r="7343" spans="1:18" x14ac:dyDescent="0.25">
      <c r="A7343" s="81">
        <v>7312</v>
      </c>
      <c r="B7343" s="93">
        <f t="shared" si="1599"/>
        <v>5.9677178467974059E-61</v>
      </c>
      <c r="C7343" s="178">
        <f t="shared" si="1600"/>
        <v>5.9542557031147187E-61</v>
      </c>
      <c r="D7343" s="165">
        <f t="shared" si="1601"/>
        <v>2.2558277767625785E-3</v>
      </c>
      <c r="E7343" s="166">
        <f t="shared" si="1611"/>
        <v>24.291375447755232</v>
      </c>
      <c r="F7343" s="167">
        <f t="shared" si="1612"/>
        <v>16.496868531464404</v>
      </c>
      <c r="G7343" s="167">
        <f t="shared" si="1602"/>
        <v>573299.55778773839</v>
      </c>
      <c r="H7343" s="167">
        <f t="shared" si="1603"/>
        <v>271299.98899881309</v>
      </c>
      <c r="I7343" s="168">
        <f t="shared" si="1604"/>
        <v>844599.54678655148</v>
      </c>
      <c r="J7343" s="168">
        <f t="shared" si="1606"/>
        <v>766474.10122912331</v>
      </c>
      <c r="K7343" s="94"/>
      <c r="L7343" s="265">
        <f t="shared" si="1605"/>
        <v>321853.12097794889</v>
      </c>
      <c r="M7343" s="265">
        <f>$G7343*NonHospFrac+theModel!$H7343*NonHospFrac</f>
        <v>522746.42580860259</v>
      </c>
      <c r="N7343" s="266">
        <f t="shared" si="1607"/>
        <v>844599.54678655148</v>
      </c>
      <c r="O7343" s="158"/>
      <c r="P7343" s="265">
        <f t="shared" si="1608"/>
        <v>292081.71205863496</v>
      </c>
      <c r="Q7343" s="265">
        <f t="shared" si="1609"/>
        <v>522744.86555798358</v>
      </c>
      <c r="R7343" s="266">
        <f t="shared" si="1610"/>
        <v>814826.57761661848</v>
      </c>
    </row>
    <row r="7344" spans="1:18" x14ac:dyDescent="0.25">
      <c r="A7344" s="81">
        <v>7313</v>
      </c>
      <c r="B7344" s="93">
        <f t="shared" si="1599"/>
        <v>5.8562381366592608E-61</v>
      </c>
      <c r="C7344" s="178">
        <f t="shared" si="1600"/>
        <v>5.8430274720032488E-61</v>
      </c>
      <c r="D7344" s="165">
        <f t="shared" si="1601"/>
        <v>2.2558277767625785E-3</v>
      </c>
      <c r="E7344" s="166">
        <f t="shared" si="1611"/>
        <v>24.291375447755232</v>
      </c>
      <c r="F7344" s="167">
        <f t="shared" si="1612"/>
        <v>16.499124359241165</v>
      </c>
      <c r="G7344" s="167">
        <f t="shared" si="1602"/>
        <v>573377.95236695174</v>
      </c>
      <c r="H7344" s="167">
        <f t="shared" si="1603"/>
        <v>271299.98899881309</v>
      </c>
      <c r="I7344" s="168">
        <f t="shared" si="1604"/>
        <v>844677.94136576483</v>
      </c>
      <c r="J7344" s="168">
        <f t="shared" si="1606"/>
        <v>766532.28790722904</v>
      </c>
      <c r="K7344" s="94"/>
      <c r="L7344" s="265">
        <f t="shared" si="1605"/>
        <v>321882.99494613125</v>
      </c>
      <c r="M7344" s="265">
        <f>$G7344*NonHospFrac+theModel!$H7344*NonHospFrac</f>
        <v>522794.94641963358</v>
      </c>
      <c r="N7344" s="266">
        <f t="shared" si="1607"/>
        <v>844677.94136576483</v>
      </c>
      <c r="O7344" s="158"/>
      <c r="P7344" s="265">
        <f t="shared" si="1608"/>
        <v>292103.88536433812</v>
      </c>
      <c r="Q7344" s="265">
        <f t="shared" si="1609"/>
        <v>522793.38616901456</v>
      </c>
      <c r="R7344" s="266">
        <f t="shared" si="1610"/>
        <v>814897.27153335267</v>
      </c>
    </row>
    <row r="7345" spans="1:18" x14ac:dyDescent="0.25">
      <c r="A7345" s="81">
        <v>7314</v>
      </c>
      <c r="B7345" s="93">
        <f t="shared" si="1599"/>
        <v>5.7468409187048243E-61</v>
      </c>
      <c r="C7345" s="178">
        <f t="shared" si="1600"/>
        <v>5.733877035331774E-61</v>
      </c>
      <c r="D7345" s="165">
        <f t="shared" si="1601"/>
        <v>2.2558277767625785E-3</v>
      </c>
      <c r="E7345" s="166">
        <f t="shared" si="1611"/>
        <v>24.291375447755232</v>
      </c>
      <c r="F7345" s="167">
        <f t="shared" si="1612"/>
        <v>16.501380187017926</v>
      </c>
      <c r="G7345" s="167">
        <f t="shared" si="1602"/>
        <v>573456.34694616508</v>
      </c>
      <c r="H7345" s="167">
        <f t="shared" si="1603"/>
        <v>271299.98899881309</v>
      </c>
      <c r="I7345" s="168">
        <f t="shared" si="1604"/>
        <v>844756.33594497817</v>
      </c>
      <c r="J7345" s="168">
        <f t="shared" si="1606"/>
        <v>766590.47221353115</v>
      </c>
      <c r="K7345" s="94"/>
      <c r="L7345" s="265">
        <f t="shared" si="1605"/>
        <v>321912.86891431361</v>
      </c>
      <c r="M7345" s="265">
        <f>$G7345*NonHospFrac+theModel!$H7345*NonHospFrac</f>
        <v>522843.46703066456</v>
      </c>
      <c r="N7345" s="266">
        <f t="shared" si="1607"/>
        <v>844756.33594497817</v>
      </c>
      <c r="O7345" s="158"/>
      <c r="P7345" s="265">
        <f t="shared" si="1608"/>
        <v>292126.05776621366</v>
      </c>
      <c r="Q7345" s="265">
        <f t="shared" si="1609"/>
        <v>522841.90678004554</v>
      </c>
      <c r="R7345" s="266">
        <f t="shared" si="1610"/>
        <v>814967.96454625926</v>
      </c>
    </row>
    <row r="7346" spans="1:18" x14ac:dyDescent="0.25">
      <c r="A7346" s="81">
        <v>7315</v>
      </c>
      <c r="B7346" s="93">
        <f t="shared" si="1599"/>
        <v>5.6394872910243429E-61</v>
      </c>
      <c r="C7346" s="178">
        <f t="shared" si="1600"/>
        <v>5.6267655789465503E-61</v>
      </c>
      <c r="D7346" s="165">
        <f t="shared" si="1601"/>
        <v>2.2558277767625785E-3</v>
      </c>
      <c r="E7346" s="166">
        <f t="shared" si="1611"/>
        <v>24.291375447755232</v>
      </c>
      <c r="F7346" s="167">
        <f t="shared" si="1612"/>
        <v>16.503636014794687</v>
      </c>
      <c r="G7346" s="167">
        <f t="shared" si="1602"/>
        <v>573534.74152537843</v>
      </c>
      <c r="H7346" s="167">
        <f t="shared" si="1603"/>
        <v>271299.98899881309</v>
      </c>
      <c r="I7346" s="168">
        <f t="shared" si="1604"/>
        <v>844834.73052419152</v>
      </c>
      <c r="J7346" s="168">
        <f t="shared" si="1606"/>
        <v>766648.65414812649</v>
      </c>
      <c r="K7346" s="94"/>
      <c r="L7346" s="265">
        <f t="shared" si="1605"/>
        <v>321942.74288249604</v>
      </c>
      <c r="M7346" s="265">
        <f>$G7346*NonHospFrac+theModel!$H7346*NonHospFrac</f>
        <v>522891.98764169542</v>
      </c>
      <c r="N7346" s="266">
        <f t="shared" si="1607"/>
        <v>844834.7305241914</v>
      </c>
      <c r="O7346" s="158"/>
      <c r="P7346" s="265">
        <f t="shared" si="1608"/>
        <v>292148.22926429851</v>
      </c>
      <c r="Q7346" s="265">
        <f t="shared" si="1609"/>
        <v>522890.4273910764</v>
      </c>
      <c r="R7346" s="266">
        <f t="shared" si="1610"/>
        <v>815038.65665537491</v>
      </c>
    </row>
    <row r="7347" spans="1:18" x14ac:dyDescent="0.25">
      <c r="A7347" s="81">
        <v>7316</v>
      </c>
      <c r="B7347" s="93">
        <f t="shared" si="1599"/>
        <v>5.5341390784124685E-61</v>
      </c>
      <c r="C7347" s="178">
        <f t="shared" si="1600"/>
        <v>5.5216550137589182E-61</v>
      </c>
      <c r="D7347" s="165">
        <f t="shared" si="1601"/>
        <v>2.2558277767625785E-3</v>
      </c>
      <c r="E7347" s="166">
        <f t="shared" si="1611"/>
        <v>24.291375447755232</v>
      </c>
      <c r="F7347" s="167">
        <f t="shared" si="1612"/>
        <v>16.505891842571447</v>
      </c>
      <c r="G7347" s="167">
        <f t="shared" si="1602"/>
        <v>573613.13610459177</v>
      </c>
      <c r="H7347" s="167">
        <f t="shared" si="1603"/>
        <v>271299.98899881309</v>
      </c>
      <c r="I7347" s="168">
        <f t="shared" si="1604"/>
        <v>844913.12510340486</v>
      </c>
      <c r="J7347" s="168">
        <f t="shared" si="1606"/>
        <v>766706.83371111157</v>
      </c>
      <c r="K7347" s="94"/>
      <c r="L7347" s="265">
        <f t="shared" si="1605"/>
        <v>321972.61685067846</v>
      </c>
      <c r="M7347" s="265">
        <f>$G7347*NonHospFrac+theModel!$H7347*NonHospFrac</f>
        <v>522940.5082527264</v>
      </c>
      <c r="N7347" s="266">
        <f t="shared" si="1607"/>
        <v>844913.12510340486</v>
      </c>
      <c r="O7347" s="158"/>
      <c r="P7347" s="265">
        <f t="shared" si="1608"/>
        <v>292170.39985862945</v>
      </c>
      <c r="Q7347" s="265">
        <f t="shared" si="1609"/>
        <v>522938.94800210738</v>
      </c>
      <c r="R7347" s="266">
        <f t="shared" si="1610"/>
        <v>815109.34786073677</v>
      </c>
    </row>
    <row r="7348" spans="1:18" x14ac:dyDescent="0.25">
      <c r="A7348" s="81">
        <v>7317</v>
      </c>
      <c r="B7348" s="93">
        <f t="shared" si="1599"/>
        <v>5.4307588187948641E-61</v>
      </c>
      <c r="C7348" s="178">
        <f t="shared" si="1600"/>
        <v>5.4185079622025286E-61</v>
      </c>
      <c r="D7348" s="165">
        <f t="shared" si="1601"/>
        <v>2.2558277767625785E-3</v>
      </c>
      <c r="E7348" s="166">
        <f t="shared" si="1611"/>
        <v>24.291375447755232</v>
      </c>
      <c r="F7348" s="167">
        <f t="shared" si="1612"/>
        <v>16.508147670348208</v>
      </c>
      <c r="G7348" s="167">
        <f t="shared" si="1602"/>
        <v>573691.53068380512</v>
      </c>
      <c r="H7348" s="167">
        <f t="shared" si="1603"/>
        <v>271299.98899881309</v>
      </c>
      <c r="I7348" s="168">
        <f t="shared" si="1604"/>
        <v>844991.51968261821</v>
      </c>
      <c r="J7348" s="168">
        <f t="shared" si="1606"/>
        <v>766765.01090258313</v>
      </c>
      <c r="K7348" s="94"/>
      <c r="L7348" s="265">
        <f t="shared" si="1605"/>
        <v>322002.49081886082</v>
      </c>
      <c r="M7348" s="265">
        <f>$G7348*NonHospFrac+theModel!$H7348*NonHospFrac</f>
        <v>522989.02886375738</v>
      </c>
      <c r="N7348" s="266">
        <f t="shared" si="1607"/>
        <v>844991.51968261821</v>
      </c>
      <c r="O7348" s="158"/>
      <c r="P7348" s="265">
        <f t="shared" si="1608"/>
        <v>292192.56954924326</v>
      </c>
      <c r="Q7348" s="265">
        <f t="shared" si="1609"/>
        <v>522987.46861313836</v>
      </c>
      <c r="R7348" s="266">
        <f t="shared" si="1610"/>
        <v>815180.03816238162</v>
      </c>
    </row>
    <row r="7349" spans="1:18" x14ac:dyDescent="0.25">
      <c r="A7349" s="81">
        <v>7318</v>
      </c>
      <c r="B7349" s="93">
        <f t="shared" si="1599"/>
        <v>5.3293097499057851E-61</v>
      </c>
      <c r="C7349" s="178">
        <f t="shared" si="1600"/>
        <v>5.3172877449409759E-61</v>
      </c>
      <c r="D7349" s="165">
        <f t="shared" si="1601"/>
        <v>2.2558277767625785E-3</v>
      </c>
      <c r="E7349" s="166">
        <f t="shared" si="1611"/>
        <v>24.291375447755232</v>
      </c>
      <c r="F7349" s="167">
        <f t="shared" si="1612"/>
        <v>16.510403498124969</v>
      </c>
      <c r="G7349" s="167">
        <f t="shared" si="1602"/>
        <v>573769.92526301846</v>
      </c>
      <c r="H7349" s="167">
        <f t="shared" si="1603"/>
        <v>271299.98899881309</v>
      </c>
      <c r="I7349" s="168">
        <f t="shared" si="1604"/>
        <v>845069.91426183155</v>
      </c>
      <c r="J7349" s="168">
        <f t="shared" si="1606"/>
        <v>766823.18572263781</v>
      </c>
      <c r="K7349" s="94"/>
      <c r="L7349" s="265">
        <f t="shared" si="1605"/>
        <v>322032.36478704319</v>
      </c>
      <c r="M7349" s="265">
        <f>$G7349*NonHospFrac+theModel!$H7349*NonHospFrac</f>
        <v>523037.54947478825</v>
      </c>
      <c r="N7349" s="266">
        <f t="shared" si="1607"/>
        <v>845069.91426183144</v>
      </c>
      <c r="O7349" s="158"/>
      <c r="P7349" s="265">
        <f t="shared" si="1608"/>
        <v>292214.73833617684</v>
      </c>
      <c r="Q7349" s="265">
        <f t="shared" si="1609"/>
        <v>523035.98922416923</v>
      </c>
      <c r="R7349" s="266">
        <f t="shared" si="1610"/>
        <v>815250.72756034601</v>
      </c>
    </row>
    <row r="7350" spans="1:18" x14ac:dyDescent="0.25">
      <c r="A7350" s="81">
        <v>7319</v>
      </c>
      <c r="B7350" s="93">
        <f t="shared" si="1599"/>
        <v>5.2297557962154967E-61</v>
      </c>
      <c r="C7350" s="178">
        <f t="shared" si="1600"/>
        <v>5.2179583678247088E-61</v>
      </c>
      <c r="D7350" s="165">
        <f t="shared" si="1601"/>
        <v>2.2558277767625785E-3</v>
      </c>
      <c r="E7350" s="166">
        <f t="shared" si="1611"/>
        <v>24.291375447755232</v>
      </c>
      <c r="F7350" s="167">
        <f t="shared" si="1612"/>
        <v>16.51265932590173</v>
      </c>
      <c r="G7350" s="167">
        <f t="shared" si="1602"/>
        <v>573848.31984223181</v>
      </c>
      <c r="H7350" s="167">
        <f t="shared" si="1603"/>
        <v>271299.98899881309</v>
      </c>
      <c r="I7350" s="168">
        <f t="shared" si="1604"/>
        <v>845148.3088410449</v>
      </c>
      <c r="J7350" s="168">
        <f t="shared" si="1606"/>
        <v>766881.35817137233</v>
      </c>
      <c r="K7350" s="94"/>
      <c r="L7350" s="265">
        <f t="shared" si="1605"/>
        <v>322062.23875522561</v>
      </c>
      <c r="M7350" s="265">
        <f>$G7350*NonHospFrac+theModel!$H7350*NonHospFrac</f>
        <v>523086.07008581923</v>
      </c>
      <c r="N7350" s="266">
        <f t="shared" si="1607"/>
        <v>845148.30884104478</v>
      </c>
      <c r="O7350" s="158"/>
      <c r="P7350" s="265">
        <f t="shared" si="1608"/>
        <v>292236.90621946706</v>
      </c>
      <c r="Q7350" s="265">
        <f t="shared" si="1609"/>
        <v>523084.50983520021</v>
      </c>
      <c r="R7350" s="266">
        <f t="shared" si="1610"/>
        <v>815321.41605466721</v>
      </c>
    </row>
    <row r="7351" spans="1:18" x14ac:dyDescent="0.25">
      <c r="A7351" s="81">
        <v>7320</v>
      </c>
      <c r="B7351" s="93">
        <f t="shared" si="1599"/>
        <v>5.1320615561017254E-61</v>
      </c>
      <c r="C7351" s="178">
        <f t="shared" si="1600"/>
        <v>5.1204845090914155E-61</v>
      </c>
      <c r="D7351" s="165">
        <f t="shared" si="1601"/>
        <v>2.2558277767625785E-3</v>
      </c>
      <c r="E7351" s="166">
        <f t="shared" si="1611"/>
        <v>24.291375447755232</v>
      </c>
      <c r="F7351" s="167">
        <f t="shared" si="1612"/>
        <v>16.514915153678491</v>
      </c>
      <c r="G7351" s="167">
        <f t="shared" si="1602"/>
        <v>573926.71442144527</v>
      </c>
      <c r="H7351" s="167">
        <f t="shared" si="1603"/>
        <v>271299.98899881309</v>
      </c>
      <c r="I7351" s="168">
        <f t="shared" si="1604"/>
        <v>845226.70342025836</v>
      </c>
      <c r="J7351" s="168">
        <f t="shared" si="1606"/>
        <v>766939.52824888343</v>
      </c>
      <c r="K7351" s="94"/>
      <c r="L7351" s="265">
        <f t="shared" si="1605"/>
        <v>322092.11272340803</v>
      </c>
      <c r="M7351" s="265">
        <f>$G7351*NonHospFrac+theModel!$H7351*NonHospFrac</f>
        <v>523134.59069685021</v>
      </c>
      <c r="N7351" s="266">
        <f t="shared" si="1607"/>
        <v>845226.70342025824</v>
      </c>
      <c r="O7351" s="158"/>
      <c r="P7351" s="265">
        <f t="shared" si="1608"/>
        <v>292259.07319915073</v>
      </c>
      <c r="Q7351" s="265">
        <f t="shared" si="1609"/>
        <v>523133.03044623119</v>
      </c>
      <c r="R7351" s="266">
        <f t="shared" si="1610"/>
        <v>815392.10364538198</v>
      </c>
    </row>
    <row r="7352" spans="1:18" x14ac:dyDescent="0.25">
      <c r="A7352" s="81">
        <v>7321</v>
      </c>
      <c r="B7352" s="93">
        <f t="shared" si="1599"/>
        <v>5.0361922892607629E-61</v>
      </c>
      <c r="C7352" s="178">
        <f t="shared" si="1600"/>
        <v>5.0248315068055313E-61</v>
      </c>
      <c r="D7352" s="165">
        <f t="shared" si="1601"/>
        <v>2.2558277767625785E-3</v>
      </c>
      <c r="E7352" s="166">
        <f t="shared" si="1611"/>
        <v>24.291375447755232</v>
      </c>
      <c r="F7352" s="167">
        <f t="shared" si="1612"/>
        <v>16.517170981455251</v>
      </c>
      <c r="G7352" s="167">
        <f t="shared" si="1602"/>
        <v>574005.10900065862</v>
      </c>
      <c r="H7352" s="167">
        <f t="shared" si="1603"/>
        <v>271299.98899881309</v>
      </c>
      <c r="I7352" s="168">
        <f t="shared" si="1604"/>
        <v>845305.09799947171</v>
      </c>
      <c r="J7352" s="168">
        <f t="shared" si="1606"/>
        <v>766997.69595526753</v>
      </c>
      <c r="K7352" s="94"/>
      <c r="L7352" s="265">
        <f t="shared" si="1605"/>
        <v>322121.98669159046</v>
      </c>
      <c r="M7352" s="265">
        <f>$G7352*NonHospFrac+theModel!$H7352*NonHospFrac</f>
        <v>523183.11130788119</v>
      </c>
      <c r="N7352" s="266">
        <f t="shared" si="1607"/>
        <v>845305.09799947171</v>
      </c>
      <c r="O7352" s="158"/>
      <c r="P7352" s="265">
        <f t="shared" si="1608"/>
        <v>292281.23927526467</v>
      </c>
      <c r="Q7352" s="265">
        <f t="shared" si="1609"/>
        <v>523181.55105726217</v>
      </c>
      <c r="R7352" s="266">
        <f t="shared" si="1610"/>
        <v>815462.7903325269</v>
      </c>
    </row>
    <row r="7353" spans="1:18" x14ac:dyDescent="0.25">
      <c r="A7353" s="81">
        <v>7322</v>
      </c>
      <c r="B7353" s="93">
        <f t="shared" si="1599"/>
        <v>4.9421139043537271E-61</v>
      </c>
      <c r="C7353" s="178">
        <f t="shared" si="1600"/>
        <v>4.9309653465323613E-61</v>
      </c>
      <c r="D7353" s="165">
        <f t="shared" si="1601"/>
        <v>2.2558277767625785E-3</v>
      </c>
      <c r="E7353" s="166">
        <f t="shared" si="1611"/>
        <v>24.291375447755232</v>
      </c>
      <c r="F7353" s="167">
        <f t="shared" si="1612"/>
        <v>16.519426809232012</v>
      </c>
      <c r="G7353" s="167">
        <f t="shared" si="1602"/>
        <v>574083.50357987196</v>
      </c>
      <c r="H7353" s="167">
        <f t="shared" si="1603"/>
        <v>271299.98899881309</v>
      </c>
      <c r="I7353" s="168">
        <f t="shared" si="1604"/>
        <v>845383.49257868505</v>
      </c>
      <c r="J7353" s="168">
        <f t="shared" si="1606"/>
        <v>767055.86129062145</v>
      </c>
      <c r="K7353" s="94"/>
      <c r="L7353" s="265">
        <f t="shared" si="1605"/>
        <v>322151.86065977288</v>
      </c>
      <c r="M7353" s="265">
        <f>$G7353*NonHospFrac+theModel!$H7353*NonHospFrac</f>
        <v>523231.63191891217</v>
      </c>
      <c r="N7353" s="266">
        <f t="shared" si="1607"/>
        <v>845383.49257868505</v>
      </c>
      <c r="O7353" s="158"/>
      <c r="P7353" s="265">
        <f t="shared" si="1608"/>
        <v>292303.40444784571</v>
      </c>
      <c r="Q7353" s="265">
        <f t="shared" si="1609"/>
        <v>523230.07166829315</v>
      </c>
      <c r="R7353" s="266">
        <f t="shared" si="1610"/>
        <v>815533.47611613886</v>
      </c>
    </row>
    <row r="7354" spans="1:18" x14ac:dyDescent="0.25">
      <c r="A7354" s="81">
        <v>7323</v>
      </c>
      <c r="B7354" s="93">
        <f t="shared" si="1599"/>
        <v>4.849792946883604E-61</v>
      </c>
      <c r="C7354" s="178">
        <f t="shared" si="1600"/>
        <v>4.8388526492424765E-61</v>
      </c>
      <c r="D7354" s="165">
        <f t="shared" si="1601"/>
        <v>2.2558277767625785E-3</v>
      </c>
      <c r="E7354" s="166">
        <f t="shared" si="1611"/>
        <v>24.291375447755232</v>
      </c>
      <c r="F7354" s="167">
        <f t="shared" si="1612"/>
        <v>16.521682637008773</v>
      </c>
      <c r="G7354" s="167">
        <f t="shared" si="1602"/>
        <v>574161.89815908531</v>
      </c>
      <c r="H7354" s="167">
        <f t="shared" si="1603"/>
        <v>271299.98899881309</v>
      </c>
      <c r="I7354" s="168">
        <f t="shared" si="1604"/>
        <v>845461.8871578984</v>
      </c>
      <c r="J7354" s="168">
        <f t="shared" si="1606"/>
        <v>767114.02425504173</v>
      </c>
      <c r="K7354" s="94"/>
      <c r="L7354" s="265">
        <f t="shared" si="1605"/>
        <v>322181.73462795524</v>
      </c>
      <c r="M7354" s="265">
        <f>$G7354*NonHospFrac+theModel!$H7354*NonHospFrac</f>
        <v>523280.15252994315</v>
      </c>
      <c r="N7354" s="266">
        <f t="shared" si="1607"/>
        <v>845461.8871578984</v>
      </c>
      <c r="O7354" s="158"/>
      <c r="P7354" s="265">
        <f t="shared" si="1608"/>
        <v>292325.56871693063</v>
      </c>
      <c r="Q7354" s="265">
        <f t="shared" si="1609"/>
        <v>523278.59227932413</v>
      </c>
      <c r="R7354" s="266">
        <f t="shared" si="1610"/>
        <v>815604.16099625477</v>
      </c>
    </row>
    <row r="7355" spans="1:18" x14ac:dyDescent="0.25">
      <c r="A7355" s="81">
        <v>7324</v>
      </c>
      <c r="B7355" s="93">
        <f t="shared" si="1599"/>
        <v>4.759196587298749E-61</v>
      </c>
      <c r="C7355" s="178">
        <f t="shared" si="1600"/>
        <v>4.7484606594420469E-61</v>
      </c>
      <c r="D7355" s="165">
        <f t="shared" si="1601"/>
        <v>2.2558277767625785E-3</v>
      </c>
      <c r="E7355" s="166">
        <f t="shared" si="1611"/>
        <v>24.291375447755232</v>
      </c>
      <c r="F7355" s="167">
        <f t="shared" si="1612"/>
        <v>16.523938464785534</v>
      </c>
      <c r="G7355" s="167">
        <f t="shared" si="1602"/>
        <v>574240.29273829865</v>
      </c>
      <c r="H7355" s="167">
        <f t="shared" si="1603"/>
        <v>271299.98899881309</v>
      </c>
      <c r="I7355" s="168">
        <f t="shared" si="1604"/>
        <v>845540.28173711174</v>
      </c>
      <c r="J7355" s="168">
        <f t="shared" si="1606"/>
        <v>767172.1848486251</v>
      </c>
      <c r="K7355" s="94"/>
      <c r="L7355" s="265">
        <f t="shared" si="1605"/>
        <v>322211.60859613761</v>
      </c>
      <c r="M7355" s="265">
        <f>$G7355*NonHospFrac+theModel!$H7355*NonHospFrac</f>
        <v>523328.67314097402</v>
      </c>
      <c r="N7355" s="266">
        <f t="shared" si="1607"/>
        <v>845540.28173711163</v>
      </c>
      <c r="O7355" s="158"/>
      <c r="P7355" s="265">
        <f t="shared" si="1608"/>
        <v>292347.73208255635</v>
      </c>
      <c r="Q7355" s="265">
        <f t="shared" si="1609"/>
        <v>523327.112890355</v>
      </c>
      <c r="R7355" s="266">
        <f t="shared" si="1610"/>
        <v>815674.84497291129</v>
      </c>
    </row>
    <row r="7356" spans="1:18" x14ac:dyDescent="0.25">
      <c r="A7356" s="81">
        <v>7325</v>
      </c>
      <c r="B7356" s="93">
        <f t="shared" si="1599"/>
        <v>4.6702926093186184E-61</v>
      </c>
      <c r="C7356" s="178">
        <f t="shared" si="1600"/>
        <v>4.6597572335249084E-61</v>
      </c>
      <c r="D7356" s="165">
        <f t="shared" si="1601"/>
        <v>2.2558277767625785E-3</v>
      </c>
      <c r="E7356" s="166">
        <f t="shared" si="1611"/>
        <v>24.291375447755232</v>
      </c>
      <c r="F7356" s="167">
        <f t="shared" si="1612"/>
        <v>16.526194292562295</v>
      </c>
      <c r="G7356" s="167">
        <f t="shared" si="1602"/>
        <v>574318.687317512</v>
      </c>
      <c r="H7356" s="167">
        <f t="shared" si="1603"/>
        <v>271299.98899881309</v>
      </c>
      <c r="I7356" s="168">
        <f t="shared" si="1604"/>
        <v>845618.67631632509</v>
      </c>
      <c r="J7356" s="168">
        <f t="shared" si="1606"/>
        <v>767230.34307146817</v>
      </c>
      <c r="K7356" s="94"/>
      <c r="L7356" s="265">
        <f t="shared" si="1605"/>
        <v>322241.48256432009</v>
      </c>
      <c r="M7356" s="265">
        <f>$G7356*NonHospFrac+theModel!$H7356*NonHospFrac</f>
        <v>523377.193752005</v>
      </c>
      <c r="N7356" s="266">
        <f t="shared" si="1607"/>
        <v>845618.67631632509</v>
      </c>
      <c r="O7356" s="158"/>
      <c r="P7356" s="265">
        <f t="shared" si="1608"/>
        <v>292369.89454475971</v>
      </c>
      <c r="Q7356" s="265">
        <f t="shared" si="1609"/>
        <v>523375.63350138598</v>
      </c>
      <c r="R7356" s="266">
        <f t="shared" si="1610"/>
        <v>815745.52804614569</v>
      </c>
    </row>
    <row r="7357" spans="1:18" x14ac:dyDescent="0.25">
      <c r="A7357" s="81">
        <v>7326</v>
      </c>
      <c r="B7357" s="93">
        <f t="shared" si="1599"/>
        <v>4.5830493984775861E-61</v>
      </c>
      <c r="C7357" s="178">
        <f t="shared" si="1600"/>
        <v>4.5727108283422256E-61</v>
      </c>
      <c r="D7357" s="165">
        <f t="shared" si="1601"/>
        <v>2.2558277767625785E-3</v>
      </c>
      <c r="E7357" s="166">
        <f t="shared" si="1611"/>
        <v>24.291375447755232</v>
      </c>
      <c r="F7357" s="167">
        <f t="shared" si="1612"/>
        <v>16.528450120339055</v>
      </c>
      <c r="G7357" s="167">
        <f t="shared" si="1602"/>
        <v>574397.08189672534</v>
      </c>
      <c r="H7357" s="167">
        <f t="shared" si="1603"/>
        <v>271299.98899881309</v>
      </c>
      <c r="I7357" s="168">
        <f t="shared" si="1604"/>
        <v>845697.07089553843</v>
      </c>
      <c r="J7357" s="168">
        <f t="shared" si="1606"/>
        <v>767288.49892366759</v>
      </c>
      <c r="K7357" s="94"/>
      <c r="L7357" s="265">
        <f t="shared" si="1605"/>
        <v>322271.35653250245</v>
      </c>
      <c r="M7357" s="265">
        <f>$G7357*NonHospFrac+theModel!$H7357*NonHospFrac</f>
        <v>523425.71436303598</v>
      </c>
      <c r="N7357" s="266">
        <f t="shared" si="1607"/>
        <v>845697.07089553843</v>
      </c>
      <c r="O7357" s="158"/>
      <c r="P7357" s="265">
        <f t="shared" si="1608"/>
        <v>292392.05610357737</v>
      </c>
      <c r="Q7357" s="265">
        <f t="shared" si="1609"/>
        <v>523424.15411241696</v>
      </c>
      <c r="R7357" s="266">
        <f t="shared" si="1610"/>
        <v>815816.21021599439</v>
      </c>
    </row>
    <row r="7358" spans="1:18" x14ac:dyDescent="0.25">
      <c r="A7358" s="81">
        <v>7327</v>
      </c>
      <c r="B7358" s="93">
        <f t="shared" si="1599"/>
        <v>4.4974359308827609E-61</v>
      </c>
      <c r="C7358" s="178">
        <f t="shared" si="1600"/>
        <v>4.4872904899856654E-61</v>
      </c>
      <c r="D7358" s="165">
        <f t="shared" si="1601"/>
        <v>2.2558277767625785E-3</v>
      </c>
      <c r="E7358" s="166">
        <f t="shared" si="1611"/>
        <v>24.291375447755232</v>
      </c>
      <c r="F7358" s="167">
        <f t="shared" si="1612"/>
        <v>16.530705948115816</v>
      </c>
      <c r="G7358" s="167">
        <f t="shared" si="1602"/>
        <v>574475.47647593869</v>
      </c>
      <c r="H7358" s="167">
        <f t="shared" si="1603"/>
        <v>271299.98899881309</v>
      </c>
      <c r="I7358" s="168">
        <f t="shared" si="1604"/>
        <v>845775.46547475178</v>
      </c>
      <c r="J7358" s="168">
        <f t="shared" si="1606"/>
        <v>767346.65240531997</v>
      </c>
      <c r="K7358" s="94"/>
      <c r="L7358" s="265">
        <f t="shared" si="1605"/>
        <v>322301.23050068482</v>
      </c>
      <c r="M7358" s="265">
        <f>$G7358*NonHospFrac+theModel!$H7358*NonHospFrac</f>
        <v>523474.23497406696</v>
      </c>
      <c r="N7358" s="266">
        <f t="shared" si="1607"/>
        <v>845775.46547475178</v>
      </c>
      <c r="O7358" s="158"/>
      <c r="P7358" s="265">
        <f t="shared" si="1608"/>
        <v>292414.21675904631</v>
      </c>
      <c r="Q7358" s="265">
        <f t="shared" si="1609"/>
        <v>523472.67472344794</v>
      </c>
      <c r="R7358" s="266">
        <f t="shared" si="1610"/>
        <v>815886.89148249431</v>
      </c>
    </row>
    <row r="7359" spans="1:18" x14ac:dyDescent="0.25">
      <c r="A7359" s="81">
        <v>7328</v>
      </c>
      <c r="B7359" s="93">
        <f t="shared" si="1599"/>
        <v>4.4134217621818218E-61</v>
      </c>
      <c r="C7359" s="178">
        <f t="shared" si="1600"/>
        <v>4.4034658427801236E-61</v>
      </c>
      <c r="D7359" s="165">
        <f t="shared" si="1601"/>
        <v>2.2558277767625785E-3</v>
      </c>
      <c r="E7359" s="166">
        <f t="shared" si="1611"/>
        <v>24.291375447755232</v>
      </c>
      <c r="F7359" s="167">
        <f t="shared" si="1612"/>
        <v>16.532961775892577</v>
      </c>
      <c r="G7359" s="167">
        <f t="shared" si="1602"/>
        <v>574553.87105515215</v>
      </c>
      <c r="H7359" s="167">
        <f t="shared" si="1603"/>
        <v>271299.98899881309</v>
      </c>
      <c r="I7359" s="168">
        <f t="shared" si="1604"/>
        <v>845853.86005396524</v>
      </c>
      <c r="J7359" s="168">
        <f t="shared" si="1606"/>
        <v>767404.80351652205</v>
      </c>
      <c r="K7359" s="94"/>
      <c r="L7359" s="265">
        <f t="shared" si="1605"/>
        <v>322331.1044688673</v>
      </c>
      <c r="M7359" s="265">
        <f>$G7359*NonHospFrac+theModel!$H7359*NonHospFrac</f>
        <v>523522.75558509794</v>
      </c>
      <c r="N7359" s="266">
        <f t="shared" si="1607"/>
        <v>845853.86005396524</v>
      </c>
      <c r="O7359" s="158"/>
      <c r="P7359" s="265">
        <f t="shared" si="1608"/>
        <v>292436.37651120336</v>
      </c>
      <c r="Q7359" s="265">
        <f t="shared" si="1609"/>
        <v>523521.19533447892</v>
      </c>
      <c r="R7359" s="266">
        <f t="shared" si="1610"/>
        <v>815957.57184568234</v>
      </c>
    </row>
    <row r="7360" spans="1:18" x14ac:dyDescent="0.25">
      <c r="A7360" s="81">
        <v>7329</v>
      </c>
      <c r="B7360" s="93">
        <f t="shared" si="1599"/>
        <v>4.33097701673693E-61</v>
      </c>
      <c r="C7360" s="178">
        <f t="shared" si="1600"/>
        <v>4.3212070784820546E-61</v>
      </c>
      <c r="D7360" s="165">
        <f t="shared" si="1601"/>
        <v>2.2558277767625785E-3</v>
      </c>
      <c r="E7360" s="166">
        <f t="shared" si="1611"/>
        <v>24.291375447755232</v>
      </c>
      <c r="F7360" s="167">
        <f t="shared" si="1612"/>
        <v>16.535217603669338</v>
      </c>
      <c r="G7360" s="167">
        <f t="shared" si="1602"/>
        <v>574632.2656343655</v>
      </c>
      <c r="H7360" s="167">
        <f t="shared" si="1603"/>
        <v>271299.98899881309</v>
      </c>
      <c r="I7360" s="168">
        <f t="shared" si="1604"/>
        <v>845932.25463317859</v>
      </c>
      <c r="J7360" s="168">
        <f t="shared" si="1606"/>
        <v>767462.95225737034</v>
      </c>
      <c r="K7360" s="94"/>
      <c r="L7360" s="265">
        <f t="shared" si="1605"/>
        <v>322360.97843704966</v>
      </c>
      <c r="M7360" s="265">
        <f>$G7360*NonHospFrac+theModel!$H7360*NonHospFrac</f>
        <v>523571.27619612892</v>
      </c>
      <c r="N7360" s="266">
        <f t="shared" si="1607"/>
        <v>845932.25463317859</v>
      </c>
      <c r="O7360" s="158"/>
      <c r="P7360" s="265">
        <f t="shared" si="1608"/>
        <v>292458.5353600852</v>
      </c>
      <c r="Q7360" s="265">
        <f t="shared" si="1609"/>
        <v>523569.7159455099</v>
      </c>
      <c r="R7360" s="266">
        <f t="shared" si="1610"/>
        <v>816028.25130559504</v>
      </c>
    </row>
    <row r="7361" spans="1:18" x14ac:dyDescent="0.25">
      <c r="A7361" s="81">
        <v>7330</v>
      </c>
      <c r="B7361" s="93">
        <f t="shared" si="1599"/>
        <v>4.250072377000883E-61</v>
      </c>
      <c r="C7361" s="178">
        <f t="shared" si="1600"/>
        <v>4.2404849456795931E-61</v>
      </c>
      <c r="D7361" s="165">
        <f t="shared" si="1601"/>
        <v>2.2558277767625785E-3</v>
      </c>
      <c r="E7361" s="166">
        <f t="shared" si="1611"/>
        <v>24.291375447755232</v>
      </c>
      <c r="F7361" s="167">
        <f t="shared" si="1612"/>
        <v>16.537473431446099</v>
      </c>
      <c r="G7361" s="167">
        <f t="shared" si="1602"/>
        <v>574710.66021357884</v>
      </c>
      <c r="H7361" s="167">
        <f t="shared" si="1603"/>
        <v>271299.98899881309</v>
      </c>
      <c r="I7361" s="168">
        <f t="shared" si="1604"/>
        <v>846010.64921239193</v>
      </c>
      <c r="J7361" s="168">
        <f t="shared" si="1606"/>
        <v>767521.09862796147</v>
      </c>
      <c r="K7361" s="94"/>
      <c r="L7361" s="265">
        <f t="shared" si="1605"/>
        <v>322390.85240523209</v>
      </c>
      <c r="M7361" s="265">
        <f>$G7361*NonHospFrac+theModel!$H7361*NonHospFrac</f>
        <v>523619.79680715979</v>
      </c>
      <c r="N7361" s="266">
        <f t="shared" si="1607"/>
        <v>846010.64921239181</v>
      </c>
      <c r="O7361" s="158"/>
      <c r="P7361" s="265">
        <f t="shared" si="1608"/>
        <v>292480.69330572878</v>
      </c>
      <c r="Q7361" s="265">
        <f t="shared" si="1609"/>
        <v>523618.23655654077</v>
      </c>
      <c r="R7361" s="266">
        <f t="shared" si="1610"/>
        <v>816098.92986226955</v>
      </c>
    </row>
    <row r="7362" spans="1:18" x14ac:dyDescent="0.25">
      <c r="A7362" s="81">
        <v>7331</v>
      </c>
      <c r="B7362" s="93">
        <f t="shared" si="1599"/>
        <v>4.1706790730917224E-61</v>
      </c>
      <c r="C7362" s="178">
        <f t="shared" si="1600"/>
        <v>4.1612707393906796E-61</v>
      </c>
      <c r="D7362" s="165">
        <f t="shared" si="1601"/>
        <v>2.2558277767625785E-3</v>
      </c>
      <c r="E7362" s="166">
        <f t="shared" si="1611"/>
        <v>24.291375447755232</v>
      </c>
      <c r="F7362" s="167">
        <f t="shared" si="1612"/>
        <v>16.53972925922286</v>
      </c>
      <c r="G7362" s="167">
        <f t="shared" si="1602"/>
        <v>574789.05479279219</v>
      </c>
      <c r="H7362" s="167">
        <f t="shared" si="1603"/>
        <v>271299.98899881309</v>
      </c>
      <c r="I7362" s="168">
        <f t="shared" si="1604"/>
        <v>846089.04379160528</v>
      </c>
      <c r="J7362" s="168">
        <f t="shared" si="1606"/>
        <v>767579.24262839206</v>
      </c>
      <c r="K7362" s="94"/>
      <c r="L7362" s="265">
        <f t="shared" si="1605"/>
        <v>322420.72637341451</v>
      </c>
      <c r="M7362" s="265">
        <f>$G7362*NonHospFrac+theModel!$H7362*NonHospFrac</f>
        <v>523668.31741819077</v>
      </c>
      <c r="N7362" s="266">
        <f t="shared" si="1607"/>
        <v>846089.04379160528</v>
      </c>
      <c r="O7362" s="158"/>
      <c r="P7362" s="265">
        <f t="shared" si="1608"/>
        <v>292502.8503481709</v>
      </c>
      <c r="Q7362" s="265">
        <f t="shared" si="1609"/>
        <v>523666.75716757175</v>
      </c>
      <c r="R7362" s="266">
        <f t="shared" si="1610"/>
        <v>816169.60751574265</v>
      </c>
    </row>
    <row r="7363" spans="1:18" x14ac:dyDescent="0.25">
      <c r="A7363" s="81">
        <v>7332</v>
      </c>
      <c r="B7363" s="93">
        <f t="shared" si="1599"/>
        <v>4.0927688725621004E-61</v>
      </c>
      <c r="C7363" s="178">
        <f t="shared" si="1600"/>
        <v>4.0835362908555052E-61</v>
      </c>
      <c r="D7363" s="165">
        <f t="shared" si="1601"/>
        <v>2.2558277767625785E-3</v>
      </c>
      <c r="E7363" s="166">
        <f t="shared" si="1611"/>
        <v>24.291375447755232</v>
      </c>
      <c r="F7363" s="167">
        <f t="shared" si="1612"/>
        <v>16.54198508699962</v>
      </c>
      <c r="G7363" s="167">
        <f t="shared" si="1602"/>
        <v>574867.44937200553</v>
      </c>
      <c r="H7363" s="167">
        <f t="shared" si="1603"/>
        <v>271299.98899881309</v>
      </c>
      <c r="I7363" s="168">
        <f t="shared" si="1604"/>
        <v>846167.43837081862</v>
      </c>
      <c r="J7363" s="168">
        <f t="shared" si="1606"/>
        <v>767637.38425875874</v>
      </c>
      <c r="K7363" s="94"/>
      <c r="L7363" s="265">
        <f t="shared" si="1605"/>
        <v>322450.60034159687</v>
      </c>
      <c r="M7363" s="265">
        <f>$G7363*NonHospFrac+theModel!$H7363*NonHospFrac</f>
        <v>523716.83802922175</v>
      </c>
      <c r="N7363" s="266">
        <f t="shared" si="1607"/>
        <v>846167.43837081862</v>
      </c>
      <c r="O7363" s="158"/>
      <c r="P7363" s="265">
        <f t="shared" si="1608"/>
        <v>292525.00648744829</v>
      </c>
      <c r="Q7363" s="265">
        <f t="shared" si="1609"/>
        <v>523715.27777860273</v>
      </c>
      <c r="R7363" s="266">
        <f t="shared" si="1610"/>
        <v>816240.28426605102</v>
      </c>
    </row>
    <row r="7364" spans="1:18" x14ac:dyDescent="0.25">
      <c r="A7364" s="81">
        <v>7333</v>
      </c>
      <c r="B7364" s="93">
        <f t="shared" si="1599"/>
        <v>4.0163140703597506E-61</v>
      </c>
      <c r="C7364" s="178">
        <f t="shared" si="1600"/>
        <v>4.0072539575196303E-61</v>
      </c>
      <c r="D7364" s="165">
        <f t="shared" si="1601"/>
        <v>2.2558277767625785E-3</v>
      </c>
      <c r="E7364" s="166">
        <f t="shared" si="1611"/>
        <v>24.291375447755232</v>
      </c>
      <c r="F7364" s="167">
        <f t="shared" si="1612"/>
        <v>16.544240914776381</v>
      </c>
      <c r="G7364" s="167">
        <f t="shared" si="1602"/>
        <v>574945.84395121888</v>
      </c>
      <c r="H7364" s="167">
        <f t="shared" si="1603"/>
        <v>271299.98899881309</v>
      </c>
      <c r="I7364" s="168">
        <f t="shared" si="1604"/>
        <v>846245.83295003197</v>
      </c>
      <c r="J7364" s="168">
        <f t="shared" si="1606"/>
        <v>767695.52351915801</v>
      </c>
      <c r="K7364" s="94"/>
      <c r="L7364" s="265">
        <f t="shared" si="1605"/>
        <v>322480.47430977924</v>
      </c>
      <c r="M7364" s="265">
        <f>$G7364*NonHospFrac+theModel!$H7364*NonHospFrac</f>
        <v>523765.35864025261</v>
      </c>
      <c r="N7364" s="266">
        <f t="shared" si="1607"/>
        <v>846245.83295003185</v>
      </c>
      <c r="O7364" s="158"/>
      <c r="P7364" s="265">
        <f t="shared" si="1608"/>
        <v>292547.16172359785</v>
      </c>
      <c r="Q7364" s="265">
        <f t="shared" si="1609"/>
        <v>523763.79838963359</v>
      </c>
      <c r="R7364" s="266">
        <f t="shared" si="1610"/>
        <v>816310.96011323144</v>
      </c>
    </row>
    <row r="7365" spans="1:18" x14ac:dyDescent="0.25">
      <c r="A7365" s="81">
        <v>7334</v>
      </c>
      <c r="B7365" s="93">
        <f t="shared" si="1599"/>
        <v>3.9412874789755063E-61</v>
      </c>
      <c r="C7365" s="178">
        <f t="shared" si="1600"/>
        <v>3.9323966132042264E-61</v>
      </c>
      <c r="D7365" s="165">
        <f t="shared" si="1601"/>
        <v>2.2558277767625785E-3</v>
      </c>
      <c r="E7365" s="166">
        <f t="shared" si="1611"/>
        <v>24.291375447755232</v>
      </c>
      <c r="F7365" s="167">
        <f t="shared" si="1612"/>
        <v>16.546496742553142</v>
      </c>
      <c r="G7365" s="167">
        <f t="shared" si="1602"/>
        <v>575024.23853043222</v>
      </c>
      <c r="H7365" s="167">
        <f t="shared" si="1603"/>
        <v>271299.98899881309</v>
      </c>
      <c r="I7365" s="168">
        <f t="shared" si="1604"/>
        <v>846324.22752924531</v>
      </c>
      <c r="J7365" s="168">
        <f t="shared" si="1606"/>
        <v>767753.66040968662</v>
      </c>
      <c r="K7365" s="94"/>
      <c r="L7365" s="265">
        <f t="shared" si="1605"/>
        <v>322510.34827796166</v>
      </c>
      <c r="M7365" s="265">
        <f>$G7365*NonHospFrac+theModel!$H7365*NonHospFrac</f>
        <v>523813.87925128359</v>
      </c>
      <c r="N7365" s="266">
        <f t="shared" si="1607"/>
        <v>846324.2275292452</v>
      </c>
      <c r="O7365" s="158"/>
      <c r="P7365" s="265">
        <f t="shared" si="1608"/>
        <v>292569.31605665642</v>
      </c>
      <c r="Q7365" s="265">
        <f t="shared" si="1609"/>
        <v>523812.31900066457</v>
      </c>
      <c r="R7365" s="266">
        <f t="shared" si="1610"/>
        <v>816381.63505732105</v>
      </c>
    </row>
    <row r="7366" spans="1:18" x14ac:dyDescent="0.25">
      <c r="A7366" s="81">
        <v>7335</v>
      </c>
      <c r="B7366" s="93">
        <f t="shared" si="1599"/>
        <v>3.8676624187753596E-61</v>
      </c>
      <c r="C7366" s="178">
        <f t="shared" si="1600"/>
        <v>3.8589376384599456E-61</v>
      </c>
      <c r="D7366" s="165">
        <f t="shared" si="1601"/>
        <v>2.2558277767625785E-3</v>
      </c>
      <c r="E7366" s="166">
        <f t="shared" si="1611"/>
        <v>24.291375447755232</v>
      </c>
      <c r="F7366" s="167">
        <f t="shared" si="1612"/>
        <v>16.548752570329903</v>
      </c>
      <c r="G7366" s="167">
        <f t="shared" si="1602"/>
        <v>575102.63310964557</v>
      </c>
      <c r="H7366" s="167">
        <f t="shared" si="1603"/>
        <v>271299.98899881309</v>
      </c>
      <c r="I7366" s="168">
        <f t="shared" si="1604"/>
        <v>846402.62210845866</v>
      </c>
      <c r="J7366" s="168">
        <f t="shared" si="1606"/>
        <v>767811.79493044107</v>
      </c>
      <c r="K7366" s="94"/>
      <c r="L7366" s="265">
        <f t="shared" si="1605"/>
        <v>322540.22224614408</v>
      </c>
      <c r="M7366" s="265">
        <f>$G7366*NonHospFrac+theModel!$H7366*NonHospFrac</f>
        <v>523862.39986231457</v>
      </c>
      <c r="N7366" s="266">
        <f t="shared" si="1607"/>
        <v>846402.62210845866</v>
      </c>
      <c r="O7366" s="158"/>
      <c r="P7366" s="265">
        <f t="shared" si="1608"/>
        <v>292591.46948666073</v>
      </c>
      <c r="Q7366" s="265">
        <f t="shared" si="1609"/>
        <v>523860.83961169556</v>
      </c>
      <c r="R7366" s="266">
        <f t="shared" si="1610"/>
        <v>816452.30909835629</v>
      </c>
    </row>
    <row r="7367" spans="1:18" x14ac:dyDescent="0.25">
      <c r="A7367" s="81">
        <v>7336</v>
      </c>
      <c r="B7367" s="93">
        <f t="shared" si="1599"/>
        <v>3.7954127085131183E-61</v>
      </c>
      <c r="C7367" s="178">
        <f t="shared" si="1600"/>
        <v>3.7868509111009764E-61</v>
      </c>
      <c r="D7367" s="165">
        <f t="shared" si="1601"/>
        <v>2.2558277767625785E-3</v>
      </c>
      <c r="E7367" s="166">
        <f t="shared" si="1611"/>
        <v>24.291375447755232</v>
      </c>
      <c r="F7367" s="167">
        <f t="shared" si="1612"/>
        <v>16.551008398106664</v>
      </c>
      <c r="G7367" s="167">
        <f t="shared" si="1602"/>
        <v>575181.02768885903</v>
      </c>
      <c r="H7367" s="167">
        <f t="shared" si="1603"/>
        <v>271299.98899881309</v>
      </c>
      <c r="I7367" s="168">
        <f t="shared" si="1604"/>
        <v>846481.01668767212</v>
      </c>
      <c r="J7367" s="168">
        <f t="shared" si="1606"/>
        <v>767869.92708151811</v>
      </c>
      <c r="K7367" s="94"/>
      <c r="L7367" s="265">
        <f t="shared" si="1605"/>
        <v>322570.09621432651</v>
      </c>
      <c r="M7367" s="265">
        <f>$G7367*NonHospFrac+theModel!$H7367*NonHospFrac</f>
        <v>523910.92047334556</v>
      </c>
      <c r="N7367" s="266">
        <f t="shared" si="1607"/>
        <v>846481.01668767212</v>
      </c>
      <c r="O7367" s="158"/>
      <c r="P7367" s="265">
        <f t="shared" si="1608"/>
        <v>292613.62201364763</v>
      </c>
      <c r="Q7367" s="265">
        <f t="shared" si="1609"/>
        <v>523909.36022272654</v>
      </c>
      <c r="R7367" s="266">
        <f t="shared" si="1610"/>
        <v>816522.98223637417</v>
      </c>
    </row>
    <row r="7368" spans="1:18" x14ac:dyDescent="0.25">
      <c r="A7368" s="81">
        <v>7337</v>
      </c>
      <c r="B7368" s="93">
        <f t="shared" si="1599"/>
        <v>3.7245126560202926E-61</v>
      </c>
      <c r="C7368" s="178">
        <f t="shared" si="1600"/>
        <v>3.7161107969159386E-61</v>
      </c>
      <c r="D7368" s="165">
        <f t="shared" si="1601"/>
        <v>2.2558277767625785E-3</v>
      </c>
      <c r="E7368" s="166">
        <f t="shared" si="1611"/>
        <v>24.291375447755232</v>
      </c>
      <c r="F7368" s="167">
        <f t="shared" si="1612"/>
        <v>16.553264225883424</v>
      </c>
      <c r="G7368" s="167">
        <f t="shared" si="1602"/>
        <v>575259.42226807238</v>
      </c>
      <c r="H7368" s="167">
        <f t="shared" si="1603"/>
        <v>271299.98899881309</v>
      </c>
      <c r="I7368" s="168">
        <f t="shared" si="1604"/>
        <v>846559.41126688547</v>
      </c>
      <c r="J7368" s="168">
        <f t="shared" si="1606"/>
        <v>767928.05686301424</v>
      </c>
      <c r="K7368" s="94"/>
      <c r="L7368" s="265">
        <f t="shared" si="1605"/>
        <v>322599.97018250893</v>
      </c>
      <c r="M7368" s="265">
        <f>$G7368*NonHospFrac+theModel!$H7368*NonHospFrac</f>
        <v>523959.44108437654</v>
      </c>
      <c r="N7368" s="266">
        <f t="shared" si="1607"/>
        <v>846559.41126688547</v>
      </c>
      <c r="O7368" s="158"/>
      <c r="P7368" s="265">
        <f t="shared" si="1608"/>
        <v>292635.77363765391</v>
      </c>
      <c r="Q7368" s="265">
        <f t="shared" si="1609"/>
        <v>523957.88083375752</v>
      </c>
      <c r="R7368" s="266">
        <f t="shared" si="1610"/>
        <v>816593.65447141137</v>
      </c>
    </row>
    <row r="7369" spans="1:18" x14ac:dyDescent="0.25">
      <c r="A7369" s="81">
        <v>7338</v>
      </c>
      <c r="B7369" s="93">
        <f t="shared" si="1599"/>
        <v>3.6549370490699005E-61</v>
      </c>
      <c r="C7369" s="178">
        <f t="shared" si="1600"/>
        <v>3.6466921405522902E-61</v>
      </c>
      <c r="D7369" s="165">
        <f t="shared" si="1601"/>
        <v>2.2558277767625785E-3</v>
      </c>
      <c r="E7369" s="166">
        <f t="shared" si="1611"/>
        <v>24.291375447755232</v>
      </c>
      <c r="F7369" s="167">
        <f t="shared" si="1612"/>
        <v>16.555520053660185</v>
      </c>
      <c r="G7369" s="167">
        <f t="shared" si="1602"/>
        <v>575337.81684728572</v>
      </c>
      <c r="H7369" s="167">
        <f t="shared" si="1603"/>
        <v>271299.98899881309</v>
      </c>
      <c r="I7369" s="168">
        <f t="shared" si="1604"/>
        <v>846637.80584609881</v>
      </c>
      <c r="J7369" s="168">
        <f t="shared" si="1606"/>
        <v>767986.18427502597</v>
      </c>
      <c r="K7369" s="94"/>
      <c r="L7369" s="265">
        <f t="shared" si="1605"/>
        <v>322629.84415069129</v>
      </c>
      <c r="M7369" s="265">
        <f>$G7369*NonHospFrac+theModel!$H7369*NonHospFrac</f>
        <v>524007.96169540752</v>
      </c>
      <c r="N7369" s="266">
        <f t="shared" si="1607"/>
        <v>846637.80584609881</v>
      </c>
      <c r="O7369" s="158"/>
      <c r="P7369" s="265">
        <f t="shared" si="1608"/>
        <v>292657.92435871635</v>
      </c>
      <c r="Q7369" s="265">
        <f t="shared" si="1609"/>
        <v>524006.4014447885</v>
      </c>
      <c r="R7369" s="266">
        <f t="shared" si="1610"/>
        <v>816664.32580350479</v>
      </c>
    </row>
    <row r="7370" spans="1:18" x14ac:dyDescent="0.25">
      <c r="A7370" s="81">
        <v>7339</v>
      </c>
      <c r="B7370" s="93">
        <f t="shared" si="1599"/>
        <v>3.5866611464109382E-61</v>
      </c>
      <c r="C7370" s="178">
        <f t="shared" si="1600"/>
        <v>3.5785702565710295E-61</v>
      </c>
      <c r="D7370" s="165">
        <f t="shared" si="1601"/>
        <v>2.2558277767625785E-3</v>
      </c>
      <c r="E7370" s="166">
        <f t="shared" si="1611"/>
        <v>24.291375447755232</v>
      </c>
      <c r="F7370" s="167">
        <f t="shared" si="1612"/>
        <v>16.557775881436946</v>
      </c>
      <c r="G7370" s="167">
        <f t="shared" si="1602"/>
        <v>575416.21142649907</v>
      </c>
      <c r="H7370" s="167">
        <f t="shared" si="1603"/>
        <v>271299.98899881309</v>
      </c>
      <c r="I7370" s="168">
        <f t="shared" si="1604"/>
        <v>846716.20042531216</v>
      </c>
      <c r="J7370" s="168">
        <f t="shared" si="1606"/>
        <v>768044.30931764992</v>
      </c>
      <c r="K7370" s="94"/>
      <c r="L7370" s="265">
        <f t="shared" si="1605"/>
        <v>322659.71811887366</v>
      </c>
      <c r="M7370" s="265">
        <f>$G7370*NonHospFrac+theModel!$H7370*NonHospFrac</f>
        <v>524056.48230643838</v>
      </c>
      <c r="N7370" s="266">
        <f t="shared" si="1607"/>
        <v>846716.20042531204</v>
      </c>
      <c r="O7370" s="158"/>
      <c r="P7370" s="265">
        <f t="shared" si="1608"/>
        <v>292680.0741768718</v>
      </c>
      <c r="Q7370" s="265">
        <f t="shared" si="1609"/>
        <v>524054.92205581936</v>
      </c>
      <c r="R7370" s="266">
        <f t="shared" si="1610"/>
        <v>816734.99623269122</v>
      </c>
    </row>
    <row r="7371" spans="1:18" x14ac:dyDescent="0.25">
      <c r="A7371" s="81">
        <v>7340</v>
      </c>
      <c r="B7371" s="93">
        <f t="shared" si="1599"/>
        <v>3.5196606689704344E-61</v>
      </c>
      <c r="C7371" s="178">
        <f t="shared" si="1600"/>
        <v>3.5117209206685924E-61</v>
      </c>
      <c r="D7371" s="165">
        <f t="shared" si="1601"/>
        <v>2.2558277767625785E-3</v>
      </c>
      <c r="E7371" s="166">
        <f t="shared" si="1611"/>
        <v>24.291375447755232</v>
      </c>
      <c r="F7371" s="167">
        <f t="shared" si="1612"/>
        <v>16.560031709213707</v>
      </c>
      <c r="G7371" s="167">
        <f t="shared" si="1602"/>
        <v>575494.60600571241</v>
      </c>
      <c r="H7371" s="167">
        <f t="shared" si="1603"/>
        <v>271299.98899881309</v>
      </c>
      <c r="I7371" s="168">
        <f t="shared" si="1604"/>
        <v>846794.5950045255</v>
      </c>
      <c r="J7371" s="168">
        <f t="shared" si="1606"/>
        <v>768102.43199098273</v>
      </c>
      <c r="K7371" s="94"/>
      <c r="L7371" s="265">
        <f t="shared" si="1605"/>
        <v>322689.59208705608</v>
      </c>
      <c r="M7371" s="265">
        <f>$G7371*NonHospFrac+theModel!$H7371*NonHospFrac</f>
        <v>524105.00291746936</v>
      </c>
      <c r="N7371" s="266">
        <f t="shared" si="1607"/>
        <v>846794.5950045255</v>
      </c>
      <c r="O7371" s="158"/>
      <c r="P7371" s="265">
        <f t="shared" si="1608"/>
        <v>292702.2230921571</v>
      </c>
      <c r="Q7371" s="265">
        <f t="shared" si="1609"/>
        <v>524103.44266685034</v>
      </c>
      <c r="R7371" s="266">
        <f t="shared" si="1610"/>
        <v>816805.66575900745</v>
      </c>
    </row>
    <row r="7372" spans="1:18" x14ac:dyDescent="0.25">
      <c r="A7372" s="81">
        <v>7341</v>
      </c>
      <c r="B7372" s="93">
        <f t="shared" si="1599"/>
        <v>3.4539117912192519E-61</v>
      </c>
      <c r="C7372" s="178">
        <f t="shared" si="1600"/>
        <v>3.4461203610621315E-61</v>
      </c>
      <c r="D7372" s="165">
        <f t="shared" si="1601"/>
        <v>2.2558277767625785E-3</v>
      </c>
      <c r="E7372" s="166">
        <f t="shared" si="1611"/>
        <v>24.291375447755232</v>
      </c>
      <c r="F7372" s="167">
        <f t="shared" si="1612"/>
        <v>16.562287536990468</v>
      </c>
      <c r="G7372" s="167">
        <f t="shared" si="1602"/>
        <v>575573.00058492576</v>
      </c>
      <c r="H7372" s="167">
        <f t="shared" si="1603"/>
        <v>271299.98899881309</v>
      </c>
      <c r="I7372" s="168">
        <f t="shared" si="1604"/>
        <v>846872.98958373885</v>
      </c>
      <c r="J7372" s="168">
        <f t="shared" si="1606"/>
        <v>768160.55229512102</v>
      </c>
      <c r="K7372" s="94"/>
      <c r="L7372" s="265">
        <f t="shared" si="1605"/>
        <v>322719.4660552385</v>
      </c>
      <c r="M7372" s="265">
        <f>$G7372*NonHospFrac+theModel!$H7372*NonHospFrac</f>
        <v>524153.52352850034</v>
      </c>
      <c r="N7372" s="266">
        <f t="shared" si="1607"/>
        <v>846872.98958373885</v>
      </c>
      <c r="O7372" s="158"/>
      <c r="P7372" s="265">
        <f t="shared" si="1608"/>
        <v>292724.37110460899</v>
      </c>
      <c r="Q7372" s="265">
        <f t="shared" si="1609"/>
        <v>524151.96327788132</v>
      </c>
      <c r="R7372" s="266">
        <f t="shared" si="1610"/>
        <v>816876.33438249025</v>
      </c>
    </row>
    <row r="7373" spans="1:18" x14ac:dyDescent="0.25">
      <c r="A7373" s="81">
        <v>7342</v>
      </c>
      <c r="B7373" s="93">
        <f t="shared" si="1599"/>
        <v>3.389391132700774E-61</v>
      </c>
      <c r="C7373" s="178">
        <f t="shared" si="1600"/>
        <v>3.3817452500373151E-61</v>
      </c>
      <c r="D7373" s="165">
        <f t="shared" si="1601"/>
        <v>2.2558277767625785E-3</v>
      </c>
      <c r="E7373" s="166">
        <f t="shared" si="1611"/>
        <v>24.291375447755232</v>
      </c>
      <c r="F7373" s="167">
        <f t="shared" si="1612"/>
        <v>16.564543364767228</v>
      </c>
      <c r="G7373" s="167">
        <f t="shared" si="1602"/>
        <v>575651.3951641391</v>
      </c>
      <c r="H7373" s="167">
        <f t="shared" si="1603"/>
        <v>271299.98899881309</v>
      </c>
      <c r="I7373" s="168">
        <f t="shared" si="1604"/>
        <v>846951.38416295219</v>
      </c>
      <c r="J7373" s="168">
        <f t="shared" si="1606"/>
        <v>768218.67023016128</v>
      </c>
      <c r="K7373" s="94"/>
      <c r="L7373" s="265">
        <f t="shared" si="1605"/>
        <v>322749.34002342087</v>
      </c>
      <c r="M7373" s="265">
        <f>$G7373*NonHospFrac+theModel!$H7373*NonHospFrac</f>
        <v>524202.04413953132</v>
      </c>
      <c r="N7373" s="266">
        <f t="shared" si="1607"/>
        <v>846951.38416295219</v>
      </c>
      <c r="O7373" s="158"/>
      <c r="P7373" s="265">
        <f t="shared" si="1608"/>
        <v>292746.51821426424</v>
      </c>
      <c r="Q7373" s="265">
        <f t="shared" si="1609"/>
        <v>524200.48388891231</v>
      </c>
      <c r="R7373" s="266">
        <f t="shared" si="1610"/>
        <v>816947.00210317655</v>
      </c>
    </row>
    <row r="7374" spans="1:18" x14ac:dyDescent="0.25">
      <c r="A7374" s="81">
        <v>7343</v>
      </c>
      <c r="B7374" s="93">
        <f t="shared" si="1599"/>
        <v>3.3260757497152687E-61</v>
      </c>
      <c r="C7374" s="178">
        <f t="shared" si="1600"/>
        <v>3.3185726956514447E-61</v>
      </c>
      <c r="D7374" s="165">
        <f t="shared" si="1601"/>
        <v>2.2558277767625785E-3</v>
      </c>
      <c r="E7374" s="166">
        <f t="shared" si="1611"/>
        <v>24.291375447755232</v>
      </c>
      <c r="F7374" s="167">
        <f t="shared" si="1612"/>
        <v>16.566799192543989</v>
      </c>
      <c r="G7374" s="167">
        <f t="shared" si="1602"/>
        <v>575729.78974335245</v>
      </c>
      <c r="H7374" s="167">
        <f t="shared" si="1603"/>
        <v>271299.98899881309</v>
      </c>
      <c r="I7374" s="168">
        <f t="shared" si="1604"/>
        <v>847029.77874216554</v>
      </c>
      <c r="J7374" s="168">
        <f t="shared" si="1606"/>
        <v>768276.78579620004</v>
      </c>
      <c r="K7374" s="94"/>
      <c r="L7374" s="265">
        <f t="shared" si="1605"/>
        <v>322779.21399160329</v>
      </c>
      <c r="M7374" s="265">
        <f>$G7374*NonHospFrac+theModel!$H7374*NonHospFrac</f>
        <v>524250.56475056219</v>
      </c>
      <c r="N7374" s="266">
        <f t="shared" si="1607"/>
        <v>847029.77874216554</v>
      </c>
      <c r="O7374" s="158"/>
      <c r="P7374" s="265">
        <f t="shared" si="1608"/>
        <v>292768.66442115977</v>
      </c>
      <c r="Q7374" s="265">
        <f t="shared" si="1609"/>
        <v>524249.00449994317</v>
      </c>
      <c r="R7374" s="266">
        <f t="shared" si="1610"/>
        <v>817017.668921103</v>
      </c>
    </row>
    <row r="7375" spans="1:18" x14ac:dyDescent="0.25">
      <c r="A7375" s="81">
        <v>7344</v>
      </c>
      <c r="B7375" s="93">
        <f t="shared" si="1599"/>
        <v>3.2639431271626185E-61</v>
      </c>
      <c r="C7375" s="178">
        <f t="shared" si="1600"/>
        <v>3.2565802335945915E-61</v>
      </c>
      <c r="D7375" s="165">
        <f t="shared" si="1601"/>
        <v>2.2558277767625785E-3</v>
      </c>
      <c r="E7375" s="166">
        <f t="shared" si="1611"/>
        <v>24.291375447755232</v>
      </c>
      <c r="F7375" s="167">
        <f t="shared" si="1612"/>
        <v>16.56905502032075</v>
      </c>
      <c r="G7375" s="167">
        <f t="shared" si="1602"/>
        <v>575808.18432256591</v>
      </c>
      <c r="H7375" s="167">
        <f t="shared" si="1603"/>
        <v>271299.98899881309</v>
      </c>
      <c r="I7375" s="168">
        <f t="shared" si="1604"/>
        <v>847108.173321379</v>
      </c>
      <c r="J7375" s="168">
        <f t="shared" si="1606"/>
        <v>768334.89899333403</v>
      </c>
      <c r="K7375" s="94"/>
      <c r="L7375" s="265">
        <f t="shared" si="1605"/>
        <v>322809.08795978571</v>
      </c>
      <c r="M7375" s="265">
        <f>$G7375*NonHospFrac+theModel!$H7375*NonHospFrac</f>
        <v>524299.08536159329</v>
      </c>
      <c r="N7375" s="266">
        <f t="shared" si="1607"/>
        <v>847108.173321379</v>
      </c>
      <c r="O7375" s="158"/>
      <c r="P7375" s="265">
        <f t="shared" si="1608"/>
        <v>292790.80972533231</v>
      </c>
      <c r="Q7375" s="265">
        <f t="shared" si="1609"/>
        <v>524297.52511097421</v>
      </c>
      <c r="R7375" s="266">
        <f t="shared" si="1610"/>
        <v>817088.33483630652</v>
      </c>
    </row>
    <row r="7376" spans="1:18" x14ac:dyDescent="0.25">
      <c r="A7376" s="81">
        <v>7345</v>
      </c>
      <c r="B7376" s="93">
        <f t="shared" si="1599"/>
        <v>3.2029711705343686E-61</v>
      </c>
      <c r="C7376" s="178">
        <f t="shared" si="1600"/>
        <v>3.1957458191997072E-61</v>
      </c>
      <c r="D7376" s="165">
        <f t="shared" si="1601"/>
        <v>2.2558277767625785E-3</v>
      </c>
      <c r="E7376" s="166">
        <f t="shared" si="1611"/>
        <v>24.291375447755232</v>
      </c>
      <c r="F7376" s="167">
        <f t="shared" si="1612"/>
        <v>16.571310848097511</v>
      </c>
      <c r="G7376" s="167">
        <f t="shared" si="1602"/>
        <v>575886.57890177926</v>
      </c>
      <c r="H7376" s="167">
        <f t="shared" si="1603"/>
        <v>271299.98899881309</v>
      </c>
      <c r="I7376" s="168">
        <f t="shared" si="1604"/>
        <v>847186.56790059234</v>
      </c>
      <c r="J7376" s="168">
        <f t="shared" si="1606"/>
        <v>768393.00982165965</v>
      </c>
      <c r="K7376" s="94"/>
      <c r="L7376" s="265">
        <f t="shared" si="1605"/>
        <v>322838.96192796808</v>
      </c>
      <c r="M7376" s="265">
        <f>$G7376*NonHospFrac+theModel!$H7376*NonHospFrac</f>
        <v>524347.60597262415</v>
      </c>
      <c r="N7376" s="266">
        <f t="shared" si="1607"/>
        <v>847186.56790059223</v>
      </c>
      <c r="O7376" s="158"/>
      <c r="P7376" s="265">
        <f t="shared" si="1608"/>
        <v>292812.95412681863</v>
      </c>
      <c r="Q7376" s="265">
        <f t="shared" si="1609"/>
        <v>524346.04572200507</v>
      </c>
      <c r="R7376" s="266">
        <f t="shared" si="1610"/>
        <v>817158.99984882376</v>
      </c>
    </row>
    <row r="7377" spans="1:18" x14ac:dyDescent="0.25">
      <c r="A7377" s="81">
        <v>7346</v>
      </c>
      <c r="B7377" s="93">
        <f t="shared" si="1599"/>
        <v>3.143138198058361E-61</v>
      </c>
      <c r="C7377" s="178">
        <f t="shared" si="1600"/>
        <v>3.1360478196049772E-61</v>
      </c>
      <c r="D7377" s="165">
        <f t="shared" si="1601"/>
        <v>2.2558277767625785E-3</v>
      </c>
      <c r="E7377" s="166">
        <f t="shared" si="1611"/>
        <v>24.291375447755232</v>
      </c>
      <c r="F7377" s="167">
        <f t="shared" si="1612"/>
        <v>16.573566675874272</v>
      </c>
      <c r="G7377" s="167">
        <f t="shared" si="1602"/>
        <v>575964.9734809926</v>
      </c>
      <c r="H7377" s="167">
        <f t="shared" si="1603"/>
        <v>271299.98899881309</v>
      </c>
      <c r="I7377" s="168">
        <f t="shared" si="1604"/>
        <v>847264.96247980569</v>
      </c>
      <c r="J7377" s="168">
        <f t="shared" si="1606"/>
        <v>768451.11828127352</v>
      </c>
      <c r="K7377" s="94"/>
      <c r="L7377" s="265">
        <f t="shared" si="1605"/>
        <v>322868.8358961505</v>
      </c>
      <c r="M7377" s="265">
        <f>$G7377*NonHospFrac+theModel!$H7377*NonHospFrac</f>
        <v>524396.12658365513</v>
      </c>
      <c r="N7377" s="266">
        <f t="shared" si="1607"/>
        <v>847264.96247980557</v>
      </c>
      <c r="O7377" s="158"/>
      <c r="P7377" s="265">
        <f t="shared" si="1608"/>
        <v>292835.09762565559</v>
      </c>
      <c r="Q7377" s="265">
        <f t="shared" si="1609"/>
        <v>524394.56633303605</v>
      </c>
      <c r="R7377" s="266">
        <f t="shared" si="1610"/>
        <v>817229.66395869164</v>
      </c>
    </row>
    <row r="7378" spans="1:18" x14ac:dyDescent="0.25">
      <c r="A7378" s="81">
        <v>7347</v>
      </c>
      <c r="B7378" s="93">
        <f t="shared" si="1599"/>
        <v>3.0844229329871802E-61</v>
      </c>
      <c r="C7378" s="178">
        <f t="shared" si="1600"/>
        <v>3.0774650060596643E-61</v>
      </c>
      <c r="D7378" s="165">
        <f t="shared" si="1601"/>
        <v>2.2558277767625785E-3</v>
      </c>
      <c r="E7378" s="166">
        <f t="shared" si="1611"/>
        <v>24.291375447755232</v>
      </c>
      <c r="F7378" s="167">
        <f t="shared" si="1612"/>
        <v>16.575822503651032</v>
      </c>
      <c r="G7378" s="167">
        <f t="shared" si="1602"/>
        <v>576043.36806020595</v>
      </c>
      <c r="H7378" s="167">
        <f t="shared" si="1603"/>
        <v>271299.98899881309</v>
      </c>
      <c r="I7378" s="168">
        <f t="shared" si="1604"/>
        <v>847343.35705901904</v>
      </c>
      <c r="J7378" s="168">
        <f t="shared" si="1606"/>
        <v>768509.22437227215</v>
      </c>
      <c r="K7378" s="94"/>
      <c r="L7378" s="265">
        <f t="shared" si="1605"/>
        <v>322898.70986433292</v>
      </c>
      <c r="M7378" s="265">
        <f>$G7378*NonHospFrac+theModel!$H7378*NonHospFrac</f>
        <v>524444.64719468611</v>
      </c>
      <c r="N7378" s="266">
        <f t="shared" si="1607"/>
        <v>847343.35705901904</v>
      </c>
      <c r="O7378" s="158"/>
      <c r="P7378" s="265">
        <f t="shared" si="1608"/>
        <v>292857.24022187991</v>
      </c>
      <c r="Q7378" s="265">
        <f t="shared" si="1609"/>
        <v>524443.08694406704</v>
      </c>
      <c r="R7378" s="266">
        <f t="shared" si="1610"/>
        <v>817300.32716594695</v>
      </c>
    </row>
    <row r="7379" spans="1:18" x14ac:dyDescent="0.25">
      <c r="A7379" s="81">
        <v>7348</v>
      </c>
      <c r="B7379" s="93">
        <f t="shared" si="1599"/>
        <v>3.0268044960335312E-61</v>
      </c>
      <c r="C7379" s="178">
        <f t="shared" si="1600"/>
        <v>3.0199765463765489E-61</v>
      </c>
      <c r="D7379" s="165">
        <f t="shared" si="1601"/>
        <v>2.2558277767625785E-3</v>
      </c>
      <c r="E7379" s="166">
        <f t="shared" si="1611"/>
        <v>24.291375447755232</v>
      </c>
      <c r="F7379" s="167">
        <f t="shared" si="1612"/>
        <v>16.578078331427793</v>
      </c>
      <c r="G7379" s="167">
        <f t="shared" si="1602"/>
        <v>576121.76263941929</v>
      </c>
      <c r="H7379" s="167">
        <f t="shared" si="1603"/>
        <v>271299.98899881309</v>
      </c>
      <c r="I7379" s="168">
        <f t="shared" si="1604"/>
        <v>847421.75163823238</v>
      </c>
      <c r="J7379" s="168">
        <f t="shared" si="1606"/>
        <v>768567.32809475216</v>
      </c>
      <c r="K7379" s="94"/>
      <c r="L7379" s="265">
        <f t="shared" si="1605"/>
        <v>322928.58383251529</v>
      </c>
      <c r="M7379" s="265">
        <f>$G7379*NonHospFrac+theModel!$H7379*NonHospFrac</f>
        <v>524493.16780571709</v>
      </c>
      <c r="N7379" s="266">
        <f t="shared" si="1607"/>
        <v>847421.75163823238</v>
      </c>
      <c r="O7379" s="158"/>
      <c r="P7379" s="265">
        <f t="shared" si="1608"/>
        <v>292879.38191552839</v>
      </c>
      <c r="Q7379" s="265">
        <f t="shared" si="1609"/>
        <v>524491.60755509802</v>
      </c>
      <c r="R7379" s="266">
        <f t="shared" si="1610"/>
        <v>817370.98947062646</v>
      </c>
    </row>
    <row r="7380" spans="1:18" x14ac:dyDescent="0.25">
      <c r="A7380" s="81">
        <v>7349</v>
      </c>
      <c r="B7380" s="93">
        <f t="shared" si="1599"/>
        <v>2.9702623979441009E-61</v>
      </c>
      <c r="C7380" s="178">
        <f t="shared" si="1600"/>
        <v>2.9635619975225453E-61</v>
      </c>
      <c r="D7380" s="165">
        <f t="shared" si="1601"/>
        <v>2.2558277767625785E-3</v>
      </c>
      <c r="E7380" s="166">
        <f t="shared" si="1611"/>
        <v>24.291375447755232</v>
      </c>
      <c r="F7380" s="167">
        <f t="shared" si="1612"/>
        <v>16.580334159204554</v>
      </c>
      <c r="G7380" s="167">
        <f t="shared" si="1602"/>
        <v>576200.15721863264</v>
      </c>
      <c r="H7380" s="167">
        <f t="shared" si="1603"/>
        <v>271299.98899881309</v>
      </c>
      <c r="I7380" s="168">
        <f t="shared" si="1604"/>
        <v>847500.14621744573</v>
      </c>
      <c r="J7380" s="168">
        <f t="shared" si="1606"/>
        <v>768625.42944880994</v>
      </c>
      <c r="K7380" s="94"/>
      <c r="L7380" s="265">
        <f t="shared" si="1605"/>
        <v>322958.45780069771</v>
      </c>
      <c r="M7380" s="265">
        <f>$G7380*NonHospFrac+theModel!$H7380*NonHospFrac</f>
        <v>524541.68841674796</v>
      </c>
      <c r="N7380" s="266">
        <f t="shared" si="1607"/>
        <v>847500.14621744561</v>
      </c>
      <c r="O7380" s="158"/>
      <c r="P7380" s="265">
        <f t="shared" si="1608"/>
        <v>292901.52270663786</v>
      </c>
      <c r="Q7380" s="265">
        <f t="shared" si="1609"/>
        <v>524540.12816612888</v>
      </c>
      <c r="R7380" s="266">
        <f t="shared" si="1610"/>
        <v>817441.65087276674</v>
      </c>
    </row>
    <row r="7381" spans="1:18" x14ac:dyDescent="0.25">
      <c r="A7381" s="81">
        <v>7350</v>
      </c>
      <c r="B7381" s="93">
        <f t="shared" si="1599"/>
        <v>2.9147765322149195E-61</v>
      </c>
      <c r="C7381" s="178">
        <f t="shared" si="1600"/>
        <v>2.9082012983504935E-61</v>
      </c>
      <c r="D7381" s="165">
        <f t="shared" si="1601"/>
        <v>2.2558277767625785E-3</v>
      </c>
      <c r="E7381" s="166">
        <f t="shared" si="1611"/>
        <v>24.291375447755232</v>
      </c>
      <c r="F7381" s="167">
        <f t="shared" si="1612"/>
        <v>16.582589986981315</v>
      </c>
      <c r="G7381" s="167">
        <f t="shared" si="1602"/>
        <v>576278.55179784598</v>
      </c>
      <c r="H7381" s="167">
        <f t="shared" si="1603"/>
        <v>271299.98899881309</v>
      </c>
      <c r="I7381" s="168">
        <f t="shared" si="1604"/>
        <v>847578.54079665907</v>
      </c>
      <c r="J7381" s="168">
        <f t="shared" si="1606"/>
        <v>768683.52843454224</v>
      </c>
      <c r="K7381" s="94"/>
      <c r="L7381" s="265">
        <f t="shared" si="1605"/>
        <v>322988.33176888013</v>
      </c>
      <c r="M7381" s="265">
        <f>$G7381*NonHospFrac+theModel!$H7381*NonHospFrac</f>
        <v>524590.20902777894</v>
      </c>
      <c r="N7381" s="266">
        <f t="shared" si="1607"/>
        <v>847578.54079665907</v>
      </c>
      <c r="O7381" s="158"/>
      <c r="P7381" s="265">
        <f t="shared" si="1608"/>
        <v>292923.66259524511</v>
      </c>
      <c r="Q7381" s="265">
        <f t="shared" si="1609"/>
        <v>524588.64877715986</v>
      </c>
      <c r="R7381" s="266">
        <f t="shared" si="1610"/>
        <v>817512.31137240492</v>
      </c>
    </row>
    <row r="7382" spans="1:18" x14ac:dyDescent="0.25">
      <c r="A7382" s="81">
        <v>7351</v>
      </c>
      <c r="B7382" s="93">
        <f t="shared" si="1599"/>
        <v>2.8603271679401566E-61</v>
      </c>
      <c r="C7382" s="178">
        <f t="shared" si="1600"/>
        <v>2.8538747624640884E-61</v>
      </c>
      <c r="D7382" s="165">
        <f t="shared" si="1601"/>
        <v>2.2558277767625785E-3</v>
      </c>
      <c r="E7382" s="166">
        <f t="shared" si="1611"/>
        <v>24.291375447755232</v>
      </c>
      <c r="F7382" s="167">
        <f t="shared" si="1612"/>
        <v>16.584845814758076</v>
      </c>
      <c r="G7382" s="167">
        <f t="shared" si="1602"/>
        <v>576356.94637705933</v>
      </c>
      <c r="H7382" s="167">
        <f t="shared" si="1603"/>
        <v>271299.98899881309</v>
      </c>
      <c r="I7382" s="168">
        <f t="shared" si="1604"/>
        <v>847656.93537587242</v>
      </c>
      <c r="J7382" s="168">
        <f t="shared" si="1606"/>
        <v>768741.62505204545</v>
      </c>
      <c r="K7382" s="94"/>
      <c r="L7382" s="265">
        <f t="shared" si="1605"/>
        <v>323018.2057370625</v>
      </c>
      <c r="M7382" s="265">
        <f>$G7382*NonHospFrac+theModel!$H7382*NonHospFrac</f>
        <v>524638.72963880992</v>
      </c>
      <c r="N7382" s="266">
        <f t="shared" si="1607"/>
        <v>847656.93537587242</v>
      </c>
      <c r="O7382" s="158"/>
      <c r="P7382" s="265">
        <f t="shared" si="1608"/>
        <v>292945.80158138688</v>
      </c>
      <c r="Q7382" s="265">
        <f t="shared" si="1609"/>
        <v>524637.16938819084</v>
      </c>
      <c r="R7382" s="266">
        <f t="shared" si="1610"/>
        <v>817582.97096957779</v>
      </c>
    </row>
    <row r="7383" spans="1:18" x14ac:dyDescent="0.25">
      <c r="A7383" s="81">
        <v>7352</v>
      </c>
      <c r="B7383" s="93">
        <f t="shared" si="1599"/>
        <v>2.8068949427966991E-61</v>
      </c>
      <c r="C7383" s="178">
        <f t="shared" si="1600"/>
        <v>2.8005630712182839E-61</v>
      </c>
      <c r="D7383" s="165">
        <f t="shared" si="1601"/>
        <v>2.2558277767625785E-3</v>
      </c>
      <c r="E7383" s="166">
        <f t="shared" si="1611"/>
        <v>24.291375447755232</v>
      </c>
      <c r="F7383" s="167">
        <f t="shared" si="1612"/>
        <v>16.587101642534837</v>
      </c>
      <c r="G7383" s="167">
        <f t="shared" si="1602"/>
        <v>576435.34095627267</v>
      </c>
      <c r="H7383" s="167">
        <f t="shared" si="1603"/>
        <v>271299.98899881309</v>
      </c>
      <c r="I7383" s="168">
        <f t="shared" si="1604"/>
        <v>847735.32995508576</v>
      </c>
      <c r="J7383" s="168">
        <f t="shared" si="1606"/>
        <v>768799.71930141619</v>
      </c>
      <c r="K7383" s="94"/>
      <c r="L7383" s="265">
        <f t="shared" si="1605"/>
        <v>323048.07970524486</v>
      </c>
      <c r="M7383" s="265">
        <f>$G7383*NonHospFrac+theModel!$H7383*NonHospFrac</f>
        <v>524687.25024984078</v>
      </c>
      <c r="N7383" s="266">
        <f t="shared" si="1607"/>
        <v>847735.32995508565</v>
      </c>
      <c r="O7383" s="158"/>
      <c r="P7383" s="265">
        <f t="shared" si="1608"/>
        <v>292967.93966510001</v>
      </c>
      <c r="Q7383" s="265">
        <f t="shared" si="1609"/>
        <v>524685.68999922171</v>
      </c>
      <c r="R7383" s="266">
        <f t="shared" si="1610"/>
        <v>817653.62966432166</v>
      </c>
    </row>
    <row r="7384" spans="1:18" x14ac:dyDescent="0.25">
      <c r="A7384" s="81">
        <v>7353</v>
      </c>
      <c r="B7384" s="93">
        <f t="shared" si="1599"/>
        <v>2.7544608561584382E-61</v>
      </c>
      <c r="C7384" s="178">
        <f t="shared" si="1600"/>
        <v>2.7482472668491107E-61</v>
      </c>
      <c r="D7384" s="165">
        <f t="shared" si="1601"/>
        <v>2.2558277767625785E-3</v>
      </c>
      <c r="E7384" s="166">
        <f t="shared" si="1611"/>
        <v>24.291375447755232</v>
      </c>
      <c r="F7384" s="167">
        <f t="shared" si="1612"/>
        <v>16.589357470311597</v>
      </c>
      <c r="G7384" s="167">
        <f t="shared" si="1602"/>
        <v>576513.73553548614</v>
      </c>
      <c r="H7384" s="167">
        <f t="shared" si="1603"/>
        <v>271299.98899881309</v>
      </c>
      <c r="I7384" s="168">
        <f t="shared" si="1604"/>
        <v>847813.72453429922</v>
      </c>
      <c r="J7384" s="168">
        <f t="shared" si="1606"/>
        <v>768857.81118275109</v>
      </c>
      <c r="K7384" s="94"/>
      <c r="L7384" s="265">
        <f t="shared" si="1605"/>
        <v>323077.95367342734</v>
      </c>
      <c r="M7384" s="265">
        <f>$G7384*NonHospFrac+theModel!$H7384*NonHospFrac</f>
        <v>524735.77086087188</v>
      </c>
      <c r="N7384" s="266">
        <f t="shared" si="1607"/>
        <v>847813.72453429922</v>
      </c>
      <c r="O7384" s="158"/>
      <c r="P7384" s="265">
        <f t="shared" si="1608"/>
        <v>292990.07684642135</v>
      </c>
      <c r="Q7384" s="265">
        <f t="shared" si="1609"/>
        <v>524734.21061025281</v>
      </c>
      <c r="R7384" s="266">
        <f t="shared" si="1610"/>
        <v>817724.28745667415</v>
      </c>
    </row>
    <row r="7385" spans="1:18" x14ac:dyDescent="0.25">
      <c r="A7385" s="81">
        <v>7354</v>
      </c>
      <c r="B7385" s="93">
        <f t="shared" si="1599"/>
        <v>2.7030062623396875E-61</v>
      </c>
      <c r="C7385" s="178">
        <f t="shared" si="1600"/>
        <v>2.6969087457323382E-61</v>
      </c>
      <c r="D7385" s="165">
        <f t="shared" si="1601"/>
        <v>2.2558277767625785E-3</v>
      </c>
      <c r="E7385" s="166">
        <f t="shared" si="1611"/>
        <v>24.291375447755232</v>
      </c>
      <c r="F7385" s="167">
        <f t="shared" si="1612"/>
        <v>16.591613298088358</v>
      </c>
      <c r="G7385" s="167">
        <f t="shared" si="1602"/>
        <v>576592.13011469948</v>
      </c>
      <c r="H7385" s="167">
        <f t="shared" si="1603"/>
        <v>271299.98899881309</v>
      </c>
      <c r="I7385" s="168">
        <f t="shared" si="1604"/>
        <v>847892.11911351257</v>
      </c>
      <c r="J7385" s="168">
        <f t="shared" si="1606"/>
        <v>768915.90069614642</v>
      </c>
      <c r="K7385" s="94"/>
      <c r="L7385" s="265">
        <f t="shared" si="1605"/>
        <v>323107.82764160971</v>
      </c>
      <c r="M7385" s="265">
        <f>$G7385*NonHospFrac+theModel!$H7385*NonHospFrac</f>
        <v>524784.29147190286</v>
      </c>
      <c r="N7385" s="266">
        <f t="shared" si="1607"/>
        <v>847892.11911351257</v>
      </c>
      <c r="O7385" s="158"/>
      <c r="P7385" s="265">
        <f t="shared" si="1608"/>
        <v>293012.2131253875</v>
      </c>
      <c r="Q7385" s="265">
        <f t="shared" si="1609"/>
        <v>524782.73122128379</v>
      </c>
      <c r="R7385" s="266">
        <f t="shared" si="1610"/>
        <v>817794.94434667123</v>
      </c>
    </row>
    <row r="7386" spans="1:18" x14ac:dyDescent="0.25">
      <c r="A7386" s="81">
        <v>7355</v>
      </c>
      <c r="B7386" s="93">
        <f t="shared" si="1599"/>
        <v>2.6525128639647323E-61</v>
      </c>
      <c r="C7386" s="178">
        <f t="shared" si="1600"/>
        <v>2.6465292517679807E-61</v>
      </c>
      <c r="D7386" s="165">
        <f t="shared" si="1601"/>
        <v>2.2558277767625785E-3</v>
      </c>
      <c r="E7386" s="166">
        <f t="shared" si="1611"/>
        <v>24.291375447755232</v>
      </c>
      <c r="F7386" s="167">
        <f t="shared" si="1612"/>
        <v>16.593869125865119</v>
      </c>
      <c r="G7386" s="167">
        <f t="shared" si="1602"/>
        <v>576670.52469391283</v>
      </c>
      <c r="H7386" s="167">
        <f t="shared" si="1603"/>
        <v>271299.98899881309</v>
      </c>
      <c r="I7386" s="168">
        <f t="shared" si="1604"/>
        <v>847970.51369272592</v>
      </c>
      <c r="J7386" s="168">
        <f t="shared" si="1606"/>
        <v>768973.98784169881</v>
      </c>
      <c r="K7386" s="94"/>
      <c r="L7386" s="265">
        <f t="shared" si="1605"/>
        <v>323137.70160979213</v>
      </c>
      <c r="M7386" s="265">
        <f>$G7386*NonHospFrac+theModel!$H7386*NonHospFrac</f>
        <v>524832.81208293373</v>
      </c>
      <c r="N7386" s="266">
        <f t="shared" si="1607"/>
        <v>847970.51369272592</v>
      </c>
      <c r="O7386" s="158"/>
      <c r="P7386" s="265">
        <f t="shared" si="1608"/>
        <v>293034.34850203537</v>
      </c>
      <c r="Q7386" s="265">
        <f t="shared" si="1609"/>
        <v>524831.25183231465</v>
      </c>
      <c r="R7386" s="266">
        <f t="shared" si="1610"/>
        <v>817865.60033435002</v>
      </c>
    </row>
    <row r="7387" spans="1:18" x14ac:dyDescent="0.25">
      <c r="A7387" s="81">
        <v>7356</v>
      </c>
      <c r="B7387" s="93">
        <f t="shared" si="1599"/>
        <v>2.6029627054612399E-61</v>
      </c>
      <c r="C7387" s="178">
        <f t="shared" si="1600"/>
        <v>2.5970908698883834E-61</v>
      </c>
      <c r="D7387" s="165">
        <f t="shared" si="1601"/>
        <v>2.2558277767625785E-3</v>
      </c>
      <c r="E7387" s="166">
        <f t="shared" si="1611"/>
        <v>24.291375447755232</v>
      </c>
      <c r="F7387" s="167">
        <f t="shared" si="1612"/>
        <v>16.59612495364188</v>
      </c>
      <c r="G7387" s="167">
        <f t="shared" si="1602"/>
        <v>576748.91927312617</v>
      </c>
      <c r="H7387" s="167">
        <f t="shared" si="1603"/>
        <v>271299.98899881309</v>
      </c>
      <c r="I7387" s="168">
        <f t="shared" si="1604"/>
        <v>848048.90827193926</v>
      </c>
      <c r="J7387" s="168">
        <f t="shared" si="1606"/>
        <v>769032.07261950476</v>
      </c>
      <c r="K7387" s="94"/>
      <c r="L7387" s="265">
        <f t="shared" si="1605"/>
        <v>323167.57557797455</v>
      </c>
      <c r="M7387" s="265">
        <f>$G7387*NonHospFrac+theModel!$H7387*NonHospFrac</f>
        <v>524881.33269396471</v>
      </c>
      <c r="N7387" s="266">
        <f t="shared" si="1607"/>
        <v>848048.90827193926</v>
      </c>
      <c r="O7387" s="158"/>
      <c r="P7387" s="265">
        <f t="shared" si="1608"/>
        <v>293056.48297640175</v>
      </c>
      <c r="Q7387" s="265">
        <f t="shared" si="1609"/>
        <v>524879.77244334563</v>
      </c>
      <c r="R7387" s="266">
        <f t="shared" si="1610"/>
        <v>817936.25541974744</v>
      </c>
    </row>
    <row r="7388" spans="1:18" x14ac:dyDescent="0.25">
      <c r="A7388" s="81">
        <v>7357</v>
      </c>
      <c r="B7388" s="93">
        <f t="shared" si="1599"/>
        <v>2.5543381666752148E-61</v>
      </c>
      <c r="C7388" s="178">
        <f t="shared" si="1600"/>
        <v>2.548576019687584E-61</v>
      </c>
      <c r="D7388" s="165">
        <f t="shared" si="1601"/>
        <v>2.2558277767625785E-3</v>
      </c>
      <c r="E7388" s="166">
        <f t="shared" si="1611"/>
        <v>24.291375447755232</v>
      </c>
      <c r="F7388" s="167">
        <f t="shared" si="1612"/>
        <v>16.598380781418641</v>
      </c>
      <c r="G7388" s="167">
        <f t="shared" si="1602"/>
        <v>576827.31385233952</v>
      </c>
      <c r="H7388" s="167">
        <f t="shared" si="1603"/>
        <v>271299.98899881309</v>
      </c>
      <c r="I7388" s="168">
        <f t="shared" si="1604"/>
        <v>848127.30285115261</v>
      </c>
      <c r="J7388" s="168">
        <f t="shared" si="1606"/>
        <v>769090.15502966091</v>
      </c>
      <c r="K7388" s="94"/>
      <c r="L7388" s="265">
        <f t="shared" si="1605"/>
        <v>323197.44954615692</v>
      </c>
      <c r="M7388" s="265">
        <f>$G7388*NonHospFrac+theModel!$H7388*NonHospFrac</f>
        <v>524929.85330499569</v>
      </c>
      <c r="N7388" s="266">
        <f t="shared" si="1607"/>
        <v>848127.30285115261</v>
      </c>
      <c r="O7388" s="158"/>
      <c r="P7388" s="265">
        <f t="shared" si="1608"/>
        <v>293078.61654852331</v>
      </c>
      <c r="Q7388" s="265">
        <f t="shared" si="1609"/>
        <v>524928.29305437661</v>
      </c>
      <c r="R7388" s="266">
        <f t="shared" si="1610"/>
        <v>818006.90960289992</v>
      </c>
    </row>
    <row r="7389" spans="1:18" x14ac:dyDescent="0.25">
      <c r="A7389" s="81">
        <v>7358</v>
      </c>
      <c r="B7389" s="93">
        <f t="shared" si="1599"/>
        <v>2.50662195660523E-61</v>
      </c>
      <c r="C7389" s="178">
        <f t="shared" si="1600"/>
        <v>2.5009674491696769E-61</v>
      </c>
      <c r="D7389" s="165">
        <f t="shared" si="1601"/>
        <v>2.2558277767625785E-3</v>
      </c>
      <c r="E7389" s="166">
        <f t="shared" si="1611"/>
        <v>24.291375447755232</v>
      </c>
      <c r="F7389" s="167">
        <f t="shared" si="1612"/>
        <v>16.600636609195401</v>
      </c>
      <c r="G7389" s="167">
        <f t="shared" si="1602"/>
        <v>576905.70843155286</v>
      </c>
      <c r="H7389" s="167">
        <f t="shared" si="1603"/>
        <v>271299.98899881309</v>
      </c>
      <c r="I7389" s="168">
        <f t="shared" si="1604"/>
        <v>848205.69743036595</v>
      </c>
      <c r="J7389" s="168">
        <f t="shared" si="1606"/>
        <v>769148.23507226363</v>
      </c>
      <c r="K7389" s="94"/>
      <c r="L7389" s="265">
        <f t="shared" si="1605"/>
        <v>323227.32351433928</v>
      </c>
      <c r="M7389" s="265">
        <f>$G7389*NonHospFrac+theModel!$H7389*NonHospFrac</f>
        <v>524978.37391602655</v>
      </c>
      <c r="N7389" s="266">
        <f t="shared" si="1607"/>
        <v>848205.69743036584</v>
      </c>
      <c r="O7389" s="158"/>
      <c r="P7389" s="265">
        <f t="shared" si="1608"/>
        <v>293100.74921843689</v>
      </c>
      <c r="Q7389" s="265">
        <f t="shared" si="1609"/>
        <v>524976.81366540748</v>
      </c>
      <c r="R7389" s="266">
        <f t="shared" si="1610"/>
        <v>818077.56288384437</v>
      </c>
    </row>
    <row r="7390" spans="1:18" x14ac:dyDescent="0.25">
      <c r="A7390" s="81">
        <v>7359</v>
      </c>
      <c r="B7390" s="93">
        <f t="shared" si="1599"/>
        <v>2.4597971072537077E-61</v>
      </c>
      <c r="C7390" s="178">
        <f t="shared" si="1600"/>
        <v>2.4542482286139647E-61</v>
      </c>
      <c r="D7390" s="165">
        <f t="shared" si="1601"/>
        <v>2.2558277767625785E-3</v>
      </c>
      <c r="E7390" s="166">
        <f t="shared" si="1611"/>
        <v>24.291375447755232</v>
      </c>
      <c r="F7390" s="167">
        <f t="shared" si="1612"/>
        <v>16.602892436972162</v>
      </c>
      <c r="G7390" s="167">
        <f t="shared" si="1602"/>
        <v>576984.10301076621</v>
      </c>
      <c r="H7390" s="167">
        <f t="shared" si="1603"/>
        <v>271299.98899881309</v>
      </c>
      <c r="I7390" s="168">
        <f t="shared" si="1604"/>
        <v>848284.0920095793</v>
      </c>
      <c r="J7390" s="168">
        <f t="shared" si="1606"/>
        <v>769206.31274740945</v>
      </c>
      <c r="K7390" s="94"/>
      <c r="L7390" s="265">
        <f t="shared" si="1605"/>
        <v>323257.1974825217</v>
      </c>
      <c r="M7390" s="265">
        <f>$G7390*NonHospFrac+theModel!$H7390*NonHospFrac</f>
        <v>525026.89452705754</v>
      </c>
      <c r="N7390" s="266">
        <f t="shared" si="1607"/>
        <v>848284.0920095793</v>
      </c>
      <c r="O7390" s="158"/>
      <c r="P7390" s="265">
        <f t="shared" si="1608"/>
        <v>293122.88098617934</v>
      </c>
      <c r="Q7390" s="265">
        <f t="shared" si="1609"/>
        <v>525025.33427643846</v>
      </c>
      <c r="R7390" s="266">
        <f t="shared" si="1610"/>
        <v>818148.2152626178</v>
      </c>
    </row>
    <row r="7391" spans="1:18" x14ac:dyDescent="0.25">
      <c r="A7391" s="81">
        <v>7360</v>
      </c>
      <c r="B7391" s="93">
        <f t="shared" ref="B7391:B7454" si="1613">Constant*EXP(PowerTerm*(A7391)/7)</f>
        <v>2.4138469675930564E-61</v>
      </c>
      <c r="C7391" s="178">
        <f t="shared" ref="C7391:C7454" si="1614">(1-theFloor)*B7391</f>
        <v>2.408401744554706E-61</v>
      </c>
      <c r="D7391" s="165">
        <f t="shared" ref="D7391:D7454" si="1615">theFloor</f>
        <v>2.2558277767625785E-3</v>
      </c>
      <c r="E7391" s="166">
        <f t="shared" si="1611"/>
        <v>24.291375447755232</v>
      </c>
      <c r="F7391" s="167">
        <f t="shared" si="1612"/>
        <v>16.605148264748923</v>
      </c>
      <c r="G7391" s="167">
        <f t="shared" ref="G7391:G7454" si="1616">$B$22*F7391*totInfected/365.25</f>
        <v>577062.49758997955</v>
      </c>
      <c r="H7391" s="167">
        <f t="shared" ref="H7391:H7454" si="1617">lostQALYs_Injured*E7391*totInfected/365.25</f>
        <v>271299.98899881309</v>
      </c>
      <c r="I7391" s="168">
        <f t="shared" ref="I7391:I7454" si="1618">H7391+G7391</f>
        <v>848362.48658879264</v>
      </c>
      <c r="J7391" s="168">
        <f t="shared" si="1606"/>
        <v>769264.38805519487</v>
      </c>
      <c r="K7391" s="94"/>
      <c r="L7391" s="265">
        <f t="shared" ref="L7391:L7454" si="1619">$G7391*HospFrac+$H7391*HospFrac</f>
        <v>323287.07145070413</v>
      </c>
      <c r="M7391" s="265">
        <f>$G7391*NonHospFrac+theModel!$H7391*NonHospFrac</f>
        <v>525075.41513808852</v>
      </c>
      <c r="N7391" s="266">
        <f t="shared" si="1607"/>
        <v>848362.48658879264</v>
      </c>
      <c r="O7391" s="158"/>
      <c r="P7391" s="265">
        <f t="shared" si="1608"/>
        <v>293145.01185178733</v>
      </c>
      <c r="Q7391" s="265">
        <f t="shared" si="1609"/>
        <v>525073.85488746944</v>
      </c>
      <c r="R7391" s="266">
        <f t="shared" si="1610"/>
        <v>818218.86673925677</v>
      </c>
    </row>
    <row r="7392" spans="1:18" x14ac:dyDescent="0.25">
      <c r="A7392" s="81">
        <v>7361</v>
      </c>
      <c r="B7392" s="93">
        <f t="shared" si="1613"/>
        <v>2.3687551976445274E-61</v>
      </c>
      <c r="C7392" s="178">
        <f t="shared" si="1614"/>
        <v>2.3634116938733302E-61</v>
      </c>
      <c r="D7392" s="165">
        <f t="shared" si="1615"/>
        <v>2.2558277767625785E-3</v>
      </c>
      <c r="E7392" s="166">
        <f t="shared" si="1611"/>
        <v>24.291375447755232</v>
      </c>
      <c r="F7392" s="167">
        <f t="shared" si="1612"/>
        <v>16.607404092525684</v>
      </c>
      <c r="G7392" s="167">
        <f t="shared" si="1616"/>
        <v>577140.89216919302</v>
      </c>
      <c r="H7392" s="167">
        <f t="shared" si="1617"/>
        <v>271299.98899881309</v>
      </c>
      <c r="I7392" s="168">
        <f t="shared" si="1618"/>
        <v>848440.8811680061</v>
      </c>
      <c r="J7392" s="168">
        <f t="shared" ref="J7392:J7455" si="1620">J7391+(I7392-I7391)/(1+discountDaily)^A7392</f>
        <v>769322.46099571651</v>
      </c>
      <c r="K7392" s="94"/>
      <c r="L7392" s="265">
        <f t="shared" si="1619"/>
        <v>323316.94541888655</v>
      </c>
      <c r="M7392" s="265">
        <f>$G7392*NonHospFrac+theModel!$H7392*NonHospFrac</f>
        <v>525123.9357491195</v>
      </c>
      <c r="N7392" s="266">
        <f t="shared" ref="N7392:N7455" si="1621">L7392+M7392</f>
        <v>848440.88116800599</v>
      </c>
      <c r="O7392" s="158"/>
      <c r="P7392" s="265">
        <f t="shared" ref="P7392:P7455" si="1622">P7391+(L7392-L7391)/(1+discountDaily)^A7392</f>
        <v>293167.14181529771</v>
      </c>
      <c r="Q7392" s="265">
        <f t="shared" ref="Q7392:Q7455" si="1623">Q7391+(M7392-M7391)/(1+discountDaily)^B7392</f>
        <v>525122.37549850042</v>
      </c>
      <c r="R7392" s="266">
        <f t="shared" ref="R7392:R7455" si="1624">P7392+Q7392</f>
        <v>818289.51731379819</v>
      </c>
    </row>
    <row r="7393" spans="1:18" x14ac:dyDescent="0.25">
      <c r="A7393" s="81">
        <v>7362</v>
      </c>
      <c r="B7393" s="93">
        <f t="shared" si="1613"/>
        <v>2.3245057626676801E-61</v>
      </c>
      <c r="C7393" s="178">
        <f t="shared" si="1614"/>
        <v>2.3192620780010098E-61</v>
      </c>
      <c r="D7393" s="165">
        <f t="shared" si="1615"/>
        <v>2.2558277767625785E-3</v>
      </c>
      <c r="E7393" s="166">
        <f t="shared" ref="E7393:E7456" si="1625">C7393+E7392</f>
        <v>24.291375447755232</v>
      </c>
      <c r="F7393" s="167">
        <f t="shared" ref="F7393:F7456" si="1626">D7393+F7392</f>
        <v>16.609659920302445</v>
      </c>
      <c r="G7393" s="167">
        <f t="shared" si="1616"/>
        <v>577219.28674840636</v>
      </c>
      <c r="H7393" s="167">
        <f t="shared" si="1617"/>
        <v>271299.98899881309</v>
      </c>
      <c r="I7393" s="168">
        <f t="shared" si="1618"/>
        <v>848519.27574721945</v>
      </c>
      <c r="J7393" s="168">
        <f t="shared" si="1620"/>
        <v>769380.53156907076</v>
      </c>
      <c r="K7393" s="94"/>
      <c r="L7393" s="265">
        <f t="shared" si="1619"/>
        <v>323346.81938706897</v>
      </c>
      <c r="M7393" s="265">
        <f>$G7393*NonHospFrac+theModel!$H7393*NonHospFrac</f>
        <v>525172.45636015048</v>
      </c>
      <c r="N7393" s="266">
        <f t="shared" si="1621"/>
        <v>848519.27574721945</v>
      </c>
      <c r="O7393" s="158"/>
      <c r="P7393" s="265">
        <f t="shared" si="1622"/>
        <v>293189.27087674721</v>
      </c>
      <c r="Q7393" s="265">
        <f t="shared" si="1623"/>
        <v>525170.8961095314</v>
      </c>
      <c r="R7393" s="266">
        <f t="shared" si="1624"/>
        <v>818360.16698627861</v>
      </c>
    </row>
    <row r="7394" spans="1:18" x14ac:dyDescent="0.25">
      <c r="A7394" s="81">
        <v>7363</v>
      </c>
      <c r="B7394" s="93">
        <f t="shared" si="1613"/>
        <v>2.281082927458389E-61</v>
      </c>
      <c r="C7394" s="178">
        <f t="shared" si="1614"/>
        <v>2.2759371972295292E-61</v>
      </c>
      <c r="D7394" s="165">
        <f t="shared" si="1615"/>
        <v>2.2558277767625785E-3</v>
      </c>
      <c r="E7394" s="166">
        <f t="shared" si="1625"/>
        <v>24.291375447755232</v>
      </c>
      <c r="F7394" s="167">
        <f t="shared" si="1626"/>
        <v>16.611915748079205</v>
      </c>
      <c r="G7394" s="167">
        <f t="shared" si="1616"/>
        <v>577297.68132761971</v>
      </c>
      <c r="H7394" s="167">
        <f t="shared" si="1617"/>
        <v>271299.98899881309</v>
      </c>
      <c r="I7394" s="168">
        <f t="shared" si="1618"/>
        <v>848597.6703264328</v>
      </c>
      <c r="J7394" s="168">
        <f t="shared" si="1620"/>
        <v>769438.59977535403</v>
      </c>
      <c r="K7394" s="94"/>
      <c r="L7394" s="265">
        <f t="shared" si="1619"/>
        <v>323376.69335525134</v>
      </c>
      <c r="M7394" s="265">
        <f>$G7394*NonHospFrac+theModel!$H7394*NonHospFrac</f>
        <v>525220.97697118146</v>
      </c>
      <c r="N7394" s="266">
        <f t="shared" si="1621"/>
        <v>848597.6703264328</v>
      </c>
      <c r="O7394" s="158"/>
      <c r="P7394" s="265">
        <f t="shared" si="1622"/>
        <v>293211.39903617254</v>
      </c>
      <c r="Q7394" s="265">
        <f t="shared" si="1623"/>
        <v>525219.41672056238</v>
      </c>
      <c r="R7394" s="266">
        <f t="shared" si="1624"/>
        <v>818430.81575673493</v>
      </c>
    </row>
    <row r="7395" spans="1:18" x14ac:dyDescent="0.25">
      <c r="A7395" s="81">
        <v>7364</v>
      </c>
      <c r="B7395" s="93">
        <f t="shared" si="1613"/>
        <v>2.2384712507533685E-61</v>
      </c>
      <c r="C7395" s="178">
        <f t="shared" si="1614"/>
        <v>2.2334216451284346E-61</v>
      </c>
      <c r="D7395" s="165">
        <f t="shared" si="1615"/>
        <v>2.2558277767625785E-3</v>
      </c>
      <c r="E7395" s="166">
        <f t="shared" si="1625"/>
        <v>24.291375447755232</v>
      </c>
      <c r="F7395" s="167">
        <f t="shared" si="1626"/>
        <v>16.614171575855966</v>
      </c>
      <c r="G7395" s="167">
        <f t="shared" si="1616"/>
        <v>577376.07590683305</v>
      </c>
      <c r="H7395" s="167">
        <f t="shared" si="1617"/>
        <v>271299.98899881309</v>
      </c>
      <c r="I7395" s="168">
        <f t="shared" si="1618"/>
        <v>848676.06490564614</v>
      </c>
      <c r="J7395" s="168">
        <f t="shared" si="1620"/>
        <v>769496.66561466292</v>
      </c>
      <c r="K7395" s="94"/>
      <c r="L7395" s="265">
        <f t="shared" si="1619"/>
        <v>323406.56732343376</v>
      </c>
      <c r="M7395" s="265">
        <f>$G7395*NonHospFrac+theModel!$H7395*NonHospFrac</f>
        <v>525269.49758221232</v>
      </c>
      <c r="N7395" s="266">
        <f t="shared" si="1621"/>
        <v>848676.06490564602</v>
      </c>
      <c r="O7395" s="158"/>
      <c r="P7395" s="265">
        <f t="shared" si="1622"/>
        <v>293233.52629361057</v>
      </c>
      <c r="Q7395" s="265">
        <f t="shared" si="1623"/>
        <v>525267.93733159325</v>
      </c>
      <c r="R7395" s="266">
        <f t="shared" si="1624"/>
        <v>818501.46362520382</v>
      </c>
    </row>
    <row r="7396" spans="1:18" x14ac:dyDescent="0.25">
      <c r="A7396" s="81">
        <v>7365</v>
      </c>
      <c r="B7396" s="93">
        <f t="shared" si="1613"/>
        <v>2.1966555797392219E-61</v>
      </c>
      <c r="C7396" s="178">
        <f t="shared" si="1614"/>
        <v>2.1917003030664655E-61</v>
      </c>
      <c r="D7396" s="165">
        <f t="shared" si="1615"/>
        <v>2.2558277767625785E-3</v>
      </c>
      <c r="E7396" s="166">
        <f t="shared" si="1625"/>
        <v>24.291375447755232</v>
      </c>
      <c r="F7396" s="167">
        <f t="shared" si="1626"/>
        <v>16.616427403632727</v>
      </c>
      <c r="G7396" s="167">
        <f t="shared" si="1616"/>
        <v>577454.4704860464</v>
      </c>
      <c r="H7396" s="167">
        <f t="shared" si="1617"/>
        <v>271299.98899881309</v>
      </c>
      <c r="I7396" s="168">
        <f t="shared" si="1618"/>
        <v>848754.45948485949</v>
      </c>
      <c r="J7396" s="168">
        <f t="shared" si="1620"/>
        <v>769554.72908709396</v>
      </c>
      <c r="K7396" s="94"/>
      <c r="L7396" s="265">
        <f t="shared" si="1619"/>
        <v>323436.44129161618</v>
      </c>
      <c r="M7396" s="265">
        <f>$G7396*NonHospFrac+theModel!$H7396*NonHospFrac</f>
        <v>525318.0181932433</v>
      </c>
      <c r="N7396" s="266">
        <f t="shared" si="1621"/>
        <v>848754.45948485949</v>
      </c>
      <c r="O7396" s="158"/>
      <c r="P7396" s="265">
        <f t="shared" si="1622"/>
        <v>293255.65264909802</v>
      </c>
      <c r="Q7396" s="265">
        <f t="shared" si="1623"/>
        <v>525316.45794262423</v>
      </c>
      <c r="R7396" s="266">
        <f t="shared" si="1624"/>
        <v>818572.11059172219</v>
      </c>
    </row>
    <row r="7397" spans="1:18" x14ac:dyDescent="0.25">
      <c r="A7397" s="81">
        <v>7366</v>
      </c>
      <c r="B7397" s="93">
        <f t="shared" si="1613"/>
        <v>2.1556210446640673E-61</v>
      </c>
      <c r="C7397" s="178">
        <f t="shared" si="1614"/>
        <v>2.15075833483534E-61</v>
      </c>
      <c r="D7397" s="165">
        <f t="shared" si="1615"/>
        <v>2.2558277767625785E-3</v>
      </c>
      <c r="E7397" s="166">
        <f t="shared" si="1625"/>
        <v>24.291375447755232</v>
      </c>
      <c r="F7397" s="167">
        <f t="shared" si="1626"/>
        <v>16.618683231409488</v>
      </c>
      <c r="G7397" s="167">
        <f t="shared" si="1616"/>
        <v>577532.86506525974</v>
      </c>
      <c r="H7397" s="167">
        <f t="shared" si="1617"/>
        <v>271299.98899881309</v>
      </c>
      <c r="I7397" s="168">
        <f t="shared" si="1618"/>
        <v>848832.85406407283</v>
      </c>
      <c r="J7397" s="168">
        <f t="shared" si="1620"/>
        <v>769612.79019274353</v>
      </c>
      <c r="K7397" s="94"/>
      <c r="L7397" s="265">
        <f t="shared" si="1619"/>
        <v>323466.31525979855</v>
      </c>
      <c r="M7397" s="265">
        <f>$G7397*NonHospFrac+theModel!$H7397*NonHospFrac</f>
        <v>525366.53880427429</v>
      </c>
      <c r="N7397" s="266">
        <f t="shared" si="1621"/>
        <v>848832.85406407283</v>
      </c>
      <c r="O7397" s="158"/>
      <c r="P7397" s="265">
        <f t="shared" si="1622"/>
        <v>293277.77810267161</v>
      </c>
      <c r="Q7397" s="265">
        <f t="shared" si="1623"/>
        <v>525364.97855365521</v>
      </c>
      <c r="R7397" s="266">
        <f t="shared" si="1624"/>
        <v>818642.75665632682</v>
      </c>
    </row>
    <row r="7398" spans="1:18" x14ac:dyDescent="0.25">
      <c r="A7398" s="81">
        <v>7367</v>
      </c>
      <c r="B7398" s="93">
        <f t="shared" si="1613"/>
        <v>2.1153530535498164E-61</v>
      </c>
      <c r="C7398" s="178">
        <f t="shared" si="1614"/>
        <v>2.1105811813739592E-61</v>
      </c>
      <c r="D7398" s="165">
        <f t="shared" si="1615"/>
        <v>2.2558277767625785E-3</v>
      </c>
      <c r="E7398" s="166">
        <f t="shared" si="1625"/>
        <v>24.291375447755232</v>
      </c>
      <c r="F7398" s="167">
        <f t="shared" si="1626"/>
        <v>16.620939059186249</v>
      </c>
      <c r="G7398" s="167">
        <f t="shared" si="1616"/>
        <v>577611.25964447309</v>
      </c>
      <c r="H7398" s="167">
        <f t="shared" si="1617"/>
        <v>271299.98899881309</v>
      </c>
      <c r="I7398" s="168">
        <f t="shared" si="1618"/>
        <v>848911.24864328618</v>
      </c>
      <c r="J7398" s="168">
        <f t="shared" si="1620"/>
        <v>769670.84893170814</v>
      </c>
      <c r="K7398" s="94"/>
      <c r="L7398" s="265">
        <f t="shared" si="1619"/>
        <v>323496.18922798091</v>
      </c>
      <c r="M7398" s="265">
        <f>$G7398*NonHospFrac+theModel!$H7398*NonHospFrac</f>
        <v>525415.05941530527</v>
      </c>
      <c r="N7398" s="266">
        <f t="shared" si="1621"/>
        <v>848911.24864328618</v>
      </c>
      <c r="O7398" s="158"/>
      <c r="P7398" s="265">
        <f t="shared" si="1622"/>
        <v>293299.9026543682</v>
      </c>
      <c r="Q7398" s="265">
        <f t="shared" si="1623"/>
        <v>525413.49916468619</v>
      </c>
      <c r="R7398" s="266">
        <f t="shared" si="1624"/>
        <v>818713.40181905439</v>
      </c>
    </row>
    <row r="7399" spans="1:18" x14ac:dyDescent="0.25">
      <c r="A7399" s="81">
        <v>7368</v>
      </c>
      <c r="B7399" s="93">
        <f t="shared" si="1613"/>
        <v>2.0758372870032328E-61</v>
      </c>
      <c r="C7399" s="178">
        <f t="shared" si="1614"/>
        <v>2.0711545555911714E-61</v>
      </c>
      <c r="D7399" s="165">
        <f t="shared" si="1615"/>
        <v>2.2558277767625785E-3</v>
      </c>
      <c r="E7399" s="166">
        <f t="shared" si="1625"/>
        <v>24.291375447755232</v>
      </c>
      <c r="F7399" s="167">
        <f t="shared" si="1626"/>
        <v>16.62319488696301</v>
      </c>
      <c r="G7399" s="167">
        <f t="shared" si="1616"/>
        <v>577689.65422368643</v>
      </c>
      <c r="H7399" s="167">
        <f t="shared" si="1617"/>
        <v>271299.98899881309</v>
      </c>
      <c r="I7399" s="168">
        <f t="shared" si="1618"/>
        <v>848989.64322249952</v>
      </c>
      <c r="J7399" s="168">
        <f t="shared" si="1620"/>
        <v>769728.90530408418</v>
      </c>
      <c r="K7399" s="94"/>
      <c r="L7399" s="265">
        <f t="shared" si="1619"/>
        <v>323526.06319616333</v>
      </c>
      <c r="M7399" s="265">
        <f>$G7399*NonHospFrac+theModel!$H7399*NonHospFrac</f>
        <v>525463.58002633613</v>
      </c>
      <c r="N7399" s="266">
        <f t="shared" si="1621"/>
        <v>848989.64322249941</v>
      </c>
      <c r="O7399" s="158"/>
      <c r="P7399" s="265">
        <f t="shared" si="1622"/>
        <v>293322.02630422451</v>
      </c>
      <c r="Q7399" s="265">
        <f t="shared" si="1623"/>
        <v>525462.01977571705</v>
      </c>
      <c r="R7399" s="266">
        <f t="shared" si="1624"/>
        <v>818784.04607994156</v>
      </c>
    </row>
    <row r="7400" spans="1:18" x14ac:dyDescent="0.25">
      <c r="A7400" s="81">
        <v>7369</v>
      </c>
      <c r="B7400" s="93">
        <f t="shared" si="1613"/>
        <v>2.0370596931239223E-61</v>
      </c>
      <c r="C7400" s="178">
        <f t="shared" si="1614"/>
        <v>2.0324644372852501E-61</v>
      </c>
      <c r="D7400" s="165">
        <f t="shared" si="1615"/>
        <v>2.2558277767625785E-3</v>
      </c>
      <c r="E7400" s="166">
        <f t="shared" si="1625"/>
        <v>24.291375447755232</v>
      </c>
      <c r="F7400" s="167">
        <f t="shared" si="1626"/>
        <v>16.62545071473977</v>
      </c>
      <c r="G7400" s="167">
        <f t="shared" si="1616"/>
        <v>577768.04880289978</v>
      </c>
      <c r="H7400" s="167">
        <f t="shared" si="1617"/>
        <v>271299.98899881309</v>
      </c>
      <c r="I7400" s="168">
        <f t="shared" si="1618"/>
        <v>849068.03780171287</v>
      </c>
      <c r="J7400" s="168">
        <f t="shared" si="1620"/>
        <v>769786.95930996828</v>
      </c>
      <c r="K7400" s="94"/>
      <c r="L7400" s="265">
        <f t="shared" si="1619"/>
        <v>323555.93716434576</v>
      </c>
      <c r="M7400" s="265">
        <f>$G7400*NonHospFrac+theModel!$H7400*NonHospFrac</f>
        <v>525512.10063736711</v>
      </c>
      <c r="N7400" s="266">
        <f t="shared" si="1621"/>
        <v>849068.03780171287</v>
      </c>
      <c r="O7400" s="158"/>
      <c r="P7400" s="265">
        <f t="shared" si="1622"/>
        <v>293344.14905227732</v>
      </c>
      <c r="Q7400" s="265">
        <f t="shared" si="1623"/>
        <v>525510.54038674803</v>
      </c>
      <c r="R7400" s="266">
        <f t="shared" si="1624"/>
        <v>818854.68943902536</v>
      </c>
    </row>
    <row r="7401" spans="1:18" x14ac:dyDescent="0.25">
      <c r="A7401" s="81">
        <v>7370</v>
      </c>
      <c r="B7401" s="93">
        <f t="shared" si="1613"/>
        <v>1.9990064825074448E-61</v>
      </c>
      <c r="C7401" s="178">
        <f t="shared" si="1614"/>
        <v>1.9944970681582759E-61</v>
      </c>
      <c r="D7401" s="165">
        <f t="shared" si="1615"/>
        <v>2.2558277767625785E-3</v>
      </c>
      <c r="E7401" s="166">
        <f t="shared" si="1625"/>
        <v>24.291375447755232</v>
      </c>
      <c r="F7401" s="167">
        <f t="shared" si="1626"/>
        <v>16.627706542516531</v>
      </c>
      <c r="G7401" s="167">
        <f t="shared" si="1616"/>
        <v>577846.44338211324</v>
      </c>
      <c r="H7401" s="167">
        <f t="shared" si="1617"/>
        <v>271299.98899881309</v>
      </c>
      <c r="I7401" s="168">
        <f t="shared" si="1618"/>
        <v>849146.43238092633</v>
      </c>
      <c r="J7401" s="168">
        <f t="shared" si="1620"/>
        <v>769845.01094945683</v>
      </c>
      <c r="K7401" s="94"/>
      <c r="L7401" s="265">
        <f t="shared" si="1619"/>
        <v>323585.81113252818</v>
      </c>
      <c r="M7401" s="265">
        <f>$G7401*NonHospFrac+theModel!$H7401*NonHospFrac</f>
        <v>525560.62124839809</v>
      </c>
      <c r="N7401" s="266">
        <f t="shared" si="1621"/>
        <v>849146.43238092633</v>
      </c>
      <c r="O7401" s="158"/>
      <c r="P7401" s="265">
        <f t="shared" si="1622"/>
        <v>293366.27089856338</v>
      </c>
      <c r="Q7401" s="265">
        <f t="shared" si="1623"/>
        <v>525559.06099777902</v>
      </c>
      <c r="R7401" s="266">
        <f t="shared" si="1624"/>
        <v>818925.33189634234</v>
      </c>
    </row>
    <row r="7402" spans="1:18" x14ac:dyDescent="0.25">
      <c r="A7402" s="81">
        <v>7371</v>
      </c>
      <c r="B7402" s="93">
        <f t="shared" si="1613"/>
        <v>1.9616641233417662E-61</v>
      </c>
      <c r="C7402" s="178">
        <f t="shared" si="1614"/>
        <v>1.9572389469236533E-61</v>
      </c>
      <c r="D7402" s="165">
        <f t="shared" si="1615"/>
        <v>2.2558277767625785E-3</v>
      </c>
      <c r="E7402" s="166">
        <f t="shared" si="1625"/>
        <v>24.291375447755232</v>
      </c>
      <c r="F7402" s="167">
        <f t="shared" si="1626"/>
        <v>16.629962370293292</v>
      </c>
      <c r="G7402" s="167">
        <f t="shared" si="1616"/>
        <v>577924.83796132659</v>
      </c>
      <c r="H7402" s="167">
        <f t="shared" si="1617"/>
        <v>271299.98899881309</v>
      </c>
      <c r="I7402" s="168">
        <f t="shared" si="1618"/>
        <v>849224.82696013968</v>
      </c>
      <c r="J7402" s="168">
        <f t="shared" si="1620"/>
        <v>769903.06022264622</v>
      </c>
      <c r="K7402" s="94"/>
      <c r="L7402" s="265">
        <f t="shared" si="1619"/>
        <v>323615.6851007106</v>
      </c>
      <c r="M7402" s="265">
        <f>$G7402*NonHospFrac+theModel!$H7402*NonHospFrac</f>
        <v>525609.14185942907</v>
      </c>
      <c r="N7402" s="266">
        <f t="shared" si="1621"/>
        <v>849224.82696013968</v>
      </c>
      <c r="O7402" s="158"/>
      <c r="P7402" s="265">
        <f t="shared" si="1622"/>
        <v>293388.3918431194</v>
      </c>
      <c r="Q7402" s="265">
        <f t="shared" si="1623"/>
        <v>525607.58160881</v>
      </c>
      <c r="R7402" s="266">
        <f t="shared" si="1624"/>
        <v>818995.9734519294</v>
      </c>
    </row>
    <row r="7403" spans="1:18" x14ac:dyDescent="0.25">
      <c r="A7403" s="81">
        <v>7372</v>
      </c>
      <c r="B7403" s="93">
        <f t="shared" si="1613"/>
        <v>1.925019336595318E-61</v>
      </c>
      <c r="C7403" s="178">
        <f t="shared" si="1614"/>
        <v>1.9206768245050213E-61</v>
      </c>
      <c r="D7403" s="165">
        <f t="shared" si="1615"/>
        <v>2.2558277767625785E-3</v>
      </c>
      <c r="E7403" s="166">
        <f t="shared" si="1625"/>
        <v>24.291375447755232</v>
      </c>
      <c r="F7403" s="167">
        <f t="shared" si="1626"/>
        <v>16.632218198070053</v>
      </c>
      <c r="G7403" s="167">
        <f t="shared" si="1616"/>
        <v>578003.23254053993</v>
      </c>
      <c r="H7403" s="167">
        <f t="shared" si="1617"/>
        <v>271299.98899881309</v>
      </c>
      <c r="I7403" s="168">
        <f t="shared" si="1618"/>
        <v>849303.22153935302</v>
      </c>
      <c r="J7403" s="168">
        <f t="shared" si="1620"/>
        <v>769961.10712963296</v>
      </c>
      <c r="K7403" s="94"/>
      <c r="L7403" s="265">
        <f t="shared" si="1619"/>
        <v>323645.55906889297</v>
      </c>
      <c r="M7403" s="265">
        <f>$G7403*NonHospFrac+theModel!$H7403*NonHospFrac</f>
        <v>525657.66247046005</v>
      </c>
      <c r="N7403" s="266">
        <f t="shared" si="1621"/>
        <v>849303.22153935302</v>
      </c>
      <c r="O7403" s="158"/>
      <c r="P7403" s="265">
        <f t="shared" si="1622"/>
        <v>293410.51188598212</v>
      </c>
      <c r="Q7403" s="265">
        <f t="shared" si="1623"/>
        <v>525656.10221984098</v>
      </c>
      <c r="R7403" s="266">
        <f t="shared" si="1624"/>
        <v>819066.6141058231</v>
      </c>
    </row>
    <row r="7404" spans="1:18" x14ac:dyDescent="0.25">
      <c r="A7404" s="81">
        <v>7373</v>
      </c>
      <c r="B7404" s="93">
        <f t="shared" si="1613"/>
        <v>1.8890590912949378E-61</v>
      </c>
      <c r="C7404" s="178">
        <f t="shared" si="1614"/>
        <v>1.8847976993248489E-61</v>
      </c>
      <c r="D7404" s="165">
        <f t="shared" si="1615"/>
        <v>2.2558277767625785E-3</v>
      </c>
      <c r="E7404" s="166">
        <f t="shared" si="1625"/>
        <v>24.291375447755232</v>
      </c>
      <c r="F7404" s="167">
        <f t="shared" si="1626"/>
        <v>16.634474025846814</v>
      </c>
      <c r="G7404" s="167">
        <f t="shared" si="1616"/>
        <v>578081.62711975328</v>
      </c>
      <c r="H7404" s="167">
        <f t="shared" si="1617"/>
        <v>271299.98899881309</v>
      </c>
      <c r="I7404" s="168">
        <f t="shared" si="1618"/>
        <v>849381.61611856637</v>
      </c>
      <c r="J7404" s="168">
        <f t="shared" si="1620"/>
        <v>770019.15167051344</v>
      </c>
      <c r="K7404" s="94"/>
      <c r="L7404" s="265">
        <f t="shared" si="1619"/>
        <v>323675.43303707533</v>
      </c>
      <c r="M7404" s="265">
        <f>$G7404*NonHospFrac+theModel!$H7404*NonHospFrac</f>
        <v>525706.18308149092</v>
      </c>
      <c r="N7404" s="266">
        <f t="shared" si="1621"/>
        <v>849381.61611856625</v>
      </c>
      <c r="O7404" s="158"/>
      <c r="P7404" s="265">
        <f t="shared" si="1622"/>
        <v>293432.63102718838</v>
      </c>
      <c r="Q7404" s="265">
        <f t="shared" si="1623"/>
        <v>525704.62283087184</v>
      </c>
      <c r="R7404" s="266">
        <f t="shared" si="1624"/>
        <v>819137.25385806023</v>
      </c>
    </row>
    <row r="7405" spans="1:18" x14ac:dyDescent="0.25">
      <c r="A7405" s="81">
        <v>7374</v>
      </c>
      <c r="B7405" s="93">
        <f t="shared" si="1613"/>
        <v>1.8537705998920273E-61</v>
      </c>
      <c r="C7405" s="178">
        <f t="shared" si="1614"/>
        <v>1.8495888126810451E-61</v>
      </c>
      <c r="D7405" s="165">
        <f t="shared" si="1615"/>
        <v>2.2558277767625785E-3</v>
      </c>
      <c r="E7405" s="166">
        <f t="shared" si="1625"/>
        <v>24.291375447755232</v>
      </c>
      <c r="F7405" s="167">
        <f t="shared" si="1626"/>
        <v>16.636729853623574</v>
      </c>
      <c r="G7405" s="167">
        <f t="shared" si="1616"/>
        <v>578160.02169896662</v>
      </c>
      <c r="H7405" s="167">
        <f t="shared" si="1617"/>
        <v>271299.98899881309</v>
      </c>
      <c r="I7405" s="168">
        <f t="shared" si="1618"/>
        <v>849460.01069777971</v>
      </c>
      <c r="J7405" s="168">
        <f t="shared" si="1620"/>
        <v>770077.19384538417</v>
      </c>
      <c r="K7405" s="94"/>
      <c r="L7405" s="265">
        <f t="shared" si="1619"/>
        <v>323705.30700525775</v>
      </c>
      <c r="M7405" s="265">
        <f>$G7405*NonHospFrac+theModel!$H7405*NonHospFrac</f>
        <v>525754.7036925219</v>
      </c>
      <c r="N7405" s="266">
        <f t="shared" si="1621"/>
        <v>849460.01069777971</v>
      </c>
      <c r="O7405" s="158"/>
      <c r="P7405" s="265">
        <f t="shared" si="1622"/>
        <v>293454.74926677492</v>
      </c>
      <c r="Q7405" s="265">
        <f t="shared" si="1623"/>
        <v>525753.14344190282</v>
      </c>
      <c r="R7405" s="266">
        <f t="shared" si="1624"/>
        <v>819207.8927086778</v>
      </c>
    </row>
    <row r="7406" spans="1:18" x14ac:dyDescent="0.25">
      <c r="A7406" s="81">
        <v>7375</v>
      </c>
      <c r="B7406" s="93">
        <f t="shared" si="1613"/>
        <v>1.8191413137152703E-61</v>
      </c>
      <c r="C7406" s="178">
        <f t="shared" si="1614"/>
        <v>1.815037644209935E-61</v>
      </c>
      <c r="D7406" s="165">
        <f t="shared" si="1615"/>
        <v>2.2558277767625785E-3</v>
      </c>
      <c r="E7406" s="166">
        <f t="shared" si="1625"/>
        <v>24.291375447755232</v>
      </c>
      <c r="F7406" s="167">
        <f t="shared" si="1626"/>
        <v>16.638985681400335</v>
      </c>
      <c r="G7406" s="167">
        <f t="shared" si="1616"/>
        <v>578238.41627817997</v>
      </c>
      <c r="H7406" s="167">
        <f t="shared" si="1617"/>
        <v>271299.98899881309</v>
      </c>
      <c r="I7406" s="168">
        <f t="shared" si="1618"/>
        <v>849538.40527699306</v>
      </c>
      <c r="J7406" s="168">
        <f t="shared" si="1620"/>
        <v>770135.23365434166</v>
      </c>
      <c r="K7406" s="94"/>
      <c r="L7406" s="265">
        <f t="shared" si="1619"/>
        <v>323735.18097344018</v>
      </c>
      <c r="M7406" s="265">
        <f>$G7406*NonHospFrac+theModel!$H7406*NonHospFrac</f>
        <v>525803.22430355288</v>
      </c>
      <c r="N7406" s="266">
        <f t="shared" si="1621"/>
        <v>849538.40527699306</v>
      </c>
      <c r="O7406" s="158"/>
      <c r="P7406" s="265">
        <f t="shared" si="1622"/>
        <v>293476.86660477851</v>
      </c>
      <c r="Q7406" s="265">
        <f t="shared" si="1623"/>
        <v>525801.6640529338</v>
      </c>
      <c r="R7406" s="266">
        <f t="shared" si="1624"/>
        <v>819278.53065771237</v>
      </c>
    </row>
    <row r="7407" spans="1:18" x14ac:dyDescent="0.25">
      <c r="A7407" s="81">
        <v>7376</v>
      </c>
      <c r="B7407" s="93">
        <f t="shared" si="1613"/>
        <v>1.7851589185082922E-61</v>
      </c>
      <c r="C7407" s="178">
        <f t="shared" si="1614"/>
        <v>1.7811319074339857E-61</v>
      </c>
      <c r="D7407" s="165">
        <f t="shared" si="1615"/>
        <v>2.2558277767625785E-3</v>
      </c>
      <c r="E7407" s="166">
        <f t="shared" si="1625"/>
        <v>24.291375447755232</v>
      </c>
      <c r="F7407" s="167">
        <f t="shared" si="1626"/>
        <v>16.641241509177096</v>
      </c>
      <c r="G7407" s="167">
        <f t="shared" si="1616"/>
        <v>578316.81085739331</v>
      </c>
      <c r="H7407" s="167">
        <f t="shared" si="1617"/>
        <v>271299.98899881309</v>
      </c>
      <c r="I7407" s="168">
        <f t="shared" si="1618"/>
        <v>849616.7998562064</v>
      </c>
      <c r="J7407" s="168">
        <f t="shared" si="1620"/>
        <v>770193.2710974823</v>
      </c>
      <c r="K7407" s="94"/>
      <c r="L7407" s="265">
        <f t="shared" si="1619"/>
        <v>323765.05494162254</v>
      </c>
      <c r="M7407" s="265">
        <f>$G7407*NonHospFrac+theModel!$H7407*NonHospFrac</f>
        <v>525851.74491458386</v>
      </c>
      <c r="N7407" s="266">
        <f t="shared" si="1621"/>
        <v>849616.7998562064</v>
      </c>
      <c r="O7407" s="158"/>
      <c r="P7407" s="265">
        <f t="shared" si="1622"/>
        <v>293498.98304123577</v>
      </c>
      <c r="Q7407" s="265">
        <f t="shared" si="1623"/>
        <v>525850.18466396478</v>
      </c>
      <c r="R7407" s="266">
        <f t="shared" si="1624"/>
        <v>819349.16770520061</v>
      </c>
    </row>
    <row r="7408" spans="1:18" x14ac:dyDescent="0.25">
      <c r="A7408" s="81">
        <v>7377</v>
      </c>
      <c r="B7408" s="93">
        <f t="shared" si="1613"/>
        <v>1.7518113300506832E-61</v>
      </c>
      <c r="C7408" s="178">
        <f t="shared" si="1614"/>
        <v>1.7478595453927073E-61</v>
      </c>
      <c r="D7408" s="165">
        <f t="shared" si="1615"/>
        <v>2.2558277767625785E-3</v>
      </c>
      <c r="E7408" s="166">
        <f t="shared" si="1625"/>
        <v>24.291375447755232</v>
      </c>
      <c r="F7408" s="167">
        <f t="shared" si="1626"/>
        <v>16.643497336953857</v>
      </c>
      <c r="G7408" s="167">
        <f t="shared" si="1616"/>
        <v>578395.20543660666</v>
      </c>
      <c r="H7408" s="167">
        <f t="shared" si="1617"/>
        <v>271299.98899881309</v>
      </c>
      <c r="I7408" s="168">
        <f t="shared" si="1618"/>
        <v>849695.19443541975</v>
      </c>
      <c r="J7408" s="168">
        <f t="shared" si="1620"/>
        <v>770251.30617490248</v>
      </c>
      <c r="K7408" s="94"/>
      <c r="L7408" s="265">
        <f t="shared" si="1619"/>
        <v>323794.92890980496</v>
      </c>
      <c r="M7408" s="265">
        <f>$G7408*NonHospFrac+theModel!$H7408*NonHospFrac</f>
        <v>525900.26552561473</v>
      </c>
      <c r="N7408" s="266">
        <f t="shared" si="1621"/>
        <v>849695.19443541975</v>
      </c>
      <c r="O7408" s="158"/>
      <c r="P7408" s="265">
        <f t="shared" si="1622"/>
        <v>293521.09857618361</v>
      </c>
      <c r="Q7408" s="265">
        <f t="shared" si="1623"/>
        <v>525898.70527499565</v>
      </c>
      <c r="R7408" s="266">
        <f t="shared" si="1624"/>
        <v>819419.80385117931</v>
      </c>
    </row>
    <row r="7409" spans="1:18" x14ac:dyDescent="0.25">
      <c r="A7409" s="81">
        <v>7378</v>
      </c>
      <c r="B7409" s="93">
        <f t="shared" si="1613"/>
        <v>1.7190866898608216E-61</v>
      </c>
      <c r="C7409" s="178">
        <f t="shared" si="1614"/>
        <v>1.7152087263551705E-61</v>
      </c>
      <c r="D7409" s="165">
        <f t="shared" si="1615"/>
        <v>2.2558277767625785E-3</v>
      </c>
      <c r="E7409" s="166">
        <f t="shared" si="1625"/>
        <v>24.291375447755232</v>
      </c>
      <c r="F7409" s="167">
        <f t="shared" si="1626"/>
        <v>16.645753164730618</v>
      </c>
      <c r="G7409" s="167">
        <f t="shared" si="1616"/>
        <v>578473.60001582012</v>
      </c>
      <c r="H7409" s="167">
        <f t="shared" si="1617"/>
        <v>271299.98899881309</v>
      </c>
      <c r="I7409" s="168">
        <f t="shared" si="1618"/>
        <v>849773.58901463321</v>
      </c>
      <c r="J7409" s="168">
        <f t="shared" si="1620"/>
        <v>770309.33888669871</v>
      </c>
      <c r="K7409" s="94"/>
      <c r="L7409" s="265">
        <f t="shared" si="1619"/>
        <v>323824.80287798739</v>
      </c>
      <c r="M7409" s="265">
        <f>$G7409*NonHospFrac+theModel!$H7409*NonHospFrac</f>
        <v>525948.78613664582</v>
      </c>
      <c r="N7409" s="266">
        <f t="shared" si="1621"/>
        <v>849773.58901463321</v>
      </c>
      <c r="O7409" s="158"/>
      <c r="P7409" s="265">
        <f t="shared" si="1622"/>
        <v>293543.21320965869</v>
      </c>
      <c r="Q7409" s="265">
        <f t="shared" si="1623"/>
        <v>525947.22588602675</v>
      </c>
      <c r="R7409" s="266">
        <f t="shared" si="1624"/>
        <v>819490.43909568549</v>
      </c>
    </row>
    <row r="7410" spans="1:18" x14ac:dyDescent="0.25">
      <c r="A7410" s="81">
        <v>7379</v>
      </c>
      <c r="B7410" s="93">
        <f t="shared" si="1613"/>
        <v>1.6869733609789672E-61</v>
      </c>
      <c r="C7410" s="178">
        <f t="shared" si="1614"/>
        <v>1.6831678396126123E-61</v>
      </c>
      <c r="D7410" s="165">
        <f t="shared" si="1615"/>
        <v>2.2558277767625785E-3</v>
      </c>
      <c r="E7410" s="166">
        <f t="shared" si="1625"/>
        <v>24.291375447755232</v>
      </c>
      <c r="F7410" s="167">
        <f t="shared" si="1626"/>
        <v>16.648008992507378</v>
      </c>
      <c r="G7410" s="167">
        <f t="shared" si="1616"/>
        <v>578551.99459503347</v>
      </c>
      <c r="H7410" s="167">
        <f t="shared" si="1617"/>
        <v>271299.98899881309</v>
      </c>
      <c r="I7410" s="168">
        <f t="shared" si="1618"/>
        <v>849851.98359384655</v>
      </c>
      <c r="J7410" s="168">
        <f t="shared" si="1620"/>
        <v>770367.36923296726</v>
      </c>
      <c r="K7410" s="94"/>
      <c r="L7410" s="265">
        <f t="shared" si="1619"/>
        <v>323854.67684616975</v>
      </c>
      <c r="M7410" s="265">
        <f>$G7410*NonHospFrac+theModel!$H7410*NonHospFrac</f>
        <v>525997.30674767669</v>
      </c>
      <c r="N7410" s="266">
        <f t="shared" si="1621"/>
        <v>849851.98359384644</v>
      </c>
      <c r="O7410" s="158"/>
      <c r="P7410" s="265">
        <f t="shared" si="1622"/>
        <v>293565.32694169774</v>
      </c>
      <c r="Q7410" s="265">
        <f t="shared" si="1623"/>
        <v>525995.74649705761</v>
      </c>
      <c r="R7410" s="266">
        <f t="shared" si="1624"/>
        <v>819561.07343875535</v>
      </c>
    </row>
    <row r="7411" spans="1:18" x14ac:dyDescent="0.25">
      <c r="A7411" s="81">
        <v>7380</v>
      </c>
      <c r="B7411" s="93">
        <f t="shared" si="1613"/>
        <v>1.655459923829134E-61</v>
      </c>
      <c r="C7411" s="178">
        <f t="shared" si="1614"/>
        <v>1.651725491349643E-61</v>
      </c>
      <c r="D7411" s="165">
        <f t="shared" si="1615"/>
        <v>2.2558277767625785E-3</v>
      </c>
      <c r="E7411" s="166">
        <f t="shared" si="1625"/>
        <v>24.291375447755232</v>
      </c>
      <c r="F7411" s="167">
        <f t="shared" si="1626"/>
        <v>16.650264820284139</v>
      </c>
      <c r="G7411" s="167">
        <f t="shared" si="1616"/>
        <v>578630.38917424681</v>
      </c>
      <c r="H7411" s="167">
        <f t="shared" si="1617"/>
        <v>271299.98899881309</v>
      </c>
      <c r="I7411" s="168">
        <f t="shared" si="1618"/>
        <v>849930.3781730599</v>
      </c>
      <c r="J7411" s="168">
        <f t="shared" si="1620"/>
        <v>770425.39721380465</v>
      </c>
      <c r="K7411" s="94"/>
      <c r="L7411" s="265">
        <f t="shared" si="1619"/>
        <v>323884.55081435217</v>
      </c>
      <c r="M7411" s="265">
        <f>$G7411*NonHospFrac+theModel!$H7411*NonHospFrac</f>
        <v>526045.82735870767</v>
      </c>
      <c r="N7411" s="266">
        <f t="shared" si="1621"/>
        <v>849930.37817305978</v>
      </c>
      <c r="O7411" s="158"/>
      <c r="P7411" s="265">
        <f t="shared" si="1622"/>
        <v>293587.43977233762</v>
      </c>
      <c r="Q7411" s="265">
        <f t="shared" si="1623"/>
        <v>526044.26710808859</v>
      </c>
      <c r="R7411" s="266">
        <f t="shared" si="1624"/>
        <v>819631.70688042627</v>
      </c>
    </row>
    <row r="7412" spans="1:18" x14ac:dyDescent="0.25">
      <c r="A7412" s="81">
        <v>7381</v>
      </c>
      <c r="B7412" s="93">
        <f t="shared" si="1613"/>
        <v>1.624535172158258E-61</v>
      </c>
      <c r="C7412" s="178">
        <f t="shared" si="1614"/>
        <v>1.6208705005925755E-61</v>
      </c>
      <c r="D7412" s="165">
        <f t="shared" si="1615"/>
        <v>2.2558277767625785E-3</v>
      </c>
      <c r="E7412" s="166">
        <f t="shared" si="1625"/>
        <v>24.291375447755232</v>
      </c>
      <c r="F7412" s="167">
        <f t="shared" si="1626"/>
        <v>16.6525206480609</v>
      </c>
      <c r="G7412" s="167">
        <f t="shared" si="1616"/>
        <v>578708.78375346016</v>
      </c>
      <c r="H7412" s="167">
        <f t="shared" si="1617"/>
        <v>271299.98899881309</v>
      </c>
      <c r="I7412" s="168">
        <f t="shared" si="1618"/>
        <v>850008.77275227325</v>
      </c>
      <c r="J7412" s="168">
        <f t="shared" si="1620"/>
        <v>770483.42282930738</v>
      </c>
      <c r="K7412" s="94"/>
      <c r="L7412" s="265">
        <f t="shared" si="1619"/>
        <v>323914.4247825346</v>
      </c>
      <c r="M7412" s="265">
        <f>$G7412*NonHospFrac+theModel!$H7412*NonHospFrac</f>
        <v>526094.34796973865</v>
      </c>
      <c r="N7412" s="266">
        <f t="shared" si="1621"/>
        <v>850008.77275227325</v>
      </c>
      <c r="O7412" s="158"/>
      <c r="P7412" s="265">
        <f t="shared" si="1622"/>
        <v>293609.55170161498</v>
      </c>
      <c r="Q7412" s="265">
        <f t="shared" si="1623"/>
        <v>526092.78771911957</v>
      </c>
      <c r="R7412" s="266">
        <f t="shared" si="1624"/>
        <v>819702.33942073456</v>
      </c>
    </row>
    <row r="7413" spans="1:18" x14ac:dyDescent="0.25">
      <c r="A7413" s="81">
        <v>7382</v>
      </c>
      <c r="B7413" s="93">
        <f t="shared" si="1613"/>
        <v>1.5941881090512305E-61</v>
      </c>
      <c r="C7413" s="178">
        <f t="shared" si="1614"/>
        <v>1.5905918952334481E-61</v>
      </c>
      <c r="D7413" s="165">
        <f t="shared" si="1615"/>
        <v>2.2558277767625785E-3</v>
      </c>
      <c r="E7413" s="166">
        <f t="shared" si="1625"/>
        <v>24.291375447755232</v>
      </c>
      <c r="F7413" s="167">
        <f t="shared" si="1626"/>
        <v>16.654776475837661</v>
      </c>
      <c r="G7413" s="167">
        <f t="shared" si="1616"/>
        <v>578787.1783326735</v>
      </c>
      <c r="H7413" s="167">
        <f t="shared" si="1617"/>
        <v>271299.98899881309</v>
      </c>
      <c r="I7413" s="168">
        <f t="shared" si="1618"/>
        <v>850087.16733148659</v>
      </c>
      <c r="J7413" s="168">
        <f t="shared" si="1620"/>
        <v>770541.44607957173</v>
      </c>
      <c r="K7413" s="94"/>
      <c r="L7413" s="265">
        <f t="shared" si="1619"/>
        <v>323944.29875071696</v>
      </c>
      <c r="M7413" s="265">
        <f>$G7413*NonHospFrac+theModel!$H7413*NonHospFrac</f>
        <v>526142.86858076963</v>
      </c>
      <c r="N7413" s="266">
        <f t="shared" si="1621"/>
        <v>850087.16733148659</v>
      </c>
      <c r="O7413" s="158"/>
      <c r="P7413" s="265">
        <f t="shared" si="1622"/>
        <v>293631.66272956651</v>
      </c>
      <c r="Q7413" s="265">
        <f t="shared" si="1623"/>
        <v>526141.30833015055</v>
      </c>
      <c r="R7413" s="266">
        <f t="shared" si="1624"/>
        <v>819772.97105971701</v>
      </c>
    </row>
    <row r="7414" spans="1:18" x14ac:dyDescent="0.25">
      <c r="A7414" s="81">
        <v>7383</v>
      </c>
      <c r="B7414" s="93">
        <f t="shared" si="1613"/>
        <v>1.5644079430203666E-61</v>
      </c>
      <c r="C7414" s="178">
        <f t="shared" si="1614"/>
        <v>1.5608789081283133E-61</v>
      </c>
      <c r="D7414" s="165">
        <f t="shared" si="1615"/>
        <v>2.2558277767625785E-3</v>
      </c>
      <c r="E7414" s="166">
        <f t="shared" si="1625"/>
        <v>24.291375447755232</v>
      </c>
      <c r="F7414" s="167">
        <f t="shared" si="1626"/>
        <v>16.657032303614422</v>
      </c>
      <c r="G7414" s="167">
        <f t="shared" si="1616"/>
        <v>578865.57291188685</v>
      </c>
      <c r="H7414" s="167">
        <f t="shared" si="1617"/>
        <v>271299.98899881309</v>
      </c>
      <c r="I7414" s="168">
        <f t="shared" si="1618"/>
        <v>850165.56191069994</v>
      </c>
      <c r="J7414" s="168">
        <f t="shared" si="1620"/>
        <v>770599.46696469421</v>
      </c>
      <c r="K7414" s="94"/>
      <c r="L7414" s="265">
        <f t="shared" si="1619"/>
        <v>323974.17271889938</v>
      </c>
      <c r="M7414" s="265">
        <f>$G7414*NonHospFrac+theModel!$H7414*NonHospFrac</f>
        <v>526191.3891918005</v>
      </c>
      <c r="N7414" s="266">
        <f t="shared" si="1621"/>
        <v>850165.56191069982</v>
      </c>
      <c r="O7414" s="158"/>
      <c r="P7414" s="265">
        <f t="shared" si="1622"/>
        <v>293653.77285622904</v>
      </c>
      <c r="Q7414" s="265">
        <f t="shared" si="1623"/>
        <v>526189.82894118142</v>
      </c>
      <c r="R7414" s="266">
        <f t="shared" si="1624"/>
        <v>819843.60179741052</v>
      </c>
    </row>
    <row r="7415" spans="1:18" x14ac:dyDescent="0.25">
      <c r="A7415" s="81">
        <v>7384</v>
      </c>
      <c r="B7415" s="93">
        <f t="shared" si="1613"/>
        <v>1.5351840841679286E-61</v>
      </c>
      <c r="C7415" s="178">
        <f t="shared" si="1614"/>
        <v>1.5317209732684188E-61</v>
      </c>
      <c r="D7415" s="165">
        <f t="shared" si="1615"/>
        <v>2.2558277767625785E-3</v>
      </c>
      <c r="E7415" s="166">
        <f t="shared" si="1625"/>
        <v>24.291375447755232</v>
      </c>
      <c r="F7415" s="167">
        <f t="shared" si="1626"/>
        <v>16.659288131391182</v>
      </c>
      <c r="G7415" s="167">
        <f t="shared" si="1616"/>
        <v>578943.96749110019</v>
      </c>
      <c r="H7415" s="167">
        <f t="shared" si="1617"/>
        <v>271299.98899881309</v>
      </c>
      <c r="I7415" s="168">
        <f t="shared" si="1618"/>
        <v>850243.95648991328</v>
      </c>
      <c r="J7415" s="168">
        <f t="shared" si="1620"/>
        <v>770657.4854847712</v>
      </c>
      <c r="K7415" s="94"/>
      <c r="L7415" s="265">
        <f t="shared" si="1619"/>
        <v>324004.04668708181</v>
      </c>
      <c r="M7415" s="265">
        <f>$G7415*NonHospFrac+theModel!$H7415*NonHospFrac</f>
        <v>526239.90980283148</v>
      </c>
      <c r="N7415" s="266">
        <f t="shared" si="1621"/>
        <v>850243.95648991328</v>
      </c>
      <c r="O7415" s="158"/>
      <c r="P7415" s="265">
        <f t="shared" si="1622"/>
        <v>293675.88208163931</v>
      </c>
      <c r="Q7415" s="265">
        <f t="shared" si="1623"/>
        <v>526238.3495522124</v>
      </c>
      <c r="R7415" s="266">
        <f t="shared" si="1624"/>
        <v>819914.23163385177</v>
      </c>
    </row>
    <row r="7416" spans="1:18" x14ac:dyDescent="0.25">
      <c r="A7416" s="81">
        <v>7385</v>
      </c>
      <c r="B7416" s="93">
        <f t="shared" si="1613"/>
        <v>1.5065061404203306E-61</v>
      </c>
      <c r="C7416" s="178">
        <f t="shared" si="1614"/>
        <v>1.5031077220229071E-61</v>
      </c>
      <c r="D7416" s="165">
        <f t="shared" si="1615"/>
        <v>2.2558277767625785E-3</v>
      </c>
      <c r="E7416" s="166">
        <f t="shared" si="1625"/>
        <v>24.291375447755232</v>
      </c>
      <c r="F7416" s="167">
        <f t="shared" si="1626"/>
        <v>16.661543959167943</v>
      </c>
      <c r="G7416" s="167">
        <f t="shared" si="1616"/>
        <v>579022.36207031354</v>
      </c>
      <c r="H7416" s="167">
        <f t="shared" si="1617"/>
        <v>271299.98899881309</v>
      </c>
      <c r="I7416" s="168">
        <f t="shared" si="1618"/>
        <v>850322.35106912663</v>
      </c>
      <c r="J7416" s="168">
        <f t="shared" si="1620"/>
        <v>770715.5016398991</v>
      </c>
      <c r="K7416" s="94"/>
      <c r="L7416" s="265">
        <f t="shared" si="1619"/>
        <v>324033.92065526417</v>
      </c>
      <c r="M7416" s="265">
        <f>$G7416*NonHospFrac+theModel!$H7416*NonHospFrac</f>
        <v>526288.43041386246</v>
      </c>
      <c r="N7416" s="266">
        <f t="shared" si="1621"/>
        <v>850322.35106912663</v>
      </c>
      <c r="O7416" s="158"/>
      <c r="P7416" s="265">
        <f t="shared" si="1622"/>
        <v>293697.99040583399</v>
      </c>
      <c r="Q7416" s="265">
        <f t="shared" si="1623"/>
        <v>526286.87016324338</v>
      </c>
      <c r="R7416" s="266">
        <f t="shared" si="1624"/>
        <v>819984.86056907731</v>
      </c>
    </row>
    <row r="7417" spans="1:18" x14ac:dyDescent="0.25">
      <c r="A7417" s="81">
        <v>7386</v>
      </c>
      <c r="B7417" s="93">
        <f t="shared" si="1613"/>
        <v>1.4783639138327377E-61</v>
      </c>
      <c r="C7417" s="178">
        <f t="shared" si="1614"/>
        <v>1.4750289794517504E-61</v>
      </c>
      <c r="D7417" s="165">
        <f t="shared" si="1615"/>
        <v>2.2558277767625785E-3</v>
      </c>
      <c r="E7417" s="166">
        <f t="shared" si="1625"/>
        <v>24.291375447755232</v>
      </c>
      <c r="F7417" s="167">
        <f t="shared" si="1626"/>
        <v>16.663799786944704</v>
      </c>
      <c r="G7417" s="167">
        <f t="shared" si="1616"/>
        <v>579100.75664952688</v>
      </c>
      <c r="H7417" s="167">
        <f t="shared" si="1617"/>
        <v>271299.98899881309</v>
      </c>
      <c r="I7417" s="168">
        <f t="shared" si="1618"/>
        <v>850400.74564833997</v>
      </c>
      <c r="J7417" s="168">
        <f t="shared" si="1620"/>
        <v>770773.5154301743</v>
      </c>
      <c r="K7417" s="94"/>
      <c r="L7417" s="265">
        <f t="shared" si="1619"/>
        <v>324063.79462344653</v>
      </c>
      <c r="M7417" s="265">
        <f>$G7417*NonHospFrac+theModel!$H7417*NonHospFrac</f>
        <v>526336.95102489332</v>
      </c>
      <c r="N7417" s="266">
        <f t="shared" si="1621"/>
        <v>850400.74564833986</v>
      </c>
      <c r="O7417" s="158"/>
      <c r="P7417" s="265">
        <f t="shared" si="1622"/>
        <v>293720.09782884986</v>
      </c>
      <c r="Q7417" s="265">
        <f t="shared" si="1623"/>
        <v>526335.39077427424</v>
      </c>
      <c r="R7417" s="266">
        <f t="shared" si="1624"/>
        <v>820055.48860312416</v>
      </c>
    </row>
    <row r="7418" spans="1:18" x14ac:dyDescent="0.25">
      <c r="A7418" s="81">
        <v>7387</v>
      </c>
      <c r="B7418" s="93">
        <f t="shared" si="1613"/>
        <v>1.4507473969624397E-61</v>
      </c>
      <c r="C7418" s="178">
        <f t="shared" si="1614"/>
        <v>1.4474747606873058E-61</v>
      </c>
      <c r="D7418" s="165">
        <f t="shared" si="1615"/>
        <v>2.2558277767625785E-3</v>
      </c>
      <c r="E7418" s="166">
        <f t="shared" si="1625"/>
        <v>24.291375447755232</v>
      </c>
      <c r="F7418" s="167">
        <f t="shared" si="1626"/>
        <v>16.666055614721465</v>
      </c>
      <c r="G7418" s="167">
        <f t="shared" si="1616"/>
        <v>579179.15122874035</v>
      </c>
      <c r="H7418" s="167">
        <f t="shared" si="1617"/>
        <v>271299.98899881309</v>
      </c>
      <c r="I7418" s="168">
        <f t="shared" si="1618"/>
        <v>850479.14022755343</v>
      </c>
      <c r="J7418" s="168">
        <f t="shared" si="1620"/>
        <v>770831.5268556932</v>
      </c>
      <c r="K7418" s="94"/>
      <c r="L7418" s="265">
        <f t="shared" si="1619"/>
        <v>324093.66859162902</v>
      </c>
      <c r="M7418" s="265">
        <f>$G7418*NonHospFrac+theModel!$H7418*NonHospFrac</f>
        <v>526385.47163592442</v>
      </c>
      <c r="N7418" s="266">
        <f t="shared" si="1621"/>
        <v>850479.14022755343</v>
      </c>
      <c r="O7418" s="158"/>
      <c r="P7418" s="265">
        <f t="shared" si="1622"/>
        <v>293742.20435072371</v>
      </c>
      <c r="Q7418" s="265">
        <f t="shared" si="1623"/>
        <v>526383.91138530534</v>
      </c>
      <c r="R7418" s="266">
        <f t="shared" si="1624"/>
        <v>820126.11573602911</v>
      </c>
    </row>
    <row r="7419" spans="1:18" x14ac:dyDescent="0.25">
      <c r="A7419" s="81">
        <v>7388</v>
      </c>
      <c r="B7419" s="93">
        <f t="shared" si="1613"/>
        <v>1.4236467693106422E-61</v>
      </c>
      <c r="C7419" s="178">
        <f t="shared" si="1614"/>
        <v>1.4204352673841328E-61</v>
      </c>
      <c r="D7419" s="165">
        <f t="shared" si="1615"/>
        <v>2.2558277767625785E-3</v>
      </c>
      <c r="E7419" s="166">
        <f t="shared" si="1625"/>
        <v>24.291375447755232</v>
      </c>
      <c r="F7419" s="167">
        <f t="shared" si="1626"/>
        <v>16.668311442498226</v>
      </c>
      <c r="G7419" s="167">
        <f t="shared" si="1616"/>
        <v>579257.54580795369</v>
      </c>
      <c r="H7419" s="167">
        <f t="shared" si="1617"/>
        <v>271299.98899881309</v>
      </c>
      <c r="I7419" s="168">
        <f t="shared" si="1618"/>
        <v>850557.53480676678</v>
      </c>
      <c r="J7419" s="168">
        <f t="shared" si="1620"/>
        <v>770889.53591655218</v>
      </c>
      <c r="K7419" s="94"/>
      <c r="L7419" s="265">
        <f t="shared" si="1619"/>
        <v>324123.54255981138</v>
      </c>
      <c r="M7419" s="265">
        <f>$G7419*NonHospFrac+theModel!$H7419*NonHospFrac</f>
        <v>526433.9922469554</v>
      </c>
      <c r="N7419" s="266">
        <f t="shared" si="1621"/>
        <v>850557.53480676678</v>
      </c>
      <c r="O7419" s="158"/>
      <c r="P7419" s="265">
        <f t="shared" si="1622"/>
        <v>293764.3099714921</v>
      </c>
      <c r="Q7419" s="265">
        <f t="shared" si="1623"/>
        <v>526432.43199633632</v>
      </c>
      <c r="R7419" s="266">
        <f t="shared" si="1624"/>
        <v>820196.74196782848</v>
      </c>
    </row>
    <row r="7420" spans="1:18" x14ac:dyDescent="0.25">
      <c r="A7420" s="81">
        <v>7389</v>
      </c>
      <c r="B7420" s="93">
        <f t="shared" si="1613"/>
        <v>1.3970523938296527E-61</v>
      </c>
      <c r="C7420" s="178">
        <f t="shared" si="1614"/>
        <v>1.3939008842340591E-61</v>
      </c>
      <c r="D7420" s="165">
        <f t="shared" si="1615"/>
        <v>2.2558277767625785E-3</v>
      </c>
      <c r="E7420" s="166">
        <f t="shared" si="1625"/>
        <v>24.291375447755232</v>
      </c>
      <c r="F7420" s="167">
        <f t="shared" si="1626"/>
        <v>16.670567270274987</v>
      </c>
      <c r="G7420" s="167">
        <f t="shared" si="1616"/>
        <v>579335.94038716704</v>
      </c>
      <c r="H7420" s="167">
        <f t="shared" si="1617"/>
        <v>271299.98899881309</v>
      </c>
      <c r="I7420" s="168">
        <f t="shared" si="1618"/>
        <v>850635.92938598013</v>
      </c>
      <c r="J7420" s="168">
        <f t="shared" si="1620"/>
        <v>770947.54261284764</v>
      </c>
      <c r="K7420" s="94"/>
      <c r="L7420" s="265">
        <f t="shared" si="1619"/>
        <v>324153.4165279938</v>
      </c>
      <c r="M7420" s="265">
        <f>$G7420*NonHospFrac+theModel!$H7420*NonHospFrac</f>
        <v>526482.51285798626</v>
      </c>
      <c r="N7420" s="266">
        <f t="shared" si="1621"/>
        <v>850635.92938598013</v>
      </c>
      <c r="O7420" s="158"/>
      <c r="P7420" s="265">
        <f t="shared" si="1622"/>
        <v>293786.41469119192</v>
      </c>
      <c r="Q7420" s="265">
        <f t="shared" si="1623"/>
        <v>526480.95260736719</v>
      </c>
      <c r="R7420" s="266">
        <f t="shared" si="1624"/>
        <v>820267.36729855905</v>
      </c>
    </row>
    <row r="7421" spans="1:18" x14ac:dyDescent="0.25">
      <c r="A7421" s="81">
        <v>7390</v>
      </c>
      <c r="B7421" s="93">
        <f t="shared" si="1613"/>
        <v>1.3709548134965757E-61</v>
      </c>
      <c r="C7421" s="178">
        <f t="shared" si="1614"/>
        <v>1.3678621755476037E-61</v>
      </c>
      <c r="D7421" s="165">
        <f t="shared" si="1615"/>
        <v>2.2558277767625785E-3</v>
      </c>
      <c r="E7421" s="166">
        <f t="shared" si="1625"/>
        <v>24.291375447755232</v>
      </c>
      <c r="F7421" s="167">
        <f t="shared" si="1626"/>
        <v>16.672823098051747</v>
      </c>
      <c r="G7421" s="167">
        <f t="shared" si="1616"/>
        <v>579414.33496638038</v>
      </c>
      <c r="H7421" s="167">
        <f t="shared" si="1617"/>
        <v>271299.98899881309</v>
      </c>
      <c r="I7421" s="168">
        <f t="shared" si="1618"/>
        <v>850714.32396519347</v>
      </c>
      <c r="J7421" s="168">
        <f t="shared" si="1620"/>
        <v>771005.54694467597</v>
      </c>
      <c r="K7421" s="94"/>
      <c r="L7421" s="265">
        <f t="shared" si="1619"/>
        <v>324183.29049617623</v>
      </c>
      <c r="M7421" s="265">
        <f>$G7421*NonHospFrac+theModel!$H7421*NonHospFrac</f>
        <v>526531.03346901725</v>
      </c>
      <c r="N7421" s="266">
        <f t="shared" si="1621"/>
        <v>850714.32396519347</v>
      </c>
      <c r="O7421" s="158"/>
      <c r="P7421" s="265">
        <f t="shared" si="1622"/>
        <v>293808.51850985986</v>
      </c>
      <c r="Q7421" s="265">
        <f t="shared" si="1623"/>
        <v>526529.47321839817</v>
      </c>
      <c r="R7421" s="266">
        <f t="shared" si="1624"/>
        <v>820337.99172825809</v>
      </c>
    </row>
    <row r="7422" spans="1:18" x14ac:dyDescent="0.25">
      <c r="A7422" s="81">
        <v>7391</v>
      </c>
      <c r="B7422" s="93">
        <f t="shared" si="1613"/>
        <v>1.3453447479497321E-61</v>
      </c>
      <c r="C7422" s="178">
        <f t="shared" si="1614"/>
        <v>1.3423098818979853E-61</v>
      </c>
      <c r="D7422" s="165">
        <f t="shared" si="1615"/>
        <v>2.2558277767625785E-3</v>
      </c>
      <c r="E7422" s="166">
        <f t="shared" si="1625"/>
        <v>24.291375447755232</v>
      </c>
      <c r="F7422" s="167">
        <f t="shared" si="1626"/>
        <v>16.675078925828508</v>
      </c>
      <c r="G7422" s="167">
        <f t="shared" si="1616"/>
        <v>579492.72954559373</v>
      </c>
      <c r="H7422" s="167">
        <f t="shared" si="1617"/>
        <v>271299.98899881309</v>
      </c>
      <c r="I7422" s="168">
        <f t="shared" si="1618"/>
        <v>850792.71854440682</v>
      </c>
      <c r="J7422" s="168">
        <f t="shared" si="1620"/>
        <v>771063.54891213356</v>
      </c>
      <c r="K7422" s="94"/>
      <c r="L7422" s="265">
        <f t="shared" si="1619"/>
        <v>324213.16446435859</v>
      </c>
      <c r="M7422" s="265">
        <f>$G7422*NonHospFrac+theModel!$H7422*NonHospFrac</f>
        <v>526579.55408004823</v>
      </c>
      <c r="N7422" s="266">
        <f t="shared" si="1621"/>
        <v>850792.71854440682</v>
      </c>
      <c r="O7422" s="158"/>
      <c r="P7422" s="265">
        <f t="shared" si="1622"/>
        <v>293830.62142753258</v>
      </c>
      <c r="Q7422" s="265">
        <f t="shared" si="1623"/>
        <v>526577.99382942915</v>
      </c>
      <c r="R7422" s="266">
        <f t="shared" si="1624"/>
        <v>820408.61525696167</v>
      </c>
    </row>
    <row r="7423" spans="1:18" x14ac:dyDescent="0.25">
      <c r="A7423" s="81">
        <v>7392</v>
      </c>
      <c r="B7423" s="93">
        <f t="shared" si="1613"/>
        <v>1.3202130901891696E-61</v>
      </c>
      <c r="C7423" s="178">
        <f t="shared" si="1614"/>
        <v>1.3172349168290753E-61</v>
      </c>
      <c r="D7423" s="165">
        <f t="shared" si="1615"/>
        <v>2.2558277767625785E-3</v>
      </c>
      <c r="E7423" s="166">
        <f t="shared" si="1625"/>
        <v>24.291375447755232</v>
      </c>
      <c r="F7423" s="167">
        <f t="shared" si="1626"/>
        <v>16.677334753605269</v>
      </c>
      <c r="G7423" s="167">
        <f t="shared" si="1616"/>
        <v>579571.12412480707</v>
      </c>
      <c r="H7423" s="167">
        <f t="shared" si="1617"/>
        <v>271299.98899881309</v>
      </c>
      <c r="I7423" s="168">
        <f t="shared" si="1618"/>
        <v>850871.11312362016</v>
      </c>
      <c r="J7423" s="168">
        <f t="shared" si="1620"/>
        <v>771121.54851531668</v>
      </c>
      <c r="K7423" s="94"/>
      <c r="L7423" s="265">
        <f t="shared" si="1619"/>
        <v>324243.03843254095</v>
      </c>
      <c r="M7423" s="265">
        <f>$G7423*NonHospFrac+theModel!$H7423*NonHospFrac</f>
        <v>526628.07469107909</v>
      </c>
      <c r="N7423" s="266">
        <f t="shared" si="1621"/>
        <v>850871.11312362005</v>
      </c>
      <c r="O7423" s="158"/>
      <c r="P7423" s="265">
        <f t="shared" si="1622"/>
        <v>293852.72344424686</v>
      </c>
      <c r="Q7423" s="265">
        <f t="shared" si="1623"/>
        <v>526626.51444046001</v>
      </c>
      <c r="R7423" s="266">
        <f t="shared" si="1624"/>
        <v>820479.23788470682</v>
      </c>
    </row>
    <row r="7424" spans="1:18" x14ac:dyDescent="0.25">
      <c r="A7424" s="81">
        <v>7393</v>
      </c>
      <c r="B7424" s="93">
        <f t="shared" si="1613"/>
        <v>1.2955509033375751E-61</v>
      </c>
      <c r="C7424" s="178">
        <f t="shared" si="1614"/>
        <v>1.2926283636236162E-61</v>
      </c>
      <c r="D7424" s="165">
        <f t="shared" si="1615"/>
        <v>2.2558277767625785E-3</v>
      </c>
      <c r="E7424" s="166">
        <f t="shared" si="1625"/>
        <v>24.291375447755232</v>
      </c>
      <c r="F7424" s="167">
        <f t="shared" si="1626"/>
        <v>16.67959058138203</v>
      </c>
      <c r="G7424" s="167">
        <f t="shared" si="1616"/>
        <v>579649.51870402042</v>
      </c>
      <c r="H7424" s="167">
        <f t="shared" si="1617"/>
        <v>271299.98899881309</v>
      </c>
      <c r="I7424" s="168">
        <f t="shared" si="1618"/>
        <v>850949.50770283351</v>
      </c>
      <c r="J7424" s="168">
        <f t="shared" si="1620"/>
        <v>771179.54575432185</v>
      </c>
      <c r="K7424" s="94"/>
      <c r="L7424" s="265">
        <f t="shared" si="1619"/>
        <v>324272.91240072338</v>
      </c>
      <c r="M7424" s="265">
        <f>$G7424*NonHospFrac+theModel!$H7424*NonHospFrac</f>
        <v>526676.59530211007</v>
      </c>
      <c r="N7424" s="266">
        <f t="shared" si="1621"/>
        <v>850949.50770283351</v>
      </c>
      <c r="O7424" s="158"/>
      <c r="P7424" s="265">
        <f t="shared" si="1622"/>
        <v>293874.8245600395</v>
      </c>
      <c r="Q7424" s="265">
        <f t="shared" si="1623"/>
        <v>526675.035051491</v>
      </c>
      <c r="R7424" s="266">
        <f t="shared" si="1624"/>
        <v>820549.85961153056</v>
      </c>
    </row>
    <row r="7425" spans="1:18" x14ac:dyDescent="0.25">
      <c r="A7425" s="81">
        <v>7394</v>
      </c>
      <c r="B7425" s="93">
        <f t="shared" si="1613"/>
        <v>1.2713494174629047E-61</v>
      </c>
      <c r="C7425" s="178">
        <f t="shared" si="1614"/>
        <v>1.268481472133021E-61</v>
      </c>
      <c r="D7425" s="165">
        <f t="shared" si="1615"/>
        <v>2.2558277767625785E-3</v>
      </c>
      <c r="E7425" s="166">
        <f t="shared" si="1625"/>
        <v>24.291375447755232</v>
      </c>
      <c r="F7425" s="167">
        <f t="shared" si="1626"/>
        <v>16.681846409158791</v>
      </c>
      <c r="G7425" s="167">
        <f t="shared" si="1616"/>
        <v>579727.91328323376</v>
      </c>
      <c r="H7425" s="167">
        <f t="shared" si="1617"/>
        <v>271299.98899881309</v>
      </c>
      <c r="I7425" s="168">
        <f t="shared" si="1618"/>
        <v>851027.90228204685</v>
      </c>
      <c r="J7425" s="168">
        <f t="shared" si="1620"/>
        <v>771237.54062924534</v>
      </c>
      <c r="K7425" s="94"/>
      <c r="L7425" s="265">
        <f t="shared" si="1619"/>
        <v>324302.7863689058</v>
      </c>
      <c r="M7425" s="265">
        <f>$G7425*NonHospFrac+theModel!$H7425*NonHospFrac</f>
        <v>526725.11591314105</v>
      </c>
      <c r="N7425" s="266">
        <f t="shared" si="1621"/>
        <v>851027.90228204685</v>
      </c>
      <c r="O7425" s="158"/>
      <c r="P7425" s="265">
        <f t="shared" si="1622"/>
        <v>293896.92477494711</v>
      </c>
      <c r="Q7425" s="265">
        <f t="shared" si="1623"/>
        <v>526723.55566252198</v>
      </c>
      <c r="R7425" s="266">
        <f t="shared" si="1624"/>
        <v>820620.48043746909</v>
      </c>
    </row>
    <row r="7426" spans="1:18" x14ac:dyDescent="0.25">
      <c r="A7426" s="81">
        <v>7395</v>
      </c>
      <c r="B7426" s="93">
        <f t="shared" si="1613"/>
        <v>1.2476000264591814E-61</v>
      </c>
      <c r="C7426" s="178">
        <f t="shared" si="1614"/>
        <v>1.2447856556652051E-61</v>
      </c>
      <c r="D7426" s="165">
        <f t="shared" si="1615"/>
        <v>2.2558277767625785E-3</v>
      </c>
      <c r="E7426" s="166">
        <f t="shared" si="1625"/>
        <v>24.291375447755232</v>
      </c>
      <c r="F7426" s="167">
        <f t="shared" si="1626"/>
        <v>16.684102236935551</v>
      </c>
      <c r="G7426" s="167">
        <f t="shared" si="1616"/>
        <v>579806.30786244711</v>
      </c>
      <c r="H7426" s="167">
        <f t="shared" si="1617"/>
        <v>271299.98899881309</v>
      </c>
      <c r="I7426" s="168">
        <f t="shared" si="1618"/>
        <v>851106.2968612602</v>
      </c>
      <c r="J7426" s="168">
        <f t="shared" si="1620"/>
        <v>771295.53314018354</v>
      </c>
      <c r="K7426" s="94"/>
      <c r="L7426" s="265">
        <f t="shared" si="1619"/>
        <v>324332.66033708816</v>
      </c>
      <c r="M7426" s="265">
        <f>$G7426*NonHospFrac+theModel!$H7426*NonHospFrac</f>
        <v>526773.63652417203</v>
      </c>
      <c r="N7426" s="266">
        <f t="shared" si="1621"/>
        <v>851106.2968612602</v>
      </c>
      <c r="O7426" s="158"/>
      <c r="P7426" s="265">
        <f t="shared" si="1622"/>
        <v>293919.02408900642</v>
      </c>
      <c r="Q7426" s="265">
        <f t="shared" si="1623"/>
        <v>526772.07627355296</v>
      </c>
      <c r="R7426" s="266">
        <f t="shared" si="1624"/>
        <v>820691.10036255931</v>
      </c>
    </row>
    <row r="7427" spans="1:18" x14ac:dyDescent="0.25">
      <c r="A7427" s="81">
        <v>7396</v>
      </c>
      <c r="B7427" s="93">
        <f t="shared" si="1613"/>
        <v>1.224294284986727E-61</v>
      </c>
      <c r="C7427" s="178">
        <f t="shared" si="1614"/>
        <v>1.2215324879317223E-61</v>
      </c>
      <c r="D7427" s="165">
        <f t="shared" si="1615"/>
        <v>2.2558277767625785E-3</v>
      </c>
      <c r="E7427" s="166">
        <f t="shared" si="1625"/>
        <v>24.291375447755232</v>
      </c>
      <c r="F7427" s="167">
        <f t="shared" si="1626"/>
        <v>16.686358064712312</v>
      </c>
      <c r="G7427" s="167">
        <f t="shared" si="1616"/>
        <v>579884.70244166057</v>
      </c>
      <c r="H7427" s="167">
        <f t="shared" si="1617"/>
        <v>271299.98899881309</v>
      </c>
      <c r="I7427" s="168">
        <f t="shared" si="1618"/>
        <v>851184.69144047366</v>
      </c>
      <c r="J7427" s="168">
        <f t="shared" si="1620"/>
        <v>771353.52328723297</v>
      </c>
      <c r="K7427" s="94"/>
      <c r="L7427" s="265">
        <f t="shared" si="1619"/>
        <v>324362.53430527064</v>
      </c>
      <c r="M7427" s="265">
        <f>$G7427*NonHospFrac+theModel!$H7427*NonHospFrac</f>
        <v>526822.15713520302</v>
      </c>
      <c r="N7427" s="266">
        <f t="shared" si="1621"/>
        <v>851184.69144047366</v>
      </c>
      <c r="O7427" s="158"/>
      <c r="P7427" s="265">
        <f t="shared" si="1622"/>
        <v>293941.12250225426</v>
      </c>
      <c r="Q7427" s="265">
        <f t="shared" si="1623"/>
        <v>526820.59688458394</v>
      </c>
      <c r="R7427" s="266">
        <f t="shared" si="1624"/>
        <v>820761.71938683814</v>
      </c>
    </row>
    <row r="7428" spans="1:18" x14ac:dyDescent="0.25">
      <c r="A7428" s="81">
        <v>7397</v>
      </c>
      <c r="B7428" s="93">
        <f t="shared" si="1613"/>
        <v>1.2014239054684398E-61</v>
      </c>
      <c r="C7428" s="178">
        <f t="shared" si="1614"/>
        <v>1.1987137000508175E-61</v>
      </c>
      <c r="D7428" s="165">
        <f t="shared" si="1615"/>
        <v>2.2558277767625785E-3</v>
      </c>
      <c r="E7428" s="166">
        <f t="shared" si="1625"/>
        <v>24.291375447755232</v>
      </c>
      <c r="F7428" s="167">
        <f t="shared" si="1626"/>
        <v>16.688613892489073</v>
      </c>
      <c r="G7428" s="167">
        <f t="shared" si="1616"/>
        <v>579963.09702087392</v>
      </c>
      <c r="H7428" s="167">
        <f t="shared" si="1617"/>
        <v>271299.98899881309</v>
      </c>
      <c r="I7428" s="168">
        <f t="shared" si="1618"/>
        <v>851263.08601968701</v>
      </c>
      <c r="J7428" s="168">
        <f t="shared" si="1620"/>
        <v>771411.51107048977</v>
      </c>
      <c r="K7428" s="94"/>
      <c r="L7428" s="265">
        <f t="shared" si="1619"/>
        <v>324392.40827345301</v>
      </c>
      <c r="M7428" s="265">
        <f>$G7428*NonHospFrac+theModel!$H7428*NonHospFrac</f>
        <v>526870.677746234</v>
      </c>
      <c r="N7428" s="266">
        <f t="shared" si="1621"/>
        <v>851263.08601968701</v>
      </c>
      <c r="O7428" s="158"/>
      <c r="P7428" s="265">
        <f t="shared" si="1622"/>
        <v>293963.22001472721</v>
      </c>
      <c r="Q7428" s="265">
        <f t="shared" si="1623"/>
        <v>526869.11749561492</v>
      </c>
      <c r="R7428" s="266">
        <f t="shared" si="1624"/>
        <v>820832.33751034213</v>
      </c>
    </row>
    <row r="7429" spans="1:18" x14ac:dyDescent="0.25">
      <c r="A7429" s="81">
        <v>7398</v>
      </c>
      <c r="B7429" s="93">
        <f t="shared" si="1613"/>
        <v>1.1789807551431044E-61</v>
      </c>
      <c r="C7429" s="178">
        <f t="shared" si="1614"/>
        <v>1.176321177607384E-61</v>
      </c>
      <c r="D7429" s="165">
        <f t="shared" si="1615"/>
        <v>2.2558277767625785E-3</v>
      </c>
      <c r="E7429" s="166">
        <f t="shared" si="1625"/>
        <v>24.291375447755232</v>
      </c>
      <c r="F7429" s="167">
        <f t="shared" si="1626"/>
        <v>16.690869720265834</v>
      </c>
      <c r="G7429" s="167">
        <f t="shared" si="1616"/>
        <v>580041.49160008726</v>
      </c>
      <c r="H7429" s="167">
        <f t="shared" si="1617"/>
        <v>271299.98899881309</v>
      </c>
      <c r="I7429" s="168">
        <f t="shared" si="1618"/>
        <v>851341.48059890035</v>
      </c>
      <c r="J7429" s="168">
        <f t="shared" si="1620"/>
        <v>771469.49649005034</v>
      </c>
      <c r="K7429" s="94"/>
      <c r="L7429" s="265">
        <f t="shared" si="1619"/>
        <v>324422.28224163537</v>
      </c>
      <c r="M7429" s="265">
        <f>$G7429*NonHospFrac+theModel!$H7429*NonHospFrac</f>
        <v>526919.19835726486</v>
      </c>
      <c r="N7429" s="266">
        <f t="shared" si="1621"/>
        <v>851341.48059890023</v>
      </c>
      <c r="O7429" s="158"/>
      <c r="P7429" s="265">
        <f t="shared" si="1622"/>
        <v>293985.31662646204</v>
      </c>
      <c r="Q7429" s="265">
        <f t="shared" si="1623"/>
        <v>526917.63810664578</v>
      </c>
      <c r="R7429" s="266">
        <f t="shared" si="1624"/>
        <v>820902.95473310782</v>
      </c>
    </row>
    <row r="7430" spans="1:18" x14ac:dyDescent="0.25">
      <c r="A7430" s="81">
        <v>7399</v>
      </c>
      <c r="B7430" s="93">
        <f t="shared" si="1613"/>
        <v>1.1569568531731856E-61</v>
      </c>
      <c r="C7430" s="178">
        <f t="shared" si="1614"/>
        <v>1.1543469577672818E-61</v>
      </c>
      <c r="D7430" s="165">
        <f t="shared" si="1615"/>
        <v>2.2558277767625785E-3</v>
      </c>
      <c r="E7430" s="166">
        <f t="shared" si="1625"/>
        <v>24.291375447755232</v>
      </c>
      <c r="F7430" s="167">
        <f t="shared" si="1626"/>
        <v>16.693125548042595</v>
      </c>
      <c r="G7430" s="167">
        <f t="shared" si="1616"/>
        <v>580119.88617930061</v>
      </c>
      <c r="H7430" s="167">
        <f t="shared" si="1617"/>
        <v>271299.98899881309</v>
      </c>
      <c r="I7430" s="168">
        <f t="shared" si="1618"/>
        <v>851419.8751781137</v>
      </c>
      <c r="J7430" s="168">
        <f t="shared" si="1620"/>
        <v>771527.47954601108</v>
      </c>
      <c r="K7430" s="94"/>
      <c r="L7430" s="265">
        <f t="shared" si="1619"/>
        <v>324452.15620981785</v>
      </c>
      <c r="M7430" s="265">
        <f>$G7430*NonHospFrac+theModel!$H7430*NonHospFrac</f>
        <v>526967.71896829584</v>
      </c>
      <c r="N7430" s="266">
        <f t="shared" si="1621"/>
        <v>851419.8751781137</v>
      </c>
      <c r="O7430" s="158"/>
      <c r="P7430" s="265">
        <f t="shared" si="1622"/>
        <v>294007.4123374956</v>
      </c>
      <c r="Q7430" s="265">
        <f t="shared" si="1623"/>
        <v>526966.15871767676</v>
      </c>
      <c r="R7430" s="266">
        <f t="shared" si="1624"/>
        <v>820973.57105517236</v>
      </c>
    </row>
    <row r="7431" spans="1:18" x14ac:dyDescent="0.25">
      <c r="A7431" s="81">
        <v>7400</v>
      </c>
      <c r="B7431" s="93">
        <f t="shared" si="1613"/>
        <v>1.1353443678068582E-61</v>
      </c>
      <c r="C7431" s="178">
        <f t="shared" si="1614"/>
        <v>1.1327832264457685E-61</v>
      </c>
      <c r="D7431" s="165">
        <f t="shared" si="1615"/>
        <v>2.2558277767625785E-3</v>
      </c>
      <c r="E7431" s="166">
        <f t="shared" si="1625"/>
        <v>24.291375447755232</v>
      </c>
      <c r="F7431" s="167">
        <f t="shared" si="1626"/>
        <v>16.695381375819355</v>
      </c>
      <c r="G7431" s="167">
        <f t="shared" si="1616"/>
        <v>580198.28075851395</v>
      </c>
      <c r="H7431" s="167">
        <f t="shared" si="1617"/>
        <v>271299.98899881309</v>
      </c>
      <c r="I7431" s="168">
        <f t="shared" si="1618"/>
        <v>851498.26975732704</v>
      </c>
      <c r="J7431" s="168">
        <f t="shared" si="1620"/>
        <v>771585.46023846825</v>
      </c>
      <c r="K7431" s="94"/>
      <c r="L7431" s="265">
        <f t="shared" si="1619"/>
        <v>324482.03017800022</v>
      </c>
      <c r="M7431" s="265">
        <f>$G7431*NonHospFrac+theModel!$H7431*NonHospFrac</f>
        <v>527016.23957932682</v>
      </c>
      <c r="N7431" s="266">
        <f t="shared" si="1621"/>
        <v>851498.26975732704</v>
      </c>
      <c r="O7431" s="158"/>
      <c r="P7431" s="265">
        <f t="shared" si="1622"/>
        <v>294029.50714786438</v>
      </c>
      <c r="Q7431" s="265">
        <f t="shared" si="1623"/>
        <v>527014.67932870775</v>
      </c>
      <c r="R7431" s="266">
        <f t="shared" si="1624"/>
        <v>821044.18647657218</v>
      </c>
    </row>
    <row r="7432" spans="1:18" x14ac:dyDescent="0.25">
      <c r="A7432" s="81">
        <v>7401</v>
      </c>
      <c r="B7432" s="93">
        <f t="shared" si="1613"/>
        <v>1.1141356135930177E-61</v>
      </c>
      <c r="C7432" s="178">
        <f t="shared" si="1614"/>
        <v>1.1116223155287942E-61</v>
      </c>
      <c r="D7432" s="165">
        <f t="shared" si="1615"/>
        <v>2.2558277767625785E-3</v>
      </c>
      <c r="E7432" s="166">
        <f t="shared" si="1625"/>
        <v>24.291375447755232</v>
      </c>
      <c r="F7432" s="167">
        <f t="shared" si="1626"/>
        <v>16.697637203596116</v>
      </c>
      <c r="G7432" s="167">
        <f t="shared" si="1616"/>
        <v>580276.6753377273</v>
      </c>
      <c r="H7432" s="167">
        <f t="shared" si="1617"/>
        <v>271299.98899881309</v>
      </c>
      <c r="I7432" s="168">
        <f t="shared" si="1618"/>
        <v>851576.66433654039</v>
      </c>
      <c r="J7432" s="168">
        <f t="shared" si="1620"/>
        <v>771643.43856751826</v>
      </c>
      <c r="K7432" s="94"/>
      <c r="L7432" s="265">
        <f t="shared" si="1619"/>
        <v>324511.90414618258</v>
      </c>
      <c r="M7432" s="265">
        <f>$G7432*NonHospFrac+theModel!$H7432*NonHospFrac</f>
        <v>527064.7601903578</v>
      </c>
      <c r="N7432" s="266">
        <f t="shared" si="1621"/>
        <v>851576.66433654039</v>
      </c>
      <c r="O7432" s="158"/>
      <c r="P7432" s="265">
        <f t="shared" si="1622"/>
        <v>294051.60105760518</v>
      </c>
      <c r="Q7432" s="265">
        <f t="shared" si="1623"/>
        <v>527063.19993973873</v>
      </c>
      <c r="R7432" s="266">
        <f t="shared" si="1624"/>
        <v>821114.80099734385</v>
      </c>
    </row>
    <row r="7433" spans="1:18" x14ac:dyDescent="0.25">
      <c r="A7433" s="81">
        <v>7402</v>
      </c>
      <c r="B7433" s="93">
        <f t="shared" si="1613"/>
        <v>1.0933230486483172E-61</v>
      </c>
      <c r="C7433" s="178">
        <f t="shared" si="1614"/>
        <v>1.0908567001462015E-61</v>
      </c>
      <c r="D7433" s="165">
        <f t="shared" si="1615"/>
        <v>2.2558277767625785E-3</v>
      </c>
      <c r="E7433" s="166">
        <f t="shared" si="1625"/>
        <v>24.291375447755232</v>
      </c>
      <c r="F7433" s="167">
        <f t="shared" si="1626"/>
        <v>16.699893031372877</v>
      </c>
      <c r="G7433" s="167">
        <f t="shared" si="1616"/>
        <v>580355.06991694064</v>
      </c>
      <c r="H7433" s="167">
        <f t="shared" si="1617"/>
        <v>271299.98899881309</v>
      </c>
      <c r="I7433" s="168">
        <f t="shared" si="1618"/>
        <v>851655.05891575373</v>
      </c>
      <c r="J7433" s="168">
        <f t="shared" si="1620"/>
        <v>771701.41453325748</v>
      </c>
      <c r="K7433" s="94"/>
      <c r="L7433" s="265">
        <f t="shared" si="1619"/>
        <v>324541.77811436501</v>
      </c>
      <c r="M7433" s="265">
        <f>$G7433*NonHospFrac+theModel!$H7433*NonHospFrac</f>
        <v>527113.28080138867</v>
      </c>
      <c r="N7433" s="266">
        <f t="shared" si="1621"/>
        <v>851655.05891575362</v>
      </c>
      <c r="O7433" s="158"/>
      <c r="P7433" s="265">
        <f t="shared" si="1622"/>
        <v>294073.69406675478</v>
      </c>
      <c r="Q7433" s="265">
        <f t="shared" si="1623"/>
        <v>527111.72055076959</v>
      </c>
      <c r="R7433" s="266">
        <f t="shared" si="1624"/>
        <v>821185.41461752437</v>
      </c>
    </row>
    <row r="7434" spans="1:18" x14ac:dyDescent="0.25">
      <c r="A7434" s="81">
        <v>7403</v>
      </c>
      <c r="B7434" s="93">
        <f t="shared" si="1613"/>
        <v>1.0728992719752529E-61</v>
      </c>
      <c r="C7434" s="178">
        <f t="shared" si="1614"/>
        <v>1.0704789959958627E-61</v>
      </c>
      <c r="D7434" s="165">
        <f t="shared" si="1615"/>
        <v>2.2558277767625785E-3</v>
      </c>
      <c r="E7434" s="166">
        <f t="shared" si="1625"/>
        <v>24.291375447755232</v>
      </c>
      <c r="F7434" s="167">
        <f t="shared" si="1626"/>
        <v>16.702148859149638</v>
      </c>
      <c r="G7434" s="167">
        <f t="shared" si="1616"/>
        <v>580433.46449615399</v>
      </c>
      <c r="H7434" s="167">
        <f t="shared" si="1617"/>
        <v>271299.98899881309</v>
      </c>
      <c r="I7434" s="168">
        <f t="shared" si="1618"/>
        <v>851733.45349496708</v>
      </c>
      <c r="J7434" s="168">
        <f t="shared" si="1620"/>
        <v>771759.38813578221</v>
      </c>
      <c r="K7434" s="94"/>
      <c r="L7434" s="265">
        <f t="shared" si="1619"/>
        <v>324571.65208254743</v>
      </c>
      <c r="M7434" s="265">
        <f>$G7434*NonHospFrac+theModel!$H7434*NonHospFrac</f>
        <v>527161.80141241965</v>
      </c>
      <c r="N7434" s="266">
        <f t="shared" si="1621"/>
        <v>851733.45349496708</v>
      </c>
      <c r="O7434" s="158"/>
      <c r="P7434" s="265">
        <f t="shared" si="1622"/>
        <v>294095.78617534979</v>
      </c>
      <c r="Q7434" s="265">
        <f t="shared" si="1623"/>
        <v>527160.24116180057</v>
      </c>
      <c r="R7434" s="266">
        <f t="shared" si="1624"/>
        <v>821256.02733715042</v>
      </c>
    </row>
    <row r="7435" spans="1:18" x14ac:dyDescent="0.25">
      <c r="A7435" s="81">
        <v>7404</v>
      </c>
      <c r="B7435" s="93">
        <f t="shared" si="1613"/>
        <v>1.0528570208303541E-61</v>
      </c>
      <c r="C7435" s="178">
        <f t="shared" si="1614"/>
        <v>1.0504819567178055E-61</v>
      </c>
      <c r="D7435" s="165">
        <f t="shared" si="1615"/>
        <v>2.2558277767625785E-3</v>
      </c>
      <c r="E7435" s="166">
        <f t="shared" si="1625"/>
        <v>24.291375447755232</v>
      </c>
      <c r="F7435" s="167">
        <f t="shared" si="1626"/>
        <v>16.704404686926399</v>
      </c>
      <c r="G7435" s="167">
        <f t="shared" si="1616"/>
        <v>580511.85907536745</v>
      </c>
      <c r="H7435" s="167">
        <f t="shared" si="1617"/>
        <v>271299.98899881309</v>
      </c>
      <c r="I7435" s="168">
        <f t="shared" si="1618"/>
        <v>851811.84807418054</v>
      </c>
      <c r="J7435" s="168">
        <f t="shared" si="1620"/>
        <v>771817.35937518883</v>
      </c>
      <c r="K7435" s="94"/>
      <c r="L7435" s="265">
        <f t="shared" si="1619"/>
        <v>324601.52605072985</v>
      </c>
      <c r="M7435" s="265">
        <f>$G7435*NonHospFrac+theModel!$H7435*NonHospFrac</f>
        <v>527210.32202345063</v>
      </c>
      <c r="N7435" s="266">
        <f t="shared" si="1621"/>
        <v>851811.84807418054</v>
      </c>
      <c r="O7435" s="158"/>
      <c r="P7435" s="265">
        <f t="shared" si="1622"/>
        <v>294117.877383427</v>
      </c>
      <c r="Q7435" s="265">
        <f t="shared" si="1623"/>
        <v>527208.76177283155</v>
      </c>
      <c r="R7435" s="266">
        <f t="shared" si="1624"/>
        <v>821326.63915625855</v>
      </c>
    </row>
    <row r="7436" spans="1:18" x14ac:dyDescent="0.25">
      <c r="A7436" s="81">
        <v>7405</v>
      </c>
      <c r="B7436" s="93">
        <f t="shared" si="1613"/>
        <v>1.0331891681415339E-61</v>
      </c>
      <c r="C7436" s="178">
        <f t="shared" si="1614"/>
        <v>1.03085847131739E-61</v>
      </c>
      <c r="D7436" s="165">
        <f t="shared" si="1615"/>
        <v>2.2558277767625785E-3</v>
      </c>
      <c r="E7436" s="166">
        <f t="shared" si="1625"/>
        <v>24.291375447755232</v>
      </c>
      <c r="F7436" s="167">
        <f t="shared" si="1626"/>
        <v>16.706660514703159</v>
      </c>
      <c r="G7436" s="167">
        <f t="shared" si="1616"/>
        <v>580590.2536545808</v>
      </c>
      <c r="H7436" s="167">
        <f t="shared" si="1617"/>
        <v>271299.98899881309</v>
      </c>
      <c r="I7436" s="168">
        <f t="shared" si="1618"/>
        <v>851890.24265339389</v>
      </c>
      <c r="J7436" s="168">
        <f t="shared" si="1620"/>
        <v>771875.32825157349</v>
      </c>
      <c r="K7436" s="94"/>
      <c r="L7436" s="265">
        <f t="shared" si="1619"/>
        <v>324631.40001891227</v>
      </c>
      <c r="M7436" s="265">
        <f>$G7436*NonHospFrac+theModel!$H7436*NonHospFrac</f>
        <v>527258.84263448161</v>
      </c>
      <c r="N7436" s="266">
        <f t="shared" si="1621"/>
        <v>851890.24265339389</v>
      </c>
      <c r="O7436" s="158"/>
      <c r="P7436" s="265">
        <f t="shared" si="1622"/>
        <v>294139.96769102308</v>
      </c>
      <c r="Q7436" s="265">
        <f t="shared" si="1623"/>
        <v>527257.28238386253</v>
      </c>
      <c r="R7436" s="266">
        <f t="shared" si="1624"/>
        <v>821397.25007488555</v>
      </c>
    </row>
    <row r="7437" spans="1:18" x14ac:dyDescent="0.25">
      <c r="A7437" s="81">
        <v>7406</v>
      </c>
      <c r="B7437" s="93">
        <f t="shared" si="1613"/>
        <v>1.0138887199736846E-61</v>
      </c>
      <c r="C7437" s="178">
        <f t="shared" si="1614"/>
        <v>1.0116015616366217E-61</v>
      </c>
      <c r="D7437" s="165">
        <f t="shared" si="1615"/>
        <v>2.2558277767625785E-3</v>
      </c>
      <c r="E7437" s="166">
        <f t="shared" si="1625"/>
        <v>24.291375447755232</v>
      </c>
      <c r="F7437" s="167">
        <f t="shared" si="1626"/>
        <v>16.70891634247992</v>
      </c>
      <c r="G7437" s="167">
        <f t="shared" si="1616"/>
        <v>580668.64823379414</v>
      </c>
      <c r="H7437" s="167">
        <f t="shared" si="1617"/>
        <v>271299.98899881309</v>
      </c>
      <c r="I7437" s="168">
        <f t="shared" si="1618"/>
        <v>851968.63723260723</v>
      </c>
      <c r="J7437" s="168">
        <f t="shared" si="1620"/>
        <v>771933.29476503271</v>
      </c>
      <c r="K7437" s="94"/>
      <c r="L7437" s="265">
        <f t="shared" si="1619"/>
        <v>324661.27398709464</v>
      </c>
      <c r="M7437" s="265">
        <f>$G7437*NonHospFrac+theModel!$H7437*NonHospFrac</f>
        <v>527307.36324551259</v>
      </c>
      <c r="N7437" s="266">
        <f t="shared" si="1621"/>
        <v>851968.63723260723</v>
      </c>
      <c r="O7437" s="158"/>
      <c r="P7437" s="265">
        <f t="shared" si="1622"/>
        <v>294162.0570981747</v>
      </c>
      <c r="Q7437" s="265">
        <f t="shared" si="1623"/>
        <v>527305.80299489351</v>
      </c>
      <c r="R7437" s="266">
        <f t="shared" si="1624"/>
        <v>821467.86009306822</v>
      </c>
    </row>
    <row r="7438" spans="1:18" x14ac:dyDescent="0.25">
      <c r="A7438" s="81">
        <v>7407</v>
      </c>
      <c r="B7438" s="93">
        <f t="shared" si="1613"/>
        <v>9.9494881304161887E-62</v>
      </c>
      <c r="C7438" s="178">
        <f t="shared" si="1614"/>
        <v>9.9270437987270265E-62</v>
      </c>
      <c r="D7438" s="165">
        <f t="shared" si="1615"/>
        <v>2.2558277767625785E-3</v>
      </c>
      <c r="E7438" s="166">
        <f t="shared" si="1625"/>
        <v>24.291375447755232</v>
      </c>
      <c r="F7438" s="167">
        <f t="shared" si="1626"/>
        <v>16.711172170256681</v>
      </c>
      <c r="G7438" s="167">
        <f t="shared" si="1616"/>
        <v>580747.04281300749</v>
      </c>
      <c r="H7438" s="167">
        <f t="shared" si="1617"/>
        <v>271299.98899881309</v>
      </c>
      <c r="I7438" s="168">
        <f t="shared" si="1618"/>
        <v>852047.03181182058</v>
      </c>
      <c r="J7438" s="168">
        <f t="shared" si="1620"/>
        <v>771991.25891566265</v>
      </c>
      <c r="K7438" s="94"/>
      <c r="L7438" s="265">
        <f t="shared" si="1619"/>
        <v>324691.147955277</v>
      </c>
      <c r="M7438" s="265">
        <f>$G7438*NonHospFrac+theModel!$H7438*NonHospFrac</f>
        <v>527355.88385654346</v>
      </c>
      <c r="N7438" s="266">
        <f t="shared" si="1621"/>
        <v>852047.03181182046</v>
      </c>
      <c r="O7438" s="158"/>
      <c r="P7438" s="265">
        <f t="shared" si="1622"/>
        <v>294184.14560491859</v>
      </c>
      <c r="Q7438" s="265">
        <f t="shared" si="1623"/>
        <v>527354.32360592438</v>
      </c>
      <c r="R7438" s="266">
        <f t="shared" si="1624"/>
        <v>821538.46921084297</v>
      </c>
    </row>
    <row r="7439" spans="1:18" x14ac:dyDescent="0.25">
      <c r="A7439" s="81">
        <v>7408</v>
      </c>
      <c r="B7439" s="93">
        <f t="shared" si="1613"/>
        <v>9.7636271226946856E-62</v>
      </c>
      <c r="C7439" s="178">
        <f t="shared" si="1614"/>
        <v>9.7416020614293578E-62</v>
      </c>
      <c r="D7439" s="165">
        <f t="shared" si="1615"/>
        <v>2.2558277767625785E-3</v>
      </c>
      <c r="E7439" s="166">
        <f t="shared" si="1625"/>
        <v>24.291375447755232</v>
      </c>
      <c r="F7439" s="167">
        <f t="shared" si="1626"/>
        <v>16.713427998033442</v>
      </c>
      <c r="G7439" s="167">
        <f t="shared" si="1616"/>
        <v>580825.43739222083</v>
      </c>
      <c r="H7439" s="167">
        <f t="shared" si="1617"/>
        <v>271299.98899881309</v>
      </c>
      <c r="I7439" s="168">
        <f t="shared" si="1618"/>
        <v>852125.42639103392</v>
      </c>
      <c r="J7439" s="168">
        <f t="shared" si="1620"/>
        <v>772049.22070355969</v>
      </c>
      <c r="K7439" s="94"/>
      <c r="L7439" s="265">
        <f t="shared" si="1619"/>
        <v>324721.02192345943</v>
      </c>
      <c r="M7439" s="265">
        <f>$G7439*NonHospFrac+theModel!$H7439*NonHospFrac</f>
        <v>527404.40446757444</v>
      </c>
      <c r="N7439" s="266">
        <f t="shared" si="1621"/>
        <v>852125.42639103392</v>
      </c>
      <c r="O7439" s="158"/>
      <c r="P7439" s="265">
        <f t="shared" si="1622"/>
        <v>294206.23321129149</v>
      </c>
      <c r="Q7439" s="265">
        <f t="shared" si="1623"/>
        <v>527402.84421695536</v>
      </c>
      <c r="R7439" s="266">
        <f t="shared" si="1624"/>
        <v>821609.07742824685</v>
      </c>
    </row>
    <row r="7440" spans="1:18" x14ac:dyDescent="0.25">
      <c r="A7440" s="81">
        <v>7409</v>
      </c>
      <c r="B7440" s="93">
        <f t="shared" si="1613"/>
        <v>9.5812380839567549E-62</v>
      </c>
      <c r="C7440" s="178">
        <f t="shared" si="1614"/>
        <v>9.5596244609511889E-62</v>
      </c>
      <c r="D7440" s="165">
        <f t="shared" si="1615"/>
        <v>2.2558277767625785E-3</v>
      </c>
      <c r="E7440" s="166">
        <f t="shared" si="1625"/>
        <v>24.291375447755232</v>
      </c>
      <c r="F7440" s="167">
        <f t="shared" si="1626"/>
        <v>16.715683825810203</v>
      </c>
      <c r="G7440" s="167">
        <f t="shared" si="1616"/>
        <v>580903.83197143418</v>
      </c>
      <c r="H7440" s="167">
        <f t="shared" si="1617"/>
        <v>271299.98899881309</v>
      </c>
      <c r="I7440" s="168">
        <f t="shared" si="1618"/>
        <v>852203.82097024727</v>
      </c>
      <c r="J7440" s="168">
        <f t="shared" si="1620"/>
        <v>772107.18012882024</v>
      </c>
      <c r="K7440" s="94"/>
      <c r="L7440" s="265">
        <f t="shared" si="1619"/>
        <v>324750.89589164185</v>
      </c>
      <c r="M7440" s="265">
        <f>$G7440*NonHospFrac+theModel!$H7440*NonHospFrac</f>
        <v>527452.92507860542</v>
      </c>
      <c r="N7440" s="266">
        <f t="shared" si="1621"/>
        <v>852203.82097024727</v>
      </c>
      <c r="O7440" s="158"/>
      <c r="P7440" s="265">
        <f t="shared" si="1622"/>
        <v>294228.31991733005</v>
      </c>
      <c r="Q7440" s="265">
        <f t="shared" si="1623"/>
        <v>527451.36482798634</v>
      </c>
      <c r="R7440" s="266">
        <f t="shared" si="1624"/>
        <v>821679.68474531639</v>
      </c>
    </row>
    <row r="7441" spans="1:18" x14ac:dyDescent="0.25">
      <c r="A7441" s="81">
        <v>7410</v>
      </c>
      <c r="B7441" s="93">
        <f t="shared" si="1613"/>
        <v>9.4022561562272354E-62</v>
      </c>
      <c r="C7441" s="178">
        <f t="shared" si="1614"/>
        <v>9.3810462856257804E-62</v>
      </c>
      <c r="D7441" s="165">
        <f t="shared" si="1615"/>
        <v>2.2558277767625785E-3</v>
      </c>
      <c r="E7441" s="166">
        <f t="shared" si="1625"/>
        <v>24.291375447755232</v>
      </c>
      <c r="F7441" s="167">
        <f t="shared" si="1626"/>
        <v>16.717939653586964</v>
      </c>
      <c r="G7441" s="167">
        <f t="shared" si="1616"/>
        <v>580982.22655064752</v>
      </c>
      <c r="H7441" s="167">
        <f t="shared" si="1617"/>
        <v>271299.98899881309</v>
      </c>
      <c r="I7441" s="168">
        <f t="shared" si="1618"/>
        <v>852282.21554946061</v>
      </c>
      <c r="J7441" s="168">
        <f t="shared" si="1620"/>
        <v>772165.13719154045</v>
      </c>
      <c r="K7441" s="94"/>
      <c r="L7441" s="265">
        <f t="shared" si="1619"/>
        <v>324780.76985982421</v>
      </c>
      <c r="M7441" s="265">
        <f>$G7441*NonHospFrac+theModel!$H7441*NonHospFrac</f>
        <v>527501.4456896364</v>
      </c>
      <c r="N7441" s="266">
        <f t="shared" si="1621"/>
        <v>852282.21554946061</v>
      </c>
      <c r="O7441" s="158"/>
      <c r="P7441" s="265">
        <f t="shared" si="1622"/>
        <v>294250.40572307096</v>
      </c>
      <c r="Q7441" s="265">
        <f t="shared" si="1623"/>
        <v>527499.88543901732</v>
      </c>
      <c r="R7441" s="266">
        <f t="shared" si="1624"/>
        <v>821750.29116208828</v>
      </c>
    </row>
    <row r="7442" spans="1:18" x14ac:dyDescent="0.25">
      <c r="A7442" s="81">
        <v>7411</v>
      </c>
      <c r="B7442" s="93">
        <f t="shared" si="1613"/>
        <v>9.2266176931077251E-62</v>
      </c>
      <c r="C7442" s="178">
        <f t="shared" si="1614"/>
        <v>9.2058040326300427E-62</v>
      </c>
      <c r="D7442" s="165">
        <f t="shared" si="1615"/>
        <v>2.2558277767625785E-3</v>
      </c>
      <c r="E7442" s="166">
        <f t="shared" si="1625"/>
        <v>24.291375447755232</v>
      </c>
      <c r="F7442" s="167">
        <f t="shared" si="1626"/>
        <v>16.720195481363724</v>
      </c>
      <c r="G7442" s="167">
        <f t="shared" si="1616"/>
        <v>581060.62112986087</v>
      </c>
      <c r="H7442" s="167">
        <f t="shared" si="1617"/>
        <v>271299.98899881309</v>
      </c>
      <c r="I7442" s="168">
        <f t="shared" si="1618"/>
        <v>852360.61012867396</v>
      </c>
      <c r="J7442" s="168">
        <f t="shared" si="1620"/>
        <v>772223.0918918167</v>
      </c>
      <c r="K7442" s="94"/>
      <c r="L7442" s="265">
        <f t="shared" si="1619"/>
        <v>324810.64382800658</v>
      </c>
      <c r="M7442" s="265">
        <f>$G7442*NonHospFrac+theModel!$H7442*NonHospFrac</f>
        <v>527549.96630066726</v>
      </c>
      <c r="N7442" s="266">
        <f t="shared" si="1621"/>
        <v>852360.61012867384</v>
      </c>
      <c r="O7442" s="158"/>
      <c r="P7442" s="265">
        <f t="shared" si="1622"/>
        <v>294272.49062855094</v>
      </c>
      <c r="Q7442" s="265">
        <f t="shared" si="1623"/>
        <v>527548.40605004819</v>
      </c>
      <c r="R7442" s="266">
        <f t="shared" si="1624"/>
        <v>821820.89667859906</v>
      </c>
    </row>
    <row r="7443" spans="1:18" x14ac:dyDescent="0.25">
      <c r="A7443" s="81">
        <v>7412</v>
      </c>
      <c r="B7443" s="93">
        <f t="shared" si="1613"/>
        <v>9.0542602371437742E-62</v>
      </c>
      <c r="C7443" s="178">
        <f t="shared" si="1614"/>
        <v>9.0338353854027882E-62</v>
      </c>
      <c r="D7443" s="165">
        <f t="shared" si="1615"/>
        <v>2.2558277767625785E-3</v>
      </c>
      <c r="E7443" s="166">
        <f t="shared" si="1625"/>
        <v>24.291375447755232</v>
      </c>
      <c r="F7443" s="167">
        <f t="shared" si="1626"/>
        <v>16.722451309140485</v>
      </c>
      <c r="G7443" s="167">
        <f t="shared" si="1616"/>
        <v>581139.01570907421</v>
      </c>
      <c r="H7443" s="167">
        <f t="shared" si="1617"/>
        <v>271299.98899881309</v>
      </c>
      <c r="I7443" s="168">
        <f t="shared" si="1618"/>
        <v>852439.0047078873</v>
      </c>
      <c r="J7443" s="168">
        <f t="shared" si="1620"/>
        <v>772281.04422974528</v>
      </c>
      <c r="K7443" s="94"/>
      <c r="L7443" s="265">
        <f t="shared" si="1619"/>
        <v>324840.51779618906</v>
      </c>
      <c r="M7443" s="265">
        <f>$G7443*NonHospFrac+theModel!$H7443*NonHospFrac</f>
        <v>527598.48691169824</v>
      </c>
      <c r="N7443" s="266">
        <f t="shared" si="1621"/>
        <v>852439.0047078873</v>
      </c>
      <c r="O7443" s="158"/>
      <c r="P7443" s="265">
        <f t="shared" si="1622"/>
        <v>294294.57463380677</v>
      </c>
      <c r="Q7443" s="265">
        <f t="shared" si="1623"/>
        <v>527596.92666107917</v>
      </c>
      <c r="R7443" s="266">
        <f t="shared" si="1624"/>
        <v>821891.50129488599</v>
      </c>
    </row>
    <row r="7444" spans="1:18" x14ac:dyDescent="0.25">
      <c r="A7444" s="81">
        <v>7413</v>
      </c>
      <c r="B7444" s="93">
        <f t="shared" si="1613"/>
        <v>8.885122497614865E-62</v>
      </c>
      <c r="C7444" s="178">
        <f t="shared" si="1614"/>
        <v>8.865079191484808E-62</v>
      </c>
      <c r="D7444" s="165">
        <f t="shared" si="1615"/>
        <v>2.2558277767625785E-3</v>
      </c>
      <c r="E7444" s="166">
        <f t="shared" si="1625"/>
        <v>24.291375447755232</v>
      </c>
      <c r="F7444" s="167">
        <f t="shared" si="1626"/>
        <v>16.724707136917246</v>
      </c>
      <c r="G7444" s="167">
        <f t="shared" si="1616"/>
        <v>581217.41028828768</v>
      </c>
      <c r="H7444" s="167">
        <f t="shared" si="1617"/>
        <v>271299.98899881309</v>
      </c>
      <c r="I7444" s="168">
        <f t="shared" si="1618"/>
        <v>852517.39928710076</v>
      </c>
      <c r="J7444" s="168">
        <f t="shared" si="1620"/>
        <v>772338.99420542258</v>
      </c>
      <c r="K7444" s="94"/>
      <c r="L7444" s="265">
        <f t="shared" si="1619"/>
        <v>324870.39176437142</v>
      </c>
      <c r="M7444" s="265">
        <f>$G7444*NonHospFrac+theModel!$H7444*NonHospFrac</f>
        <v>527647.00752272923</v>
      </c>
      <c r="N7444" s="266">
        <f t="shared" si="1621"/>
        <v>852517.39928710065</v>
      </c>
      <c r="O7444" s="158"/>
      <c r="P7444" s="265">
        <f t="shared" si="1622"/>
        <v>294316.65773887502</v>
      </c>
      <c r="Q7444" s="265">
        <f t="shared" si="1623"/>
        <v>527645.44727211015</v>
      </c>
      <c r="R7444" s="266">
        <f t="shared" si="1624"/>
        <v>821962.10501098516</v>
      </c>
    </row>
    <row r="7445" spans="1:18" x14ac:dyDescent="0.25">
      <c r="A7445" s="81">
        <v>7414</v>
      </c>
      <c r="B7445" s="93">
        <f t="shared" si="1613"/>
        <v>8.7191443287392944E-62</v>
      </c>
      <c r="C7445" s="178">
        <f t="shared" si="1614"/>
        <v>8.6994754407729218E-62</v>
      </c>
      <c r="D7445" s="165">
        <f t="shared" si="1615"/>
        <v>2.2558277767625785E-3</v>
      </c>
      <c r="E7445" s="166">
        <f t="shared" si="1625"/>
        <v>24.291375447755232</v>
      </c>
      <c r="F7445" s="167">
        <f t="shared" si="1626"/>
        <v>16.726962964694007</v>
      </c>
      <c r="G7445" s="167">
        <f t="shared" si="1616"/>
        <v>581295.80486750102</v>
      </c>
      <c r="H7445" s="167">
        <f t="shared" si="1617"/>
        <v>271299.98899881309</v>
      </c>
      <c r="I7445" s="168">
        <f t="shared" si="1618"/>
        <v>852595.79386631411</v>
      </c>
      <c r="J7445" s="168">
        <f t="shared" si="1620"/>
        <v>772396.94181894464</v>
      </c>
      <c r="K7445" s="94"/>
      <c r="L7445" s="265">
        <f t="shared" si="1619"/>
        <v>324900.26573255385</v>
      </c>
      <c r="M7445" s="265">
        <f>$G7445*NonHospFrac+theModel!$H7445*NonHospFrac</f>
        <v>527695.52813376021</v>
      </c>
      <c r="N7445" s="266">
        <f t="shared" si="1621"/>
        <v>852595.79386631399</v>
      </c>
      <c r="O7445" s="158"/>
      <c r="P7445" s="265">
        <f t="shared" si="1622"/>
        <v>294338.73994379246</v>
      </c>
      <c r="Q7445" s="265">
        <f t="shared" si="1623"/>
        <v>527693.96788314113</v>
      </c>
      <c r="R7445" s="266">
        <f t="shared" si="1624"/>
        <v>822032.70782693359</v>
      </c>
    </row>
    <row r="7446" spans="1:18" x14ac:dyDescent="0.25">
      <c r="A7446" s="81">
        <v>7415</v>
      </c>
      <c r="B7446" s="93">
        <f t="shared" si="1613"/>
        <v>8.5562667082861761E-62</v>
      </c>
      <c r="C7446" s="178">
        <f t="shared" si="1614"/>
        <v>8.5369652441802349E-62</v>
      </c>
      <c r="D7446" s="165">
        <f t="shared" si="1615"/>
        <v>2.2558277767625785E-3</v>
      </c>
      <c r="E7446" s="166">
        <f t="shared" si="1625"/>
        <v>24.291375447755232</v>
      </c>
      <c r="F7446" s="167">
        <f t="shared" si="1626"/>
        <v>16.729218792470768</v>
      </c>
      <c r="G7446" s="167">
        <f t="shared" si="1616"/>
        <v>581374.19944671437</v>
      </c>
      <c r="H7446" s="167">
        <f t="shared" si="1617"/>
        <v>271299.98899881309</v>
      </c>
      <c r="I7446" s="168">
        <f t="shared" si="1618"/>
        <v>852674.18844552746</v>
      </c>
      <c r="J7446" s="168">
        <f t="shared" si="1620"/>
        <v>772454.88707040797</v>
      </c>
      <c r="K7446" s="94"/>
      <c r="L7446" s="265">
        <f t="shared" si="1619"/>
        <v>324930.13970073627</v>
      </c>
      <c r="M7446" s="265">
        <f>$G7446*NonHospFrac+theModel!$H7446*NonHospFrac</f>
        <v>527744.04874479119</v>
      </c>
      <c r="N7446" s="266">
        <f t="shared" si="1621"/>
        <v>852674.18844552746</v>
      </c>
      <c r="O7446" s="158"/>
      <c r="P7446" s="265">
        <f t="shared" si="1622"/>
        <v>294360.82124859578</v>
      </c>
      <c r="Q7446" s="265">
        <f t="shared" si="1623"/>
        <v>527742.48849417211</v>
      </c>
      <c r="R7446" s="266">
        <f t="shared" si="1624"/>
        <v>822103.30974276783</v>
      </c>
    </row>
    <row r="7447" spans="1:18" x14ac:dyDescent="0.25">
      <c r="A7447" s="81">
        <v>7416</v>
      </c>
      <c r="B7447" s="93">
        <f t="shared" si="1613"/>
        <v>8.3964317165870077E-62</v>
      </c>
      <c r="C7447" s="178">
        <f t="shared" si="1614"/>
        <v>8.3774908126950396E-62</v>
      </c>
      <c r="D7447" s="165">
        <f t="shared" si="1615"/>
        <v>2.2558277767625785E-3</v>
      </c>
      <c r="E7447" s="166">
        <f t="shared" si="1625"/>
        <v>24.291375447755232</v>
      </c>
      <c r="F7447" s="167">
        <f t="shared" si="1626"/>
        <v>16.731474620247528</v>
      </c>
      <c r="G7447" s="167">
        <f t="shared" si="1616"/>
        <v>581452.59402592771</v>
      </c>
      <c r="H7447" s="167">
        <f t="shared" si="1617"/>
        <v>271299.98899881309</v>
      </c>
      <c r="I7447" s="168">
        <f t="shared" si="1618"/>
        <v>852752.5830247408</v>
      </c>
      <c r="J7447" s="168">
        <f t="shared" si="1620"/>
        <v>772512.82995990873</v>
      </c>
      <c r="K7447" s="94"/>
      <c r="L7447" s="265">
        <f t="shared" si="1619"/>
        <v>324960.01366891863</v>
      </c>
      <c r="M7447" s="265">
        <f>$G7447*NonHospFrac+theModel!$H7447*NonHospFrac</f>
        <v>527792.56935582217</v>
      </c>
      <c r="N7447" s="266">
        <f t="shared" si="1621"/>
        <v>852752.5830247408</v>
      </c>
      <c r="O7447" s="158"/>
      <c r="P7447" s="265">
        <f t="shared" si="1622"/>
        <v>294382.90165332158</v>
      </c>
      <c r="Q7447" s="265">
        <f t="shared" si="1623"/>
        <v>527791.00910520309</v>
      </c>
      <c r="R7447" s="266">
        <f t="shared" si="1624"/>
        <v>822173.91075852467</v>
      </c>
    </row>
    <row r="7448" spans="1:18" x14ac:dyDescent="0.25">
      <c r="A7448" s="81">
        <v>7417</v>
      </c>
      <c r="B7448" s="93">
        <f t="shared" si="1613"/>
        <v>8.2395825159392972E-62</v>
      </c>
      <c r="C7448" s="178">
        <f t="shared" si="1614"/>
        <v>8.2209954368309137E-62</v>
      </c>
      <c r="D7448" s="165">
        <f t="shared" si="1615"/>
        <v>2.2558277767625785E-3</v>
      </c>
      <c r="E7448" s="166">
        <f t="shared" si="1625"/>
        <v>24.291375447755232</v>
      </c>
      <c r="F7448" s="167">
        <f t="shared" si="1626"/>
        <v>16.733730448024289</v>
      </c>
      <c r="G7448" s="167">
        <f t="shared" si="1616"/>
        <v>581530.98860514106</v>
      </c>
      <c r="H7448" s="167">
        <f t="shared" si="1617"/>
        <v>271299.98899881309</v>
      </c>
      <c r="I7448" s="168">
        <f t="shared" si="1618"/>
        <v>852830.97760395415</v>
      </c>
      <c r="J7448" s="168">
        <f t="shared" si="1620"/>
        <v>772570.77048754331</v>
      </c>
      <c r="K7448" s="94"/>
      <c r="L7448" s="265">
        <f t="shared" si="1619"/>
        <v>324989.88763710106</v>
      </c>
      <c r="M7448" s="265">
        <f>$G7448*NonHospFrac+theModel!$H7448*NonHospFrac</f>
        <v>527841.08996685303</v>
      </c>
      <c r="N7448" s="266">
        <f t="shared" si="1621"/>
        <v>852830.97760395403</v>
      </c>
      <c r="O7448" s="158"/>
      <c r="P7448" s="265">
        <f t="shared" si="1622"/>
        <v>294404.98115800665</v>
      </c>
      <c r="Q7448" s="265">
        <f t="shared" si="1623"/>
        <v>527839.52971623396</v>
      </c>
      <c r="R7448" s="266">
        <f t="shared" si="1624"/>
        <v>822244.51087424066</v>
      </c>
    </row>
    <row r="7449" spans="1:18" x14ac:dyDescent="0.25">
      <c r="A7449" s="81">
        <v>7418</v>
      </c>
      <c r="B7449" s="93">
        <f t="shared" si="1613"/>
        <v>8.0856633303949352E-62</v>
      </c>
      <c r="C7449" s="178">
        <f t="shared" si="1614"/>
        <v>8.0674234664606798E-62</v>
      </c>
      <c r="D7449" s="165">
        <f t="shared" si="1615"/>
        <v>2.2558277767625785E-3</v>
      </c>
      <c r="E7449" s="166">
        <f t="shared" si="1625"/>
        <v>24.291375447755232</v>
      </c>
      <c r="F7449" s="167">
        <f t="shared" si="1626"/>
        <v>16.73598627580105</v>
      </c>
      <c r="G7449" s="167">
        <f t="shared" si="1616"/>
        <v>581609.3831843544</v>
      </c>
      <c r="H7449" s="167">
        <f t="shared" si="1617"/>
        <v>271299.98899881309</v>
      </c>
      <c r="I7449" s="168">
        <f t="shared" si="1618"/>
        <v>852909.37218316749</v>
      </c>
      <c r="J7449" s="168">
        <f t="shared" si="1620"/>
        <v>772628.70865340787</v>
      </c>
      <c r="K7449" s="94"/>
      <c r="L7449" s="265">
        <f t="shared" si="1619"/>
        <v>325019.76160528348</v>
      </c>
      <c r="M7449" s="265">
        <f>$G7449*NonHospFrac+theModel!$H7449*NonHospFrac</f>
        <v>527889.61057788401</v>
      </c>
      <c r="N7449" s="266">
        <f t="shared" si="1621"/>
        <v>852909.37218316749</v>
      </c>
      <c r="O7449" s="158"/>
      <c r="P7449" s="265">
        <f t="shared" si="1622"/>
        <v>294427.05976268766</v>
      </c>
      <c r="Q7449" s="265">
        <f t="shared" si="1623"/>
        <v>527888.05032726494</v>
      </c>
      <c r="R7449" s="266">
        <f t="shared" si="1624"/>
        <v>822315.11008995259</v>
      </c>
    </row>
    <row r="7450" spans="1:18" x14ac:dyDescent="0.25">
      <c r="A7450" s="81">
        <v>7419</v>
      </c>
      <c r="B7450" s="93">
        <f t="shared" si="1613"/>
        <v>7.9346194259263628E-62</v>
      </c>
      <c r="C7450" s="178">
        <f t="shared" si="1614"/>
        <v>7.9167202910273176E-62</v>
      </c>
      <c r="D7450" s="165">
        <f t="shared" si="1615"/>
        <v>2.2558277767625785E-3</v>
      </c>
      <c r="E7450" s="166">
        <f t="shared" si="1625"/>
        <v>24.291375447755232</v>
      </c>
      <c r="F7450" s="167">
        <f t="shared" si="1626"/>
        <v>16.738242103577811</v>
      </c>
      <c r="G7450" s="167">
        <f t="shared" si="1616"/>
        <v>581687.77776356775</v>
      </c>
      <c r="H7450" s="167">
        <f t="shared" si="1617"/>
        <v>271299.98899881309</v>
      </c>
      <c r="I7450" s="168">
        <f t="shared" si="1618"/>
        <v>852987.76676238084</v>
      </c>
      <c r="J7450" s="168">
        <f t="shared" si="1620"/>
        <v>772686.64445759868</v>
      </c>
      <c r="K7450" s="94"/>
      <c r="L7450" s="265">
        <f t="shared" si="1619"/>
        <v>325049.63557346584</v>
      </c>
      <c r="M7450" s="265">
        <f>$G7450*NonHospFrac+theModel!$H7450*NonHospFrac</f>
        <v>527938.13118891499</v>
      </c>
      <c r="N7450" s="266">
        <f t="shared" si="1621"/>
        <v>852987.76676238084</v>
      </c>
      <c r="O7450" s="158"/>
      <c r="P7450" s="265">
        <f t="shared" si="1622"/>
        <v>294449.13746740122</v>
      </c>
      <c r="Q7450" s="265">
        <f t="shared" si="1623"/>
        <v>527936.57093829592</v>
      </c>
      <c r="R7450" s="266">
        <f t="shared" si="1624"/>
        <v>822385.70840569714</v>
      </c>
    </row>
    <row r="7451" spans="1:18" x14ac:dyDescent="0.25">
      <c r="A7451" s="81">
        <v>7420</v>
      </c>
      <c r="B7451" s="93">
        <f t="shared" si="1613"/>
        <v>7.7863970909618987E-62</v>
      </c>
      <c r="C7451" s="178">
        <f t="shared" si="1614"/>
        <v>7.7688323201232035E-62</v>
      </c>
      <c r="D7451" s="165">
        <f t="shared" si="1615"/>
        <v>2.2558277767625785E-3</v>
      </c>
      <c r="E7451" s="166">
        <f t="shared" si="1625"/>
        <v>24.291375447755232</v>
      </c>
      <c r="F7451" s="167">
        <f t="shared" si="1626"/>
        <v>16.740497931354572</v>
      </c>
      <c r="G7451" s="167">
        <f t="shared" si="1616"/>
        <v>581766.17234278121</v>
      </c>
      <c r="H7451" s="167">
        <f t="shared" si="1617"/>
        <v>271299.98899881309</v>
      </c>
      <c r="I7451" s="168">
        <f t="shared" si="1618"/>
        <v>853066.1613415943</v>
      </c>
      <c r="J7451" s="168">
        <f t="shared" si="1620"/>
        <v>772744.57790021214</v>
      </c>
      <c r="K7451" s="94"/>
      <c r="L7451" s="265">
        <f t="shared" si="1619"/>
        <v>325079.50954164832</v>
      </c>
      <c r="M7451" s="265">
        <f>$G7451*NonHospFrac+theModel!$H7451*NonHospFrac</f>
        <v>527986.65179994598</v>
      </c>
      <c r="N7451" s="266">
        <f t="shared" si="1621"/>
        <v>853066.1613415943</v>
      </c>
      <c r="O7451" s="158"/>
      <c r="P7451" s="265">
        <f t="shared" si="1622"/>
        <v>294471.21427218418</v>
      </c>
      <c r="Q7451" s="265">
        <f t="shared" si="1623"/>
        <v>527985.0915493269</v>
      </c>
      <c r="R7451" s="266">
        <f t="shared" si="1624"/>
        <v>822456.30582151108</v>
      </c>
    </row>
    <row r="7452" spans="1:18" x14ac:dyDescent="0.25">
      <c r="A7452" s="81">
        <v>7421</v>
      </c>
      <c r="B7452" s="93">
        <f t="shared" si="1613"/>
        <v>7.6409436172882461E-62</v>
      </c>
      <c r="C7452" s="178">
        <f t="shared" si="1614"/>
        <v>7.6237069644356901E-62</v>
      </c>
      <c r="D7452" s="165">
        <f t="shared" si="1615"/>
        <v>2.2558277767625785E-3</v>
      </c>
      <c r="E7452" s="166">
        <f t="shared" si="1625"/>
        <v>24.291375447755232</v>
      </c>
      <c r="F7452" s="167">
        <f t="shared" si="1626"/>
        <v>16.742753759131332</v>
      </c>
      <c r="G7452" s="167">
        <f t="shared" si="1616"/>
        <v>581844.56692199456</v>
      </c>
      <c r="H7452" s="167">
        <f t="shared" si="1617"/>
        <v>271299.98899881309</v>
      </c>
      <c r="I7452" s="168">
        <f t="shared" si="1618"/>
        <v>853144.55592080764</v>
      </c>
      <c r="J7452" s="168">
        <f t="shared" si="1620"/>
        <v>772802.50898134441</v>
      </c>
      <c r="K7452" s="94"/>
      <c r="L7452" s="265">
        <f t="shared" si="1619"/>
        <v>325109.38350983069</v>
      </c>
      <c r="M7452" s="265">
        <f>$G7452*NonHospFrac+theModel!$H7452*NonHospFrac</f>
        <v>528035.17241097696</v>
      </c>
      <c r="N7452" s="266">
        <f t="shared" si="1621"/>
        <v>853144.55592080764</v>
      </c>
      <c r="O7452" s="158"/>
      <c r="P7452" s="265">
        <f t="shared" si="1622"/>
        <v>294493.29017707304</v>
      </c>
      <c r="Q7452" s="265">
        <f t="shared" si="1623"/>
        <v>528033.61216035788</v>
      </c>
      <c r="R7452" s="266">
        <f t="shared" si="1624"/>
        <v>822526.90233743098</v>
      </c>
    </row>
    <row r="7453" spans="1:18" x14ac:dyDescent="0.25">
      <c r="A7453" s="81">
        <v>7422</v>
      </c>
      <c r="B7453" s="93">
        <f t="shared" si="1613"/>
        <v>7.4982072813039842E-62</v>
      </c>
      <c r="C7453" s="178">
        <f t="shared" si="1614"/>
        <v>7.4812926170428949E-62</v>
      </c>
      <c r="D7453" s="165">
        <f t="shared" si="1615"/>
        <v>2.2558277767625785E-3</v>
      </c>
      <c r="E7453" s="166">
        <f t="shared" si="1625"/>
        <v>24.291375447755232</v>
      </c>
      <c r="F7453" s="167">
        <f t="shared" si="1626"/>
        <v>16.745009586908093</v>
      </c>
      <c r="G7453" s="167">
        <f t="shared" si="1616"/>
        <v>581922.9615012079</v>
      </c>
      <c r="H7453" s="167">
        <f t="shared" si="1617"/>
        <v>271299.98899881309</v>
      </c>
      <c r="I7453" s="168">
        <f t="shared" si="1618"/>
        <v>853222.95050002099</v>
      </c>
      <c r="J7453" s="168">
        <f t="shared" si="1620"/>
        <v>772860.43770109175</v>
      </c>
      <c r="K7453" s="94"/>
      <c r="L7453" s="265">
        <f t="shared" si="1619"/>
        <v>325139.25747801305</v>
      </c>
      <c r="M7453" s="265">
        <f>$G7453*NonHospFrac+theModel!$H7453*NonHospFrac</f>
        <v>528083.69302200794</v>
      </c>
      <c r="N7453" s="266">
        <f t="shared" si="1621"/>
        <v>853222.95050002099</v>
      </c>
      <c r="O7453" s="158"/>
      <c r="P7453" s="265">
        <f t="shared" si="1622"/>
        <v>294515.36518210452</v>
      </c>
      <c r="Q7453" s="265">
        <f t="shared" si="1623"/>
        <v>528082.13277138886</v>
      </c>
      <c r="R7453" s="266">
        <f t="shared" si="1624"/>
        <v>822597.49795349338</v>
      </c>
    </row>
    <row r="7454" spans="1:18" x14ac:dyDescent="0.25">
      <c r="A7454" s="81">
        <v>7423</v>
      </c>
      <c r="B7454" s="93">
        <f t="shared" si="1613"/>
        <v>7.3581373256300415E-62</v>
      </c>
      <c r="C7454" s="178">
        <f t="shared" si="1614"/>
        <v>7.3415386350656519E-62</v>
      </c>
      <c r="D7454" s="165">
        <f t="shared" si="1615"/>
        <v>2.2558277767625785E-3</v>
      </c>
      <c r="E7454" s="166">
        <f t="shared" si="1625"/>
        <v>24.291375447755232</v>
      </c>
      <c r="F7454" s="167">
        <f t="shared" si="1626"/>
        <v>16.747265414684854</v>
      </c>
      <c r="G7454" s="167">
        <f t="shared" si="1616"/>
        <v>582001.35608042125</v>
      </c>
      <c r="H7454" s="167">
        <f t="shared" si="1617"/>
        <v>271299.98899881309</v>
      </c>
      <c r="I7454" s="168">
        <f t="shared" si="1618"/>
        <v>853301.34507923434</v>
      </c>
      <c r="J7454" s="168">
        <f t="shared" si="1620"/>
        <v>772918.36405955045</v>
      </c>
      <c r="K7454" s="94"/>
      <c r="L7454" s="265">
        <f t="shared" si="1619"/>
        <v>325169.13144619548</v>
      </c>
      <c r="M7454" s="265">
        <f>$G7454*NonHospFrac+theModel!$H7454*NonHospFrac</f>
        <v>528132.2136330388</v>
      </c>
      <c r="N7454" s="266">
        <f t="shared" si="1621"/>
        <v>853301.34507923434</v>
      </c>
      <c r="O7454" s="158"/>
      <c r="P7454" s="265">
        <f t="shared" si="1622"/>
        <v>294537.43928731541</v>
      </c>
      <c r="Q7454" s="265">
        <f t="shared" si="1623"/>
        <v>528130.65338241972</v>
      </c>
      <c r="R7454" s="266">
        <f t="shared" si="1624"/>
        <v>822668.0926697352</v>
      </c>
    </row>
    <row r="7455" spans="1:18" x14ac:dyDescent="0.25">
      <c r="A7455" s="81">
        <v>7424</v>
      </c>
      <c r="B7455" s="93">
        <f t="shared" ref="B7455:B7518" si="1627">Constant*EXP(PowerTerm*(A7455)/7)</f>
        <v>7.220683941056814E-62</v>
      </c>
      <c r="C7455" s="178">
        <f t="shared" ref="C7455:C7518" si="1628">(1-theFloor)*B7455</f>
        <v>7.2043953216553543E-62</v>
      </c>
      <c r="D7455" s="165">
        <f t="shared" ref="D7455:D7518" si="1629">theFloor</f>
        <v>2.2558277767625785E-3</v>
      </c>
      <c r="E7455" s="166">
        <f t="shared" si="1625"/>
        <v>24.291375447755232</v>
      </c>
      <c r="F7455" s="167">
        <f t="shared" si="1626"/>
        <v>16.749521242461615</v>
      </c>
      <c r="G7455" s="167">
        <f t="shared" ref="G7455:G7518" si="1630">$B$22*F7455*totInfected/365.25</f>
        <v>582079.75065963459</v>
      </c>
      <c r="H7455" s="167">
        <f t="shared" ref="H7455:H7518" si="1631">lostQALYs_Injured*E7455*totInfected/365.25</f>
        <v>271299.98899881309</v>
      </c>
      <c r="I7455" s="168">
        <f t="shared" ref="I7455:I7518" si="1632">H7455+G7455</f>
        <v>853379.73965844768</v>
      </c>
      <c r="J7455" s="168">
        <f t="shared" si="1620"/>
        <v>772976.28805681679</v>
      </c>
      <c r="K7455" s="94"/>
      <c r="L7455" s="265">
        <f t="shared" ref="L7455:L7518" si="1633">$G7455*HospFrac+$H7455*HospFrac</f>
        <v>325199.0054143779</v>
      </c>
      <c r="M7455" s="265">
        <f>$G7455*NonHospFrac+theModel!$H7455*NonHospFrac</f>
        <v>528180.73424406978</v>
      </c>
      <c r="N7455" s="266">
        <f t="shared" si="1621"/>
        <v>853379.73965844768</v>
      </c>
      <c r="O7455" s="158"/>
      <c r="P7455" s="265">
        <f t="shared" si="1622"/>
        <v>294559.51249274233</v>
      </c>
      <c r="Q7455" s="265">
        <f t="shared" si="1623"/>
        <v>528179.17399345071</v>
      </c>
      <c r="R7455" s="266">
        <f t="shared" si="1624"/>
        <v>822738.68648619298</v>
      </c>
    </row>
    <row r="7456" spans="1:18" x14ac:dyDescent="0.25">
      <c r="A7456" s="81">
        <v>7425</v>
      </c>
      <c r="B7456" s="93">
        <f t="shared" si="1627"/>
        <v>7.0857982488352621E-62</v>
      </c>
      <c r="C7456" s="178">
        <f t="shared" si="1628"/>
        <v>7.0698139083250036E-62</v>
      </c>
      <c r="D7456" s="165">
        <f t="shared" si="1629"/>
        <v>2.2558277767625785E-3</v>
      </c>
      <c r="E7456" s="166">
        <f t="shared" si="1625"/>
        <v>24.291375447755232</v>
      </c>
      <c r="F7456" s="167">
        <f t="shared" si="1626"/>
        <v>16.751777070238376</v>
      </c>
      <c r="G7456" s="167">
        <f t="shared" si="1630"/>
        <v>582158.14523884794</v>
      </c>
      <c r="H7456" s="167">
        <f t="shared" si="1631"/>
        <v>271299.98899881309</v>
      </c>
      <c r="I7456" s="168">
        <f t="shared" si="1632"/>
        <v>853458.13423766103</v>
      </c>
      <c r="J7456" s="168">
        <f t="shared" ref="J7456:J7519" si="1634">J7455+(I7456-I7455)/(1+discountDaily)^A7456</f>
        <v>773034.20969298691</v>
      </c>
      <c r="K7456" s="94"/>
      <c r="L7456" s="265">
        <f t="shared" si="1633"/>
        <v>325228.87938256026</v>
      </c>
      <c r="M7456" s="265">
        <f>$G7456*NonHospFrac+theModel!$H7456*NonHospFrac</f>
        <v>528229.25485510076</v>
      </c>
      <c r="N7456" s="266">
        <f t="shared" ref="N7456:N7519" si="1635">L7456+M7456</f>
        <v>853458.13423766103</v>
      </c>
      <c r="O7456" s="158"/>
      <c r="P7456" s="265">
        <f t="shared" ref="P7456:P7519" si="1636">P7455+(L7456-L7455)/(1+discountDaily)^A7456</f>
        <v>294581.58479842189</v>
      </c>
      <c r="Q7456" s="265">
        <f t="shared" ref="Q7456:Q7519" si="1637">Q7455+(M7456-M7455)/(1+discountDaily)^B7456</f>
        <v>528227.69460448169</v>
      </c>
      <c r="R7456" s="266">
        <f t="shared" ref="R7456:R7519" si="1638">P7456+Q7456</f>
        <v>822809.27940290351</v>
      </c>
    </row>
    <row r="7457" spans="1:18" x14ac:dyDescent="0.25">
      <c r="A7457" s="81">
        <v>7426</v>
      </c>
      <c r="B7457" s="93">
        <f t="shared" si="1627"/>
        <v>6.9534322832922015E-62</v>
      </c>
      <c r="C7457" s="178">
        <f t="shared" si="1628"/>
        <v>6.937746537603713E-62</v>
      </c>
      <c r="D7457" s="165">
        <f t="shared" si="1629"/>
        <v>2.2558277767625785E-3</v>
      </c>
      <c r="E7457" s="166">
        <f t="shared" ref="E7457:E7520" si="1639">C7457+E7456</f>
        <v>24.291375447755232</v>
      </c>
      <c r="F7457" s="167">
        <f t="shared" ref="F7457:F7520" si="1640">D7457+F7456</f>
        <v>16.754032898015137</v>
      </c>
      <c r="G7457" s="167">
        <f t="shared" si="1630"/>
        <v>582236.53981806128</v>
      </c>
      <c r="H7457" s="167">
        <f t="shared" si="1631"/>
        <v>271299.98899881309</v>
      </c>
      <c r="I7457" s="168">
        <f t="shared" si="1632"/>
        <v>853536.52881687437</v>
      </c>
      <c r="J7457" s="168">
        <f t="shared" si="1634"/>
        <v>773092.12896815711</v>
      </c>
      <c r="K7457" s="94"/>
      <c r="L7457" s="265">
        <f t="shared" si="1633"/>
        <v>325258.75335074263</v>
      </c>
      <c r="M7457" s="265">
        <f>$G7457*NonHospFrac+theModel!$H7457*NonHospFrac</f>
        <v>528277.77546613163</v>
      </c>
      <c r="N7457" s="266">
        <f t="shared" si="1635"/>
        <v>853536.52881687426</v>
      </c>
      <c r="O7457" s="158"/>
      <c r="P7457" s="265">
        <f t="shared" si="1636"/>
        <v>294603.65620439081</v>
      </c>
      <c r="Q7457" s="265">
        <f t="shared" si="1637"/>
        <v>528276.21521551255</v>
      </c>
      <c r="R7457" s="266">
        <f t="shared" si="1638"/>
        <v>822879.87141990336</v>
      </c>
    </row>
    <row r="7458" spans="1:18" x14ac:dyDescent="0.25">
      <c r="A7458" s="81">
        <v>7427</v>
      </c>
      <c r="B7458" s="93">
        <f t="shared" si="1627"/>
        <v>6.8235389747768476E-62</v>
      </c>
      <c r="C7458" s="178">
        <f t="shared" si="1628"/>
        <v>6.8081462460217238E-62</v>
      </c>
      <c r="D7458" s="165">
        <f t="shared" si="1629"/>
        <v>2.2558277767625785E-3</v>
      </c>
      <c r="E7458" s="166">
        <f t="shared" si="1639"/>
        <v>24.291375447755232</v>
      </c>
      <c r="F7458" s="167">
        <f t="shared" si="1640"/>
        <v>16.756288725791897</v>
      </c>
      <c r="G7458" s="167">
        <f t="shared" si="1630"/>
        <v>582314.93439727463</v>
      </c>
      <c r="H7458" s="167">
        <f t="shared" si="1631"/>
        <v>271299.98899881309</v>
      </c>
      <c r="I7458" s="168">
        <f t="shared" si="1632"/>
        <v>853614.92339608772</v>
      </c>
      <c r="J7458" s="168">
        <f t="shared" si="1634"/>
        <v>773150.04588242364</v>
      </c>
      <c r="K7458" s="94"/>
      <c r="L7458" s="265">
        <f t="shared" si="1633"/>
        <v>325288.62731892505</v>
      </c>
      <c r="M7458" s="265">
        <f>$G7458*NonHospFrac+theModel!$H7458*NonHospFrac</f>
        <v>528326.29607716261</v>
      </c>
      <c r="N7458" s="266">
        <f t="shared" si="1635"/>
        <v>853614.92339608772</v>
      </c>
      <c r="O7458" s="158"/>
      <c r="P7458" s="265">
        <f t="shared" si="1636"/>
        <v>294625.72671068582</v>
      </c>
      <c r="Q7458" s="265">
        <f t="shared" si="1637"/>
        <v>528324.73582654353</v>
      </c>
      <c r="R7458" s="266">
        <f t="shared" si="1638"/>
        <v>822950.46253722929</v>
      </c>
    </row>
    <row r="7459" spans="1:18" x14ac:dyDescent="0.25">
      <c r="A7459" s="81">
        <v>7428</v>
      </c>
      <c r="B7459" s="93">
        <f t="shared" si="1627"/>
        <v>6.6960721329195437E-62</v>
      </c>
      <c r="C7459" s="178">
        <f t="shared" si="1628"/>
        <v>6.6809669474068979E-62</v>
      </c>
      <c r="D7459" s="165">
        <f t="shared" si="1629"/>
        <v>2.2558277767625785E-3</v>
      </c>
      <c r="E7459" s="166">
        <f t="shared" si="1639"/>
        <v>24.291375447755232</v>
      </c>
      <c r="F7459" s="167">
        <f t="shared" si="1640"/>
        <v>16.758544553568658</v>
      </c>
      <c r="G7459" s="167">
        <f t="shared" si="1630"/>
        <v>582393.32897648809</v>
      </c>
      <c r="H7459" s="167">
        <f t="shared" si="1631"/>
        <v>271299.98899881309</v>
      </c>
      <c r="I7459" s="168">
        <f t="shared" si="1632"/>
        <v>853693.31797530118</v>
      </c>
      <c r="J7459" s="168">
        <f t="shared" si="1634"/>
        <v>773207.96043588279</v>
      </c>
      <c r="K7459" s="94"/>
      <c r="L7459" s="265">
        <f t="shared" si="1633"/>
        <v>325318.50128710747</v>
      </c>
      <c r="M7459" s="265">
        <f>$G7459*NonHospFrac+theModel!$H7459*NonHospFrac</f>
        <v>528374.81668819359</v>
      </c>
      <c r="N7459" s="266">
        <f t="shared" si="1635"/>
        <v>853693.31797530106</v>
      </c>
      <c r="O7459" s="158"/>
      <c r="P7459" s="265">
        <f t="shared" si="1636"/>
        <v>294647.79631734354</v>
      </c>
      <c r="Q7459" s="265">
        <f t="shared" si="1637"/>
        <v>528373.25643757451</v>
      </c>
      <c r="R7459" s="266">
        <f t="shared" si="1638"/>
        <v>823021.05275491811</v>
      </c>
    </row>
    <row r="7460" spans="1:18" x14ac:dyDescent="0.25">
      <c r="A7460" s="81">
        <v>7429</v>
      </c>
      <c r="B7460" s="93">
        <f t="shared" si="1627"/>
        <v>6.5709864302094895E-62</v>
      </c>
      <c r="C7460" s="178">
        <f t="shared" si="1628"/>
        <v>6.5561634164994928E-62</v>
      </c>
      <c r="D7460" s="165">
        <f t="shared" si="1629"/>
        <v>2.2558277767625785E-3</v>
      </c>
      <c r="E7460" s="166">
        <f t="shared" si="1639"/>
        <v>24.291375447755232</v>
      </c>
      <c r="F7460" s="167">
        <f t="shared" si="1640"/>
        <v>16.760800381345419</v>
      </c>
      <c r="G7460" s="167">
        <f t="shared" si="1630"/>
        <v>582471.72355570144</v>
      </c>
      <c r="H7460" s="167">
        <f t="shared" si="1631"/>
        <v>271299.98899881309</v>
      </c>
      <c r="I7460" s="168">
        <f t="shared" si="1632"/>
        <v>853771.71255451452</v>
      </c>
      <c r="J7460" s="168">
        <f t="shared" si="1634"/>
        <v>773265.8726286306</v>
      </c>
      <c r="K7460" s="94"/>
      <c r="L7460" s="265">
        <f t="shared" si="1633"/>
        <v>325348.37525528989</v>
      </c>
      <c r="M7460" s="265">
        <f>$G7460*NonHospFrac+theModel!$H7460*NonHospFrac</f>
        <v>528423.33729922457</v>
      </c>
      <c r="N7460" s="266">
        <f t="shared" si="1635"/>
        <v>853771.71255451441</v>
      </c>
      <c r="O7460" s="158"/>
      <c r="P7460" s="265">
        <f t="shared" si="1636"/>
        <v>294669.86502440064</v>
      </c>
      <c r="Q7460" s="265">
        <f t="shared" si="1637"/>
        <v>528421.77704860549</v>
      </c>
      <c r="R7460" s="266">
        <f t="shared" si="1638"/>
        <v>823091.64207300614</v>
      </c>
    </row>
    <row r="7461" spans="1:18" x14ac:dyDescent="0.25">
      <c r="A7461" s="81">
        <v>7430</v>
      </c>
      <c r="B7461" s="93">
        <f t="shared" si="1627"/>
        <v>6.448237385873277E-62</v>
      </c>
      <c r="C7461" s="178">
        <f t="shared" si="1628"/>
        <v>6.4336912728670649E-62</v>
      </c>
      <c r="D7461" s="165">
        <f t="shared" si="1629"/>
        <v>2.2558277767625785E-3</v>
      </c>
      <c r="E7461" s="166">
        <f t="shared" si="1639"/>
        <v>24.291375447755232</v>
      </c>
      <c r="F7461" s="167">
        <f t="shared" si="1640"/>
        <v>16.76305620912218</v>
      </c>
      <c r="G7461" s="167">
        <f t="shared" si="1630"/>
        <v>582550.11813491478</v>
      </c>
      <c r="H7461" s="167">
        <f t="shared" si="1631"/>
        <v>271299.98899881309</v>
      </c>
      <c r="I7461" s="168">
        <f t="shared" si="1632"/>
        <v>853850.10713372787</v>
      </c>
      <c r="J7461" s="168">
        <f t="shared" si="1634"/>
        <v>773323.78246076347</v>
      </c>
      <c r="K7461" s="94"/>
      <c r="L7461" s="265">
        <f t="shared" si="1633"/>
        <v>325378.24922347232</v>
      </c>
      <c r="M7461" s="265">
        <f>$G7461*NonHospFrac+theModel!$H7461*NonHospFrac</f>
        <v>528471.85791025555</v>
      </c>
      <c r="N7461" s="266">
        <f t="shared" si="1635"/>
        <v>853850.10713372787</v>
      </c>
      <c r="O7461" s="158"/>
      <c r="P7461" s="265">
        <f t="shared" si="1636"/>
        <v>294691.93283189379</v>
      </c>
      <c r="Q7461" s="265">
        <f t="shared" si="1637"/>
        <v>528470.29765963648</v>
      </c>
      <c r="R7461" s="266">
        <f t="shared" si="1638"/>
        <v>823162.23049153027</v>
      </c>
    </row>
    <row r="7462" spans="1:18" x14ac:dyDescent="0.25">
      <c r="A7462" s="81">
        <v>7431</v>
      </c>
      <c r="B7462" s="93">
        <f t="shared" si="1627"/>
        <v>6.3277813500595279E-62</v>
      </c>
      <c r="C7462" s="178">
        <f t="shared" si="1628"/>
        <v>6.3135069651247837E-62</v>
      </c>
      <c r="D7462" s="165">
        <f t="shared" si="1629"/>
        <v>2.2558277767625785E-3</v>
      </c>
      <c r="E7462" s="166">
        <f t="shared" si="1639"/>
        <v>24.291375447755232</v>
      </c>
      <c r="F7462" s="167">
        <f t="shared" si="1640"/>
        <v>16.765312036898941</v>
      </c>
      <c r="G7462" s="167">
        <f t="shared" si="1630"/>
        <v>582628.51271412813</v>
      </c>
      <c r="H7462" s="167">
        <f t="shared" si="1631"/>
        <v>271299.98899881309</v>
      </c>
      <c r="I7462" s="168">
        <f t="shared" si="1632"/>
        <v>853928.50171294122</v>
      </c>
      <c r="J7462" s="168">
        <f t="shared" si="1634"/>
        <v>773381.68993237754</v>
      </c>
      <c r="K7462" s="94"/>
      <c r="L7462" s="265">
        <f t="shared" si="1633"/>
        <v>325408.12319165468</v>
      </c>
      <c r="M7462" s="265">
        <f>$G7462*NonHospFrac+theModel!$H7462*NonHospFrac</f>
        <v>528520.37852128653</v>
      </c>
      <c r="N7462" s="266">
        <f t="shared" si="1635"/>
        <v>853928.50171294122</v>
      </c>
      <c r="O7462" s="158"/>
      <c r="P7462" s="265">
        <f t="shared" si="1636"/>
        <v>294713.9997398596</v>
      </c>
      <c r="Q7462" s="265">
        <f t="shared" si="1637"/>
        <v>528518.81827066746</v>
      </c>
      <c r="R7462" s="266">
        <f t="shared" si="1638"/>
        <v>823232.81801052706</v>
      </c>
    </row>
    <row r="7463" spans="1:18" x14ac:dyDescent="0.25">
      <c r="A7463" s="81">
        <v>7432</v>
      </c>
      <c r="B7463" s="93">
        <f t="shared" si="1627"/>
        <v>6.2095754883159433E-62</v>
      </c>
      <c r="C7463" s="178">
        <f t="shared" si="1628"/>
        <v>6.1955677554474963E-62</v>
      </c>
      <c r="D7463" s="165">
        <f t="shared" si="1629"/>
        <v>2.2558277767625785E-3</v>
      </c>
      <c r="E7463" s="166">
        <f t="shared" si="1639"/>
        <v>24.291375447755232</v>
      </c>
      <c r="F7463" s="167">
        <f t="shared" si="1640"/>
        <v>16.767567864675701</v>
      </c>
      <c r="G7463" s="167">
        <f t="shared" si="1630"/>
        <v>582706.90729334147</v>
      </c>
      <c r="H7463" s="167">
        <f t="shared" si="1631"/>
        <v>271299.98899881309</v>
      </c>
      <c r="I7463" s="168">
        <f t="shared" si="1632"/>
        <v>854006.89629215456</v>
      </c>
      <c r="J7463" s="168">
        <f t="shared" si="1634"/>
        <v>773439.5950435691</v>
      </c>
      <c r="K7463" s="94"/>
      <c r="L7463" s="265">
        <f t="shared" si="1633"/>
        <v>325437.99715983705</v>
      </c>
      <c r="M7463" s="265">
        <f>$G7463*NonHospFrac+theModel!$H7463*NonHospFrac</f>
        <v>528568.8991323174</v>
      </c>
      <c r="N7463" s="266">
        <f t="shared" si="1635"/>
        <v>854006.89629215444</v>
      </c>
      <c r="O7463" s="158"/>
      <c r="P7463" s="265">
        <f t="shared" si="1636"/>
        <v>294736.0657483348</v>
      </c>
      <c r="Q7463" s="265">
        <f t="shared" si="1637"/>
        <v>528567.33888169832</v>
      </c>
      <c r="R7463" s="266">
        <f t="shared" si="1638"/>
        <v>823303.40463003307</v>
      </c>
    </row>
    <row r="7464" spans="1:18" x14ac:dyDescent="0.25">
      <c r="A7464" s="81">
        <v>7433</v>
      </c>
      <c r="B7464" s="93">
        <f t="shared" si="1627"/>
        <v>6.0935777663574694E-62</v>
      </c>
      <c r="C7464" s="178">
        <f t="shared" si="1628"/>
        <v>6.079831704372257E-62</v>
      </c>
      <c r="D7464" s="165">
        <f t="shared" si="1629"/>
        <v>2.2558277767625785E-3</v>
      </c>
      <c r="E7464" s="166">
        <f t="shared" si="1639"/>
        <v>24.291375447755232</v>
      </c>
      <c r="F7464" s="167">
        <f t="shared" si="1640"/>
        <v>16.769823692452462</v>
      </c>
      <c r="G7464" s="167">
        <f t="shared" si="1630"/>
        <v>582785.30187255482</v>
      </c>
      <c r="H7464" s="167">
        <f t="shared" si="1631"/>
        <v>271299.98899881309</v>
      </c>
      <c r="I7464" s="168">
        <f t="shared" si="1632"/>
        <v>854085.29087136791</v>
      </c>
      <c r="J7464" s="168">
        <f t="shared" si="1634"/>
        <v>773497.49779443431</v>
      </c>
      <c r="K7464" s="94"/>
      <c r="L7464" s="265">
        <f t="shared" si="1633"/>
        <v>325467.87112801953</v>
      </c>
      <c r="M7464" s="265">
        <f>$G7464*NonHospFrac+theModel!$H7464*NonHospFrac</f>
        <v>528617.41974334838</v>
      </c>
      <c r="N7464" s="266">
        <f t="shared" si="1635"/>
        <v>854085.29087136791</v>
      </c>
      <c r="O7464" s="158"/>
      <c r="P7464" s="265">
        <f t="shared" si="1636"/>
        <v>294758.13085735618</v>
      </c>
      <c r="Q7464" s="265">
        <f t="shared" si="1637"/>
        <v>528615.8594927293</v>
      </c>
      <c r="R7464" s="266">
        <f t="shared" si="1638"/>
        <v>823373.99035008554</v>
      </c>
    </row>
    <row r="7465" spans="1:18" x14ac:dyDescent="0.25">
      <c r="A7465" s="81">
        <v>7434</v>
      </c>
      <c r="B7465" s="93">
        <f t="shared" si="1627"/>
        <v>5.9797469351187991E-62</v>
      </c>
      <c r="C7465" s="178">
        <f t="shared" si="1628"/>
        <v>5.9662576558845469E-62</v>
      </c>
      <c r="D7465" s="165">
        <f t="shared" si="1629"/>
        <v>2.2558277767625785E-3</v>
      </c>
      <c r="E7465" s="166">
        <f t="shared" si="1639"/>
        <v>24.291375447755232</v>
      </c>
      <c r="F7465" s="167">
        <f t="shared" si="1640"/>
        <v>16.772079520229223</v>
      </c>
      <c r="G7465" s="167">
        <f t="shared" si="1630"/>
        <v>582863.69645176816</v>
      </c>
      <c r="H7465" s="167">
        <f t="shared" si="1631"/>
        <v>271299.98899881309</v>
      </c>
      <c r="I7465" s="168">
        <f t="shared" si="1632"/>
        <v>854163.68545058125</v>
      </c>
      <c r="J7465" s="168">
        <f t="shared" si="1634"/>
        <v>773555.39818506944</v>
      </c>
      <c r="K7465" s="94"/>
      <c r="L7465" s="265">
        <f t="shared" si="1633"/>
        <v>325497.74509620189</v>
      </c>
      <c r="M7465" s="265">
        <f>$G7465*NonHospFrac+theModel!$H7465*NonHospFrac</f>
        <v>528665.94035437936</v>
      </c>
      <c r="N7465" s="266">
        <f t="shared" si="1635"/>
        <v>854163.68545058125</v>
      </c>
      <c r="O7465" s="158"/>
      <c r="P7465" s="265">
        <f t="shared" si="1636"/>
        <v>294780.19506696018</v>
      </c>
      <c r="Q7465" s="265">
        <f t="shared" si="1637"/>
        <v>528664.38010376028</v>
      </c>
      <c r="R7465" s="266">
        <f t="shared" si="1638"/>
        <v>823444.57517072046</v>
      </c>
    </row>
    <row r="7466" spans="1:18" x14ac:dyDescent="0.25">
      <c r="A7466" s="81">
        <v>7435</v>
      </c>
      <c r="B7466" s="93">
        <f t="shared" si="1627"/>
        <v>5.8680425160861117E-62</v>
      </c>
      <c r="C7466" s="178">
        <f t="shared" si="1628"/>
        <v>5.8548052227831005E-62</v>
      </c>
      <c r="D7466" s="165">
        <f t="shared" si="1629"/>
        <v>2.2558277767625785E-3</v>
      </c>
      <c r="E7466" s="166">
        <f t="shared" si="1639"/>
        <v>24.291375447755232</v>
      </c>
      <c r="F7466" s="167">
        <f t="shared" si="1640"/>
        <v>16.774335348005984</v>
      </c>
      <c r="G7466" s="167">
        <f t="shared" si="1630"/>
        <v>582942.09103098151</v>
      </c>
      <c r="H7466" s="167">
        <f t="shared" si="1631"/>
        <v>271299.98899881309</v>
      </c>
      <c r="I7466" s="168">
        <f t="shared" si="1632"/>
        <v>854242.0800297946</v>
      </c>
      <c r="J7466" s="168">
        <f t="shared" si="1634"/>
        <v>773613.29621557065</v>
      </c>
      <c r="K7466" s="94"/>
      <c r="L7466" s="265">
        <f t="shared" si="1633"/>
        <v>325527.61906438426</v>
      </c>
      <c r="M7466" s="265">
        <f>$G7466*NonHospFrac+theModel!$H7466*NonHospFrac</f>
        <v>528714.46096541034</v>
      </c>
      <c r="N7466" s="266">
        <f t="shared" si="1635"/>
        <v>854242.0800297946</v>
      </c>
      <c r="O7466" s="158"/>
      <c r="P7466" s="265">
        <f t="shared" si="1636"/>
        <v>294802.25837718358</v>
      </c>
      <c r="Q7466" s="265">
        <f t="shared" si="1637"/>
        <v>528712.90071479126</v>
      </c>
      <c r="R7466" s="266">
        <f t="shared" si="1638"/>
        <v>823515.15909197484</v>
      </c>
    </row>
    <row r="7467" spans="1:18" x14ac:dyDescent="0.25">
      <c r="A7467" s="81">
        <v>7436</v>
      </c>
      <c r="B7467" s="93">
        <f t="shared" si="1627"/>
        <v>5.7584247869028146E-62</v>
      </c>
      <c r="C7467" s="178">
        <f t="shared" si="1628"/>
        <v>5.7454347723181208E-62</v>
      </c>
      <c r="D7467" s="165">
        <f t="shared" si="1629"/>
        <v>2.2558277767625785E-3</v>
      </c>
      <c r="E7467" s="166">
        <f t="shared" si="1639"/>
        <v>24.291375447755232</v>
      </c>
      <c r="F7467" s="167">
        <f t="shared" si="1640"/>
        <v>16.776591175782745</v>
      </c>
      <c r="G7467" s="167">
        <f t="shared" si="1630"/>
        <v>583020.48561019497</v>
      </c>
      <c r="H7467" s="167">
        <f t="shared" si="1631"/>
        <v>271299.98899881309</v>
      </c>
      <c r="I7467" s="168">
        <f t="shared" si="1632"/>
        <v>854320.47460900806</v>
      </c>
      <c r="J7467" s="168">
        <f t="shared" si="1634"/>
        <v>773671.19188603421</v>
      </c>
      <c r="K7467" s="94"/>
      <c r="L7467" s="265">
        <f t="shared" si="1633"/>
        <v>325557.49303256674</v>
      </c>
      <c r="M7467" s="265">
        <f>$G7467*NonHospFrac+theModel!$H7467*NonHospFrac</f>
        <v>528762.98157644132</v>
      </c>
      <c r="N7467" s="266">
        <f t="shared" si="1635"/>
        <v>854320.47460900806</v>
      </c>
      <c r="O7467" s="158"/>
      <c r="P7467" s="265">
        <f t="shared" si="1636"/>
        <v>294824.32078806311</v>
      </c>
      <c r="Q7467" s="265">
        <f t="shared" si="1637"/>
        <v>528761.42132582224</v>
      </c>
      <c r="R7467" s="266">
        <f t="shared" si="1638"/>
        <v>823585.74211388535</v>
      </c>
    </row>
    <row r="7468" spans="1:18" x14ac:dyDescent="0.25">
      <c r="A7468" s="81">
        <v>7437</v>
      </c>
      <c r="B7468" s="93">
        <f t="shared" si="1627"/>
        <v>5.6508547672441772E-62</v>
      </c>
      <c r="C7468" s="178">
        <f t="shared" si="1628"/>
        <v>5.6381074120977764E-62</v>
      </c>
      <c r="D7468" s="165">
        <f t="shared" si="1629"/>
        <v>2.2558277767625785E-3</v>
      </c>
      <c r="E7468" s="166">
        <f t="shared" si="1639"/>
        <v>24.291375447755232</v>
      </c>
      <c r="F7468" s="167">
        <f t="shared" si="1640"/>
        <v>16.778847003559505</v>
      </c>
      <c r="G7468" s="167">
        <f t="shared" si="1630"/>
        <v>583098.88018940832</v>
      </c>
      <c r="H7468" s="167">
        <f t="shared" si="1631"/>
        <v>271299.98899881309</v>
      </c>
      <c r="I7468" s="168">
        <f t="shared" si="1632"/>
        <v>854398.8691882214</v>
      </c>
      <c r="J7468" s="168">
        <f t="shared" si="1634"/>
        <v>773729.08519655629</v>
      </c>
      <c r="K7468" s="94"/>
      <c r="L7468" s="265">
        <f t="shared" si="1633"/>
        <v>325587.3670007491</v>
      </c>
      <c r="M7468" s="265">
        <f>$G7468*NonHospFrac+theModel!$H7468*NonHospFrac</f>
        <v>528811.5021874723</v>
      </c>
      <c r="N7468" s="266">
        <f t="shared" si="1635"/>
        <v>854398.8691882214</v>
      </c>
      <c r="O7468" s="158"/>
      <c r="P7468" s="265">
        <f t="shared" si="1636"/>
        <v>294846.38229963521</v>
      </c>
      <c r="Q7468" s="265">
        <f t="shared" si="1637"/>
        <v>528809.94193685323</v>
      </c>
      <c r="R7468" s="266">
        <f t="shared" si="1638"/>
        <v>823656.32423648844</v>
      </c>
    </row>
    <row r="7469" spans="1:18" x14ac:dyDescent="0.25">
      <c r="A7469" s="81">
        <v>7438</v>
      </c>
      <c r="B7469" s="93">
        <f t="shared" si="1627"/>
        <v>5.5452942049558392E-62</v>
      </c>
      <c r="C7469" s="178">
        <f t="shared" si="1628"/>
        <v>5.5327849762579792E-62</v>
      </c>
      <c r="D7469" s="165">
        <f t="shared" si="1629"/>
        <v>2.2558277767625785E-3</v>
      </c>
      <c r="E7469" s="166">
        <f t="shared" si="1639"/>
        <v>24.291375447755232</v>
      </c>
      <c r="F7469" s="167">
        <f t="shared" si="1640"/>
        <v>16.781102831336266</v>
      </c>
      <c r="G7469" s="167">
        <f t="shared" si="1630"/>
        <v>583177.27476862166</v>
      </c>
      <c r="H7469" s="167">
        <f t="shared" si="1631"/>
        <v>271299.98899881309</v>
      </c>
      <c r="I7469" s="168">
        <f t="shared" si="1632"/>
        <v>854477.26376743475</v>
      </c>
      <c r="J7469" s="168">
        <f t="shared" si="1634"/>
        <v>773786.97614723304</v>
      </c>
      <c r="K7469" s="94"/>
      <c r="L7469" s="265">
        <f t="shared" si="1633"/>
        <v>325617.24096893152</v>
      </c>
      <c r="M7469" s="265">
        <f>$G7469*NonHospFrac+theModel!$H7469*NonHospFrac</f>
        <v>528860.02279850317</v>
      </c>
      <c r="N7469" s="266">
        <f t="shared" si="1635"/>
        <v>854477.26376743475</v>
      </c>
      <c r="O7469" s="158"/>
      <c r="P7469" s="265">
        <f t="shared" si="1636"/>
        <v>294868.44291193673</v>
      </c>
      <c r="Q7469" s="265">
        <f t="shared" si="1637"/>
        <v>528858.46254788409</v>
      </c>
      <c r="R7469" s="266">
        <f t="shared" si="1638"/>
        <v>823726.90545982076</v>
      </c>
    </row>
    <row r="7470" spans="1:18" x14ac:dyDescent="0.25">
      <c r="A7470" s="81">
        <v>7439</v>
      </c>
      <c r="B7470" s="93">
        <f t="shared" si="1627"/>
        <v>5.4417055624512521E-62</v>
      </c>
      <c r="C7470" s="178">
        <f t="shared" si="1628"/>
        <v>5.4294300118905112E-62</v>
      </c>
      <c r="D7470" s="165">
        <f t="shared" si="1629"/>
        <v>2.2558277767625785E-3</v>
      </c>
      <c r="E7470" s="166">
        <f t="shared" si="1639"/>
        <v>24.291375447755232</v>
      </c>
      <c r="F7470" s="167">
        <f t="shared" si="1640"/>
        <v>16.783358659113027</v>
      </c>
      <c r="G7470" s="167">
        <f t="shared" si="1630"/>
        <v>583255.66934783501</v>
      </c>
      <c r="H7470" s="167">
        <f t="shared" si="1631"/>
        <v>271299.98899881309</v>
      </c>
      <c r="I7470" s="168">
        <f t="shared" si="1632"/>
        <v>854555.6583466481</v>
      </c>
      <c r="J7470" s="168">
        <f t="shared" si="1634"/>
        <v>773844.86473816063</v>
      </c>
      <c r="K7470" s="94"/>
      <c r="L7470" s="265">
        <f t="shared" si="1633"/>
        <v>325647.11493711395</v>
      </c>
      <c r="M7470" s="265">
        <f>$G7470*NonHospFrac+theModel!$H7470*NonHospFrac</f>
        <v>528908.54340953415</v>
      </c>
      <c r="N7470" s="266">
        <f t="shared" si="1635"/>
        <v>854555.6583466481</v>
      </c>
      <c r="O7470" s="158"/>
      <c r="P7470" s="265">
        <f t="shared" si="1636"/>
        <v>294890.50262500427</v>
      </c>
      <c r="Q7470" s="265">
        <f t="shared" si="1637"/>
        <v>528906.98315891507</v>
      </c>
      <c r="R7470" s="266">
        <f t="shared" si="1638"/>
        <v>823797.48578391934</v>
      </c>
    </row>
    <row r="7471" spans="1:18" x14ac:dyDescent="0.25">
      <c r="A7471" s="81">
        <v>7440</v>
      </c>
      <c r="B7471" s="93">
        <f t="shared" si="1627"/>
        <v>5.3400520033632226E-62</v>
      </c>
      <c r="C7471" s="178">
        <f t="shared" si="1628"/>
        <v>5.3280057657246795E-62</v>
      </c>
      <c r="D7471" s="165">
        <f t="shared" si="1629"/>
        <v>2.2558277767625785E-3</v>
      </c>
      <c r="E7471" s="166">
        <f t="shared" si="1639"/>
        <v>24.291375447755232</v>
      </c>
      <c r="F7471" s="167">
        <f t="shared" si="1640"/>
        <v>16.785614486889788</v>
      </c>
      <c r="G7471" s="167">
        <f t="shared" si="1630"/>
        <v>583334.06392704835</v>
      </c>
      <c r="H7471" s="167">
        <f t="shared" si="1631"/>
        <v>271299.98899881309</v>
      </c>
      <c r="I7471" s="168">
        <f t="shared" si="1632"/>
        <v>854634.05292586144</v>
      </c>
      <c r="J7471" s="168">
        <f t="shared" si="1634"/>
        <v>773902.75096943532</v>
      </c>
      <c r="K7471" s="94"/>
      <c r="L7471" s="265">
        <f t="shared" si="1633"/>
        <v>325676.98890529631</v>
      </c>
      <c r="M7471" s="265">
        <f>$G7471*NonHospFrac+theModel!$H7471*NonHospFrac</f>
        <v>528957.06402056513</v>
      </c>
      <c r="N7471" s="266">
        <f t="shared" si="1635"/>
        <v>854634.05292586144</v>
      </c>
      <c r="O7471" s="158"/>
      <c r="P7471" s="265">
        <f t="shared" si="1636"/>
        <v>294912.5614388744</v>
      </c>
      <c r="Q7471" s="265">
        <f t="shared" si="1637"/>
        <v>528955.50376994605</v>
      </c>
      <c r="R7471" s="266">
        <f t="shared" si="1638"/>
        <v>823868.06520882039</v>
      </c>
    </row>
    <row r="7472" spans="1:18" x14ac:dyDescent="0.25">
      <c r="A7472" s="81">
        <v>7441</v>
      </c>
      <c r="B7472" s="93">
        <f t="shared" si="1627"/>
        <v>5.2402973794448148E-62</v>
      </c>
      <c r="C7472" s="178">
        <f t="shared" si="1628"/>
        <v>5.2284761710577665E-62</v>
      </c>
      <c r="D7472" s="165">
        <f t="shared" si="1629"/>
        <v>2.2558277767625785E-3</v>
      </c>
      <c r="E7472" s="166">
        <f t="shared" si="1639"/>
        <v>24.291375447755232</v>
      </c>
      <c r="F7472" s="167">
        <f t="shared" si="1640"/>
        <v>16.787870314666549</v>
      </c>
      <c r="G7472" s="167">
        <f t="shared" si="1630"/>
        <v>583412.4585062617</v>
      </c>
      <c r="H7472" s="167">
        <f t="shared" si="1631"/>
        <v>271299.98899881309</v>
      </c>
      <c r="I7472" s="168">
        <f t="shared" si="1632"/>
        <v>854712.44750507479</v>
      </c>
      <c r="J7472" s="168">
        <f t="shared" si="1634"/>
        <v>773960.63484115328</v>
      </c>
      <c r="K7472" s="94"/>
      <c r="L7472" s="265">
        <f t="shared" si="1633"/>
        <v>325706.86287347868</v>
      </c>
      <c r="M7472" s="265">
        <f>$G7472*NonHospFrac+theModel!$H7472*NonHospFrac</f>
        <v>529005.58463159599</v>
      </c>
      <c r="N7472" s="266">
        <f t="shared" si="1635"/>
        <v>854712.44750507467</v>
      </c>
      <c r="O7472" s="158"/>
      <c r="P7472" s="265">
        <f t="shared" si="1636"/>
        <v>294934.6193535839</v>
      </c>
      <c r="Q7472" s="265">
        <f t="shared" si="1637"/>
        <v>529004.02438097692</v>
      </c>
      <c r="R7472" s="266">
        <f t="shared" si="1638"/>
        <v>823938.64373456081</v>
      </c>
    </row>
    <row r="7473" spans="1:18" x14ac:dyDescent="0.25">
      <c r="A7473" s="81">
        <v>7442</v>
      </c>
      <c r="B7473" s="93">
        <f t="shared" si="1627"/>
        <v>5.142406217714947E-62</v>
      </c>
      <c r="C7473" s="178">
        <f t="shared" si="1628"/>
        <v>5.1308058349296287E-62</v>
      </c>
      <c r="D7473" s="165">
        <f t="shared" si="1629"/>
        <v>2.2558277767625785E-3</v>
      </c>
      <c r="E7473" s="166">
        <f t="shared" si="1639"/>
        <v>24.291375447755232</v>
      </c>
      <c r="F7473" s="167">
        <f t="shared" si="1640"/>
        <v>16.790126142443309</v>
      </c>
      <c r="G7473" s="167">
        <f t="shared" si="1630"/>
        <v>583490.85308547504</v>
      </c>
      <c r="H7473" s="167">
        <f t="shared" si="1631"/>
        <v>271299.98899881309</v>
      </c>
      <c r="I7473" s="168">
        <f t="shared" si="1632"/>
        <v>854790.84208428813</v>
      </c>
      <c r="J7473" s="168">
        <f t="shared" si="1634"/>
        <v>774018.51635341067</v>
      </c>
      <c r="K7473" s="94"/>
      <c r="L7473" s="265">
        <f t="shared" si="1633"/>
        <v>325736.7368416611</v>
      </c>
      <c r="M7473" s="265">
        <f>$G7473*NonHospFrac+theModel!$H7473*NonHospFrac</f>
        <v>529054.10524262697</v>
      </c>
      <c r="N7473" s="266">
        <f t="shared" si="1635"/>
        <v>854790.84208428813</v>
      </c>
      <c r="O7473" s="158"/>
      <c r="P7473" s="265">
        <f t="shared" si="1636"/>
        <v>294956.67636916938</v>
      </c>
      <c r="Q7473" s="265">
        <f t="shared" si="1637"/>
        <v>529052.5449920079</v>
      </c>
      <c r="R7473" s="266">
        <f t="shared" si="1638"/>
        <v>824009.22136117727</v>
      </c>
    </row>
    <row r="7474" spans="1:18" x14ac:dyDescent="0.25">
      <c r="A7474" s="81">
        <v>7443</v>
      </c>
      <c r="B7474" s="93">
        <f t="shared" si="1627"/>
        <v>5.0463437078441146E-62</v>
      </c>
      <c r="C7474" s="178">
        <f t="shared" si="1628"/>
        <v>5.0349600255368684E-62</v>
      </c>
      <c r="D7474" s="165">
        <f t="shared" si="1629"/>
        <v>2.2558277767625785E-3</v>
      </c>
      <c r="E7474" s="166">
        <f t="shared" si="1639"/>
        <v>24.291375447755232</v>
      </c>
      <c r="F7474" s="167">
        <f t="shared" si="1640"/>
        <v>16.79238197022007</v>
      </c>
      <c r="G7474" s="167">
        <f t="shared" si="1630"/>
        <v>583569.2476646885</v>
      </c>
      <c r="H7474" s="167">
        <f t="shared" si="1631"/>
        <v>271299.98899881309</v>
      </c>
      <c r="I7474" s="168">
        <f t="shared" si="1632"/>
        <v>854869.23666350159</v>
      </c>
      <c r="J7474" s="168">
        <f t="shared" si="1634"/>
        <v>774076.39550630376</v>
      </c>
      <c r="K7474" s="94"/>
      <c r="L7474" s="265">
        <f t="shared" si="1633"/>
        <v>325766.61080984352</v>
      </c>
      <c r="M7474" s="265">
        <f>$G7474*NonHospFrac+theModel!$H7474*NonHospFrac</f>
        <v>529102.62585365807</v>
      </c>
      <c r="N7474" s="266">
        <f t="shared" si="1635"/>
        <v>854869.23666350159</v>
      </c>
      <c r="O7474" s="158"/>
      <c r="P7474" s="265">
        <f t="shared" si="1636"/>
        <v>294978.73248566751</v>
      </c>
      <c r="Q7474" s="265">
        <f t="shared" si="1637"/>
        <v>529101.06560303899</v>
      </c>
      <c r="R7474" s="266">
        <f t="shared" si="1638"/>
        <v>824079.79808870656</v>
      </c>
    </row>
    <row r="7475" spans="1:18" x14ac:dyDescent="0.25">
      <c r="A7475" s="81">
        <v>7444</v>
      </c>
      <c r="B7475" s="93">
        <f t="shared" si="1627"/>
        <v>4.9520756897757569E-62</v>
      </c>
      <c r="C7475" s="178">
        <f t="shared" si="1628"/>
        <v>4.9409046598821298E-62</v>
      </c>
      <c r="D7475" s="165">
        <f t="shared" si="1629"/>
        <v>2.2558277767625785E-3</v>
      </c>
      <c r="E7475" s="166">
        <f t="shared" si="1639"/>
        <v>24.291375447755232</v>
      </c>
      <c r="F7475" s="167">
        <f t="shared" si="1640"/>
        <v>16.794637797996831</v>
      </c>
      <c r="G7475" s="167">
        <f t="shared" si="1630"/>
        <v>583647.64224390185</v>
      </c>
      <c r="H7475" s="167">
        <f t="shared" si="1631"/>
        <v>271299.98899881309</v>
      </c>
      <c r="I7475" s="168">
        <f t="shared" si="1632"/>
        <v>854947.63124271494</v>
      </c>
      <c r="J7475" s="168">
        <f t="shared" si="1634"/>
        <v>774134.27229992847</v>
      </c>
      <c r="K7475" s="94"/>
      <c r="L7475" s="265">
        <f t="shared" si="1633"/>
        <v>325796.48477802594</v>
      </c>
      <c r="M7475" s="265">
        <f>$G7475*NonHospFrac+theModel!$H7475*NonHospFrac</f>
        <v>529151.14646468894</v>
      </c>
      <c r="N7475" s="266">
        <f t="shared" si="1635"/>
        <v>854947.63124271482</v>
      </c>
      <c r="O7475" s="158"/>
      <c r="P7475" s="265">
        <f t="shared" si="1636"/>
        <v>295000.78770311491</v>
      </c>
      <c r="Q7475" s="265">
        <f t="shared" si="1637"/>
        <v>529149.58621406986</v>
      </c>
      <c r="R7475" s="266">
        <f t="shared" si="1638"/>
        <v>824150.37391718477</v>
      </c>
    </row>
    <row r="7476" spans="1:18" x14ac:dyDescent="0.25">
      <c r="A7476" s="81">
        <v>7445</v>
      </c>
      <c r="B7476" s="93">
        <f t="shared" si="1627"/>
        <v>4.8595686415788583E-62</v>
      </c>
      <c r="C7476" s="178">
        <f t="shared" si="1628"/>
        <v>4.8486062916541E-62</v>
      </c>
      <c r="D7476" s="165">
        <f t="shared" si="1629"/>
        <v>2.2558277767625785E-3</v>
      </c>
      <c r="E7476" s="166">
        <f t="shared" si="1639"/>
        <v>24.291375447755232</v>
      </c>
      <c r="F7476" s="167">
        <f t="shared" si="1640"/>
        <v>16.796893625773592</v>
      </c>
      <c r="G7476" s="167">
        <f t="shared" si="1630"/>
        <v>583726.0368231152</v>
      </c>
      <c r="H7476" s="167">
        <f t="shared" si="1631"/>
        <v>271299.98899881309</v>
      </c>
      <c r="I7476" s="168">
        <f t="shared" si="1632"/>
        <v>855026.02582192828</v>
      </c>
      <c r="J7476" s="168">
        <f t="shared" si="1634"/>
        <v>774192.14673438121</v>
      </c>
      <c r="K7476" s="94"/>
      <c r="L7476" s="265">
        <f t="shared" si="1633"/>
        <v>325826.35874620837</v>
      </c>
      <c r="M7476" s="265">
        <f>$G7476*NonHospFrac+theModel!$H7476*NonHospFrac</f>
        <v>529199.66707571992</v>
      </c>
      <c r="N7476" s="266">
        <f t="shared" si="1635"/>
        <v>855026.02582192828</v>
      </c>
      <c r="O7476" s="158"/>
      <c r="P7476" s="265">
        <f t="shared" si="1636"/>
        <v>295022.84202154819</v>
      </c>
      <c r="Q7476" s="265">
        <f t="shared" si="1637"/>
        <v>529198.10682510084</v>
      </c>
      <c r="R7476" s="266">
        <f t="shared" si="1638"/>
        <v>824220.94884664903</v>
      </c>
    </row>
    <row r="7477" spans="1:18" x14ac:dyDescent="0.25">
      <c r="A7477" s="81">
        <v>7446</v>
      </c>
      <c r="B7477" s="93">
        <f t="shared" si="1627"/>
        <v>4.7687896675274671E-62</v>
      </c>
      <c r="C7477" s="178">
        <f t="shared" si="1628"/>
        <v>4.7580320993339202E-62</v>
      </c>
      <c r="D7477" s="165">
        <f t="shared" si="1629"/>
        <v>2.2558277767625785E-3</v>
      </c>
      <c r="E7477" s="166">
        <f t="shared" si="1639"/>
        <v>24.291375447755232</v>
      </c>
      <c r="F7477" s="167">
        <f t="shared" si="1640"/>
        <v>16.799149453550353</v>
      </c>
      <c r="G7477" s="167">
        <f t="shared" si="1630"/>
        <v>583804.43140232854</v>
      </c>
      <c r="H7477" s="167">
        <f t="shared" si="1631"/>
        <v>271299.98899881309</v>
      </c>
      <c r="I7477" s="168">
        <f t="shared" si="1632"/>
        <v>855104.42040114163</v>
      </c>
      <c r="J7477" s="168">
        <f t="shared" si="1634"/>
        <v>774250.01880975801</v>
      </c>
      <c r="K7477" s="94"/>
      <c r="L7477" s="265">
        <f t="shared" si="1633"/>
        <v>325856.23271439073</v>
      </c>
      <c r="M7477" s="265">
        <f>$G7477*NonHospFrac+theModel!$H7477*NonHospFrac</f>
        <v>529248.1876867509</v>
      </c>
      <c r="N7477" s="266">
        <f t="shared" si="1635"/>
        <v>855104.42040114163</v>
      </c>
      <c r="O7477" s="158"/>
      <c r="P7477" s="265">
        <f t="shared" si="1636"/>
        <v>295044.89544100402</v>
      </c>
      <c r="Q7477" s="265">
        <f t="shared" si="1637"/>
        <v>529246.62743613182</v>
      </c>
      <c r="R7477" s="266">
        <f t="shared" si="1638"/>
        <v>824291.52287713578</v>
      </c>
    </row>
    <row r="7478" spans="1:18" x14ac:dyDescent="0.25">
      <c r="A7478" s="81">
        <v>7447</v>
      </c>
      <c r="B7478" s="93">
        <f t="shared" si="1627"/>
        <v>4.6797064864029041E-62</v>
      </c>
      <c r="C7478" s="178">
        <f t="shared" si="1628"/>
        <v>4.6691498745237804E-62</v>
      </c>
      <c r="D7478" s="165">
        <f t="shared" si="1629"/>
        <v>2.2558277767625785E-3</v>
      </c>
      <c r="E7478" s="166">
        <f t="shared" si="1639"/>
        <v>24.291375447755232</v>
      </c>
      <c r="F7478" s="167">
        <f t="shared" si="1640"/>
        <v>16.801405281327114</v>
      </c>
      <c r="G7478" s="167">
        <f t="shared" si="1630"/>
        <v>583882.82598154189</v>
      </c>
      <c r="H7478" s="167">
        <f t="shared" si="1631"/>
        <v>271299.98899881309</v>
      </c>
      <c r="I7478" s="168">
        <f t="shared" si="1632"/>
        <v>855182.81498035497</v>
      </c>
      <c r="J7478" s="168">
        <f t="shared" si="1634"/>
        <v>774307.88852615515</v>
      </c>
      <c r="K7478" s="94"/>
      <c r="L7478" s="265">
        <f t="shared" si="1633"/>
        <v>325886.1066825731</v>
      </c>
      <c r="M7478" s="265">
        <f>$G7478*NonHospFrac+theModel!$H7478*NonHospFrac</f>
        <v>529296.70829778176</v>
      </c>
      <c r="N7478" s="266">
        <f t="shared" si="1635"/>
        <v>855182.81498035486</v>
      </c>
      <c r="O7478" s="158"/>
      <c r="P7478" s="265">
        <f t="shared" si="1636"/>
        <v>295066.94796151906</v>
      </c>
      <c r="Q7478" s="265">
        <f t="shared" si="1637"/>
        <v>529295.14804716269</v>
      </c>
      <c r="R7478" s="266">
        <f t="shared" si="1638"/>
        <v>824362.09600868169</v>
      </c>
    </row>
    <row r="7479" spans="1:18" x14ac:dyDescent="0.25">
      <c r="A7479" s="81">
        <v>7448</v>
      </c>
      <c r="B7479" s="93">
        <f t="shared" si="1627"/>
        <v>4.592287420014478E-62</v>
      </c>
      <c r="C7479" s="178">
        <f t="shared" si="1628"/>
        <v>4.5819280104935319E-62</v>
      </c>
      <c r="D7479" s="165">
        <f t="shared" si="1629"/>
        <v>2.2558277767625785E-3</v>
      </c>
      <c r="E7479" s="166">
        <f t="shared" si="1639"/>
        <v>24.291375447755232</v>
      </c>
      <c r="F7479" s="167">
        <f t="shared" si="1640"/>
        <v>16.803661109103874</v>
      </c>
      <c r="G7479" s="167">
        <f t="shared" si="1630"/>
        <v>583961.22056075523</v>
      </c>
      <c r="H7479" s="167">
        <f t="shared" si="1631"/>
        <v>271299.98899881309</v>
      </c>
      <c r="I7479" s="168">
        <f t="shared" si="1632"/>
        <v>855261.20955956832</v>
      </c>
      <c r="J7479" s="168">
        <f t="shared" si="1634"/>
        <v>774365.75588366867</v>
      </c>
      <c r="K7479" s="94"/>
      <c r="L7479" s="265">
        <f t="shared" si="1633"/>
        <v>325915.98065075552</v>
      </c>
      <c r="M7479" s="265">
        <f>$G7479*NonHospFrac+theModel!$H7479*NonHospFrac</f>
        <v>529345.22890881274</v>
      </c>
      <c r="N7479" s="266">
        <f t="shared" si="1635"/>
        <v>855261.2095595682</v>
      </c>
      <c r="O7479" s="158"/>
      <c r="P7479" s="265">
        <f t="shared" si="1636"/>
        <v>295088.99958313</v>
      </c>
      <c r="Q7479" s="265">
        <f t="shared" si="1637"/>
        <v>529343.66865819367</v>
      </c>
      <c r="R7479" s="266">
        <f t="shared" si="1638"/>
        <v>824432.66824132367</v>
      </c>
    </row>
    <row r="7480" spans="1:18" x14ac:dyDescent="0.25">
      <c r="A7480" s="81">
        <v>7449</v>
      </c>
      <c r="B7480" s="93">
        <f t="shared" si="1627"/>
        <v>4.5065013819346496E-62</v>
      </c>
      <c r="C7480" s="178">
        <f t="shared" si="1628"/>
        <v>4.4963354909412626E-62</v>
      </c>
      <c r="D7480" s="165">
        <f t="shared" si="1629"/>
        <v>2.2558277767625785E-3</v>
      </c>
      <c r="E7480" s="166">
        <f t="shared" si="1639"/>
        <v>24.291375447755232</v>
      </c>
      <c r="F7480" s="167">
        <f t="shared" si="1640"/>
        <v>16.805916936880635</v>
      </c>
      <c r="G7480" s="167">
        <f t="shared" si="1630"/>
        <v>584039.61513996858</v>
      </c>
      <c r="H7480" s="167">
        <f t="shared" si="1631"/>
        <v>271299.98899881309</v>
      </c>
      <c r="I7480" s="168">
        <f t="shared" si="1632"/>
        <v>855339.60413878167</v>
      </c>
      <c r="J7480" s="168">
        <f t="shared" si="1634"/>
        <v>774423.62088239484</v>
      </c>
      <c r="K7480" s="94"/>
      <c r="L7480" s="265">
        <f t="shared" si="1633"/>
        <v>325945.85461893794</v>
      </c>
      <c r="M7480" s="265">
        <f>$G7480*NonHospFrac+theModel!$H7480*NonHospFrac</f>
        <v>529393.74951984372</v>
      </c>
      <c r="N7480" s="266">
        <f t="shared" si="1635"/>
        <v>855339.60413878167</v>
      </c>
      <c r="O7480" s="158"/>
      <c r="P7480" s="265">
        <f t="shared" si="1636"/>
        <v>295111.05030587345</v>
      </c>
      <c r="Q7480" s="265">
        <f t="shared" si="1637"/>
        <v>529392.18926922465</v>
      </c>
      <c r="R7480" s="266">
        <f t="shared" si="1638"/>
        <v>824503.23957509804</v>
      </c>
    </row>
    <row r="7481" spans="1:18" x14ac:dyDescent="0.25">
      <c r="A7481" s="81">
        <v>7450</v>
      </c>
      <c r="B7481" s="93">
        <f t="shared" si="1627"/>
        <v>4.4223178664446234E-62</v>
      </c>
      <c r="C7481" s="178">
        <f t="shared" si="1628"/>
        <v>4.4123418789638238E-62</v>
      </c>
      <c r="D7481" s="165">
        <f t="shared" si="1629"/>
        <v>2.2558277767625785E-3</v>
      </c>
      <c r="E7481" s="166">
        <f t="shared" si="1639"/>
        <v>24.291375447755232</v>
      </c>
      <c r="F7481" s="167">
        <f t="shared" si="1640"/>
        <v>16.808172764657396</v>
      </c>
      <c r="G7481" s="167">
        <f t="shared" si="1630"/>
        <v>584118.00971918192</v>
      </c>
      <c r="H7481" s="167">
        <f t="shared" si="1631"/>
        <v>271299.98899881309</v>
      </c>
      <c r="I7481" s="168">
        <f t="shared" si="1632"/>
        <v>855417.99871799501</v>
      </c>
      <c r="J7481" s="168">
        <f t="shared" si="1634"/>
        <v>774481.48352242971</v>
      </c>
      <c r="K7481" s="94"/>
      <c r="L7481" s="265">
        <f t="shared" si="1633"/>
        <v>325975.72858712031</v>
      </c>
      <c r="M7481" s="265">
        <f>$G7481*NonHospFrac+theModel!$H7481*NonHospFrac</f>
        <v>529442.27013087471</v>
      </c>
      <c r="N7481" s="266">
        <f t="shared" si="1635"/>
        <v>855417.99871799501</v>
      </c>
      <c r="O7481" s="158"/>
      <c r="P7481" s="265">
        <f t="shared" si="1636"/>
        <v>295133.10012978595</v>
      </c>
      <c r="Q7481" s="265">
        <f t="shared" si="1637"/>
        <v>529440.70988025563</v>
      </c>
      <c r="R7481" s="266">
        <f t="shared" si="1638"/>
        <v>824573.81001004158</v>
      </c>
    </row>
    <row r="7482" spans="1:18" x14ac:dyDescent="0.25">
      <c r="A7482" s="81">
        <v>7451</v>
      </c>
      <c r="B7482" s="93">
        <f t="shared" si="1627"/>
        <v>4.3397069376864395E-62</v>
      </c>
      <c r="C7482" s="178">
        <f t="shared" si="1628"/>
        <v>4.3299173062333973E-62</v>
      </c>
      <c r="D7482" s="165">
        <f t="shared" si="1629"/>
        <v>2.2558277767625785E-3</v>
      </c>
      <c r="E7482" s="166">
        <f t="shared" si="1639"/>
        <v>24.291375447755232</v>
      </c>
      <c r="F7482" s="167">
        <f t="shared" si="1640"/>
        <v>16.810428592434157</v>
      </c>
      <c r="G7482" s="167">
        <f t="shared" si="1630"/>
        <v>584196.40429839538</v>
      </c>
      <c r="H7482" s="167">
        <f t="shared" si="1631"/>
        <v>271299.98899881309</v>
      </c>
      <c r="I7482" s="168">
        <f t="shared" si="1632"/>
        <v>855496.39329720847</v>
      </c>
      <c r="J7482" s="168">
        <f t="shared" si="1634"/>
        <v>774539.34380386956</v>
      </c>
      <c r="K7482" s="94"/>
      <c r="L7482" s="265">
        <f t="shared" si="1633"/>
        <v>326005.60255530279</v>
      </c>
      <c r="M7482" s="265">
        <f>$G7482*NonHospFrac+theModel!$H7482*NonHospFrac</f>
        <v>529490.79074190569</v>
      </c>
      <c r="N7482" s="266">
        <f t="shared" si="1635"/>
        <v>855496.39329720847</v>
      </c>
      <c r="O7482" s="158"/>
      <c r="P7482" s="265">
        <f t="shared" si="1636"/>
        <v>295155.14905490429</v>
      </c>
      <c r="Q7482" s="265">
        <f t="shared" si="1637"/>
        <v>529489.23049128661</v>
      </c>
      <c r="R7482" s="266">
        <f t="shared" si="1638"/>
        <v>824644.37954619084</v>
      </c>
    </row>
    <row r="7483" spans="1:18" x14ac:dyDescent="0.25">
      <c r="A7483" s="81">
        <v>7452</v>
      </c>
      <c r="B7483" s="93">
        <f t="shared" si="1627"/>
        <v>4.2586392190177132E-62</v>
      </c>
      <c r="C7483" s="178">
        <f t="shared" si="1628"/>
        <v>4.2490324623762421E-62</v>
      </c>
      <c r="D7483" s="165">
        <f t="shared" si="1629"/>
        <v>2.2558277767625785E-3</v>
      </c>
      <c r="E7483" s="166">
        <f t="shared" si="1639"/>
        <v>24.291375447755232</v>
      </c>
      <c r="F7483" s="167">
        <f t="shared" si="1640"/>
        <v>16.812684420210918</v>
      </c>
      <c r="G7483" s="167">
        <f t="shared" si="1630"/>
        <v>584274.79887760873</v>
      </c>
      <c r="H7483" s="167">
        <f t="shared" si="1631"/>
        <v>271299.98899881309</v>
      </c>
      <c r="I7483" s="168">
        <f t="shared" si="1632"/>
        <v>855574.78787642182</v>
      </c>
      <c r="J7483" s="168">
        <f t="shared" si="1634"/>
        <v>774597.20172681031</v>
      </c>
      <c r="K7483" s="94"/>
      <c r="L7483" s="265">
        <f t="shared" si="1633"/>
        <v>326035.47652348515</v>
      </c>
      <c r="M7483" s="265">
        <f>$G7483*NonHospFrac+theModel!$H7483*NonHospFrac</f>
        <v>529539.31135293667</v>
      </c>
      <c r="N7483" s="266">
        <f t="shared" si="1635"/>
        <v>855574.78787642182</v>
      </c>
      <c r="O7483" s="158"/>
      <c r="P7483" s="265">
        <f t="shared" si="1636"/>
        <v>295177.19708126498</v>
      </c>
      <c r="Q7483" s="265">
        <f t="shared" si="1637"/>
        <v>529537.75110231759</v>
      </c>
      <c r="R7483" s="266">
        <f t="shared" si="1638"/>
        <v>824714.94818358263</v>
      </c>
    </row>
    <row r="7484" spans="1:18" x14ac:dyDescent="0.25">
      <c r="A7484" s="81">
        <v>7453</v>
      </c>
      <c r="B7484" s="93">
        <f t="shared" si="1627"/>
        <v>4.1790858825652333E-62</v>
      </c>
      <c r="C7484" s="178">
        <f t="shared" si="1628"/>
        <v>4.1696585845498658E-62</v>
      </c>
      <c r="D7484" s="165">
        <f t="shared" si="1629"/>
        <v>2.2558277767625785E-3</v>
      </c>
      <c r="E7484" s="166">
        <f t="shared" si="1639"/>
        <v>24.291375447755232</v>
      </c>
      <c r="F7484" s="167">
        <f t="shared" si="1640"/>
        <v>16.814940247987678</v>
      </c>
      <c r="G7484" s="167">
        <f t="shared" si="1630"/>
        <v>584353.19345682207</v>
      </c>
      <c r="H7484" s="167">
        <f t="shared" si="1631"/>
        <v>271299.98899881309</v>
      </c>
      <c r="I7484" s="168">
        <f t="shared" si="1632"/>
        <v>855653.18245563516</v>
      </c>
      <c r="J7484" s="168">
        <f t="shared" si="1634"/>
        <v>774655.05729134823</v>
      </c>
      <c r="K7484" s="94"/>
      <c r="L7484" s="265">
        <f t="shared" si="1633"/>
        <v>326065.35049166752</v>
      </c>
      <c r="M7484" s="265">
        <f>$G7484*NonHospFrac+theModel!$H7484*NonHospFrac</f>
        <v>529587.83196396753</v>
      </c>
      <c r="N7484" s="266">
        <f t="shared" si="1635"/>
        <v>855653.18245563505</v>
      </c>
      <c r="O7484" s="158"/>
      <c r="P7484" s="265">
        <f t="shared" si="1636"/>
        <v>295199.24420890468</v>
      </c>
      <c r="Q7484" s="265">
        <f t="shared" si="1637"/>
        <v>529586.27171334845</v>
      </c>
      <c r="R7484" s="266">
        <f t="shared" si="1638"/>
        <v>824785.51592225314</v>
      </c>
    </row>
    <row r="7485" spans="1:18" x14ac:dyDescent="0.25">
      <c r="A7485" s="81">
        <v>7454</v>
      </c>
      <c r="B7485" s="93">
        <f t="shared" si="1627"/>
        <v>4.1010186389736984E-62</v>
      </c>
      <c r="C7485" s="178">
        <f t="shared" si="1628"/>
        <v>4.0917674472148803E-62</v>
      </c>
      <c r="D7485" s="165">
        <f t="shared" si="1629"/>
        <v>2.2558277767625785E-3</v>
      </c>
      <c r="E7485" s="166">
        <f t="shared" si="1639"/>
        <v>24.291375447755232</v>
      </c>
      <c r="F7485" s="167">
        <f t="shared" si="1640"/>
        <v>16.817196075764439</v>
      </c>
      <c r="G7485" s="167">
        <f t="shared" si="1630"/>
        <v>584431.58803603542</v>
      </c>
      <c r="H7485" s="167">
        <f t="shared" si="1631"/>
        <v>271299.98899881309</v>
      </c>
      <c r="I7485" s="168">
        <f t="shared" si="1632"/>
        <v>855731.57703484851</v>
      </c>
      <c r="J7485" s="168">
        <f t="shared" si="1634"/>
        <v>774712.91049757949</v>
      </c>
      <c r="K7485" s="94"/>
      <c r="L7485" s="265">
        <f t="shared" si="1633"/>
        <v>326095.22445984994</v>
      </c>
      <c r="M7485" s="265">
        <f>$G7485*NonHospFrac+theModel!$H7485*NonHospFrac</f>
        <v>529636.35257499851</v>
      </c>
      <c r="N7485" s="266">
        <f t="shared" si="1635"/>
        <v>855731.57703484851</v>
      </c>
      <c r="O7485" s="158"/>
      <c r="P7485" s="265">
        <f t="shared" si="1636"/>
        <v>295221.29043786012</v>
      </c>
      <c r="Q7485" s="265">
        <f t="shared" si="1637"/>
        <v>529634.79232437944</v>
      </c>
      <c r="R7485" s="266">
        <f t="shared" si="1638"/>
        <v>824856.0827622395</v>
      </c>
    </row>
    <row r="7486" spans="1:18" x14ac:dyDescent="0.25">
      <c r="A7486" s="81">
        <v>7455</v>
      </c>
      <c r="B7486" s="93">
        <f t="shared" si="1627"/>
        <v>4.0244097273459553E-62</v>
      </c>
      <c r="C7486" s="178">
        <f t="shared" si="1628"/>
        <v>4.0153313520979351E-62</v>
      </c>
      <c r="D7486" s="165">
        <f t="shared" si="1629"/>
        <v>2.2558277767625785E-3</v>
      </c>
      <c r="E7486" s="166">
        <f t="shared" si="1639"/>
        <v>24.291375447755232</v>
      </c>
      <c r="F7486" s="167">
        <f t="shared" si="1640"/>
        <v>16.8194519035412</v>
      </c>
      <c r="G7486" s="167">
        <f t="shared" si="1630"/>
        <v>584509.98261524877</v>
      </c>
      <c r="H7486" s="167">
        <f t="shared" si="1631"/>
        <v>271299.98899881309</v>
      </c>
      <c r="I7486" s="168">
        <f t="shared" si="1632"/>
        <v>855809.97161406185</v>
      </c>
      <c r="J7486" s="168">
        <f t="shared" si="1634"/>
        <v>774770.76134560013</v>
      </c>
      <c r="K7486" s="94"/>
      <c r="L7486" s="265">
        <f t="shared" si="1633"/>
        <v>326125.09842803236</v>
      </c>
      <c r="M7486" s="265">
        <f>$G7486*NonHospFrac+theModel!$H7486*NonHospFrac</f>
        <v>529684.87318602949</v>
      </c>
      <c r="N7486" s="266">
        <f t="shared" si="1635"/>
        <v>855809.97161406185</v>
      </c>
      <c r="O7486" s="158"/>
      <c r="P7486" s="265">
        <f t="shared" si="1636"/>
        <v>295243.33576816786</v>
      </c>
      <c r="Q7486" s="265">
        <f t="shared" si="1637"/>
        <v>529683.31293541042</v>
      </c>
      <c r="R7486" s="266">
        <f t="shared" si="1638"/>
        <v>824926.64870357828</v>
      </c>
    </row>
    <row r="7487" spans="1:18" x14ac:dyDescent="0.25">
      <c r="A7487" s="81">
        <v>7456</v>
      </c>
      <c r="B7487" s="93">
        <f t="shared" si="1627"/>
        <v>3.9492319053711632E-62</v>
      </c>
      <c r="C7487" s="178">
        <f t="shared" si="1628"/>
        <v>3.9403231183421495E-62</v>
      </c>
      <c r="D7487" s="165">
        <f t="shared" si="1629"/>
        <v>2.2558277767625785E-3</v>
      </c>
      <c r="E7487" s="166">
        <f t="shared" si="1639"/>
        <v>24.291375447755232</v>
      </c>
      <c r="F7487" s="167">
        <f t="shared" si="1640"/>
        <v>16.821707731317961</v>
      </c>
      <c r="G7487" s="167">
        <f t="shared" si="1630"/>
        <v>584588.37719446211</v>
      </c>
      <c r="H7487" s="167">
        <f t="shared" si="1631"/>
        <v>271299.98899881309</v>
      </c>
      <c r="I7487" s="168">
        <f t="shared" si="1632"/>
        <v>855888.3661932752</v>
      </c>
      <c r="J7487" s="168">
        <f t="shared" si="1634"/>
        <v>774828.6098355063</v>
      </c>
      <c r="K7487" s="94"/>
      <c r="L7487" s="265">
        <f t="shared" si="1633"/>
        <v>326154.97239621473</v>
      </c>
      <c r="M7487" s="265">
        <f>$G7487*NonHospFrac+theModel!$H7487*NonHospFrac</f>
        <v>529733.39379706047</v>
      </c>
      <c r="N7487" s="266">
        <f t="shared" si="1635"/>
        <v>855888.3661932752</v>
      </c>
      <c r="O7487" s="158"/>
      <c r="P7487" s="265">
        <f t="shared" si="1636"/>
        <v>295265.38019986451</v>
      </c>
      <c r="Q7487" s="265">
        <f t="shared" si="1637"/>
        <v>529731.8335464414</v>
      </c>
      <c r="R7487" s="266">
        <f t="shared" si="1638"/>
        <v>824997.2137463059</v>
      </c>
    </row>
    <row r="7488" spans="1:18" x14ac:dyDescent="0.25">
      <c r="A7488" s="81">
        <v>7457</v>
      </c>
      <c r="B7488" s="93">
        <f t="shared" si="1627"/>
        <v>3.8754584396373529E-62</v>
      </c>
      <c r="C7488" s="178">
        <f t="shared" si="1628"/>
        <v>3.8667160728415298E-62</v>
      </c>
      <c r="D7488" s="165">
        <f t="shared" si="1629"/>
        <v>2.2558277767625785E-3</v>
      </c>
      <c r="E7488" s="166">
        <f t="shared" si="1639"/>
        <v>24.291375447755232</v>
      </c>
      <c r="F7488" s="167">
        <f t="shared" si="1640"/>
        <v>16.823963559094722</v>
      </c>
      <c r="G7488" s="167">
        <f t="shared" si="1630"/>
        <v>584666.77177367546</v>
      </c>
      <c r="H7488" s="167">
        <f t="shared" si="1631"/>
        <v>271299.98899881309</v>
      </c>
      <c r="I7488" s="168">
        <f t="shared" si="1632"/>
        <v>855966.76077248855</v>
      </c>
      <c r="J7488" s="168">
        <f t="shared" si="1634"/>
        <v>774886.45596739417</v>
      </c>
      <c r="K7488" s="94"/>
      <c r="L7488" s="265">
        <f t="shared" si="1633"/>
        <v>326184.84636439715</v>
      </c>
      <c r="M7488" s="265">
        <f>$G7488*NonHospFrac+theModel!$H7488*NonHospFrac</f>
        <v>529781.91440809134</v>
      </c>
      <c r="N7488" s="266">
        <f t="shared" si="1635"/>
        <v>855966.76077248855</v>
      </c>
      <c r="O7488" s="158"/>
      <c r="P7488" s="265">
        <f t="shared" si="1636"/>
        <v>295287.42373298673</v>
      </c>
      <c r="Q7488" s="265">
        <f t="shared" si="1637"/>
        <v>529780.35415747226</v>
      </c>
      <c r="R7488" s="266">
        <f t="shared" si="1638"/>
        <v>825067.77789045894</v>
      </c>
    </row>
    <row r="7489" spans="1:18" x14ac:dyDescent="0.25">
      <c r="A7489" s="81">
        <v>7458</v>
      </c>
      <c r="B7489" s="93">
        <f t="shared" si="1627"/>
        <v>3.8030630961249752E-62</v>
      </c>
      <c r="C7489" s="178">
        <f t="shared" si="1628"/>
        <v>3.7944840407559556E-62</v>
      </c>
      <c r="D7489" s="165">
        <f t="shared" si="1629"/>
        <v>2.2558277767625785E-3</v>
      </c>
      <c r="E7489" s="166">
        <f t="shared" si="1639"/>
        <v>24.291375447755232</v>
      </c>
      <c r="F7489" s="167">
        <f t="shared" si="1640"/>
        <v>16.826219386871482</v>
      </c>
      <c r="G7489" s="167">
        <f t="shared" si="1630"/>
        <v>584745.1663528888</v>
      </c>
      <c r="H7489" s="167">
        <f t="shared" si="1631"/>
        <v>271299.98899881309</v>
      </c>
      <c r="I7489" s="168">
        <f t="shared" si="1632"/>
        <v>856045.15535170189</v>
      </c>
      <c r="J7489" s="168">
        <f t="shared" si="1634"/>
        <v>774944.29974135978</v>
      </c>
      <c r="K7489" s="94"/>
      <c r="L7489" s="265">
        <f t="shared" si="1633"/>
        <v>326214.72033257957</v>
      </c>
      <c r="M7489" s="265">
        <f>$G7489*NonHospFrac+theModel!$H7489*NonHospFrac</f>
        <v>529830.43501912232</v>
      </c>
      <c r="N7489" s="266">
        <f t="shared" si="1635"/>
        <v>856045.15535170189</v>
      </c>
      <c r="O7489" s="158"/>
      <c r="P7489" s="265">
        <f t="shared" si="1636"/>
        <v>295309.46636757115</v>
      </c>
      <c r="Q7489" s="265">
        <f t="shared" si="1637"/>
        <v>529828.87476850324</v>
      </c>
      <c r="R7489" s="266">
        <f t="shared" si="1638"/>
        <v>825138.34113607439</v>
      </c>
    </row>
    <row r="7490" spans="1:18" x14ac:dyDescent="0.25">
      <c r="A7490" s="81">
        <v>7459</v>
      </c>
      <c r="B7490" s="93">
        <f t="shared" si="1627"/>
        <v>3.7320201308780096E-62</v>
      </c>
      <c r="C7490" s="178">
        <f t="shared" si="1628"/>
        <v>3.7236013362033377E-62</v>
      </c>
      <c r="D7490" s="165">
        <f t="shared" si="1629"/>
        <v>2.2558277767625785E-3</v>
      </c>
      <c r="E7490" s="166">
        <f t="shared" si="1639"/>
        <v>24.291375447755232</v>
      </c>
      <c r="F7490" s="167">
        <f t="shared" si="1640"/>
        <v>16.828475214648243</v>
      </c>
      <c r="G7490" s="167">
        <f t="shared" si="1630"/>
        <v>584823.56093210226</v>
      </c>
      <c r="H7490" s="167">
        <f t="shared" si="1631"/>
        <v>271299.98899881309</v>
      </c>
      <c r="I7490" s="168">
        <f t="shared" si="1632"/>
        <v>856123.54993091535</v>
      </c>
      <c r="J7490" s="168">
        <f t="shared" si="1634"/>
        <v>775002.1411574994</v>
      </c>
      <c r="K7490" s="94"/>
      <c r="L7490" s="265">
        <f t="shared" si="1633"/>
        <v>326244.59430076199</v>
      </c>
      <c r="M7490" s="265">
        <f>$G7490*NonHospFrac+theModel!$H7490*NonHospFrac</f>
        <v>529878.9556301533</v>
      </c>
      <c r="N7490" s="266">
        <f t="shared" si="1635"/>
        <v>856123.54993091524</v>
      </c>
      <c r="O7490" s="158"/>
      <c r="P7490" s="265">
        <f t="shared" si="1636"/>
        <v>295331.50810365443</v>
      </c>
      <c r="Q7490" s="265">
        <f t="shared" si="1637"/>
        <v>529877.39537953422</v>
      </c>
      <c r="R7490" s="266">
        <f t="shared" si="1638"/>
        <v>825208.90348318871</v>
      </c>
    </row>
    <row r="7491" spans="1:18" x14ac:dyDescent="0.25">
      <c r="A7491" s="81">
        <v>7460</v>
      </c>
      <c r="B7491" s="93">
        <f t="shared" si="1627"/>
        <v>3.6623042808493591E-62</v>
      </c>
      <c r="C7491" s="178">
        <f t="shared" si="1628"/>
        <v>3.6540427531256624E-62</v>
      </c>
      <c r="D7491" s="165">
        <f t="shared" si="1629"/>
        <v>2.2558277767625785E-3</v>
      </c>
      <c r="E7491" s="166">
        <f t="shared" si="1639"/>
        <v>24.291375447755232</v>
      </c>
      <c r="F7491" s="167">
        <f t="shared" si="1640"/>
        <v>16.830731042425004</v>
      </c>
      <c r="G7491" s="167">
        <f t="shared" si="1630"/>
        <v>584901.95551131561</v>
      </c>
      <c r="H7491" s="167">
        <f t="shared" si="1631"/>
        <v>271299.98899881309</v>
      </c>
      <c r="I7491" s="168">
        <f t="shared" si="1632"/>
        <v>856201.9445101287</v>
      </c>
      <c r="J7491" s="168">
        <f t="shared" si="1634"/>
        <v>775059.98021590896</v>
      </c>
      <c r="K7491" s="94"/>
      <c r="L7491" s="265">
        <f t="shared" si="1633"/>
        <v>326274.46826894442</v>
      </c>
      <c r="M7491" s="265">
        <f>$G7491*NonHospFrac+theModel!$H7491*NonHospFrac</f>
        <v>529927.47624118428</v>
      </c>
      <c r="N7491" s="266">
        <f t="shared" si="1635"/>
        <v>856201.9445101287</v>
      </c>
      <c r="O7491" s="158"/>
      <c r="P7491" s="265">
        <f t="shared" si="1636"/>
        <v>295353.54894127313</v>
      </c>
      <c r="Q7491" s="265">
        <f t="shared" si="1637"/>
        <v>529925.9159905652</v>
      </c>
      <c r="R7491" s="266">
        <f t="shared" si="1638"/>
        <v>825279.46493183833</v>
      </c>
    </row>
    <row r="7492" spans="1:18" x14ac:dyDescent="0.25">
      <c r="A7492" s="81">
        <v>7461</v>
      </c>
      <c r="B7492" s="93">
        <f t="shared" si="1627"/>
        <v>3.5938907549172502E-62</v>
      </c>
      <c r="C7492" s="178">
        <f t="shared" si="1628"/>
        <v>3.5857835563256574E-62</v>
      </c>
      <c r="D7492" s="165">
        <f t="shared" si="1629"/>
        <v>2.2558277767625785E-3</v>
      </c>
      <c r="E7492" s="166">
        <f t="shared" si="1639"/>
        <v>24.291375447755232</v>
      </c>
      <c r="F7492" s="167">
        <f t="shared" si="1640"/>
        <v>16.832986870201765</v>
      </c>
      <c r="G7492" s="167">
        <f t="shared" si="1630"/>
        <v>584980.35009052895</v>
      </c>
      <c r="H7492" s="167">
        <f t="shared" si="1631"/>
        <v>271299.98899881309</v>
      </c>
      <c r="I7492" s="168">
        <f t="shared" si="1632"/>
        <v>856280.33908934204</v>
      </c>
      <c r="J7492" s="168">
        <f t="shared" si="1634"/>
        <v>775117.81691668462</v>
      </c>
      <c r="K7492" s="94"/>
      <c r="L7492" s="265">
        <f t="shared" si="1633"/>
        <v>326304.34223712678</v>
      </c>
      <c r="M7492" s="265">
        <f>$G7492*NonHospFrac+theModel!$H7492*NonHospFrac</f>
        <v>529975.99685221526</v>
      </c>
      <c r="N7492" s="266">
        <f t="shared" si="1635"/>
        <v>856280.33908934204</v>
      </c>
      <c r="O7492" s="158"/>
      <c r="P7492" s="265">
        <f t="shared" si="1636"/>
        <v>295375.58888046385</v>
      </c>
      <c r="Q7492" s="265">
        <f t="shared" si="1637"/>
        <v>529974.43660159619</v>
      </c>
      <c r="R7492" s="266">
        <f t="shared" si="1638"/>
        <v>825350.02548206004</v>
      </c>
    </row>
    <row r="7493" spans="1:18" x14ac:dyDescent="0.25">
      <c r="A7493" s="81">
        <v>7462</v>
      </c>
      <c r="B7493" s="93">
        <f t="shared" si="1627"/>
        <v>3.5267552250694468E-62</v>
      </c>
      <c r="C7493" s="178">
        <f t="shared" si="1628"/>
        <v>3.5187994726708925E-62</v>
      </c>
      <c r="D7493" s="165">
        <f t="shared" si="1629"/>
        <v>2.2558277767625785E-3</v>
      </c>
      <c r="E7493" s="166">
        <f t="shared" si="1639"/>
        <v>24.291375447755232</v>
      </c>
      <c r="F7493" s="167">
        <f t="shared" si="1640"/>
        <v>16.835242697978526</v>
      </c>
      <c r="G7493" s="167">
        <f t="shared" si="1630"/>
        <v>585058.7446697423</v>
      </c>
      <c r="H7493" s="167">
        <f t="shared" si="1631"/>
        <v>271299.98899881309</v>
      </c>
      <c r="I7493" s="168">
        <f t="shared" si="1632"/>
        <v>856358.73366855539</v>
      </c>
      <c r="J7493" s="168">
        <f t="shared" si="1634"/>
        <v>775175.65125992254</v>
      </c>
      <c r="K7493" s="94"/>
      <c r="L7493" s="265">
        <f t="shared" si="1633"/>
        <v>326334.21620530915</v>
      </c>
      <c r="M7493" s="265">
        <f>$G7493*NonHospFrac+theModel!$H7493*NonHospFrac</f>
        <v>530024.51746324613</v>
      </c>
      <c r="N7493" s="266">
        <f t="shared" si="1635"/>
        <v>856358.73366855527</v>
      </c>
      <c r="O7493" s="158"/>
      <c r="P7493" s="265">
        <f t="shared" si="1636"/>
        <v>295397.62792126328</v>
      </c>
      <c r="Q7493" s="265">
        <f t="shared" si="1637"/>
        <v>530022.95721262705</v>
      </c>
      <c r="R7493" s="266">
        <f t="shared" si="1638"/>
        <v>825420.58513389039</v>
      </c>
    </row>
    <row r="7494" spans="1:18" x14ac:dyDescent="0.25">
      <c r="A7494" s="81">
        <v>7463</v>
      </c>
      <c r="B7494" s="93">
        <f t="shared" si="1627"/>
        <v>3.4608738177521566E-62</v>
      </c>
      <c r="C7494" s="178">
        <f t="shared" si="1628"/>
        <v>3.4530666824622009E-62</v>
      </c>
      <c r="D7494" s="165">
        <f t="shared" si="1629"/>
        <v>2.2558277767625785E-3</v>
      </c>
      <c r="E7494" s="166">
        <f t="shared" si="1639"/>
        <v>24.291375447755232</v>
      </c>
      <c r="F7494" s="167">
        <f t="shared" si="1640"/>
        <v>16.837498525755286</v>
      </c>
      <c r="G7494" s="167">
        <f t="shared" si="1630"/>
        <v>585137.13924895565</v>
      </c>
      <c r="H7494" s="167">
        <f t="shared" si="1631"/>
        <v>271299.98899881309</v>
      </c>
      <c r="I7494" s="168">
        <f t="shared" si="1632"/>
        <v>856437.12824776873</v>
      </c>
      <c r="J7494" s="168">
        <f t="shared" si="1634"/>
        <v>775233.48324571876</v>
      </c>
      <c r="K7494" s="94"/>
      <c r="L7494" s="265">
        <f t="shared" si="1633"/>
        <v>326364.09017349157</v>
      </c>
      <c r="M7494" s="265">
        <f>$G7494*NonHospFrac+theModel!$H7494*NonHospFrac</f>
        <v>530073.03807427711</v>
      </c>
      <c r="N7494" s="266">
        <f t="shared" si="1635"/>
        <v>856437.12824776862</v>
      </c>
      <c r="O7494" s="158"/>
      <c r="P7494" s="265">
        <f t="shared" si="1636"/>
        <v>295419.66606370808</v>
      </c>
      <c r="Q7494" s="265">
        <f t="shared" si="1637"/>
        <v>530071.47782365803</v>
      </c>
      <c r="R7494" s="266">
        <f t="shared" si="1638"/>
        <v>825491.14388736617</v>
      </c>
    </row>
    <row r="7495" spans="1:18" x14ac:dyDescent="0.25">
      <c r="A7495" s="81">
        <v>7464</v>
      </c>
      <c r="B7495" s="93">
        <f t="shared" si="1627"/>
        <v>3.3962231053805364E-62</v>
      </c>
      <c r="C7495" s="178">
        <f t="shared" si="1628"/>
        <v>3.3885618109633362E-62</v>
      </c>
      <c r="D7495" s="165">
        <f t="shared" si="1629"/>
        <v>2.2558277767625785E-3</v>
      </c>
      <c r="E7495" s="166">
        <f t="shared" si="1639"/>
        <v>24.291375447755232</v>
      </c>
      <c r="F7495" s="167">
        <f t="shared" si="1640"/>
        <v>16.839754353532047</v>
      </c>
      <c r="G7495" s="167">
        <f t="shared" si="1630"/>
        <v>585215.53382816899</v>
      </c>
      <c r="H7495" s="167">
        <f t="shared" si="1631"/>
        <v>271299.98899881309</v>
      </c>
      <c r="I7495" s="168">
        <f t="shared" si="1632"/>
        <v>856515.52282698208</v>
      </c>
      <c r="J7495" s="168">
        <f t="shared" si="1634"/>
        <v>775291.31287416932</v>
      </c>
      <c r="K7495" s="94"/>
      <c r="L7495" s="265">
        <f t="shared" si="1633"/>
        <v>326393.96414167399</v>
      </c>
      <c r="M7495" s="265">
        <f>$G7495*NonHospFrac+theModel!$H7495*NonHospFrac</f>
        <v>530121.55868530809</v>
      </c>
      <c r="N7495" s="266">
        <f t="shared" si="1635"/>
        <v>856515.52282698208</v>
      </c>
      <c r="O7495" s="158"/>
      <c r="P7495" s="265">
        <f t="shared" si="1636"/>
        <v>295441.7033078348</v>
      </c>
      <c r="Q7495" s="265">
        <f t="shared" si="1637"/>
        <v>530119.99843468901</v>
      </c>
      <c r="R7495" s="266">
        <f t="shared" si="1638"/>
        <v>825561.70174252382</v>
      </c>
    </row>
    <row r="7496" spans="1:18" x14ac:dyDescent="0.25">
      <c r="A7496" s="81">
        <v>7465</v>
      </c>
      <c r="B7496" s="93">
        <f t="shared" si="1627"/>
        <v>3.3327800980078808E-62</v>
      </c>
      <c r="C7496" s="178">
        <f t="shared" si="1628"/>
        <v>3.3252619200889531E-62</v>
      </c>
      <c r="D7496" s="165">
        <f t="shared" si="1629"/>
        <v>2.2558277767625785E-3</v>
      </c>
      <c r="E7496" s="166">
        <f t="shared" si="1639"/>
        <v>24.291375447755232</v>
      </c>
      <c r="F7496" s="167">
        <f t="shared" si="1640"/>
        <v>16.842010181308808</v>
      </c>
      <c r="G7496" s="167">
        <f t="shared" si="1630"/>
        <v>585293.92840738234</v>
      </c>
      <c r="H7496" s="167">
        <f t="shared" si="1631"/>
        <v>271299.98899881309</v>
      </c>
      <c r="I7496" s="168">
        <f t="shared" si="1632"/>
        <v>856593.91740619543</v>
      </c>
      <c r="J7496" s="168">
        <f t="shared" si="1634"/>
        <v>775349.14014537039</v>
      </c>
      <c r="K7496" s="94"/>
      <c r="L7496" s="265">
        <f t="shared" si="1633"/>
        <v>326423.83810985636</v>
      </c>
      <c r="M7496" s="265">
        <f>$G7496*NonHospFrac+theModel!$H7496*NonHospFrac</f>
        <v>530170.07929633907</v>
      </c>
      <c r="N7496" s="266">
        <f t="shared" si="1635"/>
        <v>856593.91740619543</v>
      </c>
      <c r="O7496" s="158"/>
      <c r="P7496" s="265">
        <f t="shared" si="1636"/>
        <v>295463.73965368001</v>
      </c>
      <c r="Q7496" s="265">
        <f t="shared" si="1637"/>
        <v>530168.51904571999</v>
      </c>
      <c r="R7496" s="266">
        <f t="shared" si="1638"/>
        <v>825632.2586994</v>
      </c>
    </row>
    <row r="7497" spans="1:18" x14ac:dyDescent="0.25">
      <c r="A7497" s="81">
        <v>7466</v>
      </c>
      <c r="B7497" s="93">
        <f t="shared" si="1627"/>
        <v>3.2705222351498716E-62</v>
      </c>
      <c r="C7497" s="178">
        <f t="shared" si="1628"/>
        <v>3.2631445002473007E-62</v>
      </c>
      <c r="D7497" s="165">
        <f t="shared" si="1629"/>
        <v>2.2558277767625785E-3</v>
      </c>
      <c r="E7497" s="166">
        <f t="shared" si="1639"/>
        <v>24.291375447755232</v>
      </c>
      <c r="F7497" s="167">
        <f t="shared" si="1640"/>
        <v>16.844266009085569</v>
      </c>
      <c r="G7497" s="167">
        <f t="shared" si="1630"/>
        <v>585372.32298659568</v>
      </c>
      <c r="H7497" s="167">
        <f t="shared" si="1631"/>
        <v>271299.98899881309</v>
      </c>
      <c r="I7497" s="168">
        <f t="shared" si="1632"/>
        <v>856672.31198540877</v>
      </c>
      <c r="J7497" s="168">
        <f t="shared" si="1634"/>
        <v>775406.96505941811</v>
      </c>
      <c r="K7497" s="94"/>
      <c r="L7497" s="265">
        <f t="shared" si="1633"/>
        <v>326453.71207803872</v>
      </c>
      <c r="M7497" s="265">
        <f>$G7497*NonHospFrac+theModel!$H7497*NonHospFrac</f>
        <v>530218.59990736993</v>
      </c>
      <c r="N7497" s="266">
        <f t="shared" si="1635"/>
        <v>856672.31198540865</v>
      </c>
      <c r="O7497" s="158"/>
      <c r="P7497" s="265">
        <f t="shared" si="1636"/>
        <v>295485.77510128036</v>
      </c>
      <c r="Q7497" s="265">
        <f t="shared" si="1637"/>
        <v>530217.03965675086</v>
      </c>
      <c r="R7497" s="266">
        <f t="shared" si="1638"/>
        <v>825702.81475803116</v>
      </c>
    </row>
    <row r="7498" spans="1:18" x14ac:dyDescent="0.25">
      <c r="A7498" s="81">
        <v>7467</v>
      </c>
      <c r="B7498" s="93">
        <f t="shared" si="1627"/>
        <v>3.2094273777630513E-62</v>
      </c>
      <c r="C7498" s="178">
        <f t="shared" si="1628"/>
        <v>3.202187462336791E-62</v>
      </c>
      <c r="D7498" s="165">
        <f t="shared" si="1629"/>
        <v>2.2558277767625785E-3</v>
      </c>
      <c r="E7498" s="166">
        <f t="shared" si="1639"/>
        <v>24.291375447755232</v>
      </c>
      <c r="F7498" s="167">
        <f t="shared" si="1640"/>
        <v>16.84652183686233</v>
      </c>
      <c r="G7498" s="167">
        <f t="shared" si="1630"/>
        <v>585450.71756580914</v>
      </c>
      <c r="H7498" s="167">
        <f t="shared" si="1631"/>
        <v>271299.98899881309</v>
      </c>
      <c r="I7498" s="168">
        <f t="shared" si="1632"/>
        <v>856750.70656462223</v>
      </c>
      <c r="J7498" s="168">
        <f t="shared" si="1634"/>
        <v>775464.78761640855</v>
      </c>
      <c r="K7498" s="94"/>
      <c r="L7498" s="265">
        <f t="shared" si="1633"/>
        <v>326483.5860462212</v>
      </c>
      <c r="M7498" s="265">
        <f>$G7498*NonHospFrac+theModel!$H7498*NonHospFrac</f>
        <v>530267.12051840103</v>
      </c>
      <c r="N7498" s="266">
        <f t="shared" si="1635"/>
        <v>856750.70656462223</v>
      </c>
      <c r="O7498" s="158"/>
      <c r="P7498" s="265">
        <f t="shared" si="1636"/>
        <v>295507.8096506726</v>
      </c>
      <c r="Q7498" s="265">
        <f t="shared" si="1637"/>
        <v>530265.56026778196</v>
      </c>
      <c r="R7498" s="266">
        <f t="shared" si="1638"/>
        <v>825773.36991845455</v>
      </c>
    </row>
    <row r="7499" spans="1:18" x14ac:dyDescent="0.25">
      <c r="A7499" s="81">
        <v>7468</v>
      </c>
      <c r="B7499" s="93">
        <f t="shared" si="1627"/>
        <v>3.1494738003707271E-62</v>
      </c>
      <c r="C7499" s="178">
        <f t="shared" si="1628"/>
        <v>3.1423691298896647E-62</v>
      </c>
      <c r="D7499" s="165">
        <f t="shared" si="1629"/>
        <v>2.2558277767625785E-3</v>
      </c>
      <c r="E7499" s="166">
        <f t="shared" si="1639"/>
        <v>24.291375447755232</v>
      </c>
      <c r="F7499" s="167">
        <f t="shared" si="1640"/>
        <v>16.848777664639091</v>
      </c>
      <c r="G7499" s="167">
        <f t="shared" si="1630"/>
        <v>585529.11214502249</v>
      </c>
      <c r="H7499" s="167">
        <f t="shared" si="1631"/>
        <v>271299.98899881309</v>
      </c>
      <c r="I7499" s="168">
        <f t="shared" si="1632"/>
        <v>856829.10114383558</v>
      </c>
      <c r="J7499" s="168">
        <f t="shared" si="1634"/>
        <v>775522.60781643761</v>
      </c>
      <c r="K7499" s="94"/>
      <c r="L7499" s="265">
        <f t="shared" si="1633"/>
        <v>326513.46001440356</v>
      </c>
      <c r="M7499" s="265">
        <f>$G7499*NonHospFrac+theModel!$H7499*NonHospFrac</f>
        <v>530315.6411294319</v>
      </c>
      <c r="N7499" s="266">
        <f t="shared" si="1635"/>
        <v>856829.10114383546</v>
      </c>
      <c r="O7499" s="158"/>
      <c r="P7499" s="265">
        <f t="shared" si="1636"/>
        <v>295529.84330189315</v>
      </c>
      <c r="Q7499" s="265">
        <f t="shared" si="1637"/>
        <v>530314.08087881282</v>
      </c>
      <c r="R7499" s="266">
        <f t="shared" si="1638"/>
        <v>825843.92418070603</v>
      </c>
    </row>
    <row r="7500" spans="1:18" x14ac:dyDescent="0.25">
      <c r="A7500" s="81">
        <v>7469</v>
      </c>
      <c r="B7500" s="93">
        <f t="shared" si="1627"/>
        <v>3.0906401833388107E-62</v>
      </c>
      <c r="C7500" s="178">
        <f t="shared" si="1628"/>
        <v>3.0836682313652562E-62</v>
      </c>
      <c r="D7500" s="165">
        <f t="shared" si="1629"/>
        <v>2.2558277767625785E-3</v>
      </c>
      <c r="E7500" s="166">
        <f t="shared" si="1639"/>
        <v>24.291375447755232</v>
      </c>
      <c r="F7500" s="167">
        <f t="shared" si="1640"/>
        <v>16.851033492415851</v>
      </c>
      <c r="G7500" s="167">
        <f t="shared" si="1630"/>
        <v>585607.50672423583</v>
      </c>
      <c r="H7500" s="167">
        <f t="shared" si="1631"/>
        <v>271299.98899881309</v>
      </c>
      <c r="I7500" s="168">
        <f t="shared" si="1632"/>
        <v>856907.49572304892</v>
      </c>
      <c r="J7500" s="168">
        <f t="shared" si="1634"/>
        <v>775580.42565960158</v>
      </c>
      <c r="K7500" s="94"/>
      <c r="L7500" s="265">
        <f t="shared" si="1633"/>
        <v>326543.33398258599</v>
      </c>
      <c r="M7500" s="265">
        <f>$G7500*NonHospFrac+theModel!$H7500*NonHospFrac</f>
        <v>530364.16174046288</v>
      </c>
      <c r="N7500" s="266">
        <f t="shared" si="1635"/>
        <v>856907.49572304892</v>
      </c>
      <c r="O7500" s="158"/>
      <c r="P7500" s="265">
        <f t="shared" si="1636"/>
        <v>295551.87605497875</v>
      </c>
      <c r="Q7500" s="265">
        <f t="shared" si="1637"/>
        <v>530362.6014898438</v>
      </c>
      <c r="R7500" s="266">
        <f t="shared" si="1638"/>
        <v>825914.4775448225</v>
      </c>
    </row>
    <row r="7501" spans="1:18" x14ac:dyDescent="0.25">
      <c r="A7501" s="81">
        <v>7470</v>
      </c>
      <c r="B7501" s="93">
        <f t="shared" si="1627"/>
        <v>3.0329056052930592E-62</v>
      </c>
      <c r="C7501" s="178">
        <f t="shared" si="1628"/>
        <v>3.0260638925843404E-62</v>
      </c>
      <c r="D7501" s="165">
        <f t="shared" si="1629"/>
        <v>2.2558277767625785E-3</v>
      </c>
      <c r="E7501" s="166">
        <f t="shared" si="1639"/>
        <v>24.291375447755232</v>
      </c>
      <c r="F7501" s="167">
        <f t="shared" si="1640"/>
        <v>16.853289320192612</v>
      </c>
      <c r="G7501" s="167">
        <f t="shared" si="1630"/>
        <v>585685.90130344918</v>
      </c>
      <c r="H7501" s="167">
        <f t="shared" si="1631"/>
        <v>271299.98899881309</v>
      </c>
      <c r="I7501" s="168">
        <f t="shared" si="1632"/>
        <v>856985.89030226227</v>
      </c>
      <c r="J7501" s="168">
        <f t="shared" si="1634"/>
        <v>775638.24114599638</v>
      </c>
      <c r="K7501" s="94"/>
      <c r="L7501" s="265">
        <f t="shared" si="1633"/>
        <v>326573.20795076841</v>
      </c>
      <c r="M7501" s="265">
        <f>$G7501*NonHospFrac+theModel!$H7501*NonHospFrac</f>
        <v>530412.68235149386</v>
      </c>
      <c r="N7501" s="266">
        <f t="shared" si="1635"/>
        <v>856985.89030226227</v>
      </c>
      <c r="O7501" s="158"/>
      <c r="P7501" s="265">
        <f t="shared" si="1636"/>
        <v>295573.90790996596</v>
      </c>
      <c r="Q7501" s="265">
        <f t="shared" si="1637"/>
        <v>530411.12210087478</v>
      </c>
      <c r="R7501" s="266">
        <f t="shared" si="1638"/>
        <v>825985.03001084074</v>
      </c>
    </row>
    <row r="7502" spans="1:18" x14ac:dyDescent="0.25">
      <c r="A7502" s="81">
        <v>7471</v>
      </c>
      <c r="B7502" s="93">
        <f t="shared" si="1627"/>
        <v>2.9762495356808083E-62</v>
      </c>
      <c r="C7502" s="178">
        <f t="shared" si="1628"/>
        <v>2.969535629307643E-62</v>
      </c>
      <c r="D7502" s="165">
        <f t="shared" si="1629"/>
        <v>2.2558277767625785E-3</v>
      </c>
      <c r="E7502" s="166">
        <f t="shared" si="1639"/>
        <v>24.291375447755232</v>
      </c>
      <c r="F7502" s="167">
        <f t="shared" si="1640"/>
        <v>16.855545147969373</v>
      </c>
      <c r="G7502" s="167">
        <f t="shared" si="1630"/>
        <v>585764.29588266253</v>
      </c>
      <c r="H7502" s="167">
        <f t="shared" si="1631"/>
        <v>271299.98899881309</v>
      </c>
      <c r="I7502" s="168">
        <f t="shared" si="1632"/>
        <v>857064.28488147561</v>
      </c>
      <c r="J7502" s="168">
        <f t="shared" si="1634"/>
        <v>775696.05427571817</v>
      </c>
      <c r="K7502" s="94"/>
      <c r="L7502" s="265">
        <f t="shared" si="1633"/>
        <v>326603.08191895077</v>
      </c>
      <c r="M7502" s="265">
        <f>$G7502*NonHospFrac+theModel!$H7502*NonHospFrac</f>
        <v>530461.20296252484</v>
      </c>
      <c r="N7502" s="266">
        <f t="shared" si="1635"/>
        <v>857064.28488147561</v>
      </c>
      <c r="O7502" s="158"/>
      <c r="P7502" s="265">
        <f t="shared" si="1636"/>
        <v>295595.93886689132</v>
      </c>
      <c r="Q7502" s="265">
        <f t="shared" si="1637"/>
        <v>530459.64271190576</v>
      </c>
      <c r="R7502" s="266">
        <f t="shared" si="1638"/>
        <v>826055.58157879708</v>
      </c>
    </row>
    <row r="7503" spans="1:18" x14ac:dyDescent="0.25">
      <c r="A7503" s="81">
        <v>7472</v>
      </c>
      <c r="B7503" s="93">
        <f t="shared" si="1627"/>
        <v>2.9206518274688599E-62</v>
      </c>
      <c r="C7503" s="178">
        <f t="shared" si="1628"/>
        <v>2.9140633399502031E-62</v>
      </c>
      <c r="D7503" s="165">
        <f t="shared" si="1629"/>
        <v>2.2558277767625785E-3</v>
      </c>
      <c r="E7503" s="166">
        <f t="shared" si="1639"/>
        <v>24.291375447755232</v>
      </c>
      <c r="F7503" s="167">
        <f t="shared" si="1640"/>
        <v>16.857800975746134</v>
      </c>
      <c r="G7503" s="167">
        <f t="shared" si="1630"/>
        <v>585842.69046187587</v>
      </c>
      <c r="H7503" s="167">
        <f t="shared" si="1631"/>
        <v>271299.98899881309</v>
      </c>
      <c r="I7503" s="168">
        <f t="shared" si="1632"/>
        <v>857142.67946068896</v>
      </c>
      <c r="J7503" s="168">
        <f t="shared" si="1634"/>
        <v>775753.86504886299</v>
      </c>
      <c r="K7503" s="94"/>
      <c r="L7503" s="265">
        <f t="shared" si="1633"/>
        <v>326632.9558871332</v>
      </c>
      <c r="M7503" s="265">
        <f>$G7503*NonHospFrac+theModel!$H7503*NonHospFrac</f>
        <v>530509.7235735557</v>
      </c>
      <c r="N7503" s="266">
        <f t="shared" si="1635"/>
        <v>857142.67946068896</v>
      </c>
      <c r="O7503" s="158"/>
      <c r="P7503" s="265">
        <f t="shared" si="1636"/>
        <v>295617.96892579156</v>
      </c>
      <c r="Q7503" s="265">
        <f t="shared" si="1637"/>
        <v>530508.16332293663</v>
      </c>
      <c r="R7503" s="266">
        <f t="shared" si="1638"/>
        <v>826126.13224872819</v>
      </c>
    </row>
    <row r="7504" spans="1:18" x14ac:dyDescent="0.25">
      <c r="A7504" s="81">
        <v>7473</v>
      </c>
      <c r="B7504" s="93">
        <f t="shared" si="1627"/>
        <v>2.8660927099805215E-62</v>
      </c>
      <c r="C7504" s="178">
        <f t="shared" si="1628"/>
        <v>2.8596272984345708E-62</v>
      </c>
      <c r="D7504" s="165">
        <f t="shared" si="1629"/>
        <v>2.2558277767625785E-3</v>
      </c>
      <c r="E7504" s="166">
        <f t="shared" si="1639"/>
        <v>24.291375447755232</v>
      </c>
      <c r="F7504" s="167">
        <f t="shared" si="1640"/>
        <v>16.860056803522895</v>
      </c>
      <c r="G7504" s="167">
        <f t="shared" si="1630"/>
        <v>585921.08504108922</v>
      </c>
      <c r="H7504" s="167">
        <f t="shared" si="1631"/>
        <v>271299.98899881309</v>
      </c>
      <c r="I7504" s="168">
        <f t="shared" si="1632"/>
        <v>857221.07403990231</v>
      </c>
      <c r="J7504" s="168">
        <f t="shared" si="1634"/>
        <v>775811.6734655269</v>
      </c>
      <c r="K7504" s="94"/>
      <c r="L7504" s="265">
        <f t="shared" si="1633"/>
        <v>326662.82985531562</v>
      </c>
      <c r="M7504" s="265">
        <f>$G7504*NonHospFrac+theModel!$H7504*NonHospFrac</f>
        <v>530558.24418458669</v>
      </c>
      <c r="N7504" s="266">
        <f t="shared" si="1635"/>
        <v>857221.07403990231</v>
      </c>
      <c r="O7504" s="158"/>
      <c r="P7504" s="265">
        <f t="shared" si="1636"/>
        <v>295639.99808670324</v>
      </c>
      <c r="Q7504" s="265">
        <f t="shared" si="1637"/>
        <v>530556.68393396761</v>
      </c>
      <c r="R7504" s="266">
        <f t="shared" si="1638"/>
        <v>826196.68202067085</v>
      </c>
    </row>
    <row r="7505" spans="1:18" x14ac:dyDescent="0.25">
      <c r="A7505" s="81">
        <v>7474</v>
      </c>
      <c r="B7505" s="93">
        <f t="shared" si="1627"/>
        <v>2.8125527818637621E-62</v>
      </c>
      <c r="C7505" s="178">
        <f t="shared" si="1628"/>
        <v>2.806208147174823E-62</v>
      </c>
      <c r="D7505" s="165">
        <f t="shared" si="1629"/>
        <v>2.2558277767625785E-3</v>
      </c>
      <c r="E7505" s="166">
        <f t="shared" si="1639"/>
        <v>24.291375447755232</v>
      </c>
      <c r="F7505" s="167">
        <f t="shared" si="1640"/>
        <v>16.862312631299655</v>
      </c>
      <c r="G7505" s="167">
        <f t="shared" si="1630"/>
        <v>585999.47962030268</v>
      </c>
      <c r="H7505" s="167">
        <f t="shared" si="1631"/>
        <v>271299.98899881309</v>
      </c>
      <c r="I7505" s="168">
        <f t="shared" si="1632"/>
        <v>857299.46861911577</v>
      </c>
      <c r="J7505" s="168">
        <f t="shared" si="1634"/>
        <v>775869.47952580603</v>
      </c>
      <c r="K7505" s="94"/>
      <c r="L7505" s="265">
        <f t="shared" si="1633"/>
        <v>326692.70382349798</v>
      </c>
      <c r="M7505" s="265">
        <f>$G7505*NonHospFrac+theModel!$H7505*NonHospFrac</f>
        <v>530606.76479561767</v>
      </c>
      <c r="N7505" s="266">
        <f t="shared" si="1635"/>
        <v>857299.46861911565</v>
      </c>
      <c r="O7505" s="158"/>
      <c r="P7505" s="265">
        <f t="shared" si="1636"/>
        <v>295662.02634966292</v>
      </c>
      <c r="Q7505" s="265">
        <f t="shared" si="1637"/>
        <v>530605.20454499859</v>
      </c>
      <c r="R7505" s="266">
        <f t="shared" si="1638"/>
        <v>826267.23089466151</v>
      </c>
    </row>
    <row r="7506" spans="1:18" x14ac:dyDescent="0.25">
      <c r="A7506" s="81">
        <v>7475</v>
      </c>
      <c r="B7506" s="93">
        <f t="shared" si="1627"/>
        <v>2.760013004193363E-62</v>
      </c>
      <c r="C7506" s="178">
        <f t="shared" si="1628"/>
        <v>2.7537868901942776E-62</v>
      </c>
      <c r="D7506" s="165">
        <f t="shared" si="1629"/>
        <v>2.2558277767625785E-3</v>
      </c>
      <c r="E7506" s="166">
        <f t="shared" si="1639"/>
        <v>24.291375447755232</v>
      </c>
      <c r="F7506" s="167">
        <f t="shared" si="1640"/>
        <v>16.864568459076416</v>
      </c>
      <c r="G7506" s="167">
        <f t="shared" si="1630"/>
        <v>586077.87419951602</v>
      </c>
      <c r="H7506" s="167">
        <f t="shared" si="1631"/>
        <v>271299.98899881309</v>
      </c>
      <c r="I7506" s="168">
        <f t="shared" si="1632"/>
        <v>857377.86319832911</v>
      </c>
      <c r="J7506" s="168">
        <f t="shared" si="1634"/>
        <v>775927.28322979622</v>
      </c>
      <c r="K7506" s="94"/>
      <c r="L7506" s="265">
        <f t="shared" si="1633"/>
        <v>326722.57779168041</v>
      </c>
      <c r="M7506" s="265">
        <f>$G7506*NonHospFrac+theModel!$H7506*NonHospFrac</f>
        <v>530655.28540664865</v>
      </c>
      <c r="N7506" s="266">
        <f t="shared" si="1635"/>
        <v>857377.863198329</v>
      </c>
      <c r="O7506" s="158"/>
      <c r="P7506" s="265">
        <f t="shared" si="1636"/>
        <v>295684.05371470726</v>
      </c>
      <c r="Q7506" s="265">
        <f t="shared" si="1637"/>
        <v>530653.72515602957</v>
      </c>
      <c r="R7506" s="266">
        <f t="shared" si="1638"/>
        <v>826337.77887073683</v>
      </c>
    </row>
    <row r="7507" spans="1:18" x14ac:dyDescent="0.25">
      <c r="A7507" s="81">
        <v>7476</v>
      </c>
      <c r="B7507" s="93">
        <f t="shared" si="1627"/>
        <v>2.7084546936994162E-62</v>
      </c>
      <c r="C7507" s="178">
        <f t="shared" si="1628"/>
        <v>2.7023448863692661E-62</v>
      </c>
      <c r="D7507" s="165">
        <f t="shared" si="1629"/>
        <v>2.2558277767625785E-3</v>
      </c>
      <c r="E7507" s="166">
        <f t="shared" si="1639"/>
        <v>24.291375447755232</v>
      </c>
      <c r="F7507" s="167">
        <f t="shared" si="1640"/>
        <v>16.866824286853177</v>
      </c>
      <c r="G7507" s="167">
        <f t="shared" si="1630"/>
        <v>586156.26877872937</v>
      </c>
      <c r="H7507" s="167">
        <f t="shared" si="1631"/>
        <v>271299.98899881309</v>
      </c>
      <c r="I7507" s="168">
        <f t="shared" si="1632"/>
        <v>857456.25777754246</v>
      </c>
      <c r="J7507" s="168">
        <f t="shared" si="1634"/>
        <v>775985.0845775936</v>
      </c>
      <c r="K7507" s="94"/>
      <c r="L7507" s="265">
        <f t="shared" si="1633"/>
        <v>326752.45175986283</v>
      </c>
      <c r="M7507" s="265">
        <f>$G7507*NonHospFrac+theModel!$H7507*NonHospFrac</f>
        <v>530703.80601767963</v>
      </c>
      <c r="N7507" s="266">
        <f t="shared" si="1635"/>
        <v>857456.25777754246</v>
      </c>
      <c r="O7507" s="158"/>
      <c r="P7507" s="265">
        <f t="shared" si="1636"/>
        <v>295706.08018187282</v>
      </c>
      <c r="Q7507" s="265">
        <f t="shared" si="1637"/>
        <v>530702.24576706055</v>
      </c>
      <c r="R7507" s="266">
        <f t="shared" si="1638"/>
        <v>826408.32594893337</v>
      </c>
    </row>
    <row r="7508" spans="1:18" x14ac:dyDescent="0.25">
      <c r="A7508" s="81">
        <v>7477</v>
      </c>
      <c r="B7508" s="93">
        <f t="shared" si="1627"/>
        <v>2.6578595161243908E-62</v>
      </c>
      <c r="C7508" s="178">
        <f t="shared" si="1628"/>
        <v>2.6518638428011845E-62</v>
      </c>
      <c r="D7508" s="165">
        <f t="shared" si="1629"/>
        <v>2.2558277767625785E-3</v>
      </c>
      <c r="E7508" s="166">
        <f t="shared" si="1639"/>
        <v>24.291375447755232</v>
      </c>
      <c r="F7508" s="167">
        <f t="shared" si="1640"/>
        <v>16.869080114629938</v>
      </c>
      <c r="G7508" s="167">
        <f t="shared" si="1630"/>
        <v>586234.66335794271</v>
      </c>
      <c r="H7508" s="167">
        <f t="shared" si="1631"/>
        <v>271299.98899881309</v>
      </c>
      <c r="I7508" s="168">
        <f t="shared" si="1632"/>
        <v>857534.6523567558</v>
      </c>
      <c r="J7508" s="168">
        <f t="shared" si="1634"/>
        <v>776042.88356929424</v>
      </c>
      <c r="K7508" s="94"/>
      <c r="L7508" s="265">
        <f t="shared" si="1633"/>
        <v>326782.32572804519</v>
      </c>
      <c r="M7508" s="265">
        <f>$G7508*NonHospFrac+theModel!$H7508*NonHospFrac</f>
        <v>530752.32662871061</v>
      </c>
      <c r="N7508" s="266">
        <f t="shared" si="1635"/>
        <v>857534.6523567558</v>
      </c>
      <c r="O7508" s="158"/>
      <c r="P7508" s="265">
        <f t="shared" si="1636"/>
        <v>295728.10575119616</v>
      </c>
      <c r="Q7508" s="265">
        <f t="shared" si="1637"/>
        <v>530750.76637809153</v>
      </c>
      <c r="R7508" s="266">
        <f t="shared" si="1638"/>
        <v>826478.87212928769</v>
      </c>
    </row>
    <row r="7509" spans="1:18" x14ac:dyDescent="0.25">
      <c r="A7509" s="81">
        <v>7478</v>
      </c>
      <c r="B7509" s="93">
        <f t="shared" si="1627"/>
        <v>2.6082094797030292E-62</v>
      </c>
      <c r="C7509" s="178">
        <f t="shared" si="1628"/>
        <v>2.6023258083110996E-62</v>
      </c>
      <c r="D7509" s="165">
        <f t="shared" si="1629"/>
        <v>2.2558277767625785E-3</v>
      </c>
      <c r="E7509" s="166">
        <f t="shared" si="1639"/>
        <v>24.291375447755232</v>
      </c>
      <c r="F7509" s="167">
        <f t="shared" si="1640"/>
        <v>16.871335942406699</v>
      </c>
      <c r="G7509" s="167">
        <f t="shared" si="1630"/>
        <v>586313.05793715606</v>
      </c>
      <c r="H7509" s="167">
        <f t="shared" si="1631"/>
        <v>271299.98899881309</v>
      </c>
      <c r="I7509" s="168">
        <f t="shared" si="1632"/>
        <v>857613.04693596915</v>
      </c>
      <c r="J7509" s="168">
        <f t="shared" si="1634"/>
        <v>776100.68020499428</v>
      </c>
      <c r="K7509" s="94"/>
      <c r="L7509" s="265">
        <f t="shared" si="1633"/>
        <v>326812.19969622762</v>
      </c>
      <c r="M7509" s="265">
        <f>$G7509*NonHospFrac+theModel!$H7509*NonHospFrac</f>
        <v>530800.84723974147</v>
      </c>
      <c r="N7509" s="266">
        <f t="shared" si="1635"/>
        <v>857613.04693596903</v>
      </c>
      <c r="O7509" s="158"/>
      <c r="P7509" s="265">
        <f t="shared" si="1636"/>
        <v>295750.13042271399</v>
      </c>
      <c r="Q7509" s="265">
        <f t="shared" si="1637"/>
        <v>530799.2869891224</v>
      </c>
      <c r="R7509" s="266">
        <f t="shared" si="1638"/>
        <v>826549.41741183633</v>
      </c>
    </row>
    <row r="7510" spans="1:18" x14ac:dyDescent="0.25">
      <c r="A7510" s="81">
        <v>7479</v>
      </c>
      <c r="B7510" s="93">
        <f t="shared" si="1627"/>
        <v>2.5594869287645108E-62</v>
      </c>
      <c r="C7510" s="178">
        <f t="shared" si="1628"/>
        <v>2.5537131670563432E-62</v>
      </c>
      <c r="D7510" s="165">
        <f t="shared" si="1629"/>
        <v>2.2558277767625785E-3</v>
      </c>
      <c r="E7510" s="166">
        <f t="shared" si="1639"/>
        <v>24.291375447755232</v>
      </c>
      <c r="F7510" s="167">
        <f t="shared" si="1640"/>
        <v>16.873591770183459</v>
      </c>
      <c r="G7510" s="167">
        <f t="shared" si="1630"/>
        <v>586391.45251636941</v>
      </c>
      <c r="H7510" s="167">
        <f t="shared" si="1631"/>
        <v>271299.98899881309</v>
      </c>
      <c r="I7510" s="168">
        <f t="shared" si="1632"/>
        <v>857691.44151518249</v>
      </c>
      <c r="J7510" s="168">
        <f t="shared" si="1634"/>
        <v>776158.47448478965</v>
      </c>
      <c r="K7510" s="94"/>
      <c r="L7510" s="265">
        <f t="shared" si="1633"/>
        <v>326842.07366441004</v>
      </c>
      <c r="M7510" s="265">
        <f>$G7510*NonHospFrac+theModel!$H7510*NonHospFrac</f>
        <v>530849.36785077245</v>
      </c>
      <c r="N7510" s="266">
        <f t="shared" si="1635"/>
        <v>857691.44151518249</v>
      </c>
      <c r="O7510" s="158"/>
      <c r="P7510" s="265">
        <f t="shared" si="1636"/>
        <v>295772.15419646283</v>
      </c>
      <c r="Q7510" s="265">
        <f t="shared" si="1637"/>
        <v>530847.80760015338</v>
      </c>
      <c r="R7510" s="266">
        <f t="shared" si="1638"/>
        <v>826619.9617966162</v>
      </c>
    </row>
    <row r="7511" spans="1:18" x14ac:dyDescent="0.25">
      <c r="A7511" s="81">
        <v>7480</v>
      </c>
      <c r="B7511" s="93">
        <f t="shared" si="1627"/>
        <v>2.5116745374540553E-62</v>
      </c>
      <c r="C7511" s="178">
        <f t="shared" si="1628"/>
        <v>2.5060086322662791E-62</v>
      </c>
      <c r="D7511" s="165">
        <f t="shared" si="1629"/>
        <v>2.2558277767625785E-3</v>
      </c>
      <c r="E7511" s="166">
        <f t="shared" si="1639"/>
        <v>24.291375447755232</v>
      </c>
      <c r="F7511" s="167">
        <f t="shared" si="1640"/>
        <v>16.87584759796022</v>
      </c>
      <c r="G7511" s="167">
        <f t="shared" si="1630"/>
        <v>586469.84709558275</v>
      </c>
      <c r="H7511" s="167">
        <f t="shared" si="1631"/>
        <v>271299.98899881309</v>
      </c>
      <c r="I7511" s="168">
        <f t="shared" si="1632"/>
        <v>857769.83609439584</v>
      </c>
      <c r="J7511" s="168">
        <f t="shared" si="1634"/>
        <v>776216.2664087764</v>
      </c>
      <c r="K7511" s="94"/>
      <c r="L7511" s="265">
        <f t="shared" si="1633"/>
        <v>326871.9476325924</v>
      </c>
      <c r="M7511" s="265">
        <f>$G7511*NonHospFrac+theModel!$H7511*NonHospFrac</f>
        <v>530897.88846180344</v>
      </c>
      <c r="N7511" s="266">
        <f t="shared" si="1635"/>
        <v>857769.83609439584</v>
      </c>
      <c r="O7511" s="158"/>
      <c r="P7511" s="265">
        <f t="shared" si="1636"/>
        <v>295794.17707247927</v>
      </c>
      <c r="Q7511" s="265">
        <f t="shared" si="1637"/>
        <v>530896.32821118436</v>
      </c>
      <c r="R7511" s="266">
        <f t="shared" si="1638"/>
        <v>826690.50528366363</v>
      </c>
    </row>
    <row r="7512" spans="1:18" x14ac:dyDescent="0.25">
      <c r="A7512" s="81">
        <v>7481</v>
      </c>
      <c r="B7512" s="93">
        <f t="shared" si="1627"/>
        <v>2.4647553035718066E-62</v>
      </c>
      <c r="C7512" s="178">
        <f t="shared" si="1628"/>
        <v>2.4591952400950862E-62</v>
      </c>
      <c r="D7512" s="165">
        <f t="shared" si="1629"/>
        <v>2.2558277767625785E-3</v>
      </c>
      <c r="E7512" s="166">
        <f t="shared" si="1639"/>
        <v>24.291375447755232</v>
      </c>
      <c r="F7512" s="167">
        <f t="shared" si="1640"/>
        <v>16.878103425736981</v>
      </c>
      <c r="G7512" s="167">
        <f t="shared" si="1630"/>
        <v>586548.2416747961</v>
      </c>
      <c r="H7512" s="167">
        <f t="shared" si="1631"/>
        <v>271299.98899881309</v>
      </c>
      <c r="I7512" s="168">
        <f t="shared" si="1632"/>
        <v>857848.23067360919</v>
      </c>
      <c r="J7512" s="168">
        <f t="shared" si="1634"/>
        <v>776274.05597705056</v>
      </c>
      <c r="K7512" s="94"/>
      <c r="L7512" s="265">
        <f t="shared" si="1633"/>
        <v>326901.82160077477</v>
      </c>
      <c r="M7512" s="265">
        <f>$G7512*NonHospFrac+theModel!$H7512*NonHospFrac</f>
        <v>530946.4090728343</v>
      </c>
      <c r="N7512" s="266">
        <f t="shared" si="1635"/>
        <v>857848.23067360907</v>
      </c>
      <c r="O7512" s="158"/>
      <c r="P7512" s="265">
        <f t="shared" si="1636"/>
        <v>295816.19905079994</v>
      </c>
      <c r="Q7512" s="265">
        <f t="shared" si="1637"/>
        <v>530944.84882221522</v>
      </c>
      <c r="R7512" s="266">
        <f t="shared" si="1638"/>
        <v>826761.04787301517</v>
      </c>
    </row>
    <row r="7513" spans="1:18" x14ac:dyDescent="0.25">
      <c r="A7513" s="81">
        <v>7482</v>
      </c>
      <c r="B7513" s="93">
        <f t="shared" si="1627"/>
        <v>2.4187125425268102E-62</v>
      </c>
      <c r="C7513" s="178">
        <f t="shared" si="1628"/>
        <v>2.4132563435893741E-62</v>
      </c>
      <c r="D7513" s="165">
        <f t="shared" si="1629"/>
        <v>2.2558277767625785E-3</v>
      </c>
      <c r="E7513" s="166">
        <f t="shared" si="1639"/>
        <v>24.291375447755232</v>
      </c>
      <c r="F7513" s="167">
        <f t="shared" si="1640"/>
        <v>16.880359253513742</v>
      </c>
      <c r="G7513" s="167">
        <f t="shared" si="1630"/>
        <v>586626.63625400956</v>
      </c>
      <c r="H7513" s="167">
        <f t="shared" si="1631"/>
        <v>271299.98899881309</v>
      </c>
      <c r="I7513" s="168">
        <f t="shared" si="1632"/>
        <v>857926.62525282265</v>
      </c>
      <c r="J7513" s="168">
        <f t="shared" si="1634"/>
        <v>776331.84318970819</v>
      </c>
      <c r="K7513" s="94"/>
      <c r="L7513" s="265">
        <f t="shared" si="1633"/>
        <v>326931.69556895725</v>
      </c>
      <c r="M7513" s="265">
        <f>$G7513*NonHospFrac+theModel!$H7513*NonHospFrac</f>
        <v>530994.9296838654</v>
      </c>
      <c r="N7513" s="266">
        <f t="shared" si="1635"/>
        <v>857926.62525282265</v>
      </c>
      <c r="O7513" s="158"/>
      <c r="P7513" s="265">
        <f t="shared" si="1636"/>
        <v>295838.22013146151</v>
      </c>
      <c r="Q7513" s="265">
        <f t="shared" si="1637"/>
        <v>530993.36943324632</v>
      </c>
      <c r="R7513" s="266">
        <f t="shared" si="1638"/>
        <v>826831.58956470783</v>
      </c>
    </row>
    <row r="7514" spans="1:18" x14ac:dyDescent="0.25">
      <c r="A7514" s="81">
        <v>7483</v>
      </c>
      <c r="B7514" s="93">
        <f t="shared" si="1627"/>
        <v>2.373529881403934E-62</v>
      </c>
      <c r="C7514" s="178">
        <f t="shared" si="1628"/>
        <v>2.3681756067684868E-62</v>
      </c>
      <c r="D7514" s="165">
        <f t="shared" si="1629"/>
        <v>2.2558277767625785E-3</v>
      </c>
      <c r="E7514" s="166">
        <f t="shared" si="1639"/>
        <v>24.291375447755232</v>
      </c>
      <c r="F7514" s="167">
        <f t="shared" si="1640"/>
        <v>16.882615081290503</v>
      </c>
      <c r="G7514" s="167">
        <f t="shared" si="1630"/>
        <v>586705.0308332229</v>
      </c>
      <c r="H7514" s="167">
        <f t="shared" si="1631"/>
        <v>271299.98899881309</v>
      </c>
      <c r="I7514" s="168">
        <f t="shared" si="1632"/>
        <v>858005.01983203599</v>
      </c>
      <c r="J7514" s="168">
        <f t="shared" si="1634"/>
        <v>776389.6280468452</v>
      </c>
      <c r="K7514" s="94"/>
      <c r="L7514" s="265">
        <f t="shared" si="1633"/>
        <v>326961.56953713961</v>
      </c>
      <c r="M7514" s="265">
        <f>$G7514*NonHospFrac+theModel!$H7514*NonHospFrac</f>
        <v>531043.45029489638</v>
      </c>
      <c r="N7514" s="266">
        <f t="shared" si="1635"/>
        <v>858005.01983203599</v>
      </c>
      <c r="O7514" s="158"/>
      <c r="P7514" s="265">
        <f t="shared" si="1636"/>
        <v>295860.24031450041</v>
      </c>
      <c r="Q7514" s="265">
        <f t="shared" si="1637"/>
        <v>531041.8900442773</v>
      </c>
      <c r="R7514" s="266">
        <f t="shared" si="1638"/>
        <v>826902.13035877771</v>
      </c>
    </row>
    <row r="7515" spans="1:18" x14ac:dyDescent="0.25">
      <c r="A7515" s="81">
        <v>7484</v>
      </c>
      <c r="B7515" s="93">
        <f t="shared" si="1627"/>
        <v>2.3291912531416187E-62</v>
      </c>
      <c r="C7515" s="178">
        <f t="shared" si="1628"/>
        <v>2.3239369988153894E-62</v>
      </c>
      <c r="D7515" s="165">
        <f t="shared" si="1629"/>
        <v>2.2558277767625785E-3</v>
      </c>
      <c r="E7515" s="166">
        <f t="shared" si="1639"/>
        <v>24.291375447755232</v>
      </c>
      <c r="F7515" s="167">
        <f t="shared" si="1640"/>
        <v>16.884870909067264</v>
      </c>
      <c r="G7515" s="167">
        <f t="shared" si="1630"/>
        <v>586783.42541243625</v>
      </c>
      <c r="H7515" s="167">
        <f t="shared" si="1631"/>
        <v>271299.98899881309</v>
      </c>
      <c r="I7515" s="168">
        <f t="shared" si="1632"/>
        <v>858083.41441124934</v>
      </c>
      <c r="J7515" s="168">
        <f t="shared" si="1634"/>
        <v>776447.41054855764</v>
      </c>
      <c r="K7515" s="94"/>
      <c r="L7515" s="265">
        <f t="shared" si="1633"/>
        <v>326991.44350532204</v>
      </c>
      <c r="M7515" s="265">
        <f>$G7515*NonHospFrac+theModel!$H7515*NonHospFrac</f>
        <v>531091.97090592724</v>
      </c>
      <c r="N7515" s="266">
        <f t="shared" si="1635"/>
        <v>858083.41441124934</v>
      </c>
      <c r="O7515" s="158"/>
      <c r="P7515" s="265">
        <f t="shared" si="1636"/>
        <v>295882.25959995331</v>
      </c>
      <c r="Q7515" s="265">
        <f t="shared" si="1637"/>
        <v>531090.41065530817</v>
      </c>
      <c r="R7515" s="266">
        <f t="shared" si="1638"/>
        <v>826972.67025526147</v>
      </c>
    </row>
    <row r="7516" spans="1:18" x14ac:dyDescent="0.25">
      <c r="A7516" s="81">
        <v>7485</v>
      </c>
      <c r="B7516" s="93">
        <f t="shared" si="1627"/>
        <v>2.2856808908183957E-62</v>
      </c>
      <c r="C7516" s="178">
        <f t="shared" si="1628"/>
        <v>2.2805247883760719E-62</v>
      </c>
      <c r="D7516" s="165">
        <f t="shared" si="1629"/>
        <v>2.2558277767625785E-3</v>
      </c>
      <c r="E7516" s="166">
        <f t="shared" si="1639"/>
        <v>24.291375447755232</v>
      </c>
      <c r="F7516" s="167">
        <f t="shared" si="1640"/>
        <v>16.887126736844024</v>
      </c>
      <c r="G7516" s="167">
        <f t="shared" si="1630"/>
        <v>586861.81999164959</v>
      </c>
      <c r="H7516" s="167">
        <f t="shared" si="1631"/>
        <v>271299.98899881309</v>
      </c>
      <c r="I7516" s="168">
        <f t="shared" si="1632"/>
        <v>858161.80899046268</v>
      </c>
      <c r="J7516" s="168">
        <f t="shared" si="1634"/>
        <v>776505.19069494156</v>
      </c>
      <c r="K7516" s="94"/>
      <c r="L7516" s="265">
        <f t="shared" si="1633"/>
        <v>327021.31747350446</v>
      </c>
      <c r="M7516" s="265">
        <f>$G7516*NonHospFrac+theModel!$H7516*NonHospFrac</f>
        <v>531140.49151695822</v>
      </c>
      <c r="N7516" s="266">
        <f t="shared" si="1635"/>
        <v>858161.80899046268</v>
      </c>
      <c r="O7516" s="158"/>
      <c r="P7516" s="265">
        <f t="shared" si="1636"/>
        <v>295904.27798785677</v>
      </c>
      <c r="Q7516" s="265">
        <f t="shared" si="1637"/>
        <v>531138.93126633915</v>
      </c>
      <c r="R7516" s="266">
        <f t="shared" si="1638"/>
        <v>827043.20925419591</v>
      </c>
    </row>
    <row r="7517" spans="1:18" x14ac:dyDescent="0.25">
      <c r="A7517" s="81">
        <v>7486</v>
      </c>
      <c r="B7517" s="93">
        <f t="shared" si="1627"/>
        <v>2.2429833220461294E-62</v>
      </c>
      <c r="C7517" s="178">
        <f t="shared" si="1628"/>
        <v>2.2379235379654425E-62</v>
      </c>
      <c r="D7517" s="165">
        <f t="shared" si="1629"/>
        <v>2.2558277767625785E-3</v>
      </c>
      <c r="E7517" s="166">
        <f t="shared" si="1639"/>
        <v>24.291375447755232</v>
      </c>
      <c r="F7517" s="167">
        <f t="shared" si="1640"/>
        <v>16.889382564620785</v>
      </c>
      <c r="G7517" s="167">
        <f t="shared" si="1630"/>
        <v>586940.21457086294</v>
      </c>
      <c r="H7517" s="167">
        <f t="shared" si="1631"/>
        <v>271299.98899881309</v>
      </c>
      <c r="I7517" s="168">
        <f t="shared" si="1632"/>
        <v>858240.20356967603</v>
      </c>
      <c r="J7517" s="168">
        <f t="shared" si="1634"/>
        <v>776562.96848609298</v>
      </c>
      <c r="K7517" s="94"/>
      <c r="L7517" s="265">
        <f t="shared" si="1633"/>
        <v>327051.19144168682</v>
      </c>
      <c r="M7517" s="265">
        <f>$G7517*NonHospFrac+theModel!$H7517*NonHospFrac</f>
        <v>531189.0121279892</v>
      </c>
      <c r="N7517" s="266">
        <f t="shared" si="1635"/>
        <v>858240.20356967603</v>
      </c>
      <c r="O7517" s="158"/>
      <c r="P7517" s="265">
        <f t="shared" si="1636"/>
        <v>295926.2954782474</v>
      </c>
      <c r="Q7517" s="265">
        <f t="shared" si="1637"/>
        <v>531187.45187737013</v>
      </c>
      <c r="R7517" s="266">
        <f t="shared" si="1638"/>
        <v>827113.74735561758</v>
      </c>
    </row>
    <row r="7518" spans="1:18" x14ac:dyDescent="0.25">
      <c r="A7518" s="81">
        <v>7487</v>
      </c>
      <c r="B7518" s="93">
        <f t="shared" si="1627"/>
        <v>2.2010833634680006E-62</v>
      </c>
      <c r="C7518" s="178">
        <f t="shared" si="1628"/>
        <v>2.1961180984777195E-62</v>
      </c>
      <c r="D7518" s="165">
        <f t="shared" si="1629"/>
        <v>2.2558277767625785E-3</v>
      </c>
      <c r="E7518" s="166">
        <f t="shared" si="1639"/>
        <v>24.291375447755232</v>
      </c>
      <c r="F7518" s="167">
        <f t="shared" si="1640"/>
        <v>16.891638392397546</v>
      </c>
      <c r="G7518" s="167">
        <f t="shared" si="1630"/>
        <v>587018.60915007629</v>
      </c>
      <c r="H7518" s="167">
        <f t="shared" si="1631"/>
        <v>271299.98899881309</v>
      </c>
      <c r="I7518" s="168">
        <f t="shared" si="1632"/>
        <v>858318.59814888937</v>
      </c>
      <c r="J7518" s="168">
        <f t="shared" si="1634"/>
        <v>776620.74392210785</v>
      </c>
      <c r="K7518" s="94"/>
      <c r="L7518" s="265">
        <f t="shared" si="1633"/>
        <v>327081.06540986919</v>
      </c>
      <c r="M7518" s="265">
        <f>$G7518*NonHospFrac+theModel!$H7518*NonHospFrac</f>
        <v>531237.53273902007</v>
      </c>
      <c r="N7518" s="266">
        <f t="shared" si="1635"/>
        <v>858318.59814888926</v>
      </c>
      <c r="O7518" s="158"/>
      <c r="P7518" s="265">
        <f t="shared" si="1636"/>
        <v>295948.31207116175</v>
      </c>
      <c r="Q7518" s="265">
        <f t="shared" si="1637"/>
        <v>531235.97248840099</v>
      </c>
      <c r="R7518" s="266">
        <f t="shared" si="1638"/>
        <v>827184.2845595628</v>
      </c>
    </row>
    <row r="7519" spans="1:18" x14ac:dyDescent="0.25">
      <c r="A7519" s="81">
        <v>7488</v>
      </c>
      <c r="B7519" s="93">
        <f t="shared" ref="B7519:B7582" si="1641">Constant*EXP(PowerTerm*(A7519)/7)</f>
        <v>2.1599661153592691E-62</v>
      </c>
      <c r="C7519" s="178">
        <f t="shared" ref="C7519:C7582" si="1642">(1-theFloor)*B7519</f>
        <v>2.1550936037993756E-62</v>
      </c>
      <c r="D7519" s="165">
        <f t="shared" ref="D7519:D7582" si="1643">theFloor</f>
        <v>2.2558277767625785E-3</v>
      </c>
      <c r="E7519" s="166">
        <f t="shared" si="1639"/>
        <v>24.291375447755232</v>
      </c>
      <c r="F7519" s="167">
        <f t="shared" si="1640"/>
        <v>16.893894220174307</v>
      </c>
      <c r="G7519" s="167">
        <f t="shared" ref="G7519:G7582" si="1644">$B$22*F7519*totInfected/365.25</f>
        <v>587097.00372928963</v>
      </c>
      <c r="H7519" s="167">
        <f t="shared" ref="H7519:H7582" si="1645">lostQALYs_Injured*E7519*totInfected/365.25</f>
        <v>271299.98899881309</v>
      </c>
      <c r="I7519" s="168">
        <f t="shared" ref="I7519:I7582" si="1646">H7519+G7519</f>
        <v>858396.99272810272</v>
      </c>
      <c r="J7519" s="168">
        <f t="shared" si="1634"/>
        <v>776678.51700308232</v>
      </c>
      <c r="K7519" s="94"/>
      <c r="L7519" s="265">
        <f t="shared" ref="L7519:L7582" si="1647">$G7519*HospFrac+$H7519*HospFrac</f>
        <v>327110.93937805161</v>
      </c>
      <c r="M7519" s="265">
        <f>$G7519*NonHospFrac+theModel!$H7519*NonHospFrac</f>
        <v>531286.05335005105</v>
      </c>
      <c r="N7519" s="266">
        <f t="shared" si="1635"/>
        <v>858396.99272810272</v>
      </c>
      <c r="O7519" s="158"/>
      <c r="P7519" s="265">
        <f t="shared" si="1636"/>
        <v>295970.3277666365</v>
      </c>
      <c r="Q7519" s="265">
        <f t="shared" si="1637"/>
        <v>531284.49309943197</v>
      </c>
      <c r="R7519" s="266">
        <f t="shared" si="1638"/>
        <v>827254.82086606848</v>
      </c>
    </row>
    <row r="7520" spans="1:18" x14ac:dyDescent="0.25">
      <c r="A7520" s="81">
        <v>7489</v>
      </c>
      <c r="B7520" s="93">
        <f t="shared" si="1641"/>
        <v>2.1196169563288954E-62</v>
      </c>
      <c r="C7520" s="178">
        <f t="shared" si="1642"/>
        <v>2.1148354655227115E-62</v>
      </c>
      <c r="D7520" s="165">
        <f t="shared" si="1643"/>
        <v>2.2558277767625785E-3</v>
      </c>
      <c r="E7520" s="166">
        <f t="shared" si="1639"/>
        <v>24.291375447755232</v>
      </c>
      <c r="F7520" s="167">
        <f t="shared" si="1640"/>
        <v>16.896150047951068</v>
      </c>
      <c r="G7520" s="167">
        <f t="shared" si="1644"/>
        <v>587175.39830850298</v>
      </c>
      <c r="H7520" s="167">
        <f t="shared" si="1645"/>
        <v>271299.98899881309</v>
      </c>
      <c r="I7520" s="168">
        <f t="shared" si="1646"/>
        <v>858475.38730731606</v>
      </c>
      <c r="J7520" s="168">
        <f t="shared" ref="J7520:J7583" si="1648">J7519+(I7520-I7519)/(1+discountDaily)^A7520</f>
        <v>776736.2877291122</v>
      </c>
      <c r="K7520" s="94"/>
      <c r="L7520" s="265">
        <f t="shared" si="1647"/>
        <v>327140.81334623403</v>
      </c>
      <c r="M7520" s="265">
        <f>$G7520*NonHospFrac+theModel!$H7520*NonHospFrac</f>
        <v>531334.57396108203</v>
      </c>
      <c r="N7520" s="266">
        <f t="shared" ref="N7520:N7583" si="1649">L7520+M7520</f>
        <v>858475.38730731606</v>
      </c>
      <c r="O7520" s="158"/>
      <c r="P7520" s="265">
        <f t="shared" ref="P7520:P7583" si="1650">P7519+(L7520-L7519)/(1+discountDaily)^A7520</f>
        <v>295992.34256470815</v>
      </c>
      <c r="Q7520" s="265">
        <f t="shared" ref="Q7520:Q7583" si="1651">Q7519+(M7520-M7519)/(1+discountDaily)^B7520</f>
        <v>531333.01371046295</v>
      </c>
      <c r="R7520" s="266">
        <f t="shared" ref="R7520:R7583" si="1652">P7520+Q7520</f>
        <v>827325.35627517104</v>
      </c>
    </row>
    <row r="7521" spans="1:18" x14ac:dyDescent="0.25">
      <c r="A7521" s="81">
        <v>7490</v>
      </c>
      <c r="B7521" s="93">
        <f t="shared" si="1641"/>
        <v>2.0800215381201401E-62</v>
      </c>
      <c r="C7521" s="178">
        <f t="shared" si="1642"/>
        <v>2.0753293677581841E-62</v>
      </c>
      <c r="D7521" s="165">
        <f t="shared" si="1643"/>
        <v>2.2558277767625785E-3</v>
      </c>
      <c r="E7521" s="166">
        <f t="shared" ref="E7521:E7584" si="1653">C7521+E7520</f>
        <v>24.291375447755232</v>
      </c>
      <c r="F7521" s="167">
        <f t="shared" ref="F7521:F7584" si="1654">D7521+F7520</f>
        <v>16.898405875727828</v>
      </c>
      <c r="G7521" s="167">
        <f t="shared" si="1644"/>
        <v>587253.79288771644</v>
      </c>
      <c r="H7521" s="167">
        <f t="shared" si="1645"/>
        <v>271299.98899881309</v>
      </c>
      <c r="I7521" s="168">
        <f t="shared" si="1646"/>
        <v>858553.78188652953</v>
      </c>
      <c r="J7521" s="168">
        <f t="shared" si="1648"/>
        <v>776794.05610029364</v>
      </c>
      <c r="K7521" s="94"/>
      <c r="L7521" s="265">
        <f t="shared" si="1647"/>
        <v>327170.68731441646</v>
      </c>
      <c r="M7521" s="265">
        <f>$G7521*NonHospFrac+theModel!$H7521*NonHospFrac</f>
        <v>531383.09457211301</v>
      </c>
      <c r="N7521" s="266">
        <f t="shared" si="1649"/>
        <v>858553.78188652941</v>
      </c>
      <c r="O7521" s="158"/>
      <c r="P7521" s="265">
        <f t="shared" si="1650"/>
        <v>296014.35646541329</v>
      </c>
      <c r="Q7521" s="265">
        <f t="shared" si="1651"/>
        <v>531381.53432149393</v>
      </c>
      <c r="R7521" s="266">
        <f t="shared" si="1652"/>
        <v>827395.89078690717</v>
      </c>
    </row>
    <row r="7522" spans="1:18" x14ac:dyDescent="0.25">
      <c r="A7522" s="81">
        <v>7491</v>
      </c>
      <c r="B7522" s="93">
        <f t="shared" si="1641"/>
        <v>2.0411657805082885E-62</v>
      </c>
      <c r="C7522" s="178">
        <f t="shared" si="1642"/>
        <v>2.0365612620436404E-62</v>
      </c>
      <c r="D7522" s="165">
        <f t="shared" si="1643"/>
        <v>2.2558277767625785E-3</v>
      </c>
      <c r="E7522" s="166">
        <f t="shared" si="1653"/>
        <v>24.291375447755232</v>
      </c>
      <c r="F7522" s="167">
        <f t="shared" si="1654"/>
        <v>16.900661703504589</v>
      </c>
      <c r="G7522" s="167">
        <f t="shared" si="1644"/>
        <v>587332.18746692978</v>
      </c>
      <c r="H7522" s="167">
        <f t="shared" si="1645"/>
        <v>271299.98899881309</v>
      </c>
      <c r="I7522" s="168">
        <f t="shared" si="1646"/>
        <v>858632.17646574287</v>
      </c>
      <c r="J7522" s="168">
        <f t="shared" si="1648"/>
        <v>776851.82211672247</v>
      </c>
      <c r="K7522" s="94"/>
      <c r="L7522" s="265">
        <f t="shared" si="1647"/>
        <v>327200.56128259888</v>
      </c>
      <c r="M7522" s="265">
        <f>$G7522*NonHospFrac+theModel!$H7522*NonHospFrac</f>
        <v>531431.61518314399</v>
      </c>
      <c r="N7522" s="266">
        <f t="shared" si="1649"/>
        <v>858632.17646574287</v>
      </c>
      <c r="O7522" s="158"/>
      <c r="P7522" s="265">
        <f t="shared" si="1650"/>
        <v>296036.3694687885</v>
      </c>
      <c r="Q7522" s="265">
        <f t="shared" si="1651"/>
        <v>531430.05493252492</v>
      </c>
      <c r="R7522" s="266">
        <f t="shared" si="1652"/>
        <v>827466.42440131342</v>
      </c>
    </row>
    <row r="7523" spans="1:18" x14ac:dyDescent="0.25">
      <c r="A7523" s="81">
        <v>7492</v>
      </c>
      <c r="B7523" s="93">
        <f t="shared" si="1641"/>
        <v>2.0030358662936913E-62</v>
      </c>
      <c r="C7523" s="178">
        <f t="shared" si="1642"/>
        <v>1.9985173623486542E-62</v>
      </c>
      <c r="D7523" s="165">
        <f t="shared" si="1643"/>
        <v>2.2558277767625785E-3</v>
      </c>
      <c r="E7523" s="166">
        <f t="shared" si="1653"/>
        <v>24.291375447755232</v>
      </c>
      <c r="F7523" s="167">
        <f t="shared" si="1654"/>
        <v>16.90291753128135</v>
      </c>
      <c r="G7523" s="167">
        <f t="shared" si="1644"/>
        <v>587410.58204614313</v>
      </c>
      <c r="H7523" s="167">
        <f t="shared" si="1645"/>
        <v>271299.98899881309</v>
      </c>
      <c r="I7523" s="168">
        <f t="shared" si="1646"/>
        <v>858710.57104495622</v>
      </c>
      <c r="J7523" s="168">
        <f t="shared" si="1648"/>
        <v>776909.58577849471</v>
      </c>
      <c r="K7523" s="94"/>
      <c r="L7523" s="265">
        <f t="shared" si="1647"/>
        <v>327230.43525078124</v>
      </c>
      <c r="M7523" s="265">
        <f>$G7523*NonHospFrac+theModel!$H7523*NonHospFrac</f>
        <v>531480.13579417497</v>
      </c>
      <c r="N7523" s="266">
        <f t="shared" si="1649"/>
        <v>858710.57104495622</v>
      </c>
      <c r="O7523" s="158"/>
      <c r="P7523" s="265">
        <f t="shared" si="1650"/>
        <v>296058.38157487032</v>
      </c>
      <c r="Q7523" s="265">
        <f t="shared" si="1651"/>
        <v>531478.5755435559</v>
      </c>
      <c r="R7523" s="266">
        <f t="shared" si="1652"/>
        <v>827536.95711842622</v>
      </c>
    </row>
    <row r="7524" spans="1:18" x14ac:dyDescent="0.25">
      <c r="A7524" s="81">
        <v>7493</v>
      </c>
      <c r="B7524" s="93">
        <f t="shared" si="1641"/>
        <v>1.9656182363883331E-62</v>
      </c>
      <c r="C7524" s="178">
        <f t="shared" si="1642"/>
        <v>1.9611841401721774E-62</v>
      </c>
      <c r="D7524" s="165">
        <f t="shared" si="1643"/>
        <v>2.2558277767625785E-3</v>
      </c>
      <c r="E7524" s="166">
        <f t="shared" si="1653"/>
        <v>24.291375447755232</v>
      </c>
      <c r="F7524" s="167">
        <f t="shared" si="1654"/>
        <v>16.905173359058111</v>
      </c>
      <c r="G7524" s="167">
        <f t="shared" si="1644"/>
        <v>587488.97662535647</v>
      </c>
      <c r="H7524" s="167">
        <f t="shared" si="1645"/>
        <v>271299.98899881309</v>
      </c>
      <c r="I7524" s="168">
        <f t="shared" si="1646"/>
        <v>858788.96562416956</v>
      </c>
      <c r="J7524" s="168">
        <f t="shared" si="1648"/>
        <v>776967.34708570642</v>
      </c>
      <c r="K7524" s="94"/>
      <c r="L7524" s="265">
        <f t="shared" si="1647"/>
        <v>327260.30921896367</v>
      </c>
      <c r="M7524" s="265">
        <f>$G7524*NonHospFrac+theModel!$H7524*NonHospFrac</f>
        <v>531528.65640520584</v>
      </c>
      <c r="N7524" s="266">
        <f t="shared" si="1649"/>
        <v>858788.96562416945</v>
      </c>
      <c r="O7524" s="158"/>
      <c r="P7524" s="265">
        <f t="shared" si="1650"/>
        <v>296080.39278369537</v>
      </c>
      <c r="Q7524" s="265">
        <f t="shared" si="1651"/>
        <v>531527.09615458676</v>
      </c>
      <c r="R7524" s="266">
        <f t="shared" si="1652"/>
        <v>827607.48893828213</v>
      </c>
    </row>
    <row r="7525" spans="1:18" x14ac:dyDescent="0.25">
      <c r="A7525" s="81">
        <v>7494</v>
      </c>
      <c r="B7525" s="93">
        <f t="shared" si="1641"/>
        <v>1.928899584994192E-62</v>
      </c>
      <c r="C7525" s="178">
        <f t="shared" si="1642"/>
        <v>1.9245483197317762E-62</v>
      </c>
      <c r="D7525" s="165">
        <f t="shared" si="1643"/>
        <v>2.2558277767625785E-3</v>
      </c>
      <c r="E7525" s="166">
        <f t="shared" si="1653"/>
        <v>24.291375447755232</v>
      </c>
      <c r="F7525" s="167">
        <f t="shared" si="1654"/>
        <v>16.907429186834872</v>
      </c>
      <c r="G7525" s="167">
        <f t="shared" si="1644"/>
        <v>587567.37120456982</v>
      </c>
      <c r="H7525" s="167">
        <f t="shared" si="1645"/>
        <v>271299.98899881309</v>
      </c>
      <c r="I7525" s="168">
        <f t="shared" si="1646"/>
        <v>858867.36020338291</v>
      </c>
      <c r="J7525" s="168">
        <f t="shared" si="1648"/>
        <v>777025.10603845352</v>
      </c>
      <c r="K7525" s="94"/>
      <c r="L7525" s="265">
        <f t="shared" si="1647"/>
        <v>327290.18318714609</v>
      </c>
      <c r="M7525" s="265">
        <f>$G7525*NonHospFrac+theModel!$H7525*NonHospFrac</f>
        <v>531577.17701623682</v>
      </c>
      <c r="N7525" s="266">
        <f t="shared" si="1649"/>
        <v>858867.36020338291</v>
      </c>
      <c r="O7525" s="158"/>
      <c r="P7525" s="265">
        <f t="shared" si="1650"/>
        <v>296102.40309530025</v>
      </c>
      <c r="Q7525" s="265">
        <f t="shared" si="1651"/>
        <v>531575.61676561774</v>
      </c>
      <c r="R7525" s="266">
        <f t="shared" si="1652"/>
        <v>827678.01986091794</v>
      </c>
    </row>
    <row r="7526" spans="1:18" x14ac:dyDescent="0.25">
      <c r="A7526" s="81">
        <v>7495</v>
      </c>
      <c r="B7526" s="93">
        <f t="shared" si="1641"/>
        <v>1.8928668548716607E-62</v>
      </c>
      <c r="C7526" s="178">
        <f t="shared" si="1642"/>
        <v>1.888596873242728E-62</v>
      </c>
      <c r="D7526" s="165">
        <f t="shared" si="1643"/>
        <v>2.2558277767625785E-3</v>
      </c>
      <c r="E7526" s="166">
        <f t="shared" si="1653"/>
        <v>24.291375447755232</v>
      </c>
      <c r="F7526" s="167">
        <f t="shared" si="1654"/>
        <v>16.909685014611632</v>
      </c>
      <c r="G7526" s="167">
        <f t="shared" si="1644"/>
        <v>587645.76578378305</v>
      </c>
      <c r="H7526" s="167">
        <f t="shared" si="1645"/>
        <v>271299.98899881309</v>
      </c>
      <c r="I7526" s="168">
        <f t="shared" si="1646"/>
        <v>858945.75478259614</v>
      </c>
      <c r="J7526" s="168">
        <f t="shared" si="1648"/>
        <v>777082.86263683194</v>
      </c>
      <c r="K7526" s="94"/>
      <c r="L7526" s="265">
        <f t="shared" si="1647"/>
        <v>327320.0571553284</v>
      </c>
      <c r="M7526" s="265">
        <f>$G7526*NonHospFrac+theModel!$H7526*NonHospFrac</f>
        <v>531625.69762726768</v>
      </c>
      <c r="N7526" s="266">
        <f t="shared" si="1649"/>
        <v>858945.75478259614</v>
      </c>
      <c r="O7526" s="158"/>
      <c r="P7526" s="265">
        <f t="shared" si="1650"/>
        <v>296124.41250972141</v>
      </c>
      <c r="Q7526" s="265">
        <f t="shared" si="1651"/>
        <v>531624.13737664861</v>
      </c>
      <c r="R7526" s="266">
        <f t="shared" si="1652"/>
        <v>827748.54988637008</v>
      </c>
    </row>
    <row r="7527" spans="1:18" x14ac:dyDescent="0.25">
      <c r="A7527" s="81">
        <v>7496</v>
      </c>
      <c r="B7527" s="93">
        <f t="shared" si="1641"/>
        <v>1.8575072326963675E-62</v>
      </c>
      <c r="C7527" s="178">
        <f t="shared" si="1642"/>
        <v>1.8533170162853136E-62</v>
      </c>
      <c r="D7527" s="165">
        <f t="shared" si="1643"/>
        <v>2.2558277767625785E-3</v>
      </c>
      <c r="E7527" s="166">
        <f t="shared" si="1653"/>
        <v>24.291375447755232</v>
      </c>
      <c r="F7527" s="167">
        <f t="shared" si="1654"/>
        <v>16.911940842388393</v>
      </c>
      <c r="G7527" s="167">
        <f t="shared" si="1644"/>
        <v>587724.16036299651</v>
      </c>
      <c r="H7527" s="167">
        <f t="shared" si="1645"/>
        <v>271299.98899881309</v>
      </c>
      <c r="I7527" s="168">
        <f t="shared" si="1646"/>
        <v>859024.1493618096</v>
      </c>
      <c r="J7527" s="168">
        <f t="shared" si="1648"/>
        <v>777140.61688093783</v>
      </c>
      <c r="K7527" s="94"/>
      <c r="L7527" s="265">
        <f t="shared" si="1647"/>
        <v>327349.93112351082</v>
      </c>
      <c r="M7527" s="265">
        <f>$G7527*NonHospFrac+theModel!$H7527*NonHospFrac</f>
        <v>531674.21823829878</v>
      </c>
      <c r="N7527" s="266">
        <f t="shared" si="1649"/>
        <v>859024.1493618096</v>
      </c>
      <c r="O7527" s="158"/>
      <c r="P7527" s="265">
        <f t="shared" si="1650"/>
        <v>296146.42102699558</v>
      </c>
      <c r="Q7527" s="265">
        <f t="shared" si="1651"/>
        <v>531672.6579876797</v>
      </c>
      <c r="R7527" s="266">
        <f t="shared" si="1652"/>
        <v>827819.07901467523</v>
      </c>
    </row>
    <row r="7528" spans="1:18" x14ac:dyDescent="0.25">
      <c r="A7528" s="81">
        <v>7497</v>
      </c>
      <c r="B7528" s="93">
        <f t="shared" si="1641"/>
        <v>1.8228081445027227E-62</v>
      </c>
      <c r="C7528" s="178">
        <f t="shared" si="1642"/>
        <v>1.8186962032586443E-62</v>
      </c>
      <c r="D7528" s="165">
        <f t="shared" si="1643"/>
        <v>2.2558277767625785E-3</v>
      </c>
      <c r="E7528" s="166">
        <f t="shared" si="1653"/>
        <v>24.291375447755232</v>
      </c>
      <c r="F7528" s="167">
        <f t="shared" si="1654"/>
        <v>16.914196670165154</v>
      </c>
      <c r="G7528" s="167">
        <f t="shared" si="1644"/>
        <v>587802.55494220986</v>
      </c>
      <c r="H7528" s="167">
        <f t="shared" si="1645"/>
        <v>271299.98899881309</v>
      </c>
      <c r="I7528" s="168">
        <f t="shared" si="1646"/>
        <v>859102.54394102294</v>
      </c>
      <c r="J7528" s="168">
        <f t="shared" si="1648"/>
        <v>777198.368770867</v>
      </c>
      <c r="K7528" s="94"/>
      <c r="L7528" s="265">
        <f t="shared" si="1647"/>
        <v>327379.80509169324</v>
      </c>
      <c r="M7528" s="265">
        <f>$G7528*NonHospFrac+theModel!$H7528*NonHospFrac</f>
        <v>531722.73884932965</v>
      </c>
      <c r="N7528" s="266">
        <f t="shared" si="1649"/>
        <v>859102.54394102283</v>
      </c>
      <c r="O7528" s="158"/>
      <c r="P7528" s="265">
        <f t="shared" si="1650"/>
        <v>296168.42864715925</v>
      </c>
      <c r="Q7528" s="265">
        <f t="shared" si="1651"/>
        <v>531721.17859871057</v>
      </c>
      <c r="R7528" s="266">
        <f t="shared" si="1652"/>
        <v>827889.60724586982</v>
      </c>
    </row>
    <row r="7529" spans="1:18" x14ac:dyDescent="0.25">
      <c r="A7529" s="81">
        <v>7498</v>
      </c>
      <c r="B7529" s="93">
        <f t="shared" si="1641"/>
        <v>1.788757251212641E-62</v>
      </c>
      <c r="C7529" s="178">
        <f t="shared" si="1642"/>
        <v>1.78472212291947E-62</v>
      </c>
      <c r="D7529" s="165">
        <f t="shared" si="1643"/>
        <v>2.2558277767625785E-3</v>
      </c>
      <c r="E7529" s="166">
        <f t="shared" si="1653"/>
        <v>24.291375447755232</v>
      </c>
      <c r="F7529" s="167">
        <f t="shared" si="1654"/>
        <v>16.916452497941915</v>
      </c>
      <c r="G7529" s="167">
        <f t="shared" si="1644"/>
        <v>587880.94952142332</v>
      </c>
      <c r="H7529" s="167">
        <f t="shared" si="1645"/>
        <v>271299.98899881309</v>
      </c>
      <c r="I7529" s="168">
        <f t="shared" si="1646"/>
        <v>859180.93852023641</v>
      </c>
      <c r="J7529" s="168">
        <f t="shared" si="1648"/>
        <v>777256.11830671551</v>
      </c>
      <c r="K7529" s="94"/>
      <c r="L7529" s="265">
        <f t="shared" si="1647"/>
        <v>327409.67905987566</v>
      </c>
      <c r="M7529" s="265">
        <f>$G7529*NonHospFrac+theModel!$H7529*NonHospFrac</f>
        <v>531771.25946036074</v>
      </c>
      <c r="N7529" s="266">
        <f t="shared" si="1649"/>
        <v>859180.93852023641</v>
      </c>
      <c r="O7529" s="158"/>
      <c r="P7529" s="265">
        <f t="shared" si="1650"/>
        <v>296190.43537024903</v>
      </c>
      <c r="Q7529" s="265">
        <f t="shared" si="1651"/>
        <v>531769.69920974167</v>
      </c>
      <c r="R7529" s="266">
        <f t="shared" si="1652"/>
        <v>827960.13457999076</v>
      </c>
    </row>
    <row r="7530" spans="1:18" x14ac:dyDescent="0.25">
      <c r="A7530" s="81">
        <v>7499</v>
      </c>
      <c r="B7530" s="93">
        <f t="shared" si="1641"/>
        <v>1.7553424442474791E-62</v>
      </c>
      <c r="C7530" s="178">
        <f t="shared" si="1642"/>
        <v>1.7513826940040152E-62</v>
      </c>
      <c r="D7530" s="165">
        <f t="shared" si="1643"/>
        <v>2.2558277767625785E-3</v>
      </c>
      <c r="E7530" s="166">
        <f t="shared" si="1653"/>
        <v>24.291375447755232</v>
      </c>
      <c r="F7530" s="167">
        <f t="shared" si="1654"/>
        <v>16.918708325718676</v>
      </c>
      <c r="G7530" s="167">
        <f t="shared" si="1644"/>
        <v>587959.34410063666</v>
      </c>
      <c r="H7530" s="167">
        <f t="shared" si="1645"/>
        <v>271299.98899881309</v>
      </c>
      <c r="I7530" s="168">
        <f t="shared" si="1646"/>
        <v>859259.33309944975</v>
      </c>
      <c r="J7530" s="168">
        <f t="shared" si="1648"/>
        <v>777313.86548857915</v>
      </c>
      <c r="K7530" s="94"/>
      <c r="L7530" s="265">
        <f t="shared" si="1647"/>
        <v>327439.55302805809</v>
      </c>
      <c r="M7530" s="265">
        <f>$G7530*NonHospFrac+theModel!$H7530*NonHospFrac</f>
        <v>531819.78007139161</v>
      </c>
      <c r="N7530" s="266">
        <f t="shared" si="1649"/>
        <v>859259.33309944975</v>
      </c>
      <c r="O7530" s="158"/>
      <c r="P7530" s="265">
        <f t="shared" si="1650"/>
        <v>296212.44119630143</v>
      </c>
      <c r="Q7530" s="265">
        <f t="shared" si="1651"/>
        <v>531818.21982077253</v>
      </c>
      <c r="R7530" s="266">
        <f t="shared" si="1652"/>
        <v>828030.66101707402</v>
      </c>
    </row>
    <row r="7531" spans="1:18" x14ac:dyDescent="0.25">
      <c r="A7531" s="81">
        <v>7500</v>
      </c>
      <c r="B7531" s="93">
        <f t="shared" si="1641"/>
        <v>1.7225518412227553E-62</v>
      </c>
      <c r="C7531" s="178">
        <f t="shared" si="1642"/>
        <v>1.7186660609324114E-62</v>
      </c>
      <c r="D7531" s="165">
        <f t="shared" si="1643"/>
        <v>2.2558277767625785E-3</v>
      </c>
      <c r="E7531" s="166">
        <f t="shared" si="1653"/>
        <v>24.291375447755232</v>
      </c>
      <c r="F7531" s="167">
        <f t="shared" si="1654"/>
        <v>16.920964153495436</v>
      </c>
      <c r="G7531" s="167">
        <f t="shared" si="1644"/>
        <v>588037.73867985001</v>
      </c>
      <c r="H7531" s="167">
        <f t="shared" si="1645"/>
        <v>271299.98899881309</v>
      </c>
      <c r="I7531" s="168">
        <f t="shared" si="1646"/>
        <v>859337.7276786631</v>
      </c>
      <c r="J7531" s="168">
        <f t="shared" si="1648"/>
        <v>777371.61031655397</v>
      </c>
      <c r="K7531" s="94"/>
      <c r="L7531" s="265">
        <f t="shared" si="1647"/>
        <v>327469.42699624051</v>
      </c>
      <c r="M7531" s="265">
        <f>$G7531*NonHospFrac+theModel!$H7531*NonHospFrac</f>
        <v>531868.30068242259</v>
      </c>
      <c r="N7531" s="266">
        <f t="shared" si="1649"/>
        <v>859337.7276786631</v>
      </c>
      <c r="O7531" s="158"/>
      <c r="P7531" s="265">
        <f t="shared" si="1650"/>
        <v>296234.44612535305</v>
      </c>
      <c r="Q7531" s="265">
        <f t="shared" si="1651"/>
        <v>531866.74043180351</v>
      </c>
      <c r="R7531" s="266">
        <f t="shared" si="1652"/>
        <v>828101.1865571565</v>
      </c>
    </row>
    <row r="7532" spans="1:18" x14ac:dyDescent="0.25">
      <c r="A7532" s="81">
        <v>7501</v>
      </c>
      <c r="B7532" s="93">
        <f t="shared" si="1641"/>
        <v>1.6903737817219918E-62</v>
      </c>
      <c r="C7532" s="178">
        <f t="shared" si="1642"/>
        <v>1.6865605895920721E-62</v>
      </c>
      <c r="D7532" s="165">
        <f t="shared" si="1643"/>
        <v>2.2558277767625785E-3</v>
      </c>
      <c r="E7532" s="166">
        <f t="shared" si="1653"/>
        <v>24.291375447755232</v>
      </c>
      <c r="F7532" s="167">
        <f t="shared" si="1654"/>
        <v>16.923219981272197</v>
      </c>
      <c r="G7532" s="167">
        <f t="shared" si="1644"/>
        <v>588116.13325906335</v>
      </c>
      <c r="H7532" s="167">
        <f t="shared" si="1645"/>
        <v>271299.98899881309</v>
      </c>
      <c r="I7532" s="168">
        <f t="shared" si="1646"/>
        <v>859416.12225787644</v>
      </c>
      <c r="J7532" s="168">
        <f t="shared" si="1648"/>
        <v>777429.35279073601</v>
      </c>
      <c r="K7532" s="94"/>
      <c r="L7532" s="265">
        <f t="shared" si="1647"/>
        <v>327499.30096442287</v>
      </c>
      <c r="M7532" s="265">
        <f>$G7532*NonHospFrac+theModel!$H7532*NonHospFrac</f>
        <v>531916.82129345357</v>
      </c>
      <c r="N7532" s="266">
        <f t="shared" si="1649"/>
        <v>859416.12225787644</v>
      </c>
      <c r="O7532" s="158"/>
      <c r="P7532" s="265">
        <f t="shared" si="1650"/>
        <v>296256.45015744038</v>
      </c>
      <c r="Q7532" s="265">
        <f t="shared" si="1651"/>
        <v>531915.26104283449</v>
      </c>
      <c r="R7532" s="266">
        <f t="shared" si="1652"/>
        <v>828171.71120027488</v>
      </c>
    </row>
    <row r="7533" spans="1:18" x14ac:dyDescent="0.25">
      <c r="A7533" s="81">
        <v>7502</v>
      </c>
      <c r="B7533" s="93">
        <f t="shared" si="1641"/>
        <v>1.6587968231510337E-62</v>
      </c>
      <c r="C7533" s="178">
        <f t="shared" si="1642"/>
        <v>1.6550548632013641E-62</v>
      </c>
      <c r="D7533" s="165">
        <f t="shared" si="1643"/>
        <v>2.2558277767625785E-3</v>
      </c>
      <c r="E7533" s="166">
        <f t="shared" si="1653"/>
        <v>24.291375447755232</v>
      </c>
      <c r="F7533" s="167">
        <f t="shared" si="1654"/>
        <v>16.925475809048958</v>
      </c>
      <c r="G7533" s="167">
        <f t="shared" si="1644"/>
        <v>588194.5278382767</v>
      </c>
      <c r="H7533" s="167">
        <f t="shared" si="1645"/>
        <v>271299.98899881309</v>
      </c>
      <c r="I7533" s="168">
        <f t="shared" si="1646"/>
        <v>859494.51683708979</v>
      </c>
      <c r="J7533" s="168">
        <f t="shared" si="1648"/>
        <v>777487.09291122109</v>
      </c>
      <c r="K7533" s="94"/>
      <c r="L7533" s="265">
        <f t="shared" si="1647"/>
        <v>327529.17493260524</v>
      </c>
      <c r="M7533" s="265">
        <f>$G7533*NonHospFrac+theModel!$H7533*NonHospFrac</f>
        <v>531965.34190448443</v>
      </c>
      <c r="N7533" s="266">
        <f t="shared" si="1649"/>
        <v>859494.51683708967</v>
      </c>
      <c r="O7533" s="158"/>
      <c r="P7533" s="265">
        <f t="shared" si="1650"/>
        <v>296278.45329260005</v>
      </c>
      <c r="Q7533" s="265">
        <f t="shared" si="1651"/>
        <v>531963.78165386536</v>
      </c>
      <c r="R7533" s="266">
        <f t="shared" si="1652"/>
        <v>828242.23494646535</v>
      </c>
    </row>
    <row r="7534" spans="1:18" x14ac:dyDescent="0.25">
      <c r="A7534" s="81">
        <v>7503</v>
      </c>
      <c r="B7534" s="93">
        <f t="shared" si="1641"/>
        <v>1.6278097366682594E-62</v>
      </c>
      <c r="C7534" s="178">
        <f t="shared" si="1642"/>
        <v>1.6241376782489985E-62</v>
      </c>
      <c r="D7534" s="165">
        <f t="shared" si="1643"/>
        <v>2.2558277767625785E-3</v>
      </c>
      <c r="E7534" s="166">
        <f t="shared" si="1653"/>
        <v>24.291375447755232</v>
      </c>
      <c r="F7534" s="167">
        <f t="shared" si="1654"/>
        <v>16.927731636825719</v>
      </c>
      <c r="G7534" s="167">
        <f t="shared" si="1644"/>
        <v>588272.92241748993</v>
      </c>
      <c r="H7534" s="167">
        <f t="shared" si="1645"/>
        <v>271299.98899881309</v>
      </c>
      <c r="I7534" s="168">
        <f t="shared" si="1646"/>
        <v>859572.91141630302</v>
      </c>
      <c r="J7534" s="168">
        <f t="shared" si="1648"/>
        <v>777544.83067810512</v>
      </c>
      <c r="K7534" s="94"/>
      <c r="L7534" s="265">
        <f t="shared" si="1647"/>
        <v>327559.0489007876</v>
      </c>
      <c r="M7534" s="265">
        <f>$G7534*NonHospFrac+theModel!$H7534*NonHospFrac</f>
        <v>532013.86251551541</v>
      </c>
      <c r="N7534" s="266">
        <f t="shared" si="1649"/>
        <v>859572.91141630302</v>
      </c>
      <c r="O7534" s="158"/>
      <c r="P7534" s="265">
        <f t="shared" si="1650"/>
        <v>296300.45553086861</v>
      </c>
      <c r="Q7534" s="265">
        <f t="shared" si="1651"/>
        <v>532012.30226489634</v>
      </c>
      <c r="R7534" s="266">
        <f t="shared" si="1652"/>
        <v>828312.75779576495</v>
      </c>
    </row>
    <row r="7535" spans="1:18" x14ac:dyDescent="0.25">
      <c r="A7535" s="81">
        <v>7504</v>
      </c>
      <c r="B7535" s="93">
        <f t="shared" si="1641"/>
        <v>1.5974015031923397E-62</v>
      </c>
      <c r="C7535" s="178">
        <f t="shared" si="1642"/>
        <v>1.5937980405107961E-62</v>
      </c>
      <c r="D7535" s="165">
        <f t="shared" si="1643"/>
        <v>2.2558277767625785E-3</v>
      </c>
      <c r="E7535" s="166">
        <f t="shared" si="1653"/>
        <v>24.291375447755232</v>
      </c>
      <c r="F7535" s="167">
        <f t="shared" si="1654"/>
        <v>16.92998746460248</v>
      </c>
      <c r="G7535" s="167">
        <f t="shared" si="1644"/>
        <v>588351.31699670339</v>
      </c>
      <c r="H7535" s="167">
        <f t="shared" si="1645"/>
        <v>271299.98899881309</v>
      </c>
      <c r="I7535" s="168">
        <f t="shared" si="1646"/>
        <v>859651.30599551648</v>
      </c>
      <c r="J7535" s="168">
        <f t="shared" si="1648"/>
        <v>777602.56609148427</v>
      </c>
      <c r="K7535" s="94"/>
      <c r="L7535" s="265">
        <f t="shared" si="1647"/>
        <v>327588.92286897008</v>
      </c>
      <c r="M7535" s="265">
        <f>$G7535*NonHospFrac+theModel!$H7535*NonHospFrac</f>
        <v>532062.3831265464</v>
      </c>
      <c r="N7535" s="266">
        <f t="shared" si="1649"/>
        <v>859651.30599551648</v>
      </c>
      <c r="O7535" s="158"/>
      <c r="P7535" s="265">
        <f t="shared" si="1650"/>
        <v>296322.45687228272</v>
      </c>
      <c r="Q7535" s="265">
        <f t="shared" si="1651"/>
        <v>532060.82287592732</v>
      </c>
      <c r="R7535" s="266">
        <f t="shared" si="1652"/>
        <v>828383.27974820998</v>
      </c>
    </row>
    <row r="7536" spans="1:18" x14ac:dyDescent="0.25">
      <c r="A7536" s="81">
        <v>7505</v>
      </c>
      <c r="B7536" s="93">
        <f t="shared" si="1641"/>
        <v>1.567561309483078E-62</v>
      </c>
      <c r="C7536" s="178">
        <f t="shared" si="1642"/>
        <v>1.5640251611393679E-62</v>
      </c>
      <c r="D7536" s="165">
        <f t="shared" si="1643"/>
        <v>2.2558277767625785E-3</v>
      </c>
      <c r="E7536" s="166">
        <f t="shared" si="1653"/>
        <v>24.291375447755232</v>
      </c>
      <c r="F7536" s="167">
        <f t="shared" si="1654"/>
        <v>16.932243292379241</v>
      </c>
      <c r="G7536" s="167">
        <f t="shared" si="1644"/>
        <v>588429.71157591685</v>
      </c>
      <c r="H7536" s="167">
        <f t="shared" si="1645"/>
        <v>271299.98899881309</v>
      </c>
      <c r="I7536" s="168">
        <f t="shared" si="1646"/>
        <v>859729.70057472994</v>
      </c>
      <c r="J7536" s="168">
        <f t="shared" si="1648"/>
        <v>777660.29915145424</v>
      </c>
      <c r="K7536" s="94"/>
      <c r="L7536" s="265">
        <f t="shared" si="1647"/>
        <v>327618.79683715251</v>
      </c>
      <c r="M7536" s="265">
        <f>$G7536*NonHospFrac+theModel!$H7536*NonHospFrac</f>
        <v>532110.90373757738</v>
      </c>
      <c r="N7536" s="266">
        <f t="shared" si="1649"/>
        <v>859729.70057472982</v>
      </c>
      <c r="O7536" s="158"/>
      <c r="P7536" s="265">
        <f t="shared" si="1650"/>
        <v>296344.45731687878</v>
      </c>
      <c r="Q7536" s="265">
        <f t="shared" si="1651"/>
        <v>532109.3434869583</v>
      </c>
      <c r="R7536" s="266">
        <f t="shared" si="1652"/>
        <v>828453.80080383713</v>
      </c>
    </row>
    <row r="7537" spans="1:18" x14ac:dyDescent="0.25">
      <c r="A7537" s="81">
        <v>7506</v>
      </c>
      <c r="B7537" s="93">
        <f t="shared" si="1641"/>
        <v>1.5382785442969313E-62</v>
      </c>
      <c r="C7537" s="178">
        <f t="shared" si="1642"/>
        <v>1.5348084528283085E-62</v>
      </c>
      <c r="D7537" s="165">
        <f t="shared" si="1643"/>
        <v>2.2558277767625785E-3</v>
      </c>
      <c r="E7537" s="166">
        <f t="shared" si="1653"/>
        <v>24.291375447755232</v>
      </c>
      <c r="F7537" s="167">
        <f t="shared" si="1654"/>
        <v>16.934499120156001</v>
      </c>
      <c r="G7537" s="167">
        <f t="shared" si="1644"/>
        <v>588508.1061551302</v>
      </c>
      <c r="H7537" s="167">
        <f t="shared" si="1645"/>
        <v>271299.98899881309</v>
      </c>
      <c r="I7537" s="168">
        <f t="shared" si="1646"/>
        <v>859808.09515394329</v>
      </c>
      <c r="J7537" s="168">
        <f t="shared" si="1648"/>
        <v>777718.02985811094</v>
      </c>
      <c r="K7537" s="94"/>
      <c r="L7537" s="265">
        <f t="shared" si="1647"/>
        <v>327648.67080533493</v>
      </c>
      <c r="M7537" s="265">
        <f>$G7537*NonHospFrac+theModel!$H7537*NonHospFrac</f>
        <v>532159.42434860836</v>
      </c>
      <c r="N7537" s="266">
        <f t="shared" si="1649"/>
        <v>859808.09515394329</v>
      </c>
      <c r="O7537" s="158"/>
      <c r="P7537" s="265">
        <f t="shared" si="1650"/>
        <v>296366.45686469343</v>
      </c>
      <c r="Q7537" s="265">
        <f t="shared" si="1651"/>
        <v>532157.86409798928</v>
      </c>
      <c r="R7537" s="266">
        <f t="shared" si="1652"/>
        <v>828524.32096268272</v>
      </c>
    </row>
    <row r="7538" spans="1:18" x14ac:dyDescent="0.25">
      <c r="A7538" s="81">
        <v>7507</v>
      </c>
      <c r="B7538" s="93">
        <f t="shared" si="1641"/>
        <v>1.5095427946129055E-62</v>
      </c>
      <c r="C7538" s="178">
        <f t="shared" si="1642"/>
        <v>1.5061375260466058E-62</v>
      </c>
      <c r="D7538" s="165">
        <f t="shared" si="1643"/>
        <v>2.2558277767625785E-3</v>
      </c>
      <c r="E7538" s="166">
        <f t="shared" si="1653"/>
        <v>24.291375447755232</v>
      </c>
      <c r="F7538" s="167">
        <f t="shared" si="1654"/>
        <v>16.936754947932762</v>
      </c>
      <c r="G7538" s="167">
        <f t="shared" si="1644"/>
        <v>588586.50073434354</v>
      </c>
      <c r="H7538" s="167">
        <f t="shared" si="1645"/>
        <v>271299.98899881309</v>
      </c>
      <c r="I7538" s="168">
        <f t="shared" si="1646"/>
        <v>859886.48973315663</v>
      </c>
      <c r="J7538" s="168">
        <f t="shared" si="1648"/>
        <v>777775.75821155042</v>
      </c>
      <c r="K7538" s="94"/>
      <c r="L7538" s="265">
        <f t="shared" si="1647"/>
        <v>327678.54477351729</v>
      </c>
      <c r="M7538" s="265">
        <f>$G7538*NonHospFrac+theModel!$H7538*NonHospFrac</f>
        <v>532207.94495963934</v>
      </c>
      <c r="N7538" s="266">
        <f t="shared" si="1649"/>
        <v>859886.48973315663</v>
      </c>
      <c r="O7538" s="158"/>
      <c r="P7538" s="265">
        <f t="shared" si="1650"/>
        <v>296388.45551576314</v>
      </c>
      <c r="Q7538" s="265">
        <f t="shared" si="1651"/>
        <v>532206.38470902026</v>
      </c>
      <c r="R7538" s="266">
        <f t="shared" si="1652"/>
        <v>828594.8402247834</v>
      </c>
    </row>
    <row r="7539" spans="1:18" x14ac:dyDescent="0.25">
      <c r="A7539" s="81">
        <v>7508</v>
      </c>
      <c r="B7539" s="93">
        <f t="shared" si="1641"/>
        <v>1.4813438419303683E-62</v>
      </c>
      <c r="C7539" s="178">
        <f t="shared" si="1642"/>
        <v>1.4780021853448055E-62</v>
      </c>
      <c r="D7539" s="165">
        <f t="shared" si="1643"/>
        <v>2.2558277767625785E-3</v>
      </c>
      <c r="E7539" s="166">
        <f t="shared" si="1653"/>
        <v>24.291375447755232</v>
      </c>
      <c r="F7539" s="167">
        <f t="shared" si="1654"/>
        <v>16.939010775709523</v>
      </c>
      <c r="G7539" s="167">
        <f t="shared" si="1644"/>
        <v>588664.89531355689</v>
      </c>
      <c r="H7539" s="167">
        <f t="shared" si="1645"/>
        <v>271299.98899881309</v>
      </c>
      <c r="I7539" s="168">
        <f t="shared" si="1646"/>
        <v>859964.88431236998</v>
      </c>
      <c r="J7539" s="168">
        <f t="shared" si="1648"/>
        <v>777833.48421186861</v>
      </c>
      <c r="K7539" s="94"/>
      <c r="L7539" s="265">
        <f t="shared" si="1647"/>
        <v>327708.41874169966</v>
      </c>
      <c r="M7539" s="265">
        <f>$G7539*NonHospFrac+theModel!$H7539*NonHospFrac</f>
        <v>532256.4655706702</v>
      </c>
      <c r="N7539" s="266">
        <f t="shared" si="1649"/>
        <v>859964.88431236986</v>
      </c>
      <c r="O7539" s="158"/>
      <c r="P7539" s="265">
        <f t="shared" si="1650"/>
        <v>296410.45327012456</v>
      </c>
      <c r="Q7539" s="265">
        <f t="shared" si="1651"/>
        <v>532254.90532005113</v>
      </c>
      <c r="R7539" s="266">
        <f t="shared" si="1652"/>
        <v>828665.35859017563</v>
      </c>
    </row>
    <row r="7540" spans="1:18" x14ac:dyDescent="0.25">
      <c r="A7540" s="81">
        <v>7509</v>
      </c>
      <c r="B7540" s="93">
        <f t="shared" si="1641"/>
        <v>1.4536716586346315E-62</v>
      </c>
      <c r="C7540" s="178">
        <f t="shared" si="1642"/>
        <v>1.450392425728791E-62</v>
      </c>
      <c r="D7540" s="165">
        <f t="shared" si="1643"/>
        <v>2.2558277767625785E-3</v>
      </c>
      <c r="E7540" s="166">
        <f t="shared" si="1653"/>
        <v>24.291375447755232</v>
      </c>
      <c r="F7540" s="167">
        <f t="shared" si="1654"/>
        <v>16.941266603486284</v>
      </c>
      <c r="G7540" s="167">
        <f t="shared" si="1644"/>
        <v>588743.28989277023</v>
      </c>
      <c r="H7540" s="167">
        <f t="shared" si="1645"/>
        <v>271299.98899881309</v>
      </c>
      <c r="I7540" s="168">
        <f t="shared" si="1646"/>
        <v>860043.27889158332</v>
      </c>
      <c r="J7540" s="168">
        <f t="shared" si="1648"/>
        <v>777891.20785916131</v>
      </c>
      <c r="K7540" s="94"/>
      <c r="L7540" s="265">
        <f t="shared" si="1647"/>
        <v>327738.29270988208</v>
      </c>
      <c r="M7540" s="265">
        <f>$G7540*NonHospFrac+theModel!$H7540*NonHospFrac</f>
        <v>532304.98618170118</v>
      </c>
      <c r="N7540" s="266">
        <f t="shared" si="1649"/>
        <v>860043.27889158321</v>
      </c>
      <c r="O7540" s="158"/>
      <c r="P7540" s="265">
        <f t="shared" si="1650"/>
        <v>296432.4501278142</v>
      </c>
      <c r="Q7540" s="265">
        <f t="shared" si="1651"/>
        <v>532303.42593108211</v>
      </c>
      <c r="R7540" s="266">
        <f t="shared" si="1652"/>
        <v>828735.87605889631</v>
      </c>
    </row>
    <row r="7541" spans="1:18" x14ac:dyDescent="0.25">
      <c r="A7541" s="81">
        <v>7510</v>
      </c>
      <c r="B7541" s="93">
        <f t="shared" si="1641"/>
        <v>1.4265164044317885E-62</v>
      </c>
      <c r="C7541" s="178">
        <f t="shared" si="1642"/>
        <v>1.4232984291026638E-62</v>
      </c>
      <c r="D7541" s="165">
        <f t="shared" si="1643"/>
        <v>2.2558277767625785E-3</v>
      </c>
      <c r="E7541" s="166">
        <f t="shared" si="1653"/>
        <v>24.291375447755232</v>
      </c>
      <c r="F7541" s="167">
        <f t="shared" si="1654"/>
        <v>16.943522431263045</v>
      </c>
      <c r="G7541" s="167">
        <f t="shared" si="1644"/>
        <v>588821.68447198358</v>
      </c>
      <c r="H7541" s="167">
        <f t="shared" si="1645"/>
        <v>271299.98899881309</v>
      </c>
      <c r="I7541" s="168">
        <f t="shared" si="1646"/>
        <v>860121.67347079667</v>
      </c>
      <c r="J7541" s="168">
        <f t="shared" si="1648"/>
        <v>777948.92915352457</v>
      </c>
      <c r="K7541" s="94"/>
      <c r="L7541" s="265">
        <f t="shared" si="1647"/>
        <v>327768.1666780645</v>
      </c>
      <c r="M7541" s="265">
        <f>$G7541*NonHospFrac+theModel!$H7541*NonHospFrac</f>
        <v>532353.50679273217</v>
      </c>
      <c r="N7541" s="266">
        <f t="shared" si="1649"/>
        <v>860121.67347079667</v>
      </c>
      <c r="O7541" s="158"/>
      <c r="P7541" s="265">
        <f t="shared" si="1650"/>
        <v>296454.44608886866</v>
      </c>
      <c r="Q7541" s="265">
        <f t="shared" si="1651"/>
        <v>532351.94654211309</v>
      </c>
      <c r="R7541" s="266">
        <f t="shared" si="1652"/>
        <v>828806.39263098175</v>
      </c>
    </row>
    <row r="7542" spans="1:18" x14ac:dyDescent="0.25">
      <c r="A7542" s="81">
        <v>7511</v>
      </c>
      <c r="B7542" s="93">
        <f t="shared" si="1641"/>
        <v>1.3998684228488546E-62</v>
      </c>
      <c r="C7542" s="178">
        <f t="shared" si="1642"/>
        <v>1.3967105607767793E-62</v>
      </c>
      <c r="D7542" s="165">
        <f t="shared" si="1643"/>
        <v>2.2558277767625785E-3</v>
      </c>
      <c r="E7542" s="166">
        <f t="shared" si="1653"/>
        <v>24.291375447755232</v>
      </c>
      <c r="F7542" s="167">
        <f t="shared" si="1654"/>
        <v>16.945778259039805</v>
      </c>
      <c r="G7542" s="167">
        <f t="shared" si="1644"/>
        <v>588900.07905119681</v>
      </c>
      <c r="H7542" s="167">
        <f t="shared" si="1645"/>
        <v>271299.98899881309</v>
      </c>
      <c r="I7542" s="168">
        <f t="shared" si="1646"/>
        <v>860200.0680500099</v>
      </c>
      <c r="J7542" s="168">
        <f t="shared" si="1648"/>
        <v>778006.64809505409</v>
      </c>
      <c r="K7542" s="94"/>
      <c r="L7542" s="265">
        <f t="shared" si="1647"/>
        <v>327798.04064624687</v>
      </c>
      <c r="M7542" s="265">
        <f>$G7542*NonHospFrac+theModel!$H7542*NonHospFrac</f>
        <v>532402.02740376303</v>
      </c>
      <c r="N7542" s="266">
        <f t="shared" si="1649"/>
        <v>860200.0680500099</v>
      </c>
      <c r="O7542" s="158"/>
      <c r="P7542" s="265">
        <f t="shared" si="1650"/>
        <v>296476.44115332438</v>
      </c>
      <c r="Q7542" s="265">
        <f t="shared" si="1651"/>
        <v>532400.46715314395</v>
      </c>
      <c r="R7542" s="266">
        <f t="shared" si="1652"/>
        <v>828876.90830646828</v>
      </c>
    </row>
    <row r="7543" spans="1:18" x14ac:dyDescent="0.25">
      <c r="A7543" s="81">
        <v>7512</v>
      </c>
      <c r="B7543" s="93">
        <f t="shared" si="1641"/>
        <v>1.3737182378003582E-62</v>
      </c>
      <c r="C7543" s="178">
        <f t="shared" si="1642"/>
        <v>1.3706193660420828E-62</v>
      </c>
      <c r="D7543" s="165">
        <f t="shared" si="1643"/>
        <v>2.2558277767625785E-3</v>
      </c>
      <c r="E7543" s="166">
        <f t="shared" si="1653"/>
        <v>24.291375447755232</v>
      </c>
      <c r="F7543" s="167">
        <f t="shared" si="1654"/>
        <v>16.948034086816566</v>
      </c>
      <c r="G7543" s="167">
        <f t="shared" si="1644"/>
        <v>588978.47363041015</v>
      </c>
      <c r="H7543" s="167">
        <f t="shared" si="1645"/>
        <v>271299.98899881309</v>
      </c>
      <c r="I7543" s="168">
        <f t="shared" si="1646"/>
        <v>860278.46262922324</v>
      </c>
      <c r="J7543" s="168">
        <f t="shared" si="1648"/>
        <v>778064.36468384601</v>
      </c>
      <c r="K7543" s="94"/>
      <c r="L7543" s="265">
        <f t="shared" si="1647"/>
        <v>327827.91461442923</v>
      </c>
      <c r="M7543" s="265">
        <f>$G7543*NonHospFrac+theModel!$H7543*NonHospFrac</f>
        <v>532450.54801479401</v>
      </c>
      <c r="N7543" s="266">
        <f t="shared" si="1649"/>
        <v>860278.46262922324</v>
      </c>
      <c r="O7543" s="158"/>
      <c r="P7543" s="265">
        <f t="shared" si="1650"/>
        <v>296498.43532121798</v>
      </c>
      <c r="Q7543" s="265">
        <f t="shared" si="1651"/>
        <v>532448.98776417493</v>
      </c>
      <c r="R7543" s="266">
        <f t="shared" si="1652"/>
        <v>828947.42308539292</v>
      </c>
    </row>
    <row r="7544" spans="1:18" x14ac:dyDescent="0.25">
      <c r="A7544" s="81">
        <v>7513</v>
      </c>
      <c r="B7544" s="93">
        <f t="shared" si="1641"/>
        <v>1.3480565502184158E-62</v>
      </c>
      <c r="C7544" s="178">
        <f t="shared" si="1642"/>
        <v>1.3450155668077864E-62</v>
      </c>
      <c r="D7544" s="165">
        <f t="shared" si="1643"/>
        <v>2.2558277767625785E-3</v>
      </c>
      <c r="E7544" s="166">
        <f t="shared" si="1653"/>
        <v>24.291375447755232</v>
      </c>
      <c r="F7544" s="167">
        <f t="shared" si="1654"/>
        <v>16.950289914593327</v>
      </c>
      <c r="G7544" s="167">
        <f t="shared" si="1644"/>
        <v>589056.86820962373</v>
      </c>
      <c r="H7544" s="167">
        <f t="shared" si="1645"/>
        <v>271299.98899881309</v>
      </c>
      <c r="I7544" s="168">
        <f t="shared" si="1646"/>
        <v>860356.85720843682</v>
      </c>
      <c r="J7544" s="168">
        <f t="shared" si="1648"/>
        <v>778122.07891999639</v>
      </c>
      <c r="K7544" s="94"/>
      <c r="L7544" s="265">
        <f t="shared" si="1647"/>
        <v>327857.78858261171</v>
      </c>
      <c r="M7544" s="265">
        <f>$G7544*NonHospFrac+theModel!$H7544*NonHospFrac</f>
        <v>532499.06862582511</v>
      </c>
      <c r="N7544" s="266">
        <f t="shared" si="1649"/>
        <v>860356.85720843682</v>
      </c>
      <c r="O7544" s="158"/>
      <c r="P7544" s="265">
        <f t="shared" si="1650"/>
        <v>296520.42859258607</v>
      </c>
      <c r="Q7544" s="265">
        <f t="shared" si="1651"/>
        <v>532497.50837520603</v>
      </c>
      <c r="R7544" s="266">
        <f t="shared" si="1652"/>
        <v>829017.93696779211</v>
      </c>
    </row>
    <row r="7545" spans="1:18" x14ac:dyDescent="0.25">
      <c r="A7545" s="81">
        <v>7514</v>
      </c>
      <c r="B7545" s="93">
        <f t="shared" si="1641"/>
        <v>1.3228742347460025E-62</v>
      </c>
      <c r="C7545" s="178">
        <f t="shared" si="1642"/>
        <v>1.319890058302099E-62</v>
      </c>
      <c r="D7545" s="165">
        <f t="shared" si="1643"/>
        <v>2.2558277767625785E-3</v>
      </c>
      <c r="E7545" s="166">
        <f t="shared" si="1653"/>
        <v>24.291375447755232</v>
      </c>
      <c r="F7545" s="167">
        <f t="shared" si="1654"/>
        <v>16.952545742370088</v>
      </c>
      <c r="G7545" s="167">
        <f t="shared" si="1644"/>
        <v>589135.26278883708</v>
      </c>
      <c r="H7545" s="167">
        <f t="shared" si="1645"/>
        <v>271299.98899881309</v>
      </c>
      <c r="I7545" s="168">
        <f t="shared" si="1646"/>
        <v>860435.25178765017</v>
      </c>
      <c r="J7545" s="168">
        <f t="shared" si="1648"/>
        <v>778179.79080360068</v>
      </c>
      <c r="K7545" s="94"/>
      <c r="L7545" s="265">
        <f t="shared" si="1647"/>
        <v>327887.66255079408</v>
      </c>
      <c r="M7545" s="265">
        <f>$G7545*NonHospFrac+theModel!$H7545*NonHospFrac</f>
        <v>532547.58923685597</v>
      </c>
      <c r="N7545" s="266">
        <f t="shared" si="1649"/>
        <v>860435.25178765005</v>
      </c>
      <c r="O7545" s="158"/>
      <c r="P7545" s="265">
        <f t="shared" si="1650"/>
        <v>296542.42096746503</v>
      </c>
      <c r="Q7545" s="265">
        <f t="shared" si="1651"/>
        <v>532546.0289862369</v>
      </c>
      <c r="R7545" s="266">
        <f t="shared" si="1652"/>
        <v>829088.44995370193</v>
      </c>
    </row>
    <row r="7546" spans="1:18" x14ac:dyDescent="0.25">
      <c r="A7546" s="81">
        <v>7515</v>
      </c>
      <c r="B7546" s="93">
        <f t="shared" si="1641"/>
        <v>1.2981623364919544E-62</v>
      </c>
      <c r="C7546" s="178">
        <f t="shared" si="1642"/>
        <v>1.2952339058345488E-62</v>
      </c>
      <c r="D7546" s="165">
        <f t="shared" si="1643"/>
        <v>2.2558277767625785E-3</v>
      </c>
      <c r="E7546" s="166">
        <f t="shared" si="1653"/>
        <v>24.291375447755232</v>
      </c>
      <c r="F7546" s="167">
        <f t="shared" si="1654"/>
        <v>16.954801570146849</v>
      </c>
      <c r="G7546" s="167">
        <f t="shared" si="1644"/>
        <v>589213.65736805042</v>
      </c>
      <c r="H7546" s="167">
        <f t="shared" si="1645"/>
        <v>271299.98899881309</v>
      </c>
      <c r="I7546" s="168">
        <f t="shared" si="1646"/>
        <v>860513.64636686351</v>
      </c>
      <c r="J7546" s="168">
        <f t="shared" si="1648"/>
        <v>778237.50033475505</v>
      </c>
      <c r="K7546" s="94"/>
      <c r="L7546" s="265">
        <f t="shared" si="1647"/>
        <v>327917.53651897656</v>
      </c>
      <c r="M7546" s="265">
        <f>$G7546*NonHospFrac+theModel!$H7546*NonHospFrac</f>
        <v>532596.10984788695</v>
      </c>
      <c r="N7546" s="266">
        <f t="shared" si="1649"/>
        <v>860513.64636686351</v>
      </c>
      <c r="O7546" s="158"/>
      <c r="P7546" s="265">
        <f t="shared" si="1650"/>
        <v>296564.41244589159</v>
      </c>
      <c r="Q7546" s="265">
        <f t="shared" si="1651"/>
        <v>532594.54959726788</v>
      </c>
      <c r="R7546" s="266">
        <f t="shared" si="1652"/>
        <v>829158.96204315941</v>
      </c>
    </row>
    <row r="7547" spans="1:18" x14ac:dyDescent="0.25">
      <c r="A7547" s="81">
        <v>7516</v>
      </c>
      <c r="B7547" s="93">
        <f t="shared" si="1641"/>
        <v>1.2739120678465859E-62</v>
      </c>
      <c r="C7547" s="178">
        <f t="shared" si="1642"/>
        <v>1.2710383416187844E-62</v>
      </c>
      <c r="D7547" s="165">
        <f t="shared" si="1643"/>
        <v>2.2558277767625785E-3</v>
      </c>
      <c r="E7547" s="166">
        <f t="shared" si="1653"/>
        <v>24.291375447755232</v>
      </c>
      <c r="F7547" s="167">
        <f t="shared" si="1654"/>
        <v>16.957057397923609</v>
      </c>
      <c r="G7547" s="167">
        <f t="shared" si="1644"/>
        <v>589292.05194726377</v>
      </c>
      <c r="H7547" s="167">
        <f t="shared" si="1645"/>
        <v>271299.98899881309</v>
      </c>
      <c r="I7547" s="168">
        <f t="shared" si="1646"/>
        <v>860592.04094607686</v>
      </c>
      <c r="J7547" s="168">
        <f t="shared" si="1648"/>
        <v>778295.2075135553</v>
      </c>
      <c r="K7547" s="94"/>
      <c r="L7547" s="265">
        <f t="shared" si="1647"/>
        <v>327947.41048715892</v>
      </c>
      <c r="M7547" s="265">
        <f>$G7547*NonHospFrac+theModel!$H7547*NonHospFrac</f>
        <v>532644.63045891793</v>
      </c>
      <c r="N7547" s="266">
        <f t="shared" si="1649"/>
        <v>860592.04094607686</v>
      </c>
      <c r="O7547" s="158"/>
      <c r="P7547" s="265">
        <f t="shared" si="1650"/>
        <v>296586.40302790212</v>
      </c>
      <c r="Q7547" s="265">
        <f t="shared" si="1651"/>
        <v>532643.07020829886</v>
      </c>
      <c r="R7547" s="266">
        <f t="shared" si="1652"/>
        <v>829229.47323620098</v>
      </c>
    </row>
    <row r="7548" spans="1:18" x14ac:dyDescent="0.25">
      <c r="A7548" s="81">
        <v>7517</v>
      </c>
      <c r="B7548" s="93">
        <f t="shared" si="1641"/>
        <v>1.250114805356797E-62</v>
      </c>
      <c r="C7548" s="178">
        <f t="shared" si="1642"/>
        <v>1.247294761654731E-62</v>
      </c>
      <c r="D7548" s="165">
        <f t="shared" si="1643"/>
        <v>2.2558277767625785E-3</v>
      </c>
      <c r="E7548" s="166">
        <f t="shared" si="1653"/>
        <v>24.291375447755232</v>
      </c>
      <c r="F7548" s="167">
        <f t="shared" si="1654"/>
        <v>16.95931322570037</v>
      </c>
      <c r="G7548" s="167">
        <f t="shared" si="1644"/>
        <v>589370.44652647711</v>
      </c>
      <c r="H7548" s="167">
        <f t="shared" si="1645"/>
        <v>271299.98899881309</v>
      </c>
      <c r="I7548" s="168">
        <f t="shared" si="1646"/>
        <v>860670.4355252902</v>
      </c>
      <c r="J7548" s="168">
        <f t="shared" si="1648"/>
        <v>778352.91234009736</v>
      </c>
      <c r="K7548" s="94"/>
      <c r="L7548" s="265">
        <f t="shared" si="1647"/>
        <v>327977.28445534129</v>
      </c>
      <c r="M7548" s="265">
        <f>$G7548*NonHospFrac+theModel!$H7548*NonHospFrac</f>
        <v>532693.15106994892</v>
      </c>
      <c r="N7548" s="266">
        <f t="shared" si="1649"/>
        <v>860670.4355252902</v>
      </c>
      <c r="O7548" s="158"/>
      <c r="P7548" s="265">
        <f t="shared" si="1650"/>
        <v>296608.39271353325</v>
      </c>
      <c r="Q7548" s="265">
        <f t="shared" si="1651"/>
        <v>532691.59081932984</v>
      </c>
      <c r="R7548" s="266">
        <f t="shared" si="1652"/>
        <v>829299.98353286309</v>
      </c>
    </row>
    <row r="7549" spans="1:18" x14ac:dyDescent="0.25">
      <c r="A7549" s="81">
        <v>7518</v>
      </c>
      <c r="B7549" s="93">
        <f t="shared" si="1641"/>
        <v>1.2267620866595521E-62</v>
      </c>
      <c r="C7549" s="178">
        <f t="shared" si="1642"/>
        <v>1.2239947226689863E-62</v>
      </c>
      <c r="D7549" s="165">
        <f t="shared" si="1643"/>
        <v>2.2558277767625785E-3</v>
      </c>
      <c r="E7549" s="166">
        <f t="shared" si="1653"/>
        <v>24.291375447755232</v>
      </c>
      <c r="F7549" s="167">
        <f t="shared" si="1654"/>
        <v>16.961569053477131</v>
      </c>
      <c r="G7549" s="167">
        <f t="shared" si="1644"/>
        <v>589448.84110569046</v>
      </c>
      <c r="H7549" s="167">
        <f t="shared" si="1645"/>
        <v>271299.98899881309</v>
      </c>
      <c r="I7549" s="168">
        <f t="shared" si="1646"/>
        <v>860748.83010450355</v>
      </c>
      <c r="J7549" s="168">
        <f t="shared" si="1648"/>
        <v>778410.61481447704</v>
      </c>
      <c r="K7549" s="94"/>
      <c r="L7549" s="265">
        <f t="shared" si="1647"/>
        <v>328007.15842352371</v>
      </c>
      <c r="M7549" s="265">
        <f>$G7549*NonHospFrac+theModel!$H7549*NonHospFrac</f>
        <v>532741.67168097978</v>
      </c>
      <c r="N7549" s="266">
        <f t="shared" si="1649"/>
        <v>860748.83010450355</v>
      </c>
      <c r="O7549" s="158"/>
      <c r="P7549" s="265">
        <f t="shared" si="1650"/>
        <v>296630.38150282152</v>
      </c>
      <c r="Q7549" s="265">
        <f t="shared" si="1651"/>
        <v>532740.1114303607</v>
      </c>
      <c r="R7549" s="266">
        <f t="shared" si="1652"/>
        <v>829370.49293318228</v>
      </c>
    </row>
    <row r="7550" spans="1:18" x14ac:dyDescent="0.25">
      <c r="A7550" s="81">
        <v>7519</v>
      </c>
      <c r="B7550" s="93">
        <f t="shared" si="1641"/>
        <v>1.203845607472643E-62</v>
      </c>
      <c r="C7550" s="178">
        <f t="shared" si="1642"/>
        <v>1.2011299391123725E-62</v>
      </c>
      <c r="D7550" s="165">
        <f t="shared" si="1643"/>
        <v>2.2558277767625785E-3</v>
      </c>
      <c r="E7550" s="166">
        <f t="shared" si="1653"/>
        <v>24.291375447755232</v>
      </c>
      <c r="F7550" s="167">
        <f t="shared" si="1654"/>
        <v>16.963824881253892</v>
      </c>
      <c r="G7550" s="167">
        <f t="shared" si="1644"/>
        <v>589527.23568490369</v>
      </c>
      <c r="H7550" s="167">
        <f t="shared" si="1645"/>
        <v>271299.98899881309</v>
      </c>
      <c r="I7550" s="168">
        <f t="shared" si="1646"/>
        <v>860827.22468371678</v>
      </c>
      <c r="J7550" s="168">
        <f t="shared" si="1648"/>
        <v>778468.31493679015</v>
      </c>
      <c r="K7550" s="94"/>
      <c r="L7550" s="265">
        <f t="shared" si="1647"/>
        <v>328037.03239170607</v>
      </c>
      <c r="M7550" s="265">
        <f>$G7550*NonHospFrac+theModel!$H7550*NonHospFrac</f>
        <v>532790.19229201064</v>
      </c>
      <c r="N7550" s="266">
        <f t="shared" si="1649"/>
        <v>860827.22468371666</v>
      </c>
      <c r="O7550" s="158"/>
      <c r="P7550" s="265">
        <f t="shared" si="1650"/>
        <v>296652.36939580343</v>
      </c>
      <c r="Q7550" s="265">
        <f t="shared" si="1651"/>
        <v>532788.63204139157</v>
      </c>
      <c r="R7550" s="266">
        <f t="shared" si="1652"/>
        <v>829441.00143719499</v>
      </c>
    </row>
    <row r="7551" spans="1:18" x14ac:dyDescent="0.25">
      <c r="A7551" s="81">
        <v>7520</v>
      </c>
      <c r="B7551" s="93">
        <f t="shared" si="1641"/>
        <v>1.1813572186416677E-62</v>
      </c>
      <c r="C7551" s="178">
        <f t="shared" si="1642"/>
        <v>1.1786922802135769E-62</v>
      </c>
      <c r="D7551" s="165">
        <f t="shared" si="1643"/>
        <v>2.2558277767625785E-3</v>
      </c>
      <c r="E7551" s="166">
        <f t="shared" si="1653"/>
        <v>24.291375447755232</v>
      </c>
      <c r="F7551" s="167">
        <f t="shared" si="1654"/>
        <v>16.966080709030653</v>
      </c>
      <c r="G7551" s="167">
        <f t="shared" si="1644"/>
        <v>589605.63026411703</v>
      </c>
      <c r="H7551" s="167">
        <f t="shared" si="1645"/>
        <v>271299.98899881309</v>
      </c>
      <c r="I7551" s="168">
        <f t="shared" si="1646"/>
        <v>860905.61926293012</v>
      </c>
      <c r="J7551" s="168">
        <f t="shared" si="1648"/>
        <v>778526.01270713285</v>
      </c>
      <c r="K7551" s="94"/>
      <c r="L7551" s="265">
        <f t="shared" si="1647"/>
        <v>328066.9063598885</v>
      </c>
      <c r="M7551" s="265">
        <f>$G7551*NonHospFrac+theModel!$H7551*NonHospFrac</f>
        <v>532838.71290304163</v>
      </c>
      <c r="N7551" s="266">
        <f t="shared" si="1649"/>
        <v>860905.61926293012</v>
      </c>
      <c r="O7551" s="158"/>
      <c r="P7551" s="265">
        <f t="shared" si="1650"/>
        <v>296674.35639251553</v>
      </c>
      <c r="Q7551" s="265">
        <f t="shared" si="1651"/>
        <v>532837.15265242255</v>
      </c>
      <c r="R7551" s="266">
        <f t="shared" si="1652"/>
        <v>829511.50904493802</v>
      </c>
    </row>
    <row r="7552" spans="1:18" x14ac:dyDescent="0.25">
      <c r="A7552" s="81">
        <v>7521</v>
      </c>
      <c r="B7552" s="93">
        <f t="shared" si="1641"/>
        <v>1.1592889232421706E-62</v>
      </c>
      <c r="C7552" s="178">
        <f t="shared" si="1642"/>
        <v>1.1566737670878278E-62</v>
      </c>
      <c r="D7552" s="165">
        <f t="shared" si="1643"/>
        <v>2.2558277767625785E-3</v>
      </c>
      <c r="E7552" s="166">
        <f t="shared" si="1653"/>
        <v>24.291375447755232</v>
      </c>
      <c r="F7552" s="167">
        <f t="shared" si="1654"/>
        <v>16.968336536807413</v>
      </c>
      <c r="G7552" s="167">
        <f t="shared" si="1644"/>
        <v>589684.02484333061</v>
      </c>
      <c r="H7552" s="167">
        <f t="shared" si="1645"/>
        <v>271299.98899881309</v>
      </c>
      <c r="I7552" s="168">
        <f t="shared" si="1646"/>
        <v>860984.0138421437</v>
      </c>
      <c r="J7552" s="168">
        <f t="shared" si="1648"/>
        <v>778583.70812560094</v>
      </c>
      <c r="K7552" s="94"/>
      <c r="L7552" s="265">
        <f t="shared" si="1647"/>
        <v>328096.78032807098</v>
      </c>
      <c r="M7552" s="265">
        <f>$G7552*NonHospFrac+theModel!$H7552*NonHospFrac</f>
        <v>532887.23351407272</v>
      </c>
      <c r="N7552" s="266">
        <f t="shared" si="1649"/>
        <v>860984.0138421437</v>
      </c>
      <c r="O7552" s="158"/>
      <c r="P7552" s="265">
        <f t="shared" si="1650"/>
        <v>296696.34249299444</v>
      </c>
      <c r="Q7552" s="265">
        <f t="shared" si="1651"/>
        <v>532885.67326345365</v>
      </c>
      <c r="R7552" s="266">
        <f t="shared" si="1652"/>
        <v>829582.01575644803</v>
      </c>
    </row>
    <row r="7553" spans="1:18" x14ac:dyDescent="0.25">
      <c r="A7553" s="81">
        <v>7522</v>
      </c>
      <c r="B7553" s="93">
        <f t="shared" si="1641"/>
        <v>1.1376328737359179E-62</v>
      </c>
      <c r="C7553" s="178">
        <f t="shared" si="1642"/>
        <v>1.1350665698995861E-62</v>
      </c>
      <c r="D7553" s="165">
        <f t="shared" si="1643"/>
        <v>2.2558277767625785E-3</v>
      </c>
      <c r="E7553" s="166">
        <f t="shared" si="1653"/>
        <v>24.291375447755232</v>
      </c>
      <c r="F7553" s="167">
        <f t="shared" si="1654"/>
        <v>16.970592364584174</v>
      </c>
      <c r="G7553" s="167">
        <f t="shared" si="1644"/>
        <v>589762.41942254396</v>
      </c>
      <c r="H7553" s="167">
        <f t="shared" si="1645"/>
        <v>271299.98899881309</v>
      </c>
      <c r="I7553" s="168">
        <f t="shared" si="1646"/>
        <v>861062.40842135705</v>
      </c>
      <c r="J7553" s="168">
        <f t="shared" si="1648"/>
        <v>778641.40119229001</v>
      </c>
      <c r="K7553" s="94"/>
      <c r="L7553" s="265">
        <f t="shared" si="1647"/>
        <v>328126.65429625334</v>
      </c>
      <c r="M7553" s="265">
        <f>$G7553*NonHospFrac+theModel!$H7553*NonHospFrac</f>
        <v>532935.7541251037</v>
      </c>
      <c r="N7553" s="266">
        <f t="shared" si="1649"/>
        <v>861062.40842135705</v>
      </c>
      <c r="O7553" s="158"/>
      <c r="P7553" s="265">
        <f t="shared" si="1650"/>
        <v>296718.32769727655</v>
      </c>
      <c r="Q7553" s="265">
        <f t="shared" si="1651"/>
        <v>532934.19387448463</v>
      </c>
      <c r="R7553" s="266">
        <f t="shared" si="1652"/>
        <v>829652.52157176123</v>
      </c>
    </row>
    <row r="7554" spans="1:18" x14ac:dyDescent="0.25">
      <c r="A7554" s="81">
        <v>7523</v>
      </c>
      <c r="B7554" s="93">
        <f t="shared" si="1641"/>
        <v>1.1163813691802934E-62</v>
      </c>
      <c r="C7554" s="178">
        <f t="shared" si="1642"/>
        <v>1.1138630050782363E-62</v>
      </c>
      <c r="D7554" s="165">
        <f t="shared" si="1643"/>
        <v>2.2558277767625785E-3</v>
      </c>
      <c r="E7554" s="166">
        <f t="shared" si="1653"/>
        <v>24.291375447755232</v>
      </c>
      <c r="F7554" s="167">
        <f t="shared" si="1654"/>
        <v>16.972848192360935</v>
      </c>
      <c r="G7554" s="167">
        <f t="shared" si="1644"/>
        <v>589840.8140017573</v>
      </c>
      <c r="H7554" s="167">
        <f t="shared" si="1645"/>
        <v>271299.98899881309</v>
      </c>
      <c r="I7554" s="168">
        <f t="shared" si="1646"/>
        <v>861140.80300057039</v>
      </c>
      <c r="J7554" s="168">
        <f t="shared" si="1648"/>
        <v>778699.0919072961</v>
      </c>
      <c r="K7554" s="94"/>
      <c r="L7554" s="265">
        <f t="shared" si="1647"/>
        <v>328156.52826443571</v>
      </c>
      <c r="M7554" s="265">
        <f>$G7554*NonHospFrac+theModel!$H7554*NonHospFrac</f>
        <v>532984.27473613457</v>
      </c>
      <c r="N7554" s="266">
        <f t="shared" si="1649"/>
        <v>861140.80300057027</v>
      </c>
      <c r="O7554" s="158"/>
      <c r="P7554" s="265">
        <f t="shared" si="1650"/>
        <v>296740.31200539845</v>
      </c>
      <c r="Q7554" s="265">
        <f t="shared" si="1651"/>
        <v>532982.71448551549</v>
      </c>
      <c r="R7554" s="266">
        <f t="shared" si="1652"/>
        <v>829723.02649091394</v>
      </c>
    </row>
    <row r="7555" spans="1:18" x14ac:dyDescent="0.25">
      <c r="A7555" s="81">
        <v>7524</v>
      </c>
      <c r="B7555" s="93">
        <f t="shared" si="1641"/>
        <v>1.0955268524898269E-62</v>
      </c>
      <c r="C7555" s="178">
        <f t="shared" si="1642"/>
        <v>1.0930555325857911E-62</v>
      </c>
      <c r="D7555" s="165">
        <f t="shared" si="1643"/>
        <v>2.2558277767625785E-3</v>
      </c>
      <c r="E7555" s="166">
        <f t="shared" si="1653"/>
        <v>24.291375447755232</v>
      </c>
      <c r="F7555" s="167">
        <f t="shared" si="1654"/>
        <v>16.975104020137696</v>
      </c>
      <c r="G7555" s="167">
        <f t="shared" si="1644"/>
        <v>589919.20858097065</v>
      </c>
      <c r="H7555" s="167">
        <f t="shared" si="1645"/>
        <v>271299.98899881309</v>
      </c>
      <c r="I7555" s="168">
        <f t="shared" si="1646"/>
        <v>861219.19757978374</v>
      </c>
      <c r="J7555" s="168">
        <f t="shared" si="1648"/>
        <v>778756.78027071513</v>
      </c>
      <c r="K7555" s="94"/>
      <c r="L7555" s="265">
        <f t="shared" si="1647"/>
        <v>328186.40223261813</v>
      </c>
      <c r="M7555" s="265">
        <f>$G7555*NonHospFrac+theModel!$H7555*NonHospFrac</f>
        <v>533032.79534716555</v>
      </c>
      <c r="N7555" s="266">
        <f t="shared" si="1649"/>
        <v>861219.19757978362</v>
      </c>
      <c r="O7555" s="158"/>
      <c r="P7555" s="265">
        <f t="shared" si="1650"/>
        <v>296762.2954173967</v>
      </c>
      <c r="Q7555" s="265">
        <f t="shared" si="1651"/>
        <v>533031.23509654647</v>
      </c>
      <c r="R7555" s="266">
        <f t="shared" si="1652"/>
        <v>829793.53051394317</v>
      </c>
    </row>
    <row r="7556" spans="1:18" x14ac:dyDescent="0.25">
      <c r="A7556" s="81">
        <v>7525</v>
      </c>
      <c r="B7556" s="93">
        <f t="shared" si="1641"/>
        <v>1.0750619077488748E-62</v>
      </c>
      <c r="C7556" s="178">
        <f t="shared" si="1642"/>
        <v>1.0726367532356356E-62</v>
      </c>
      <c r="D7556" s="165">
        <f t="shared" si="1643"/>
        <v>2.2558277767625785E-3</v>
      </c>
      <c r="E7556" s="166">
        <f t="shared" si="1653"/>
        <v>24.291375447755232</v>
      </c>
      <c r="F7556" s="167">
        <f t="shared" si="1654"/>
        <v>16.977359847914457</v>
      </c>
      <c r="G7556" s="167">
        <f t="shared" si="1644"/>
        <v>589997.60316018399</v>
      </c>
      <c r="H7556" s="167">
        <f t="shared" si="1645"/>
        <v>271299.98899881309</v>
      </c>
      <c r="I7556" s="168">
        <f t="shared" si="1646"/>
        <v>861297.59215899708</v>
      </c>
      <c r="J7556" s="168">
        <f t="shared" si="1648"/>
        <v>778814.46628264291</v>
      </c>
      <c r="K7556" s="94"/>
      <c r="L7556" s="265">
        <f t="shared" si="1647"/>
        <v>328216.27620080055</v>
      </c>
      <c r="M7556" s="265">
        <f>$G7556*NonHospFrac+theModel!$H7556*NonHospFrac</f>
        <v>533081.31595819653</v>
      </c>
      <c r="N7556" s="266">
        <f t="shared" si="1649"/>
        <v>861297.59215899708</v>
      </c>
      <c r="O7556" s="158"/>
      <c r="P7556" s="265">
        <f t="shared" si="1650"/>
        <v>296784.27793330781</v>
      </c>
      <c r="Q7556" s="265">
        <f t="shared" si="1651"/>
        <v>533079.75570757745</v>
      </c>
      <c r="R7556" s="266">
        <f t="shared" si="1652"/>
        <v>829864.03364088526</v>
      </c>
    </row>
    <row r="7557" spans="1:18" x14ac:dyDescent="0.25">
      <c r="A7557" s="81">
        <v>7526</v>
      </c>
      <c r="B7557" s="93">
        <f t="shared" si="1641"/>
        <v>1.0549792575745033E-62</v>
      </c>
      <c r="C7557" s="178">
        <f t="shared" si="1642"/>
        <v>1.0525994060613583E-62</v>
      </c>
      <c r="D7557" s="165">
        <f t="shared" si="1643"/>
        <v>2.2558277767625785E-3</v>
      </c>
      <c r="E7557" s="166">
        <f t="shared" si="1653"/>
        <v>24.291375447755232</v>
      </c>
      <c r="F7557" s="167">
        <f t="shared" si="1654"/>
        <v>16.979615675691218</v>
      </c>
      <c r="G7557" s="167">
        <f t="shared" si="1644"/>
        <v>590075.99773939722</v>
      </c>
      <c r="H7557" s="167">
        <f t="shared" si="1645"/>
        <v>271299.98899881309</v>
      </c>
      <c r="I7557" s="168">
        <f t="shared" si="1646"/>
        <v>861375.98673821031</v>
      </c>
      <c r="J7557" s="168">
        <f t="shared" si="1648"/>
        <v>778872.14994317514</v>
      </c>
      <c r="K7557" s="94"/>
      <c r="L7557" s="265">
        <f t="shared" si="1647"/>
        <v>328246.15016898292</v>
      </c>
      <c r="M7557" s="265">
        <f>$G7557*NonHospFrac+theModel!$H7557*NonHospFrac</f>
        <v>533129.83656922739</v>
      </c>
      <c r="N7557" s="266">
        <f t="shared" si="1649"/>
        <v>861375.98673821031</v>
      </c>
      <c r="O7557" s="158"/>
      <c r="P7557" s="265">
        <f t="shared" si="1650"/>
        <v>296806.2595531682</v>
      </c>
      <c r="Q7557" s="265">
        <f t="shared" si="1651"/>
        <v>533128.27631860832</v>
      </c>
      <c r="R7557" s="266">
        <f t="shared" si="1652"/>
        <v>829934.53587177652</v>
      </c>
    </row>
    <row r="7558" spans="1:18" x14ac:dyDescent="0.25">
      <c r="A7558" s="81">
        <v>7527</v>
      </c>
      <c r="B7558" s="93">
        <f t="shared" si="1641"/>
        <v>1.0352717605286348E-62</v>
      </c>
      <c r="C7558" s="178">
        <f t="shared" si="1642"/>
        <v>1.0329363657347364E-62</v>
      </c>
      <c r="D7558" s="165">
        <f t="shared" si="1643"/>
        <v>2.2558277767625785E-3</v>
      </c>
      <c r="E7558" s="166">
        <f t="shared" si="1653"/>
        <v>24.291375447755232</v>
      </c>
      <c r="F7558" s="167">
        <f t="shared" si="1654"/>
        <v>16.981871503467978</v>
      </c>
      <c r="G7558" s="167">
        <f t="shared" si="1644"/>
        <v>590154.39231861057</v>
      </c>
      <c r="H7558" s="167">
        <f t="shared" si="1645"/>
        <v>271299.98899881309</v>
      </c>
      <c r="I7558" s="168">
        <f t="shared" si="1646"/>
        <v>861454.38131742366</v>
      </c>
      <c r="J7558" s="168">
        <f t="shared" si="1648"/>
        <v>778929.83125240786</v>
      </c>
      <c r="K7558" s="94"/>
      <c r="L7558" s="265">
        <f t="shared" si="1647"/>
        <v>328276.02413716528</v>
      </c>
      <c r="M7558" s="265">
        <f>$G7558*NonHospFrac+theModel!$H7558*NonHospFrac</f>
        <v>533178.35718025838</v>
      </c>
      <c r="N7558" s="266">
        <f t="shared" si="1649"/>
        <v>861454.38131742366</v>
      </c>
      <c r="O7558" s="158"/>
      <c r="P7558" s="265">
        <f t="shared" si="1650"/>
        <v>296828.2402770145</v>
      </c>
      <c r="Q7558" s="265">
        <f t="shared" si="1651"/>
        <v>533176.7969296393</v>
      </c>
      <c r="R7558" s="266">
        <f t="shared" si="1652"/>
        <v>830005.03720665374</v>
      </c>
    </row>
    <row r="7559" spans="1:18" x14ac:dyDescent="0.25">
      <c r="A7559" s="81">
        <v>7528</v>
      </c>
      <c r="B7559" s="93">
        <f t="shared" si="1641"/>
        <v>1.0159324085785339E-62</v>
      </c>
      <c r="C7559" s="178">
        <f t="shared" si="1642"/>
        <v>1.0136406400319491E-62</v>
      </c>
      <c r="D7559" s="165">
        <f t="shared" si="1643"/>
        <v>2.2558277767625785E-3</v>
      </c>
      <c r="E7559" s="166">
        <f t="shared" si="1653"/>
        <v>24.291375447755232</v>
      </c>
      <c r="F7559" s="167">
        <f t="shared" si="1654"/>
        <v>16.984127331244739</v>
      </c>
      <c r="G7559" s="167">
        <f t="shared" si="1644"/>
        <v>590232.78689782391</v>
      </c>
      <c r="H7559" s="167">
        <f t="shared" si="1645"/>
        <v>271299.98899881309</v>
      </c>
      <c r="I7559" s="168">
        <f t="shared" si="1646"/>
        <v>861532.775896637</v>
      </c>
      <c r="J7559" s="168">
        <f t="shared" si="1648"/>
        <v>778987.51021043689</v>
      </c>
      <c r="K7559" s="94"/>
      <c r="L7559" s="265">
        <f t="shared" si="1647"/>
        <v>328305.89810534765</v>
      </c>
      <c r="M7559" s="265">
        <f>$G7559*NonHospFrac+theModel!$H7559*NonHospFrac</f>
        <v>533226.87779128924</v>
      </c>
      <c r="N7559" s="266">
        <f t="shared" si="1649"/>
        <v>861532.77589663689</v>
      </c>
      <c r="O7559" s="158"/>
      <c r="P7559" s="265">
        <f t="shared" si="1650"/>
        <v>296850.22010488325</v>
      </c>
      <c r="Q7559" s="265">
        <f t="shared" si="1651"/>
        <v>533225.31754067016</v>
      </c>
      <c r="R7559" s="266">
        <f t="shared" si="1652"/>
        <v>830075.53764555347</v>
      </c>
    </row>
    <row r="7560" spans="1:18" x14ac:dyDescent="0.25">
      <c r="A7560" s="81">
        <v>7529</v>
      </c>
      <c r="B7560" s="93">
        <f t="shared" si="1641"/>
        <v>9.969543246047361E-63</v>
      </c>
      <c r="C7560" s="178">
        <f t="shared" si="1642"/>
        <v>9.9470536734712923E-63</v>
      </c>
      <c r="D7560" s="165">
        <f t="shared" si="1643"/>
        <v>2.2558277767625785E-3</v>
      </c>
      <c r="E7560" s="166">
        <f t="shared" si="1653"/>
        <v>24.291375447755232</v>
      </c>
      <c r="F7560" s="167">
        <f t="shared" si="1654"/>
        <v>16.9863831590215</v>
      </c>
      <c r="G7560" s="167">
        <f t="shared" si="1644"/>
        <v>590311.18147703749</v>
      </c>
      <c r="H7560" s="167">
        <f t="shared" si="1645"/>
        <v>271299.98899881309</v>
      </c>
      <c r="I7560" s="168">
        <f t="shared" si="1646"/>
        <v>861611.17047585058</v>
      </c>
      <c r="J7560" s="168">
        <f t="shared" si="1648"/>
        <v>779045.18681735825</v>
      </c>
      <c r="K7560" s="94"/>
      <c r="L7560" s="265">
        <f t="shared" si="1647"/>
        <v>328335.77207353013</v>
      </c>
      <c r="M7560" s="265">
        <f>$G7560*NonHospFrac+theModel!$H7560*NonHospFrac</f>
        <v>533275.39840232034</v>
      </c>
      <c r="N7560" s="266">
        <f t="shared" si="1649"/>
        <v>861611.17047585046</v>
      </c>
      <c r="O7560" s="158"/>
      <c r="P7560" s="265">
        <f t="shared" si="1650"/>
        <v>296872.19903681101</v>
      </c>
      <c r="Q7560" s="265">
        <f t="shared" si="1651"/>
        <v>533273.83815170126</v>
      </c>
      <c r="R7560" s="266">
        <f t="shared" si="1652"/>
        <v>830146.03718851227</v>
      </c>
    </row>
    <row r="7561" spans="1:18" x14ac:dyDescent="0.25">
      <c r="A7561" s="81">
        <v>7530</v>
      </c>
      <c r="B7561" s="93">
        <f t="shared" si="1641"/>
        <v>9.7833075995552676E-63</v>
      </c>
      <c r="C7561" s="178">
        <f t="shared" si="1642"/>
        <v>9.7612381425235782E-63</v>
      </c>
      <c r="D7561" s="165">
        <f t="shared" si="1643"/>
        <v>2.2558277767625785E-3</v>
      </c>
      <c r="E7561" s="166">
        <f t="shared" si="1653"/>
        <v>24.291375447755232</v>
      </c>
      <c r="F7561" s="167">
        <f t="shared" si="1654"/>
        <v>16.988638986798261</v>
      </c>
      <c r="G7561" s="167">
        <f t="shared" si="1644"/>
        <v>590389.57605625084</v>
      </c>
      <c r="H7561" s="167">
        <f t="shared" si="1645"/>
        <v>271299.98899881309</v>
      </c>
      <c r="I7561" s="168">
        <f t="shared" si="1646"/>
        <v>861689.56505506393</v>
      </c>
      <c r="J7561" s="168">
        <f t="shared" si="1648"/>
        <v>779102.86107326741</v>
      </c>
      <c r="K7561" s="94"/>
      <c r="L7561" s="265">
        <f t="shared" si="1647"/>
        <v>328365.64604171255</v>
      </c>
      <c r="M7561" s="265">
        <f>$G7561*NonHospFrac+theModel!$H7561*NonHospFrac</f>
        <v>533323.91901335132</v>
      </c>
      <c r="N7561" s="266">
        <f t="shared" si="1649"/>
        <v>861689.56505506393</v>
      </c>
      <c r="O7561" s="158"/>
      <c r="P7561" s="265">
        <f t="shared" si="1650"/>
        <v>296894.17707283422</v>
      </c>
      <c r="Q7561" s="265">
        <f t="shared" si="1651"/>
        <v>533322.35876273224</v>
      </c>
      <c r="R7561" s="266">
        <f t="shared" si="1652"/>
        <v>830216.53583556646</v>
      </c>
    </row>
    <row r="7562" spans="1:18" x14ac:dyDescent="0.25">
      <c r="A7562" s="81">
        <v>7531</v>
      </c>
      <c r="B7562" s="93">
        <f t="shared" si="1641"/>
        <v>9.6005509204710395E-63</v>
      </c>
      <c r="C7562" s="178">
        <f t="shared" si="1642"/>
        <v>9.5788937310324176E-63</v>
      </c>
      <c r="D7562" s="165">
        <f t="shared" si="1643"/>
        <v>2.2558277767625785E-3</v>
      </c>
      <c r="E7562" s="166">
        <f t="shared" si="1653"/>
        <v>24.291375447755232</v>
      </c>
      <c r="F7562" s="167">
        <f t="shared" si="1654"/>
        <v>16.990894814575022</v>
      </c>
      <c r="G7562" s="167">
        <f t="shared" si="1644"/>
        <v>590467.97063546418</v>
      </c>
      <c r="H7562" s="167">
        <f t="shared" si="1645"/>
        <v>271299.98899881309</v>
      </c>
      <c r="I7562" s="168">
        <f t="shared" si="1646"/>
        <v>861767.95963427727</v>
      </c>
      <c r="J7562" s="168">
        <f t="shared" si="1648"/>
        <v>779160.53297826031</v>
      </c>
      <c r="K7562" s="94"/>
      <c r="L7562" s="265">
        <f t="shared" si="1647"/>
        <v>328395.52000989497</v>
      </c>
      <c r="M7562" s="265">
        <f>$G7562*NonHospFrac+theModel!$H7562*NonHospFrac</f>
        <v>533372.4396243823</v>
      </c>
      <c r="N7562" s="266">
        <f t="shared" si="1649"/>
        <v>861767.95963427727</v>
      </c>
      <c r="O7562" s="158"/>
      <c r="P7562" s="265">
        <f t="shared" si="1650"/>
        <v>296916.15421298944</v>
      </c>
      <c r="Q7562" s="265">
        <f t="shared" si="1651"/>
        <v>533370.87937376322</v>
      </c>
      <c r="R7562" s="266">
        <f t="shared" si="1652"/>
        <v>830287.0335867526</v>
      </c>
    </row>
    <row r="7563" spans="1:18" x14ac:dyDescent="0.25">
      <c r="A7563" s="81">
        <v>7532</v>
      </c>
      <c r="B7563" s="93">
        <f t="shared" si="1641"/>
        <v>9.4212082200857356E-63</v>
      </c>
      <c r="C7563" s="178">
        <f t="shared" si="1642"/>
        <v>9.3999555968922026E-63</v>
      </c>
      <c r="D7563" s="165">
        <f t="shared" si="1643"/>
        <v>2.2558277767625785E-3</v>
      </c>
      <c r="E7563" s="166">
        <f t="shared" si="1653"/>
        <v>24.291375447755232</v>
      </c>
      <c r="F7563" s="167">
        <f t="shared" si="1654"/>
        <v>16.993150642351782</v>
      </c>
      <c r="G7563" s="167">
        <f t="shared" si="1644"/>
        <v>590546.36521467753</v>
      </c>
      <c r="H7563" s="167">
        <f t="shared" si="1645"/>
        <v>271299.98899881309</v>
      </c>
      <c r="I7563" s="168">
        <f t="shared" si="1646"/>
        <v>861846.35421349062</v>
      </c>
      <c r="J7563" s="168">
        <f t="shared" si="1648"/>
        <v>779218.20253243286</v>
      </c>
      <c r="K7563" s="94"/>
      <c r="L7563" s="265">
        <f t="shared" si="1647"/>
        <v>328425.39397807734</v>
      </c>
      <c r="M7563" s="265">
        <f>$G7563*NonHospFrac+theModel!$H7563*NonHospFrac</f>
        <v>533420.96023541328</v>
      </c>
      <c r="N7563" s="266">
        <f t="shared" si="1649"/>
        <v>861846.35421349062</v>
      </c>
      <c r="O7563" s="158"/>
      <c r="P7563" s="265">
        <f t="shared" si="1650"/>
        <v>296938.13045731309</v>
      </c>
      <c r="Q7563" s="265">
        <f t="shared" si="1651"/>
        <v>533419.3999847942</v>
      </c>
      <c r="R7563" s="266">
        <f t="shared" si="1652"/>
        <v>830357.53044210724</v>
      </c>
    </row>
    <row r="7564" spans="1:18" x14ac:dyDescent="0.25">
      <c r="A7564" s="81">
        <v>7533</v>
      </c>
      <c r="B7564" s="93">
        <f t="shared" si="1641"/>
        <v>9.2452157237093423E-63</v>
      </c>
      <c r="C7564" s="178">
        <f t="shared" si="1642"/>
        <v>9.2243601092776366E-63</v>
      </c>
      <c r="D7564" s="165">
        <f t="shared" si="1643"/>
        <v>2.2558277767625785E-3</v>
      </c>
      <c r="E7564" s="166">
        <f t="shared" si="1653"/>
        <v>24.291375447755232</v>
      </c>
      <c r="F7564" s="167">
        <f t="shared" si="1654"/>
        <v>16.995406470128543</v>
      </c>
      <c r="G7564" s="167">
        <f t="shared" si="1644"/>
        <v>590624.75979389087</v>
      </c>
      <c r="H7564" s="167">
        <f t="shared" si="1645"/>
        <v>271299.98899881309</v>
      </c>
      <c r="I7564" s="168">
        <f t="shared" si="1646"/>
        <v>861924.74879270396</v>
      </c>
      <c r="J7564" s="168">
        <f t="shared" si="1648"/>
        <v>779275.86973588087</v>
      </c>
      <c r="K7564" s="94"/>
      <c r="L7564" s="265">
        <f t="shared" si="1647"/>
        <v>328455.26794625976</v>
      </c>
      <c r="M7564" s="265">
        <f>$G7564*NonHospFrac+theModel!$H7564*NonHospFrac</f>
        <v>533469.48084644414</v>
      </c>
      <c r="N7564" s="266">
        <f t="shared" si="1649"/>
        <v>861924.74879270396</v>
      </c>
      <c r="O7564" s="158"/>
      <c r="P7564" s="265">
        <f t="shared" si="1650"/>
        <v>296960.1058058418</v>
      </c>
      <c r="Q7564" s="265">
        <f t="shared" si="1651"/>
        <v>533467.92059582507</v>
      </c>
      <c r="R7564" s="266">
        <f t="shared" si="1652"/>
        <v>830428.02640166692</v>
      </c>
    </row>
    <row r="7565" spans="1:18" x14ac:dyDescent="0.25">
      <c r="A7565" s="81">
        <v>7534</v>
      </c>
      <c r="B7565" s="93">
        <f t="shared" si="1641"/>
        <v>9.0725108479923377E-63</v>
      </c>
      <c r="C7565" s="178">
        <f t="shared" si="1642"/>
        <v>9.0520448260164564E-63</v>
      </c>
      <c r="D7565" s="165">
        <f t="shared" si="1643"/>
        <v>2.2558277767625785E-3</v>
      </c>
      <c r="E7565" s="166">
        <f t="shared" si="1653"/>
        <v>24.291375447755232</v>
      </c>
      <c r="F7565" s="167">
        <f t="shared" si="1654"/>
        <v>16.997662297905304</v>
      </c>
      <c r="G7565" s="167">
        <f t="shared" si="1644"/>
        <v>590703.1543731041</v>
      </c>
      <c r="H7565" s="167">
        <f t="shared" si="1645"/>
        <v>271299.98899881309</v>
      </c>
      <c r="I7565" s="168">
        <f t="shared" si="1646"/>
        <v>862003.14337191719</v>
      </c>
      <c r="J7565" s="168">
        <f t="shared" si="1648"/>
        <v>779333.53458870004</v>
      </c>
      <c r="K7565" s="94"/>
      <c r="L7565" s="265">
        <f t="shared" si="1647"/>
        <v>328485.14191444207</v>
      </c>
      <c r="M7565" s="265">
        <f>$G7565*NonHospFrac+theModel!$H7565*NonHospFrac</f>
        <v>533518.00145747501</v>
      </c>
      <c r="N7565" s="266">
        <f t="shared" si="1649"/>
        <v>862003.14337191707</v>
      </c>
      <c r="O7565" s="158"/>
      <c r="P7565" s="265">
        <f t="shared" si="1650"/>
        <v>296982.08025861194</v>
      </c>
      <c r="Q7565" s="265">
        <f t="shared" si="1651"/>
        <v>533516.44120685593</v>
      </c>
      <c r="R7565" s="266">
        <f t="shared" si="1652"/>
        <v>830498.52146546787</v>
      </c>
    </row>
    <row r="7566" spans="1:18" x14ac:dyDescent="0.25">
      <c r="A7566" s="81">
        <v>7535</v>
      </c>
      <c r="B7566" s="93">
        <f t="shared" si="1641"/>
        <v>8.9030321786709239E-63</v>
      </c>
      <c r="C7566" s="178">
        <f t="shared" si="1642"/>
        <v>8.8829484713848669E-63</v>
      </c>
      <c r="D7566" s="165">
        <f t="shared" si="1643"/>
        <v>2.2558277767625785E-3</v>
      </c>
      <c r="E7566" s="166">
        <f t="shared" si="1653"/>
        <v>24.291375447755232</v>
      </c>
      <c r="F7566" s="167">
        <f t="shared" si="1654"/>
        <v>16.999918125682065</v>
      </c>
      <c r="G7566" s="167">
        <f t="shared" si="1644"/>
        <v>590781.54895231745</v>
      </c>
      <c r="H7566" s="167">
        <f t="shared" si="1645"/>
        <v>271299.98899881309</v>
      </c>
      <c r="I7566" s="168">
        <f t="shared" si="1646"/>
        <v>862081.53795113054</v>
      </c>
      <c r="J7566" s="168">
        <f t="shared" si="1648"/>
        <v>779391.19709098642</v>
      </c>
      <c r="K7566" s="94"/>
      <c r="L7566" s="265">
        <f t="shared" si="1647"/>
        <v>328515.01588262449</v>
      </c>
      <c r="M7566" s="265">
        <f>$G7566*NonHospFrac+theModel!$H7566*NonHospFrac</f>
        <v>533566.52206850599</v>
      </c>
      <c r="N7566" s="266">
        <f t="shared" si="1649"/>
        <v>862081.53795113042</v>
      </c>
      <c r="O7566" s="158"/>
      <c r="P7566" s="265">
        <f t="shared" si="1650"/>
        <v>297004.05381566024</v>
      </c>
      <c r="Q7566" s="265">
        <f t="shared" si="1651"/>
        <v>533564.96181788691</v>
      </c>
      <c r="R7566" s="266">
        <f t="shared" si="1652"/>
        <v>830569.01563354721</v>
      </c>
    </row>
    <row r="7567" spans="1:18" x14ac:dyDescent="0.25">
      <c r="A7567" s="81">
        <v>7536</v>
      </c>
      <c r="B7567" s="93">
        <f t="shared" si="1641"/>
        <v>8.7367194487279468E-63</v>
      </c>
      <c r="C7567" s="178">
        <f t="shared" si="1642"/>
        <v>8.7170109143177239E-63</v>
      </c>
      <c r="D7567" s="165">
        <f t="shared" si="1643"/>
        <v>2.2558277767625785E-3</v>
      </c>
      <c r="E7567" s="166">
        <f t="shared" si="1653"/>
        <v>24.291375447755232</v>
      </c>
      <c r="F7567" s="167">
        <f t="shared" si="1654"/>
        <v>17.002173953458826</v>
      </c>
      <c r="G7567" s="167">
        <f t="shared" si="1644"/>
        <v>590859.94353153103</v>
      </c>
      <c r="H7567" s="167">
        <f t="shared" si="1645"/>
        <v>271299.98899881309</v>
      </c>
      <c r="I7567" s="168">
        <f t="shared" si="1646"/>
        <v>862159.93253034411</v>
      </c>
      <c r="J7567" s="168">
        <f t="shared" si="1648"/>
        <v>779448.8572428358</v>
      </c>
      <c r="K7567" s="94"/>
      <c r="L7567" s="265">
        <f t="shared" si="1647"/>
        <v>328544.88985080703</v>
      </c>
      <c r="M7567" s="265">
        <f>$G7567*NonHospFrac+theModel!$H7567*NonHospFrac</f>
        <v>533615.04267953709</v>
      </c>
      <c r="N7567" s="266">
        <f t="shared" si="1649"/>
        <v>862159.93253034411</v>
      </c>
      <c r="O7567" s="158"/>
      <c r="P7567" s="265">
        <f t="shared" si="1650"/>
        <v>297026.02647702314</v>
      </c>
      <c r="Q7567" s="265">
        <f t="shared" si="1651"/>
        <v>533613.48242891801</v>
      </c>
      <c r="R7567" s="266">
        <f t="shared" si="1652"/>
        <v>830639.50890594115</v>
      </c>
    </row>
    <row r="7568" spans="1:18" x14ac:dyDescent="0.25">
      <c r="A7568" s="81">
        <v>7537</v>
      </c>
      <c r="B7568" s="93">
        <f t="shared" si="1641"/>
        <v>8.5735135169618152E-63</v>
      </c>
      <c r="C7568" s="178">
        <f t="shared" si="1642"/>
        <v>8.5541731470258035E-63</v>
      </c>
      <c r="D7568" s="165">
        <f t="shared" si="1643"/>
        <v>2.2558277767625785E-3</v>
      </c>
      <c r="E7568" s="166">
        <f t="shared" si="1653"/>
        <v>24.291375447755232</v>
      </c>
      <c r="F7568" s="167">
        <f t="shared" si="1654"/>
        <v>17.004429781235586</v>
      </c>
      <c r="G7568" s="167">
        <f t="shared" si="1644"/>
        <v>590938.33811074437</v>
      </c>
      <c r="H7568" s="167">
        <f t="shared" si="1645"/>
        <v>271299.98899881309</v>
      </c>
      <c r="I7568" s="168">
        <f t="shared" si="1646"/>
        <v>862238.32710955746</v>
      </c>
      <c r="J7568" s="168">
        <f t="shared" si="1648"/>
        <v>779506.51504434366</v>
      </c>
      <c r="K7568" s="94"/>
      <c r="L7568" s="265">
        <f t="shared" si="1647"/>
        <v>328574.76381898939</v>
      </c>
      <c r="M7568" s="265">
        <f>$G7568*NonHospFrac+theModel!$H7568*NonHospFrac</f>
        <v>533663.56329056807</v>
      </c>
      <c r="N7568" s="266">
        <f t="shared" si="1649"/>
        <v>862238.32710955746</v>
      </c>
      <c r="O7568" s="158"/>
      <c r="P7568" s="265">
        <f t="shared" si="1650"/>
        <v>297047.99824273703</v>
      </c>
      <c r="Q7568" s="265">
        <f t="shared" si="1651"/>
        <v>533662.00303994899</v>
      </c>
      <c r="R7568" s="266">
        <f t="shared" si="1652"/>
        <v>830710.00128268602</v>
      </c>
    </row>
    <row r="7569" spans="1:18" x14ac:dyDescent="0.25">
      <c r="A7569" s="81">
        <v>7538</v>
      </c>
      <c r="B7569" s="93">
        <f t="shared" si="1641"/>
        <v>8.413356346955742E-63</v>
      </c>
      <c r="C7569" s="178">
        <f t="shared" si="1642"/>
        <v>8.3943772640124778E-63</v>
      </c>
      <c r="D7569" s="165">
        <f t="shared" si="1643"/>
        <v>2.2558277767625785E-3</v>
      </c>
      <c r="E7569" s="166">
        <f t="shared" si="1653"/>
        <v>24.291375447755232</v>
      </c>
      <c r="F7569" s="167">
        <f t="shared" si="1654"/>
        <v>17.006685609012347</v>
      </c>
      <c r="G7569" s="167">
        <f t="shared" si="1644"/>
        <v>591016.73268995772</v>
      </c>
      <c r="H7569" s="167">
        <f t="shared" si="1645"/>
        <v>271299.98899881309</v>
      </c>
      <c r="I7569" s="168">
        <f t="shared" si="1646"/>
        <v>862316.72168877081</v>
      </c>
      <c r="J7569" s="168">
        <f t="shared" si="1648"/>
        <v>779564.17049560603</v>
      </c>
      <c r="K7569" s="94"/>
      <c r="L7569" s="265">
        <f t="shared" si="1647"/>
        <v>328604.63778717176</v>
      </c>
      <c r="M7569" s="265">
        <f>$G7569*NonHospFrac+theModel!$H7569*NonHospFrac</f>
        <v>533712.08390159905</v>
      </c>
      <c r="N7569" s="266">
        <f t="shared" si="1649"/>
        <v>862316.72168877081</v>
      </c>
      <c r="O7569" s="158"/>
      <c r="P7569" s="265">
        <f t="shared" si="1650"/>
        <v>297069.96911283844</v>
      </c>
      <c r="Q7569" s="265">
        <f t="shared" si="1651"/>
        <v>533710.52365097997</v>
      </c>
      <c r="R7569" s="266">
        <f t="shared" si="1652"/>
        <v>830780.49276381847</v>
      </c>
    </row>
    <row r="7570" spans="1:18" x14ac:dyDescent="0.25">
      <c r="A7570" s="81">
        <v>7539</v>
      </c>
      <c r="B7570" s="93">
        <f t="shared" si="1641"/>
        <v>8.2561909864398641E-63</v>
      </c>
      <c r="C7570" s="178">
        <f t="shared" si="1642"/>
        <v>8.2375664414823965E-63</v>
      </c>
      <c r="D7570" s="165">
        <f t="shared" si="1643"/>
        <v>2.2558277767625785E-3</v>
      </c>
      <c r="E7570" s="166">
        <f t="shared" si="1653"/>
        <v>24.291375447755232</v>
      </c>
      <c r="F7570" s="167">
        <f t="shared" si="1654"/>
        <v>17.008941436789108</v>
      </c>
      <c r="G7570" s="167">
        <f t="shared" si="1644"/>
        <v>591095.12726917106</v>
      </c>
      <c r="H7570" s="167">
        <f t="shared" si="1645"/>
        <v>271299.98899881309</v>
      </c>
      <c r="I7570" s="168">
        <f t="shared" si="1646"/>
        <v>862395.11626798415</v>
      </c>
      <c r="J7570" s="168">
        <f t="shared" si="1648"/>
        <v>779621.82359671872</v>
      </c>
      <c r="K7570" s="94"/>
      <c r="L7570" s="265">
        <f t="shared" si="1647"/>
        <v>328634.51175535418</v>
      </c>
      <c r="M7570" s="265">
        <f>$G7570*NonHospFrac+theModel!$H7570*NonHospFrac</f>
        <v>533760.60451262991</v>
      </c>
      <c r="N7570" s="266">
        <f t="shared" si="1649"/>
        <v>862395.11626798403</v>
      </c>
      <c r="O7570" s="158"/>
      <c r="P7570" s="265">
        <f t="shared" si="1650"/>
        <v>297091.93908736401</v>
      </c>
      <c r="Q7570" s="265">
        <f t="shared" si="1651"/>
        <v>533759.04426201084</v>
      </c>
      <c r="R7570" s="266">
        <f t="shared" si="1652"/>
        <v>830850.98334937484</v>
      </c>
    </row>
    <row r="7571" spans="1:18" x14ac:dyDescent="0.25">
      <c r="A7571" s="81">
        <v>7540</v>
      </c>
      <c r="B7571" s="93">
        <f t="shared" si="1641"/>
        <v>8.1019615470388725E-63</v>
      </c>
      <c r="C7571" s="178">
        <f t="shared" si="1642"/>
        <v>8.0836849171348001E-63</v>
      </c>
      <c r="D7571" s="165">
        <f t="shared" si="1643"/>
        <v>2.2558277767625785E-3</v>
      </c>
      <c r="E7571" s="166">
        <f t="shared" si="1653"/>
        <v>24.291375447755232</v>
      </c>
      <c r="F7571" s="167">
        <f t="shared" si="1654"/>
        <v>17.011197264565869</v>
      </c>
      <c r="G7571" s="167">
        <f t="shared" si="1644"/>
        <v>591173.52184838441</v>
      </c>
      <c r="H7571" s="167">
        <f t="shared" si="1645"/>
        <v>271299.98899881309</v>
      </c>
      <c r="I7571" s="168">
        <f t="shared" si="1646"/>
        <v>862473.5108471975</v>
      </c>
      <c r="J7571" s="168">
        <f t="shared" si="1648"/>
        <v>779679.47434777755</v>
      </c>
      <c r="K7571" s="94"/>
      <c r="L7571" s="265">
        <f t="shared" si="1647"/>
        <v>328664.3857235366</v>
      </c>
      <c r="M7571" s="265">
        <f>$G7571*NonHospFrac+theModel!$H7571*NonHospFrac</f>
        <v>533809.1251236609</v>
      </c>
      <c r="N7571" s="266">
        <f t="shared" si="1649"/>
        <v>862473.5108471975</v>
      </c>
      <c r="O7571" s="158"/>
      <c r="P7571" s="265">
        <f t="shared" si="1650"/>
        <v>297113.90816635016</v>
      </c>
      <c r="Q7571" s="265">
        <f t="shared" si="1651"/>
        <v>533807.56487304182</v>
      </c>
      <c r="R7571" s="266">
        <f t="shared" si="1652"/>
        <v>830921.47303939192</v>
      </c>
    </row>
    <row r="7572" spans="1:18" x14ac:dyDescent="0.25">
      <c r="A7572" s="81">
        <v>7541</v>
      </c>
      <c r="B7572" s="93">
        <f t="shared" si="1641"/>
        <v>7.950613184397975E-63</v>
      </c>
      <c r="C7572" s="178">
        <f t="shared" si="1642"/>
        <v>7.9326779703343155E-63</v>
      </c>
      <c r="D7572" s="165">
        <f t="shared" si="1643"/>
        <v>2.2558277767625785E-3</v>
      </c>
      <c r="E7572" s="166">
        <f t="shared" si="1653"/>
        <v>24.291375447755232</v>
      </c>
      <c r="F7572" s="167">
        <f t="shared" si="1654"/>
        <v>17.01345309234263</v>
      </c>
      <c r="G7572" s="167">
        <f t="shared" si="1644"/>
        <v>591251.91642759775</v>
      </c>
      <c r="H7572" s="167">
        <f t="shared" si="1645"/>
        <v>271299.98899881309</v>
      </c>
      <c r="I7572" s="168">
        <f t="shared" si="1646"/>
        <v>862551.90542641084</v>
      </c>
      <c r="J7572" s="168">
        <f t="shared" si="1648"/>
        <v>779737.12274887832</v>
      </c>
      <c r="K7572" s="94"/>
      <c r="L7572" s="265">
        <f t="shared" si="1647"/>
        <v>328694.25969171897</v>
      </c>
      <c r="M7572" s="265">
        <f>$G7572*NonHospFrac+theModel!$H7572*NonHospFrac</f>
        <v>533857.64573469188</v>
      </c>
      <c r="N7572" s="266">
        <f t="shared" si="1649"/>
        <v>862551.90542641084</v>
      </c>
      <c r="O7572" s="158"/>
      <c r="P7572" s="265">
        <f t="shared" si="1650"/>
        <v>297135.87634983333</v>
      </c>
      <c r="Q7572" s="265">
        <f t="shared" si="1651"/>
        <v>533856.0854840728</v>
      </c>
      <c r="R7572" s="266">
        <f t="shared" si="1652"/>
        <v>830991.96183390613</v>
      </c>
    </row>
    <row r="7573" spans="1:18" x14ac:dyDescent="0.25">
      <c r="A7573" s="81">
        <v>7542</v>
      </c>
      <c r="B7573" s="93">
        <f t="shared" si="1641"/>
        <v>7.8020920786801188E-63</v>
      </c>
      <c r="C7573" s="178">
        <f t="shared" si="1642"/>
        <v>7.784491902652173E-63</v>
      </c>
      <c r="D7573" s="165">
        <f t="shared" si="1643"/>
        <v>2.2558277767625785E-3</v>
      </c>
      <c r="E7573" s="166">
        <f t="shared" si="1653"/>
        <v>24.291375447755232</v>
      </c>
      <c r="F7573" s="167">
        <f t="shared" si="1654"/>
        <v>17.015708920119391</v>
      </c>
      <c r="G7573" s="167">
        <f t="shared" si="1644"/>
        <v>591330.31100681098</v>
      </c>
      <c r="H7573" s="167">
        <f t="shared" si="1645"/>
        <v>271299.98899881309</v>
      </c>
      <c r="I7573" s="168">
        <f t="shared" si="1646"/>
        <v>862630.30000562407</v>
      </c>
      <c r="J7573" s="168">
        <f t="shared" si="1648"/>
        <v>779794.76880011661</v>
      </c>
      <c r="K7573" s="94"/>
      <c r="L7573" s="265">
        <f t="shared" si="1647"/>
        <v>328724.13365990133</v>
      </c>
      <c r="M7573" s="265">
        <f>$G7573*NonHospFrac+theModel!$H7573*NonHospFrac</f>
        <v>533906.16634572274</v>
      </c>
      <c r="N7573" s="266">
        <f t="shared" si="1649"/>
        <v>862630.30000562407</v>
      </c>
      <c r="O7573" s="158"/>
      <c r="P7573" s="265">
        <f t="shared" si="1650"/>
        <v>297157.84363785014</v>
      </c>
      <c r="Q7573" s="265">
        <f t="shared" si="1651"/>
        <v>533904.60609510366</v>
      </c>
      <c r="R7573" s="266">
        <f t="shared" si="1652"/>
        <v>831062.4497329538</v>
      </c>
    </row>
    <row r="7574" spans="1:18" x14ac:dyDescent="0.25">
      <c r="A7574" s="81">
        <v>7543</v>
      </c>
      <c r="B7574" s="93">
        <f t="shared" si="1641"/>
        <v>7.6563454154275242E-63</v>
      </c>
      <c r="C7574" s="178">
        <f t="shared" si="1642"/>
        <v>7.6390740187709144E-63</v>
      </c>
      <c r="D7574" s="165">
        <f t="shared" si="1643"/>
        <v>2.2558277767625785E-3</v>
      </c>
      <c r="E7574" s="166">
        <f t="shared" si="1653"/>
        <v>24.291375447755232</v>
      </c>
      <c r="F7574" s="167">
        <f t="shared" si="1654"/>
        <v>17.017964747896151</v>
      </c>
      <c r="G7574" s="167">
        <f t="shared" si="1644"/>
        <v>591408.70558602433</v>
      </c>
      <c r="H7574" s="167">
        <f t="shared" si="1645"/>
        <v>271299.98899881309</v>
      </c>
      <c r="I7574" s="168">
        <f t="shared" si="1646"/>
        <v>862708.69458483742</v>
      </c>
      <c r="J7574" s="168">
        <f t="shared" si="1648"/>
        <v>779852.41250158846</v>
      </c>
      <c r="K7574" s="94"/>
      <c r="L7574" s="265">
        <f t="shared" si="1647"/>
        <v>328754.00762808369</v>
      </c>
      <c r="M7574" s="265">
        <f>$G7574*NonHospFrac+theModel!$H7574*NonHospFrac</f>
        <v>533954.68695675372</v>
      </c>
      <c r="N7574" s="266">
        <f t="shared" si="1649"/>
        <v>862708.69458483742</v>
      </c>
      <c r="O7574" s="158"/>
      <c r="P7574" s="265">
        <f t="shared" si="1650"/>
        <v>297179.81003043702</v>
      </c>
      <c r="Q7574" s="265">
        <f t="shared" si="1651"/>
        <v>533953.12670613464</v>
      </c>
      <c r="R7574" s="266">
        <f t="shared" si="1652"/>
        <v>831132.9367365716</v>
      </c>
    </row>
    <row r="7575" spans="1:18" x14ac:dyDescent="0.25">
      <c r="A7575" s="81">
        <v>7544</v>
      </c>
      <c r="B7575" s="93">
        <f t="shared" si="1641"/>
        <v>7.51332136678095E-63</v>
      </c>
      <c r="C7575" s="178">
        <f t="shared" si="1642"/>
        <v>7.4963726077460212E-63</v>
      </c>
      <c r="D7575" s="165">
        <f t="shared" si="1643"/>
        <v>2.2558277767625785E-3</v>
      </c>
      <c r="E7575" s="166">
        <f t="shared" si="1653"/>
        <v>24.291375447755232</v>
      </c>
      <c r="F7575" s="167">
        <f t="shared" si="1654"/>
        <v>17.020220575672912</v>
      </c>
      <c r="G7575" s="167">
        <f t="shared" si="1644"/>
        <v>591487.10016523779</v>
      </c>
      <c r="H7575" s="167">
        <f t="shared" si="1645"/>
        <v>271299.98899881309</v>
      </c>
      <c r="I7575" s="168">
        <f t="shared" si="1646"/>
        <v>862787.08916405088</v>
      </c>
      <c r="J7575" s="168">
        <f t="shared" si="1648"/>
        <v>779910.05385338969</v>
      </c>
      <c r="K7575" s="94"/>
      <c r="L7575" s="265">
        <f t="shared" si="1647"/>
        <v>328783.88159626618</v>
      </c>
      <c r="M7575" s="265">
        <f>$G7575*NonHospFrac+theModel!$H7575*NonHospFrac</f>
        <v>534003.2075677847</v>
      </c>
      <c r="N7575" s="266">
        <f t="shared" si="1649"/>
        <v>862787.08916405088</v>
      </c>
      <c r="O7575" s="158"/>
      <c r="P7575" s="265">
        <f t="shared" si="1650"/>
        <v>297201.77552763058</v>
      </c>
      <c r="Q7575" s="265">
        <f t="shared" si="1651"/>
        <v>534001.64731716563</v>
      </c>
      <c r="R7575" s="266">
        <f t="shared" si="1652"/>
        <v>831203.42284479621</v>
      </c>
    </row>
    <row r="7576" spans="1:18" x14ac:dyDescent="0.25">
      <c r="A7576" s="81">
        <v>7545</v>
      </c>
      <c r="B7576" s="93">
        <f t="shared" si="1641"/>
        <v>7.3729690730485194E-63</v>
      </c>
      <c r="C7576" s="178">
        <f t="shared" si="1642"/>
        <v>7.3563369246163255E-63</v>
      </c>
      <c r="D7576" s="165">
        <f t="shared" si="1643"/>
        <v>2.2558277767625785E-3</v>
      </c>
      <c r="E7576" s="166">
        <f t="shared" si="1653"/>
        <v>24.291375447755232</v>
      </c>
      <c r="F7576" s="167">
        <f t="shared" si="1654"/>
        <v>17.022476403449673</v>
      </c>
      <c r="G7576" s="167">
        <f t="shared" si="1644"/>
        <v>591565.49474445125</v>
      </c>
      <c r="H7576" s="167">
        <f t="shared" si="1645"/>
        <v>271299.98899881309</v>
      </c>
      <c r="I7576" s="168">
        <f t="shared" si="1646"/>
        <v>862865.48374326434</v>
      </c>
      <c r="J7576" s="168">
        <f t="shared" si="1648"/>
        <v>779967.69285561587</v>
      </c>
      <c r="K7576" s="94"/>
      <c r="L7576" s="265">
        <f t="shared" si="1647"/>
        <v>328813.7555644486</v>
      </c>
      <c r="M7576" s="265">
        <f>$G7576*NonHospFrac+theModel!$H7576*NonHospFrac</f>
        <v>534051.72817881568</v>
      </c>
      <c r="N7576" s="266">
        <f t="shared" si="1649"/>
        <v>862865.48374326434</v>
      </c>
      <c r="O7576" s="158"/>
      <c r="P7576" s="265">
        <f t="shared" si="1650"/>
        <v>297223.74012946722</v>
      </c>
      <c r="Q7576" s="265">
        <f t="shared" si="1651"/>
        <v>534050.16792819661</v>
      </c>
      <c r="R7576" s="266">
        <f t="shared" si="1652"/>
        <v>831273.90805766382</v>
      </c>
    </row>
    <row r="7577" spans="1:18" x14ac:dyDescent="0.25">
      <c r="A7577" s="81">
        <v>7546</v>
      </c>
      <c r="B7577" s="93">
        <f t="shared" si="1641"/>
        <v>7.2352386246222319E-63</v>
      </c>
      <c r="C7577" s="178">
        <f t="shared" si="1642"/>
        <v>7.2189171723613037E-63</v>
      </c>
      <c r="D7577" s="165">
        <f t="shared" si="1643"/>
        <v>2.2558277767625785E-3</v>
      </c>
      <c r="E7577" s="166">
        <f t="shared" si="1653"/>
        <v>24.291375447755232</v>
      </c>
      <c r="F7577" s="167">
        <f t="shared" si="1654"/>
        <v>17.024732231226434</v>
      </c>
      <c r="G7577" s="167">
        <f t="shared" si="1644"/>
        <v>591643.8893236646</v>
      </c>
      <c r="H7577" s="167">
        <f t="shared" si="1645"/>
        <v>271299.98899881309</v>
      </c>
      <c r="I7577" s="168">
        <f t="shared" si="1646"/>
        <v>862943.87832247769</v>
      </c>
      <c r="J7577" s="168">
        <f t="shared" si="1648"/>
        <v>780025.3295083628</v>
      </c>
      <c r="K7577" s="94"/>
      <c r="L7577" s="265">
        <f t="shared" si="1647"/>
        <v>328843.62953263102</v>
      </c>
      <c r="M7577" s="265">
        <f>$G7577*NonHospFrac+theModel!$H7577*NonHospFrac</f>
        <v>534100.24878984666</v>
      </c>
      <c r="N7577" s="266">
        <f t="shared" si="1649"/>
        <v>862943.87832247769</v>
      </c>
      <c r="O7577" s="158"/>
      <c r="P7577" s="265">
        <f t="shared" si="1650"/>
        <v>297245.70383598341</v>
      </c>
      <c r="Q7577" s="265">
        <f t="shared" si="1651"/>
        <v>534098.68853922759</v>
      </c>
      <c r="R7577" s="266">
        <f t="shared" si="1652"/>
        <v>831344.392375211</v>
      </c>
    </row>
    <row r="7578" spans="1:18" x14ac:dyDescent="0.25">
      <c r="A7578" s="81">
        <v>7547</v>
      </c>
      <c r="B7578" s="93">
        <f t="shared" si="1641"/>
        <v>7.1000810442268278E-63</v>
      </c>
      <c r="C7578" s="178">
        <f t="shared" si="1642"/>
        <v>7.0840644841899952E-63</v>
      </c>
      <c r="D7578" s="165">
        <f t="shared" si="1643"/>
        <v>2.2558277767625785E-3</v>
      </c>
      <c r="E7578" s="166">
        <f t="shared" si="1653"/>
        <v>24.291375447755232</v>
      </c>
      <c r="F7578" s="167">
        <f t="shared" si="1654"/>
        <v>17.026988059003195</v>
      </c>
      <c r="G7578" s="167">
        <f t="shared" si="1644"/>
        <v>591722.28390287794</v>
      </c>
      <c r="H7578" s="167">
        <f t="shared" si="1645"/>
        <v>271299.98899881309</v>
      </c>
      <c r="I7578" s="168">
        <f t="shared" si="1646"/>
        <v>863022.27290169103</v>
      </c>
      <c r="J7578" s="168">
        <f t="shared" si="1648"/>
        <v>780082.96381172631</v>
      </c>
      <c r="K7578" s="94"/>
      <c r="L7578" s="265">
        <f t="shared" si="1647"/>
        <v>328873.50350081339</v>
      </c>
      <c r="M7578" s="265">
        <f>$G7578*NonHospFrac+theModel!$H7578*NonHospFrac</f>
        <v>534148.76940087765</v>
      </c>
      <c r="N7578" s="266">
        <f t="shared" si="1649"/>
        <v>863022.27290169103</v>
      </c>
      <c r="O7578" s="158"/>
      <c r="P7578" s="265">
        <f t="shared" si="1650"/>
        <v>297267.66664721566</v>
      </c>
      <c r="Q7578" s="265">
        <f t="shared" si="1651"/>
        <v>534147.20915025857</v>
      </c>
      <c r="R7578" s="266">
        <f t="shared" si="1652"/>
        <v>831414.87579747429</v>
      </c>
    </row>
    <row r="7579" spans="1:18" x14ac:dyDescent="0.25">
      <c r="A7579" s="81">
        <v>7548</v>
      </c>
      <c r="B7579" s="93">
        <f t="shared" si="1641"/>
        <v>6.9674482695066688E-63</v>
      </c>
      <c r="C7579" s="178">
        <f t="shared" si="1642"/>
        <v>6.9517309061671587E-63</v>
      </c>
      <c r="D7579" s="165">
        <f t="shared" si="1643"/>
        <v>2.2558277767625785E-3</v>
      </c>
      <c r="E7579" s="166">
        <f t="shared" si="1653"/>
        <v>24.291375447755232</v>
      </c>
      <c r="F7579" s="167">
        <f t="shared" si="1654"/>
        <v>17.029243886779955</v>
      </c>
      <c r="G7579" s="167">
        <f t="shared" si="1644"/>
        <v>591800.67848209129</v>
      </c>
      <c r="H7579" s="167">
        <f t="shared" si="1645"/>
        <v>271299.98899881309</v>
      </c>
      <c r="I7579" s="168">
        <f t="shared" si="1646"/>
        <v>863100.66748090438</v>
      </c>
      <c r="J7579" s="168">
        <f t="shared" si="1648"/>
        <v>780140.59576580219</v>
      </c>
      <c r="K7579" s="94"/>
      <c r="L7579" s="265">
        <f t="shared" si="1647"/>
        <v>328903.37746899575</v>
      </c>
      <c r="M7579" s="265">
        <f>$G7579*NonHospFrac+theModel!$H7579*NonHospFrac</f>
        <v>534197.29001190851</v>
      </c>
      <c r="N7579" s="266">
        <f t="shared" si="1649"/>
        <v>863100.66748090426</v>
      </c>
      <c r="O7579" s="158"/>
      <c r="P7579" s="265">
        <f t="shared" si="1650"/>
        <v>297289.62856320047</v>
      </c>
      <c r="Q7579" s="265">
        <f t="shared" si="1651"/>
        <v>534195.72976128943</v>
      </c>
      <c r="R7579" s="266">
        <f t="shared" si="1652"/>
        <v>831485.35832448991</v>
      </c>
    </row>
    <row r="7580" spans="1:18" x14ac:dyDescent="0.25">
      <c r="A7580" s="81">
        <v>7549</v>
      </c>
      <c r="B7580" s="93">
        <f t="shared" si="1641"/>
        <v>6.8372931359313975E-63</v>
      </c>
      <c r="C7580" s="178">
        <f t="shared" si="1642"/>
        <v>6.8218693801574954E-63</v>
      </c>
      <c r="D7580" s="165">
        <f t="shared" si="1643"/>
        <v>2.2558277767625785E-3</v>
      </c>
      <c r="E7580" s="166">
        <f t="shared" si="1653"/>
        <v>24.291375447755232</v>
      </c>
      <c r="F7580" s="167">
        <f t="shared" si="1654"/>
        <v>17.031499714556716</v>
      </c>
      <c r="G7580" s="167">
        <f t="shared" si="1644"/>
        <v>591879.07306130463</v>
      </c>
      <c r="H7580" s="167">
        <f t="shared" si="1645"/>
        <v>271299.98899881309</v>
      </c>
      <c r="I7580" s="168">
        <f t="shared" si="1646"/>
        <v>863179.06206011772</v>
      </c>
      <c r="J7580" s="168">
        <f t="shared" si="1648"/>
        <v>780198.22537068615</v>
      </c>
      <c r="K7580" s="94"/>
      <c r="L7580" s="265">
        <f t="shared" si="1647"/>
        <v>328933.25143717823</v>
      </c>
      <c r="M7580" s="265">
        <f>$G7580*NonHospFrac+theModel!$H7580*NonHospFrac</f>
        <v>534245.81062293949</v>
      </c>
      <c r="N7580" s="266">
        <f t="shared" si="1649"/>
        <v>863179.06206011772</v>
      </c>
      <c r="O7580" s="158"/>
      <c r="P7580" s="265">
        <f t="shared" si="1650"/>
        <v>297311.58958397445</v>
      </c>
      <c r="Q7580" s="265">
        <f t="shared" si="1651"/>
        <v>534244.25037232041</v>
      </c>
      <c r="R7580" s="266">
        <f t="shared" si="1652"/>
        <v>831555.83995629486</v>
      </c>
    </row>
    <row r="7581" spans="1:18" x14ac:dyDescent="0.25">
      <c r="A7581" s="81">
        <v>7550</v>
      </c>
      <c r="B7581" s="93">
        <f t="shared" si="1641"/>
        <v>6.7095693600273118E-63</v>
      </c>
      <c r="C7581" s="178">
        <f t="shared" si="1642"/>
        <v>6.6944337270948468E-63</v>
      </c>
      <c r="D7581" s="165">
        <f t="shared" si="1643"/>
        <v>2.2558277767625785E-3</v>
      </c>
      <c r="E7581" s="166">
        <f t="shared" si="1653"/>
        <v>24.291375447755232</v>
      </c>
      <c r="F7581" s="167">
        <f t="shared" si="1654"/>
        <v>17.033755542333477</v>
      </c>
      <c r="G7581" s="167">
        <f t="shared" si="1644"/>
        <v>591957.46764051786</v>
      </c>
      <c r="H7581" s="167">
        <f t="shared" si="1645"/>
        <v>271299.98899881309</v>
      </c>
      <c r="I7581" s="168">
        <f t="shared" si="1646"/>
        <v>863257.45663933095</v>
      </c>
      <c r="J7581" s="168">
        <f t="shared" si="1648"/>
        <v>780255.85262647388</v>
      </c>
      <c r="K7581" s="94"/>
      <c r="L7581" s="265">
        <f t="shared" si="1647"/>
        <v>328963.12540536054</v>
      </c>
      <c r="M7581" s="265">
        <f>$G7581*NonHospFrac+theModel!$H7581*NonHospFrac</f>
        <v>534294.33123397036</v>
      </c>
      <c r="N7581" s="266">
        <f t="shared" si="1649"/>
        <v>863257.45663933083</v>
      </c>
      <c r="O7581" s="158"/>
      <c r="P7581" s="265">
        <f t="shared" si="1650"/>
        <v>297333.54970957385</v>
      </c>
      <c r="Q7581" s="265">
        <f t="shared" si="1651"/>
        <v>534292.77098335128</v>
      </c>
      <c r="R7581" s="266">
        <f t="shared" si="1652"/>
        <v>831626.32069292513</v>
      </c>
    </row>
    <row r="7582" spans="1:18" x14ac:dyDescent="0.25">
      <c r="A7582" s="81">
        <v>7551</v>
      </c>
      <c r="B7582" s="93">
        <f t="shared" si="1641"/>
        <v>6.5842315229157158E-63</v>
      </c>
      <c r="C7582" s="178">
        <f t="shared" si="1642"/>
        <v>6.569378630557687E-63</v>
      </c>
      <c r="D7582" s="165">
        <f t="shared" si="1643"/>
        <v>2.2558277767625785E-3</v>
      </c>
      <c r="E7582" s="166">
        <f t="shared" si="1653"/>
        <v>24.291375447755232</v>
      </c>
      <c r="F7582" s="167">
        <f t="shared" si="1654"/>
        <v>17.036011370110238</v>
      </c>
      <c r="G7582" s="167">
        <f t="shared" si="1644"/>
        <v>592035.86221973121</v>
      </c>
      <c r="H7582" s="167">
        <f t="shared" si="1645"/>
        <v>271299.98899881309</v>
      </c>
      <c r="I7582" s="168">
        <f t="shared" si="1646"/>
        <v>863335.8512185443</v>
      </c>
      <c r="J7582" s="168">
        <f t="shared" si="1648"/>
        <v>780313.47753326129</v>
      </c>
      <c r="K7582" s="94"/>
      <c r="L7582" s="265">
        <f t="shared" si="1647"/>
        <v>328992.99937354296</v>
      </c>
      <c r="M7582" s="265">
        <f>$G7582*NonHospFrac+theModel!$H7582*NonHospFrac</f>
        <v>534342.85184500134</v>
      </c>
      <c r="N7582" s="266">
        <f t="shared" si="1649"/>
        <v>863335.8512185443</v>
      </c>
      <c r="O7582" s="158"/>
      <c r="P7582" s="265">
        <f t="shared" si="1650"/>
        <v>297355.50894003542</v>
      </c>
      <c r="Q7582" s="265">
        <f t="shared" si="1651"/>
        <v>534341.29159438226</v>
      </c>
      <c r="R7582" s="266">
        <f t="shared" si="1652"/>
        <v>831696.80053441762</v>
      </c>
    </row>
    <row r="7583" spans="1:18" x14ac:dyDescent="0.25">
      <c r="A7583" s="81">
        <v>7552</v>
      </c>
      <c r="B7583" s="93">
        <f t="shared" ref="B7583:B7646" si="1655">Constant*EXP(PowerTerm*(A7583)/7)</f>
        <v>6.4612350541649355E-63</v>
      </c>
      <c r="C7583" s="178">
        <f t="shared" ref="C7583:C7646" si="1656">(1-theFloor)*B7583</f>
        <v>6.4466596206575586E-63</v>
      </c>
      <c r="D7583" s="165">
        <f t="shared" ref="D7583:D7646" si="1657">theFloor</f>
        <v>2.2558277767625785E-3</v>
      </c>
      <c r="E7583" s="166">
        <f t="shared" si="1653"/>
        <v>24.291375447755232</v>
      </c>
      <c r="F7583" s="167">
        <f t="shared" si="1654"/>
        <v>17.038267197886999</v>
      </c>
      <c r="G7583" s="167">
        <f t="shared" ref="G7583:G7646" si="1658">$B$22*F7583*totInfected/365.25</f>
        <v>592114.25679894467</v>
      </c>
      <c r="H7583" s="167">
        <f t="shared" ref="H7583:H7646" si="1659">lostQALYs_Injured*E7583*totInfected/365.25</f>
        <v>271299.98899881309</v>
      </c>
      <c r="I7583" s="168">
        <f t="shared" ref="I7583:I7646" si="1660">H7583+G7583</f>
        <v>863414.24579775776</v>
      </c>
      <c r="J7583" s="168">
        <f t="shared" si="1648"/>
        <v>780371.10009114409</v>
      </c>
      <c r="K7583" s="94"/>
      <c r="L7583" s="265">
        <f t="shared" ref="L7583:L7646" si="1661">$G7583*HospFrac+$H7583*HospFrac</f>
        <v>329022.87334172538</v>
      </c>
      <c r="M7583" s="265">
        <f>$G7583*NonHospFrac+theModel!$H7583*NonHospFrac</f>
        <v>534391.37245603232</v>
      </c>
      <c r="N7583" s="266">
        <f t="shared" si="1649"/>
        <v>863414.24579775776</v>
      </c>
      <c r="O7583" s="158"/>
      <c r="P7583" s="265">
        <f t="shared" si="1650"/>
        <v>297377.46727539552</v>
      </c>
      <c r="Q7583" s="265">
        <f t="shared" si="1651"/>
        <v>534389.81220541324</v>
      </c>
      <c r="R7583" s="266">
        <f t="shared" si="1652"/>
        <v>831767.27948080876</v>
      </c>
    </row>
    <row r="7584" spans="1:18" x14ac:dyDescent="0.25">
      <c r="A7584" s="81">
        <v>7553</v>
      </c>
      <c r="B7584" s="93">
        <f t="shared" si="1655"/>
        <v>6.340536215937951E-63</v>
      </c>
      <c r="C7584" s="178">
        <f t="shared" si="1656"/>
        <v>6.326233058222469E-63</v>
      </c>
      <c r="D7584" s="165">
        <f t="shared" si="1657"/>
        <v>2.2558277767625785E-3</v>
      </c>
      <c r="E7584" s="166">
        <f t="shared" si="1653"/>
        <v>24.291375447755232</v>
      </c>
      <c r="F7584" s="167">
        <f t="shared" si="1654"/>
        <v>17.040523025663759</v>
      </c>
      <c r="G7584" s="167">
        <f t="shared" si="1658"/>
        <v>592192.65137815801</v>
      </c>
      <c r="H7584" s="167">
        <f t="shared" si="1659"/>
        <v>271299.98899881309</v>
      </c>
      <c r="I7584" s="168">
        <f t="shared" si="1660"/>
        <v>863492.6403769711</v>
      </c>
      <c r="J7584" s="168">
        <f t="shared" ref="J7584:J7647" si="1662">J7583+(I7584-I7583)/(1+discountDaily)^A7584</f>
        <v>780428.72030021797</v>
      </c>
      <c r="K7584" s="94"/>
      <c r="L7584" s="265">
        <f t="shared" si="1661"/>
        <v>329052.74730990781</v>
      </c>
      <c r="M7584" s="265">
        <f>$G7584*NonHospFrac+theModel!$H7584*NonHospFrac</f>
        <v>534439.8930670633</v>
      </c>
      <c r="N7584" s="266">
        <f t="shared" ref="N7584:N7647" si="1663">L7584+M7584</f>
        <v>863492.6403769711</v>
      </c>
      <c r="O7584" s="158"/>
      <c r="P7584" s="265">
        <f t="shared" ref="P7584:P7647" si="1664">P7583+(L7584-L7583)/(1+discountDaily)^A7584</f>
        <v>297399.42471569061</v>
      </c>
      <c r="Q7584" s="265">
        <f t="shared" ref="Q7584:Q7647" si="1665">Q7583+(M7584-M7583)/(1+discountDaily)^B7584</f>
        <v>534438.33281644422</v>
      </c>
      <c r="R7584" s="266">
        <f t="shared" ref="R7584:R7647" si="1666">P7584+Q7584</f>
        <v>831837.75753213488</v>
      </c>
    </row>
    <row r="7585" spans="1:18" x14ac:dyDescent="0.25">
      <c r="A7585" s="81">
        <v>7554</v>
      </c>
      <c r="B7585" s="93">
        <f t="shared" si="1655"/>
        <v>6.2220920874420804E-63</v>
      </c>
      <c r="C7585" s="178">
        <f t="shared" si="1656"/>
        <v>6.2080561192816537E-63</v>
      </c>
      <c r="D7585" s="165">
        <f t="shared" si="1657"/>
        <v>2.2558277767625785E-3</v>
      </c>
      <c r="E7585" s="166">
        <f t="shared" ref="E7585:E7648" si="1667">C7585+E7584</f>
        <v>24.291375447755232</v>
      </c>
      <c r="F7585" s="167">
        <f t="shared" ref="F7585:F7648" si="1668">D7585+F7584</f>
        <v>17.04277885344052</v>
      </c>
      <c r="G7585" s="167">
        <f t="shared" si="1658"/>
        <v>592271.04595737148</v>
      </c>
      <c r="H7585" s="167">
        <f t="shared" si="1659"/>
        <v>271299.98899881309</v>
      </c>
      <c r="I7585" s="168">
        <f t="shared" si="1660"/>
        <v>863571.03495618457</v>
      </c>
      <c r="J7585" s="168">
        <f t="shared" si="1662"/>
        <v>780486.33816057874</v>
      </c>
      <c r="K7585" s="94"/>
      <c r="L7585" s="265">
        <f t="shared" si="1661"/>
        <v>329082.62127809023</v>
      </c>
      <c r="M7585" s="265">
        <f>$G7585*NonHospFrac+theModel!$H7585*NonHospFrac</f>
        <v>534488.41367809428</v>
      </c>
      <c r="N7585" s="266">
        <f t="shared" si="1663"/>
        <v>863571.03495618445</v>
      </c>
      <c r="O7585" s="158"/>
      <c r="P7585" s="265">
        <f t="shared" si="1664"/>
        <v>297421.38126095722</v>
      </c>
      <c r="Q7585" s="265">
        <f t="shared" si="1665"/>
        <v>534486.8534274752</v>
      </c>
      <c r="R7585" s="266">
        <f t="shared" si="1666"/>
        <v>831908.23468843242</v>
      </c>
    </row>
    <row r="7586" spans="1:18" x14ac:dyDescent="0.25">
      <c r="A7586" s="81">
        <v>7555</v>
      </c>
      <c r="B7586" s="93">
        <f t="shared" si="1655"/>
        <v>6.1058605496635021E-63</v>
      </c>
      <c r="C7586" s="178">
        <f t="shared" si="1656"/>
        <v>6.0920867798345319E-63</v>
      </c>
      <c r="D7586" s="165">
        <f t="shared" si="1657"/>
        <v>2.2558277767625785E-3</v>
      </c>
      <c r="E7586" s="166">
        <f t="shared" si="1667"/>
        <v>24.291375447755232</v>
      </c>
      <c r="F7586" s="167">
        <f t="shared" si="1668"/>
        <v>17.045034681217281</v>
      </c>
      <c r="G7586" s="167">
        <f t="shared" si="1658"/>
        <v>592349.44053658482</v>
      </c>
      <c r="H7586" s="167">
        <f t="shared" si="1659"/>
        <v>271299.98899881309</v>
      </c>
      <c r="I7586" s="168">
        <f t="shared" si="1660"/>
        <v>863649.42953539791</v>
      </c>
      <c r="J7586" s="168">
        <f t="shared" si="1662"/>
        <v>780543.95367232198</v>
      </c>
      <c r="K7586" s="94"/>
      <c r="L7586" s="265">
        <f t="shared" si="1661"/>
        <v>329112.49524627265</v>
      </c>
      <c r="M7586" s="265">
        <f>$G7586*NonHospFrac+theModel!$H7586*NonHospFrac</f>
        <v>534536.93428912526</v>
      </c>
      <c r="N7586" s="266">
        <f t="shared" si="1663"/>
        <v>863649.42953539791</v>
      </c>
      <c r="O7586" s="158"/>
      <c r="P7586" s="265">
        <f t="shared" si="1664"/>
        <v>297443.3369112318</v>
      </c>
      <c r="Q7586" s="265">
        <f t="shared" si="1665"/>
        <v>534535.37403850618</v>
      </c>
      <c r="R7586" s="266">
        <f t="shared" si="1666"/>
        <v>831978.71094973804</v>
      </c>
    </row>
    <row r="7587" spans="1:18" x14ac:dyDescent="0.25">
      <c r="A7587" s="81">
        <v>7556</v>
      </c>
      <c r="B7587" s="93">
        <f t="shared" si="1655"/>
        <v>5.9918002703916306E-63</v>
      </c>
      <c r="C7587" s="178">
        <f t="shared" si="1656"/>
        <v>5.9782838009088681E-63</v>
      </c>
      <c r="D7587" s="165">
        <f t="shared" si="1657"/>
        <v>2.2558277767625785E-3</v>
      </c>
      <c r="E7587" s="166">
        <f t="shared" si="1667"/>
        <v>24.291375447755232</v>
      </c>
      <c r="F7587" s="167">
        <f t="shared" si="1668"/>
        <v>17.047290508994042</v>
      </c>
      <c r="G7587" s="167">
        <f t="shared" si="1658"/>
        <v>592427.83511579817</v>
      </c>
      <c r="H7587" s="167">
        <f t="shared" si="1659"/>
        <v>271299.98899881309</v>
      </c>
      <c r="I7587" s="168">
        <f t="shared" si="1660"/>
        <v>863727.82411461126</v>
      </c>
      <c r="J7587" s="168">
        <f t="shared" si="1662"/>
        <v>780601.56683554361</v>
      </c>
      <c r="K7587" s="94"/>
      <c r="L7587" s="265">
        <f t="shared" si="1661"/>
        <v>329142.36921445502</v>
      </c>
      <c r="M7587" s="265">
        <f>$G7587*NonHospFrac+theModel!$H7587*NonHospFrac</f>
        <v>534585.45490015624</v>
      </c>
      <c r="N7587" s="266">
        <f t="shared" si="1663"/>
        <v>863727.82411461126</v>
      </c>
      <c r="O7587" s="158"/>
      <c r="P7587" s="265">
        <f t="shared" si="1664"/>
        <v>297465.29166655085</v>
      </c>
      <c r="Q7587" s="265">
        <f t="shared" si="1665"/>
        <v>534583.89464953716</v>
      </c>
      <c r="R7587" s="266">
        <f t="shared" si="1666"/>
        <v>832049.18631608807</v>
      </c>
    </row>
    <row r="7588" spans="1:18" x14ac:dyDescent="0.25">
      <c r="A7588" s="81">
        <v>7557</v>
      </c>
      <c r="B7588" s="93">
        <f t="shared" si="1655"/>
        <v>5.8798706895203789E-63</v>
      </c>
      <c r="C7588" s="178">
        <f t="shared" si="1656"/>
        <v>5.8666067138951864E-63</v>
      </c>
      <c r="D7588" s="165">
        <f t="shared" si="1657"/>
        <v>2.2558277767625785E-3</v>
      </c>
      <c r="E7588" s="166">
        <f t="shared" si="1667"/>
        <v>24.291375447755232</v>
      </c>
      <c r="F7588" s="167">
        <f t="shared" si="1668"/>
        <v>17.049546336770803</v>
      </c>
      <c r="G7588" s="167">
        <f t="shared" si="1658"/>
        <v>592506.22969501151</v>
      </c>
      <c r="H7588" s="167">
        <f t="shared" si="1659"/>
        <v>271299.98899881309</v>
      </c>
      <c r="I7588" s="168">
        <f t="shared" si="1660"/>
        <v>863806.2186938246</v>
      </c>
      <c r="J7588" s="168">
        <f t="shared" si="1662"/>
        <v>780659.1776503392</v>
      </c>
      <c r="K7588" s="94"/>
      <c r="L7588" s="265">
        <f t="shared" si="1661"/>
        <v>329172.24318263738</v>
      </c>
      <c r="M7588" s="265">
        <f>$G7588*NonHospFrac+theModel!$H7588*NonHospFrac</f>
        <v>534633.97551118711</v>
      </c>
      <c r="N7588" s="266">
        <f t="shared" si="1663"/>
        <v>863806.21869382448</v>
      </c>
      <c r="O7588" s="158"/>
      <c r="P7588" s="265">
        <f t="shared" si="1664"/>
        <v>297487.24552695081</v>
      </c>
      <c r="Q7588" s="265">
        <f t="shared" si="1665"/>
        <v>534632.41526056803</v>
      </c>
      <c r="R7588" s="266">
        <f t="shared" si="1666"/>
        <v>832119.66078751883</v>
      </c>
    </row>
    <row r="7589" spans="1:18" x14ac:dyDescent="0.25">
      <c r="A7589" s="81">
        <v>7558</v>
      </c>
      <c r="B7589" s="93">
        <f t="shared" si="1655"/>
        <v>5.7700320046250706E-63</v>
      </c>
      <c r="C7589" s="178">
        <f t="shared" si="1656"/>
        <v>5.7570158061562287E-63</v>
      </c>
      <c r="D7589" s="165">
        <f t="shared" si="1657"/>
        <v>2.2558277767625785E-3</v>
      </c>
      <c r="E7589" s="166">
        <f t="shared" si="1667"/>
        <v>24.291375447755232</v>
      </c>
      <c r="F7589" s="167">
        <f t="shared" si="1668"/>
        <v>17.051802164547563</v>
      </c>
      <c r="G7589" s="167">
        <f t="shared" si="1658"/>
        <v>592584.62427422474</v>
      </c>
      <c r="H7589" s="167">
        <f t="shared" si="1659"/>
        <v>271299.98899881309</v>
      </c>
      <c r="I7589" s="168">
        <f t="shared" si="1660"/>
        <v>863884.61327303783</v>
      </c>
      <c r="J7589" s="168">
        <f t="shared" si="1662"/>
        <v>780716.78611680458</v>
      </c>
      <c r="K7589" s="94"/>
      <c r="L7589" s="265">
        <f t="shared" si="1661"/>
        <v>329202.11715081974</v>
      </c>
      <c r="M7589" s="265">
        <f>$G7589*NonHospFrac+theModel!$H7589*NonHospFrac</f>
        <v>534682.49612221809</v>
      </c>
      <c r="N7589" s="266">
        <f t="shared" si="1663"/>
        <v>863884.61327303783</v>
      </c>
      <c r="O7589" s="158"/>
      <c r="P7589" s="265">
        <f t="shared" si="1664"/>
        <v>297509.19849246822</v>
      </c>
      <c r="Q7589" s="265">
        <f t="shared" si="1665"/>
        <v>534680.93587159901</v>
      </c>
      <c r="R7589" s="266">
        <f t="shared" si="1666"/>
        <v>832190.13436406723</v>
      </c>
    </row>
    <row r="7590" spans="1:18" x14ac:dyDescent="0.25">
      <c r="A7590" s="81">
        <v>7559</v>
      </c>
      <c r="B7590" s="93">
        <f t="shared" si="1655"/>
        <v>5.6622451568086003E-63</v>
      </c>
      <c r="C7590" s="178">
        <f t="shared" si="1656"/>
        <v>5.6494721069050324E-63</v>
      </c>
      <c r="D7590" s="165">
        <f t="shared" si="1657"/>
        <v>2.2558277767625785E-3</v>
      </c>
      <c r="E7590" s="166">
        <f t="shared" si="1667"/>
        <v>24.291375447755232</v>
      </c>
      <c r="F7590" s="167">
        <f t="shared" si="1668"/>
        <v>17.054057992324324</v>
      </c>
      <c r="G7590" s="167">
        <f t="shared" si="1658"/>
        <v>592663.0188534382</v>
      </c>
      <c r="H7590" s="167">
        <f t="shared" si="1659"/>
        <v>271299.98899881309</v>
      </c>
      <c r="I7590" s="168">
        <f t="shared" si="1660"/>
        <v>863963.00785225129</v>
      </c>
      <c r="J7590" s="168">
        <f t="shared" si="1662"/>
        <v>780774.39223503554</v>
      </c>
      <c r="K7590" s="94"/>
      <c r="L7590" s="265">
        <f t="shared" si="1661"/>
        <v>329231.99111900222</v>
      </c>
      <c r="M7590" s="265">
        <f>$G7590*NonHospFrac+theModel!$H7590*NonHospFrac</f>
        <v>534731.01673324907</v>
      </c>
      <c r="N7590" s="266">
        <f t="shared" si="1663"/>
        <v>863963.00785225129</v>
      </c>
      <c r="O7590" s="158"/>
      <c r="P7590" s="265">
        <f t="shared" si="1664"/>
        <v>297531.15056313964</v>
      </c>
      <c r="Q7590" s="265">
        <f t="shared" si="1665"/>
        <v>534729.45648262999</v>
      </c>
      <c r="R7590" s="266">
        <f t="shared" si="1666"/>
        <v>832260.60704576969</v>
      </c>
    </row>
    <row r="7591" spans="1:18" x14ac:dyDescent="0.25">
      <c r="A7591" s="81">
        <v>7560</v>
      </c>
      <c r="B7591" s="93">
        <f t="shared" si="1655"/>
        <v>5.5564718168119985E-63</v>
      </c>
      <c r="C7591" s="178">
        <f t="shared" si="1656"/>
        <v>5.5439373733468355E-63</v>
      </c>
      <c r="D7591" s="165">
        <f t="shared" si="1657"/>
        <v>2.2558277767625785E-3</v>
      </c>
      <c r="E7591" s="166">
        <f t="shared" si="1667"/>
        <v>24.291375447755232</v>
      </c>
      <c r="F7591" s="167">
        <f t="shared" si="1668"/>
        <v>17.056313820101085</v>
      </c>
      <c r="G7591" s="167">
        <f t="shared" si="1658"/>
        <v>592741.41343265155</v>
      </c>
      <c r="H7591" s="167">
        <f t="shared" si="1659"/>
        <v>271299.98899881309</v>
      </c>
      <c r="I7591" s="168">
        <f t="shared" si="1660"/>
        <v>864041.40243146464</v>
      </c>
      <c r="J7591" s="168">
        <f t="shared" si="1662"/>
        <v>780831.99600512767</v>
      </c>
      <c r="K7591" s="94"/>
      <c r="L7591" s="265">
        <f t="shared" si="1661"/>
        <v>329261.86508718459</v>
      </c>
      <c r="M7591" s="265">
        <f>$G7591*NonHospFrac+theModel!$H7591*NonHospFrac</f>
        <v>534779.53734428005</v>
      </c>
      <c r="N7591" s="266">
        <f t="shared" si="1663"/>
        <v>864041.40243146464</v>
      </c>
      <c r="O7591" s="158"/>
      <c r="P7591" s="265">
        <f t="shared" si="1664"/>
        <v>297553.10173900134</v>
      </c>
      <c r="Q7591" s="265">
        <f t="shared" si="1665"/>
        <v>534777.97709366097</v>
      </c>
      <c r="R7591" s="266">
        <f t="shared" si="1666"/>
        <v>832331.07883266232</v>
      </c>
    </row>
    <row r="7592" spans="1:18" x14ac:dyDescent="0.25">
      <c r="A7592" s="81">
        <v>7561</v>
      </c>
      <c r="B7592" s="93">
        <f t="shared" si="1655"/>
        <v>5.452674371384461E-63</v>
      </c>
      <c r="C7592" s="178">
        <f t="shared" si="1656"/>
        <v>5.4403740770798502E-63</v>
      </c>
      <c r="D7592" s="165">
        <f t="shared" si="1657"/>
        <v>2.2558277767625785E-3</v>
      </c>
      <c r="E7592" s="166">
        <f t="shared" si="1667"/>
        <v>24.291375447755232</v>
      </c>
      <c r="F7592" s="167">
        <f t="shared" si="1668"/>
        <v>17.058569647877846</v>
      </c>
      <c r="G7592" s="167">
        <f t="shared" si="1658"/>
        <v>592819.80801186489</v>
      </c>
      <c r="H7592" s="167">
        <f t="shared" si="1659"/>
        <v>271299.98899881309</v>
      </c>
      <c r="I7592" s="168">
        <f t="shared" si="1660"/>
        <v>864119.79701067798</v>
      </c>
      <c r="J7592" s="168">
        <f t="shared" si="1662"/>
        <v>780889.59742717678</v>
      </c>
      <c r="K7592" s="94"/>
      <c r="L7592" s="265">
        <f t="shared" si="1661"/>
        <v>329291.73905536695</v>
      </c>
      <c r="M7592" s="265">
        <f>$G7592*NonHospFrac+theModel!$H7592*NonHospFrac</f>
        <v>534828.05795531091</v>
      </c>
      <c r="N7592" s="266">
        <f t="shared" si="1663"/>
        <v>864119.79701067787</v>
      </c>
      <c r="O7592" s="158"/>
      <c r="P7592" s="265">
        <f t="shared" si="1664"/>
        <v>297575.05202008993</v>
      </c>
      <c r="Q7592" s="265">
        <f t="shared" si="1665"/>
        <v>534826.49770469184</v>
      </c>
      <c r="R7592" s="266">
        <f t="shared" si="1666"/>
        <v>832401.54972478177</v>
      </c>
    </row>
    <row r="7593" spans="1:18" x14ac:dyDescent="0.25">
      <c r="A7593" s="81">
        <v>7562</v>
      </c>
      <c r="B7593" s="93">
        <f t="shared" si="1655"/>
        <v>5.350815909907975E-63</v>
      </c>
      <c r="C7593" s="178">
        <f t="shared" si="1656"/>
        <v>5.3387453907500613E-63</v>
      </c>
      <c r="D7593" s="165">
        <f t="shared" si="1657"/>
        <v>2.2558277767625785E-3</v>
      </c>
      <c r="E7593" s="166">
        <f t="shared" si="1667"/>
        <v>24.291375447755232</v>
      </c>
      <c r="F7593" s="167">
        <f t="shared" si="1668"/>
        <v>17.060825475654607</v>
      </c>
      <c r="G7593" s="167">
        <f t="shared" si="1658"/>
        <v>592898.20259107836</v>
      </c>
      <c r="H7593" s="167">
        <f t="shared" si="1659"/>
        <v>271299.98899881309</v>
      </c>
      <c r="I7593" s="168">
        <f t="shared" si="1660"/>
        <v>864198.19158989144</v>
      </c>
      <c r="J7593" s="168">
        <f t="shared" si="1662"/>
        <v>780947.19650127855</v>
      </c>
      <c r="K7593" s="94"/>
      <c r="L7593" s="265">
        <f t="shared" si="1661"/>
        <v>329321.61302354943</v>
      </c>
      <c r="M7593" s="265">
        <f>$G7593*NonHospFrac+theModel!$H7593*NonHospFrac</f>
        <v>534876.57856634201</v>
      </c>
      <c r="N7593" s="266">
        <f t="shared" si="1663"/>
        <v>864198.19158989144</v>
      </c>
      <c r="O7593" s="158"/>
      <c r="P7593" s="265">
        <f t="shared" si="1664"/>
        <v>297597.00140644191</v>
      </c>
      <c r="Q7593" s="265">
        <f t="shared" si="1665"/>
        <v>534875.01831572293</v>
      </c>
      <c r="R7593" s="266">
        <f t="shared" si="1666"/>
        <v>832472.01972216484</v>
      </c>
    </row>
    <row r="7594" spans="1:18" x14ac:dyDescent="0.25">
      <c r="A7594" s="81">
        <v>7563</v>
      </c>
      <c r="B7594" s="93">
        <f t="shared" si="1655"/>
        <v>5.2508602112718325E-63</v>
      </c>
      <c r="C7594" s="178">
        <f t="shared" si="1656"/>
        <v>5.239015174955348E-63</v>
      </c>
      <c r="D7594" s="165">
        <f t="shared" si="1657"/>
        <v>2.2558277767625785E-3</v>
      </c>
      <c r="E7594" s="166">
        <f t="shared" si="1667"/>
        <v>24.291375447755232</v>
      </c>
      <c r="F7594" s="167">
        <f t="shared" si="1668"/>
        <v>17.063081303431368</v>
      </c>
      <c r="G7594" s="167">
        <f t="shared" si="1658"/>
        <v>592976.5971702917</v>
      </c>
      <c r="H7594" s="167">
        <f t="shared" si="1659"/>
        <v>271299.98899881309</v>
      </c>
      <c r="I7594" s="168">
        <f t="shared" si="1660"/>
        <v>864276.58616910479</v>
      </c>
      <c r="J7594" s="168">
        <f t="shared" si="1662"/>
        <v>781004.79322752857</v>
      </c>
      <c r="K7594" s="94"/>
      <c r="L7594" s="265">
        <f t="shared" si="1661"/>
        <v>329351.4869917318</v>
      </c>
      <c r="M7594" s="265">
        <f>$G7594*NonHospFrac+theModel!$H7594*NonHospFrac</f>
        <v>534925.09917737287</v>
      </c>
      <c r="N7594" s="266">
        <f t="shared" si="1663"/>
        <v>864276.58616910467</v>
      </c>
      <c r="O7594" s="158"/>
      <c r="P7594" s="265">
        <f t="shared" si="1664"/>
        <v>297618.94989809359</v>
      </c>
      <c r="Q7594" s="265">
        <f t="shared" si="1665"/>
        <v>534923.5389267538</v>
      </c>
      <c r="R7594" s="266">
        <f t="shared" si="1666"/>
        <v>832542.48882484739</v>
      </c>
    </row>
    <row r="7595" spans="1:18" x14ac:dyDescent="0.25">
      <c r="A7595" s="81">
        <v>7564</v>
      </c>
      <c r="B7595" s="93">
        <f t="shared" si="1655"/>
        <v>5.1527717309923031E-63</v>
      </c>
      <c r="C7595" s="178">
        <f t="shared" si="1656"/>
        <v>5.1411479653942136E-63</v>
      </c>
      <c r="D7595" s="165">
        <f t="shared" si="1657"/>
        <v>2.2558277767625785E-3</v>
      </c>
      <c r="E7595" s="166">
        <f t="shared" si="1667"/>
        <v>24.291375447755232</v>
      </c>
      <c r="F7595" s="167">
        <f t="shared" si="1668"/>
        <v>17.065337131208128</v>
      </c>
      <c r="G7595" s="167">
        <f t="shared" si="1658"/>
        <v>593054.99174950505</v>
      </c>
      <c r="H7595" s="167">
        <f t="shared" si="1659"/>
        <v>271299.98899881309</v>
      </c>
      <c r="I7595" s="168">
        <f t="shared" si="1660"/>
        <v>864354.98074831814</v>
      </c>
      <c r="J7595" s="168">
        <f t="shared" si="1662"/>
        <v>781062.38760602265</v>
      </c>
      <c r="K7595" s="94"/>
      <c r="L7595" s="265">
        <f t="shared" si="1661"/>
        <v>329381.36095991422</v>
      </c>
      <c r="M7595" s="265">
        <f>$G7595*NonHospFrac+theModel!$H7595*NonHospFrac</f>
        <v>534973.61978840386</v>
      </c>
      <c r="N7595" s="266">
        <f t="shared" si="1663"/>
        <v>864354.98074831814</v>
      </c>
      <c r="O7595" s="158"/>
      <c r="P7595" s="265">
        <f t="shared" si="1664"/>
        <v>297640.89749508159</v>
      </c>
      <c r="Q7595" s="265">
        <f t="shared" si="1665"/>
        <v>534972.05953778478</v>
      </c>
      <c r="R7595" s="266">
        <f t="shared" si="1666"/>
        <v>832612.95703286631</v>
      </c>
    </row>
    <row r="7596" spans="1:18" x14ac:dyDescent="0.25">
      <c r="A7596" s="81">
        <v>7565</v>
      </c>
      <c r="B7596" s="93">
        <f t="shared" si="1655"/>
        <v>5.0565155885729396E-63</v>
      </c>
      <c r="C7596" s="178">
        <f t="shared" si="1656"/>
        <v>5.0451089602546039E-63</v>
      </c>
      <c r="D7596" s="165">
        <f t="shared" si="1657"/>
        <v>2.2558277767625785E-3</v>
      </c>
      <c r="E7596" s="166">
        <f t="shared" si="1667"/>
        <v>24.291375447755232</v>
      </c>
      <c r="F7596" s="167">
        <f t="shared" si="1668"/>
        <v>17.067592958984889</v>
      </c>
      <c r="G7596" s="167">
        <f t="shared" si="1658"/>
        <v>593133.38632871839</v>
      </c>
      <c r="H7596" s="167">
        <f t="shared" si="1659"/>
        <v>271299.98899881309</v>
      </c>
      <c r="I7596" s="168">
        <f t="shared" si="1660"/>
        <v>864433.37532753148</v>
      </c>
      <c r="J7596" s="168">
        <f t="shared" si="1662"/>
        <v>781119.97963685647</v>
      </c>
      <c r="K7596" s="94"/>
      <c r="L7596" s="265">
        <f t="shared" si="1661"/>
        <v>329411.23492809664</v>
      </c>
      <c r="M7596" s="265">
        <f>$G7596*NonHospFrac+theModel!$H7596*NonHospFrac</f>
        <v>535022.14039943484</v>
      </c>
      <c r="N7596" s="266">
        <f t="shared" si="1663"/>
        <v>864433.37532753148</v>
      </c>
      <c r="O7596" s="158"/>
      <c r="P7596" s="265">
        <f t="shared" si="1664"/>
        <v>297662.84419744235</v>
      </c>
      <c r="Q7596" s="265">
        <f t="shared" si="1665"/>
        <v>535020.58014881576</v>
      </c>
      <c r="R7596" s="266">
        <f t="shared" si="1666"/>
        <v>832683.42434625817</v>
      </c>
    </row>
    <row r="7597" spans="1:18" x14ac:dyDescent="0.25">
      <c r="A7597" s="81">
        <v>7566</v>
      </c>
      <c r="B7597" s="93">
        <f t="shared" si="1655"/>
        <v>4.9620575551009858E-63</v>
      </c>
      <c r="C7597" s="178">
        <f t="shared" si="1656"/>
        <v>4.9508640078382949E-63</v>
      </c>
      <c r="D7597" s="165">
        <f t="shared" si="1657"/>
        <v>2.2558277767625785E-3</v>
      </c>
      <c r="E7597" s="166">
        <f t="shared" si="1667"/>
        <v>24.291375447755232</v>
      </c>
      <c r="F7597" s="167">
        <f t="shared" si="1668"/>
        <v>17.06984878676165</v>
      </c>
      <c r="G7597" s="167">
        <f t="shared" si="1658"/>
        <v>593211.78090793162</v>
      </c>
      <c r="H7597" s="167">
        <f t="shared" si="1659"/>
        <v>271299.98899881309</v>
      </c>
      <c r="I7597" s="168">
        <f t="shared" si="1660"/>
        <v>864511.76990674471</v>
      </c>
      <c r="J7597" s="168">
        <f t="shared" si="1662"/>
        <v>781177.56932012562</v>
      </c>
      <c r="K7597" s="94"/>
      <c r="L7597" s="265">
        <f t="shared" si="1661"/>
        <v>329441.10889627901</v>
      </c>
      <c r="M7597" s="265">
        <f>$G7597*NonHospFrac+theModel!$H7597*NonHospFrac</f>
        <v>535070.6610104657</v>
      </c>
      <c r="N7597" s="266">
        <f t="shared" si="1663"/>
        <v>864511.76990674471</v>
      </c>
      <c r="O7597" s="158"/>
      <c r="P7597" s="265">
        <f t="shared" si="1664"/>
        <v>297684.79000521224</v>
      </c>
      <c r="Q7597" s="265">
        <f t="shared" si="1665"/>
        <v>535069.10075984662</v>
      </c>
      <c r="R7597" s="266">
        <f t="shared" si="1666"/>
        <v>832753.89076505881</v>
      </c>
    </row>
    <row r="7598" spans="1:18" x14ac:dyDescent="0.25">
      <c r="A7598" s="81">
        <v>7567</v>
      </c>
      <c r="B7598" s="93">
        <f t="shared" si="1655"/>
        <v>4.8693640410754955E-63</v>
      </c>
      <c r="C7598" s="178">
        <f t="shared" si="1656"/>
        <v>4.8583795944164682E-63</v>
      </c>
      <c r="D7598" s="165">
        <f t="shared" si="1657"/>
        <v>2.2558277767625785E-3</v>
      </c>
      <c r="E7598" s="166">
        <f t="shared" si="1667"/>
        <v>24.291375447755232</v>
      </c>
      <c r="F7598" s="167">
        <f t="shared" si="1668"/>
        <v>17.072104614538411</v>
      </c>
      <c r="G7598" s="167">
        <f t="shared" si="1658"/>
        <v>593290.17548714508</v>
      </c>
      <c r="H7598" s="167">
        <f t="shared" si="1659"/>
        <v>271299.98899881309</v>
      </c>
      <c r="I7598" s="168">
        <f t="shared" si="1660"/>
        <v>864590.16448595817</v>
      </c>
      <c r="J7598" s="168">
        <f t="shared" si="1662"/>
        <v>781235.15665592614</v>
      </c>
      <c r="K7598" s="94"/>
      <c r="L7598" s="265">
        <f t="shared" si="1661"/>
        <v>329470.98286446143</v>
      </c>
      <c r="M7598" s="265">
        <f>$G7598*NonHospFrac+theModel!$H7598*NonHospFrac</f>
        <v>535119.18162149668</v>
      </c>
      <c r="N7598" s="266">
        <f t="shared" si="1663"/>
        <v>864590.16448595817</v>
      </c>
      <c r="O7598" s="158"/>
      <c r="P7598" s="265">
        <f t="shared" si="1664"/>
        <v>297706.73491842789</v>
      </c>
      <c r="Q7598" s="265">
        <f t="shared" si="1665"/>
        <v>535117.6213708776</v>
      </c>
      <c r="R7598" s="266">
        <f t="shared" si="1666"/>
        <v>832824.35628930549</v>
      </c>
    </row>
    <row r="7599" spans="1:18" x14ac:dyDescent="0.25">
      <c r="A7599" s="81">
        <v>7568</v>
      </c>
      <c r="B7599" s="93">
        <f t="shared" si="1655"/>
        <v>4.7784020844628307E-63</v>
      </c>
      <c r="C7599" s="178">
        <f t="shared" si="1656"/>
        <v>4.7676228323121594E-63</v>
      </c>
      <c r="D7599" s="165">
        <f t="shared" si="1657"/>
        <v>2.2558277767625785E-3</v>
      </c>
      <c r="E7599" s="166">
        <f t="shared" si="1667"/>
        <v>24.291375447755232</v>
      </c>
      <c r="F7599" s="167">
        <f t="shared" si="1668"/>
        <v>17.074360442315172</v>
      </c>
      <c r="G7599" s="167">
        <f t="shared" si="1658"/>
        <v>593368.57006635843</v>
      </c>
      <c r="H7599" s="167">
        <f t="shared" si="1659"/>
        <v>271299.98899881309</v>
      </c>
      <c r="I7599" s="168">
        <f t="shared" si="1660"/>
        <v>864668.55906517152</v>
      </c>
      <c r="J7599" s="168">
        <f t="shared" si="1662"/>
        <v>781292.74164435337</v>
      </c>
      <c r="K7599" s="94"/>
      <c r="L7599" s="265">
        <f t="shared" si="1661"/>
        <v>329500.85683264385</v>
      </c>
      <c r="M7599" s="265">
        <f>$G7599*NonHospFrac+theModel!$H7599*NonHospFrac</f>
        <v>535167.70223252766</v>
      </c>
      <c r="N7599" s="266">
        <f t="shared" si="1663"/>
        <v>864668.55906517152</v>
      </c>
      <c r="O7599" s="158"/>
      <c r="P7599" s="265">
        <f t="shared" si="1664"/>
        <v>297728.67893712566</v>
      </c>
      <c r="Q7599" s="265">
        <f t="shared" si="1665"/>
        <v>535166.14198190859</v>
      </c>
      <c r="R7599" s="266">
        <f t="shared" si="1666"/>
        <v>832894.8209190343</v>
      </c>
    </row>
    <row r="7600" spans="1:18" x14ac:dyDescent="0.25">
      <c r="A7600" s="81">
        <v>7569</v>
      </c>
      <c r="B7600" s="93">
        <f t="shared" si="1655"/>
        <v>4.6891393389752735E-63</v>
      </c>
      <c r="C7600" s="178">
        <f t="shared" si="1656"/>
        <v>4.6785614482053031E-63</v>
      </c>
      <c r="D7600" s="165">
        <f t="shared" si="1657"/>
        <v>2.2558277767625785E-3</v>
      </c>
      <c r="E7600" s="166">
        <f t="shared" si="1667"/>
        <v>24.291375447755232</v>
      </c>
      <c r="F7600" s="167">
        <f t="shared" si="1668"/>
        <v>17.076616270091932</v>
      </c>
      <c r="G7600" s="167">
        <f t="shared" si="1658"/>
        <v>593446.96464557177</v>
      </c>
      <c r="H7600" s="167">
        <f t="shared" si="1659"/>
        <v>271299.98899881309</v>
      </c>
      <c r="I7600" s="168">
        <f t="shared" si="1660"/>
        <v>864746.95364438486</v>
      </c>
      <c r="J7600" s="168">
        <f t="shared" si="1662"/>
        <v>781350.32428550313</v>
      </c>
      <c r="K7600" s="94"/>
      <c r="L7600" s="265">
        <f t="shared" si="1661"/>
        <v>329530.73080082622</v>
      </c>
      <c r="M7600" s="265">
        <f>$G7600*NonHospFrac+theModel!$H7600*NonHospFrac</f>
        <v>535216.22284355864</v>
      </c>
      <c r="N7600" s="266">
        <f t="shared" si="1663"/>
        <v>864746.95364438486</v>
      </c>
      <c r="O7600" s="158"/>
      <c r="P7600" s="265">
        <f t="shared" si="1664"/>
        <v>297750.622061342</v>
      </c>
      <c r="Q7600" s="265">
        <f t="shared" si="1665"/>
        <v>535214.66259293957</v>
      </c>
      <c r="R7600" s="266">
        <f t="shared" si="1666"/>
        <v>832965.28465428157</v>
      </c>
    </row>
    <row r="7601" spans="1:18" x14ac:dyDescent="0.25">
      <c r="A7601" s="81">
        <v>7570</v>
      </c>
      <c r="B7601" s="93">
        <f t="shared" si="1655"/>
        <v>4.6015440625686231E-63</v>
      </c>
      <c r="C7601" s="178">
        <f t="shared" si="1656"/>
        <v>4.5911637716562839E-63</v>
      </c>
      <c r="D7601" s="165">
        <f t="shared" si="1657"/>
        <v>2.2558277767625785E-3</v>
      </c>
      <c r="E7601" s="166">
        <f t="shared" si="1667"/>
        <v>24.291375447755232</v>
      </c>
      <c r="F7601" s="167">
        <f t="shared" si="1668"/>
        <v>17.078872097868693</v>
      </c>
      <c r="G7601" s="167">
        <f t="shared" si="1658"/>
        <v>593525.35922478512</v>
      </c>
      <c r="H7601" s="167">
        <f t="shared" si="1659"/>
        <v>271299.98899881309</v>
      </c>
      <c r="I7601" s="168">
        <f t="shared" si="1660"/>
        <v>864825.34822359821</v>
      </c>
      <c r="J7601" s="168">
        <f t="shared" si="1662"/>
        <v>781407.9045794711</v>
      </c>
      <c r="K7601" s="94"/>
      <c r="L7601" s="265">
        <f t="shared" si="1661"/>
        <v>329560.60476900858</v>
      </c>
      <c r="M7601" s="265">
        <f>$G7601*NonHospFrac+theModel!$H7601*NonHospFrac</f>
        <v>535264.74345458951</v>
      </c>
      <c r="N7601" s="266">
        <f t="shared" si="1663"/>
        <v>864825.34822359809</v>
      </c>
      <c r="O7601" s="158"/>
      <c r="P7601" s="265">
        <f t="shared" si="1664"/>
        <v>297772.56429111335</v>
      </c>
      <c r="Q7601" s="265">
        <f t="shared" si="1665"/>
        <v>535263.18320397043</v>
      </c>
      <c r="R7601" s="266">
        <f t="shared" si="1666"/>
        <v>833035.74749508384</v>
      </c>
    </row>
    <row r="7602" spans="1:18" x14ac:dyDescent="0.25">
      <c r="A7602" s="81">
        <v>7571</v>
      </c>
      <c r="B7602" s="93">
        <f t="shared" si="1655"/>
        <v>4.5155851061546384E-63</v>
      </c>
      <c r="C7602" s="178">
        <f t="shared" si="1656"/>
        <v>4.5053987238438395E-63</v>
      </c>
      <c r="D7602" s="165">
        <f t="shared" si="1657"/>
        <v>2.2558277767625785E-3</v>
      </c>
      <c r="E7602" s="166">
        <f t="shared" si="1667"/>
        <v>24.291375447755232</v>
      </c>
      <c r="F7602" s="167">
        <f t="shared" si="1668"/>
        <v>17.081127925645454</v>
      </c>
      <c r="G7602" s="167">
        <f t="shared" si="1658"/>
        <v>593603.75380399858</v>
      </c>
      <c r="H7602" s="167">
        <f t="shared" si="1659"/>
        <v>271299.98899881309</v>
      </c>
      <c r="I7602" s="168">
        <f t="shared" si="1660"/>
        <v>864903.74280281167</v>
      </c>
      <c r="J7602" s="168">
        <f t="shared" si="1662"/>
        <v>781465.48252635298</v>
      </c>
      <c r="K7602" s="94"/>
      <c r="L7602" s="265">
        <f t="shared" si="1661"/>
        <v>329590.47873719106</v>
      </c>
      <c r="M7602" s="265">
        <f>$G7602*NonHospFrac+theModel!$H7602*NonHospFrac</f>
        <v>535313.26406562061</v>
      </c>
      <c r="N7602" s="266">
        <f t="shared" si="1663"/>
        <v>864903.74280281167</v>
      </c>
      <c r="O7602" s="158"/>
      <c r="P7602" s="265">
        <f t="shared" si="1664"/>
        <v>297794.50562647631</v>
      </c>
      <c r="Q7602" s="265">
        <f t="shared" si="1665"/>
        <v>535311.70381500153</v>
      </c>
      <c r="R7602" s="266">
        <f t="shared" si="1666"/>
        <v>833106.2094414779</v>
      </c>
    </row>
    <row r="7603" spans="1:18" x14ac:dyDescent="0.25">
      <c r="A7603" s="81">
        <v>7572</v>
      </c>
      <c r="B7603" s="93">
        <f t="shared" si="1655"/>
        <v>4.4312319025243515E-63</v>
      </c>
      <c r="C7603" s="178">
        <f t="shared" si="1656"/>
        <v>4.4212358065133606E-63</v>
      </c>
      <c r="D7603" s="165">
        <f t="shared" si="1657"/>
        <v>2.2558277767625785E-3</v>
      </c>
      <c r="E7603" s="166">
        <f t="shared" si="1667"/>
        <v>24.291375447755232</v>
      </c>
      <c r="F7603" s="167">
        <f t="shared" si="1668"/>
        <v>17.083383753422215</v>
      </c>
      <c r="G7603" s="167">
        <f t="shared" si="1658"/>
        <v>593682.14838321193</v>
      </c>
      <c r="H7603" s="167">
        <f t="shared" si="1659"/>
        <v>271299.98899881309</v>
      </c>
      <c r="I7603" s="168">
        <f t="shared" si="1660"/>
        <v>864982.13738202502</v>
      </c>
      <c r="J7603" s="168">
        <f t="shared" si="1662"/>
        <v>781523.05812624434</v>
      </c>
      <c r="K7603" s="94"/>
      <c r="L7603" s="265">
        <f t="shared" si="1661"/>
        <v>329620.35270537343</v>
      </c>
      <c r="M7603" s="265">
        <f>$G7603*NonHospFrac+theModel!$H7603*NonHospFrac</f>
        <v>535361.78467665159</v>
      </c>
      <c r="N7603" s="266">
        <f t="shared" si="1663"/>
        <v>864982.13738202502</v>
      </c>
      <c r="O7603" s="158"/>
      <c r="P7603" s="265">
        <f t="shared" si="1664"/>
        <v>297816.44606746716</v>
      </c>
      <c r="Q7603" s="265">
        <f t="shared" si="1665"/>
        <v>535360.22442603251</v>
      </c>
      <c r="R7603" s="266">
        <f t="shared" si="1666"/>
        <v>833176.67049349961</v>
      </c>
    </row>
    <row r="7604" spans="1:18" x14ac:dyDescent="0.25">
      <c r="A7604" s="81">
        <v>7573</v>
      </c>
      <c r="B7604" s="93">
        <f t="shared" si="1655"/>
        <v>4.3484544554782982E-63</v>
      </c>
      <c r="C7604" s="178">
        <f t="shared" si="1656"/>
        <v>4.338645091131643E-63</v>
      </c>
      <c r="D7604" s="165">
        <f t="shared" si="1657"/>
        <v>2.2558277767625785E-3</v>
      </c>
      <c r="E7604" s="166">
        <f t="shared" si="1667"/>
        <v>24.291375447755232</v>
      </c>
      <c r="F7604" s="167">
        <f t="shared" si="1668"/>
        <v>17.085639581198976</v>
      </c>
      <c r="G7604" s="167">
        <f t="shared" si="1658"/>
        <v>593760.54296242527</v>
      </c>
      <c r="H7604" s="167">
        <f t="shared" si="1659"/>
        <v>271299.98899881309</v>
      </c>
      <c r="I7604" s="168">
        <f t="shared" si="1660"/>
        <v>865060.53196123836</v>
      </c>
      <c r="J7604" s="168">
        <f t="shared" si="1662"/>
        <v>781580.63137924089</v>
      </c>
      <c r="K7604" s="94"/>
      <c r="L7604" s="265">
        <f t="shared" si="1661"/>
        <v>329650.22667355585</v>
      </c>
      <c r="M7604" s="265">
        <f>$G7604*NonHospFrac+theModel!$H7604*NonHospFrac</f>
        <v>535410.30528768245</v>
      </c>
      <c r="N7604" s="266">
        <f t="shared" si="1663"/>
        <v>865060.53196123824</v>
      </c>
      <c r="O7604" s="158"/>
      <c r="P7604" s="265">
        <f t="shared" si="1664"/>
        <v>297838.3856141225</v>
      </c>
      <c r="Q7604" s="265">
        <f t="shared" si="1665"/>
        <v>535408.74503706337</v>
      </c>
      <c r="R7604" s="266">
        <f t="shared" si="1666"/>
        <v>833247.13065118587</v>
      </c>
    </row>
    <row r="7605" spans="1:18" x14ac:dyDescent="0.25">
      <c r="A7605" s="81">
        <v>7574</v>
      </c>
      <c r="B7605" s="93">
        <f t="shared" si="1655"/>
        <v>4.2672233291597968E-63</v>
      </c>
      <c r="C7605" s="178">
        <f t="shared" si="1656"/>
        <v>4.2575972082442289E-63</v>
      </c>
      <c r="D7605" s="165">
        <f t="shared" si="1657"/>
        <v>2.2558277767625785E-3</v>
      </c>
      <c r="E7605" s="166">
        <f t="shared" si="1667"/>
        <v>24.291375447755232</v>
      </c>
      <c r="F7605" s="167">
        <f t="shared" si="1668"/>
        <v>17.087895408975736</v>
      </c>
      <c r="G7605" s="167">
        <f t="shared" si="1658"/>
        <v>593838.9375416385</v>
      </c>
      <c r="H7605" s="167">
        <f t="shared" si="1659"/>
        <v>271299.98899881309</v>
      </c>
      <c r="I7605" s="168">
        <f t="shared" si="1660"/>
        <v>865138.92654045159</v>
      </c>
      <c r="J7605" s="168">
        <f t="shared" si="1662"/>
        <v>781638.20228543819</v>
      </c>
      <c r="K7605" s="94"/>
      <c r="L7605" s="265">
        <f t="shared" si="1661"/>
        <v>329680.10064173816</v>
      </c>
      <c r="M7605" s="265">
        <f>$G7605*NonHospFrac+theModel!$H7605*NonHospFrac</f>
        <v>535458.82589871332</v>
      </c>
      <c r="N7605" s="266">
        <f t="shared" si="1663"/>
        <v>865138.92654045147</v>
      </c>
      <c r="O7605" s="158"/>
      <c r="P7605" s="265">
        <f t="shared" si="1664"/>
        <v>297860.32426647865</v>
      </c>
      <c r="Q7605" s="265">
        <f t="shared" si="1665"/>
        <v>535457.26564809424</v>
      </c>
      <c r="R7605" s="266">
        <f t="shared" si="1666"/>
        <v>833317.58991457289</v>
      </c>
    </row>
    <row r="7606" spans="1:18" x14ac:dyDescent="0.25">
      <c r="A7606" s="81">
        <v>7575</v>
      </c>
      <c r="B7606" s="93">
        <f t="shared" si="1655"/>
        <v>4.1875096375874874E-63</v>
      </c>
      <c r="C7606" s="178">
        <f t="shared" si="1656"/>
        <v>4.1780633370315563E-63</v>
      </c>
      <c r="D7606" s="165">
        <f t="shared" si="1657"/>
        <v>2.2558277767625785E-3</v>
      </c>
      <c r="E7606" s="166">
        <f t="shared" si="1667"/>
        <v>24.291375447755232</v>
      </c>
      <c r="F7606" s="167">
        <f t="shared" si="1668"/>
        <v>17.090151236752497</v>
      </c>
      <c r="G7606" s="167">
        <f t="shared" si="1658"/>
        <v>593917.33212085196</v>
      </c>
      <c r="H7606" s="167">
        <f t="shared" si="1659"/>
        <v>271299.98899881309</v>
      </c>
      <c r="I7606" s="168">
        <f t="shared" si="1660"/>
        <v>865217.32111966505</v>
      </c>
      <c r="J7606" s="168">
        <f t="shared" si="1662"/>
        <v>781695.77084493218</v>
      </c>
      <c r="K7606" s="94"/>
      <c r="L7606" s="265">
        <f t="shared" si="1661"/>
        <v>329709.97460992064</v>
      </c>
      <c r="M7606" s="265">
        <f>$G7606*NonHospFrac+theModel!$H7606*NonHospFrac</f>
        <v>535507.34650974441</v>
      </c>
      <c r="N7606" s="266">
        <f t="shared" si="1663"/>
        <v>865217.32111966505</v>
      </c>
      <c r="O7606" s="158"/>
      <c r="P7606" s="265">
        <f t="shared" si="1664"/>
        <v>297882.26202457229</v>
      </c>
      <c r="Q7606" s="265">
        <f t="shared" si="1665"/>
        <v>535505.78625912534</v>
      </c>
      <c r="R7606" s="266">
        <f t="shared" si="1666"/>
        <v>833388.04828369757</v>
      </c>
    </row>
    <row r="7607" spans="1:18" x14ac:dyDescent="0.25">
      <c r="A7607" s="81">
        <v>7576</v>
      </c>
      <c r="B7607" s="93">
        <f t="shared" si="1655"/>
        <v>4.1092850343834061E-63</v>
      </c>
      <c r="C7607" s="178">
        <f t="shared" si="1656"/>
        <v>4.1000151950602093E-63</v>
      </c>
      <c r="D7607" s="165">
        <f t="shared" si="1657"/>
        <v>2.2558277767625785E-3</v>
      </c>
      <c r="E7607" s="166">
        <f t="shared" si="1667"/>
        <v>24.291375447755232</v>
      </c>
      <c r="F7607" s="167">
        <f t="shared" si="1668"/>
        <v>17.092407064529258</v>
      </c>
      <c r="G7607" s="167">
        <f t="shared" si="1658"/>
        <v>593995.72670006531</v>
      </c>
      <c r="H7607" s="167">
        <f t="shared" si="1659"/>
        <v>271299.98899881309</v>
      </c>
      <c r="I7607" s="168">
        <f t="shared" si="1660"/>
        <v>865295.7156988784</v>
      </c>
      <c r="J7607" s="168">
        <f t="shared" si="1662"/>
        <v>781753.33705781831</v>
      </c>
      <c r="K7607" s="94"/>
      <c r="L7607" s="265">
        <f t="shared" si="1661"/>
        <v>329739.848578103</v>
      </c>
      <c r="M7607" s="265">
        <f>$G7607*NonHospFrac+theModel!$H7607*NonHospFrac</f>
        <v>535555.86712077528</v>
      </c>
      <c r="N7607" s="266">
        <f t="shared" si="1663"/>
        <v>865295.71569887828</v>
      </c>
      <c r="O7607" s="158"/>
      <c r="P7607" s="265">
        <f t="shared" si="1664"/>
        <v>297904.19888843963</v>
      </c>
      <c r="Q7607" s="265">
        <f t="shared" si="1665"/>
        <v>535554.3068701562</v>
      </c>
      <c r="R7607" s="266">
        <f t="shared" si="1666"/>
        <v>833458.50575859589</v>
      </c>
    </row>
    <row r="7608" spans="1:18" x14ac:dyDescent="0.25">
      <c r="A7608" s="81">
        <v>7577</v>
      </c>
      <c r="B7608" s="93">
        <f t="shared" si="1655"/>
        <v>4.0325217026929489E-63</v>
      </c>
      <c r="C7608" s="178">
        <f t="shared" si="1656"/>
        <v>4.0234250282256163E-63</v>
      </c>
      <c r="D7608" s="165">
        <f t="shared" si="1657"/>
        <v>2.2558277767625785E-3</v>
      </c>
      <c r="E7608" s="166">
        <f t="shared" si="1667"/>
        <v>24.291375447755232</v>
      </c>
      <c r="F7608" s="167">
        <f t="shared" si="1668"/>
        <v>17.094662892306019</v>
      </c>
      <c r="G7608" s="167">
        <f t="shared" si="1658"/>
        <v>594074.12127927865</v>
      </c>
      <c r="H7608" s="167">
        <f t="shared" si="1659"/>
        <v>271299.98899881309</v>
      </c>
      <c r="I7608" s="168">
        <f t="shared" si="1660"/>
        <v>865374.11027809174</v>
      </c>
      <c r="J7608" s="168">
        <f t="shared" si="1662"/>
        <v>781810.90092419228</v>
      </c>
      <c r="K7608" s="94"/>
      <c r="L7608" s="265">
        <f t="shared" si="1661"/>
        <v>329769.72254628543</v>
      </c>
      <c r="M7608" s="265">
        <f>$G7608*NonHospFrac+theModel!$H7608*NonHospFrac</f>
        <v>535604.38773180626</v>
      </c>
      <c r="N7608" s="266">
        <f t="shared" si="1663"/>
        <v>865374.11027809163</v>
      </c>
      <c r="O7608" s="158"/>
      <c r="P7608" s="265">
        <f t="shared" si="1664"/>
        <v>297926.13485811721</v>
      </c>
      <c r="Q7608" s="265">
        <f t="shared" si="1665"/>
        <v>535602.82748118718</v>
      </c>
      <c r="R7608" s="266">
        <f t="shared" si="1666"/>
        <v>833528.96233930439</v>
      </c>
    </row>
    <row r="7609" spans="1:18" x14ac:dyDescent="0.25">
      <c r="A7609" s="81">
        <v>7578</v>
      </c>
      <c r="B7609" s="93">
        <f t="shared" si="1655"/>
        <v>3.9571923452931334E-63</v>
      </c>
      <c r="C7609" s="178">
        <f t="shared" si="1656"/>
        <v>3.9482656008826287E-63</v>
      </c>
      <c r="D7609" s="165">
        <f t="shared" si="1657"/>
        <v>2.2558277767625785E-3</v>
      </c>
      <c r="E7609" s="166">
        <f t="shared" si="1667"/>
        <v>24.291375447755232</v>
      </c>
      <c r="F7609" s="167">
        <f t="shared" si="1668"/>
        <v>17.09691872008278</v>
      </c>
      <c r="G7609" s="167">
        <f t="shared" si="1658"/>
        <v>594152.515858492</v>
      </c>
      <c r="H7609" s="167">
        <f t="shared" si="1659"/>
        <v>271299.98899881309</v>
      </c>
      <c r="I7609" s="168">
        <f t="shared" si="1660"/>
        <v>865452.50485730509</v>
      </c>
      <c r="J7609" s="168">
        <f t="shared" si="1662"/>
        <v>781868.46244414966</v>
      </c>
      <c r="K7609" s="94"/>
      <c r="L7609" s="265">
        <f t="shared" si="1661"/>
        <v>329799.59651446785</v>
      </c>
      <c r="M7609" s="265">
        <f>$G7609*NonHospFrac+theModel!$H7609*NonHospFrac</f>
        <v>535652.90834283724</v>
      </c>
      <c r="N7609" s="266">
        <f t="shared" si="1663"/>
        <v>865452.50485730509</v>
      </c>
      <c r="O7609" s="158"/>
      <c r="P7609" s="265">
        <f t="shared" si="1664"/>
        <v>297948.06993364153</v>
      </c>
      <c r="Q7609" s="265">
        <f t="shared" si="1665"/>
        <v>535651.34809221816</v>
      </c>
      <c r="R7609" s="266">
        <f t="shared" si="1666"/>
        <v>833599.41802585963</v>
      </c>
    </row>
    <row r="7610" spans="1:18" x14ac:dyDescent="0.25">
      <c r="A7610" s="81">
        <v>7579</v>
      </c>
      <c r="B7610" s="93">
        <f t="shared" si="1655"/>
        <v>3.8832701748857453E-63</v>
      </c>
      <c r="C7610" s="178">
        <f t="shared" si="1656"/>
        <v>3.8745101861605641E-63</v>
      </c>
      <c r="D7610" s="165">
        <f t="shared" si="1657"/>
        <v>2.2558277767625785E-3</v>
      </c>
      <c r="E7610" s="166">
        <f t="shared" si="1667"/>
        <v>24.291375447755232</v>
      </c>
      <c r="F7610" s="167">
        <f t="shared" si="1668"/>
        <v>17.09917454785954</v>
      </c>
      <c r="G7610" s="167">
        <f t="shared" si="1658"/>
        <v>594230.91043770546</v>
      </c>
      <c r="H7610" s="167">
        <f t="shared" si="1659"/>
        <v>271299.98899881309</v>
      </c>
      <c r="I7610" s="168">
        <f t="shared" si="1660"/>
        <v>865530.89943651855</v>
      </c>
      <c r="J7610" s="168">
        <f t="shared" si="1662"/>
        <v>781926.02161778626</v>
      </c>
      <c r="K7610" s="94"/>
      <c r="L7610" s="265">
        <f t="shared" si="1661"/>
        <v>329829.47048265027</v>
      </c>
      <c r="M7610" s="265">
        <f>$G7610*NonHospFrac+theModel!$H7610*NonHospFrac</f>
        <v>535701.42895386822</v>
      </c>
      <c r="N7610" s="266">
        <f t="shared" si="1663"/>
        <v>865530.89943651855</v>
      </c>
      <c r="O7610" s="158"/>
      <c r="P7610" s="265">
        <f t="shared" si="1664"/>
        <v>297970.00411504897</v>
      </c>
      <c r="Q7610" s="265">
        <f t="shared" si="1665"/>
        <v>535699.86870324914</v>
      </c>
      <c r="R7610" s="266">
        <f t="shared" si="1666"/>
        <v>833669.87281829817</v>
      </c>
    </row>
    <row r="7611" spans="1:18" x14ac:dyDescent="0.25">
      <c r="A7611" s="81">
        <v>7580</v>
      </c>
      <c r="B7611" s="93">
        <f t="shared" si="1655"/>
        <v>3.8107289045711669E-63</v>
      </c>
      <c r="C7611" s="178">
        <f t="shared" si="1656"/>
        <v>3.8021325564585234E-63</v>
      </c>
      <c r="D7611" s="165">
        <f t="shared" si="1657"/>
        <v>2.2558277767625785E-3</v>
      </c>
      <c r="E7611" s="166">
        <f t="shared" si="1667"/>
        <v>24.291375447755232</v>
      </c>
      <c r="F7611" s="167">
        <f t="shared" si="1668"/>
        <v>17.101430375636301</v>
      </c>
      <c r="G7611" s="167">
        <f t="shared" si="1658"/>
        <v>594309.30501691881</v>
      </c>
      <c r="H7611" s="167">
        <f t="shared" si="1659"/>
        <v>271299.98899881309</v>
      </c>
      <c r="I7611" s="168">
        <f t="shared" si="1660"/>
        <v>865609.2940157319</v>
      </c>
      <c r="J7611" s="168">
        <f t="shared" si="1662"/>
        <v>781983.57844519755</v>
      </c>
      <c r="K7611" s="94"/>
      <c r="L7611" s="265">
        <f t="shared" si="1661"/>
        <v>329859.34445083269</v>
      </c>
      <c r="M7611" s="265">
        <f>$G7611*NonHospFrac+theModel!$H7611*NonHospFrac</f>
        <v>535749.9495648992</v>
      </c>
      <c r="N7611" s="266">
        <f t="shared" si="1663"/>
        <v>865609.2940157319</v>
      </c>
      <c r="O7611" s="158"/>
      <c r="P7611" s="265">
        <f t="shared" si="1664"/>
        <v>297991.93740237597</v>
      </c>
      <c r="Q7611" s="265">
        <f t="shared" si="1665"/>
        <v>535748.38931428012</v>
      </c>
      <c r="R7611" s="266">
        <f t="shared" si="1666"/>
        <v>833740.3267166561</v>
      </c>
    </row>
    <row r="7612" spans="1:18" x14ac:dyDescent="0.25">
      <c r="A7612" s="81">
        <v>7581</v>
      </c>
      <c r="B7612" s="93">
        <f t="shared" si="1655"/>
        <v>3.7395427385019002E-63</v>
      </c>
      <c r="C7612" s="178">
        <f t="shared" si="1656"/>
        <v>3.731106974119997E-63</v>
      </c>
      <c r="D7612" s="165">
        <f t="shared" si="1657"/>
        <v>2.2558277767625785E-3</v>
      </c>
      <c r="E7612" s="166">
        <f t="shared" si="1667"/>
        <v>24.291375447755232</v>
      </c>
      <c r="F7612" s="167">
        <f t="shared" si="1668"/>
        <v>17.103686203413062</v>
      </c>
      <c r="G7612" s="167">
        <f t="shared" si="1658"/>
        <v>594387.69959613215</v>
      </c>
      <c r="H7612" s="167">
        <f t="shared" si="1659"/>
        <v>271299.98899881309</v>
      </c>
      <c r="I7612" s="168">
        <f t="shared" si="1660"/>
        <v>865687.68859494524</v>
      </c>
      <c r="J7612" s="168">
        <f t="shared" si="1662"/>
        <v>782041.13292647933</v>
      </c>
      <c r="K7612" s="94"/>
      <c r="L7612" s="265">
        <f t="shared" si="1661"/>
        <v>329889.21841901506</v>
      </c>
      <c r="M7612" s="265">
        <f>$G7612*NonHospFrac+theModel!$H7612*NonHospFrac</f>
        <v>535798.47017593018</v>
      </c>
      <c r="N7612" s="266">
        <f t="shared" si="1663"/>
        <v>865687.68859494524</v>
      </c>
      <c r="O7612" s="158"/>
      <c r="P7612" s="265">
        <f t="shared" si="1664"/>
        <v>298013.86979565897</v>
      </c>
      <c r="Q7612" s="265">
        <f t="shared" si="1665"/>
        <v>535796.90992531111</v>
      </c>
      <c r="R7612" s="266">
        <f t="shared" si="1666"/>
        <v>833810.77972097008</v>
      </c>
    </row>
    <row r="7613" spans="1:18" x14ac:dyDescent="0.25">
      <c r="A7613" s="81">
        <v>7582</v>
      </c>
      <c r="B7613" s="93">
        <f t="shared" si="1655"/>
        <v>3.6696863627078659E-63</v>
      </c>
      <c r="C7613" s="178">
        <f t="shared" si="1656"/>
        <v>3.6614081822788627E-63</v>
      </c>
      <c r="D7613" s="165">
        <f t="shared" si="1657"/>
        <v>2.2558277767625785E-3</v>
      </c>
      <c r="E7613" s="166">
        <f t="shared" si="1667"/>
        <v>24.291375447755232</v>
      </c>
      <c r="F7613" s="167">
        <f t="shared" si="1668"/>
        <v>17.105942031189823</v>
      </c>
      <c r="G7613" s="167">
        <f t="shared" si="1658"/>
        <v>594466.09417534538</v>
      </c>
      <c r="H7613" s="167">
        <f t="shared" si="1659"/>
        <v>271299.98899881309</v>
      </c>
      <c r="I7613" s="168">
        <f t="shared" si="1660"/>
        <v>865766.08317415847</v>
      </c>
      <c r="J7613" s="168">
        <f t="shared" si="1662"/>
        <v>782098.68506172707</v>
      </c>
      <c r="K7613" s="94"/>
      <c r="L7613" s="265">
        <f t="shared" si="1661"/>
        <v>329919.09238719742</v>
      </c>
      <c r="M7613" s="265">
        <f>$G7613*NonHospFrac+theModel!$H7613*NonHospFrac</f>
        <v>535846.99078696105</v>
      </c>
      <c r="N7613" s="266">
        <f t="shared" si="1663"/>
        <v>865766.08317415847</v>
      </c>
      <c r="O7613" s="158"/>
      <c r="P7613" s="265">
        <f t="shared" si="1664"/>
        <v>298035.80129493447</v>
      </c>
      <c r="Q7613" s="265">
        <f t="shared" si="1665"/>
        <v>535845.43053634197</v>
      </c>
      <c r="R7613" s="266">
        <f t="shared" si="1666"/>
        <v>833881.23183127644</v>
      </c>
    </row>
    <row r="7614" spans="1:18" x14ac:dyDescent="0.25">
      <c r="A7614" s="81">
        <v>7583</v>
      </c>
      <c r="B7614" s="93">
        <f t="shared" si="1655"/>
        <v>3.6011349360964152E-63</v>
      </c>
      <c r="C7614" s="178">
        <f t="shared" si="1656"/>
        <v>3.5930113958796989E-63</v>
      </c>
      <c r="D7614" s="165">
        <f t="shared" si="1657"/>
        <v>2.2558277767625785E-3</v>
      </c>
      <c r="E7614" s="166">
        <f t="shared" si="1667"/>
        <v>24.291375447755232</v>
      </c>
      <c r="F7614" s="167">
        <f t="shared" si="1668"/>
        <v>17.108197858966584</v>
      </c>
      <c r="G7614" s="167">
        <f t="shared" si="1658"/>
        <v>594544.48875455884</v>
      </c>
      <c r="H7614" s="167">
        <f t="shared" si="1659"/>
        <v>271299.98899881309</v>
      </c>
      <c r="I7614" s="168">
        <f t="shared" si="1660"/>
        <v>865844.47775337193</v>
      </c>
      <c r="J7614" s="168">
        <f t="shared" si="1662"/>
        <v>782156.23485103657</v>
      </c>
      <c r="K7614" s="94"/>
      <c r="L7614" s="265">
        <f t="shared" si="1661"/>
        <v>329948.96635537985</v>
      </c>
      <c r="M7614" s="265">
        <f>$G7614*NonHospFrac+theModel!$H7614*NonHospFrac</f>
        <v>535895.51139799203</v>
      </c>
      <c r="N7614" s="266">
        <f t="shared" si="1663"/>
        <v>865844.47775337193</v>
      </c>
      <c r="O7614" s="158"/>
      <c r="P7614" s="265">
        <f t="shared" si="1664"/>
        <v>298057.7319002389</v>
      </c>
      <c r="Q7614" s="265">
        <f t="shared" si="1665"/>
        <v>535893.95114737295</v>
      </c>
      <c r="R7614" s="266">
        <f t="shared" si="1666"/>
        <v>833951.68304761185</v>
      </c>
    </row>
    <row r="7615" spans="1:18" x14ac:dyDescent="0.25">
      <c r="A7615" s="81">
        <v>7584</v>
      </c>
      <c r="B7615" s="93">
        <f t="shared" si="1655"/>
        <v>3.5338640816170903E-63</v>
      </c>
      <c r="C7615" s="178">
        <f t="shared" si="1656"/>
        <v>3.5258922928624751E-63</v>
      </c>
      <c r="D7615" s="165">
        <f t="shared" si="1657"/>
        <v>2.2558277767625785E-3</v>
      </c>
      <c r="E7615" s="166">
        <f t="shared" si="1667"/>
        <v>24.291375447755232</v>
      </c>
      <c r="F7615" s="167">
        <f t="shared" si="1668"/>
        <v>17.110453686743345</v>
      </c>
      <c r="G7615" s="167">
        <f t="shared" si="1658"/>
        <v>594622.88333377219</v>
      </c>
      <c r="H7615" s="167">
        <f t="shared" si="1659"/>
        <v>271299.98899881309</v>
      </c>
      <c r="I7615" s="168">
        <f t="shared" si="1660"/>
        <v>865922.87233258528</v>
      </c>
      <c r="J7615" s="168">
        <f t="shared" si="1662"/>
        <v>782213.7822945033</v>
      </c>
      <c r="K7615" s="94"/>
      <c r="L7615" s="265">
        <f t="shared" si="1661"/>
        <v>329978.84032356227</v>
      </c>
      <c r="M7615" s="265">
        <f>$G7615*NonHospFrac+theModel!$H7615*NonHospFrac</f>
        <v>535944.03200902301</v>
      </c>
      <c r="N7615" s="266">
        <f t="shared" si="1663"/>
        <v>865922.87233258528</v>
      </c>
      <c r="O7615" s="158"/>
      <c r="P7615" s="265">
        <f t="shared" si="1664"/>
        <v>298079.6616116087</v>
      </c>
      <c r="Q7615" s="265">
        <f t="shared" si="1665"/>
        <v>535942.47175840393</v>
      </c>
      <c r="R7615" s="266">
        <f t="shared" si="1666"/>
        <v>834022.13337001263</v>
      </c>
    </row>
    <row r="7616" spans="1:18" x14ac:dyDescent="0.25">
      <c r="A7616" s="81">
        <v>7585</v>
      </c>
      <c r="B7616" s="93">
        <f t="shared" si="1655"/>
        <v>3.4678498775947444E-63</v>
      </c>
      <c r="C7616" s="178">
        <f t="shared" si="1656"/>
        <v>3.4600270055152234E-63</v>
      </c>
      <c r="D7616" s="165">
        <f t="shared" si="1657"/>
        <v>2.2558277767625785E-3</v>
      </c>
      <c r="E7616" s="166">
        <f t="shared" si="1667"/>
        <v>24.291375447755232</v>
      </c>
      <c r="F7616" s="167">
        <f t="shared" si="1668"/>
        <v>17.112709514520105</v>
      </c>
      <c r="G7616" s="167">
        <f t="shared" si="1658"/>
        <v>594701.27791298553</v>
      </c>
      <c r="H7616" s="167">
        <f t="shared" si="1659"/>
        <v>271299.98899881309</v>
      </c>
      <c r="I7616" s="168">
        <f t="shared" si="1660"/>
        <v>866001.26691179862</v>
      </c>
      <c r="J7616" s="168">
        <f t="shared" si="1662"/>
        <v>782271.32739222294</v>
      </c>
      <c r="K7616" s="94"/>
      <c r="L7616" s="265">
        <f t="shared" si="1661"/>
        <v>330008.71429174463</v>
      </c>
      <c r="M7616" s="265">
        <f>$G7616*NonHospFrac+theModel!$H7616*NonHospFrac</f>
        <v>535992.55262005399</v>
      </c>
      <c r="N7616" s="266">
        <f t="shared" si="1663"/>
        <v>866001.26691179862</v>
      </c>
      <c r="O7616" s="158"/>
      <c r="P7616" s="265">
        <f t="shared" si="1664"/>
        <v>298101.59042908024</v>
      </c>
      <c r="Q7616" s="265">
        <f t="shared" si="1665"/>
        <v>535990.99236943491</v>
      </c>
      <c r="R7616" s="266">
        <f t="shared" si="1666"/>
        <v>834092.58279851521</v>
      </c>
    </row>
    <row r="7617" spans="1:18" x14ac:dyDescent="0.25">
      <c r="A7617" s="81">
        <v>7586</v>
      </c>
      <c r="B7617" s="93">
        <f t="shared" si="1655"/>
        <v>3.4030688492213117E-63</v>
      </c>
      <c r="C7617" s="178">
        <f t="shared" si="1656"/>
        <v>3.3953921119850027E-63</v>
      </c>
      <c r="D7617" s="165">
        <f t="shared" si="1657"/>
        <v>2.2558277767625785E-3</v>
      </c>
      <c r="E7617" s="166">
        <f t="shared" si="1667"/>
        <v>24.291375447755232</v>
      </c>
      <c r="F7617" s="167">
        <f t="shared" si="1668"/>
        <v>17.114965342296866</v>
      </c>
      <c r="G7617" s="167">
        <f t="shared" si="1658"/>
        <v>594779.67249219888</v>
      </c>
      <c r="H7617" s="167">
        <f t="shared" si="1659"/>
        <v>271299.98899881309</v>
      </c>
      <c r="I7617" s="168">
        <f t="shared" si="1660"/>
        <v>866079.66149101197</v>
      </c>
      <c r="J7617" s="168">
        <f t="shared" si="1662"/>
        <v>782328.87014429108</v>
      </c>
      <c r="K7617" s="94"/>
      <c r="L7617" s="265">
        <f t="shared" si="1661"/>
        <v>330038.58825992706</v>
      </c>
      <c r="M7617" s="265">
        <f>$G7617*NonHospFrac+theModel!$H7617*NonHospFrac</f>
        <v>536041.07323108485</v>
      </c>
      <c r="N7617" s="266">
        <f t="shared" si="1663"/>
        <v>866079.66149101197</v>
      </c>
      <c r="O7617" s="158"/>
      <c r="P7617" s="265">
        <f t="shared" si="1664"/>
        <v>298123.51835269004</v>
      </c>
      <c r="Q7617" s="265">
        <f t="shared" si="1665"/>
        <v>536039.51298046578</v>
      </c>
      <c r="R7617" s="266">
        <f t="shared" si="1666"/>
        <v>834163.03133315581</v>
      </c>
    </row>
    <row r="7618" spans="1:18" x14ac:dyDescent="0.25">
      <c r="A7618" s="81">
        <v>7587</v>
      </c>
      <c r="B7618" s="93">
        <f t="shared" si="1655"/>
        <v>3.3394979602097049E-63</v>
      </c>
      <c r="C7618" s="178">
        <f t="shared" si="1656"/>
        <v>3.3319646279506216E-63</v>
      </c>
      <c r="D7618" s="165">
        <f t="shared" si="1657"/>
        <v>2.2558277767625785E-3</v>
      </c>
      <c r="E7618" s="166">
        <f t="shared" si="1667"/>
        <v>24.291375447755232</v>
      </c>
      <c r="F7618" s="167">
        <f t="shared" si="1668"/>
        <v>17.117221170073627</v>
      </c>
      <c r="G7618" s="167">
        <f t="shared" si="1658"/>
        <v>594858.06707141222</v>
      </c>
      <c r="H7618" s="167">
        <f t="shared" si="1659"/>
        <v>271299.98899881309</v>
      </c>
      <c r="I7618" s="168">
        <f t="shared" si="1660"/>
        <v>866158.05607022531</v>
      </c>
      <c r="J7618" s="168">
        <f t="shared" si="1662"/>
        <v>782386.41055080341</v>
      </c>
      <c r="K7618" s="94"/>
      <c r="L7618" s="265">
        <f t="shared" si="1661"/>
        <v>330068.46222810948</v>
      </c>
      <c r="M7618" s="265">
        <f>$G7618*NonHospFrac+theModel!$H7618*NonHospFrac</f>
        <v>536089.59384211584</v>
      </c>
      <c r="N7618" s="266">
        <f t="shared" si="1663"/>
        <v>866158.05607022531</v>
      </c>
      <c r="O7618" s="158"/>
      <c r="P7618" s="265">
        <f t="shared" si="1664"/>
        <v>298145.44538247451</v>
      </c>
      <c r="Q7618" s="265">
        <f t="shared" si="1665"/>
        <v>536088.03359149676</v>
      </c>
      <c r="R7618" s="266">
        <f t="shared" si="1666"/>
        <v>834233.47897397121</v>
      </c>
    </row>
    <row r="7619" spans="1:18" x14ac:dyDescent="0.25">
      <c r="A7619" s="81">
        <v>7588</v>
      </c>
      <c r="B7619" s="93">
        <f t="shared" si="1655"/>
        <v>3.2771146046004906E-63</v>
      </c>
      <c r="C7619" s="178">
        <f t="shared" si="1656"/>
        <v>3.2697219984477983E-63</v>
      </c>
      <c r="D7619" s="165">
        <f t="shared" si="1657"/>
        <v>2.2558277767625785E-3</v>
      </c>
      <c r="E7619" s="166">
        <f t="shared" si="1667"/>
        <v>24.291375447755232</v>
      </c>
      <c r="F7619" s="167">
        <f t="shared" si="1668"/>
        <v>17.119476997850388</v>
      </c>
      <c r="G7619" s="167">
        <f t="shared" si="1658"/>
        <v>594936.46165062569</v>
      </c>
      <c r="H7619" s="167">
        <f t="shared" si="1659"/>
        <v>271299.98899881309</v>
      </c>
      <c r="I7619" s="168">
        <f t="shared" si="1660"/>
        <v>866236.45064943878</v>
      </c>
      <c r="J7619" s="168">
        <f t="shared" si="1662"/>
        <v>782443.94861185562</v>
      </c>
      <c r="K7619" s="94"/>
      <c r="L7619" s="265">
        <f t="shared" si="1661"/>
        <v>330098.3361962919</v>
      </c>
      <c r="M7619" s="265">
        <f>$G7619*NonHospFrac+theModel!$H7619*NonHospFrac</f>
        <v>536138.11445314682</v>
      </c>
      <c r="N7619" s="266">
        <f t="shared" si="1663"/>
        <v>866236.45064943866</v>
      </c>
      <c r="O7619" s="158"/>
      <c r="P7619" s="265">
        <f t="shared" si="1664"/>
        <v>298167.37151847011</v>
      </c>
      <c r="Q7619" s="265">
        <f t="shared" si="1665"/>
        <v>536136.55420252774</v>
      </c>
      <c r="R7619" s="266">
        <f t="shared" si="1666"/>
        <v>834303.92572099785</v>
      </c>
    </row>
    <row r="7620" spans="1:18" x14ac:dyDescent="0.25">
      <c r="A7620" s="81">
        <v>7589</v>
      </c>
      <c r="B7620" s="93">
        <f t="shared" si="1655"/>
        <v>3.2158965987246927E-63</v>
      </c>
      <c r="C7620" s="178">
        <f t="shared" si="1656"/>
        <v>3.2086420898500934E-63</v>
      </c>
      <c r="D7620" s="165">
        <f t="shared" si="1657"/>
        <v>2.2558277767625785E-3</v>
      </c>
      <c r="E7620" s="166">
        <f t="shared" si="1667"/>
        <v>24.291375447755232</v>
      </c>
      <c r="F7620" s="167">
        <f t="shared" si="1668"/>
        <v>17.121732825627149</v>
      </c>
      <c r="G7620" s="167">
        <f t="shared" si="1658"/>
        <v>595014.85622983903</v>
      </c>
      <c r="H7620" s="167">
        <f t="shared" si="1659"/>
        <v>271299.98899881309</v>
      </c>
      <c r="I7620" s="168">
        <f t="shared" si="1660"/>
        <v>866314.84522865212</v>
      </c>
      <c r="J7620" s="168">
        <f t="shared" si="1662"/>
        <v>782501.48432754306</v>
      </c>
      <c r="K7620" s="94"/>
      <c r="L7620" s="265">
        <f t="shared" si="1661"/>
        <v>330128.21016447432</v>
      </c>
      <c r="M7620" s="265">
        <f>$G7620*NonHospFrac+theModel!$H7620*NonHospFrac</f>
        <v>536186.6350641778</v>
      </c>
      <c r="N7620" s="266">
        <f t="shared" si="1663"/>
        <v>866314.84522865212</v>
      </c>
      <c r="O7620" s="158"/>
      <c r="P7620" s="265">
        <f t="shared" si="1664"/>
        <v>298189.29676071322</v>
      </c>
      <c r="Q7620" s="265">
        <f t="shared" si="1665"/>
        <v>536185.07481355872</v>
      </c>
      <c r="R7620" s="266">
        <f t="shared" si="1666"/>
        <v>834374.37157427194</v>
      </c>
    </row>
    <row r="7621" spans="1:18" x14ac:dyDescent="0.25">
      <c r="A7621" s="81">
        <v>7590</v>
      </c>
      <c r="B7621" s="93">
        <f t="shared" si="1655"/>
        <v>3.1558221733138115E-63</v>
      </c>
      <c r="C7621" s="178">
        <f t="shared" si="1656"/>
        <v>3.1487031819967267E-63</v>
      </c>
      <c r="D7621" s="165">
        <f t="shared" si="1657"/>
        <v>2.2558277767625785E-3</v>
      </c>
      <c r="E7621" s="166">
        <f t="shared" si="1667"/>
        <v>24.291375447755232</v>
      </c>
      <c r="F7621" s="167">
        <f t="shared" si="1668"/>
        <v>17.123988653403909</v>
      </c>
      <c r="G7621" s="167">
        <f t="shared" si="1658"/>
        <v>595093.25080905238</v>
      </c>
      <c r="H7621" s="167">
        <f t="shared" si="1659"/>
        <v>271299.98899881309</v>
      </c>
      <c r="I7621" s="168">
        <f t="shared" si="1660"/>
        <v>866393.23980786547</v>
      </c>
      <c r="J7621" s="168">
        <f t="shared" si="1662"/>
        <v>782559.01769796142</v>
      </c>
      <c r="K7621" s="94"/>
      <c r="L7621" s="265">
        <f t="shared" si="1661"/>
        <v>330158.08413265669</v>
      </c>
      <c r="M7621" s="265">
        <f>$G7621*NonHospFrac+theModel!$H7621*NonHospFrac</f>
        <v>536235.15567520878</v>
      </c>
      <c r="N7621" s="266">
        <f t="shared" si="1663"/>
        <v>866393.23980786547</v>
      </c>
      <c r="O7621" s="158"/>
      <c r="P7621" s="265">
        <f t="shared" si="1664"/>
        <v>298211.22110924026</v>
      </c>
      <c r="Q7621" s="265">
        <f t="shared" si="1665"/>
        <v>536233.5954245897</v>
      </c>
      <c r="R7621" s="266">
        <f t="shared" si="1666"/>
        <v>834444.81653383002</v>
      </c>
    </row>
    <row r="7622" spans="1:18" x14ac:dyDescent="0.25">
      <c r="A7622" s="81">
        <v>7591</v>
      </c>
      <c r="B7622" s="93">
        <f t="shared" si="1655"/>
        <v>3.096869965759649E-63</v>
      </c>
      <c r="C7622" s="178">
        <f t="shared" si="1656"/>
        <v>3.0898839604698663E-63</v>
      </c>
      <c r="D7622" s="165">
        <f t="shared" si="1657"/>
        <v>2.2558277767625785E-3</v>
      </c>
      <c r="E7622" s="166">
        <f t="shared" si="1667"/>
        <v>24.291375447755232</v>
      </c>
      <c r="F7622" s="167">
        <f t="shared" si="1668"/>
        <v>17.12624448118067</v>
      </c>
      <c r="G7622" s="167">
        <f t="shared" si="1658"/>
        <v>595171.64538826572</v>
      </c>
      <c r="H7622" s="167">
        <f t="shared" si="1659"/>
        <v>271299.98899881309</v>
      </c>
      <c r="I7622" s="168">
        <f t="shared" si="1660"/>
        <v>866471.63438707881</v>
      </c>
      <c r="J7622" s="168">
        <f t="shared" si="1662"/>
        <v>782616.54872320639</v>
      </c>
      <c r="K7622" s="94"/>
      <c r="L7622" s="265">
        <f t="shared" si="1661"/>
        <v>330187.95810083905</v>
      </c>
      <c r="M7622" s="265">
        <f>$G7622*NonHospFrac+theModel!$H7622*NonHospFrac</f>
        <v>536283.67628623964</v>
      </c>
      <c r="N7622" s="266">
        <f t="shared" si="1663"/>
        <v>866471.63438707869</v>
      </c>
      <c r="O7622" s="158"/>
      <c r="P7622" s="265">
        <f t="shared" si="1664"/>
        <v>298233.14456408768</v>
      </c>
      <c r="Q7622" s="265">
        <f t="shared" si="1665"/>
        <v>536282.11603562057</v>
      </c>
      <c r="R7622" s="266">
        <f t="shared" si="1666"/>
        <v>834515.26059970818</v>
      </c>
    </row>
    <row r="7623" spans="1:18" x14ac:dyDescent="0.25">
      <c r="A7623" s="81">
        <v>7592</v>
      </c>
      <c r="B7623" s="93">
        <f t="shared" si="1655"/>
        <v>3.0390190125172461E-63</v>
      </c>
      <c r="C7623" s="178">
        <f t="shared" si="1656"/>
        <v>3.0321635090146999E-63</v>
      </c>
      <c r="D7623" s="165">
        <f t="shared" si="1657"/>
        <v>2.2558277767625785E-3</v>
      </c>
      <c r="E7623" s="166">
        <f t="shared" si="1667"/>
        <v>24.291375447755232</v>
      </c>
      <c r="F7623" s="167">
        <f t="shared" si="1668"/>
        <v>17.128500308957431</v>
      </c>
      <c r="G7623" s="167">
        <f t="shared" si="1658"/>
        <v>595250.03996747907</v>
      </c>
      <c r="H7623" s="167">
        <f t="shared" si="1659"/>
        <v>271299.98899881309</v>
      </c>
      <c r="I7623" s="168">
        <f t="shared" si="1660"/>
        <v>866550.02896629216</v>
      </c>
      <c r="J7623" s="168">
        <f t="shared" si="1662"/>
        <v>782674.07740337355</v>
      </c>
      <c r="K7623" s="94"/>
      <c r="L7623" s="265">
        <f t="shared" si="1661"/>
        <v>330217.83206902148</v>
      </c>
      <c r="M7623" s="265">
        <f>$G7623*NonHospFrac+theModel!$H7623*NonHospFrac</f>
        <v>536332.19689727062</v>
      </c>
      <c r="N7623" s="266">
        <f t="shared" si="1663"/>
        <v>866550.02896629204</v>
      </c>
      <c r="O7623" s="158"/>
      <c r="P7623" s="265">
        <f t="shared" si="1664"/>
        <v>298255.06712529197</v>
      </c>
      <c r="Q7623" s="265">
        <f t="shared" si="1665"/>
        <v>536330.63664665155</v>
      </c>
      <c r="R7623" s="266">
        <f t="shared" si="1666"/>
        <v>834585.70377194346</v>
      </c>
    </row>
    <row r="7624" spans="1:18" x14ac:dyDescent="0.25">
      <c r="A7624" s="81">
        <v>7593</v>
      </c>
      <c r="B7624" s="93">
        <f t="shared" si="1655"/>
        <v>2.9822487416502927E-63</v>
      </c>
      <c r="C7624" s="178">
        <f t="shared" si="1656"/>
        <v>2.9755213021016626E-63</v>
      </c>
      <c r="D7624" s="165">
        <f t="shared" si="1657"/>
        <v>2.2558277767625785E-3</v>
      </c>
      <c r="E7624" s="166">
        <f t="shared" si="1667"/>
        <v>24.291375447755232</v>
      </c>
      <c r="F7624" s="167">
        <f t="shared" si="1668"/>
        <v>17.130756136734192</v>
      </c>
      <c r="G7624" s="167">
        <f t="shared" si="1658"/>
        <v>595328.43454669241</v>
      </c>
      <c r="H7624" s="167">
        <f t="shared" si="1659"/>
        <v>271299.98899881309</v>
      </c>
      <c r="I7624" s="168">
        <f t="shared" si="1660"/>
        <v>866628.4235455055</v>
      </c>
      <c r="J7624" s="168">
        <f t="shared" si="1662"/>
        <v>782731.60373855836</v>
      </c>
      <c r="K7624" s="94"/>
      <c r="L7624" s="265">
        <f t="shared" si="1661"/>
        <v>330247.7060372039</v>
      </c>
      <c r="M7624" s="265">
        <f>$G7624*NonHospFrac+theModel!$H7624*NonHospFrac</f>
        <v>536380.7175083016</v>
      </c>
      <c r="N7624" s="266">
        <f t="shared" si="1663"/>
        <v>866628.4235455055</v>
      </c>
      <c r="O7624" s="158"/>
      <c r="P7624" s="265">
        <f t="shared" si="1664"/>
        <v>298276.98879288952</v>
      </c>
      <c r="Q7624" s="265">
        <f t="shared" si="1665"/>
        <v>536379.15725768253</v>
      </c>
      <c r="R7624" s="266">
        <f t="shared" si="1666"/>
        <v>834656.14605057205</v>
      </c>
    </row>
    <row r="7625" spans="1:18" x14ac:dyDescent="0.25">
      <c r="A7625" s="81">
        <v>7594</v>
      </c>
      <c r="B7625" s="93">
        <f t="shared" si="1655"/>
        <v>2.9265389655156955E-63</v>
      </c>
      <c r="C7625" s="178">
        <f t="shared" si="1656"/>
        <v>2.9199371976275074E-63</v>
      </c>
      <c r="D7625" s="165">
        <f t="shared" si="1657"/>
        <v>2.2558277767625785E-3</v>
      </c>
      <c r="E7625" s="166">
        <f t="shared" si="1667"/>
        <v>24.291375447755232</v>
      </c>
      <c r="F7625" s="167">
        <f t="shared" si="1668"/>
        <v>17.133011964510953</v>
      </c>
      <c r="G7625" s="167">
        <f t="shared" si="1658"/>
        <v>595406.82912590576</v>
      </c>
      <c r="H7625" s="167">
        <f t="shared" si="1659"/>
        <v>271299.98899881309</v>
      </c>
      <c r="I7625" s="168">
        <f t="shared" si="1660"/>
        <v>866706.81812471885</v>
      </c>
      <c r="J7625" s="168">
        <f t="shared" si="1662"/>
        <v>782789.12772885652</v>
      </c>
      <c r="K7625" s="94"/>
      <c r="L7625" s="265">
        <f t="shared" si="1661"/>
        <v>330277.58000538626</v>
      </c>
      <c r="M7625" s="265">
        <f>$G7625*NonHospFrac+theModel!$H7625*NonHospFrac</f>
        <v>536429.23811933259</v>
      </c>
      <c r="N7625" s="266">
        <f t="shared" si="1663"/>
        <v>866706.81812471885</v>
      </c>
      <c r="O7625" s="158"/>
      <c r="P7625" s="265">
        <f t="shared" si="1664"/>
        <v>298298.9095669167</v>
      </c>
      <c r="Q7625" s="265">
        <f t="shared" si="1665"/>
        <v>536427.67786871351</v>
      </c>
      <c r="R7625" s="266">
        <f t="shared" si="1666"/>
        <v>834726.58743563015</v>
      </c>
    </row>
    <row r="7626" spans="1:18" x14ac:dyDescent="0.25">
      <c r="A7626" s="81">
        <v>7595</v>
      </c>
      <c r="B7626" s="93">
        <f t="shared" si="1655"/>
        <v>2.8718698735848085E-63</v>
      </c>
      <c r="C7626" s="178">
        <f t="shared" si="1656"/>
        <v>2.8653914297527281E-63</v>
      </c>
      <c r="D7626" s="165">
        <f t="shared" si="1657"/>
        <v>2.2558277767625785E-3</v>
      </c>
      <c r="E7626" s="166">
        <f t="shared" si="1667"/>
        <v>24.291375447755232</v>
      </c>
      <c r="F7626" s="167">
        <f t="shared" si="1668"/>
        <v>17.135267792287713</v>
      </c>
      <c r="G7626" s="167">
        <f t="shared" si="1658"/>
        <v>595485.2237051191</v>
      </c>
      <c r="H7626" s="167">
        <f t="shared" si="1659"/>
        <v>271299.98899881309</v>
      </c>
      <c r="I7626" s="168">
        <f t="shared" si="1660"/>
        <v>866785.21270393219</v>
      </c>
      <c r="J7626" s="168">
        <f t="shared" si="1662"/>
        <v>782846.64937436359</v>
      </c>
      <c r="K7626" s="94"/>
      <c r="L7626" s="265">
        <f t="shared" si="1661"/>
        <v>330307.45397356863</v>
      </c>
      <c r="M7626" s="265">
        <f>$G7626*NonHospFrac+theModel!$H7626*NonHospFrac</f>
        <v>536477.75873036345</v>
      </c>
      <c r="N7626" s="266">
        <f t="shared" si="1663"/>
        <v>866785.21270393208</v>
      </c>
      <c r="O7626" s="158"/>
      <c r="P7626" s="265">
        <f t="shared" si="1664"/>
        <v>298320.82944740995</v>
      </c>
      <c r="Q7626" s="265">
        <f t="shared" si="1665"/>
        <v>536476.19847974437</v>
      </c>
      <c r="R7626" s="266">
        <f t="shared" si="1666"/>
        <v>834797.02792715433</v>
      </c>
    </row>
    <row r="7627" spans="1:18" x14ac:dyDescent="0.25">
      <c r="A7627" s="81">
        <v>7596</v>
      </c>
      <c r="B7627" s="93">
        <f t="shared" si="1655"/>
        <v>2.818222025398755E-63</v>
      </c>
      <c r="C7627" s="178">
        <f t="shared" si="1656"/>
        <v>2.8118646018727766E-63</v>
      </c>
      <c r="D7627" s="165">
        <f t="shared" si="1657"/>
        <v>2.2558277767625785E-3</v>
      </c>
      <c r="E7627" s="166">
        <f t="shared" si="1667"/>
        <v>24.291375447755232</v>
      </c>
      <c r="F7627" s="167">
        <f t="shared" si="1668"/>
        <v>17.137523620064474</v>
      </c>
      <c r="G7627" s="167">
        <f t="shared" si="1658"/>
        <v>595563.61828433257</v>
      </c>
      <c r="H7627" s="167">
        <f t="shared" si="1659"/>
        <v>271299.98899881309</v>
      </c>
      <c r="I7627" s="168">
        <f t="shared" si="1660"/>
        <v>866863.60728314565</v>
      </c>
      <c r="J7627" s="168">
        <f t="shared" si="1662"/>
        <v>782904.16867517529</v>
      </c>
      <c r="K7627" s="94"/>
      <c r="L7627" s="265">
        <f t="shared" si="1661"/>
        <v>330337.32794175111</v>
      </c>
      <c r="M7627" s="265">
        <f>$G7627*NonHospFrac+theModel!$H7627*NonHospFrac</f>
        <v>536526.27934139455</v>
      </c>
      <c r="N7627" s="266">
        <f t="shared" si="1663"/>
        <v>866863.60728314565</v>
      </c>
      <c r="O7627" s="158"/>
      <c r="P7627" s="265">
        <f t="shared" si="1664"/>
        <v>298342.74843440583</v>
      </c>
      <c r="Q7627" s="265">
        <f t="shared" si="1665"/>
        <v>536524.71909077547</v>
      </c>
      <c r="R7627" s="266">
        <f t="shared" si="1666"/>
        <v>834867.46752518136</v>
      </c>
    </row>
    <row r="7628" spans="1:18" x14ac:dyDescent="0.25">
      <c r="A7628" s="81">
        <v>7597</v>
      </c>
      <c r="B7628" s="93">
        <f t="shared" si="1655"/>
        <v>2.7655763436553625E-63</v>
      </c>
      <c r="C7628" s="178">
        <f t="shared" si="1656"/>
        <v>2.7593376797205872E-63</v>
      </c>
      <c r="D7628" s="165">
        <f t="shared" si="1657"/>
        <v>2.2558277767625785E-3</v>
      </c>
      <c r="E7628" s="166">
        <f t="shared" si="1667"/>
        <v>24.291375447755232</v>
      </c>
      <c r="F7628" s="167">
        <f t="shared" si="1668"/>
        <v>17.139779447841235</v>
      </c>
      <c r="G7628" s="167">
        <f t="shared" si="1658"/>
        <v>595642.01286354591</v>
      </c>
      <c r="H7628" s="167">
        <f t="shared" si="1659"/>
        <v>271299.98899881309</v>
      </c>
      <c r="I7628" s="168">
        <f t="shared" si="1660"/>
        <v>866942.001862359</v>
      </c>
      <c r="J7628" s="168">
        <f t="shared" si="1662"/>
        <v>782961.68563138694</v>
      </c>
      <c r="K7628" s="94"/>
      <c r="L7628" s="265">
        <f t="shared" si="1661"/>
        <v>330367.20190993347</v>
      </c>
      <c r="M7628" s="265">
        <f>$G7628*NonHospFrac+theModel!$H7628*NonHospFrac</f>
        <v>536574.79995242541</v>
      </c>
      <c r="N7628" s="266">
        <f t="shared" si="1663"/>
        <v>866942.00186235888</v>
      </c>
      <c r="O7628" s="158"/>
      <c r="P7628" s="265">
        <f t="shared" si="1664"/>
        <v>298364.66652794054</v>
      </c>
      <c r="Q7628" s="265">
        <f t="shared" si="1665"/>
        <v>536573.23970180633</v>
      </c>
      <c r="R7628" s="266">
        <f t="shared" si="1666"/>
        <v>834937.90622974688</v>
      </c>
    </row>
    <row r="7629" spans="1:18" x14ac:dyDescent="0.25">
      <c r="A7629" s="81">
        <v>7598</v>
      </c>
      <c r="B7629" s="93">
        <f t="shared" si="1655"/>
        <v>2.7139141074252219E-63</v>
      </c>
      <c r="C7629" s="178">
        <f t="shared" si="1656"/>
        <v>2.7077919845979443E-63</v>
      </c>
      <c r="D7629" s="165">
        <f t="shared" si="1657"/>
        <v>2.2558277767625785E-3</v>
      </c>
      <c r="E7629" s="166">
        <f t="shared" si="1667"/>
        <v>24.291375447755232</v>
      </c>
      <c r="F7629" s="167">
        <f t="shared" si="1668"/>
        <v>17.142035275617996</v>
      </c>
      <c r="G7629" s="167">
        <f t="shared" si="1658"/>
        <v>595720.40744275926</v>
      </c>
      <c r="H7629" s="167">
        <f t="shared" si="1659"/>
        <v>271299.98899881309</v>
      </c>
      <c r="I7629" s="168">
        <f t="shared" si="1660"/>
        <v>867020.39644157235</v>
      </c>
      <c r="J7629" s="168">
        <f t="shared" si="1662"/>
        <v>783019.20024309424</v>
      </c>
      <c r="K7629" s="94"/>
      <c r="L7629" s="265">
        <f t="shared" si="1661"/>
        <v>330397.07587811589</v>
      </c>
      <c r="M7629" s="265">
        <f>$G7629*NonHospFrac+theModel!$H7629*NonHospFrac</f>
        <v>536623.32056345639</v>
      </c>
      <c r="N7629" s="266">
        <f t="shared" si="1663"/>
        <v>867020.39644157235</v>
      </c>
      <c r="O7629" s="158"/>
      <c r="P7629" s="265">
        <f t="shared" si="1664"/>
        <v>298386.58372805064</v>
      </c>
      <c r="Q7629" s="265">
        <f t="shared" si="1665"/>
        <v>536621.76031283732</v>
      </c>
      <c r="R7629" s="266">
        <f t="shared" si="1666"/>
        <v>835008.3440408879</v>
      </c>
    </row>
    <row r="7630" spans="1:18" x14ac:dyDescent="0.25">
      <c r="A7630" s="81">
        <v>7599</v>
      </c>
      <c r="B7630" s="93">
        <f t="shared" si="1655"/>
        <v>2.6632169454944844E-63</v>
      </c>
      <c r="C7630" s="178">
        <f t="shared" si="1656"/>
        <v>2.6572091867332932E-63</v>
      </c>
      <c r="D7630" s="165">
        <f t="shared" si="1657"/>
        <v>2.2558277767625785E-3</v>
      </c>
      <c r="E7630" s="166">
        <f t="shared" si="1667"/>
        <v>24.291375447755232</v>
      </c>
      <c r="F7630" s="167">
        <f t="shared" si="1668"/>
        <v>17.144291103394757</v>
      </c>
      <c r="G7630" s="167">
        <f t="shared" si="1658"/>
        <v>595798.8020219726</v>
      </c>
      <c r="H7630" s="167">
        <f t="shared" si="1659"/>
        <v>271299.98899881309</v>
      </c>
      <c r="I7630" s="168">
        <f t="shared" si="1660"/>
        <v>867098.79102078569</v>
      </c>
      <c r="J7630" s="168">
        <f t="shared" si="1662"/>
        <v>783076.71251039277</v>
      </c>
      <c r="K7630" s="94"/>
      <c r="L7630" s="265">
        <f t="shared" si="1661"/>
        <v>330426.94984629832</v>
      </c>
      <c r="M7630" s="265">
        <f>$G7630*NonHospFrac+theModel!$H7630*NonHospFrac</f>
        <v>536671.84117448737</v>
      </c>
      <c r="N7630" s="266">
        <f t="shared" si="1663"/>
        <v>867098.79102078569</v>
      </c>
      <c r="O7630" s="158"/>
      <c r="P7630" s="265">
        <f t="shared" si="1664"/>
        <v>298408.50003477256</v>
      </c>
      <c r="Q7630" s="265">
        <f t="shared" si="1665"/>
        <v>536670.2809238683</v>
      </c>
      <c r="R7630" s="266">
        <f t="shared" si="1666"/>
        <v>835078.78095864085</v>
      </c>
    </row>
    <row r="7631" spans="1:18" x14ac:dyDescent="0.25">
      <c r="A7631" s="81">
        <v>7600</v>
      </c>
      <c r="B7631" s="93">
        <f t="shared" si="1655"/>
        <v>2.613466829832013E-63</v>
      </c>
      <c r="C7631" s="178">
        <f t="shared" si="1656"/>
        <v>2.6075712987636301E-63</v>
      </c>
      <c r="D7631" s="165">
        <f t="shared" si="1657"/>
        <v>2.2558277767625785E-3</v>
      </c>
      <c r="E7631" s="166">
        <f t="shared" si="1667"/>
        <v>24.291375447755232</v>
      </c>
      <c r="F7631" s="167">
        <f t="shared" si="1668"/>
        <v>17.146546931171518</v>
      </c>
      <c r="G7631" s="167">
        <f t="shared" si="1658"/>
        <v>595877.19660118595</v>
      </c>
      <c r="H7631" s="167">
        <f t="shared" si="1659"/>
        <v>271299.98899881309</v>
      </c>
      <c r="I7631" s="168">
        <f t="shared" si="1660"/>
        <v>867177.18559999904</v>
      </c>
      <c r="J7631" s="168">
        <f t="shared" si="1662"/>
        <v>783134.22243337799</v>
      </c>
      <c r="K7631" s="94"/>
      <c r="L7631" s="265">
        <f t="shared" si="1661"/>
        <v>330456.82381448068</v>
      </c>
      <c r="M7631" s="265">
        <f>$G7631*NonHospFrac+theModel!$H7631*NonHospFrac</f>
        <v>536720.36178551835</v>
      </c>
      <c r="N7631" s="266">
        <f t="shared" si="1663"/>
        <v>867177.18559999904</v>
      </c>
      <c r="O7631" s="158"/>
      <c r="P7631" s="265">
        <f t="shared" si="1664"/>
        <v>298430.41544814262</v>
      </c>
      <c r="Q7631" s="265">
        <f t="shared" si="1665"/>
        <v>536718.80153489928</v>
      </c>
      <c r="R7631" s="266">
        <f t="shared" si="1666"/>
        <v>835149.21698304196</v>
      </c>
    </row>
    <row r="7632" spans="1:18" x14ac:dyDescent="0.25">
      <c r="A7632" s="81">
        <v>7601</v>
      </c>
      <c r="B7632" s="93">
        <f t="shared" si="1655"/>
        <v>2.5646460691785717E-63</v>
      </c>
      <c r="C7632" s="178">
        <f t="shared" si="1656"/>
        <v>2.5588606693381535E-63</v>
      </c>
      <c r="D7632" s="165">
        <f t="shared" si="1657"/>
        <v>2.2558277767625785E-3</v>
      </c>
      <c r="E7632" s="166">
        <f t="shared" si="1667"/>
        <v>24.291375447755232</v>
      </c>
      <c r="F7632" s="167">
        <f t="shared" si="1668"/>
        <v>17.148802758948278</v>
      </c>
      <c r="G7632" s="167">
        <f t="shared" si="1658"/>
        <v>595955.59118039929</v>
      </c>
      <c r="H7632" s="167">
        <f t="shared" si="1659"/>
        <v>271299.98899881309</v>
      </c>
      <c r="I7632" s="168">
        <f t="shared" si="1660"/>
        <v>867255.58017921238</v>
      </c>
      <c r="J7632" s="168">
        <f t="shared" si="1662"/>
        <v>783191.73001214559</v>
      </c>
      <c r="K7632" s="94"/>
      <c r="L7632" s="265">
        <f t="shared" si="1661"/>
        <v>330486.6977826631</v>
      </c>
      <c r="M7632" s="265">
        <f>$G7632*NonHospFrac+theModel!$H7632*NonHospFrac</f>
        <v>536768.88239654922</v>
      </c>
      <c r="N7632" s="266">
        <f t="shared" si="1663"/>
        <v>867255.58017921238</v>
      </c>
      <c r="O7632" s="158"/>
      <c r="P7632" s="265">
        <f t="shared" si="1664"/>
        <v>298452.32996819733</v>
      </c>
      <c r="Q7632" s="265">
        <f t="shared" si="1665"/>
        <v>536767.32214593014</v>
      </c>
      <c r="R7632" s="266">
        <f t="shared" si="1666"/>
        <v>835219.65211412753</v>
      </c>
    </row>
    <row r="7633" spans="1:18" x14ac:dyDescent="0.25">
      <c r="A7633" s="81">
        <v>7602</v>
      </c>
      <c r="B7633" s="93">
        <f t="shared" si="1655"/>
        <v>2.516737302755772E-63</v>
      </c>
      <c r="C7633" s="178">
        <f t="shared" si="1656"/>
        <v>2.5110599768414008E-63</v>
      </c>
      <c r="D7633" s="165">
        <f t="shared" si="1657"/>
        <v>2.2558277767625785E-3</v>
      </c>
      <c r="E7633" s="166">
        <f t="shared" si="1667"/>
        <v>24.291375447755232</v>
      </c>
      <c r="F7633" s="167">
        <f t="shared" si="1668"/>
        <v>17.151058586725039</v>
      </c>
      <c r="G7633" s="167">
        <f t="shared" si="1658"/>
        <v>596033.98575961264</v>
      </c>
      <c r="H7633" s="167">
        <f t="shared" si="1659"/>
        <v>271299.98899881309</v>
      </c>
      <c r="I7633" s="168">
        <f t="shared" si="1660"/>
        <v>867333.97475842573</v>
      </c>
      <c r="J7633" s="168">
        <f t="shared" si="1662"/>
        <v>783249.23524679104</v>
      </c>
      <c r="K7633" s="94"/>
      <c r="L7633" s="265">
        <f t="shared" si="1661"/>
        <v>330516.57175084553</v>
      </c>
      <c r="M7633" s="265">
        <f>$G7633*NonHospFrac+theModel!$H7633*NonHospFrac</f>
        <v>536817.4030075802</v>
      </c>
      <c r="N7633" s="266">
        <f t="shared" si="1663"/>
        <v>867333.97475842573</v>
      </c>
      <c r="O7633" s="158"/>
      <c r="P7633" s="265">
        <f t="shared" si="1664"/>
        <v>298474.24359497306</v>
      </c>
      <c r="Q7633" s="265">
        <f t="shared" si="1665"/>
        <v>536815.84275696112</v>
      </c>
      <c r="R7633" s="266">
        <f t="shared" si="1666"/>
        <v>835290.08635193412</v>
      </c>
    </row>
    <row r="7634" spans="1:18" x14ac:dyDescent="0.25">
      <c r="A7634" s="81">
        <v>7603</v>
      </c>
      <c r="B7634" s="93">
        <f t="shared" si="1655"/>
        <v>2.4697234940925395E-63</v>
      </c>
      <c r="C7634" s="178">
        <f t="shared" si="1656"/>
        <v>2.4641522232336422E-63</v>
      </c>
      <c r="D7634" s="165">
        <f t="shared" si="1657"/>
        <v>2.2558277767625785E-3</v>
      </c>
      <c r="E7634" s="166">
        <f t="shared" si="1667"/>
        <v>24.291375447755232</v>
      </c>
      <c r="F7634" s="167">
        <f t="shared" si="1668"/>
        <v>17.1533144145018</v>
      </c>
      <c r="G7634" s="167">
        <f t="shared" si="1658"/>
        <v>596112.38033882598</v>
      </c>
      <c r="H7634" s="167">
        <f t="shared" si="1659"/>
        <v>271299.98899881309</v>
      </c>
      <c r="I7634" s="168">
        <f t="shared" si="1660"/>
        <v>867412.36933763907</v>
      </c>
      <c r="J7634" s="168">
        <f t="shared" si="1662"/>
        <v>783306.73813740991</v>
      </c>
      <c r="K7634" s="94"/>
      <c r="L7634" s="265">
        <f t="shared" si="1661"/>
        <v>330546.44571902789</v>
      </c>
      <c r="M7634" s="265">
        <f>$G7634*NonHospFrac+theModel!$H7634*NonHospFrac</f>
        <v>536865.92361861118</v>
      </c>
      <c r="N7634" s="266">
        <f t="shared" si="1663"/>
        <v>867412.36933763907</v>
      </c>
      <c r="O7634" s="158"/>
      <c r="P7634" s="265">
        <f t="shared" si="1664"/>
        <v>298496.15632850619</v>
      </c>
      <c r="Q7634" s="265">
        <f t="shared" si="1665"/>
        <v>536864.3633679921</v>
      </c>
      <c r="R7634" s="266">
        <f t="shared" si="1666"/>
        <v>835360.51969649829</v>
      </c>
    </row>
    <row r="7635" spans="1:18" x14ac:dyDescent="0.25">
      <c r="A7635" s="81">
        <v>7604</v>
      </c>
      <c r="B7635" s="93">
        <f t="shared" si="1655"/>
        <v>2.423587924966903E-63</v>
      </c>
      <c r="C7635" s="178">
        <f t="shared" si="1656"/>
        <v>2.4181207280063362E-63</v>
      </c>
      <c r="D7635" s="165">
        <f t="shared" si="1657"/>
        <v>2.2558277767625785E-3</v>
      </c>
      <c r="E7635" s="166">
        <f t="shared" si="1667"/>
        <v>24.291375447755232</v>
      </c>
      <c r="F7635" s="167">
        <f t="shared" si="1668"/>
        <v>17.155570242278561</v>
      </c>
      <c r="G7635" s="167">
        <f t="shared" si="1658"/>
        <v>596190.77491803933</v>
      </c>
      <c r="H7635" s="167">
        <f t="shared" si="1659"/>
        <v>271299.98899881309</v>
      </c>
      <c r="I7635" s="168">
        <f t="shared" si="1660"/>
        <v>867490.76391685242</v>
      </c>
      <c r="J7635" s="168">
        <f t="shared" si="1662"/>
        <v>783364.23868409777</v>
      </c>
      <c r="K7635" s="94"/>
      <c r="L7635" s="265">
        <f t="shared" si="1661"/>
        <v>330576.31968721026</v>
      </c>
      <c r="M7635" s="265">
        <f>$G7635*NonHospFrac+theModel!$H7635*NonHospFrac</f>
        <v>536914.44422964205</v>
      </c>
      <c r="N7635" s="266">
        <f t="shared" si="1663"/>
        <v>867490.7639168523</v>
      </c>
      <c r="O7635" s="158"/>
      <c r="P7635" s="265">
        <f t="shared" si="1664"/>
        <v>298518.06816883315</v>
      </c>
      <c r="Q7635" s="265">
        <f t="shared" si="1665"/>
        <v>536912.88397902297</v>
      </c>
      <c r="R7635" s="266">
        <f t="shared" si="1666"/>
        <v>835430.95214785612</v>
      </c>
    </row>
    <row r="7636" spans="1:18" x14ac:dyDescent="0.25">
      <c r="A7636" s="81">
        <v>7605</v>
      </c>
      <c r="B7636" s="93">
        <f t="shared" si="1655"/>
        <v>2.3783141894609562E-63</v>
      </c>
      <c r="C7636" s="178">
        <f t="shared" si="1656"/>
        <v>2.3729491222505016E-63</v>
      </c>
      <c r="D7636" s="165">
        <f t="shared" si="1657"/>
        <v>2.2558277767625785E-3</v>
      </c>
      <c r="E7636" s="166">
        <f t="shared" si="1667"/>
        <v>24.291375447755232</v>
      </c>
      <c r="F7636" s="167">
        <f t="shared" si="1668"/>
        <v>17.157826070055322</v>
      </c>
      <c r="G7636" s="167">
        <f t="shared" si="1658"/>
        <v>596269.16949725279</v>
      </c>
      <c r="H7636" s="167">
        <f t="shared" si="1659"/>
        <v>271299.98899881309</v>
      </c>
      <c r="I7636" s="168">
        <f t="shared" si="1660"/>
        <v>867569.15849606588</v>
      </c>
      <c r="J7636" s="168">
        <f t="shared" si="1662"/>
        <v>783421.73688695021</v>
      </c>
      <c r="K7636" s="94"/>
      <c r="L7636" s="265">
        <f t="shared" si="1661"/>
        <v>330606.19365539274</v>
      </c>
      <c r="M7636" s="265">
        <f>$G7636*NonHospFrac+theModel!$H7636*NonHospFrac</f>
        <v>536962.96484067314</v>
      </c>
      <c r="N7636" s="266">
        <f t="shared" si="1663"/>
        <v>867569.15849606588</v>
      </c>
      <c r="O7636" s="158"/>
      <c r="P7636" s="265">
        <f t="shared" si="1664"/>
        <v>298539.97911599046</v>
      </c>
      <c r="Q7636" s="265">
        <f t="shared" si="1665"/>
        <v>536961.40459005407</v>
      </c>
      <c r="R7636" s="266">
        <f t="shared" si="1666"/>
        <v>835501.38370604452</v>
      </c>
    </row>
    <row r="7637" spans="1:18" x14ac:dyDescent="0.25">
      <c r="A7637" s="81">
        <v>7606</v>
      </c>
      <c r="B7637" s="93">
        <f t="shared" si="1655"/>
        <v>2.3338861881268736E-63</v>
      </c>
      <c r="C7637" s="178">
        <f t="shared" si="1656"/>
        <v>2.3286213428358945E-63</v>
      </c>
      <c r="D7637" s="165">
        <f t="shared" si="1657"/>
        <v>2.2558277767625785E-3</v>
      </c>
      <c r="E7637" s="166">
        <f t="shared" si="1667"/>
        <v>24.291375447755232</v>
      </c>
      <c r="F7637" s="167">
        <f t="shared" si="1668"/>
        <v>17.160081897832082</v>
      </c>
      <c r="G7637" s="167">
        <f t="shared" si="1658"/>
        <v>596347.56407646614</v>
      </c>
      <c r="H7637" s="167">
        <f t="shared" si="1659"/>
        <v>271299.98899881309</v>
      </c>
      <c r="I7637" s="168">
        <f t="shared" si="1660"/>
        <v>867647.55307527923</v>
      </c>
      <c r="J7637" s="168">
        <f t="shared" si="1662"/>
        <v>783479.23274606268</v>
      </c>
      <c r="K7637" s="94"/>
      <c r="L7637" s="265">
        <f t="shared" si="1661"/>
        <v>330636.0676235751</v>
      </c>
      <c r="M7637" s="265">
        <f>$G7637*NonHospFrac+theModel!$H7637*NonHospFrac</f>
        <v>537011.48545170412</v>
      </c>
      <c r="N7637" s="266">
        <f t="shared" si="1663"/>
        <v>867647.55307527923</v>
      </c>
      <c r="O7637" s="158"/>
      <c r="P7637" s="265">
        <f t="shared" si="1664"/>
        <v>298561.8891700143</v>
      </c>
      <c r="Q7637" s="265">
        <f t="shared" si="1665"/>
        <v>537009.92520108505</v>
      </c>
      <c r="R7637" s="266">
        <f t="shared" si="1666"/>
        <v>835571.81437109935</v>
      </c>
    </row>
    <row r="7638" spans="1:18" x14ac:dyDescent="0.25">
      <c r="A7638" s="81">
        <v>7607</v>
      </c>
      <c r="B7638" s="93">
        <f t="shared" si="1655"/>
        <v>2.2902881222619098E-63</v>
      </c>
      <c r="C7638" s="178">
        <f t="shared" si="1656"/>
        <v>2.285121626698922E-63</v>
      </c>
      <c r="D7638" s="165">
        <f t="shared" si="1657"/>
        <v>2.2558277767625785E-3</v>
      </c>
      <c r="E7638" s="166">
        <f t="shared" si="1667"/>
        <v>24.291375447755232</v>
      </c>
      <c r="F7638" s="167">
        <f t="shared" si="1668"/>
        <v>17.162337725608843</v>
      </c>
      <c r="G7638" s="167">
        <f t="shared" si="1658"/>
        <v>596425.95865567948</v>
      </c>
      <c r="H7638" s="167">
        <f t="shared" si="1659"/>
        <v>271299.98899881309</v>
      </c>
      <c r="I7638" s="168">
        <f t="shared" si="1660"/>
        <v>867725.94765449257</v>
      </c>
      <c r="J7638" s="168">
        <f t="shared" si="1662"/>
        <v>783536.72626153077</v>
      </c>
      <c r="K7638" s="94"/>
      <c r="L7638" s="265">
        <f t="shared" si="1661"/>
        <v>330665.94159175752</v>
      </c>
      <c r="M7638" s="265">
        <f>$G7638*NonHospFrac+theModel!$H7638*NonHospFrac</f>
        <v>537060.00606273499</v>
      </c>
      <c r="N7638" s="266">
        <f t="shared" si="1663"/>
        <v>867725.94765449245</v>
      </c>
      <c r="O7638" s="158"/>
      <c r="P7638" s="265">
        <f t="shared" si="1664"/>
        <v>298583.7983309413</v>
      </c>
      <c r="Q7638" s="265">
        <f t="shared" si="1665"/>
        <v>537058.44581211591</v>
      </c>
      <c r="R7638" s="266">
        <f t="shared" si="1666"/>
        <v>835642.24414305715</v>
      </c>
    </row>
    <row r="7639" spans="1:18" x14ac:dyDescent="0.25">
      <c r="A7639" s="81">
        <v>7608</v>
      </c>
      <c r="B7639" s="93">
        <f t="shared" si="1655"/>
        <v>2.2475044882903416E-63</v>
      </c>
      <c r="C7639" s="178">
        <f t="shared" si="1656"/>
        <v>2.2424345052372577E-63</v>
      </c>
      <c r="D7639" s="165">
        <f t="shared" si="1657"/>
        <v>2.2558277767625785E-3</v>
      </c>
      <c r="E7639" s="166">
        <f t="shared" si="1667"/>
        <v>24.291375447755232</v>
      </c>
      <c r="F7639" s="167">
        <f t="shared" si="1668"/>
        <v>17.164593553385604</v>
      </c>
      <c r="G7639" s="167">
        <f t="shared" si="1658"/>
        <v>596504.35323489283</v>
      </c>
      <c r="H7639" s="167">
        <f t="shared" si="1659"/>
        <v>271299.98899881309</v>
      </c>
      <c r="I7639" s="168">
        <f t="shared" si="1660"/>
        <v>867804.34223370592</v>
      </c>
      <c r="J7639" s="168">
        <f t="shared" si="1662"/>
        <v>783594.21743344993</v>
      </c>
      <c r="K7639" s="94"/>
      <c r="L7639" s="265">
        <f t="shared" si="1661"/>
        <v>330695.81555993995</v>
      </c>
      <c r="M7639" s="265">
        <f>$G7639*NonHospFrac+theModel!$H7639*NonHospFrac</f>
        <v>537108.52667376597</v>
      </c>
      <c r="N7639" s="266">
        <f t="shared" si="1663"/>
        <v>867804.34223370592</v>
      </c>
      <c r="O7639" s="158"/>
      <c r="P7639" s="265">
        <f t="shared" si="1664"/>
        <v>298605.70659880777</v>
      </c>
      <c r="Q7639" s="265">
        <f t="shared" si="1665"/>
        <v>537106.96642314689</v>
      </c>
      <c r="R7639" s="266">
        <f t="shared" si="1666"/>
        <v>835712.67302195472</v>
      </c>
    </row>
    <row r="7640" spans="1:18" x14ac:dyDescent="0.25">
      <c r="A7640" s="81">
        <v>7609</v>
      </c>
      <c r="B7640" s="93">
        <f t="shared" si="1655"/>
        <v>2.20552007225036E-63</v>
      </c>
      <c r="C7640" s="178">
        <f t="shared" si="1656"/>
        <v>2.2005447988091701E-63</v>
      </c>
      <c r="D7640" s="165">
        <f t="shared" si="1657"/>
        <v>2.2558277767625785E-3</v>
      </c>
      <c r="E7640" s="166">
        <f t="shared" si="1667"/>
        <v>24.291375447755232</v>
      </c>
      <c r="F7640" s="167">
        <f t="shared" si="1668"/>
        <v>17.166849381162365</v>
      </c>
      <c r="G7640" s="167">
        <f t="shared" si="1658"/>
        <v>596582.74781410617</v>
      </c>
      <c r="H7640" s="167">
        <f t="shared" si="1659"/>
        <v>271299.98899881309</v>
      </c>
      <c r="I7640" s="168">
        <f t="shared" si="1660"/>
        <v>867882.73681291926</v>
      </c>
      <c r="J7640" s="168">
        <f t="shared" si="1662"/>
        <v>783651.70626191574</v>
      </c>
      <c r="K7640" s="94"/>
      <c r="L7640" s="265">
        <f t="shared" si="1661"/>
        <v>330725.68952812231</v>
      </c>
      <c r="M7640" s="265">
        <f>$G7640*NonHospFrac+theModel!$H7640*NonHospFrac</f>
        <v>537157.04728479695</v>
      </c>
      <c r="N7640" s="266">
        <f t="shared" si="1663"/>
        <v>867882.73681291926</v>
      </c>
      <c r="O7640" s="158"/>
      <c r="P7640" s="265">
        <f t="shared" si="1664"/>
        <v>298627.61397365003</v>
      </c>
      <c r="Q7640" s="265">
        <f t="shared" si="1665"/>
        <v>537155.48703417787</v>
      </c>
      <c r="R7640" s="266">
        <f t="shared" si="1666"/>
        <v>835783.10100782791</v>
      </c>
    </row>
    <row r="7641" spans="1:18" x14ac:dyDescent="0.25">
      <c r="A7641" s="81">
        <v>7610</v>
      </c>
      <c r="B7641" s="93">
        <f t="shared" si="1655"/>
        <v>2.1643199443839519E-63</v>
      </c>
      <c r="C7641" s="178">
        <f t="shared" si="1656"/>
        <v>2.1594376113356094E-63</v>
      </c>
      <c r="D7641" s="165">
        <f t="shared" si="1657"/>
        <v>2.2558277767625785E-3</v>
      </c>
      <c r="E7641" s="166">
        <f t="shared" si="1667"/>
        <v>24.291375447755232</v>
      </c>
      <c r="F7641" s="167">
        <f t="shared" si="1668"/>
        <v>17.169105208939126</v>
      </c>
      <c r="G7641" s="167">
        <f t="shared" si="1658"/>
        <v>596661.14239331952</v>
      </c>
      <c r="H7641" s="167">
        <f t="shared" si="1659"/>
        <v>271299.98899881309</v>
      </c>
      <c r="I7641" s="168">
        <f t="shared" si="1660"/>
        <v>867961.13139213261</v>
      </c>
      <c r="J7641" s="168">
        <f t="shared" si="1662"/>
        <v>783709.19274702377</v>
      </c>
      <c r="K7641" s="94"/>
      <c r="L7641" s="265">
        <f t="shared" si="1661"/>
        <v>330755.56349630468</v>
      </c>
      <c r="M7641" s="265">
        <f>$G7641*NonHospFrac+theModel!$H7641*NonHospFrac</f>
        <v>537205.56789582781</v>
      </c>
      <c r="N7641" s="266">
        <f t="shared" si="1663"/>
        <v>867961.13139213249</v>
      </c>
      <c r="O7641" s="158"/>
      <c r="P7641" s="265">
        <f t="shared" si="1664"/>
        <v>298649.52045550459</v>
      </c>
      <c r="Q7641" s="265">
        <f t="shared" si="1665"/>
        <v>537204.00764520874</v>
      </c>
      <c r="R7641" s="266">
        <f t="shared" si="1666"/>
        <v>835853.52810071339</v>
      </c>
    </row>
    <row r="7642" spans="1:18" x14ac:dyDescent="0.25">
      <c r="A7642" s="81">
        <v>7611</v>
      </c>
      <c r="B7642" s="93">
        <f t="shared" si="1655"/>
        <v>2.1238894538278389E-63</v>
      </c>
      <c r="C7642" s="178">
        <f t="shared" si="1656"/>
        <v>2.1190983250031209E-63</v>
      </c>
      <c r="D7642" s="165">
        <f t="shared" si="1657"/>
        <v>2.2558277767625785E-3</v>
      </c>
      <c r="E7642" s="166">
        <f t="shared" si="1667"/>
        <v>24.291375447755232</v>
      </c>
      <c r="F7642" s="167">
        <f t="shared" si="1668"/>
        <v>17.171361036715886</v>
      </c>
      <c r="G7642" s="167">
        <f t="shared" si="1658"/>
        <v>596739.53697253286</v>
      </c>
      <c r="H7642" s="167">
        <f t="shared" si="1659"/>
        <v>271299.98899881309</v>
      </c>
      <c r="I7642" s="168">
        <f t="shared" si="1660"/>
        <v>868039.52597134595</v>
      </c>
      <c r="J7642" s="168">
        <f t="shared" si="1662"/>
        <v>783766.67688886949</v>
      </c>
      <c r="K7642" s="94"/>
      <c r="L7642" s="265">
        <f t="shared" si="1661"/>
        <v>330785.4374644871</v>
      </c>
      <c r="M7642" s="265">
        <f>$G7642*NonHospFrac+theModel!$H7642*NonHospFrac</f>
        <v>537254.0885068588</v>
      </c>
      <c r="N7642" s="266">
        <f t="shared" si="1663"/>
        <v>868039.52597134584</v>
      </c>
      <c r="O7642" s="158"/>
      <c r="P7642" s="265">
        <f t="shared" si="1664"/>
        <v>298671.42604440788</v>
      </c>
      <c r="Q7642" s="265">
        <f t="shared" si="1665"/>
        <v>537252.52825623972</v>
      </c>
      <c r="R7642" s="266">
        <f t="shared" si="1666"/>
        <v>835923.9543006476</v>
      </c>
    </row>
    <row r="7643" spans="1:18" x14ac:dyDescent="0.25">
      <c r="A7643" s="81">
        <v>7612</v>
      </c>
      <c r="B7643" s="93">
        <f t="shared" si="1655"/>
        <v>2.0842142234035972E-63</v>
      </c>
      <c r="C7643" s="178">
        <f t="shared" si="1656"/>
        <v>2.0795125950657196E-63</v>
      </c>
      <c r="D7643" s="165">
        <f t="shared" si="1657"/>
        <v>2.2558277767625785E-3</v>
      </c>
      <c r="E7643" s="166">
        <f t="shared" si="1667"/>
        <v>24.291375447755232</v>
      </c>
      <c r="F7643" s="167">
        <f t="shared" si="1668"/>
        <v>17.173616864492647</v>
      </c>
      <c r="G7643" s="167">
        <f t="shared" si="1658"/>
        <v>596817.93155174621</v>
      </c>
      <c r="H7643" s="167">
        <f t="shared" si="1659"/>
        <v>271299.98899881309</v>
      </c>
      <c r="I7643" s="168">
        <f t="shared" si="1660"/>
        <v>868117.9205505593</v>
      </c>
      <c r="J7643" s="168">
        <f t="shared" si="1662"/>
        <v>783824.15868754836</v>
      </c>
      <c r="K7643" s="94"/>
      <c r="L7643" s="265">
        <f t="shared" si="1661"/>
        <v>330815.31143266952</v>
      </c>
      <c r="M7643" s="265">
        <f>$G7643*NonHospFrac+theModel!$H7643*NonHospFrac</f>
        <v>537302.60911788978</v>
      </c>
      <c r="N7643" s="266">
        <f t="shared" si="1663"/>
        <v>868117.9205505593</v>
      </c>
      <c r="O7643" s="158"/>
      <c r="P7643" s="265">
        <f t="shared" si="1664"/>
        <v>298693.33074039622</v>
      </c>
      <c r="Q7643" s="265">
        <f t="shared" si="1665"/>
        <v>537301.0488672707</v>
      </c>
      <c r="R7643" s="266">
        <f t="shared" si="1666"/>
        <v>835994.37960766698</v>
      </c>
    </row>
    <row r="7644" spans="1:18" x14ac:dyDescent="0.25">
      <c r="A7644" s="81">
        <v>7613</v>
      </c>
      <c r="B7644" s="93">
        <f t="shared" si="1655"/>
        <v>2.0452801445051E-63</v>
      </c>
      <c r="C7644" s="178">
        <f t="shared" si="1656"/>
        <v>2.0406663447438644E-63</v>
      </c>
      <c r="D7644" s="165">
        <f t="shared" si="1657"/>
        <v>2.2558277767625785E-3</v>
      </c>
      <c r="E7644" s="166">
        <f t="shared" si="1667"/>
        <v>24.291375447755232</v>
      </c>
      <c r="F7644" s="167">
        <f t="shared" si="1668"/>
        <v>17.175872692269408</v>
      </c>
      <c r="G7644" s="167">
        <f t="shared" si="1658"/>
        <v>596896.32613095967</v>
      </c>
      <c r="H7644" s="167">
        <f t="shared" si="1659"/>
        <v>271299.98899881309</v>
      </c>
      <c r="I7644" s="168">
        <f t="shared" si="1660"/>
        <v>868196.31512977276</v>
      </c>
      <c r="J7644" s="168">
        <f t="shared" si="1662"/>
        <v>783881.63814315607</v>
      </c>
      <c r="K7644" s="94"/>
      <c r="L7644" s="265">
        <f t="shared" si="1661"/>
        <v>330845.18540085194</v>
      </c>
      <c r="M7644" s="265">
        <f>$G7644*NonHospFrac+theModel!$H7644*NonHospFrac</f>
        <v>537351.12972892076</v>
      </c>
      <c r="N7644" s="266">
        <f t="shared" si="1663"/>
        <v>868196.31512977276</v>
      </c>
      <c r="O7644" s="158"/>
      <c r="P7644" s="265">
        <f t="shared" si="1664"/>
        <v>298715.234543506</v>
      </c>
      <c r="Q7644" s="265">
        <f t="shared" si="1665"/>
        <v>537349.56947830168</v>
      </c>
      <c r="R7644" s="266">
        <f t="shared" si="1666"/>
        <v>836064.80402180762</v>
      </c>
    </row>
    <row r="7645" spans="1:18" x14ac:dyDescent="0.25">
      <c r="A7645" s="81">
        <v>7614</v>
      </c>
      <c r="B7645" s="93">
        <f t="shared" si="1655"/>
        <v>2.0070733720814615E-63</v>
      </c>
      <c r="C7645" s="178">
        <f t="shared" si="1656"/>
        <v>2.0025457602187197E-63</v>
      </c>
      <c r="D7645" s="165">
        <f t="shared" si="1657"/>
        <v>2.2558277767625785E-3</v>
      </c>
      <c r="E7645" s="166">
        <f t="shared" si="1667"/>
        <v>24.291375447755232</v>
      </c>
      <c r="F7645" s="167">
        <f t="shared" si="1668"/>
        <v>17.178128520046169</v>
      </c>
      <c r="G7645" s="167">
        <f t="shared" si="1658"/>
        <v>596974.72071017302</v>
      </c>
      <c r="H7645" s="167">
        <f t="shared" si="1659"/>
        <v>271299.98899881309</v>
      </c>
      <c r="I7645" s="168">
        <f t="shared" si="1660"/>
        <v>868274.70970898611</v>
      </c>
      <c r="J7645" s="168">
        <f t="shared" si="1662"/>
        <v>783939.11525578797</v>
      </c>
      <c r="K7645" s="94"/>
      <c r="L7645" s="265">
        <f t="shared" si="1661"/>
        <v>330875.05936903437</v>
      </c>
      <c r="M7645" s="265">
        <f>$G7645*NonHospFrac+theModel!$H7645*NonHospFrac</f>
        <v>537399.65033995174</v>
      </c>
      <c r="N7645" s="266">
        <f t="shared" si="1663"/>
        <v>868274.70970898611</v>
      </c>
      <c r="O7645" s="158"/>
      <c r="P7645" s="265">
        <f t="shared" si="1664"/>
        <v>298737.13745377364</v>
      </c>
      <c r="Q7645" s="265">
        <f t="shared" si="1665"/>
        <v>537398.09008933266</v>
      </c>
      <c r="R7645" s="266">
        <f t="shared" si="1666"/>
        <v>836135.2275431063</v>
      </c>
    </row>
    <row r="7646" spans="1:18" x14ac:dyDescent="0.25">
      <c r="A7646" s="81">
        <v>7615</v>
      </c>
      <c r="B7646" s="93">
        <f t="shared" si="1655"/>
        <v>1.9695803197137056E-63</v>
      </c>
      <c r="C7646" s="178">
        <f t="shared" si="1656"/>
        <v>1.9651372857199305E-63</v>
      </c>
      <c r="D7646" s="165">
        <f t="shared" si="1657"/>
        <v>2.2558277767625785E-3</v>
      </c>
      <c r="E7646" s="166">
        <f t="shared" si="1667"/>
        <v>24.291375447755232</v>
      </c>
      <c r="F7646" s="167">
        <f t="shared" si="1668"/>
        <v>17.18038434782293</v>
      </c>
      <c r="G7646" s="167">
        <f t="shared" si="1658"/>
        <v>597053.11528938636</v>
      </c>
      <c r="H7646" s="167">
        <f t="shared" si="1659"/>
        <v>271299.98899881309</v>
      </c>
      <c r="I7646" s="168">
        <f t="shared" si="1660"/>
        <v>868353.10428819945</v>
      </c>
      <c r="J7646" s="168">
        <f t="shared" si="1662"/>
        <v>783996.59002553951</v>
      </c>
      <c r="K7646" s="94"/>
      <c r="L7646" s="265">
        <f t="shared" si="1661"/>
        <v>330904.93333721673</v>
      </c>
      <c r="M7646" s="265">
        <f>$G7646*NonHospFrac+theModel!$H7646*NonHospFrac</f>
        <v>537448.17095098272</v>
      </c>
      <c r="N7646" s="266">
        <f t="shared" si="1663"/>
        <v>868353.10428819945</v>
      </c>
      <c r="O7646" s="158"/>
      <c r="P7646" s="265">
        <f t="shared" si="1664"/>
        <v>298759.03947123553</v>
      </c>
      <c r="Q7646" s="265">
        <f t="shared" si="1665"/>
        <v>537446.61070036364</v>
      </c>
      <c r="R7646" s="266">
        <f t="shared" si="1666"/>
        <v>836205.65017159912</v>
      </c>
    </row>
    <row r="7647" spans="1:18" x14ac:dyDescent="0.25">
      <c r="A7647" s="81">
        <v>7616</v>
      </c>
      <c r="B7647" s="93">
        <f t="shared" ref="B7647:B7710" si="1669">Constant*EXP(PowerTerm*(A7647)/7)</f>
        <v>1.9327876547834023E-63</v>
      </c>
      <c r="C7647" s="178">
        <f t="shared" ref="C7647:C7710" si="1670">(1-theFloor)*B7647</f>
        <v>1.9284276187051582E-63</v>
      </c>
      <c r="D7647" s="165">
        <f t="shared" ref="D7647:D7710" si="1671">theFloor</f>
        <v>2.2558277767625785E-3</v>
      </c>
      <c r="E7647" s="166">
        <f t="shared" si="1667"/>
        <v>24.291375447755232</v>
      </c>
      <c r="F7647" s="167">
        <f t="shared" si="1668"/>
        <v>17.18264017559969</v>
      </c>
      <c r="G7647" s="167">
        <f t="shared" ref="G7647:G7710" si="1672">$B$22*F7647*totInfected/365.25</f>
        <v>597131.50986859971</v>
      </c>
      <c r="H7647" s="167">
        <f t="shared" ref="H7647:H7710" si="1673">lostQALYs_Injured*E7647*totInfected/365.25</f>
        <v>271299.98899881309</v>
      </c>
      <c r="I7647" s="168">
        <f t="shared" ref="I7647:I7710" si="1674">H7647+G7647</f>
        <v>868431.4988674128</v>
      </c>
      <c r="J7647" s="168">
        <f t="shared" si="1662"/>
        <v>784054.06245250639</v>
      </c>
      <c r="K7647" s="94"/>
      <c r="L7647" s="265">
        <f t="shared" ref="L7647:L7710" si="1675">$G7647*HospFrac+$H7647*HospFrac</f>
        <v>330934.8073053991</v>
      </c>
      <c r="M7647" s="265">
        <f>$G7647*NonHospFrac+theModel!$H7647*NonHospFrac</f>
        <v>537496.69156201358</v>
      </c>
      <c r="N7647" s="266">
        <f t="shared" si="1663"/>
        <v>868431.49886741268</v>
      </c>
      <c r="O7647" s="158"/>
      <c r="P7647" s="265">
        <f t="shared" si="1664"/>
        <v>298780.94059592806</v>
      </c>
      <c r="Q7647" s="265">
        <f t="shared" si="1665"/>
        <v>537495.13131139451</v>
      </c>
      <c r="R7647" s="266">
        <f t="shared" si="1666"/>
        <v>836276.07190732262</v>
      </c>
    </row>
    <row r="7648" spans="1:18" x14ac:dyDescent="0.25">
      <c r="A7648" s="81">
        <v>7617</v>
      </c>
      <c r="B7648" s="93">
        <f t="shared" si="1669"/>
        <v>1.8966822937315569E-63</v>
      </c>
      <c r="C7648" s="178">
        <f t="shared" si="1670"/>
        <v>1.8924037051296633E-63</v>
      </c>
      <c r="D7648" s="165">
        <f t="shared" si="1671"/>
        <v>2.2558277767625785E-3</v>
      </c>
      <c r="E7648" s="166">
        <f t="shared" si="1667"/>
        <v>24.291375447755232</v>
      </c>
      <c r="F7648" s="167">
        <f t="shared" si="1668"/>
        <v>17.184896003376451</v>
      </c>
      <c r="G7648" s="167">
        <f t="shared" si="1672"/>
        <v>597209.90444781305</v>
      </c>
      <c r="H7648" s="167">
        <f t="shared" si="1673"/>
        <v>271299.98899881309</v>
      </c>
      <c r="I7648" s="168">
        <f t="shared" si="1674"/>
        <v>868509.89344662614</v>
      </c>
      <c r="J7648" s="168">
        <f t="shared" ref="J7648:J7711" si="1676">J7647+(I7648-I7647)/(1+discountDaily)^A7648</f>
        <v>784111.53253678395</v>
      </c>
      <c r="K7648" s="94"/>
      <c r="L7648" s="265">
        <f t="shared" si="1675"/>
        <v>330964.68127358152</v>
      </c>
      <c r="M7648" s="265">
        <f>$G7648*NonHospFrac+theModel!$H7648*NonHospFrac</f>
        <v>537545.21217304457</v>
      </c>
      <c r="N7648" s="266">
        <f t="shared" ref="N7648:N7711" si="1677">L7648+M7648</f>
        <v>868509.89344662614</v>
      </c>
      <c r="O7648" s="158"/>
      <c r="P7648" s="265">
        <f t="shared" ref="P7648:P7711" si="1678">P7647+(L7648-L7647)/(1+discountDaily)^A7648</f>
        <v>298802.84082788764</v>
      </c>
      <c r="Q7648" s="265">
        <f t="shared" ref="Q7648:Q7711" si="1679">Q7647+(M7648-M7647)/(1+discountDaily)^B7648</f>
        <v>537543.65192242549</v>
      </c>
      <c r="R7648" s="266">
        <f t="shared" ref="R7648:R7711" si="1680">P7648+Q7648</f>
        <v>836346.49275031313</v>
      </c>
    </row>
    <row r="7649" spans="1:18" x14ac:dyDescent="0.25">
      <c r="A7649" s="81">
        <v>7618</v>
      </c>
      <c r="B7649" s="93">
        <f t="shared" si="1669"/>
        <v>1.8612513974060657E-63</v>
      </c>
      <c r="C7649" s="178">
        <f t="shared" si="1670"/>
        <v>1.857052734804259E-63</v>
      </c>
      <c r="D7649" s="165">
        <f t="shared" si="1671"/>
        <v>2.2558277767625785E-3</v>
      </c>
      <c r="E7649" s="166">
        <f t="shared" ref="E7649:E7712" si="1681">C7649+E7648</f>
        <v>24.291375447755232</v>
      </c>
      <c r="F7649" s="167">
        <f t="shared" ref="F7649:F7712" si="1682">D7649+F7648</f>
        <v>17.187151831153212</v>
      </c>
      <c r="G7649" s="167">
        <f t="shared" si="1672"/>
        <v>597288.2990270264</v>
      </c>
      <c r="H7649" s="167">
        <f t="shared" si="1673"/>
        <v>271299.98899881309</v>
      </c>
      <c r="I7649" s="168">
        <f t="shared" si="1674"/>
        <v>868588.28802583949</v>
      </c>
      <c r="J7649" s="168">
        <f t="shared" si="1676"/>
        <v>784169.00027846778</v>
      </c>
      <c r="K7649" s="94"/>
      <c r="L7649" s="265">
        <f t="shared" si="1675"/>
        <v>330994.55524176394</v>
      </c>
      <c r="M7649" s="265">
        <f>$G7649*NonHospFrac+theModel!$H7649*NonHospFrac</f>
        <v>537593.73278407555</v>
      </c>
      <c r="N7649" s="266">
        <f t="shared" si="1677"/>
        <v>868588.28802583949</v>
      </c>
      <c r="O7649" s="158"/>
      <c r="P7649" s="265">
        <f t="shared" si="1678"/>
        <v>298824.74016715068</v>
      </c>
      <c r="Q7649" s="265">
        <f t="shared" si="1679"/>
        <v>537592.17253345647</v>
      </c>
      <c r="R7649" s="266">
        <f t="shared" si="1680"/>
        <v>836416.91270060721</v>
      </c>
    </row>
    <row r="7650" spans="1:18" x14ac:dyDescent="0.25">
      <c r="A7650" s="81">
        <v>7619</v>
      </c>
      <c r="B7650" s="93">
        <f t="shared" si="1669"/>
        <v>1.8264823664960825E-63</v>
      </c>
      <c r="C7650" s="178">
        <f t="shared" si="1670"/>
        <v>1.8223621368399735E-63</v>
      </c>
      <c r="D7650" s="165">
        <f t="shared" si="1671"/>
        <v>2.2558277767625785E-3</v>
      </c>
      <c r="E7650" s="166">
        <f t="shared" si="1681"/>
        <v>24.291375447755232</v>
      </c>
      <c r="F7650" s="167">
        <f t="shared" si="1682"/>
        <v>17.189407658929973</v>
      </c>
      <c r="G7650" s="167">
        <f t="shared" si="1672"/>
        <v>597366.69360623974</v>
      </c>
      <c r="H7650" s="167">
        <f t="shared" si="1673"/>
        <v>271299.98899881309</v>
      </c>
      <c r="I7650" s="168">
        <f t="shared" si="1674"/>
        <v>868666.68260505283</v>
      </c>
      <c r="J7650" s="168">
        <f t="shared" si="1676"/>
        <v>784226.46567765332</v>
      </c>
      <c r="K7650" s="94"/>
      <c r="L7650" s="265">
        <f t="shared" si="1675"/>
        <v>331024.42920994631</v>
      </c>
      <c r="M7650" s="265">
        <f>$G7650*NonHospFrac+theModel!$H7650*NonHospFrac</f>
        <v>537642.25339510653</v>
      </c>
      <c r="N7650" s="266">
        <f t="shared" si="1677"/>
        <v>868666.68260505283</v>
      </c>
      <c r="O7650" s="158"/>
      <c r="P7650" s="265">
        <f t="shared" si="1678"/>
        <v>298846.63861375349</v>
      </c>
      <c r="Q7650" s="265">
        <f t="shared" si="1679"/>
        <v>537640.69314448745</v>
      </c>
      <c r="R7650" s="266">
        <f t="shared" si="1680"/>
        <v>836487.33175824094</v>
      </c>
    </row>
    <row r="7651" spans="1:18" x14ac:dyDescent="0.25">
      <c r="A7651" s="81">
        <v>7620</v>
      </c>
      <c r="B7651" s="93">
        <f t="shared" si="1669"/>
        <v>1.7923628370516745E-63</v>
      </c>
      <c r="C7651" s="178">
        <f t="shared" si="1670"/>
        <v>1.7883195751778163E-63</v>
      </c>
      <c r="D7651" s="165">
        <f t="shared" si="1671"/>
        <v>2.2558277767625785E-3</v>
      </c>
      <c r="E7651" s="166">
        <f t="shared" si="1681"/>
        <v>24.291375447755232</v>
      </c>
      <c r="F7651" s="167">
        <f t="shared" si="1682"/>
        <v>17.191663486706734</v>
      </c>
      <c r="G7651" s="167">
        <f t="shared" si="1672"/>
        <v>597445.08818545309</v>
      </c>
      <c r="H7651" s="167">
        <f t="shared" si="1673"/>
        <v>271299.98899881309</v>
      </c>
      <c r="I7651" s="168">
        <f t="shared" si="1674"/>
        <v>868745.07718426618</v>
      </c>
      <c r="J7651" s="168">
        <f t="shared" si="1676"/>
        <v>784283.92873443605</v>
      </c>
      <c r="K7651" s="94"/>
      <c r="L7651" s="265">
        <f t="shared" si="1675"/>
        <v>331054.30317812873</v>
      </c>
      <c r="M7651" s="265">
        <f>$G7651*NonHospFrac+theModel!$H7651*NonHospFrac</f>
        <v>537690.77400613739</v>
      </c>
      <c r="N7651" s="266">
        <f t="shared" si="1677"/>
        <v>868745.07718426618</v>
      </c>
      <c r="O7651" s="158"/>
      <c r="P7651" s="265">
        <f t="shared" si="1678"/>
        <v>298868.53616773256</v>
      </c>
      <c r="Q7651" s="265">
        <f t="shared" si="1679"/>
        <v>537689.21375551831</v>
      </c>
      <c r="R7651" s="266">
        <f t="shared" si="1680"/>
        <v>836557.74992325087</v>
      </c>
    </row>
    <row r="7652" spans="1:18" x14ac:dyDescent="0.25">
      <c r="A7652" s="81">
        <v>7621</v>
      </c>
      <c r="B7652" s="93">
        <f t="shared" si="1669"/>
        <v>1.7588806760871724E-63</v>
      </c>
      <c r="C7652" s="178">
        <f t="shared" si="1670"/>
        <v>1.754912944202044E-63</v>
      </c>
      <c r="D7652" s="165">
        <f t="shared" si="1671"/>
        <v>2.2558277767625785E-3</v>
      </c>
      <c r="E7652" s="166">
        <f t="shared" si="1681"/>
        <v>24.291375447755232</v>
      </c>
      <c r="F7652" s="167">
        <f t="shared" si="1682"/>
        <v>17.193919314483495</v>
      </c>
      <c r="G7652" s="167">
        <f t="shared" si="1672"/>
        <v>597523.48276466655</v>
      </c>
      <c r="H7652" s="167">
        <f t="shared" si="1673"/>
        <v>271299.98899881309</v>
      </c>
      <c r="I7652" s="168">
        <f t="shared" si="1674"/>
        <v>868823.47176347964</v>
      </c>
      <c r="J7652" s="168">
        <f t="shared" si="1676"/>
        <v>784341.38944891153</v>
      </c>
      <c r="K7652" s="94"/>
      <c r="L7652" s="265">
        <f t="shared" si="1675"/>
        <v>331084.17714631115</v>
      </c>
      <c r="M7652" s="265">
        <f>$G7652*NonHospFrac+theModel!$H7652*NonHospFrac</f>
        <v>537739.29461716849</v>
      </c>
      <c r="N7652" s="266">
        <f t="shared" si="1677"/>
        <v>868823.47176347964</v>
      </c>
      <c r="O7652" s="158"/>
      <c r="P7652" s="265">
        <f t="shared" si="1678"/>
        <v>298890.43282912421</v>
      </c>
      <c r="Q7652" s="265">
        <f t="shared" si="1679"/>
        <v>537737.73436654941</v>
      </c>
      <c r="R7652" s="266">
        <f t="shared" si="1680"/>
        <v>836628.16719567357</v>
      </c>
    </row>
    <row r="7653" spans="1:18" x14ac:dyDescent="0.25">
      <c r="A7653" s="81">
        <v>7622</v>
      </c>
      <c r="B7653" s="93">
        <f t="shared" si="1669"/>
        <v>1.7260239772666504E-63</v>
      </c>
      <c r="C7653" s="178">
        <f t="shared" si="1670"/>
        <v>1.722130364435374E-63</v>
      </c>
      <c r="D7653" s="165">
        <f t="shared" si="1671"/>
        <v>2.2558277767625785E-3</v>
      </c>
      <c r="E7653" s="166">
        <f t="shared" si="1681"/>
        <v>24.291375447755232</v>
      </c>
      <c r="F7653" s="167">
        <f t="shared" si="1682"/>
        <v>17.196175142260255</v>
      </c>
      <c r="G7653" s="167">
        <f t="shared" si="1672"/>
        <v>597601.8773438799</v>
      </c>
      <c r="H7653" s="167">
        <f t="shared" si="1673"/>
        <v>271299.98899881309</v>
      </c>
      <c r="I7653" s="168">
        <f t="shared" si="1674"/>
        <v>868901.86634269299</v>
      </c>
      <c r="J7653" s="168">
        <f t="shared" si="1676"/>
        <v>784398.84782117512</v>
      </c>
      <c r="K7653" s="94"/>
      <c r="L7653" s="265">
        <f t="shared" si="1675"/>
        <v>331114.05111449352</v>
      </c>
      <c r="M7653" s="265">
        <f>$G7653*NonHospFrac+theModel!$H7653*NonHospFrac</f>
        <v>537787.81522819935</v>
      </c>
      <c r="N7653" s="266">
        <f t="shared" si="1677"/>
        <v>868901.86634269287</v>
      </c>
      <c r="O7653" s="158"/>
      <c r="P7653" s="265">
        <f t="shared" si="1678"/>
        <v>298912.32859796484</v>
      </c>
      <c r="Q7653" s="265">
        <f t="shared" si="1679"/>
        <v>537786.25497758028</v>
      </c>
      <c r="R7653" s="266">
        <f t="shared" si="1680"/>
        <v>836698.58357554511</v>
      </c>
    </row>
    <row r="7654" spans="1:18" x14ac:dyDescent="0.25">
      <c r="A7654" s="81">
        <v>7623</v>
      </c>
      <c r="B7654" s="93">
        <f t="shared" si="1669"/>
        <v>1.6937810566700066E-63</v>
      </c>
      <c r="C7654" s="178">
        <f t="shared" si="1670"/>
        <v>1.6899601783146161E-63</v>
      </c>
      <c r="D7654" s="165">
        <f t="shared" si="1671"/>
        <v>2.2558277767625785E-3</v>
      </c>
      <c r="E7654" s="166">
        <f t="shared" si="1681"/>
        <v>24.291375447755232</v>
      </c>
      <c r="F7654" s="167">
        <f t="shared" si="1682"/>
        <v>17.198430970037016</v>
      </c>
      <c r="G7654" s="167">
        <f t="shared" si="1672"/>
        <v>597680.27192309324</v>
      </c>
      <c r="H7654" s="167">
        <f t="shared" si="1673"/>
        <v>271299.98899881309</v>
      </c>
      <c r="I7654" s="168">
        <f t="shared" si="1674"/>
        <v>868980.26092190633</v>
      </c>
      <c r="J7654" s="168">
        <f t="shared" si="1676"/>
        <v>784456.30385132227</v>
      </c>
      <c r="K7654" s="94"/>
      <c r="L7654" s="265">
        <f t="shared" si="1675"/>
        <v>331143.925082676</v>
      </c>
      <c r="M7654" s="265">
        <f>$G7654*NonHospFrac+theModel!$H7654*NonHospFrac</f>
        <v>537836.33583923033</v>
      </c>
      <c r="N7654" s="266">
        <f t="shared" si="1677"/>
        <v>868980.26092190633</v>
      </c>
      <c r="O7654" s="158"/>
      <c r="P7654" s="265">
        <f t="shared" si="1678"/>
        <v>298934.22347429086</v>
      </c>
      <c r="Q7654" s="265">
        <f t="shared" si="1679"/>
        <v>537834.77558861126</v>
      </c>
      <c r="R7654" s="266">
        <f t="shared" si="1680"/>
        <v>836768.99906290206</v>
      </c>
    </row>
    <row r="7655" spans="1:18" x14ac:dyDescent="0.25">
      <c r="A7655" s="81">
        <v>7624</v>
      </c>
      <c r="B7655" s="93">
        <f t="shared" si="1669"/>
        <v>1.6621404486381324E-63</v>
      </c>
      <c r="C7655" s="178">
        <f t="shared" si="1670"/>
        <v>1.6583909460452138E-63</v>
      </c>
      <c r="D7655" s="165">
        <f t="shared" si="1671"/>
        <v>2.2558277767625785E-3</v>
      </c>
      <c r="E7655" s="166">
        <f t="shared" si="1681"/>
        <v>24.291375447755232</v>
      </c>
      <c r="F7655" s="167">
        <f t="shared" si="1682"/>
        <v>17.200686797813777</v>
      </c>
      <c r="G7655" s="167">
        <f t="shared" si="1672"/>
        <v>597758.66650230659</v>
      </c>
      <c r="H7655" s="167">
        <f t="shared" si="1673"/>
        <v>271299.98899881309</v>
      </c>
      <c r="I7655" s="168">
        <f t="shared" si="1674"/>
        <v>869058.65550111968</v>
      </c>
      <c r="J7655" s="168">
        <f t="shared" si="1676"/>
        <v>784513.75753944856</v>
      </c>
      <c r="K7655" s="94"/>
      <c r="L7655" s="265">
        <f t="shared" si="1675"/>
        <v>331173.79905085836</v>
      </c>
      <c r="M7655" s="265">
        <f>$G7655*NonHospFrac+theModel!$H7655*NonHospFrac</f>
        <v>537884.85645026132</v>
      </c>
      <c r="N7655" s="266">
        <f t="shared" si="1677"/>
        <v>869058.65550111968</v>
      </c>
      <c r="O7655" s="158"/>
      <c r="P7655" s="265">
        <f t="shared" si="1678"/>
        <v>298956.11745813856</v>
      </c>
      <c r="Q7655" s="265">
        <f t="shared" si="1679"/>
        <v>537883.29619964224</v>
      </c>
      <c r="R7655" s="266">
        <f t="shared" si="1680"/>
        <v>836839.41365778074</v>
      </c>
    </row>
    <row r="7656" spans="1:18" x14ac:dyDescent="0.25">
      <c r="A7656" s="81">
        <v>7625</v>
      </c>
      <c r="B7656" s="93">
        <f t="shared" si="1669"/>
        <v>1.6310909016957437E-63</v>
      </c>
      <c r="C7656" s="178">
        <f t="shared" si="1670"/>
        <v>1.6274114415332737E-63</v>
      </c>
      <c r="D7656" s="165">
        <f t="shared" si="1671"/>
        <v>2.2558277767625785E-3</v>
      </c>
      <c r="E7656" s="166">
        <f t="shared" si="1681"/>
        <v>24.291375447755232</v>
      </c>
      <c r="F7656" s="167">
        <f t="shared" si="1682"/>
        <v>17.202942625590538</v>
      </c>
      <c r="G7656" s="167">
        <f t="shared" si="1672"/>
        <v>597837.06108151993</v>
      </c>
      <c r="H7656" s="167">
        <f t="shared" si="1673"/>
        <v>271299.98899881309</v>
      </c>
      <c r="I7656" s="168">
        <f t="shared" si="1674"/>
        <v>869137.05008033302</v>
      </c>
      <c r="J7656" s="168">
        <f t="shared" si="1676"/>
        <v>784571.20888564945</v>
      </c>
      <c r="K7656" s="94"/>
      <c r="L7656" s="265">
        <f t="shared" si="1675"/>
        <v>331203.67301904073</v>
      </c>
      <c r="M7656" s="265">
        <f>$G7656*NonHospFrac+theModel!$H7656*NonHospFrac</f>
        <v>537933.3770612923</v>
      </c>
      <c r="N7656" s="266">
        <f t="shared" si="1677"/>
        <v>869137.05008033302</v>
      </c>
      <c r="O7656" s="158"/>
      <c r="P7656" s="265">
        <f t="shared" si="1678"/>
        <v>298978.01054954436</v>
      </c>
      <c r="Q7656" s="265">
        <f t="shared" si="1679"/>
        <v>537931.81681067322</v>
      </c>
      <c r="R7656" s="266">
        <f t="shared" si="1680"/>
        <v>836909.82736021758</v>
      </c>
    </row>
    <row r="7657" spans="1:18" x14ac:dyDescent="0.25">
      <c r="A7657" s="81">
        <v>7626</v>
      </c>
      <c r="B7657" s="93">
        <f t="shared" si="1669"/>
        <v>1.6006213745500974E-63</v>
      </c>
      <c r="C7657" s="178">
        <f t="shared" si="1670"/>
        <v>1.5970106483933075E-63</v>
      </c>
      <c r="D7657" s="165">
        <f t="shared" si="1671"/>
        <v>2.2558277767625785E-3</v>
      </c>
      <c r="E7657" s="166">
        <f t="shared" si="1681"/>
        <v>24.291375447755232</v>
      </c>
      <c r="F7657" s="167">
        <f t="shared" si="1682"/>
        <v>17.205198453367299</v>
      </c>
      <c r="G7657" s="167">
        <f t="shared" si="1672"/>
        <v>597915.45566073328</v>
      </c>
      <c r="H7657" s="167">
        <f t="shared" si="1673"/>
        <v>271299.98899881309</v>
      </c>
      <c r="I7657" s="168">
        <f t="shared" si="1674"/>
        <v>869215.44465954637</v>
      </c>
      <c r="J7657" s="168">
        <f t="shared" si="1676"/>
        <v>784628.65789002029</v>
      </c>
      <c r="K7657" s="94"/>
      <c r="L7657" s="265">
        <f t="shared" si="1675"/>
        <v>331233.54698722315</v>
      </c>
      <c r="M7657" s="265">
        <f>$G7657*NonHospFrac+theModel!$H7657*NonHospFrac</f>
        <v>537981.89767232316</v>
      </c>
      <c r="N7657" s="266">
        <f t="shared" si="1677"/>
        <v>869215.44465954625</v>
      </c>
      <c r="O7657" s="158"/>
      <c r="P7657" s="265">
        <f t="shared" si="1678"/>
        <v>298999.9027485447</v>
      </c>
      <c r="Q7657" s="265">
        <f t="shared" si="1679"/>
        <v>537980.33742170408</v>
      </c>
      <c r="R7657" s="266">
        <f t="shared" si="1680"/>
        <v>836980.24017024878</v>
      </c>
    </row>
    <row r="7658" spans="1:18" x14ac:dyDescent="0.25">
      <c r="A7658" s="81">
        <v>7627</v>
      </c>
      <c r="B7658" s="93">
        <f t="shared" si="1669"/>
        <v>1.5707210321651898E-63</v>
      </c>
      <c r="C7658" s="178">
        <f t="shared" si="1670"/>
        <v>1.5671777560312863E-63</v>
      </c>
      <c r="D7658" s="165">
        <f t="shared" si="1671"/>
        <v>2.2558277767625785E-3</v>
      </c>
      <c r="E7658" s="166">
        <f t="shared" si="1681"/>
        <v>24.291375447755232</v>
      </c>
      <c r="F7658" s="167">
        <f t="shared" si="1682"/>
        <v>17.207454281144059</v>
      </c>
      <c r="G7658" s="167">
        <f t="shared" si="1672"/>
        <v>597993.85023994662</v>
      </c>
      <c r="H7658" s="167">
        <f t="shared" si="1673"/>
        <v>271299.98899881309</v>
      </c>
      <c r="I7658" s="168">
        <f t="shared" si="1674"/>
        <v>869293.83923875971</v>
      </c>
      <c r="J7658" s="168">
        <f t="shared" si="1676"/>
        <v>784686.10455265664</v>
      </c>
      <c r="K7658" s="94"/>
      <c r="L7658" s="265">
        <f t="shared" si="1675"/>
        <v>331263.42095540557</v>
      </c>
      <c r="M7658" s="265">
        <f>$G7658*NonHospFrac+theModel!$H7658*NonHospFrac</f>
        <v>538030.41828335414</v>
      </c>
      <c r="N7658" s="266">
        <f t="shared" si="1677"/>
        <v>869293.83923875971</v>
      </c>
      <c r="O7658" s="158"/>
      <c r="P7658" s="265">
        <f t="shared" si="1678"/>
        <v>299021.79405517591</v>
      </c>
      <c r="Q7658" s="265">
        <f t="shared" si="1679"/>
        <v>538028.85803273506</v>
      </c>
      <c r="R7658" s="266">
        <f t="shared" si="1680"/>
        <v>837050.65208791103</v>
      </c>
    </row>
    <row r="7659" spans="1:18" x14ac:dyDescent="0.25">
      <c r="A7659" s="81">
        <v>7628</v>
      </c>
      <c r="B7659" s="93">
        <f t="shared" si="1669"/>
        <v>1.5413792419081056E-63</v>
      </c>
      <c r="C7659" s="178">
        <f t="shared" si="1670"/>
        <v>1.537902155799684E-63</v>
      </c>
      <c r="D7659" s="165">
        <f t="shared" si="1671"/>
        <v>2.2558277767625785E-3</v>
      </c>
      <c r="E7659" s="166">
        <f t="shared" si="1681"/>
        <v>24.291375447755232</v>
      </c>
      <c r="F7659" s="167">
        <f t="shared" si="1682"/>
        <v>17.20971010892082</v>
      </c>
      <c r="G7659" s="167">
        <f t="shared" si="1672"/>
        <v>598072.24481915997</v>
      </c>
      <c r="H7659" s="167">
        <f t="shared" si="1673"/>
        <v>271299.98899881309</v>
      </c>
      <c r="I7659" s="168">
        <f t="shared" si="1674"/>
        <v>869372.23381797306</v>
      </c>
      <c r="J7659" s="168">
        <f t="shared" si="1676"/>
        <v>784743.54887365398</v>
      </c>
      <c r="K7659" s="94"/>
      <c r="L7659" s="265">
        <f t="shared" si="1675"/>
        <v>331293.29492358794</v>
      </c>
      <c r="M7659" s="265">
        <f>$G7659*NonHospFrac+theModel!$H7659*NonHospFrac</f>
        <v>538078.93889438512</v>
      </c>
      <c r="N7659" s="266">
        <f t="shared" si="1677"/>
        <v>869372.23381797306</v>
      </c>
      <c r="O7659" s="158"/>
      <c r="P7659" s="265">
        <f t="shared" si="1678"/>
        <v>299043.6844694743</v>
      </c>
      <c r="Q7659" s="265">
        <f t="shared" si="1679"/>
        <v>538077.37864376605</v>
      </c>
      <c r="R7659" s="266">
        <f t="shared" si="1680"/>
        <v>837121.06311324029</v>
      </c>
    </row>
    <row r="7660" spans="1:18" x14ac:dyDescent="0.25">
      <c r="A7660" s="81">
        <v>7629</v>
      </c>
      <c r="B7660" s="93">
        <f t="shared" si="1669"/>
        <v>1.5125855697687493E-63</v>
      </c>
      <c r="C7660" s="178">
        <f t="shared" si="1670"/>
        <v>1.5091734372257346E-63</v>
      </c>
      <c r="D7660" s="165">
        <f t="shared" si="1671"/>
        <v>2.2558277767625785E-3</v>
      </c>
      <c r="E7660" s="166">
        <f t="shared" si="1681"/>
        <v>24.291375447755232</v>
      </c>
      <c r="F7660" s="167">
        <f t="shared" si="1682"/>
        <v>17.211965936697581</v>
      </c>
      <c r="G7660" s="167">
        <f t="shared" si="1672"/>
        <v>598150.63939837343</v>
      </c>
      <c r="H7660" s="167">
        <f t="shared" si="1673"/>
        <v>271299.98899881309</v>
      </c>
      <c r="I7660" s="168">
        <f t="shared" si="1674"/>
        <v>869450.62839718652</v>
      </c>
      <c r="J7660" s="168">
        <f t="shared" si="1676"/>
        <v>784800.99085310777</v>
      </c>
      <c r="K7660" s="94"/>
      <c r="L7660" s="265">
        <f t="shared" si="1675"/>
        <v>331323.16889177042</v>
      </c>
      <c r="M7660" s="265">
        <f>$G7660*NonHospFrac+theModel!$H7660*NonHospFrac</f>
        <v>538127.4595054161</v>
      </c>
      <c r="N7660" s="266">
        <f t="shared" si="1677"/>
        <v>869450.62839718652</v>
      </c>
      <c r="O7660" s="158"/>
      <c r="P7660" s="265">
        <f t="shared" si="1678"/>
        <v>299065.57399147644</v>
      </c>
      <c r="Q7660" s="265">
        <f t="shared" si="1679"/>
        <v>538125.89925479703</v>
      </c>
      <c r="R7660" s="266">
        <f t="shared" si="1680"/>
        <v>837191.47324627347</v>
      </c>
    </row>
    <row r="7661" spans="1:18" x14ac:dyDescent="0.25">
      <c r="A7661" s="81">
        <v>7630</v>
      </c>
      <c r="B7661" s="93">
        <f t="shared" si="1669"/>
        <v>1.4843297766487787E-63</v>
      </c>
      <c r="C7661" s="178">
        <f t="shared" si="1670"/>
        <v>1.4809813843087386E-63</v>
      </c>
      <c r="D7661" s="165">
        <f t="shared" si="1671"/>
        <v>2.2558277767625785E-3</v>
      </c>
      <c r="E7661" s="166">
        <f t="shared" si="1681"/>
        <v>24.291375447755232</v>
      </c>
      <c r="F7661" s="167">
        <f t="shared" si="1682"/>
        <v>17.214221764474342</v>
      </c>
      <c r="G7661" s="167">
        <f t="shared" si="1672"/>
        <v>598229.03397758678</v>
      </c>
      <c r="H7661" s="167">
        <f t="shared" si="1673"/>
        <v>271299.98899881309</v>
      </c>
      <c r="I7661" s="168">
        <f t="shared" si="1674"/>
        <v>869529.02297639987</v>
      </c>
      <c r="J7661" s="168">
        <f t="shared" si="1676"/>
        <v>784858.43049111334</v>
      </c>
      <c r="K7661" s="94"/>
      <c r="L7661" s="265">
        <f t="shared" si="1675"/>
        <v>331353.04285995278</v>
      </c>
      <c r="M7661" s="265">
        <f>$G7661*NonHospFrac+theModel!$H7661*NonHospFrac</f>
        <v>538175.98011644708</v>
      </c>
      <c r="N7661" s="266">
        <f t="shared" si="1677"/>
        <v>869529.02297639987</v>
      </c>
      <c r="O7661" s="158"/>
      <c r="P7661" s="265">
        <f t="shared" si="1678"/>
        <v>299087.46262121847</v>
      </c>
      <c r="Q7661" s="265">
        <f t="shared" si="1679"/>
        <v>538174.41986582801</v>
      </c>
      <c r="R7661" s="266">
        <f t="shared" si="1680"/>
        <v>837261.88248704653</v>
      </c>
    </row>
    <row r="7662" spans="1:18" x14ac:dyDescent="0.25">
      <c r="A7662" s="81">
        <v>7631</v>
      </c>
      <c r="B7662" s="93">
        <f t="shared" si="1669"/>
        <v>1.456601814721251E-63</v>
      </c>
      <c r="C7662" s="178">
        <f t="shared" si="1670"/>
        <v>1.4533159718879202E-63</v>
      </c>
      <c r="D7662" s="165">
        <f t="shared" si="1671"/>
        <v>2.2558277767625785E-3</v>
      </c>
      <c r="E7662" s="166">
        <f t="shared" si="1681"/>
        <v>24.291375447755232</v>
      </c>
      <c r="F7662" s="167">
        <f t="shared" si="1682"/>
        <v>17.216477592251103</v>
      </c>
      <c r="G7662" s="167">
        <f t="shared" si="1672"/>
        <v>598307.42855680012</v>
      </c>
      <c r="H7662" s="167">
        <f t="shared" si="1673"/>
        <v>271299.98899881309</v>
      </c>
      <c r="I7662" s="168">
        <f t="shared" si="1674"/>
        <v>869607.41755561321</v>
      </c>
      <c r="J7662" s="168">
        <f t="shared" si="1676"/>
        <v>784915.86778776615</v>
      </c>
      <c r="K7662" s="94"/>
      <c r="L7662" s="265">
        <f t="shared" si="1675"/>
        <v>331382.91682813514</v>
      </c>
      <c r="M7662" s="265">
        <f>$G7662*NonHospFrac+theModel!$H7662*NonHospFrac</f>
        <v>538224.50072747795</v>
      </c>
      <c r="N7662" s="266">
        <f t="shared" si="1677"/>
        <v>869607.41755561309</v>
      </c>
      <c r="O7662" s="158"/>
      <c r="P7662" s="265">
        <f t="shared" si="1678"/>
        <v>299109.35035873688</v>
      </c>
      <c r="Q7662" s="265">
        <f t="shared" si="1679"/>
        <v>538222.94047685887</v>
      </c>
      <c r="R7662" s="266">
        <f t="shared" si="1680"/>
        <v>837332.29083559569</v>
      </c>
    </row>
    <row r="7663" spans="1:18" x14ac:dyDescent="0.25">
      <c r="A7663" s="81">
        <v>7632</v>
      </c>
      <c r="B7663" s="93">
        <f t="shared" si="1669"/>
        <v>1.4293918238569126E-63</v>
      </c>
      <c r="C7663" s="178">
        <f t="shared" si="1670"/>
        <v>1.4261673620767789E-63</v>
      </c>
      <c r="D7663" s="165">
        <f t="shared" si="1671"/>
        <v>2.2558277767625785E-3</v>
      </c>
      <c r="E7663" s="166">
        <f t="shared" si="1681"/>
        <v>24.291375447755232</v>
      </c>
      <c r="F7663" s="167">
        <f t="shared" si="1682"/>
        <v>17.218733420027863</v>
      </c>
      <c r="G7663" s="167">
        <f t="shared" si="1672"/>
        <v>598385.82313601347</v>
      </c>
      <c r="H7663" s="167">
        <f t="shared" si="1673"/>
        <v>271299.98899881309</v>
      </c>
      <c r="I7663" s="168">
        <f t="shared" si="1674"/>
        <v>869685.81213482656</v>
      </c>
      <c r="J7663" s="168">
        <f t="shared" si="1676"/>
        <v>784973.30274316168</v>
      </c>
      <c r="K7663" s="94"/>
      <c r="L7663" s="265">
        <f t="shared" si="1675"/>
        <v>331412.79079631757</v>
      </c>
      <c r="M7663" s="265">
        <f>$G7663*NonHospFrac+theModel!$H7663*NonHospFrac</f>
        <v>538273.02133850893</v>
      </c>
      <c r="N7663" s="266">
        <f t="shared" si="1677"/>
        <v>869685.81213482656</v>
      </c>
      <c r="O7663" s="158"/>
      <c r="P7663" s="265">
        <f t="shared" si="1678"/>
        <v>299131.23720406805</v>
      </c>
      <c r="Q7663" s="265">
        <f t="shared" si="1679"/>
        <v>538271.46108788985</v>
      </c>
      <c r="R7663" s="266">
        <f t="shared" si="1680"/>
        <v>837402.69829195784</v>
      </c>
    </row>
    <row r="7664" spans="1:18" x14ac:dyDescent="0.25">
      <c r="A7664" s="81">
        <v>7633</v>
      </c>
      <c r="B7664" s="93">
        <f t="shared" si="1669"/>
        <v>1.4026901281185794E-63</v>
      </c>
      <c r="C7664" s="178">
        <f t="shared" si="1670"/>
        <v>1.3995259007653787E-63</v>
      </c>
      <c r="D7664" s="165">
        <f t="shared" si="1671"/>
        <v>2.2558277767625785E-3</v>
      </c>
      <c r="E7664" s="166">
        <f t="shared" si="1681"/>
        <v>24.291375447755232</v>
      </c>
      <c r="F7664" s="167">
        <f t="shared" si="1682"/>
        <v>17.220989247804624</v>
      </c>
      <c r="G7664" s="167">
        <f t="shared" si="1672"/>
        <v>598464.21771522681</v>
      </c>
      <c r="H7664" s="167">
        <f t="shared" si="1673"/>
        <v>271299.98899881309</v>
      </c>
      <c r="I7664" s="168">
        <f t="shared" si="1674"/>
        <v>869764.2067140399</v>
      </c>
      <c r="J7664" s="168">
        <f t="shared" si="1676"/>
        <v>785030.73535739537</v>
      </c>
      <c r="K7664" s="94"/>
      <c r="L7664" s="265">
        <f t="shared" si="1675"/>
        <v>331442.66476449999</v>
      </c>
      <c r="M7664" s="265">
        <f>$G7664*NonHospFrac+theModel!$H7664*NonHospFrac</f>
        <v>538321.54194953991</v>
      </c>
      <c r="N7664" s="266">
        <f t="shared" si="1677"/>
        <v>869764.2067140399</v>
      </c>
      <c r="O7664" s="158"/>
      <c r="P7664" s="265">
        <f t="shared" si="1678"/>
        <v>299153.12315724831</v>
      </c>
      <c r="Q7664" s="265">
        <f t="shared" si="1679"/>
        <v>538319.98169892083</v>
      </c>
      <c r="R7664" s="266">
        <f t="shared" si="1680"/>
        <v>837473.10485616908</v>
      </c>
    </row>
    <row r="7665" spans="1:18" x14ac:dyDescent="0.25">
      <c r="A7665" s="81">
        <v>7634</v>
      </c>
      <c r="B7665" s="93">
        <f t="shared" si="1669"/>
        <v>1.3764872323196968E-63</v>
      </c>
      <c r="C7665" s="178">
        <f t="shared" si="1670"/>
        <v>1.3733821141866708E-63</v>
      </c>
      <c r="D7665" s="165">
        <f t="shared" si="1671"/>
        <v>2.2558277767625785E-3</v>
      </c>
      <c r="E7665" s="166">
        <f t="shared" si="1681"/>
        <v>24.291375447755232</v>
      </c>
      <c r="F7665" s="167">
        <f t="shared" si="1682"/>
        <v>17.223245075581385</v>
      </c>
      <c r="G7665" s="167">
        <f t="shared" si="1672"/>
        <v>598542.61229444016</v>
      </c>
      <c r="H7665" s="167">
        <f t="shared" si="1673"/>
        <v>271299.98899881309</v>
      </c>
      <c r="I7665" s="168">
        <f t="shared" si="1674"/>
        <v>869842.60129325325</v>
      </c>
      <c r="J7665" s="168">
        <f t="shared" si="1676"/>
        <v>785088.16563056258</v>
      </c>
      <c r="K7665" s="94"/>
      <c r="L7665" s="265">
        <f t="shared" si="1675"/>
        <v>331472.53873268235</v>
      </c>
      <c r="M7665" s="265">
        <f>$G7665*NonHospFrac+theModel!$H7665*NonHospFrac</f>
        <v>538370.06256057089</v>
      </c>
      <c r="N7665" s="266">
        <f t="shared" si="1677"/>
        <v>869842.60129325325</v>
      </c>
      <c r="O7665" s="158"/>
      <c r="P7665" s="265">
        <f t="shared" si="1678"/>
        <v>299175.00821831397</v>
      </c>
      <c r="Q7665" s="265">
        <f t="shared" si="1679"/>
        <v>538368.50230995181</v>
      </c>
      <c r="R7665" s="266">
        <f t="shared" si="1680"/>
        <v>837543.51052826573</v>
      </c>
    </row>
    <row r="7666" spans="1:18" x14ac:dyDescent="0.25">
      <c r="A7666" s="81">
        <v>7635</v>
      </c>
      <c r="B7666" s="93">
        <f t="shared" si="1669"/>
        <v>1.3507738186484711E-63</v>
      </c>
      <c r="C7666" s="178">
        <f t="shared" si="1670"/>
        <v>1.3477267055482402E-63</v>
      </c>
      <c r="D7666" s="165">
        <f t="shared" si="1671"/>
        <v>2.2558277767625785E-3</v>
      </c>
      <c r="E7666" s="166">
        <f t="shared" si="1681"/>
        <v>24.291375447755232</v>
      </c>
      <c r="F7666" s="167">
        <f t="shared" si="1682"/>
        <v>17.225500903358146</v>
      </c>
      <c r="G7666" s="167">
        <f t="shared" si="1672"/>
        <v>598621.0068736535</v>
      </c>
      <c r="H7666" s="167">
        <f t="shared" si="1673"/>
        <v>271299.98899881309</v>
      </c>
      <c r="I7666" s="168">
        <f t="shared" si="1674"/>
        <v>869920.99587246659</v>
      </c>
      <c r="J7666" s="168">
        <f t="shared" si="1676"/>
        <v>785145.59356275888</v>
      </c>
      <c r="K7666" s="94"/>
      <c r="L7666" s="265">
        <f t="shared" si="1675"/>
        <v>331502.41270086472</v>
      </c>
      <c r="M7666" s="265">
        <f>$G7666*NonHospFrac+theModel!$H7666*NonHospFrac</f>
        <v>538418.58317160176</v>
      </c>
      <c r="N7666" s="266">
        <f t="shared" si="1677"/>
        <v>869920.99587246648</v>
      </c>
      <c r="O7666" s="158"/>
      <c r="P7666" s="265">
        <f t="shared" si="1678"/>
        <v>299196.89238730149</v>
      </c>
      <c r="Q7666" s="265">
        <f t="shared" si="1679"/>
        <v>538417.02292098268</v>
      </c>
      <c r="R7666" s="266">
        <f t="shared" si="1680"/>
        <v>837613.91530828411</v>
      </c>
    </row>
    <row r="7667" spans="1:18" x14ac:dyDescent="0.25">
      <c r="A7667" s="81">
        <v>7636</v>
      </c>
      <c r="B7667" s="93">
        <f t="shared" si="1669"/>
        <v>1.3255407433538402E-63</v>
      </c>
      <c r="C7667" s="178">
        <f t="shared" si="1670"/>
        <v>1.3225505517257522E-63</v>
      </c>
      <c r="D7667" s="165">
        <f t="shared" si="1671"/>
        <v>2.2558277767625785E-3</v>
      </c>
      <c r="E7667" s="166">
        <f t="shared" si="1681"/>
        <v>24.291375447755232</v>
      </c>
      <c r="F7667" s="167">
        <f t="shared" si="1682"/>
        <v>17.227756731134907</v>
      </c>
      <c r="G7667" s="167">
        <f t="shared" si="1672"/>
        <v>598699.40145286685</v>
      </c>
      <c r="H7667" s="167">
        <f t="shared" si="1673"/>
        <v>271299.98899881309</v>
      </c>
      <c r="I7667" s="168">
        <f t="shared" si="1674"/>
        <v>869999.39045167994</v>
      </c>
      <c r="J7667" s="168">
        <f t="shared" si="1676"/>
        <v>785203.01915407949</v>
      </c>
      <c r="K7667" s="94"/>
      <c r="L7667" s="265">
        <f t="shared" si="1675"/>
        <v>331532.2866690472</v>
      </c>
      <c r="M7667" s="265">
        <f>$G7667*NonHospFrac+theModel!$H7667*NonHospFrac</f>
        <v>538467.10378263274</v>
      </c>
      <c r="N7667" s="266">
        <f t="shared" si="1677"/>
        <v>869999.39045167994</v>
      </c>
      <c r="O7667" s="158"/>
      <c r="P7667" s="265">
        <f t="shared" si="1678"/>
        <v>299218.77566424728</v>
      </c>
      <c r="Q7667" s="265">
        <f t="shared" si="1679"/>
        <v>538465.54353201366</v>
      </c>
      <c r="R7667" s="266">
        <f t="shared" si="1680"/>
        <v>837684.319196261</v>
      </c>
    </row>
    <row r="7668" spans="1:18" x14ac:dyDescent="0.25">
      <c r="A7668" s="81">
        <v>7637</v>
      </c>
      <c r="B7668" s="93">
        <f t="shared" si="1669"/>
        <v>1.3007790334943651E-63</v>
      </c>
      <c r="C7668" s="178">
        <f t="shared" si="1670"/>
        <v>1.297844700019178E-63</v>
      </c>
      <c r="D7668" s="165">
        <f t="shared" si="1671"/>
        <v>2.2558277767625785E-3</v>
      </c>
      <c r="E7668" s="166">
        <f t="shared" si="1681"/>
        <v>24.291375447755232</v>
      </c>
      <c r="F7668" s="167">
        <f t="shared" si="1682"/>
        <v>17.230012558911667</v>
      </c>
      <c r="G7668" s="167">
        <f t="shared" si="1672"/>
        <v>598777.79603208031</v>
      </c>
      <c r="H7668" s="167">
        <f t="shared" si="1673"/>
        <v>271299.98899881309</v>
      </c>
      <c r="I7668" s="168">
        <f t="shared" si="1674"/>
        <v>870077.7850308934</v>
      </c>
      <c r="J7668" s="168">
        <f t="shared" si="1676"/>
        <v>785260.44240462012</v>
      </c>
      <c r="K7668" s="94"/>
      <c r="L7668" s="265">
        <f t="shared" si="1675"/>
        <v>331562.16063722956</v>
      </c>
      <c r="M7668" s="265">
        <f>$G7668*NonHospFrac+theModel!$H7668*NonHospFrac</f>
        <v>538515.62439366372</v>
      </c>
      <c r="N7668" s="266">
        <f t="shared" si="1677"/>
        <v>870077.78503089328</v>
      </c>
      <c r="O7668" s="158"/>
      <c r="P7668" s="265">
        <f t="shared" si="1678"/>
        <v>299240.65804918751</v>
      </c>
      <c r="Q7668" s="265">
        <f t="shared" si="1679"/>
        <v>538514.06414304464</v>
      </c>
      <c r="R7668" s="266">
        <f t="shared" si="1680"/>
        <v>837754.72219223215</v>
      </c>
    </row>
    <row r="7669" spans="1:18" x14ac:dyDescent="0.25">
      <c r="A7669" s="81">
        <v>7638</v>
      </c>
      <c r="B7669" s="93">
        <f t="shared" si="1669"/>
        <v>1.2764798837472359E-63</v>
      </c>
      <c r="C7669" s="178">
        <f t="shared" si="1670"/>
        <v>1.2736003649690001E-63</v>
      </c>
      <c r="D7669" s="165">
        <f t="shared" si="1671"/>
        <v>2.2558277767625785E-3</v>
      </c>
      <c r="E7669" s="166">
        <f t="shared" si="1681"/>
        <v>24.291375447755232</v>
      </c>
      <c r="F7669" s="167">
        <f t="shared" si="1682"/>
        <v>17.232268386688428</v>
      </c>
      <c r="G7669" s="167">
        <f t="shared" si="1672"/>
        <v>598856.19061129366</v>
      </c>
      <c r="H7669" s="167">
        <f t="shared" si="1673"/>
        <v>271299.98899881309</v>
      </c>
      <c r="I7669" s="168">
        <f t="shared" si="1674"/>
        <v>870156.17961010674</v>
      </c>
      <c r="J7669" s="168">
        <f t="shared" si="1676"/>
        <v>785317.86331447586</v>
      </c>
      <c r="K7669" s="94"/>
      <c r="L7669" s="265">
        <f t="shared" si="1675"/>
        <v>331592.03460541199</v>
      </c>
      <c r="M7669" s="265">
        <f>$G7669*NonHospFrac+theModel!$H7669*NonHospFrac</f>
        <v>538564.1450046947</v>
      </c>
      <c r="N7669" s="266">
        <f t="shared" si="1677"/>
        <v>870156.17961010663</v>
      </c>
      <c r="O7669" s="158"/>
      <c r="P7669" s="265">
        <f t="shared" si="1678"/>
        <v>299262.53954215872</v>
      </c>
      <c r="Q7669" s="265">
        <f t="shared" si="1679"/>
        <v>538562.58475407562</v>
      </c>
      <c r="R7669" s="266">
        <f t="shared" si="1680"/>
        <v>837825.12429623434</v>
      </c>
    </row>
    <row r="7670" spans="1:18" x14ac:dyDescent="0.25">
      <c r="A7670" s="81">
        <v>7639</v>
      </c>
      <c r="B7670" s="93">
        <f t="shared" si="1669"/>
        <v>1.2526346532771162E-63</v>
      </c>
      <c r="C7670" s="178">
        <f t="shared" si="1670"/>
        <v>1.2498089252321183E-63</v>
      </c>
      <c r="D7670" s="165">
        <f t="shared" si="1671"/>
        <v>2.2558277767625785E-3</v>
      </c>
      <c r="E7670" s="166">
        <f t="shared" si="1681"/>
        <v>24.291375447755232</v>
      </c>
      <c r="F7670" s="167">
        <f t="shared" si="1682"/>
        <v>17.234524214465189</v>
      </c>
      <c r="G7670" s="167">
        <f t="shared" si="1672"/>
        <v>598934.585190507</v>
      </c>
      <c r="H7670" s="167">
        <f t="shared" si="1673"/>
        <v>271299.98899881309</v>
      </c>
      <c r="I7670" s="168">
        <f t="shared" si="1674"/>
        <v>870234.57418932009</v>
      </c>
      <c r="J7670" s="168">
        <f t="shared" si="1676"/>
        <v>785375.28188374231</v>
      </c>
      <c r="K7670" s="94"/>
      <c r="L7670" s="265">
        <f t="shared" si="1675"/>
        <v>331621.90857359441</v>
      </c>
      <c r="M7670" s="265">
        <f>$G7670*NonHospFrac+theModel!$H7670*NonHospFrac</f>
        <v>538612.66561572568</v>
      </c>
      <c r="N7670" s="266">
        <f t="shared" si="1677"/>
        <v>870234.57418932009</v>
      </c>
      <c r="O7670" s="158"/>
      <c r="P7670" s="265">
        <f t="shared" si="1678"/>
        <v>299284.42014319717</v>
      </c>
      <c r="Q7670" s="265">
        <f t="shared" si="1679"/>
        <v>538611.1053651066</v>
      </c>
      <c r="R7670" s="266">
        <f t="shared" si="1680"/>
        <v>837895.52550830378</v>
      </c>
    </row>
    <row r="7671" spans="1:18" x14ac:dyDescent="0.25">
      <c r="A7671" s="81">
        <v>7640</v>
      </c>
      <c r="B7671" s="93">
        <f t="shared" si="1669"/>
        <v>1.2292348626634435E-63</v>
      </c>
      <c r="C7671" s="178">
        <f t="shared" si="1670"/>
        <v>1.2264619205160823E-63</v>
      </c>
      <c r="D7671" s="165">
        <f t="shared" si="1671"/>
        <v>2.2558277767625785E-3</v>
      </c>
      <c r="E7671" s="166">
        <f t="shared" si="1681"/>
        <v>24.291375447755232</v>
      </c>
      <c r="F7671" s="167">
        <f t="shared" si="1682"/>
        <v>17.23678004224195</v>
      </c>
      <c r="G7671" s="167">
        <f t="shared" si="1672"/>
        <v>599012.97976972035</v>
      </c>
      <c r="H7671" s="167">
        <f t="shared" si="1673"/>
        <v>271299.98899881309</v>
      </c>
      <c r="I7671" s="168">
        <f t="shared" si="1674"/>
        <v>870312.96876853344</v>
      </c>
      <c r="J7671" s="168">
        <f t="shared" si="1676"/>
        <v>785432.6981125148</v>
      </c>
      <c r="K7671" s="94"/>
      <c r="L7671" s="265">
        <f t="shared" si="1675"/>
        <v>331651.78254177677</v>
      </c>
      <c r="M7671" s="265">
        <f>$G7671*NonHospFrac+theModel!$H7671*NonHospFrac</f>
        <v>538661.18622675666</v>
      </c>
      <c r="N7671" s="266">
        <f t="shared" si="1677"/>
        <v>870312.96876853344</v>
      </c>
      <c r="O7671" s="158"/>
      <c r="P7671" s="265">
        <f t="shared" si="1678"/>
        <v>299306.29985233926</v>
      </c>
      <c r="Q7671" s="265">
        <f t="shared" si="1679"/>
        <v>538659.62597613758</v>
      </c>
      <c r="R7671" s="266">
        <f t="shared" si="1680"/>
        <v>837965.9258284769</v>
      </c>
    </row>
    <row r="7672" spans="1:18" x14ac:dyDescent="0.25">
      <c r="A7672" s="81">
        <v>7641</v>
      </c>
      <c r="B7672" s="93">
        <f t="shared" si="1669"/>
        <v>1.2062721908851239E-63</v>
      </c>
      <c r="C7672" s="178">
        <f t="shared" si="1670"/>
        <v>1.203551048570589E-63</v>
      </c>
      <c r="D7672" s="165">
        <f t="shared" si="1671"/>
        <v>2.2558277767625785E-3</v>
      </c>
      <c r="E7672" s="166">
        <f t="shared" si="1681"/>
        <v>24.291375447755232</v>
      </c>
      <c r="F7672" s="167">
        <f t="shared" si="1682"/>
        <v>17.239035870018711</v>
      </c>
      <c r="G7672" s="167">
        <f t="shared" si="1672"/>
        <v>599091.37434893369</v>
      </c>
      <c r="H7672" s="167">
        <f t="shared" si="1673"/>
        <v>271299.98899881309</v>
      </c>
      <c r="I7672" s="168">
        <f t="shared" si="1674"/>
        <v>870391.36334774678</v>
      </c>
      <c r="J7672" s="168">
        <f t="shared" si="1676"/>
        <v>785490.1120008888</v>
      </c>
      <c r="K7672" s="94"/>
      <c r="L7672" s="265">
        <f t="shared" si="1675"/>
        <v>331681.6565099592</v>
      </c>
      <c r="M7672" s="265">
        <f>$G7672*NonHospFrac+theModel!$H7672*NonHospFrac</f>
        <v>538709.70683778753</v>
      </c>
      <c r="N7672" s="266">
        <f t="shared" si="1677"/>
        <v>870391.36334774666</v>
      </c>
      <c r="O7672" s="158"/>
      <c r="P7672" s="265">
        <f t="shared" si="1678"/>
        <v>299328.17866962135</v>
      </c>
      <c r="Q7672" s="265">
        <f t="shared" si="1679"/>
        <v>538708.14658716845</v>
      </c>
      <c r="R7672" s="266">
        <f t="shared" si="1680"/>
        <v>838036.3252567898</v>
      </c>
    </row>
    <row r="7673" spans="1:18" x14ac:dyDescent="0.25">
      <c r="A7673" s="81">
        <v>7642</v>
      </c>
      <c r="B7673" s="93">
        <f t="shared" si="1669"/>
        <v>1.1837384723615602E-63</v>
      </c>
      <c r="C7673" s="178">
        <f t="shared" si="1670"/>
        <v>1.1810681622351844E-63</v>
      </c>
      <c r="D7673" s="165">
        <f t="shared" si="1671"/>
        <v>2.2558277767625785E-3</v>
      </c>
      <c r="E7673" s="166">
        <f t="shared" si="1681"/>
        <v>24.291375447755232</v>
      </c>
      <c r="F7673" s="167">
        <f t="shared" si="1682"/>
        <v>17.241291697795472</v>
      </c>
      <c r="G7673" s="167">
        <f t="shared" si="1672"/>
        <v>599169.76892814704</v>
      </c>
      <c r="H7673" s="167">
        <f t="shared" si="1673"/>
        <v>271299.98899881309</v>
      </c>
      <c r="I7673" s="168">
        <f t="shared" si="1674"/>
        <v>870469.75792696013</v>
      </c>
      <c r="J7673" s="168">
        <f t="shared" si="1676"/>
        <v>785547.52354895964</v>
      </c>
      <c r="K7673" s="94"/>
      <c r="L7673" s="265">
        <f t="shared" si="1675"/>
        <v>331711.53047814162</v>
      </c>
      <c r="M7673" s="265">
        <f>$G7673*NonHospFrac+theModel!$H7673*NonHospFrac</f>
        <v>538758.22744881851</v>
      </c>
      <c r="N7673" s="266">
        <f t="shared" si="1677"/>
        <v>870469.75792696013</v>
      </c>
      <c r="O7673" s="158"/>
      <c r="P7673" s="265">
        <f t="shared" si="1678"/>
        <v>299350.05659507978</v>
      </c>
      <c r="Q7673" s="265">
        <f t="shared" si="1679"/>
        <v>538756.66719819943</v>
      </c>
      <c r="R7673" s="266">
        <f t="shared" si="1680"/>
        <v>838106.72379327915</v>
      </c>
    </row>
    <row r="7674" spans="1:18" x14ac:dyDescent="0.25">
      <c r="A7674" s="81">
        <v>7643</v>
      </c>
      <c r="B7674" s="93">
        <f t="shared" si="1669"/>
        <v>1.1616256940489506E-63</v>
      </c>
      <c r="C7674" s="178">
        <f t="shared" si="1670"/>
        <v>1.1590052665421139E-63</v>
      </c>
      <c r="D7674" s="165">
        <f t="shared" si="1671"/>
        <v>2.2558277767625785E-3</v>
      </c>
      <c r="E7674" s="166">
        <f t="shared" si="1681"/>
        <v>24.291375447755232</v>
      </c>
      <c r="F7674" s="167">
        <f t="shared" si="1682"/>
        <v>17.243547525572232</v>
      </c>
      <c r="G7674" s="167">
        <f t="shared" si="1672"/>
        <v>599248.16350736038</v>
      </c>
      <c r="H7674" s="167">
        <f t="shared" si="1673"/>
        <v>271299.98899881309</v>
      </c>
      <c r="I7674" s="168">
        <f t="shared" si="1674"/>
        <v>870548.15250617347</v>
      </c>
      <c r="J7674" s="168">
        <f t="shared" si="1676"/>
        <v>785604.93275682279</v>
      </c>
      <c r="K7674" s="94"/>
      <c r="L7674" s="265">
        <f t="shared" si="1675"/>
        <v>331741.40444632398</v>
      </c>
      <c r="M7674" s="265">
        <f>$G7674*NonHospFrac+theModel!$H7674*NonHospFrac</f>
        <v>538806.74805984949</v>
      </c>
      <c r="N7674" s="266">
        <f t="shared" si="1677"/>
        <v>870548.15250617347</v>
      </c>
      <c r="O7674" s="158"/>
      <c r="P7674" s="265">
        <f t="shared" si="1678"/>
        <v>299371.93362875085</v>
      </c>
      <c r="Q7674" s="265">
        <f t="shared" si="1679"/>
        <v>538805.18780923041</v>
      </c>
      <c r="R7674" s="266">
        <f t="shared" si="1680"/>
        <v>838177.12143798126</v>
      </c>
    </row>
    <row r="7675" spans="1:18" x14ac:dyDescent="0.25">
      <c r="A7675" s="81">
        <v>7644</v>
      </c>
      <c r="B7675" s="93">
        <f t="shared" si="1669"/>
        <v>1.1399259925908313E-63</v>
      </c>
      <c r="C7675" s="178">
        <f t="shared" si="1670"/>
        <v>1.1373545158732913E-63</v>
      </c>
      <c r="D7675" s="165">
        <f t="shared" si="1671"/>
        <v>2.2558277767625785E-3</v>
      </c>
      <c r="E7675" s="166">
        <f t="shared" si="1681"/>
        <v>24.291375447755232</v>
      </c>
      <c r="F7675" s="167">
        <f t="shared" si="1682"/>
        <v>17.245803353348993</v>
      </c>
      <c r="G7675" s="167">
        <f t="shared" si="1672"/>
        <v>599326.55808657384</v>
      </c>
      <c r="H7675" s="167">
        <f t="shared" si="1673"/>
        <v>271299.98899881309</v>
      </c>
      <c r="I7675" s="168">
        <f t="shared" si="1674"/>
        <v>870626.54708538693</v>
      </c>
      <c r="J7675" s="168">
        <f t="shared" si="1676"/>
        <v>785662.33962457371</v>
      </c>
      <c r="K7675" s="94"/>
      <c r="L7675" s="265">
        <f t="shared" si="1675"/>
        <v>331771.27841450647</v>
      </c>
      <c r="M7675" s="265">
        <f>$G7675*NonHospFrac+theModel!$H7675*NonHospFrac</f>
        <v>538855.26867088047</v>
      </c>
      <c r="N7675" s="266">
        <f t="shared" si="1677"/>
        <v>870626.54708538693</v>
      </c>
      <c r="O7675" s="158"/>
      <c r="P7675" s="265">
        <f t="shared" si="1678"/>
        <v>299393.80977067101</v>
      </c>
      <c r="Q7675" s="265">
        <f t="shared" si="1679"/>
        <v>538853.70842026139</v>
      </c>
      <c r="R7675" s="266">
        <f t="shared" si="1680"/>
        <v>838247.51819093246</v>
      </c>
    </row>
    <row r="7676" spans="1:18" x14ac:dyDescent="0.25">
      <c r="A7676" s="81">
        <v>7645</v>
      </c>
      <c r="B7676" s="93">
        <f t="shared" si="1669"/>
        <v>1.1186316515218496E-63</v>
      </c>
      <c r="C7676" s="178">
        <f t="shared" si="1670"/>
        <v>1.1161082111703809E-63</v>
      </c>
      <c r="D7676" s="165">
        <f t="shared" si="1671"/>
        <v>2.2558277767625785E-3</v>
      </c>
      <c r="E7676" s="166">
        <f t="shared" si="1681"/>
        <v>24.291375447755232</v>
      </c>
      <c r="F7676" s="167">
        <f t="shared" si="1682"/>
        <v>17.248059181125754</v>
      </c>
      <c r="G7676" s="167">
        <f t="shared" si="1672"/>
        <v>599404.95266578719</v>
      </c>
      <c r="H7676" s="167">
        <f t="shared" si="1673"/>
        <v>271299.98899881309</v>
      </c>
      <c r="I7676" s="168">
        <f t="shared" si="1674"/>
        <v>870704.94166460028</v>
      </c>
      <c r="J7676" s="168">
        <f t="shared" si="1676"/>
        <v>785719.74415230763</v>
      </c>
      <c r="K7676" s="94"/>
      <c r="L7676" s="265">
        <f t="shared" si="1675"/>
        <v>331801.15238268883</v>
      </c>
      <c r="M7676" s="265">
        <f>$G7676*NonHospFrac+theModel!$H7676*NonHospFrac</f>
        <v>538903.78928191145</v>
      </c>
      <c r="N7676" s="266">
        <f t="shared" si="1677"/>
        <v>870704.94166460028</v>
      </c>
      <c r="O7676" s="158"/>
      <c r="P7676" s="265">
        <f t="shared" si="1678"/>
        <v>299415.68502087652</v>
      </c>
      <c r="Q7676" s="265">
        <f t="shared" si="1679"/>
        <v>538902.22903129237</v>
      </c>
      <c r="R7676" s="266">
        <f t="shared" si="1680"/>
        <v>838317.91405216884</v>
      </c>
    </row>
    <row r="7677" spans="1:18" x14ac:dyDescent="0.25">
      <c r="A7677" s="81">
        <v>7646</v>
      </c>
      <c r="B7677" s="93">
        <f t="shared" si="1669"/>
        <v>1.0977350985237684E-63</v>
      </c>
      <c r="C7677" s="178">
        <f t="shared" si="1670"/>
        <v>1.0952587971969914E-63</v>
      </c>
      <c r="D7677" s="165">
        <f t="shared" si="1671"/>
        <v>2.2558277767625785E-3</v>
      </c>
      <c r="E7677" s="166">
        <f t="shared" si="1681"/>
        <v>24.291375447755232</v>
      </c>
      <c r="F7677" s="167">
        <f t="shared" si="1682"/>
        <v>17.250315008902515</v>
      </c>
      <c r="G7677" s="167">
        <f t="shared" si="1672"/>
        <v>599483.34724500054</v>
      </c>
      <c r="H7677" s="167">
        <f t="shared" si="1673"/>
        <v>271299.98899881309</v>
      </c>
      <c r="I7677" s="168">
        <f t="shared" si="1674"/>
        <v>870783.33624381362</v>
      </c>
      <c r="J7677" s="168">
        <f t="shared" si="1676"/>
        <v>785777.14634012</v>
      </c>
      <c r="K7677" s="94"/>
      <c r="L7677" s="265">
        <f t="shared" si="1675"/>
        <v>331831.02635087119</v>
      </c>
      <c r="M7677" s="265">
        <f>$G7677*NonHospFrac+theModel!$H7677*NonHospFrac</f>
        <v>538952.30989294243</v>
      </c>
      <c r="N7677" s="266">
        <f t="shared" si="1677"/>
        <v>870783.33624381362</v>
      </c>
      <c r="O7677" s="158"/>
      <c r="P7677" s="265">
        <f t="shared" si="1678"/>
        <v>299437.55937940377</v>
      </c>
      <c r="Q7677" s="265">
        <f t="shared" si="1679"/>
        <v>538950.74964232335</v>
      </c>
      <c r="R7677" s="266">
        <f t="shared" si="1680"/>
        <v>838388.30902172718</v>
      </c>
    </row>
    <row r="7678" spans="1:18" x14ac:dyDescent="0.25">
      <c r="A7678" s="81">
        <v>7647</v>
      </c>
      <c r="B7678" s="93">
        <f t="shared" si="1669"/>
        <v>1.0772289027327334E-63</v>
      </c>
      <c r="C7678" s="178">
        <f t="shared" si="1670"/>
        <v>1.0747988598520174E-63</v>
      </c>
      <c r="D7678" s="165">
        <f t="shared" si="1671"/>
        <v>2.2558277767625785E-3</v>
      </c>
      <c r="E7678" s="166">
        <f t="shared" si="1681"/>
        <v>24.291375447755232</v>
      </c>
      <c r="F7678" s="167">
        <f t="shared" si="1682"/>
        <v>17.252570836679276</v>
      </c>
      <c r="G7678" s="167">
        <f t="shared" si="1672"/>
        <v>599561.74182421388</v>
      </c>
      <c r="H7678" s="167">
        <f t="shared" si="1673"/>
        <v>271299.98899881309</v>
      </c>
      <c r="I7678" s="168">
        <f t="shared" si="1674"/>
        <v>870861.73082302697</v>
      </c>
      <c r="J7678" s="168">
        <f t="shared" si="1676"/>
        <v>785834.54618810618</v>
      </c>
      <c r="K7678" s="94"/>
      <c r="L7678" s="265">
        <f t="shared" si="1675"/>
        <v>331860.90031905362</v>
      </c>
      <c r="M7678" s="265">
        <f>$G7678*NonHospFrac+theModel!$H7678*NonHospFrac</f>
        <v>539000.83050397329</v>
      </c>
      <c r="N7678" s="266">
        <f t="shared" si="1677"/>
        <v>870861.73082302697</v>
      </c>
      <c r="O7678" s="158"/>
      <c r="P7678" s="265">
        <f t="shared" si="1678"/>
        <v>299459.43284628913</v>
      </c>
      <c r="Q7678" s="265">
        <f t="shared" si="1679"/>
        <v>538999.27025335422</v>
      </c>
      <c r="R7678" s="266">
        <f t="shared" si="1680"/>
        <v>838458.70309964335</v>
      </c>
    </row>
    <row r="7679" spans="1:18" x14ac:dyDescent="0.25">
      <c r="A7679" s="81">
        <v>7648</v>
      </c>
      <c r="B7679" s="93">
        <f t="shared" si="1669"/>
        <v>1.05710577209684E-63</v>
      </c>
      <c r="C7679" s="178">
        <f t="shared" si="1670"/>
        <v>1.0547211235331678E-63</v>
      </c>
      <c r="D7679" s="165">
        <f t="shared" si="1671"/>
        <v>2.2558277767625785E-3</v>
      </c>
      <c r="E7679" s="166">
        <f t="shared" si="1681"/>
        <v>24.291375447755232</v>
      </c>
      <c r="F7679" s="167">
        <f t="shared" si="1682"/>
        <v>17.254826664456036</v>
      </c>
      <c r="G7679" s="167">
        <f t="shared" si="1672"/>
        <v>599640.13640342723</v>
      </c>
      <c r="H7679" s="167">
        <f t="shared" si="1673"/>
        <v>271299.98899881309</v>
      </c>
      <c r="I7679" s="168">
        <f t="shared" si="1674"/>
        <v>870940.12540224032</v>
      </c>
      <c r="J7679" s="168">
        <f t="shared" si="1676"/>
        <v>785891.9436963615</v>
      </c>
      <c r="K7679" s="94"/>
      <c r="L7679" s="265">
        <f t="shared" si="1675"/>
        <v>331890.77428723604</v>
      </c>
      <c r="M7679" s="265">
        <f>$G7679*NonHospFrac+theModel!$H7679*NonHospFrac</f>
        <v>539049.35111500428</v>
      </c>
      <c r="N7679" s="266">
        <f t="shared" si="1677"/>
        <v>870940.12540224032</v>
      </c>
      <c r="O7679" s="158"/>
      <c r="P7679" s="265">
        <f t="shared" si="1678"/>
        <v>299481.30542156892</v>
      </c>
      <c r="Q7679" s="265">
        <f t="shared" si="1679"/>
        <v>539047.7908643852</v>
      </c>
      <c r="R7679" s="266">
        <f t="shared" si="1680"/>
        <v>838529.09628595412</v>
      </c>
    </row>
    <row r="7680" spans="1:18" x14ac:dyDescent="0.25">
      <c r="A7680" s="81">
        <v>7649</v>
      </c>
      <c r="B7680" s="93">
        <f t="shared" si="1669"/>
        <v>1.0373585507830618E-63</v>
      </c>
      <c r="C7680" s="178">
        <f t="shared" si="1670"/>
        <v>1.0350184485497432E-63</v>
      </c>
      <c r="D7680" s="165">
        <f t="shared" si="1671"/>
        <v>2.2558277767625785E-3</v>
      </c>
      <c r="E7680" s="166">
        <f t="shared" si="1681"/>
        <v>24.291375447755232</v>
      </c>
      <c r="F7680" s="167">
        <f t="shared" si="1682"/>
        <v>17.257082492232797</v>
      </c>
      <c r="G7680" s="167">
        <f t="shared" si="1672"/>
        <v>599718.53098264057</v>
      </c>
      <c r="H7680" s="167">
        <f t="shared" si="1673"/>
        <v>271299.98899881309</v>
      </c>
      <c r="I7680" s="168">
        <f t="shared" si="1674"/>
        <v>871018.51998145366</v>
      </c>
      <c r="J7680" s="168">
        <f t="shared" si="1676"/>
        <v>785949.33886498143</v>
      </c>
      <c r="K7680" s="94"/>
      <c r="L7680" s="265">
        <f t="shared" si="1675"/>
        <v>331920.6482554184</v>
      </c>
      <c r="M7680" s="265">
        <f>$G7680*NonHospFrac+theModel!$H7680*NonHospFrac</f>
        <v>539097.87172603526</v>
      </c>
      <c r="N7680" s="266">
        <f t="shared" si="1677"/>
        <v>871018.51998145366</v>
      </c>
      <c r="O7680" s="158"/>
      <c r="P7680" s="265">
        <f t="shared" si="1678"/>
        <v>299503.17710527941</v>
      </c>
      <c r="Q7680" s="265">
        <f t="shared" si="1679"/>
        <v>539096.31147541618</v>
      </c>
      <c r="R7680" s="266">
        <f t="shared" si="1680"/>
        <v>838599.48858069559</v>
      </c>
    </row>
    <row r="7681" spans="1:18" x14ac:dyDescent="0.25">
      <c r="A7681" s="81">
        <v>7650</v>
      </c>
      <c r="B7681" s="93">
        <f t="shared" si="1669"/>
        <v>1.0179802166326199E-63</v>
      </c>
      <c r="C7681" s="178">
        <f t="shared" si="1670"/>
        <v>1.0156838285837453E-63</v>
      </c>
      <c r="D7681" s="165">
        <f t="shared" si="1671"/>
        <v>2.2558277767625785E-3</v>
      </c>
      <c r="E7681" s="166">
        <f t="shared" si="1681"/>
        <v>24.291375447755232</v>
      </c>
      <c r="F7681" s="167">
        <f t="shared" si="1682"/>
        <v>17.259338320009558</v>
      </c>
      <c r="G7681" s="167">
        <f t="shared" si="1672"/>
        <v>599796.92556185392</v>
      </c>
      <c r="H7681" s="167">
        <f t="shared" si="1673"/>
        <v>271299.98899881309</v>
      </c>
      <c r="I7681" s="168">
        <f t="shared" si="1674"/>
        <v>871096.91456066701</v>
      </c>
      <c r="J7681" s="168">
        <f t="shared" si="1676"/>
        <v>786006.73169406131</v>
      </c>
      <c r="K7681" s="94"/>
      <c r="L7681" s="265">
        <f t="shared" si="1675"/>
        <v>331950.52222360077</v>
      </c>
      <c r="M7681" s="265">
        <f>$G7681*NonHospFrac+theModel!$H7681*NonHospFrac</f>
        <v>539146.39233706612</v>
      </c>
      <c r="N7681" s="266">
        <f t="shared" si="1677"/>
        <v>871096.91456066689</v>
      </c>
      <c r="O7681" s="158"/>
      <c r="P7681" s="265">
        <f t="shared" si="1678"/>
        <v>299525.04789745703</v>
      </c>
      <c r="Q7681" s="265">
        <f t="shared" si="1679"/>
        <v>539144.83208644704</v>
      </c>
      <c r="R7681" s="266">
        <f t="shared" si="1680"/>
        <v>838669.87998390407</v>
      </c>
    </row>
    <row r="7682" spans="1:18" x14ac:dyDescent="0.25">
      <c r="A7682" s="81">
        <v>7651</v>
      </c>
      <c r="B7682" s="93">
        <f t="shared" si="1669"/>
        <v>9.989638786638866E-64</v>
      </c>
      <c r="C7682" s="178">
        <f t="shared" si="1670"/>
        <v>9.9671038819841406E-64</v>
      </c>
      <c r="D7682" s="165">
        <f t="shared" si="1671"/>
        <v>2.2558277767625785E-3</v>
      </c>
      <c r="E7682" s="166">
        <f t="shared" si="1681"/>
        <v>24.291375447755232</v>
      </c>
      <c r="F7682" s="167">
        <f t="shared" si="1682"/>
        <v>17.261594147786319</v>
      </c>
      <c r="G7682" s="167">
        <f t="shared" si="1672"/>
        <v>599875.32014106726</v>
      </c>
      <c r="H7682" s="167">
        <f t="shared" si="1673"/>
        <v>271299.98899881309</v>
      </c>
      <c r="I7682" s="168">
        <f t="shared" si="1674"/>
        <v>871175.30913988035</v>
      </c>
      <c r="J7682" s="168">
        <f t="shared" si="1676"/>
        <v>786064.12218369648</v>
      </c>
      <c r="K7682" s="94"/>
      <c r="L7682" s="265">
        <f t="shared" si="1675"/>
        <v>331980.39619178319</v>
      </c>
      <c r="M7682" s="265">
        <f>$G7682*NonHospFrac+theModel!$H7682*NonHospFrac</f>
        <v>539194.9129480971</v>
      </c>
      <c r="N7682" s="266">
        <f t="shared" si="1677"/>
        <v>871175.30913988035</v>
      </c>
      <c r="O7682" s="158"/>
      <c r="P7682" s="265">
        <f t="shared" si="1678"/>
        <v>299546.91779813817</v>
      </c>
      <c r="Q7682" s="265">
        <f t="shared" si="1679"/>
        <v>539193.35269747803</v>
      </c>
      <c r="R7682" s="266">
        <f t="shared" si="1680"/>
        <v>838740.27049561613</v>
      </c>
    </row>
    <row r="7683" spans="1:18" x14ac:dyDescent="0.25">
      <c r="A7683" s="81">
        <v>7652</v>
      </c>
      <c r="B7683" s="93">
        <f t="shared" si="1669"/>
        <v>9.8030277462193556E-64</v>
      </c>
      <c r="C7683" s="178">
        <f t="shared" si="1670"/>
        <v>9.78091380393306E-64</v>
      </c>
      <c r="D7683" s="165">
        <f t="shared" si="1671"/>
        <v>2.2558277767625785E-3</v>
      </c>
      <c r="E7683" s="166">
        <f t="shared" si="1681"/>
        <v>24.291375447755232</v>
      </c>
      <c r="F7683" s="167">
        <f t="shared" si="1682"/>
        <v>17.26384997556308</v>
      </c>
      <c r="G7683" s="167">
        <f t="shared" si="1672"/>
        <v>599953.71472028072</v>
      </c>
      <c r="H7683" s="167">
        <f t="shared" si="1673"/>
        <v>271299.98899881309</v>
      </c>
      <c r="I7683" s="168">
        <f t="shared" si="1674"/>
        <v>871253.70371909381</v>
      </c>
      <c r="J7683" s="168">
        <f t="shared" si="1676"/>
        <v>786121.51033398241</v>
      </c>
      <c r="K7683" s="94"/>
      <c r="L7683" s="265">
        <f t="shared" si="1675"/>
        <v>332010.27015996561</v>
      </c>
      <c r="M7683" s="265">
        <f>$G7683*NonHospFrac+theModel!$H7683*NonHospFrac</f>
        <v>539243.43355912808</v>
      </c>
      <c r="N7683" s="266">
        <f t="shared" si="1677"/>
        <v>871253.7037190937</v>
      </c>
      <c r="O7683" s="158"/>
      <c r="P7683" s="265">
        <f t="shared" si="1678"/>
        <v>299568.78680735908</v>
      </c>
      <c r="Q7683" s="265">
        <f t="shared" si="1679"/>
        <v>539241.87330850901</v>
      </c>
      <c r="R7683" s="266">
        <f t="shared" si="1680"/>
        <v>838810.66011586809</v>
      </c>
    </row>
    <row r="7684" spans="1:18" x14ac:dyDescent="0.25">
      <c r="A7684" s="81">
        <v>7653</v>
      </c>
      <c r="B7684" s="93">
        <f t="shared" si="1669"/>
        <v>9.6199026857386838E-64</v>
      </c>
      <c r="C7684" s="178">
        <f t="shared" si="1670"/>
        <v>9.5982018420504409E-64</v>
      </c>
      <c r="D7684" s="165">
        <f t="shared" si="1671"/>
        <v>2.2558277767625785E-3</v>
      </c>
      <c r="E7684" s="166">
        <f t="shared" si="1681"/>
        <v>24.291375447755232</v>
      </c>
      <c r="F7684" s="167">
        <f t="shared" si="1682"/>
        <v>17.26610580333984</v>
      </c>
      <c r="G7684" s="167">
        <f t="shared" si="1672"/>
        <v>600032.10929949395</v>
      </c>
      <c r="H7684" s="167">
        <f t="shared" si="1673"/>
        <v>271299.98899881309</v>
      </c>
      <c r="I7684" s="168">
        <f t="shared" si="1674"/>
        <v>871332.09829830704</v>
      </c>
      <c r="J7684" s="168">
        <f t="shared" si="1676"/>
        <v>786178.89614501421</v>
      </c>
      <c r="K7684" s="94"/>
      <c r="L7684" s="265">
        <f t="shared" si="1675"/>
        <v>332040.14412814798</v>
      </c>
      <c r="M7684" s="265">
        <f>$G7684*NonHospFrac+theModel!$H7684*NonHospFrac</f>
        <v>539291.95417015906</v>
      </c>
      <c r="N7684" s="266">
        <f t="shared" si="1677"/>
        <v>871332.09829830704</v>
      </c>
      <c r="O7684" s="158"/>
      <c r="P7684" s="265">
        <f t="shared" si="1678"/>
        <v>299590.65492515609</v>
      </c>
      <c r="Q7684" s="265">
        <f t="shared" si="1679"/>
        <v>539290.39391953999</v>
      </c>
      <c r="R7684" s="266">
        <f t="shared" si="1680"/>
        <v>838881.04884469602</v>
      </c>
    </row>
    <row r="7685" spans="1:18" x14ac:dyDescent="0.25">
      <c r="A7685" s="81">
        <v>7654</v>
      </c>
      <c r="B7685" s="93">
        <f t="shared" si="1669"/>
        <v>9.4401984854906035E-64</v>
      </c>
      <c r="C7685" s="178">
        <f t="shared" si="1670"/>
        <v>9.4189030235288817E-64</v>
      </c>
      <c r="D7685" s="165">
        <f t="shared" si="1671"/>
        <v>2.2558277767625785E-3</v>
      </c>
      <c r="E7685" s="166">
        <f t="shared" si="1681"/>
        <v>24.291375447755232</v>
      </c>
      <c r="F7685" s="167">
        <f t="shared" si="1682"/>
        <v>17.268361631116601</v>
      </c>
      <c r="G7685" s="167">
        <f t="shared" si="1672"/>
        <v>600110.50387870742</v>
      </c>
      <c r="H7685" s="167">
        <f t="shared" si="1673"/>
        <v>271299.98899881309</v>
      </c>
      <c r="I7685" s="168">
        <f t="shared" si="1674"/>
        <v>871410.4928775205</v>
      </c>
      <c r="J7685" s="168">
        <f t="shared" si="1676"/>
        <v>786236.27961688745</v>
      </c>
      <c r="K7685" s="94"/>
      <c r="L7685" s="265">
        <f t="shared" si="1675"/>
        <v>332070.01809633046</v>
      </c>
      <c r="M7685" s="265">
        <f>$G7685*NonHospFrac+theModel!$H7685*NonHospFrac</f>
        <v>539340.47478119005</v>
      </c>
      <c r="N7685" s="266">
        <f t="shared" si="1677"/>
        <v>871410.4928775205</v>
      </c>
      <c r="O7685" s="158"/>
      <c r="P7685" s="265">
        <f t="shared" si="1678"/>
        <v>299612.52215156564</v>
      </c>
      <c r="Q7685" s="265">
        <f t="shared" si="1679"/>
        <v>539338.91453057097</v>
      </c>
      <c r="R7685" s="266">
        <f t="shared" si="1680"/>
        <v>838951.43668213661</v>
      </c>
    </row>
    <row r="7686" spans="1:18" x14ac:dyDescent="0.25">
      <c r="A7686" s="81">
        <v>7655</v>
      </c>
      <c r="B7686" s="93">
        <f t="shared" si="1669"/>
        <v>9.2638512422348924E-64</v>
      </c>
      <c r="C7686" s="178">
        <f t="shared" si="1670"/>
        <v>9.2429535892828628E-64</v>
      </c>
      <c r="D7686" s="165">
        <f t="shared" si="1671"/>
        <v>2.2558277767625785E-3</v>
      </c>
      <c r="E7686" s="166">
        <f t="shared" si="1681"/>
        <v>24.291375447755232</v>
      </c>
      <c r="F7686" s="167">
        <f t="shared" si="1682"/>
        <v>17.270617458893362</v>
      </c>
      <c r="G7686" s="167">
        <f t="shared" si="1672"/>
        <v>600188.89845792076</v>
      </c>
      <c r="H7686" s="167">
        <f t="shared" si="1673"/>
        <v>271299.98899881309</v>
      </c>
      <c r="I7686" s="168">
        <f t="shared" si="1674"/>
        <v>871488.88745673385</v>
      </c>
      <c r="J7686" s="168">
        <f t="shared" si="1676"/>
        <v>786293.66074969736</v>
      </c>
      <c r="K7686" s="94"/>
      <c r="L7686" s="265">
        <f t="shared" si="1675"/>
        <v>332099.89206451282</v>
      </c>
      <c r="M7686" s="265">
        <f>$G7686*NonHospFrac+theModel!$H7686*NonHospFrac</f>
        <v>539388.99539222103</v>
      </c>
      <c r="N7686" s="266">
        <f t="shared" si="1677"/>
        <v>871488.88745673385</v>
      </c>
      <c r="O7686" s="158"/>
      <c r="P7686" s="265">
        <f t="shared" si="1678"/>
        <v>299634.38848662394</v>
      </c>
      <c r="Q7686" s="265">
        <f t="shared" si="1679"/>
        <v>539387.43514160195</v>
      </c>
      <c r="R7686" s="266">
        <f t="shared" si="1680"/>
        <v>839021.82362822583</v>
      </c>
    </row>
    <row r="7687" spans="1:18" x14ac:dyDescent="0.25">
      <c r="A7687" s="81">
        <v>7656</v>
      </c>
      <c r="B7687" s="93">
        <f t="shared" si="1669"/>
        <v>9.0907982464732039E-64</v>
      </c>
      <c r="C7687" s="178">
        <f t="shared" si="1670"/>
        <v>9.0702909712758644E-64</v>
      </c>
      <c r="D7687" s="165">
        <f t="shared" si="1671"/>
        <v>2.2558277767625785E-3</v>
      </c>
      <c r="E7687" s="166">
        <f t="shared" si="1681"/>
        <v>24.291375447755232</v>
      </c>
      <c r="F7687" s="167">
        <f t="shared" si="1682"/>
        <v>17.272873286670123</v>
      </c>
      <c r="G7687" s="167">
        <f t="shared" si="1672"/>
        <v>600267.29303713411</v>
      </c>
      <c r="H7687" s="167">
        <f t="shared" si="1673"/>
        <v>271299.98899881309</v>
      </c>
      <c r="I7687" s="168">
        <f t="shared" si="1674"/>
        <v>871567.2820359472</v>
      </c>
      <c r="J7687" s="168">
        <f t="shared" si="1676"/>
        <v>786351.0395435394</v>
      </c>
      <c r="K7687" s="94"/>
      <c r="L7687" s="265">
        <f t="shared" si="1675"/>
        <v>332129.76603269519</v>
      </c>
      <c r="M7687" s="265">
        <f>$G7687*NonHospFrac+theModel!$H7687*NonHospFrac</f>
        <v>539437.51600325189</v>
      </c>
      <c r="N7687" s="266">
        <f t="shared" si="1677"/>
        <v>871567.28203594708</v>
      </c>
      <c r="O7687" s="158"/>
      <c r="P7687" s="265">
        <f t="shared" si="1678"/>
        <v>299656.25393036735</v>
      </c>
      <c r="Q7687" s="265">
        <f t="shared" si="1679"/>
        <v>539435.95575263281</v>
      </c>
      <c r="R7687" s="266">
        <f t="shared" si="1680"/>
        <v>839092.20968300011</v>
      </c>
    </row>
    <row r="7688" spans="1:18" x14ac:dyDescent="0.25">
      <c r="A7688" s="81">
        <v>7657</v>
      </c>
      <c r="B7688" s="93">
        <f t="shared" si="1669"/>
        <v>8.9209779601494161E-64</v>
      </c>
      <c r="C7688" s="178">
        <f t="shared" si="1670"/>
        <v>8.9008537702710237E-64</v>
      </c>
      <c r="D7688" s="165">
        <f t="shared" si="1671"/>
        <v>2.2558277767625785E-3</v>
      </c>
      <c r="E7688" s="166">
        <f t="shared" si="1681"/>
        <v>24.291375447755232</v>
      </c>
      <c r="F7688" s="167">
        <f t="shared" si="1682"/>
        <v>17.275129114446884</v>
      </c>
      <c r="G7688" s="167">
        <f t="shared" si="1672"/>
        <v>600345.68761634745</v>
      </c>
      <c r="H7688" s="167">
        <f t="shared" si="1673"/>
        <v>271299.98899881309</v>
      </c>
      <c r="I7688" s="168">
        <f t="shared" si="1674"/>
        <v>871645.67661516054</v>
      </c>
      <c r="J7688" s="168">
        <f t="shared" si="1676"/>
        <v>786408.4159985088</v>
      </c>
      <c r="K7688" s="94"/>
      <c r="L7688" s="265">
        <f t="shared" si="1675"/>
        <v>332159.64000087767</v>
      </c>
      <c r="M7688" s="265">
        <f>$G7688*NonHospFrac+theModel!$H7688*NonHospFrac</f>
        <v>539486.03661428287</v>
      </c>
      <c r="N7688" s="266">
        <f t="shared" si="1677"/>
        <v>871645.67661516054</v>
      </c>
      <c r="O7688" s="158"/>
      <c r="P7688" s="265">
        <f t="shared" si="1678"/>
        <v>299678.11848283233</v>
      </c>
      <c r="Q7688" s="265">
        <f t="shared" si="1679"/>
        <v>539484.47636366379</v>
      </c>
      <c r="R7688" s="266">
        <f t="shared" si="1680"/>
        <v>839162.59484649613</v>
      </c>
    </row>
    <row r="7689" spans="1:18" x14ac:dyDescent="0.25">
      <c r="A7689" s="81">
        <v>7658</v>
      </c>
      <c r="B7689" s="93">
        <f t="shared" si="1669"/>
        <v>8.7543299947668119E-64</v>
      </c>
      <c r="C7689" s="178">
        <f t="shared" si="1670"/>
        <v>8.7345817339976707E-64</v>
      </c>
      <c r="D7689" s="165">
        <f t="shared" si="1671"/>
        <v>2.2558277767625785E-3</v>
      </c>
      <c r="E7689" s="166">
        <f t="shared" si="1681"/>
        <v>24.291375447755232</v>
      </c>
      <c r="F7689" s="167">
        <f t="shared" si="1682"/>
        <v>17.277384942223645</v>
      </c>
      <c r="G7689" s="167">
        <f t="shared" si="1672"/>
        <v>600424.0821955608</v>
      </c>
      <c r="H7689" s="167">
        <f t="shared" si="1673"/>
        <v>271299.98899881309</v>
      </c>
      <c r="I7689" s="168">
        <f t="shared" si="1674"/>
        <v>871724.07119437389</v>
      </c>
      <c r="J7689" s="168">
        <f t="shared" si="1676"/>
        <v>786465.79011470091</v>
      </c>
      <c r="K7689" s="94"/>
      <c r="L7689" s="265">
        <f t="shared" si="1675"/>
        <v>332189.51396906003</v>
      </c>
      <c r="M7689" s="265">
        <f>$G7689*NonHospFrac+theModel!$H7689*NonHospFrac</f>
        <v>539534.55722531385</v>
      </c>
      <c r="N7689" s="266">
        <f t="shared" si="1677"/>
        <v>871724.07119437389</v>
      </c>
      <c r="O7689" s="158"/>
      <c r="P7689" s="265">
        <f t="shared" si="1678"/>
        <v>299699.98214405501</v>
      </c>
      <c r="Q7689" s="265">
        <f t="shared" si="1679"/>
        <v>539532.99697469478</v>
      </c>
      <c r="R7689" s="266">
        <f t="shared" si="1680"/>
        <v>839232.97911874973</v>
      </c>
    </row>
    <row r="7690" spans="1:18" x14ac:dyDescent="0.25">
      <c r="A7690" s="81">
        <v>7659</v>
      </c>
      <c r="B7690" s="93">
        <f t="shared" si="1669"/>
        <v>8.5907950899125331E-64</v>
      </c>
      <c r="C7690" s="178">
        <f t="shared" si="1670"/>
        <v>8.5714157357242323E-64</v>
      </c>
      <c r="D7690" s="165">
        <f t="shared" si="1671"/>
        <v>2.2558277767625785E-3</v>
      </c>
      <c r="E7690" s="166">
        <f t="shared" si="1681"/>
        <v>24.291375447755232</v>
      </c>
      <c r="F7690" s="167">
        <f t="shared" si="1682"/>
        <v>17.279640770000405</v>
      </c>
      <c r="G7690" s="167">
        <f t="shared" si="1672"/>
        <v>600502.47677477414</v>
      </c>
      <c r="H7690" s="167">
        <f t="shared" si="1673"/>
        <v>271299.98899881309</v>
      </c>
      <c r="I7690" s="168">
        <f t="shared" si="1674"/>
        <v>871802.46577358723</v>
      </c>
      <c r="J7690" s="168">
        <f t="shared" si="1676"/>
        <v>786523.16189221118</v>
      </c>
      <c r="K7690" s="94"/>
      <c r="L7690" s="265">
        <f t="shared" si="1675"/>
        <v>332219.3879372424</v>
      </c>
      <c r="M7690" s="265">
        <f>$G7690*NonHospFrac+theModel!$H7690*NonHospFrac</f>
        <v>539583.07783634483</v>
      </c>
      <c r="N7690" s="266">
        <f t="shared" si="1677"/>
        <v>871802.46577358723</v>
      </c>
      <c r="O7690" s="158"/>
      <c r="P7690" s="265">
        <f t="shared" si="1678"/>
        <v>299721.84491407184</v>
      </c>
      <c r="Q7690" s="265">
        <f t="shared" si="1679"/>
        <v>539581.51758572576</v>
      </c>
      <c r="R7690" s="266">
        <f t="shared" si="1680"/>
        <v>839303.3624997976</v>
      </c>
    </row>
    <row r="7691" spans="1:18" x14ac:dyDescent="0.25">
      <c r="A7691" s="81">
        <v>7660</v>
      </c>
      <c r="B7691" s="93">
        <f t="shared" si="1669"/>
        <v>8.4303150921871715E-64</v>
      </c>
      <c r="C7691" s="178">
        <f t="shared" si="1670"/>
        <v>8.4112977532353552E-64</v>
      </c>
      <c r="D7691" s="165">
        <f t="shared" si="1671"/>
        <v>2.2558277767625785E-3</v>
      </c>
      <c r="E7691" s="166">
        <f t="shared" si="1681"/>
        <v>24.291375447755232</v>
      </c>
      <c r="F7691" s="167">
        <f t="shared" si="1682"/>
        <v>17.281896597777166</v>
      </c>
      <c r="G7691" s="167">
        <f t="shared" si="1672"/>
        <v>600580.8713539876</v>
      </c>
      <c r="H7691" s="167">
        <f t="shared" si="1673"/>
        <v>271299.98899881309</v>
      </c>
      <c r="I7691" s="168">
        <f t="shared" si="1674"/>
        <v>871880.86035280069</v>
      </c>
      <c r="J7691" s="168">
        <f t="shared" si="1676"/>
        <v>786580.53133113484</v>
      </c>
      <c r="K7691" s="94"/>
      <c r="L7691" s="265">
        <f t="shared" si="1675"/>
        <v>332249.26190542488</v>
      </c>
      <c r="M7691" s="265">
        <f>$G7691*NonHospFrac+theModel!$H7691*NonHospFrac</f>
        <v>539631.59844737581</v>
      </c>
      <c r="N7691" s="266">
        <f t="shared" si="1677"/>
        <v>871880.86035280069</v>
      </c>
      <c r="O7691" s="158"/>
      <c r="P7691" s="265">
        <f t="shared" si="1678"/>
        <v>299743.7067929192</v>
      </c>
      <c r="Q7691" s="265">
        <f t="shared" si="1679"/>
        <v>539630.03819675674</v>
      </c>
      <c r="R7691" s="266">
        <f t="shared" si="1680"/>
        <v>839373.74498967594</v>
      </c>
    </row>
    <row r="7692" spans="1:18" x14ac:dyDescent="0.25">
      <c r="A7692" s="81">
        <v>7661</v>
      </c>
      <c r="B7692" s="93">
        <f t="shared" si="1669"/>
        <v>8.2728329345215872E-64</v>
      </c>
      <c r="C7692" s="178">
        <f t="shared" si="1670"/>
        <v>8.2541708481953767E-64</v>
      </c>
      <c r="D7692" s="165">
        <f t="shared" si="1671"/>
        <v>2.2558277767625785E-3</v>
      </c>
      <c r="E7692" s="166">
        <f t="shared" si="1681"/>
        <v>24.291375447755232</v>
      </c>
      <c r="F7692" s="167">
        <f t="shared" si="1682"/>
        <v>17.284152425553927</v>
      </c>
      <c r="G7692" s="167">
        <f t="shared" si="1672"/>
        <v>600659.26593320083</v>
      </c>
      <c r="H7692" s="167">
        <f t="shared" si="1673"/>
        <v>271299.98899881309</v>
      </c>
      <c r="I7692" s="168">
        <f t="shared" si="1674"/>
        <v>871959.25493201392</v>
      </c>
      <c r="J7692" s="168">
        <f t="shared" si="1676"/>
        <v>786637.89843156713</v>
      </c>
      <c r="K7692" s="94"/>
      <c r="L7692" s="265">
        <f t="shared" si="1675"/>
        <v>332279.13587360724</v>
      </c>
      <c r="M7692" s="265">
        <f>$G7692*NonHospFrac+theModel!$H7692*NonHospFrac</f>
        <v>539680.11905840668</v>
      </c>
      <c r="N7692" s="266">
        <f t="shared" si="1677"/>
        <v>871959.25493201392</v>
      </c>
      <c r="O7692" s="158"/>
      <c r="P7692" s="265">
        <f t="shared" si="1678"/>
        <v>299765.56778063322</v>
      </c>
      <c r="Q7692" s="265">
        <f t="shared" si="1679"/>
        <v>539678.5588077876</v>
      </c>
      <c r="R7692" s="266">
        <f t="shared" si="1680"/>
        <v>839444.12658842083</v>
      </c>
    </row>
    <row r="7693" spans="1:18" x14ac:dyDescent="0.25">
      <c r="A7693" s="81">
        <v>7662</v>
      </c>
      <c r="B7693" s="93">
        <f t="shared" si="1669"/>
        <v>8.1182926158876047E-64</v>
      </c>
      <c r="C7693" s="178">
        <f t="shared" si="1670"/>
        <v>8.0999791459047994E-64</v>
      </c>
      <c r="D7693" s="165">
        <f t="shared" si="1671"/>
        <v>2.2558277767625785E-3</v>
      </c>
      <c r="E7693" s="166">
        <f t="shared" si="1681"/>
        <v>24.291375447755232</v>
      </c>
      <c r="F7693" s="167">
        <f t="shared" si="1682"/>
        <v>17.286408253330688</v>
      </c>
      <c r="G7693" s="167">
        <f t="shared" si="1672"/>
        <v>600737.6605124143</v>
      </c>
      <c r="H7693" s="167">
        <f t="shared" si="1673"/>
        <v>271299.98899881309</v>
      </c>
      <c r="I7693" s="168">
        <f t="shared" si="1674"/>
        <v>872037.64951122738</v>
      </c>
      <c r="J7693" s="168">
        <f t="shared" si="1676"/>
        <v>786695.26319360361</v>
      </c>
      <c r="K7693" s="94"/>
      <c r="L7693" s="265">
        <f t="shared" si="1675"/>
        <v>332309.00984178967</v>
      </c>
      <c r="M7693" s="265">
        <f>$G7693*NonHospFrac+theModel!$H7693*NonHospFrac</f>
        <v>539728.63966943766</v>
      </c>
      <c r="N7693" s="266">
        <f t="shared" si="1677"/>
        <v>872037.64951122738</v>
      </c>
      <c r="O7693" s="158"/>
      <c r="P7693" s="265">
        <f t="shared" si="1678"/>
        <v>299787.42787725042</v>
      </c>
      <c r="Q7693" s="265">
        <f t="shared" si="1679"/>
        <v>539727.07941881858</v>
      </c>
      <c r="R7693" s="266">
        <f t="shared" si="1680"/>
        <v>839514.50729606906</v>
      </c>
    </row>
    <row r="7694" spans="1:18" x14ac:dyDescent="0.25">
      <c r="A7694" s="81">
        <v>7663</v>
      </c>
      <c r="B7694" s="93">
        <f t="shared" si="1669"/>
        <v>7.9666391813801098E-64</v>
      </c>
      <c r="C7694" s="178">
        <f t="shared" si="1670"/>
        <v>7.9486678154273067E-64</v>
      </c>
      <c r="D7694" s="165">
        <f t="shared" si="1671"/>
        <v>2.2558277767625785E-3</v>
      </c>
      <c r="E7694" s="166">
        <f t="shared" si="1681"/>
        <v>24.291375447755232</v>
      </c>
      <c r="F7694" s="167">
        <f t="shared" si="1682"/>
        <v>17.288664081107449</v>
      </c>
      <c r="G7694" s="167">
        <f t="shared" si="1672"/>
        <v>600816.05509162764</v>
      </c>
      <c r="H7694" s="167">
        <f t="shared" si="1673"/>
        <v>271299.98899881309</v>
      </c>
      <c r="I7694" s="168">
        <f t="shared" si="1674"/>
        <v>872116.04409044073</v>
      </c>
      <c r="J7694" s="168">
        <f t="shared" si="1676"/>
        <v>786752.62561733939</v>
      </c>
      <c r="K7694" s="94"/>
      <c r="L7694" s="265">
        <f t="shared" si="1675"/>
        <v>332338.88380997209</v>
      </c>
      <c r="M7694" s="265">
        <f>$G7694*NonHospFrac+theModel!$H7694*NonHospFrac</f>
        <v>539777.16028046864</v>
      </c>
      <c r="N7694" s="266">
        <f t="shared" si="1677"/>
        <v>872116.04409044073</v>
      </c>
      <c r="O7694" s="158"/>
      <c r="P7694" s="265">
        <f t="shared" si="1678"/>
        <v>299809.28708280704</v>
      </c>
      <c r="Q7694" s="265">
        <f t="shared" si="1679"/>
        <v>539775.60002984956</v>
      </c>
      <c r="R7694" s="266">
        <f t="shared" si="1680"/>
        <v>839584.88711265661</v>
      </c>
    </row>
    <row r="7695" spans="1:18" x14ac:dyDescent="0.25">
      <c r="A7695" s="81">
        <v>7664</v>
      </c>
      <c r="B7695" s="93">
        <f t="shared" si="1669"/>
        <v>7.8178187026786811E-64</v>
      </c>
      <c r="C7695" s="178">
        <f t="shared" si="1670"/>
        <v>7.8001830500954839E-64</v>
      </c>
      <c r="D7695" s="165">
        <f t="shared" si="1671"/>
        <v>2.2558277767625785E-3</v>
      </c>
      <c r="E7695" s="166">
        <f t="shared" si="1681"/>
        <v>24.291375447755232</v>
      </c>
      <c r="F7695" s="167">
        <f t="shared" si="1682"/>
        <v>17.290919908884209</v>
      </c>
      <c r="G7695" s="167">
        <f t="shared" si="1672"/>
        <v>600894.44967084099</v>
      </c>
      <c r="H7695" s="167">
        <f t="shared" si="1673"/>
        <v>271299.98899881309</v>
      </c>
      <c r="I7695" s="168">
        <f t="shared" si="1674"/>
        <v>872194.43866965408</v>
      </c>
      <c r="J7695" s="168">
        <f t="shared" si="1676"/>
        <v>786809.98570286983</v>
      </c>
      <c r="K7695" s="94"/>
      <c r="L7695" s="265">
        <f t="shared" si="1675"/>
        <v>332368.75777815445</v>
      </c>
      <c r="M7695" s="265">
        <f>$G7695*NonHospFrac+theModel!$H7695*NonHospFrac</f>
        <v>539825.68089149962</v>
      </c>
      <c r="N7695" s="266">
        <f t="shared" si="1677"/>
        <v>872194.43866965408</v>
      </c>
      <c r="O7695" s="158"/>
      <c r="P7695" s="265">
        <f t="shared" si="1678"/>
        <v>299831.14539733937</v>
      </c>
      <c r="Q7695" s="265">
        <f t="shared" si="1679"/>
        <v>539824.12064088054</v>
      </c>
      <c r="R7695" s="266">
        <f t="shared" si="1680"/>
        <v>839655.26603821991</v>
      </c>
    </row>
    <row r="7696" spans="1:18" x14ac:dyDescent="0.25">
      <c r="A7696" s="81">
        <v>7665</v>
      </c>
      <c r="B7696" s="93">
        <f t="shared" si="1669"/>
        <v>7.6717782588668953E-64</v>
      </c>
      <c r="C7696" s="178">
        <f t="shared" si="1670"/>
        <v>7.6544720483733805E-64</v>
      </c>
      <c r="D7696" s="165">
        <f t="shared" si="1671"/>
        <v>2.2558277767625785E-3</v>
      </c>
      <c r="E7696" s="166">
        <f t="shared" si="1681"/>
        <v>24.291375447755232</v>
      </c>
      <c r="F7696" s="167">
        <f t="shared" si="1682"/>
        <v>17.29317573666097</v>
      </c>
      <c r="G7696" s="167">
        <f t="shared" si="1672"/>
        <v>600972.84425005433</v>
      </c>
      <c r="H7696" s="167">
        <f t="shared" si="1673"/>
        <v>271299.98899881309</v>
      </c>
      <c r="I7696" s="168">
        <f t="shared" si="1674"/>
        <v>872272.83324886742</v>
      </c>
      <c r="J7696" s="168">
        <f t="shared" si="1676"/>
        <v>786867.34345029027</v>
      </c>
      <c r="K7696" s="94"/>
      <c r="L7696" s="265">
        <f t="shared" si="1675"/>
        <v>332398.63174633682</v>
      </c>
      <c r="M7696" s="265">
        <f>$G7696*NonHospFrac+theModel!$H7696*NonHospFrac</f>
        <v>539874.20150253049</v>
      </c>
      <c r="N7696" s="266">
        <f t="shared" si="1677"/>
        <v>872272.8332488673</v>
      </c>
      <c r="O7696" s="158"/>
      <c r="P7696" s="265">
        <f t="shared" si="1678"/>
        <v>299853.00282088376</v>
      </c>
      <c r="Q7696" s="265">
        <f t="shared" si="1679"/>
        <v>539872.64125191141</v>
      </c>
      <c r="R7696" s="266">
        <f t="shared" si="1680"/>
        <v>839725.64407279517</v>
      </c>
    </row>
    <row r="7697" spans="1:18" x14ac:dyDescent="0.25">
      <c r="A7697" s="81">
        <v>7666</v>
      </c>
      <c r="B7697" s="93">
        <f t="shared" si="1669"/>
        <v>7.5284659176171203E-64</v>
      </c>
      <c r="C7697" s="178">
        <f t="shared" si="1670"/>
        <v>7.5114829950837493E-64</v>
      </c>
      <c r="D7697" s="165">
        <f t="shared" si="1671"/>
        <v>2.2558277767625785E-3</v>
      </c>
      <c r="E7697" s="166">
        <f t="shared" si="1681"/>
        <v>24.291375447755232</v>
      </c>
      <c r="F7697" s="167">
        <f t="shared" si="1682"/>
        <v>17.295431564437731</v>
      </c>
      <c r="G7697" s="167">
        <f t="shared" si="1672"/>
        <v>601051.23882926768</v>
      </c>
      <c r="H7697" s="167">
        <f t="shared" si="1673"/>
        <v>271299.98899881309</v>
      </c>
      <c r="I7697" s="168">
        <f t="shared" si="1674"/>
        <v>872351.22782808077</v>
      </c>
      <c r="J7697" s="168">
        <f t="shared" si="1676"/>
        <v>786924.69885969604</v>
      </c>
      <c r="K7697" s="94"/>
      <c r="L7697" s="265">
        <f t="shared" si="1675"/>
        <v>332428.50571451924</v>
      </c>
      <c r="M7697" s="265">
        <f>$G7697*NonHospFrac+theModel!$H7697*NonHospFrac</f>
        <v>539922.72211356147</v>
      </c>
      <c r="N7697" s="266">
        <f t="shared" si="1677"/>
        <v>872351.22782808077</v>
      </c>
      <c r="O7697" s="158"/>
      <c r="P7697" s="265">
        <f t="shared" si="1678"/>
        <v>299874.85935347655</v>
      </c>
      <c r="Q7697" s="265">
        <f t="shared" si="1679"/>
        <v>539921.16186294239</v>
      </c>
      <c r="R7697" s="266">
        <f t="shared" si="1680"/>
        <v>839796.02121641894</v>
      </c>
    </row>
    <row r="7698" spans="1:18" x14ac:dyDescent="0.25">
      <c r="A7698" s="81">
        <v>7667</v>
      </c>
      <c r="B7698" s="93">
        <f t="shared" si="1669"/>
        <v>7.3878307167197172E-64</v>
      </c>
      <c r="C7698" s="178">
        <f t="shared" si="1670"/>
        <v>7.3711650429789214E-64</v>
      </c>
      <c r="D7698" s="165">
        <f t="shared" si="1671"/>
        <v>2.2558277767625785E-3</v>
      </c>
      <c r="E7698" s="166">
        <f t="shared" si="1681"/>
        <v>24.291375447755232</v>
      </c>
      <c r="F7698" s="167">
        <f t="shared" si="1682"/>
        <v>17.297687392214492</v>
      </c>
      <c r="G7698" s="167">
        <f t="shared" si="1672"/>
        <v>601129.63340848102</v>
      </c>
      <c r="H7698" s="167">
        <f t="shared" si="1673"/>
        <v>271299.98899881309</v>
      </c>
      <c r="I7698" s="168">
        <f t="shared" si="1674"/>
        <v>872429.62240729411</v>
      </c>
      <c r="J7698" s="168">
        <f t="shared" si="1676"/>
        <v>786982.05193118239</v>
      </c>
      <c r="K7698" s="94"/>
      <c r="L7698" s="265">
        <f t="shared" si="1675"/>
        <v>332458.37968270166</v>
      </c>
      <c r="M7698" s="265">
        <f>$G7698*NonHospFrac+theModel!$H7698*NonHospFrac</f>
        <v>539971.24272459245</v>
      </c>
      <c r="N7698" s="266">
        <f t="shared" si="1677"/>
        <v>872429.62240729411</v>
      </c>
      <c r="O7698" s="158"/>
      <c r="P7698" s="265">
        <f t="shared" si="1678"/>
        <v>299896.71499515406</v>
      </c>
      <c r="Q7698" s="265">
        <f t="shared" si="1679"/>
        <v>539969.68247397337</v>
      </c>
      <c r="R7698" s="266">
        <f t="shared" si="1680"/>
        <v>839866.39746912743</v>
      </c>
    </row>
    <row r="7699" spans="1:18" x14ac:dyDescent="0.25">
      <c r="A7699" s="81">
        <v>7668</v>
      </c>
      <c r="B7699" s="93">
        <f t="shared" si="1669"/>
        <v>7.2498226459642286E-64</v>
      </c>
      <c r="C7699" s="178">
        <f t="shared" si="1670"/>
        <v>7.2334682946628608E-64</v>
      </c>
      <c r="D7699" s="165">
        <f t="shared" si="1671"/>
        <v>2.2558277767625785E-3</v>
      </c>
      <c r="E7699" s="166">
        <f t="shared" si="1681"/>
        <v>24.291375447755232</v>
      </c>
      <c r="F7699" s="167">
        <f t="shared" si="1682"/>
        <v>17.299943219991253</v>
      </c>
      <c r="G7699" s="167">
        <f t="shared" si="1672"/>
        <v>601208.02798769448</v>
      </c>
      <c r="H7699" s="167">
        <f t="shared" si="1673"/>
        <v>271299.98899881309</v>
      </c>
      <c r="I7699" s="168">
        <f t="shared" si="1674"/>
        <v>872508.01698650757</v>
      </c>
      <c r="J7699" s="168">
        <f t="shared" si="1676"/>
        <v>787039.40266484476</v>
      </c>
      <c r="K7699" s="94"/>
      <c r="L7699" s="265">
        <f t="shared" si="1675"/>
        <v>332488.25365088409</v>
      </c>
      <c r="M7699" s="265">
        <f>$G7699*NonHospFrac+theModel!$H7699*NonHospFrac</f>
        <v>540019.76333562343</v>
      </c>
      <c r="N7699" s="266">
        <f t="shared" si="1677"/>
        <v>872508.01698650746</v>
      </c>
      <c r="O7699" s="158"/>
      <c r="P7699" s="265">
        <f t="shared" si="1678"/>
        <v>299918.56974595261</v>
      </c>
      <c r="Q7699" s="265">
        <f t="shared" si="1679"/>
        <v>540018.20308500435</v>
      </c>
      <c r="R7699" s="266">
        <f t="shared" si="1680"/>
        <v>839936.77283095696</v>
      </c>
    </row>
    <row r="7700" spans="1:18" x14ac:dyDescent="0.25">
      <c r="A7700" s="81">
        <v>7669</v>
      </c>
      <c r="B7700" s="93">
        <f t="shared" si="1669"/>
        <v>7.114392629352436E-64</v>
      </c>
      <c r="C7700" s="178">
        <f t="shared" si="1670"/>
        <v>7.0983437848443474E-64</v>
      </c>
      <c r="D7700" s="165">
        <f t="shared" si="1671"/>
        <v>2.2558277767625785E-3</v>
      </c>
      <c r="E7700" s="166">
        <f t="shared" si="1681"/>
        <v>24.291375447755232</v>
      </c>
      <c r="F7700" s="167">
        <f t="shared" si="1682"/>
        <v>17.302199047768013</v>
      </c>
      <c r="G7700" s="167">
        <f t="shared" si="1672"/>
        <v>601286.42256690771</v>
      </c>
      <c r="H7700" s="167">
        <f t="shared" si="1673"/>
        <v>271299.98899881309</v>
      </c>
      <c r="I7700" s="168">
        <f t="shared" si="1674"/>
        <v>872586.4115657208</v>
      </c>
      <c r="J7700" s="168">
        <f t="shared" si="1676"/>
        <v>787096.75106077816</v>
      </c>
      <c r="K7700" s="94"/>
      <c r="L7700" s="265">
        <f t="shared" si="1675"/>
        <v>332518.12761906639</v>
      </c>
      <c r="M7700" s="265">
        <f>$G7700*NonHospFrac+theModel!$H7700*NonHospFrac</f>
        <v>540068.28394665429</v>
      </c>
      <c r="N7700" s="266">
        <f t="shared" si="1677"/>
        <v>872586.41156572069</v>
      </c>
      <c r="O7700" s="158"/>
      <c r="P7700" s="265">
        <f t="shared" si="1678"/>
        <v>299940.42360590841</v>
      </c>
      <c r="Q7700" s="265">
        <f t="shared" si="1679"/>
        <v>540066.72369603522</v>
      </c>
      <c r="R7700" s="266">
        <f t="shared" si="1680"/>
        <v>840007.14730194362</v>
      </c>
    </row>
    <row r="7701" spans="1:18" x14ac:dyDescent="0.25">
      <c r="A7701" s="81">
        <v>7670</v>
      </c>
      <c r="B7701" s="93">
        <f t="shared" si="1669"/>
        <v>6.9814925076491329E-64</v>
      </c>
      <c r="C7701" s="178">
        <f t="shared" si="1670"/>
        <v>6.9657434629271177E-64</v>
      </c>
      <c r="D7701" s="165">
        <f t="shared" si="1671"/>
        <v>2.2558277767625785E-3</v>
      </c>
      <c r="E7701" s="166">
        <f t="shared" si="1681"/>
        <v>24.291375447755232</v>
      </c>
      <c r="F7701" s="167">
        <f t="shared" si="1682"/>
        <v>17.304454875544774</v>
      </c>
      <c r="G7701" s="167">
        <f t="shared" si="1672"/>
        <v>601364.81714612106</v>
      </c>
      <c r="H7701" s="167">
        <f t="shared" si="1673"/>
        <v>271299.98899881309</v>
      </c>
      <c r="I7701" s="168">
        <f t="shared" si="1674"/>
        <v>872664.80614493415</v>
      </c>
      <c r="J7701" s="168">
        <f t="shared" si="1676"/>
        <v>787154.09711907804</v>
      </c>
      <c r="K7701" s="94"/>
      <c r="L7701" s="265">
        <f t="shared" si="1675"/>
        <v>332548.00158724887</v>
      </c>
      <c r="M7701" s="265">
        <f>$G7701*NonHospFrac+theModel!$H7701*NonHospFrac</f>
        <v>540116.80455768527</v>
      </c>
      <c r="N7701" s="266">
        <f t="shared" si="1677"/>
        <v>872664.80614493415</v>
      </c>
      <c r="O7701" s="158"/>
      <c r="P7701" s="265">
        <f t="shared" si="1678"/>
        <v>299962.276575058</v>
      </c>
      <c r="Q7701" s="265">
        <f t="shared" si="1679"/>
        <v>540115.2443070662</v>
      </c>
      <c r="R7701" s="266">
        <f t="shared" si="1680"/>
        <v>840077.5208821242</v>
      </c>
    </row>
    <row r="7702" spans="1:18" x14ac:dyDescent="0.25">
      <c r="A7702" s="81">
        <v>7671</v>
      </c>
      <c r="B7702" s="93">
        <f t="shared" si="1669"/>
        <v>6.8510750212555368E-64</v>
      </c>
      <c r="C7702" s="178">
        <f t="shared" si="1670"/>
        <v>6.8356201759219039E-64</v>
      </c>
      <c r="D7702" s="165">
        <f t="shared" si="1671"/>
        <v>2.2558277767625785E-3</v>
      </c>
      <c r="E7702" s="166">
        <f t="shared" si="1681"/>
        <v>24.291375447755232</v>
      </c>
      <c r="F7702" s="167">
        <f t="shared" si="1682"/>
        <v>17.306710703321535</v>
      </c>
      <c r="G7702" s="167">
        <f t="shared" si="1672"/>
        <v>601443.21172533452</v>
      </c>
      <c r="H7702" s="167">
        <f t="shared" si="1673"/>
        <v>271299.98899881309</v>
      </c>
      <c r="I7702" s="168">
        <f t="shared" si="1674"/>
        <v>872743.20072414761</v>
      </c>
      <c r="J7702" s="168">
        <f t="shared" si="1676"/>
        <v>787211.44083983987</v>
      </c>
      <c r="K7702" s="94"/>
      <c r="L7702" s="265">
        <f t="shared" si="1675"/>
        <v>332577.87555543124</v>
      </c>
      <c r="M7702" s="265">
        <f>$G7702*NonHospFrac+theModel!$H7702*NonHospFrac</f>
        <v>540165.32516871626</v>
      </c>
      <c r="N7702" s="266">
        <f t="shared" si="1677"/>
        <v>872743.20072414749</v>
      </c>
      <c r="O7702" s="158"/>
      <c r="P7702" s="265">
        <f t="shared" si="1678"/>
        <v>299984.12865343742</v>
      </c>
      <c r="Q7702" s="265">
        <f t="shared" si="1679"/>
        <v>540163.76491809718</v>
      </c>
      <c r="R7702" s="266">
        <f t="shared" si="1680"/>
        <v>840147.89357153466</v>
      </c>
    </row>
    <row r="7703" spans="1:18" x14ac:dyDescent="0.25">
      <c r="A7703" s="81">
        <v>7672</v>
      </c>
      <c r="B7703" s="93">
        <f t="shared" si="1669"/>
        <v>6.7230937934038748E-64</v>
      </c>
      <c r="C7703" s="178">
        <f t="shared" si="1670"/>
        <v>6.7079276516789338E-64</v>
      </c>
      <c r="D7703" s="165">
        <f t="shared" si="1671"/>
        <v>2.2558277767625785E-3</v>
      </c>
      <c r="E7703" s="166">
        <f t="shared" si="1681"/>
        <v>24.291375447755232</v>
      </c>
      <c r="F7703" s="167">
        <f t="shared" si="1682"/>
        <v>17.308966531098296</v>
      </c>
      <c r="G7703" s="167">
        <f t="shared" si="1672"/>
        <v>601521.60630454787</v>
      </c>
      <c r="H7703" s="167">
        <f t="shared" si="1673"/>
        <v>271299.98899881309</v>
      </c>
      <c r="I7703" s="168">
        <f t="shared" si="1674"/>
        <v>872821.59530336095</v>
      </c>
      <c r="J7703" s="168">
        <f t="shared" si="1676"/>
        <v>787268.78222315863</v>
      </c>
      <c r="K7703" s="94"/>
      <c r="L7703" s="265">
        <f t="shared" si="1675"/>
        <v>332607.74952361366</v>
      </c>
      <c r="M7703" s="265">
        <f>$G7703*NonHospFrac+theModel!$H7703*NonHospFrac</f>
        <v>540213.84577974724</v>
      </c>
      <c r="N7703" s="266">
        <f t="shared" si="1677"/>
        <v>872821.59530336084</v>
      </c>
      <c r="O7703" s="158"/>
      <c r="P7703" s="265">
        <f t="shared" si="1678"/>
        <v>300005.97984108317</v>
      </c>
      <c r="Q7703" s="265">
        <f t="shared" si="1679"/>
        <v>540212.28552912816</v>
      </c>
      <c r="R7703" s="266">
        <f t="shared" si="1680"/>
        <v>840218.26537021133</v>
      </c>
    </row>
    <row r="7704" spans="1:18" x14ac:dyDescent="0.25">
      <c r="A7704" s="81">
        <v>7673</v>
      </c>
      <c r="B7704" s="93">
        <f t="shared" si="1669"/>
        <v>6.5975033136657021E-64</v>
      </c>
      <c r="C7704" s="178">
        <f t="shared" si="1670"/>
        <v>6.5826204824334522E-64</v>
      </c>
      <c r="D7704" s="165">
        <f t="shared" si="1671"/>
        <v>2.2558277767625785E-3</v>
      </c>
      <c r="E7704" s="166">
        <f t="shared" si="1681"/>
        <v>24.291375447755232</v>
      </c>
      <c r="F7704" s="167">
        <f t="shared" si="1682"/>
        <v>17.311222358875057</v>
      </c>
      <c r="G7704" s="167">
        <f t="shared" si="1672"/>
        <v>601600.00088376121</v>
      </c>
      <c r="H7704" s="167">
        <f t="shared" si="1673"/>
        <v>271299.98899881309</v>
      </c>
      <c r="I7704" s="168">
        <f t="shared" si="1674"/>
        <v>872899.9898825743</v>
      </c>
      <c r="J7704" s="168">
        <f t="shared" si="1676"/>
        <v>787326.12126912968</v>
      </c>
      <c r="K7704" s="94"/>
      <c r="L7704" s="265">
        <f t="shared" si="1675"/>
        <v>332637.62349179608</v>
      </c>
      <c r="M7704" s="265">
        <f>$G7704*NonHospFrac+theModel!$H7704*NonHospFrac</f>
        <v>540262.36639077822</v>
      </c>
      <c r="N7704" s="266">
        <f t="shared" si="1677"/>
        <v>872899.9898825743</v>
      </c>
      <c r="O7704" s="158"/>
      <c r="P7704" s="265">
        <f t="shared" si="1678"/>
        <v>300027.83013803151</v>
      </c>
      <c r="Q7704" s="265">
        <f t="shared" si="1679"/>
        <v>540260.80614015914</v>
      </c>
      <c r="R7704" s="266">
        <f t="shared" si="1680"/>
        <v>840288.63627819065</v>
      </c>
    </row>
    <row r="7705" spans="1:18" x14ac:dyDescent="0.25">
      <c r="A7705" s="81">
        <v>7674</v>
      </c>
      <c r="B7705" s="93">
        <f t="shared" si="1669"/>
        <v>6.4742589217682685E-64</v>
      </c>
      <c r="C7705" s="178">
        <f t="shared" si="1670"/>
        <v>6.4596541086585905E-64</v>
      </c>
      <c r="D7705" s="165">
        <f t="shared" si="1671"/>
        <v>2.2558277767625785E-3</v>
      </c>
      <c r="E7705" s="166">
        <f t="shared" si="1681"/>
        <v>24.291375447755232</v>
      </c>
      <c r="F7705" s="167">
        <f t="shared" si="1682"/>
        <v>17.313478186651817</v>
      </c>
      <c r="G7705" s="167">
        <f t="shared" si="1672"/>
        <v>601678.39546297456</v>
      </c>
      <c r="H7705" s="167">
        <f t="shared" si="1673"/>
        <v>271299.98899881309</v>
      </c>
      <c r="I7705" s="168">
        <f t="shared" si="1674"/>
        <v>872978.38446178765</v>
      </c>
      <c r="J7705" s="168">
        <f t="shared" si="1676"/>
        <v>787383.45797784836</v>
      </c>
      <c r="K7705" s="94"/>
      <c r="L7705" s="265">
        <f t="shared" si="1675"/>
        <v>332667.49745997845</v>
      </c>
      <c r="M7705" s="265">
        <f>$G7705*NonHospFrac+theModel!$H7705*NonHospFrac</f>
        <v>540310.8870018092</v>
      </c>
      <c r="N7705" s="266">
        <f t="shared" si="1677"/>
        <v>872978.38446178765</v>
      </c>
      <c r="O7705" s="158"/>
      <c r="P7705" s="265">
        <f t="shared" si="1678"/>
        <v>300049.67954431864</v>
      </c>
      <c r="Q7705" s="265">
        <f t="shared" si="1679"/>
        <v>540309.32675119012</v>
      </c>
      <c r="R7705" s="266">
        <f t="shared" si="1680"/>
        <v>840359.00629550871</v>
      </c>
    </row>
    <row r="7706" spans="1:18" x14ac:dyDescent="0.25">
      <c r="A7706" s="81">
        <v>7675</v>
      </c>
      <c r="B7706" s="93">
        <f t="shared" si="1669"/>
        <v>6.3533167917132359E-64</v>
      </c>
      <c r="C7706" s="178">
        <f t="shared" si="1670"/>
        <v>6.338984803219917E-64</v>
      </c>
      <c r="D7706" s="165">
        <f t="shared" si="1671"/>
        <v>2.2558277767625785E-3</v>
      </c>
      <c r="E7706" s="166">
        <f t="shared" si="1681"/>
        <v>24.291375447755232</v>
      </c>
      <c r="F7706" s="167">
        <f t="shared" si="1682"/>
        <v>17.315734014428578</v>
      </c>
      <c r="G7706" s="167">
        <f t="shared" si="1672"/>
        <v>601756.79004218802</v>
      </c>
      <c r="H7706" s="167">
        <f t="shared" si="1673"/>
        <v>271299.98899881309</v>
      </c>
      <c r="I7706" s="168">
        <f t="shared" si="1674"/>
        <v>873056.77904100111</v>
      </c>
      <c r="J7706" s="168">
        <f t="shared" si="1676"/>
        <v>787440.79234941001</v>
      </c>
      <c r="K7706" s="94"/>
      <c r="L7706" s="265">
        <f t="shared" si="1675"/>
        <v>332697.37142816093</v>
      </c>
      <c r="M7706" s="265">
        <f>$G7706*NonHospFrac+theModel!$H7706*NonHospFrac</f>
        <v>540359.40761284018</v>
      </c>
      <c r="N7706" s="266">
        <f t="shared" si="1677"/>
        <v>873056.77904100111</v>
      </c>
      <c r="O7706" s="158"/>
      <c r="P7706" s="265">
        <f t="shared" si="1678"/>
        <v>300071.52805998106</v>
      </c>
      <c r="Q7706" s="265">
        <f t="shared" si="1679"/>
        <v>540357.8473622211</v>
      </c>
      <c r="R7706" s="266">
        <f t="shared" si="1680"/>
        <v>840429.37542220217</v>
      </c>
    </row>
    <row r="7707" spans="1:18" x14ac:dyDescent="0.25">
      <c r="A7707" s="81">
        <v>7676</v>
      </c>
      <c r="B7707" s="93">
        <f t="shared" si="1669"/>
        <v>6.2346339161920417E-64</v>
      </c>
      <c r="C7707" s="178">
        <f t="shared" si="1670"/>
        <v>6.2205696558259499E-64</v>
      </c>
      <c r="D7707" s="165">
        <f t="shared" si="1671"/>
        <v>2.2558277767625785E-3</v>
      </c>
      <c r="E7707" s="166">
        <f t="shared" si="1681"/>
        <v>24.291375447755232</v>
      </c>
      <c r="F7707" s="167">
        <f t="shared" si="1682"/>
        <v>17.317989842205339</v>
      </c>
      <c r="G7707" s="167">
        <f t="shared" si="1672"/>
        <v>601835.18462140136</v>
      </c>
      <c r="H7707" s="167">
        <f t="shared" si="1673"/>
        <v>271299.98899881309</v>
      </c>
      <c r="I7707" s="168">
        <f t="shared" si="1674"/>
        <v>873135.17362021445</v>
      </c>
      <c r="J7707" s="168">
        <f t="shared" si="1676"/>
        <v>787498.12438390974</v>
      </c>
      <c r="K7707" s="94"/>
      <c r="L7707" s="265">
        <f t="shared" si="1675"/>
        <v>332727.24539634329</v>
      </c>
      <c r="M7707" s="265">
        <f>$G7707*NonHospFrac+theModel!$H7707*NonHospFrac</f>
        <v>540407.92822387116</v>
      </c>
      <c r="N7707" s="266">
        <f t="shared" si="1677"/>
        <v>873135.17362021445</v>
      </c>
      <c r="O7707" s="158"/>
      <c r="P7707" s="265">
        <f t="shared" si="1678"/>
        <v>300093.37568505493</v>
      </c>
      <c r="Q7707" s="265">
        <f t="shared" si="1679"/>
        <v>540406.36797325208</v>
      </c>
      <c r="R7707" s="266">
        <f t="shared" si="1680"/>
        <v>840499.74365830701</v>
      </c>
    </row>
    <row r="7708" spans="1:18" x14ac:dyDescent="0.25">
      <c r="A7708" s="81">
        <v>7677</v>
      </c>
      <c r="B7708" s="93">
        <f t="shared" si="1669"/>
        <v>6.1181680912923993E-64</v>
      </c>
      <c r="C7708" s="178">
        <f t="shared" si="1670"/>
        <v>6.1043665577691591E-64</v>
      </c>
      <c r="D7708" s="165">
        <f t="shared" si="1671"/>
        <v>2.2558277767625785E-3</v>
      </c>
      <c r="E7708" s="166">
        <f t="shared" si="1681"/>
        <v>24.291375447755232</v>
      </c>
      <c r="F7708" s="167">
        <f t="shared" si="1682"/>
        <v>17.3202456699821</v>
      </c>
      <c r="G7708" s="167">
        <f t="shared" si="1672"/>
        <v>601913.57920061459</v>
      </c>
      <c r="H7708" s="167">
        <f t="shared" si="1673"/>
        <v>271299.98899881309</v>
      </c>
      <c r="I7708" s="168">
        <f t="shared" si="1674"/>
        <v>873213.56819942768</v>
      </c>
      <c r="J7708" s="168">
        <f t="shared" si="1676"/>
        <v>787555.45408144279</v>
      </c>
      <c r="K7708" s="94"/>
      <c r="L7708" s="265">
        <f t="shared" si="1675"/>
        <v>332757.11936452566</v>
      </c>
      <c r="M7708" s="265">
        <f>$G7708*NonHospFrac+theModel!$H7708*NonHospFrac</f>
        <v>540456.44883490202</v>
      </c>
      <c r="N7708" s="266">
        <f t="shared" si="1677"/>
        <v>873213.56819942768</v>
      </c>
      <c r="O7708" s="158"/>
      <c r="P7708" s="265">
        <f t="shared" si="1678"/>
        <v>300115.22241957654</v>
      </c>
      <c r="Q7708" s="265">
        <f t="shared" si="1679"/>
        <v>540454.88858428295</v>
      </c>
      <c r="R7708" s="266">
        <f t="shared" si="1680"/>
        <v>840570.11100385943</v>
      </c>
    </row>
    <row r="7709" spans="1:18" x14ac:dyDescent="0.25">
      <c r="A7709" s="81">
        <v>7678</v>
      </c>
      <c r="B7709" s="93">
        <f t="shared" si="1669"/>
        <v>6.0038779014904852E-64</v>
      </c>
      <c r="C7709" s="178">
        <f t="shared" si="1670"/>
        <v>5.9903341869520116E-64</v>
      </c>
      <c r="D7709" s="165">
        <f t="shared" si="1671"/>
        <v>2.2558277767625785E-3</v>
      </c>
      <c r="E7709" s="166">
        <f t="shared" si="1681"/>
        <v>24.291375447755232</v>
      </c>
      <c r="F7709" s="167">
        <f t="shared" si="1682"/>
        <v>17.322501497758861</v>
      </c>
      <c r="G7709" s="167">
        <f t="shared" si="1672"/>
        <v>601991.97377982794</v>
      </c>
      <c r="H7709" s="167">
        <f t="shared" si="1673"/>
        <v>271299.98899881309</v>
      </c>
      <c r="I7709" s="168">
        <f t="shared" si="1674"/>
        <v>873291.96277864103</v>
      </c>
      <c r="J7709" s="168">
        <f t="shared" si="1676"/>
        <v>787612.78144210461</v>
      </c>
      <c r="K7709" s="94"/>
      <c r="L7709" s="265">
        <f t="shared" si="1675"/>
        <v>332786.99333270802</v>
      </c>
      <c r="M7709" s="265">
        <f>$G7709*NonHospFrac+theModel!$H7709*NonHospFrac</f>
        <v>540504.96944593289</v>
      </c>
      <c r="N7709" s="266">
        <f t="shared" si="1677"/>
        <v>873291.96277864091</v>
      </c>
      <c r="O7709" s="158"/>
      <c r="P7709" s="265">
        <f t="shared" si="1678"/>
        <v>300137.06826358224</v>
      </c>
      <c r="Q7709" s="265">
        <f t="shared" si="1679"/>
        <v>540503.40919531381</v>
      </c>
      <c r="R7709" s="266">
        <f t="shared" si="1680"/>
        <v>840640.47745889612</v>
      </c>
    </row>
    <row r="7710" spans="1:18" x14ac:dyDescent="0.25">
      <c r="A7710" s="81">
        <v>7679</v>
      </c>
      <c r="B7710" s="93">
        <f t="shared" si="1669"/>
        <v>5.8917227049234814E-64</v>
      </c>
      <c r="C7710" s="178">
        <f t="shared" si="1670"/>
        <v>5.8784319931927321E-64</v>
      </c>
      <c r="D7710" s="165">
        <f t="shared" si="1671"/>
        <v>2.2558277767625785E-3</v>
      </c>
      <c r="E7710" s="166">
        <f t="shared" si="1681"/>
        <v>24.291375447755232</v>
      </c>
      <c r="F7710" s="167">
        <f t="shared" si="1682"/>
        <v>17.324757325535622</v>
      </c>
      <c r="G7710" s="167">
        <f t="shared" si="1672"/>
        <v>602070.3683590414</v>
      </c>
      <c r="H7710" s="167">
        <f t="shared" si="1673"/>
        <v>271299.98899881309</v>
      </c>
      <c r="I7710" s="168">
        <f t="shared" si="1674"/>
        <v>873370.35735785449</v>
      </c>
      <c r="J7710" s="168">
        <f t="shared" si="1676"/>
        <v>787670.10646599042</v>
      </c>
      <c r="K7710" s="94"/>
      <c r="L7710" s="265">
        <f t="shared" si="1675"/>
        <v>332816.8673008905</v>
      </c>
      <c r="M7710" s="265">
        <f>$G7710*NonHospFrac+theModel!$H7710*NonHospFrac</f>
        <v>540553.49005696399</v>
      </c>
      <c r="N7710" s="266">
        <f t="shared" si="1677"/>
        <v>873370.35735785449</v>
      </c>
      <c r="O7710" s="158"/>
      <c r="P7710" s="265">
        <f t="shared" si="1678"/>
        <v>300158.91321710846</v>
      </c>
      <c r="Q7710" s="265">
        <f t="shared" si="1679"/>
        <v>540551.92980634491</v>
      </c>
      <c r="R7710" s="266">
        <f t="shared" si="1680"/>
        <v>840710.84302345337</v>
      </c>
    </row>
    <row r="7711" spans="1:18" x14ac:dyDescent="0.25">
      <c r="A7711" s="81">
        <v>7680</v>
      </c>
      <c r="B7711" s="93">
        <f t="shared" ref="B7711:B7774" si="1683">Constant*EXP(PowerTerm*(A7711)/7)</f>
        <v>5.7816626189372347E-64</v>
      </c>
      <c r="C7711" s="178">
        <f t="shared" ref="C7711:C7774" si="1684">(1-theFloor)*B7711</f>
        <v>5.7686201838055664E-64</v>
      </c>
      <c r="D7711" s="165">
        <f t="shared" ref="D7711:D7774" si="1685">theFloor</f>
        <v>2.2558277767625785E-3</v>
      </c>
      <c r="E7711" s="166">
        <f t="shared" si="1681"/>
        <v>24.291375447755232</v>
      </c>
      <c r="F7711" s="167">
        <f t="shared" si="1682"/>
        <v>17.327013153312382</v>
      </c>
      <c r="G7711" s="167">
        <f t="shared" ref="G7711:G7774" si="1686">$B$22*F7711*totInfected/365.25</f>
        <v>602148.76293825475</v>
      </c>
      <c r="H7711" s="167">
        <f t="shared" ref="H7711:H7774" si="1687">lostQALYs_Injured*E7711*totInfected/365.25</f>
        <v>271299.98899881309</v>
      </c>
      <c r="I7711" s="168">
        <f t="shared" ref="I7711:I7774" si="1688">H7711+G7711</f>
        <v>873448.75193706783</v>
      </c>
      <c r="J7711" s="168">
        <f t="shared" si="1676"/>
        <v>787727.42915319523</v>
      </c>
      <c r="K7711" s="94"/>
      <c r="L7711" s="265">
        <f t="shared" ref="L7711:L7774" si="1689">$G7711*HospFrac+$H7711*HospFrac</f>
        <v>332846.74126907287</v>
      </c>
      <c r="M7711" s="265">
        <f>$G7711*NonHospFrac+theModel!$H7711*NonHospFrac</f>
        <v>540602.01066799497</v>
      </c>
      <c r="N7711" s="266">
        <f t="shared" si="1677"/>
        <v>873448.75193706783</v>
      </c>
      <c r="O7711" s="158"/>
      <c r="P7711" s="265">
        <f t="shared" si="1678"/>
        <v>300180.75728019129</v>
      </c>
      <c r="Q7711" s="265">
        <f t="shared" si="1679"/>
        <v>540600.45041737589</v>
      </c>
      <c r="R7711" s="266">
        <f t="shared" si="1680"/>
        <v>840781.20769756718</v>
      </c>
    </row>
    <row r="7712" spans="1:18" x14ac:dyDescent="0.25">
      <c r="A7712" s="81">
        <v>7681</v>
      </c>
      <c r="B7712" s="93">
        <f t="shared" si="1683"/>
        <v>5.6736585059038855E-64</v>
      </c>
      <c r="C7712" s="178">
        <f t="shared" si="1684"/>
        <v>5.6608597094504024E-64</v>
      </c>
      <c r="D7712" s="165">
        <f t="shared" si="1685"/>
        <v>2.2558277767625785E-3</v>
      </c>
      <c r="E7712" s="166">
        <f t="shared" si="1681"/>
        <v>24.291375447755232</v>
      </c>
      <c r="F7712" s="167">
        <f t="shared" si="1682"/>
        <v>17.329268981089143</v>
      </c>
      <c r="G7712" s="167">
        <f t="shared" si="1686"/>
        <v>602227.15751746809</v>
      </c>
      <c r="H7712" s="167">
        <f t="shared" si="1687"/>
        <v>271299.98899881309</v>
      </c>
      <c r="I7712" s="168">
        <f t="shared" si="1688"/>
        <v>873527.14651628118</v>
      </c>
      <c r="J7712" s="168">
        <f t="shared" ref="J7712:J7775" si="1690">J7711+(I7712-I7711)/(1+discountDaily)^A7712</f>
        <v>787784.7495038145</v>
      </c>
      <c r="K7712" s="94"/>
      <c r="L7712" s="265">
        <f t="shared" si="1689"/>
        <v>332876.61523725529</v>
      </c>
      <c r="M7712" s="265">
        <f>$G7712*NonHospFrac+theModel!$H7712*NonHospFrac</f>
        <v>540650.53127902583</v>
      </c>
      <c r="N7712" s="266">
        <f t="shared" ref="N7712:N7775" si="1691">L7712+M7712</f>
        <v>873527.14651628118</v>
      </c>
      <c r="O7712" s="158"/>
      <c r="P7712" s="265">
        <f t="shared" ref="P7712:P7775" si="1692">P7711+(L7712-L7711)/(1+discountDaily)^A7712</f>
        <v>300202.6004528671</v>
      </c>
      <c r="Q7712" s="265">
        <f t="shared" ref="Q7712:Q7775" si="1693">Q7711+(M7712-M7711)/(1+discountDaily)^B7712</f>
        <v>540648.97102840676</v>
      </c>
      <c r="R7712" s="266">
        <f t="shared" ref="R7712:R7775" si="1694">P7712+Q7712</f>
        <v>840851.57148127386</v>
      </c>
    </row>
    <row r="7713" spans="1:18" x14ac:dyDescent="0.25">
      <c r="A7713" s="81">
        <v>7682</v>
      </c>
      <c r="B7713" s="93">
        <f t="shared" si="1683"/>
        <v>5.5676719593044406E-64</v>
      </c>
      <c r="C7713" s="178">
        <f t="shared" si="1684"/>
        <v>5.5551122502467394E-64</v>
      </c>
      <c r="D7713" s="165">
        <f t="shared" si="1685"/>
        <v>2.2558277767625785E-3</v>
      </c>
      <c r="E7713" s="166">
        <f t="shared" ref="E7713:E7776" si="1695">C7713+E7712</f>
        <v>24.291375447755232</v>
      </c>
      <c r="F7713" s="167">
        <f t="shared" ref="F7713:F7776" si="1696">D7713+F7712</f>
        <v>17.331524808865904</v>
      </c>
      <c r="G7713" s="167">
        <f t="shared" si="1686"/>
        <v>602305.55209668144</v>
      </c>
      <c r="H7713" s="167">
        <f t="shared" si="1687"/>
        <v>271299.98899881309</v>
      </c>
      <c r="I7713" s="168">
        <f t="shared" si="1688"/>
        <v>873605.54109549453</v>
      </c>
      <c r="J7713" s="168">
        <f t="shared" si="1690"/>
        <v>787842.06751794345</v>
      </c>
      <c r="K7713" s="94"/>
      <c r="L7713" s="265">
        <f t="shared" si="1689"/>
        <v>332906.48920543771</v>
      </c>
      <c r="M7713" s="265">
        <f>$G7713*NonHospFrac+theModel!$H7713*NonHospFrac</f>
        <v>540699.05189005681</v>
      </c>
      <c r="N7713" s="266">
        <f t="shared" si="1691"/>
        <v>873605.54109549453</v>
      </c>
      <c r="O7713" s="158"/>
      <c r="P7713" s="265">
        <f t="shared" si="1692"/>
        <v>300224.44273517223</v>
      </c>
      <c r="Q7713" s="265">
        <f t="shared" si="1693"/>
        <v>540697.49163943774</v>
      </c>
      <c r="R7713" s="266">
        <f t="shared" si="1694"/>
        <v>840921.93437460996</v>
      </c>
    </row>
    <row r="7714" spans="1:18" x14ac:dyDescent="0.25">
      <c r="A7714" s="81">
        <v>7683</v>
      </c>
      <c r="B7714" s="93">
        <f t="shared" si="1683"/>
        <v>5.4636652900713169E-64</v>
      </c>
      <c r="C7714" s="178">
        <f t="shared" si="1684"/>
        <v>5.4513402021470401E-64</v>
      </c>
      <c r="D7714" s="165">
        <f t="shared" si="1685"/>
        <v>2.2558277767625785E-3</v>
      </c>
      <c r="E7714" s="166">
        <f t="shared" si="1695"/>
        <v>24.291375447755232</v>
      </c>
      <c r="F7714" s="167">
        <f t="shared" si="1696"/>
        <v>17.333780636642665</v>
      </c>
      <c r="G7714" s="167">
        <f t="shared" si="1686"/>
        <v>602383.9466758949</v>
      </c>
      <c r="H7714" s="167">
        <f t="shared" si="1687"/>
        <v>271299.98899881309</v>
      </c>
      <c r="I7714" s="168">
        <f t="shared" si="1688"/>
        <v>873683.93567470799</v>
      </c>
      <c r="J7714" s="168">
        <f t="shared" si="1690"/>
        <v>787899.38319567742</v>
      </c>
      <c r="K7714" s="94"/>
      <c r="L7714" s="265">
        <f t="shared" si="1689"/>
        <v>332936.36317362014</v>
      </c>
      <c r="M7714" s="265">
        <f>$G7714*NonHospFrac+theModel!$H7714*NonHospFrac</f>
        <v>540747.57250108779</v>
      </c>
      <c r="N7714" s="266">
        <f t="shared" si="1691"/>
        <v>873683.93567470787</v>
      </c>
      <c r="O7714" s="158"/>
      <c r="P7714" s="265">
        <f t="shared" si="1692"/>
        <v>300246.28412714292</v>
      </c>
      <c r="Q7714" s="265">
        <f t="shared" si="1693"/>
        <v>540746.01225046872</v>
      </c>
      <c r="R7714" s="266">
        <f t="shared" si="1694"/>
        <v>840992.29637761158</v>
      </c>
    </row>
    <row r="7715" spans="1:18" x14ac:dyDescent="0.25">
      <c r="A7715" s="81">
        <v>7684</v>
      </c>
      <c r="B7715" s="93">
        <f t="shared" si="1683"/>
        <v>5.3616015131860246E-64</v>
      </c>
      <c r="C7715" s="178">
        <f t="shared" si="1684"/>
        <v>5.349506663564647E-64</v>
      </c>
      <c r="D7715" s="165">
        <f t="shared" si="1685"/>
        <v>2.2558277767625785E-3</v>
      </c>
      <c r="E7715" s="166">
        <f t="shared" si="1695"/>
        <v>24.291375447755232</v>
      </c>
      <c r="F7715" s="167">
        <f t="shared" si="1696"/>
        <v>17.336036464419426</v>
      </c>
      <c r="G7715" s="167">
        <f t="shared" si="1686"/>
        <v>602462.34125510824</v>
      </c>
      <c r="H7715" s="167">
        <f t="shared" si="1687"/>
        <v>271299.98899881309</v>
      </c>
      <c r="I7715" s="168">
        <f t="shared" si="1688"/>
        <v>873762.33025392133</v>
      </c>
      <c r="J7715" s="168">
        <f t="shared" si="1690"/>
        <v>787956.69653711142</v>
      </c>
      <c r="K7715" s="94"/>
      <c r="L7715" s="265">
        <f t="shared" si="1689"/>
        <v>332966.23714180256</v>
      </c>
      <c r="M7715" s="265">
        <f>$G7715*NonHospFrac+theModel!$H7715*NonHospFrac</f>
        <v>540796.09311211878</v>
      </c>
      <c r="N7715" s="266">
        <f t="shared" si="1691"/>
        <v>873762.33025392133</v>
      </c>
      <c r="O7715" s="158"/>
      <c r="P7715" s="265">
        <f t="shared" si="1692"/>
        <v>300268.12462881545</v>
      </c>
      <c r="Q7715" s="265">
        <f t="shared" si="1693"/>
        <v>540794.5328614997</v>
      </c>
      <c r="R7715" s="266">
        <f t="shared" si="1694"/>
        <v>841062.65749031515</v>
      </c>
    </row>
    <row r="7716" spans="1:18" x14ac:dyDescent="0.25">
      <c r="A7716" s="81">
        <v>7685</v>
      </c>
      <c r="B7716" s="93">
        <f t="shared" si="1683"/>
        <v>5.2614443345272044E-64</v>
      </c>
      <c r="C7716" s="178">
        <f t="shared" si="1684"/>
        <v>5.2495754222514876E-64</v>
      </c>
      <c r="D7716" s="165">
        <f t="shared" si="1685"/>
        <v>2.2558277767625785E-3</v>
      </c>
      <c r="E7716" s="166">
        <f t="shared" si="1695"/>
        <v>24.291375447755232</v>
      </c>
      <c r="F7716" s="167">
        <f t="shared" si="1696"/>
        <v>17.338292292196186</v>
      </c>
      <c r="G7716" s="167">
        <f t="shared" si="1686"/>
        <v>602540.73583432147</v>
      </c>
      <c r="H7716" s="167">
        <f t="shared" si="1687"/>
        <v>271299.98899881309</v>
      </c>
      <c r="I7716" s="168">
        <f t="shared" si="1688"/>
        <v>873840.72483313456</v>
      </c>
      <c r="J7716" s="168">
        <f t="shared" si="1690"/>
        <v>788014.00754234067</v>
      </c>
      <c r="K7716" s="94"/>
      <c r="L7716" s="265">
        <f t="shared" si="1689"/>
        <v>332996.11110998486</v>
      </c>
      <c r="M7716" s="265">
        <f>$G7716*NonHospFrac+theModel!$H7716*NonHospFrac</f>
        <v>540844.61372314964</v>
      </c>
      <c r="N7716" s="266">
        <f t="shared" si="1691"/>
        <v>873840.72483313456</v>
      </c>
      <c r="O7716" s="158"/>
      <c r="P7716" s="265">
        <f t="shared" si="1692"/>
        <v>300289.96424022608</v>
      </c>
      <c r="Q7716" s="265">
        <f t="shared" si="1693"/>
        <v>540843.05347253056</v>
      </c>
      <c r="R7716" s="266">
        <f t="shared" si="1694"/>
        <v>841133.01771275664</v>
      </c>
    </row>
    <row r="7717" spans="1:18" x14ac:dyDescent="0.25">
      <c r="A7717" s="81">
        <v>7686</v>
      </c>
      <c r="B7717" s="93">
        <f t="shared" si="1683"/>
        <v>5.1631581379643542E-64</v>
      </c>
      <c r="C7717" s="178">
        <f t="shared" si="1684"/>
        <v>5.1515109424209163E-64</v>
      </c>
      <c r="D7717" s="165">
        <f t="shared" si="1685"/>
        <v>2.2558277767625785E-3</v>
      </c>
      <c r="E7717" s="166">
        <f t="shared" si="1695"/>
        <v>24.291375447755232</v>
      </c>
      <c r="F7717" s="167">
        <f t="shared" si="1696"/>
        <v>17.340548119972947</v>
      </c>
      <c r="G7717" s="167">
        <f t="shared" si="1686"/>
        <v>602619.13041353482</v>
      </c>
      <c r="H7717" s="167">
        <f t="shared" si="1687"/>
        <v>271299.98899881309</v>
      </c>
      <c r="I7717" s="168">
        <f t="shared" si="1688"/>
        <v>873919.11941234791</v>
      </c>
      <c r="J7717" s="168">
        <f t="shared" si="1690"/>
        <v>788071.31621146062</v>
      </c>
      <c r="K7717" s="94"/>
      <c r="L7717" s="265">
        <f t="shared" si="1689"/>
        <v>333025.98507816729</v>
      </c>
      <c r="M7717" s="265">
        <f>$G7717*NonHospFrac+theModel!$H7717*NonHospFrac</f>
        <v>540893.13433418062</v>
      </c>
      <c r="N7717" s="266">
        <f t="shared" si="1691"/>
        <v>873919.11941234791</v>
      </c>
      <c r="O7717" s="158"/>
      <c r="P7717" s="265">
        <f t="shared" si="1692"/>
        <v>300311.80296141125</v>
      </c>
      <c r="Q7717" s="265">
        <f t="shared" si="1693"/>
        <v>540891.57408356154</v>
      </c>
      <c r="R7717" s="266">
        <f t="shared" si="1694"/>
        <v>841203.37704497273</v>
      </c>
    </row>
    <row r="7718" spans="1:18" x14ac:dyDescent="0.25">
      <c r="A7718" s="81">
        <v>7687</v>
      </c>
      <c r="B7718" s="93">
        <f t="shared" si="1683"/>
        <v>5.0667079726926459E-64</v>
      </c>
      <c r="C7718" s="178">
        <f t="shared" si="1684"/>
        <v>5.0552783521111013E-64</v>
      </c>
      <c r="D7718" s="165">
        <f t="shared" si="1685"/>
        <v>2.2558277767625785E-3</v>
      </c>
      <c r="E7718" s="166">
        <f t="shared" si="1695"/>
        <v>24.291375447755232</v>
      </c>
      <c r="F7718" s="167">
        <f t="shared" si="1696"/>
        <v>17.342803947749708</v>
      </c>
      <c r="G7718" s="167">
        <f t="shared" si="1686"/>
        <v>602697.52499274816</v>
      </c>
      <c r="H7718" s="167">
        <f t="shared" si="1687"/>
        <v>271299.98899881309</v>
      </c>
      <c r="I7718" s="168">
        <f t="shared" si="1688"/>
        <v>873997.51399156125</v>
      </c>
      <c r="J7718" s="168">
        <f t="shared" si="1690"/>
        <v>788128.6225445664</v>
      </c>
      <c r="K7718" s="94"/>
      <c r="L7718" s="265">
        <f t="shared" si="1689"/>
        <v>333055.85904634965</v>
      </c>
      <c r="M7718" s="265">
        <f>$G7718*NonHospFrac+theModel!$H7718*NonHospFrac</f>
        <v>540941.6549452116</v>
      </c>
      <c r="N7718" s="266">
        <f t="shared" si="1691"/>
        <v>873997.51399156125</v>
      </c>
      <c r="O7718" s="158"/>
      <c r="P7718" s="265">
        <f t="shared" si="1692"/>
        <v>300333.6407924071</v>
      </c>
      <c r="Q7718" s="265">
        <f t="shared" si="1693"/>
        <v>540940.09469459252</v>
      </c>
      <c r="R7718" s="266">
        <f t="shared" si="1694"/>
        <v>841273.73548699962</v>
      </c>
    </row>
    <row r="7719" spans="1:18" x14ac:dyDescent="0.25">
      <c r="A7719" s="81">
        <v>7688</v>
      </c>
      <c r="B7719" s="93">
        <f t="shared" si="1683"/>
        <v>4.9720595408043368E-64</v>
      </c>
      <c r="C7719" s="178">
        <f t="shared" si="1684"/>
        <v>4.960843430784473E-64</v>
      </c>
      <c r="D7719" s="165">
        <f t="shared" si="1685"/>
        <v>2.2558277767625785E-3</v>
      </c>
      <c r="E7719" s="166">
        <f t="shared" si="1695"/>
        <v>24.291375447755232</v>
      </c>
      <c r="F7719" s="167">
        <f t="shared" si="1696"/>
        <v>17.345059775526469</v>
      </c>
      <c r="G7719" s="167">
        <f t="shared" si="1686"/>
        <v>602775.91957196163</v>
      </c>
      <c r="H7719" s="167">
        <f t="shared" si="1687"/>
        <v>271299.98899881309</v>
      </c>
      <c r="I7719" s="168">
        <f t="shared" si="1688"/>
        <v>874075.90857077471</v>
      </c>
      <c r="J7719" s="168">
        <f t="shared" si="1690"/>
        <v>788185.92654175335</v>
      </c>
      <c r="K7719" s="94"/>
      <c r="L7719" s="265">
        <f t="shared" si="1689"/>
        <v>333085.73301453213</v>
      </c>
      <c r="M7719" s="265">
        <f>$G7719*NonHospFrac+theModel!$H7719*NonHospFrac</f>
        <v>540990.17555624258</v>
      </c>
      <c r="N7719" s="266">
        <f t="shared" si="1691"/>
        <v>874075.90857077471</v>
      </c>
      <c r="O7719" s="158"/>
      <c r="P7719" s="265">
        <f t="shared" si="1692"/>
        <v>300355.47773325001</v>
      </c>
      <c r="Q7719" s="265">
        <f t="shared" si="1693"/>
        <v>540988.61530562351</v>
      </c>
      <c r="R7719" s="266">
        <f t="shared" si="1694"/>
        <v>841344.09303887351</v>
      </c>
    </row>
    <row r="7720" spans="1:18" x14ac:dyDescent="0.25">
      <c r="A7720" s="81">
        <v>7689</v>
      </c>
      <c r="B7720" s="93">
        <f t="shared" si="1683"/>
        <v>4.879179185092353E-64</v>
      </c>
      <c r="C7720" s="178">
        <f t="shared" si="1684"/>
        <v>4.8681725971588198E-64</v>
      </c>
      <c r="D7720" s="165">
        <f t="shared" si="1685"/>
        <v>2.2558277767625785E-3</v>
      </c>
      <c r="E7720" s="166">
        <f t="shared" si="1695"/>
        <v>24.291375447755232</v>
      </c>
      <c r="F7720" s="167">
        <f t="shared" si="1696"/>
        <v>17.34731560330323</v>
      </c>
      <c r="G7720" s="167">
        <f t="shared" si="1686"/>
        <v>602854.31415117497</v>
      </c>
      <c r="H7720" s="167">
        <f t="shared" si="1687"/>
        <v>271299.98899881309</v>
      </c>
      <c r="I7720" s="168">
        <f t="shared" si="1688"/>
        <v>874154.30314998806</v>
      </c>
      <c r="J7720" s="168">
        <f t="shared" si="1690"/>
        <v>788243.22820311645</v>
      </c>
      <c r="K7720" s="94"/>
      <c r="L7720" s="265">
        <f t="shared" si="1689"/>
        <v>333115.6069827145</v>
      </c>
      <c r="M7720" s="265">
        <f>$G7720*NonHospFrac+theModel!$H7720*NonHospFrac</f>
        <v>541038.69616727356</v>
      </c>
      <c r="N7720" s="266">
        <f t="shared" si="1691"/>
        <v>874154.30314998806</v>
      </c>
      <c r="O7720" s="158"/>
      <c r="P7720" s="265">
        <f t="shared" si="1692"/>
        <v>300377.31378397619</v>
      </c>
      <c r="Q7720" s="265">
        <f t="shared" si="1693"/>
        <v>541037.13591665449</v>
      </c>
      <c r="R7720" s="266">
        <f t="shared" si="1694"/>
        <v>841414.44970063074</v>
      </c>
    </row>
    <row r="7721" spans="1:18" x14ac:dyDescent="0.25">
      <c r="A7721" s="81">
        <v>7690</v>
      </c>
      <c r="B7721" s="93">
        <f t="shared" si="1683"/>
        <v>4.7880338770817069E-64</v>
      </c>
      <c r="C7721" s="178">
        <f t="shared" si="1684"/>
        <v>4.7772328972657058E-64</v>
      </c>
      <c r="D7721" s="165">
        <f t="shared" si="1685"/>
        <v>2.2558277767625785E-3</v>
      </c>
      <c r="E7721" s="166">
        <f t="shared" si="1695"/>
        <v>24.291375447755232</v>
      </c>
      <c r="F7721" s="167">
        <f t="shared" si="1696"/>
        <v>17.34957143107999</v>
      </c>
      <c r="G7721" s="167">
        <f t="shared" si="1686"/>
        <v>602932.70873038832</v>
      </c>
      <c r="H7721" s="167">
        <f t="shared" si="1687"/>
        <v>271299.98899881309</v>
      </c>
      <c r="I7721" s="168">
        <f t="shared" si="1688"/>
        <v>874232.69772920141</v>
      </c>
      <c r="J7721" s="168">
        <f t="shared" si="1690"/>
        <v>788300.52752875106</v>
      </c>
      <c r="K7721" s="94"/>
      <c r="L7721" s="265">
        <f t="shared" si="1689"/>
        <v>333145.48095089686</v>
      </c>
      <c r="M7721" s="265">
        <f>$G7721*NonHospFrac+theModel!$H7721*NonHospFrac</f>
        <v>541087.21677830443</v>
      </c>
      <c r="N7721" s="266">
        <f t="shared" si="1691"/>
        <v>874232.69772920129</v>
      </c>
      <c r="O7721" s="158"/>
      <c r="P7721" s="265">
        <f t="shared" si="1692"/>
        <v>300399.14894462191</v>
      </c>
      <c r="Q7721" s="265">
        <f t="shared" si="1693"/>
        <v>541085.65652768535</v>
      </c>
      <c r="R7721" s="266">
        <f t="shared" si="1694"/>
        <v>841484.80547230726</v>
      </c>
    </row>
    <row r="7722" spans="1:18" x14ac:dyDescent="0.25">
      <c r="A7722" s="81">
        <v>7691</v>
      </c>
      <c r="B7722" s="93">
        <f t="shared" si="1683"/>
        <v>4.6985912052844905E-64</v>
      </c>
      <c r="C7722" s="178">
        <f t="shared" si="1684"/>
        <v>4.6879919927319573E-64</v>
      </c>
      <c r="D7722" s="165">
        <f t="shared" si="1685"/>
        <v>2.2558277767625785E-3</v>
      </c>
      <c r="E7722" s="166">
        <f t="shared" si="1695"/>
        <v>24.291375447755232</v>
      </c>
      <c r="F7722" s="167">
        <f t="shared" si="1696"/>
        <v>17.351827258856751</v>
      </c>
      <c r="G7722" s="167">
        <f t="shared" si="1686"/>
        <v>603011.10330960178</v>
      </c>
      <c r="H7722" s="167">
        <f t="shared" si="1687"/>
        <v>271299.98899881309</v>
      </c>
      <c r="I7722" s="168">
        <f t="shared" si="1688"/>
        <v>874311.09230841487</v>
      </c>
      <c r="J7722" s="168">
        <f t="shared" si="1690"/>
        <v>788357.8245187524</v>
      </c>
      <c r="K7722" s="94"/>
      <c r="L7722" s="265">
        <f t="shared" si="1689"/>
        <v>333175.35491907934</v>
      </c>
      <c r="M7722" s="265">
        <f>$G7722*NonHospFrac+theModel!$H7722*NonHospFrac</f>
        <v>541135.73738933553</v>
      </c>
      <c r="N7722" s="266">
        <f t="shared" si="1691"/>
        <v>874311.09230841487</v>
      </c>
      <c r="O7722" s="158"/>
      <c r="P7722" s="265">
        <f t="shared" si="1692"/>
        <v>300420.98321522359</v>
      </c>
      <c r="Q7722" s="265">
        <f t="shared" si="1693"/>
        <v>541134.17713871645</v>
      </c>
      <c r="R7722" s="266">
        <f t="shared" si="1694"/>
        <v>841555.16035393998</v>
      </c>
    </row>
    <row r="7723" spans="1:18" x14ac:dyDescent="0.25">
      <c r="A7723" s="81">
        <v>7692</v>
      </c>
      <c r="B7723" s="93">
        <f t="shared" si="1683"/>
        <v>4.6108193636742782E-64</v>
      </c>
      <c r="C7723" s="178">
        <f t="shared" si="1684"/>
        <v>4.6004181492800672E-64</v>
      </c>
      <c r="D7723" s="165">
        <f t="shared" si="1685"/>
        <v>2.2558277767625785E-3</v>
      </c>
      <c r="E7723" s="166">
        <f t="shared" si="1695"/>
        <v>24.291375447755232</v>
      </c>
      <c r="F7723" s="167">
        <f t="shared" si="1696"/>
        <v>17.354083086633512</v>
      </c>
      <c r="G7723" s="167">
        <f t="shared" si="1686"/>
        <v>603089.49788881512</v>
      </c>
      <c r="H7723" s="167">
        <f t="shared" si="1687"/>
        <v>271299.98899881309</v>
      </c>
      <c r="I7723" s="168">
        <f t="shared" si="1688"/>
        <v>874389.48688762821</v>
      </c>
      <c r="J7723" s="168">
        <f t="shared" si="1690"/>
        <v>788415.11917321559</v>
      </c>
      <c r="K7723" s="94"/>
      <c r="L7723" s="265">
        <f t="shared" si="1689"/>
        <v>333205.22888726171</v>
      </c>
      <c r="M7723" s="265">
        <f>$G7723*NonHospFrac+theModel!$H7723*NonHospFrac</f>
        <v>541184.25800036639</v>
      </c>
      <c r="N7723" s="266">
        <f t="shared" si="1691"/>
        <v>874389.4868876281</v>
      </c>
      <c r="O7723" s="158"/>
      <c r="P7723" s="265">
        <f t="shared" si="1692"/>
        <v>300442.81659581733</v>
      </c>
      <c r="Q7723" s="265">
        <f t="shared" si="1693"/>
        <v>541182.69774974731</v>
      </c>
      <c r="R7723" s="266">
        <f t="shared" si="1694"/>
        <v>841625.51434556465</v>
      </c>
    </row>
    <row r="7724" spans="1:18" x14ac:dyDescent="0.25">
      <c r="A7724" s="81">
        <v>7693</v>
      </c>
      <c r="B7724" s="93">
        <f t="shared" si="1683"/>
        <v>4.5246871403758241E-64</v>
      </c>
      <c r="C7724" s="178">
        <f t="shared" si="1684"/>
        <v>4.5144802254434038E-64</v>
      </c>
      <c r="D7724" s="165">
        <f t="shared" si="1685"/>
        <v>2.2558277767625785E-3</v>
      </c>
      <c r="E7724" s="166">
        <f t="shared" si="1695"/>
        <v>24.291375447755232</v>
      </c>
      <c r="F7724" s="167">
        <f t="shared" si="1696"/>
        <v>17.356338914410273</v>
      </c>
      <c r="G7724" s="167">
        <f t="shared" si="1686"/>
        <v>603167.89246802835</v>
      </c>
      <c r="H7724" s="167">
        <f t="shared" si="1687"/>
        <v>271299.98899881309</v>
      </c>
      <c r="I7724" s="168">
        <f t="shared" si="1688"/>
        <v>874467.88146684144</v>
      </c>
      <c r="J7724" s="168">
        <f t="shared" si="1690"/>
        <v>788472.41149223573</v>
      </c>
      <c r="K7724" s="94"/>
      <c r="L7724" s="265">
        <f t="shared" si="1689"/>
        <v>333235.10285544407</v>
      </c>
      <c r="M7724" s="265">
        <f>$G7724*NonHospFrac+theModel!$H7724*NonHospFrac</f>
        <v>541232.77861139737</v>
      </c>
      <c r="N7724" s="266">
        <f t="shared" si="1691"/>
        <v>874467.88146684144</v>
      </c>
      <c r="O7724" s="158"/>
      <c r="P7724" s="265">
        <f t="shared" si="1692"/>
        <v>300464.64908643952</v>
      </c>
      <c r="Q7724" s="265">
        <f t="shared" si="1693"/>
        <v>541231.21836077829</v>
      </c>
      <c r="R7724" s="266">
        <f t="shared" si="1694"/>
        <v>841695.86744721781</v>
      </c>
    </row>
    <row r="7725" spans="1:18" x14ac:dyDescent="0.25">
      <c r="A7725" s="81">
        <v>7694</v>
      </c>
      <c r="B7725" s="93">
        <f t="shared" si="1683"/>
        <v>4.4401639065660454E-64</v>
      </c>
      <c r="C7725" s="178">
        <f t="shared" si="1684"/>
        <v>4.4301476614922352E-64</v>
      </c>
      <c r="D7725" s="165">
        <f t="shared" si="1685"/>
        <v>2.2558277767625785E-3</v>
      </c>
      <c r="E7725" s="166">
        <f t="shared" si="1695"/>
        <v>24.291375447755232</v>
      </c>
      <c r="F7725" s="167">
        <f t="shared" si="1696"/>
        <v>17.358594742187034</v>
      </c>
      <c r="G7725" s="167">
        <f t="shared" si="1686"/>
        <v>603246.2870472417</v>
      </c>
      <c r="H7725" s="167">
        <f t="shared" si="1687"/>
        <v>271299.98899881309</v>
      </c>
      <c r="I7725" s="168">
        <f t="shared" si="1688"/>
        <v>874546.27604605479</v>
      </c>
      <c r="J7725" s="168">
        <f t="shared" si="1690"/>
        <v>788529.70147590828</v>
      </c>
      <c r="K7725" s="94"/>
      <c r="L7725" s="265">
        <f t="shared" si="1689"/>
        <v>333264.97682362649</v>
      </c>
      <c r="M7725" s="265">
        <f>$G7725*NonHospFrac+theModel!$H7725*NonHospFrac</f>
        <v>541281.29922242824</v>
      </c>
      <c r="N7725" s="266">
        <f t="shared" si="1691"/>
        <v>874546.27604605467</v>
      </c>
      <c r="O7725" s="158"/>
      <c r="P7725" s="265">
        <f t="shared" si="1692"/>
        <v>300486.48068712646</v>
      </c>
      <c r="Q7725" s="265">
        <f t="shared" si="1693"/>
        <v>541279.73897180916</v>
      </c>
      <c r="R7725" s="266">
        <f t="shared" si="1694"/>
        <v>841766.21965893568</v>
      </c>
    </row>
    <row r="7726" spans="1:18" x14ac:dyDescent="0.25">
      <c r="A7726" s="81">
        <v>7695</v>
      </c>
      <c r="B7726" s="93">
        <f t="shared" si="1683"/>
        <v>4.3572196055823427E-64</v>
      </c>
      <c r="C7726" s="178">
        <f t="shared" si="1684"/>
        <v>4.3473904685666157E-64</v>
      </c>
      <c r="D7726" s="165">
        <f t="shared" si="1685"/>
        <v>2.2558277767625785E-3</v>
      </c>
      <c r="E7726" s="166">
        <f t="shared" si="1695"/>
        <v>24.291375447755232</v>
      </c>
      <c r="F7726" s="167">
        <f t="shared" si="1696"/>
        <v>17.360850569963794</v>
      </c>
      <c r="G7726" s="167">
        <f t="shared" si="1686"/>
        <v>603324.68162645504</v>
      </c>
      <c r="H7726" s="167">
        <f t="shared" si="1687"/>
        <v>271299.98899881309</v>
      </c>
      <c r="I7726" s="168">
        <f t="shared" si="1688"/>
        <v>874624.67062526813</v>
      </c>
      <c r="J7726" s="168">
        <f t="shared" si="1690"/>
        <v>788586.98912432836</v>
      </c>
      <c r="K7726" s="94"/>
      <c r="L7726" s="265">
        <f t="shared" si="1689"/>
        <v>333294.85079180892</v>
      </c>
      <c r="M7726" s="265">
        <f>$G7726*NonHospFrac+theModel!$H7726*NonHospFrac</f>
        <v>541329.81983345922</v>
      </c>
      <c r="N7726" s="266">
        <f t="shared" si="1691"/>
        <v>874624.67062526813</v>
      </c>
      <c r="O7726" s="158"/>
      <c r="P7726" s="265">
        <f t="shared" si="1692"/>
        <v>300508.31139791437</v>
      </c>
      <c r="Q7726" s="265">
        <f t="shared" si="1693"/>
        <v>541328.25958284014</v>
      </c>
      <c r="R7726" s="266">
        <f t="shared" si="1694"/>
        <v>841836.57098075445</v>
      </c>
    </row>
    <row r="7727" spans="1:18" x14ac:dyDescent="0.25">
      <c r="A7727" s="81">
        <v>7696</v>
      </c>
      <c r="B7727" s="93">
        <f t="shared" si="1683"/>
        <v>4.275824742234377E-64</v>
      </c>
      <c r="C7727" s="178">
        <f t="shared" si="1684"/>
        <v>4.2661792180122757E-64</v>
      </c>
      <c r="D7727" s="165">
        <f t="shared" si="1685"/>
        <v>2.2558277767625785E-3</v>
      </c>
      <c r="E7727" s="166">
        <f t="shared" si="1695"/>
        <v>24.291375447755232</v>
      </c>
      <c r="F7727" s="167">
        <f t="shared" si="1696"/>
        <v>17.363106397740555</v>
      </c>
      <c r="G7727" s="167">
        <f t="shared" si="1686"/>
        <v>603403.07620566851</v>
      </c>
      <c r="H7727" s="167">
        <f t="shared" si="1687"/>
        <v>271299.98899881309</v>
      </c>
      <c r="I7727" s="168">
        <f t="shared" si="1688"/>
        <v>874703.06520448159</v>
      </c>
      <c r="J7727" s="168">
        <f t="shared" si="1690"/>
        <v>788644.2744375912</v>
      </c>
      <c r="K7727" s="94"/>
      <c r="L7727" s="265">
        <f t="shared" si="1689"/>
        <v>333324.72475999134</v>
      </c>
      <c r="M7727" s="265">
        <f>$G7727*NonHospFrac+theModel!$H7727*NonHospFrac</f>
        <v>541378.3404444902</v>
      </c>
      <c r="N7727" s="266">
        <f t="shared" si="1691"/>
        <v>874703.06520448159</v>
      </c>
      <c r="O7727" s="158"/>
      <c r="P7727" s="265">
        <f t="shared" si="1692"/>
        <v>300530.1412188395</v>
      </c>
      <c r="Q7727" s="265">
        <f t="shared" si="1693"/>
        <v>541376.78019387112</v>
      </c>
      <c r="R7727" s="266">
        <f t="shared" si="1694"/>
        <v>841906.92141271057</v>
      </c>
    </row>
    <row r="7728" spans="1:18" x14ac:dyDescent="0.25">
      <c r="A7728" s="81">
        <v>7697</v>
      </c>
      <c r="B7728" s="93">
        <f t="shared" si="1683"/>
        <v>4.1959503723155114E-64</v>
      </c>
      <c r="C7728" s="178">
        <f t="shared" si="1684"/>
        <v>4.1864850309157246E-64</v>
      </c>
      <c r="D7728" s="165">
        <f t="shared" si="1685"/>
        <v>2.2558277767625785E-3</v>
      </c>
      <c r="E7728" s="166">
        <f t="shared" si="1695"/>
        <v>24.291375447755232</v>
      </c>
      <c r="F7728" s="167">
        <f t="shared" si="1696"/>
        <v>17.365362225517316</v>
      </c>
      <c r="G7728" s="167">
        <f t="shared" si="1686"/>
        <v>603481.47078488185</v>
      </c>
      <c r="H7728" s="167">
        <f t="shared" si="1687"/>
        <v>271299.98899881309</v>
      </c>
      <c r="I7728" s="168">
        <f t="shared" si="1688"/>
        <v>874781.45978369494</v>
      </c>
      <c r="J7728" s="168">
        <f t="shared" si="1690"/>
        <v>788701.55741579179</v>
      </c>
      <c r="K7728" s="94"/>
      <c r="L7728" s="265">
        <f t="shared" si="1689"/>
        <v>333354.59872817376</v>
      </c>
      <c r="M7728" s="265">
        <f>$G7728*NonHospFrac+theModel!$H7728*NonHospFrac</f>
        <v>541426.86105552118</v>
      </c>
      <c r="N7728" s="266">
        <f t="shared" si="1691"/>
        <v>874781.45978369494</v>
      </c>
      <c r="O7728" s="158"/>
      <c r="P7728" s="265">
        <f t="shared" si="1692"/>
        <v>300551.97014993819</v>
      </c>
      <c r="Q7728" s="265">
        <f t="shared" si="1693"/>
        <v>541425.3008049021</v>
      </c>
      <c r="R7728" s="266">
        <f t="shared" si="1694"/>
        <v>841977.27095484035</v>
      </c>
    </row>
    <row r="7729" spans="1:18" x14ac:dyDescent="0.25">
      <c r="A7729" s="81">
        <v>7698</v>
      </c>
      <c r="B7729" s="93">
        <f t="shared" si="1683"/>
        <v>4.1175680923101813E-64</v>
      </c>
      <c r="C7729" s="178">
        <f t="shared" si="1684"/>
        <v>4.1082795678348366E-64</v>
      </c>
      <c r="D7729" s="165">
        <f t="shared" si="1685"/>
        <v>2.2558277767625785E-3</v>
      </c>
      <c r="E7729" s="166">
        <f t="shared" si="1695"/>
        <v>24.291375447755232</v>
      </c>
      <c r="F7729" s="167">
        <f t="shared" si="1696"/>
        <v>17.367618053294077</v>
      </c>
      <c r="G7729" s="167">
        <f t="shared" si="1686"/>
        <v>603559.8653640952</v>
      </c>
      <c r="H7729" s="167">
        <f t="shared" si="1687"/>
        <v>271299.98899881309</v>
      </c>
      <c r="I7729" s="168">
        <f t="shared" si="1688"/>
        <v>874859.85436290829</v>
      </c>
      <c r="J7729" s="168">
        <f t="shared" si="1690"/>
        <v>788758.83805902535</v>
      </c>
      <c r="K7729" s="94"/>
      <c r="L7729" s="265">
        <f t="shared" si="1689"/>
        <v>333384.47269635613</v>
      </c>
      <c r="M7729" s="265">
        <f>$G7729*NonHospFrac+theModel!$H7729*NonHospFrac</f>
        <v>541475.38166655216</v>
      </c>
      <c r="N7729" s="266">
        <f t="shared" si="1691"/>
        <v>874859.85436290829</v>
      </c>
      <c r="O7729" s="158"/>
      <c r="P7729" s="265">
        <f t="shared" si="1692"/>
        <v>300573.79819124663</v>
      </c>
      <c r="Q7729" s="265">
        <f t="shared" si="1693"/>
        <v>541473.82141593308</v>
      </c>
      <c r="R7729" s="266">
        <f t="shared" si="1694"/>
        <v>842047.61960717966</v>
      </c>
    </row>
    <row r="7730" spans="1:18" x14ac:dyDescent="0.25">
      <c r="A7730" s="81">
        <v>7699</v>
      </c>
      <c r="B7730" s="93">
        <f t="shared" si="1683"/>
        <v>4.0406500292935393E-64</v>
      </c>
      <c r="C7730" s="178">
        <f t="shared" si="1684"/>
        <v>4.0315350187212822E-64</v>
      </c>
      <c r="D7730" s="165">
        <f t="shared" si="1685"/>
        <v>2.2558277767625785E-3</v>
      </c>
      <c r="E7730" s="166">
        <f t="shared" si="1695"/>
        <v>24.291375447755232</v>
      </c>
      <c r="F7730" s="167">
        <f t="shared" si="1696"/>
        <v>17.369873881070838</v>
      </c>
      <c r="G7730" s="167">
        <f t="shared" si="1686"/>
        <v>603638.25994330866</v>
      </c>
      <c r="H7730" s="167">
        <f t="shared" si="1687"/>
        <v>271299.98899881309</v>
      </c>
      <c r="I7730" s="168">
        <f t="shared" si="1688"/>
        <v>874938.24894212175</v>
      </c>
      <c r="J7730" s="168">
        <f t="shared" si="1690"/>
        <v>788816.11636738724</v>
      </c>
      <c r="K7730" s="94"/>
      <c r="L7730" s="265">
        <f t="shared" si="1689"/>
        <v>333414.34666453855</v>
      </c>
      <c r="M7730" s="265">
        <f>$G7730*NonHospFrac+theModel!$H7730*NonHospFrac</f>
        <v>541523.90227758314</v>
      </c>
      <c r="N7730" s="266">
        <f t="shared" si="1691"/>
        <v>874938.24894212163</v>
      </c>
      <c r="O7730" s="158"/>
      <c r="P7730" s="265">
        <f t="shared" si="1692"/>
        <v>300595.62534280116</v>
      </c>
      <c r="Q7730" s="265">
        <f t="shared" si="1693"/>
        <v>541522.34202696406</v>
      </c>
      <c r="R7730" s="266">
        <f t="shared" si="1694"/>
        <v>842117.96736976528</v>
      </c>
    </row>
    <row r="7731" spans="1:18" x14ac:dyDescent="0.25">
      <c r="A7731" s="81">
        <v>7700</v>
      </c>
      <c r="B7731" s="93">
        <f t="shared" si="1683"/>
        <v>3.9651688310197739E-64</v>
      </c>
      <c r="C7731" s="178">
        <f t="shared" si="1684"/>
        <v>3.9562240930312063E-64</v>
      </c>
      <c r="D7731" s="165">
        <f t="shared" si="1685"/>
        <v>2.2558277767625785E-3</v>
      </c>
      <c r="E7731" s="166">
        <f t="shared" si="1695"/>
        <v>24.291375447755232</v>
      </c>
      <c r="F7731" s="167">
        <f t="shared" si="1696"/>
        <v>17.372129708847599</v>
      </c>
      <c r="G7731" s="167">
        <f t="shared" si="1686"/>
        <v>603716.654522522</v>
      </c>
      <c r="H7731" s="167">
        <f t="shared" si="1687"/>
        <v>271299.98899881309</v>
      </c>
      <c r="I7731" s="168">
        <f t="shared" si="1688"/>
        <v>875016.64352133509</v>
      </c>
      <c r="J7731" s="168">
        <f t="shared" si="1690"/>
        <v>788873.39234097244</v>
      </c>
      <c r="K7731" s="94"/>
      <c r="L7731" s="265">
        <f t="shared" si="1689"/>
        <v>333444.22063272097</v>
      </c>
      <c r="M7731" s="265">
        <f>$G7731*NonHospFrac+theModel!$H7731*NonHospFrac</f>
        <v>541572.42288861412</v>
      </c>
      <c r="N7731" s="266">
        <f t="shared" si="1691"/>
        <v>875016.64352133509</v>
      </c>
      <c r="O7731" s="158"/>
      <c r="P7731" s="265">
        <f t="shared" si="1692"/>
        <v>300617.45160463802</v>
      </c>
      <c r="Q7731" s="265">
        <f t="shared" si="1693"/>
        <v>541570.86263799504</v>
      </c>
      <c r="R7731" s="266">
        <f t="shared" si="1694"/>
        <v>842188.31424263306</v>
      </c>
    </row>
    <row r="7732" spans="1:18" x14ac:dyDescent="0.25">
      <c r="A7732" s="81">
        <v>7701</v>
      </c>
      <c r="B7732" s="93">
        <f t="shared" si="1683"/>
        <v>3.8910976561955865E-64</v>
      </c>
      <c r="C7732" s="178">
        <f t="shared" si="1684"/>
        <v>3.882320010020645E-64</v>
      </c>
      <c r="D7732" s="165">
        <f t="shared" si="1685"/>
        <v>2.2558277767625785E-3</v>
      </c>
      <c r="E7732" s="166">
        <f t="shared" si="1695"/>
        <v>24.291375447755232</v>
      </c>
      <c r="F7732" s="167">
        <f t="shared" si="1696"/>
        <v>17.374385536624359</v>
      </c>
      <c r="G7732" s="167">
        <f t="shared" si="1686"/>
        <v>603795.04910173523</v>
      </c>
      <c r="H7732" s="167">
        <f t="shared" si="1687"/>
        <v>271299.98899881309</v>
      </c>
      <c r="I7732" s="168">
        <f t="shared" si="1688"/>
        <v>875095.03810054832</v>
      </c>
      <c r="J7732" s="168">
        <f t="shared" si="1690"/>
        <v>788930.66597987607</v>
      </c>
      <c r="K7732" s="94"/>
      <c r="L7732" s="265">
        <f t="shared" si="1689"/>
        <v>333474.09460090334</v>
      </c>
      <c r="M7732" s="265">
        <f>$G7732*NonHospFrac+theModel!$H7732*NonHospFrac</f>
        <v>541620.94349964499</v>
      </c>
      <c r="N7732" s="266">
        <f t="shared" si="1691"/>
        <v>875095.03810054832</v>
      </c>
      <c r="O7732" s="158"/>
      <c r="P7732" s="265">
        <f t="shared" si="1692"/>
        <v>300639.27697679342</v>
      </c>
      <c r="Q7732" s="265">
        <f t="shared" si="1693"/>
        <v>541619.38324902591</v>
      </c>
      <c r="R7732" s="266">
        <f t="shared" si="1694"/>
        <v>842258.66022581933</v>
      </c>
    </row>
    <row r="7733" spans="1:18" x14ac:dyDescent="0.25">
      <c r="A7733" s="81">
        <v>7702</v>
      </c>
      <c r="B7733" s="93">
        <f t="shared" si="1683"/>
        <v>3.8184101649353655E-64</v>
      </c>
      <c r="C7733" s="178">
        <f t="shared" si="1684"/>
        <v>3.8097964892222318E-64</v>
      </c>
      <c r="D7733" s="165">
        <f t="shared" si="1685"/>
        <v>2.2558277767625785E-3</v>
      </c>
      <c r="E7733" s="166">
        <f t="shared" si="1695"/>
        <v>24.291375447755232</v>
      </c>
      <c r="F7733" s="167">
        <f t="shared" si="1696"/>
        <v>17.37664136440112</v>
      </c>
      <c r="G7733" s="167">
        <f t="shared" si="1686"/>
        <v>603873.44368094858</v>
      </c>
      <c r="H7733" s="167">
        <f t="shared" si="1687"/>
        <v>271299.98899881309</v>
      </c>
      <c r="I7733" s="168">
        <f t="shared" si="1688"/>
        <v>875173.43267976167</v>
      </c>
      <c r="J7733" s="168">
        <f t="shared" si="1690"/>
        <v>788987.93728419358</v>
      </c>
      <c r="K7733" s="94"/>
      <c r="L7733" s="265">
        <f t="shared" si="1689"/>
        <v>333503.9685690857</v>
      </c>
      <c r="M7733" s="265">
        <f>$G7733*NonHospFrac+theModel!$H7733*NonHospFrac</f>
        <v>541669.46411067597</v>
      </c>
      <c r="N7733" s="266">
        <f t="shared" si="1691"/>
        <v>875173.43267976167</v>
      </c>
      <c r="O7733" s="158"/>
      <c r="P7733" s="265">
        <f t="shared" si="1692"/>
        <v>300661.1014593037</v>
      </c>
      <c r="Q7733" s="265">
        <f t="shared" si="1693"/>
        <v>541667.90386005689</v>
      </c>
      <c r="R7733" s="266">
        <f t="shared" si="1694"/>
        <v>842329.00531936064</v>
      </c>
    </row>
    <row r="7734" spans="1:18" x14ac:dyDescent="0.25">
      <c r="A7734" s="81">
        <v>7703</v>
      </c>
      <c r="B7734" s="93">
        <f t="shared" si="1683"/>
        <v>3.7470805093946599E-64</v>
      </c>
      <c r="C7734" s="178">
        <f t="shared" si="1684"/>
        <v>3.738627741099802E-64</v>
      </c>
      <c r="D7734" s="165">
        <f t="shared" si="1685"/>
        <v>2.2558277767625785E-3</v>
      </c>
      <c r="E7734" s="166">
        <f t="shared" si="1695"/>
        <v>24.291375447755232</v>
      </c>
      <c r="F7734" s="167">
        <f t="shared" si="1696"/>
        <v>17.378897192177881</v>
      </c>
      <c r="G7734" s="167">
        <f t="shared" si="1686"/>
        <v>603951.83826016192</v>
      </c>
      <c r="H7734" s="167">
        <f t="shared" si="1687"/>
        <v>271299.98899881309</v>
      </c>
      <c r="I7734" s="168">
        <f t="shared" si="1688"/>
        <v>875251.82725897501</v>
      </c>
      <c r="J7734" s="168">
        <f t="shared" si="1690"/>
        <v>789045.20625401998</v>
      </c>
      <c r="K7734" s="94"/>
      <c r="L7734" s="265">
        <f t="shared" si="1689"/>
        <v>333533.84253726806</v>
      </c>
      <c r="M7734" s="265">
        <f>$G7734*NonHospFrac+theModel!$H7734*NonHospFrac</f>
        <v>541717.98472170683</v>
      </c>
      <c r="N7734" s="266">
        <f t="shared" si="1691"/>
        <v>875251.8272589749</v>
      </c>
      <c r="O7734" s="158"/>
      <c r="P7734" s="265">
        <f t="shared" si="1692"/>
        <v>300682.9250522051</v>
      </c>
      <c r="Q7734" s="265">
        <f t="shared" si="1693"/>
        <v>541716.42447108775</v>
      </c>
      <c r="R7734" s="266">
        <f t="shared" si="1694"/>
        <v>842399.34952329285</v>
      </c>
    </row>
    <row r="7735" spans="1:18" x14ac:dyDescent="0.25">
      <c r="A7735" s="81">
        <v>7704</v>
      </c>
      <c r="B7735" s="93">
        <f t="shared" si="1683"/>
        <v>3.6770833245787283E-64</v>
      </c>
      <c r="C7735" s="178">
        <f t="shared" si="1684"/>
        <v>3.668788457877673E-64</v>
      </c>
      <c r="D7735" s="165">
        <f t="shared" si="1685"/>
        <v>2.2558277767625785E-3</v>
      </c>
      <c r="E7735" s="166">
        <f t="shared" si="1695"/>
        <v>24.291375447755232</v>
      </c>
      <c r="F7735" s="167">
        <f t="shared" si="1696"/>
        <v>17.381153019954642</v>
      </c>
      <c r="G7735" s="167">
        <f t="shared" si="1686"/>
        <v>604030.23283937527</v>
      </c>
      <c r="H7735" s="167">
        <f t="shared" si="1687"/>
        <v>271299.98899881309</v>
      </c>
      <c r="I7735" s="168">
        <f t="shared" si="1688"/>
        <v>875330.22183818836</v>
      </c>
      <c r="J7735" s="168">
        <f t="shared" si="1690"/>
        <v>789102.47288945038</v>
      </c>
      <c r="K7735" s="94"/>
      <c r="L7735" s="265">
        <f t="shared" si="1689"/>
        <v>333563.71650545049</v>
      </c>
      <c r="M7735" s="265">
        <f>$G7735*NonHospFrac+theModel!$H7735*NonHospFrac</f>
        <v>541766.50533273781</v>
      </c>
      <c r="N7735" s="266">
        <f t="shared" si="1691"/>
        <v>875330.22183818836</v>
      </c>
      <c r="O7735" s="158"/>
      <c r="P7735" s="265">
        <f t="shared" si="1692"/>
        <v>300704.74775553396</v>
      </c>
      <c r="Q7735" s="265">
        <f t="shared" si="1693"/>
        <v>541764.94508211873</v>
      </c>
      <c r="R7735" s="266">
        <f t="shared" si="1694"/>
        <v>842469.69283765275</v>
      </c>
    </row>
    <row r="7736" spans="1:18" x14ac:dyDescent="0.25">
      <c r="A7736" s="81">
        <v>7705</v>
      </c>
      <c r="B7736" s="93">
        <f t="shared" si="1683"/>
        <v>3.6083937193221638E-64</v>
      </c>
      <c r="C7736" s="178">
        <f t="shared" si="1684"/>
        <v>3.6002538045406213E-64</v>
      </c>
      <c r="D7736" s="165">
        <f t="shared" si="1685"/>
        <v>2.2558277767625785E-3</v>
      </c>
      <c r="E7736" s="166">
        <f t="shared" si="1695"/>
        <v>24.291375447755232</v>
      </c>
      <c r="F7736" s="167">
        <f t="shared" si="1696"/>
        <v>17.383408847731403</v>
      </c>
      <c r="G7736" s="167">
        <f t="shared" si="1686"/>
        <v>604108.62741858873</v>
      </c>
      <c r="H7736" s="167">
        <f t="shared" si="1687"/>
        <v>271299.98899881309</v>
      </c>
      <c r="I7736" s="168">
        <f t="shared" si="1688"/>
        <v>875408.61641740182</v>
      </c>
      <c r="J7736" s="168">
        <f t="shared" si="1690"/>
        <v>789159.73719058011</v>
      </c>
      <c r="K7736" s="94"/>
      <c r="L7736" s="265">
        <f t="shared" si="1689"/>
        <v>333593.59047363291</v>
      </c>
      <c r="M7736" s="265">
        <f>$G7736*NonHospFrac+theModel!$H7736*NonHospFrac</f>
        <v>541815.02594376879</v>
      </c>
      <c r="N7736" s="266">
        <f t="shared" si="1691"/>
        <v>875408.6164174017</v>
      </c>
      <c r="O7736" s="158"/>
      <c r="P7736" s="265">
        <f t="shared" si="1692"/>
        <v>300726.56956932647</v>
      </c>
      <c r="Q7736" s="265">
        <f t="shared" si="1693"/>
        <v>541813.46569314972</v>
      </c>
      <c r="R7736" s="266">
        <f t="shared" si="1694"/>
        <v>842540.03526247619</v>
      </c>
    </row>
    <row r="7737" spans="1:18" x14ac:dyDescent="0.25">
      <c r="A7737" s="81">
        <v>7706</v>
      </c>
      <c r="B7737" s="93">
        <f t="shared" si="1683"/>
        <v>3.5409872674386828E-64</v>
      </c>
      <c r="C7737" s="178">
        <f t="shared" si="1684"/>
        <v>3.5329994100036319E-64</v>
      </c>
      <c r="D7737" s="165">
        <f t="shared" si="1685"/>
        <v>2.2558277767625785E-3</v>
      </c>
      <c r="E7737" s="166">
        <f t="shared" si="1695"/>
        <v>24.291375447755232</v>
      </c>
      <c r="F7737" s="167">
        <f t="shared" si="1696"/>
        <v>17.385664675508163</v>
      </c>
      <c r="G7737" s="167">
        <f t="shared" si="1686"/>
        <v>604187.02199780219</v>
      </c>
      <c r="H7737" s="167">
        <f t="shared" si="1687"/>
        <v>271299.98899881309</v>
      </c>
      <c r="I7737" s="168">
        <f t="shared" si="1688"/>
        <v>875487.01099661528</v>
      </c>
      <c r="J7737" s="168">
        <f t="shared" si="1690"/>
        <v>789216.99915750418</v>
      </c>
      <c r="K7737" s="94"/>
      <c r="L7737" s="265">
        <f t="shared" si="1689"/>
        <v>333623.46444181539</v>
      </c>
      <c r="M7737" s="265">
        <f>$G7737*NonHospFrac+theModel!$H7737*NonHospFrac</f>
        <v>541863.54655479989</v>
      </c>
      <c r="N7737" s="266">
        <f t="shared" si="1691"/>
        <v>875487.01099661528</v>
      </c>
      <c r="O7737" s="158"/>
      <c r="P7737" s="265">
        <f t="shared" si="1692"/>
        <v>300748.39049361891</v>
      </c>
      <c r="Q7737" s="265">
        <f t="shared" si="1693"/>
        <v>541861.98630418081</v>
      </c>
      <c r="R7737" s="266">
        <f t="shared" si="1694"/>
        <v>842610.37679779972</v>
      </c>
    </row>
    <row r="7738" spans="1:18" x14ac:dyDescent="0.25">
      <c r="A7738" s="81">
        <v>7707</v>
      </c>
      <c r="B7738" s="93">
        <f t="shared" si="1683"/>
        <v>3.4748399990335666E-64</v>
      </c>
      <c r="C7738" s="178">
        <f t="shared" si="1684"/>
        <v>3.4670013584439408E-64</v>
      </c>
      <c r="D7738" s="165">
        <f t="shared" si="1685"/>
        <v>2.2558277767625785E-3</v>
      </c>
      <c r="E7738" s="166">
        <f t="shared" si="1695"/>
        <v>24.291375447755232</v>
      </c>
      <c r="F7738" s="167">
        <f t="shared" si="1696"/>
        <v>17.387920503284924</v>
      </c>
      <c r="G7738" s="167">
        <f t="shared" si="1686"/>
        <v>604265.41657701554</v>
      </c>
      <c r="H7738" s="167">
        <f t="shared" si="1687"/>
        <v>271299.98899881309</v>
      </c>
      <c r="I7738" s="168">
        <f t="shared" si="1688"/>
        <v>875565.40557582863</v>
      </c>
      <c r="J7738" s="168">
        <f t="shared" si="1690"/>
        <v>789274.25879031769</v>
      </c>
      <c r="K7738" s="94"/>
      <c r="L7738" s="265">
        <f t="shared" si="1689"/>
        <v>333653.33840999776</v>
      </c>
      <c r="M7738" s="265">
        <f>$G7738*NonHospFrac+theModel!$H7738*NonHospFrac</f>
        <v>541912.06716583075</v>
      </c>
      <c r="N7738" s="266">
        <f t="shared" si="1691"/>
        <v>875565.40557582851</v>
      </c>
      <c r="O7738" s="158"/>
      <c r="P7738" s="265">
        <f t="shared" si="1692"/>
        <v>300770.21052844747</v>
      </c>
      <c r="Q7738" s="265">
        <f t="shared" si="1693"/>
        <v>541910.50691521168</v>
      </c>
      <c r="R7738" s="266">
        <f t="shared" si="1694"/>
        <v>842680.7174436592</v>
      </c>
    </row>
    <row r="7739" spans="1:18" x14ac:dyDescent="0.25">
      <c r="A7739" s="81">
        <v>7708</v>
      </c>
      <c r="B7739" s="93">
        <f t="shared" si="1683"/>
        <v>3.4099283919815374E-64</v>
      </c>
      <c r="C7739" s="178">
        <f t="shared" si="1684"/>
        <v>3.4022361807981339E-64</v>
      </c>
      <c r="D7739" s="165">
        <f t="shared" si="1685"/>
        <v>2.2558277767625785E-3</v>
      </c>
      <c r="E7739" s="166">
        <f t="shared" si="1695"/>
        <v>24.291375447755232</v>
      </c>
      <c r="F7739" s="167">
        <f t="shared" si="1696"/>
        <v>17.390176331061685</v>
      </c>
      <c r="G7739" s="167">
        <f t="shared" si="1686"/>
        <v>604343.81115622888</v>
      </c>
      <c r="H7739" s="167">
        <f t="shared" si="1687"/>
        <v>271299.98899881309</v>
      </c>
      <c r="I7739" s="168">
        <f t="shared" si="1688"/>
        <v>875643.80015504197</v>
      </c>
      <c r="J7739" s="168">
        <f t="shared" si="1690"/>
        <v>789331.51608911576</v>
      </c>
      <c r="K7739" s="94"/>
      <c r="L7739" s="265">
        <f t="shared" si="1689"/>
        <v>333683.21237818018</v>
      </c>
      <c r="M7739" s="265">
        <f>$G7739*NonHospFrac+theModel!$H7739*NonHospFrac</f>
        <v>541960.58777686174</v>
      </c>
      <c r="N7739" s="266">
        <f t="shared" si="1691"/>
        <v>875643.80015504197</v>
      </c>
      <c r="O7739" s="158"/>
      <c r="P7739" s="265">
        <f t="shared" si="1692"/>
        <v>300792.02967384848</v>
      </c>
      <c r="Q7739" s="265">
        <f t="shared" si="1693"/>
        <v>541959.02752624266</v>
      </c>
      <c r="R7739" s="266">
        <f t="shared" si="1694"/>
        <v>842751.05720009119</v>
      </c>
    </row>
    <row r="7740" spans="1:18" x14ac:dyDescent="0.25">
      <c r="A7740" s="81">
        <v>7709</v>
      </c>
      <c r="B7740" s="93">
        <f t="shared" si="1683"/>
        <v>3.3462293635606353E-64</v>
      </c>
      <c r="C7740" s="178">
        <f t="shared" si="1684"/>
        <v>3.3386808464148969E-64</v>
      </c>
      <c r="D7740" s="165">
        <f t="shared" si="1685"/>
        <v>2.2558277767625785E-3</v>
      </c>
      <c r="E7740" s="166">
        <f t="shared" si="1695"/>
        <v>24.291375447755232</v>
      </c>
      <c r="F7740" s="167">
        <f t="shared" si="1696"/>
        <v>17.392432158838446</v>
      </c>
      <c r="G7740" s="167">
        <f t="shared" si="1686"/>
        <v>604422.20573544211</v>
      </c>
      <c r="H7740" s="167">
        <f t="shared" si="1687"/>
        <v>271299.98899881309</v>
      </c>
      <c r="I7740" s="168">
        <f t="shared" si="1688"/>
        <v>875722.1947342552</v>
      </c>
      <c r="J7740" s="168">
        <f t="shared" si="1690"/>
        <v>789388.77105399361</v>
      </c>
      <c r="K7740" s="94"/>
      <c r="L7740" s="265">
        <f t="shared" si="1689"/>
        <v>333713.08634636254</v>
      </c>
      <c r="M7740" s="265">
        <f>$G7740*NonHospFrac+theModel!$H7740*NonHospFrac</f>
        <v>542009.1083878926</v>
      </c>
      <c r="N7740" s="266">
        <f t="shared" si="1691"/>
        <v>875722.19473425508</v>
      </c>
      <c r="O7740" s="158"/>
      <c r="P7740" s="265">
        <f t="shared" si="1692"/>
        <v>300813.84792985814</v>
      </c>
      <c r="Q7740" s="265">
        <f t="shared" si="1693"/>
        <v>542007.54813727352</v>
      </c>
      <c r="R7740" s="266">
        <f t="shared" si="1694"/>
        <v>842821.39606713166</v>
      </c>
    </row>
    <row r="7741" spans="1:18" x14ac:dyDescent="0.25">
      <c r="A7741" s="81">
        <v>7710</v>
      </c>
      <c r="B7741" s="93">
        <f t="shared" si="1683"/>
        <v>3.2837202622455177E-64</v>
      </c>
      <c r="C7741" s="178">
        <f t="shared" si="1684"/>
        <v>3.2763127548668262E-64</v>
      </c>
      <c r="D7741" s="165">
        <f t="shared" si="1685"/>
        <v>2.2558277767625785E-3</v>
      </c>
      <c r="E7741" s="166">
        <f t="shared" si="1695"/>
        <v>24.291375447755232</v>
      </c>
      <c r="F7741" s="167">
        <f t="shared" si="1696"/>
        <v>17.394687986615207</v>
      </c>
      <c r="G7741" s="167">
        <f t="shared" si="1686"/>
        <v>604500.60031465546</v>
      </c>
      <c r="H7741" s="167">
        <f t="shared" si="1687"/>
        <v>271299.98899881309</v>
      </c>
      <c r="I7741" s="168">
        <f t="shared" si="1688"/>
        <v>875800.58931346855</v>
      </c>
      <c r="J7741" s="168">
        <f t="shared" si="1690"/>
        <v>789446.02368504647</v>
      </c>
      <c r="K7741" s="94"/>
      <c r="L7741" s="265">
        <f t="shared" si="1689"/>
        <v>333742.96031454497</v>
      </c>
      <c r="M7741" s="265">
        <f>$G7741*NonHospFrac+theModel!$H7741*NonHospFrac</f>
        <v>542057.62899892358</v>
      </c>
      <c r="N7741" s="266">
        <f t="shared" si="1691"/>
        <v>875800.58931346855</v>
      </c>
      <c r="O7741" s="158"/>
      <c r="P7741" s="265">
        <f t="shared" si="1692"/>
        <v>300835.66529651277</v>
      </c>
      <c r="Q7741" s="265">
        <f t="shared" si="1693"/>
        <v>542056.0687483045</v>
      </c>
      <c r="R7741" s="266">
        <f t="shared" si="1694"/>
        <v>842891.73404481728</v>
      </c>
    </row>
    <row r="7742" spans="1:18" x14ac:dyDescent="0.25">
      <c r="A7742" s="81">
        <v>7711</v>
      </c>
      <c r="B7742" s="93">
        <f t="shared" si="1683"/>
        <v>3.2223788596509849E-64</v>
      </c>
      <c r="C7742" s="178">
        <f t="shared" si="1684"/>
        <v>3.2151097279121315E-64</v>
      </c>
      <c r="D7742" s="165">
        <f t="shared" si="1685"/>
        <v>2.2558277767625785E-3</v>
      </c>
      <c r="E7742" s="166">
        <f t="shared" si="1695"/>
        <v>24.291375447755232</v>
      </c>
      <c r="F7742" s="167">
        <f t="shared" si="1696"/>
        <v>17.396943814391967</v>
      </c>
      <c r="G7742" s="167">
        <f t="shared" si="1686"/>
        <v>604578.9948938688</v>
      </c>
      <c r="H7742" s="167">
        <f t="shared" si="1687"/>
        <v>271299.98899881309</v>
      </c>
      <c r="I7742" s="168">
        <f t="shared" si="1688"/>
        <v>875878.98389268189</v>
      </c>
      <c r="J7742" s="168">
        <f t="shared" si="1690"/>
        <v>789503.27398236934</v>
      </c>
      <c r="K7742" s="94"/>
      <c r="L7742" s="265">
        <f t="shared" si="1689"/>
        <v>333772.83428272733</v>
      </c>
      <c r="M7742" s="265">
        <f>$G7742*NonHospFrac+theModel!$H7742*NonHospFrac</f>
        <v>542106.14960995456</v>
      </c>
      <c r="N7742" s="266">
        <f t="shared" si="1691"/>
        <v>875878.98389268189</v>
      </c>
      <c r="O7742" s="158"/>
      <c r="P7742" s="265">
        <f t="shared" si="1692"/>
        <v>300857.48177384853</v>
      </c>
      <c r="Q7742" s="265">
        <f t="shared" si="1693"/>
        <v>542104.58935933548</v>
      </c>
      <c r="R7742" s="266">
        <f t="shared" si="1694"/>
        <v>842962.07113318401</v>
      </c>
    </row>
    <row r="7743" spans="1:18" x14ac:dyDescent="0.25">
      <c r="A7743" s="81">
        <v>7712</v>
      </c>
      <c r="B7743" s="93">
        <f t="shared" si="1683"/>
        <v>3.16218334262902E-64</v>
      </c>
      <c r="C7743" s="178">
        <f t="shared" si="1684"/>
        <v>3.1550500016095017E-64</v>
      </c>
      <c r="D7743" s="165">
        <f t="shared" si="1685"/>
        <v>2.2558277767625785E-3</v>
      </c>
      <c r="E7743" s="166">
        <f t="shared" si="1695"/>
        <v>24.291375447755232</v>
      </c>
      <c r="F7743" s="167">
        <f t="shared" si="1696"/>
        <v>17.399199642168728</v>
      </c>
      <c r="G7743" s="167">
        <f t="shared" si="1686"/>
        <v>604657.38947308215</v>
      </c>
      <c r="H7743" s="167">
        <f t="shared" si="1687"/>
        <v>271299.98899881309</v>
      </c>
      <c r="I7743" s="168">
        <f t="shared" si="1688"/>
        <v>875957.37847189524</v>
      </c>
      <c r="J7743" s="168">
        <f t="shared" si="1690"/>
        <v>789560.52194605744</v>
      </c>
      <c r="K7743" s="94"/>
      <c r="L7743" s="265">
        <f t="shared" si="1689"/>
        <v>333802.70825090969</v>
      </c>
      <c r="M7743" s="265">
        <f>$G7743*NonHospFrac+theModel!$H7743*NonHospFrac</f>
        <v>542154.67022098543</v>
      </c>
      <c r="N7743" s="266">
        <f t="shared" si="1691"/>
        <v>875957.37847189512</v>
      </c>
      <c r="O7743" s="158"/>
      <c r="P7743" s="265">
        <f t="shared" si="1692"/>
        <v>300879.29736190173</v>
      </c>
      <c r="Q7743" s="265">
        <f t="shared" si="1693"/>
        <v>542153.10997036635</v>
      </c>
      <c r="R7743" s="266">
        <f t="shared" si="1694"/>
        <v>843032.40733226808</v>
      </c>
    </row>
    <row r="7744" spans="1:18" x14ac:dyDescent="0.25">
      <c r="A7744" s="81">
        <v>7713</v>
      </c>
      <c r="B7744" s="93">
        <f t="shared" si="1683"/>
        <v>3.1031123055105018E-64</v>
      </c>
      <c r="C7744" s="178">
        <f t="shared" si="1684"/>
        <v>3.0961122185773174E-64</v>
      </c>
      <c r="D7744" s="165">
        <f t="shared" si="1685"/>
        <v>2.2558277767625785E-3</v>
      </c>
      <c r="E7744" s="166">
        <f t="shared" si="1695"/>
        <v>24.291375447755232</v>
      </c>
      <c r="F7744" s="167">
        <f t="shared" si="1696"/>
        <v>17.401455469945489</v>
      </c>
      <c r="G7744" s="167">
        <f t="shared" si="1686"/>
        <v>604735.78405229549</v>
      </c>
      <c r="H7744" s="167">
        <f t="shared" si="1687"/>
        <v>271299.98899881309</v>
      </c>
      <c r="I7744" s="168">
        <f t="shared" si="1688"/>
        <v>876035.77305110858</v>
      </c>
      <c r="J7744" s="168">
        <f t="shared" si="1690"/>
        <v>789617.76757620578</v>
      </c>
      <c r="K7744" s="94"/>
      <c r="L7744" s="265">
        <f t="shared" si="1689"/>
        <v>333832.58221909212</v>
      </c>
      <c r="M7744" s="265">
        <f>$G7744*NonHospFrac+theModel!$H7744*NonHospFrac</f>
        <v>542203.19083201641</v>
      </c>
      <c r="N7744" s="266">
        <f t="shared" si="1691"/>
        <v>876035.77305110847</v>
      </c>
      <c r="O7744" s="158"/>
      <c r="P7744" s="265">
        <f t="shared" si="1692"/>
        <v>300901.11206070863</v>
      </c>
      <c r="Q7744" s="265">
        <f t="shared" si="1693"/>
        <v>542201.63058139733</v>
      </c>
      <c r="R7744" s="266">
        <f t="shared" si="1694"/>
        <v>843102.74264210602</v>
      </c>
    </row>
    <row r="7745" spans="1:18" x14ac:dyDescent="0.25">
      <c r="A7745" s="81">
        <v>7714</v>
      </c>
      <c r="B7745" s="93">
        <f t="shared" si="1683"/>
        <v>3.045144742494756E-64</v>
      </c>
      <c r="C7745" s="178">
        <f t="shared" si="1684"/>
        <v>3.0382754204003737E-64</v>
      </c>
      <c r="D7745" s="165">
        <f t="shared" si="1685"/>
        <v>2.2558277767625785E-3</v>
      </c>
      <c r="E7745" s="166">
        <f t="shared" si="1695"/>
        <v>24.291375447755232</v>
      </c>
      <c r="F7745" s="167">
        <f t="shared" si="1696"/>
        <v>17.40371129772225</v>
      </c>
      <c r="G7745" s="167">
        <f t="shared" si="1686"/>
        <v>604814.17863150907</v>
      </c>
      <c r="H7745" s="167">
        <f t="shared" si="1687"/>
        <v>271299.98899881309</v>
      </c>
      <c r="I7745" s="168">
        <f t="shared" si="1688"/>
        <v>876114.16763032216</v>
      </c>
      <c r="J7745" s="168">
        <f t="shared" si="1690"/>
        <v>789675.01087290968</v>
      </c>
      <c r="K7745" s="94"/>
      <c r="L7745" s="265">
        <f t="shared" si="1689"/>
        <v>333862.4561872746</v>
      </c>
      <c r="M7745" s="265">
        <f>$G7745*NonHospFrac+theModel!$H7745*NonHospFrac</f>
        <v>542251.7114430475</v>
      </c>
      <c r="N7745" s="266">
        <f t="shared" si="1691"/>
        <v>876114.16763032204</v>
      </c>
      <c r="O7745" s="158"/>
      <c r="P7745" s="265">
        <f t="shared" si="1692"/>
        <v>300922.92587030551</v>
      </c>
      <c r="Q7745" s="265">
        <f t="shared" si="1693"/>
        <v>542250.15119242843</v>
      </c>
      <c r="R7745" s="266">
        <f t="shared" si="1694"/>
        <v>843173.07706273394</v>
      </c>
    </row>
    <row r="7746" spans="1:18" x14ac:dyDescent="0.25">
      <c r="A7746" s="81">
        <v>7715</v>
      </c>
      <c r="B7746" s="93">
        <f t="shared" si="1683"/>
        <v>2.9882600401784923E-64</v>
      </c>
      <c r="C7746" s="178">
        <f t="shared" si="1684"/>
        <v>2.981519040175668E-64</v>
      </c>
      <c r="D7746" s="165">
        <f t="shared" si="1685"/>
        <v>2.2558277767625785E-3</v>
      </c>
      <c r="E7746" s="166">
        <f t="shared" si="1695"/>
        <v>24.291375447755232</v>
      </c>
      <c r="F7746" s="167">
        <f t="shared" si="1696"/>
        <v>17.405967125499011</v>
      </c>
      <c r="G7746" s="167">
        <f t="shared" si="1686"/>
        <v>604892.57321072242</v>
      </c>
      <c r="H7746" s="167">
        <f t="shared" si="1687"/>
        <v>271299.98899881309</v>
      </c>
      <c r="I7746" s="168">
        <f t="shared" si="1688"/>
        <v>876192.56220953551</v>
      </c>
      <c r="J7746" s="168">
        <f t="shared" si="1690"/>
        <v>789732.25183626392</v>
      </c>
      <c r="K7746" s="94"/>
      <c r="L7746" s="265">
        <f t="shared" si="1689"/>
        <v>333892.33015545702</v>
      </c>
      <c r="M7746" s="265">
        <f>$G7746*NonHospFrac+theModel!$H7746*NonHospFrac</f>
        <v>542300.23205407849</v>
      </c>
      <c r="N7746" s="266">
        <f t="shared" si="1691"/>
        <v>876192.56220953551</v>
      </c>
      <c r="O7746" s="158"/>
      <c r="P7746" s="265">
        <f t="shared" si="1692"/>
        <v>300944.73879072856</v>
      </c>
      <c r="Q7746" s="265">
        <f t="shared" si="1693"/>
        <v>542298.67180345941</v>
      </c>
      <c r="R7746" s="266">
        <f t="shared" si="1694"/>
        <v>843243.41059418791</v>
      </c>
    </row>
    <row r="7747" spans="1:18" x14ac:dyDescent="0.25">
      <c r="A7747" s="81">
        <v>7716</v>
      </c>
      <c r="B7747" s="93">
        <f t="shared" si="1683"/>
        <v>2.9324379702266136E-64</v>
      </c>
      <c r="C7747" s="178">
        <f t="shared" si="1684"/>
        <v>2.9258228951997431E-64</v>
      </c>
      <c r="D7747" s="165">
        <f t="shared" si="1685"/>
        <v>2.2558277767625785E-3</v>
      </c>
      <c r="E7747" s="166">
        <f t="shared" si="1695"/>
        <v>24.291375447755232</v>
      </c>
      <c r="F7747" s="167">
        <f t="shared" si="1696"/>
        <v>17.408222953275772</v>
      </c>
      <c r="G7747" s="167">
        <f t="shared" si="1686"/>
        <v>604970.96778993576</v>
      </c>
      <c r="H7747" s="167">
        <f t="shared" si="1687"/>
        <v>271299.98899881309</v>
      </c>
      <c r="I7747" s="168">
        <f t="shared" si="1688"/>
        <v>876270.95678874885</v>
      </c>
      <c r="J7747" s="168">
        <f t="shared" si="1690"/>
        <v>789789.49046636384</v>
      </c>
      <c r="K7747" s="94"/>
      <c r="L7747" s="265">
        <f t="shared" si="1689"/>
        <v>333922.20412363939</v>
      </c>
      <c r="M7747" s="265">
        <f>$G7747*NonHospFrac+theModel!$H7747*NonHospFrac</f>
        <v>542348.75266510947</v>
      </c>
      <c r="N7747" s="266">
        <f t="shared" si="1691"/>
        <v>876270.95678874885</v>
      </c>
      <c r="O7747" s="158"/>
      <c r="P7747" s="265">
        <f t="shared" si="1692"/>
        <v>300966.55082201399</v>
      </c>
      <c r="Q7747" s="265">
        <f t="shared" si="1693"/>
        <v>542347.19241449039</v>
      </c>
      <c r="R7747" s="266">
        <f t="shared" si="1694"/>
        <v>843313.74323650438</v>
      </c>
    </row>
    <row r="7748" spans="1:18" x14ac:dyDescent="0.25">
      <c r="A7748" s="81">
        <v>7717</v>
      </c>
      <c r="B7748" s="93">
        <f t="shared" si="1683"/>
        <v>2.8776586821785235E-64</v>
      </c>
      <c r="C7748" s="178">
        <f t="shared" si="1684"/>
        <v>2.8711671797912232E-64</v>
      </c>
      <c r="D7748" s="165">
        <f t="shared" si="1685"/>
        <v>2.2558277767625785E-3</v>
      </c>
      <c r="E7748" s="166">
        <f t="shared" si="1695"/>
        <v>24.291375447755232</v>
      </c>
      <c r="F7748" s="167">
        <f t="shared" si="1696"/>
        <v>17.410478781052532</v>
      </c>
      <c r="G7748" s="167">
        <f t="shared" si="1686"/>
        <v>605049.36236914899</v>
      </c>
      <c r="H7748" s="167">
        <f t="shared" si="1687"/>
        <v>271299.98899881309</v>
      </c>
      <c r="I7748" s="168">
        <f t="shared" si="1688"/>
        <v>876349.35136796208</v>
      </c>
      <c r="J7748" s="168">
        <f t="shared" si="1690"/>
        <v>789846.72676330444</v>
      </c>
      <c r="K7748" s="94"/>
      <c r="L7748" s="265">
        <f t="shared" si="1689"/>
        <v>333952.07809182175</v>
      </c>
      <c r="M7748" s="265">
        <f>$G7748*NonHospFrac+theModel!$H7748*NonHospFrac</f>
        <v>542397.27327614033</v>
      </c>
      <c r="N7748" s="266">
        <f t="shared" si="1691"/>
        <v>876349.35136796208</v>
      </c>
      <c r="O7748" s="158"/>
      <c r="P7748" s="265">
        <f t="shared" si="1692"/>
        <v>300988.36196419806</v>
      </c>
      <c r="Q7748" s="265">
        <f t="shared" si="1693"/>
        <v>542395.71302552125</v>
      </c>
      <c r="R7748" s="266">
        <f t="shared" si="1694"/>
        <v>843384.07498971932</v>
      </c>
    </row>
    <row r="7749" spans="1:18" x14ac:dyDescent="0.25">
      <c r="A7749" s="81">
        <v>7718</v>
      </c>
      <c r="B7749" s="93">
        <f t="shared" si="1683"/>
        <v>2.8239026963893466E-64</v>
      </c>
      <c r="C7749" s="178">
        <f t="shared" si="1684"/>
        <v>2.8175324582479567E-64</v>
      </c>
      <c r="D7749" s="165">
        <f t="shared" si="1685"/>
        <v>2.2558277767625785E-3</v>
      </c>
      <c r="E7749" s="166">
        <f t="shared" si="1695"/>
        <v>24.291375447755232</v>
      </c>
      <c r="F7749" s="167">
        <f t="shared" si="1696"/>
        <v>17.412734608829293</v>
      </c>
      <c r="G7749" s="167">
        <f t="shared" si="1686"/>
        <v>605127.75694836234</v>
      </c>
      <c r="H7749" s="167">
        <f t="shared" si="1687"/>
        <v>271299.98899881309</v>
      </c>
      <c r="I7749" s="168">
        <f t="shared" si="1688"/>
        <v>876427.74594717543</v>
      </c>
      <c r="J7749" s="168">
        <f t="shared" si="1690"/>
        <v>789903.96072718105</v>
      </c>
      <c r="K7749" s="94"/>
      <c r="L7749" s="265">
        <f t="shared" si="1689"/>
        <v>333981.95206000411</v>
      </c>
      <c r="M7749" s="265">
        <f>$G7749*NonHospFrac+theModel!$H7749*NonHospFrac</f>
        <v>542445.7938871712</v>
      </c>
      <c r="N7749" s="266">
        <f t="shared" si="1691"/>
        <v>876427.74594717531</v>
      </c>
      <c r="O7749" s="158"/>
      <c r="P7749" s="265">
        <f t="shared" si="1692"/>
        <v>301010.17221731704</v>
      </c>
      <c r="Q7749" s="265">
        <f t="shared" si="1693"/>
        <v>542444.23363655212</v>
      </c>
      <c r="R7749" s="266">
        <f t="shared" si="1694"/>
        <v>843454.40585386916</v>
      </c>
    </row>
    <row r="7750" spans="1:18" x14ac:dyDescent="0.25">
      <c r="A7750" s="81">
        <v>7719</v>
      </c>
      <c r="B7750" s="93">
        <f t="shared" si="1683"/>
        <v>2.7711508971029201E-64</v>
      </c>
      <c r="C7750" s="178">
        <f t="shared" si="1684"/>
        <v>2.7648996579356348E-64</v>
      </c>
      <c r="D7750" s="165">
        <f t="shared" si="1685"/>
        <v>2.2558277767625785E-3</v>
      </c>
      <c r="E7750" s="166">
        <f t="shared" si="1695"/>
        <v>24.291375447755232</v>
      </c>
      <c r="F7750" s="167">
        <f t="shared" si="1696"/>
        <v>17.414990436606054</v>
      </c>
      <c r="G7750" s="167">
        <f t="shared" si="1686"/>
        <v>605206.15152757568</v>
      </c>
      <c r="H7750" s="167">
        <f t="shared" si="1687"/>
        <v>271299.98899881309</v>
      </c>
      <c r="I7750" s="168">
        <f t="shared" si="1688"/>
        <v>876506.14052638877</v>
      </c>
      <c r="J7750" s="168">
        <f t="shared" si="1690"/>
        <v>789961.19235808856</v>
      </c>
      <c r="K7750" s="94"/>
      <c r="L7750" s="265">
        <f t="shared" si="1689"/>
        <v>334011.82602818654</v>
      </c>
      <c r="M7750" s="265">
        <f>$G7750*NonHospFrac+theModel!$H7750*NonHospFrac</f>
        <v>542494.31449820218</v>
      </c>
      <c r="N7750" s="266">
        <f t="shared" si="1691"/>
        <v>876506.14052638877</v>
      </c>
      <c r="O7750" s="158"/>
      <c r="P7750" s="265">
        <f t="shared" si="1692"/>
        <v>301031.98158140719</v>
      </c>
      <c r="Q7750" s="265">
        <f t="shared" si="1693"/>
        <v>542492.7542475831</v>
      </c>
      <c r="R7750" s="266">
        <f t="shared" si="1694"/>
        <v>843524.73582899035</v>
      </c>
    </row>
    <row r="7751" spans="1:18" x14ac:dyDescent="0.25">
      <c r="A7751" s="81">
        <v>7720</v>
      </c>
      <c r="B7751" s="93">
        <f t="shared" si="1683"/>
        <v>2.7193845256541854E-64</v>
      </c>
      <c r="C7751" s="178">
        <f t="shared" si="1684"/>
        <v>2.7132500625055164E-64</v>
      </c>
      <c r="D7751" s="165">
        <f t="shared" si="1685"/>
        <v>2.2558277767625785E-3</v>
      </c>
      <c r="E7751" s="166">
        <f t="shared" si="1695"/>
        <v>24.291375447755232</v>
      </c>
      <c r="F7751" s="167">
        <f t="shared" si="1696"/>
        <v>17.417246264382815</v>
      </c>
      <c r="G7751" s="167">
        <f t="shared" si="1686"/>
        <v>605284.54610678903</v>
      </c>
      <c r="H7751" s="167">
        <f t="shared" si="1687"/>
        <v>271299.98899881309</v>
      </c>
      <c r="I7751" s="168">
        <f t="shared" si="1688"/>
        <v>876584.53510560212</v>
      </c>
      <c r="J7751" s="168">
        <f t="shared" si="1690"/>
        <v>790018.42165612208</v>
      </c>
      <c r="K7751" s="94"/>
      <c r="L7751" s="265">
        <f t="shared" si="1689"/>
        <v>334041.69999636896</v>
      </c>
      <c r="M7751" s="265">
        <f>$G7751*NonHospFrac+theModel!$H7751*NonHospFrac</f>
        <v>542542.83510923316</v>
      </c>
      <c r="N7751" s="266">
        <f t="shared" si="1691"/>
        <v>876584.53510560212</v>
      </c>
      <c r="O7751" s="158"/>
      <c r="P7751" s="265">
        <f t="shared" si="1692"/>
        <v>301053.79005650472</v>
      </c>
      <c r="Q7751" s="265">
        <f t="shared" si="1693"/>
        <v>542541.27485861408</v>
      </c>
      <c r="R7751" s="266">
        <f t="shared" si="1694"/>
        <v>843595.06491511874</v>
      </c>
    </row>
    <row r="7752" spans="1:18" x14ac:dyDescent="0.25">
      <c r="A7752" s="81">
        <v>7721</v>
      </c>
      <c r="B7752" s="93">
        <f t="shared" si="1683"/>
        <v>2.6685851737985626E-64</v>
      </c>
      <c r="C7752" s="178">
        <f t="shared" si="1684"/>
        <v>2.6625653052388509E-64</v>
      </c>
      <c r="D7752" s="165">
        <f t="shared" si="1685"/>
        <v>2.2558277767625785E-3</v>
      </c>
      <c r="E7752" s="166">
        <f t="shared" si="1695"/>
        <v>24.291375447755232</v>
      </c>
      <c r="F7752" s="167">
        <f t="shared" si="1696"/>
        <v>17.419502092159576</v>
      </c>
      <c r="G7752" s="167">
        <f t="shared" si="1686"/>
        <v>605362.94068600237</v>
      </c>
      <c r="H7752" s="167">
        <f t="shared" si="1687"/>
        <v>271299.98899881309</v>
      </c>
      <c r="I7752" s="168">
        <f t="shared" si="1688"/>
        <v>876662.92968481546</v>
      </c>
      <c r="J7752" s="168">
        <f t="shared" si="1690"/>
        <v>790075.64862137684</v>
      </c>
      <c r="K7752" s="94"/>
      <c r="L7752" s="265">
        <f t="shared" si="1689"/>
        <v>334071.57396455132</v>
      </c>
      <c r="M7752" s="265">
        <f>$G7752*NonHospFrac+theModel!$H7752*NonHospFrac</f>
        <v>542591.35572026414</v>
      </c>
      <c r="N7752" s="266">
        <f t="shared" si="1691"/>
        <v>876662.92968481546</v>
      </c>
      <c r="O7752" s="158"/>
      <c r="P7752" s="265">
        <f t="shared" si="1692"/>
        <v>301075.59764264582</v>
      </c>
      <c r="Q7752" s="265">
        <f t="shared" si="1693"/>
        <v>542589.79546964506</v>
      </c>
      <c r="R7752" s="266">
        <f t="shared" si="1694"/>
        <v>843665.39311229088</v>
      </c>
    </row>
    <row r="7753" spans="1:18" x14ac:dyDescent="0.25">
      <c r="A7753" s="81">
        <v>7722</v>
      </c>
      <c r="B7753" s="93">
        <f t="shared" si="1683"/>
        <v>2.618734777165935E-64</v>
      </c>
      <c r="C7753" s="178">
        <f t="shared" si="1684"/>
        <v>2.6128273625156299E-64</v>
      </c>
      <c r="D7753" s="165">
        <f t="shared" si="1685"/>
        <v>2.2558277767625785E-3</v>
      </c>
      <c r="E7753" s="166">
        <f t="shared" si="1695"/>
        <v>24.291375447755232</v>
      </c>
      <c r="F7753" s="167">
        <f t="shared" si="1696"/>
        <v>17.421757919936336</v>
      </c>
      <c r="G7753" s="167">
        <f t="shared" si="1686"/>
        <v>605441.33526521595</v>
      </c>
      <c r="H7753" s="167">
        <f t="shared" si="1687"/>
        <v>271299.98899881309</v>
      </c>
      <c r="I7753" s="168">
        <f t="shared" si="1688"/>
        <v>876741.32426402904</v>
      </c>
      <c r="J7753" s="168">
        <f t="shared" si="1690"/>
        <v>790132.87325394794</v>
      </c>
      <c r="K7753" s="94"/>
      <c r="L7753" s="265">
        <f t="shared" si="1689"/>
        <v>334101.4479327338</v>
      </c>
      <c r="M7753" s="265">
        <f>$G7753*NonHospFrac+theModel!$H7753*NonHospFrac</f>
        <v>542639.87633129524</v>
      </c>
      <c r="N7753" s="266">
        <f t="shared" si="1691"/>
        <v>876741.32426402904</v>
      </c>
      <c r="O7753" s="158"/>
      <c r="P7753" s="265">
        <f t="shared" si="1692"/>
        <v>301097.40433986689</v>
      </c>
      <c r="Q7753" s="265">
        <f t="shared" si="1693"/>
        <v>542638.31608067616</v>
      </c>
      <c r="R7753" s="266">
        <f t="shared" si="1694"/>
        <v>843735.7204205431</v>
      </c>
    </row>
    <row r="7754" spans="1:18" x14ac:dyDescent="0.25">
      <c r="A7754" s="81">
        <v>7723</v>
      </c>
      <c r="B7754" s="93">
        <f t="shared" si="1683"/>
        <v>2.5698156088369157E-64</v>
      </c>
      <c r="C7754" s="178">
        <f t="shared" si="1684"/>
        <v>2.5640185474053433E-64</v>
      </c>
      <c r="D7754" s="165">
        <f t="shared" si="1685"/>
        <v>2.2558277767625785E-3</v>
      </c>
      <c r="E7754" s="166">
        <f t="shared" si="1695"/>
        <v>24.291375447755232</v>
      </c>
      <c r="F7754" s="167">
        <f t="shared" si="1696"/>
        <v>17.424013747713097</v>
      </c>
      <c r="G7754" s="167">
        <f t="shared" si="1686"/>
        <v>605519.7298444293</v>
      </c>
      <c r="H7754" s="167">
        <f t="shared" si="1687"/>
        <v>271299.98899881309</v>
      </c>
      <c r="I7754" s="168">
        <f t="shared" si="1688"/>
        <v>876819.71884324239</v>
      </c>
      <c r="J7754" s="168">
        <f t="shared" si="1690"/>
        <v>790190.09555393027</v>
      </c>
      <c r="K7754" s="94"/>
      <c r="L7754" s="265">
        <f t="shared" si="1689"/>
        <v>334131.32190091623</v>
      </c>
      <c r="M7754" s="265">
        <f>$G7754*NonHospFrac+theModel!$H7754*NonHospFrac</f>
        <v>542688.3969423261</v>
      </c>
      <c r="N7754" s="266">
        <f t="shared" si="1691"/>
        <v>876819.71884324239</v>
      </c>
      <c r="O7754" s="158"/>
      <c r="P7754" s="265">
        <f t="shared" si="1692"/>
        <v>301119.210148204</v>
      </c>
      <c r="Q7754" s="265">
        <f t="shared" si="1693"/>
        <v>542686.83669170702</v>
      </c>
      <c r="R7754" s="266">
        <f t="shared" si="1694"/>
        <v>843806.04683991103</v>
      </c>
    </row>
    <row r="7755" spans="1:18" x14ac:dyDescent="0.25">
      <c r="A7755" s="81">
        <v>7724</v>
      </c>
      <c r="B7755" s="93">
        <f t="shared" si="1683"/>
        <v>2.5218102730391128E-64</v>
      </c>
      <c r="C7755" s="178">
        <f t="shared" si="1684"/>
        <v>2.5161215033774659E-64</v>
      </c>
      <c r="D7755" s="165">
        <f t="shared" si="1685"/>
        <v>2.2558277767625785E-3</v>
      </c>
      <c r="E7755" s="166">
        <f t="shared" si="1695"/>
        <v>24.291375447755232</v>
      </c>
      <c r="F7755" s="167">
        <f t="shared" si="1696"/>
        <v>17.426269575489858</v>
      </c>
      <c r="G7755" s="167">
        <f t="shared" si="1686"/>
        <v>605598.12442364264</v>
      </c>
      <c r="H7755" s="167">
        <f t="shared" si="1687"/>
        <v>271299.98899881309</v>
      </c>
      <c r="I7755" s="168">
        <f t="shared" si="1688"/>
        <v>876898.11342245573</v>
      </c>
      <c r="J7755" s="168">
        <f t="shared" si="1690"/>
        <v>790247.31552141893</v>
      </c>
      <c r="K7755" s="94"/>
      <c r="L7755" s="265">
        <f t="shared" si="1689"/>
        <v>334161.19586909865</v>
      </c>
      <c r="M7755" s="265">
        <f>$G7755*NonHospFrac+theModel!$H7755*NonHospFrac</f>
        <v>542736.91755335708</v>
      </c>
      <c r="N7755" s="266">
        <f t="shared" si="1691"/>
        <v>876898.11342245573</v>
      </c>
      <c r="O7755" s="158"/>
      <c r="P7755" s="265">
        <f t="shared" si="1692"/>
        <v>301141.01506769343</v>
      </c>
      <c r="Q7755" s="265">
        <f t="shared" si="1693"/>
        <v>542735.357302738</v>
      </c>
      <c r="R7755" s="266">
        <f t="shared" si="1694"/>
        <v>843876.37237043143</v>
      </c>
    </row>
    <row r="7756" spans="1:18" x14ac:dyDescent="0.25">
      <c r="A7756" s="81">
        <v>7725</v>
      </c>
      <c r="B7756" s="93">
        <f t="shared" si="1683"/>
        <v>2.4747016989611529E-64</v>
      </c>
      <c r="C7756" s="178">
        <f t="shared" si="1684"/>
        <v>2.4691191981294346E-64</v>
      </c>
      <c r="D7756" s="165">
        <f t="shared" si="1685"/>
        <v>2.2558277767625785E-3</v>
      </c>
      <c r="E7756" s="166">
        <f t="shared" si="1695"/>
        <v>24.291375447755232</v>
      </c>
      <c r="F7756" s="167">
        <f t="shared" si="1696"/>
        <v>17.428525403266619</v>
      </c>
      <c r="G7756" s="167">
        <f t="shared" si="1686"/>
        <v>605676.51900285587</v>
      </c>
      <c r="H7756" s="167">
        <f t="shared" si="1687"/>
        <v>271299.98899881309</v>
      </c>
      <c r="I7756" s="168">
        <f t="shared" si="1688"/>
        <v>876976.50800166896</v>
      </c>
      <c r="J7756" s="168">
        <f t="shared" si="1690"/>
        <v>790304.53315650905</v>
      </c>
      <c r="K7756" s="94"/>
      <c r="L7756" s="265">
        <f t="shared" si="1689"/>
        <v>334191.06983728096</v>
      </c>
      <c r="M7756" s="265">
        <f>$G7756*NonHospFrac+theModel!$H7756*NonHospFrac</f>
        <v>542785.43816438795</v>
      </c>
      <c r="N7756" s="266">
        <f t="shared" si="1691"/>
        <v>876976.50800166884</v>
      </c>
      <c r="O7756" s="158"/>
      <c r="P7756" s="265">
        <f t="shared" si="1692"/>
        <v>301162.81909837137</v>
      </c>
      <c r="Q7756" s="265">
        <f t="shared" si="1693"/>
        <v>542783.87791376887</v>
      </c>
      <c r="R7756" s="266">
        <f t="shared" si="1694"/>
        <v>843946.69701214018</v>
      </c>
    </row>
    <row r="7757" spans="1:18" x14ac:dyDescent="0.25">
      <c r="A7757" s="81">
        <v>7726</v>
      </c>
      <c r="B7757" s="93">
        <f t="shared" si="1683"/>
        <v>2.4284731346822587E-64</v>
      </c>
      <c r="C7757" s="178">
        <f t="shared" si="1684"/>
        <v>2.4229949175299206E-64</v>
      </c>
      <c r="D7757" s="165">
        <f t="shared" si="1685"/>
        <v>2.2558277767625785E-3</v>
      </c>
      <c r="E7757" s="166">
        <f t="shared" si="1695"/>
        <v>24.291375447755232</v>
      </c>
      <c r="F7757" s="167">
        <f t="shared" si="1696"/>
        <v>17.43078123104338</v>
      </c>
      <c r="G7757" s="167">
        <f t="shared" si="1686"/>
        <v>605754.91358206922</v>
      </c>
      <c r="H7757" s="167">
        <f t="shared" si="1687"/>
        <v>271299.98899881309</v>
      </c>
      <c r="I7757" s="168">
        <f t="shared" si="1688"/>
        <v>877054.90258088231</v>
      </c>
      <c r="J7757" s="168">
        <f t="shared" si="1690"/>
        <v>790361.74845929572</v>
      </c>
      <c r="K7757" s="94"/>
      <c r="L7757" s="265">
        <f t="shared" si="1689"/>
        <v>334220.94380546338</v>
      </c>
      <c r="M7757" s="265">
        <f>$G7757*NonHospFrac+theModel!$H7757*NonHospFrac</f>
        <v>542833.95877541893</v>
      </c>
      <c r="N7757" s="266">
        <f t="shared" si="1691"/>
        <v>877054.90258088231</v>
      </c>
      <c r="O7757" s="158"/>
      <c r="P7757" s="265">
        <f t="shared" si="1692"/>
        <v>301184.62224027416</v>
      </c>
      <c r="Q7757" s="265">
        <f t="shared" si="1693"/>
        <v>542832.39852479985</v>
      </c>
      <c r="R7757" s="266">
        <f t="shared" si="1694"/>
        <v>844017.02076507406</v>
      </c>
    </row>
    <row r="7758" spans="1:18" x14ac:dyDescent="0.25">
      <c r="A7758" s="81">
        <v>7727</v>
      </c>
      <c r="B7758" s="93">
        <f t="shared" si="1683"/>
        <v>2.3831081412152266E-64</v>
      </c>
      <c r="C7758" s="178">
        <f t="shared" si="1684"/>
        <v>2.3777322596752443E-64</v>
      </c>
      <c r="D7758" s="165">
        <f t="shared" si="1685"/>
        <v>2.2558277767625785E-3</v>
      </c>
      <c r="E7758" s="166">
        <f t="shared" si="1695"/>
        <v>24.291375447755232</v>
      </c>
      <c r="F7758" s="167">
        <f t="shared" si="1696"/>
        <v>17.43303705882014</v>
      </c>
      <c r="G7758" s="167">
        <f t="shared" si="1686"/>
        <v>605833.30816128256</v>
      </c>
      <c r="H7758" s="167">
        <f t="shared" si="1687"/>
        <v>271299.98899881309</v>
      </c>
      <c r="I7758" s="168">
        <f t="shared" si="1688"/>
        <v>877133.29716009565</v>
      </c>
      <c r="J7758" s="168">
        <f t="shared" si="1690"/>
        <v>790418.96142987406</v>
      </c>
      <c r="K7758" s="94"/>
      <c r="L7758" s="265">
        <f t="shared" si="1689"/>
        <v>334250.81777364574</v>
      </c>
      <c r="M7758" s="265">
        <f>$G7758*NonHospFrac+theModel!$H7758*NonHospFrac</f>
        <v>542882.47938644991</v>
      </c>
      <c r="N7758" s="266">
        <f t="shared" si="1691"/>
        <v>877133.29716009565</v>
      </c>
      <c r="O7758" s="158"/>
      <c r="P7758" s="265">
        <f t="shared" si="1692"/>
        <v>301206.42449343792</v>
      </c>
      <c r="Q7758" s="265">
        <f t="shared" si="1693"/>
        <v>542880.91913583083</v>
      </c>
      <c r="R7758" s="266">
        <f t="shared" si="1694"/>
        <v>844087.3436292687</v>
      </c>
    </row>
    <row r="7759" spans="1:18" x14ac:dyDescent="0.25">
      <c r="A7759" s="81">
        <v>7728</v>
      </c>
      <c r="B7759" s="93">
        <f t="shared" si="1683"/>
        <v>2.3385905866606831E-64</v>
      </c>
      <c r="C7759" s="178">
        <f t="shared" si="1684"/>
        <v>2.3333151290568184E-64</v>
      </c>
      <c r="D7759" s="165">
        <f t="shared" si="1685"/>
        <v>2.2558277767625785E-3</v>
      </c>
      <c r="E7759" s="166">
        <f t="shared" si="1695"/>
        <v>24.291375447755232</v>
      </c>
      <c r="F7759" s="167">
        <f t="shared" si="1696"/>
        <v>17.435292886596901</v>
      </c>
      <c r="G7759" s="167">
        <f t="shared" si="1686"/>
        <v>605911.70274049591</v>
      </c>
      <c r="H7759" s="167">
        <f t="shared" si="1687"/>
        <v>271299.98899881309</v>
      </c>
      <c r="I7759" s="168">
        <f t="shared" si="1688"/>
        <v>877211.691739309</v>
      </c>
      <c r="J7759" s="168">
        <f t="shared" si="1690"/>
        <v>790476.17206833907</v>
      </c>
      <c r="K7759" s="94"/>
      <c r="L7759" s="265">
        <f t="shared" si="1689"/>
        <v>334280.69174182817</v>
      </c>
      <c r="M7759" s="265">
        <f>$G7759*NonHospFrac+theModel!$H7759*NonHospFrac</f>
        <v>542930.99999748077</v>
      </c>
      <c r="N7759" s="266">
        <f t="shared" si="1691"/>
        <v>877211.69173930888</v>
      </c>
      <c r="O7759" s="158"/>
      <c r="P7759" s="265">
        <f t="shared" si="1692"/>
        <v>301228.22585789894</v>
      </c>
      <c r="Q7759" s="265">
        <f t="shared" si="1693"/>
        <v>542929.4397468617</v>
      </c>
      <c r="R7759" s="266">
        <f t="shared" si="1694"/>
        <v>844157.66560476064</v>
      </c>
    </row>
    <row r="7760" spans="1:18" x14ac:dyDescent="0.25">
      <c r="A7760" s="81">
        <v>7729</v>
      </c>
      <c r="B7760" s="93">
        <f t="shared" si="1683"/>
        <v>2.2949046404705448E-64</v>
      </c>
      <c r="C7760" s="178">
        <f t="shared" si="1684"/>
        <v>2.2897277308375499E-64</v>
      </c>
      <c r="D7760" s="165">
        <f t="shared" si="1685"/>
        <v>2.2558277767625785E-3</v>
      </c>
      <c r="E7760" s="166">
        <f t="shared" si="1695"/>
        <v>24.291375447755232</v>
      </c>
      <c r="F7760" s="167">
        <f t="shared" si="1696"/>
        <v>17.437548714373662</v>
      </c>
      <c r="G7760" s="167">
        <f t="shared" si="1686"/>
        <v>605990.09731970949</v>
      </c>
      <c r="H7760" s="167">
        <f t="shared" si="1687"/>
        <v>271299.98899881309</v>
      </c>
      <c r="I7760" s="168">
        <f t="shared" si="1688"/>
        <v>877290.08631852258</v>
      </c>
      <c r="J7760" s="168">
        <f t="shared" si="1690"/>
        <v>790533.38037478598</v>
      </c>
      <c r="K7760" s="94"/>
      <c r="L7760" s="265">
        <f t="shared" si="1689"/>
        <v>334310.56571001065</v>
      </c>
      <c r="M7760" s="265">
        <f>$G7760*NonHospFrac+theModel!$H7760*NonHospFrac</f>
        <v>542979.52060851187</v>
      </c>
      <c r="N7760" s="266">
        <f t="shared" si="1691"/>
        <v>877290.08631852246</v>
      </c>
      <c r="O7760" s="158"/>
      <c r="P7760" s="265">
        <f t="shared" si="1692"/>
        <v>301250.02633369347</v>
      </c>
      <c r="Q7760" s="265">
        <f t="shared" si="1693"/>
        <v>542977.96035789279</v>
      </c>
      <c r="R7760" s="266">
        <f t="shared" si="1694"/>
        <v>844227.98669158621</v>
      </c>
    </row>
    <row r="7761" spans="1:18" x14ac:dyDescent="0.25">
      <c r="A7761" s="81">
        <v>7730</v>
      </c>
      <c r="B7761" s="93">
        <f t="shared" si="1683"/>
        <v>2.2520347678186369E-64</v>
      </c>
      <c r="C7761" s="178">
        <f t="shared" si="1684"/>
        <v>2.2469545652351565E-64</v>
      </c>
      <c r="D7761" s="165">
        <f t="shared" si="1685"/>
        <v>2.2558277767625785E-3</v>
      </c>
      <c r="E7761" s="166">
        <f t="shared" si="1695"/>
        <v>24.291375447755232</v>
      </c>
      <c r="F7761" s="167">
        <f t="shared" si="1696"/>
        <v>17.439804542150423</v>
      </c>
      <c r="G7761" s="167">
        <f t="shared" si="1686"/>
        <v>606068.49189892283</v>
      </c>
      <c r="H7761" s="167">
        <f t="shared" si="1687"/>
        <v>271299.98899881309</v>
      </c>
      <c r="I7761" s="168">
        <f t="shared" si="1688"/>
        <v>877368.48089773592</v>
      </c>
      <c r="J7761" s="168">
        <f t="shared" si="1690"/>
        <v>790590.58634930954</v>
      </c>
      <c r="K7761" s="94"/>
      <c r="L7761" s="265">
        <f t="shared" si="1689"/>
        <v>334340.43967819307</v>
      </c>
      <c r="M7761" s="265">
        <f>$G7761*NonHospFrac+theModel!$H7761*NonHospFrac</f>
        <v>543028.04121954285</v>
      </c>
      <c r="N7761" s="266">
        <f t="shared" si="1691"/>
        <v>877368.48089773592</v>
      </c>
      <c r="O7761" s="158"/>
      <c r="P7761" s="265">
        <f t="shared" si="1692"/>
        <v>301271.82592085766</v>
      </c>
      <c r="Q7761" s="265">
        <f t="shared" si="1693"/>
        <v>543026.48096892377</v>
      </c>
      <c r="R7761" s="266">
        <f t="shared" si="1694"/>
        <v>844298.3068897815</v>
      </c>
    </row>
    <row r="7762" spans="1:18" x14ac:dyDescent="0.25">
      <c r="A7762" s="81">
        <v>7731</v>
      </c>
      <c r="B7762" s="93">
        <f t="shared" si="1683"/>
        <v>2.2099657240764712E-64</v>
      </c>
      <c r="C7762" s="178">
        <f t="shared" si="1684"/>
        <v>2.2049804220104064E-64</v>
      </c>
      <c r="D7762" s="165">
        <f t="shared" si="1685"/>
        <v>2.2558277767625785E-3</v>
      </c>
      <c r="E7762" s="166">
        <f t="shared" si="1695"/>
        <v>24.291375447755232</v>
      </c>
      <c r="F7762" s="167">
        <f t="shared" si="1696"/>
        <v>17.442060369927184</v>
      </c>
      <c r="G7762" s="167">
        <f t="shared" si="1686"/>
        <v>606146.88647813618</v>
      </c>
      <c r="H7762" s="167">
        <f t="shared" si="1687"/>
        <v>271299.98899881309</v>
      </c>
      <c r="I7762" s="168">
        <f t="shared" si="1688"/>
        <v>877446.87547694927</v>
      </c>
      <c r="J7762" s="168">
        <f t="shared" si="1690"/>
        <v>790647.78999200498</v>
      </c>
      <c r="K7762" s="94"/>
      <c r="L7762" s="265">
        <f t="shared" si="1689"/>
        <v>334370.31364637543</v>
      </c>
      <c r="M7762" s="265">
        <f>$G7762*NonHospFrac+theModel!$H7762*NonHospFrac</f>
        <v>543076.56183057383</v>
      </c>
      <c r="N7762" s="266">
        <f t="shared" si="1691"/>
        <v>877446.87547694927</v>
      </c>
      <c r="O7762" s="158"/>
      <c r="P7762" s="265">
        <f t="shared" si="1692"/>
        <v>301293.62461942772</v>
      </c>
      <c r="Q7762" s="265">
        <f t="shared" si="1693"/>
        <v>543075.00157995475</v>
      </c>
      <c r="R7762" s="266">
        <f t="shared" si="1694"/>
        <v>844368.62619938247</v>
      </c>
    </row>
    <row r="7763" spans="1:18" x14ac:dyDescent="0.25">
      <c r="A7763" s="81">
        <v>7732</v>
      </c>
      <c r="B7763" s="93">
        <f t="shared" si="1683"/>
        <v>2.1686825493922214E-64</v>
      </c>
      <c r="C7763" s="178">
        <f t="shared" si="1684"/>
        <v>2.163790375058322E-64</v>
      </c>
      <c r="D7763" s="165">
        <f t="shared" si="1685"/>
        <v>2.2558277767625785E-3</v>
      </c>
      <c r="E7763" s="166">
        <f t="shared" si="1695"/>
        <v>24.291375447755232</v>
      </c>
      <c r="F7763" s="167">
        <f t="shared" si="1696"/>
        <v>17.444316197703944</v>
      </c>
      <c r="G7763" s="167">
        <f t="shared" si="1686"/>
        <v>606225.28105734952</v>
      </c>
      <c r="H7763" s="167">
        <f t="shared" si="1687"/>
        <v>271299.98899881309</v>
      </c>
      <c r="I7763" s="168">
        <f t="shared" si="1688"/>
        <v>877525.27005616261</v>
      </c>
      <c r="J7763" s="168">
        <f t="shared" si="1690"/>
        <v>790704.9913029673</v>
      </c>
      <c r="K7763" s="94"/>
      <c r="L7763" s="265">
        <f t="shared" si="1689"/>
        <v>334400.1876145578</v>
      </c>
      <c r="M7763" s="265">
        <f>$G7763*NonHospFrac+theModel!$H7763*NonHospFrac</f>
        <v>543125.0824416047</v>
      </c>
      <c r="N7763" s="266">
        <f t="shared" si="1691"/>
        <v>877525.2700561625</v>
      </c>
      <c r="O7763" s="158"/>
      <c r="P7763" s="265">
        <f t="shared" si="1692"/>
        <v>301315.4224294399</v>
      </c>
      <c r="Q7763" s="265">
        <f t="shared" si="1693"/>
        <v>543123.52219098562</v>
      </c>
      <c r="R7763" s="266">
        <f t="shared" si="1694"/>
        <v>844438.94462042558</v>
      </c>
    </row>
    <row r="7764" spans="1:18" x14ac:dyDescent="0.25">
      <c r="A7764" s="81">
        <v>7733</v>
      </c>
      <c r="B7764" s="93">
        <f t="shared" si="1683"/>
        <v>2.1281705633709648E-64</v>
      </c>
      <c r="C7764" s="178">
        <f t="shared" si="1684"/>
        <v>2.123369777100424E-64</v>
      </c>
      <c r="D7764" s="165">
        <f t="shared" si="1685"/>
        <v>2.2558277767625785E-3</v>
      </c>
      <c r="E7764" s="166">
        <f t="shared" si="1695"/>
        <v>24.291375447755232</v>
      </c>
      <c r="F7764" s="167">
        <f t="shared" si="1696"/>
        <v>17.446572025480705</v>
      </c>
      <c r="G7764" s="167">
        <f t="shared" si="1686"/>
        <v>606303.67563656275</v>
      </c>
      <c r="H7764" s="167">
        <f t="shared" si="1687"/>
        <v>271299.98899881309</v>
      </c>
      <c r="I7764" s="168">
        <f t="shared" si="1688"/>
        <v>877603.66463537584</v>
      </c>
      <c r="J7764" s="168">
        <f t="shared" si="1690"/>
        <v>790762.1902822915</v>
      </c>
      <c r="K7764" s="94"/>
      <c r="L7764" s="265">
        <f t="shared" si="1689"/>
        <v>334430.06158274016</v>
      </c>
      <c r="M7764" s="265">
        <f>$G7764*NonHospFrac+theModel!$H7764*NonHospFrac</f>
        <v>543173.60305263556</v>
      </c>
      <c r="N7764" s="266">
        <f t="shared" si="1691"/>
        <v>877603.66463537572</v>
      </c>
      <c r="O7764" s="158"/>
      <c r="P7764" s="265">
        <f t="shared" si="1692"/>
        <v>301337.21935093048</v>
      </c>
      <c r="Q7764" s="265">
        <f t="shared" si="1693"/>
        <v>543172.04280201648</v>
      </c>
      <c r="R7764" s="266">
        <f t="shared" si="1694"/>
        <v>844509.26215294702</v>
      </c>
    </row>
    <row r="7765" spans="1:18" x14ac:dyDescent="0.25">
      <c r="A7765" s="81">
        <v>7734</v>
      </c>
      <c r="B7765" s="93">
        <f t="shared" si="1683"/>
        <v>2.0884153598542968E-64</v>
      </c>
      <c r="C7765" s="178">
        <f t="shared" si="1684"/>
        <v>2.08370425447612E-64</v>
      </c>
      <c r="D7765" s="165">
        <f t="shared" si="1685"/>
        <v>2.2558277767625785E-3</v>
      </c>
      <c r="E7765" s="166">
        <f t="shared" si="1695"/>
        <v>24.291375447755232</v>
      </c>
      <c r="F7765" s="167">
        <f t="shared" si="1696"/>
        <v>17.448827853257466</v>
      </c>
      <c r="G7765" s="167">
        <f t="shared" si="1686"/>
        <v>606382.0702157761</v>
      </c>
      <c r="H7765" s="167">
        <f t="shared" si="1687"/>
        <v>271299.98899881309</v>
      </c>
      <c r="I7765" s="168">
        <f t="shared" si="1688"/>
        <v>877682.05921458919</v>
      </c>
      <c r="J7765" s="168">
        <f t="shared" si="1690"/>
        <v>790819.3869300728</v>
      </c>
      <c r="K7765" s="94"/>
      <c r="L7765" s="265">
        <f t="shared" si="1689"/>
        <v>334459.93555092259</v>
      </c>
      <c r="M7765" s="265">
        <f>$G7765*NonHospFrac+theModel!$H7765*NonHospFrac</f>
        <v>543222.12366366654</v>
      </c>
      <c r="N7765" s="266">
        <f t="shared" si="1691"/>
        <v>877682.05921458919</v>
      </c>
      <c r="O7765" s="158"/>
      <c r="P7765" s="265">
        <f t="shared" si="1692"/>
        <v>301359.01538393565</v>
      </c>
      <c r="Q7765" s="265">
        <f t="shared" si="1693"/>
        <v>543220.56341304746</v>
      </c>
      <c r="R7765" s="266">
        <f t="shared" si="1694"/>
        <v>844579.57879698311</v>
      </c>
    </row>
    <row r="7766" spans="1:18" x14ac:dyDescent="0.25">
      <c r="A7766" s="81">
        <v>7735</v>
      </c>
      <c r="B7766" s="93">
        <f t="shared" si="1683"/>
        <v>2.0494028017974683E-64</v>
      </c>
      <c r="C7766" s="178">
        <f t="shared" si="1684"/>
        <v>2.0447797020313984E-64</v>
      </c>
      <c r="D7766" s="165">
        <f t="shared" si="1685"/>
        <v>2.2558277767625785E-3</v>
      </c>
      <c r="E7766" s="166">
        <f t="shared" si="1695"/>
        <v>24.291375447755232</v>
      </c>
      <c r="F7766" s="167">
        <f t="shared" si="1696"/>
        <v>17.451083681034227</v>
      </c>
      <c r="G7766" s="167">
        <f t="shared" si="1686"/>
        <v>606460.46479498944</v>
      </c>
      <c r="H7766" s="167">
        <f t="shared" si="1687"/>
        <v>271299.98899881309</v>
      </c>
      <c r="I7766" s="168">
        <f t="shared" si="1688"/>
        <v>877760.45379380253</v>
      </c>
      <c r="J7766" s="168">
        <f t="shared" si="1690"/>
        <v>790876.58124640619</v>
      </c>
      <c r="K7766" s="94"/>
      <c r="L7766" s="265">
        <f t="shared" si="1689"/>
        <v>334489.80951910501</v>
      </c>
      <c r="M7766" s="265">
        <f>$G7766*NonHospFrac+theModel!$H7766*NonHospFrac</f>
        <v>543270.64427469752</v>
      </c>
      <c r="N7766" s="266">
        <f t="shared" si="1691"/>
        <v>877760.45379380253</v>
      </c>
      <c r="O7766" s="158"/>
      <c r="P7766" s="265">
        <f t="shared" si="1692"/>
        <v>301380.81052849162</v>
      </c>
      <c r="Q7766" s="265">
        <f t="shared" si="1693"/>
        <v>543269.08402407845</v>
      </c>
      <c r="R7766" s="266">
        <f t="shared" si="1694"/>
        <v>844649.89455257007</v>
      </c>
    </row>
    <row r="7767" spans="1:18" x14ac:dyDescent="0.25">
      <c r="A7767" s="81">
        <v>7736</v>
      </c>
      <c r="B7767" s="93">
        <f t="shared" si="1683"/>
        <v>2.0111190162422186E-64</v>
      </c>
      <c r="C7767" s="178">
        <f t="shared" si="1684"/>
        <v>2.0065822781030041E-64</v>
      </c>
      <c r="D7767" s="165">
        <f t="shared" si="1685"/>
        <v>2.2558277767625785E-3</v>
      </c>
      <c r="E7767" s="166">
        <f t="shared" si="1695"/>
        <v>24.291375447755232</v>
      </c>
      <c r="F7767" s="167">
        <f t="shared" si="1696"/>
        <v>17.453339508810988</v>
      </c>
      <c r="G7767" s="167">
        <f t="shared" si="1686"/>
        <v>606538.85937420279</v>
      </c>
      <c r="H7767" s="167">
        <f t="shared" si="1687"/>
        <v>271299.98899881309</v>
      </c>
      <c r="I7767" s="168">
        <f t="shared" si="1688"/>
        <v>877838.84837301588</v>
      </c>
      <c r="J7767" s="168">
        <f t="shared" si="1690"/>
        <v>790933.77323138656</v>
      </c>
      <c r="K7767" s="94"/>
      <c r="L7767" s="265">
        <f t="shared" si="1689"/>
        <v>334519.68348728737</v>
      </c>
      <c r="M7767" s="265">
        <f>$G7767*NonHospFrac+theModel!$H7767*NonHospFrac</f>
        <v>543319.1648857285</v>
      </c>
      <c r="N7767" s="266">
        <f t="shared" si="1691"/>
        <v>877838.84837301588</v>
      </c>
      <c r="O7767" s="158"/>
      <c r="P7767" s="265">
        <f t="shared" si="1692"/>
        <v>301402.60478463455</v>
      </c>
      <c r="Q7767" s="265">
        <f t="shared" si="1693"/>
        <v>543317.60463510943</v>
      </c>
      <c r="R7767" s="266">
        <f t="shared" si="1694"/>
        <v>844720.20941974397</v>
      </c>
    </row>
    <row r="7768" spans="1:18" x14ac:dyDescent="0.25">
      <c r="A7768" s="81">
        <v>7737</v>
      </c>
      <c r="B7768" s="93">
        <f t="shared" si="1683"/>
        <v>1.9735503893835761E-64</v>
      </c>
      <c r="C7768" s="178">
        <f t="shared" si="1684"/>
        <v>1.9690983995963639E-64</v>
      </c>
      <c r="D7768" s="165">
        <f t="shared" si="1685"/>
        <v>2.2558277767625785E-3</v>
      </c>
      <c r="E7768" s="166">
        <f t="shared" si="1695"/>
        <v>24.291375447755232</v>
      </c>
      <c r="F7768" s="167">
        <f t="shared" si="1696"/>
        <v>17.455595336587749</v>
      </c>
      <c r="G7768" s="167">
        <f t="shared" si="1686"/>
        <v>606617.25395341637</v>
      </c>
      <c r="H7768" s="167">
        <f t="shared" si="1687"/>
        <v>271299.98899881309</v>
      </c>
      <c r="I7768" s="168">
        <f t="shared" si="1688"/>
        <v>877917.24295222946</v>
      </c>
      <c r="J7768" s="168">
        <f t="shared" si="1690"/>
        <v>790990.96288510924</v>
      </c>
      <c r="K7768" s="94"/>
      <c r="L7768" s="265">
        <f t="shared" si="1689"/>
        <v>334549.55745546985</v>
      </c>
      <c r="M7768" s="265">
        <f>$G7768*NonHospFrac+theModel!$H7768*NonHospFrac</f>
        <v>543367.6854967596</v>
      </c>
      <c r="N7768" s="266">
        <f t="shared" si="1691"/>
        <v>877917.24295222946</v>
      </c>
      <c r="O7768" s="158"/>
      <c r="P7768" s="265">
        <f t="shared" si="1692"/>
        <v>301424.39815240074</v>
      </c>
      <c r="Q7768" s="265">
        <f t="shared" si="1693"/>
        <v>543366.12524614052</v>
      </c>
      <c r="R7768" s="266">
        <f t="shared" si="1694"/>
        <v>844790.52339854126</v>
      </c>
    </row>
    <row r="7769" spans="1:18" x14ac:dyDescent="0.25">
      <c r="A7769" s="81">
        <v>7738</v>
      </c>
      <c r="B7769" s="93">
        <f t="shared" si="1683"/>
        <v>1.936683561728473E-64</v>
      </c>
      <c r="C7769" s="178">
        <f t="shared" si="1684"/>
        <v>1.9323147371551263E-64</v>
      </c>
      <c r="D7769" s="165">
        <f t="shared" si="1685"/>
        <v>2.2558277767625785E-3</v>
      </c>
      <c r="E7769" s="166">
        <f t="shared" si="1695"/>
        <v>24.291375447755232</v>
      </c>
      <c r="F7769" s="167">
        <f t="shared" si="1696"/>
        <v>17.457851164364509</v>
      </c>
      <c r="G7769" s="167">
        <f t="shared" si="1686"/>
        <v>606695.64853262971</v>
      </c>
      <c r="H7769" s="167">
        <f t="shared" si="1687"/>
        <v>271299.98899881309</v>
      </c>
      <c r="I7769" s="168">
        <f t="shared" si="1688"/>
        <v>877995.6375314428</v>
      </c>
      <c r="J7769" s="168">
        <f t="shared" si="1690"/>
        <v>791048.15020766889</v>
      </c>
      <c r="K7769" s="94"/>
      <c r="L7769" s="265">
        <f t="shared" si="1689"/>
        <v>334579.43142365222</v>
      </c>
      <c r="M7769" s="265">
        <f>$G7769*NonHospFrac+theModel!$H7769*NonHospFrac</f>
        <v>543416.20610779047</v>
      </c>
      <c r="N7769" s="266">
        <f t="shared" si="1691"/>
        <v>877995.63753144268</v>
      </c>
      <c r="O7769" s="158"/>
      <c r="P7769" s="265">
        <f t="shared" si="1692"/>
        <v>301446.19063182629</v>
      </c>
      <c r="Q7769" s="265">
        <f t="shared" si="1693"/>
        <v>543414.64585717139</v>
      </c>
      <c r="R7769" s="266">
        <f t="shared" si="1694"/>
        <v>844860.83648899768</v>
      </c>
    </row>
    <row r="7770" spans="1:18" x14ac:dyDescent="0.25">
      <c r="A7770" s="81">
        <v>7739</v>
      </c>
      <c r="B7770" s="93">
        <f t="shared" si="1683"/>
        <v>1.9005054233456961E-64</v>
      </c>
      <c r="C7770" s="178">
        <f t="shared" si="1684"/>
        <v>1.8962182104218249E-64</v>
      </c>
      <c r="D7770" s="165">
        <f t="shared" si="1685"/>
        <v>2.2558277767625785E-3</v>
      </c>
      <c r="E7770" s="166">
        <f t="shared" si="1695"/>
        <v>24.291375447755232</v>
      </c>
      <c r="F7770" s="167">
        <f t="shared" si="1696"/>
        <v>17.46010699214127</v>
      </c>
      <c r="G7770" s="167">
        <f t="shared" si="1686"/>
        <v>606774.04311184306</v>
      </c>
      <c r="H7770" s="167">
        <f t="shared" si="1687"/>
        <v>271299.98899881309</v>
      </c>
      <c r="I7770" s="168">
        <f t="shared" si="1688"/>
        <v>878074.03211065615</v>
      </c>
      <c r="J7770" s="168">
        <f t="shared" si="1690"/>
        <v>791105.33519916073</v>
      </c>
      <c r="K7770" s="94"/>
      <c r="L7770" s="265">
        <f t="shared" si="1689"/>
        <v>334609.3053918347</v>
      </c>
      <c r="M7770" s="265">
        <f>$G7770*NonHospFrac+theModel!$H7770*NonHospFrac</f>
        <v>543464.72671882145</v>
      </c>
      <c r="N7770" s="266">
        <f t="shared" si="1691"/>
        <v>878074.03211065615</v>
      </c>
      <c r="O7770" s="158"/>
      <c r="P7770" s="265">
        <f t="shared" si="1692"/>
        <v>301467.98222294758</v>
      </c>
      <c r="Q7770" s="265">
        <f t="shared" si="1693"/>
        <v>543463.16646820237</v>
      </c>
      <c r="R7770" s="266">
        <f t="shared" si="1694"/>
        <v>844931.14869114989</v>
      </c>
    </row>
    <row r="7771" spans="1:18" x14ac:dyDescent="0.25">
      <c r="A7771" s="81">
        <v>7740</v>
      </c>
      <c r="B7771" s="93">
        <f t="shared" si="1683"/>
        <v>1.8650031092031326E-64</v>
      </c>
      <c r="C7771" s="178">
        <f t="shared" si="1684"/>
        <v>1.8607959833856437E-64</v>
      </c>
      <c r="D7771" s="165">
        <f t="shared" si="1685"/>
        <v>2.2558277767625785E-3</v>
      </c>
      <c r="E7771" s="166">
        <f t="shared" si="1695"/>
        <v>24.291375447755232</v>
      </c>
      <c r="F7771" s="167">
        <f t="shared" si="1696"/>
        <v>17.462362819918031</v>
      </c>
      <c r="G7771" s="167">
        <f t="shared" si="1686"/>
        <v>606852.4376910564</v>
      </c>
      <c r="H7771" s="167">
        <f t="shared" si="1687"/>
        <v>271299.98899881309</v>
      </c>
      <c r="I7771" s="168">
        <f t="shared" si="1688"/>
        <v>878152.42668986949</v>
      </c>
      <c r="J7771" s="168">
        <f t="shared" si="1690"/>
        <v>791162.51785967965</v>
      </c>
      <c r="K7771" s="94"/>
      <c r="L7771" s="265">
        <f t="shared" si="1689"/>
        <v>334639.17936001706</v>
      </c>
      <c r="M7771" s="265">
        <f>$G7771*NonHospFrac+theModel!$H7771*NonHospFrac</f>
        <v>543513.24732985243</v>
      </c>
      <c r="N7771" s="266">
        <f t="shared" si="1691"/>
        <v>878152.42668986949</v>
      </c>
      <c r="O7771" s="158"/>
      <c r="P7771" s="265">
        <f t="shared" si="1692"/>
        <v>301489.77292580059</v>
      </c>
      <c r="Q7771" s="265">
        <f t="shared" si="1693"/>
        <v>543511.68707923335</v>
      </c>
      <c r="R7771" s="266">
        <f t="shared" si="1694"/>
        <v>845001.46000503399</v>
      </c>
    </row>
    <row r="7772" spans="1:18" x14ac:dyDescent="0.25">
      <c r="A7772" s="81">
        <v>7741</v>
      </c>
      <c r="B7772" s="93">
        <f t="shared" si="1683"/>
        <v>1.8301639945938047E-64</v>
      </c>
      <c r="C7772" s="178">
        <f t="shared" si="1684"/>
        <v>1.8260354598187692E-64</v>
      </c>
      <c r="D7772" s="165">
        <f t="shared" si="1685"/>
        <v>2.2558277767625785E-3</v>
      </c>
      <c r="E7772" s="166">
        <f t="shared" si="1695"/>
        <v>24.291375447755232</v>
      </c>
      <c r="F7772" s="167">
        <f t="shared" si="1696"/>
        <v>17.464618647694792</v>
      </c>
      <c r="G7772" s="167">
        <f t="shared" si="1686"/>
        <v>606930.83227026963</v>
      </c>
      <c r="H7772" s="167">
        <f t="shared" si="1687"/>
        <v>271299.98899881309</v>
      </c>
      <c r="I7772" s="168">
        <f t="shared" si="1688"/>
        <v>878230.82126908272</v>
      </c>
      <c r="J7772" s="168">
        <f t="shared" si="1690"/>
        <v>791219.69818932074</v>
      </c>
      <c r="K7772" s="94"/>
      <c r="L7772" s="265">
        <f t="shared" si="1689"/>
        <v>334669.05332819943</v>
      </c>
      <c r="M7772" s="265">
        <f>$G7772*NonHospFrac+theModel!$H7772*NonHospFrac</f>
        <v>543561.76794088329</v>
      </c>
      <c r="N7772" s="266">
        <f t="shared" si="1691"/>
        <v>878230.82126908272</v>
      </c>
      <c r="O7772" s="158"/>
      <c r="P7772" s="265">
        <f t="shared" si="1692"/>
        <v>301511.56274042168</v>
      </c>
      <c r="Q7772" s="265">
        <f t="shared" si="1693"/>
        <v>543560.20769026421</v>
      </c>
      <c r="R7772" s="266">
        <f t="shared" si="1694"/>
        <v>845071.77043068595</v>
      </c>
    </row>
    <row r="7773" spans="1:18" x14ac:dyDescent="0.25">
      <c r="A7773" s="81">
        <v>7742</v>
      </c>
      <c r="B7773" s="93">
        <f t="shared" si="1683"/>
        <v>1.7959756906456401E-64</v>
      </c>
      <c r="C7773" s="178">
        <f t="shared" si="1684"/>
        <v>1.7919242787962913E-64</v>
      </c>
      <c r="D7773" s="165">
        <f t="shared" si="1685"/>
        <v>2.2558277767625785E-3</v>
      </c>
      <c r="E7773" s="166">
        <f t="shared" si="1695"/>
        <v>24.291375447755232</v>
      </c>
      <c r="F7773" s="167">
        <f t="shared" si="1696"/>
        <v>17.466874475471553</v>
      </c>
      <c r="G7773" s="167">
        <f t="shared" si="1686"/>
        <v>607009.22684948298</v>
      </c>
      <c r="H7773" s="167">
        <f t="shared" si="1687"/>
        <v>271299.98899881309</v>
      </c>
      <c r="I7773" s="168">
        <f t="shared" si="1688"/>
        <v>878309.21584829607</v>
      </c>
      <c r="J7773" s="168">
        <f t="shared" si="1690"/>
        <v>791276.87618817913</v>
      </c>
      <c r="K7773" s="94"/>
      <c r="L7773" s="265">
        <f t="shared" si="1689"/>
        <v>334698.92729638179</v>
      </c>
      <c r="M7773" s="265">
        <f>$G7773*NonHospFrac+theModel!$H7773*NonHospFrac</f>
        <v>543610.28855191427</v>
      </c>
      <c r="N7773" s="266">
        <f t="shared" si="1691"/>
        <v>878309.21584829607</v>
      </c>
      <c r="O7773" s="158"/>
      <c r="P7773" s="265">
        <f t="shared" si="1692"/>
        <v>301533.35166684701</v>
      </c>
      <c r="Q7773" s="265">
        <f t="shared" si="1693"/>
        <v>543608.7283012952</v>
      </c>
      <c r="R7773" s="266">
        <f t="shared" si="1694"/>
        <v>845142.07996814221</v>
      </c>
    </row>
    <row r="7774" spans="1:18" x14ac:dyDescent="0.25">
      <c r="A7774" s="81">
        <v>7743</v>
      </c>
      <c r="B7774" s="93">
        <f t="shared" si="1683"/>
        <v>1.7624260399167973E-64</v>
      </c>
      <c r="C7774" s="178">
        <f t="shared" si="1684"/>
        <v>1.7584503103014633E-64</v>
      </c>
      <c r="D7774" s="165">
        <f t="shared" si="1685"/>
        <v>2.2558277767625785E-3</v>
      </c>
      <c r="E7774" s="166">
        <f t="shared" si="1695"/>
        <v>24.291375447755232</v>
      </c>
      <c r="F7774" s="167">
        <f t="shared" si="1696"/>
        <v>17.469130303248313</v>
      </c>
      <c r="G7774" s="167">
        <f t="shared" si="1686"/>
        <v>607087.62142869632</v>
      </c>
      <c r="H7774" s="167">
        <f t="shared" si="1687"/>
        <v>271299.98899881309</v>
      </c>
      <c r="I7774" s="168">
        <f t="shared" si="1688"/>
        <v>878387.61042750941</v>
      </c>
      <c r="J7774" s="168">
        <f t="shared" si="1690"/>
        <v>791334.05185634969</v>
      </c>
      <c r="K7774" s="94"/>
      <c r="L7774" s="265">
        <f t="shared" si="1689"/>
        <v>334728.80126456422</v>
      </c>
      <c r="M7774" s="265">
        <f>$G7774*NonHospFrac+theModel!$H7774*NonHospFrac</f>
        <v>543658.80916294514</v>
      </c>
      <c r="N7774" s="266">
        <f t="shared" si="1691"/>
        <v>878387.61042750929</v>
      </c>
      <c r="O7774" s="158"/>
      <c r="P7774" s="265">
        <f t="shared" si="1692"/>
        <v>301555.13970511284</v>
      </c>
      <c r="Q7774" s="265">
        <f t="shared" si="1693"/>
        <v>543657.24891232606</v>
      </c>
      <c r="R7774" s="266">
        <f t="shared" si="1694"/>
        <v>845212.38861743896</v>
      </c>
    </row>
    <row r="7775" spans="1:18" x14ac:dyDescent="0.25">
      <c r="A7775" s="81">
        <v>7744</v>
      </c>
      <c r="B7775" s="93">
        <f t="shared" ref="B7775:B7838" si="1697">Constant*EXP(PowerTerm*(A7775)/7)</f>
        <v>1.7295031120716297E-64</v>
      </c>
      <c r="C7775" s="178">
        <f t="shared" ref="C7775:C7838" si="1698">(1-theFloor)*B7775</f>
        <v>1.7256016509114212E-64</v>
      </c>
      <c r="D7775" s="165">
        <f t="shared" ref="D7775:D7838" si="1699">theFloor</f>
        <v>2.2558277767625785E-3</v>
      </c>
      <c r="E7775" s="166">
        <f t="shared" si="1695"/>
        <v>24.291375447755232</v>
      </c>
      <c r="F7775" s="167">
        <f t="shared" si="1696"/>
        <v>17.471386131025074</v>
      </c>
      <c r="G7775" s="167">
        <f t="shared" ref="G7775:G7838" si="1700">$B$22*F7775*totInfected/365.25</f>
        <v>607166.01600790967</v>
      </c>
      <c r="H7775" s="167">
        <f t="shared" ref="H7775:H7838" si="1701">lostQALYs_Injured*E7775*totInfected/365.25</f>
        <v>271299.98899881309</v>
      </c>
      <c r="I7775" s="168">
        <f t="shared" ref="I7775:I7838" si="1702">H7775+G7775</f>
        <v>878466.00500672276</v>
      </c>
      <c r="J7775" s="168">
        <f t="shared" si="1690"/>
        <v>791391.22519392741</v>
      </c>
      <c r="K7775" s="94"/>
      <c r="L7775" s="265">
        <f t="shared" ref="L7775:L7838" si="1703">$G7775*HospFrac+$H7775*HospFrac</f>
        <v>334758.67523274664</v>
      </c>
      <c r="M7775" s="265">
        <f>$G7775*NonHospFrac+theModel!$H7775*NonHospFrac</f>
        <v>543707.32977397612</v>
      </c>
      <c r="N7775" s="266">
        <f t="shared" si="1691"/>
        <v>878466.00500672276</v>
      </c>
      <c r="O7775" s="158"/>
      <c r="P7775" s="265">
        <f t="shared" si="1692"/>
        <v>301576.92685525538</v>
      </c>
      <c r="Q7775" s="265">
        <f t="shared" si="1693"/>
        <v>543705.76952335704</v>
      </c>
      <c r="R7775" s="266">
        <f t="shared" si="1694"/>
        <v>845282.69637861243</v>
      </c>
    </row>
    <row r="7776" spans="1:18" x14ac:dyDescent="0.25">
      <c r="A7776" s="81">
        <v>7745</v>
      </c>
      <c r="B7776" s="93">
        <f t="shared" si="1697"/>
        <v>1.6971951996390343E-64</v>
      </c>
      <c r="C7776" s="178">
        <f t="shared" si="1698"/>
        <v>1.6933666195651004E-64</v>
      </c>
      <c r="D7776" s="165">
        <f t="shared" si="1699"/>
        <v>2.2558277767625785E-3</v>
      </c>
      <c r="E7776" s="166">
        <f t="shared" si="1695"/>
        <v>24.291375447755232</v>
      </c>
      <c r="F7776" s="167">
        <f t="shared" si="1696"/>
        <v>17.473641958801835</v>
      </c>
      <c r="G7776" s="167">
        <f t="shared" si="1700"/>
        <v>607244.41058712313</v>
      </c>
      <c r="H7776" s="167">
        <f t="shared" si="1701"/>
        <v>271299.98899881309</v>
      </c>
      <c r="I7776" s="168">
        <f t="shared" si="1702"/>
        <v>878544.39958593622</v>
      </c>
      <c r="J7776" s="168">
        <f t="shared" ref="J7776:J7839" si="1704">J7775+(I7776-I7775)/(1+discountDaily)^A7776</f>
        <v>791448.39620100742</v>
      </c>
      <c r="K7776" s="94"/>
      <c r="L7776" s="265">
        <f t="shared" si="1703"/>
        <v>334788.549200929</v>
      </c>
      <c r="M7776" s="265">
        <f>$G7776*NonHospFrac+theModel!$H7776*NonHospFrac</f>
        <v>543755.8503850071</v>
      </c>
      <c r="N7776" s="266">
        <f t="shared" ref="N7776:N7839" si="1705">L7776+M7776</f>
        <v>878544.3995859361</v>
      </c>
      <c r="O7776" s="158"/>
      <c r="P7776" s="265">
        <f t="shared" ref="P7776:P7839" si="1706">P7775+(L7776-L7775)/(1+discountDaily)^A7776</f>
        <v>301598.71311731072</v>
      </c>
      <c r="Q7776" s="265">
        <f t="shared" ref="Q7776:Q7839" si="1707">Q7775+(M7776-M7775)/(1+discountDaily)^B7776</f>
        <v>543754.29013438802</v>
      </c>
      <c r="R7776" s="266">
        <f t="shared" ref="R7776:R7839" si="1708">P7776+Q7776</f>
        <v>845353.0032516988</v>
      </c>
    </row>
    <row r="7777" spans="1:18" x14ac:dyDescent="0.25">
      <c r="A7777" s="81">
        <v>7746</v>
      </c>
      <c r="B7777" s="93">
        <f t="shared" si="1697"/>
        <v>1.6654908138484576E-64</v>
      </c>
      <c r="C7777" s="178">
        <f t="shared" si="1698"/>
        <v>1.6617337534086353E-64</v>
      </c>
      <c r="D7777" s="165">
        <f t="shared" si="1699"/>
        <v>2.2558277767625785E-3</v>
      </c>
      <c r="E7777" s="166">
        <f t="shared" ref="E7777:E7840" si="1709">C7777+E7776</f>
        <v>24.291375447755232</v>
      </c>
      <c r="F7777" s="167">
        <f t="shared" ref="F7777:F7840" si="1710">D7777+F7776</f>
        <v>17.475897786578596</v>
      </c>
      <c r="G7777" s="167">
        <f t="shared" si="1700"/>
        <v>607322.80516633659</v>
      </c>
      <c r="H7777" s="167">
        <f t="shared" si="1701"/>
        <v>271299.98899881309</v>
      </c>
      <c r="I7777" s="168">
        <f t="shared" si="1702"/>
        <v>878622.79416514968</v>
      </c>
      <c r="J7777" s="168">
        <f t="shared" si="1704"/>
        <v>791505.56487768469</v>
      </c>
      <c r="K7777" s="94"/>
      <c r="L7777" s="265">
        <f t="shared" si="1703"/>
        <v>334818.42316911148</v>
      </c>
      <c r="M7777" s="265">
        <f>$G7777*NonHospFrac+theModel!$H7777*NonHospFrac</f>
        <v>543804.3709960382</v>
      </c>
      <c r="N7777" s="266">
        <f t="shared" si="1705"/>
        <v>878622.79416514968</v>
      </c>
      <c r="O7777" s="158"/>
      <c r="P7777" s="265">
        <f t="shared" si="1706"/>
        <v>301620.49849131523</v>
      </c>
      <c r="Q7777" s="265">
        <f t="shared" si="1707"/>
        <v>543802.81074541912</v>
      </c>
      <c r="R7777" s="266">
        <f t="shared" si="1708"/>
        <v>845423.30923673441</v>
      </c>
    </row>
    <row r="7778" spans="1:18" x14ac:dyDescent="0.25">
      <c r="A7778" s="81">
        <v>7747</v>
      </c>
      <c r="B7778" s="93">
        <f t="shared" si="1697"/>
        <v>1.6343786805452366E-64</v>
      </c>
      <c r="C7778" s="178">
        <f t="shared" si="1698"/>
        <v>1.6306918037199142E-64</v>
      </c>
      <c r="D7778" s="165">
        <f t="shared" si="1699"/>
        <v>2.2558277767625785E-3</v>
      </c>
      <c r="E7778" s="166">
        <f t="shared" si="1709"/>
        <v>24.291375447755232</v>
      </c>
      <c r="F7778" s="167">
        <f t="shared" si="1710"/>
        <v>17.478153614355357</v>
      </c>
      <c r="G7778" s="167">
        <f t="shared" si="1700"/>
        <v>607401.19974554994</v>
      </c>
      <c r="H7778" s="167">
        <f t="shared" si="1701"/>
        <v>271299.98899881309</v>
      </c>
      <c r="I7778" s="168">
        <f t="shared" si="1702"/>
        <v>878701.18874436303</v>
      </c>
      <c r="J7778" s="168">
        <f t="shared" si="1704"/>
        <v>791562.731224054</v>
      </c>
      <c r="K7778" s="94"/>
      <c r="L7778" s="265">
        <f t="shared" si="1703"/>
        <v>334848.29713729385</v>
      </c>
      <c r="M7778" s="265">
        <f>$G7778*NonHospFrac+theModel!$H7778*NonHospFrac</f>
        <v>543852.89160706906</v>
      </c>
      <c r="N7778" s="266">
        <f t="shared" si="1705"/>
        <v>878701.18874436291</v>
      </c>
      <c r="O7778" s="158"/>
      <c r="P7778" s="265">
        <f t="shared" si="1706"/>
        <v>301642.28297730489</v>
      </c>
      <c r="Q7778" s="265">
        <f t="shared" si="1707"/>
        <v>543851.33135644998</v>
      </c>
      <c r="R7778" s="266">
        <f t="shared" si="1708"/>
        <v>845493.61433375487</v>
      </c>
    </row>
    <row r="7779" spans="1:18" x14ac:dyDescent="0.25">
      <c r="A7779" s="81">
        <v>7748</v>
      </c>
      <c r="B7779" s="93">
        <f t="shared" si="1697"/>
        <v>1.6038477361807218E-64</v>
      </c>
      <c r="C7779" s="178">
        <f t="shared" si="1698"/>
        <v>1.6002297319077476E-64</v>
      </c>
      <c r="D7779" s="165">
        <f t="shared" si="1699"/>
        <v>2.2558277767625785E-3</v>
      </c>
      <c r="E7779" s="166">
        <f t="shared" si="1709"/>
        <v>24.291375447755232</v>
      </c>
      <c r="F7779" s="167">
        <f t="shared" si="1710"/>
        <v>17.480409442132117</v>
      </c>
      <c r="G7779" s="167">
        <f t="shared" si="1700"/>
        <v>607479.59432476328</v>
      </c>
      <c r="H7779" s="167">
        <f t="shared" si="1701"/>
        <v>271299.98899881309</v>
      </c>
      <c r="I7779" s="168">
        <f t="shared" si="1702"/>
        <v>878779.58332357637</v>
      </c>
      <c r="J7779" s="168">
        <f t="shared" si="1704"/>
        <v>791619.89524021058</v>
      </c>
      <c r="K7779" s="94"/>
      <c r="L7779" s="265">
        <f t="shared" si="1703"/>
        <v>334878.17110547627</v>
      </c>
      <c r="M7779" s="265">
        <f>$G7779*NonHospFrac+theModel!$H7779*NonHospFrac</f>
        <v>543901.41221810004</v>
      </c>
      <c r="N7779" s="266">
        <f t="shared" si="1705"/>
        <v>878779.58332357625</v>
      </c>
      <c r="O7779" s="158"/>
      <c r="P7779" s="265">
        <f t="shared" si="1706"/>
        <v>301664.06657531607</v>
      </c>
      <c r="Q7779" s="265">
        <f t="shared" si="1707"/>
        <v>543899.85196748096</v>
      </c>
      <c r="R7779" s="266">
        <f t="shared" si="1708"/>
        <v>845563.91854279698</v>
      </c>
    </row>
    <row r="7780" spans="1:18" x14ac:dyDescent="0.25">
      <c r="A7780" s="81">
        <v>7749</v>
      </c>
      <c r="B7780" s="93">
        <f t="shared" si="1697"/>
        <v>1.5738871238788018E-64</v>
      </c>
      <c r="C7780" s="178">
        <f t="shared" si="1698"/>
        <v>1.570336705587267E-64</v>
      </c>
      <c r="D7780" s="165">
        <f t="shared" si="1699"/>
        <v>2.2558277767625785E-3</v>
      </c>
      <c r="E7780" s="166">
        <f t="shared" si="1709"/>
        <v>24.291375447755232</v>
      </c>
      <c r="F7780" s="167">
        <f t="shared" si="1710"/>
        <v>17.482665269908878</v>
      </c>
      <c r="G7780" s="167">
        <f t="shared" si="1700"/>
        <v>607557.98890397651</v>
      </c>
      <c r="H7780" s="167">
        <f t="shared" si="1701"/>
        <v>271299.98899881309</v>
      </c>
      <c r="I7780" s="168">
        <f t="shared" si="1702"/>
        <v>878857.9779027896</v>
      </c>
      <c r="J7780" s="168">
        <f t="shared" si="1704"/>
        <v>791677.05692624918</v>
      </c>
      <c r="K7780" s="94"/>
      <c r="L7780" s="265">
        <f t="shared" si="1703"/>
        <v>334908.04507365864</v>
      </c>
      <c r="M7780" s="265">
        <f>$G7780*NonHospFrac+theModel!$H7780*NonHospFrac</f>
        <v>543949.93282913091</v>
      </c>
      <c r="N7780" s="266">
        <f t="shared" si="1705"/>
        <v>878857.9779027896</v>
      </c>
      <c r="O7780" s="158"/>
      <c r="P7780" s="265">
        <f t="shared" si="1706"/>
        <v>301685.84928538487</v>
      </c>
      <c r="Q7780" s="265">
        <f t="shared" si="1707"/>
        <v>543948.37257851183</v>
      </c>
      <c r="R7780" s="266">
        <f t="shared" si="1708"/>
        <v>845634.2218638967</v>
      </c>
    </row>
    <row r="7781" spans="1:18" x14ac:dyDescent="0.25">
      <c r="A7781" s="81">
        <v>7750</v>
      </c>
      <c r="B7781" s="93">
        <f t="shared" si="1697"/>
        <v>1.5444861895744781E-64</v>
      </c>
      <c r="C7781" s="178">
        <f t="shared" si="1698"/>
        <v>1.5410020947272098E-64</v>
      </c>
      <c r="D7781" s="165">
        <f t="shared" si="1699"/>
        <v>2.2558277767625785E-3</v>
      </c>
      <c r="E7781" s="166">
        <f t="shared" si="1709"/>
        <v>24.291375447755232</v>
      </c>
      <c r="F7781" s="167">
        <f t="shared" si="1710"/>
        <v>17.484921097685639</v>
      </c>
      <c r="G7781" s="167">
        <f t="shared" si="1700"/>
        <v>607636.38348318986</v>
      </c>
      <c r="H7781" s="167">
        <f t="shared" si="1701"/>
        <v>271299.98899881309</v>
      </c>
      <c r="I7781" s="168">
        <f t="shared" si="1702"/>
        <v>878936.37248200295</v>
      </c>
      <c r="J7781" s="168">
        <f t="shared" si="1704"/>
        <v>791734.21628226503</v>
      </c>
      <c r="K7781" s="94"/>
      <c r="L7781" s="265">
        <f t="shared" si="1703"/>
        <v>334937.91904184106</v>
      </c>
      <c r="M7781" s="265">
        <f>$G7781*NonHospFrac+theModel!$H7781*NonHospFrac</f>
        <v>543998.45344016189</v>
      </c>
      <c r="N7781" s="266">
        <f t="shared" si="1705"/>
        <v>878936.37248200295</v>
      </c>
      <c r="O7781" s="158"/>
      <c r="P7781" s="265">
        <f t="shared" si="1706"/>
        <v>301707.63110754755</v>
      </c>
      <c r="Q7781" s="265">
        <f t="shared" si="1707"/>
        <v>543996.89318954281</v>
      </c>
      <c r="R7781" s="266">
        <f t="shared" si="1708"/>
        <v>845704.52429709036</v>
      </c>
    </row>
    <row r="7782" spans="1:18" x14ac:dyDescent="0.25">
      <c r="A7782" s="81">
        <v>7751</v>
      </c>
      <c r="B7782" s="93">
        <f t="shared" si="1697"/>
        <v>1.5156344782257605E-64</v>
      </c>
      <c r="C7782" s="178">
        <f t="shared" si="1698"/>
        <v>1.5122154678703597E-64</v>
      </c>
      <c r="D7782" s="165">
        <f t="shared" si="1699"/>
        <v>2.2558277767625785E-3</v>
      </c>
      <c r="E7782" s="166">
        <f t="shared" si="1709"/>
        <v>24.291375447755232</v>
      </c>
      <c r="F7782" s="167">
        <f t="shared" si="1710"/>
        <v>17.4871769254624</v>
      </c>
      <c r="G7782" s="167">
        <f t="shared" si="1700"/>
        <v>607714.7780624032</v>
      </c>
      <c r="H7782" s="167">
        <f t="shared" si="1701"/>
        <v>271299.98899881309</v>
      </c>
      <c r="I7782" s="168">
        <f t="shared" si="1702"/>
        <v>879014.76706121629</v>
      </c>
      <c r="J7782" s="168">
        <f t="shared" si="1704"/>
        <v>791791.37330835301</v>
      </c>
      <c r="K7782" s="94"/>
      <c r="L7782" s="265">
        <f t="shared" si="1703"/>
        <v>334967.79301002342</v>
      </c>
      <c r="M7782" s="265">
        <f>$G7782*NonHospFrac+theModel!$H7782*NonHospFrac</f>
        <v>544046.97405119287</v>
      </c>
      <c r="N7782" s="266">
        <f t="shared" si="1705"/>
        <v>879014.76706121629</v>
      </c>
      <c r="O7782" s="158"/>
      <c r="P7782" s="265">
        <f t="shared" si="1706"/>
        <v>301729.41204184026</v>
      </c>
      <c r="Q7782" s="265">
        <f t="shared" si="1707"/>
        <v>544045.41380057379</v>
      </c>
      <c r="R7782" s="266">
        <f t="shared" si="1708"/>
        <v>845774.82584241405</v>
      </c>
    </row>
    <row r="7783" spans="1:18" x14ac:dyDescent="0.25">
      <c r="A7783" s="81">
        <v>7752</v>
      </c>
      <c r="B7783" s="93">
        <f t="shared" si="1697"/>
        <v>1.4873217300955998E-64</v>
      </c>
      <c r="C7783" s="178">
        <f t="shared" si="1698"/>
        <v>1.4839665884238676E-64</v>
      </c>
      <c r="D7783" s="165">
        <f t="shared" si="1699"/>
        <v>2.2558277767625785E-3</v>
      </c>
      <c r="E7783" s="166">
        <f t="shared" si="1709"/>
        <v>24.291375447755232</v>
      </c>
      <c r="F7783" s="167">
        <f t="shared" si="1710"/>
        <v>17.489432753239161</v>
      </c>
      <c r="G7783" s="167">
        <f t="shared" si="1700"/>
        <v>607793.17264161655</v>
      </c>
      <c r="H7783" s="167">
        <f t="shared" si="1701"/>
        <v>271299.98899881309</v>
      </c>
      <c r="I7783" s="168">
        <f t="shared" si="1702"/>
        <v>879093.16164042964</v>
      </c>
      <c r="J7783" s="168">
        <f t="shared" si="1704"/>
        <v>791848.52800460812</v>
      </c>
      <c r="K7783" s="94"/>
      <c r="L7783" s="265">
        <f t="shared" si="1703"/>
        <v>334997.66697820579</v>
      </c>
      <c r="M7783" s="265">
        <f>$G7783*NonHospFrac+theModel!$H7783*NonHospFrac</f>
        <v>544095.49466222373</v>
      </c>
      <c r="N7783" s="266">
        <f t="shared" si="1705"/>
        <v>879093.16164042952</v>
      </c>
      <c r="O7783" s="158"/>
      <c r="P7783" s="265">
        <f t="shared" si="1706"/>
        <v>301751.1920882992</v>
      </c>
      <c r="Q7783" s="265">
        <f t="shared" si="1707"/>
        <v>544093.93441160466</v>
      </c>
      <c r="R7783" s="266">
        <f t="shared" si="1708"/>
        <v>845845.12649990385</v>
      </c>
    </row>
    <row r="7784" spans="1:18" x14ac:dyDescent="0.25">
      <c r="A7784" s="81">
        <v>7753</v>
      </c>
      <c r="B7784" s="93">
        <f t="shared" si="1697"/>
        <v>1.4595378771035465E-64</v>
      </c>
      <c r="C7784" s="178">
        <f t="shared" si="1698"/>
        <v>1.4562454110191392E-64</v>
      </c>
      <c r="D7784" s="165">
        <f t="shared" si="1699"/>
        <v>2.2558277767625785E-3</v>
      </c>
      <c r="E7784" s="166">
        <f t="shared" si="1709"/>
        <v>24.291375447755232</v>
      </c>
      <c r="F7784" s="167">
        <f t="shared" si="1710"/>
        <v>17.491688581015921</v>
      </c>
      <c r="G7784" s="167">
        <f t="shared" si="1700"/>
        <v>607871.56722083001</v>
      </c>
      <c r="H7784" s="167">
        <f t="shared" si="1701"/>
        <v>271299.98899881309</v>
      </c>
      <c r="I7784" s="168">
        <f t="shared" si="1702"/>
        <v>879171.5562196431</v>
      </c>
      <c r="J7784" s="168">
        <f t="shared" si="1704"/>
        <v>791905.68037112535</v>
      </c>
      <c r="K7784" s="94"/>
      <c r="L7784" s="265">
        <f t="shared" si="1703"/>
        <v>335027.54094638827</v>
      </c>
      <c r="M7784" s="265">
        <f>$G7784*NonHospFrac+theModel!$H7784*NonHospFrac</f>
        <v>544144.01527325483</v>
      </c>
      <c r="N7784" s="266">
        <f t="shared" si="1705"/>
        <v>879171.5562196431</v>
      </c>
      <c r="O7784" s="158"/>
      <c r="P7784" s="265">
        <f t="shared" si="1706"/>
        <v>301772.97124696069</v>
      </c>
      <c r="Q7784" s="265">
        <f t="shared" si="1707"/>
        <v>544142.45502263575</v>
      </c>
      <c r="R7784" s="266">
        <f t="shared" si="1708"/>
        <v>845915.42626959644</v>
      </c>
    </row>
    <row r="7785" spans="1:18" x14ac:dyDescent="0.25">
      <c r="A7785" s="81">
        <v>7754</v>
      </c>
      <c r="B7785" s="93">
        <f t="shared" si="1697"/>
        <v>1.4322730392455187E-64</v>
      </c>
      <c r="C7785" s="178">
        <f t="shared" si="1698"/>
        <v>1.4290420779396805E-64</v>
      </c>
      <c r="D7785" s="165">
        <f t="shared" si="1699"/>
        <v>2.2558277767625785E-3</v>
      </c>
      <c r="E7785" s="166">
        <f t="shared" si="1709"/>
        <v>24.291375447755232</v>
      </c>
      <c r="F7785" s="167">
        <f t="shared" si="1710"/>
        <v>17.493944408792682</v>
      </c>
      <c r="G7785" s="167">
        <f t="shared" si="1700"/>
        <v>607949.96180004347</v>
      </c>
      <c r="H7785" s="167">
        <f t="shared" si="1701"/>
        <v>271299.98899881309</v>
      </c>
      <c r="I7785" s="168">
        <f t="shared" si="1702"/>
        <v>879249.95079885656</v>
      </c>
      <c r="J7785" s="168">
        <f t="shared" si="1704"/>
        <v>791962.83040799957</v>
      </c>
      <c r="K7785" s="94"/>
      <c r="L7785" s="265">
        <f t="shared" si="1703"/>
        <v>335057.41491457069</v>
      </c>
      <c r="M7785" s="265">
        <f>$G7785*NonHospFrac+theModel!$H7785*NonHospFrac</f>
        <v>544192.53588428581</v>
      </c>
      <c r="N7785" s="266">
        <f t="shared" si="1705"/>
        <v>879249.95079885656</v>
      </c>
      <c r="O7785" s="158"/>
      <c r="P7785" s="265">
        <f t="shared" si="1706"/>
        <v>301794.74951786071</v>
      </c>
      <c r="Q7785" s="265">
        <f t="shared" si="1707"/>
        <v>544190.97563366673</v>
      </c>
      <c r="R7785" s="266">
        <f t="shared" si="1708"/>
        <v>845985.72515152744</v>
      </c>
    </row>
    <row r="7786" spans="1:18" x14ac:dyDescent="0.25">
      <c r="A7786" s="81">
        <v>7755</v>
      </c>
      <c r="B7786" s="93">
        <f t="shared" si="1697"/>
        <v>1.4055175210804471E-64</v>
      </c>
      <c r="C7786" s="178">
        <f t="shared" si="1698"/>
        <v>1.4023469156156673E-64</v>
      </c>
      <c r="D7786" s="165">
        <f t="shared" si="1699"/>
        <v>2.2558277767625785E-3</v>
      </c>
      <c r="E7786" s="166">
        <f t="shared" si="1709"/>
        <v>24.291375447755232</v>
      </c>
      <c r="F7786" s="167">
        <f t="shared" si="1710"/>
        <v>17.496200236569443</v>
      </c>
      <c r="G7786" s="167">
        <f t="shared" si="1700"/>
        <v>608028.35637925682</v>
      </c>
      <c r="H7786" s="167">
        <f t="shared" si="1701"/>
        <v>271299.98899881309</v>
      </c>
      <c r="I7786" s="168">
        <f t="shared" si="1702"/>
        <v>879328.34537806991</v>
      </c>
      <c r="J7786" s="168">
        <f t="shared" si="1704"/>
        <v>792019.97811532568</v>
      </c>
      <c r="K7786" s="94"/>
      <c r="L7786" s="265">
        <f t="shared" si="1703"/>
        <v>335087.28888275311</v>
      </c>
      <c r="M7786" s="265">
        <f>$G7786*NonHospFrac+theModel!$H7786*NonHospFrac</f>
        <v>544241.05649531679</v>
      </c>
      <c r="N7786" s="266">
        <f t="shared" si="1705"/>
        <v>879328.34537806991</v>
      </c>
      <c r="O7786" s="158"/>
      <c r="P7786" s="265">
        <f t="shared" si="1706"/>
        <v>301816.52690103557</v>
      </c>
      <c r="Q7786" s="265">
        <f t="shared" si="1707"/>
        <v>544239.49624469772</v>
      </c>
      <c r="R7786" s="266">
        <f t="shared" si="1708"/>
        <v>846056.02314573328</v>
      </c>
    </row>
    <row r="7787" spans="1:18" x14ac:dyDescent="0.25">
      <c r="A7787" s="81">
        <v>7756</v>
      </c>
      <c r="B7787" s="93">
        <f t="shared" si="1697"/>
        <v>1.3792618082825549E-64</v>
      </c>
      <c r="C7787" s="178">
        <f t="shared" si="1698"/>
        <v>1.3761504311840034E-64</v>
      </c>
      <c r="D7787" s="165">
        <f t="shared" si="1699"/>
        <v>2.2558277767625785E-3</v>
      </c>
      <c r="E7787" s="166">
        <f t="shared" si="1709"/>
        <v>24.291375447755232</v>
      </c>
      <c r="F7787" s="167">
        <f t="shared" si="1710"/>
        <v>17.498456064346204</v>
      </c>
      <c r="G7787" s="167">
        <f t="shared" si="1700"/>
        <v>608106.75095847005</v>
      </c>
      <c r="H7787" s="167">
        <f t="shared" si="1701"/>
        <v>271299.98899881309</v>
      </c>
      <c r="I7787" s="168">
        <f t="shared" si="1702"/>
        <v>879406.73995728313</v>
      </c>
      <c r="J7787" s="168">
        <f t="shared" si="1704"/>
        <v>792077.12349319865</v>
      </c>
      <c r="K7787" s="94"/>
      <c r="L7787" s="265">
        <f t="shared" si="1703"/>
        <v>335117.16285093548</v>
      </c>
      <c r="M7787" s="265">
        <f>$G7787*NonHospFrac+theModel!$H7787*NonHospFrac</f>
        <v>544289.57710634766</v>
      </c>
      <c r="N7787" s="266">
        <f t="shared" si="1705"/>
        <v>879406.73995728313</v>
      </c>
      <c r="O7787" s="158"/>
      <c r="P7787" s="265">
        <f t="shared" si="1706"/>
        <v>301838.30339652137</v>
      </c>
      <c r="Q7787" s="265">
        <f t="shared" si="1707"/>
        <v>544288.01685572858</v>
      </c>
      <c r="R7787" s="266">
        <f t="shared" si="1708"/>
        <v>846126.32025224995</v>
      </c>
    </row>
    <row r="7788" spans="1:18" x14ac:dyDescent="0.25">
      <c r="A7788" s="81">
        <v>7757</v>
      </c>
      <c r="B7788" s="93">
        <f t="shared" si="1697"/>
        <v>1.3534965642580408E-64</v>
      </c>
      <c r="C7788" s="178">
        <f t="shared" si="1698"/>
        <v>1.3504433091126347E-64</v>
      </c>
      <c r="D7788" s="165">
        <f t="shared" si="1699"/>
        <v>2.2558277767625785E-3</v>
      </c>
      <c r="E7788" s="166">
        <f t="shared" si="1709"/>
        <v>24.291375447755232</v>
      </c>
      <c r="F7788" s="167">
        <f t="shared" si="1710"/>
        <v>17.500711892122965</v>
      </c>
      <c r="G7788" s="167">
        <f t="shared" si="1700"/>
        <v>608185.14553768339</v>
      </c>
      <c r="H7788" s="167">
        <f t="shared" si="1701"/>
        <v>271299.98899881309</v>
      </c>
      <c r="I7788" s="168">
        <f t="shared" si="1702"/>
        <v>879485.13453649648</v>
      </c>
      <c r="J7788" s="168">
        <f t="shared" si="1704"/>
        <v>792134.26654171362</v>
      </c>
      <c r="K7788" s="94"/>
      <c r="L7788" s="265">
        <f t="shared" si="1703"/>
        <v>335147.03681911784</v>
      </c>
      <c r="M7788" s="265">
        <f>$G7788*NonHospFrac+theModel!$H7788*NonHospFrac</f>
        <v>544338.09771737864</v>
      </c>
      <c r="N7788" s="266">
        <f t="shared" si="1705"/>
        <v>879485.13453649648</v>
      </c>
      <c r="O7788" s="158"/>
      <c r="P7788" s="265">
        <f t="shared" si="1706"/>
        <v>301860.07900435431</v>
      </c>
      <c r="Q7788" s="265">
        <f t="shared" si="1707"/>
        <v>544336.53746675956</v>
      </c>
      <c r="R7788" s="266">
        <f t="shared" si="1708"/>
        <v>846196.61647111387</v>
      </c>
    </row>
    <row r="7789" spans="1:18" x14ac:dyDescent="0.25">
      <c r="A7789" s="81">
        <v>7758</v>
      </c>
      <c r="B7789" s="93">
        <f t="shared" si="1697"/>
        <v>1.328212626824963E-64</v>
      </c>
      <c r="C7789" s="178">
        <f t="shared" si="1698"/>
        <v>1.3252164078879244E-64</v>
      </c>
      <c r="D7789" s="165">
        <f t="shared" si="1699"/>
        <v>2.2558277767625785E-3</v>
      </c>
      <c r="E7789" s="166">
        <f t="shared" si="1709"/>
        <v>24.291375447755232</v>
      </c>
      <c r="F7789" s="167">
        <f t="shared" si="1710"/>
        <v>17.502967719899726</v>
      </c>
      <c r="G7789" s="167">
        <f t="shared" si="1700"/>
        <v>608263.54011689674</v>
      </c>
      <c r="H7789" s="167">
        <f t="shared" si="1701"/>
        <v>271299.98899881309</v>
      </c>
      <c r="I7789" s="168">
        <f t="shared" si="1702"/>
        <v>879563.52911570983</v>
      </c>
      <c r="J7789" s="168">
        <f t="shared" si="1704"/>
        <v>792191.40726096544</v>
      </c>
      <c r="K7789" s="94"/>
      <c r="L7789" s="265">
        <f t="shared" si="1703"/>
        <v>335176.91078730021</v>
      </c>
      <c r="M7789" s="265">
        <f>$G7789*NonHospFrac+theModel!$H7789*NonHospFrac</f>
        <v>544386.6183284095</v>
      </c>
      <c r="N7789" s="266">
        <f t="shared" si="1705"/>
        <v>879563.52911570971</v>
      </c>
      <c r="O7789" s="158"/>
      <c r="P7789" s="265">
        <f t="shared" si="1706"/>
        <v>301881.85372457065</v>
      </c>
      <c r="Q7789" s="265">
        <f t="shared" si="1707"/>
        <v>544385.05807779043</v>
      </c>
      <c r="R7789" s="266">
        <f t="shared" si="1708"/>
        <v>846266.91180236102</v>
      </c>
    </row>
    <row r="7790" spans="1:18" x14ac:dyDescent="0.25">
      <c r="A7790" s="81">
        <v>7759</v>
      </c>
      <c r="B7790" s="93">
        <f t="shared" si="1697"/>
        <v>1.3034010049551463E-64</v>
      </c>
      <c r="C7790" s="178">
        <f t="shared" si="1698"/>
        <v>1.3004607567639081E-64</v>
      </c>
      <c r="D7790" s="165">
        <f t="shared" si="1699"/>
        <v>2.2558277767625785E-3</v>
      </c>
      <c r="E7790" s="166">
        <f t="shared" si="1709"/>
        <v>24.291375447755232</v>
      </c>
      <c r="F7790" s="167">
        <f t="shared" si="1710"/>
        <v>17.505223547676486</v>
      </c>
      <c r="G7790" s="167">
        <f t="shared" si="1700"/>
        <v>608341.93469611008</v>
      </c>
      <c r="H7790" s="167">
        <f t="shared" si="1701"/>
        <v>271299.98899881309</v>
      </c>
      <c r="I7790" s="168">
        <f t="shared" si="1702"/>
        <v>879641.92369492317</v>
      </c>
      <c r="J7790" s="168">
        <f t="shared" si="1704"/>
        <v>792248.54565104912</v>
      </c>
      <c r="K7790" s="94"/>
      <c r="L7790" s="265">
        <f t="shared" si="1703"/>
        <v>335206.78475548263</v>
      </c>
      <c r="M7790" s="265">
        <f>$G7790*NonHospFrac+theModel!$H7790*NonHospFrac</f>
        <v>544435.13893944048</v>
      </c>
      <c r="N7790" s="266">
        <f t="shared" si="1705"/>
        <v>879641.92369492305</v>
      </c>
      <c r="O7790" s="158"/>
      <c r="P7790" s="265">
        <f t="shared" si="1706"/>
        <v>301903.62755720655</v>
      </c>
      <c r="Q7790" s="265">
        <f t="shared" si="1707"/>
        <v>544433.57868882141</v>
      </c>
      <c r="R7790" s="266">
        <f t="shared" si="1708"/>
        <v>846337.20624602796</v>
      </c>
    </row>
    <row r="7791" spans="1:18" x14ac:dyDescent="0.25">
      <c r="A7791" s="81">
        <v>7760</v>
      </c>
      <c r="B7791" s="93">
        <f t="shared" si="1697"/>
        <v>1.2790528755769516E-64</v>
      </c>
      <c r="C7791" s="178">
        <f t="shared" si="1698"/>
        <v>1.276167552572277E-64</v>
      </c>
      <c r="D7791" s="165">
        <f t="shared" si="1699"/>
        <v>2.2558277767625785E-3</v>
      </c>
      <c r="E7791" s="166">
        <f t="shared" si="1709"/>
        <v>24.291375447755232</v>
      </c>
      <c r="F7791" s="167">
        <f t="shared" si="1710"/>
        <v>17.507479375453247</v>
      </c>
      <c r="G7791" s="167">
        <f t="shared" si="1700"/>
        <v>608420.32927532354</v>
      </c>
      <c r="H7791" s="167">
        <f t="shared" si="1701"/>
        <v>271299.98899881309</v>
      </c>
      <c r="I7791" s="168">
        <f t="shared" si="1702"/>
        <v>879720.31827413663</v>
      </c>
      <c r="J7791" s="168">
        <f t="shared" si="1704"/>
        <v>792305.68171205954</v>
      </c>
      <c r="K7791" s="94"/>
      <c r="L7791" s="265">
        <f t="shared" si="1703"/>
        <v>335236.65872366505</v>
      </c>
      <c r="M7791" s="265">
        <f>$G7791*NonHospFrac+theModel!$H7791*NonHospFrac</f>
        <v>544483.65955047146</v>
      </c>
      <c r="N7791" s="266">
        <f t="shared" si="1705"/>
        <v>879720.31827413652</v>
      </c>
      <c r="O7791" s="158"/>
      <c r="P7791" s="265">
        <f t="shared" si="1706"/>
        <v>301925.40050229814</v>
      </c>
      <c r="Q7791" s="265">
        <f t="shared" si="1707"/>
        <v>544482.09929985239</v>
      </c>
      <c r="R7791" s="266">
        <f t="shared" si="1708"/>
        <v>846407.49980215053</v>
      </c>
    </row>
    <row r="7792" spans="1:18" x14ac:dyDescent="0.25">
      <c r="A7792" s="81">
        <v>7761</v>
      </c>
      <c r="B7792" s="93">
        <f t="shared" si="1697"/>
        <v>1.2551595804377698E-64</v>
      </c>
      <c r="C7792" s="178">
        <f t="shared" si="1698"/>
        <v>1.2523281565919487E-64</v>
      </c>
      <c r="D7792" s="165">
        <f t="shared" si="1699"/>
        <v>2.2558277767625785E-3</v>
      </c>
      <c r="E7792" s="166">
        <f t="shared" si="1709"/>
        <v>24.291375447755232</v>
      </c>
      <c r="F7792" s="167">
        <f t="shared" si="1710"/>
        <v>17.509735203230008</v>
      </c>
      <c r="G7792" s="167">
        <f t="shared" si="1700"/>
        <v>608498.72385453689</v>
      </c>
      <c r="H7792" s="167">
        <f t="shared" si="1701"/>
        <v>271299.98899881309</v>
      </c>
      <c r="I7792" s="168">
        <f t="shared" si="1702"/>
        <v>879798.71285334998</v>
      </c>
      <c r="J7792" s="168">
        <f t="shared" si="1704"/>
        <v>792362.81544409157</v>
      </c>
      <c r="K7792" s="94"/>
      <c r="L7792" s="265">
        <f t="shared" si="1703"/>
        <v>335266.53269184747</v>
      </c>
      <c r="M7792" s="265">
        <f>$G7792*NonHospFrac+theModel!$H7792*NonHospFrac</f>
        <v>544532.18016150245</v>
      </c>
      <c r="N7792" s="266">
        <f t="shared" si="1705"/>
        <v>879798.71285334998</v>
      </c>
      <c r="O7792" s="158"/>
      <c r="P7792" s="265">
        <f t="shared" si="1706"/>
        <v>301947.17255988164</v>
      </c>
      <c r="Q7792" s="265">
        <f t="shared" si="1707"/>
        <v>544530.61991088337</v>
      </c>
      <c r="R7792" s="266">
        <f t="shared" si="1708"/>
        <v>846477.79247076507</v>
      </c>
    </row>
    <row r="7793" spans="1:18" x14ac:dyDescent="0.25">
      <c r="A7793" s="81">
        <v>7762</v>
      </c>
      <c r="B7793" s="93">
        <f t="shared" si="1697"/>
        <v>1.2317126230251269E-64</v>
      </c>
      <c r="C7793" s="178">
        <f t="shared" si="1698"/>
        <v>1.2289340914771177E-64</v>
      </c>
      <c r="D7793" s="165">
        <f t="shared" si="1699"/>
        <v>2.2558277767625785E-3</v>
      </c>
      <c r="E7793" s="166">
        <f t="shared" si="1709"/>
        <v>24.291375447755232</v>
      </c>
      <c r="F7793" s="167">
        <f t="shared" si="1710"/>
        <v>17.511991031006769</v>
      </c>
      <c r="G7793" s="167">
        <f t="shared" si="1700"/>
        <v>608577.11843375023</v>
      </c>
      <c r="H7793" s="167">
        <f t="shared" si="1701"/>
        <v>271299.98899881309</v>
      </c>
      <c r="I7793" s="168">
        <f t="shared" si="1702"/>
        <v>879877.10743256332</v>
      </c>
      <c r="J7793" s="168">
        <f t="shared" si="1704"/>
        <v>792419.94684724021</v>
      </c>
      <c r="K7793" s="94"/>
      <c r="L7793" s="265">
        <f t="shared" si="1703"/>
        <v>335296.4066600299</v>
      </c>
      <c r="M7793" s="265">
        <f>$G7793*NonHospFrac+theModel!$H7793*NonHospFrac</f>
        <v>544580.70077253343</v>
      </c>
      <c r="N7793" s="266">
        <f t="shared" si="1705"/>
        <v>879877.10743256332</v>
      </c>
      <c r="O7793" s="158"/>
      <c r="P7793" s="265">
        <f t="shared" si="1706"/>
        <v>301968.94372999325</v>
      </c>
      <c r="Q7793" s="265">
        <f t="shared" si="1707"/>
        <v>544579.14052191435</v>
      </c>
      <c r="R7793" s="266">
        <f t="shared" si="1708"/>
        <v>846548.08425190765</v>
      </c>
    </row>
    <row r="7794" spans="1:18" x14ac:dyDescent="0.25">
      <c r="A7794" s="81">
        <v>7763</v>
      </c>
      <c r="B7794" s="93">
        <f t="shared" si="1697"/>
        <v>1.208703665545304E-64</v>
      </c>
      <c r="C7794" s="178">
        <f t="shared" si="1698"/>
        <v>1.2059770382426921E-64</v>
      </c>
      <c r="D7794" s="165">
        <f t="shared" si="1699"/>
        <v>2.2558277767625785E-3</v>
      </c>
      <c r="E7794" s="166">
        <f t="shared" si="1709"/>
        <v>24.291375447755232</v>
      </c>
      <c r="F7794" s="167">
        <f t="shared" si="1710"/>
        <v>17.51424685878353</v>
      </c>
      <c r="G7794" s="167">
        <f t="shared" si="1700"/>
        <v>608655.5130129637</v>
      </c>
      <c r="H7794" s="167">
        <f t="shared" si="1701"/>
        <v>271299.98899881309</v>
      </c>
      <c r="I7794" s="168">
        <f t="shared" si="1702"/>
        <v>879955.50201177679</v>
      </c>
      <c r="J7794" s="168">
        <f t="shared" si="1704"/>
        <v>792477.07592160045</v>
      </c>
      <c r="K7794" s="94"/>
      <c r="L7794" s="265">
        <f t="shared" si="1703"/>
        <v>335326.28062821232</v>
      </c>
      <c r="M7794" s="265">
        <f>$G7794*NonHospFrac+theModel!$H7794*NonHospFrac</f>
        <v>544629.22138356441</v>
      </c>
      <c r="N7794" s="266">
        <f t="shared" si="1705"/>
        <v>879955.50201177667</v>
      </c>
      <c r="O7794" s="158"/>
      <c r="P7794" s="265">
        <f t="shared" si="1706"/>
        <v>301990.71401266905</v>
      </c>
      <c r="Q7794" s="265">
        <f t="shared" si="1707"/>
        <v>544627.66113294533</v>
      </c>
      <c r="R7794" s="266">
        <f t="shared" si="1708"/>
        <v>846618.37514561438</v>
      </c>
    </row>
    <row r="7795" spans="1:18" x14ac:dyDescent="0.25">
      <c r="A7795" s="81">
        <v>7764</v>
      </c>
      <c r="B7795" s="93">
        <f t="shared" si="1697"/>
        <v>1.1861245259583984E-64</v>
      </c>
      <c r="C7795" s="178">
        <f t="shared" si="1698"/>
        <v>1.183448833306042E-64</v>
      </c>
      <c r="D7795" s="165">
        <f t="shared" si="1699"/>
        <v>2.2558277767625785E-3</v>
      </c>
      <c r="E7795" s="166">
        <f t="shared" si="1709"/>
        <v>24.291375447755232</v>
      </c>
      <c r="F7795" s="167">
        <f t="shared" si="1710"/>
        <v>17.51650268656029</v>
      </c>
      <c r="G7795" s="167">
        <f t="shared" si="1700"/>
        <v>608733.90759217693</v>
      </c>
      <c r="H7795" s="167">
        <f t="shared" si="1701"/>
        <v>271299.98899881309</v>
      </c>
      <c r="I7795" s="168">
        <f t="shared" si="1702"/>
        <v>880033.89659099001</v>
      </c>
      <c r="J7795" s="168">
        <f t="shared" si="1704"/>
        <v>792534.20266726706</v>
      </c>
      <c r="K7795" s="94"/>
      <c r="L7795" s="265">
        <f t="shared" si="1703"/>
        <v>335356.15459639463</v>
      </c>
      <c r="M7795" s="265">
        <f>$G7795*NonHospFrac+theModel!$H7795*NonHospFrac</f>
        <v>544677.74199459527</v>
      </c>
      <c r="N7795" s="266">
        <f t="shared" si="1705"/>
        <v>880033.8965909899</v>
      </c>
      <c r="O7795" s="158"/>
      <c r="P7795" s="265">
        <f t="shared" si="1706"/>
        <v>302012.4834079452</v>
      </c>
      <c r="Q7795" s="265">
        <f t="shared" si="1707"/>
        <v>544676.18174397619</v>
      </c>
      <c r="R7795" s="266">
        <f t="shared" si="1708"/>
        <v>846688.66515192133</v>
      </c>
    </row>
    <row r="7796" spans="1:18" x14ac:dyDescent="0.25">
      <c r="A7796" s="81">
        <v>7765</v>
      </c>
      <c r="B7796" s="93">
        <f t="shared" si="1697"/>
        <v>1.1639671750687705E-64</v>
      </c>
      <c r="C7796" s="178">
        <f t="shared" si="1698"/>
        <v>1.1613414655840105E-64</v>
      </c>
      <c r="D7796" s="165">
        <f t="shared" si="1699"/>
        <v>2.2558277767625785E-3</v>
      </c>
      <c r="E7796" s="166">
        <f t="shared" si="1709"/>
        <v>24.291375447755232</v>
      </c>
      <c r="F7796" s="167">
        <f t="shared" si="1710"/>
        <v>17.518758514337051</v>
      </c>
      <c r="G7796" s="167">
        <f t="shared" si="1700"/>
        <v>608812.30217139027</v>
      </c>
      <c r="H7796" s="167">
        <f t="shared" si="1701"/>
        <v>271299.98899881309</v>
      </c>
      <c r="I7796" s="168">
        <f t="shared" si="1702"/>
        <v>880112.29117020336</v>
      </c>
      <c r="J7796" s="168">
        <f t="shared" si="1704"/>
        <v>792591.32708433515</v>
      </c>
      <c r="K7796" s="94"/>
      <c r="L7796" s="265">
        <f t="shared" si="1703"/>
        <v>335386.02856457711</v>
      </c>
      <c r="M7796" s="265">
        <f>$G7796*NonHospFrac+theModel!$H7796*NonHospFrac</f>
        <v>544726.26260562625</v>
      </c>
      <c r="N7796" s="266">
        <f t="shared" si="1705"/>
        <v>880112.29117020336</v>
      </c>
      <c r="O7796" s="158"/>
      <c r="P7796" s="265">
        <f t="shared" si="1706"/>
        <v>302034.25191585807</v>
      </c>
      <c r="Q7796" s="265">
        <f t="shared" si="1707"/>
        <v>544724.70235500718</v>
      </c>
      <c r="R7796" s="266">
        <f t="shared" si="1708"/>
        <v>846758.9542708653</v>
      </c>
    </row>
    <row r="7797" spans="1:18" x14ac:dyDescent="0.25">
      <c r="A7797" s="81">
        <v>7766</v>
      </c>
      <c r="B7797" s="93">
        <f t="shared" si="1697"/>
        <v>1.1422237336698423E-64</v>
      </c>
      <c r="C7797" s="178">
        <f t="shared" si="1698"/>
        <v>1.1396470736441524E-64</v>
      </c>
      <c r="D7797" s="165">
        <f t="shared" si="1699"/>
        <v>2.2558277767625785E-3</v>
      </c>
      <c r="E7797" s="166">
        <f t="shared" si="1709"/>
        <v>24.291375447755232</v>
      </c>
      <c r="F7797" s="167">
        <f t="shared" si="1710"/>
        <v>17.521014342113812</v>
      </c>
      <c r="G7797" s="167">
        <f t="shared" si="1700"/>
        <v>608890.69675060362</v>
      </c>
      <c r="H7797" s="167">
        <f t="shared" si="1701"/>
        <v>271299.98899881309</v>
      </c>
      <c r="I7797" s="168">
        <f t="shared" si="1702"/>
        <v>880190.68574941671</v>
      </c>
      <c r="J7797" s="168">
        <f t="shared" si="1704"/>
        <v>792648.44917289948</v>
      </c>
      <c r="K7797" s="94"/>
      <c r="L7797" s="265">
        <f t="shared" si="1703"/>
        <v>335415.90253275947</v>
      </c>
      <c r="M7797" s="265">
        <f>$G7797*NonHospFrac+theModel!$H7797*NonHospFrac</f>
        <v>544774.78321665723</v>
      </c>
      <c r="N7797" s="266">
        <f t="shared" si="1705"/>
        <v>880190.68574941671</v>
      </c>
      <c r="O7797" s="158"/>
      <c r="P7797" s="265">
        <f t="shared" si="1706"/>
        <v>302056.01953644364</v>
      </c>
      <c r="Q7797" s="265">
        <f t="shared" si="1707"/>
        <v>544773.22296603816</v>
      </c>
      <c r="R7797" s="266">
        <f t="shared" si="1708"/>
        <v>846829.24250248179</v>
      </c>
    </row>
    <row r="7798" spans="1:18" x14ac:dyDescent="0.25">
      <c r="A7798" s="81">
        <v>7767</v>
      </c>
      <c r="B7798" s="93">
        <f t="shared" si="1697"/>
        <v>1.1208864697422341E-64</v>
      </c>
      <c r="C7798" s="178">
        <f t="shared" si="1698"/>
        <v>1.1183579429091922E-64</v>
      </c>
      <c r="D7798" s="165">
        <f t="shared" si="1699"/>
        <v>2.2558277767625785E-3</v>
      </c>
      <c r="E7798" s="166">
        <f t="shared" si="1709"/>
        <v>24.291375447755232</v>
      </c>
      <c r="F7798" s="167">
        <f t="shared" si="1710"/>
        <v>17.523270169890573</v>
      </c>
      <c r="G7798" s="167">
        <f t="shared" si="1700"/>
        <v>608969.09132981696</v>
      </c>
      <c r="H7798" s="167">
        <f t="shared" si="1701"/>
        <v>271299.98899881309</v>
      </c>
      <c r="I7798" s="168">
        <f t="shared" si="1702"/>
        <v>880269.08032863005</v>
      </c>
      <c r="J7798" s="168">
        <f t="shared" si="1704"/>
        <v>792705.56893305504</v>
      </c>
      <c r="K7798" s="94"/>
      <c r="L7798" s="265">
        <f t="shared" si="1703"/>
        <v>335445.77650094184</v>
      </c>
      <c r="M7798" s="265">
        <f>$G7798*NonHospFrac+theModel!$H7798*NonHospFrac</f>
        <v>544823.30382768821</v>
      </c>
      <c r="N7798" s="266">
        <f t="shared" si="1705"/>
        <v>880269.08032863005</v>
      </c>
      <c r="O7798" s="158"/>
      <c r="P7798" s="265">
        <f t="shared" si="1706"/>
        <v>302077.78626973811</v>
      </c>
      <c r="Q7798" s="265">
        <f t="shared" si="1707"/>
        <v>544821.74357706914</v>
      </c>
      <c r="R7798" s="266">
        <f t="shared" si="1708"/>
        <v>846899.52984680724</v>
      </c>
    </row>
    <row r="7799" spans="1:18" x14ac:dyDescent="0.25">
      <c r="A7799" s="81">
        <v>7768</v>
      </c>
      <c r="B7799" s="93">
        <f t="shared" si="1697"/>
        <v>1.0999477957042384E-64</v>
      </c>
      <c r="C7799" s="178">
        <f t="shared" si="1698"/>
        <v>1.0974665029136999E-64</v>
      </c>
      <c r="D7799" s="165">
        <f t="shared" si="1699"/>
        <v>2.2558277767625785E-3</v>
      </c>
      <c r="E7799" s="166">
        <f t="shared" si="1709"/>
        <v>24.291375447755232</v>
      </c>
      <c r="F7799" s="167">
        <f t="shared" si="1710"/>
        <v>17.525525997667334</v>
      </c>
      <c r="G7799" s="167">
        <f t="shared" si="1700"/>
        <v>609047.48590903042</v>
      </c>
      <c r="H7799" s="167">
        <f t="shared" si="1701"/>
        <v>271299.98899881309</v>
      </c>
      <c r="I7799" s="168">
        <f t="shared" si="1702"/>
        <v>880347.47490784351</v>
      </c>
      <c r="J7799" s="168">
        <f t="shared" si="1704"/>
        <v>792762.68636489683</v>
      </c>
      <c r="K7799" s="94"/>
      <c r="L7799" s="265">
        <f t="shared" si="1703"/>
        <v>335475.65046912432</v>
      </c>
      <c r="M7799" s="265">
        <f>$G7799*NonHospFrac+theModel!$H7799*NonHospFrac</f>
        <v>544871.8244387192</v>
      </c>
      <c r="N7799" s="266">
        <f t="shared" si="1705"/>
        <v>880347.47490784351</v>
      </c>
      <c r="O7799" s="158"/>
      <c r="P7799" s="265">
        <f t="shared" si="1706"/>
        <v>302099.5521157778</v>
      </c>
      <c r="Q7799" s="265">
        <f t="shared" si="1707"/>
        <v>544870.26418810012</v>
      </c>
      <c r="R7799" s="266">
        <f t="shared" si="1708"/>
        <v>846969.81630387786</v>
      </c>
    </row>
    <row r="7800" spans="1:18" x14ac:dyDescent="0.25">
      <c r="A7800" s="81">
        <v>7769</v>
      </c>
      <c r="B7800" s="93">
        <f t="shared" si="1697"/>
        <v>1.0794002657136593E-64</v>
      </c>
      <c r="C7800" s="178">
        <f t="shared" si="1698"/>
        <v>1.0769653246120176E-64</v>
      </c>
      <c r="D7800" s="165">
        <f t="shared" si="1699"/>
        <v>2.2558277767625785E-3</v>
      </c>
      <c r="E7800" s="166">
        <f t="shared" si="1709"/>
        <v>24.291375447755232</v>
      </c>
      <c r="F7800" s="167">
        <f t="shared" si="1710"/>
        <v>17.527781825444094</v>
      </c>
      <c r="G7800" s="167">
        <f t="shared" si="1700"/>
        <v>609125.88048824377</v>
      </c>
      <c r="H7800" s="167">
        <f t="shared" si="1701"/>
        <v>271299.98899881309</v>
      </c>
      <c r="I7800" s="168">
        <f t="shared" si="1702"/>
        <v>880425.86948705686</v>
      </c>
      <c r="J7800" s="168">
        <f t="shared" si="1704"/>
        <v>792819.80146851949</v>
      </c>
      <c r="K7800" s="94"/>
      <c r="L7800" s="265">
        <f t="shared" si="1703"/>
        <v>335505.52443730668</v>
      </c>
      <c r="M7800" s="265">
        <f>$G7800*NonHospFrac+theModel!$H7800*NonHospFrac</f>
        <v>544920.34504975018</v>
      </c>
      <c r="N7800" s="266">
        <f t="shared" si="1705"/>
        <v>880425.86948705686</v>
      </c>
      <c r="O7800" s="158"/>
      <c r="P7800" s="265">
        <f t="shared" si="1706"/>
        <v>302121.31707459869</v>
      </c>
      <c r="Q7800" s="265">
        <f t="shared" si="1707"/>
        <v>544918.7847991311</v>
      </c>
      <c r="R7800" s="266">
        <f t="shared" si="1708"/>
        <v>847040.10187372984</v>
      </c>
    </row>
    <row r="7801" spans="1:18" x14ac:dyDescent="0.25">
      <c r="A7801" s="81">
        <v>7770</v>
      </c>
      <c r="B7801" s="93">
        <f t="shared" si="1697"/>
        <v>1.0592365730200524E-64</v>
      </c>
      <c r="C7801" s="178">
        <f t="shared" si="1698"/>
        <v>1.0568471177364709E-64</v>
      </c>
      <c r="D7801" s="165">
        <f t="shared" si="1699"/>
        <v>2.2558277767625785E-3</v>
      </c>
      <c r="E7801" s="166">
        <f t="shared" si="1709"/>
        <v>24.291375447755232</v>
      </c>
      <c r="F7801" s="167">
        <f t="shared" si="1710"/>
        <v>17.530037653220855</v>
      </c>
      <c r="G7801" s="167">
        <f t="shared" si="1700"/>
        <v>609204.27506745711</v>
      </c>
      <c r="H7801" s="167">
        <f t="shared" si="1701"/>
        <v>271299.98899881309</v>
      </c>
      <c r="I7801" s="168">
        <f t="shared" si="1702"/>
        <v>880504.2640662702</v>
      </c>
      <c r="J7801" s="168">
        <f t="shared" si="1704"/>
        <v>792876.91424401815</v>
      </c>
      <c r="K7801" s="94"/>
      <c r="L7801" s="265">
        <f t="shared" si="1703"/>
        <v>335535.3984054891</v>
      </c>
      <c r="M7801" s="265">
        <f>$G7801*NonHospFrac+theModel!$H7801*NonHospFrac</f>
        <v>544968.86566078104</v>
      </c>
      <c r="N7801" s="266">
        <f t="shared" si="1705"/>
        <v>880504.26406627009</v>
      </c>
      <c r="O7801" s="158"/>
      <c r="P7801" s="265">
        <f t="shared" si="1706"/>
        <v>302143.08114623703</v>
      </c>
      <c r="Q7801" s="265">
        <f t="shared" si="1707"/>
        <v>544967.30541016196</v>
      </c>
      <c r="R7801" s="266">
        <f t="shared" si="1708"/>
        <v>847110.38655639905</v>
      </c>
    </row>
    <row r="7802" spans="1:18" x14ac:dyDescent="0.25">
      <c r="A7802" s="81">
        <v>7771</v>
      </c>
      <c r="B7802" s="93">
        <f t="shared" si="1697"/>
        <v>1.0394495473664276E-64</v>
      </c>
      <c r="C7802" s="178">
        <f t="shared" si="1698"/>
        <v>1.0371047282049351E-64</v>
      </c>
      <c r="D7802" s="165">
        <f t="shared" si="1699"/>
        <v>2.2558277767625785E-3</v>
      </c>
      <c r="E7802" s="166">
        <f t="shared" si="1709"/>
        <v>24.291375447755232</v>
      </c>
      <c r="F7802" s="167">
        <f t="shared" si="1710"/>
        <v>17.532293480997616</v>
      </c>
      <c r="G7802" s="167">
        <f t="shared" si="1700"/>
        <v>609282.66964667058</v>
      </c>
      <c r="H7802" s="167">
        <f t="shared" si="1701"/>
        <v>271299.98899881309</v>
      </c>
      <c r="I7802" s="168">
        <f t="shared" si="1702"/>
        <v>880582.65864548367</v>
      </c>
      <c r="J7802" s="168">
        <f t="shared" si="1704"/>
        <v>792934.02469148766</v>
      </c>
      <c r="K7802" s="94"/>
      <c r="L7802" s="265">
        <f t="shared" si="1703"/>
        <v>335565.27237367153</v>
      </c>
      <c r="M7802" s="265">
        <f>$G7802*NonHospFrac+theModel!$H7802*NonHospFrac</f>
        <v>545017.38627181214</v>
      </c>
      <c r="N7802" s="266">
        <f t="shared" si="1705"/>
        <v>880582.65864548367</v>
      </c>
      <c r="O7802" s="158"/>
      <c r="P7802" s="265">
        <f t="shared" si="1706"/>
        <v>302164.84433072899</v>
      </c>
      <c r="Q7802" s="265">
        <f t="shared" si="1707"/>
        <v>545015.82602119306</v>
      </c>
      <c r="R7802" s="266">
        <f t="shared" si="1708"/>
        <v>847180.67035192205</v>
      </c>
    </row>
    <row r="7803" spans="1:18" x14ac:dyDescent="0.25">
      <c r="A7803" s="81">
        <v>7772</v>
      </c>
      <c r="B7803" s="93">
        <f t="shared" si="1697"/>
        <v>1.0200321524394884E-64</v>
      </c>
      <c r="C7803" s="178">
        <f t="shared" si="1698"/>
        <v>1.0177311355768246E-64</v>
      </c>
      <c r="D7803" s="165">
        <f t="shared" si="1699"/>
        <v>2.2558277767625785E-3</v>
      </c>
      <c r="E7803" s="166">
        <f t="shared" si="1709"/>
        <v>24.291375447755232</v>
      </c>
      <c r="F7803" s="167">
        <f t="shared" si="1710"/>
        <v>17.534549308774377</v>
      </c>
      <c r="G7803" s="167">
        <f t="shared" si="1700"/>
        <v>609361.06422588381</v>
      </c>
      <c r="H7803" s="167">
        <f t="shared" si="1701"/>
        <v>271299.98899881309</v>
      </c>
      <c r="I7803" s="168">
        <f t="shared" si="1702"/>
        <v>880661.05322469689</v>
      </c>
      <c r="J7803" s="168">
        <f t="shared" si="1704"/>
        <v>792991.13281102281</v>
      </c>
      <c r="K7803" s="94"/>
      <c r="L7803" s="265">
        <f t="shared" si="1703"/>
        <v>335595.14634185389</v>
      </c>
      <c r="M7803" s="265">
        <f>$G7803*NonHospFrac+theModel!$H7803*NonHospFrac</f>
        <v>545065.906882843</v>
      </c>
      <c r="N7803" s="266">
        <f t="shared" si="1705"/>
        <v>880661.05322469689</v>
      </c>
      <c r="O7803" s="158"/>
      <c r="P7803" s="265">
        <f t="shared" si="1706"/>
        <v>302186.60662811063</v>
      </c>
      <c r="Q7803" s="265">
        <f t="shared" si="1707"/>
        <v>545064.34663222393</v>
      </c>
      <c r="R7803" s="266">
        <f t="shared" si="1708"/>
        <v>847250.95326033456</v>
      </c>
    </row>
    <row r="7804" spans="1:18" x14ac:dyDescent="0.25">
      <c r="A7804" s="81">
        <v>7773</v>
      </c>
      <c r="B7804" s="93">
        <f t="shared" si="1697"/>
        <v>1.0009774833675017E-64</v>
      </c>
      <c r="C7804" s="178">
        <f t="shared" si="1698"/>
        <v>9.9871945055660738E-65</v>
      </c>
      <c r="D7804" s="165">
        <f t="shared" si="1699"/>
        <v>2.2558277767625785E-3</v>
      </c>
      <c r="E7804" s="166">
        <f t="shared" si="1709"/>
        <v>24.291375447755232</v>
      </c>
      <c r="F7804" s="167">
        <f t="shared" si="1710"/>
        <v>17.536805136551138</v>
      </c>
      <c r="G7804" s="167">
        <f t="shared" si="1700"/>
        <v>609439.45880509715</v>
      </c>
      <c r="H7804" s="167">
        <f t="shared" si="1701"/>
        <v>271299.98899881309</v>
      </c>
      <c r="I7804" s="168">
        <f t="shared" si="1702"/>
        <v>880739.44780391024</v>
      </c>
      <c r="J7804" s="168">
        <f t="shared" si="1704"/>
        <v>793048.23860271869</v>
      </c>
      <c r="K7804" s="94"/>
      <c r="L7804" s="265">
        <f t="shared" si="1703"/>
        <v>335625.02031003626</v>
      </c>
      <c r="M7804" s="265">
        <f>$G7804*NonHospFrac+theModel!$H7804*NonHospFrac</f>
        <v>545114.42749387387</v>
      </c>
      <c r="N7804" s="266">
        <f t="shared" si="1705"/>
        <v>880739.44780391012</v>
      </c>
      <c r="O7804" s="158"/>
      <c r="P7804" s="265">
        <f t="shared" si="1706"/>
        <v>302208.36803841818</v>
      </c>
      <c r="Q7804" s="265">
        <f t="shared" si="1707"/>
        <v>545112.86724325479</v>
      </c>
      <c r="R7804" s="266">
        <f t="shared" si="1708"/>
        <v>847321.23528167303</v>
      </c>
    </row>
    <row r="7805" spans="1:18" x14ac:dyDescent="0.25">
      <c r="A7805" s="81">
        <v>7774</v>
      </c>
      <c r="B7805" s="93">
        <f t="shared" si="1697"/>
        <v>9.822787642649104E-65</v>
      </c>
      <c r="C7805" s="178">
        <f t="shared" si="1698"/>
        <v>9.800629125439575E-65</v>
      </c>
      <c r="D7805" s="165">
        <f t="shared" si="1699"/>
        <v>2.2558277767625785E-3</v>
      </c>
      <c r="E7805" s="166">
        <f t="shared" si="1709"/>
        <v>24.291375447755232</v>
      </c>
      <c r="F7805" s="167">
        <f t="shared" si="1710"/>
        <v>17.539060964327899</v>
      </c>
      <c r="G7805" s="167">
        <f t="shared" si="1700"/>
        <v>609517.8533843105</v>
      </c>
      <c r="H7805" s="167">
        <f t="shared" si="1701"/>
        <v>271299.98899881309</v>
      </c>
      <c r="I7805" s="168">
        <f t="shared" si="1702"/>
        <v>880817.84238312359</v>
      </c>
      <c r="J7805" s="168">
        <f t="shared" si="1704"/>
        <v>793105.34206667007</v>
      </c>
      <c r="K7805" s="94"/>
      <c r="L7805" s="265">
        <f t="shared" si="1703"/>
        <v>335654.89427821868</v>
      </c>
      <c r="M7805" s="265">
        <f>$G7805*NonHospFrac+theModel!$H7805*NonHospFrac</f>
        <v>545162.94810490485</v>
      </c>
      <c r="N7805" s="266">
        <f t="shared" si="1705"/>
        <v>880817.84238312347</v>
      </c>
      <c r="O7805" s="158"/>
      <c r="P7805" s="265">
        <f t="shared" si="1706"/>
        <v>302230.12856168783</v>
      </c>
      <c r="Q7805" s="265">
        <f t="shared" si="1707"/>
        <v>545161.38785428577</v>
      </c>
      <c r="R7805" s="266">
        <f t="shared" si="1708"/>
        <v>847391.51641597366</v>
      </c>
    </row>
    <row r="7806" spans="1:18" x14ac:dyDescent="0.25">
      <c r="A7806" s="81">
        <v>7775</v>
      </c>
      <c r="B7806" s="93">
        <f t="shared" si="1697"/>
        <v>9.6392934582283815E-65</v>
      </c>
      <c r="C7806" s="178">
        <f t="shared" si="1698"/>
        <v>9.6175488722969435E-65</v>
      </c>
      <c r="D7806" s="165">
        <f t="shared" si="1699"/>
        <v>2.2558277767625785E-3</v>
      </c>
      <c r="E7806" s="166">
        <f t="shared" si="1709"/>
        <v>24.291375447755232</v>
      </c>
      <c r="F7806" s="167">
        <f t="shared" si="1710"/>
        <v>17.541316792104659</v>
      </c>
      <c r="G7806" s="167">
        <f t="shared" si="1700"/>
        <v>609596.24796352384</v>
      </c>
      <c r="H7806" s="167">
        <f t="shared" si="1701"/>
        <v>271299.98899881309</v>
      </c>
      <c r="I7806" s="168">
        <f t="shared" si="1702"/>
        <v>880896.23696233693</v>
      </c>
      <c r="J7806" s="168">
        <f t="shared" si="1704"/>
        <v>793162.44320297183</v>
      </c>
      <c r="K7806" s="94"/>
      <c r="L7806" s="265">
        <f t="shared" si="1703"/>
        <v>335684.7682464011</v>
      </c>
      <c r="M7806" s="265">
        <f>$G7806*NonHospFrac+theModel!$H7806*NonHospFrac</f>
        <v>545211.46871593583</v>
      </c>
      <c r="N7806" s="266">
        <f t="shared" si="1705"/>
        <v>880896.23696233693</v>
      </c>
      <c r="O7806" s="158"/>
      <c r="P7806" s="265">
        <f t="shared" si="1706"/>
        <v>302251.88819795573</v>
      </c>
      <c r="Q7806" s="265">
        <f t="shared" si="1707"/>
        <v>545209.90846531675</v>
      </c>
      <c r="R7806" s="266">
        <f t="shared" si="1708"/>
        <v>847461.79666327243</v>
      </c>
    </row>
    <row r="7807" spans="1:18" x14ac:dyDescent="0.25">
      <c r="A7807" s="81">
        <v>7776</v>
      </c>
      <c r="B7807" s="93">
        <f t="shared" si="1697"/>
        <v>9.4592270294444322E-65</v>
      </c>
      <c r="C7807" s="178">
        <f t="shared" si="1698"/>
        <v>9.437888642364708E-65</v>
      </c>
      <c r="D7807" s="165">
        <f t="shared" si="1699"/>
        <v>2.2558277767625785E-3</v>
      </c>
      <c r="E7807" s="166">
        <f t="shared" si="1709"/>
        <v>24.291375447755232</v>
      </c>
      <c r="F7807" s="167">
        <f t="shared" si="1710"/>
        <v>17.54357261988142</v>
      </c>
      <c r="G7807" s="167">
        <f t="shared" si="1700"/>
        <v>609674.6425427373</v>
      </c>
      <c r="H7807" s="167">
        <f t="shared" si="1701"/>
        <v>271299.98899881309</v>
      </c>
      <c r="I7807" s="168">
        <f t="shared" si="1702"/>
        <v>880974.63154155039</v>
      </c>
      <c r="J7807" s="168">
        <f t="shared" si="1704"/>
        <v>793219.54201171896</v>
      </c>
      <c r="K7807" s="94"/>
      <c r="L7807" s="265">
        <f t="shared" si="1703"/>
        <v>335714.64221458352</v>
      </c>
      <c r="M7807" s="265">
        <f>$G7807*NonHospFrac+theModel!$H7807*NonHospFrac</f>
        <v>545259.98932696681</v>
      </c>
      <c r="N7807" s="266">
        <f t="shared" si="1705"/>
        <v>880974.63154155039</v>
      </c>
      <c r="O7807" s="158"/>
      <c r="P7807" s="265">
        <f t="shared" si="1706"/>
        <v>302273.64694725804</v>
      </c>
      <c r="Q7807" s="265">
        <f t="shared" si="1707"/>
        <v>545258.42907634773</v>
      </c>
      <c r="R7807" s="266">
        <f t="shared" si="1708"/>
        <v>847532.07602360577</v>
      </c>
    </row>
    <row r="7808" spans="1:18" x14ac:dyDescent="0.25">
      <c r="A7808" s="81">
        <v>7777</v>
      </c>
      <c r="B7808" s="93">
        <f t="shared" si="1697"/>
        <v>9.2825243242485329E-65</v>
      </c>
      <c r="C7808" s="178">
        <f t="shared" si="1698"/>
        <v>9.2615845480394182E-65</v>
      </c>
      <c r="D7808" s="165">
        <f t="shared" si="1699"/>
        <v>2.2558277767625785E-3</v>
      </c>
      <c r="E7808" s="166">
        <f t="shared" si="1709"/>
        <v>24.291375447755232</v>
      </c>
      <c r="F7808" s="167">
        <f t="shared" si="1710"/>
        <v>17.545828447658181</v>
      </c>
      <c r="G7808" s="167">
        <f t="shared" si="1700"/>
        <v>609753.03712195065</v>
      </c>
      <c r="H7808" s="167">
        <f t="shared" si="1701"/>
        <v>271299.98899881309</v>
      </c>
      <c r="I7808" s="168">
        <f t="shared" si="1702"/>
        <v>881053.02612076374</v>
      </c>
      <c r="J7808" s="168">
        <f t="shared" si="1704"/>
        <v>793276.63849300612</v>
      </c>
      <c r="K7808" s="94"/>
      <c r="L7808" s="265">
        <f t="shared" si="1703"/>
        <v>335744.51618276595</v>
      </c>
      <c r="M7808" s="265">
        <f>$G7808*NonHospFrac+theModel!$H7808*NonHospFrac</f>
        <v>545308.50993799779</v>
      </c>
      <c r="N7808" s="266">
        <f t="shared" si="1705"/>
        <v>881053.02612076374</v>
      </c>
      <c r="O7808" s="158"/>
      <c r="P7808" s="265">
        <f t="shared" si="1706"/>
        <v>302295.40480963088</v>
      </c>
      <c r="Q7808" s="265">
        <f t="shared" si="1707"/>
        <v>545306.94968737871</v>
      </c>
      <c r="R7808" s="266">
        <f t="shared" si="1708"/>
        <v>847602.35449700966</v>
      </c>
    </row>
    <row r="7809" spans="1:18" x14ac:dyDescent="0.25">
      <c r="A7809" s="81">
        <v>7778</v>
      </c>
      <c r="B7809" s="93">
        <f t="shared" si="1697"/>
        <v>9.1091225067389485E-65</v>
      </c>
      <c r="C7809" s="178">
        <f t="shared" si="1698"/>
        <v>9.0885738951663136E-65</v>
      </c>
      <c r="D7809" s="165">
        <f t="shared" si="1699"/>
        <v>2.2558277767625785E-3</v>
      </c>
      <c r="E7809" s="166">
        <f t="shared" si="1709"/>
        <v>24.291375447755232</v>
      </c>
      <c r="F7809" s="167">
        <f t="shared" si="1710"/>
        <v>17.548084275434942</v>
      </c>
      <c r="G7809" s="167">
        <f t="shared" si="1700"/>
        <v>609831.43170116399</v>
      </c>
      <c r="H7809" s="167">
        <f t="shared" si="1701"/>
        <v>271299.98899881309</v>
      </c>
      <c r="I7809" s="168">
        <f t="shared" si="1702"/>
        <v>881131.42069997708</v>
      </c>
      <c r="J7809" s="168">
        <f t="shared" si="1704"/>
        <v>793333.73264692829</v>
      </c>
      <c r="K7809" s="94"/>
      <c r="L7809" s="265">
        <f t="shared" si="1703"/>
        <v>335774.39015094831</v>
      </c>
      <c r="M7809" s="265">
        <f>$G7809*NonHospFrac+theModel!$H7809*NonHospFrac</f>
        <v>545357.03054902877</v>
      </c>
      <c r="N7809" s="266">
        <f t="shared" si="1705"/>
        <v>881131.42069997708</v>
      </c>
      <c r="O7809" s="158"/>
      <c r="P7809" s="265">
        <f t="shared" si="1706"/>
        <v>302317.16178511037</v>
      </c>
      <c r="Q7809" s="265">
        <f t="shared" si="1707"/>
        <v>545355.47029840969</v>
      </c>
      <c r="R7809" s="266">
        <f t="shared" si="1708"/>
        <v>847672.63208352006</v>
      </c>
    </row>
    <row r="7810" spans="1:18" x14ac:dyDescent="0.25">
      <c r="A7810" s="81">
        <v>7779</v>
      </c>
      <c r="B7810" s="93">
        <f t="shared" si="1697"/>
        <v>8.9389599148179714E-65</v>
      </c>
      <c r="C7810" s="178">
        <f t="shared" si="1698"/>
        <v>8.9187951607467578E-65</v>
      </c>
      <c r="D7810" s="165">
        <f t="shared" si="1699"/>
        <v>2.2558277767625785E-3</v>
      </c>
      <c r="E7810" s="166">
        <f t="shared" si="1709"/>
        <v>24.291375447755232</v>
      </c>
      <c r="F7810" s="167">
        <f t="shared" si="1710"/>
        <v>17.550340103211703</v>
      </c>
      <c r="G7810" s="167">
        <f t="shared" si="1700"/>
        <v>609909.82628037734</v>
      </c>
      <c r="H7810" s="167">
        <f t="shared" si="1701"/>
        <v>271299.98899881309</v>
      </c>
      <c r="I7810" s="168">
        <f t="shared" si="1702"/>
        <v>881209.81527919043</v>
      </c>
      <c r="J7810" s="168">
        <f t="shared" si="1704"/>
        <v>793390.82447358035</v>
      </c>
      <c r="K7810" s="94"/>
      <c r="L7810" s="265">
        <f t="shared" si="1703"/>
        <v>335804.26411913068</v>
      </c>
      <c r="M7810" s="265">
        <f>$G7810*NonHospFrac+theModel!$H7810*NonHospFrac</f>
        <v>545405.55116005964</v>
      </c>
      <c r="N7810" s="266">
        <f t="shared" si="1705"/>
        <v>881209.81527919031</v>
      </c>
      <c r="O7810" s="158"/>
      <c r="P7810" s="265">
        <f t="shared" si="1706"/>
        <v>302338.91787373269</v>
      </c>
      <c r="Q7810" s="265">
        <f t="shared" si="1707"/>
        <v>545403.99090944056</v>
      </c>
      <c r="R7810" s="266">
        <f t="shared" si="1708"/>
        <v>847742.90878317319</v>
      </c>
    </row>
    <row r="7811" spans="1:18" x14ac:dyDescent="0.25">
      <c r="A7811" s="81">
        <v>7780</v>
      </c>
      <c r="B7811" s="93">
        <f t="shared" si="1697"/>
        <v>8.7719760382631885E-65</v>
      </c>
      <c r="C7811" s="178">
        <f t="shared" si="1698"/>
        <v>8.7521879710589781E-65</v>
      </c>
      <c r="D7811" s="165">
        <f t="shared" si="1699"/>
        <v>2.2558277767625785E-3</v>
      </c>
      <c r="E7811" s="166">
        <f t="shared" si="1709"/>
        <v>24.291375447755232</v>
      </c>
      <c r="F7811" s="167">
        <f t="shared" si="1710"/>
        <v>17.552595930988463</v>
      </c>
      <c r="G7811" s="167">
        <f t="shared" si="1700"/>
        <v>609988.22085959068</v>
      </c>
      <c r="H7811" s="167">
        <f t="shared" si="1701"/>
        <v>271299.98899881309</v>
      </c>
      <c r="I7811" s="168">
        <f t="shared" si="1702"/>
        <v>881288.20985840377</v>
      </c>
      <c r="J7811" s="168">
        <f t="shared" si="1704"/>
        <v>793447.91397305718</v>
      </c>
      <c r="K7811" s="94"/>
      <c r="L7811" s="265">
        <f t="shared" si="1703"/>
        <v>335834.1380873131</v>
      </c>
      <c r="M7811" s="265">
        <f>$G7811*NonHospFrac+theModel!$H7811*NonHospFrac</f>
        <v>545454.07177109062</v>
      </c>
      <c r="N7811" s="266">
        <f t="shared" si="1705"/>
        <v>881288.20985840377</v>
      </c>
      <c r="O7811" s="158"/>
      <c r="P7811" s="265">
        <f t="shared" si="1706"/>
        <v>302360.67307553405</v>
      </c>
      <c r="Q7811" s="265">
        <f t="shared" si="1707"/>
        <v>545452.51152047154</v>
      </c>
      <c r="R7811" s="266">
        <f t="shared" si="1708"/>
        <v>847813.18459600559</v>
      </c>
    </row>
    <row r="7812" spans="1:18" x14ac:dyDescent="0.25">
      <c r="A7812" s="81">
        <v>7781</v>
      </c>
      <c r="B7812" s="93">
        <f t="shared" si="1697"/>
        <v>8.6081114972124438E-65</v>
      </c>
      <c r="C7812" s="178">
        <f t="shared" si="1698"/>
        <v>8.5886930801915626E-65</v>
      </c>
      <c r="D7812" s="165">
        <f t="shared" si="1699"/>
        <v>2.2558277767625785E-3</v>
      </c>
      <c r="E7812" s="166">
        <f t="shared" si="1709"/>
        <v>24.291375447755232</v>
      </c>
      <c r="F7812" s="167">
        <f t="shared" si="1710"/>
        <v>17.554851758765224</v>
      </c>
      <c r="G7812" s="167">
        <f t="shared" si="1700"/>
        <v>610066.61543880403</v>
      </c>
      <c r="H7812" s="167">
        <f t="shared" si="1701"/>
        <v>271299.98899881309</v>
      </c>
      <c r="I7812" s="168">
        <f t="shared" si="1702"/>
        <v>881366.60443761712</v>
      </c>
      <c r="J7812" s="168">
        <f t="shared" si="1704"/>
        <v>793505.00114545366</v>
      </c>
      <c r="K7812" s="94"/>
      <c r="L7812" s="265">
        <f t="shared" si="1703"/>
        <v>335864.01205549552</v>
      </c>
      <c r="M7812" s="265">
        <f>$G7812*NonHospFrac+theModel!$H7812*NonHospFrac</f>
        <v>545502.5923821216</v>
      </c>
      <c r="N7812" s="266">
        <f t="shared" si="1705"/>
        <v>881366.60443761712</v>
      </c>
      <c r="O7812" s="158"/>
      <c r="P7812" s="265">
        <f t="shared" si="1706"/>
        <v>302382.42739055061</v>
      </c>
      <c r="Q7812" s="265">
        <f t="shared" si="1707"/>
        <v>545501.03213150252</v>
      </c>
      <c r="R7812" s="266">
        <f t="shared" si="1708"/>
        <v>847883.45952205313</v>
      </c>
    </row>
    <row r="7813" spans="1:18" x14ac:dyDescent="0.25">
      <c r="A7813" s="81">
        <v>7782</v>
      </c>
      <c r="B7813" s="93">
        <f t="shared" si="1697"/>
        <v>8.4473080210456691E-65</v>
      </c>
      <c r="C7813" s="178">
        <f t="shared" si="1698"/>
        <v>8.428252348972925E-65</v>
      </c>
      <c r="D7813" s="165">
        <f t="shared" si="1699"/>
        <v>2.2558277767625785E-3</v>
      </c>
      <c r="E7813" s="166">
        <f t="shared" si="1709"/>
        <v>24.291375447755232</v>
      </c>
      <c r="F7813" s="167">
        <f t="shared" si="1710"/>
        <v>17.557107586541985</v>
      </c>
      <c r="G7813" s="167">
        <f t="shared" si="1700"/>
        <v>610145.01001801738</v>
      </c>
      <c r="H7813" s="167">
        <f t="shared" si="1701"/>
        <v>271299.98899881309</v>
      </c>
      <c r="I7813" s="168">
        <f t="shared" si="1702"/>
        <v>881444.99901683046</v>
      </c>
      <c r="J7813" s="168">
        <f t="shared" si="1704"/>
        <v>793562.08599086455</v>
      </c>
      <c r="K7813" s="94"/>
      <c r="L7813" s="265">
        <f t="shared" si="1703"/>
        <v>335893.88602367789</v>
      </c>
      <c r="M7813" s="265">
        <f>$G7813*NonHospFrac+theModel!$H7813*NonHospFrac</f>
        <v>545551.11299315258</v>
      </c>
      <c r="N7813" s="266">
        <f t="shared" si="1705"/>
        <v>881444.99901683046</v>
      </c>
      <c r="O7813" s="158"/>
      <c r="P7813" s="265">
        <f t="shared" si="1706"/>
        <v>302404.18081881839</v>
      </c>
      <c r="Q7813" s="265">
        <f t="shared" si="1707"/>
        <v>545549.5527425335</v>
      </c>
      <c r="R7813" s="266">
        <f t="shared" si="1708"/>
        <v>847953.7335613519</v>
      </c>
    </row>
    <row r="7814" spans="1:18" x14ac:dyDescent="0.25">
      <c r="A7814" s="81">
        <v>7783</v>
      </c>
      <c r="B7814" s="93">
        <f t="shared" si="1697"/>
        <v>8.2895084276652325E-65</v>
      </c>
      <c r="C7814" s="178">
        <f t="shared" si="1698"/>
        <v>8.2708087242983978E-65</v>
      </c>
      <c r="D7814" s="165">
        <f t="shared" si="1699"/>
        <v>2.2558277767625785E-3</v>
      </c>
      <c r="E7814" s="166">
        <f t="shared" si="1709"/>
        <v>24.291375447755232</v>
      </c>
      <c r="F7814" s="167">
        <f t="shared" si="1710"/>
        <v>17.559363414318746</v>
      </c>
      <c r="G7814" s="167">
        <f t="shared" si="1700"/>
        <v>610223.40459723072</v>
      </c>
      <c r="H7814" s="167">
        <f t="shared" si="1701"/>
        <v>271299.98899881309</v>
      </c>
      <c r="I7814" s="168">
        <f t="shared" si="1702"/>
        <v>881523.39359604381</v>
      </c>
      <c r="J7814" s="168">
        <f t="shared" si="1704"/>
        <v>793619.16850938473</v>
      </c>
      <c r="K7814" s="94"/>
      <c r="L7814" s="265">
        <f t="shared" si="1703"/>
        <v>335923.75999186031</v>
      </c>
      <c r="M7814" s="265">
        <f>$G7814*NonHospFrac+theModel!$H7814*NonHospFrac</f>
        <v>545599.63360418344</v>
      </c>
      <c r="N7814" s="266">
        <f t="shared" si="1705"/>
        <v>881523.39359604381</v>
      </c>
      <c r="O7814" s="158"/>
      <c r="P7814" s="265">
        <f t="shared" si="1706"/>
        <v>302425.93336037366</v>
      </c>
      <c r="Q7814" s="265">
        <f t="shared" si="1707"/>
        <v>545598.07335356437</v>
      </c>
      <c r="R7814" s="266">
        <f t="shared" si="1708"/>
        <v>848024.00671393797</v>
      </c>
    </row>
    <row r="7815" spans="1:18" x14ac:dyDescent="0.25">
      <c r="A7815" s="81">
        <v>7784</v>
      </c>
      <c r="B7815" s="93">
        <f t="shared" si="1697"/>
        <v>8.1346566031604049E-65</v>
      </c>
      <c r="C7815" s="178">
        <f t="shared" si="1698"/>
        <v>8.1163062188405701E-65</v>
      </c>
      <c r="D7815" s="165">
        <f t="shared" si="1699"/>
        <v>2.2558277767625785E-3</v>
      </c>
      <c r="E7815" s="166">
        <f t="shared" si="1709"/>
        <v>24.291375447755232</v>
      </c>
      <c r="F7815" s="167">
        <f t="shared" si="1710"/>
        <v>17.561619242095507</v>
      </c>
      <c r="G7815" s="167">
        <f t="shared" si="1700"/>
        <v>610301.79917644418</v>
      </c>
      <c r="H7815" s="167">
        <f t="shared" si="1701"/>
        <v>271299.98899881309</v>
      </c>
      <c r="I7815" s="168">
        <f t="shared" si="1702"/>
        <v>881601.78817525727</v>
      </c>
      <c r="J7815" s="168">
        <f t="shared" si="1704"/>
        <v>793676.2487011092</v>
      </c>
      <c r="K7815" s="94"/>
      <c r="L7815" s="265">
        <f t="shared" si="1703"/>
        <v>335953.63396004273</v>
      </c>
      <c r="M7815" s="265">
        <f>$G7815*NonHospFrac+theModel!$H7815*NonHospFrac</f>
        <v>545648.15421521454</v>
      </c>
      <c r="N7815" s="266">
        <f t="shared" si="1705"/>
        <v>881601.78817525727</v>
      </c>
      <c r="O7815" s="158"/>
      <c r="P7815" s="265">
        <f t="shared" si="1706"/>
        <v>302447.6850152525</v>
      </c>
      <c r="Q7815" s="265">
        <f t="shared" si="1707"/>
        <v>545646.59396459546</v>
      </c>
      <c r="R7815" s="266">
        <f t="shared" si="1708"/>
        <v>848094.27897984791</v>
      </c>
    </row>
    <row r="7816" spans="1:18" x14ac:dyDescent="0.25">
      <c r="A7816" s="81">
        <v>7785</v>
      </c>
      <c r="B7816" s="93">
        <f t="shared" si="1697"/>
        <v>7.9826974818554864E-65</v>
      </c>
      <c r="C7816" s="178">
        <f t="shared" si="1698"/>
        <v>7.9646898911424248E-65</v>
      </c>
      <c r="D7816" s="165">
        <f t="shared" si="1699"/>
        <v>2.2558277767625785E-3</v>
      </c>
      <c r="E7816" s="166">
        <f t="shared" si="1709"/>
        <v>24.291375447755232</v>
      </c>
      <c r="F7816" s="167">
        <f t="shared" si="1710"/>
        <v>17.563875069872267</v>
      </c>
      <c r="G7816" s="167">
        <f t="shared" si="1700"/>
        <v>610380.19375565753</v>
      </c>
      <c r="H7816" s="167">
        <f t="shared" si="1701"/>
        <v>271299.98899881309</v>
      </c>
      <c r="I7816" s="168">
        <f t="shared" si="1702"/>
        <v>881680.18275447062</v>
      </c>
      <c r="J7816" s="168">
        <f t="shared" si="1704"/>
        <v>793733.3265661326</v>
      </c>
      <c r="K7816" s="94"/>
      <c r="L7816" s="265">
        <f t="shared" si="1703"/>
        <v>335983.5079282251</v>
      </c>
      <c r="M7816" s="265">
        <f>$G7816*NonHospFrac+theModel!$H7816*NonHospFrac</f>
        <v>545696.67482624541</v>
      </c>
      <c r="N7816" s="266">
        <f t="shared" si="1705"/>
        <v>881680.1827544705</v>
      </c>
      <c r="O7816" s="158"/>
      <c r="P7816" s="265">
        <f t="shared" si="1706"/>
        <v>302469.435783491</v>
      </c>
      <c r="Q7816" s="265">
        <f t="shared" si="1707"/>
        <v>545695.11457562633</v>
      </c>
      <c r="R7816" s="266">
        <f t="shared" si="1708"/>
        <v>848164.55035911733</v>
      </c>
    </row>
    <row r="7817" spans="1:18" x14ac:dyDescent="0.25">
      <c r="A7817" s="81">
        <v>7786</v>
      </c>
      <c r="B7817" s="93">
        <f t="shared" si="1697"/>
        <v>7.8335770267261704E-65</v>
      </c>
      <c r="C7817" s="178">
        <f t="shared" si="1698"/>
        <v>7.8159058260778724E-65</v>
      </c>
      <c r="D7817" s="165">
        <f t="shared" si="1699"/>
        <v>2.2558277767625785E-3</v>
      </c>
      <c r="E7817" s="166">
        <f t="shared" si="1709"/>
        <v>24.291375447755232</v>
      </c>
      <c r="F7817" s="167">
        <f t="shared" si="1710"/>
        <v>17.566130897649028</v>
      </c>
      <c r="G7817" s="167">
        <f t="shared" si="1700"/>
        <v>610458.58833487087</v>
      </c>
      <c r="H7817" s="167">
        <f t="shared" si="1701"/>
        <v>271299.98899881309</v>
      </c>
      <c r="I7817" s="168">
        <f t="shared" si="1702"/>
        <v>881758.57733368396</v>
      </c>
      <c r="J7817" s="168">
        <f t="shared" si="1704"/>
        <v>793790.40210454981</v>
      </c>
      <c r="K7817" s="94"/>
      <c r="L7817" s="265">
        <f t="shared" si="1703"/>
        <v>336013.38189640758</v>
      </c>
      <c r="M7817" s="265">
        <f>$G7817*NonHospFrac+theModel!$H7817*NonHospFrac</f>
        <v>545745.19543727639</v>
      </c>
      <c r="N7817" s="266">
        <f t="shared" si="1705"/>
        <v>881758.57733368396</v>
      </c>
      <c r="O7817" s="158"/>
      <c r="P7817" s="265">
        <f t="shared" si="1706"/>
        <v>302491.18566512549</v>
      </c>
      <c r="Q7817" s="265">
        <f t="shared" si="1707"/>
        <v>545743.63518665731</v>
      </c>
      <c r="R7817" s="266">
        <f t="shared" si="1708"/>
        <v>848234.8208517828</v>
      </c>
    </row>
    <row r="7818" spans="1:18" x14ac:dyDescent="0.25">
      <c r="A7818" s="81">
        <v>7787</v>
      </c>
      <c r="B7818" s="93">
        <f t="shared" si="1697"/>
        <v>7.6872422101841614E-65</v>
      </c>
      <c r="C7818" s="178">
        <f t="shared" si="1698"/>
        <v>7.6699011156797264E-65</v>
      </c>
      <c r="D7818" s="165">
        <f t="shared" si="1699"/>
        <v>2.2558277767625785E-3</v>
      </c>
      <c r="E7818" s="166">
        <f t="shared" si="1709"/>
        <v>24.291375447755232</v>
      </c>
      <c r="F7818" s="167">
        <f t="shared" si="1710"/>
        <v>17.568386725425789</v>
      </c>
      <c r="G7818" s="167">
        <f t="shared" si="1700"/>
        <v>610536.98291408422</v>
      </c>
      <c r="H7818" s="167">
        <f t="shared" si="1701"/>
        <v>271299.98899881309</v>
      </c>
      <c r="I7818" s="168">
        <f t="shared" si="1702"/>
        <v>881836.97191289731</v>
      </c>
      <c r="J7818" s="168">
        <f t="shared" si="1704"/>
        <v>793847.47531645582</v>
      </c>
      <c r="K7818" s="94"/>
      <c r="L7818" s="265">
        <f t="shared" si="1703"/>
        <v>336043.25586458994</v>
      </c>
      <c r="M7818" s="265">
        <f>$G7818*NonHospFrac+theModel!$H7818*NonHospFrac</f>
        <v>545793.71604830737</v>
      </c>
      <c r="N7818" s="266">
        <f t="shared" si="1705"/>
        <v>881836.97191289731</v>
      </c>
      <c r="O7818" s="158"/>
      <c r="P7818" s="265">
        <f t="shared" si="1706"/>
        <v>302512.93466019188</v>
      </c>
      <c r="Q7818" s="265">
        <f t="shared" si="1707"/>
        <v>545792.15579768829</v>
      </c>
      <c r="R7818" s="266">
        <f t="shared" si="1708"/>
        <v>848305.09045788017</v>
      </c>
    </row>
    <row r="7819" spans="1:18" x14ac:dyDescent="0.25">
      <c r="A7819" s="81">
        <v>7788</v>
      </c>
      <c r="B7819" s="93">
        <f t="shared" si="1697"/>
        <v>7.5436409952213083E-65</v>
      </c>
      <c r="C7819" s="178">
        <f t="shared" si="1698"/>
        <v>7.5266238403263629E-65</v>
      </c>
      <c r="D7819" s="165">
        <f t="shared" si="1699"/>
        <v>2.2558277767625785E-3</v>
      </c>
      <c r="E7819" s="166">
        <f t="shared" si="1709"/>
        <v>24.291375447755232</v>
      </c>
      <c r="F7819" s="167">
        <f t="shared" si="1710"/>
        <v>17.57064255320255</v>
      </c>
      <c r="G7819" s="167">
        <f t="shared" si="1700"/>
        <v>610615.37749329756</v>
      </c>
      <c r="H7819" s="167">
        <f t="shared" si="1701"/>
        <v>271299.98899881309</v>
      </c>
      <c r="I7819" s="168">
        <f t="shared" si="1702"/>
        <v>881915.36649211065</v>
      </c>
      <c r="J7819" s="168">
        <f t="shared" si="1704"/>
        <v>793904.54620194528</v>
      </c>
      <c r="K7819" s="94"/>
      <c r="L7819" s="265">
        <f t="shared" si="1703"/>
        <v>336073.12983277231</v>
      </c>
      <c r="M7819" s="265">
        <f>$G7819*NonHospFrac+theModel!$H7819*NonHospFrac</f>
        <v>545842.23665933835</v>
      </c>
      <c r="N7819" s="266">
        <f t="shared" si="1705"/>
        <v>881915.36649211065</v>
      </c>
      <c r="O7819" s="158"/>
      <c r="P7819" s="265">
        <f t="shared" si="1706"/>
        <v>302534.68276872643</v>
      </c>
      <c r="Q7819" s="265">
        <f t="shared" si="1707"/>
        <v>545840.67640871927</v>
      </c>
      <c r="R7819" s="266">
        <f t="shared" si="1708"/>
        <v>848375.35917744576</v>
      </c>
    </row>
    <row r="7820" spans="1:18" x14ac:dyDescent="0.25">
      <c r="A7820" s="81">
        <v>7789</v>
      </c>
      <c r="B7820" s="93">
        <f t="shared" si="1697"/>
        <v>7.4027223169050968E-65</v>
      </c>
      <c r="C7820" s="178">
        <f t="shared" si="1698"/>
        <v>7.3860230502789624E-65</v>
      </c>
      <c r="D7820" s="165">
        <f t="shared" si="1699"/>
        <v>2.2558277767625785E-3</v>
      </c>
      <c r="E7820" s="166">
        <f t="shared" si="1709"/>
        <v>24.291375447755232</v>
      </c>
      <c r="F7820" s="167">
        <f t="shared" si="1710"/>
        <v>17.572898380979311</v>
      </c>
      <c r="G7820" s="167">
        <f t="shared" si="1700"/>
        <v>610693.77207251091</v>
      </c>
      <c r="H7820" s="167">
        <f t="shared" si="1701"/>
        <v>271299.98899881309</v>
      </c>
      <c r="I7820" s="168">
        <f t="shared" si="1702"/>
        <v>881993.761071324</v>
      </c>
      <c r="J7820" s="168">
        <f t="shared" si="1704"/>
        <v>793961.61476111307</v>
      </c>
      <c r="K7820" s="94"/>
      <c r="L7820" s="265">
        <f t="shared" si="1703"/>
        <v>336103.00380095473</v>
      </c>
      <c r="M7820" s="265">
        <f>$G7820*NonHospFrac+theModel!$H7820*NonHospFrac</f>
        <v>545890.75727036921</v>
      </c>
      <c r="N7820" s="266">
        <f t="shared" si="1705"/>
        <v>881993.76107132388</v>
      </c>
      <c r="O7820" s="158"/>
      <c r="P7820" s="265">
        <f t="shared" si="1706"/>
        <v>302556.42999076529</v>
      </c>
      <c r="Q7820" s="265">
        <f t="shared" si="1707"/>
        <v>545889.19701975014</v>
      </c>
      <c r="R7820" s="266">
        <f t="shared" si="1708"/>
        <v>848445.62701051543</v>
      </c>
    </row>
    <row r="7821" spans="1:18" x14ac:dyDescent="0.25">
      <c r="A7821" s="81">
        <v>7790</v>
      </c>
      <c r="B7821" s="93">
        <f t="shared" si="1697"/>
        <v>7.2644360642189664E-65</v>
      </c>
      <c r="C7821" s="178">
        <f t="shared" si="1698"/>
        <v>7.2480487475627852E-65</v>
      </c>
      <c r="D7821" s="165">
        <f t="shared" si="1699"/>
        <v>2.2558277767625785E-3</v>
      </c>
      <c r="E7821" s="166">
        <f t="shared" si="1709"/>
        <v>24.291375447755232</v>
      </c>
      <c r="F7821" s="167">
        <f t="shared" si="1710"/>
        <v>17.575154208756071</v>
      </c>
      <c r="G7821" s="167">
        <f t="shared" si="1700"/>
        <v>610772.16665172426</v>
      </c>
      <c r="H7821" s="167">
        <f t="shared" si="1701"/>
        <v>271299.98899881309</v>
      </c>
      <c r="I7821" s="168">
        <f t="shared" si="1702"/>
        <v>882072.15565053734</v>
      </c>
      <c r="J7821" s="168">
        <f t="shared" si="1704"/>
        <v>794018.68099405407</v>
      </c>
      <c r="K7821" s="94"/>
      <c r="L7821" s="265">
        <f t="shared" si="1703"/>
        <v>336132.87776913715</v>
      </c>
      <c r="M7821" s="265">
        <f>$G7821*NonHospFrac+theModel!$H7821*NonHospFrac</f>
        <v>545939.27788140019</v>
      </c>
      <c r="N7821" s="266">
        <f t="shared" si="1705"/>
        <v>882072.15565053734</v>
      </c>
      <c r="O7821" s="158"/>
      <c r="P7821" s="265">
        <f t="shared" si="1706"/>
        <v>302578.1763263446</v>
      </c>
      <c r="Q7821" s="265">
        <f t="shared" si="1707"/>
        <v>545937.71763078112</v>
      </c>
      <c r="R7821" s="266">
        <f t="shared" si="1708"/>
        <v>848515.89395712572</v>
      </c>
    </row>
    <row r="7822" spans="1:18" x14ac:dyDescent="0.25">
      <c r="A7822" s="81">
        <v>7791</v>
      </c>
      <c r="B7822" s="93">
        <f t="shared" si="1697"/>
        <v>7.1287330622427525E-65</v>
      </c>
      <c r="C7822" s="178">
        <f t="shared" si="1698"/>
        <v>7.1126518681878197E-65</v>
      </c>
      <c r="D7822" s="165">
        <f t="shared" si="1699"/>
        <v>2.2558277767625785E-3</v>
      </c>
      <c r="E7822" s="166">
        <f t="shared" si="1709"/>
        <v>24.291375447755232</v>
      </c>
      <c r="F7822" s="167">
        <f t="shared" si="1710"/>
        <v>17.577410036532832</v>
      </c>
      <c r="G7822" s="167">
        <f t="shared" si="1700"/>
        <v>610850.56123093772</v>
      </c>
      <c r="H7822" s="167">
        <f t="shared" si="1701"/>
        <v>271299.98899881309</v>
      </c>
      <c r="I7822" s="168">
        <f t="shared" si="1702"/>
        <v>882150.55022975081</v>
      </c>
      <c r="J7822" s="168">
        <f t="shared" si="1704"/>
        <v>794075.74490086315</v>
      </c>
      <c r="K7822" s="94"/>
      <c r="L7822" s="265">
        <f t="shared" si="1703"/>
        <v>336162.75173731957</v>
      </c>
      <c r="M7822" s="265">
        <f>$G7822*NonHospFrac+theModel!$H7822*NonHospFrac</f>
        <v>545987.79849243117</v>
      </c>
      <c r="N7822" s="266">
        <f t="shared" si="1705"/>
        <v>882150.55022975081</v>
      </c>
      <c r="O7822" s="158"/>
      <c r="P7822" s="265">
        <f t="shared" si="1706"/>
        <v>302599.92177550046</v>
      </c>
      <c r="Q7822" s="265">
        <f t="shared" si="1707"/>
        <v>545986.2382418121</v>
      </c>
      <c r="R7822" s="266">
        <f t="shared" si="1708"/>
        <v>848586.1600173125</v>
      </c>
    </row>
    <row r="7823" spans="1:18" x14ac:dyDescent="0.25">
      <c r="A7823" s="81">
        <v>7792</v>
      </c>
      <c r="B7823" s="93">
        <f t="shared" si="1697"/>
        <v>6.995565054666808E-65</v>
      </c>
      <c r="C7823" s="178">
        <f t="shared" si="1698"/>
        <v>6.9797842647023413E-65</v>
      </c>
      <c r="D7823" s="165">
        <f t="shared" si="1699"/>
        <v>2.2558277767625785E-3</v>
      </c>
      <c r="E7823" s="166">
        <f t="shared" si="1709"/>
        <v>24.291375447755232</v>
      </c>
      <c r="F7823" s="167">
        <f t="shared" si="1710"/>
        <v>17.579665864309593</v>
      </c>
      <c r="G7823" s="167">
        <f t="shared" si="1700"/>
        <v>610928.95581015106</v>
      </c>
      <c r="H7823" s="167">
        <f t="shared" si="1701"/>
        <v>271299.98899881309</v>
      </c>
      <c r="I7823" s="168">
        <f t="shared" si="1702"/>
        <v>882228.94480896415</v>
      </c>
      <c r="J7823" s="168">
        <f t="shared" si="1704"/>
        <v>794132.80648163497</v>
      </c>
      <c r="K7823" s="94"/>
      <c r="L7823" s="265">
        <f t="shared" si="1703"/>
        <v>336192.625705502</v>
      </c>
      <c r="M7823" s="265">
        <f>$G7823*NonHospFrac+theModel!$H7823*NonHospFrac</f>
        <v>546036.31910346216</v>
      </c>
      <c r="N7823" s="266">
        <f t="shared" si="1705"/>
        <v>882228.94480896415</v>
      </c>
      <c r="O7823" s="158"/>
      <c r="P7823" s="265">
        <f t="shared" si="1706"/>
        <v>302621.66633826902</v>
      </c>
      <c r="Q7823" s="265">
        <f t="shared" si="1707"/>
        <v>546034.75885284308</v>
      </c>
      <c r="R7823" s="266">
        <f t="shared" si="1708"/>
        <v>848656.4251911121</v>
      </c>
    </row>
    <row r="7824" spans="1:18" x14ac:dyDescent="0.25">
      <c r="A7824" s="81">
        <v>7793</v>
      </c>
      <c r="B7824" s="93">
        <f t="shared" si="1697"/>
        <v>6.8648846866319027E-65</v>
      </c>
      <c r="C7824" s="178">
        <f t="shared" si="1698"/>
        <v>6.8493986890715265E-65</v>
      </c>
      <c r="D7824" s="165">
        <f t="shared" si="1699"/>
        <v>2.2558277767625785E-3</v>
      </c>
      <c r="E7824" s="166">
        <f t="shared" si="1709"/>
        <v>24.291375447755232</v>
      </c>
      <c r="F7824" s="167">
        <f t="shared" si="1710"/>
        <v>17.581921692086354</v>
      </c>
      <c r="G7824" s="167">
        <f t="shared" si="1700"/>
        <v>611007.35038936441</v>
      </c>
      <c r="H7824" s="167">
        <f t="shared" si="1701"/>
        <v>271299.98899881309</v>
      </c>
      <c r="I7824" s="168">
        <f t="shared" si="1702"/>
        <v>882307.3393881775</v>
      </c>
      <c r="J7824" s="168">
        <f t="shared" si="1704"/>
        <v>794189.86573646439</v>
      </c>
      <c r="K7824" s="94"/>
      <c r="L7824" s="265">
        <f t="shared" si="1703"/>
        <v>336222.49967368436</v>
      </c>
      <c r="M7824" s="265">
        <f>$G7824*NonHospFrac+theModel!$H7824*NonHospFrac</f>
        <v>546084.83971449314</v>
      </c>
      <c r="N7824" s="266">
        <f t="shared" si="1705"/>
        <v>882307.3393881775</v>
      </c>
      <c r="O7824" s="158"/>
      <c r="P7824" s="265">
        <f t="shared" si="1706"/>
        <v>302643.41001468629</v>
      </c>
      <c r="Q7824" s="265">
        <f t="shared" si="1707"/>
        <v>546083.27946387406</v>
      </c>
      <c r="R7824" s="266">
        <f t="shared" si="1708"/>
        <v>848726.68947856035</v>
      </c>
    </row>
    <row r="7825" spans="1:18" x14ac:dyDescent="0.25">
      <c r="A7825" s="81">
        <v>7794</v>
      </c>
      <c r="B7825" s="93">
        <f t="shared" si="1697"/>
        <v>6.7366454878889161E-65</v>
      </c>
      <c r="C7825" s="178">
        <f t="shared" si="1698"/>
        <v>6.7214487758751339E-65</v>
      </c>
      <c r="D7825" s="165">
        <f t="shared" si="1699"/>
        <v>2.2558277767625785E-3</v>
      </c>
      <c r="E7825" s="166">
        <f t="shared" si="1709"/>
        <v>24.291375447755232</v>
      </c>
      <c r="F7825" s="167">
        <f t="shared" si="1710"/>
        <v>17.584177519863115</v>
      </c>
      <c r="G7825" s="167">
        <f t="shared" si="1700"/>
        <v>611085.74496857775</v>
      </c>
      <c r="H7825" s="167">
        <f t="shared" si="1701"/>
        <v>271299.98899881309</v>
      </c>
      <c r="I7825" s="168">
        <f t="shared" si="1702"/>
        <v>882385.73396739084</v>
      </c>
      <c r="J7825" s="168">
        <f t="shared" si="1704"/>
        <v>794246.9226654463</v>
      </c>
      <c r="K7825" s="94"/>
      <c r="L7825" s="265">
        <f t="shared" si="1703"/>
        <v>336252.37364186672</v>
      </c>
      <c r="M7825" s="265">
        <f>$G7825*NonHospFrac+theModel!$H7825*NonHospFrac</f>
        <v>546133.360325524</v>
      </c>
      <c r="N7825" s="266">
        <f t="shared" si="1705"/>
        <v>882385.73396739073</v>
      </c>
      <c r="O7825" s="158"/>
      <c r="P7825" s="265">
        <f t="shared" si="1706"/>
        <v>302665.15280478855</v>
      </c>
      <c r="Q7825" s="265">
        <f t="shared" si="1707"/>
        <v>546131.80007490492</v>
      </c>
      <c r="R7825" s="266">
        <f t="shared" si="1708"/>
        <v>848796.95287969348</v>
      </c>
    </row>
    <row r="7826" spans="1:18" x14ac:dyDescent="0.25">
      <c r="A7826" s="81">
        <v>7795</v>
      </c>
      <c r="B7826" s="93">
        <f t="shared" si="1697"/>
        <v>6.6108018562739508E-65</v>
      </c>
      <c r="C7826" s="178">
        <f t="shared" si="1698"/>
        <v>6.5958890258198942E-65</v>
      </c>
      <c r="D7826" s="165">
        <f t="shared" si="1699"/>
        <v>2.2558277767625785E-3</v>
      </c>
      <c r="E7826" s="166">
        <f t="shared" si="1709"/>
        <v>24.291375447755232</v>
      </c>
      <c r="F7826" s="167">
        <f t="shared" si="1710"/>
        <v>17.586433347639876</v>
      </c>
      <c r="G7826" s="167">
        <f t="shared" si="1700"/>
        <v>611164.1395477911</v>
      </c>
      <c r="H7826" s="167">
        <f t="shared" si="1701"/>
        <v>271299.98899881309</v>
      </c>
      <c r="I7826" s="168">
        <f t="shared" si="1702"/>
        <v>882464.12854660419</v>
      </c>
      <c r="J7826" s="168">
        <f t="shared" si="1704"/>
        <v>794303.97726867546</v>
      </c>
      <c r="K7826" s="94"/>
      <c r="L7826" s="265">
        <f t="shared" si="1703"/>
        <v>336282.24761004915</v>
      </c>
      <c r="M7826" s="265">
        <f>$G7826*NonHospFrac+theModel!$H7826*NonHospFrac</f>
        <v>546181.88093655498</v>
      </c>
      <c r="N7826" s="266">
        <f t="shared" si="1705"/>
        <v>882464.12854660419</v>
      </c>
      <c r="O7826" s="158"/>
      <c r="P7826" s="265">
        <f t="shared" si="1706"/>
        <v>302686.89470861189</v>
      </c>
      <c r="Q7826" s="265">
        <f t="shared" si="1707"/>
        <v>546180.32068593591</v>
      </c>
      <c r="R7826" s="266">
        <f t="shared" si="1708"/>
        <v>848867.21539454779</v>
      </c>
    </row>
    <row r="7827" spans="1:18" x14ac:dyDescent="0.25">
      <c r="A7827" s="81">
        <v>7796</v>
      </c>
      <c r="B7827" s="93">
        <f t="shared" si="1697"/>
        <v>6.4873090414928643E-65</v>
      </c>
      <c r="C7827" s="178">
        <f t="shared" si="1698"/>
        <v>6.472674789560622E-65</v>
      </c>
      <c r="D7827" s="165">
        <f t="shared" si="1699"/>
        <v>2.2558277767625785E-3</v>
      </c>
      <c r="E7827" s="166">
        <f t="shared" si="1709"/>
        <v>24.291375447755232</v>
      </c>
      <c r="F7827" s="167">
        <f t="shared" si="1710"/>
        <v>17.588689175416636</v>
      </c>
      <c r="G7827" s="167">
        <f t="shared" si="1700"/>
        <v>611242.53412700444</v>
      </c>
      <c r="H7827" s="167">
        <f t="shared" si="1701"/>
        <v>271299.98899881309</v>
      </c>
      <c r="I7827" s="168">
        <f t="shared" si="1702"/>
        <v>882542.52312581753</v>
      </c>
      <c r="J7827" s="168">
        <f t="shared" si="1704"/>
        <v>794361.02954624663</v>
      </c>
      <c r="K7827" s="94"/>
      <c r="L7827" s="265">
        <f t="shared" si="1703"/>
        <v>336312.12157823157</v>
      </c>
      <c r="M7827" s="265">
        <f>$G7827*NonHospFrac+theModel!$H7827*NonHospFrac</f>
        <v>546230.40154758596</v>
      </c>
      <c r="N7827" s="266">
        <f t="shared" si="1705"/>
        <v>882542.52312581753</v>
      </c>
      <c r="O7827" s="158"/>
      <c r="P7827" s="265">
        <f t="shared" si="1706"/>
        <v>302708.63572619244</v>
      </c>
      <c r="Q7827" s="265">
        <f t="shared" si="1707"/>
        <v>546228.84129696689</v>
      </c>
      <c r="R7827" s="266">
        <f t="shared" si="1708"/>
        <v>848937.47702315939</v>
      </c>
    </row>
    <row r="7828" spans="1:18" x14ac:dyDescent="0.25">
      <c r="A7828" s="81">
        <v>7797</v>
      </c>
      <c r="B7828" s="93">
        <f t="shared" si="1697"/>
        <v>6.3661231292081025E-65</v>
      </c>
      <c r="C7828" s="178">
        <f t="shared" si="1698"/>
        <v>6.3517622518229443E-65</v>
      </c>
      <c r="D7828" s="165">
        <f t="shared" si="1699"/>
        <v>2.2558277767625785E-3</v>
      </c>
      <c r="E7828" s="166">
        <f t="shared" si="1709"/>
        <v>24.291375447755232</v>
      </c>
      <c r="F7828" s="167">
        <f t="shared" si="1710"/>
        <v>17.590945003193397</v>
      </c>
      <c r="G7828" s="167">
        <f t="shared" si="1700"/>
        <v>611320.92870621779</v>
      </c>
      <c r="H7828" s="167">
        <f t="shared" si="1701"/>
        <v>271299.98899881309</v>
      </c>
      <c r="I7828" s="168">
        <f t="shared" si="1702"/>
        <v>882620.91770503088</v>
      </c>
      <c r="J7828" s="168">
        <f t="shared" si="1704"/>
        <v>794418.07949825469</v>
      </c>
      <c r="K7828" s="94"/>
      <c r="L7828" s="265">
        <f t="shared" si="1703"/>
        <v>336341.99554641393</v>
      </c>
      <c r="M7828" s="265">
        <f>$G7828*NonHospFrac+theModel!$H7828*NonHospFrac</f>
        <v>546278.92215861694</v>
      </c>
      <c r="N7828" s="266">
        <f t="shared" si="1705"/>
        <v>882620.91770503088</v>
      </c>
      <c r="O7828" s="158"/>
      <c r="P7828" s="265">
        <f t="shared" si="1706"/>
        <v>302730.37585756625</v>
      </c>
      <c r="Q7828" s="265">
        <f t="shared" si="1707"/>
        <v>546277.36190799787</v>
      </c>
      <c r="R7828" s="266">
        <f t="shared" si="1708"/>
        <v>849007.73776556412</v>
      </c>
    </row>
    <row r="7829" spans="1:18" x14ac:dyDescent="0.25">
      <c r="A7829" s="81">
        <v>7798</v>
      </c>
      <c r="B7829" s="93">
        <f t="shared" si="1697"/>
        <v>6.24720102542101E-65</v>
      </c>
      <c r="C7829" s="178">
        <f t="shared" si="1698"/>
        <v>6.2331084158208457E-65</v>
      </c>
      <c r="D7829" s="165">
        <f t="shared" si="1699"/>
        <v>2.2558277767625785E-3</v>
      </c>
      <c r="E7829" s="166">
        <f t="shared" si="1709"/>
        <v>24.291375447755232</v>
      </c>
      <c r="F7829" s="167">
        <f t="shared" si="1710"/>
        <v>17.593200830970158</v>
      </c>
      <c r="G7829" s="167">
        <f t="shared" si="1700"/>
        <v>611399.32328543114</v>
      </c>
      <c r="H7829" s="167">
        <f t="shared" si="1701"/>
        <v>271299.98899881309</v>
      </c>
      <c r="I7829" s="168">
        <f t="shared" si="1702"/>
        <v>882699.31228424422</v>
      </c>
      <c r="J7829" s="168">
        <f t="shared" si="1704"/>
        <v>794475.12712479441</v>
      </c>
      <c r="K7829" s="94"/>
      <c r="L7829" s="265">
        <f t="shared" si="1703"/>
        <v>336371.8695145963</v>
      </c>
      <c r="M7829" s="265">
        <f>$G7829*NonHospFrac+theModel!$H7829*NonHospFrac</f>
        <v>546327.44276964781</v>
      </c>
      <c r="N7829" s="266">
        <f t="shared" si="1705"/>
        <v>882699.31228424411</v>
      </c>
      <c r="O7829" s="158"/>
      <c r="P7829" s="265">
        <f t="shared" si="1706"/>
        <v>302752.11510276952</v>
      </c>
      <c r="Q7829" s="265">
        <f t="shared" si="1707"/>
        <v>546325.88251902873</v>
      </c>
      <c r="R7829" s="266">
        <f t="shared" si="1708"/>
        <v>849077.99762179819</v>
      </c>
    </row>
    <row r="7830" spans="1:18" x14ac:dyDescent="0.25">
      <c r="A7830" s="81">
        <v>7799</v>
      </c>
      <c r="B7830" s="93">
        <f t="shared" si="1697"/>
        <v>6.1305004411493444E-65</v>
      </c>
      <c r="C7830" s="178">
        <f t="shared" si="1698"/>
        <v>6.1166710879687442E-65</v>
      </c>
      <c r="D7830" s="165">
        <f t="shared" si="1699"/>
        <v>2.2558277767625785E-3</v>
      </c>
      <c r="E7830" s="166">
        <f t="shared" si="1709"/>
        <v>24.291375447755232</v>
      </c>
      <c r="F7830" s="167">
        <f t="shared" si="1710"/>
        <v>17.595456658746919</v>
      </c>
      <c r="G7830" s="167">
        <f t="shared" si="1700"/>
        <v>611477.7178646446</v>
      </c>
      <c r="H7830" s="167">
        <f t="shared" si="1701"/>
        <v>271299.98899881309</v>
      </c>
      <c r="I7830" s="168">
        <f t="shared" si="1702"/>
        <v>882777.70686345769</v>
      </c>
      <c r="J7830" s="168">
        <f t="shared" si="1704"/>
        <v>794532.17242596066</v>
      </c>
      <c r="K7830" s="94"/>
      <c r="L7830" s="265">
        <f t="shared" si="1703"/>
        <v>336401.74348277878</v>
      </c>
      <c r="M7830" s="265">
        <f>$G7830*NonHospFrac+theModel!$H7830*NonHospFrac</f>
        <v>546375.96338067891</v>
      </c>
      <c r="N7830" s="266">
        <f t="shared" si="1705"/>
        <v>882777.70686345769</v>
      </c>
      <c r="O7830" s="158"/>
      <c r="P7830" s="265">
        <f t="shared" si="1706"/>
        <v>302773.85346183844</v>
      </c>
      <c r="Q7830" s="265">
        <f t="shared" si="1707"/>
        <v>546374.40313005983</v>
      </c>
      <c r="R7830" s="266">
        <f t="shared" si="1708"/>
        <v>849148.25659189827</v>
      </c>
    </row>
    <row r="7831" spans="1:18" x14ac:dyDescent="0.25">
      <c r="A7831" s="81">
        <v>7800</v>
      </c>
      <c r="B7831" s="93">
        <f t="shared" si="1697"/>
        <v>6.0159798773881233E-65</v>
      </c>
      <c r="C7831" s="178">
        <f t="shared" si="1698"/>
        <v>6.0024088628762664E-65</v>
      </c>
      <c r="D7831" s="165">
        <f t="shared" si="1699"/>
        <v>2.2558277767625785E-3</v>
      </c>
      <c r="E7831" s="166">
        <f t="shared" si="1709"/>
        <v>24.291375447755232</v>
      </c>
      <c r="F7831" s="167">
        <f t="shared" si="1710"/>
        <v>17.59771248652368</v>
      </c>
      <c r="G7831" s="167">
        <f t="shared" si="1700"/>
        <v>611556.11244385794</v>
      </c>
      <c r="H7831" s="167">
        <f t="shared" si="1701"/>
        <v>271299.98899881309</v>
      </c>
      <c r="I7831" s="168">
        <f t="shared" si="1702"/>
        <v>882856.10144267103</v>
      </c>
      <c r="J7831" s="168">
        <f t="shared" si="1704"/>
        <v>794589.21540184808</v>
      </c>
      <c r="K7831" s="94"/>
      <c r="L7831" s="265">
        <f t="shared" si="1703"/>
        <v>336431.61745096114</v>
      </c>
      <c r="M7831" s="265">
        <f>$G7831*NonHospFrac+theModel!$H7831*NonHospFrac</f>
        <v>546424.48399170977</v>
      </c>
      <c r="N7831" s="266">
        <f t="shared" si="1705"/>
        <v>882856.10144267092</v>
      </c>
      <c r="O7831" s="158"/>
      <c r="P7831" s="265">
        <f t="shared" si="1706"/>
        <v>302795.59093480901</v>
      </c>
      <c r="Q7831" s="265">
        <f t="shared" si="1707"/>
        <v>546422.92374109069</v>
      </c>
      <c r="R7831" s="266">
        <f t="shared" si="1708"/>
        <v>849218.51467589964</v>
      </c>
    </row>
    <row r="7832" spans="1:18" x14ac:dyDescent="0.25">
      <c r="A7832" s="81">
        <v>7801</v>
      </c>
      <c r="B7832" s="93">
        <f t="shared" si="1697"/>
        <v>5.9035986103535134E-65</v>
      </c>
      <c r="C7832" s="178">
        <f t="shared" si="1698"/>
        <v>5.890281108625421E-65</v>
      </c>
      <c r="D7832" s="165">
        <f t="shared" si="1699"/>
        <v>2.2558277767625785E-3</v>
      </c>
      <c r="E7832" s="166">
        <f t="shared" si="1709"/>
        <v>24.291375447755232</v>
      </c>
      <c r="F7832" s="167">
        <f t="shared" si="1710"/>
        <v>17.59996831430044</v>
      </c>
      <c r="G7832" s="167">
        <f t="shared" si="1700"/>
        <v>611634.50702307129</v>
      </c>
      <c r="H7832" s="167">
        <f t="shared" si="1701"/>
        <v>271299.98899881309</v>
      </c>
      <c r="I7832" s="168">
        <f t="shared" si="1702"/>
        <v>882934.49602188438</v>
      </c>
      <c r="J7832" s="168">
        <f t="shared" si="1704"/>
        <v>794646.25605255144</v>
      </c>
      <c r="K7832" s="94"/>
      <c r="L7832" s="265">
        <f t="shared" si="1703"/>
        <v>336461.49141914357</v>
      </c>
      <c r="M7832" s="265">
        <f>$G7832*NonHospFrac+theModel!$H7832*NonHospFrac</f>
        <v>546473.00460274075</v>
      </c>
      <c r="N7832" s="266">
        <f t="shared" si="1705"/>
        <v>882934.49602188426</v>
      </c>
      <c r="O7832" s="158"/>
      <c r="P7832" s="265">
        <f t="shared" si="1706"/>
        <v>302817.32752171741</v>
      </c>
      <c r="Q7832" s="265">
        <f t="shared" si="1707"/>
        <v>546471.44435212167</v>
      </c>
      <c r="R7832" s="266">
        <f t="shared" si="1708"/>
        <v>849288.77187383908</v>
      </c>
    </row>
    <row r="7833" spans="1:18" x14ac:dyDescent="0.25">
      <c r="A7833" s="81">
        <v>7802</v>
      </c>
      <c r="B7833" s="93">
        <f t="shared" si="1697"/>
        <v>5.7933166769996533E-65</v>
      </c>
      <c r="C7833" s="178">
        <f t="shared" si="1698"/>
        <v>5.7802479523200954E-65</v>
      </c>
      <c r="D7833" s="165">
        <f t="shared" si="1699"/>
        <v>2.2558277767625785E-3</v>
      </c>
      <c r="E7833" s="166">
        <f t="shared" si="1709"/>
        <v>24.291375447755232</v>
      </c>
      <c r="F7833" s="167">
        <f t="shared" si="1710"/>
        <v>17.602224142077201</v>
      </c>
      <c r="G7833" s="167">
        <f t="shared" si="1700"/>
        <v>611712.90160228463</v>
      </c>
      <c r="H7833" s="167">
        <f t="shared" si="1701"/>
        <v>271299.98899881309</v>
      </c>
      <c r="I7833" s="168">
        <f t="shared" si="1702"/>
        <v>883012.89060109772</v>
      </c>
      <c r="J7833" s="168">
        <f t="shared" si="1704"/>
        <v>794703.29437816562</v>
      </c>
      <c r="K7833" s="94"/>
      <c r="L7833" s="265">
        <f t="shared" si="1703"/>
        <v>336491.36538732599</v>
      </c>
      <c r="M7833" s="265">
        <f>$G7833*NonHospFrac+theModel!$H7833*NonHospFrac</f>
        <v>546521.52521377173</v>
      </c>
      <c r="N7833" s="266">
        <f t="shared" si="1705"/>
        <v>883012.89060109772</v>
      </c>
      <c r="O7833" s="158"/>
      <c r="P7833" s="265">
        <f t="shared" si="1706"/>
        <v>302839.06322259974</v>
      </c>
      <c r="Q7833" s="265">
        <f t="shared" si="1707"/>
        <v>546519.96496315266</v>
      </c>
      <c r="R7833" s="266">
        <f t="shared" si="1708"/>
        <v>849359.02818575245</v>
      </c>
    </row>
    <row r="7834" spans="1:18" x14ac:dyDescent="0.25">
      <c r="A7834" s="81">
        <v>7803</v>
      </c>
      <c r="B7834" s="93">
        <f t="shared" si="1697"/>
        <v>5.6850948608094048E-65</v>
      </c>
      <c r="C7834" s="178">
        <f t="shared" si="1698"/>
        <v>5.6722702659088605E-65</v>
      </c>
      <c r="D7834" s="165">
        <f t="shared" si="1699"/>
        <v>2.2558277767625785E-3</v>
      </c>
      <c r="E7834" s="166">
        <f t="shared" si="1709"/>
        <v>24.291375447755232</v>
      </c>
      <c r="F7834" s="167">
        <f t="shared" si="1710"/>
        <v>17.604479969853962</v>
      </c>
      <c r="G7834" s="167">
        <f t="shared" si="1700"/>
        <v>611791.29618149798</v>
      </c>
      <c r="H7834" s="167">
        <f t="shared" si="1701"/>
        <v>271299.98899881309</v>
      </c>
      <c r="I7834" s="168">
        <f t="shared" si="1702"/>
        <v>883091.28518031107</v>
      </c>
      <c r="J7834" s="168">
        <f t="shared" si="1704"/>
        <v>794760.33037878538</v>
      </c>
      <c r="K7834" s="94"/>
      <c r="L7834" s="265">
        <f t="shared" si="1703"/>
        <v>336521.23935550835</v>
      </c>
      <c r="M7834" s="265">
        <f>$G7834*NonHospFrac+theModel!$H7834*NonHospFrac</f>
        <v>546570.04582480271</v>
      </c>
      <c r="N7834" s="266">
        <f t="shared" si="1705"/>
        <v>883091.28518031107</v>
      </c>
      <c r="O7834" s="158"/>
      <c r="P7834" s="265">
        <f t="shared" si="1706"/>
        <v>302860.79803749203</v>
      </c>
      <c r="Q7834" s="265">
        <f t="shared" si="1707"/>
        <v>546568.48557418364</v>
      </c>
      <c r="R7834" s="266">
        <f t="shared" si="1708"/>
        <v>849429.28361167572</v>
      </c>
    </row>
    <row r="7835" spans="1:18" x14ac:dyDescent="0.25">
      <c r="A7835" s="81">
        <v>7804</v>
      </c>
      <c r="B7835" s="93">
        <f t="shared" si="1697"/>
        <v>5.5788946778478554E-65</v>
      </c>
      <c r="C7835" s="178">
        <f t="shared" si="1698"/>
        <v>5.5663096522699334E-65</v>
      </c>
      <c r="D7835" s="165">
        <f t="shared" si="1699"/>
        <v>2.2558277767625785E-3</v>
      </c>
      <c r="E7835" s="166">
        <f t="shared" si="1709"/>
        <v>24.291375447755232</v>
      </c>
      <c r="F7835" s="167">
        <f t="shared" si="1710"/>
        <v>17.606735797630723</v>
      </c>
      <c r="G7835" s="167">
        <f t="shared" si="1700"/>
        <v>611869.69076071132</v>
      </c>
      <c r="H7835" s="167">
        <f t="shared" si="1701"/>
        <v>271299.98899881309</v>
      </c>
      <c r="I7835" s="168">
        <f t="shared" si="1702"/>
        <v>883169.67975952441</v>
      </c>
      <c r="J7835" s="168">
        <f t="shared" si="1704"/>
        <v>794817.36405450548</v>
      </c>
      <c r="K7835" s="94"/>
      <c r="L7835" s="265">
        <f t="shared" si="1703"/>
        <v>336551.11332369078</v>
      </c>
      <c r="M7835" s="265">
        <f>$G7835*NonHospFrac+theModel!$H7835*NonHospFrac</f>
        <v>546618.56643583358</v>
      </c>
      <c r="N7835" s="266">
        <f t="shared" si="1705"/>
        <v>883169.6797595243</v>
      </c>
      <c r="O7835" s="158"/>
      <c r="P7835" s="265">
        <f t="shared" si="1706"/>
        <v>302882.53196643054</v>
      </c>
      <c r="Q7835" s="265">
        <f t="shared" si="1707"/>
        <v>546617.0061852145</v>
      </c>
      <c r="R7835" s="266">
        <f t="shared" si="1708"/>
        <v>849499.5381516451</v>
      </c>
    </row>
    <row r="7836" spans="1:18" x14ac:dyDescent="0.25">
      <c r="A7836" s="81">
        <v>7805</v>
      </c>
      <c r="B7836" s="93">
        <f t="shared" si="1697"/>
        <v>5.474678363078302E-65</v>
      </c>
      <c r="C7836" s="178">
        <f t="shared" si="1698"/>
        <v>5.4623284315580288E-65</v>
      </c>
      <c r="D7836" s="165">
        <f t="shared" si="1699"/>
        <v>2.2558277767625785E-3</v>
      </c>
      <c r="E7836" s="166">
        <f t="shared" si="1709"/>
        <v>24.291375447755232</v>
      </c>
      <c r="F7836" s="167">
        <f t="shared" si="1710"/>
        <v>17.608991625407484</v>
      </c>
      <c r="G7836" s="167">
        <f t="shared" si="1700"/>
        <v>611948.08533992467</v>
      </c>
      <c r="H7836" s="167">
        <f t="shared" si="1701"/>
        <v>271299.98899881309</v>
      </c>
      <c r="I7836" s="168">
        <f t="shared" si="1702"/>
        <v>883248.07433873776</v>
      </c>
      <c r="J7836" s="168">
        <f t="shared" si="1704"/>
        <v>794874.39540542068</v>
      </c>
      <c r="K7836" s="94"/>
      <c r="L7836" s="265">
        <f t="shared" si="1703"/>
        <v>336580.9872918732</v>
      </c>
      <c r="M7836" s="265">
        <f>$G7836*NonHospFrac+theModel!$H7836*NonHospFrac</f>
        <v>546667.08704686456</v>
      </c>
      <c r="N7836" s="266">
        <f t="shared" si="1705"/>
        <v>883248.07433873776</v>
      </c>
      <c r="O7836" s="158"/>
      <c r="P7836" s="265">
        <f t="shared" si="1706"/>
        <v>302904.26500945131</v>
      </c>
      <c r="Q7836" s="265">
        <f t="shared" si="1707"/>
        <v>546665.52679624548</v>
      </c>
      <c r="R7836" s="266">
        <f t="shared" si="1708"/>
        <v>849569.79180569679</v>
      </c>
    </row>
    <row r="7837" spans="1:18" x14ac:dyDescent="0.25">
      <c r="A7837" s="81">
        <v>7806</v>
      </c>
      <c r="B7837" s="93">
        <f t="shared" si="1697"/>
        <v>5.3724088569313264E-65</v>
      </c>
      <c r="C7837" s="178">
        <f t="shared" si="1698"/>
        <v>5.3602896278037354E-65</v>
      </c>
      <c r="D7837" s="165">
        <f t="shared" si="1699"/>
        <v>2.2558277767625785E-3</v>
      </c>
      <c r="E7837" s="166">
        <f t="shared" si="1709"/>
        <v>24.291375447755232</v>
      </c>
      <c r="F7837" s="167">
        <f t="shared" si="1710"/>
        <v>17.611247453184244</v>
      </c>
      <c r="G7837" s="167">
        <f t="shared" si="1700"/>
        <v>612026.47991913802</v>
      </c>
      <c r="H7837" s="167">
        <f t="shared" si="1701"/>
        <v>271299.98899881309</v>
      </c>
      <c r="I7837" s="168">
        <f t="shared" si="1702"/>
        <v>883326.4689179511</v>
      </c>
      <c r="J7837" s="168">
        <f t="shared" si="1704"/>
        <v>794931.42443162575</v>
      </c>
      <c r="K7837" s="94"/>
      <c r="L7837" s="265">
        <f t="shared" si="1703"/>
        <v>336610.86126005556</v>
      </c>
      <c r="M7837" s="265">
        <f>$G7837*NonHospFrac+theModel!$H7837*NonHospFrac</f>
        <v>546715.60765789554</v>
      </c>
      <c r="N7837" s="266">
        <f t="shared" si="1705"/>
        <v>883326.4689179511</v>
      </c>
      <c r="O7837" s="158"/>
      <c r="P7837" s="265">
        <f t="shared" si="1706"/>
        <v>302925.99716659042</v>
      </c>
      <c r="Q7837" s="265">
        <f t="shared" si="1707"/>
        <v>546714.04740727646</v>
      </c>
      <c r="R7837" s="266">
        <f t="shared" si="1708"/>
        <v>849640.04457386688</v>
      </c>
    </row>
    <row r="7838" spans="1:18" x14ac:dyDescent="0.25">
      <c r="A7838" s="81">
        <v>7807</v>
      </c>
      <c r="B7838" s="93">
        <f t="shared" si="1697"/>
        <v>5.2720497921279173E-65</v>
      </c>
      <c r="C7838" s="178">
        <f t="shared" si="1698"/>
        <v>5.2601569557663595E-65</v>
      </c>
      <c r="D7838" s="165">
        <f t="shared" si="1699"/>
        <v>2.2558277767625785E-3</v>
      </c>
      <c r="E7838" s="166">
        <f t="shared" si="1709"/>
        <v>24.291375447755232</v>
      </c>
      <c r="F7838" s="167">
        <f t="shared" si="1710"/>
        <v>17.613503280961005</v>
      </c>
      <c r="G7838" s="167">
        <f t="shared" si="1700"/>
        <v>612104.87449835148</v>
      </c>
      <c r="H7838" s="167">
        <f t="shared" si="1701"/>
        <v>271299.98899881309</v>
      </c>
      <c r="I7838" s="168">
        <f t="shared" si="1702"/>
        <v>883404.86349716457</v>
      </c>
      <c r="J7838" s="168">
        <f t="shared" si="1704"/>
        <v>794988.45113321545</v>
      </c>
      <c r="K7838" s="94"/>
      <c r="L7838" s="265">
        <f t="shared" si="1703"/>
        <v>336640.73522823799</v>
      </c>
      <c r="M7838" s="265">
        <f>$G7838*NonHospFrac+theModel!$H7838*NonHospFrac</f>
        <v>546764.12826892652</v>
      </c>
      <c r="N7838" s="266">
        <f t="shared" si="1705"/>
        <v>883404.86349716457</v>
      </c>
      <c r="O7838" s="158"/>
      <c r="P7838" s="265">
        <f t="shared" si="1706"/>
        <v>302947.72843788407</v>
      </c>
      <c r="Q7838" s="265">
        <f t="shared" si="1707"/>
        <v>546762.56801830744</v>
      </c>
      <c r="R7838" s="266">
        <f t="shared" si="1708"/>
        <v>849710.29645619146</v>
      </c>
    </row>
    <row r="7839" spans="1:18" x14ac:dyDescent="0.25">
      <c r="A7839" s="81">
        <v>7808</v>
      </c>
      <c r="B7839" s="93">
        <f t="shared" ref="B7839:B7902" si="1711">Constant*EXP(PowerTerm*(A7839)/7)</f>
        <v>5.1735654807465242E-65</v>
      </c>
      <c r="C7839" s="178">
        <f t="shared" ref="C7839:C7902" si="1712">(1-theFloor)*B7839</f>
        <v>5.1618948080301561E-65</v>
      </c>
      <c r="D7839" s="165">
        <f t="shared" ref="D7839:D7902" si="1713">theFloor</f>
        <v>2.2558277767625785E-3</v>
      </c>
      <c r="E7839" s="166">
        <f t="shared" si="1709"/>
        <v>24.291375447755232</v>
      </c>
      <c r="F7839" s="167">
        <f t="shared" si="1710"/>
        <v>17.615759108737766</v>
      </c>
      <c r="G7839" s="167">
        <f t="shared" ref="G7839:G7902" si="1714">$B$22*F7839*totInfected/365.25</f>
        <v>612183.26907756482</v>
      </c>
      <c r="H7839" s="167">
        <f t="shared" ref="H7839:H7902" si="1715">lostQALYs_Injured*E7839*totInfected/365.25</f>
        <v>271299.98899881309</v>
      </c>
      <c r="I7839" s="168">
        <f t="shared" ref="I7839:I7902" si="1716">H7839+G7839</f>
        <v>883483.25807637791</v>
      </c>
      <c r="J7839" s="168">
        <f t="shared" si="1704"/>
        <v>795045.47551028442</v>
      </c>
      <c r="K7839" s="94"/>
      <c r="L7839" s="265">
        <f t="shared" ref="L7839:L7902" si="1717">$G7839*HospFrac+$H7839*HospFrac</f>
        <v>336670.60919642041</v>
      </c>
      <c r="M7839" s="265">
        <f>$G7839*NonHospFrac+theModel!$H7839*NonHospFrac</f>
        <v>546812.6488799575</v>
      </c>
      <c r="N7839" s="266">
        <f t="shared" si="1705"/>
        <v>883483.25807637791</v>
      </c>
      <c r="O7839" s="158"/>
      <c r="P7839" s="265">
        <f t="shared" si="1706"/>
        <v>302969.4588233683</v>
      </c>
      <c r="Q7839" s="265">
        <f t="shared" si="1707"/>
        <v>546811.08862933842</v>
      </c>
      <c r="R7839" s="266">
        <f t="shared" si="1708"/>
        <v>849780.54745270673</v>
      </c>
    </row>
    <row r="7840" spans="1:18" x14ac:dyDescent="0.25">
      <c r="A7840" s="81">
        <v>7809</v>
      </c>
      <c r="B7840" s="93">
        <f t="shared" si="1711"/>
        <v>5.0769209015317793E-65</v>
      </c>
      <c r="C7840" s="178">
        <f t="shared" si="1712"/>
        <v>5.0654682423416776E-65</v>
      </c>
      <c r="D7840" s="165">
        <f t="shared" si="1713"/>
        <v>2.2558277767625785E-3</v>
      </c>
      <c r="E7840" s="166">
        <f t="shared" si="1709"/>
        <v>24.291375447755232</v>
      </c>
      <c r="F7840" s="167">
        <f t="shared" si="1710"/>
        <v>17.618014936514527</v>
      </c>
      <c r="G7840" s="167">
        <f t="shared" si="1714"/>
        <v>612261.66365677817</v>
      </c>
      <c r="H7840" s="167">
        <f t="shared" si="1715"/>
        <v>271299.98899881309</v>
      </c>
      <c r="I7840" s="168">
        <f t="shared" si="1716"/>
        <v>883561.65265559126</v>
      </c>
      <c r="J7840" s="168">
        <f t="shared" ref="J7840:J7903" si="1718">J7839+(I7840-I7839)/(1+discountDaily)^A7840</f>
        <v>795102.49756292754</v>
      </c>
      <c r="K7840" s="94"/>
      <c r="L7840" s="265">
        <f t="shared" si="1717"/>
        <v>336700.48316460277</v>
      </c>
      <c r="M7840" s="265">
        <f>$G7840*NonHospFrac+theModel!$H7840*NonHospFrac</f>
        <v>546861.16949098848</v>
      </c>
      <c r="N7840" s="266">
        <f t="shared" ref="N7840:N7903" si="1719">L7840+M7840</f>
        <v>883561.65265559126</v>
      </c>
      <c r="O7840" s="158"/>
      <c r="P7840" s="265">
        <f t="shared" ref="P7840:P7903" si="1720">P7839+(L7840-L7839)/(1+discountDaily)^A7840</f>
        <v>302991.1883230792</v>
      </c>
      <c r="Q7840" s="265">
        <f t="shared" ref="Q7840:Q7903" si="1721">Q7839+(M7840-M7839)/(1+discountDaily)^B7840</f>
        <v>546859.60924036941</v>
      </c>
      <c r="R7840" s="266">
        <f t="shared" ref="R7840:R7903" si="1722">P7840+Q7840</f>
        <v>849850.79756344855</v>
      </c>
    </row>
    <row r="7841" spans="1:18" x14ac:dyDescent="0.25">
      <c r="A7841" s="81">
        <v>7810</v>
      </c>
      <c r="B7841" s="93">
        <f t="shared" si="1711"/>
        <v>4.9820816874423204E-65</v>
      </c>
      <c r="C7841" s="178">
        <f t="shared" si="1712"/>
        <v>4.9708429691856878E-65</v>
      </c>
      <c r="D7841" s="165">
        <f t="shared" si="1713"/>
        <v>2.2558277767625785E-3</v>
      </c>
      <c r="E7841" s="166">
        <f t="shared" ref="E7841:E7904" si="1723">C7841+E7840</f>
        <v>24.291375447755232</v>
      </c>
      <c r="F7841" s="167">
        <f t="shared" ref="F7841:F7904" si="1724">D7841+F7840</f>
        <v>17.620270764291288</v>
      </c>
      <c r="G7841" s="167">
        <f t="shared" si="1714"/>
        <v>612340.05823599151</v>
      </c>
      <c r="H7841" s="167">
        <f t="shared" si="1715"/>
        <v>271299.98899881309</v>
      </c>
      <c r="I7841" s="168">
        <f t="shared" si="1716"/>
        <v>883640.0472348046</v>
      </c>
      <c r="J7841" s="168">
        <f t="shared" si="1718"/>
        <v>795159.51729123958</v>
      </c>
      <c r="K7841" s="94"/>
      <c r="L7841" s="265">
        <f t="shared" si="1717"/>
        <v>336730.3571327852</v>
      </c>
      <c r="M7841" s="265">
        <f>$G7841*NonHospFrac+theModel!$H7841*NonHospFrac</f>
        <v>546909.69010201935</v>
      </c>
      <c r="N7841" s="266">
        <f t="shared" si="1719"/>
        <v>883640.0472348046</v>
      </c>
      <c r="O7841" s="158"/>
      <c r="P7841" s="265">
        <f t="shared" si="1720"/>
        <v>303012.91693705297</v>
      </c>
      <c r="Q7841" s="265">
        <f t="shared" si="1721"/>
        <v>546908.12985140027</v>
      </c>
      <c r="R7841" s="266">
        <f t="shared" si="1722"/>
        <v>849921.04678845324</v>
      </c>
    </row>
    <row r="7842" spans="1:18" x14ac:dyDescent="0.25">
      <c r="A7842" s="81">
        <v>7811</v>
      </c>
      <c r="B7842" s="93">
        <f t="shared" si="1711"/>
        <v>4.889014113428324E-65</v>
      </c>
      <c r="C7842" s="178">
        <f t="shared" si="1712"/>
        <v>4.8779853395902679E-65</v>
      </c>
      <c r="D7842" s="165">
        <f t="shared" si="1713"/>
        <v>2.2558277767625785E-3</v>
      </c>
      <c r="E7842" s="166">
        <f t="shared" si="1723"/>
        <v>24.291375447755232</v>
      </c>
      <c r="F7842" s="167">
        <f t="shared" si="1724"/>
        <v>17.622526592068049</v>
      </c>
      <c r="G7842" s="167">
        <f t="shared" si="1714"/>
        <v>612418.45281520486</v>
      </c>
      <c r="H7842" s="167">
        <f t="shared" si="1715"/>
        <v>271299.98899881309</v>
      </c>
      <c r="I7842" s="168">
        <f t="shared" si="1716"/>
        <v>883718.44181401795</v>
      </c>
      <c r="J7842" s="168">
        <f t="shared" si="1718"/>
        <v>795216.53469531517</v>
      </c>
      <c r="K7842" s="94"/>
      <c r="L7842" s="265">
        <f t="shared" si="1717"/>
        <v>336760.23110096762</v>
      </c>
      <c r="M7842" s="265">
        <f>$G7842*NonHospFrac+theModel!$H7842*NonHospFrac</f>
        <v>546958.21071305033</v>
      </c>
      <c r="N7842" s="266">
        <f t="shared" si="1719"/>
        <v>883718.44181401795</v>
      </c>
      <c r="O7842" s="158"/>
      <c r="P7842" s="265">
        <f t="shared" si="1720"/>
        <v>303034.64466532564</v>
      </c>
      <c r="Q7842" s="265">
        <f t="shared" si="1721"/>
        <v>546956.65046243125</v>
      </c>
      <c r="R7842" s="266">
        <f t="shared" si="1722"/>
        <v>849991.29512775689</v>
      </c>
    </row>
    <row r="7843" spans="1:18" x14ac:dyDescent="0.25">
      <c r="A7843" s="81">
        <v>7812</v>
      </c>
      <c r="B7843" s="93">
        <f t="shared" si="1711"/>
        <v>4.7976850844396662E-65</v>
      </c>
      <c r="C7843" s="178">
        <f t="shared" si="1712"/>
        <v>4.7868623331620277E-65</v>
      </c>
      <c r="D7843" s="165">
        <f t="shared" si="1713"/>
        <v>2.2558277767625785E-3</v>
      </c>
      <c r="E7843" s="166">
        <f t="shared" si="1723"/>
        <v>24.291375447755232</v>
      </c>
      <c r="F7843" s="167">
        <f t="shared" si="1724"/>
        <v>17.624782419844809</v>
      </c>
      <c r="G7843" s="167">
        <f t="shared" si="1714"/>
        <v>612496.8473944182</v>
      </c>
      <c r="H7843" s="167">
        <f t="shared" si="1715"/>
        <v>271299.98899881309</v>
      </c>
      <c r="I7843" s="168">
        <f t="shared" si="1716"/>
        <v>883796.83639323129</v>
      </c>
      <c r="J7843" s="168">
        <f t="shared" si="1718"/>
        <v>795273.54977524921</v>
      </c>
      <c r="K7843" s="94"/>
      <c r="L7843" s="265">
        <f t="shared" si="1717"/>
        <v>336790.10506914998</v>
      </c>
      <c r="M7843" s="265">
        <f>$G7843*NonHospFrac+theModel!$H7843*NonHospFrac</f>
        <v>547006.73132408131</v>
      </c>
      <c r="N7843" s="266">
        <f t="shared" si="1719"/>
        <v>883796.83639323129</v>
      </c>
      <c r="O7843" s="158"/>
      <c r="P7843" s="265">
        <f t="shared" si="1720"/>
        <v>303056.37150793331</v>
      </c>
      <c r="Q7843" s="265">
        <f t="shared" si="1721"/>
        <v>547005.17107346223</v>
      </c>
      <c r="R7843" s="266">
        <f t="shared" si="1722"/>
        <v>850061.54258139548</v>
      </c>
    </row>
    <row r="7844" spans="1:18" x14ac:dyDescent="0.25">
      <c r="A7844" s="81">
        <v>7813</v>
      </c>
      <c r="B7844" s="93">
        <f t="shared" si="1711"/>
        <v>4.7080621236564146E-65</v>
      </c>
      <c r="C7844" s="178">
        <f t="shared" si="1712"/>
        <v>4.6974415463431464E-65</v>
      </c>
      <c r="D7844" s="165">
        <f t="shared" si="1713"/>
        <v>2.2558277767625785E-3</v>
      </c>
      <c r="E7844" s="166">
        <f t="shared" si="1723"/>
        <v>24.291375447755232</v>
      </c>
      <c r="F7844" s="167">
        <f t="shared" si="1724"/>
        <v>17.62703824762157</v>
      </c>
      <c r="G7844" s="167">
        <f t="shared" si="1714"/>
        <v>612575.24197363155</v>
      </c>
      <c r="H7844" s="167">
        <f t="shared" si="1715"/>
        <v>271299.98899881309</v>
      </c>
      <c r="I7844" s="168">
        <f t="shared" si="1716"/>
        <v>883875.23097244464</v>
      </c>
      <c r="J7844" s="168">
        <f t="shared" si="1718"/>
        <v>795330.56253113633</v>
      </c>
      <c r="K7844" s="94"/>
      <c r="L7844" s="265">
        <f t="shared" si="1717"/>
        <v>336819.97903733235</v>
      </c>
      <c r="M7844" s="265">
        <f>$G7844*NonHospFrac+theModel!$H7844*NonHospFrac</f>
        <v>547055.25193511217</v>
      </c>
      <c r="N7844" s="266">
        <f t="shared" si="1719"/>
        <v>883875.23097244452</v>
      </c>
      <c r="O7844" s="158"/>
      <c r="P7844" s="265">
        <f t="shared" si="1720"/>
        <v>303078.09746491211</v>
      </c>
      <c r="Q7844" s="265">
        <f t="shared" si="1721"/>
        <v>547053.6916844931</v>
      </c>
      <c r="R7844" s="266">
        <f t="shared" si="1722"/>
        <v>850131.7891494052</v>
      </c>
    </row>
    <row r="7845" spans="1:18" x14ac:dyDescent="0.25">
      <c r="A7845" s="81">
        <v>7814</v>
      </c>
      <c r="B7845" s="93">
        <f t="shared" si="1711"/>
        <v>4.6201133609413588E-65</v>
      </c>
      <c r="C7845" s="178">
        <f t="shared" si="1712"/>
        <v>4.6096911808899555E-65</v>
      </c>
      <c r="D7845" s="165">
        <f t="shared" si="1713"/>
        <v>2.2558277767625785E-3</v>
      </c>
      <c r="E7845" s="166">
        <f t="shared" si="1723"/>
        <v>24.291375447755232</v>
      </c>
      <c r="F7845" s="167">
        <f t="shared" si="1724"/>
        <v>17.629294075398331</v>
      </c>
      <c r="G7845" s="167">
        <f t="shared" si="1714"/>
        <v>612653.6365528449</v>
      </c>
      <c r="H7845" s="167">
        <f t="shared" si="1715"/>
        <v>271299.98899881309</v>
      </c>
      <c r="I7845" s="168">
        <f t="shared" si="1716"/>
        <v>883953.62555165798</v>
      </c>
      <c r="J7845" s="168">
        <f t="shared" si="1718"/>
        <v>795387.57296307129</v>
      </c>
      <c r="K7845" s="94"/>
      <c r="L7845" s="265">
        <f t="shared" si="1717"/>
        <v>336849.85300551477</v>
      </c>
      <c r="M7845" s="265">
        <f>$G7845*NonHospFrac+theModel!$H7845*NonHospFrac</f>
        <v>547103.77254614315</v>
      </c>
      <c r="N7845" s="266">
        <f t="shared" si="1719"/>
        <v>883953.62555165798</v>
      </c>
      <c r="O7845" s="158"/>
      <c r="P7845" s="265">
        <f t="shared" si="1720"/>
        <v>303099.82253629819</v>
      </c>
      <c r="Q7845" s="265">
        <f t="shared" si="1721"/>
        <v>547102.21229552408</v>
      </c>
      <c r="R7845" s="266">
        <f t="shared" si="1722"/>
        <v>850202.03483182227</v>
      </c>
    </row>
    <row r="7846" spans="1:18" x14ac:dyDescent="0.25">
      <c r="A7846" s="81">
        <v>7815</v>
      </c>
      <c r="B7846" s="93">
        <f t="shared" si="1711"/>
        <v>4.5338075215055544E-65</v>
      </c>
      <c r="C7846" s="178">
        <f t="shared" si="1712"/>
        <v>4.5235800325640472E-65</v>
      </c>
      <c r="D7846" s="165">
        <f t="shared" si="1713"/>
        <v>2.2558277767625785E-3</v>
      </c>
      <c r="E7846" s="166">
        <f t="shared" si="1723"/>
        <v>24.291375447755232</v>
      </c>
      <c r="F7846" s="167">
        <f t="shared" si="1724"/>
        <v>17.631549903175092</v>
      </c>
      <c r="G7846" s="167">
        <f t="shared" si="1714"/>
        <v>612732.03113205836</v>
      </c>
      <c r="H7846" s="167">
        <f t="shared" si="1715"/>
        <v>271299.98899881309</v>
      </c>
      <c r="I7846" s="168">
        <f t="shared" si="1716"/>
        <v>884032.02013087145</v>
      </c>
      <c r="J7846" s="168">
        <f t="shared" si="1718"/>
        <v>795444.58107114886</v>
      </c>
      <c r="K7846" s="94"/>
      <c r="L7846" s="265">
        <f t="shared" si="1717"/>
        <v>336879.72697369719</v>
      </c>
      <c r="M7846" s="265">
        <f>$G7846*NonHospFrac+theModel!$H7846*NonHospFrac</f>
        <v>547152.29315717414</v>
      </c>
      <c r="N7846" s="266">
        <f t="shared" si="1719"/>
        <v>884032.02013087133</v>
      </c>
      <c r="O7846" s="158"/>
      <c r="P7846" s="265">
        <f t="shared" si="1720"/>
        <v>303121.54672212759</v>
      </c>
      <c r="Q7846" s="265">
        <f t="shared" si="1721"/>
        <v>547150.73290655506</v>
      </c>
      <c r="R7846" s="266">
        <f t="shared" si="1722"/>
        <v>850272.27962868265</v>
      </c>
    </row>
    <row r="7847" spans="1:18" x14ac:dyDescent="0.25">
      <c r="A7847" s="81">
        <v>7816</v>
      </c>
      <c r="B7847" s="93">
        <f t="shared" si="1711"/>
        <v>4.4491139147877325E-65</v>
      </c>
      <c r="C7847" s="178">
        <f t="shared" si="1712"/>
        <v>4.4390774800367738E-65</v>
      </c>
      <c r="D7847" s="165">
        <f t="shared" si="1713"/>
        <v>2.2558277767625785E-3</v>
      </c>
      <c r="E7847" s="166">
        <f t="shared" si="1723"/>
        <v>24.291375447755232</v>
      </c>
      <c r="F7847" s="167">
        <f t="shared" si="1724"/>
        <v>17.633805730951853</v>
      </c>
      <c r="G7847" s="167">
        <f t="shared" si="1714"/>
        <v>612810.4257112717</v>
      </c>
      <c r="H7847" s="167">
        <f t="shared" si="1715"/>
        <v>271299.98899881309</v>
      </c>
      <c r="I7847" s="168">
        <f t="shared" si="1716"/>
        <v>884110.41471008479</v>
      </c>
      <c r="J7847" s="168">
        <f t="shared" si="1718"/>
        <v>795501.58685546368</v>
      </c>
      <c r="K7847" s="94"/>
      <c r="L7847" s="265">
        <f t="shared" si="1717"/>
        <v>336909.60094187962</v>
      </c>
      <c r="M7847" s="265">
        <f>$G7847*NonHospFrac+theModel!$H7847*NonHospFrac</f>
        <v>547200.81376820512</v>
      </c>
      <c r="N7847" s="266">
        <f t="shared" si="1719"/>
        <v>884110.41471008467</v>
      </c>
      <c r="O7847" s="158"/>
      <c r="P7847" s="265">
        <f t="shared" si="1720"/>
        <v>303143.27002243639</v>
      </c>
      <c r="Q7847" s="265">
        <f t="shared" si="1721"/>
        <v>547199.25351758604</v>
      </c>
      <c r="R7847" s="266">
        <f t="shared" si="1722"/>
        <v>850342.52354002243</v>
      </c>
    </row>
    <row r="7848" spans="1:18" x14ac:dyDescent="0.25">
      <c r="A7848" s="81">
        <v>7817</v>
      </c>
      <c r="B7848" s="93">
        <f t="shared" si="1711"/>
        <v>4.3660024235399044E-65</v>
      </c>
      <c r="C7848" s="178">
        <f t="shared" si="1712"/>
        <v>4.3561534739994701E-65</v>
      </c>
      <c r="D7848" s="165">
        <f t="shared" si="1713"/>
        <v>2.2558277767625785E-3</v>
      </c>
      <c r="E7848" s="166">
        <f t="shared" si="1723"/>
        <v>24.291375447755232</v>
      </c>
      <c r="F7848" s="167">
        <f t="shared" si="1724"/>
        <v>17.636061558728613</v>
      </c>
      <c r="G7848" s="167">
        <f t="shared" si="1714"/>
        <v>612888.82029048505</v>
      </c>
      <c r="H7848" s="167">
        <f t="shared" si="1715"/>
        <v>271299.98899881309</v>
      </c>
      <c r="I7848" s="168">
        <f t="shared" si="1716"/>
        <v>884188.80928929814</v>
      </c>
      <c r="J7848" s="168">
        <f t="shared" si="1718"/>
        <v>795558.59031611052</v>
      </c>
      <c r="K7848" s="94"/>
      <c r="L7848" s="265">
        <f t="shared" si="1717"/>
        <v>336939.47491006204</v>
      </c>
      <c r="M7848" s="265">
        <f>$G7848*NonHospFrac+theModel!$H7848*NonHospFrac</f>
        <v>547249.3343792361</v>
      </c>
      <c r="N7848" s="266">
        <f t="shared" si="1719"/>
        <v>884188.80928929814</v>
      </c>
      <c r="O7848" s="158"/>
      <c r="P7848" s="265">
        <f t="shared" si="1720"/>
        <v>303164.99243726069</v>
      </c>
      <c r="Q7848" s="265">
        <f t="shared" si="1721"/>
        <v>547247.77412861702</v>
      </c>
      <c r="R7848" s="266">
        <f t="shared" si="1722"/>
        <v>850412.76656587771</v>
      </c>
    </row>
    <row r="7849" spans="1:18" x14ac:dyDescent="0.25">
      <c r="A7849" s="81">
        <v>7818</v>
      </c>
      <c r="B7849" s="93">
        <f t="shared" si="1711"/>
        <v>4.2844434931188563E-65</v>
      </c>
      <c r="C7849" s="178">
        <f t="shared" si="1712"/>
        <v>4.2747785264791091E-65</v>
      </c>
      <c r="D7849" s="165">
        <f t="shared" si="1713"/>
        <v>2.2558277767625785E-3</v>
      </c>
      <c r="E7849" s="166">
        <f t="shared" si="1723"/>
        <v>24.291375447755232</v>
      </c>
      <c r="F7849" s="167">
        <f t="shared" si="1724"/>
        <v>17.638317386505374</v>
      </c>
      <c r="G7849" s="167">
        <f t="shared" si="1714"/>
        <v>612967.21486969839</v>
      </c>
      <c r="H7849" s="167">
        <f t="shared" si="1715"/>
        <v>271299.98899881309</v>
      </c>
      <c r="I7849" s="168">
        <f t="shared" si="1716"/>
        <v>884267.20386851148</v>
      </c>
      <c r="J7849" s="168">
        <f t="shared" si="1718"/>
        <v>795615.59145318402</v>
      </c>
      <c r="K7849" s="94"/>
      <c r="L7849" s="265">
        <f t="shared" si="1717"/>
        <v>336969.3488782444</v>
      </c>
      <c r="M7849" s="265">
        <f>$G7849*NonHospFrac+theModel!$H7849*NonHospFrac</f>
        <v>547297.85499026708</v>
      </c>
      <c r="N7849" s="266">
        <f t="shared" si="1719"/>
        <v>884267.20386851148</v>
      </c>
      <c r="O7849" s="158"/>
      <c r="P7849" s="265">
        <f t="shared" si="1720"/>
        <v>303186.71396663657</v>
      </c>
      <c r="Q7849" s="265">
        <f t="shared" si="1721"/>
        <v>547296.294739648</v>
      </c>
      <c r="R7849" s="266">
        <f t="shared" si="1722"/>
        <v>850483.00870628457</v>
      </c>
    </row>
    <row r="7850" spans="1:18" x14ac:dyDescent="0.25">
      <c r="A7850" s="81">
        <v>7819</v>
      </c>
      <c r="B7850" s="93">
        <f t="shared" si="1711"/>
        <v>4.2044081209753034E-65</v>
      </c>
      <c r="C7850" s="178">
        <f t="shared" si="1712"/>
        <v>4.1949237003511613E-65</v>
      </c>
      <c r="D7850" s="165">
        <f t="shared" si="1713"/>
        <v>2.2558277767625785E-3</v>
      </c>
      <c r="E7850" s="166">
        <f t="shared" si="1723"/>
        <v>24.291375447755232</v>
      </c>
      <c r="F7850" s="167">
        <f t="shared" si="1724"/>
        <v>17.640573214282135</v>
      </c>
      <c r="G7850" s="167">
        <f t="shared" si="1714"/>
        <v>613045.60944891174</v>
      </c>
      <c r="H7850" s="167">
        <f t="shared" si="1715"/>
        <v>271299.98899881309</v>
      </c>
      <c r="I7850" s="168">
        <f t="shared" si="1716"/>
        <v>884345.59844772483</v>
      </c>
      <c r="J7850" s="168">
        <f t="shared" si="1718"/>
        <v>795672.59026677895</v>
      </c>
      <c r="K7850" s="94"/>
      <c r="L7850" s="265">
        <f t="shared" si="1717"/>
        <v>336999.22284642677</v>
      </c>
      <c r="M7850" s="265">
        <f>$G7850*NonHospFrac+theModel!$H7850*NonHospFrac</f>
        <v>547346.37560129794</v>
      </c>
      <c r="N7850" s="266">
        <f t="shared" si="1719"/>
        <v>884345.59844772471</v>
      </c>
      <c r="O7850" s="158"/>
      <c r="P7850" s="265">
        <f t="shared" si="1720"/>
        <v>303208.43461060018</v>
      </c>
      <c r="Q7850" s="265">
        <f t="shared" si="1721"/>
        <v>547344.81535067887</v>
      </c>
      <c r="R7850" s="266">
        <f t="shared" si="1722"/>
        <v>850553.2499612791</v>
      </c>
    </row>
    <row r="7851" spans="1:18" x14ac:dyDescent="0.25">
      <c r="A7851" s="81">
        <v>7820</v>
      </c>
      <c r="B7851" s="93">
        <f t="shared" si="1711"/>
        <v>4.1258678463406658E-65</v>
      </c>
      <c r="C7851" s="178">
        <f t="shared" si="1712"/>
        <v>4.1165605990496388E-65</v>
      </c>
      <c r="D7851" s="165">
        <f t="shared" si="1713"/>
        <v>2.2558277767625785E-3</v>
      </c>
      <c r="E7851" s="166">
        <f t="shared" si="1723"/>
        <v>24.291375447755232</v>
      </c>
      <c r="F7851" s="167">
        <f t="shared" si="1724"/>
        <v>17.642829042058896</v>
      </c>
      <c r="G7851" s="167">
        <f t="shared" si="1714"/>
        <v>613124.00402812508</v>
      </c>
      <c r="H7851" s="167">
        <f t="shared" si="1715"/>
        <v>271299.98899881309</v>
      </c>
      <c r="I7851" s="168">
        <f t="shared" si="1716"/>
        <v>884423.99302693817</v>
      </c>
      <c r="J7851" s="168">
        <f t="shared" si="1718"/>
        <v>795729.58675699006</v>
      </c>
      <c r="K7851" s="94"/>
      <c r="L7851" s="265">
        <f t="shared" si="1717"/>
        <v>337029.09681460919</v>
      </c>
      <c r="M7851" s="265">
        <f>$G7851*NonHospFrac+theModel!$H7851*NonHospFrac</f>
        <v>547394.89621232892</v>
      </c>
      <c r="N7851" s="266">
        <f t="shared" si="1719"/>
        <v>884423.99302693806</v>
      </c>
      <c r="O7851" s="158"/>
      <c r="P7851" s="265">
        <f t="shared" si="1720"/>
        <v>303230.1543691876</v>
      </c>
      <c r="Q7851" s="265">
        <f t="shared" si="1721"/>
        <v>547393.33596170985</v>
      </c>
      <c r="R7851" s="266">
        <f t="shared" si="1722"/>
        <v>850623.4903308975</v>
      </c>
    </row>
    <row r="7852" spans="1:18" x14ac:dyDescent="0.25">
      <c r="A7852" s="81">
        <v>7821</v>
      </c>
      <c r="B7852" s="93">
        <f t="shared" si="1711"/>
        <v>4.0487947401068382E-65</v>
      </c>
      <c r="C7852" s="178">
        <f t="shared" si="1712"/>
        <v>4.0396613564696945E-65</v>
      </c>
      <c r="D7852" s="165">
        <f t="shared" si="1713"/>
        <v>2.2558277767625785E-3</v>
      </c>
      <c r="E7852" s="166">
        <f t="shared" si="1723"/>
        <v>24.291375447755232</v>
      </c>
      <c r="F7852" s="167">
        <f t="shared" si="1724"/>
        <v>17.645084869835657</v>
      </c>
      <c r="G7852" s="167">
        <f t="shared" si="1714"/>
        <v>613202.39860733843</v>
      </c>
      <c r="H7852" s="167">
        <f t="shared" si="1715"/>
        <v>271299.98899881309</v>
      </c>
      <c r="I7852" s="168">
        <f t="shared" si="1716"/>
        <v>884502.38760615152</v>
      </c>
      <c r="J7852" s="168">
        <f t="shared" si="1718"/>
        <v>795786.580923912</v>
      </c>
      <c r="K7852" s="94"/>
      <c r="L7852" s="265">
        <f t="shared" si="1717"/>
        <v>337058.97078279161</v>
      </c>
      <c r="M7852" s="265">
        <f>$G7852*NonHospFrac+theModel!$H7852*NonHospFrac</f>
        <v>547443.4168233599</v>
      </c>
      <c r="N7852" s="266">
        <f t="shared" si="1719"/>
        <v>884502.38760615152</v>
      </c>
      <c r="O7852" s="158"/>
      <c r="P7852" s="265">
        <f t="shared" si="1720"/>
        <v>303251.87324243493</v>
      </c>
      <c r="Q7852" s="265">
        <f t="shared" si="1721"/>
        <v>547441.85657274083</v>
      </c>
      <c r="R7852" s="266">
        <f t="shared" si="1722"/>
        <v>850693.72981517576</v>
      </c>
    </row>
    <row r="7853" spans="1:18" x14ac:dyDescent="0.25">
      <c r="A7853" s="81">
        <v>7822</v>
      </c>
      <c r="B7853" s="93">
        <f t="shared" si="1711"/>
        <v>3.9731613948945039E-65</v>
      </c>
      <c r="C7853" s="178">
        <f t="shared" si="1712"/>
        <v>3.96419862705834E-65</v>
      </c>
      <c r="D7853" s="165">
        <f t="shared" si="1713"/>
        <v>2.2558277767625785E-3</v>
      </c>
      <c r="E7853" s="166">
        <f t="shared" si="1723"/>
        <v>24.291375447755232</v>
      </c>
      <c r="F7853" s="167">
        <f t="shared" si="1724"/>
        <v>17.647340697612417</v>
      </c>
      <c r="G7853" s="167">
        <f t="shared" si="1714"/>
        <v>613280.79318655189</v>
      </c>
      <c r="H7853" s="167">
        <f t="shared" si="1715"/>
        <v>271299.98899881309</v>
      </c>
      <c r="I7853" s="168">
        <f t="shared" si="1716"/>
        <v>884580.78218536498</v>
      </c>
      <c r="J7853" s="168">
        <f t="shared" si="1718"/>
        <v>795843.57276763965</v>
      </c>
      <c r="K7853" s="94"/>
      <c r="L7853" s="265">
        <f t="shared" si="1717"/>
        <v>337088.84475097404</v>
      </c>
      <c r="M7853" s="265">
        <f>$G7853*NonHospFrac+theModel!$H7853*NonHospFrac</f>
        <v>547491.93743439089</v>
      </c>
      <c r="N7853" s="266">
        <f t="shared" si="1719"/>
        <v>884580.78218536498</v>
      </c>
      <c r="O7853" s="158"/>
      <c r="P7853" s="265">
        <f t="shared" si="1720"/>
        <v>303273.5912303782</v>
      </c>
      <c r="Q7853" s="265">
        <f t="shared" si="1721"/>
        <v>547490.37718377181</v>
      </c>
      <c r="R7853" s="266">
        <f t="shared" si="1722"/>
        <v>850763.96841414995</v>
      </c>
    </row>
    <row r="7854" spans="1:18" x14ac:dyDescent="0.25">
      <c r="A7854" s="81">
        <v>7823</v>
      </c>
      <c r="B7854" s="93">
        <f t="shared" si="1711"/>
        <v>3.8989409153065474E-65</v>
      </c>
      <c r="C7854" s="178">
        <f t="shared" si="1712"/>
        <v>3.8901455760898428E-65</v>
      </c>
      <c r="D7854" s="165">
        <f t="shared" si="1713"/>
        <v>2.2558277767625785E-3</v>
      </c>
      <c r="E7854" s="166">
        <f t="shared" si="1723"/>
        <v>24.291375447755232</v>
      </c>
      <c r="F7854" s="167">
        <f t="shared" si="1724"/>
        <v>17.649596525389178</v>
      </c>
      <c r="G7854" s="167">
        <f t="shared" si="1714"/>
        <v>613359.18776576524</v>
      </c>
      <c r="H7854" s="167">
        <f t="shared" si="1715"/>
        <v>271299.98899881309</v>
      </c>
      <c r="I7854" s="168">
        <f t="shared" si="1716"/>
        <v>884659.17676457833</v>
      </c>
      <c r="J7854" s="168">
        <f t="shared" si="1718"/>
        <v>795900.56228826742</v>
      </c>
      <c r="K7854" s="94"/>
      <c r="L7854" s="265">
        <f t="shared" si="1717"/>
        <v>337118.71871915646</v>
      </c>
      <c r="M7854" s="265">
        <f>$G7854*NonHospFrac+theModel!$H7854*NonHospFrac</f>
        <v>547540.45804542187</v>
      </c>
      <c r="N7854" s="266">
        <f t="shared" si="1719"/>
        <v>884659.17676457833</v>
      </c>
      <c r="O7854" s="158"/>
      <c r="P7854" s="265">
        <f t="shared" si="1720"/>
        <v>303295.30833305354</v>
      </c>
      <c r="Q7854" s="265">
        <f t="shared" si="1721"/>
        <v>547538.89779480279</v>
      </c>
      <c r="R7854" s="266">
        <f t="shared" si="1722"/>
        <v>850834.20612785639</v>
      </c>
    </row>
    <row r="7855" spans="1:18" x14ac:dyDescent="0.25">
      <c r="A7855" s="81">
        <v>7824</v>
      </c>
      <c r="B7855" s="93">
        <f t="shared" si="1711"/>
        <v>3.8261069083640044E-65</v>
      </c>
      <c r="C7855" s="178">
        <f t="shared" si="1712"/>
        <v>3.8174758701232537E-65</v>
      </c>
      <c r="D7855" s="165">
        <f t="shared" si="1713"/>
        <v>2.2558277767625785E-3</v>
      </c>
      <c r="E7855" s="166">
        <f t="shared" si="1723"/>
        <v>24.291375447755232</v>
      </c>
      <c r="F7855" s="167">
        <f t="shared" si="1724"/>
        <v>17.651852353165939</v>
      </c>
      <c r="G7855" s="167">
        <f t="shared" si="1714"/>
        <v>613437.58234497858</v>
      </c>
      <c r="H7855" s="167">
        <f t="shared" si="1715"/>
        <v>271299.98899881309</v>
      </c>
      <c r="I7855" s="168">
        <f t="shared" si="1716"/>
        <v>884737.57134379167</v>
      </c>
      <c r="J7855" s="168">
        <f t="shared" si="1718"/>
        <v>795957.54948589019</v>
      </c>
      <c r="K7855" s="94"/>
      <c r="L7855" s="265">
        <f t="shared" si="1717"/>
        <v>337148.59268733882</v>
      </c>
      <c r="M7855" s="265">
        <f>$G7855*NonHospFrac+theModel!$H7855*NonHospFrac</f>
        <v>547588.97865645285</v>
      </c>
      <c r="N7855" s="266">
        <f t="shared" si="1719"/>
        <v>884737.57134379167</v>
      </c>
      <c r="O7855" s="158"/>
      <c r="P7855" s="265">
        <f t="shared" si="1720"/>
        <v>303317.02455049695</v>
      </c>
      <c r="Q7855" s="265">
        <f t="shared" si="1721"/>
        <v>547587.41840583377</v>
      </c>
      <c r="R7855" s="266">
        <f t="shared" si="1722"/>
        <v>850904.44295633072</v>
      </c>
    </row>
    <row r="7856" spans="1:18" x14ac:dyDescent="0.25">
      <c r="A7856" s="81">
        <v>7825</v>
      </c>
      <c r="B7856" s="93">
        <f t="shared" si="1711"/>
        <v>3.7546334741211058E-65</v>
      </c>
      <c r="C7856" s="178">
        <f t="shared" si="1712"/>
        <v>3.7461636676386206E-65</v>
      </c>
      <c r="D7856" s="165">
        <f t="shared" si="1713"/>
        <v>2.2558277767625785E-3</v>
      </c>
      <c r="E7856" s="166">
        <f t="shared" si="1723"/>
        <v>24.291375447755232</v>
      </c>
      <c r="F7856" s="167">
        <f t="shared" si="1724"/>
        <v>17.6541081809427</v>
      </c>
      <c r="G7856" s="167">
        <f t="shared" si="1714"/>
        <v>613515.97692419193</v>
      </c>
      <c r="H7856" s="167">
        <f t="shared" si="1715"/>
        <v>271299.98899881309</v>
      </c>
      <c r="I7856" s="168">
        <f t="shared" si="1716"/>
        <v>884815.96592300502</v>
      </c>
      <c r="J7856" s="168">
        <f t="shared" si="1718"/>
        <v>796014.5343606025</v>
      </c>
      <c r="K7856" s="94"/>
      <c r="L7856" s="265">
        <f t="shared" si="1717"/>
        <v>337178.46665552125</v>
      </c>
      <c r="M7856" s="265">
        <f>$G7856*NonHospFrac+theModel!$H7856*NonHospFrac</f>
        <v>547637.49926748371</v>
      </c>
      <c r="N7856" s="266">
        <f t="shared" si="1719"/>
        <v>884815.96592300502</v>
      </c>
      <c r="O7856" s="158"/>
      <c r="P7856" s="265">
        <f t="shared" si="1720"/>
        <v>303338.73988274467</v>
      </c>
      <c r="Q7856" s="265">
        <f t="shared" si="1721"/>
        <v>547635.93901686464</v>
      </c>
      <c r="R7856" s="266">
        <f t="shared" si="1722"/>
        <v>850974.67889960925</v>
      </c>
    </row>
    <row r="7857" spans="1:18" x14ac:dyDescent="0.25">
      <c r="A7857" s="81">
        <v>7826</v>
      </c>
      <c r="B7857" s="93">
        <f t="shared" si="1711"/>
        <v>3.6844951964551725E-65</v>
      </c>
      <c r="C7857" s="178">
        <f t="shared" si="1712"/>
        <v>3.6761836098476606E-65</v>
      </c>
      <c r="D7857" s="165">
        <f t="shared" si="1713"/>
        <v>2.2558277767625785E-3</v>
      </c>
      <c r="E7857" s="166">
        <f t="shared" si="1723"/>
        <v>24.291375447755232</v>
      </c>
      <c r="F7857" s="167">
        <f t="shared" si="1724"/>
        <v>17.656364008719461</v>
      </c>
      <c r="G7857" s="167">
        <f t="shared" si="1714"/>
        <v>613594.37150340527</v>
      </c>
      <c r="H7857" s="167">
        <f t="shared" si="1715"/>
        <v>271299.98899881309</v>
      </c>
      <c r="I7857" s="168">
        <f t="shared" si="1716"/>
        <v>884894.36050221836</v>
      </c>
      <c r="J7857" s="168">
        <f t="shared" si="1718"/>
        <v>796071.51691249921</v>
      </c>
      <c r="K7857" s="94"/>
      <c r="L7857" s="265">
        <f t="shared" si="1717"/>
        <v>337208.34062370367</v>
      </c>
      <c r="M7857" s="265">
        <f>$G7857*NonHospFrac+theModel!$H7857*NonHospFrac</f>
        <v>547686.01987851469</v>
      </c>
      <c r="N7857" s="266">
        <f t="shared" si="1719"/>
        <v>884894.36050221836</v>
      </c>
      <c r="O7857" s="158"/>
      <c r="P7857" s="265">
        <f t="shared" si="1720"/>
        <v>303360.45432983269</v>
      </c>
      <c r="Q7857" s="265">
        <f t="shared" si="1721"/>
        <v>547684.45962789562</v>
      </c>
      <c r="R7857" s="266">
        <f t="shared" si="1722"/>
        <v>851044.91395772831</v>
      </c>
    </row>
    <row r="7858" spans="1:18" x14ac:dyDescent="0.25">
      <c r="A7858" s="81">
        <v>7827</v>
      </c>
      <c r="B7858" s="93">
        <f t="shared" si="1711"/>
        <v>3.6156671340281517E-65</v>
      </c>
      <c r="C7858" s="178">
        <f t="shared" si="1712"/>
        <v>3.6075108116756836E-65</v>
      </c>
      <c r="D7858" s="165">
        <f t="shared" si="1713"/>
        <v>2.2558277767625785E-3</v>
      </c>
      <c r="E7858" s="166">
        <f t="shared" si="1723"/>
        <v>24.291375447755232</v>
      </c>
      <c r="F7858" s="167">
        <f t="shared" si="1724"/>
        <v>17.658619836496221</v>
      </c>
      <c r="G7858" s="167">
        <f t="shared" si="1714"/>
        <v>613672.76608261862</v>
      </c>
      <c r="H7858" s="167">
        <f t="shared" si="1715"/>
        <v>271299.98899881309</v>
      </c>
      <c r="I7858" s="168">
        <f t="shared" si="1716"/>
        <v>884972.75508143171</v>
      </c>
      <c r="J7858" s="168">
        <f t="shared" si="1718"/>
        <v>796128.49714167486</v>
      </c>
      <c r="K7858" s="94"/>
      <c r="L7858" s="265">
        <f t="shared" si="1717"/>
        <v>337238.21459188603</v>
      </c>
      <c r="M7858" s="265">
        <f>$G7858*NonHospFrac+theModel!$H7858*NonHospFrac</f>
        <v>547734.54048954567</v>
      </c>
      <c r="N7858" s="266">
        <f t="shared" si="1719"/>
        <v>884972.75508143171</v>
      </c>
      <c r="O7858" s="158"/>
      <c r="P7858" s="265">
        <f t="shared" si="1720"/>
        <v>303382.16789179703</v>
      </c>
      <c r="Q7858" s="265">
        <f t="shared" si="1721"/>
        <v>547732.9802389266</v>
      </c>
      <c r="R7858" s="266">
        <f t="shared" si="1722"/>
        <v>851115.14813072362</v>
      </c>
    </row>
    <row r="7859" spans="1:18" x14ac:dyDescent="0.25">
      <c r="A7859" s="81">
        <v>7828</v>
      </c>
      <c r="B7859" s="93">
        <f t="shared" si="1711"/>
        <v>3.5481248114174428E-65</v>
      </c>
      <c r="C7859" s="178">
        <f t="shared" si="1712"/>
        <v>3.5401208529124267E-65</v>
      </c>
      <c r="D7859" s="165">
        <f t="shared" si="1713"/>
        <v>2.2558277767625785E-3</v>
      </c>
      <c r="E7859" s="166">
        <f t="shared" si="1723"/>
        <v>24.291375447755232</v>
      </c>
      <c r="F7859" s="167">
        <f t="shared" si="1724"/>
        <v>17.660875664272982</v>
      </c>
      <c r="G7859" s="167">
        <f t="shared" si="1714"/>
        <v>613751.16066183196</v>
      </c>
      <c r="H7859" s="167">
        <f t="shared" si="1715"/>
        <v>271299.98899881309</v>
      </c>
      <c r="I7859" s="168">
        <f t="shared" si="1716"/>
        <v>885051.14966064505</v>
      </c>
      <c r="J7859" s="168">
        <f t="shared" si="1718"/>
        <v>796185.47504822421</v>
      </c>
      <c r="K7859" s="94"/>
      <c r="L7859" s="265">
        <f t="shared" si="1717"/>
        <v>337268.0885600684</v>
      </c>
      <c r="M7859" s="265">
        <f>$G7859*NonHospFrac+theModel!$H7859*NonHospFrac</f>
        <v>547783.06110057654</v>
      </c>
      <c r="N7859" s="266">
        <f t="shared" si="1719"/>
        <v>885051.14966064494</v>
      </c>
      <c r="O7859" s="158"/>
      <c r="P7859" s="265">
        <f t="shared" si="1720"/>
        <v>303403.88056867383</v>
      </c>
      <c r="Q7859" s="265">
        <f t="shared" si="1721"/>
        <v>547781.50084995746</v>
      </c>
      <c r="R7859" s="266">
        <f t="shared" si="1722"/>
        <v>851185.3814186313</v>
      </c>
    </row>
    <row r="7860" spans="1:18" x14ac:dyDescent="0.25">
      <c r="A7860" s="81">
        <v>7829</v>
      </c>
      <c r="B7860" s="93">
        <f t="shared" si="1711"/>
        <v>3.4818442104127829E-65</v>
      </c>
      <c r="C7860" s="178">
        <f t="shared" si="1712"/>
        <v>3.4739897695285736E-65</v>
      </c>
      <c r="D7860" s="165">
        <f t="shared" si="1713"/>
        <v>2.2558277767625785E-3</v>
      </c>
      <c r="E7860" s="166">
        <f t="shared" si="1723"/>
        <v>24.291375447755232</v>
      </c>
      <c r="F7860" s="167">
        <f t="shared" si="1724"/>
        <v>17.663131492049743</v>
      </c>
      <c r="G7860" s="167">
        <f t="shared" si="1714"/>
        <v>613829.55524104531</v>
      </c>
      <c r="H7860" s="167">
        <f t="shared" si="1715"/>
        <v>271299.98899881309</v>
      </c>
      <c r="I7860" s="168">
        <f t="shared" si="1716"/>
        <v>885129.5442398584</v>
      </c>
      <c r="J7860" s="168">
        <f t="shared" si="1718"/>
        <v>796242.4506322419</v>
      </c>
      <c r="K7860" s="94"/>
      <c r="L7860" s="265">
        <f t="shared" si="1717"/>
        <v>337297.96252825082</v>
      </c>
      <c r="M7860" s="265">
        <f>$G7860*NonHospFrac+theModel!$H7860*NonHospFrac</f>
        <v>547831.58171160752</v>
      </c>
      <c r="N7860" s="266">
        <f t="shared" si="1719"/>
        <v>885129.5442398584</v>
      </c>
      <c r="O7860" s="158"/>
      <c r="P7860" s="265">
        <f t="shared" si="1720"/>
        <v>303425.59236049926</v>
      </c>
      <c r="Q7860" s="265">
        <f t="shared" si="1721"/>
        <v>547830.02146098844</v>
      </c>
      <c r="R7860" s="266">
        <f t="shared" si="1722"/>
        <v>851255.61382148764</v>
      </c>
    </row>
    <row r="7861" spans="1:18" x14ac:dyDescent="0.25">
      <c r="A7861" s="81">
        <v>7830</v>
      </c>
      <c r="B7861" s="93">
        <f t="shared" si="1711"/>
        <v>3.4168017614754057E-65</v>
      </c>
      <c r="C7861" s="178">
        <f t="shared" si="1712"/>
        <v>3.4090940451541782E-65</v>
      </c>
      <c r="D7861" s="165">
        <f t="shared" si="1713"/>
        <v>2.2558277767625785E-3</v>
      </c>
      <c r="E7861" s="166">
        <f t="shared" si="1723"/>
        <v>24.291375447755232</v>
      </c>
      <c r="F7861" s="167">
        <f t="shared" si="1724"/>
        <v>17.665387319826504</v>
      </c>
      <c r="G7861" s="167">
        <f t="shared" si="1714"/>
        <v>613907.94982025877</v>
      </c>
      <c r="H7861" s="167">
        <f t="shared" si="1715"/>
        <v>271299.98899881309</v>
      </c>
      <c r="I7861" s="168">
        <f t="shared" si="1716"/>
        <v>885207.93881907186</v>
      </c>
      <c r="J7861" s="168">
        <f t="shared" si="1718"/>
        <v>796299.42389382271</v>
      </c>
      <c r="K7861" s="94"/>
      <c r="L7861" s="265">
        <f t="shared" si="1717"/>
        <v>337327.83649643324</v>
      </c>
      <c r="M7861" s="265">
        <f>$G7861*NonHospFrac+theModel!$H7861*NonHospFrac</f>
        <v>547880.10232263862</v>
      </c>
      <c r="N7861" s="266">
        <f t="shared" si="1719"/>
        <v>885207.93881907186</v>
      </c>
      <c r="O7861" s="158"/>
      <c r="P7861" s="265">
        <f t="shared" si="1720"/>
        <v>303447.30326730927</v>
      </c>
      <c r="Q7861" s="265">
        <f t="shared" si="1721"/>
        <v>547878.54207201954</v>
      </c>
      <c r="R7861" s="266">
        <f t="shared" si="1722"/>
        <v>851325.84533932875</v>
      </c>
    </row>
    <row r="7862" spans="1:18" x14ac:dyDescent="0.25">
      <c r="A7862" s="81">
        <v>7831</v>
      </c>
      <c r="B7862" s="93">
        <f t="shared" si="1711"/>
        <v>3.3529743353557595E-65</v>
      </c>
      <c r="C7862" s="178">
        <f t="shared" si="1712"/>
        <v>3.345410602715292E-65</v>
      </c>
      <c r="D7862" s="165">
        <f t="shared" si="1713"/>
        <v>2.2558277767625785E-3</v>
      </c>
      <c r="E7862" s="166">
        <f t="shared" si="1723"/>
        <v>24.291375447755232</v>
      </c>
      <c r="F7862" s="167">
        <f t="shared" si="1724"/>
        <v>17.667643147603265</v>
      </c>
      <c r="G7862" s="167">
        <f t="shared" si="1714"/>
        <v>613986.34439947212</v>
      </c>
      <c r="H7862" s="167">
        <f t="shared" si="1715"/>
        <v>271299.98899881309</v>
      </c>
      <c r="I7862" s="168">
        <f t="shared" si="1716"/>
        <v>885286.33339828521</v>
      </c>
      <c r="J7862" s="168">
        <f t="shared" si="1718"/>
        <v>796356.39483306115</v>
      </c>
      <c r="K7862" s="94"/>
      <c r="L7862" s="265">
        <f t="shared" si="1717"/>
        <v>337357.71046461567</v>
      </c>
      <c r="M7862" s="265">
        <f>$G7862*NonHospFrac+theModel!$H7862*NonHospFrac</f>
        <v>547928.62293366948</v>
      </c>
      <c r="N7862" s="266">
        <f t="shared" si="1719"/>
        <v>885286.33339828509</v>
      </c>
      <c r="O7862" s="158"/>
      <c r="P7862" s="265">
        <f t="shared" si="1720"/>
        <v>303469.01328914001</v>
      </c>
      <c r="Q7862" s="265">
        <f t="shared" si="1721"/>
        <v>547927.0626830504</v>
      </c>
      <c r="R7862" s="266">
        <f t="shared" si="1722"/>
        <v>851396.07597219036</v>
      </c>
    </row>
    <row r="7863" spans="1:18" x14ac:dyDescent="0.25">
      <c r="A7863" s="81">
        <v>7832</v>
      </c>
      <c r="B7863" s="93">
        <f t="shared" si="1711"/>
        <v>3.2903392348696912E-65</v>
      </c>
      <c r="C7863" s="178">
        <f t="shared" si="1712"/>
        <v>3.2829167962287003E-65</v>
      </c>
      <c r="D7863" s="165">
        <f t="shared" si="1713"/>
        <v>2.2558277767625785E-3</v>
      </c>
      <c r="E7863" s="166">
        <f t="shared" si="1723"/>
        <v>24.291375447755232</v>
      </c>
      <c r="F7863" s="167">
        <f t="shared" si="1724"/>
        <v>17.669898975380026</v>
      </c>
      <c r="G7863" s="167">
        <f t="shared" si="1714"/>
        <v>614064.73897868546</v>
      </c>
      <c r="H7863" s="167">
        <f t="shared" si="1715"/>
        <v>271299.98899881309</v>
      </c>
      <c r="I7863" s="168">
        <f t="shared" si="1716"/>
        <v>885364.72797749855</v>
      </c>
      <c r="J7863" s="168">
        <f t="shared" si="1718"/>
        <v>796413.36345005198</v>
      </c>
      <c r="K7863" s="94"/>
      <c r="L7863" s="265">
        <f t="shared" si="1717"/>
        <v>337387.58443279809</v>
      </c>
      <c r="M7863" s="265">
        <f>$G7863*NonHospFrac+theModel!$H7863*NonHospFrac</f>
        <v>547977.14354470046</v>
      </c>
      <c r="N7863" s="266">
        <f t="shared" si="1719"/>
        <v>885364.72797749855</v>
      </c>
      <c r="O7863" s="158"/>
      <c r="P7863" s="265">
        <f t="shared" si="1720"/>
        <v>303490.72242602753</v>
      </c>
      <c r="Q7863" s="265">
        <f t="shared" si="1721"/>
        <v>547975.58329408139</v>
      </c>
      <c r="R7863" s="266">
        <f t="shared" si="1722"/>
        <v>851466.30572010891</v>
      </c>
    </row>
    <row r="7864" spans="1:18" x14ac:dyDescent="0.25">
      <c r="A7864" s="81">
        <v>7833</v>
      </c>
      <c r="B7864" s="93">
        <f t="shared" si="1711"/>
        <v>3.2288741868266801E-65</v>
      </c>
      <c r="C7864" s="178">
        <f t="shared" si="1712"/>
        <v>3.2215904027483647E-65</v>
      </c>
      <c r="D7864" s="165">
        <f t="shared" si="1713"/>
        <v>2.2558277767625785E-3</v>
      </c>
      <c r="E7864" s="166">
        <f t="shared" si="1723"/>
        <v>24.291375447755232</v>
      </c>
      <c r="F7864" s="167">
        <f t="shared" si="1724"/>
        <v>17.672154803156786</v>
      </c>
      <c r="G7864" s="167">
        <f t="shared" si="1714"/>
        <v>614143.13355789881</v>
      </c>
      <c r="H7864" s="167">
        <f t="shared" si="1715"/>
        <v>271299.98899881309</v>
      </c>
      <c r="I7864" s="168">
        <f t="shared" si="1716"/>
        <v>885443.1225567119</v>
      </c>
      <c r="J7864" s="168">
        <f t="shared" si="1718"/>
        <v>796470.32974488987</v>
      </c>
      <c r="K7864" s="94"/>
      <c r="L7864" s="265">
        <f t="shared" si="1717"/>
        <v>337417.45840098045</v>
      </c>
      <c r="M7864" s="265">
        <f>$G7864*NonHospFrac+theModel!$H7864*NonHospFrac</f>
        <v>548025.66415573144</v>
      </c>
      <c r="N7864" s="266">
        <f t="shared" si="1719"/>
        <v>885443.1225567119</v>
      </c>
      <c r="O7864" s="158"/>
      <c r="P7864" s="265">
        <f t="shared" si="1720"/>
        <v>303512.43067800783</v>
      </c>
      <c r="Q7864" s="265">
        <f t="shared" si="1721"/>
        <v>548024.10390511237</v>
      </c>
      <c r="R7864" s="266">
        <f t="shared" si="1722"/>
        <v>851536.53458312014</v>
      </c>
    </row>
    <row r="7865" spans="1:18" x14ac:dyDescent="0.25">
      <c r="A7865" s="81">
        <v>7834</v>
      </c>
      <c r="B7865" s="93">
        <f t="shared" si="1711"/>
        <v>3.1685573341100008E-65</v>
      </c>
      <c r="C7865" s="178">
        <f t="shared" si="1712"/>
        <v>3.1614096144634508E-65</v>
      </c>
      <c r="D7865" s="165">
        <f t="shared" si="1713"/>
        <v>2.2558277767625785E-3</v>
      </c>
      <c r="E7865" s="166">
        <f t="shared" si="1723"/>
        <v>24.291375447755232</v>
      </c>
      <c r="F7865" s="167">
        <f t="shared" si="1724"/>
        <v>17.674410630933547</v>
      </c>
      <c r="G7865" s="167">
        <f t="shared" si="1714"/>
        <v>614221.52813711215</v>
      </c>
      <c r="H7865" s="167">
        <f t="shared" si="1715"/>
        <v>271299.98899881309</v>
      </c>
      <c r="I7865" s="168">
        <f t="shared" si="1716"/>
        <v>885521.51713592524</v>
      </c>
      <c r="J7865" s="168">
        <f t="shared" si="1718"/>
        <v>796527.29371766944</v>
      </c>
      <c r="K7865" s="94"/>
      <c r="L7865" s="265">
        <f t="shared" si="1717"/>
        <v>337447.33236916282</v>
      </c>
      <c r="M7865" s="265">
        <f>$G7865*NonHospFrac+theModel!$H7865*NonHospFrac</f>
        <v>548074.18476676231</v>
      </c>
      <c r="N7865" s="266">
        <f t="shared" si="1719"/>
        <v>885521.51713592513</v>
      </c>
      <c r="O7865" s="158"/>
      <c r="P7865" s="265">
        <f t="shared" si="1720"/>
        <v>303534.13804511703</v>
      </c>
      <c r="Q7865" s="265">
        <f t="shared" si="1721"/>
        <v>548072.62451614323</v>
      </c>
      <c r="R7865" s="266">
        <f t="shared" si="1722"/>
        <v>851606.76256126026</v>
      </c>
    </row>
    <row r="7866" spans="1:18" x14ac:dyDescent="0.25">
      <c r="A7866" s="81">
        <v>7835</v>
      </c>
      <c r="B7866" s="93">
        <f t="shared" si="1711"/>
        <v>3.1093672279033593E-65</v>
      </c>
      <c r="C7866" s="178">
        <f t="shared" si="1712"/>
        <v>3.1023530309424997E-65</v>
      </c>
      <c r="D7866" s="165">
        <f t="shared" si="1713"/>
        <v>2.2558277767625785E-3</v>
      </c>
      <c r="E7866" s="166">
        <f t="shared" si="1723"/>
        <v>24.291375447755232</v>
      </c>
      <c r="F7866" s="167">
        <f t="shared" si="1724"/>
        <v>17.676666458710308</v>
      </c>
      <c r="G7866" s="167">
        <f t="shared" si="1714"/>
        <v>614299.9227163255</v>
      </c>
      <c r="H7866" s="167">
        <f t="shared" si="1715"/>
        <v>271299.98899881309</v>
      </c>
      <c r="I7866" s="168">
        <f t="shared" si="1716"/>
        <v>885599.91171513859</v>
      </c>
      <c r="J7866" s="168">
        <f t="shared" si="1718"/>
        <v>796584.25536848523</v>
      </c>
      <c r="K7866" s="94"/>
      <c r="L7866" s="265">
        <f t="shared" si="1717"/>
        <v>337477.20633734524</v>
      </c>
      <c r="M7866" s="265">
        <f>$G7866*NonHospFrac+theModel!$H7866*NonHospFrac</f>
        <v>548122.70537779329</v>
      </c>
      <c r="N7866" s="266">
        <f t="shared" si="1719"/>
        <v>885599.91171513847</v>
      </c>
      <c r="O7866" s="158"/>
      <c r="P7866" s="265">
        <f t="shared" si="1720"/>
        <v>303555.84452739125</v>
      </c>
      <c r="Q7866" s="265">
        <f t="shared" si="1721"/>
        <v>548121.14512717421</v>
      </c>
      <c r="R7866" s="266">
        <f t="shared" si="1722"/>
        <v>851676.98965456546</v>
      </c>
    </row>
    <row r="7867" spans="1:18" x14ac:dyDescent="0.25">
      <c r="A7867" s="81">
        <v>7836</v>
      </c>
      <c r="B7867" s="93">
        <f t="shared" si="1711"/>
        <v>3.0512828200645648E-65</v>
      </c>
      <c r="C7867" s="178">
        <f t="shared" si="1712"/>
        <v>3.0443996515243049E-65</v>
      </c>
      <c r="D7867" s="165">
        <f t="shared" si="1713"/>
        <v>2.2558277767625785E-3</v>
      </c>
      <c r="E7867" s="166">
        <f t="shared" si="1723"/>
        <v>24.291375447755232</v>
      </c>
      <c r="F7867" s="167">
        <f t="shared" si="1724"/>
        <v>17.678922286487069</v>
      </c>
      <c r="G7867" s="167">
        <f t="shared" si="1714"/>
        <v>614378.31729553884</v>
      </c>
      <c r="H7867" s="167">
        <f t="shared" si="1715"/>
        <v>271299.98899881309</v>
      </c>
      <c r="I7867" s="168">
        <f t="shared" si="1716"/>
        <v>885678.30629435193</v>
      </c>
      <c r="J7867" s="168">
        <f t="shared" si="1718"/>
        <v>796641.21469743201</v>
      </c>
      <c r="K7867" s="94"/>
      <c r="L7867" s="265">
        <f t="shared" si="1717"/>
        <v>337507.08030552766</v>
      </c>
      <c r="M7867" s="265">
        <f>$G7867*NonHospFrac+theModel!$H7867*NonHospFrac</f>
        <v>548171.22598882427</v>
      </c>
      <c r="N7867" s="266">
        <f t="shared" si="1719"/>
        <v>885678.30629435193</v>
      </c>
      <c r="O7867" s="158"/>
      <c r="P7867" s="265">
        <f t="shared" si="1720"/>
        <v>303577.55012486654</v>
      </c>
      <c r="Q7867" s="265">
        <f t="shared" si="1721"/>
        <v>548169.66573820519</v>
      </c>
      <c r="R7867" s="266">
        <f t="shared" si="1722"/>
        <v>851747.21586307173</v>
      </c>
    </row>
    <row r="7868" spans="1:18" x14ac:dyDescent="0.25">
      <c r="A7868" s="81">
        <v>7837</v>
      </c>
      <c r="B7868" s="93">
        <f t="shared" si="1711"/>
        <v>2.9942834556402124E-65</v>
      </c>
      <c r="C7868" s="178">
        <f t="shared" si="1712"/>
        <v>2.9875288678494787E-65</v>
      </c>
      <c r="D7868" s="165">
        <f t="shared" si="1713"/>
        <v>2.2558277767625785E-3</v>
      </c>
      <c r="E7868" s="166">
        <f t="shared" si="1723"/>
        <v>24.291375447755232</v>
      </c>
      <c r="F7868" s="167">
        <f t="shared" si="1724"/>
        <v>17.68117811426383</v>
      </c>
      <c r="G7868" s="167">
        <f t="shared" si="1714"/>
        <v>614456.71187475219</v>
      </c>
      <c r="H7868" s="167">
        <f t="shared" si="1715"/>
        <v>271299.98899881309</v>
      </c>
      <c r="I7868" s="168">
        <f t="shared" si="1716"/>
        <v>885756.70087356528</v>
      </c>
      <c r="J7868" s="168">
        <f t="shared" si="1718"/>
        <v>796698.17170460441</v>
      </c>
      <c r="K7868" s="94"/>
      <c r="L7868" s="265">
        <f t="shared" si="1717"/>
        <v>337536.95427371003</v>
      </c>
      <c r="M7868" s="265">
        <f>$G7868*NonHospFrac+theModel!$H7868*NonHospFrac</f>
        <v>548219.74659985525</v>
      </c>
      <c r="N7868" s="266">
        <f t="shared" si="1719"/>
        <v>885756.70087356528</v>
      </c>
      <c r="O7868" s="158"/>
      <c r="P7868" s="265">
        <f t="shared" si="1720"/>
        <v>303599.25483757892</v>
      </c>
      <c r="Q7868" s="265">
        <f t="shared" si="1721"/>
        <v>548218.18634923617</v>
      </c>
      <c r="R7868" s="266">
        <f t="shared" si="1722"/>
        <v>851817.44118681503</v>
      </c>
    </row>
    <row r="7869" spans="1:18" x14ac:dyDescent="0.25">
      <c r="A7869" s="81">
        <v>7838</v>
      </c>
      <c r="B7869" s="93">
        <f t="shared" si="1711"/>
        <v>2.938348865521252E-65</v>
      </c>
      <c r="C7869" s="178">
        <f t="shared" si="1712"/>
        <v>2.9317204565325902E-65</v>
      </c>
      <c r="D7869" s="165">
        <f t="shared" si="1713"/>
        <v>2.2558277767625785E-3</v>
      </c>
      <c r="E7869" s="166">
        <f t="shared" si="1723"/>
        <v>24.291375447755232</v>
      </c>
      <c r="F7869" s="167">
        <f t="shared" si="1724"/>
        <v>17.68343394204059</v>
      </c>
      <c r="G7869" s="167">
        <f t="shared" si="1714"/>
        <v>614535.10645396565</v>
      </c>
      <c r="H7869" s="167">
        <f t="shared" si="1715"/>
        <v>271299.98899881309</v>
      </c>
      <c r="I7869" s="168">
        <f t="shared" si="1716"/>
        <v>885835.09545277874</v>
      </c>
      <c r="J7869" s="168">
        <f t="shared" si="1718"/>
        <v>796755.1263900972</v>
      </c>
      <c r="K7869" s="94"/>
      <c r="L7869" s="265">
        <f t="shared" si="1717"/>
        <v>337566.82824189251</v>
      </c>
      <c r="M7869" s="265">
        <f>$G7869*NonHospFrac+theModel!$H7869*NonHospFrac</f>
        <v>548268.26721088623</v>
      </c>
      <c r="N7869" s="266">
        <f t="shared" si="1719"/>
        <v>885835.09545277874</v>
      </c>
      <c r="O7869" s="158"/>
      <c r="P7869" s="265">
        <f t="shared" si="1720"/>
        <v>303620.95866556454</v>
      </c>
      <c r="Q7869" s="265">
        <f t="shared" si="1721"/>
        <v>548266.70696026715</v>
      </c>
      <c r="R7869" s="266">
        <f t="shared" si="1722"/>
        <v>851887.66562583169</v>
      </c>
    </row>
    <row r="7870" spans="1:18" x14ac:dyDescent="0.25">
      <c r="A7870" s="81">
        <v>7839</v>
      </c>
      <c r="B7870" s="93">
        <f t="shared" si="1711"/>
        <v>2.8834591592343945E-65</v>
      </c>
      <c r="C7870" s="178">
        <f t="shared" si="1712"/>
        <v>2.8769545719698332E-65</v>
      </c>
      <c r="D7870" s="165">
        <f t="shared" si="1713"/>
        <v>2.2558277767625785E-3</v>
      </c>
      <c r="E7870" s="166">
        <f t="shared" si="1723"/>
        <v>24.291375447755232</v>
      </c>
      <c r="F7870" s="167">
        <f t="shared" si="1724"/>
        <v>17.685689769817351</v>
      </c>
      <c r="G7870" s="167">
        <f t="shared" si="1714"/>
        <v>614613.501033179</v>
      </c>
      <c r="H7870" s="167">
        <f t="shared" si="1715"/>
        <v>271299.98899881309</v>
      </c>
      <c r="I7870" s="168">
        <f t="shared" si="1716"/>
        <v>885913.49003199209</v>
      </c>
      <c r="J7870" s="168">
        <f t="shared" si="1718"/>
        <v>796812.07875400479</v>
      </c>
      <c r="K7870" s="94"/>
      <c r="L7870" s="265">
        <f t="shared" si="1717"/>
        <v>337596.70221007487</v>
      </c>
      <c r="M7870" s="265">
        <f>$G7870*NonHospFrac+theModel!$H7870*NonHospFrac</f>
        <v>548316.78782191721</v>
      </c>
      <c r="N7870" s="266">
        <f t="shared" si="1719"/>
        <v>885913.49003199209</v>
      </c>
      <c r="O7870" s="158"/>
      <c r="P7870" s="265">
        <f t="shared" si="1720"/>
        <v>303642.66160885931</v>
      </c>
      <c r="Q7870" s="265">
        <f t="shared" si="1721"/>
        <v>548315.22757129814</v>
      </c>
      <c r="R7870" s="266">
        <f t="shared" si="1722"/>
        <v>851957.88918015745</v>
      </c>
    </row>
    <row r="7871" spans="1:18" x14ac:dyDescent="0.25">
      <c r="A7871" s="81">
        <v>7840</v>
      </c>
      <c r="B7871" s="93">
        <f t="shared" si="1711"/>
        <v>2.8295948178698615E-65</v>
      </c>
      <c r="C7871" s="178">
        <f t="shared" si="1712"/>
        <v>2.8232117392827272E-65</v>
      </c>
      <c r="D7871" s="165">
        <f t="shared" si="1713"/>
        <v>2.2558277767625785E-3</v>
      </c>
      <c r="E7871" s="166">
        <f t="shared" si="1723"/>
        <v>24.291375447755232</v>
      </c>
      <c r="F7871" s="167">
        <f t="shared" si="1724"/>
        <v>17.687945597594112</v>
      </c>
      <c r="G7871" s="167">
        <f t="shared" si="1714"/>
        <v>614691.89561239234</v>
      </c>
      <c r="H7871" s="167">
        <f t="shared" si="1715"/>
        <v>271299.98899881309</v>
      </c>
      <c r="I7871" s="168">
        <f t="shared" si="1716"/>
        <v>885991.88461120543</v>
      </c>
      <c r="J7871" s="168">
        <f t="shared" si="1718"/>
        <v>796869.02879642195</v>
      </c>
      <c r="K7871" s="94"/>
      <c r="L7871" s="265">
        <f t="shared" si="1717"/>
        <v>337626.57617825724</v>
      </c>
      <c r="M7871" s="265">
        <f>$G7871*NonHospFrac+theModel!$H7871*NonHospFrac</f>
        <v>548365.30843294808</v>
      </c>
      <c r="N7871" s="266">
        <f t="shared" si="1719"/>
        <v>885991.88461120531</v>
      </c>
      <c r="O7871" s="158"/>
      <c r="P7871" s="265">
        <f t="shared" si="1720"/>
        <v>303664.36366749939</v>
      </c>
      <c r="Q7871" s="265">
        <f t="shared" si="1721"/>
        <v>548363.748182329</v>
      </c>
      <c r="R7871" s="266">
        <f t="shared" si="1722"/>
        <v>852028.11184982839</v>
      </c>
    </row>
    <row r="7872" spans="1:18" x14ac:dyDescent="0.25">
      <c r="A7872" s="81">
        <v>7841</v>
      </c>
      <c r="B7872" s="93">
        <f t="shared" si="1711"/>
        <v>2.7767366871399904E-65</v>
      </c>
      <c r="C7872" s="178">
        <f t="shared" si="1712"/>
        <v>2.7704728473923843E-65</v>
      </c>
      <c r="D7872" s="165">
        <f t="shared" si="1713"/>
        <v>2.2558277767625785E-3</v>
      </c>
      <c r="E7872" s="166">
        <f t="shared" si="1723"/>
        <v>24.291375447755232</v>
      </c>
      <c r="F7872" s="167">
        <f t="shared" si="1724"/>
        <v>17.690201425370873</v>
      </c>
      <c r="G7872" s="167">
        <f t="shared" si="1714"/>
        <v>614770.29019160569</v>
      </c>
      <c r="H7872" s="167">
        <f t="shared" si="1715"/>
        <v>271299.98899881309</v>
      </c>
      <c r="I7872" s="168">
        <f t="shared" si="1716"/>
        <v>886070.27919041878</v>
      </c>
      <c r="J7872" s="168">
        <f t="shared" si="1718"/>
        <v>796925.9765174432</v>
      </c>
      <c r="K7872" s="94"/>
      <c r="L7872" s="265">
        <f t="shared" si="1717"/>
        <v>337656.45014643966</v>
      </c>
      <c r="M7872" s="265">
        <f>$G7872*NonHospFrac+theModel!$H7872*NonHospFrac</f>
        <v>548413.82904397906</v>
      </c>
      <c r="N7872" s="266">
        <f t="shared" si="1719"/>
        <v>886070.27919041878</v>
      </c>
      <c r="O7872" s="158"/>
      <c r="P7872" s="265">
        <f t="shared" si="1720"/>
        <v>303686.06484152091</v>
      </c>
      <c r="Q7872" s="265">
        <f t="shared" si="1721"/>
        <v>548412.26879335998</v>
      </c>
      <c r="R7872" s="266">
        <f t="shared" si="1722"/>
        <v>852098.33363488084</v>
      </c>
    </row>
    <row r="7873" spans="1:18" x14ac:dyDescent="0.25">
      <c r="A7873" s="81">
        <v>7842</v>
      </c>
      <c r="B7873" s="93">
        <f t="shared" si="1711"/>
        <v>2.724865970568009E-65</v>
      </c>
      <c r="C7873" s="178">
        <f t="shared" si="1712"/>
        <v>2.7187191422236464E-65</v>
      </c>
      <c r="D7873" s="165">
        <f t="shared" si="1713"/>
        <v>2.2558277767625785E-3</v>
      </c>
      <c r="E7873" s="166">
        <f t="shared" si="1723"/>
        <v>24.291375447755232</v>
      </c>
      <c r="F7873" s="167">
        <f t="shared" si="1724"/>
        <v>17.692457253147634</v>
      </c>
      <c r="G7873" s="167">
        <f t="shared" si="1714"/>
        <v>614848.68477081903</v>
      </c>
      <c r="H7873" s="167">
        <f t="shared" si="1715"/>
        <v>271299.98899881309</v>
      </c>
      <c r="I7873" s="168">
        <f t="shared" si="1716"/>
        <v>886148.67376963212</v>
      </c>
      <c r="J7873" s="168">
        <f t="shared" si="1718"/>
        <v>796982.9219171633</v>
      </c>
      <c r="K7873" s="94"/>
      <c r="L7873" s="265">
        <f t="shared" si="1717"/>
        <v>337686.32411462208</v>
      </c>
      <c r="M7873" s="265">
        <f>$G7873*NonHospFrac+theModel!$H7873*NonHospFrac</f>
        <v>548462.34965501004</v>
      </c>
      <c r="N7873" s="266">
        <f t="shared" si="1719"/>
        <v>886148.67376963212</v>
      </c>
      <c r="O7873" s="158"/>
      <c r="P7873" s="265">
        <f t="shared" si="1720"/>
        <v>303707.76513095986</v>
      </c>
      <c r="Q7873" s="265">
        <f t="shared" si="1721"/>
        <v>548460.78940439096</v>
      </c>
      <c r="R7873" s="266">
        <f t="shared" si="1722"/>
        <v>852168.55453535076</v>
      </c>
    </row>
    <row r="7874" spans="1:18" x14ac:dyDescent="0.25">
      <c r="A7874" s="81">
        <v>7843</v>
      </c>
      <c r="B7874" s="93">
        <f t="shared" si="1711"/>
        <v>2.6739642228039638E-65</v>
      </c>
      <c r="C7874" s="178">
        <f t="shared" si="1712"/>
        <v>2.6679322200360933E-65</v>
      </c>
      <c r="D7874" s="165">
        <f t="shared" si="1713"/>
        <v>2.2558277767625785E-3</v>
      </c>
      <c r="E7874" s="166">
        <f t="shared" si="1723"/>
        <v>24.291375447755232</v>
      </c>
      <c r="F7874" s="167">
        <f t="shared" si="1724"/>
        <v>17.694713080924394</v>
      </c>
      <c r="G7874" s="167">
        <f t="shared" si="1714"/>
        <v>614927.07935003238</v>
      </c>
      <c r="H7874" s="167">
        <f t="shared" si="1715"/>
        <v>271299.98899881309</v>
      </c>
      <c r="I7874" s="168">
        <f t="shared" si="1716"/>
        <v>886227.06834884547</v>
      </c>
      <c r="J7874" s="168">
        <f t="shared" si="1718"/>
        <v>797039.86499567679</v>
      </c>
      <c r="K7874" s="94"/>
      <c r="L7874" s="265">
        <f t="shared" si="1717"/>
        <v>337716.19808280445</v>
      </c>
      <c r="M7874" s="265">
        <f>$G7874*NonHospFrac+theModel!$H7874*NonHospFrac</f>
        <v>548510.87026604102</v>
      </c>
      <c r="N7874" s="266">
        <f t="shared" si="1719"/>
        <v>886227.06834884547</v>
      </c>
      <c r="O7874" s="158"/>
      <c r="P7874" s="265">
        <f t="shared" si="1720"/>
        <v>303729.4645358522</v>
      </c>
      <c r="Q7874" s="265">
        <f t="shared" si="1721"/>
        <v>548509.31001542194</v>
      </c>
      <c r="R7874" s="266">
        <f t="shared" si="1722"/>
        <v>852238.77455127414</v>
      </c>
    </row>
    <row r="7875" spans="1:18" x14ac:dyDescent="0.25">
      <c r="A7875" s="81">
        <v>7844</v>
      </c>
      <c r="B7875" s="93">
        <f t="shared" si="1711"/>
        <v>2.6240133430655093E-65</v>
      </c>
      <c r="C7875" s="178">
        <f t="shared" si="1712"/>
        <v>2.6180940208796265E-65</v>
      </c>
      <c r="D7875" s="165">
        <f t="shared" si="1713"/>
        <v>2.2558277767625785E-3</v>
      </c>
      <c r="E7875" s="166">
        <f t="shared" si="1723"/>
        <v>24.291375447755232</v>
      </c>
      <c r="F7875" s="167">
        <f t="shared" si="1724"/>
        <v>17.696968908701155</v>
      </c>
      <c r="G7875" s="167">
        <f t="shared" si="1714"/>
        <v>615005.47392924572</v>
      </c>
      <c r="H7875" s="167">
        <f t="shared" si="1715"/>
        <v>271299.98899881309</v>
      </c>
      <c r="I7875" s="168">
        <f t="shared" si="1716"/>
        <v>886305.46292805881</v>
      </c>
      <c r="J7875" s="168">
        <f t="shared" si="1718"/>
        <v>797096.80575307831</v>
      </c>
      <c r="K7875" s="94"/>
      <c r="L7875" s="265">
        <f t="shared" si="1717"/>
        <v>337746.07205098687</v>
      </c>
      <c r="M7875" s="265">
        <f>$G7875*NonHospFrac+theModel!$H7875*NonHospFrac</f>
        <v>548559.39087707188</v>
      </c>
      <c r="N7875" s="266">
        <f t="shared" si="1719"/>
        <v>886305.46292805881</v>
      </c>
      <c r="O7875" s="158"/>
      <c r="P7875" s="265">
        <f t="shared" si="1720"/>
        <v>303751.16305623413</v>
      </c>
      <c r="Q7875" s="265">
        <f t="shared" si="1721"/>
        <v>548557.83062645281</v>
      </c>
      <c r="R7875" s="266">
        <f t="shared" si="1722"/>
        <v>852308.99368268694</v>
      </c>
    </row>
    <row r="7876" spans="1:18" x14ac:dyDescent="0.25">
      <c r="A7876" s="81">
        <v>7845</v>
      </c>
      <c r="B7876" s="93">
        <f t="shared" si="1711"/>
        <v>2.5749955687012287E-65</v>
      </c>
      <c r="C7876" s="178">
        <f t="shared" si="1712"/>
        <v>2.5691868221723117E-65</v>
      </c>
      <c r="D7876" s="165">
        <f t="shared" si="1713"/>
        <v>2.2558277767625785E-3</v>
      </c>
      <c r="E7876" s="166">
        <f t="shared" si="1723"/>
        <v>24.291375447755232</v>
      </c>
      <c r="F7876" s="167">
        <f t="shared" si="1724"/>
        <v>17.699224736477916</v>
      </c>
      <c r="G7876" s="167">
        <f t="shared" si="1714"/>
        <v>615083.86850845907</v>
      </c>
      <c r="H7876" s="167">
        <f t="shared" si="1715"/>
        <v>271299.98899881309</v>
      </c>
      <c r="I7876" s="168">
        <f t="shared" si="1716"/>
        <v>886383.85750727216</v>
      </c>
      <c r="J7876" s="168">
        <f t="shared" si="1718"/>
        <v>797153.74418946239</v>
      </c>
      <c r="K7876" s="94"/>
      <c r="L7876" s="265">
        <f t="shared" si="1717"/>
        <v>337775.94601916929</v>
      </c>
      <c r="M7876" s="265">
        <f>$G7876*NonHospFrac+theModel!$H7876*NonHospFrac</f>
        <v>548607.91148810287</v>
      </c>
      <c r="N7876" s="266">
        <f t="shared" si="1719"/>
        <v>886383.85750727216</v>
      </c>
      <c r="O7876" s="158"/>
      <c r="P7876" s="265">
        <f t="shared" si="1720"/>
        <v>303772.86069214169</v>
      </c>
      <c r="Q7876" s="265">
        <f t="shared" si="1721"/>
        <v>548606.35123748379</v>
      </c>
      <c r="R7876" s="266">
        <f t="shared" si="1722"/>
        <v>852379.21192962548</v>
      </c>
    </row>
    <row r="7877" spans="1:18" x14ac:dyDescent="0.25">
      <c r="A7877" s="81">
        <v>7846</v>
      </c>
      <c r="B7877" s="93">
        <f t="shared" si="1711"/>
        <v>2.5268934688741896E-65</v>
      </c>
      <c r="C7877" s="178">
        <f t="shared" si="1712"/>
        <v>2.5211932323981833E-65</v>
      </c>
      <c r="D7877" s="165">
        <f t="shared" si="1713"/>
        <v>2.2558277767625785E-3</v>
      </c>
      <c r="E7877" s="166">
        <f t="shared" si="1723"/>
        <v>24.291375447755232</v>
      </c>
      <c r="F7877" s="167">
        <f t="shared" si="1724"/>
        <v>17.701480564254677</v>
      </c>
      <c r="G7877" s="167">
        <f t="shared" si="1714"/>
        <v>615162.26308767253</v>
      </c>
      <c r="H7877" s="167">
        <f t="shared" si="1715"/>
        <v>271299.98899881309</v>
      </c>
      <c r="I7877" s="168">
        <f t="shared" si="1716"/>
        <v>886462.25208648562</v>
      </c>
      <c r="J7877" s="168">
        <f t="shared" si="1718"/>
        <v>797210.68030492379</v>
      </c>
      <c r="K7877" s="94"/>
      <c r="L7877" s="265">
        <f t="shared" si="1717"/>
        <v>337805.81998735166</v>
      </c>
      <c r="M7877" s="265">
        <f>$G7877*NonHospFrac+theModel!$H7877*NonHospFrac</f>
        <v>548656.43209913385</v>
      </c>
      <c r="N7877" s="266">
        <f t="shared" si="1719"/>
        <v>886462.2520864855</v>
      </c>
      <c r="O7877" s="158"/>
      <c r="P7877" s="265">
        <f t="shared" si="1720"/>
        <v>303794.55744361086</v>
      </c>
      <c r="Q7877" s="265">
        <f t="shared" si="1721"/>
        <v>548654.87184851477</v>
      </c>
      <c r="R7877" s="266">
        <f t="shared" si="1722"/>
        <v>852449.42929212563</v>
      </c>
    </row>
    <row r="7878" spans="1:18" x14ac:dyDescent="0.25">
      <c r="A7878" s="81">
        <v>7847</v>
      </c>
      <c r="B7878" s="93">
        <f t="shared" si="1711"/>
        <v>2.4796899383634999E-65</v>
      </c>
      <c r="C7878" s="178">
        <f t="shared" si="1712"/>
        <v>2.4740961849227807E-65</v>
      </c>
      <c r="D7878" s="165">
        <f t="shared" si="1713"/>
        <v>2.2558277767625785E-3</v>
      </c>
      <c r="E7878" s="166">
        <f t="shared" si="1723"/>
        <v>24.291375447755232</v>
      </c>
      <c r="F7878" s="167">
        <f t="shared" si="1724"/>
        <v>17.703736392031438</v>
      </c>
      <c r="G7878" s="167">
        <f t="shared" si="1714"/>
        <v>615240.65766688588</v>
      </c>
      <c r="H7878" s="167">
        <f t="shared" si="1715"/>
        <v>271299.98899881309</v>
      </c>
      <c r="I7878" s="168">
        <f t="shared" si="1716"/>
        <v>886540.64666569897</v>
      </c>
      <c r="J7878" s="168">
        <f t="shared" si="1718"/>
        <v>797267.61409955705</v>
      </c>
      <c r="K7878" s="94"/>
      <c r="L7878" s="265">
        <f t="shared" si="1717"/>
        <v>337835.69395553414</v>
      </c>
      <c r="M7878" s="265">
        <f>$G7878*NonHospFrac+theModel!$H7878*NonHospFrac</f>
        <v>548704.95271016483</v>
      </c>
      <c r="N7878" s="266">
        <f t="shared" si="1719"/>
        <v>886540.64666569897</v>
      </c>
      <c r="O7878" s="158"/>
      <c r="P7878" s="265">
        <f t="shared" si="1720"/>
        <v>303816.25331067777</v>
      </c>
      <c r="Q7878" s="265">
        <f t="shared" si="1721"/>
        <v>548703.39245954575</v>
      </c>
      <c r="R7878" s="266">
        <f t="shared" si="1722"/>
        <v>852519.64577022358</v>
      </c>
    </row>
    <row r="7879" spans="1:18" x14ac:dyDescent="0.25">
      <c r="A7879" s="81">
        <v>7848</v>
      </c>
      <c r="B7879" s="93">
        <f t="shared" si="1711"/>
        <v>2.4333681914816492E-65</v>
      </c>
      <c r="C7879" s="178">
        <f t="shared" si="1712"/>
        <v>2.4278789319242143E-65</v>
      </c>
      <c r="D7879" s="165">
        <f t="shared" si="1713"/>
        <v>2.2558277767625785E-3</v>
      </c>
      <c r="E7879" s="166">
        <f t="shared" si="1723"/>
        <v>24.291375447755232</v>
      </c>
      <c r="F7879" s="167">
        <f t="shared" si="1724"/>
        <v>17.705992219808198</v>
      </c>
      <c r="G7879" s="167">
        <f t="shared" si="1714"/>
        <v>615319.05224609922</v>
      </c>
      <c r="H7879" s="167">
        <f t="shared" si="1715"/>
        <v>271299.98899881309</v>
      </c>
      <c r="I7879" s="168">
        <f t="shared" si="1716"/>
        <v>886619.04124491231</v>
      </c>
      <c r="J7879" s="168">
        <f t="shared" si="1718"/>
        <v>797324.54557345668</v>
      </c>
      <c r="K7879" s="94"/>
      <c r="L7879" s="265">
        <f t="shared" si="1717"/>
        <v>337865.5679237165</v>
      </c>
      <c r="M7879" s="265">
        <f>$G7879*NonHospFrac+theModel!$H7879*NonHospFrac</f>
        <v>548753.47332119581</v>
      </c>
      <c r="N7879" s="266">
        <f t="shared" si="1719"/>
        <v>886619.04124491231</v>
      </c>
      <c r="O7879" s="158"/>
      <c r="P7879" s="265">
        <f t="shared" si="1720"/>
        <v>303837.94829337834</v>
      </c>
      <c r="Q7879" s="265">
        <f t="shared" si="1721"/>
        <v>548751.91307057673</v>
      </c>
      <c r="R7879" s="266">
        <f t="shared" si="1722"/>
        <v>852589.86136395507</v>
      </c>
    </row>
    <row r="7880" spans="1:18" x14ac:dyDescent="0.25">
      <c r="A7880" s="81">
        <v>7849</v>
      </c>
      <c r="B7880" s="93">
        <f t="shared" si="1711"/>
        <v>2.3879117561054794E-65</v>
      </c>
      <c r="C7880" s="178">
        <f t="shared" si="1712"/>
        <v>2.3825250384375988E-65</v>
      </c>
      <c r="D7880" s="165">
        <f t="shared" si="1713"/>
        <v>2.2558277767625785E-3</v>
      </c>
      <c r="E7880" s="166">
        <f t="shared" si="1723"/>
        <v>24.291375447755232</v>
      </c>
      <c r="F7880" s="167">
        <f t="shared" si="1724"/>
        <v>17.708248047584959</v>
      </c>
      <c r="G7880" s="167">
        <f t="shared" si="1714"/>
        <v>615397.44682531257</v>
      </c>
      <c r="H7880" s="167">
        <f t="shared" si="1715"/>
        <v>271299.98899881309</v>
      </c>
      <c r="I7880" s="168">
        <f t="shared" si="1716"/>
        <v>886697.43582412566</v>
      </c>
      <c r="J7880" s="168">
        <f t="shared" si="1718"/>
        <v>797381.47472671734</v>
      </c>
      <c r="K7880" s="94"/>
      <c r="L7880" s="265">
        <f t="shared" si="1717"/>
        <v>337895.44189189887</v>
      </c>
      <c r="M7880" s="265">
        <f>$G7880*NonHospFrac+theModel!$H7880*NonHospFrac</f>
        <v>548801.99393222679</v>
      </c>
      <c r="N7880" s="266">
        <f t="shared" si="1719"/>
        <v>886697.43582412566</v>
      </c>
      <c r="O7880" s="158"/>
      <c r="P7880" s="265">
        <f t="shared" si="1720"/>
        <v>303859.64239174873</v>
      </c>
      <c r="Q7880" s="265">
        <f t="shared" si="1721"/>
        <v>548800.43368160771</v>
      </c>
      <c r="R7880" s="266">
        <f t="shared" si="1722"/>
        <v>852660.07607335644</v>
      </c>
    </row>
    <row r="7881" spans="1:18" x14ac:dyDescent="0.25">
      <c r="A7881" s="81">
        <v>7850</v>
      </c>
      <c r="B7881" s="93">
        <f t="shared" si="1711"/>
        <v>2.3433044678186566E-65</v>
      </c>
      <c r="C7881" s="178">
        <f t="shared" si="1712"/>
        <v>2.3380183765107392E-65</v>
      </c>
      <c r="D7881" s="165">
        <f t="shared" si="1713"/>
        <v>2.2558277767625785E-3</v>
      </c>
      <c r="E7881" s="166">
        <f t="shared" si="1723"/>
        <v>24.291375447755232</v>
      </c>
      <c r="F7881" s="167">
        <f t="shared" si="1724"/>
        <v>17.71050387536172</v>
      </c>
      <c r="G7881" s="167">
        <f t="shared" si="1714"/>
        <v>615475.84140452591</v>
      </c>
      <c r="H7881" s="167">
        <f t="shared" si="1715"/>
        <v>271299.98899881309</v>
      </c>
      <c r="I7881" s="168">
        <f t="shared" si="1716"/>
        <v>886775.830403339</v>
      </c>
      <c r="J7881" s="168">
        <f t="shared" si="1718"/>
        <v>797438.40155943367</v>
      </c>
      <c r="K7881" s="94"/>
      <c r="L7881" s="265">
        <f t="shared" si="1717"/>
        <v>337925.31586008129</v>
      </c>
      <c r="M7881" s="265">
        <f>$G7881*NonHospFrac+theModel!$H7881*NonHospFrac</f>
        <v>548850.51454325765</v>
      </c>
      <c r="N7881" s="266">
        <f t="shared" si="1719"/>
        <v>886775.83040333888</v>
      </c>
      <c r="O7881" s="158"/>
      <c r="P7881" s="265">
        <f t="shared" si="1720"/>
        <v>303881.33560582501</v>
      </c>
      <c r="Q7881" s="265">
        <f t="shared" si="1721"/>
        <v>548848.95429263858</v>
      </c>
      <c r="R7881" s="266">
        <f t="shared" si="1722"/>
        <v>852730.28989846352</v>
      </c>
    </row>
    <row r="7882" spans="1:18" x14ac:dyDescent="0.25">
      <c r="A7882" s="81">
        <v>7851</v>
      </c>
      <c r="B7882" s="93">
        <f t="shared" si="1711"/>
        <v>2.29953046416357E-65</v>
      </c>
      <c r="C7882" s="178">
        <f t="shared" si="1712"/>
        <v>2.2943431194689978E-65</v>
      </c>
      <c r="D7882" s="165">
        <f t="shared" si="1713"/>
        <v>2.2558277767625785E-3</v>
      </c>
      <c r="E7882" s="166">
        <f t="shared" si="1723"/>
        <v>24.291375447755232</v>
      </c>
      <c r="F7882" s="167">
        <f t="shared" si="1724"/>
        <v>17.712759703138481</v>
      </c>
      <c r="G7882" s="167">
        <f t="shared" si="1714"/>
        <v>615554.23598373926</v>
      </c>
      <c r="H7882" s="167">
        <f t="shared" si="1715"/>
        <v>271299.98899881309</v>
      </c>
      <c r="I7882" s="168">
        <f t="shared" si="1716"/>
        <v>886854.22498255235</v>
      </c>
      <c r="J7882" s="168">
        <f t="shared" si="1718"/>
        <v>797495.3260717002</v>
      </c>
      <c r="K7882" s="94"/>
      <c r="L7882" s="265">
        <f t="shared" si="1717"/>
        <v>337955.18982826371</v>
      </c>
      <c r="M7882" s="265">
        <f>$G7882*NonHospFrac+theModel!$H7882*NonHospFrac</f>
        <v>548899.03515428863</v>
      </c>
      <c r="N7882" s="266">
        <f t="shared" si="1719"/>
        <v>886854.22498255235</v>
      </c>
      <c r="O7882" s="158"/>
      <c r="P7882" s="265">
        <f t="shared" si="1720"/>
        <v>303903.02793564316</v>
      </c>
      <c r="Q7882" s="265">
        <f t="shared" si="1721"/>
        <v>548897.47490366956</v>
      </c>
      <c r="R7882" s="266">
        <f t="shared" si="1722"/>
        <v>852800.50283931266</v>
      </c>
    </row>
    <row r="7883" spans="1:18" x14ac:dyDescent="0.25">
      <c r="A7883" s="81">
        <v>7852</v>
      </c>
      <c r="B7883" s="93">
        <f t="shared" si="1711"/>
        <v>2.2565741790006644E-65</v>
      </c>
      <c r="C7883" s="178">
        <f t="shared" si="1712"/>
        <v>2.2514837362873493E-65</v>
      </c>
      <c r="D7883" s="165">
        <f t="shared" si="1713"/>
        <v>2.2558277767625785E-3</v>
      </c>
      <c r="E7883" s="166">
        <f t="shared" si="1723"/>
        <v>24.291375447755232</v>
      </c>
      <c r="F7883" s="167">
        <f t="shared" si="1724"/>
        <v>17.715015530915242</v>
      </c>
      <c r="G7883" s="167">
        <f t="shared" si="1714"/>
        <v>615632.6305629526</v>
      </c>
      <c r="H7883" s="167">
        <f t="shared" si="1715"/>
        <v>271299.98899881309</v>
      </c>
      <c r="I7883" s="168">
        <f t="shared" si="1716"/>
        <v>886932.61956176569</v>
      </c>
      <c r="J7883" s="168">
        <f t="shared" si="1718"/>
        <v>797552.24826361157</v>
      </c>
      <c r="K7883" s="94"/>
      <c r="L7883" s="265">
        <f t="shared" si="1717"/>
        <v>337985.06379644608</v>
      </c>
      <c r="M7883" s="265">
        <f>$G7883*NonHospFrac+theModel!$H7883*NonHospFrac</f>
        <v>548947.55576531962</v>
      </c>
      <c r="N7883" s="266">
        <f t="shared" si="1719"/>
        <v>886932.61956176569</v>
      </c>
      <c r="O7883" s="158"/>
      <c r="P7883" s="265">
        <f t="shared" si="1720"/>
        <v>303924.71938123921</v>
      </c>
      <c r="Q7883" s="265">
        <f t="shared" si="1721"/>
        <v>548945.99551470054</v>
      </c>
      <c r="R7883" s="266">
        <f t="shared" si="1722"/>
        <v>852870.71489593969</v>
      </c>
    </row>
    <row r="7884" spans="1:18" x14ac:dyDescent="0.25">
      <c r="A7884" s="81">
        <v>7853</v>
      </c>
      <c r="B7884" s="93">
        <f t="shared" si="1711"/>
        <v>2.2144203369727656E-65</v>
      </c>
      <c r="C7884" s="178">
        <f t="shared" si="1712"/>
        <v>2.2094249860671945E-65</v>
      </c>
      <c r="D7884" s="165">
        <f t="shared" si="1713"/>
        <v>2.2558277767625785E-3</v>
      </c>
      <c r="E7884" s="166">
        <f t="shared" si="1723"/>
        <v>24.291375447755232</v>
      </c>
      <c r="F7884" s="167">
        <f t="shared" si="1724"/>
        <v>17.717271358692003</v>
      </c>
      <c r="G7884" s="167">
        <f t="shared" si="1714"/>
        <v>615711.02514216595</v>
      </c>
      <c r="H7884" s="167">
        <f t="shared" si="1715"/>
        <v>271299.98899881309</v>
      </c>
      <c r="I7884" s="168">
        <f t="shared" si="1716"/>
        <v>887011.01414097904</v>
      </c>
      <c r="J7884" s="168">
        <f t="shared" si="1718"/>
        <v>797609.16813526233</v>
      </c>
      <c r="K7884" s="94"/>
      <c r="L7884" s="265">
        <f t="shared" si="1717"/>
        <v>338014.93776462844</v>
      </c>
      <c r="M7884" s="265">
        <f>$G7884*NonHospFrac+theModel!$H7884*NonHospFrac</f>
        <v>548996.07637635048</v>
      </c>
      <c r="N7884" s="266">
        <f t="shared" si="1719"/>
        <v>887011.01414097892</v>
      </c>
      <c r="O7884" s="158"/>
      <c r="P7884" s="265">
        <f t="shared" si="1720"/>
        <v>303946.40994264925</v>
      </c>
      <c r="Q7884" s="265">
        <f t="shared" si="1721"/>
        <v>548994.5161257314</v>
      </c>
      <c r="R7884" s="266">
        <f t="shared" si="1722"/>
        <v>852940.92606838071</v>
      </c>
    </row>
    <row r="7885" spans="1:18" x14ac:dyDescent="0.25">
      <c r="A7885" s="81">
        <v>7854</v>
      </c>
      <c r="B7885" s="93">
        <f t="shared" si="1711"/>
        <v>2.1730539480737683E-65</v>
      </c>
      <c r="C7885" s="178">
        <f t="shared" si="1712"/>
        <v>2.1681519126173E-65</v>
      </c>
      <c r="D7885" s="165">
        <f t="shared" si="1713"/>
        <v>2.2558277767625785E-3</v>
      </c>
      <c r="E7885" s="166">
        <f t="shared" si="1723"/>
        <v>24.291375447755232</v>
      </c>
      <c r="F7885" s="167">
        <f t="shared" si="1724"/>
        <v>17.719527186468763</v>
      </c>
      <c r="G7885" s="167">
        <f t="shared" si="1714"/>
        <v>615789.41972137941</v>
      </c>
      <c r="H7885" s="167">
        <f t="shared" si="1715"/>
        <v>271299.98899881309</v>
      </c>
      <c r="I7885" s="168">
        <f t="shared" si="1716"/>
        <v>887089.4087201925</v>
      </c>
      <c r="J7885" s="168">
        <f t="shared" si="1718"/>
        <v>797666.08568674722</v>
      </c>
      <c r="K7885" s="94"/>
      <c r="L7885" s="265">
        <f t="shared" si="1717"/>
        <v>338044.81173281092</v>
      </c>
      <c r="M7885" s="265">
        <f>$G7885*NonHospFrac+theModel!$H7885*NonHospFrac</f>
        <v>549044.59698738158</v>
      </c>
      <c r="N7885" s="266">
        <f t="shared" si="1719"/>
        <v>887089.4087201925</v>
      </c>
      <c r="O7885" s="158"/>
      <c r="P7885" s="265">
        <f t="shared" si="1720"/>
        <v>303968.09961990936</v>
      </c>
      <c r="Q7885" s="265">
        <f t="shared" si="1721"/>
        <v>549043.0367367625</v>
      </c>
      <c r="R7885" s="266">
        <f t="shared" si="1722"/>
        <v>853011.13635667181</v>
      </c>
    </row>
    <row r="7886" spans="1:18" x14ac:dyDescent="0.25">
      <c r="A7886" s="81">
        <v>7855</v>
      </c>
      <c r="B7886" s="93">
        <f t="shared" si="1711"/>
        <v>2.132460302317513E-65</v>
      </c>
      <c r="C7886" s="178">
        <f t="shared" si="1712"/>
        <v>2.1276498391347017E-65</v>
      </c>
      <c r="D7886" s="165">
        <f t="shared" si="1713"/>
        <v>2.2558277767625785E-3</v>
      </c>
      <c r="E7886" s="166">
        <f t="shared" si="1723"/>
        <v>24.291375447755232</v>
      </c>
      <c r="F7886" s="167">
        <f t="shared" si="1724"/>
        <v>17.721783014245524</v>
      </c>
      <c r="G7886" s="167">
        <f t="shared" si="1714"/>
        <v>615867.81430059276</v>
      </c>
      <c r="H7886" s="167">
        <f t="shared" si="1715"/>
        <v>271299.98899881309</v>
      </c>
      <c r="I7886" s="168">
        <f t="shared" si="1716"/>
        <v>887167.80329940584</v>
      </c>
      <c r="J7886" s="168">
        <f t="shared" si="1718"/>
        <v>797723.00091816054</v>
      </c>
      <c r="K7886" s="94"/>
      <c r="L7886" s="265">
        <f t="shared" si="1717"/>
        <v>338074.68570099329</v>
      </c>
      <c r="M7886" s="265">
        <f>$G7886*NonHospFrac+theModel!$H7886*NonHospFrac</f>
        <v>549093.11759841244</v>
      </c>
      <c r="N7886" s="266">
        <f t="shared" si="1719"/>
        <v>887167.80329940573</v>
      </c>
      <c r="O7886" s="158"/>
      <c r="P7886" s="265">
        <f t="shared" si="1720"/>
        <v>303989.78841305547</v>
      </c>
      <c r="Q7886" s="265">
        <f t="shared" si="1721"/>
        <v>549091.55734779336</v>
      </c>
      <c r="R7886" s="266">
        <f t="shared" si="1722"/>
        <v>853081.34576084884</v>
      </c>
    </row>
    <row r="7887" spans="1:18" x14ac:dyDescent="0.25">
      <c r="A7887" s="81">
        <v>7856</v>
      </c>
      <c r="B7887" s="93">
        <f t="shared" si="1711"/>
        <v>2.0926249645072585E-65</v>
      </c>
      <c r="C7887" s="178">
        <f t="shared" si="1712"/>
        <v>2.087904362985976E-65</v>
      </c>
      <c r="D7887" s="165">
        <f t="shared" si="1713"/>
        <v>2.2558277767625785E-3</v>
      </c>
      <c r="E7887" s="166">
        <f t="shared" si="1723"/>
        <v>24.291375447755232</v>
      </c>
      <c r="F7887" s="167">
        <f t="shared" si="1724"/>
        <v>17.724038842022285</v>
      </c>
      <c r="G7887" s="167">
        <f t="shared" si="1714"/>
        <v>615946.2088798061</v>
      </c>
      <c r="H7887" s="167">
        <f t="shared" si="1715"/>
        <v>271299.98899881309</v>
      </c>
      <c r="I7887" s="168">
        <f t="shared" si="1716"/>
        <v>887246.19787861919</v>
      </c>
      <c r="J7887" s="168">
        <f t="shared" si="1718"/>
        <v>797779.91382959695</v>
      </c>
      <c r="K7887" s="94"/>
      <c r="L7887" s="265">
        <f t="shared" si="1717"/>
        <v>338104.55966917571</v>
      </c>
      <c r="M7887" s="265">
        <f>$G7887*NonHospFrac+theModel!$H7887*NonHospFrac</f>
        <v>549141.63820944342</v>
      </c>
      <c r="N7887" s="266">
        <f t="shared" si="1719"/>
        <v>887246.19787861919</v>
      </c>
      <c r="O7887" s="158"/>
      <c r="P7887" s="265">
        <f t="shared" si="1720"/>
        <v>304011.47632212372</v>
      </c>
      <c r="Q7887" s="265">
        <f t="shared" si="1721"/>
        <v>549140.07795882435</v>
      </c>
      <c r="R7887" s="266">
        <f t="shared" si="1722"/>
        <v>853151.55428094813</v>
      </c>
    </row>
    <row r="7888" spans="1:18" x14ac:dyDescent="0.25">
      <c r="A7888" s="81">
        <v>7857</v>
      </c>
      <c r="B7888" s="93">
        <f t="shared" si="1711"/>
        <v>2.053533769102133E-65</v>
      </c>
      <c r="C7888" s="178">
        <f t="shared" si="1712"/>
        <v>2.0489013505852724E-65</v>
      </c>
      <c r="D7888" s="165">
        <f t="shared" si="1713"/>
        <v>2.2558277767625785E-3</v>
      </c>
      <c r="E7888" s="166">
        <f t="shared" si="1723"/>
        <v>24.291375447755232</v>
      </c>
      <c r="F7888" s="167">
        <f t="shared" si="1724"/>
        <v>17.726294669799046</v>
      </c>
      <c r="G7888" s="167">
        <f t="shared" si="1714"/>
        <v>616024.60345901945</v>
      </c>
      <c r="H7888" s="167">
        <f t="shared" si="1715"/>
        <v>271299.98899881309</v>
      </c>
      <c r="I7888" s="168">
        <f t="shared" si="1716"/>
        <v>887324.59245783254</v>
      </c>
      <c r="J7888" s="168">
        <f t="shared" si="1718"/>
        <v>797836.82442115108</v>
      </c>
      <c r="K7888" s="94"/>
      <c r="L7888" s="265">
        <f t="shared" si="1717"/>
        <v>338134.43363735813</v>
      </c>
      <c r="M7888" s="265">
        <f>$G7888*NonHospFrac+theModel!$H7888*NonHospFrac</f>
        <v>549190.1588204744</v>
      </c>
      <c r="N7888" s="266">
        <f t="shared" si="1719"/>
        <v>887324.59245783254</v>
      </c>
      <c r="O7888" s="158"/>
      <c r="P7888" s="265">
        <f t="shared" si="1720"/>
        <v>304033.16334715008</v>
      </c>
      <c r="Q7888" s="265">
        <f t="shared" si="1721"/>
        <v>549188.59856985533</v>
      </c>
      <c r="R7888" s="266">
        <f t="shared" si="1722"/>
        <v>853221.76191700541</v>
      </c>
    </row>
    <row r="7889" spans="1:18" x14ac:dyDescent="0.25">
      <c r="A7889" s="81">
        <v>7858</v>
      </c>
      <c r="B7889" s="93">
        <f t="shared" si="1711"/>
        <v>2.0151728151804261E-65</v>
      </c>
      <c r="C7889" s="178">
        <f t="shared" si="1712"/>
        <v>2.0106269323689654E-65</v>
      </c>
      <c r="D7889" s="165">
        <f t="shared" si="1713"/>
        <v>2.2558277767625785E-3</v>
      </c>
      <c r="E7889" s="166">
        <f t="shared" si="1723"/>
        <v>24.291375447755232</v>
      </c>
      <c r="F7889" s="167">
        <f t="shared" si="1724"/>
        <v>17.728550497575807</v>
      </c>
      <c r="G7889" s="167">
        <f t="shared" si="1714"/>
        <v>616102.99803823279</v>
      </c>
      <c r="H7889" s="167">
        <f t="shared" si="1715"/>
        <v>271299.98899881309</v>
      </c>
      <c r="I7889" s="168">
        <f t="shared" si="1716"/>
        <v>887402.98703704588</v>
      </c>
      <c r="J7889" s="168">
        <f t="shared" si="1718"/>
        <v>797893.73269291746</v>
      </c>
      <c r="K7889" s="94"/>
      <c r="L7889" s="265">
        <f t="shared" si="1717"/>
        <v>338164.3076055405</v>
      </c>
      <c r="M7889" s="265">
        <f>$G7889*NonHospFrac+theModel!$H7889*NonHospFrac</f>
        <v>549238.67943150538</v>
      </c>
      <c r="N7889" s="266">
        <f t="shared" si="1719"/>
        <v>887402.98703704588</v>
      </c>
      <c r="O7889" s="158"/>
      <c r="P7889" s="265">
        <f t="shared" si="1720"/>
        <v>304054.84948817058</v>
      </c>
      <c r="Q7889" s="265">
        <f t="shared" si="1721"/>
        <v>549237.11918088631</v>
      </c>
      <c r="R7889" s="266">
        <f t="shared" si="1722"/>
        <v>853291.96866905689</v>
      </c>
    </row>
    <row r="7890" spans="1:18" x14ac:dyDescent="0.25">
      <c r="A7890" s="81">
        <v>7859</v>
      </c>
      <c r="B7890" s="93">
        <f t="shared" si="1711"/>
        <v>1.977528461495796E-65</v>
      </c>
      <c r="C7890" s="178">
        <f t="shared" si="1712"/>
        <v>1.9730674978630152E-65</v>
      </c>
      <c r="D7890" s="165">
        <f t="shared" si="1713"/>
        <v>2.2558277767625785E-3</v>
      </c>
      <c r="E7890" s="166">
        <f t="shared" si="1723"/>
        <v>24.291375447755232</v>
      </c>
      <c r="F7890" s="167">
        <f t="shared" si="1724"/>
        <v>17.730806325352567</v>
      </c>
      <c r="G7890" s="167">
        <f t="shared" si="1714"/>
        <v>616181.39261744614</v>
      </c>
      <c r="H7890" s="167">
        <f t="shared" si="1715"/>
        <v>271299.98899881309</v>
      </c>
      <c r="I7890" s="168">
        <f t="shared" si="1716"/>
        <v>887481.38161625923</v>
      </c>
      <c r="J7890" s="168">
        <f t="shared" si="1718"/>
        <v>797950.63864499063</v>
      </c>
      <c r="K7890" s="94"/>
      <c r="L7890" s="265">
        <f t="shared" si="1717"/>
        <v>338194.18157372286</v>
      </c>
      <c r="M7890" s="265">
        <f>$G7890*NonHospFrac+theModel!$H7890*NonHospFrac</f>
        <v>549287.20004253625</v>
      </c>
      <c r="N7890" s="266">
        <f t="shared" si="1719"/>
        <v>887481.38161625911</v>
      </c>
      <c r="O7890" s="158"/>
      <c r="P7890" s="265">
        <f t="shared" si="1720"/>
        <v>304076.53474522126</v>
      </c>
      <c r="Q7890" s="265">
        <f t="shared" si="1721"/>
        <v>549285.63979191717</v>
      </c>
      <c r="R7890" s="266">
        <f t="shared" si="1722"/>
        <v>853362.17453713843</v>
      </c>
    </row>
    <row r="7891" spans="1:18" x14ac:dyDescent="0.25">
      <c r="A7891" s="81">
        <v>7860</v>
      </c>
      <c r="B7891" s="93">
        <f t="shared" si="1711"/>
        <v>1.9405873216267603E-65</v>
      </c>
      <c r="C7891" s="178">
        <f t="shared" si="1712"/>
        <v>1.9362096908434011E-65</v>
      </c>
      <c r="D7891" s="165">
        <f t="shared" si="1713"/>
        <v>2.2558277767625785E-3</v>
      </c>
      <c r="E7891" s="166">
        <f t="shared" si="1723"/>
        <v>24.291375447755232</v>
      </c>
      <c r="F7891" s="167">
        <f t="shared" si="1724"/>
        <v>17.733062153129328</v>
      </c>
      <c r="G7891" s="167">
        <f t="shared" si="1714"/>
        <v>616259.78719665948</v>
      </c>
      <c r="H7891" s="167">
        <f t="shared" si="1715"/>
        <v>271299.98899881309</v>
      </c>
      <c r="I7891" s="168">
        <f t="shared" si="1716"/>
        <v>887559.77619547257</v>
      </c>
      <c r="J7891" s="168">
        <f t="shared" si="1718"/>
        <v>798007.54227746523</v>
      </c>
      <c r="K7891" s="94"/>
      <c r="L7891" s="265">
        <f t="shared" si="1717"/>
        <v>338224.05554190534</v>
      </c>
      <c r="M7891" s="265">
        <f>$G7891*NonHospFrac+theModel!$H7891*NonHospFrac</f>
        <v>549335.72065356723</v>
      </c>
      <c r="N7891" s="266">
        <f t="shared" si="1719"/>
        <v>887559.77619547257</v>
      </c>
      <c r="O7891" s="158"/>
      <c r="P7891" s="265">
        <f t="shared" si="1720"/>
        <v>304098.21911833825</v>
      </c>
      <c r="Q7891" s="265">
        <f t="shared" si="1721"/>
        <v>549334.16040294815</v>
      </c>
      <c r="R7891" s="266">
        <f t="shared" si="1722"/>
        <v>853432.37952128635</v>
      </c>
    </row>
    <row r="7892" spans="1:18" x14ac:dyDescent="0.25">
      <c r="A7892" s="81">
        <v>7861</v>
      </c>
      <c r="B7892" s="93">
        <f t="shared" si="1711"/>
        <v>1.9043362592161174E-65</v>
      </c>
      <c r="C7892" s="178">
        <f t="shared" si="1712"/>
        <v>1.9000404045862816E-65</v>
      </c>
      <c r="D7892" s="165">
        <f t="shared" si="1713"/>
        <v>2.2558277767625785E-3</v>
      </c>
      <c r="E7892" s="166">
        <f t="shared" si="1723"/>
        <v>24.291375447755232</v>
      </c>
      <c r="F7892" s="167">
        <f t="shared" si="1724"/>
        <v>17.735317980906089</v>
      </c>
      <c r="G7892" s="167">
        <f t="shared" si="1714"/>
        <v>616338.18177587283</v>
      </c>
      <c r="H7892" s="167">
        <f t="shared" si="1715"/>
        <v>271299.98899881309</v>
      </c>
      <c r="I7892" s="168">
        <f t="shared" si="1716"/>
        <v>887638.17077468592</v>
      </c>
      <c r="J7892" s="168">
        <f t="shared" si="1718"/>
        <v>798064.44359043567</v>
      </c>
      <c r="K7892" s="94"/>
      <c r="L7892" s="265">
        <f t="shared" si="1717"/>
        <v>338253.92951008771</v>
      </c>
      <c r="M7892" s="265">
        <f>$G7892*NonHospFrac+theModel!$H7892*NonHospFrac</f>
        <v>549384.24126459821</v>
      </c>
      <c r="N7892" s="266">
        <f t="shared" si="1719"/>
        <v>887638.17077468592</v>
      </c>
      <c r="O7892" s="158"/>
      <c r="P7892" s="265">
        <f t="shared" si="1720"/>
        <v>304119.90260755742</v>
      </c>
      <c r="Q7892" s="265">
        <f t="shared" si="1721"/>
        <v>549382.68101397913</v>
      </c>
      <c r="R7892" s="266">
        <f t="shared" si="1722"/>
        <v>853502.58362153661</v>
      </c>
    </row>
    <row r="7893" spans="1:18" x14ac:dyDescent="0.25">
      <c r="A7893" s="81">
        <v>7862</v>
      </c>
      <c r="B7893" s="93">
        <f t="shared" si="1711"/>
        <v>1.868762383300181E-65</v>
      </c>
      <c r="C7893" s="178">
        <f t="shared" si="1712"/>
        <v>1.8645467772077633E-65</v>
      </c>
      <c r="D7893" s="165">
        <f t="shared" si="1713"/>
        <v>2.2558277767625785E-3</v>
      </c>
      <c r="E7893" s="166">
        <f t="shared" si="1723"/>
        <v>24.291375447755232</v>
      </c>
      <c r="F7893" s="167">
        <f t="shared" si="1724"/>
        <v>17.73757380868285</v>
      </c>
      <c r="G7893" s="167">
        <f t="shared" si="1714"/>
        <v>616416.57635508617</v>
      </c>
      <c r="H7893" s="167">
        <f t="shared" si="1715"/>
        <v>271299.98899881309</v>
      </c>
      <c r="I7893" s="168">
        <f t="shared" si="1716"/>
        <v>887716.56535389926</v>
      </c>
      <c r="J7893" s="168">
        <f t="shared" si="1718"/>
        <v>798121.34258399659</v>
      </c>
      <c r="K7893" s="94"/>
      <c r="L7893" s="265">
        <f t="shared" si="1717"/>
        <v>338283.80347827007</v>
      </c>
      <c r="M7893" s="265">
        <f>$G7893*NonHospFrac+theModel!$H7893*NonHospFrac</f>
        <v>549432.76187562919</v>
      </c>
      <c r="N7893" s="266">
        <f t="shared" si="1719"/>
        <v>887716.56535389926</v>
      </c>
      <c r="O7893" s="158"/>
      <c r="P7893" s="265">
        <f t="shared" si="1720"/>
        <v>304141.58521291491</v>
      </c>
      <c r="Q7893" s="265">
        <f t="shared" si="1721"/>
        <v>549431.20162501012</v>
      </c>
      <c r="R7893" s="266">
        <f t="shared" si="1722"/>
        <v>853572.78683792497</v>
      </c>
    </row>
    <row r="7894" spans="1:18" x14ac:dyDescent="0.25">
      <c r="A7894" s="81">
        <v>7863</v>
      </c>
      <c r="B7894" s="93">
        <f t="shared" si="1711"/>
        <v>1.8338530437242197E-65</v>
      </c>
      <c r="C7894" s="178">
        <f t="shared" si="1712"/>
        <v>1.829716187089686E-65</v>
      </c>
      <c r="D7894" s="165">
        <f t="shared" si="1713"/>
        <v>2.2558277767625785E-3</v>
      </c>
      <c r="E7894" s="166">
        <f t="shared" si="1723"/>
        <v>24.291375447755232</v>
      </c>
      <c r="F7894" s="167">
        <f t="shared" si="1724"/>
        <v>17.739829636459611</v>
      </c>
      <c r="G7894" s="167">
        <f t="shared" si="1714"/>
        <v>616494.97093429964</v>
      </c>
      <c r="H7894" s="167">
        <f t="shared" si="1715"/>
        <v>271299.98899881309</v>
      </c>
      <c r="I7894" s="168">
        <f t="shared" si="1716"/>
        <v>887794.95993311272</v>
      </c>
      <c r="J7894" s="168">
        <f t="shared" si="1718"/>
        <v>798178.23925824265</v>
      </c>
      <c r="K7894" s="94"/>
      <c r="L7894" s="265">
        <f t="shared" si="1717"/>
        <v>338313.67744645255</v>
      </c>
      <c r="M7894" s="265">
        <f>$G7894*NonHospFrac+theModel!$H7894*NonHospFrac</f>
        <v>549481.28248666017</v>
      </c>
      <c r="N7894" s="266">
        <f t="shared" si="1719"/>
        <v>887794.95993311272</v>
      </c>
      <c r="O7894" s="158"/>
      <c r="P7894" s="265">
        <f t="shared" si="1720"/>
        <v>304163.26693444676</v>
      </c>
      <c r="Q7894" s="265">
        <f t="shared" si="1721"/>
        <v>549479.7222360411</v>
      </c>
      <c r="R7894" s="266">
        <f t="shared" si="1722"/>
        <v>853642.98917048785</v>
      </c>
    </row>
    <row r="7895" spans="1:18" x14ac:dyDescent="0.25">
      <c r="A7895" s="81">
        <v>7864</v>
      </c>
      <c r="B7895" s="93">
        <f t="shared" si="1711"/>
        <v>1.7995958266441011E-65</v>
      </c>
      <c r="C7895" s="178">
        <f t="shared" si="1712"/>
        <v>1.7955362483914114E-65</v>
      </c>
      <c r="D7895" s="165">
        <f t="shared" si="1713"/>
        <v>2.2558277767625785E-3</v>
      </c>
      <c r="E7895" s="166">
        <f t="shared" si="1723"/>
        <v>24.291375447755232</v>
      </c>
      <c r="F7895" s="167">
        <f t="shared" si="1724"/>
        <v>17.742085464236371</v>
      </c>
      <c r="G7895" s="167">
        <f t="shared" si="1714"/>
        <v>616573.36551351298</v>
      </c>
      <c r="H7895" s="167">
        <f t="shared" si="1715"/>
        <v>271299.98899881309</v>
      </c>
      <c r="I7895" s="168">
        <f t="shared" si="1716"/>
        <v>887873.35451232607</v>
      </c>
      <c r="J7895" s="168">
        <f t="shared" si="1718"/>
        <v>798235.13361326815</v>
      </c>
      <c r="K7895" s="94"/>
      <c r="L7895" s="265">
        <f t="shared" si="1717"/>
        <v>338343.55141463492</v>
      </c>
      <c r="M7895" s="265">
        <f>$G7895*NonHospFrac+theModel!$H7895*NonHospFrac</f>
        <v>549529.80309769115</v>
      </c>
      <c r="N7895" s="266">
        <f t="shared" si="1719"/>
        <v>887873.35451232607</v>
      </c>
      <c r="O7895" s="158"/>
      <c r="P7895" s="265">
        <f t="shared" si="1720"/>
        <v>304184.94777218887</v>
      </c>
      <c r="Q7895" s="265">
        <f t="shared" si="1721"/>
        <v>549528.24284707208</v>
      </c>
      <c r="R7895" s="266">
        <f t="shared" si="1722"/>
        <v>853713.190619261</v>
      </c>
    </row>
    <row r="7896" spans="1:18" x14ac:dyDescent="0.25">
      <c r="A7896" s="81">
        <v>7865</v>
      </c>
      <c r="B7896" s="93">
        <f t="shared" si="1711"/>
        <v>1.7659785501121078E-65</v>
      </c>
      <c r="C7896" s="178">
        <f t="shared" si="1712"/>
        <v>1.761994806645598E-65</v>
      </c>
      <c r="D7896" s="165">
        <f t="shared" si="1713"/>
        <v>2.2558277767625785E-3</v>
      </c>
      <c r="E7896" s="166">
        <f t="shared" si="1723"/>
        <v>24.291375447755232</v>
      </c>
      <c r="F7896" s="167">
        <f t="shared" si="1724"/>
        <v>17.744341292013132</v>
      </c>
      <c r="G7896" s="167">
        <f t="shared" si="1714"/>
        <v>616651.76009272633</v>
      </c>
      <c r="H7896" s="167">
        <f t="shared" si="1715"/>
        <v>271299.98899881309</v>
      </c>
      <c r="I7896" s="168">
        <f t="shared" si="1716"/>
        <v>887951.74909153942</v>
      </c>
      <c r="J7896" s="168">
        <f t="shared" si="1718"/>
        <v>798292.02564916771</v>
      </c>
      <c r="K7896" s="94"/>
      <c r="L7896" s="265">
        <f t="shared" si="1717"/>
        <v>338373.42538281734</v>
      </c>
      <c r="M7896" s="265">
        <f>$G7896*NonHospFrac+theModel!$H7896*NonHospFrac</f>
        <v>549578.32370872202</v>
      </c>
      <c r="N7896" s="266">
        <f t="shared" si="1719"/>
        <v>887951.7490915393</v>
      </c>
      <c r="O7896" s="158"/>
      <c r="P7896" s="265">
        <f t="shared" si="1720"/>
        <v>304206.62772617739</v>
      </c>
      <c r="Q7896" s="265">
        <f t="shared" si="1721"/>
        <v>549576.76345810294</v>
      </c>
      <c r="R7896" s="266">
        <f t="shared" si="1722"/>
        <v>853783.39118428039</v>
      </c>
    </row>
    <row r="7897" spans="1:18" x14ac:dyDescent="0.25">
      <c r="A7897" s="81">
        <v>7866</v>
      </c>
      <c r="B7897" s="93">
        <f t="shared" si="1711"/>
        <v>1.7329892597449993E-65</v>
      </c>
      <c r="C7897" s="178">
        <f t="shared" si="1712"/>
        <v>1.7290799344360353E-65</v>
      </c>
      <c r="D7897" s="165">
        <f t="shared" si="1713"/>
        <v>2.2558277767625785E-3</v>
      </c>
      <c r="E7897" s="166">
        <f t="shared" si="1723"/>
        <v>24.291375447755232</v>
      </c>
      <c r="F7897" s="167">
        <f t="shared" si="1724"/>
        <v>17.746597119789893</v>
      </c>
      <c r="G7897" s="167">
        <f t="shared" si="1714"/>
        <v>616730.15467193967</v>
      </c>
      <c r="H7897" s="167">
        <f t="shared" si="1715"/>
        <v>271299.98899881309</v>
      </c>
      <c r="I7897" s="168">
        <f t="shared" si="1716"/>
        <v>888030.14367075276</v>
      </c>
      <c r="J7897" s="168">
        <f t="shared" si="1718"/>
        <v>798348.91536603589</v>
      </c>
      <c r="K7897" s="94"/>
      <c r="L7897" s="265">
        <f t="shared" si="1717"/>
        <v>338403.29935099976</v>
      </c>
      <c r="M7897" s="265">
        <f>$G7897*NonHospFrac+theModel!$H7897*NonHospFrac</f>
        <v>549626.844319753</v>
      </c>
      <c r="N7897" s="266">
        <f t="shared" si="1719"/>
        <v>888030.14367075276</v>
      </c>
      <c r="O7897" s="158"/>
      <c r="P7897" s="265">
        <f t="shared" si="1720"/>
        <v>304228.30679644836</v>
      </c>
      <c r="Q7897" s="265">
        <f t="shared" si="1721"/>
        <v>549625.28406913392</v>
      </c>
      <c r="R7897" s="266">
        <f t="shared" si="1722"/>
        <v>853853.59086558223</v>
      </c>
    </row>
    <row r="7898" spans="1:18" x14ac:dyDescent="0.25">
      <c r="A7898" s="81">
        <v>7867</v>
      </c>
      <c r="B7898" s="93">
        <f t="shared" si="1711"/>
        <v>1.7006162244728023E-65</v>
      </c>
      <c r="C7898" s="178">
        <f t="shared" si="1712"/>
        <v>1.6967799271560234E-65</v>
      </c>
      <c r="D7898" s="165">
        <f t="shared" si="1713"/>
        <v>2.2558277767625785E-3</v>
      </c>
      <c r="E7898" s="166">
        <f t="shared" si="1723"/>
        <v>24.291375447755232</v>
      </c>
      <c r="F7898" s="167">
        <f t="shared" si="1724"/>
        <v>17.748852947566654</v>
      </c>
      <c r="G7898" s="167">
        <f t="shared" si="1714"/>
        <v>616808.54925115302</v>
      </c>
      <c r="H7898" s="167">
        <f t="shared" si="1715"/>
        <v>271299.98899881309</v>
      </c>
      <c r="I7898" s="168">
        <f t="shared" si="1716"/>
        <v>888108.53824996611</v>
      </c>
      <c r="J7898" s="168">
        <f t="shared" si="1718"/>
        <v>798405.80276396719</v>
      </c>
      <c r="K7898" s="94"/>
      <c r="L7898" s="265">
        <f t="shared" si="1717"/>
        <v>338433.17331918213</v>
      </c>
      <c r="M7898" s="265">
        <f>$G7898*NonHospFrac+theModel!$H7898*NonHospFrac</f>
        <v>549675.36493078398</v>
      </c>
      <c r="N7898" s="266">
        <f t="shared" si="1719"/>
        <v>888108.53824996611</v>
      </c>
      <c r="O7898" s="158"/>
      <c r="P7898" s="265">
        <f t="shared" si="1720"/>
        <v>304249.98498303769</v>
      </c>
      <c r="Q7898" s="265">
        <f t="shared" si="1721"/>
        <v>549673.8046801649</v>
      </c>
      <c r="R7898" s="266">
        <f t="shared" si="1722"/>
        <v>853923.78966320259</v>
      </c>
    </row>
    <row r="7899" spans="1:18" x14ac:dyDescent="0.25">
      <c r="A7899" s="81">
        <v>7868</v>
      </c>
      <c r="B7899" s="93">
        <f t="shared" si="1711"/>
        <v>1.6688479323672229E-65</v>
      </c>
      <c r="C7899" s="178">
        <f t="shared" si="1712"/>
        <v>1.6650832988461961E-65</v>
      </c>
      <c r="D7899" s="165">
        <f t="shared" si="1713"/>
        <v>2.2558277767625785E-3</v>
      </c>
      <c r="E7899" s="166">
        <f t="shared" si="1723"/>
        <v>24.291375447755232</v>
      </c>
      <c r="F7899" s="167">
        <f t="shared" si="1724"/>
        <v>17.751108775343415</v>
      </c>
      <c r="G7899" s="167">
        <f t="shared" si="1714"/>
        <v>616886.94383036636</v>
      </c>
      <c r="H7899" s="167">
        <f t="shared" si="1715"/>
        <v>271299.98899881309</v>
      </c>
      <c r="I7899" s="168">
        <f t="shared" si="1716"/>
        <v>888186.93282917945</v>
      </c>
      <c r="J7899" s="168">
        <f t="shared" si="1718"/>
        <v>798462.68784305616</v>
      </c>
      <c r="K7899" s="94"/>
      <c r="L7899" s="265">
        <f t="shared" si="1717"/>
        <v>338463.04728736449</v>
      </c>
      <c r="M7899" s="265">
        <f>$G7899*NonHospFrac+theModel!$H7899*NonHospFrac</f>
        <v>549723.88554181485</v>
      </c>
      <c r="N7899" s="266">
        <f t="shared" si="1719"/>
        <v>888186.93282917934</v>
      </c>
      <c r="O7899" s="158"/>
      <c r="P7899" s="265">
        <f t="shared" si="1720"/>
        <v>304271.66228598147</v>
      </c>
      <c r="Q7899" s="265">
        <f t="shared" si="1721"/>
        <v>549722.32529119577</v>
      </c>
      <c r="R7899" s="266">
        <f t="shared" si="1722"/>
        <v>853993.98757717723</v>
      </c>
    </row>
    <row r="7900" spans="1:18" x14ac:dyDescent="0.25">
      <c r="A7900" s="81">
        <v>7869</v>
      </c>
      <c r="B7900" s="93">
        <f t="shared" si="1711"/>
        <v>1.6376730865481737E-65</v>
      </c>
      <c r="C7900" s="178">
        <f t="shared" si="1712"/>
        <v>1.6339787781102819E-65</v>
      </c>
      <c r="D7900" s="165">
        <f t="shared" si="1713"/>
        <v>2.2558277767625785E-3</v>
      </c>
      <c r="E7900" s="166">
        <f t="shared" si="1723"/>
        <v>24.291375447755232</v>
      </c>
      <c r="F7900" s="167">
        <f t="shared" si="1724"/>
        <v>17.753364603120176</v>
      </c>
      <c r="G7900" s="167">
        <f t="shared" si="1714"/>
        <v>616965.33840957971</v>
      </c>
      <c r="H7900" s="167">
        <f t="shared" si="1715"/>
        <v>271299.98899881309</v>
      </c>
      <c r="I7900" s="168">
        <f t="shared" si="1716"/>
        <v>888265.3274083928</v>
      </c>
      <c r="J7900" s="168">
        <f t="shared" si="1718"/>
        <v>798519.57060339733</v>
      </c>
      <c r="K7900" s="94"/>
      <c r="L7900" s="265">
        <f t="shared" si="1717"/>
        <v>338492.92125554691</v>
      </c>
      <c r="M7900" s="265">
        <f>$G7900*NonHospFrac+theModel!$H7900*NonHospFrac</f>
        <v>549772.40615284583</v>
      </c>
      <c r="N7900" s="266">
        <f t="shared" si="1719"/>
        <v>888265.32740839268</v>
      </c>
      <c r="O7900" s="158"/>
      <c r="P7900" s="265">
        <f t="shared" si="1720"/>
        <v>304293.33870531572</v>
      </c>
      <c r="Q7900" s="265">
        <f t="shared" si="1721"/>
        <v>549770.84590222675</v>
      </c>
      <c r="R7900" s="266">
        <f t="shared" si="1722"/>
        <v>854064.18460754247</v>
      </c>
    </row>
    <row r="7901" spans="1:18" x14ac:dyDescent="0.25">
      <c r="A7901" s="81">
        <v>7870</v>
      </c>
      <c r="B7901" s="93">
        <f t="shared" si="1711"/>
        <v>1.6070806011665666E-65</v>
      </c>
      <c r="C7901" s="178">
        <f t="shared" si="1712"/>
        <v>1.6034553041069588E-65</v>
      </c>
      <c r="D7901" s="165">
        <f t="shared" si="1713"/>
        <v>2.2558277767625785E-3</v>
      </c>
      <c r="E7901" s="166">
        <f t="shared" si="1723"/>
        <v>24.291375447755232</v>
      </c>
      <c r="F7901" s="167">
        <f t="shared" si="1724"/>
        <v>17.755620430896936</v>
      </c>
      <c r="G7901" s="167">
        <f t="shared" si="1714"/>
        <v>617043.73298879305</v>
      </c>
      <c r="H7901" s="167">
        <f t="shared" si="1715"/>
        <v>271299.98899881309</v>
      </c>
      <c r="I7901" s="168">
        <f t="shared" si="1716"/>
        <v>888343.72198760614</v>
      </c>
      <c r="J7901" s="168">
        <f t="shared" si="1718"/>
        <v>798576.45104508521</v>
      </c>
      <c r="K7901" s="94"/>
      <c r="L7901" s="265">
        <f t="shared" si="1717"/>
        <v>338522.79522372934</v>
      </c>
      <c r="M7901" s="265">
        <f>$G7901*NonHospFrac+theModel!$H7901*NonHospFrac</f>
        <v>549820.92676387681</v>
      </c>
      <c r="N7901" s="266">
        <f t="shared" si="1719"/>
        <v>888343.72198760614</v>
      </c>
      <c r="O7901" s="158"/>
      <c r="P7901" s="265">
        <f t="shared" si="1720"/>
        <v>304315.01424107642</v>
      </c>
      <c r="Q7901" s="265">
        <f t="shared" si="1721"/>
        <v>549819.36651325773</v>
      </c>
      <c r="R7901" s="266">
        <f t="shared" si="1722"/>
        <v>854134.38075433415</v>
      </c>
    </row>
    <row r="7902" spans="1:18" x14ac:dyDescent="0.25">
      <c r="A7902" s="81">
        <v>7871</v>
      </c>
      <c r="B7902" s="93">
        <f t="shared" si="1711"/>
        <v>1.5770595974619711E-65</v>
      </c>
      <c r="C7902" s="178">
        <f t="shared" si="1712"/>
        <v>1.5735020226164064E-65</v>
      </c>
      <c r="D7902" s="165">
        <f t="shared" si="1713"/>
        <v>2.2558277767625785E-3</v>
      </c>
      <c r="E7902" s="166">
        <f t="shared" si="1723"/>
        <v>24.291375447755232</v>
      </c>
      <c r="F7902" s="167">
        <f t="shared" si="1724"/>
        <v>17.757876258673697</v>
      </c>
      <c r="G7902" s="167">
        <f t="shared" si="1714"/>
        <v>617122.12756800652</v>
      </c>
      <c r="H7902" s="167">
        <f t="shared" si="1715"/>
        <v>271299.98899881309</v>
      </c>
      <c r="I7902" s="168">
        <f t="shared" si="1716"/>
        <v>888422.1165668196</v>
      </c>
      <c r="J7902" s="168">
        <f t="shared" si="1718"/>
        <v>798633.32916821446</v>
      </c>
      <c r="K7902" s="94"/>
      <c r="L7902" s="265">
        <f t="shared" si="1717"/>
        <v>338552.66919191176</v>
      </c>
      <c r="M7902" s="265">
        <f>$G7902*NonHospFrac+theModel!$H7902*NonHospFrac</f>
        <v>549869.44737490779</v>
      </c>
      <c r="N7902" s="266">
        <f t="shared" si="1719"/>
        <v>888422.1165668196</v>
      </c>
      <c r="O7902" s="158"/>
      <c r="P7902" s="265">
        <f t="shared" si="1720"/>
        <v>304336.68889329967</v>
      </c>
      <c r="Q7902" s="265">
        <f t="shared" si="1721"/>
        <v>549867.88712428871</v>
      </c>
      <c r="R7902" s="266">
        <f t="shared" si="1722"/>
        <v>854204.57601758838</v>
      </c>
    </row>
    <row r="7903" spans="1:18" x14ac:dyDescent="0.25">
      <c r="A7903" s="81">
        <v>7872</v>
      </c>
      <c r="B7903" s="93">
        <f t="shared" ref="B7903:B7966" si="1725">Constant*EXP(PowerTerm*(A7903)/7)</f>
        <v>1.5475993998941097E-65</v>
      </c>
      <c r="C7903" s="178">
        <f t="shared" ref="C7903:C7966" si="1726">(1-theFloor)*B7903</f>
        <v>1.5441082821805273E-65</v>
      </c>
      <c r="D7903" s="165">
        <f t="shared" ref="D7903:D7966" si="1727">theFloor</f>
        <v>2.2558277767625785E-3</v>
      </c>
      <c r="E7903" s="166">
        <f t="shared" si="1723"/>
        <v>24.291375447755232</v>
      </c>
      <c r="F7903" s="167">
        <f t="shared" si="1724"/>
        <v>17.760132086450458</v>
      </c>
      <c r="G7903" s="167">
        <f t="shared" ref="G7903:G7966" si="1728">$B$22*F7903*totInfected/365.25</f>
        <v>617200.52214721986</v>
      </c>
      <c r="H7903" s="167">
        <f t="shared" ref="H7903:H7966" si="1729">lostQALYs_Injured*E7903*totInfected/365.25</f>
        <v>271299.98899881309</v>
      </c>
      <c r="I7903" s="168">
        <f t="shared" ref="I7903:I7966" si="1730">H7903+G7903</f>
        <v>888500.51114603295</v>
      </c>
      <c r="J7903" s="168">
        <f t="shared" si="1718"/>
        <v>798690.20497287926</v>
      </c>
      <c r="K7903" s="94"/>
      <c r="L7903" s="265">
        <f t="shared" ref="L7903:L7966" si="1731">$G7903*HospFrac+$H7903*HospFrac</f>
        <v>338582.54316009418</v>
      </c>
      <c r="M7903" s="265">
        <f>$G7903*NonHospFrac+theModel!$H7903*NonHospFrac</f>
        <v>549917.96798593877</v>
      </c>
      <c r="N7903" s="266">
        <f t="shared" si="1719"/>
        <v>888500.51114603295</v>
      </c>
      <c r="O7903" s="158"/>
      <c r="P7903" s="265">
        <f t="shared" si="1720"/>
        <v>304358.36266202142</v>
      </c>
      <c r="Q7903" s="265">
        <f t="shared" si="1721"/>
        <v>549916.40773531969</v>
      </c>
      <c r="R7903" s="266">
        <f t="shared" si="1722"/>
        <v>854274.77039734111</v>
      </c>
    </row>
    <row r="7904" spans="1:18" x14ac:dyDescent="0.25">
      <c r="A7904" s="81">
        <v>7873</v>
      </c>
      <c r="B7904" s="93">
        <f t="shared" si="1725"/>
        <v>1.5186895323467915E-65</v>
      </c>
      <c r="C7904" s="178">
        <f t="shared" si="1726"/>
        <v>1.515263630315445E-65</v>
      </c>
      <c r="D7904" s="165">
        <f t="shared" si="1727"/>
        <v>2.2558277767625785E-3</v>
      </c>
      <c r="E7904" s="166">
        <f t="shared" si="1723"/>
        <v>24.291375447755232</v>
      </c>
      <c r="F7904" s="167">
        <f t="shared" si="1724"/>
        <v>17.762387914227219</v>
      </c>
      <c r="G7904" s="167">
        <f t="shared" si="1728"/>
        <v>617278.91672643321</v>
      </c>
      <c r="H7904" s="167">
        <f t="shared" si="1729"/>
        <v>271299.98899881309</v>
      </c>
      <c r="I7904" s="168">
        <f t="shared" si="1730"/>
        <v>888578.9057252463</v>
      </c>
      <c r="J7904" s="168">
        <f t="shared" ref="J7904:J7967" si="1732">J7903+(I7904-I7903)/(1+discountDaily)^A7904</f>
        <v>798747.07845917437</v>
      </c>
      <c r="K7904" s="94"/>
      <c r="L7904" s="265">
        <f t="shared" si="1731"/>
        <v>338612.41712827655</v>
      </c>
      <c r="M7904" s="265">
        <f>$G7904*NonHospFrac+theModel!$H7904*NonHospFrac</f>
        <v>549966.48859696975</v>
      </c>
      <c r="N7904" s="266">
        <f t="shared" ref="N7904:N7967" si="1733">L7904+M7904</f>
        <v>888578.9057252463</v>
      </c>
      <c r="O7904" s="158"/>
      <c r="P7904" s="265">
        <f t="shared" ref="P7904:P7967" si="1734">P7903+(L7904-L7903)/(1+discountDaily)^A7904</f>
        <v>304380.0355472776</v>
      </c>
      <c r="Q7904" s="265">
        <f t="shared" ref="Q7904:Q7967" si="1735">Q7903+(M7904-M7903)/(1+discountDaily)^B7904</f>
        <v>549964.92834635067</v>
      </c>
      <c r="R7904" s="266">
        <f t="shared" ref="R7904:R7967" si="1736">P7904+Q7904</f>
        <v>854344.96389362821</v>
      </c>
    </row>
    <row r="7905" spans="1:18" x14ac:dyDescent="0.25">
      <c r="A7905" s="81">
        <v>7874</v>
      </c>
      <c r="B7905" s="93">
        <f t="shared" si="1725"/>
        <v>1.490319714402615E-65</v>
      </c>
      <c r="C7905" s="178">
        <f t="shared" si="1726"/>
        <v>1.4869578097946087E-65</v>
      </c>
      <c r="D7905" s="165">
        <f t="shared" si="1727"/>
        <v>2.2558277767625785E-3</v>
      </c>
      <c r="E7905" s="166">
        <f t="shared" ref="E7905:E7968" si="1737">C7905+E7904</f>
        <v>24.291375447755232</v>
      </c>
      <c r="F7905" s="167">
        <f t="shared" ref="F7905:F7968" si="1738">D7905+F7904</f>
        <v>17.76464374200398</v>
      </c>
      <c r="G7905" s="167">
        <f t="shared" si="1728"/>
        <v>617357.31130564655</v>
      </c>
      <c r="H7905" s="167">
        <f t="shared" si="1729"/>
        <v>271299.98899881309</v>
      </c>
      <c r="I7905" s="168">
        <f t="shared" si="1730"/>
        <v>888657.30030445964</v>
      </c>
      <c r="J7905" s="168">
        <f t="shared" si="1732"/>
        <v>798803.9496271942</v>
      </c>
      <c r="K7905" s="94"/>
      <c r="L7905" s="265">
        <f t="shared" si="1731"/>
        <v>338642.29109645891</v>
      </c>
      <c r="M7905" s="265">
        <f>$G7905*NonHospFrac+theModel!$H7905*NonHospFrac</f>
        <v>550015.00920800061</v>
      </c>
      <c r="N7905" s="266">
        <f t="shared" si="1733"/>
        <v>888657.30030445952</v>
      </c>
      <c r="O7905" s="158"/>
      <c r="P7905" s="265">
        <f t="shared" si="1734"/>
        <v>304401.70754910435</v>
      </c>
      <c r="Q7905" s="265">
        <f t="shared" si="1735"/>
        <v>550013.44895738154</v>
      </c>
      <c r="R7905" s="266">
        <f t="shared" si="1736"/>
        <v>854415.15650648589</v>
      </c>
    </row>
    <row r="7906" spans="1:18" x14ac:dyDescent="0.25">
      <c r="A7906" s="81">
        <v>7875</v>
      </c>
      <c r="B7906" s="93">
        <f t="shared" si="1725"/>
        <v>1.4624798576868394E-65</v>
      </c>
      <c r="C7906" s="178">
        <f t="shared" si="1726"/>
        <v>1.4591807550009136E-65</v>
      </c>
      <c r="D7906" s="165">
        <f t="shared" si="1727"/>
        <v>2.2558277767625785E-3</v>
      </c>
      <c r="E7906" s="166">
        <f t="shared" si="1737"/>
        <v>24.291375447755232</v>
      </c>
      <c r="F7906" s="167">
        <f t="shared" si="1738"/>
        <v>17.76689956978074</v>
      </c>
      <c r="G7906" s="167">
        <f t="shared" si="1728"/>
        <v>617435.7058848599</v>
      </c>
      <c r="H7906" s="167">
        <f t="shared" si="1729"/>
        <v>271299.98899881309</v>
      </c>
      <c r="I7906" s="168">
        <f t="shared" si="1730"/>
        <v>888735.69488367299</v>
      </c>
      <c r="J7906" s="168">
        <f t="shared" si="1732"/>
        <v>798860.81847703329</v>
      </c>
      <c r="K7906" s="94"/>
      <c r="L7906" s="265">
        <f t="shared" si="1731"/>
        <v>338672.16506464133</v>
      </c>
      <c r="M7906" s="265">
        <f>$G7906*NonHospFrac+theModel!$H7906*NonHospFrac</f>
        <v>550063.5298190316</v>
      </c>
      <c r="N7906" s="266">
        <f t="shared" si="1733"/>
        <v>888735.69488367299</v>
      </c>
      <c r="O7906" s="158"/>
      <c r="P7906" s="265">
        <f t="shared" si="1734"/>
        <v>304423.37866753765</v>
      </c>
      <c r="Q7906" s="265">
        <f t="shared" si="1735"/>
        <v>550061.96956841252</v>
      </c>
      <c r="R7906" s="266">
        <f t="shared" si="1736"/>
        <v>854485.34823595011</v>
      </c>
    </row>
    <row r="7907" spans="1:18" x14ac:dyDescent="0.25">
      <c r="A7907" s="81">
        <v>7876</v>
      </c>
      <c r="B7907" s="93">
        <f t="shared" si="1725"/>
        <v>1.435160062280369E-65</v>
      </c>
      <c r="C7907" s="178">
        <f t="shared" si="1726"/>
        <v>1.4319225883477766E-65</v>
      </c>
      <c r="D7907" s="165">
        <f t="shared" si="1727"/>
        <v>2.2558277767625785E-3</v>
      </c>
      <c r="E7907" s="166">
        <f t="shared" si="1737"/>
        <v>24.291375447755232</v>
      </c>
      <c r="F7907" s="167">
        <f t="shared" si="1738"/>
        <v>17.769155397557501</v>
      </c>
      <c r="G7907" s="167">
        <f t="shared" si="1728"/>
        <v>617514.10046407324</v>
      </c>
      <c r="H7907" s="167">
        <f t="shared" si="1729"/>
        <v>271299.98899881309</v>
      </c>
      <c r="I7907" s="168">
        <f t="shared" si="1730"/>
        <v>888814.08946288633</v>
      </c>
      <c r="J7907" s="168">
        <f t="shared" si="1732"/>
        <v>798917.68500878604</v>
      </c>
      <c r="K7907" s="94"/>
      <c r="L7907" s="265">
        <f t="shared" si="1731"/>
        <v>338702.03903282376</v>
      </c>
      <c r="M7907" s="265">
        <f>$G7907*NonHospFrac+theModel!$H7907*NonHospFrac</f>
        <v>550112.05043006258</v>
      </c>
      <c r="N7907" s="266">
        <f t="shared" si="1733"/>
        <v>888814.08946288633</v>
      </c>
      <c r="O7907" s="158"/>
      <c r="P7907" s="265">
        <f t="shared" si="1734"/>
        <v>304445.04890261352</v>
      </c>
      <c r="Q7907" s="265">
        <f t="shared" si="1735"/>
        <v>550110.4901794435</v>
      </c>
      <c r="R7907" s="266">
        <f t="shared" si="1736"/>
        <v>854555.53908205708</v>
      </c>
    </row>
    <row r="7908" spans="1:18" x14ac:dyDescent="0.25">
      <c r="A7908" s="81">
        <v>7877</v>
      </c>
      <c r="B7908" s="93">
        <f t="shared" si="1725"/>
        <v>1.4083506131990593E-65</v>
      </c>
      <c r="C7908" s="178">
        <f t="shared" si="1726"/>
        <v>1.4051736167663843E-65</v>
      </c>
      <c r="D7908" s="165">
        <f t="shared" si="1727"/>
        <v>2.2558277767625785E-3</v>
      </c>
      <c r="E7908" s="166">
        <f t="shared" si="1737"/>
        <v>24.291375447755232</v>
      </c>
      <c r="F7908" s="167">
        <f t="shared" si="1738"/>
        <v>17.771411225334262</v>
      </c>
      <c r="G7908" s="167">
        <f t="shared" si="1728"/>
        <v>617592.49504328659</v>
      </c>
      <c r="H7908" s="167">
        <f t="shared" si="1729"/>
        <v>271299.98899881309</v>
      </c>
      <c r="I7908" s="168">
        <f t="shared" si="1730"/>
        <v>888892.48404209968</v>
      </c>
      <c r="J7908" s="168">
        <f t="shared" si="1732"/>
        <v>798974.54922254698</v>
      </c>
      <c r="K7908" s="94"/>
      <c r="L7908" s="265">
        <f t="shared" si="1731"/>
        <v>338731.91300100612</v>
      </c>
      <c r="M7908" s="265">
        <f>$G7908*NonHospFrac+theModel!$H7908*NonHospFrac</f>
        <v>550160.57104109356</v>
      </c>
      <c r="N7908" s="266">
        <f t="shared" si="1733"/>
        <v>888892.48404209968</v>
      </c>
      <c r="O7908" s="158"/>
      <c r="P7908" s="265">
        <f t="shared" si="1734"/>
        <v>304466.71825436788</v>
      </c>
      <c r="Q7908" s="265">
        <f t="shared" si="1735"/>
        <v>550159.01079047448</v>
      </c>
      <c r="R7908" s="266">
        <f t="shared" si="1736"/>
        <v>854625.7290448423</v>
      </c>
    </row>
    <row r="7909" spans="1:18" x14ac:dyDescent="0.25">
      <c r="A7909" s="81">
        <v>7878</v>
      </c>
      <c r="B7909" s="93">
        <f t="shared" si="1725"/>
        <v>1.3820419769392928E-65</v>
      </c>
      <c r="C7909" s="178">
        <f t="shared" si="1726"/>
        <v>1.3789243282590613E-65</v>
      </c>
      <c r="D7909" s="165">
        <f t="shared" si="1727"/>
        <v>2.2558277767625785E-3</v>
      </c>
      <c r="E7909" s="166">
        <f t="shared" si="1737"/>
        <v>24.291375447755232</v>
      </c>
      <c r="F7909" s="167">
        <f t="shared" si="1738"/>
        <v>17.773667053111023</v>
      </c>
      <c r="G7909" s="167">
        <f t="shared" si="1728"/>
        <v>617670.88962249993</v>
      </c>
      <c r="H7909" s="167">
        <f t="shared" si="1729"/>
        <v>271299.98899881309</v>
      </c>
      <c r="I7909" s="168">
        <f t="shared" si="1730"/>
        <v>888970.87862131302</v>
      </c>
      <c r="J7909" s="168">
        <f t="shared" si="1732"/>
        <v>799031.41111841064</v>
      </c>
      <c r="K7909" s="94"/>
      <c r="L7909" s="265">
        <f t="shared" si="1731"/>
        <v>338761.78696918854</v>
      </c>
      <c r="M7909" s="265">
        <f>$G7909*NonHospFrac+theModel!$H7909*NonHospFrac</f>
        <v>550209.09165212442</v>
      </c>
      <c r="N7909" s="266">
        <f t="shared" si="1733"/>
        <v>888970.87862131302</v>
      </c>
      <c r="O7909" s="158"/>
      <c r="P7909" s="265">
        <f t="shared" si="1734"/>
        <v>304488.38672283688</v>
      </c>
      <c r="Q7909" s="265">
        <f t="shared" si="1735"/>
        <v>550207.53140150534</v>
      </c>
      <c r="R7909" s="266">
        <f t="shared" si="1736"/>
        <v>854695.91812434222</v>
      </c>
    </row>
    <row r="7910" spans="1:18" x14ac:dyDescent="0.25">
      <c r="A7910" s="81">
        <v>7879</v>
      </c>
      <c r="B7910" s="93">
        <f t="shared" si="1725"/>
        <v>1.3562247980874382E-65</v>
      </c>
      <c r="C7910" s="178">
        <f t="shared" si="1726"/>
        <v>1.3531653885163782E-65</v>
      </c>
      <c r="D7910" s="165">
        <f t="shared" si="1727"/>
        <v>2.2558277767625785E-3</v>
      </c>
      <c r="E7910" s="166">
        <f t="shared" si="1737"/>
        <v>24.291375447755232</v>
      </c>
      <c r="F7910" s="167">
        <f t="shared" si="1738"/>
        <v>17.775922880887784</v>
      </c>
      <c r="G7910" s="167">
        <f t="shared" si="1728"/>
        <v>617749.28420171328</v>
      </c>
      <c r="H7910" s="167">
        <f t="shared" si="1729"/>
        <v>271299.98899881309</v>
      </c>
      <c r="I7910" s="168">
        <f t="shared" si="1730"/>
        <v>889049.27320052637</v>
      </c>
      <c r="J7910" s="168">
        <f t="shared" si="1732"/>
        <v>799088.27069647156</v>
      </c>
      <c r="K7910" s="94"/>
      <c r="L7910" s="265">
        <f t="shared" si="1731"/>
        <v>338791.66093737097</v>
      </c>
      <c r="M7910" s="265">
        <f>$G7910*NonHospFrac+theModel!$H7910*NonHospFrac</f>
        <v>550257.6122631554</v>
      </c>
      <c r="N7910" s="266">
        <f t="shared" si="1733"/>
        <v>889049.27320052637</v>
      </c>
      <c r="O7910" s="158"/>
      <c r="P7910" s="265">
        <f t="shared" si="1734"/>
        <v>304510.05430805642</v>
      </c>
      <c r="Q7910" s="265">
        <f t="shared" si="1735"/>
        <v>550256.05201253633</v>
      </c>
      <c r="R7910" s="266">
        <f t="shared" si="1736"/>
        <v>854766.10632059281</v>
      </c>
    </row>
    <row r="7911" spans="1:18" x14ac:dyDescent="0.25">
      <c r="A7911" s="81">
        <v>7880</v>
      </c>
      <c r="B7911" s="93">
        <f t="shared" si="1725"/>
        <v>1.3308898959934467E-65</v>
      </c>
      <c r="C7911" s="178">
        <f t="shared" si="1726"/>
        <v>1.327887637598252E-65</v>
      </c>
      <c r="D7911" s="165">
        <f t="shared" si="1727"/>
        <v>2.2558277767625785E-3</v>
      </c>
      <c r="E7911" s="166">
        <f t="shared" si="1737"/>
        <v>24.291375447755232</v>
      </c>
      <c r="F7911" s="167">
        <f t="shared" si="1738"/>
        <v>17.778178708664544</v>
      </c>
      <c r="G7911" s="167">
        <f t="shared" si="1728"/>
        <v>617827.67878092674</v>
      </c>
      <c r="H7911" s="167">
        <f t="shared" si="1729"/>
        <v>271299.98899881309</v>
      </c>
      <c r="I7911" s="168">
        <f t="shared" si="1730"/>
        <v>889127.66777973983</v>
      </c>
      <c r="J7911" s="168">
        <f t="shared" si="1732"/>
        <v>799145.12795682414</v>
      </c>
      <c r="K7911" s="94"/>
      <c r="L7911" s="265">
        <f t="shared" si="1731"/>
        <v>338821.53490555333</v>
      </c>
      <c r="M7911" s="265">
        <f>$G7911*NonHospFrac+theModel!$H7911*NonHospFrac</f>
        <v>550306.13287418638</v>
      </c>
      <c r="N7911" s="266">
        <f t="shared" si="1733"/>
        <v>889127.66777973971</v>
      </c>
      <c r="O7911" s="158"/>
      <c r="P7911" s="265">
        <f t="shared" si="1734"/>
        <v>304531.72101006249</v>
      </c>
      <c r="Q7911" s="265">
        <f t="shared" si="1735"/>
        <v>550304.57262356731</v>
      </c>
      <c r="R7911" s="266">
        <f t="shared" si="1736"/>
        <v>854836.2936336298</v>
      </c>
    </row>
    <row r="7912" spans="1:18" x14ac:dyDescent="0.25">
      <c r="A7912" s="81">
        <v>7881</v>
      </c>
      <c r="B7912" s="93">
        <f t="shared" si="1725"/>
        <v>1.3060282615059514E-65</v>
      </c>
      <c r="C7912" s="178">
        <f t="shared" si="1726"/>
        <v>1.3030820866764093E-65</v>
      </c>
      <c r="D7912" s="165">
        <f t="shared" si="1727"/>
        <v>2.2558277767625785E-3</v>
      </c>
      <c r="E7912" s="166">
        <f t="shared" si="1737"/>
        <v>24.291375447755232</v>
      </c>
      <c r="F7912" s="167">
        <f t="shared" si="1738"/>
        <v>17.780434536441305</v>
      </c>
      <c r="G7912" s="167">
        <f t="shared" si="1728"/>
        <v>617906.07336014009</v>
      </c>
      <c r="H7912" s="167">
        <f t="shared" si="1729"/>
        <v>271299.98899881309</v>
      </c>
      <c r="I7912" s="168">
        <f t="shared" si="1730"/>
        <v>889206.06235895318</v>
      </c>
      <c r="J7912" s="168">
        <f t="shared" si="1732"/>
        <v>799201.9828995628</v>
      </c>
      <c r="K7912" s="94"/>
      <c r="L7912" s="265">
        <f t="shared" si="1731"/>
        <v>338851.40887373581</v>
      </c>
      <c r="M7912" s="265">
        <f>$G7912*NonHospFrac+theModel!$H7912*NonHospFrac</f>
        <v>550354.65348521736</v>
      </c>
      <c r="N7912" s="266">
        <f t="shared" si="1733"/>
        <v>889206.06235895318</v>
      </c>
      <c r="O7912" s="158"/>
      <c r="P7912" s="265">
        <f t="shared" si="1734"/>
        <v>304553.38682889123</v>
      </c>
      <c r="Q7912" s="265">
        <f t="shared" si="1735"/>
        <v>550353.09323459829</v>
      </c>
      <c r="R7912" s="266">
        <f t="shared" si="1736"/>
        <v>854906.48006348952</v>
      </c>
    </row>
    <row r="7913" spans="1:18" x14ac:dyDescent="0.25">
      <c r="A7913" s="81">
        <v>7882</v>
      </c>
      <c r="B7913" s="93">
        <f t="shared" si="1725"/>
        <v>1.2816310537688187E-65</v>
      </c>
      <c r="C7913" s="178">
        <f t="shared" si="1726"/>
        <v>1.2787399148381656E-65</v>
      </c>
      <c r="D7913" s="165">
        <f t="shared" si="1727"/>
        <v>2.2558277767625785E-3</v>
      </c>
      <c r="E7913" s="166">
        <f t="shared" si="1737"/>
        <v>24.291375447755232</v>
      </c>
      <c r="F7913" s="167">
        <f t="shared" si="1738"/>
        <v>17.782690364218066</v>
      </c>
      <c r="G7913" s="167">
        <f t="shared" si="1728"/>
        <v>617984.46793935343</v>
      </c>
      <c r="H7913" s="167">
        <f t="shared" si="1729"/>
        <v>271299.98899881309</v>
      </c>
      <c r="I7913" s="168">
        <f t="shared" si="1730"/>
        <v>889284.45693816652</v>
      </c>
      <c r="J7913" s="168">
        <f t="shared" si="1732"/>
        <v>799258.83552478207</v>
      </c>
      <c r="K7913" s="94"/>
      <c r="L7913" s="265">
        <f t="shared" si="1731"/>
        <v>338881.28284191818</v>
      </c>
      <c r="M7913" s="265">
        <f>$G7913*NonHospFrac+theModel!$H7913*NonHospFrac</f>
        <v>550403.17409624835</v>
      </c>
      <c r="N7913" s="266">
        <f t="shared" si="1733"/>
        <v>889284.45693816652</v>
      </c>
      <c r="O7913" s="158"/>
      <c r="P7913" s="265">
        <f t="shared" si="1734"/>
        <v>304575.05176457844</v>
      </c>
      <c r="Q7913" s="265">
        <f t="shared" si="1735"/>
        <v>550401.61384562927</v>
      </c>
      <c r="R7913" s="266">
        <f t="shared" si="1736"/>
        <v>854976.66561020771</v>
      </c>
    </row>
    <row r="7914" spans="1:18" x14ac:dyDescent="0.25">
      <c r="A7914" s="81">
        <v>7883</v>
      </c>
      <c r="B7914" s="93">
        <f t="shared" si="1725"/>
        <v>1.2576895970769475E-65</v>
      </c>
      <c r="C7914" s="178">
        <f t="shared" si="1726"/>
        <v>1.254852465949316E-65</v>
      </c>
      <c r="D7914" s="165">
        <f t="shared" si="1727"/>
        <v>2.2558277767625785E-3</v>
      </c>
      <c r="E7914" s="166">
        <f t="shared" si="1737"/>
        <v>24.291375447755232</v>
      </c>
      <c r="F7914" s="167">
        <f t="shared" si="1738"/>
        <v>17.784946191994827</v>
      </c>
      <c r="G7914" s="167">
        <f t="shared" si="1728"/>
        <v>618062.86251856678</v>
      </c>
      <c r="H7914" s="167">
        <f t="shared" si="1729"/>
        <v>271299.98899881309</v>
      </c>
      <c r="I7914" s="168">
        <f t="shared" si="1730"/>
        <v>889362.85151737987</v>
      </c>
      <c r="J7914" s="168">
        <f t="shared" si="1732"/>
        <v>799315.68583257648</v>
      </c>
      <c r="K7914" s="94"/>
      <c r="L7914" s="265">
        <f t="shared" si="1731"/>
        <v>338911.15681010054</v>
      </c>
      <c r="M7914" s="265">
        <f>$G7914*NonHospFrac+theModel!$H7914*NonHospFrac</f>
        <v>550451.69470727933</v>
      </c>
      <c r="N7914" s="266">
        <f t="shared" si="1733"/>
        <v>889362.85151737987</v>
      </c>
      <c r="O7914" s="158"/>
      <c r="P7914" s="265">
        <f t="shared" si="1734"/>
        <v>304596.71581716026</v>
      </c>
      <c r="Q7914" s="265">
        <f t="shared" si="1735"/>
        <v>550450.13445666025</v>
      </c>
      <c r="R7914" s="266">
        <f t="shared" si="1736"/>
        <v>855046.85027382057</v>
      </c>
    </row>
    <row r="7915" spans="1:18" x14ac:dyDescent="0.25">
      <c r="A7915" s="81">
        <v>7884</v>
      </c>
      <c r="B7915" s="93">
        <f t="shared" si="1725"/>
        <v>1.2341953777915382E-65</v>
      </c>
      <c r="C7915" s="178">
        <f t="shared" si="1726"/>
        <v>1.2314112455763641E-65</v>
      </c>
      <c r="D7915" s="165">
        <f t="shared" si="1727"/>
        <v>2.2558277767625785E-3</v>
      </c>
      <c r="E7915" s="166">
        <f t="shared" si="1737"/>
        <v>24.291375447755232</v>
      </c>
      <c r="F7915" s="167">
        <f t="shared" si="1738"/>
        <v>17.787202019771588</v>
      </c>
      <c r="G7915" s="167">
        <f t="shared" si="1728"/>
        <v>618141.25709778012</v>
      </c>
      <c r="H7915" s="167">
        <f t="shared" si="1729"/>
        <v>271299.98899881309</v>
      </c>
      <c r="I7915" s="168">
        <f t="shared" si="1730"/>
        <v>889441.24609659321</v>
      </c>
      <c r="J7915" s="168">
        <f t="shared" si="1732"/>
        <v>799372.53382304031</v>
      </c>
      <c r="K7915" s="94"/>
      <c r="L7915" s="265">
        <f t="shared" si="1731"/>
        <v>338941.03077828296</v>
      </c>
      <c r="M7915" s="265">
        <f>$G7915*NonHospFrac+theModel!$H7915*NonHospFrac</f>
        <v>550500.21531831019</v>
      </c>
      <c r="N7915" s="266">
        <f t="shared" si="1733"/>
        <v>889441.24609659309</v>
      </c>
      <c r="O7915" s="158"/>
      <c r="P7915" s="265">
        <f t="shared" si="1734"/>
        <v>304618.37898667267</v>
      </c>
      <c r="Q7915" s="265">
        <f t="shared" si="1735"/>
        <v>550498.65506769111</v>
      </c>
      <c r="R7915" s="266">
        <f t="shared" si="1736"/>
        <v>855117.03405436384</v>
      </c>
    </row>
    <row r="7916" spans="1:18" x14ac:dyDescent="0.25">
      <c r="A7916" s="81">
        <v>7885</v>
      </c>
      <c r="B7916" s="93">
        <f t="shared" si="1725"/>
        <v>1.2111400413124726E-65</v>
      </c>
      <c r="C7916" s="178">
        <f t="shared" si="1726"/>
        <v>1.2084079179657305E-65</v>
      </c>
      <c r="D7916" s="165">
        <f t="shared" si="1727"/>
        <v>2.2558277767625785E-3</v>
      </c>
      <c r="E7916" s="166">
        <f t="shared" si="1737"/>
        <v>24.291375447755232</v>
      </c>
      <c r="F7916" s="167">
        <f t="shared" si="1738"/>
        <v>17.789457847548348</v>
      </c>
      <c r="G7916" s="167">
        <f t="shared" si="1728"/>
        <v>618219.65167699347</v>
      </c>
      <c r="H7916" s="167">
        <f t="shared" si="1729"/>
        <v>271299.98899881309</v>
      </c>
      <c r="I7916" s="168">
        <f t="shared" si="1730"/>
        <v>889519.64067580656</v>
      </c>
      <c r="J7916" s="168">
        <f t="shared" si="1732"/>
        <v>799429.37949626823</v>
      </c>
      <c r="K7916" s="94"/>
      <c r="L7916" s="265">
        <f t="shared" si="1731"/>
        <v>338970.90474646538</v>
      </c>
      <c r="M7916" s="265">
        <f>$G7916*NonHospFrac+theModel!$H7916*NonHospFrac</f>
        <v>550548.73592934117</v>
      </c>
      <c r="N7916" s="266">
        <f t="shared" si="1733"/>
        <v>889519.64067580656</v>
      </c>
      <c r="O7916" s="158"/>
      <c r="P7916" s="265">
        <f t="shared" si="1734"/>
        <v>304640.04127315164</v>
      </c>
      <c r="Q7916" s="265">
        <f t="shared" si="1735"/>
        <v>550547.17567872209</v>
      </c>
      <c r="R7916" s="266">
        <f t="shared" si="1736"/>
        <v>855187.21695187374</v>
      </c>
    </row>
    <row r="7917" spans="1:18" x14ac:dyDescent="0.25">
      <c r="A7917" s="81">
        <v>7886</v>
      </c>
      <c r="B7917" s="93">
        <f t="shared" si="1725"/>
        <v>1.1885153891072618E-65</v>
      </c>
      <c r="C7917" s="178">
        <f t="shared" si="1726"/>
        <v>1.1858343030794039E-65</v>
      </c>
      <c r="D7917" s="165">
        <f t="shared" si="1727"/>
        <v>2.2558277767625785E-3</v>
      </c>
      <c r="E7917" s="166">
        <f t="shared" si="1737"/>
        <v>24.291375447755232</v>
      </c>
      <c r="F7917" s="167">
        <f t="shared" si="1738"/>
        <v>17.791713675325109</v>
      </c>
      <c r="G7917" s="167">
        <f t="shared" si="1728"/>
        <v>618298.04625620681</v>
      </c>
      <c r="H7917" s="167">
        <f t="shared" si="1729"/>
        <v>271299.98899881309</v>
      </c>
      <c r="I7917" s="168">
        <f t="shared" si="1730"/>
        <v>889598.0352550199</v>
      </c>
      <c r="J7917" s="168">
        <f t="shared" si="1732"/>
        <v>799486.22285235452</v>
      </c>
      <c r="K7917" s="94"/>
      <c r="L7917" s="265">
        <f t="shared" si="1731"/>
        <v>339000.77871464775</v>
      </c>
      <c r="M7917" s="265">
        <f>$G7917*NonHospFrac+theModel!$H7917*NonHospFrac</f>
        <v>550597.25654037215</v>
      </c>
      <c r="N7917" s="266">
        <f t="shared" si="1733"/>
        <v>889598.0352550199</v>
      </c>
      <c r="O7917" s="158"/>
      <c r="P7917" s="265">
        <f t="shared" si="1734"/>
        <v>304661.70267663314</v>
      </c>
      <c r="Q7917" s="265">
        <f t="shared" si="1735"/>
        <v>550595.69628975308</v>
      </c>
      <c r="R7917" s="266">
        <f t="shared" si="1736"/>
        <v>855257.39896638622</v>
      </c>
    </row>
    <row r="7918" spans="1:18" x14ac:dyDescent="0.25">
      <c r="A7918" s="81">
        <v>7887</v>
      </c>
      <c r="B7918" s="93">
        <f t="shared" si="1725"/>
        <v>1.1663133757959748E-65</v>
      </c>
      <c r="C7918" s="178">
        <f t="shared" si="1726"/>
        <v>1.1636823736864446E-65</v>
      </c>
      <c r="D7918" s="165">
        <f t="shared" si="1727"/>
        <v>2.2558277767625785E-3</v>
      </c>
      <c r="E7918" s="166">
        <f t="shared" si="1737"/>
        <v>24.291375447755232</v>
      </c>
      <c r="F7918" s="167">
        <f t="shared" si="1738"/>
        <v>17.79396950310187</v>
      </c>
      <c r="G7918" s="167">
        <f t="shared" si="1728"/>
        <v>618376.44083542016</v>
      </c>
      <c r="H7918" s="167">
        <f t="shared" si="1729"/>
        <v>271299.98899881309</v>
      </c>
      <c r="I7918" s="168">
        <f t="shared" si="1730"/>
        <v>889676.42983423325</v>
      </c>
      <c r="J7918" s="168">
        <f t="shared" si="1732"/>
        <v>799543.06389139371</v>
      </c>
      <c r="K7918" s="94"/>
      <c r="L7918" s="265">
        <f t="shared" si="1731"/>
        <v>339030.65268283011</v>
      </c>
      <c r="M7918" s="265">
        <f>$G7918*NonHospFrac+theModel!$H7918*NonHospFrac</f>
        <v>550645.77715140302</v>
      </c>
      <c r="N7918" s="266">
        <f t="shared" si="1733"/>
        <v>889676.42983423313</v>
      </c>
      <c r="O7918" s="158"/>
      <c r="P7918" s="265">
        <f t="shared" si="1734"/>
        <v>304683.3631971532</v>
      </c>
      <c r="Q7918" s="265">
        <f t="shared" si="1735"/>
        <v>550644.21690078394</v>
      </c>
      <c r="R7918" s="266">
        <f t="shared" si="1736"/>
        <v>855327.58009793714</v>
      </c>
    </row>
    <row r="7919" spans="1:18" x14ac:dyDescent="0.25">
      <c r="A7919" s="81">
        <v>7888</v>
      </c>
      <c r="B7919" s="93">
        <f t="shared" si="1725"/>
        <v>1.1445261062899362E-65</v>
      </c>
      <c r="C7919" s="178">
        <f t="shared" si="1726"/>
        <v>1.1419442525081373E-65</v>
      </c>
      <c r="D7919" s="165">
        <f t="shared" si="1727"/>
        <v>2.2558277767625785E-3</v>
      </c>
      <c r="E7919" s="166">
        <f t="shared" si="1737"/>
        <v>24.291375447755232</v>
      </c>
      <c r="F7919" s="167">
        <f t="shared" si="1738"/>
        <v>17.796225330878631</v>
      </c>
      <c r="G7919" s="167">
        <f t="shared" si="1728"/>
        <v>618454.8354146335</v>
      </c>
      <c r="H7919" s="167">
        <f t="shared" si="1729"/>
        <v>271299.98899881309</v>
      </c>
      <c r="I7919" s="168">
        <f t="shared" si="1730"/>
        <v>889754.82441344659</v>
      </c>
      <c r="J7919" s="168">
        <f t="shared" si="1732"/>
        <v>799599.90261348034</v>
      </c>
      <c r="K7919" s="94"/>
      <c r="L7919" s="265">
        <f t="shared" si="1731"/>
        <v>339060.52665101254</v>
      </c>
      <c r="M7919" s="265">
        <f>$G7919*NonHospFrac+theModel!$H7919*NonHospFrac</f>
        <v>550694.297762434</v>
      </c>
      <c r="N7919" s="266">
        <f t="shared" si="1733"/>
        <v>889754.82441344648</v>
      </c>
      <c r="O7919" s="158"/>
      <c r="P7919" s="265">
        <f t="shared" si="1734"/>
        <v>304705.02283474786</v>
      </c>
      <c r="Q7919" s="265">
        <f t="shared" si="1735"/>
        <v>550692.73751181492</v>
      </c>
      <c r="R7919" s="266">
        <f t="shared" si="1736"/>
        <v>855397.76034656283</v>
      </c>
    </row>
    <row r="7920" spans="1:18" x14ac:dyDescent="0.25">
      <c r="A7920" s="81">
        <v>7889</v>
      </c>
      <c r="B7920" s="93">
        <f t="shared" si="1725"/>
        <v>1.1231458329844189E-65</v>
      </c>
      <c r="C7920" s="178">
        <f t="shared" si="1726"/>
        <v>1.1206122094170175E-65</v>
      </c>
      <c r="D7920" s="165">
        <f t="shared" si="1727"/>
        <v>2.2558277767625785E-3</v>
      </c>
      <c r="E7920" s="166">
        <f t="shared" si="1737"/>
        <v>24.291375447755232</v>
      </c>
      <c r="F7920" s="167">
        <f t="shared" si="1738"/>
        <v>17.798481158655392</v>
      </c>
      <c r="G7920" s="167">
        <f t="shared" si="1728"/>
        <v>618533.22999384697</v>
      </c>
      <c r="H7920" s="167">
        <f t="shared" si="1729"/>
        <v>271299.98899881309</v>
      </c>
      <c r="I7920" s="168">
        <f t="shared" si="1730"/>
        <v>889833.21899266005</v>
      </c>
      <c r="J7920" s="168">
        <f t="shared" si="1732"/>
        <v>799656.73901870882</v>
      </c>
      <c r="K7920" s="94"/>
      <c r="L7920" s="265">
        <f t="shared" si="1731"/>
        <v>339090.40061919496</v>
      </c>
      <c r="M7920" s="265">
        <f>$G7920*NonHospFrac+theModel!$H7920*NonHospFrac</f>
        <v>550742.81837346498</v>
      </c>
      <c r="N7920" s="266">
        <f t="shared" si="1733"/>
        <v>889833.21899265994</v>
      </c>
      <c r="O7920" s="158"/>
      <c r="P7920" s="265">
        <f t="shared" si="1734"/>
        <v>304726.68158945302</v>
      </c>
      <c r="Q7920" s="265">
        <f t="shared" si="1735"/>
        <v>550741.2581228459</v>
      </c>
      <c r="R7920" s="266">
        <f t="shared" si="1736"/>
        <v>855467.93971229892</v>
      </c>
    </row>
    <row r="7921" spans="1:18" x14ac:dyDescent="0.25">
      <c r="A7921" s="81">
        <v>7890</v>
      </c>
      <c r="B7921" s="93">
        <f t="shared" si="1725"/>
        <v>1.1021649530033828E-65</v>
      </c>
      <c r="C7921" s="178">
        <f t="shared" si="1726"/>
        <v>1.0996786586878235E-65</v>
      </c>
      <c r="D7921" s="165">
        <f t="shared" si="1727"/>
        <v>2.2558277767625785E-3</v>
      </c>
      <c r="E7921" s="166">
        <f t="shared" si="1737"/>
        <v>24.291375447755232</v>
      </c>
      <c r="F7921" s="167">
        <f t="shared" si="1738"/>
        <v>17.800736986432153</v>
      </c>
      <c r="G7921" s="167">
        <f t="shared" si="1728"/>
        <v>618611.62457306031</v>
      </c>
      <c r="H7921" s="167">
        <f t="shared" si="1729"/>
        <v>271299.98899881309</v>
      </c>
      <c r="I7921" s="168">
        <f t="shared" si="1730"/>
        <v>889911.6135718734</v>
      </c>
      <c r="J7921" s="168">
        <f t="shared" si="1732"/>
        <v>799713.57310717343</v>
      </c>
      <c r="K7921" s="94"/>
      <c r="L7921" s="265">
        <f t="shared" si="1731"/>
        <v>339120.27458737738</v>
      </c>
      <c r="M7921" s="265">
        <f>$G7921*NonHospFrac+theModel!$H7921*NonHospFrac</f>
        <v>550791.33898449596</v>
      </c>
      <c r="N7921" s="266">
        <f t="shared" si="1733"/>
        <v>889911.6135718734</v>
      </c>
      <c r="O7921" s="158"/>
      <c r="P7921" s="265">
        <f t="shared" si="1734"/>
        <v>304748.33946130471</v>
      </c>
      <c r="Q7921" s="265">
        <f t="shared" si="1735"/>
        <v>550789.77873387688</v>
      </c>
      <c r="R7921" s="266">
        <f t="shared" si="1736"/>
        <v>855538.1181951816</v>
      </c>
    </row>
    <row r="7922" spans="1:18" x14ac:dyDescent="0.25">
      <c r="A7922" s="81">
        <v>7891</v>
      </c>
      <c r="B7922" s="93">
        <f t="shared" si="1725"/>
        <v>1.0815760054961941E-65</v>
      </c>
      <c r="C7922" s="178">
        <f t="shared" si="1726"/>
        <v>1.0791361563003159E-65</v>
      </c>
      <c r="D7922" s="165">
        <f t="shared" si="1727"/>
        <v>2.2558277767625785E-3</v>
      </c>
      <c r="E7922" s="166">
        <f t="shared" si="1737"/>
        <v>24.291375447755232</v>
      </c>
      <c r="F7922" s="167">
        <f t="shared" si="1738"/>
        <v>17.802992814208913</v>
      </c>
      <c r="G7922" s="167">
        <f t="shared" si="1728"/>
        <v>618690.01915227366</v>
      </c>
      <c r="H7922" s="167">
        <f t="shared" si="1729"/>
        <v>271299.98899881309</v>
      </c>
      <c r="I7922" s="168">
        <f t="shared" si="1730"/>
        <v>889990.00815108675</v>
      </c>
      <c r="J7922" s="168">
        <f t="shared" si="1732"/>
        <v>799770.40487896872</v>
      </c>
      <c r="K7922" s="94"/>
      <c r="L7922" s="265">
        <f t="shared" si="1731"/>
        <v>339150.1485555598</v>
      </c>
      <c r="M7922" s="265">
        <f>$G7922*NonHospFrac+theModel!$H7922*NonHospFrac</f>
        <v>550839.85959552694</v>
      </c>
      <c r="N7922" s="266">
        <f t="shared" si="1733"/>
        <v>889990.00815108675</v>
      </c>
      <c r="O7922" s="158"/>
      <c r="P7922" s="265">
        <f t="shared" si="1734"/>
        <v>304769.99645033892</v>
      </c>
      <c r="Q7922" s="265">
        <f t="shared" si="1735"/>
        <v>550838.29934490786</v>
      </c>
      <c r="R7922" s="266">
        <f t="shared" si="1736"/>
        <v>855608.29579524673</v>
      </c>
    </row>
    <row r="7923" spans="1:18" x14ac:dyDescent="0.25">
      <c r="A7923" s="81">
        <v>7892</v>
      </c>
      <c r="B7923" s="93">
        <f t="shared" si="1725"/>
        <v>1.0613716689842099E-65</v>
      </c>
      <c r="C7923" s="178">
        <f t="shared" si="1726"/>
        <v>1.0589773972918465E-65</v>
      </c>
      <c r="D7923" s="165">
        <f t="shared" si="1727"/>
        <v>2.2558277767625785E-3</v>
      </c>
      <c r="E7923" s="166">
        <f t="shared" si="1737"/>
        <v>24.291375447755232</v>
      </c>
      <c r="F7923" s="167">
        <f t="shared" si="1738"/>
        <v>17.805248641985674</v>
      </c>
      <c r="G7923" s="167">
        <f t="shared" si="1728"/>
        <v>618768.413731487</v>
      </c>
      <c r="H7923" s="167">
        <f t="shared" si="1729"/>
        <v>271299.98899881309</v>
      </c>
      <c r="I7923" s="168">
        <f t="shared" si="1730"/>
        <v>890068.40273030009</v>
      </c>
      <c r="J7923" s="168">
        <f t="shared" si="1732"/>
        <v>799827.2343341891</v>
      </c>
      <c r="K7923" s="94"/>
      <c r="L7923" s="265">
        <f t="shared" si="1731"/>
        <v>339180.02252374217</v>
      </c>
      <c r="M7923" s="265">
        <f>$G7923*NonHospFrac+theModel!$H7923*NonHospFrac</f>
        <v>550888.38020655792</v>
      </c>
      <c r="N7923" s="266">
        <f t="shared" si="1733"/>
        <v>890068.40273030009</v>
      </c>
      <c r="O7923" s="158"/>
      <c r="P7923" s="265">
        <f t="shared" si="1734"/>
        <v>304791.65255659155</v>
      </c>
      <c r="Q7923" s="265">
        <f t="shared" si="1735"/>
        <v>550886.81995593884</v>
      </c>
      <c r="R7923" s="266">
        <f t="shared" si="1736"/>
        <v>855678.4725125304</v>
      </c>
    </row>
    <row r="7924" spans="1:18" x14ac:dyDescent="0.25">
      <c r="A7924" s="81">
        <v>7893</v>
      </c>
      <c r="B7924" s="93">
        <f t="shared" si="1725"/>
        <v>1.0415447587574307E-65</v>
      </c>
      <c r="C7924" s="178">
        <f t="shared" si="1726"/>
        <v>1.0391952131598843E-65</v>
      </c>
      <c r="D7924" s="165">
        <f t="shared" si="1727"/>
        <v>2.2558277767625785E-3</v>
      </c>
      <c r="E7924" s="166">
        <f t="shared" si="1737"/>
        <v>24.291375447755232</v>
      </c>
      <c r="F7924" s="167">
        <f t="shared" si="1738"/>
        <v>17.807504469762435</v>
      </c>
      <c r="G7924" s="167">
        <f t="shared" si="1728"/>
        <v>618846.80831070035</v>
      </c>
      <c r="H7924" s="167">
        <f t="shared" si="1729"/>
        <v>271299.98899881309</v>
      </c>
      <c r="I7924" s="168">
        <f t="shared" si="1730"/>
        <v>890146.79730951344</v>
      </c>
      <c r="J7924" s="168">
        <f t="shared" si="1732"/>
        <v>799884.06147292897</v>
      </c>
      <c r="K7924" s="94"/>
      <c r="L7924" s="265">
        <f t="shared" si="1731"/>
        <v>339209.89649192453</v>
      </c>
      <c r="M7924" s="265">
        <f>$G7924*NonHospFrac+theModel!$H7924*NonHospFrac</f>
        <v>550936.90081758879</v>
      </c>
      <c r="N7924" s="266">
        <f t="shared" si="1733"/>
        <v>890146.79730951332</v>
      </c>
      <c r="O7924" s="158"/>
      <c r="P7924" s="265">
        <f t="shared" si="1734"/>
        <v>304813.30778009864</v>
      </c>
      <c r="Q7924" s="265">
        <f t="shared" si="1735"/>
        <v>550935.34056696971</v>
      </c>
      <c r="R7924" s="266">
        <f t="shared" si="1736"/>
        <v>855748.64834706835</v>
      </c>
    </row>
    <row r="7925" spans="1:18" x14ac:dyDescent="0.25">
      <c r="A7925" s="81">
        <v>7894</v>
      </c>
      <c r="B7925" s="93">
        <f t="shared" si="1725"/>
        <v>1.0220882243194226E-65</v>
      </c>
      <c r="C7925" s="178">
        <f t="shared" si="1726"/>
        <v>1.0197825693127008E-65</v>
      </c>
      <c r="D7925" s="165">
        <f t="shared" si="1727"/>
        <v>2.2558277767625785E-3</v>
      </c>
      <c r="E7925" s="166">
        <f t="shared" si="1737"/>
        <v>24.291375447755232</v>
      </c>
      <c r="F7925" s="167">
        <f t="shared" si="1738"/>
        <v>17.809760297539196</v>
      </c>
      <c r="G7925" s="167">
        <f t="shared" si="1728"/>
        <v>618925.20288991369</v>
      </c>
      <c r="H7925" s="167">
        <f t="shared" si="1729"/>
        <v>271299.98899881309</v>
      </c>
      <c r="I7925" s="168">
        <f t="shared" si="1730"/>
        <v>890225.19188872678</v>
      </c>
      <c r="J7925" s="168">
        <f t="shared" si="1732"/>
        <v>799940.88629528286</v>
      </c>
      <c r="K7925" s="94"/>
      <c r="L7925" s="265">
        <f t="shared" si="1731"/>
        <v>339239.77046010701</v>
      </c>
      <c r="M7925" s="265">
        <f>$G7925*NonHospFrac+theModel!$H7925*NonHospFrac</f>
        <v>550985.42142861977</v>
      </c>
      <c r="N7925" s="266">
        <f t="shared" si="1733"/>
        <v>890225.19188872678</v>
      </c>
      <c r="O7925" s="158"/>
      <c r="P7925" s="265">
        <f t="shared" si="1734"/>
        <v>304834.96212089626</v>
      </c>
      <c r="Q7925" s="265">
        <f t="shared" si="1735"/>
        <v>550983.86117800069</v>
      </c>
      <c r="R7925" s="266">
        <f t="shared" si="1736"/>
        <v>855818.8232988969</v>
      </c>
    </row>
    <row r="7926" spans="1:18" x14ac:dyDescent="0.25">
      <c r="A7926" s="81">
        <v>7895</v>
      </c>
      <c r="B7926" s="93">
        <f t="shared" si="1725"/>
        <v>1.0029951468804381E-65</v>
      </c>
      <c r="C7926" s="178">
        <f t="shared" si="1726"/>
        <v>1.0007325625681471E-65</v>
      </c>
      <c r="D7926" s="165">
        <f t="shared" si="1727"/>
        <v>2.2558277767625785E-3</v>
      </c>
      <c r="E7926" s="166">
        <f t="shared" si="1737"/>
        <v>24.291375447755232</v>
      </c>
      <c r="F7926" s="167">
        <f t="shared" si="1738"/>
        <v>17.812016125315957</v>
      </c>
      <c r="G7926" s="167">
        <f t="shared" si="1728"/>
        <v>619003.59746912704</v>
      </c>
      <c r="H7926" s="167">
        <f t="shared" si="1729"/>
        <v>271299.98899881309</v>
      </c>
      <c r="I7926" s="168">
        <f t="shared" si="1730"/>
        <v>890303.58646794013</v>
      </c>
      <c r="J7926" s="168">
        <f t="shared" si="1732"/>
        <v>799997.70880134508</v>
      </c>
      <c r="K7926" s="94"/>
      <c r="L7926" s="265">
        <f t="shared" si="1731"/>
        <v>339269.64442828938</v>
      </c>
      <c r="M7926" s="265">
        <f>$G7926*NonHospFrac+theModel!$H7926*NonHospFrac</f>
        <v>551033.94203965075</v>
      </c>
      <c r="N7926" s="266">
        <f t="shared" si="1733"/>
        <v>890303.58646794013</v>
      </c>
      <c r="O7926" s="158"/>
      <c r="P7926" s="265">
        <f t="shared" si="1734"/>
        <v>304856.61557902029</v>
      </c>
      <c r="Q7926" s="265">
        <f t="shared" si="1735"/>
        <v>551032.38178903167</v>
      </c>
      <c r="R7926" s="266">
        <f t="shared" si="1736"/>
        <v>855888.9973680519</v>
      </c>
    </row>
    <row r="7927" spans="1:18" x14ac:dyDescent="0.25">
      <c r="A7927" s="81">
        <v>7896</v>
      </c>
      <c r="B7927" s="93">
        <f t="shared" si="1725"/>
        <v>9.8425873689678431E-66</v>
      </c>
      <c r="C7927" s="178">
        <f t="shared" si="1726"/>
        <v>9.8203841869857124E-66</v>
      </c>
      <c r="D7927" s="165">
        <f t="shared" si="1727"/>
        <v>2.2558277767625785E-3</v>
      </c>
      <c r="E7927" s="166">
        <f t="shared" si="1737"/>
        <v>24.291375447755232</v>
      </c>
      <c r="F7927" s="167">
        <f t="shared" si="1738"/>
        <v>17.814271953092717</v>
      </c>
      <c r="G7927" s="167">
        <f t="shared" si="1728"/>
        <v>619081.99204834038</v>
      </c>
      <c r="H7927" s="167">
        <f t="shared" si="1729"/>
        <v>271299.98899881309</v>
      </c>
      <c r="I7927" s="168">
        <f t="shared" si="1730"/>
        <v>890381.98104715347</v>
      </c>
      <c r="J7927" s="168">
        <f t="shared" si="1732"/>
        <v>800054.52899121016</v>
      </c>
      <c r="K7927" s="94"/>
      <c r="L7927" s="265">
        <f t="shared" si="1731"/>
        <v>339299.51839647174</v>
      </c>
      <c r="M7927" s="265">
        <f>$G7927*NonHospFrac+theModel!$H7927*NonHospFrac</f>
        <v>551082.46265068173</v>
      </c>
      <c r="N7927" s="266">
        <f t="shared" si="1733"/>
        <v>890381.98104715347</v>
      </c>
      <c r="O7927" s="158"/>
      <c r="P7927" s="265">
        <f t="shared" si="1734"/>
        <v>304878.26815450669</v>
      </c>
      <c r="Q7927" s="265">
        <f t="shared" si="1735"/>
        <v>551080.90240006265</v>
      </c>
      <c r="R7927" s="266">
        <f t="shared" si="1736"/>
        <v>855959.17055456934</v>
      </c>
    </row>
    <row r="7928" spans="1:18" x14ac:dyDescent="0.25">
      <c r="A7928" s="81">
        <v>7897</v>
      </c>
      <c r="B7928" s="93">
        <f t="shared" si="1725"/>
        <v>9.6587233165661773E-66</v>
      </c>
      <c r="C7928" s="178">
        <f t="shared" si="1726"/>
        <v>9.6369349002206019E-66</v>
      </c>
      <c r="D7928" s="165">
        <f t="shared" si="1727"/>
        <v>2.2558277767625785E-3</v>
      </c>
      <c r="E7928" s="166">
        <f t="shared" si="1737"/>
        <v>24.291375447755232</v>
      </c>
      <c r="F7928" s="167">
        <f t="shared" si="1738"/>
        <v>17.816527780869478</v>
      </c>
      <c r="G7928" s="167">
        <f t="shared" si="1728"/>
        <v>619160.38662755385</v>
      </c>
      <c r="H7928" s="167">
        <f t="shared" si="1729"/>
        <v>271299.98899881309</v>
      </c>
      <c r="I7928" s="168">
        <f t="shared" si="1730"/>
        <v>890460.37562636693</v>
      </c>
      <c r="J7928" s="168">
        <f t="shared" si="1732"/>
        <v>800111.3468649725</v>
      </c>
      <c r="K7928" s="94"/>
      <c r="L7928" s="265">
        <f t="shared" si="1731"/>
        <v>339329.39236465422</v>
      </c>
      <c r="M7928" s="265">
        <f>$G7928*NonHospFrac+theModel!$H7928*NonHospFrac</f>
        <v>551130.98326171271</v>
      </c>
      <c r="N7928" s="266">
        <f t="shared" si="1733"/>
        <v>890460.37562636693</v>
      </c>
      <c r="O7928" s="158"/>
      <c r="P7928" s="265">
        <f t="shared" si="1734"/>
        <v>304899.9198473916</v>
      </c>
      <c r="Q7928" s="265">
        <f t="shared" si="1735"/>
        <v>551129.42301109363</v>
      </c>
      <c r="R7928" s="266">
        <f t="shared" si="1736"/>
        <v>856029.34285848518</v>
      </c>
    </row>
    <row r="7929" spans="1:18" x14ac:dyDescent="0.25">
      <c r="A7929" s="81">
        <v>7898</v>
      </c>
      <c r="B7929" s="93">
        <f t="shared" si="1725"/>
        <v>9.4782939291050388E-66</v>
      </c>
      <c r="C7929" s="178">
        <f t="shared" si="1726"/>
        <v>9.4569125303834439E-66</v>
      </c>
      <c r="D7929" s="165">
        <f t="shared" si="1727"/>
        <v>2.2558277767625785E-3</v>
      </c>
      <c r="E7929" s="166">
        <f t="shared" si="1737"/>
        <v>24.291375447755232</v>
      </c>
      <c r="F7929" s="167">
        <f t="shared" si="1738"/>
        <v>17.818783608646239</v>
      </c>
      <c r="G7929" s="167">
        <f t="shared" si="1728"/>
        <v>619238.78120676719</v>
      </c>
      <c r="H7929" s="167">
        <f t="shared" si="1729"/>
        <v>271299.98899881309</v>
      </c>
      <c r="I7929" s="168">
        <f t="shared" si="1730"/>
        <v>890538.77020558028</v>
      </c>
      <c r="J7929" s="168">
        <f t="shared" si="1732"/>
        <v>800168.16242272628</v>
      </c>
      <c r="K7929" s="94"/>
      <c r="L7929" s="265">
        <f t="shared" si="1731"/>
        <v>339359.26633283659</v>
      </c>
      <c r="M7929" s="265">
        <f>$G7929*NonHospFrac+theModel!$H7929*NonHospFrac</f>
        <v>551179.50387274369</v>
      </c>
      <c r="N7929" s="266">
        <f t="shared" si="1733"/>
        <v>890538.77020558028</v>
      </c>
      <c r="O7929" s="158"/>
      <c r="P7929" s="265">
        <f t="shared" si="1734"/>
        <v>304921.57065771078</v>
      </c>
      <c r="Q7929" s="265">
        <f t="shared" si="1735"/>
        <v>551177.94362212461</v>
      </c>
      <c r="R7929" s="266">
        <f t="shared" si="1736"/>
        <v>856099.51427983539</v>
      </c>
    </row>
    <row r="7930" spans="1:18" x14ac:dyDescent="0.25">
      <c r="A7930" s="81">
        <v>7899</v>
      </c>
      <c r="B7930" s="93">
        <f t="shared" si="1725"/>
        <v>9.3012350454667304E-66</v>
      </c>
      <c r="C7930" s="178">
        <f t="shared" si="1726"/>
        <v>9.280253061092969E-66</v>
      </c>
      <c r="D7930" s="165">
        <f t="shared" si="1727"/>
        <v>2.2558277767625785E-3</v>
      </c>
      <c r="E7930" s="166">
        <f t="shared" si="1737"/>
        <v>24.291375447755232</v>
      </c>
      <c r="F7930" s="167">
        <f t="shared" si="1738"/>
        <v>17.821039436423</v>
      </c>
      <c r="G7930" s="167">
        <f t="shared" si="1728"/>
        <v>619317.17578598054</v>
      </c>
      <c r="H7930" s="167">
        <f t="shared" si="1729"/>
        <v>271299.98899881309</v>
      </c>
      <c r="I7930" s="168">
        <f t="shared" si="1730"/>
        <v>890617.16478479363</v>
      </c>
      <c r="J7930" s="168">
        <f t="shared" si="1732"/>
        <v>800224.97566456615</v>
      </c>
      <c r="K7930" s="94"/>
      <c r="L7930" s="265">
        <f t="shared" si="1731"/>
        <v>339389.14030101901</v>
      </c>
      <c r="M7930" s="265">
        <f>$G7930*NonHospFrac+theModel!$H7930*NonHospFrac</f>
        <v>551228.02448377456</v>
      </c>
      <c r="N7930" s="266">
        <f t="shared" si="1733"/>
        <v>890617.16478479351</v>
      </c>
      <c r="O7930" s="158"/>
      <c r="P7930" s="265">
        <f t="shared" si="1734"/>
        <v>304943.22058550036</v>
      </c>
      <c r="Q7930" s="265">
        <f t="shared" si="1735"/>
        <v>551226.46423315548</v>
      </c>
      <c r="R7930" s="266">
        <f t="shared" si="1736"/>
        <v>856169.68481865583</v>
      </c>
    </row>
    <row r="7931" spans="1:18" x14ac:dyDescent="0.25">
      <c r="A7931" s="81">
        <v>7900</v>
      </c>
      <c r="B7931" s="93">
        <f t="shared" si="1725"/>
        <v>9.1274837030918807E-66</v>
      </c>
      <c r="C7931" s="178">
        <f t="shared" si="1726"/>
        <v>9.1068936718224985E-66</v>
      </c>
      <c r="D7931" s="165">
        <f t="shared" si="1727"/>
        <v>2.2558277767625785E-3</v>
      </c>
      <c r="E7931" s="166">
        <f t="shared" si="1737"/>
        <v>24.291375447755232</v>
      </c>
      <c r="F7931" s="167">
        <f t="shared" si="1738"/>
        <v>17.823295264199761</v>
      </c>
      <c r="G7931" s="167">
        <f t="shared" si="1728"/>
        <v>619395.57036519388</v>
      </c>
      <c r="H7931" s="167">
        <f t="shared" si="1729"/>
        <v>271299.98899881309</v>
      </c>
      <c r="I7931" s="168">
        <f t="shared" si="1730"/>
        <v>890695.55936400697</v>
      </c>
      <c r="J7931" s="168">
        <f t="shared" si="1732"/>
        <v>800281.78659058642</v>
      </c>
      <c r="K7931" s="94"/>
      <c r="L7931" s="265">
        <f t="shared" si="1731"/>
        <v>339419.01426920143</v>
      </c>
      <c r="M7931" s="265">
        <f>$G7931*NonHospFrac+theModel!$H7931*NonHospFrac</f>
        <v>551276.54509480554</v>
      </c>
      <c r="N7931" s="266">
        <f t="shared" si="1733"/>
        <v>890695.55936400697</v>
      </c>
      <c r="O7931" s="158"/>
      <c r="P7931" s="265">
        <f t="shared" si="1734"/>
        <v>304964.86963079625</v>
      </c>
      <c r="Q7931" s="265">
        <f t="shared" si="1735"/>
        <v>551274.98484418646</v>
      </c>
      <c r="R7931" s="266">
        <f t="shared" si="1736"/>
        <v>856239.85447498271</v>
      </c>
    </row>
    <row r="7932" spans="1:18" x14ac:dyDescent="0.25">
      <c r="A7932" s="81">
        <v>7901</v>
      </c>
      <c r="B7932" s="93">
        <f t="shared" si="1725"/>
        <v>8.9569781155901342E-66</v>
      </c>
      <c r="C7932" s="178">
        <f t="shared" si="1726"/>
        <v>8.936772715561131E-66</v>
      </c>
      <c r="D7932" s="165">
        <f t="shared" si="1727"/>
        <v>2.2558277767625785E-3</v>
      </c>
      <c r="E7932" s="166">
        <f t="shared" si="1737"/>
        <v>24.291375447755232</v>
      </c>
      <c r="F7932" s="167">
        <f t="shared" si="1738"/>
        <v>17.825551091976521</v>
      </c>
      <c r="G7932" s="167">
        <f t="shared" si="1728"/>
        <v>619473.96494440723</v>
      </c>
      <c r="H7932" s="167">
        <f t="shared" si="1729"/>
        <v>271299.98899881309</v>
      </c>
      <c r="I7932" s="168">
        <f t="shared" si="1730"/>
        <v>890773.95394322032</v>
      </c>
      <c r="J7932" s="168">
        <f t="shared" si="1732"/>
        <v>800338.59520088148</v>
      </c>
      <c r="K7932" s="94"/>
      <c r="L7932" s="265">
        <f t="shared" si="1731"/>
        <v>339448.8882373838</v>
      </c>
      <c r="M7932" s="265">
        <f>$G7932*NonHospFrac+theModel!$H7932*NonHospFrac</f>
        <v>551325.06570583652</v>
      </c>
      <c r="N7932" s="266">
        <f t="shared" si="1733"/>
        <v>890773.95394322032</v>
      </c>
      <c r="O7932" s="158"/>
      <c r="P7932" s="265">
        <f t="shared" si="1734"/>
        <v>304986.51779363444</v>
      </c>
      <c r="Q7932" s="265">
        <f t="shared" si="1735"/>
        <v>551323.50545521744</v>
      </c>
      <c r="R7932" s="266">
        <f t="shared" si="1736"/>
        <v>856310.02324885188</v>
      </c>
    </row>
    <row r="7933" spans="1:18" x14ac:dyDescent="0.25">
      <c r="A7933" s="81">
        <v>7902</v>
      </c>
      <c r="B7933" s="93">
        <f t="shared" si="1725"/>
        <v>8.7896576507698109E-66</v>
      </c>
      <c r="C7933" s="178">
        <f t="shared" si="1726"/>
        <v>8.7698296968929709E-66</v>
      </c>
      <c r="D7933" s="165">
        <f t="shared" si="1727"/>
        <v>2.2558277767625785E-3</v>
      </c>
      <c r="E7933" s="166">
        <f t="shared" si="1737"/>
        <v>24.291375447755232</v>
      </c>
      <c r="F7933" s="167">
        <f t="shared" si="1738"/>
        <v>17.827806919753282</v>
      </c>
      <c r="G7933" s="167">
        <f t="shared" si="1728"/>
        <v>619552.35952362057</v>
      </c>
      <c r="H7933" s="167">
        <f t="shared" si="1729"/>
        <v>271299.98899881309</v>
      </c>
      <c r="I7933" s="168">
        <f t="shared" si="1730"/>
        <v>890852.34852243366</v>
      </c>
      <c r="J7933" s="168">
        <f t="shared" si="1732"/>
        <v>800395.40149554575</v>
      </c>
      <c r="K7933" s="94"/>
      <c r="L7933" s="265">
        <f t="shared" si="1731"/>
        <v>339478.76220556616</v>
      </c>
      <c r="M7933" s="265">
        <f>$G7933*NonHospFrac+theModel!$H7933*NonHospFrac</f>
        <v>551373.58631686738</v>
      </c>
      <c r="N7933" s="266">
        <f t="shared" si="1733"/>
        <v>890852.34852243355</v>
      </c>
      <c r="O7933" s="158"/>
      <c r="P7933" s="265">
        <f t="shared" si="1734"/>
        <v>305008.16507405089</v>
      </c>
      <c r="Q7933" s="265">
        <f t="shared" si="1735"/>
        <v>551372.02606624831</v>
      </c>
      <c r="R7933" s="266">
        <f t="shared" si="1736"/>
        <v>856380.1911402992</v>
      </c>
    </row>
    <row r="7934" spans="1:18" x14ac:dyDescent="0.25">
      <c r="A7934" s="81">
        <v>7903</v>
      </c>
      <c r="B7934" s="93">
        <f t="shared" si="1725"/>
        <v>8.6254628090769063E-66</v>
      </c>
      <c r="C7934" s="178">
        <f t="shared" si="1726"/>
        <v>8.6060052504847574E-66</v>
      </c>
      <c r="D7934" s="165">
        <f t="shared" si="1727"/>
        <v>2.2558277767625785E-3</v>
      </c>
      <c r="E7934" s="166">
        <f t="shared" si="1737"/>
        <v>24.291375447755232</v>
      </c>
      <c r="F7934" s="167">
        <f t="shared" si="1738"/>
        <v>17.830062747530043</v>
      </c>
      <c r="G7934" s="167">
        <f t="shared" si="1728"/>
        <v>619630.75410283392</v>
      </c>
      <c r="H7934" s="167">
        <f t="shared" si="1729"/>
        <v>271299.98899881309</v>
      </c>
      <c r="I7934" s="168">
        <f t="shared" si="1730"/>
        <v>890930.74310164701</v>
      </c>
      <c r="J7934" s="168">
        <f t="shared" si="1732"/>
        <v>800452.20547467365</v>
      </c>
      <c r="K7934" s="94"/>
      <c r="L7934" s="265">
        <f t="shared" si="1731"/>
        <v>339508.63617374859</v>
      </c>
      <c r="M7934" s="265">
        <f>$G7934*NonHospFrac+theModel!$H7934*NonHospFrac</f>
        <v>551422.10692789836</v>
      </c>
      <c r="N7934" s="266">
        <f t="shared" si="1733"/>
        <v>890930.74310164689</v>
      </c>
      <c r="O7934" s="158"/>
      <c r="P7934" s="265">
        <f t="shared" si="1734"/>
        <v>305029.81147208158</v>
      </c>
      <c r="Q7934" s="265">
        <f t="shared" si="1735"/>
        <v>551420.54667727929</v>
      </c>
      <c r="R7934" s="266">
        <f t="shared" si="1736"/>
        <v>856450.35814936087</v>
      </c>
    </row>
    <row r="7935" spans="1:18" x14ac:dyDescent="0.25">
      <c r="A7935" s="81">
        <v>7904</v>
      </c>
      <c r="B7935" s="93">
        <f t="shared" si="1725"/>
        <v>8.4643352024359059E-66</v>
      </c>
      <c r="C7935" s="178">
        <f t="shared" si="1726"/>
        <v>8.4452411199744212E-66</v>
      </c>
      <c r="D7935" s="165">
        <f t="shared" si="1727"/>
        <v>2.2558277767625785E-3</v>
      </c>
      <c r="E7935" s="166">
        <f t="shared" si="1737"/>
        <v>24.291375447755232</v>
      </c>
      <c r="F7935" s="167">
        <f t="shared" si="1738"/>
        <v>17.832318575306804</v>
      </c>
      <c r="G7935" s="167">
        <f t="shared" si="1728"/>
        <v>619709.14868204726</v>
      </c>
      <c r="H7935" s="167">
        <f t="shared" si="1729"/>
        <v>271299.98899881309</v>
      </c>
      <c r="I7935" s="168">
        <f t="shared" si="1730"/>
        <v>891009.13768086035</v>
      </c>
      <c r="J7935" s="168">
        <f t="shared" si="1732"/>
        <v>800509.00713835948</v>
      </c>
      <c r="K7935" s="94"/>
      <c r="L7935" s="265">
        <f t="shared" si="1731"/>
        <v>339538.51014193101</v>
      </c>
      <c r="M7935" s="265">
        <f>$G7935*NonHospFrac+theModel!$H7935*NonHospFrac</f>
        <v>551470.62753892934</v>
      </c>
      <c r="N7935" s="266">
        <f t="shared" si="1733"/>
        <v>891009.13768086035</v>
      </c>
      <c r="O7935" s="158"/>
      <c r="P7935" s="265">
        <f t="shared" si="1734"/>
        <v>305051.45698776247</v>
      </c>
      <c r="Q7935" s="265">
        <f t="shared" si="1735"/>
        <v>551469.06728831027</v>
      </c>
      <c r="R7935" s="266">
        <f t="shared" si="1736"/>
        <v>856520.52427607274</v>
      </c>
    </row>
    <row r="7936" spans="1:18" x14ac:dyDescent="0.25">
      <c r="A7936" s="81">
        <v>7905</v>
      </c>
      <c r="B7936" s="93">
        <f t="shared" si="1725"/>
        <v>8.3062175334868864E-66</v>
      </c>
      <c r="C7936" s="178">
        <f t="shared" si="1726"/>
        <v>8.2874801372550141E-66</v>
      </c>
      <c r="D7936" s="165">
        <f t="shared" si="1727"/>
        <v>2.2558277767625785E-3</v>
      </c>
      <c r="E7936" s="166">
        <f t="shared" si="1737"/>
        <v>24.291375447755232</v>
      </c>
      <c r="F7936" s="167">
        <f t="shared" si="1738"/>
        <v>17.834574403083565</v>
      </c>
      <c r="G7936" s="167">
        <f t="shared" si="1728"/>
        <v>619787.54326126061</v>
      </c>
      <c r="H7936" s="167">
        <f t="shared" si="1729"/>
        <v>271299.98899881309</v>
      </c>
      <c r="I7936" s="168">
        <f t="shared" si="1730"/>
        <v>891087.5322600737</v>
      </c>
      <c r="J7936" s="168">
        <f t="shared" si="1732"/>
        <v>800565.80648669775</v>
      </c>
      <c r="K7936" s="94"/>
      <c r="L7936" s="265">
        <f t="shared" si="1731"/>
        <v>339568.38411011337</v>
      </c>
      <c r="M7936" s="265">
        <f>$G7936*NonHospFrac+theModel!$H7936*NonHospFrac</f>
        <v>551519.14814996033</v>
      </c>
      <c r="N7936" s="266">
        <f t="shared" si="1733"/>
        <v>891087.5322600737</v>
      </c>
      <c r="O7936" s="158"/>
      <c r="P7936" s="265">
        <f t="shared" si="1734"/>
        <v>305073.10162112949</v>
      </c>
      <c r="Q7936" s="265">
        <f t="shared" si="1735"/>
        <v>551517.58789934125</v>
      </c>
      <c r="R7936" s="266">
        <f t="shared" si="1736"/>
        <v>856590.6895204708</v>
      </c>
    </row>
    <row r="7937" spans="1:18" x14ac:dyDescent="0.25">
      <c r="A7937" s="81">
        <v>7906</v>
      </c>
      <c r="B7937" s="93">
        <f t="shared" si="1725"/>
        <v>8.151053575211414E-66</v>
      </c>
      <c r="C7937" s="178">
        <f t="shared" si="1726"/>
        <v>8.1326662021465718E-66</v>
      </c>
      <c r="D7937" s="165">
        <f t="shared" si="1727"/>
        <v>2.2558277767625785E-3</v>
      </c>
      <c r="E7937" s="166">
        <f t="shared" si="1737"/>
        <v>24.291375447755232</v>
      </c>
      <c r="F7937" s="167">
        <f t="shared" si="1738"/>
        <v>17.836830230860325</v>
      </c>
      <c r="G7937" s="167">
        <f t="shared" si="1728"/>
        <v>619865.93784047407</v>
      </c>
      <c r="H7937" s="167">
        <f t="shared" si="1729"/>
        <v>271299.98899881309</v>
      </c>
      <c r="I7937" s="168">
        <f t="shared" si="1730"/>
        <v>891165.92683928716</v>
      </c>
      <c r="J7937" s="168">
        <f t="shared" si="1732"/>
        <v>800622.60351978277</v>
      </c>
      <c r="K7937" s="94"/>
      <c r="L7937" s="265">
        <f t="shared" si="1731"/>
        <v>339598.25807829585</v>
      </c>
      <c r="M7937" s="265">
        <f>$G7937*NonHospFrac+theModel!$H7937*NonHospFrac</f>
        <v>551567.66876099131</v>
      </c>
      <c r="N7937" s="266">
        <f t="shared" si="1733"/>
        <v>891165.92683928716</v>
      </c>
      <c r="O7937" s="158"/>
      <c r="P7937" s="265">
        <f t="shared" si="1734"/>
        <v>305094.74537221872</v>
      </c>
      <c r="Q7937" s="265">
        <f t="shared" si="1735"/>
        <v>551566.10851037223</v>
      </c>
      <c r="R7937" s="266">
        <f t="shared" si="1736"/>
        <v>856660.85388259101</v>
      </c>
    </row>
    <row r="7938" spans="1:18" x14ac:dyDescent="0.25">
      <c r="A7938" s="81">
        <v>7907</v>
      </c>
      <c r="B7938" s="93">
        <f t="shared" si="1725"/>
        <v>7.9987881509380347E-66</v>
      </c>
      <c r="C7938" s="178">
        <f t="shared" si="1726"/>
        <v>7.9807442624467093E-66</v>
      </c>
      <c r="D7938" s="165">
        <f t="shared" si="1727"/>
        <v>2.2558277767625785E-3</v>
      </c>
      <c r="E7938" s="166">
        <f t="shared" si="1737"/>
        <v>24.291375447755232</v>
      </c>
      <c r="F7938" s="167">
        <f t="shared" si="1738"/>
        <v>17.839086058637086</v>
      </c>
      <c r="G7938" s="167">
        <f t="shared" si="1728"/>
        <v>619944.33241968742</v>
      </c>
      <c r="H7938" s="167">
        <f t="shared" si="1729"/>
        <v>271299.98899881309</v>
      </c>
      <c r="I7938" s="168">
        <f t="shared" si="1730"/>
        <v>891244.32141850051</v>
      </c>
      <c r="J7938" s="168">
        <f t="shared" si="1732"/>
        <v>800679.39823770884</v>
      </c>
      <c r="K7938" s="94"/>
      <c r="L7938" s="265">
        <f t="shared" si="1731"/>
        <v>339628.13204647822</v>
      </c>
      <c r="M7938" s="265">
        <f>$G7938*NonHospFrac+theModel!$H7938*NonHospFrac</f>
        <v>551616.18937202229</v>
      </c>
      <c r="N7938" s="266">
        <f t="shared" si="1733"/>
        <v>891244.32141850051</v>
      </c>
      <c r="O7938" s="158"/>
      <c r="P7938" s="265">
        <f t="shared" si="1734"/>
        <v>305116.38824106596</v>
      </c>
      <c r="Q7938" s="265">
        <f t="shared" si="1735"/>
        <v>551614.62912140321</v>
      </c>
      <c r="R7938" s="266">
        <f t="shared" si="1736"/>
        <v>856731.01736246911</v>
      </c>
    </row>
    <row r="7939" spans="1:18" x14ac:dyDescent="0.25">
      <c r="A7939" s="81">
        <v>7908</v>
      </c>
      <c r="B7939" s="93">
        <f t="shared" si="1725"/>
        <v>7.8493671147203891E-66</v>
      </c>
      <c r="C7939" s="178">
        <f t="shared" si="1726"/>
        <v>7.8316602943529958E-66</v>
      </c>
      <c r="D7939" s="165">
        <f t="shared" si="1727"/>
        <v>2.2558277767625785E-3</v>
      </c>
      <c r="E7939" s="166">
        <f t="shared" si="1737"/>
        <v>24.291375447755232</v>
      </c>
      <c r="F7939" s="167">
        <f t="shared" si="1738"/>
        <v>17.841341886413847</v>
      </c>
      <c r="G7939" s="167">
        <f t="shared" si="1728"/>
        <v>620022.72699890076</v>
      </c>
      <c r="H7939" s="167">
        <f t="shared" si="1729"/>
        <v>271299.98899881309</v>
      </c>
      <c r="I7939" s="168">
        <f t="shared" si="1730"/>
        <v>891322.71599771385</v>
      </c>
      <c r="J7939" s="168">
        <f t="shared" si="1732"/>
        <v>800736.19064057048</v>
      </c>
      <c r="K7939" s="94"/>
      <c r="L7939" s="265">
        <f t="shared" si="1731"/>
        <v>339658.00601466058</v>
      </c>
      <c r="M7939" s="265">
        <f>$G7939*NonHospFrac+theModel!$H7939*NonHospFrac</f>
        <v>551664.70998305315</v>
      </c>
      <c r="N7939" s="266">
        <f t="shared" si="1733"/>
        <v>891322.71599771373</v>
      </c>
      <c r="O7939" s="158"/>
      <c r="P7939" s="265">
        <f t="shared" si="1734"/>
        <v>305138.03022770729</v>
      </c>
      <c r="Q7939" s="265">
        <f t="shared" si="1735"/>
        <v>551663.14973243407</v>
      </c>
      <c r="R7939" s="266">
        <f t="shared" si="1736"/>
        <v>856801.17996014142</v>
      </c>
    </row>
    <row r="7940" spans="1:18" x14ac:dyDescent="0.25">
      <c r="A7940" s="81">
        <v>7909</v>
      </c>
      <c r="B7940" s="93">
        <f t="shared" si="1725"/>
        <v>7.702737332082823E-66</v>
      </c>
      <c r="C7940" s="178">
        <f t="shared" si="1726"/>
        <v>7.6853612832520048E-66</v>
      </c>
      <c r="D7940" s="165">
        <f t="shared" si="1727"/>
        <v>2.2558277767625785E-3</v>
      </c>
      <c r="E7940" s="166">
        <f t="shared" si="1737"/>
        <v>24.291375447755232</v>
      </c>
      <c r="F7940" s="167">
        <f t="shared" si="1738"/>
        <v>17.843597714190608</v>
      </c>
      <c r="G7940" s="167">
        <f t="shared" si="1728"/>
        <v>620101.12157811411</v>
      </c>
      <c r="H7940" s="167">
        <f t="shared" si="1729"/>
        <v>271299.98899881309</v>
      </c>
      <c r="I7940" s="168">
        <f t="shared" si="1730"/>
        <v>891401.1105769272</v>
      </c>
      <c r="J7940" s="168">
        <f t="shared" si="1732"/>
        <v>800792.98072846187</v>
      </c>
      <c r="K7940" s="94"/>
      <c r="L7940" s="265">
        <f t="shared" si="1731"/>
        <v>339687.87998284301</v>
      </c>
      <c r="M7940" s="265">
        <f>$G7940*NonHospFrac+theModel!$H7940*NonHospFrac</f>
        <v>551713.23059408413</v>
      </c>
      <c r="N7940" s="266">
        <f t="shared" si="1733"/>
        <v>891401.1105769272</v>
      </c>
      <c r="O7940" s="158"/>
      <c r="P7940" s="265">
        <f t="shared" si="1734"/>
        <v>305159.6713321787</v>
      </c>
      <c r="Q7940" s="265">
        <f t="shared" si="1735"/>
        <v>551711.67034346506</v>
      </c>
      <c r="R7940" s="266">
        <f t="shared" si="1736"/>
        <v>856871.34167564381</v>
      </c>
    </row>
    <row r="7941" spans="1:18" x14ac:dyDescent="0.25">
      <c r="A7941" s="81">
        <v>7910</v>
      </c>
      <c r="B7941" s="93">
        <f t="shared" si="1725"/>
        <v>7.5588466611265452E-66</v>
      </c>
      <c r="C7941" s="178">
        <f t="shared" si="1726"/>
        <v>7.5417952048680872E-66</v>
      </c>
      <c r="D7941" s="165">
        <f t="shared" si="1727"/>
        <v>2.2558277767625785E-3</v>
      </c>
      <c r="E7941" s="166">
        <f t="shared" si="1737"/>
        <v>24.291375447755232</v>
      </c>
      <c r="F7941" s="167">
        <f t="shared" si="1738"/>
        <v>17.845853541967369</v>
      </c>
      <c r="G7941" s="167">
        <f t="shared" si="1728"/>
        <v>620179.51615732745</v>
      </c>
      <c r="H7941" s="167">
        <f t="shared" si="1729"/>
        <v>271299.98899881309</v>
      </c>
      <c r="I7941" s="168">
        <f t="shared" si="1730"/>
        <v>891479.50515614054</v>
      </c>
      <c r="J7941" s="168">
        <f t="shared" si="1732"/>
        <v>800849.76850147755</v>
      </c>
      <c r="K7941" s="94"/>
      <c r="L7941" s="265">
        <f t="shared" si="1731"/>
        <v>339717.75395102543</v>
      </c>
      <c r="M7941" s="265">
        <f>$G7941*NonHospFrac+theModel!$H7941*NonHospFrac</f>
        <v>551761.75120511511</v>
      </c>
      <c r="N7941" s="266">
        <f t="shared" si="1733"/>
        <v>891479.50515614054</v>
      </c>
      <c r="O7941" s="158"/>
      <c r="P7941" s="265">
        <f t="shared" si="1734"/>
        <v>305181.31155451608</v>
      </c>
      <c r="Q7941" s="265">
        <f t="shared" si="1735"/>
        <v>551760.19095449604</v>
      </c>
      <c r="R7941" s="266">
        <f t="shared" si="1736"/>
        <v>856941.50250901212</v>
      </c>
    </row>
    <row r="7942" spans="1:18" x14ac:dyDescent="0.25">
      <c r="A7942" s="81">
        <v>7911</v>
      </c>
      <c r="B7942" s="93">
        <f t="shared" si="1725"/>
        <v>7.4176439339880131E-66</v>
      </c>
      <c r="C7942" s="178">
        <f t="shared" si="1726"/>
        <v>7.4009110067635887E-66</v>
      </c>
      <c r="D7942" s="165">
        <f t="shared" si="1727"/>
        <v>2.2558277767625785E-3</v>
      </c>
      <c r="E7942" s="166">
        <f t="shared" si="1737"/>
        <v>24.291375447755232</v>
      </c>
      <c r="F7942" s="167">
        <f t="shared" si="1738"/>
        <v>17.84810936974413</v>
      </c>
      <c r="G7942" s="167">
        <f t="shared" si="1728"/>
        <v>620257.9107365408</v>
      </c>
      <c r="H7942" s="167">
        <f t="shared" si="1729"/>
        <v>271299.98899881309</v>
      </c>
      <c r="I7942" s="168">
        <f t="shared" si="1730"/>
        <v>891557.89973535389</v>
      </c>
      <c r="J7942" s="168">
        <f t="shared" si="1732"/>
        <v>800906.5539597118</v>
      </c>
      <c r="K7942" s="94"/>
      <c r="L7942" s="265">
        <f t="shared" si="1731"/>
        <v>339747.62791920779</v>
      </c>
      <c r="M7942" s="265">
        <f>$G7942*NonHospFrac+theModel!$H7942*NonHospFrac</f>
        <v>551810.27181614609</v>
      </c>
      <c r="N7942" s="266">
        <f t="shared" si="1733"/>
        <v>891557.89973535389</v>
      </c>
      <c r="O7942" s="158"/>
      <c r="P7942" s="265">
        <f t="shared" si="1734"/>
        <v>305202.95089475531</v>
      </c>
      <c r="Q7942" s="265">
        <f t="shared" si="1735"/>
        <v>551808.71156552702</v>
      </c>
      <c r="R7942" s="266">
        <f t="shared" si="1736"/>
        <v>857011.66246028233</v>
      </c>
    </row>
    <row r="7943" spans="1:18" x14ac:dyDescent="0.25">
      <c r="A7943" s="81">
        <v>7912</v>
      </c>
      <c r="B7943" s="93">
        <f t="shared" si="1725"/>
        <v>7.2790789386415998E-66</v>
      </c>
      <c r="C7943" s="178">
        <f t="shared" si="1726"/>
        <v>7.2626585901825647E-66</v>
      </c>
      <c r="D7943" s="165">
        <f t="shared" si="1727"/>
        <v>2.2558277767625785E-3</v>
      </c>
      <c r="E7943" s="166">
        <f t="shared" si="1737"/>
        <v>24.291375447755232</v>
      </c>
      <c r="F7943" s="167">
        <f t="shared" si="1738"/>
        <v>17.85036519752089</v>
      </c>
      <c r="G7943" s="167">
        <f t="shared" si="1728"/>
        <v>620336.30531575414</v>
      </c>
      <c r="H7943" s="167">
        <f t="shared" si="1729"/>
        <v>271299.98899881309</v>
      </c>
      <c r="I7943" s="168">
        <f t="shared" si="1730"/>
        <v>891636.29431456723</v>
      </c>
      <c r="J7943" s="168">
        <f t="shared" si="1732"/>
        <v>800963.33710325893</v>
      </c>
      <c r="K7943" s="94"/>
      <c r="L7943" s="265">
        <f t="shared" si="1731"/>
        <v>339777.50188739022</v>
      </c>
      <c r="M7943" s="265">
        <f>$G7943*NonHospFrac+theModel!$H7943*NonHospFrac</f>
        <v>551858.79242717696</v>
      </c>
      <c r="N7943" s="266">
        <f t="shared" si="1733"/>
        <v>891636.29431456723</v>
      </c>
      <c r="O7943" s="158"/>
      <c r="P7943" s="265">
        <f t="shared" si="1734"/>
        <v>305224.58935293253</v>
      </c>
      <c r="Q7943" s="265">
        <f t="shared" si="1735"/>
        <v>551857.23217655788</v>
      </c>
      <c r="R7943" s="266">
        <f t="shared" si="1736"/>
        <v>857081.82152949041</v>
      </c>
    </row>
    <row r="7944" spans="1:18" x14ac:dyDescent="0.25">
      <c r="A7944" s="81">
        <v>7913</v>
      </c>
      <c r="B7944" s="93">
        <f t="shared" si="1725"/>
        <v>7.1431024010462207E-66</v>
      </c>
      <c r="C7944" s="178">
        <f t="shared" si="1726"/>
        <v>7.1269887922376811E-66</v>
      </c>
      <c r="D7944" s="165">
        <f t="shared" si="1727"/>
        <v>2.2558277767625785E-3</v>
      </c>
      <c r="E7944" s="166">
        <f t="shared" si="1737"/>
        <v>24.291375447755232</v>
      </c>
      <c r="F7944" s="167">
        <f t="shared" si="1738"/>
        <v>17.852621025297651</v>
      </c>
      <c r="G7944" s="167">
        <f t="shared" si="1728"/>
        <v>620414.69989496749</v>
      </c>
      <c r="H7944" s="167">
        <f t="shared" si="1729"/>
        <v>271299.98899881309</v>
      </c>
      <c r="I7944" s="168">
        <f t="shared" si="1730"/>
        <v>891714.68889378058</v>
      </c>
      <c r="J7944" s="168">
        <f t="shared" si="1732"/>
        <v>801020.11793221335</v>
      </c>
      <c r="K7944" s="94"/>
      <c r="L7944" s="265">
        <f t="shared" si="1731"/>
        <v>339807.37585557264</v>
      </c>
      <c r="M7944" s="265">
        <f>$G7944*NonHospFrac+theModel!$H7944*NonHospFrac</f>
        <v>551907.31303820794</v>
      </c>
      <c r="N7944" s="266">
        <f t="shared" si="1733"/>
        <v>891714.68889378058</v>
      </c>
      <c r="O7944" s="158"/>
      <c r="P7944" s="265">
        <f t="shared" si="1734"/>
        <v>305246.22692908358</v>
      </c>
      <c r="Q7944" s="265">
        <f t="shared" si="1735"/>
        <v>551905.75278758886</v>
      </c>
      <c r="R7944" s="266">
        <f t="shared" si="1736"/>
        <v>857151.97971667245</v>
      </c>
    </row>
    <row r="7945" spans="1:18" x14ac:dyDescent="0.25">
      <c r="A7945" s="81">
        <v>7914</v>
      </c>
      <c r="B7945" s="93">
        <f t="shared" si="1725"/>
        <v>7.0096659676221026E-66</v>
      </c>
      <c r="C7945" s="178">
        <f t="shared" si="1726"/>
        <v>6.9938533684265129E-66</v>
      </c>
      <c r="D7945" s="165">
        <f t="shared" si="1727"/>
        <v>2.2558277767625785E-3</v>
      </c>
      <c r="E7945" s="166">
        <f t="shared" si="1737"/>
        <v>24.291375447755232</v>
      </c>
      <c r="F7945" s="167">
        <f t="shared" si="1738"/>
        <v>17.854876853074412</v>
      </c>
      <c r="G7945" s="167">
        <f t="shared" si="1728"/>
        <v>620493.09447418095</v>
      </c>
      <c r="H7945" s="167">
        <f t="shared" si="1729"/>
        <v>271299.98899881309</v>
      </c>
      <c r="I7945" s="168">
        <f t="shared" si="1730"/>
        <v>891793.08347299404</v>
      </c>
      <c r="J7945" s="168">
        <f t="shared" si="1732"/>
        <v>801076.89644666947</v>
      </c>
      <c r="K7945" s="94"/>
      <c r="L7945" s="265">
        <f t="shared" si="1731"/>
        <v>339837.249823755</v>
      </c>
      <c r="M7945" s="265">
        <f>$G7945*NonHospFrac+theModel!$H7945*NonHospFrac</f>
        <v>551955.83364923892</v>
      </c>
      <c r="N7945" s="266">
        <f t="shared" si="1733"/>
        <v>891793.08347299392</v>
      </c>
      <c r="O7945" s="158"/>
      <c r="P7945" s="265">
        <f t="shared" si="1734"/>
        <v>305267.8636232444</v>
      </c>
      <c r="Q7945" s="265">
        <f t="shared" si="1735"/>
        <v>551954.27339861984</v>
      </c>
      <c r="R7945" s="266">
        <f t="shared" si="1736"/>
        <v>857222.1370218643</v>
      </c>
    </row>
    <row r="7946" spans="1:18" x14ac:dyDescent="0.25">
      <c r="A7946" s="81">
        <v>7915</v>
      </c>
      <c r="B7946" s="93">
        <f t="shared" si="1725"/>
        <v>6.87872218805734E-66</v>
      </c>
      <c r="C7946" s="178">
        <f t="shared" si="1726"/>
        <v>6.8632049754768872E-66</v>
      </c>
      <c r="D7946" s="165">
        <f t="shared" si="1727"/>
        <v>2.2558277767625785E-3</v>
      </c>
      <c r="E7946" s="166">
        <f t="shared" si="1737"/>
        <v>24.291375447755232</v>
      </c>
      <c r="F7946" s="167">
        <f t="shared" si="1738"/>
        <v>17.857132680851173</v>
      </c>
      <c r="G7946" s="167">
        <f t="shared" si="1728"/>
        <v>620571.4890533943</v>
      </c>
      <c r="H7946" s="167">
        <f t="shared" si="1729"/>
        <v>271299.98899881309</v>
      </c>
      <c r="I7946" s="168">
        <f t="shared" si="1730"/>
        <v>891871.47805220739</v>
      </c>
      <c r="J7946" s="168">
        <f t="shared" si="1732"/>
        <v>801133.67264672159</v>
      </c>
      <c r="K7946" s="94"/>
      <c r="L7946" s="265">
        <f t="shared" si="1731"/>
        <v>339867.12379193743</v>
      </c>
      <c r="M7946" s="265">
        <f>$G7946*NonHospFrac+theModel!$H7946*NonHospFrac</f>
        <v>552004.3542602699</v>
      </c>
      <c r="N7946" s="266">
        <f t="shared" si="1733"/>
        <v>891871.47805220727</v>
      </c>
      <c r="O7946" s="158"/>
      <c r="P7946" s="265">
        <f t="shared" si="1734"/>
        <v>305289.499435451</v>
      </c>
      <c r="Q7946" s="265">
        <f t="shared" si="1735"/>
        <v>552002.79400965082</v>
      </c>
      <c r="R7946" s="266">
        <f t="shared" si="1736"/>
        <v>857292.29344510182</v>
      </c>
    </row>
    <row r="7947" spans="1:18" x14ac:dyDescent="0.25">
      <c r="A7947" s="81">
        <v>7916</v>
      </c>
      <c r="B7947" s="93">
        <f t="shared" si="1725"/>
        <v>6.7502244984324647E-66</v>
      </c>
      <c r="C7947" s="178">
        <f t="shared" si="1726"/>
        <v>6.7349971545095179E-66</v>
      </c>
      <c r="D7947" s="165">
        <f t="shared" si="1727"/>
        <v>2.2558277767625785E-3</v>
      </c>
      <c r="E7947" s="166">
        <f t="shared" si="1737"/>
        <v>24.291375447755232</v>
      </c>
      <c r="F7947" s="167">
        <f t="shared" si="1738"/>
        <v>17.859388508627934</v>
      </c>
      <c r="G7947" s="167">
        <f t="shared" si="1728"/>
        <v>620649.88363260764</v>
      </c>
      <c r="H7947" s="167">
        <f t="shared" si="1729"/>
        <v>271299.98899881309</v>
      </c>
      <c r="I7947" s="168">
        <f t="shared" si="1730"/>
        <v>891949.87263142073</v>
      </c>
      <c r="J7947" s="168">
        <f t="shared" si="1732"/>
        <v>801190.446532464</v>
      </c>
      <c r="K7947" s="94"/>
      <c r="L7947" s="265">
        <f t="shared" si="1731"/>
        <v>339896.99776011985</v>
      </c>
      <c r="M7947" s="265">
        <f>$G7947*NonHospFrac+theModel!$H7947*NonHospFrac</f>
        <v>552052.87487130088</v>
      </c>
      <c r="N7947" s="266">
        <f t="shared" si="1733"/>
        <v>891949.87263142073</v>
      </c>
      <c r="O7947" s="158"/>
      <c r="P7947" s="265">
        <f t="shared" si="1734"/>
        <v>305311.1343657393</v>
      </c>
      <c r="Q7947" s="265">
        <f t="shared" si="1735"/>
        <v>552051.31462068181</v>
      </c>
      <c r="R7947" s="266">
        <f t="shared" si="1736"/>
        <v>857362.44898642111</v>
      </c>
    </row>
    <row r="7948" spans="1:18" x14ac:dyDescent="0.25">
      <c r="A7948" s="81">
        <v>7917</v>
      </c>
      <c r="B7948" s="93">
        <f t="shared" si="1725"/>
        <v>6.6241272046641893E-66</v>
      </c>
      <c r="C7948" s="178">
        <f t="shared" si="1726"/>
        <v>6.6091843145190993E-66</v>
      </c>
      <c r="D7948" s="165">
        <f t="shared" si="1727"/>
        <v>2.2558277767625785E-3</v>
      </c>
      <c r="E7948" s="166">
        <f t="shared" si="1737"/>
        <v>24.291375447755232</v>
      </c>
      <c r="F7948" s="167">
        <f t="shared" si="1738"/>
        <v>17.861644336404694</v>
      </c>
      <c r="G7948" s="167">
        <f t="shared" si="1728"/>
        <v>620728.27821182099</v>
      </c>
      <c r="H7948" s="167">
        <f t="shared" si="1729"/>
        <v>271299.98899881309</v>
      </c>
      <c r="I7948" s="168">
        <f t="shared" si="1730"/>
        <v>892028.26721063408</v>
      </c>
      <c r="J7948" s="168">
        <f t="shared" si="1732"/>
        <v>801247.21810399101</v>
      </c>
      <c r="K7948" s="94"/>
      <c r="L7948" s="265">
        <f t="shared" si="1731"/>
        <v>339926.87172830221</v>
      </c>
      <c r="M7948" s="265">
        <f>$G7948*NonHospFrac+theModel!$H7948*NonHospFrac</f>
        <v>552101.39548233186</v>
      </c>
      <c r="N7948" s="266">
        <f t="shared" si="1733"/>
        <v>892028.26721063408</v>
      </c>
      <c r="O7948" s="158"/>
      <c r="P7948" s="265">
        <f t="shared" si="1734"/>
        <v>305332.76841414522</v>
      </c>
      <c r="Q7948" s="265">
        <f t="shared" si="1735"/>
        <v>552099.83523171279</v>
      </c>
      <c r="R7948" s="266">
        <f t="shared" si="1736"/>
        <v>857432.60364585801</v>
      </c>
    </row>
    <row r="7949" spans="1:18" x14ac:dyDescent="0.25">
      <c r="A7949" s="81">
        <v>7918</v>
      </c>
      <c r="B7949" s="93">
        <f t="shared" si="1725"/>
        <v>6.5003854662553156E-66</v>
      </c>
      <c r="C7949" s="178">
        <f t="shared" si="1726"/>
        <v>6.4857217161608732E-66</v>
      </c>
      <c r="D7949" s="165">
        <f t="shared" si="1727"/>
        <v>2.2558277767625785E-3</v>
      </c>
      <c r="E7949" s="166">
        <f t="shared" si="1737"/>
        <v>24.291375447755232</v>
      </c>
      <c r="F7949" s="167">
        <f t="shared" si="1738"/>
        <v>17.863900164181455</v>
      </c>
      <c r="G7949" s="167">
        <f t="shared" si="1728"/>
        <v>620806.67279103433</v>
      </c>
      <c r="H7949" s="167">
        <f t="shared" si="1729"/>
        <v>271299.98899881309</v>
      </c>
      <c r="I7949" s="168">
        <f t="shared" si="1730"/>
        <v>892106.66178984742</v>
      </c>
      <c r="J7949" s="168">
        <f t="shared" si="1732"/>
        <v>801303.98736139701</v>
      </c>
      <c r="K7949" s="94"/>
      <c r="L7949" s="265">
        <f t="shared" si="1731"/>
        <v>339956.74569648464</v>
      </c>
      <c r="M7949" s="265">
        <f>$G7949*NonHospFrac+theModel!$H7949*NonHospFrac</f>
        <v>552149.91609336273</v>
      </c>
      <c r="N7949" s="266">
        <f t="shared" si="1733"/>
        <v>892106.66178984731</v>
      </c>
      <c r="O7949" s="158"/>
      <c r="P7949" s="265">
        <f t="shared" si="1734"/>
        <v>305354.40158070473</v>
      </c>
      <c r="Q7949" s="265">
        <f t="shared" si="1735"/>
        <v>552148.35584274365</v>
      </c>
      <c r="R7949" s="266">
        <f t="shared" si="1736"/>
        <v>857502.75742344838</v>
      </c>
    </row>
    <row r="7950" spans="1:18" x14ac:dyDescent="0.25">
      <c r="A7950" s="81">
        <v>7919</v>
      </c>
      <c r="B7950" s="93">
        <f t="shared" si="1725"/>
        <v>6.3789552803504558E-66</v>
      </c>
      <c r="C7950" s="178">
        <f t="shared" si="1726"/>
        <v>6.3645654558423144E-66</v>
      </c>
      <c r="D7950" s="165">
        <f t="shared" si="1727"/>
        <v>2.2558277767625785E-3</v>
      </c>
      <c r="E7950" s="166">
        <f t="shared" si="1737"/>
        <v>24.291375447755232</v>
      </c>
      <c r="F7950" s="167">
        <f t="shared" si="1738"/>
        <v>17.866155991958216</v>
      </c>
      <c r="G7950" s="167">
        <f t="shared" si="1728"/>
        <v>620885.06737024768</v>
      </c>
      <c r="H7950" s="167">
        <f t="shared" si="1729"/>
        <v>271299.98899881309</v>
      </c>
      <c r="I7950" s="168">
        <f t="shared" si="1730"/>
        <v>892185.05636906077</v>
      </c>
      <c r="J7950" s="168">
        <f t="shared" si="1732"/>
        <v>801360.75430477632</v>
      </c>
      <c r="K7950" s="94"/>
      <c r="L7950" s="265">
        <f t="shared" si="1731"/>
        <v>339986.61966466706</v>
      </c>
      <c r="M7950" s="265">
        <f>$G7950*NonHospFrac+theModel!$H7950*NonHospFrac</f>
        <v>552198.43670439371</v>
      </c>
      <c r="N7950" s="266">
        <f t="shared" si="1733"/>
        <v>892185.05636906077</v>
      </c>
      <c r="O7950" s="158"/>
      <c r="P7950" s="265">
        <f t="shared" si="1734"/>
        <v>305376.03386545379</v>
      </c>
      <c r="Q7950" s="265">
        <f t="shared" si="1735"/>
        <v>552196.87645377463</v>
      </c>
      <c r="R7950" s="266">
        <f t="shared" si="1736"/>
        <v>857572.91031922842</v>
      </c>
    </row>
    <row r="7951" spans="1:18" x14ac:dyDescent="0.25">
      <c r="A7951" s="81">
        <v>7920</v>
      </c>
      <c r="B7951" s="93">
        <f t="shared" si="1725"/>
        <v>6.2597934660866748E-66</v>
      </c>
      <c r="C7951" s="178">
        <f t="shared" si="1726"/>
        <v>6.2456724501090801E-66</v>
      </c>
      <c r="D7951" s="165">
        <f t="shared" si="1727"/>
        <v>2.2558277767625785E-3</v>
      </c>
      <c r="E7951" s="166">
        <f t="shared" si="1737"/>
        <v>24.291375447755232</v>
      </c>
      <c r="F7951" s="167">
        <f t="shared" si="1738"/>
        <v>17.868411819734977</v>
      </c>
      <c r="G7951" s="167">
        <f t="shared" si="1728"/>
        <v>620963.46194946102</v>
      </c>
      <c r="H7951" s="167">
        <f t="shared" si="1729"/>
        <v>271299.98899881309</v>
      </c>
      <c r="I7951" s="168">
        <f t="shared" si="1730"/>
        <v>892263.45094827411</v>
      </c>
      <c r="J7951" s="168">
        <f t="shared" si="1732"/>
        <v>801417.51893422322</v>
      </c>
      <c r="K7951" s="94"/>
      <c r="L7951" s="265">
        <f t="shared" si="1731"/>
        <v>340016.49363284942</v>
      </c>
      <c r="M7951" s="265">
        <f>$G7951*NonHospFrac+theModel!$H7951*NonHospFrac</f>
        <v>552246.95731542469</v>
      </c>
      <c r="N7951" s="266">
        <f t="shared" si="1733"/>
        <v>892263.45094827411</v>
      </c>
      <c r="O7951" s="158"/>
      <c r="P7951" s="265">
        <f t="shared" si="1734"/>
        <v>305397.66526842833</v>
      </c>
      <c r="Q7951" s="265">
        <f t="shared" si="1735"/>
        <v>552245.39706480561</v>
      </c>
      <c r="R7951" s="266">
        <f t="shared" si="1736"/>
        <v>857643.06233323389</v>
      </c>
    </row>
    <row r="7952" spans="1:18" x14ac:dyDescent="0.25">
      <c r="A7952" s="81">
        <v>7921</v>
      </c>
      <c r="B7952" s="93">
        <f t="shared" si="1725"/>
        <v>6.1428576492401159E-66</v>
      </c>
      <c r="C7952" s="178">
        <f t="shared" si="1726"/>
        <v>6.1290004203262613E-66</v>
      </c>
      <c r="D7952" s="165">
        <f t="shared" si="1727"/>
        <v>2.2558277767625785E-3</v>
      </c>
      <c r="E7952" s="166">
        <f t="shared" si="1737"/>
        <v>24.291375447755232</v>
      </c>
      <c r="F7952" s="167">
        <f t="shared" si="1738"/>
        <v>17.870667647511738</v>
      </c>
      <c r="G7952" s="167">
        <f t="shared" si="1728"/>
        <v>621041.85652867437</v>
      </c>
      <c r="H7952" s="167">
        <f t="shared" si="1729"/>
        <v>271299.98899881309</v>
      </c>
      <c r="I7952" s="168">
        <f t="shared" si="1730"/>
        <v>892341.84552748746</v>
      </c>
      <c r="J7952" s="168">
        <f t="shared" si="1732"/>
        <v>801474.28124983213</v>
      </c>
      <c r="K7952" s="94"/>
      <c r="L7952" s="265">
        <f t="shared" si="1731"/>
        <v>340046.36760103179</v>
      </c>
      <c r="M7952" s="265">
        <f>$G7952*NonHospFrac+theModel!$H7952*NonHospFrac</f>
        <v>552295.47792645555</v>
      </c>
      <c r="N7952" s="266">
        <f t="shared" si="1733"/>
        <v>892341.84552748734</v>
      </c>
      <c r="O7952" s="158"/>
      <c r="P7952" s="265">
        <f t="shared" si="1734"/>
        <v>305419.29578966426</v>
      </c>
      <c r="Q7952" s="265">
        <f t="shared" si="1735"/>
        <v>552293.91767583648</v>
      </c>
      <c r="R7952" s="266">
        <f t="shared" si="1736"/>
        <v>857713.21346550074</v>
      </c>
    </row>
    <row r="7953" spans="1:18" x14ac:dyDescent="0.25">
      <c r="A7953" s="81">
        <v>7922</v>
      </c>
      <c r="B7953" s="93">
        <f t="shared" si="1725"/>
        <v>6.0281062471567034E-66</v>
      </c>
      <c r="C7953" s="178">
        <f t="shared" si="1726"/>
        <v>6.0145078776430915E-66</v>
      </c>
      <c r="D7953" s="165">
        <f t="shared" si="1727"/>
        <v>2.2558277767625785E-3</v>
      </c>
      <c r="E7953" s="166">
        <f t="shared" si="1737"/>
        <v>24.291375447755232</v>
      </c>
      <c r="F7953" s="167">
        <f t="shared" si="1738"/>
        <v>17.872923475288498</v>
      </c>
      <c r="G7953" s="167">
        <f t="shared" si="1728"/>
        <v>621120.25110788771</v>
      </c>
      <c r="H7953" s="167">
        <f t="shared" si="1729"/>
        <v>271299.98899881309</v>
      </c>
      <c r="I7953" s="168">
        <f t="shared" si="1730"/>
        <v>892420.2401067008</v>
      </c>
      <c r="J7953" s="168">
        <f t="shared" si="1732"/>
        <v>801531.04125169734</v>
      </c>
      <c r="K7953" s="94"/>
      <c r="L7953" s="265">
        <f t="shared" si="1731"/>
        <v>340076.24156921421</v>
      </c>
      <c r="M7953" s="265">
        <f>$G7953*NonHospFrac+theModel!$H7953*NonHospFrac</f>
        <v>552343.99853748654</v>
      </c>
      <c r="N7953" s="266">
        <f t="shared" si="1733"/>
        <v>892420.24010670069</v>
      </c>
      <c r="O7953" s="158"/>
      <c r="P7953" s="265">
        <f t="shared" si="1734"/>
        <v>305440.92542919761</v>
      </c>
      <c r="Q7953" s="265">
        <f t="shared" si="1735"/>
        <v>552342.43828686746</v>
      </c>
      <c r="R7953" s="266">
        <f t="shared" si="1736"/>
        <v>857783.36371606507</v>
      </c>
    </row>
    <row r="7954" spans="1:18" x14ac:dyDescent="0.25">
      <c r="A7954" s="81">
        <v>7923</v>
      </c>
      <c r="B7954" s="93">
        <f t="shared" si="1725"/>
        <v>5.9154984539654389E-66</v>
      </c>
      <c r="C7954" s="178">
        <f t="shared" si="1726"/>
        <v>5.902154108239587E-66</v>
      </c>
      <c r="D7954" s="165">
        <f t="shared" si="1727"/>
        <v>2.2558277767625785E-3</v>
      </c>
      <c r="E7954" s="166">
        <f t="shared" si="1737"/>
        <v>24.291375447755232</v>
      </c>
      <c r="F7954" s="167">
        <f t="shared" si="1738"/>
        <v>17.875179303065259</v>
      </c>
      <c r="G7954" s="167">
        <f t="shared" si="1728"/>
        <v>621198.64568710118</v>
      </c>
      <c r="H7954" s="167">
        <f t="shared" si="1729"/>
        <v>271299.98899881309</v>
      </c>
      <c r="I7954" s="168">
        <f t="shared" si="1730"/>
        <v>892498.63468591426</v>
      </c>
      <c r="J7954" s="168">
        <f t="shared" si="1732"/>
        <v>801587.79893991316</v>
      </c>
      <c r="K7954" s="94"/>
      <c r="L7954" s="265">
        <f t="shared" si="1731"/>
        <v>340106.11553739663</v>
      </c>
      <c r="M7954" s="265">
        <f>$G7954*NonHospFrac+theModel!$H7954*NonHospFrac</f>
        <v>552392.51914851752</v>
      </c>
      <c r="N7954" s="266">
        <f t="shared" si="1733"/>
        <v>892498.63468591415</v>
      </c>
      <c r="O7954" s="158"/>
      <c r="P7954" s="265">
        <f t="shared" si="1734"/>
        <v>305462.55418706429</v>
      </c>
      <c r="Q7954" s="265">
        <f t="shared" si="1735"/>
        <v>552390.95889789844</v>
      </c>
      <c r="R7954" s="266">
        <f t="shared" si="1736"/>
        <v>857853.51308496273</v>
      </c>
    </row>
    <row r="7955" spans="1:18" x14ac:dyDescent="0.25">
      <c r="A7955" s="81">
        <v>7924</v>
      </c>
      <c r="B7955" s="93">
        <f t="shared" si="1725"/>
        <v>5.804994226067735E-66</v>
      </c>
      <c r="C7955" s="178">
        <f t="shared" si="1726"/>
        <v>5.7918991588486254E-66</v>
      </c>
      <c r="D7955" s="165">
        <f t="shared" si="1727"/>
        <v>2.2558277767625785E-3</v>
      </c>
      <c r="E7955" s="166">
        <f t="shared" si="1737"/>
        <v>24.291375447755232</v>
      </c>
      <c r="F7955" s="167">
        <f t="shared" si="1738"/>
        <v>17.87743513084202</v>
      </c>
      <c r="G7955" s="167">
        <f t="shared" si="1728"/>
        <v>621277.04026631452</v>
      </c>
      <c r="H7955" s="167">
        <f t="shared" si="1729"/>
        <v>271299.98899881309</v>
      </c>
      <c r="I7955" s="168">
        <f t="shared" si="1730"/>
        <v>892577.02926512761</v>
      </c>
      <c r="J7955" s="168">
        <f t="shared" si="1732"/>
        <v>801644.55431457376</v>
      </c>
      <c r="K7955" s="94"/>
      <c r="L7955" s="265">
        <f t="shared" si="1731"/>
        <v>340135.98950557905</v>
      </c>
      <c r="M7955" s="265">
        <f>$G7955*NonHospFrac+theModel!$H7955*NonHospFrac</f>
        <v>552441.0397595485</v>
      </c>
      <c r="N7955" s="266">
        <f t="shared" si="1733"/>
        <v>892577.02926512761</v>
      </c>
      <c r="O7955" s="158"/>
      <c r="P7955" s="265">
        <f t="shared" si="1734"/>
        <v>305484.18206330022</v>
      </c>
      <c r="Q7955" s="265">
        <f t="shared" si="1735"/>
        <v>552439.47950892942</v>
      </c>
      <c r="R7955" s="266">
        <f t="shared" si="1736"/>
        <v>857923.66157222958</v>
      </c>
    </row>
    <row r="7956" spans="1:18" x14ac:dyDescent="0.25">
      <c r="A7956" s="81">
        <v>7925</v>
      </c>
      <c r="B7956" s="93">
        <f t="shared" si="1725"/>
        <v>5.6965542678978125E-66</v>
      </c>
      <c r="C7956" s="178">
        <f t="shared" si="1726"/>
        <v>5.6837038225484528E-66</v>
      </c>
      <c r="D7956" s="165">
        <f t="shared" si="1727"/>
        <v>2.2558277767625785E-3</v>
      </c>
      <c r="E7956" s="166">
        <f t="shared" si="1737"/>
        <v>24.291375447755232</v>
      </c>
      <c r="F7956" s="167">
        <f t="shared" si="1738"/>
        <v>17.879690958618781</v>
      </c>
      <c r="G7956" s="167">
        <f t="shared" si="1728"/>
        <v>621355.43484552787</v>
      </c>
      <c r="H7956" s="167">
        <f t="shared" si="1729"/>
        <v>271299.98899881309</v>
      </c>
      <c r="I7956" s="168">
        <f t="shared" si="1730"/>
        <v>892655.42384434096</v>
      </c>
      <c r="J7956" s="168">
        <f t="shared" si="1732"/>
        <v>801701.30737577355</v>
      </c>
      <c r="K7956" s="94"/>
      <c r="L7956" s="265">
        <f t="shared" si="1731"/>
        <v>340165.86347376148</v>
      </c>
      <c r="M7956" s="265">
        <f>$G7956*NonHospFrac+theModel!$H7956*NonHospFrac</f>
        <v>552489.56037057948</v>
      </c>
      <c r="N7956" s="266">
        <f t="shared" si="1733"/>
        <v>892655.42384434096</v>
      </c>
      <c r="O7956" s="158"/>
      <c r="P7956" s="265">
        <f t="shared" si="1734"/>
        <v>305505.80905794131</v>
      </c>
      <c r="Q7956" s="265">
        <f t="shared" si="1735"/>
        <v>552488.0001199604</v>
      </c>
      <c r="R7956" s="266">
        <f t="shared" si="1736"/>
        <v>857993.80917790171</v>
      </c>
    </row>
    <row r="7957" spans="1:18" x14ac:dyDescent="0.25">
      <c r="A7957" s="81">
        <v>7926</v>
      </c>
      <c r="B7957" s="93">
        <f t="shared" si="1725"/>
        <v>5.590140017949113E-66</v>
      </c>
      <c r="C7957" s="178">
        <f t="shared" si="1726"/>
        <v>5.5775296248206312E-66</v>
      </c>
      <c r="D7957" s="165">
        <f t="shared" si="1727"/>
        <v>2.2558277767625785E-3</v>
      </c>
      <c r="E7957" s="166">
        <f t="shared" si="1737"/>
        <v>24.291375447755232</v>
      </c>
      <c r="F7957" s="167">
        <f t="shared" si="1738"/>
        <v>17.881946786395542</v>
      </c>
      <c r="G7957" s="167">
        <f t="shared" si="1728"/>
        <v>621433.82942474121</v>
      </c>
      <c r="H7957" s="167">
        <f t="shared" si="1729"/>
        <v>271299.98899881309</v>
      </c>
      <c r="I7957" s="168">
        <f t="shared" si="1730"/>
        <v>892733.8184235543</v>
      </c>
      <c r="J7957" s="168">
        <f t="shared" si="1732"/>
        <v>801758.05812360696</v>
      </c>
      <c r="K7957" s="94"/>
      <c r="L7957" s="265">
        <f t="shared" si="1731"/>
        <v>340195.73744194384</v>
      </c>
      <c r="M7957" s="265">
        <f>$G7957*NonHospFrac+theModel!$H7957*NonHospFrac</f>
        <v>552538.08098161046</v>
      </c>
      <c r="N7957" s="266">
        <f t="shared" si="1733"/>
        <v>892733.8184235543</v>
      </c>
      <c r="O7957" s="158"/>
      <c r="P7957" s="265">
        <f t="shared" si="1734"/>
        <v>305527.43517102348</v>
      </c>
      <c r="Q7957" s="265">
        <f t="shared" si="1735"/>
        <v>552536.52073099138</v>
      </c>
      <c r="R7957" s="266">
        <f t="shared" si="1736"/>
        <v>858063.95590201486</v>
      </c>
    </row>
    <row r="7958" spans="1:18" x14ac:dyDescent="0.25">
      <c r="A7958" s="81">
        <v>7927</v>
      </c>
      <c r="B7958" s="93">
        <f t="shared" si="1725"/>
        <v>5.4857136350617279E-66</v>
      </c>
      <c r="C7958" s="178">
        <f t="shared" si="1726"/>
        <v>5.4733388098683904E-66</v>
      </c>
      <c r="D7958" s="165">
        <f t="shared" si="1727"/>
        <v>2.2558277767625785E-3</v>
      </c>
      <c r="E7958" s="166">
        <f t="shared" si="1737"/>
        <v>24.291375447755232</v>
      </c>
      <c r="F7958" s="167">
        <f t="shared" si="1738"/>
        <v>17.884202614172303</v>
      </c>
      <c r="G7958" s="167">
        <f t="shared" si="1728"/>
        <v>621512.22400395456</v>
      </c>
      <c r="H7958" s="167">
        <f t="shared" si="1729"/>
        <v>271299.98899881309</v>
      </c>
      <c r="I7958" s="168">
        <f t="shared" si="1730"/>
        <v>892812.21300276765</v>
      </c>
      <c r="J7958" s="168">
        <f t="shared" si="1732"/>
        <v>801814.80655816814</v>
      </c>
      <c r="K7958" s="94"/>
      <c r="L7958" s="265">
        <f t="shared" si="1731"/>
        <v>340225.61141012621</v>
      </c>
      <c r="M7958" s="265">
        <f>$G7958*NonHospFrac+theModel!$H7958*NonHospFrac</f>
        <v>552586.60159264132</v>
      </c>
      <c r="N7958" s="266">
        <f t="shared" si="1733"/>
        <v>892812.21300276753</v>
      </c>
      <c r="O7958" s="158"/>
      <c r="P7958" s="265">
        <f t="shared" si="1734"/>
        <v>305549.06040258275</v>
      </c>
      <c r="Q7958" s="265">
        <f t="shared" si="1735"/>
        <v>552585.04134202225</v>
      </c>
      <c r="R7958" s="266">
        <f t="shared" si="1736"/>
        <v>858134.101744605</v>
      </c>
    </row>
    <row r="7959" spans="1:18" x14ac:dyDescent="0.25">
      <c r="A7959" s="81">
        <v>7928</v>
      </c>
      <c r="B7959" s="93">
        <f t="shared" si="1725"/>
        <v>5.3832379849659959E-66</v>
      </c>
      <c r="C7959" s="178">
        <f t="shared" si="1726"/>
        <v>5.3710943271905857E-66</v>
      </c>
      <c r="D7959" s="165">
        <f t="shared" si="1727"/>
        <v>2.2558277767625785E-3</v>
      </c>
      <c r="E7959" s="166">
        <f t="shared" si="1737"/>
        <v>24.291375447755232</v>
      </c>
      <c r="F7959" s="167">
        <f t="shared" si="1738"/>
        <v>17.886458441949063</v>
      </c>
      <c r="G7959" s="167">
        <f t="shared" si="1728"/>
        <v>621590.6185831679</v>
      </c>
      <c r="H7959" s="167">
        <f t="shared" si="1729"/>
        <v>271299.98899881309</v>
      </c>
      <c r="I7959" s="168">
        <f t="shared" si="1730"/>
        <v>892890.60758198099</v>
      </c>
      <c r="J7959" s="168">
        <f t="shared" si="1732"/>
        <v>801871.55267955142</v>
      </c>
      <c r="K7959" s="94"/>
      <c r="L7959" s="265">
        <f t="shared" si="1731"/>
        <v>340255.48537830863</v>
      </c>
      <c r="M7959" s="265">
        <f>$G7959*NonHospFrac+theModel!$H7959*NonHospFrac</f>
        <v>552635.1222036723</v>
      </c>
      <c r="N7959" s="266">
        <f t="shared" si="1733"/>
        <v>892890.60758198099</v>
      </c>
      <c r="O7959" s="158"/>
      <c r="P7959" s="265">
        <f t="shared" si="1734"/>
        <v>305570.68475265504</v>
      </c>
      <c r="Q7959" s="265">
        <f t="shared" si="1735"/>
        <v>552633.56195305323</v>
      </c>
      <c r="R7959" s="266">
        <f t="shared" si="1736"/>
        <v>858204.24670570833</v>
      </c>
    </row>
    <row r="7960" spans="1:18" x14ac:dyDescent="0.25">
      <c r="A7960" s="81">
        <v>7929</v>
      </c>
      <c r="B7960" s="93">
        <f t="shared" si="1725"/>
        <v>5.282676627077466E-66</v>
      </c>
      <c r="C7960" s="178">
        <f t="shared" si="1726"/>
        <v>5.2707598184064497E-66</v>
      </c>
      <c r="D7960" s="165">
        <f t="shared" si="1727"/>
        <v>2.2558277767625785E-3</v>
      </c>
      <c r="E7960" s="166">
        <f t="shared" si="1737"/>
        <v>24.291375447755232</v>
      </c>
      <c r="F7960" s="167">
        <f t="shared" si="1738"/>
        <v>17.888714269725824</v>
      </c>
      <c r="G7960" s="167">
        <f t="shared" si="1728"/>
        <v>621669.01316238125</v>
      </c>
      <c r="H7960" s="167">
        <f t="shared" si="1729"/>
        <v>271299.98899881309</v>
      </c>
      <c r="I7960" s="168">
        <f t="shared" si="1730"/>
        <v>892969.00216119434</v>
      </c>
      <c r="J7960" s="168">
        <f t="shared" si="1732"/>
        <v>801928.29648785107</v>
      </c>
      <c r="K7960" s="94"/>
      <c r="L7960" s="265">
        <f t="shared" si="1731"/>
        <v>340285.35934649105</v>
      </c>
      <c r="M7960" s="265">
        <f>$G7960*NonHospFrac+theModel!$H7960*NonHospFrac</f>
        <v>552683.64281470329</v>
      </c>
      <c r="N7960" s="266">
        <f t="shared" si="1733"/>
        <v>892969.00216119434</v>
      </c>
      <c r="O7960" s="158"/>
      <c r="P7960" s="265">
        <f t="shared" si="1734"/>
        <v>305592.30822127627</v>
      </c>
      <c r="Q7960" s="265">
        <f t="shared" si="1735"/>
        <v>552682.08256408421</v>
      </c>
      <c r="R7960" s="266">
        <f t="shared" si="1736"/>
        <v>858274.39078536048</v>
      </c>
    </row>
    <row r="7961" spans="1:18" x14ac:dyDescent="0.25">
      <c r="A7961" s="81">
        <v>7930</v>
      </c>
      <c r="B7961" s="93">
        <f t="shared" si="1725"/>
        <v>5.1839938015385415E-66</v>
      </c>
      <c r="C7961" s="178">
        <f t="shared" si="1726"/>
        <v>5.1722996043264662E-66</v>
      </c>
      <c r="D7961" s="165">
        <f t="shared" si="1727"/>
        <v>2.2558277767625785E-3</v>
      </c>
      <c r="E7961" s="166">
        <f t="shared" si="1737"/>
        <v>24.291375447755232</v>
      </c>
      <c r="F7961" s="167">
        <f t="shared" si="1738"/>
        <v>17.890970097502585</v>
      </c>
      <c r="G7961" s="167">
        <f t="shared" si="1728"/>
        <v>621747.40774159483</v>
      </c>
      <c r="H7961" s="167">
        <f t="shared" si="1729"/>
        <v>271299.98899881309</v>
      </c>
      <c r="I7961" s="168">
        <f t="shared" si="1730"/>
        <v>893047.39674040792</v>
      </c>
      <c r="J7961" s="168">
        <f t="shared" si="1732"/>
        <v>801985.03798316151</v>
      </c>
      <c r="K7961" s="94"/>
      <c r="L7961" s="265">
        <f t="shared" si="1731"/>
        <v>340315.23331467353</v>
      </c>
      <c r="M7961" s="265">
        <f>$G7961*NonHospFrac+theModel!$H7961*NonHospFrac</f>
        <v>552732.16342573438</v>
      </c>
      <c r="N7961" s="266">
        <f t="shared" si="1733"/>
        <v>893047.39674040792</v>
      </c>
      <c r="O7961" s="158"/>
      <c r="P7961" s="265">
        <f t="shared" si="1734"/>
        <v>305613.93080848234</v>
      </c>
      <c r="Q7961" s="265">
        <f t="shared" si="1735"/>
        <v>552730.60317511531</v>
      </c>
      <c r="R7961" s="266">
        <f t="shared" si="1736"/>
        <v>858344.53398359765</v>
      </c>
    </row>
    <row r="7962" spans="1:18" x14ac:dyDescent="0.25">
      <c r="A7962" s="81">
        <v>7931</v>
      </c>
      <c r="B7962" s="93">
        <f t="shared" si="1725"/>
        <v>5.08715441650219E-66</v>
      </c>
      <c r="C7962" s="178">
        <f t="shared" si="1726"/>
        <v>5.0756786722647637E-66</v>
      </c>
      <c r="D7962" s="165">
        <f t="shared" si="1727"/>
        <v>2.2558277767625785E-3</v>
      </c>
      <c r="E7962" s="166">
        <f t="shared" si="1737"/>
        <v>24.291375447755232</v>
      </c>
      <c r="F7962" s="167">
        <f t="shared" si="1738"/>
        <v>17.893225925279346</v>
      </c>
      <c r="G7962" s="167">
        <f t="shared" si="1728"/>
        <v>621825.80232080806</v>
      </c>
      <c r="H7962" s="167">
        <f t="shared" si="1729"/>
        <v>271299.98899881309</v>
      </c>
      <c r="I7962" s="168">
        <f t="shared" si="1730"/>
        <v>893125.79131962114</v>
      </c>
      <c r="J7962" s="168">
        <f t="shared" si="1732"/>
        <v>802041.7771655767</v>
      </c>
      <c r="K7962" s="94"/>
      <c r="L7962" s="265">
        <f t="shared" si="1731"/>
        <v>340345.1072828559</v>
      </c>
      <c r="M7962" s="265">
        <f>$G7962*NonHospFrac+theModel!$H7962*NonHospFrac</f>
        <v>552780.68403676525</v>
      </c>
      <c r="N7962" s="266">
        <f t="shared" si="1733"/>
        <v>893125.79131962114</v>
      </c>
      <c r="O7962" s="158"/>
      <c r="P7962" s="265">
        <f t="shared" si="1734"/>
        <v>305635.55251430912</v>
      </c>
      <c r="Q7962" s="265">
        <f t="shared" si="1735"/>
        <v>552779.12378614617</v>
      </c>
      <c r="R7962" s="266">
        <f t="shared" si="1736"/>
        <v>858414.67630045535</v>
      </c>
    </row>
    <row r="7963" spans="1:18" x14ac:dyDescent="0.25">
      <c r="A7963" s="81">
        <v>7932</v>
      </c>
      <c r="B7963" s="93">
        <f t="shared" si="1725"/>
        <v>4.9921240356531952E-66</v>
      </c>
      <c r="C7963" s="178">
        <f t="shared" si="1726"/>
        <v>4.9808626635885243E-66</v>
      </c>
      <c r="D7963" s="165">
        <f t="shared" si="1727"/>
        <v>2.2558277767625785E-3</v>
      </c>
      <c r="E7963" s="166">
        <f t="shared" si="1737"/>
        <v>24.291375447755232</v>
      </c>
      <c r="F7963" s="167">
        <f t="shared" si="1738"/>
        <v>17.895481753056107</v>
      </c>
      <c r="G7963" s="167">
        <f t="shared" si="1728"/>
        <v>621904.1969000214</v>
      </c>
      <c r="H7963" s="167">
        <f t="shared" si="1729"/>
        <v>271299.98899881309</v>
      </c>
      <c r="I7963" s="168">
        <f t="shared" si="1730"/>
        <v>893204.18589883449</v>
      </c>
      <c r="J7963" s="168">
        <f t="shared" si="1732"/>
        <v>802098.51403519115</v>
      </c>
      <c r="K7963" s="94"/>
      <c r="L7963" s="265">
        <f t="shared" si="1731"/>
        <v>340374.98125103826</v>
      </c>
      <c r="M7963" s="265">
        <f>$G7963*NonHospFrac+theModel!$H7963*NonHospFrac</f>
        <v>552829.20464779623</v>
      </c>
      <c r="N7963" s="266">
        <f t="shared" si="1733"/>
        <v>893204.18589883449</v>
      </c>
      <c r="O7963" s="158"/>
      <c r="P7963" s="265">
        <f t="shared" si="1734"/>
        <v>305657.17333879264</v>
      </c>
      <c r="Q7963" s="265">
        <f t="shared" si="1735"/>
        <v>552827.64439717715</v>
      </c>
      <c r="R7963" s="266">
        <f t="shared" si="1736"/>
        <v>858484.81773596979</v>
      </c>
    </row>
    <row r="7964" spans="1:18" x14ac:dyDescent="0.25">
      <c r="A7964" s="81">
        <v>7933</v>
      </c>
      <c r="B7964" s="93">
        <f t="shared" si="1725"/>
        <v>4.8988688659626668E-66</v>
      </c>
      <c r="C7964" s="178">
        <f t="shared" si="1726"/>
        <v>4.8878178615001108E-66</v>
      </c>
      <c r="D7964" s="165">
        <f t="shared" si="1727"/>
        <v>2.2558277767625785E-3</v>
      </c>
      <c r="E7964" s="166">
        <f t="shared" si="1737"/>
        <v>24.291375447755232</v>
      </c>
      <c r="F7964" s="167">
        <f t="shared" si="1738"/>
        <v>17.897737580832867</v>
      </c>
      <c r="G7964" s="167">
        <f t="shared" si="1728"/>
        <v>621982.59147923475</v>
      </c>
      <c r="H7964" s="167">
        <f t="shared" si="1729"/>
        <v>271299.98899881309</v>
      </c>
      <c r="I7964" s="168">
        <f t="shared" si="1730"/>
        <v>893282.58047804784</v>
      </c>
      <c r="J7964" s="168">
        <f t="shared" si="1732"/>
        <v>802155.24859209906</v>
      </c>
      <c r="K7964" s="94"/>
      <c r="L7964" s="265">
        <f t="shared" si="1731"/>
        <v>340404.85521922068</v>
      </c>
      <c r="M7964" s="265">
        <f>$G7964*NonHospFrac+theModel!$H7964*NonHospFrac</f>
        <v>552877.72525882709</v>
      </c>
      <c r="N7964" s="266">
        <f t="shared" si="1733"/>
        <v>893282.58047804772</v>
      </c>
      <c r="O7964" s="158"/>
      <c r="P7964" s="265">
        <f t="shared" si="1734"/>
        <v>305678.7932819688</v>
      </c>
      <c r="Q7964" s="265">
        <f t="shared" si="1735"/>
        <v>552876.16500820802</v>
      </c>
      <c r="R7964" s="266">
        <f t="shared" si="1736"/>
        <v>858554.95829017682</v>
      </c>
    </row>
    <row r="7965" spans="1:18" x14ac:dyDescent="0.25">
      <c r="A7965" s="81">
        <v>7934</v>
      </c>
      <c r="B7965" s="93">
        <f t="shared" si="1725"/>
        <v>4.8073557456704576E-66</v>
      </c>
      <c r="C7965" s="178">
        <f t="shared" si="1726"/>
        <v>4.7965111790465946E-66</v>
      </c>
      <c r="D7965" s="165">
        <f t="shared" si="1727"/>
        <v>2.2558277767625785E-3</v>
      </c>
      <c r="E7965" s="166">
        <f t="shared" si="1737"/>
        <v>24.291375447755232</v>
      </c>
      <c r="F7965" s="167">
        <f t="shared" si="1738"/>
        <v>17.899993408609628</v>
      </c>
      <c r="G7965" s="167">
        <f t="shared" si="1728"/>
        <v>622060.98605844809</v>
      </c>
      <c r="H7965" s="167">
        <f t="shared" si="1729"/>
        <v>271299.98899881309</v>
      </c>
      <c r="I7965" s="168">
        <f t="shared" si="1730"/>
        <v>893360.97505726118</v>
      </c>
      <c r="J7965" s="168">
        <f t="shared" si="1732"/>
        <v>802211.98083639483</v>
      </c>
      <c r="K7965" s="94"/>
      <c r="L7965" s="265">
        <f t="shared" si="1731"/>
        <v>340434.72918740311</v>
      </c>
      <c r="M7965" s="265">
        <f>$G7965*NonHospFrac+theModel!$H7965*NonHospFrac</f>
        <v>552926.24586985807</v>
      </c>
      <c r="N7965" s="266">
        <f t="shared" si="1733"/>
        <v>893360.97505726118</v>
      </c>
      <c r="O7965" s="158"/>
      <c r="P7965" s="265">
        <f t="shared" si="1734"/>
        <v>305700.41234387353</v>
      </c>
      <c r="Q7965" s="265">
        <f t="shared" si="1735"/>
        <v>552924.685619239</v>
      </c>
      <c r="R7965" s="266">
        <f t="shared" si="1736"/>
        <v>858625.09796311252</v>
      </c>
    </row>
    <row r="7966" spans="1:18" x14ac:dyDescent="0.25">
      <c r="A7966" s="81">
        <v>7935</v>
      </c>
      <c r="B7966" s="93">
        <f t="shared" si="1725"/>
        <v>4.7175521324941573E-66</v>
      </c>
      <c r="C7966" s="178">
        <f t="shared" si="1726"/>
        <v>4.7069101473553514E-66</v>
      </c>
      <c r="D7966" s="165">
        <f t="shared" si="1727"/>
        <v>2.2558277767625785E-3</v>
      </c>
      <c r="E7966" s="166">
        <f t="shared" si="1737"/>
        <v>24.291375447755232</v>
      </c>
      <c r="F7966" s="167">
        <f t="shared" si="1738"/>
        <v>17.902249236386389</v>
      </c>
      <c r="G7966" s="167">
        <f t="shared" si="1728"/>
        <v>622139.38063766144</v>
      </c>
      <c r="H7966" s="167">
        <f t="shared" si="1729"/>
        <v>271299.98899881309</v>
      </c>
      <c r="I7966" s="168">
        <f t="shared" si="1730"/>
        <v>893439.36963647453</v>
      </c>
      <c r="J7966" s="168">
        <f t="shared" si="1732"/>
        <v>802268.71076817263</v>
      </c>
      <c r="K7966" s="94"/>
      <c r="L7966" s="265">
        <f t="shared" si="1731"/>
        <v>340464.60315558547</v>
      </c>
      <c r="M7966" s="265">
        <f>$G7966*NonHospFrac+theModel!$H7966*NonHospFrac</f>
        <v>552974.76648088905</v>
      </c>
      <c r="N7966" s="266">
        <f t="shared" si="1733"/>
        <v>893439.36963647453</v>
      </c>
      <c r="O7966" s="158"/>
      <c r="P7966" s="265">
        <f t="shared" si="1734"/>
        <v>305722.03052454267</v>
      </c>
      <c r="Q7966" s="265">
        <f t="shared" si="1735"/>
        <v>552973.20623026998</v>
      </c>
      <c r="R7966" s="266">
        <f t="shared" si="1736"/>
        <v>858695.23675481265</v>
      </c>
    </row>
    <row r="7967" spans="1:18" x14ac:dyDescent="0.25">
      <c r="A7967" s="81">
        <v>7936</v>
      </c>
      <c r="B7967" s="93">
        <f t="shared" ref="B7967:B8030" si="1739">Constant*EXP(PowerTerm*(A7967)/7)</f>
        <v>4.6294260920555909E-66</v>
      </c>
      <c r="C7967" s="178">
        <f t="shared" ref="C7967:C8030" si="1740">(1-theFloor)*B7967</f>
        <v>4.6189829040866626E-66</v>
      </c>
      <c r="D7967" s="165">
        <f t="shared" ref="D7967:D8030" si="1741">theFloor</f>
        <v>2.2558277767625785E-3</v>
      </c>
      <c r="E7967" s="166">
        <f t="shared" si="1737"/>
        <v>24.291375447755232</v>
      </c>
      <c r="F7967" s="167">
        <f t="shared" si="1738"/>
        <v>17.90450506416315</v>
      </c>
      <c r="G7967" s="167">
        <f t="shared" ref="G7967:G8030" si="1742">$B$22*F7967*totInfected/365.25</f>
        <v>622217.77521687478</v>
      </c>
      <c r="H7967" s="167">
        <f t="shared" ref="H7967:H8030" si="1743">lostQALYs_Injured*E7967*totInfected/365.25</f>
        <v>271299.98899881309</v>
      </c>
      <c r="I7967" s="168">
        <f t="shared" ref="I7967:I8030" si="1744">H7967+G7967</f>
        <v>893517.76421568787</v>
      </c>
      <c r="J7967" s="168">
        <f t="shared" si="1732"/>
        <v>802325.43838752666</v>
      </c>
      <c r="K7967" s="94"/>
      <c r="L7967" s="265">
        <f t="shared" ref="L7967:L8030" si="1745">$G7967*HospFrac+$H7967*HospFrac</f>
        <v>340494.47712376784</v>
      </c>
      <c r="M7967" s="265">
        <f>$G7967*NonHospFrac+theModel!$H7967*NonHospFrac</f>
        <v>553023.28709191992</v>
      </c>
      <c r="N7967" s="266">
        <f t="shared" si="1733"/>
        <v>893517.76421568776</v>
      </c>
      <c r="O7967" s="158"/>
      <c r="P7967" s="265">
        <f t="shared" si="1734"/>
        <v>305743.64782401221</v>
      </c>
      <c r="Q7967" s="265">
        <f t="shared" si="1735"/>
        <v>553021.72684130084</v>
      </c>
      <c r="R7967" s="266">
        <f t="shared" si="1736"/>
        <v>858765.37466531305</v>
      </c>
    </row>
    <row r="7968" spans="1:18" x14ac:dyDescent="0.25">
      <c r="A7968" s="81">
        <v>7937</v>
      </c>
      <c r="B7968" s="93">
        <f t="shared" si="1739"/>
        <v>4.5429462865256952E-66</v>
      </c>
      <c r="C7968" s="178">
        <f t="shared" si="1740"/>
        <v>4.5326981821042103E-66</v>
      </c>
      <c r="D7968" s="165">
        <f t="shared" si="1741"/>
        <v>2.2558277767625785E-3</v>
      </c>
      <c r="E7968" s="166">
        <f t="shared" si="1737"/>
        <v>24.291375447755232</v>
      </c>
      <c r="F7968" s="167">
        <f t="shared" si="1738"/>
        <v>17.906760891939911</v>
      </c>
      <c r="G7968" s="167">
        <f t="shared" si="1742"/>
        <v>622296.16979608813</v>
      </c>
      <c r="H7968" s="167">
        <f t="shared" si="1743"/>
        <v>271299.98899881309</v>
      </c>
      <c r="I7968" s="168">
        <f t="shared" si="1744"/>
        <v>893596.15879490122</v>
      </c>
      <c r="J7968" s="168">
        <f t="shared" ref="J7968:J8031" si="1746">J7967+(I7968-I7967)/(1+discountDaily)^A7968</f>
        <v>802382.16369455133</v>
      </c>
      <c r="K7968" s="94"/>
      <c r="L7968" s="265">
        <f t="shared" si="1745"/>
        <v>340524.35109195026</v>
      </c>
      <c r="M7968" s="265">
        <f>$G7968*NonHospFrac+theModel!$H7968*NonHospFrac</f>
        <v>553071.8077029509</v>
      </c>
      <c r="N7968" s="266">
        <f t="shared" ref="N7968:N8031" si="1747">L7968+M7968</f>
        <v>893596.1587949011</v>
      </c>
      <c r="O7968" s="158"/>
      <c r="P7968" s="265">
        <f t="shared" ref="P7968:P8031" si="1748">P7967+(L7968-L7967)/(1+discountDaily)^A7968</f>
        <v>305765.26424231811</v>
      </c>
      <c r="Q7968" s="265">
        <f t="shared" ref="Q7968:Q8031" si="1749">Q7967+(M7968-M7967)/(1+discountDaily)^B7968</f>
        <v>553070.24745233182</v>
      </c>
      <c r="R7968" s="266">
        <f t="shared" ref="R7968:R8031" si="1750">P7968+Q7968</f>
        <v>858835.51169464993</v>
      </c>
    </row>
    <row r="7969" spans="1:18" x14ac:dyDescent="0.25">
      <c r="A7969" s="81">
        <v>7938</v>
      </c>
      <c r="B7969" s="93">
        <f t="shared" si="1739"/>
        <v>4.4580819634799352E-66</v>
      </c>
      <c r="C7969" s="178">
        <f t="shared" si="1740"/>
        <v>4.4480252983556331E-66</v>
      </c>
      <c r="D7969" s="165">
        <f t="shared" si="1741"/>
        <v>2.2558277767625785E-3</v>
      </c>
      <c r="E7969" s="166">
        <f t="shared" ref="E7969:E8032" si="1751">C7969+E7968</f>
        <v>24.291375447755232</v>
      </c>
      <c r="F7969" s="167">
        <f t="shared" ref="F7969:F8032" si="1752">D7969+F7968</f>
        <v>17.909016719716671</v>
      </c>
      <c r="G7969" s="167">
        <f t="shared" si="1742"/>
        <v>622374.56437530171</v>
      </c>
      <c r="H7969" s="167">
        <f t="shared" si="1743"/>
        <v>271299.98899881309</v>
      </c>
      <c r="I7969" s="168">
        <f t="shared" si="1744"/>
        <v>893674.5533741148</v>
      </c>
      <c r="J7969" s="168">
        <f t="shared" si="1746"/>
        <v>802438.88668934093</v>
      </c>
      <c r="K7969" s="94"/>
      <c r="L7969" s="265">
        <f t="shared" si="1745"/>
        <v>340554.22506013274</v>
      </c>
      <c r="M7969" s="265">
        <f>$G7969*NonHospFrac+theModel!$H7969*NonHospFrac</f>
        <v>553120.328313982</v>
      </c>
      <c r="N7969" s="266">
        <f t="shared" si="1747"/>
        <v>893674.55337411468</v>
      </c>
      <c r="O7969" s="158"/>
      <c r="P7969" s="265">
        <f t="shared" si="1748"/>
        <v>305786.87977949629</v>
      </c>
      <c r="Q7969" s="265">
        <f t="shared" si="1749"/>
        <v>553118.76806336292</v>
      </c>
      <c r="R7969" s="266">
        <f t="shared" si="1750"/>
        <v>858905.64784285915</v>
      </c>
    </row>
    <row r="7970" spans="1:18" x14ac:dyDescent="0.25">
      <c r="A7970" s="81">
        <v>7939</v>
      </c>
      <c r="B7970" s="93">
        <f t="shared" si="1739"/>
        <v>4.3748029449639558E-66</v>
      </c>
      <c r="C7970" s="178">
        <f t="shared" si="1740"/>
        <v>4.3649341429628434E-66</v>
      </c>
      <c r="D7970" s="165">
        <f t="shared" si="1741"/>
        <v>2.2558277767625785E-3</v>
      </c>
      <c r="E7970" s="166">
        <f t="shared" si="1751"/>
        <v>24.291375447755232</v>
      </c>
      <c r="F7970" s="167">
        <f t="shared" si="1752"/>
        <v>17.911272547493432</v>
      </c>
      <c r="G7970" s="167">
        <f t="shared" si="1742"/>
        <v>622452.95895451494</v>
      </c>
      <c r="H7970" s="167">
        <f t="shared" si="1743"/>
        <v>271299.98899881309</v>
      </c>
      <c r="I7970" s="168">
        <f t="shared" si="1744"/>
        <v>893752.94795332802</v>
      </c>
      <c r="J7970" s="168">
        <f t="shared" si="1746"/>
        <v>802495.60737198929</v>
      </c>
      <c r="K7970" s="94"/>
      <c r="L7970" s="265">
        <f t="shared" si="1745"/>
        <v>340584.0990283151</v>
      </c>
      <c r="M7970" s="265">
        <f>$G7970*NonHospFrac+theModel!$H7970*NonHospFrac</f>
        <v>553168.84892501286</v>
      </c>
      <c r="N7970" s="266">
        <f t="shared" si="1747"/>
        <v>893752.94795332802</v>
      </c>
      <c r="O7970" s="158"/>
      <c r="P7970" s="265">
        <f t="shared" si="1748"/>
        <v>305808.49443558254</v>
      </c>
      <c r="Q7970" s="265">
        <f t="shared" si="1749"/>
        <v>553167.28867439379</v>
      </c>
      <c r="R7970" s="266">
        <f t="shared" si="1750"/>
        <v>858975.78310997633</v>
      </c>
    </row>
    <row r="7971" spans="1:18" x14ac:dyDescent="0.25">
      <c r="A7971" s="81">
        <v>7940</v>
      </c>
      <c r="B7971" s="93">
        <f t="shared" si="1739"/>
        <v>4.2930796167609406E-66</v>
      </c>
      <c r="C7971" s="178">
        <f t="shared" si="1740"/>
        <v>4.2833951685135979E-66</v>
      </c>
      <c r="D7971" s="165">
        <f t="shared" si="1741"/>
        <v>2.2558277767625785E-3</v>
      </c>
      <c r="E7971" s="166">
        <f t="shared" si="1751"/>
        <v>24.291375447755232</v>
      </c>
      <c r="F7971" s="167">
        <f t="shared" si="1752"/>
        <v>17.913528375270193</v>
      </c>
      <c r="G7971" s="167">
        <f t="shared" si="1742"/>
        <v>622531.35353372828</v>
      </c>
      <c r="H7971" s="167">
        <f t="shared" si="1743"/>
        <v>271299.98899881309</v>
      </c>
      <c r="I7971" s="168">
        <f t="shared" si="1744"/>
        <v>893831.34253254137</v>
      </c>
      <c r="J7971" s="168">
        <f t="shared" si="1746"/>
        <v>802552.32574259106</v>
      </c>
      <c r="K7971" s="94"/>
      <c r="L7971" s="265">
        <f t="shared" si="1745"/>
        <v>340613.97299649753</v>
      </c>
      <c r="M7971" s="265">
        <f>$G7971*NonHospFrac+theModel!$H7971*NonHospFrac</f>
        <v>553217.36953604384</v>
      </c>
      <c r="N7971" s="266">
        <f t="shared" si="1747"/>
        <v>893831.34253254137</v>
      </c>
      <c r="O7971" s="158"/>
      <c r="P7971" s="265">
        <f t="shared" si="1748"/>
        <v>305830.1082106129</v>
      </c>
      <c r="Q7971" s="265">
        <f t="shared" si="1749"/>
        <v>553215.80928542477</v>
      </c>
      <c r="R7971" s="266">
        <f t="shared" si="1750"/>
        <v>859045.91749603767</v>
      </c>
    </row>
    <row r="7972" spans="1:18" x14ac:dyDescent="0.25">
      <c r="A7972" s="81">
        <v>7941</v>
      </c>
      <c r="B7972" s="93">
        <f t="shared" si="1739"/>
        <v>4.2128829178614895E-66</v>
      </c>
      <c r="C7972" s="178">
        <f t="shared" si="1740"/>
        <v>4.2033793795551287E-66</v>
      </c>
      <c r="D7972" s="165">
        <f t="shared" si="1741"/>
        <v>2.2558277767625785E-3</v>
      </c>
      <c r="E7972" s="166">
        <f t="shared" si="1751"/>
        <v>24.291375447755232</v>
      </c>
      <c r="F7972" s="167">
        <f t="shared" si="1752"/>
        <v>17.915784203046954</v>
      </c>
      <c r="G7972" s="167">
        <f t="shared" si="1742"/>
        <v>622609.74811294163</v>
      </c>
      <c r="H7972" s="167">
        <f t="shared" si="1743"/>
        <v>271299.98899881309</v>
      </c>
      <c r="I7972" s="168">
        <f t="shared" si="1744"/>
        <v>893909.73711175472</v>
      </c>
      <c r="J7972" s="168">
        <f t="shared" si="1746"/>
        <v>802609.04180124041</v>
      </c>
      <c r="K7972" s="94"/>
      <c r="L7972" s="265">
        <f t="shared" si="1745"/>
        <v>340643.84696467989</v>
      </c>
      <c r="M7972" s="265">
        <f>$G7972*NonHospFrac+theModel!$H7972*NonHospFrac</f>
        <v>553265.89014707482</v>
      </c>
      <c r="N7972" s="266">
        <f t="shared" si="1747"/>
        <v>893909.73711175472</v>
      </c>
      <c r="O7972" s="158"/>
      <c r="P7972" s="265">
        <f t="shared" si="1748"/>
        <v>305851.72110462323</v>
      </c>
      <c r="Q7972" s="265">
        <f t="shared" si="1749"/>
        <v>553264.32989645575</v>
      </c>
      <c r="R7972" s="266">
        <f t="shared" si="1750"/>
        <v>859116.05100107891</v>
      </c>
    </row>
    <row r="7973" spans="1:18" x14ac:dyDescent="0.25">
      <c r="A7973" s="81">
        <v>7942</v>
      </c>
      <c r="B7973" s="93">
        <f t="shared" si="1739"/>
        <v>4.1341843301287287E-66</v>
      </c>
      <c r="C7973" s="178">
        <f t="shared" si="1740"/>
        <v>4.1248583222825675E-66</v>
      </c>
      <c r="D7973" s="165">
        <f t="shared" si="1741"/>
        <v>2.2558277767625785E-3</v>
      </c>
      <c r="E7973" s="166">
        <f t="shared" si="1751"/>
        <v>24.291375447755232</v>
      </c>
      <c r="F7973" s="167">
        <f t="shared" si="1752"/>
        <v>17.918040030823715</v>
      </c>
      <c r="G7973" s="167">
        <f t="shared" si="1742"/>
        <v>622688.14269215497</v>
      </c>
      <c r="H7973" s="167">
        <f t="shared" si="1743"/>
        <v>271299.98899881309</v>
      </c>
      <c r="I7973" s="168">
        <f t="shared" si="1744"/>
        <v>893988.13169096806</v>
      </c>
      <c r="J7973" s="168">
        <f t="shared" si="1746"/>
        <v>802665.75554803153</v>
      </c>
      <c r="K7973" s="94"/>
      <c r="L7973" s="265">
        <f t="shared" si="1745"/>
        <v>340673.72093286226</v>
      </c>
      <c r="M7973" s="265">
        <f>$G7973*NonHospFrac+theModel!$H7973*NonHospFrac</f>
        <v>553314.41075810569</v>
      </c>
      <c r="N7973" s="266">
        <f t="shared" si="1747"/>
        <v>893988.13169096794</v>
      </c>
      <c r="O7973" s="158"/>
      <c r="P7973" s="265">
        <f t="shared" si="1748"/>
        <v>305873.33311764942</v>
      </c>
      <c r="Q7973" s="265">
        <f t="shared" si="1749"/>
        <v>553312.85050748661</v>
      </c>
      <c r="R7973" s="266">
        <f t="shared" si="1750"/>
        <v>859186.18362513604</v>
      </c>
    </row>
    <row r="7974" spans="1:18" x14ac:dyDescent="0.25">
      <c r="A7974" s="81">
        <v>7943</v>
      </c>
      <c r="B7974" s="93">
        <f t="shared" si="1739"/>
        <v>4.0569558681583906E-66</v>
      </c>
      <c r="C7974" s="178">
        <f t="shared" si="1740"/>
        <v>4.0478040744218991E-66</v>
      </c>
      <c r="D7974" s="165">
        <f t="shared" si="1741"/>
        <v>2.2558277767625785E-3</v>
      </c>
      <c r="E7974" s="166">
        <f t="shared" si="1751"/>
        <v>24.291375447755232</v>
      </c>
      <c r="F7974" s="167">
        <f t="shared" si="1752"/>
        <v>17.920295858600475</v>
      </c>
      <c r="G7974" s="167">
        <f t="shared" si="1742"/>
        <v>622766.53727136832</v>
      </c>
      <c r="H7974" s="167">
        <f t="shared" si="1743"/>
        <v>271299.98899881309</v>
      </c>
      <c r="I7974" s="168">
        <f t="shared" si="1744"/>
        <v>894066.52627018141</v>
      </c>
      <c r="J7974" s="168">
        <f t="shared" si="1746"/>
        <v>802722.46698305872</v>
      </c>
      <c r="K7974" s="94"/>
      <c r="L7974" s="265">
        <f t="shared" si="1745"/>
        <v>340703.59490104468</v>
      </c>
      <c r="M7974" s="265">
        <f>$G7974*NonHospFrac+theModel!$H7974*NonHospFrac</f>
        <v>553362.93136913667</v>
      </c>
      <c r="N7974" s="266">
        <f t="shared" si="1747"/>
        <v>894066.52627018141</v>
      </c>
      <c r="O7974" s="158"/>
      <c r="P7974" s="265">
        <f t="shared" si="1748"/>
        <v>305894.94424972747</v>
      </c>
      <c r="Q7974" s="265">
        <f t="shared" si="1749"/>
        <v>553361.37111851759</v>
      </c>
      <c r="R7974" s="266">
        <f t="shared" si="1750"/>
        <v>859256.31536824512</v>
      </c>
    </row>
    <row r="7975" spans="1:18" x14ac:dyDescent="0.25">
      <c r="A7975" s="81">
        <v>7944</v>
      </c>
      <c r="B7975" s="93">
        <f t="shared" si="1739"/>
        <v>3.9811700693260516E-66</v>
      </c>
      <c r="C7975" s="178">
        <f t="shared" si="1740"/>
        <v>3.97218923529965E-66</v>
      </c>
      <c r="D7975" s="165">
        <f t="shared" si="1741"/>
        <v>2.2558277767625785E-3</v>
      </c>
      <c r="E7975" s="166">
        <f t="shared" si="1751"/>
        <v>24.291375447755232</v>
      </c>
      <c r="F7975" s="167">
        <f t="shared" si="1752"/>
        <v>17.922551686377236</v>
      </c>
      <c r="G7975" s="167">
        <f t="shared" si="1742"/>
        <v>622844.93185058166</v>
      </c>
      <c r="H7975" s="167">
        <f t="shared" si="1743"/>
        <v>271299.98899881309</v>
      </c>
      <c r="I7975" s="168">
        <f t="shared" si="1744"/>
        <v>894144.92084939475</v>
      </c>
      <c r="J7975" s="168">
        <f t="shared" si="1746"/>
        <v>802779.17610641615</v>
      </c>
      <c r="K7975" s="94"/>
      <c r="L7975" s="265">
        <f t="shared" si="1745"/>
        <v>340733.4688692271</v>
      </c>
      <c r="M7975" s="265">
        <f>$G7975*NonHospFrac+theModel!$H7975*NonHospFrac</f>
        <v>553411.45198016765</v>
      </c>
      <c r="N7975" s="266">
        <f t="shared" si="1747"/>
        <v>894144.92084939475</v>
      </c>
      <c r="O7975" s="158"/>
      <c r="P7975" s="265">
        <f t="shared" si="1748"/>
        <v>305916.55450089322</v>
      </c>
      <c r="Q7975" s="265">
        <f t="shared" si="1749"/>
        <v>553409.89172954857</v>
      </c>
      <c r="R7975" s="266">
        <f t="shared" si="1750"/>
        <v>859326.4462304418</v>
      </c>
    </row>
    <row r="7976" spans="1:18" x14ac:dyDescent="0.25">
      <c r="A7976" s="81">
        <v>7945</v>
      </c>
      <c r="B7976" s="93">
        <f t="shared" si="1739"/>
        <v>3.9067999840215038E-66</v>
      </c>
      <c r="C7976" s="178">
        <f t="shared" si="1740"/>
        <v>3.8979869160992925E-66</v>
      </c>
      <c r="D7976" s="165">
        <f t="shared" si="1741"/>
        <v>2.2558277767625785E-3</v>
      </c>
      <c r="E7976" s="166">
        <f t="shared" si="1751"/>
        <v>24.291375447755232</v>
      </c>
      <c r="F7976" s="167">
        <f t="shared" si="1752"/>
        <v>17.924807514153997</v>
      </c>
      <c r="G7976" s="167">
        <f t="shared" si="1742"/>
        <v>622923.32642979501</v>
      </c>
      <c r="H7976" s="167">
        <f t="shared" si="1743"/>
        <v>271299.98899881309</v>
      </c>
      <c r="I7976" s="168">
        <f t="shared" si="1744"/>
        <v>894223.3154286081</v>
      </c>
      <c r="J7976" s="168">
        <f t="shared" si="1746"/>
        <v>802835.88291819813</v>
      </c>
      <c r="K7976" s="94"/>
      <c r="L7976" s="265">
        <f t="shared" si="1745"/>
        <v>340763.34283740947</v>
      </c>
      <c r="M7976" s="265">
        <f>$G7976*NonHospFrac+theModel!$H7976*NonHospFrac</f>
        <v>553459.97259119863</v>
      </c>
      <c r="N7976" s="266">
        <f t="shared" si="1747"/>
        <v>894223.3154286081</v>
      </c>
      <c r="O7976" s="158"/>
      <c r="P7976" s="265">
        <f t="shared" si="1748"/>
        <v>305938.16387118254</v>
      </c>
      <c r="Q7976" s="265">
        <f t="shared" si="1749"/>
        <v>553458.41234057955</v>
      </c>
      <c r="R7976" s="266">
        <f t="shared" si="1750"/>
        <v>859396.57621176215</v>
      </c>
    </row>
    <row r="7977" spans="1:18" x14ac:dyDescent="0.25">
      <c r="A7977" s="81">
        <v>7946</v>
      </c>
      <c r="B7977" s="93">
        <f t="shared" si="1739"/>
        <v>3.8338191660658665E-66</v>
      </c>
      <c r="C7977" s="178">
        <f t="shared" si="1740"/>
        <v>3.8251707302999704E-66</v>
      </c>
      <c r="D7977" s="165">
        <f t="shared" si="1741"/>
        <v>2.2558277767625785E-3</v>
      </c>
      <c r="E7977" s="166">
        <f t="shared" si="1751"/>
        <v>24.291375447755232</v>
      </c>
      <c r="F7977" s="167">
        <f t="shared" si="1752"/>
        <v>17.927063341930758</v>
      </c>
      <c r="G7977" s="167">
        <f t="shared" si="1742"/>
        <v>623001.72100900859</v>
      </c>
      <c r="H7977" s="167">
        <f t="shared" si="1743"/>
        <v>271299.98899881309</v>
      </c>
      <c r="I7977" s="168">
        <f t="shared" si="1744"/>
        <v>894301.71000782168</v>
      </c>
      <c r="J7977" s="168">
        <f t="shared" si="1746"/>
        <v>802892.58741849894</v>
      </c>
      <c r="K7977" s="94"/>
      <c r="L7977" s="265">
        <f t="shared" si="1745"/>
        <v>340793.21680559195</v>
      </c>
      <c r="M7977" s="265">
        <f>$G7977*NonHospFrac+theModel!$H7977*NonHospFrac</f>
        <v>553508.49320222973</v>
      </c>
      <c r="N7977" s="266">
        <f t="shared" si="1747"/>
        <v>894301.71000782168</v>
      </c>
      <c r="O7977" s="158"/>
      <c r="P7977" s="265">
        <f t="shared" si="1748"/>
        <v>305959.7723606315</v>
      </c>
      <c r="Q7977" s="265">
        <f t="shared" si="1749"/>
        <v>553506.93295161065</v>
      </c>
      <c r="R7977" s="266">
        <f t="shared" si="1750"/>
        <v>859466.70531224215</v>
      </c>
    </row>
    <row r="7978" spans="1:18" x14ac:dyDescent="0.25">
      <c r="A7978" s="81">
        <v>7947</v>
      </c>
      <c r="B7978" s="93">
        <f t="shared" si="1739"/>
        <v>3.7622016633072384E-66</v>
      </c>
      <c r="C7978" s="178">
        <f t="shared" si="1740"/>
        <v>3.7537147842933677E-66</v>
      </c>
      <c r="D7978" s="165">
        <f t="shared" si="1741"/>
        <v>2.2558277767625785E-3</v>
      </c>
      <c r="E7978" s="166">
        <f t="shared" si="1751"/>
        <v>24.291375447755232</v>
      </c>
      <c r="F7978" s="167">
        <f t="shared" si="1752"/>
        <v>17.929319169707519</v>
      </c>
      <c r="G7978" s="167">
        <f t="shared" si="1742"/>
        <v>623080.11558822182</v>
      </c>
      <c r="H7978" s="167">
        <f t="shared" si="1743"/>
        <v>271299.98899881309</v>
      </c>
      <c r="I7978" s="168">
        <f t="shared" si="1744"/>
        <v>894380.1045870349</v>
      </c>
      <c r="J7978" s="168">
        <f t="shared" si="1746"/>
        <v>802949.28960741241</v>
      </c>
      <c r="K7978" s="94"/>
      <c r="L7978" s="265">
        <f t="shared" si="1745"/>
        <v>340823.09077377431</v>
      </c>
      <c r="M7978" s="265">
        <f>$G7978*NonHospFrac+theModel!$H7978*NonHospFrac</f>
        <v>553557.01381326059</v>
      </c>
      <c r="N7978" s="266">
        <f t="shared" si="1747"/>
        <v>894380.1045870349</v>
      </c>
      <c r="O7978" s="158"/>
      <c r="P7978" s="265">
        <f t="shared" si="1748"/>
        <v>305981.37996927579</v>
      </c>
      <c r="Q7978" s="265">
        <f t="shared" si="1749"/>
        <v>553555.45356264152</v>
      </c>
      <c r="R7978" s="266">
        <f t="shared" si="1750"/>
        <v>859536.83353191731</v>
      </c>
    </row>
    <row r="7979" spans="1:18" x14ac:dyDescent="0.25">
      <c r="A7979" s="81">
        <v>7948</v>
      </c>
      <c r="B7979" s="93">
        <f t="shared" si="1739"/>
        <v>3.6919220083916127E-66</v>
      </c>
      <c r="C7979" s="178">
        <f t="shared" si="1740"/>
        <v>3.6835936681754419E-66</v>
      </c>
      <c r="D7979" s="165">
        <f t="shared" si="1741"/>
        <v>2.2558277767625785E-3</v>
      </c>
      <c r="E7979" s="166">
        <f t="shared" si="1751"/>
        <v>24.291375447755232</v>
      </c>
      <c r="F7979" s="167">
        <f t="shared" si="1752"/>
        <v>17.93157499748428</v>
      </c>
      <c r="G7979" s="167">
        <f t="shared" si="1742"/>
        <v>623158.51016743516</v>
      </c>
      <c r="H7979" s="167">
        <f t="shared" si="1743"/>
        <v>271299.98899881309</v>
      </c>
      <c r="I7979" s="168">
        <f t="shared" si="1744"/>
        <v>894458.49916624825</v>
      </c>
      <c r="J7979" s="168">
        <f t="shared" si="1746"/>
        <v>803005.98948503321</v>
      </c>
      <c r="K7979" s="94"/>
      <c r="L7979" s="265">
        <f t="shared" si="1745"/>
        <v>340852.96474195668</v>
      </c>
      <c r="M7979" s="265">
        <f>$G7979*NonHospFrac+theModel!$H7979*NonHospFrac</f>
        <v>553605.53442429146</v>
      </c>
      <c r="N7979" s="266">
        <f t="shared" si="1747"/>
        <v>894458.49916624813</v>
      </c>
      <c r="O7979" s="158"/>
      <c r="P7979" s="265">
        <f t="shared" si="1748"/>
        <v>306002.98669715138</v>
      </c>
      <c r="Q7979" s="265">
        <f t="shared" si="1749"/>
        <v>553603.97417367238</v>
      </c>
      <c r="R7979" s="266">
        <f t="shared" si="1750"/>
        <v>859606.96087082382</v>
      </c>
    </row>
    <row r="7980" spans="1:18" x14ac:dyDescent="0.25">
      <c r="A7980" s="81">
        <v>7949</v>
      </c>
      <c r="B7980" s="93">
        <f t="shared" si="1739"/>
        <v>3.6229552097066475E-66</v>
      </c>
      <c r="C7980" s="178">
        <f t="shared" si="1740"/>
        <v>3.6147824467106244E-66</v>
      </c>
      <c r="D7980" s="165">
        <f t="shared" si="1741"/>
        <v>2.2558277767625785E-3</v>
      </c>
      <c r="E7980" s="166">
        <f t="shared" si="1751"/>
        <v>24.291375447755232</v>
      </c>
      <c r="F7980" s="167">
        <f t="shared" si="1752"/>
        <v>17.93383082526104</v>
      </c>
      <c r="G7980" s="167">
        <f t="shared" si="1742"/>
        <v>623236.90474664851</v>
      </c>
      <c r="H7980" s="167">
        <f t="shared" si="1743"/>
        <v>271299.98899881309</v>
      </c>
      <c r="I7980" s="168">
        <f t="shared" si="1744"/>
        <v>894536.8937454616</v>
      </c>
      <c r="J7980" s="168">
        <f t="shared" si="1746"/>
        <v>803062.68705145537</v>
      </c>
      <c r="K7980" s="94"/>
      <c r="L7980" s="265">
        <f t="shared" si="1745"/>
        <v>340882.8387101391</v>
      </c>
      <c r="M7980" s="265">
        <f>$G7980*NonHospFrac+theModel!$H7980*NonHospFrac</f>
        <v>553654.05503532244</v>
      </c>
      <c r="N7980" s="266">
        <f t="shared" si="1747"/>
        <v>894536.89374546148</v>
      </c>
      <c r="O7980" s="158"/>
      <c r="P7980" s="265">
        <f t="shared" si="1748"/>
        <v>306024.59254429425</v>
      </c>
      <c r="Q7980" s="265">
        <f t="shared" si="1749"/>
        <v>553652.49478470336</v>
      </c>
      <c r="R7980" s="266">
        <f t="shared" si="1750"/>
        <v>859677.08732899767</v>
      </c>
    </row>
    <row r="7981" spans="1:18" x14ac:dyDescent="0.25">
      <c r="A7981" s="81">
        <v>7950</v>
      </c>
      <c r="B7981" s="93">
        <f t="shared" si="1739"/>
        <v>3.555276742495009E-66</v>
      </c>
      <c r="C7981" s="178">
        <f t="shared" si="1740"/>
        <v>3.547256650465211E-66</v>
      </c>
      <c r="D7981" s="165">
        <f t="shared" si="1741"/>
        <v>2.2558277767625785E-3</v>
      </c>
      <c r="E7981" s="166">
        <f t="shared" si="1751"/>
        <v>24.291375447755232</v>
      </c>
      <c r="F7981" s="167">
        <f t="shared" si="1752"/>
        <v>17.936086653037801</v>
      </c>
      <c r="G7981" s="167">
        <f t="shared" si="1742"/>
        <v>623315.29932586185</v>
      </c>
      <c r="H7981" s="167">
        <f t="shared" si="1743"/>
        <v>271299.98899881309</v>
      </c>
      <c r="I7981" s="168">
        <f t="shared" si="1744"/>
        <v>894615.28832467494</v>
      </c>
      <c r="J7981" s="168">
        <f t="shared" si="1746"/>
        <v>803119.3823067731</v>
      </c>
      <c r="K7981" s="94"/>
      <c r="L7981" s="265">
        <f t="shared" si="1745"/>
        <v>340912.71267832152</v>
      </c>
      <c r="M7981" s="265">
        <f>$G7981*NonHospFrac+theModel!$H7981*NonHospFrac</f>
        <v>553702.57564635342</v>
      </c>
      <c r="N7981" s="266">
        <f t="shared" si="1747"/>
        <v>894615.28832467494</v>
      </c>
      <c r="O7981" s="158"/>
      <c r="P7981" s="265">
        <f t="shared" si="1748"/>
        <v>306046.19751074031</v>
      </c>
      <c r="Q7981" s="265">
        <f t="shared" si="1749"/>
        <v>553701.01539573434</v>
      </c>
      <c r="R7981" s="266">
        <f t="shared" si="1750"/>
        <v>859747.21290647471</v>
      </c>
    </row>
    <row r="7982" spans="1:18" x14ac:dyDescent="0.25">
      <c r="A7982" s="81">
        <v>7951</v>
      </c>
      <c r="B7982" s="93">
        <f t="shared" si="1739"/>
        <v>3.4888625401332931E-66</v>
      </c>
      <c r="C7982" s="178">
        <f t="shared" si="1740"/>
        <v>3.4809922671059542E-66</v>
      </c>
      <c r="D7982" s="165">
        <f t="shared" si="1741"/>
        <v>2.2558277767625785E-3</v>
      </c>
      <c r="E7982" s="166">
        <f t="shared" si="1751"/>
        <v>24.291375447755232</v>
      </c>
      <c r="F7982" s="167">
        <f t="shared" si="1752"/>
        <v>17.938342480814562</v>
      </c>
      <c r="G7982" s="167">
        <f t="shared" si="1742"/>
        <v>623393.6939050752</v>
      </c>
      <c r="H7982" s="167">
        <f t="shared" si="1743"/>
        <v>271299.98899881309</v>
      </c>
      <c r="I7982" s="168">
        <f t="shared" si="1744"/>
        <v>894693.68290388829</v>
      </c>
      <c r="J7982" s="168">
        <f t="shared" si="1746"/>
        <v>803176.07525108056</v>
      </c>
      <c r="K7982" s="94"/>
      <c r="L7982" s="265">
        <f t="shared" si="1745"/>
        <v>340942.58664650389</v>
      </c>
      <c r="M7982" s="265">
        <f>$G7982*NonHospFrac+theModel!$H7982*NonHospFrac</f>
        <v>553751.0962573844</v>
      </c>
      <c r="N7982" s="266">
        <f t="shared" si="1747"/>
        <v>894693.68290388829</v>
      </c>
      <c r="O7982" s="158"/>
      <c r="P7982" s="265">
        <f t="shared" si="1748"/>
        <v>306067.80159652536</v>
      </c>
      <c r="Q7982" s="265">
        <f t="shared" si="1749"/>
        <v>553749.53600676532</v>
      </c>
      <c r="R7982" s="266">
        <f t="shared" si="1750"/>
        <v>859817.33760329068</v>
      </c>
    </row>
    <row r="7983" spans="1:18" x14ac:dyDescent="0.25">
      <c r="A7983" s="81">
        <v>7952</v>
      </c>
      <c r="B7983" s="93">
        <f t="shared" si="1739"/>
        <v>3.4236889855734672E-66</v>
      </c>
      <c r="C7983" s="178">
        <f t="shared" si="1740"/>
        <v>3.4159657328608143E-66</v>
      </c>
      <c r="D7983" s="165">
        <f t="shared" si="1741"/>
        <v>2.2558277767625785E-3</v>
      </c>
      <c r="E7983" s="166">
        <f t="shared" si="1751"/>
        <v>24.291375447755232</v>
      </c>
      <c r="F7983" s="167">
        <f t="shared" si="1752"/>
        <v>17.940598308591323</v>
      </c>
      <c r="G7983" s="167">
        <f t="shared" si="1742"/>
        <v>623472.08848428854</v>
      </c>
      <c r="H7983" s="167">
        <f t="shared" si="1743"/>
        <v>271299.98899881309</v>
      </c>
      <c r="I7983" s="168">
        <f t="shared" si="1744"/>
        <v>894772.07748310163</v>
      </c>
      <c r="J7983" s="168">
        <f t="shared" si="1746"/>
        <v>803232.76588447206</v>
      </c>
      <c r="K7983" s="94"/>
      <c r="L7983" s="265">
        <f t="shared" si="1745"/>
        <v>340972.46061468631</v>
      </c>
      <c r="M7983" s="265">
        <f>$G7983*NonHospFrac+theModel!$H7983*NonHospFrac</f>
        <v>553799.61686841527</v>
      </c>
      <c r="N7983" s="266">
        <f t="shared" si="1747"/>
        <v>894772.07748310152</v>
      </c>
      <c r="O7983" s="158"/>
      <c r="P7983" s="265">
        <f t="shared" si="1748"/>
        <v>306089.40480168536</v>
      </c>
      <c r="Q7983" s="265">
        <f t="shared" si="1749"/>
        <v>553798.05661779619</v>
      </c>
      <c r="R7983" s="266">
        <f t="shared" si="1750"/>
        <v>859887.46141948155</v>
      </c>
    </row>
    <row r="7984" spans="1:18" x14ac:dyDescent="0.25">
      <c r="A7984" s="81">
        <v>7953</v>
      </c>
      <c r="B7984" s="93">
        <f t="shared" si="1739"/>
        <v>3.3597329029446133E-66</v>
      </c>
      <c r="C7984" s="178">
        <f t="shared" si="1740"/>
        <v>3.3521539241396477E-66</v>
      </c>
      <c r="D7984" s="165">
        <f t="shared" si="1741"/>
        <v>2.2558277767625785E-3</v>
      </c>
      <c r="E7984" s="166">
        <f t="shared" si="1751"/>
        <v>24.291375447755232</v>
      </c>
      <c r="F7984" s="167">
        <f t="shared" si="1752"/>
        <v>17.942854136368084</v>
      </c>
      <c r="G7984" s="167">
        <f t="shared" si="1742"/>
        <v>623550.48306350189</v>
      </c>
      <c r="H7984" s="167">
        <f t="shared" si="1743"/>
        <v>271299.98899881309</v>
      </c>
      <c r="I7984" s="168">
        <f t="shared" si="1744"/>
        <v>894850.47206231498</v>
      </c>
      <c r="J7984" s="168">
        <f t="shared" si="1746"/>
        <v>803289.45420704165</v>
      </c>
      <c r="K7984" s="94"/>
      <c r="L7984" s="265">
        <f t="shared" si="1745"/>
        <v>341002.33458286873</v>
      </c>
      <c r="M7984" s="265">
        <f>$G7984*NonHospFrac+theModel!$H7984*NonHospFrac</f>
        <v>553848.13747944625</v>
      </c>
      <c r="N7984" s="266">
        <f t="shared" si="1747"/>
        <v>894850.47206231498</v>
      </c>
      <c r="O7984" s="158"/>
      <c r="P7984" s="265">
        <f t="shared" si="1748"/>
        <v>306111.00712625618</v>
      </c>
      <c r="Q7984" s="265">
        <f t="shared" si="1749"/>
        <v>553846.57722882717</v>
      </c>
      <c r="R7984" s="266">
        <f t="shared" si="1750"/>
        <v>859957.58435508329</v>
      </c>
    </row>
    <row r="7985" spans="1:18" x14ac:dyDescent="0.25">
      <c r="A7985" s="81">
        <v>7954</v>
      </c>
      <c r="B7985" s="93">
        <f t="shared" si="1739"/>
        <v>3.2969715493119222E-66</v>
      </c>
      <c r="C7985" s="178">
        <f t="shared" si="1740"/>
        <v>3.2895341493117885E-66</v>
      </c>
      <c r="D7985" s="165">
        <f t="shared" si="1741"/>
        <v>2.2558277767625785E-3</v>
      </c>
      <c r="E7985" s="166">
        <f t="shared" si="1751"/>
        <v>24.291375447755232</v>
      </c>
      <c r="F7985" s="167">
        <f t="shared" si="1752"/>
        <v>17.945109964144844</v>
      </c>
      <c r="G7985" s="167">
        <f t="shared" si="1742"/>
        <v>623628.87764271535</v>
      </c>
      <c r="H7985" s="167">
        <f t="shared" si="1743"/>
        <v>271299.98899881309</v>
      </c>
      <c r="I7985" s="168">
        <f t="shared" si="1744"/>
        <v>894928.86664152844</v>
      </c>
      <c r="J7985" s="168">
        <f t="shared" si="1746"/>
        <v>803346.14021888375</v>
      </c>
      <c r="K7985" s="94"/>
      <c r="L7985" s="265">
        <f t="shared" si="1745"/>
        <v>341032.20855105115</v>
      </c>
      <c r="M7985" s="265">
        <f>$G7985*NonHospFrac+theModel!$H7985*NonHospFrac</f>
        <v>553896.65809047723</v>
      </c>
      <c r="N7985" s="266">
        <f t="shared" si="1747"/>
        <v>894928.86664152844</v>
      </c>
      <c r="O7985" s="158"/>
      <c r="P7985" s="265">
        <f t="shared" si="1748"/>
        <v>306132.60857027373</v>
      </c>
      <c r="Q7985" s="265">
        <f t="shared" si="1749"/>
        <v>553895.09783985815</v>
      </c>
      <c r="R7985" s="266">
        <f t="shared" si="1750"/>
        <v>860027.70641013188</v>
      </c>
    </row>
    <row r="7986" spans="1:18" x14ac:dyDescent="0.25">
      <c r="A7986" s="81">
        <v>7955</v>
      </c>
      <c r="B7986" s="93">
        <f t="shared" si="1739"/>
        <v>3.2353826065893283E-66</v>
      </c>
      <c r="C7986" s="178">
        <f t="shared" si="1740"/>
        <v>3.2280841406369298E-66</v>
      </c>
      <c r="D7986" s="165">
        <f t="shared" si="1741"/>
        <v>2.2558277767625785E-3</v>
      </c>
      <c r="E7986" s="166">
        <f t="shared" si="1751"/>
        <v>24.291375447755232</v>
      </c>
      <c r="F7986" s="167">
        <f t="shared" si="1752"/>
        <v>17.947365791921605</v>
      </c>
      <c r="G7986" s="167">
        <f t="shared" si="1742"/>
        <v>623707.2722219287</v>
      </c>
      <c r="H7986" s="167">
        <f t="shared" si="1743"/>
        <v>271299.98899881309</v>
      </c>
      <c r="I7986" s="168">
        <f t="shared" si="1744"/>
        <v>895007.26122074178</v>
      </c>
      <c r="J7986" s="168">
        <f t="shared" si="1746"/>
        <v>803402.82392009231</v>
      </c>
      <c r="K7986" s="94"/>
      <c r="L7986" s="265">
        <f t="shared" si="1745"/>
        <v>341062.08251923358</v>
      </c>
      <c r="M7986" s="265">
        <f>$G7986*NonHospFrac+theModel!$H7986*NonHospFrac</f>
        <v>553945.17870150821</v>
      </c>
      <c r="N7986" s="266">
        <f t="shared" si="1747"/>
        <v>895007.26122074178</v>
      </c>
      <c r="O7986" s="158"/>
      <c r="P7986" s="265">
        <f t="shared" si="1748"/>
        <v>306154.20913377393</v>
      </c>
      <c r="Q7986" s="265">
        <f t="shared" si="1749"/>
        <v>553943.61845088913</v>
      </c>
      <c r="R7986" s="266">
        <f t="shared" si="1750"/>
        <v>860097.82758466306</v>
      </c>
    </row>
    <row r="7987" spans="1:18" x14ac:dyDescent="0.25">
      <c r="A7987" s="81">
        <v>7956</v>
      </c>
      <c r="B7987" s="93">
        <f t="shared" si="1739"/>
        <v>3.1749441736023068E-66</v>
      </c>
      <c r="C7987" s="178">
        <f t="shared" si="1740"/>
        <v>3.1677820463458244E-66</v>
      </c>
      <c r="D7987" s="165">
        <f t="shared" si="1741"/>
        <v>2.2558277767625785E-3</v>
      </c>
      <c r="E7987" s="166">
        <f t="shared" si="1751"/>
        <v>24.291375447755232</v>
      </c>
      <c r="F7987" s="167">
        <f t="shared" si="1752"/>
        <v>17.949621619698366</v>
      </c>
      <c r="G7987" s="167">
        <f t="shared" si="1742"/>
        <v>623785.66680114204</v>
      </c>
      <c r="H7987" s="167">
        <f t="shared" si="1743"/>
        <v>271299.98899881309</v>
      </c>
      <c r="I7987" s="168">
        <f t="shared" si="1744"/>
        <v>895085.65579995513</v>
      </c>
      <c r="J7987" s="168">
        <f t="shared" si="1746"/>
        <v>803459.50531076163</v>
      </c>
      <c r="K7987" s="94"/>
      <c r="L7987" s="265">
        <f t="shared" si="1745"/>
        <v>341091.95648741594</v>
      </c>
      <c r="M7987" s="265">
        <f>$G7987*NonHospFrac+theModel!$H7987*NonHospFrac</f>
        <v>553993.69931253919</v>
      </c>
      <c r="N7987" s="266">
        <f t="shared" si="1747"/>
        <v>895085.65579995513</v>
      </c>
      <c r="O7987" s="158"/>
      <c r="P7987" s="265">
        <f t="shared" si="1748"/>
        <v>306175.80881679256</v>
      </c>
      <c r="Q7987" s="265">
        <f t="shared" si="1749"/>
        <v>553992.13906192011</v>
      </c>
      <c r="R7987" s="266">
        <f t="shared" si="1750"/>
        <v>860167.94787871267</v>
      </c>
    </row>
    <row r="7988" spans="1:18" x14ac:dyDescent="0.25">
      <c r="A7988" s="81">
        <v>7957</v>
      </c>
      <c r="B7988" s="93">
        <f t="shared" si="1739"/>
        <v>3.1156347583007023E-66</v>
      </c>
      <c r="C7988" s="178">
        <f t="shared" si="1740"/>
        <v>3.1086064228706807E-66</v>
      </c>
      <c r="D7988" s="165">
        <f t="shared" si="1741"/>
        <v>2.2558277767625785E-3</v>
      </c>
      <c r="E7988" s="166">
        <f t="shared" si="1751"/>
        <v>24.291375447755232</v>
      </c>
      <c r="F7988" s="167">
        <f t="shared" si="1752"/>
        <v>17.951877447475127</v>
      </c>
      <c r="G7988" s="167">
        <f t="shared" si="1742"/>
        <v>623864.06138035539</v>
      </c>
      <c r="H7988" s="167">
        <f t="shared" si="1743"/>
        <v>271299.98899881309</v>
      </c>
      <c r="I7988" s="168">
        <f t="shared" si="1744"/>
        <v>895164.05037916848</v>
      </c>
      <c r="J7988" s="168">
        <f t="shared" si="1746"/>
        <v>803516.18439098587</v>
      </c>
      <c r="K7988" s="94"/>
      <c r="L7988" s="265">
        <f t="shared" si="1745"/>
        <v>341121.8304555983</v>
      </c>
      <c r="M7988" s="265">
        <f>$G7988*NonHospFrac+theModel!$H7988*NonHospFrac</f>
        <v>554042.21992357005</v>
      </c>
      <c r="N7988" s="266">
        <f t="shared" si="1747"/>
        <v>895164.05037916836</v>
      </c>
      <c r="O7988" s="158"/>
      <c r="P7988" s="265">
        <f t="shared" si="1748"/>
        <v>306197.40761936561</v>
      </c>
      <c r="Q7988" s="265">
        <f t="shared" si="1749"/>
        <v>554040.65967295098</v>
      </c>
      <c r="R7988" s="266">
        <f t="shared" si="1750"/>
        <v>860238.06729231658</v>
      </c>
    </row>
    <row r="7989" spans="1:18" x14ac:dyDescent="0.25">
      <c r="A7989" s="81">
        <v>7958</v>
      </c>
      <c r="B7989" s="93">
        <f t="shared" si="1739"/>
        <v>3.0574332701155449E-66</v>
      </c>
      <c r="C7989" s="178">
        <f t="shared" si="1740"/>
        <v>3.05053622721922E-66</v>
      </c>
      <c r="D7989" s="165">
        <f t="shared" si="1741"/>
        <v>2.2558277767625785E-3</v>
      </c>
      <c r="E7989" s="166">
        <f t="shared" si="1751"/>
        <v>24.291375447755232</v>
      </c>
      <c r="F7989" s="167">
        <f t="shared" si="1752"/>
        <v>17.954133275251888</v>
      </c>
      <c r="G7989" s="167">
        <f t="shared" si="1742"/>
        <v>623942.45595956873</v>
      </c>
      <c r="H7989" s="167">
        <f t="shared" si="1743"/>
        <v>271299.98899881309</v>
      </c>
      <c r="I7989" s="168">
        <f t="shared" si="1744"/>
        <v>895242.44495838182</v>
      </c>
      <c r="J7989" s="168">
        <f t="shared" si="1746"/>
        <v>803572.86116085923</v>
      </c>
      <c r="K7989" s="94"/>
      <c r="L7989" s="265">
        <f t="shared" si="1745"/>
        <v>341151.70442378073</v>
      </c>
      <c r="M7989" s="265">
        <f>$G7989*NonHospFrac+theModel!$H7989*NonHospFrac</f>
        <v>554090.74053460103</v>
      </c>
      <c r="N7989" s="266">
        <f t="shared" si="1747"/>
        <v>895242.44495838182</v>
      </c>
      <c r="O7989" s="158"/>
      <c r="P7989" s="265">
        <f t="shared" si="1748"/>
        <v>306219.00554152898</v>
      </c>
      <c r="Q7989" s="265">
        <f t="shared" si="1749"/>
        <v>554089.18028398196</v>
      </c>
      <c r="R7989" s="266">
        <f t="shared" si="1750"/>
        <v>860308.18582551088</v>
      </c>
    </row>
    <row r="7990" spans="1:18" x14ac:dyDescent="0.25">
      <c r="A7990" s="81">
        <v>7959</v>
      </c>
      <c r="B7990" s="93">
        <f t="shared" si="1739"/>
        <v>3.0003190124597278E-66</v>
      </c>
      <c r="C7990" s="178">
        <f t="shared" si="1740"/>
        <v>2.9935508094922722E-66</v>
      </c>
      <c r="D7990" s="165">
        <f t="shared" si="1741"/>
        <v>2.2558277767625785E-3</v>
      </c>
      <c r="E7990" s="166">
        <f t="shared" si="1751"/>
        <v>24.291375447755232</v>
      </c>
      <c r="F7990" s="167">
        <f t="shared" si="1752"/>
        <v>17.956389103028648</v>
      </c>
      <c r="G7990" s="167">
        <f t="shared" si="1742"/>
        <v>624020.85053878208</v>
      </c>
      <c r="H7990" s="167">
        <f t="shared" si="1743"/>
        <v>271299.98899881309</v>
      </c>
      <c r="I7990" s="168">
        <f t="shared" si="1744"/>
        <v>895320.83953759517</v>
      </c>
      <c r="J7990" s="168">
        <f t="shared" si="1746"/>
        <v>803629.53562047589</v>
      </c>
      <c r="K7990" s="94"/>
      <c r="L7990" s="265">
        <f t="shared" si="1745"/>
        <v>341181.57839196315</v>
      </c>
      <c r="M7990" s="265">
        <f>$G7990*NonHospFrac+theModel!$H7990*NonHospFrac</f>
        <v>554139.26114563202</v>
      </c>
      <c r="N7990" s="266">
        <f t="shared" si="1747"/>
        <v>895320.83953759517</v>
      </c>
      <c r="O7990" s="158"/>
      <c r="P7990" s="265">
        <f t="shared" si="1748"/>
        <v>306240.60258331854</v>
      </c>
      <c r="Q7990" s="265">
        <f t="shared" si="1749"/>
        <v>554137.70089501294</v>
      </c>
      <c r="R7990" s="266">
        <f t="shared" si="1750"/>
        <v>860378.30347833154</v>
      </c>
    </row>
    <row r="7991" spans="1:18" x14ac:dyDescent="0.25">
      <c r="A7991" s="81">
        <v>7960</v>
      </c>
      <c r="B7991" s="93">
        <f t="shared" si="1739"/>
        <v>2.9442716753673789E-66</v>
      </c>
      <c r="C7991" s="178">
        <f t="shared" si="1740"/>
        <v>2.9376299055397499E-66</v>
      </c>
      <c r="D7991" s="165">
        <f t="shared" si="1741"/>
        <v>2.2558277767625785E-3</v>
      </c>
      <c r="E7991" s="166">
        <f t="shared" si="1751"/>
        <v>24.291375447755232</v>
      </c>
      <c r="F7991" s="167">
        <f t="shared" si="1752"/>
        <v>17.958644930805409</v>
      </c>
      <c r="G7991" s="167">
        <f t="shared" si="1742"/>
        <v>624099.24511799542</v>
      </c>
      <c r="H7991" s="167">
        <f t="shared" si="1743"/>
        <v>271299.98899881309</v>
      </c>
      <c r="I7991" s="168">
        <f t="shared" si="1744"/>
        <v>895399.23411680851</v>
      </c>
      <c r="J7991" s="168">
        <f t="shared" si="1746"/>
        <v>803686.20776993001</v>
      </c>
      <c r="K7991" s="94"/>
      <c r="L7991" s="265">
        <f t="shared" si="1745"/>
        <v>341211.45236014551</v>
      </c>
      <c r="M7991" s="265">
        <f>$G7991*NonHospFrac+theModel!$H7991*NonHospFrac</f>
        <v>554187.781756663</v>
      </c>
      <c r="N7991" s="266">
        <f t="shared" si="1747"/>
        <v>895399.23411680851</v>
      </c>
      <c r="O7991" s="158"/>
      <c r="P7991" s="265">
        <f t="shared" si="1748"/>
        <v>306262.19874477008</v>
      </c>
      <c r="Q7991" s="265">
        <f t="shared" si="1749"/>
        <v>554186.22150604392</v>
      </c>
      <c r="R7991" s="266">
        <f t="shared" si="1750"/>
        <v>860448.42025081394</v>
      </c>
    </row>
    <row r="7992" spans="1:18" x14ac:dyDescent="0.25">
      <c r="A7992" s="81">
        <v>7961</v>
      </c>
      <c r="B7992" s="93">
        <f t="shared" si="1739"/>
        <v>2.8892713282724607E-66</v>
      </c>
      <c r="C7992" s="178">
        <f t="shared" si="1740"/>
        <v>2.8827536297555399E-66</v>
      </c>
      <c r="D7992" s="165">
        <f t="shared" si="1741"/>
        <v>2.2558277767625785E-3</v>
      </c>
      <c r="E7992" s="166">
        <f t="shared" si="1751"/>
        <v>24.291375447755232</v>
      </c>
      <c r="F7992" s="167">
        <f t="shared" si="1752"/>
        <v>17.96090075858217</v>
      </c>
      <c r="G7992" s="167">
        <f t="shared" si="1742"/>
        <v>624177.63969720888</v>
      </c>
      <c r="H7992" s="167">
        <f t="shared" si="1743"/>
        <v>271299.98899881309</v>
      </c>
      <c r="I7992" s="168">
        <f t="shared" si="1744"/>
        <v>895477.62869602197</v>
      </c>
      <c r="J7992" s="168">
        <f t="shared" si="1746"/>
        <v>803742.87760931579</v>
      </c>
      <c r="K7992" s="94"/>
      <c r="L7992" s="265">
        <f t="shared" si="1745"/>
        <v>341241.326328328</v>
      </c>
      <c r="M7992" s="265">
        <f>$G7992*NonHospFrac+theModel!$H7992*NonHospFrac</f>
        <v>554236.30236769398</v>
      </c>
      <c r="N7992" s="266">
        <f t="shared" si="1747"/>
        <v>895477.62869602197</v>
      </c>
      <c r="O7992" s="158"/>
      <c r="P7992" s="265">
        <f t="shared" si="1748"/>
        <v>306283.79402591969</v>
      </c>
      <c r="Q7992" s="265">
        <f t="shared" si="1749"/>
        <v>554234.7421170749</v>
      </c>
      <c r="R7992" s="266">
        <f t="shared" si="1750"/>
        <v>860518.53614299465</v>
      </c>
    </row>
    <row r="7993" spans="1:18" x14ac:dyDescent="0.25">
      <c r="A7993" s="81">
        <v>7962</v>
      </c>
      <c r="B7993" s="93">
        <f t="shared" si="1739"/>
        <v>2.8352984129208938E-66</v>
      </c>
      <c r="C7993" s="178">
        <f t="shared" si="1740"/>
        <v>2.8289024680056162E-66</v>
      </c>
      <c r="D7993" s="165">
        <f t="shared" si="1741"/>
        <v>2.2558277767625785E-3</v>
      </c>
      <c r="E7993" s="166">
        <f t="shared" si="1751"/>
        <v>24.291375447755232</v>
      </c>
      <c r="F7993" s="167">
        <f t="shared" si="1752"/>
        <v>17.963156586358931</v>
      </c>
      <c r="G7993" s="167">
        <f t="shared" si="1742"/>
        <v>624256.03427642223</v>
      </c>
      <c r="H7993" s="167">
        <f t="shared" si="1743"/>
        <v>271299.98899881309</v>
      </c>
      <c r="I7993" s="168">
        <f t="shared" si="1744"/>
        <v>895556.02327523532</v>
      </c>
      <c r="J7993" s="168">
        <f t="shared" si="1746"/>
        <v>803799.54513872729</v>
      </c>
      <c r="K7993" s="94"/>
      <c r="L7993" s="265">
        <f t="shared" si="1745"/>
        <v>341271.20029651036</v>
      </c>
      <c r="M7993" s="265">
        <f>$G7993*NonHospFrac+theModel!$H7993*NonHospFrac</f>
        <v>554284.82297872496</v>
      </c>
      <c r="N7993" s="266">
        <f t="shared" si="1747"/>
        <v>895556.02327523532</v>
      </c>
      <c r="O7993" s="158"/>
      <c r="P7993" s="265">
        <f t="shared" si="1748"/>
        <v>306305.38842680299</v>
      </c>
      <c r="Q7993" s="265">
        <f t="shared" si="1749"/>
        <v>554283.26272810588</v>
      </c>
      <c r="R7993" s="266">
        <f t="shared" si="1750"/>
        <v>860588.65115490882</v>
      </c>
    </row>
    <row r="7994" spans="1:18" x14ac:dyDescent="0.25">
      <c r="A7994" s="81">
        <v>7963</v>
      </c>
      <c r="B7994" s="93">
        <f t="shared" si="1739"/>
        <v>2.7823337364160904E-66</v>
      </c>
      <c r="C7994" s="178">
        <f t="shared" si="1740"/>
        <v>2.7760572706892592E-66</v>
      </c>
      <c r="D7994" s="165">
        <f t="shared" si="1741"/>
        <v>2.2558277767625785E-3</v>
      </c>
      <c r="E7994" s="166">
        <f t="shared" si="1751"/>
        <v>24.291375447755232</v>
      </c>
      <c r="F7994" s="167">
        <f t="shared" si="1752"/>
        <v>17.965412414135692</v>
      </c>
      <c r="G7994" s="167">
        <f t="shared" si="1742"/>
        <v>624334.42885563558</v>
      </c>
      <c r="H7994" s="167">
        <f t="shared" si="1743"/>
        <v>271299.98899881309</v>
      </c>
      <c r="I7994" s="168">
        <f t="shared" si="1744"/>
        <v>895634.41785444866</v>
      </c>
      <c r="J7994" s="168">
        <f t="shared" si="1746"/>
        <v>803856.21035825869</v>
      </c>
      <c r="K7994" s="94"/>
      <c r="L7994" s="265">
        <f t="shared" si="1745"/>
        <v>341301.07426469272</v>
      </c>
      <c r="M7994" s="265">
        <f>$G7994*NonHospFrac+theModel!$H7994*NonHospFrac</f>
        <v>554333.34358975582</v>
      </c>
      <c r="N7994" s="266">
        <f t="shared" si="1747"/>
        <v>895634.41785444855</v>
      </c>
      <c r="O7994" s="158"/>
      <c r="P7994" s="265">
        <f t="shared" si="1748"/>
        <v>306326.98194745602</v>
      </c>
      <c r="Q7994" s="265">
        <f t="shared" si="1749"/>
        <v>554331.78333913675</v>
      </c>
      <c r="R7994" s="266">
        <f t="shared" si="1750"/>
        <v>860658.76528659277</v>
      </c>
    </row>
    <row r="7995" spans="1:18" x14ac:dyDescent="0.25">
      <c r="A7995" s="81">
        <v>7964</v>
      </c>
      <c r="B7995" s="93">
        <f t="shared" si="1739"/>
        <v>2.7303584643931062E-66</v>
      </c>
      <c r="C7995" s="178">
        <f t="shared" si="1740"/>
        <v>2.7241992459286095E-66</v>
      </c>
      <c r="D7995" s="165">
        <f t="shared" si="1741"/>
        <v>2.2558277767625785E-3</v>
      </c>
      <c r="E7995" s="166">
        <f t="shared" si="1751"/>
        <v>24.291375447755232</v>
      </c>
      <c r="F7995" s="167">
        <f t="shared" si="1752"/>
        <v>17.967668241912452</v>
      </c>
      <c r="G7995" s="167">
        <f t="shared" si="1742"/>
        <v>624412.82343484892</v>
      </c>
      <c r="H7995" s="167">
        <f t="shared" si="1743"/>
        <v>271299.98899881309</v>
      </c>
      <c r="I7995" s="168">
        <f t="shared" si="1744"/>
        <v>895712.81243366201</v>
      </c>
      <c r="J7995" s="168">
        <f t="shared" si="1746"/>
        <v>803912.87326800427</v>
      </c>
      <c r="K7995" s="94"/>
      <c r="L7995" s="265">
        <f t="shared" si="1745"/>
        <v>341330.94823287515</v>
      </c>
      <c r="M7995" s="265">
        <f>$G7995*NonHospFrac+theModel!$H7995*NonHospFrac</f>
        <v>554381.8642007868</v>
      </c>
      <c r="N7995" s="266">
        <f t="shared" si="1747"/>
        <v>895712.81243366189</v>
      </c>
      <c r="O7995" s="158"/>
      <c r="P7995" s="265">
        <f t="shared" si="1748"/>
        <v>306348.57458791469</v>
      </c>
      <c r="Q7995" s="265">
        <f t="shared" si="1749"/>
        <v>554380.30395016773</v>
      </c>
      <c r="R7995" s="266">
        <f t="shared" si="1750"/>
        <v>860728.87853808235</v>
      </c>
    </row>
    <row r="7996" spans="1:18" x14ac:dyDescent="0.25">
      <c r="A7996" s="81">
        <v>7965</v>
      </c>
      <c r="B7996" s="93">
        <f t="shared" si="1739"/>
        <v>2.6793541143219012E-66</v>
      </c>
      <c r="C7996" s="178">
        <f t="shared" si="1740"/>
        <v>2.6733099528870308E-66</v>
      </c>
      <c r="D7996" s="165">
        <f t="shared" si="1741"/>
        <v>2.2558277767625785E-3</v>
      </c>
      <c r="E7996" s="166">
        <f t="shared" si="1751"/>
        <v>24.291375447755232</v>
      </c>
      <c r="F7996" s="167">
        <f t="shared" si="1752"/>
        <v>17.969924069689213</v>
      </c>
      <c r="G7996" s="167">
        <f t="shared" si="1742"/>
        <v>624491.21801406227</v>
      </c>
      <c r="H7996" s="167">
        <f t="shared" si="1743"/>
        <v>271299.98899881309</v>
      </c>
      <c r="I7996" s="168">
        <f t="shared" si="1744"/>
        <v>895791.20701287535</v>
      </c>
      <c r="J7996" s="168">
        <f t="shared" si="1746"/>
        <v>803969.53386805812</v>
      </c>
      <c r="K7996" s="94"/>
      <c r="L7996" s="265">
        <f t="shared" si="1745"/>
        <v>341360.82220105757</v>
      </c>
      <c r="M7996" s="265">
        <f>$G7996*NonHospFrac+theModel!$H7996*NonHospFrac</f>
        <v>554430.38481181778</v>
      </c>
      <c r="N7996" s="266">
        <f t="shared" si="1747"/>
        <v>895791.20701287535</v>
      </c>
      <c r="O7996" s="158"/>
      <c r="P7996" s="265">
        <f t="shared" si="1748"/>
        <v>306370.16634821484</v>
      </c>
      <c r="Q7996" s="265">
        <f t="shared" si="1749"/>
        <v>554428.82456119871</v>
      </c>
      <c r="R7996" s="266">
        <f t="shared" si="1750"/>
        <v>860798.99090941355</v>
      </c>
    </row>
    <row r="7997" spans="1:18" x14ac:dyDescent="0.25">
      <c r="A7997" s="81">
        <v>7966</v>
      </c>
      <c r="B7997" s="93">
        <f t="shared" si="1739"/>
        <v>2.629302548934582E-66</v>
      </c>
      <c r="C7997" s="178">
        <f t="shared" si="1740"/>
        <v>2.6233712952111827E-66</v>
      </c>
      <c r="D7997" s="165">
        <f t="shared" si="1741"/>
        <v>2.2558277767625785E-3</v>
      </c>
      <c r="E7997" s="166">
        <f t="shared" si="1751"/>
        <v>24.291375447755232</v>
      </c>
      <c r="F7997" s="167">
        <f t="shared" si="1752"/>
        <v>17.972179897465974</v>
      </c>
      <c r="G7997" s="167">
        <f t="shared" si="1742"/>
        <v>624569.61259327561</v>
      </c>
      <c r="H7997" s="167">
        <f t="shared" si="1743"/>
        <v>271299.98899881309</v>
      </c>
      <c r="I7997" s="168">
        <f t="shared" si="1744"/>
        <v>895869.6015920887</v>
      </c>
      <c r="J7997" s="168">
        <f t="shared" si="1746"/>
        <v>804026.19215851428</v>
      </c>
      <c r="K7997" s="94"/>
      <c r="L7997" s="265">
        <f t="shared" si="1745"/>
        <v>341390.69616923993</v>
      </c>
      <c r="M7997" s="265">
        <f>$G7997*NonHospFrac+theModel!$H7997*NonHospFrac</f>
        <v>554478.90542284877</v>
      </c>
      <c r="N7997" s="266">
        <f t="shared" si="1747"/>
        <v>895869.6015920887</v>
      </c>
      <c r="O7997" s="158"/>
      <c r="P7997" s="265">
        <f t="shared" si="1748"/>
        <v>306391.75722839229</v>
      </c>
      <c r="Q7997" s="265">
        <f t="shared" si="1749"/>
        <v>554477.34517222969</v>
      </c>
      <c r="R7997" s="266">
        <f t="shared" si="1750"/>
        <v>860869.10240062198</v>
      </c>
    </row>
    <row r="7998" spans="1:18" x14ac:dyDescent="0.25">
      <c r="A7998" s="81">
        <v>7967</v>
      </c>
      <c r="B7998" s="93">
        <f t="shared" si="1739"/>
        <v>2.5801859697754498E-66</v>
      </c>
      <c r="C7998" s="178">
        <f t="shared" si="1740"/>
        <v>2.5743655145956173E-66</v>
      </c>
      <c r="D7998" s="165">
        <f t="shared" si="1741"/>
        <v>2.2558277767625785E-3</v>
      </c>
      <c r="E7998" s="166">
        <f t="shared" si="1751"/>
        <v>24.291375447755232</v>
      </c>
      <c r="F7998" s="167">
        <f t="shared" si="1752"/>
        <v>17.974435725242735</v>
      </c>
      <c r="G7998" s="167">
        <f t="shared" si="1742"/>
        <v>624648.00717248896</v>
      </c>
      <c r="H7998" s="167">
        <f t="shared" si="1743"/>
        <v>271299.98899881309</v>
      </c>
      <c r="I7998" s="168">
        <f t="shared" si="1744"/>
        <v>895947.99617130205</v>
      </c>
      <c r="J7998" s="168">
        <f t="shared" si="1746"/>
        <v>804082.84813946707</v>
      </c>
      <c r="K7998" s="94"/>
      <c r="L7998" s="265">
        <f t="shared" si="1745"/>
        <v>341420.57013742236</v>
      </c>
      <c r="M7998" s="265">
        <f>$G7998*NonHospFrac+theModel!$H7998*NonHospFrac</f>
        <v>554527.42603387963</v>
      </c>
      <c r="N7998" s="266">
        <f t="shared" si="1747"/>
        <v>895947.99617130193</v>
      </c>
      <c r="O7998" s="158"/>
      <c r="P7998" s="265">
        <f t="shared" si="1748"/>
        <v>306413.34722848301</v>
      </c>
      <c r="Q7998" s="265">
        <f t="shared" si="1749"/>
        <v>554525.86578326055</v>
      </c>
      <c r="R7998" s="266">
        <f t="shared" si="1750"/>
        <v>860939.2130117435</v>
      </c>
    </row>
    <row r="7999" spans="1:18" x14ac:dyDescent="0.25">
      <c r="A7999" s="81">
        <v>7968</v>
      </c>
      <c r="B7999" s="93">
        <f t="shared" si="1739"/>
        <v>2.531986910872578E-66</v>
      </c>
      <c r="C7999" s="178">
        <f t="shared" si="1740"/>
        <v>2.5262751844686326E-66</v>
      </c>
      <c r="D7999" s="165">
        <f t="shared" si="1741"/>
        <v>2.2558277767625785E-3</v>
      </c>
      <c r="E7999" s="166">
        <f t="shared" si="1751"/>
        <v>24.291375447755232</v>
      </c>
      <c r="F7999" s="167">
        <f t="shared" si="1752"/>
        <v>17.976691553019496</v>
      </c>
      <c r="G7999" s="167">
        <f t="shared" si="1742"/>
        <v>624726.4017517023</v>
      </c>
      <c r="H7999" s="167">
        <f t="shared" si="1743"/>
        <v>271299.98899881309</v>
      </c>
      <c r="I7999" s="168">
        <f t="shared" si="1744"/>
        <v>896026.39075051539</v>
      </c>
      <c r="J7999" s="168">
        <f t="shared" si="1746"/>
        <v>804139.50181101053</v>
      </c>
      <c r="K7999" s="94"/>
      <c r="L7999" s="265">
        <f t="shared" si="1745"/>
        <v>341450.44410560478</v>
      </c>
      <c r="M7999" s="265">
        <f>$G7999*NonHospFrac+theModel!$H7999*NonHospFrac</f>
        <v>554575.94664491061</v>
      </c>
      <c r="N7999" s="266">
        <f t="shared" si="1747"/>
        <v>896026.39075051539</v>
      </c>
      <c r="O7999" s="158"/>
      <c r="P7999" s="265">
        <f t="shared" si="1748"/>
        <v>306434.93634852278</v>
      </c>
      <c r="Q7999" s="265">
        <f t="shared" si="1749"/>
        <v>554574.38639429153</v>
      </c>
      <c r="R7999" s="266">
        <f t="shared" si="1750"/>
        <v>861009.32274281431</v>
      </c>
    </row>
    <row r="8000" spans="1:18" x14ac:dyDescent="0.25">
      <c r="A8000" s="81">
        <v>7969</v>
      </c>
      <c r="B8000" s="93">
        <f t="shared" si="1739"/>
        <v>2.4846882325261219E-66</v>
      </c>
      <c r="C8000" s="178">
        <f t="shared" si="1740"/>
        <v>2.4790832037945942E-66</v>
      </c>
      <c r="D8000" s="165">
        <f t="shared" si="1741"/>
        <v>2.2558277767625785E-3</v>
      </c>
      <c r="E8000" s="166">
        <f t="shared" si="1751"/>
        <v>24.291375447755232</v>
      </c>
      <c r="F8000" s="167">
        <f t="shared" si="1752"/>
        <v>17.978947380796257</v>
      </c>
      <c r="G8000" s="167">
        <f t="shared" si="1742"/>
        <v>624804.79633091576</v>
      </c>
      <c r="H8000" s="167">
        <f t="shared" si="1743"/>
        <v>271299.98899881309</v>
      </c>
      <c r="I8000" s="168">
        <f t="shared" si="1744"/>
        <v>896104.78532972885</v>
      </c>
      <c r="J8000" s="168">
        <f t="shared" si="1746"/>
        <v>804196.15317323885</v>
      </c>
      <c r="K8000" s="94"/>
      <c r="L8000" s="265">
        <f t="shared" si="1745"/>
        <v>341480.31807378714</v>
      </c>
      <c r="M8000" s="265">
        <f>$G8000*NonHospFrac+theModel!$H8000*NonHospFrac</f>
        <v>554624.46725594159</v>
      </c>
      <c r="N8000" s="266">
        <f t="shared" si="1747"/>
        <v>896104.78532972874</v>
      </c>
      <c r="O8000" s="158"/>
      <c r="P8000" s="265">
        <f t="shared" si="1748"/>
        <v>306456.52458854747</v>
      </c>
      <c r="Q8000" s="265">
        <f t="shared" si="1749"/>
        <v>554622.90700532252</v>
      </c>
      <c r="R8000" s="266">
        <f t="shared" si="1750"/>
        <v>861079.43159387005</v>
      </c>
    </row>
    <row r="8001" spans="1:18" x14ac:dyDescent="0.25">
      <c r="A8001" s="81">
        <v>7970</v>
      </c>
      <c r="B8001" s="93">
        <f t="shared" si="1739"/>
        <v>2.4382731152138448E-66</v>
      </c>
      <c r="C8001" s="178">
        <f t="shared" si="1740"/>
        <v>2.432772790993212E-66</v>
      </c>
      <c r="D8001" s="165">
        <f t="shared" si="1741"/>
        <v>2.2558277767625785E-3</v>
      </c>
      <c r="E8001" s="166">
        <f t="shared" si="1751"/>
        <v>24.291375447755232</v>
      </c>
      <c r="F8001" s="167">
        <f t="shared" si="1752"/>
        <v>17.981203208573017</v>
      </c>
      <c r="G8001" s="167">
        <f t="shared" si="1742"/>
        <v>624883.19091012911</v>
      </c>
      <c r="H8001" s="167">
        <f t="shared" si="1743"/>
        <v>271299.98899881309</v>
      </c>
      <c r="I8001" s="168">
        <f t="shared" si="1744"/>
        <v>896183.1799089422</v>
      </c>
      <c r="J8001" s="168">
        <f t="shared" si="1746"/>
        <v>804252.80222624599</v>
      </c>
      <c r="K8001" s="94"/>
      <c r="L8001" s="265">
        <f t="shared" si="1745"/>
        <v>341510.19204196957</v>
      </c>
      <c r="M8001" s="265">
        <f>$G8001*NonHospFrac+theModel!$H8001*NonHospFrac</f>
        <v>554672.98786697257</v>
      </c>
      <c r="N8001" s="266">
        <f t="shared" si="1747"/>
        <v>896183.1799089422</v>
      </c>
      <c r="O8001" s="158"/>
      <c r="P8001" s="265">
        <f t="shared" si="1748"/>
        <v>306478.11194859305</v>
      </c>
      <c r="Q8001" s="265">
        <f t="shared" si="1749"/>
        <v>554671.4276163535</v>
      </c>
      <c r="R8001" s="266">
        <f t="shared" si="1750"/>
        <v>861149.53956494655</v>
      </c>
    </row>
    <row r="8002" spans="1:18" x14ac:dyDescent="0.25">
      <c r="A8002" s="81">
        <v>7971</v>
      </c>
      <c r="B8002" s="93">
        <f t="shared" si="1739"/>
        <v>2.3927250536096322E-66</v>
      </c>
      <c r="C8002" s="178">
        <f t="shared" si="1740"/>
        <v>2.3873274779715439E-66</v>
      </c>
      <c r="D8002" s="165">
        <f t="shared" si="1741"/>
        <v>2.2558277767625785E-3</v>
      </c>
      <c r="E8002" s="166">
        <f t="shared" si="1751"/>
        <v>24.291375447755232</v>
      </c>
      <c r="F8002" s="167">
        <f t="shared" si="1752"/>
        <v>17.983459036349778</v>
      </c>
      <c r="G8002" s="167">
        <f t="shared" si="1742"/>
        <v>624961.58548934245</v>
      </c>
      <c r="H8002" s="167">
        <f t="shared" si="1743"/>
        <v>271299.98899881309</v>
      </c>
      <c r="I8002" s="168">
        <f t="shared" si="1744"/>
        <v>896261.57448815554</v>
      </c>
      <c r="J8002" s="168">
        <f t="shared" si="1746"/>
        <v>804309.44897012622</v>
      </c>
      <c r="K8002" s="94"/>
      <c r="L8002" s="265">
        <f t="shared" si="1745"/>
        <v>341540.06601015199</v>
      </c>
      <c r="M8002" s="265">
        <f>$G8002*NonHospFrac+theModel!$H8002*NonHospFrac</f>
        <v>554721.50847800355</v>
      </c>
      <c r="N8002" s="266">
        <f t="shared" si="1747"/>
        <v>896261.57448815554</v>
      </c>
      <c r="O8002" s="158"/>
      <c r="P8002" s="265">
        <f t="shared" si="1748"/>
        <v>306499.69842869532</v>
      </c>
      <c r="Q8002" s="265">
        <f t="shared" si="1749"/>
        <v>554719.94822738448</v>
      </c>
      <c r="R8002" s="266">
        <f t="shared" si="1750"/>
        <v>861219.6466560798</v>
      </c>
    </row>
    <row r="8003" spans="1:18" x14ac:dyDescent="0.25">
      <c r="A8003" s="81">
        <v>7972</v>
      </c>
      <c r="B8003" s="93">
        <f t="shared" si="1739"/>
        <v>2.3480278507148562E-66</v>
      </c>
      <c r="C8003" s="178">
        <f t="shared" si="1740"/>
        <v>2.3427311042686013E-66</v>
      </c>
      <c r="D8003" s="165">
        <f t="shared" si="1741"/>
        <v>2.2558277767625785E-3</v>
      </c>
      <c r="E8003" s="166">
        <f t="shared" si="1751"/>
        <v>24.291375447755232</v>
      </c>
      <c r="F8003" s="167">
        <f t="shared" si="1752"/>
        <v>17.985714864126539</v>
      </c>
      <c r="G8003" s="167">
        <f t="shared" si="1742"/>
        <v>625039.9800685558</v>
      </c>
      <c r="H8003" s="167">
        <f t="shared" si="1743"/>
        <v>271299.98899881309</v>
      </c>
      <c r="I8003" s="168">
        <f t="shared" si="1744"/>
        <v>896339.96906736889</v>
      </c>
      <c r="J8003" s="168">
        <f t="shared" si="1746"/>
        <v>804366.09340497374</v>
      </c>
      <c r="K8003" s="94"/>
      <c r="L8003" s="265">
        <f t="shared" si="1745"/>
        <v>341569.93997833435</v>
      </c>
      <c r="M8003" s="265">
        <f>$G8003*NonHospFrac+theModel!$H8003*NonHospFrac</f>
        <v>554770.02908903453</v>
      </c>
      <c r="N8003" s="266">
        <f t="shared" si="1747"/>
        <v>896339.96906736889</v>
      </c>
      <c r="O8003" s="158"/>
      <c r="P8003" s="265">
        <f t="shared" si="1748"/>
        <v>306521.28402889014</v>
      </c>
      <c r="Q8003" s="265">
        <f t="shared" si="1749"/>
        <v>554768.46883841546</v>
      </c>
      <c r="R8003" s="266">
        <f t="shared" si="1750"/>
        <v>861289.75286730565</v>
      </c>
    </row>
    <row r="8004" spans="1:18" x14ac:dyDescent="0.25">
      <c r="A8004" s="81">
        <v>7973</v>
      </c>
      <c r="B8004" s="93">
        <f t="shared" si="1739"/>
        <v>2.304165612097987E-66</v>
      </c>
      <c r="C8004" s="178">
        <f t="shared" si="1740"/>
        <v>2.2989678113079553E-66</v>
      </c>
      <c r="D8004" s="165">
        <f t="shared" si="1741"/>
        <v>2.2558277767625785E-3</v>
      </c>
      <c r="E8004" s="166">
        <f t="shared" si="1751"/>
        <v>24.291375447755232</v>
      </c>
      <c r="F8004" s="167">
        <f t="shared" si="1752"/>
        <v>17.9879706919033</v>
      </c>
      <c r="G8004" s="167">
        <f t="shared" si="1742"/>
        <v>625118.37464776915</v>
      </c>
      <c r="H8004" s="167">
        <f t="shared" si="1743"/>
        <v>271299.98899881309</v>
      </c>
      <c r="I8004" s="168">
        <f t="shared" si="1744"/>
        <v>896418.36364658223</v>
      </c>
      <c r="J8004" s="168">
        <f t="shared" si="1746"/>
        <v>804422.73553088249</v>
      </c>
      <c r="K8004" s="94"/>
      <c r="L8004" s="265">
        <f t="shared" si="1745"/>
        <v>341599.81394651678</v>
      </c>
      <c r="M8004" s="265">
        <f>$G8004*NonHospFrac+theModel!$H8004*NonHospFrac</f>
        <v>554818.5497000654</v>
      </c>
      <c r="N8004" s="266">
        <f t="shared" si="1747"/>
        <v>896418.36364658223</v>
      </c>
      <c r="O8004" s="158"/>
      <c r="P8004" s="265">
        <f t="shared" si="1748"/>
        <v>306542.86874921346</v>
      </c>
      <c r="Q8004" s="265">
        <f t="shared" si="1749"/>
        <v>554816.98944944632</v>
      </c>
      <c r="R8004" s="266">
        <f t="shared" si="1750"/>
        <v>861359.85819865973</v>
      </c>
    </row>
    <row r="8005" spans="1:18" x14ac:dyDescent="0.25">
      <c r="A8005" s="81">
        <v>7974</v>
      </c>
      <c r="B8005" s="93">
        <f t="shared" si="1739"/>
        <v>2.2611227402429084E-66</v>
      </c>
      <c r="C8005" s="178">
        <f t="shared" si="1740"/>
        <v>2.2560220367587989E-66</v>
      </c>
      <c r="D8005" s="165">
        <f t="shared" si="1741"/>
        <v>2.2558277767625785E-3</v>
      </c>
      <c r="E8005" s="166">
        <f t="shared" si="1751"/>
        <v>24.291375447755232</v>
      </c>
      <c r="F8005" s="167">
        <f t="shared" si="1752"/>
        <v>17.990226519680061</v>
      </c>
      <c r="G8005" s="167">
        <f t="shared" si="1742"/>
        <v>625196.76922698249</v>
      </c>
      <c r="H8005" s="167">
        <f t="shared" si="1743"/>
        <v>271299.98899881309</v>
      </c>
      <c r="I8005" s="168">
        <f t="shared" si="1744"/>
        <v>896496.75822579558</v>
      </c>
      <c r="J8005" s="168">
        <f t="shared" si="1746"/>
        <v>804479.37534794677</v>
      </c>
      <c r="K8005" s="94"/>
      <c r="L8005" s="265">
        <f t="shared" si="1745"/>
        <v>341629.6879146992</v>
      </c>
      <c r="M8005" s="265">
        <f>$G8005*NonHospFrac+theModel!$H8005*NonHospFrac</f>
        <v>554867.07031109638</v>
      </c>
      <c r="N8005" s="266">
        <f t="shared" si="1747"/>
        <v>896496.75822579558</v>
      </c>
      <c r="O8005" s="158"/>
      <c r="P8005" s="265">
        <f t="shared" si="1748"/>
        <v>306564.4525897011</v>
      </c>
      <c r="Q8005" s="265">
        <f t="shared" si="1749"/>
        <v>554865.5100604773</v>
      </c>
      <c r="R8005" s="266">
        <f t="shared" si="1750"/>
        <v>861429.96265017847</v>
      </c>
    </row>
    <row r="8006" spans="1:18" x14ac:dyDescent="0.25">
      <c r="A8006" s="81">
        <v>7975</v>
      </c>
      <c r="B8006" s="93">
        <f t="shared" si="1739"/>
        <v>2.2188839290020122E-66</v>
      </c>
      <c r="C8006" s="178">
        <f t="shared" si="1740"/>
        <v>2.2138785090015574E-66</v>
      </c>
      <c r="D8006" s="165">
        <f t="shared" si="1741"/>
        <v>2.2558277767625785E-3</v>
      </c>
      <c r="E8006" s="166">
        <f t="shared" si="1751"/>
        <v>24.291375447755232</v>
      </c>
      <c r="F8006" s="167">
        <f t="shared" si="1752"/>
        <v>17.992482347456821</v>
      </c>
      <c r="G8006" s="167">
        <f t="shared" si="1742"/>
        <v>625275.16380619584</v>
      </c>
      <c r="H8006" s="167">
        <f t="shared" si="1743"/>
        <v>271299.98899881309</v>
      </c>
      <c r="I8006" s="168">
        <f t="shared" si="1744"/>
        <v>896575.15280500893</v>
      </c>
      <c r="J8006" s="168">
        <f t="shared" si="1746"/>
        <v>804536.01285626052</v>
      </c>
      <c r="K8006" s="94"/>
      <c r="L8006" s="265">
        <f t="shared" si="1745"/>
        <v>341659.56188288156</v>
      </c>
      <c r="M8006" s="265">
        <f>$G8006*NonHospFrac+theModel!$H8006*NonHospFrac</f>
        <v>554915.59092212736</v>
      </c>
      <c r="N8006" s="266">
        <f t="shared" si="1747"/>
        <v>896575.15280500893</v>
      </c>
      <c r="O8006" s="158"/>
      <c r="P8006" s="265">
        <f t="shared" si="1748"/>
        <v>306586.03555038886</v>
      </c>
      <c r="Q8006" s="265">
        <f t="shared" si="1749"/>
        <v>554914.03067150828</v>
      </c>
      <c r="R8006" s="266">
        <f t="shared" si="1750"/>
        <v>861500.06622189714</v>
      </c>
    </row>
    <row r="8007" spans="1:18" x14ac:dyDescent="0.25">
      <c r="A8007" s="81">
        <v>7976</v>
      </c>
      <c r="B8007" s="93">
        <f t="shared" si="1739"/>
        <v>2.17743415815394E-66</v>
      </c>
      <c r="C8007" s="178">
        <f t="shared" si="1740"/>
        <v>2.1725222416979047E-66</v>
      </c>
      <c r="D8007" s="165">
        <f t="shared" si="1741"/>
        <v>2.2558277767625785E-3</v>
      </c>
      <c r="E8007" s="166">
        <f t="shared" si="1751"/>
        <v>24.291375447755232</v>
      </c>
      <c r="F8007" s="167">
        <f t="shared" si="1752"/>
        <v>17.994738175233582</v>
      </c>
      <c r="G8007" s="167">
        <f t="shared" si="1742"/>
        <v>625353.55838540918</v>
      </c>
      <c r="H8007" s="167">
        <f t="shared" si="1743"/>
        <v>271299.98899881309</v>
      </c>
      <c r="I8007" s="168">
        <f t="shared" si="1744"/>
        <v>896653.54738422227</v>
      </c>
      <c r="J8007" s="168">
        <f t="shared" si="1746"/>
        <v>804592.64805591793</v>
      </c>
      <c r="K8007" s="94"/>
      <c r="L8007" s="265">
        <f t="shared" si="1745"/>
        <v>341689.43585106393</v>
      </c>
      <c r="M8007" s="265">
        <f>$G8007*NonHospFrac+theModel!$H8007*NonHospFrac</f>
        <v>554964.11153315823</v>
      </c>
      <c r="N8007" s="266">
        <f t="shared" si="1747"/>
        <v>896653.54738422215</v>
      </c>
      <c r="O8007" s="158"/>
      <c r="P8007" s="265">
        <f t="shared" si="1748"/>
        <v>306607.61763131263</v>
      </c>
      <c r="Q8007" s="265">
        <f t="shared" si="1749"/>
        <v>554962.55128253915</v>
      </c>
      <c r="R8007" s="266">
        <f t="shared" si="1750"/>
        <v>861570.16891385172</v>
      </c>
    </row>
    <row r="8008" spans="1:18" x14ac:dyDescent="0.25">
      <c r="A8008" s="81">
        <v>7977</v>
      </c>
      <c r="B8008" s="93">
        <f t="shared" si="1739"/>
        <v>2.1367586880617731E-66</v>
      </c>
      <c r="C8008" s="178">
        <f t="shared" si="1740"/>
        <v>2.1319385284610045E-66</v>
      </c>
      <c r="D8008" s="165">
        <f t="shared" si="1741"/>
        <v>2.2558277767625785E-3</v>
      </c>
      <c r="E8008" s="166">
        <f t="shared" si="1751"/>
        <v>24.291375447755232</v>
      </c>
      <c r="F8008" s="167">
        <f t="shared" si="1752"/>
        <v>17.996994003010343</v>
      </c>
      <c r="G8008" s="167">
        <f t="shared" si="1742"/>
        <v>625431.95296462264</v>
      </c>
      <c r="H8008" s="167">
        <f t="shared" si="1743"/>
        <v>271299.98899881309</v>
      </c>
      <c r="I8008" s="168">
        <f t="shared" si="1744"/>
        <v>896731.94196343573</v>
      </c>
      <c r="J8008" s="168">
        <f t="shared" si="1746"/>
        <v>804649.28094701318</v>
      </c>
      <c r="K8008" s="94"/>
      <c r="L8008" s="265">
        <f t="shared" si="1745"/>
        <v>341719.30981924641</v>
      </c>
      <c r="M8008" s="265">
        <f>$G8008*NonHospFrac+theModel!$H8008*NonHospFrac</f>
        <v>555012.63214418932</v>
      </c>
      <c r="N8008" s="266">
        <f t="shared" si="1747"/>
        <v>896731.94196343573</v>
      </c>
      <c r="O8008" s="158"/>
      <c r="P8008" s="265">
        <f t="shared" si="1748"/>
        <v>306629.19883250841</v>
      </c>
      <c r="Q8008" s="265">
        <f t="shared" si="1749"/>
        <v>555011.07189357025</v>
      </c>
      <c r="R8008" s="266">
        <f t="shared" si="1750"/>
        <v>861640.27072607866</v>
      </c>
    </row>
    <row r="8009" spans="1:18" x14ac:dyDescent="0.25">
      <c r="A8009" s="81">
        <v>7978</v>
      </c>
      <c r="B8009" s="93">
        <f t="shared" si="1739"/>
        <v>2.0968430544316613E-66</v>
      </c>
      <c r="C8009" s="178">
        <f t="shared" si="1740"/>
        <v>2.0921129376259628E-66</v>
      </c>
      <c r="D8009" s="165">
        <f t="shared" si="1741"/>
        <v>2.2558277767625785E-3</v>
      </c>
      <c r="E8009" s="166">
        <f t="shared" si="1751"/>
        <v>24.291375447755232</v>
      </c>
      <c r="F8009" s="167">
        <f t="shared" si="1752"/>
        <v>17.999249830787104</v>
      </c>
      <c r="G8009" s="167">
        <f t="shared" si="1742"/>
        <v>625510.34754383599</v>
      </c>
      <c r="H8009" s="167">
        <f t="shared" si="1743"/>
        <v>271299.98899881309</v>
      </c>
      <c r="I8009" s="168">
        <f t="shared" si="1744"/>
        <v>896810.33654264908</v>
      </c>
      <c r="J8009" s="168">
        <f t="shared" si="1746"/>
        <v>804705.9115296402</v>
      </c>
      <c r="K8009" s="94"/>
      <c r="L8009" s="265">
        <f t="shared" si="1745"/>
        <v>341749.18378742877</v>
      </c>
      <c r="M8009" s="265">
        <f>$G8009*NonHospFrac+theModel!$H8009*NonHospFrac</f>
        <v>555061.1527552203</v>
      </c>
      <c r="N8009" s="266">
        <f t="shared" si="1747"/>
        <v>896810.33654264908</v>
      </c>
      <c r="O8009" s="158"/>
      <c r="P8009" s="265">
        <f t="shared" si="1748"/>
        <v>306650.77915401186</v>
      </c>
      <c r="Q8009" s="265">
        <f t="shared" si="1749"/>
        <v>555059.59250460123</v>
      </c>
      <c r="R8009" s="266">
        <f t="shared" si="1750"/>
        <v>861710.37165861309</v>
      </c>
    </row>
    <row r="8010" spans="1:18" x14ac:dyDescent="0.25">
      <c r="A8010" s="81">
        <v>7979</v>
      </c>
      <c r="B8010" s="93">
        <f t="shared" si="1739"/>
        <v>2.0576730631695292E-66</v>
      </c>
      <c r="C8010" s="178">
        <f t="shared" si="1740"/>
        <v>2.0530313071181352E-66</v>
      </c>
      <c r="D8010" s="165">
        <f t="shared" si="1741"/>
        <v>2.2558277767625785E-3</v>
      </c>
      <c r="E8010" s="166">
        <f t="shared" si="1751"/>
        <v>24.291375447755232</v>
      </c>
      <c r="F8010" s="167">
        <f t="shared" si="1752"/>
        <v>18.001505658563865</v>
      </c>
      <c r="G8010" s="167">
        <f t="shared" si="1742"/>
        <v>625588.74212304933</v>
      </c>
      <c r="H8010" s="167">
        <f t="shared" si="1743"/>
        <v>271299.98899881309</v>
      </c>
      <c r="I8010" s="168">
        <f t="shared" si="1744"/>
        <v>896888.73112186242</v>
      </c>
      <c r="J8010" s="168">
        <f t="shared" si="1746"/>
        <v>804762.53980389319</v>
      </c>
      <c r="K8010" s="94"/>
      <c r="L8010" s="265">
        <f t="shared" si="1745"/>
        <v>341779.0577556112</v>
      </c>
      <c r="M8010" s="265">
        <f>$G8010*NonHospFrac+theModel!$H8010*NonHospFrac</f>
        <v>555109.67336625117</v>
      </c>
      <c r="N8010" s="266">
        <f t="shared" si="1747"/>
        <v>896888.73112186231</v>
      </c>
      <c r="O8010" s="158"/>
      <c r="P8010" s="265">
        <f t="shared" si="1748"/>
        <v>306672.35859585897</v>
      </c>
      <c r="Q8010" s="265">
        <f t="shared" si="1749"/>
        <v>555108.11311563209</v>
      </c>
      <c r="R8010" s="266">
        <f t="shared" si="1750"/>
        <v>861780.471711491</v>
      </c>
    </row>
    <row r="8011" spans="1:18" x14ac:dyDescent="0.25">
      <c r="A8011" s="81">
        <v>7980</v>
      </c>
      <c r="B8011" s="93">
        <f t="shared" si="1739"/>
        <v>2.0192347853336132E-66</v>
      </c>
      <c r="C8011" s="178">
        <f t="shared" si="1740"/>
        <v>2.0146797394170523E-66</v>
      </c>
      <c r="D8011" s="165">
        <f t="shared" si="1741"/>
        <v>2.2558277767625785E-3</v>
      </c>
      <c r="E8011" s="166">
        <f t="shared" si="1751"/>
        <v>24.291375447755232</v>
      </c>
      <c r="F8011" s="167">
        <f t="shared" si="1752"/>
        <v>18.003761486340625</v>
      </c>
      <c r="G8011" s="167">
        <f t="shared" si="1742"/>
        <v>625667.13670226268</v>
      </c>
      <c r="H8011" s="167">
        <f t="shared" si="1743"/>
        <v>271299.98899881309</v>
      </c>
      <c r="I8011" s="168">
        <f t="shared" si="1744"/>
        <v>896967.12570107577</v>
      </c>
      <c r="J8011" s="168">
        <f t="shared" si="1746"/>
        <v>804819.16576986632</v>
      </c>
      <c r="K8011" s="94"/>
      <c r="L8011" s="265">
        <f t="shared" si="1745"/>
        <v>341808.93172379362</v>
      </c>
      <c r="M8011" s="265">
        <f>$G8011*NonHospFrac+theModel!$H8011*NonHospFrac</f>
        <v>555158.19397728215</v>
      </c>
      <c r="N8011" s="266">
        <f t="shared" si="1747"/>
        <v>896967.12570107577</v>
      </c>
      <c r="O8011" s="158"/>
      <c r="P8011" s="265">
        <f t="shared" si="1748"/>
        <v>306693.93715808552</v>
      </c>
      <c r="Q8011" s="265">
        <f t="shared" si="1749"/>
        <v>555156.63372666307</v>
      </c>
      <c r="R8011" s="266">
        <f t="shared" si="1750"/>
        <v>861850.57088474859</v>
      </c>
    </row>
    <row r="8012" spans="1:18" x14ac:dyDescent="0.25">
      <c r="A8012" s="81">
        <v>7981</v>
      </c>
      <c r="B8012" s="93">
        <f t="shared" si="1739"/>
        <v>1.9815145521810598E-66</v>
      </c>
      <c r="C8012" s="178">
        <f t="shared" si="1740"/>
        <v>1.9770445966141904E-66</v>
      </c>
      <c r="D8012" s="165">
        <f t="shared" si="1741"/>
        <v>2.2558277767625785E-3</v>
      </c>
      <c r="E8012" s="166">
        <f t="shared" si="1751"/>
        <v>24.291375447755232</v>
      </c>
      <c r="F8012" s="167">
        <f t="shared" si="1752"/>
        <v>18.006017314117386</v>
      </c>
      <c r="G8012" s="167">
        <f t="shared" si="1742"/>
        <v>625745.53128147603</v>
      </c>
      <c r="H8012" s="167">
        <f t="shared" si="1743"/>
        <v>271299.98899881309</v>
      </c>
      <c r="I8012" s="168">
        <f t="shared" si="1744"/>
        <v>897045.52028028911</v>
      </c>
      <c r="J8012" s="168">
        <f t="shared" si="1746"/>
        <v>804875.78942765354</v>
      </c>
      <c r="K8012" s="94"/>
      <c r="L8012" s="265">
        <f t="shared" si="1745"/>
        <v>341838.80569197598</v>
      </c>
      <c r="M8012" s="265">
        <f>$G8012*NonHospFrac+theModel!$H8012*NonHospFrac</f>
        <v>555206.71458831313</v>
      </c>
      <c r="N8012" s="266">
        <f t="shared" si="1747"/>
        <v>897045.52028028911</v>
      </c>
      <c r="O8012" s="158"/>
      <c r="P8012" s="265">
        <f t="shared" si="1748"/>
        <v>306715.51484072738</v>
      </c>
      <c r="Q8012" s="265">
        <f t="shared" si="1749"/>
        <v>555205.15433769405</v>
      </c>
      <c r="R8012" s="266">
        <f t="shared" si="1750"/>
        <v>861920.66917842138</v>
      </c>
    </row>
    <row r="8013" spans="1:18" x14ac:dyDescent="0.25">
      <c r="A8013" s="81">
        <v>7982</v>
      </c>
      <c r="B8013" s="93">
        <f t="shared" si="1739"/>
        <v>1.9444989503072984E-66</v>
      </c>
      <c r="C8013" s="178">
        <f t="shared" si="1740"/>
        <v>1.9401124955633097E-66</v>
      </c>
      <c r="D8013" s="165">
        <f t="shared" si="1741"/>
        <v>2.2558277767625785E-3</v>
      </c>
      <c r="E8013" s="166">
        <f t="shared" si="1751"/>
        <v>24.291375447755232</v>
      </c>
      <c r="F8013" s="167">
        <f t="shared" si="1752"/>
        <v>18.008273141894147</v>
      </c>
      <c r="G8013" s="167">
        <f t="shared" si="1742"/>
        <v>625823.92586068937</v>
      </c>
      <c r="H8013" s="167">
        <f t="shared" si="1743"/>
        <v>271299.98899881309</v>
      </c>
      <c r="I8013" s="168">
        <f t="shared" si="1744"/>
        <v>897123.91485950246</v>
      </c>
      <c r="J8013" s="168">
        <f t="shared" si="1746"/>
        <v>804932.41077734903</v>
      </c>
      <c r="K8013" s="94"/>
      <c r="L8013" s="265">
        <f t="shared" si="1745"/>
        <v>341868.67966015835</v>
      </c>
      <c r="M8013" s="265">
        <f>$G8013*NonHospFrac+theModel!$H8013*NonHospFrac</f>
        <v>555255.235199344</v>
      </c>
      <c r="N8013" s="266">
        <f t="shared" si="1747"/>
        <v>897123.91485950234</v>
      </c>
      <c r="O8013" s="158"/>
      <c r="P8013" s="265">
        <f t="shared" si="1748"/>
        <v>306737.0916438204</v>
      </c>
      <c r="Q8013" s="265">
        <f t="shared" si="1749"/>
        <v>555253.67494872492</v>
      </c>
      <c r="R8013" s="266">
        <f t="shared" si="1750"/>
        <v>861990.76659254532</v>
      </c>
    </row>
    <row r="8014" spans="1:18" x14ac:dyDescent="0.25">
      <c r="A8014" s="81">
        <v>7983</v>
      </c>
      <c r="B8014" s="93">
        <f t="shared" si="1739"/>
        <v>1.908174816876432E-66</v>
      </c>
      <c r="C8014" s="178">
        <f t="shared" si="1740"/>
        <v>1.9038703031216032E-66</v>
      </c>
      <c r="D8014" s="165">
        <f t="shared" si="1741"/>
        <v>2.2558277767625785E-3</v>
      </c>
      <c r="E8014" s="166">
        <f t="shared" si="1751"/>
        <v>24.291375447755232</v>
      </c>
      <c r="F8014" s="167">
        <f t="shared" si="1752"/>
        <v>18.010528969670908</v>
      </c>
      <c r="G8014" s="167">
        <f t="shared" si="1742"/>
        <v>625902.32043990272</v>
      </c>
      <c r="H8014" s="167">
        <f t="shared" si="1743"/>
        <v>271299.98899881309</v>
      </c>
      <c r="I8014" s="168">
        <f t="shared" si="1744"/>
        <v>897202.30943871581</v>
      </c>
      <c r="J8014" s="168">
        <f t="shared" si="1746"/>
        <v>804989.02981904685</v>
      </c>
      <c r="K8014" s="94"/>
      <c r="L8014" s="265">
        <f t="shared" si="1745"/>
        <v>341898.55362834077</v>
      </c>
      <c r="M8014" s="265">
        <f>$G8014*NonHospFrac+theModel!$H8014*NonHospFrac</f>
        <v>555303.75581037498</v>
      </c>
      <c r="N8014" s="266">
        <f t="shared" si="1747"/>
        <v>897202.30943871569</v>
      </c>
      <c r="O8014" s="158"/>
      <c r="P8014" s="265">
        <f t="shared" si="1748"/>
        <v>306758.66756740049</v>
      </c>
      <c r="Q8014" s="265">
        <f t="shared" si="1749"/>
        <v>555302.1955597559</v>
      </c>
      <c r="R8014" s="266">
        <f t="shared" si="1750"/>
        <v>862060.86312715639</v>
      </c>
    </row>
    <row r="8015" spans="1:18" x14ac:dyDescent="0.25">
      <c r="A8015" s="81">
        <v>7984</v>
      </c>
      <c r="B8015" s="93">
        <f t="shared" si="1739"/>
        <v>1.8725292349404882E-66</v>
      </c>
      <c r="C8015" s="178">
        <f t="shared" si="1740"/>
        <v>1.8683051314795095E-66</v>
      </c>
      <c r="D8015" s="165">
        <f t="shared" si="1741"/>
        <v>2.2558277767625785E-3</v>
      </c>
      <c r="E8015" s="166">
        <f t="shared" si="1751"/>
        <v>24.291375447755232</v>
      </c>
      <c r="F8015" s="167">
        <f t="shared" si="1752"/>
        <v>18.012784797447669</v>
      </c>
      <c r="G8015" s="167">
        <f t="shared" si="1742"/>
        <v>625980.71501911606</v>
      </c>
      <c r="H8015" s="167">
        <f t="shared" si="1743"/>
        <v>271299.98899881309</v>
      </c>
      <c r="I8015" s="168">
        <f t="shared" si="1744"/>
        <v>897280.70401792915</v>
      </c>
      <c r="J8015" s="168">
        <f t="shared" si="1746"/>
        <v>805045.64655284106</v>
      </c>
      <c r="K8015" s="94"/>
      <c r="L8015" s="265">
        <f t="shared" si="1745"/>
        <v>341928.42759652319</v>
      </c>
      <c r="M8015" s="265">
        <f>$G8015*NonHospFrac+theModel!$H8015*NonHospFrac</f>
        <v>555352.27642140596</v>
      </c>
      <c r="N8015" s="266">
        <f t="shared" si="1747"/>
        <v>897280.70401792915</v>
      </c>
      <c r="O8015" s="158"/>
      <c r="P8015" s="265">
        <f t="shared" si="1748"/>
        <v>306780.24261150346</v>
      </c>
      <c r="Q8015" s="265">
        <f t="shared" si="1749"/>
        <v>555350.71617078688</v>
      </c>
      <c r="R8015" s="266">
        <f t="shared" si="1750"/>
        <v>862130.95878229034</v>
      </c>
    </row>
    <row r="8016" spans="1:18" x14ac:dyDescent="0.25">
      <c r="A8016" s="81">
        <v>7985</v>
      </c>
      <c r="B8016" s="93">
        <f t="shared" si="1739"/>
        <v>1.8375495288459054E-66</v>
      </c>
      <c r="C8016" s="178">
        <f t="shared" si="1740"/>
        <v>1.8334043335775577E-66</v>
      </c>
      <c r="D8016" s="165">
        <f t="shared" si="1741"/>
        <v>2.2558277767625785E-3</v>
      </c>
      <c r="E8016" s="166">
        <f t="shared" si="1751"/>
        <v>24.291375447755232</v>
      </c>
      <c r="F8016" s="167">
        <f t="shared" si="1752"/>
        <v>18.01504062522443</v>
      </c>
      <c r="G8016" s="167">
        <f t="shared" si="1742"/>
        <v>626059.10959832952</v>
      </c>
      <c r="H8016" s="167">
        <f t="shared" si="1743"/>
        <v>271299.98899881309</v>
      </c>
      <c r="I8016" s="168">
        <f t="shared" si="1744"/>
        <v>897359.09859714261</v>
      </c>
      <c r="J8016" s="168">
        <f t="shared" si="1746"/>
        <v>805102.26097882586</v>
      </c>
      <c r="K8016" s="94"/>
      <c r="L8016" s="265">
        <f t="shared" si="1745"/>
        <v>341958.30156470562</v>
      </c>
      <c r="M8016" s="265">
        <f>$G8016*NonHospFrac+theModel!$H8016*NonHospFrac</f>
        <v>555400.79703243694</v>
      </c>
      <c r="N8016" s="266">
        <f t="shared" si="1747"/>
        <v>897359.09859714261</v>
      </c>
      <c r="O8016" s="158"/>
      <c r="P8016" s="265">
        <f t="shared" si="1748"/>
        <v>306801.81677616516</v>
      </c>
      <c r="Q8016" s="265">
        <f t="shared" si="1749"/>
        <v>555399.23678181786</v>
      </c>
      <c r="R8016" s="266">
        <f t="shared" si="1750"/>
        <v>862201.05355798302</v>
      </c>
    </row>
    <row r="8017" spans="1:18" x14ac:dyDescent="0.25">
      <c r="A8017" s="81">
        <v>7986</v>
      </c>
      <c r="B8017" s="93">
        <f t="shared" si="1739"/>
        <v>1.8032232597260496E-66</v>
      </c>
      <c r="C8017" s="178">
        <f t="shared" si="1740"/>
        <v>1.7991554986090552E-66</v>
      </c>
      <c r="D8017" s="165">
        <f t="shared" si="1741"/>
        <v>2.2558277767625785E-3</v>
      </c>
      <c r="E8017" s="166">
        <f t="shared" si="1751"/>
        <v>24.291375447755232</v>
      </c>
      <c r="F8017" s="167">
        <f t="shared" si="1752"/>
        <v>18.01729645300119</v>
      </c>
      <c r="G8017" s="167">
        <f t="shared" si="1742"/>
        <v>626137.50417754287</v>
      </c>
      <c r="H8017" s="167">
        <f t="shared" si="1743"/>
        <v>271299.98899881309</v>
      </c>
      <c r="I8017" s="168">
        <f t="shared" si="1744"/>
        <v>897437.49317635596</v>
      </c>
      <c r="J8017" s="168">
        <f t="shared" si="1746"/>
        <v>805158.87309709506</v>
      </c>
      <c r="K8017" s="94"/>
      <c r="L8017" s="265">
        <f t="shared" si="1745"/>
        <v>341988.17553288804</v>
      </c>
      <c r="M8017" s="265">
        <f>$G8017*NonHospFrac+theModel!$H8017*NonHospFrac</f>
        <v>555449.31764346792</v>
      </c>
      <c r="N8017" s="266">
        <f t="shared" si="1747"/>
        <v>897437.49317635596</v>
      </c>
      <c r="O8017" s="158"/>
      <c r="P8017" s="265">
        <f t="shared" si="1748"/>
        <v>306823.39006142144</v>
      </c>
      <c r="Q8017" s="265">
        <f t="shared" si="1749"/>
        <v>555447.75739284884</v>
      </c>
      <c r="R8017" s="266">
        <f t="shared" si="1750"/>
        <v>862271.14745427028</v>
      </c>
    </row>
    <row r="8018" spans="1:18" x14ac:dyDescent="0.25">
      <c r="A8018" s="81">
        <v>7987</v>
      </c>
      <c r="B8018" s="93">
        <f t="shared" si="1739"/>
        <v>1.7695382210781343E-66</v>
      </c>
      <c r="C8018" s="178">
        <f t="shared" si="1740"/>
        <v>1.7655464476069831E-66</v>
      </c>
      <c r="D8018" s="165">
        <f t="shared" si="1741"/>
        <v>2.2558277767625785E-3</v>
      </c>
      <c r="E8018" s="166">
        <f t="shared" si="1751"/>
        <v>24.291375447755232</v>
      </c>
      <c r="F8018" s="167">
        <f t="shared" si="1752"/>
        <v>18.019552280777951</v>
      </c>
      <c r="G8018" s="167">
        <f t="shared" si="1742"/>
        <v>626215.89875675621</v>
      </c>
      <c r="H8018" s="167">
        <f t="shared" si="1743"/>
        <v>271299.98899881309</v>
      </c>
      <c r="I8018" s="168">
        <f t="shared" si="1744"/>
        <v>897515.8877555693</v>
      </c>
      <c r="J8018" s="168">
        <f t="shared" si="1746"/>
        <v>805215.48290774284</v>
      </c>
      <c r="K8018" s="94"/>
      <c r="L8018" s="265">
        <f t="shared" si="1745"/>
        <v>342018.0495010704</v>
      </c>
      <c r="M8018" s="265">
        <f>$G8018*NonHospFrac+theModel!$H8018*NonHospFrac</f>
        <v>555497.8382544989</v>
      </c>
      <c r="N8018" s="266">
        <f t="shared" si="1747"/>
        <v>897515.8877555693</v>
      </c>
      <c r="O8018" s="158"/>
      <c r="P8018" s="265">
        <f t="shared" si="1748"/>
        <v>306844.9624673081</v>
      </c>
      <c r="Q8018" s="265">
        <f t="shared" si="1749"/>
        <v>555496.27800387982</v>
      </c>
      <c r="R8018" s="266">
        <f t="shared" si="1750"/>
        <v>862341.24047118798</v>
      </c>
    </row>
    <row r="8019" spans="1:18" x14ac:dyDescent="0.25">
      <c r="A8019" s="81">
        <v>7988</v>
      </c>
      <c r="B8019" s="93">
        <f t="shared" si="1739"/>
        <v>1.7364824344226002E-66</v>
      </c>
      <c r="C8019" s="178">
        <f t="shared" si="1740"/>
        <v>1.7325652291131695E-66</v>
      </c>
      <c r="D8019" s="165">
        <f t="shared" si="1741"/>
        <v>2.2558277767625785E-3</v>
      </c>
      <c r="E8019" s="166">
        <f t="shared" si="1751"/>
        <v>24.291375447755232</v>
      </c>
      <c r="F8019" s="167">
        <f t="shared" si="1752"/>
        <v>18.021808108554712</v>
      </c>
      <c r="G8019" s="167">
        <f t="shared" si="1742"/>
        <v>626294.29333596956</v>
      </c>
      <c r="H8019" s="167">
        <f t="shared" si="1743"/>
        <v>271299.98899881309</v>
      </c>
      <c r="I8019" s="168">
        <f t="shared" si="1744"/>
        <v>897594.28233478265</v>
      </c>
      <c r="J8019" s="168">
        <f t="shared" si="1746"/>
        <v>805272.0904108634</v>
      </c>
      <c r="K8019" s="94"/>
      <c r="L8019" s="265">
        <f t="shared" si="1745"/>
        <v>342047.92346925277</v>
      </c>
      <c r="M8019" s="265">
        <f>$G8019*NonHospFrac+theModel!$H8019*NonHospFrac</f>
        <v>555546.35886552976</v>
      </c>
      <c r="N8019" s="266">
        <f t="shared" si="1747"/>
        <v>897594.28233478253</v>
      </c>
      <c r="O8019" s="158"/>
      <c r="P8019" s="265">
        <f t="shared" si="1748"/>
        <v>306866.533993861</v>
      </c>
      <c r="Q8019" s="265">
        <f t="shared" si="1749"/>
        <v>555544.79861491069</v>
      </c>
      <c r="R8019" s="266">
        <f t="shared" si="1750"/>
        <v>862411.33260877174</v>
      </c>
    </row>
    <row r="8020" spans="1:18" x14ac:dyDescent="0.25">
      <c r="A8020" s="81">
        <v>7989</v>
      </c>
      <c r="B8020" s="93">
        <f t="shared" si="1739"/>
        <v>1.7040441450430864E-66</v>
      </c>
      <c r="C8020" s="178">
        <f t="shared" si="1740"/>
        <v>1.7002001149278686E-66</v>
      </c>
      <c r="D8020" s="165">
        <f t="shared" si="1741"/>
        <v>2.2558277767625785E-3</v>
      </c>
      <c r="E8020" s="166">
        <f t="shared" si="1751"/>
        <v>24.291375447755232</v>
      </c>
      <c r="F8020" s="167">
        <f t="shared" si="1752"/>
        <v>18.024063936331473</v>
      </c>
      <c r="G8020" s="167">
        <f t="shared" si="1742"/>
        <v>626372.68791518291</v>
      </c>
      <c r="H8020" s="167">
        <f t="shared" si="1743"/>
        <v>271299.98899881309</v>
      </c>
      <c r="I8020" s="168">
        <f t="shared" si="1744"/>
        <v>897672.67691399599</v>
      </c>
      <c r="J8020" s="168">
        <f t="shared" si="1746"/>
        <v>805328.69560655067</v>
      </c>
      <c r="K8020" s="94"/>
      <c r="L8020" s="265">
        <f t="shared" si="1745"/>
        <v>342077.79743743525</v>
      </c>
      <c r="M8020" s="265">
        <f>$G8020*NonHospFrac+theModel!$H8020*NonHospFrac</f>
        <v>555594.87947656075</v>
      </c>
      <c r="N8020" s="266">
        <f t="shared" si="1747"/>
        <v>897672.67691399599</v>
      </c>
      <c r="O8020" s="158"/>
      <c r="P8020" s="265">
        <f t="shared" si="1748"/>
        <v>306888.10464111611</v>
      </c>
      <c r="Q8020" s="265">
        <f t="shared" si="1749"/>
        <v>555593.31922594167</v>
      </c>
      <c r="R8020" s="266">
        <f t="shared" si="1750"/>
        <v>862481.42386705778</v>
      </c>
    </row>
    <row r="8021" spans="1:18" x14ac:dyDescent="0.25">
      <c r="A8021" s="81">
        <v>7990</v>
      </c>
      <c r="B8021" s="93">
        <f t="shared" si="1739"/>
        <v>1.6722118178069326E-66</v>
      </c>
      <c r="C8021" s="178">
        <f t="shared" si="1740"/>
        <v>1.6684395959396932E-66</v>
      </c>
      <c r="D8021" s="165">
        <f t="shared" si="1741"/>
        <v>2.2558277767625785E-3</v>
      </c>
      <c r="E8021" s="166">
        <f t="shared" si="1751"/>
        <v>24.291375447755232</v>
      </c>
      <c r="F8021" s="167">
        <f t="shared" si="1752"/>
        <v>18.026319764108234</v>
      </c>
      <c r="G8021" s="167">
        <f t="shared" si="1742"/>
        <v>626451.08249439625</v>
      </c>
      <c r="H8021" s="167">
        <f t="shared" si="1743"/>
        <v>271299.98899881309</v>
      </c>
      <c r="I8021" s="168">
        <f t="shared" si="1744"/>
        <v>897751.07149320934</v>
      </c>
      <c r="J8021" s="168">
        <f t="shared" si="1746"/>
        <v>805385.29849489871</v>
      </c>
      <c r="K8021" s="94"/>
      <c r="L8021" s="265">
        <f t="shared" si="1745"/>
        <v>342107.67140561761</v>
      </c>
      <c r="M8021" s="265">
        <f>$G8021*NonHospFrac+theModel!$H8021*NonHospFrac</f>
        <v>555643.40008759173</v>
      </c>
      <c r="N8021" s="266">
        <f t="shared" si="1747"/>
        <v>897751.07149320934</v>
      </c>
      <c r="O8021" s="158"/>
      <c r="P8021" s="265">
        <f t="shared" si="1748"/>
        <v>306909.67440910911</v>
      </c>
      <c r="Q8021" s="265">
        <f t="shared" si="1749"/>
        <v>555641.83983697265</v>
      </c>
      <c r="R8021" s="266">
        <f t="shared" si="1750"/>
        <v>862551.5142460817</v>
      </c>
    </row>
    <row r="8022" spans="1:18" x14ac:dyDescent="0.25">
      <c r="A8022" s="81">
        <v>7991</v>
      </c>
      <c r="B8022" s="93">
        <f t="shared" si="1739"/>
        <v>1.6409741330629566E-66</v>
      </c>
      <c r="C8022" s="178">
        <f t="shared" si="1740"/>
        <v>1.6372723780326444E-66</v>
      </c>
      <c r="D8022" s="165">
        <f t="shared" si="1741"/>
        <v>2.2558277767625785E-3</v>
      </c>
      <c r="E8022" s="166">
        <f t="shared" si="1751"/>
        <v>24.291375447755232</v>
      </c>
      <c r="F8022" s="167">
        <f t="shared" si="1752"/>
        <v>18.028575591884994</v>
      </c>
      <c r="G8022" s="167">
        <f t="shared" si="1742"/>
        <v>626529.4770736096</v>
      </c>
      <c r="H8022" s="167">
        <f t="shared" si="1743"/>
        <v>271299.98899881309</v>
      </c>
      <c r="I8022" s="168">
        <f t="shared" si="1744"/>
        <v>897829.46607242269</v>
      </c>
      <c r="J8022" s="168">
        <f t="shared" si="1746"/>
        <v>805441.8990760016</v>
      </c>
      <c r="K8022" s="94"/>
      <c r="L8022" s="265">
        <f t="shared" si="1745"/>
        <v>342137.54537379998</v>
      </c>
      <c r="M8022" s="265">
        <f>$G8022*NonHospFrac+theModel!$H8022*NonHospFrac</f>
        <v>555691.92069862271</v>
      </c>
      <c r="N8022" s="266">
        <f t="shared" si="1747"/>
        <v>897829.46607242269</v>
      </c>
      <c r="O8022" s="158"/>
      <c r="P8022" s="265">
        <f t="shared" si="1748"/>
        <v>306931.24329787586</v>
      </c>
      <c r="Q8022" s="265">
        <f t="shared" si="1749"/>
        <v>555690.36044800363</v>
      </c>
      <c r="R8022" s="266">
        <f t="shared" si="1750"/>
        <v>862621.60374587949</v>
      </c>
    </row>
    <row r="8023" spans="1:18" x14ac:dyDescent="0.25">
      <c r="A8023" s="81">
        <v>7992</v>
      </c>
      <c r="B8023" s="93">
        <f t="shared" si="1739"/>
        <v>1.6103199826164461E-66</v>
      </c>
      <c r="C8023" s="178">
        <f t="shared" si="1740"/>
        <v>1.6066873780701839E-66</v>
      </c>
      <c r="D8023" s="165">
        <f t="shared" si="1741"/>
        <v>2.2558277767625785E-3</v>
      </c>
      <c r="E8023" s="166">
        <f t="shared" si="1751"/>
        <v>24.291375447755232</v>
      </c>
      <c r="F8023" s="167">
        <f t="shared" si="1752"/>
        <v>18.030831419661755</v>
      </c>
      <c r="G8023" s="167">
        <f t="shared" si="1742"/>
        <v>626607.87165282306</v>
      </c>
      <c r="H8023" s="167">
        <f t="shared" si="1743"/>
        <v>271299.98899881309</v>
      </c>
      <c r="I8023" s="168">
        <f t="shared" si="1744"/>
        <v>897907.86065163615</v>
      </c>
      <c r="J8023" s="168">
        <f t="shared" si="1746"/>
        <v>805498.4973499534</v>
      </c>
      <c r="K8023" s="94"/>
      <c r="L8023" s="265">
        <f t="shared" si="1745"/>
        <v>342167.41934198246</v>
      </c>
      <c r="M8023" s="265">
        <f>$G8023*NonHospFrac+theModel!$H8023*NonHospFrac</f>
        <v>555740.44130965369</v>
      </c>
      <c r="N8023" s="266">
        <f t="shared" si="1747"/>
        <v>897907.86065163615</v>
      </c>
      <c r="O8023" s="158"/>
      <c r="P8023" s="265">
        <f t="shared" si="1748"/>
        <v>306952.81130745233</v>
      </c>
      <c r="Q8023" s="265">
        <f t="shared" si="1749"/>
        <v>555738.88105903461</v>
      </c>
      <c r="R8023" s="266">
        <f t="shared" si="1750"/>
        <v>862691.69236648688</v>
      </c>
    </row>
    <row r="8024" spans="1:18" x14ac:dyDescent="0.25">
      <c r="A8024" s="81">
        <v>7993</v>
      </c>
      <c r="B8024" s="93">
        <f t="shared" si="1739"/>
        <v>1.5802384657785893E-66</v>
      </c>
      <c r="C8024" s="178">
        <f t="shared" si="1740"/>
        <v>1.5766737199535773E-66</v>
      </c>
      <c r="D8024" s="165">
        <f t="shared" si="1741"/>
        <v>2.2558277767625785E-3</v>
      </c>
      <c r="E8024" s="166">
        <f t="shared" si="1751"/>
        <v>24.291375447755232</v>
      </c>
      <c r="F8024" s="167">
        <f t="shared" si="1752"/>
        <v>18.033087247438516</v>
      </c>
      <c r="G8024" s="167">
        <f t="shared" si="1742"/>
        <v>626686.2662320364</v>
      </c>
      <c r="H8024" s="167">
        <f t="shared" si="1743"/>
        <v>271299.98899881309</v>
      </c>
      <c r="I8024" s="168">
        <f t="shared" si="1744"/>
        <v>897986.25523084949</v>
      </c>
      <c r="J8024" s="168">
        <f t="shared" si="1746"/>
        <v>805555.09331684804</v>
      </c>
      <c r="K8024" s="94"/>
      <c r="L8024" s="265">
        <f t="shared" si="1745"/>
        <v>342197.29331016482</v>
      </c>
      <c r="M8024" s="265">
        <f>$G8024*NonHospFrac+theModel!$H8024*NonHospFrac</f>
        <v>555788.96192068467</v>
      </c>
      <c r="N8024" s="266">
        <f t="shared" si="1747"/>
        <v>897986.25523084949</v>
      </c>
      <c r="O8024" s="158"/>
      <c r="P8024" s="265">
        <f t="shared" si="1748"/>
        <v>306974.3784378742</v>
      </c>
      <c r="Q8024" s="265">
        <f t="shared" si="1749"/>
        <v>555787.40167006559</v>
      </c>
      <c r="R8024" s="266">
        <f t="shared" si="1750"/>
        <v>862761.78010793985</v>
      </c>
    </row>
    <row r="8025" spans="1:18" x14ac:dyDescent="0.25">
      <c r="A8025" s="81">
        <v>7994</v>
      </c>
      <c r="B8025" s="93">
        <f t="shared" si="1739"/>
        <v>1.5507188854906328E-66</v>
      </c>
      <c r="C8025" s="178">
        <f t="shared" si="1740"/>
        <v>1.5472207307547926E-66</v>
      </c>
      <c r="D8025" s="165">
        <f t="shared" si="1741"/>
        <v>2.2558277767625785E-3</v>
      </c>
      <c r="E8025" s="166">
        <f t="shared" si="1751"/>
        <v>24.291375447755232</v>
      </c>
      <c r="F8025" s="167">
        <f t="shared" si="1752"/>
        <v>18.035343075215277</v>
      </c>
      <c r="G8025" s="167">
        <f t="shared" si="1742"/>
        <v>626764.66081124975</v>
      </c>
      <c r="H8025" s="167">
        <f t="shared" si="1743"/>
        <v>271299.98899881309</v>
      </c>
      <c r="I8025" s="168">
        <f t="shared" si="1744"/>
        <v>898064.64981006284</v>
      </c>
      <c r="J8025" s="168">
        <f t="shared" si="1746"/>
        <v>805611.68697677972</v>
      </c>
      <c r="K8025" s="94"/>
      <c r="L8025" s="265">
        <f t="shared" si="1745"/>
        <v>342227.16727834725</v>
      </c>
      <c r="M8025" s="265">
        <f>$G8025*NonHospFrac+theModel!$H8025*NonHospFrac</f>
        <v>555837.48253171553</v>
      </c>
      <c r="N8025" s="266">
        <f t="shared" si="1747"/>
        <v>898064.64981006272</v>
      </c>
      <c r="O8025" s="158"/>
      <c r="P8025" s="265">
        <f t="shared" si="1748"/>
        <v>306995.94468917744</v>
      </c>
      <c r="Q8025" s="265">
        <f t="shared" si="1749"/>
        <v>555835.92228109646</v>
      </c>
      <c r="R8025" s="266">
        <f t="shared" si="1750"/>
        <v>862831.8669702739</v>
      </c>
    </row>
    <row r="8026" spans="1:18" x14ac:dyDescent="0.25">
      <c r="A8026" s="81">
        <v>7995</v>
      </c>
      <c r="B8026" s="93">
        <f t="shared" si="1739"/>
        <v>1.521750744519703E-66</v>
      </c>
      <c r="C8026" s="178">
        <f t="shared" si="1740"/>
        <v>1.5183179369209064E-66</v>
      </c>
      <c r="D8026" s="165">
        <f t="shared" si="1741"/>
        <v>2.2558277767625785E-3</v>
      </c>
      <c r="E8026" s="166">
        <f t="shared" si="1751"/>
        <v>24.291375447755232</v>
      </c>
      <c r="F8026" s="167">
        <f t="shared" si="1752"/>
        <v>18.037598902992038</v>
      </c>
      <c r="G8026" s="167">
        <f t="shared" si="1742"/>
        <v>626843.05539046309</v>
      </c>
      <c r="H8026" s="167">
        <f t="shared" si="1743"/>
        <v>271299.98899881309</v>
      </c>
      <c r="I8026" s="168">
        <f t="shared" si="1744"/>
        <v>898143.04438927618</v>
      </c>
      <c r="J8026" s="168">
        <f t="shared" si="1746"/>
        <v>805668.27832984237</v>
      </c>
      <c r="K8026" s="94"/>
      <c r="L8026" s="265">
        <f t="shared" si="1745"/>
        <v>342257.04124652967</v>
      </c>
      <c r="M8026" s="265">
        <f>$G8026*NonHospFrac+theModel!$H8026*NonHospFrac</f>
        <v>555886.00314274651</v>
      </c>
      <c r="N8026" s="266">
        <f t="shared" si="1747"/>
        <v>898143.04438927618</v>
      </c>
      <c r="O8026" s="158"/>
      <c r="P8026" s="265">
        <f t="shared" si="1748"/>
        <v>307017.5100613978</v>
      </c>
      <c r="Q8026" s="265">
        <f t="shared" si="1749"/>
        <v>555884.44289212744</v>
      </c>
      <c r="R8026" s="266">
        <f t="shared" si="1750"/>
        <v>862901.95295352524</v>
      </c>
    </row>
    <row r="8027" spans="1:18" x14ac:dyDescent="0.25">
      <c r="A8027" s="81">
        <v>7996</v>
      </c>
      <c r="B8027" s="93">
        <f t="shared" si="1739"/>
        <v>1.4933237417262309E-66</v>
      </c>
      <c r="C8027" s="178">
        <f t="shared" si="1740"/>
        <v>1.4899550605499459E-66</v>
      </c>
      <c r="D8027" s="165">
        <f t="shared" si="1741"/>
        <v>2.2558277767625785E-3</v>
      </c>
      <c r="E8027" s="166">
        <f t="shared" si="1751"/>
        <v>24.291375447755232</v>
      </c>
      <c r="F8027" s="167">
        <f t="shared" si="1752"/>
        <v>18.039854730768798</v>
      </c>
      <c r="G8027" s="167">
        <f t="shared" si="1742"/>
        <v>626921.44996967644</v>
      </c>
      <c r="H8027" s="167">
        <f t="shared" si="1743"/>
        <v>271299.98899881309</v>
      </c>
      <c r="I8027" s="168">
        <f t="shared" si="1744"/>
        <v>898221.43896848953</v>
      </c>
      <c r="J8027" s="168">
        <f t="shared" si="1746"/>
        <v>805724.86737613007</v>
      </c>
      <c r="K8027" s="94"/>
      <c r="L8027" s="265">
        <f t="shared" si="1745"/>
        <v>342286.91521471203</v>
      </c>
      <c r="M8027" s="265">
        <f>$G8027*NonHospFrac+theModel!$H8027*NonHospFrac</f>
        <v>555934.5237537775</v>
      </c>
      <c r="N8027" s="266">
        <f t="shared" si="1747"/>
        <v>898221.43896848953</v>
      </c>
      <c r="O8027" s="158"/>
      <c r="P8027" s="265">
        <f t="shared" si="1748"/>
        <v>307039.07455457107</v>
      </c>
      <c r="Q8027" s="265">
        <f t="shared" si="1749"/>
        <v>555932.96350315842</v>
      </c>
      <c r="R8027" s="266">
        <f t="shared" si="1750"/>
        <v>862972.03805772949</v>
      </c>
    </row>
    <row r="8028" spans="1:18" x14ac:dyDescent="0.25">
      <c r="A8028" s="81">
        <v>7997</v>
      </c>
      <c r="B8028" s="93">
        <f t="shared" si="1739"/>
        <v>1.4654277684004075E-66</v>
      </c>
      <c r="C8028" s="178">
        <f t="shared" si="1740"/>
        <v>1.4621220157356107E-66</v>
      </c>
      <c r="D8028" s="165">
        <f t="shared" si="1741"/>
        <v>2.2558277767625785E-3</v>
      </c>
      <c r="E8028" s="166">
        <f t="shared" si="1751"/>
        <v>24.291375447755232</v>
      </c>
      <c r="F8028" s="167">
        <f t="shared" si="1752"/>
        <v>18.042110558545559</v>
      </c>
      <c r="G8028" s="167">
        <f t="shared" si="1742"/>
        <v>626999.84454888979</v>
      </c>
      <c r="H8028" s="167">
        <f t="shared" si="1743"/>
        <v>271299.98899881309</v>
      </c>
      <c r="I8028" s="168">
        <f t="shared" si="1744"/>
        <v>898299.83354770287</v>
      </c>
      <c r="J8028" s="168">
        <f t="shared" si="1746"/>
        <v>805781.45411573688</v>
      </c>
      <c r="K8028" s="94"/>
      <c r="L8028" s="265">
        <f t="shared" si="1745"/>
        <v>342316.7891828944</v>
      </c>
      <c r="M8028" s="265">
        <f>$G8028*NonHospFrac+theModel!$H8028*NonHospFrac</f>
        <v>555983.04436480836</v>
      </c>
      <c r="N8028" s="266">
        <f t="shared" si="1747"/>
        <v>898299.83354770276</v>
      </c>
      <c r="O8028" s="158"/>
      <c r="P8028" s="265">
        <f t="shared" si="1748"/>
        <v>307060.63816873316</v>
      </c>
      <c r="Q8028" s="265">
        <f t="shared" si="1749"/>
        <v>555981.48411418928</v>
      </c>
      <c r="R8028" s="266">
        <f t="shared" si="1750"/>
        <v>863042.1222829225</v>
      </c>
    </row>
    <row r="8029" spans="1:18" x14ac:dyDescent="0.25">
      <c r="A8029" s="81">
        <v>7998</v>
      </c>
      <c r="B8029" s="93">
        <f t="shared" si="1739"/>
        <v>1.4380529046679369E-66</v>
      </c>
      <c r="C8029" s="178">
        <f t="shared" si="1740"/>
        <v>1.4348089049811328E-66</v>
      </c>
      <c r="D8029" s="165">
        <f t="shared" si="1741"/>
        <v>2.2558277767625785E-3</v>
      </c>
      <c r="E8029" s="166">
        <f t="shared" si="1751"/>
        <v>24.291375447755232</v>
      </c>
      <c r="F8029" s="167">
        <f t="shared" si="1752"/>
        <v>18.04436638632232</v>
      </c>
      <c r="G8029" s="167">
        <f t="shared" si="1742"/>
        <v>627078.23912810313</v>
      </c>
      <c r="H8029" s="167">
        <f t="shared" si="1743"/>
        <v>271299.98899881309</v>
      </c>
      <c r="I8029" s="168">
        <f t="shared" si="1744"/>
        <v>898378.22812691622</v>
      </c>
      <c r="J8029" s="168">
        <f t="shared" si="1746"/>
        <v>805838.03854875674</v>
      </c>
      <c r="K8029" s="94"/>
      <c r="L8029" s="265">
        <f t="shared" si="1745"/>
        <v>342346.66315107682</v>
      </c>
      <c r="M8029" s="265">
        <f>$G8029*NonHospFrac+theModel!$H8029*NonHospFrac</f>
        <v>556031.56497583934</v>
      </c>
      <c r="N8029" s="266">
        <f t="shared" si="1747"/>
        <v>898378.2281269161</v>
      </c>
      <c r="O8029" s="158"/>
      <c r="P8029" s="265">
        <f t="shared" si="1748"/>
        <v>307082.20090391993</v>
      </c>
      <c r="Q8029" s="265">
        <f t="shared" si="1749"/>
        <v>556030.00472522026</v>
      </c>
      <c r="R8029" s="266">
        <f t="shared" si="1750"/>
        <v>863112.20562914014</v>
      </c>
    </row>
    <row r="8030" spans="1:18" x14ac:dyDescent="0.25">
      <c r="A8030" s="81">
        <v>7999</v>
      </c>
      <c r="B8030" s="93">
        <f t="shared" si="1739"/>
        <v>1.4111894159622884E-66</v>
      </c>
      <c r="C8030" s="178">
        <f t="shared" si="1740"/>
        <v>1.4080060156794872E-66</v>
      </c>
      <c r="D8030" s="165">
        <f t="shared" si="1741"/>
        <v>2.2558277767625785E-3</v>
      </c>
      <c r="E8030" s="166">
        <f t="shared" si="1751"/>
        <v>24.291375447755232</v>
      </c>
      <c r="F8030" s="167">
        <f t="shared" si="1752"/>
        <v>18.046622214099081</v>
      </c>
      <c r="G8030" s="167">
        <f t="shared" si="1742"/>
        <v>627156.63370731648</v>
      </c>
      <c r="H8030" s="167">
        <f t="shared" si="1743"/>
        <v>271299.98899881309</v>
      </c>
      <c r="I8030" s="168">
        <f t="shared" si="1744"/>
        <v>898456.62270612956</v>
      </c>
      <c r="J8030" s="168">
        <f t="shared" si="1746"/>
        <v>805894.62067528372</v>
      </c>
      <c r="K8030" s="94"/>
      <c r="L8030" s="265">
        <f t="shared" si="1745"/>
        <v>342376.53711925924</v>
      </c>
      <c r="M8030" s="265">
        <f>$G8030*NonHospFrac+theModel!$H8030*NonHospFrac</f>
        <v>556080.08558687032</v>
      </c>
      <c r="N8030" s="266">
        <f t="shared" si="1747"/>
        <v>898456.62270612956</v>
      </c>
      <c r="O8030" s="158"/>
      <c r="P8030" s="265">
        <f t="shared" si="1748"/>
        <v>307103.76276016718</v>
      </c>
      <c r="Q8030" s="265">
        <f t="shared" si="1749"/>
        <v>556078.52533625124</v>
      </c>
      <c r="R8030" s="266">
        <f t="shared" si="1750"/>
        <v>863182.28809641837</v>
      </c>
    </row>
    <row r="8031" spans="1:18" x14ac:dyDescent="0.25">
      <c r="A8031" s="81">
        <v>8000</v>
      </c>
      <c r="B8031" s="93">
        <f t="shared" ref="B8031:B8094" si="1753">Constant*EXP(PowerTerm*(A8031)/7)</f>
        <v>1.3848277495631044E-66</v>
      </c>
      <c r="C8031" s="178">
        <f t="shared" ref="C8031:C8094" si="1754">(1-theFloor)*B8031</f>
        <v>1.3817038166596082E-66</v>
      </c>
      <c r="D8031" s="165">
        <f t="shared" ref="D8031:D8094" si="1755">theFloor</f>
        <v>2.2558277767625785E-3</v>
      </c>
      <c r="E8031" s="166">
        <f t="shared" si="1751"/>
        <v>24.291375447755232</v>
      </c>
      <c r="F8031" s="167">
        <f t="shared" si="1752"/>
        <v>18.048878041875842</v>
      </c>
      <c r="G8031" s="167">
        <f t="shared" ref="G8031:G8094" si="1756">$B$22*F8031*totInfected/365.25</f>
        <v>627235.02828652994</v>
      </c>
      <c r="H8031" s="167">
        <f t="shared" ref="H8031:H8094" si="1757">lostQALYs_Injured*E8031*totInfected/365.25</f>
        <v>271299.98899881309</v>
      </c>
      <c r="I8031" s="168">
        <f t="shared" ref="I8031:I8094" si="1758">H8031+G8031</f>
        <v>898535.01728534303</v>
      </c>
      <c r="J8031" s="168">
        <f t="shared" si="1746"/>
        <v>805951.20049541187</v>
      </c>
      <c r="K8031" s="94"/>
      <c r="L8031" s="265">
        <f t="shared" ref="L8031:L8094" si="1759">$G8031*HospFrac+$H8031*HospFrac</f>
        <v>342406.41108744167</v>
      </c>
      <c r="M8031" s="265">
        <f>$G8031*NonHospFrac+theModel!$H8031*NonHospFrac</f>
        <v>556128.6061979013</v>
      </c>
      <c r="N8031" s="266">
        <f t="shared" si="1747"/>
        <v>898535.01728534303</v>
      </c>
      <c r="O8031" s="158"/>
      <c r="P8031" s="265">
        <f t="shared" si="1748"/>
        <v>307125.32373751071</v>
      </c>
      <c r="Q8031" s="265">
        <f t="shared" si="1749"/>
        <v>556127.04594728223</v>
      </c>
      <c r="R8031" s="266">
        <f t="shared" si="1750"/>
        <v>863252.36968479294</v>
      </c>
    </row>
    <row r="8032" spans="1:18" x14ac:dyDescent="0.25">
      <c r="A8032" s="81">
        <v>8001</v>
      </c>
      <c r="B8032" s="93">
        <f t="shared" si="1753"/>
        <v>1.358958531199231E-66</v>
      </c>
      <c r="C8032" s="178">
        <f t="shared" si="1754"/>
        <v>1.3558929547970834E-66</v>
      </c>
      <c r="D8032" s="165">
        <f t="shared" si="1755"/>
        <v>2.2558277767625785E-3</v>
      </c>
      <c r="E8032" s="166">
        <f t="shared" si="1751"/>
        <v>24.291375447755232</v>
      </c>
      <c r="F8032" s="167">
        <f t="shared" si="1752"/>
        <v>18.051133869652602</v>
      </c>
      <c r="G8032" s="167">
        <f t="shared" si="1756"/>
        <v>627313.42286574328</v>
      </c>
      <c r="H8032" s="167">
        <f t="shared" si="1757"/>
        <v>271299.98899881309</v>
      </c>
      <c r="I8032" s="168">
        <f t="shared" si="1758"/>
        <v>898613.41186455637</v>
      </c>
      <c r="J8032" s="168">
        <f t="shared" ref="J8032:J8095" si="1760">J8031+(I8032-I8031)/(1+discountDaily)^A8032</f>
        <v>806007.77800923516</v>
      </c>
      <c r="K8032" s="94"/>
      <c r="L8032" s="265">
        <f t="shared" si="1759"/>
        <v>342436.28505562409</v>
      </c>
      <c r="M8032" s="265">
        <f>$G8032*NonHospFrac+theModel!$H8032*NonHospFrac</f>
        <v>556177.12680893228</v>
      </c>
      <c r="N8032" s="266">
        <f t="shared" ref="N8032:N8095" si="1761">L8032+M8032</f>
        <v>898613.41186455637</v>
      </c>
      <c r="O8032" s="158"/>
      <c r="P8032" s="265">
        <f t="shared" ref="P8032:P8095" si="1762">P8031+(L8032-L8031)/(1+discountDaily)^A8032</f>
        <v>307146.88383598637</v>
      </c>
      <c r="Q8032" s="265">
        <f t="shared" ref="Q8032:Q8095" si="1763">Q8031+(M8032-M8031)/(1+discountDaily)^B8032</f>
        <v>556175.56655831321</v>
      </c>
      <c r="R8032" s="266">
        <f t="shared" ref="R8032:R8095" si="1764">P8032+Q8032</f>
        <v>863322.45039429958</v>
      </c>
    </row>
    <row r="8033" spans="1:18" x14ac:dyDescent="0.25">
      <c r="A8033" s="81">
        <v>8002</v>
      </c>
      <c r="B8033" s="93">
        <f t="shared" si="1753"/>
        <v>1.3335725617152051E-66</v>
      </c>
      <c r="C8033" s="178">
        <f t="shared" si="1754"/>
        <v>1.3305642516881596E-66</v>
      </c>
      <c r="D8033" s="165">
        <f t="shared" si="1755"/>
        <v>2.2558277767625785E-3</v>
      </c>
      <c r="E8033" s="166">
        <f t="shared" ref="E8033:E8096" si="1765">C8033+E8032</f>
        <v>24.291375447755232</v>
      </c>
      <c r="F8033" s="167">
        <f t="shared" ref="F8033:F8096" si="1766">D8033+F8032</f>
        <v>18.053389697429363</v>
      </c>
      <c r="G8033" s="167">
        <f t="shared" si="1756"/>
        <v>627391.81744495663</v>
      </c>
      <c r="H8033" s="167">
        <f t="shared" si="1757"/>
        <v>271299.98899881309</v>
      </c>
      <c r="I8033" s="168">
        <f t="shared" si="1758"/>
        <v>898691.80644376972</v>
      </c>
      <c r="J8033" s="168">
        <f t="shared" si="1760"/>
        <v>806064.35321684764</v>
      </c>
      <c r="K8033" s="94"/>
      <c r="L8033" s="265">
        <f t="shared" si="1759"/>
        <v>342466.15902380645</v>
      </c>
      <c r="M8033" s="265">
        <f>$G8033*NonHospFrac+theModel!$H8033*NonHospFrac</f>
        <v>556225.64741996326</v>
      </c>
      <c r="N8033" s="266">
        <f t="shared" si="1761"/>
        <v>898691.80644376972</v>
      </c>
      <c r="O8033" s="158"/>
      <c r="P8033" s="265">
        <f t="shared" si="1762"/>
        <v>307168.4430556299</v>
      </c>
      <c r="Q8033" s="265">
        <f t="shared" si="1763"/>
        <v>556224.08716934419</v>
      </c>
      <c r="R8033" s="266">
        <f t="shared" si="1764"/>
        <v>863392.53022497403</v>
      </c>
    </row>
    <row r="8034" spans="1:18" x14ac:dyDescent="0.25">
      <c r="A8034" s="81">
        <v>8003</v>
      </c>
      <c r="B8034" s="93">
        <f t="shared" si="1753"/>
        <v>1.3086608138000115E-66</v>
      </c>
      <c r="C8034" s="178">
        <f t="shared" si="1754"/>
        <v>1.3057087003858805E-66</v>
      </c>
      <c r="D8034" s="165">
        <f t="shared" si="1755"/>
        <v>2.2558277767625785E-3</v>
      </c>
      <c r="E8034" s="166">
        <f t="shared" si="1765"/>
        <v>24.291375447755232</v>
      </c>
      <c r="F8034" s="167">
        <f t="shared" si="1766"/>
        <v>18.055645525206124</v>
      </c>
      <c r="G8034" s="167">
        <f t="shared" si="1756"/>
        <v>627470.21202416997</v>
      </c>
      <c r="H8034" s="167">
        <f t="shared" si="1757"/>
        <v>271299.98899881309</v>
      </c>
      <c r="I8034" s="168">
        <f t="shared" si="1758"/>
        <v>898770.20102298306</v>
      </c>
      <c r="J8034" s="168">
        <f t="shared" si="1760"/>
        <v>806120.92611834325</v>
      </c>
      <c r="K8034" s="94"/>
      <c r="L8034" s="265">
        <f t="shared" si="1759"/>
        <v>342496.03299198882</v>
      </c>
      <c r="M8034" s="265">
        <f>$G8034*NonHospFrac+theModel!$H8034*NonHospFrac</f>
        <v>556274.16803099413</v>
      </c>
      <c r="N8034" s="266">
        <f t="shared" si="1761"/>
        <v>898770.20102298295</v>
      </c>
      <c r="O8034" s="158"/>
      <c r="P8034" s="265">
        <f t="shared" si="1762"/>
        <v>307190.00139647722</v>
      </c>
      <c r="Q8034" s="265">
        <f t="shared" si="1763"/>
        <v>556272.60778037505</v>
      </c>
      <c r="R8034" s="266">
        <f t="shared" si="1764"/>
        <v>863462.60917685227</v>
      </c>
    </row>
    <row r="8035" spans="1:18" x14ac:dyDescent="0.25">
      <c r="A8035" s="81">
        <v>8004</v>
      </c>
      <c r="B8035" s="93">
        <f t="shared" si="1753"/>
        <v>1.2842144287769521E-66</v>
      </c>
      <c r="C8035" s="178">
        <f t="shared" si="1754"/>
        <v>1.2813174621971979E-66</v>
      </c>
      <c r="D8035" s="165">
        <f t="shared" si="1755"/>
        <v>2.2558277767625785E-3</v>
      </c>
      <c r="E8035" s="166">
        <f t="shared" si="1765"/>
        <v>24.291375447755232</v>
      </c>
      <c r="F8035" s="167">
        <f t="shared" si="1766"/>
        <v>18.057901352982885</v>
      </c>
      <c r="G8035" s="167">
        <f t="shared" si="1756"/>
        <v>627548.60660338332</v>
      </c>
      <c r="H8035" s="167">
        <f t="shared" si="1757"/>
        <v>271299.98899881309</v>
      </c>
      <c r="I8035" s="168">
        <f t="shared" si="1758"/>
        <v>898848.59560219641</v>
      </c>
      <c r="J8035" s="168">
        <f t="shared" si="1760"/>
        <v>806177.49671381596</v>
      </c>
      <c r="K8035" s="94"/>
      <c r="L8035" s="265">
        <f t="shared" si="1759"/>
        <v>342525.90696017124</v>
      </c>
      <c r="M8035" s="265">
        <f>$G8035*NonHospFrac+theModel!$H8035*NonHospFrac</f>
        <v>556322.68864202511</v>
      </c>
      <c r="N8035" s="266">
        <f t="shared" si="1761"/>
        <v>898848.59560219641</v>
      </c>
      <c r="O8035" s="158"/>
      <c r="P8035" s="265">
        <f t="shared" si="1762"/>
        <v>307211.55885856418</v>
      </c>
      <c r="Q8035" s="265">
        <f t="shared" si="1763"/>
        <v>556321.12839140603</v>
      </c>
      <c r="R8035" s="266">
        <f t="shared" si="1764"/>
        <v>863532.68724997016</v>
      </c>
    </row>
    <row r="8036" spans="1:18" x14ac:dyDescent="0.25">
      <c r="A8036" s="81">
        <v>8005</v>
      </c>
      <c r="B8036" s="93">
        <f t="shared" si="1753"/>
        <v>1.2602247134534768E-66</v>
      </c>
      <c r="C8036" s="178">
        <f t="shared" si="1754"/>
        <v>1.2573818635399057E-66</v>
      </c>
      <c r="D8036" s="165">
        <f t="shared" si="1755"/>
        <v>2.2558277767625785E-3</v>
      </c>
      <c r="E8036" s="166">
        <f t="shared" si="1765"/>
        <v>24.291375447755232</v>
      </c>
      <c r="F8036" s="167">
        <f t="shared" si="1766"/>
        <v>18.060157180759646</v>
      </c>
      <c r="G8036" s="167">
        <f t="shared" si="1756"/>
        <v>627627.00118259666</v>
      </c>
      <c r="H8036" s="167">
        <f t="shared" si="1757"/>
        <v>271299.98899881309</v>
      </c>
      <c r="I8036" s="168">
        <f t="shared" si="1758"/>
        <v>898926.99018140975</v>
      </c>
      <c r="J8036" s="168">
        <f t="shared" si="1760"/>
        <v>806234.06500335981</v>
      </c>
      <c r="K8036" s="94"/>
      <c r="L8036" s="265">
        <f t="shared" si="1759"/>
        <v>342555.78092835366</v>
      </c>
      <c r="M8036" s="265">
        <f>$G8036*NonHospFrac+theModel!$H8036*NonHospFrac</f>
        <v>556371.20925305609</v>
      </c>
      <c r="N8036" s="266">
        <f t="shared" si="1761"/>
        <v>898926.99018140975</v>
      </c>
      <c r="O8036" s="158"/>
      <c r="P8036" s="265">
        <f t="shared" si="1762"/>
        <v>307233.11544192652</v>
      </c>
      <c r="Q8036" s="265">
        <f t="shared" si="1763"/>
        <v>556369.64900243701</v>
      </c>
      <c r="R8036" s="266">
        <f t="shared" si="1764"/>
        <v>863602.76444436354</v>
      </c>
    </row>
    <row r="8037" spans="1:18" x14ac:dyDescent="0.25">
      <c r="A8037" s="81">
        <v>8006</v>
      </c>
      <c r="B8037" s="93">
        <f t="shared" si="1753"/>
        <v>1.2366831370298654E-66</v>
      </c>
      <c r="C8037" s="178">
        <f t="shared" si="1754"/>
        <v>1.2338933928582996E-66</v>
      </c>
      <c r="D8037" s="165">
        <f t="shared" si="1755"/>
        <v>2.2558277767625785E-3</v>
      </c>
      <c r="E8037" s="166">
        <f t="shared" si="1765"/>
        <v>24.291375447755232</v>
      </c>
      <c r="F8037" s="167">
        <f t="shared" si="1766"/>
        <v>18.062413008536407</v>
      </c>
      <c r="G8037" s="167">
        <f t="shared" si="1756"/>
        <v>627705.39576181001</v>
      </c>
      <c r="H8037" s="167">
        <f t="shared" si="1757"/>
        <v>271299.98899881309</v>
      </c>
      <c r="I8037" s="168">
        <f t="shared" si="1758"/>
        <v>899005.3847606231</v>
      </c>
      <c r="J8037" s="168">
        <f t="shared" si="1760"/>
        <v>806290.63098706887</v>
      </c>
      <c r="K8037" s="94"/>
      <c r="L8037" s="265">
        <f t="shared" si="1759"/>
        <v>342585.65489653603</v>
      </c>
      <c r="M8037" s="265">
        <f>$G8037*NonHospFrac+theModel!$H8037*NonHospFrac</f>
        <v>556419.72986408707</v>
      </c>
      <c r="N8037" s="266">
        <f t="shared" si="1761"/>
        <v>899005.3847606231</v>
      </c>
      <c r="O8037" s="158"/>
      <c r="P8037" s="265">
        <f t="shared" si="1762"/>
        <v>307254.67114660004</v>
      </c>
      <c r="Q8037" s="265">
        <f t="shared" si="1763"/>
        <v>556418.169613468</v>
      </c>
      <c r="R8037" s="266">
        <f t="shared" si="1764"/>
        <v>863672.84076006804</v>
      </c>
    </row>
    <row r="8038" spans="1:18" x14ac:dyDescent="0.25">
      <c r="A8038" s="81">
        <v>8007</v>
      </c>
      <c r="B8038" s="93">
        <f t="shared" si="1753"/>
        <v>1.2135813280656539E-66</v>
      </c>
      <c r="C8038" s="178">
        <f t="shared" si="1754"/>
        <v>1.210843697596443E-66</v>
      </c>
      <c r="D8038" s="165">
        <f t="shared" si="1755"/>
        <v>2.2558277767625785E-3</v>
      </c>
      <c r="E8038" s="166">
        <f t="shared" si="1765"/>
        <v>24.291375447755232</v>
      </c>
      <c r="F8038" s="167">
        <f t="shared" si="1766"/>
        <v>18.064668836313167</v>
      </c>
      <c r="G8038" s="167">
        <f t="shared" si="1756"/>
        <v>627783.79034102336</v>
      </c>
      <c r="H8038" s="167">
        <f t="shared" si="1757"/>
        <v>271299.98899881309</v>
      </c>
      <c r="I8038" s="168">
        <f t="shared" si="1758"/>
        <v>899083.77933983644</v>
      </c>
      <c r="J8038" s="168">
        <f t="shared" si="1760"/>
        <v>806347.1946650371</v>
      </c>
      <c r="K8038" s="94"/>
      <c r="L8038" s="265">
        <f t="shared" si="1759"/>
        <v>342615.52886471845</v>
      </c>
      <c r="M8038" s="265">
        <f>$G8038*NonHospFrac+theModel!$H8038*NonHospFrac</f>
        <v>556468.25047511794</v>
      </c>
      <c r="N8038" s="266">
        <f t="shared" si="1761"/>
        <v>899083.77933983644</v>
      </c>
      <c r="O8038" s="158"/>
      <c r="P8038" s="265">
        <f t="shared" si="1762"/>
        <v>307276.22597262065</v>
      </c>
      <c r="Q8038" s="265">
        <f t="shared" si="1763"/>
        <v>556466.69022449886</v>
      </c>
      <c r="R8038" s="266">
        <f t="shared" si="1764"/>
        <v>863742.91619711951</v>
      </c>
    </row>
    <row r="8039" spans="1:18" x14ac:dyDescent="0.25">
      <c r="A8039" s="81">
        <v>8008</v>
      </c>
      <c r="B8039" s="93">
        <f t="shared" si="1753"/>
        <v>1.1909110715027317E-66</v>
      </c>
      <c r="C8039" s="178">
        <f t="shared" si="1754"/>
        <v>1.1882245812279818E-66</v>
      </c>
      <c r="D8039" s="165">
        <f t="shared" si="1755"/>
        <v>2.2558277767625785E-3</v>
      </c>
      <c r="E8039" s="166">
        <f t="shared" si="1765"/>
        <v>24.291375447755232</v>
      </c>
      <c r="F8039" s="167">
        <f t="shared" si="1766"/>
        <v>18.066924664089928</v>
      </c>
      <c r="G8039" s="167">
        <f t="shared" si="1756"/>
        <v>627862.18492023682</v>
      </c>
      <c r="H8039" s="167">
        <f t="shared" si="1757"/>
        <v>271299.98899881309</v>
      </c>
      <c r="I8039" s="168">
        <f t="shared" si="1758"/>
        <v>899162.17391904991</v>
      </c>
      <c r="J8039" s="168">
        <f t="shared" si="1760"/>
        <v>806403.75603735854</v>
      </c>
      <c r="K8039" s="94"/>
      <c r="L8039" s="265">
        <f t="shared" si="1759"/>
        <v>342645.40283290087</v>
      </c>
      <c r="M8039" s="265">
        <f>$G8039*NonHospFrac+theModel!$H8039*NonHospFrac</f>
        <v>556516.77108614903</v>
      </c>
      <c r="N8039" s="266">
        <f t="shared" si="1761"/>
        <v>899162.17391904991</v>
      </c>
      <c r="O8039" s="158"/>
      <c r="P8039" s="265">
        <f t="shared" si="1762"/>
        <v>307297.77992002416</v>
      </c>
      <c r="Q8039" s="265">
        <f t="shared" si="1763"/>
        <v>556515.21083552996</v>
      </c>
      <c r="R8039" s="266">
        <f t="shared" si="1764"/>
        <v>863812.99075555406</v>
      </c>
    </row>
    <row r="8040" spans="1:18" x14ac:dyDescent="0.25">
      <c r="A8040" s="81">
        <v>8009</v>
      </c>
      <c r="B8040" s="93">
        <f t="shared" si="1753"/>
        <v>1.1686643057440459E-66</v>
      </c>
      <c r="C8040" s="178">
        <f t="shared" si="1754"/>
        <v>1.1660280003414375E-66</v>
      </c>
      <c r="D8040" s="165">
        <f t="shared" si="1755"/>
        <v>2.2558277767625785E-3</v>
      </c>
      <c r="E8040" s="166">
        <f t="shared" si="1765"/>
        <v>24.291375447755232</v>
      </c>
      <c r="F8040" s="167">
        <f t="shared" si="1766"/>
        <v>18.069180491866689</v>
      </c>
      <c r="G8040" s="167">
        <f t="shared" si="1756"/>
        <v>627940.57949945016</v>
      </c>
      <c r="H8040" s="167">
        <f t="shared" si="1757"/>
        <v>271299.98899881309</v>
      </c>
      <c r="I8040" s="168">
        <f t="shared" si="1758"/>
        <v>899240.56849826325</v>
      </c>
      <c r="J8040" s="168">
        <f t="shared" si="1760"/>
        <v>806460.31510412705</v>
      </c>
      <c r="K8040" s="94"/>
      <c r="L8040" s="265">
        <f t="shared" si="1759"/>
        <v>342675.27680108324</v>
      </c>
      <c r="M8040" s="265">
        <f>$G8040*NonHospFrac+theModel!$H8040*NonHospFrac</f>
        <v>556565.2916971799</v>
      </c>
      <c r="N8040" s="266">
        <f t="shared" si="1761"/>
        <v>899240.56849826314</v>
      </c>
      <c r="O8040" s="158"/>
      <c r="P8040" s="265">
        <f t="shared" si="1762"/>
        <v>307319.33298884623</v>
      </c>
      <c r="Q8040" s="265">
        <f t="shared" si="1763"/>
        <v>556563.73144656082</v>
      </c>
      <c r="R8040" s="266">
        <f t="shared" si="1764"/>
        <v>863883.06443540705</v>
      </c>
    </row>
    <row r="8041" spans="1:18" x14ac:dyDescent="0.25">
      <c r="A8041" s="81">
        <v>8010</v>
      </c>
      <c r="B8041" s="93">
        <f t="shared" si="1753"/>
        <v>1.1468331197869114E-66</v>
      </c>
      <c r="C8041" s="178">
        <f t="shared" si="1754"/>
        <v>1.1442460617799848E-66</v>
      </c>
      <c r="D8041" s="165">
        <f t="shared" si="1755"/>
        <v>2.2558277767625785E-3</v>
      </c>
      <c r="E8041" s="166">
        <f t="shared" si="1765"/>
        <v>24.291375447755232</v>
      </c>
      <c r="F8041" s="167">
        <f t="shared" si="1766"/>
        <v>18.07143631964345</v>
      </c>
      <c r="G8041" s="167">
        <f t="shared" si="1756"/>
        <v>628018.97407866351</v>
      </c>
      <c r="H8041" s="167">
        <f t="shared" si="1757"/>
        <v>271299.98899881309</v>
      </c>
      <c r="I8041" s="168">
        <f t="shared" si="1758"/>
        <v>899318.9630774766</v>
      </c>
      <c r="J8041" s="168">
        <f t="shared" si="1760"/>
        <v>806516.87186543655</v>
      </c>
      <c r="K8041" s="94"/>
      <c r="L8041" s="265">
        <f t="shared" si="1759"/>
        <v>342705.15076926572</v>
      </c>
      <c r="M8041" s="265">
        <f>$G8041*NonHospFrac+theModel!$H8041*NonHospFrac</f>
        <v>556613.81230821088</v>
      </c>
      <c r="N8041" s="266">
        <f t="shared" si="1761"/>
        <v>899318.9630774766</v>
      </c>
      <c r="O8041" s="158"/>
      <c r="P8041" s="265">
        <f t="shared" si="1762"/>
        <v>307340.88517912291</v>
      </c>
      <c r="Q8041" s="265">
        <f t="shared" si="1763"/>
        <v>556612.2520575918</v>
      </c>
      <c r="R8041" s="266">
        <f t="shared" si="1764"/>
        <v>863953.13723671471</v>
      </c>
    </row>
    <row r="8042" spans="1:18" x14ac:dyDescent="0.25">
      <c r="A8042" s="81">
        <v>8011</v>
      </c>
      <c r="B8042" s="93">
        <f t="shared" si="1753"/>
        <v>1.1254097504096775E-66</v>
      </c>
      <c r="C8042" s="178">
        <f t="shared" si="1754"/>
        <v>1.1228710198344639E-66</v>
      </c>
      <c r="D8042" s="165">
        <f t="shared" si="1755"/>
        <v>2.2558277767625785E-3</v>
      </c>
      <c r="E8042" s="166">
        <f t="shared" si="1765"/>
        <v>24.291375447755232</v>
      </c>
      <c r="F8042" s="167">
        <f t="shared" si="1766"/>
        <v>18.073692147420211</v>
      </c>
      <c r="G8042" s="167">
        <f t="shared" si="1756"/>
        <v>628097.36865787685</v>
      </c>
      <c r="H8042" s="167">
        <f t="shared" si="1757"/>
        <v>271299.98899881309</v>
      </c>
      <c r="I8042" s="168">
        <f t="shared" si="1758"/>
        <v>899397.35765668994</v>
      </c>
      <c r="J8042" s="168">
        <f t="shared" si="1760"/>
        <v>806573.42632138112</v>
      </c>
      <c r="K8042" s="94"/>
      <c r="L8042" s="265">
        <f t="shared" si="1759"/>
        <v>342735.02473744808</v>
      </c>
      <c r="M8042" s="265">
        <f>$G8042*NonHospFrac+theModel!$H8042*NonHospFrac</f>
        <v>556662.33291924186</v>
      </c>
      <c r="N8042" s="266">
        <f t="shared" si="1761"/>
        <v>899397.35765668994</v>
      </c>
      <c r="O8042" s="158"/>
      <c r="P8042" s="265">
        <f t="shared" si="1762"/>
        <v>307362.43649088981</v>
      </c>
      <c r="Q8042" s="265">
        <f t="shared" si="1763"/>
        <v>556660.77266862278</v>
      </c>
      <c r="R8042" s="266">
        <f t="shared" si="1764"/>
        <v>864023.20915951254</v>
      </c>
    </row>
    <row r="8043" spans="1:18" x14ac:dyDescent="0.25">
      <c r="A8043" s="81">
        <v>8012</v>
      </c>
      <c r="B8043" s="93">
        <f t="shared" si="1753"/>
        <v>1.1043865794114323E-66</v>
      </c>
      <c r="C8043" s="178">
        <f t="shared" si="1754"/>
        <v>1.1018952734893122E-66</v>
      </c>
      <c r="D8043" s="165">
        <f t="shared" si="1755"/>
        <v>2.2558277767625785E-3</v>
      </c>
      <c r="E8043" s="166">
        <f t="shared" si="1765"/>
        <v>24.291375447755232</v>
      </c>
      <c r="F8043" s="167">
        <f t="shared" si="1766"/>
        <v>18.075947975196971</v>
      </c>
      <c r="G8043" s="167">
        <f t="shared" si="1756"/>
        <v>628175.7632370902</v>
      </c>
      <c r="H8043" s="167">
        <f t="shared" si="1757"/>
        <v>271299.98899881309</v>
      </c>
      <c r="I8043" s="168">
        <f t="shared" si="1758"/>
        <v>899475.75223590329</v>
      </c>
      <c r="J8043" s="168">
        <f t="shared" si="1760"/>
        <v>806629.97847205482</v>
      </c>
      <c r="K8043" s="94"/>
      <c r="L8043" s="265">
        <f t="shared" si="1759"/>
        <v>342764.89870563045</v>
      </c>
      <c r="M8043" s="265">
        <f>$G8043*NonHospFrac+theModel!$H8043*NonHospFrac</f>
        <v>556710.85353027284</v>
      </c>
      <c r="N8043" s="266">
        <f t="shared" si="1761"/>
        <v>899475.75223590329</v>
      </c>
      <c r="O8043" s="158"/>
      <c r="P8043" s="265">
        <f t="shared" si="1762"/>
        <v>307383.9869241828</v>
      </c>
      <c r="Q8043" s="265">
        <f t="shared" si="1763"/>
        <v>556709.29327965376</v>
      </c>
      <c r="R8043" s="266">
        <f t="shared" si="1764"/>
        <v>864093.2802038365</v>
      </c>
    </row>
    <row r="8044" spans="1:18" x14ac:dyDescent="0.25">
      <c r="A8044" s="81">
        <v>8013</v>
      </c>
      <c r="B8044" s="93">
        <f t="shared" si="1753"/>
        <v>1.0837561309026276E-66</v>
      </c>
      <c r="C8044" s="178">
        <f t="shared" si="1754"/>
        <v>1.0813113637193008E-66</v>
      </c>
      <c r="D8044" s="165">
        <f t="shared" si="1755"/>
        <v>2.2558277767625785E-3</v>
      </c>
      <c r="E8044" s="166">
        <f t="shared" si="1765"/>
        <v>24.291375447755232</v>
      </c>
      <c r="F8044" s="167">
        <f t="shared" si="1766"/>
        <v>18.078203802973732</v>
      </c>
      <c r="G8044" s="167">
        <f t="shared" si="1756"/>
        <v>628254.15781630354</v>
      </c>
      <c r="H8044" s="167">
        <f t="shared" si="1757"/>
        <v>271299.98899881309</v>
      </c>
      <c r="I8044" s="168">
        <f t="shared" si="1758"/>
        <v>899554.14681511663</v>
      </c>
      <c r="J8044" s="168">
        <f t="shared" si="1760"/>
        <v>806686.52831755148</v>
      </c>
      <c r="K8044" s="94"/>
      <c r="L8044" s="265">
        <f t="shared" si="1759"/>
        <v>342794.77267381287</v>
      </c>
      <c r="M8044" s="265">
        <f>$G8044*NonHospFrac+theModel!$H8044*NonHospFrac</f>
        <v>556759.37414130371</v>
      </c>
      <c r="N8044" s="266">
        <f t="shared" si="1761"/>
        <v>899554.14681511652</v>
      </c>
      <c r="O8044" s="158"/>
      <c r="P8044" s="265">
        <f t="shared" si="1762"/>
        <v>307405.53647903772</v>
      </c>
      <c r="Q8044" s="265">
        <f t="shared" si="1763"/>
        <v>556757.81389068463</v>
      </c>
      <c r="R8044" s="266">
        <f t="shared" si="1764"/>
        <v>864163.35036972235</v>
      </c>
    </row>
    <row r="8045" spans="1:18" x14ac:dyDescent="0.25">
      <c r="A8045" s="81">
        <v>8014</v>
      </c>
      <c r="B8045" s="93">
        <f t="shared" si="1753"/>
        <v>1.0635110686468274E-66</v>
      </c>
      <c r="C8045" s="178">
        <f t="shared" si="1754"/>
        <v>1.0611119708372795E-66</v>
      </c>
      <c r="D8045" s="165">
        <f t="shared" si="1755"/>
        <v>2.2558277767625785E-3</v>
      </c>
      <c r="E8045" s="166">
        <f t="shared" si="1765"/>
        <v>24.291375447755232</v>
      </c>
      <c r="F8045" s="167">
        <f t="shared" si="1766"/>
        <v>18.080459630750493</v>
      </c>
      <c r="G8045" s="167">
        <f t="shared" si="1756"/>
        <v>628332.55239551689</v>
      </c>
      <c r="H8045" s="167">
        <f t="shared" si="1757"/>
        <v>271299.98899881309</v>
      </c>
      <c r="I8045" s="168">
        <f t="shared" si="1758"/>
        <v>899632.54139432998</v>
      </c>
      <c r="J8045" s="168">
        <f t="shared" si="1760"/>
        <v>806743.07585796516</v>
      </c>
      <c r="K8045" s="94"/>
      <c r="L8045" s="265">
        <f t="shared" si="1759"/>
        <v>342824.64664199529</v>
      </c>
      <c r="M8045" s="265">
        <f>$G8045*NonHospFrac+theModel!$H8045*NonHospFrac</f>
        <v>556807.89475233469</v>
      </c>
      <c r="N8045" s="266">
        <f t="shared" si="1761"/>
        <v>899632.54139432998</v>
      </c>
      <c r="O8045" s="158"/>
      <c r="P8045" s="265">
        <f t="shared" si="1762"/>
        <v>307427.08515549038</v>
      </c>
      <c r="Q8045" s="265">
        <f t="shared" si="1763"/>
        <v>556806.33450171561</v>
      </c>
      <c r="R8045" s="266">
        <f t="shared" si="1764"/>
        <v>864233.41965720593</v>
      </c>
    </row>
    <row r="8046" spans="1:18" x14ac:dyDescent="0.25">
      <c r="A8046" s="81">
        <v>8015</v>
      </c>
      <c r="B8046" s="93">
        <f t="shared" si="1753"/>
        <v>1.0436441934517413E-66</v>
      </c>
      <c r="C8046" s="178">
        <f t="shared" si="1754"/>
        <v>1.0412899118910958E-66</v>
      </c>
      <c r="D8046" s="165">
        <f t="shared" si="1755"/>
        <v>2.2558277767625785E-3</v>
      </c>
      <c r="E8046" s="166">
        <f t="shared" si="1765"/>
        <v>24.291375447755232</v>
      </c>
      <c r="F8046" s="167">
        <f t="shared" si="1766"/>
        <v>18.082715458527254</v>
      </c>
      <c r="G8046" s="167">
        <f t="shared" si="1756"/>
        <v>628410.94697473024</v>
      </c>
      <c r="H8046" s="167">
        <f t="shared" si="1757"/>
        <v>271299.98899881309</v>
      </c>
      <c r="I8046" s="168">
        <f t="shared" si="1758"/>
        <v>899710.93597354332</v>
      </c>
      <c r="J8046" s="168">
        <f t="shared" si="1760"/>
        <v>806799.62109338969</v>
      </c>
      <c r="K8046" s="94"/>
      <c r="L8046" s="265">
        <f t="shared" si="1759"/>
        <v>342854.52061017766</v>
      </c>
      <c r="M8046" s="265">
        <f>$G8046*NonHospFrac+theModel!$H8046*NonHospFrac</f>
        <v>556856.41536336567</v>
      </c>
      <c r="N8046" s="266">
        <f t="shared" si="1761"/>
        <v>899710.93597354332</v>
      </c>
      <c r="O8046" s="158"/>
      <c r="P8046" s="265">
        <f t="shared" si="1762"/>
        <v>307448.63295357651</v>
      </c>
      <c r="Q8046" s="265">
        <f t="shared" si="1763"/>
        <v>556854.85511274659</v>
      </c>
      <c r="R8046" s="266">
        <f t="shared" si="1764"/>
        <v>864303.4880663231</v>
      </c>
    </row>
    <row r="8047" spans="1:18" x14ac:dyDescent="0.25">
      <c r="A8047" s="81">
        <v>8016</v>
      </c>
      <c r="B8047" s="93">
        <f t="shared" si="1753"/>
        <v>1.024148440609477E-66</v>
      </c>
      <c r="C8047" s="178">
        <f t="shared" si="1754"/>
        <v>1.0218381381096221E-66</v>
      </c>
      <c r="D8047" s="165">
        <f t="shared" si="1755"/>
        <v>2.2558277767625785E-3</v>
      </c>
      <c r="E8047" s="166">
        <f t="shared" si="1765"/>
        <v>24.291375447755232</v>
      </c>
      <c r="F8047" s="167">
        <f t="shared" si="1766"/>
        <v>18.084971286304015</v>
      </c>
      <c r="G8047" s="167">
        <f t="shared" si="1756"/>
        <v>628489.3415539437</v>
      </c>
      <c r="H8047" s="167">
        <f t="shared" si="1757"/>
        <v>271299.98899881309</v>
      </c>
      <c r="I8047" s="168">
        <f t="shared" si="1758"/>
        <v>899789.33055275679</v>
      </c>
      <c r="J8047" s="168">
        <f t="shared" si="1760"/>
        <v>806856.16402391926</v>
      </c>
      <c r="K8047" s="94"/>
      <c r="L8047" s="265">
        <f t="shared" si="1759"/>
        <v>342884.39457836014</v>
      </c>
      <c r="M8047" s="265">
        <f>$G8047*NonHospFrac+theModel!$H8047*NonHospFrac</f>
        <v>556904.93597439665</v>
      </c>
      <c r="N8047" s="266">
        <f t="shared" si="1761"/>
        <v>899789.33055275679</v>
      </c>
      <c r="O8047" s="158"/>
      <c r="P8047" s="265">
        <f t="shared" si="1762"/>
        <v>307470.17987333209</v>
      </c>
      <c r="Q8047" s="265">
        <f t="shared" si="1763"/>
        <v>556903.37572377757</v>
      </c>
      <c r="R8047" s="266">
        <f t="shared" si="1764"/>
        <v>864373.55559710972</v>
      </c>
    </row>
    <row r="8048" spans="1:18" x14ac:dyDescent="0.25">
      <c r="A8048" s="81">
        <v>8017</v>
      </c>
      <c r="B8048" s="93">
        <f t="shared" si="1753"/>
        <v>1.0050168773840105E-66</v>
      </c>
      <c r="C8048" s="178">
        <f t="shared" si="1754"/>
        <v>1.0027497323958924E-66</v>
      </c>
      <c r="D8048" s="165">
        <f t="shared" si="1755"/>
        <v>2.2558277767625785E-3</v>
      </c>
      <c r="E8048" s="166">
        <f t="shared" si="1765"/>
        <v>24.291375447755232</v>
      </c>
      <c r="F8048" s="167">
        <f t="shared" si="1766"/>
        <v>18.087227114080775</v>
      </c>
      <c r="G8048" s="167">
        <f t="shared" si="1756"/>
        <v>628567.73613315704</v>
      </c>
      <c r="H8048" s="167">
        <f t="shared" si="1757"/>
        <v>271299.98899881309</v>
      </c>
      <c r="I8048" s="168">
        <f t="shared" si="1758"/>
        <v>899867.72513197013</v>
      </c>
      <c r="J8048" s="168">
        <f t="shared" si="1760"/>
        <v>806912.70464964758</v>
      </c>
      <c r="K8048" s="94"/>
      <c r="L8048" s="265">
        <f t="shared" si="1759"/>
        <v>342914.2685465425</v>
      </c>
      <c r="M8048" s="265">
        <f>$G8048*NonHospFrac+theModel!$H8048*NonHospFrac</f>
        <v>556953.45658542763</v>
      </c>
      <c r="N8048" s="266">
        <f t="shared" si="1761"/>
        <v>899867.72513197013</v>
      </c>
      <c r="O8048" s="158"/>
      <c r="P8048" s="265">
        <f t="shared" si="1762"/>
        <v>307491.72591479268</v>
      </c>
      <c r="Q8048" s="265">
        <f t="shared" si="1763"/>
        <v>556951.89633480855</v>
      </c>
      <c r="R8048" s="266">
        <f t="shared" si="1764"/>
        <v>864443.62224960118</v>
      </c>
    </row>
    <row r="8049" spans="1:18" x14ac:dyDescent="0.25">
      <c r="A8049" s="81">
        <v>8018</v>
      </c>
      <c r="B8049" s="93">
        <f t="shared" si="1753"/>
        <v>9.8624270054606913E-67</v>
      </c>
      <c r="C8049" s="178">
        <f t="shared" si="1754"/>
        <v>9.8401790686754793E-67</v>
      </c>
      <c r="D8049" s="165">
        <f t="shared" si="1755"/>
        <v>2.2558277767625785E-3</v>
      </c>
      <c r="E8049" s="166">
        <f t="shared" si="1765"/>
        <v>24.291375447755232</v>
      </c>
      <c r="F8049" s="167">
        <f t="shared" si="1766"/>
        <v>18.089482941857536</v>
      </c>
      <c r="G8049" s="167">
        <f t="shared" si="1756"/>
        <v>628646.13071237039</v>
      </c>
      <c r="H8049" s="167">
        <f t="shared" si="1757"/>
        <v>271299.98899881309</v>
      </c>
      <c r="I8049" s="168">
        <f t="shared" si="1758"/>
        <v>899946.11971118348</v>
      </c>
      <c r="J8049" s="168">
        <f t="shared" si="1760"/>
        <v>806969.24297066871</v>
      </c>
      <c r="K8049" s="94"/>
      <c r="L8049" s="265">
        <f t="shared" si="1759"/>
        <v>342944.14251472487</v>
      </c>
      <c r="M8049" s="265">
        <f>$G8049*NonHospFrac+theModel!$H8049*NonHospFrac</f>
        <v>557001.97719645849</v>
      </c>
      <c r="N8049" s="266">
        <f t="shared" si="1761"/>
        <v>899946.11971118336</v>
      </c>
      <c r="O8049" s="158"/>
      <c r="P8049" s="265">
        <f t="shared" si="1762"/>
        <v>307513.27107799426</v>
      </c>
      <c r="Q8049" s="265">
        <f t="shared" si="1763"/>
        <v>557000.41694583942</v>
      </c>
      <c r="R8049" s="266">
        <f t="shared" si="1764"/>
        <v>864513.68802383367</v>
      </c>
    </row>
    <row r="8050" spans="1:18" x14ac:dyDescent="0.25">
      <c r="A8050" s="81">
        <v>8019</v>
      </c>
      <c r="B8050" s="93">
        <f t="shared" si="1753"/>
        <v>9.6781923395371516E-67</v>
      </c>
      <c r="C8050" s="178">
        <f t="shared" si="1754"/>
        <v>9.6563600044287733E-67</v>
      </c>
      <c r="D8050" s="165">
        <f t="shared" si="1755"/>
        <v>2.2558277767625785E-3</v>
      </c>
      <c r="E8050" s="166">
        <f t="shared" si="1765"/>
        <v>24.291375447755232</v>
      </c>
      <c r="F8050" s="167">
        <f t="shared" si="1766"/>
        <v>18.091738769634297</v>
      </c>
      <c r="G8050" s="167">
        <f t="shared" si="1756"/>
        <v>628724.52529158373</v>
      </c>
      <c r="H8050" s="167">
        <f t="shared" si="1757"/>
        <v>271299.98899881309</v>
      </c>
      <c r="I8050" s="168">
        <f t="shared" si="1758"/>
        <v>900024.51429039682</v>
      </c>
      <c r="J8050" s="168">
        <f t="shared" si="1760"/>
        <v>807025.77898707648</v>
      </c>
      <c r="K8050" s="94"/>
      <c r="L8050" s="265">
        <f t="shared" si="1759"/>
        <v>342974.01648290729</v>
      </c>
      <c r="M8050" s="265">
        <f>$G8050*NonHospFrac+theModel!$H8050*NonHospFrac</f>
        <v>557050.49780748948</v>
      </c>
      <c r="N8050" s="266">
        <f t="shared" si="1761"/>
        <v>900024.51429039682</v>
      </c>
      <c r="O8050" s="158"/>
      <c r="P8050" s="265">
        <f t="shared" si="1762"/>
        <v>307534.81536297256</v>
      </c>
      <c r="Q8050" s="265">
        <f t="shared" si="1763"/>
        <v>557048.9375568704</v>
      </c>
      <c r="R8050" s="266">
        <f t="shared" si="1764"/>
        <v>864583.75291984295</v>
      </c>
    </row>
    <row r="8051" spans="1:18" x14ac:dyDescent="0.25">
      <c r="A8051" s="81">
        <v>8020</v>
      </c>
      <c r="B8051" s="93">
        <f t="shared" si="1753"/>
        <v>9.4973992617857547E-67</v>
      </c>
      <c r="C8051" s="178">
        <f t="shared" si="1754"/>
        <v>9.4759747647240143E-67</v>
      </c>
      <c r="D8051" s="165">
        <f t="shared" si="1755"/>
        <v>2.2558277767625785E-3</v>
      </c>
      <c r="E8051" s="166">
        <f t="shared" si="1765"/>
        <v>24.291375447755232</v>
      </c>
      <c r="F8051" s="167">
        <f t="shared" si="1766"/>
        <v>18.093994597411058</v>
      </c>
      <c r="G8051" s="167">
        <f t="shared" si="1756"/>
        <v>628802.91987079708</v>
      </c>
      <c r="H8051" s="167">
        <f t="shared" si="1757"/>
        <v>271299.98899881309</v>
      </c>
      <c r="I8051" s="168">
        <f t="shared" si="1758"/>
        <v>900102.90886961017</v>
      </c>
      <c r="J8051" s="168">
        <f t="shared" si="1760"/>
        <v>807082.31269896496</v>
      </c>
      <c r="K8051" s="94"/>
      <c r="L8051" s="265">
        <f t="shared" si="1759"/>
        <v>343003.89045108971</v>
      </c>
      <c r="M8051" s="265">
        <f>$G8051*NonHospFrac+theModel!$H8051*NonHospFrac</f>
        <v>557099.01841852046</v>
      </c>
      <c r="N8051" s="266">
        <f t="shared" si="1761"/>
        <v>900102.90886961017</v>
      </c>
      <c r="O8051" s="158"/>
      <c r="P8051" s="265">
        <f t="shared" si="1762"/>
        <v>307556.35876976344</v>
      </c>
      <c r="Q8051" s="265">
        <f t="shared" si="1763"/>
        <v>557097.45816790138</v>
      </c>
      <c r="R8051" s="266">
        <f t="shared" si="1764"/>
        <v>864653.81693766476</v>
      </c>
    </row>
    <row r="8052" spans="1:18" x14ac:dyDescent="0.25">
      <c r="A8052" s="81">
        <v>8021</v>
      </c>
      <c r="B8052" s="93">
        <f t="shared" si="1753"/>
        <v>9.3199834817585734E-67</v>
      </c>
      <c r="C8052" s="178">
        <f t="shared" si="1754"/>
        <v>9.2989592041414539E-67</v>
      </c>
      <c r="D8052" s="165">
        <f t="shared" si="1755"/>
        <v>2.2558277767625785E-3</v>
      </c>
      <c r="E8052" s="166">
        <f t="shared" si="1765"/>
        <v>24.291375447755232</v>
      </c>
      <c r="F8052" s="167">
        <f t="shared" si="1766"/>
        <v>18.096250425187819</v>
      </c>
      <c r="G8052" s="167">
        <f t="shared" si="1756"/>
        <v>628881.31445001042</v>
      </c>
      <c r="H8052" s="167">
        <f t="shared" si="1757"/>
        <v>271299.98899881309</v>
      </c>
      <c r="I8052" s="168">
        <f t="shared" si="1758"/>
        <v>900181.30344882351</v>
      </c>
      <c r="J8052" s="168">
        <f t="shared" si="1760"/>
        <v>807138.84410642809</v>
      </c>
      <c r="K8052" s="94"/>
      <c r="L8052" s="265">
        <f t="shared" si="1759"/>
        <v>343033.76441927208</v>
      </c>
      <c r="M8052" s="265">
        <f>$G8052*NonHospFrac+theModel!$H8052*NonHospFrac</f>
        <v>557147.53902955144</v>
      </c>
      <c r="N8052" s="266">
        <f t="shared" si="1761"/>
        <v>900181.30344882351</v>
      </c>
      <c r="O8052" s="158"/>
      <c r="P8052" s="265">
        <f t="shared" si="1762"/>
        <v>307577.90129840258</v>
      </c>
      <c r="Q8052" s="265">
        <f t="shared" si="1763"/>
        <v>557145.97877893236</v>
      </c>
      <c r="R8052" s="266">
        <f t="shared" si="1764"/>
        <v>864723.88007733494</v>
      </c>
    </row>
    <row r="8053" spans="1:18" x14ac:dyDescent="0.25">
      <c r="A8053" s="81">
        <v>8022</v>
      </c>
      <c r="B8053" s="93">
        <f t="shared" si="1753"/>
        <v>9.145881909983305E-67</v>
      </c>
      <c r="C8053" s="178">
        <f t="shared" si="1754"/>
        <v>9.1252503755277739E-67</v>
      </c>
      <c r="D8053" s="165">
        <f t="shared" si="1755"/>
        <v>2.2558277767625785E-3</v>
      </c>
      <c r="E8053" s="166">
        <f t="shared" si="1765"/>
        <v>24.291375447755232</v>
      </c>
      <c r="F8053" s="167">
        <f t="shared" si="1766"/>
        <v>18.098506252964579</v>
      </c>
      <c r="G8053" s="167">
        <f t="shared" si="1756"/>
        <v>628959.70902922377</v>
      </c>
      <c r="H8053" s="167">
        <f t="shared" si="1757"/>
        <v>271299.98899881309</v>
      </c>
      <c r="I8053" s="168">
        <f t="shared" si="1758"/>
        <v>900259.69802803686</v>
      </c>
      <c r="J8053" s="168">
        <f t="shared" si="1760"/>
        <v>807195.37320955971</v>
      </c>
      <c r="K8053" s="94"/>
      <c r="L8053" s="265">
        <f t="shared" si="1759"/>
        <v>343063.63838745444</v>
      </c>
      <c r="M8053" s="265">
        <f>$G8053*NonHospFrac+theModel!$H8053*NonHospFrac</f>
        <v>557196.0596405823</v>
      </c>
      <c r="N8053" s="266">
        <f t="shared" si="1761"/>
        <v>900259.69802803674</v>
      </c>
      <c r="O8053" s="158"/>
      <c r="P8053" s="265">
        <f t="shared" si="1762"/>
        <v>307599.44294892583</v>
      </c>
      <c r="Q8053" s="265">
        <f t="shared" si="1763"/>
        <v>557194.49938996322</v>
      </c>
      <c r="R8053" s="266">
        <f t="shared" si="1764"/>
        <v>864793.942338889</v>
      </c>
    </row>
    <row r="8054" spans="1:18" x14ac:dyDescent="0.25">
      <c r="A8054" s="81">
        <v>8023</v>
      </c>
      <c r="B8054" s="93">
        <f t="shared" si="1753"/>
        <v>8.9750326355269299E-67</v>
      </c>
      <c r="C8054" s="178">
        <f t="shared" si="1754"/>
        <v>8.9547865076103575E-67</v>
      </c>
      <c r="D8054" s="165">
        <f t="shared" si="1755"/>
        <v>2.2558277767625785E-3</v>
      </c>
      <c r="E8054" s="166">
        <f t="shared" si="1765"/>
        <v>24.291375447755232</v>
      </c>
      <c r="F8054" s="167">
        <f t="shared" si="1766"/>
        <v>18.10076208074134</v>
      </c>
      <c r="G8054" s="167">
        <f t="shared" si="1756"/>
        <v>629038.10360843723</v>
      </c>
      <c r="H8054" s="167">
        <f t="shared" si="1757"/>
        <v>271299.98899881309</v>
      </c>
      <c r="I8054" s="168">
        <f t="shared" si="1758"/>
        <v>900338.09260725032</v>
      </c>
      <c r="J8054" s="168">
        <f t="shared" si="1760"/>
        <v>807251.90000845387</v>
      </c>
      <c r="K8054" s="94"/>
      <c r="L8054" s="265">
        <f t="shared" si="1759"/>
        <v>343093.51235563692</v>
      </c>
      <c r="M8054" s="265">
        <f>$G8054*NonHospFrac+theModel!$H8054*NonHospFrac</f>
        <v>557244.5802516134</v>
      </c>
      <c r="N8054" s="266">
        <f t="shared" si="1761"/>
        <v>900338.09260725032</v>
      </c>
      <c r="O8054" s="158"/>
      <c r="P8054" s="265">
        <f t="shared" si="1762"/>
        <v>307620.98372136912</v>
      </c>
      <c r="Q8054" s="265">
        <f t="shared" si="1763"/>
        <v>557243.02000099432</v>
      </c>
      <c r="R8054" s="266">
        <f t="shared" si="1764"/>
        <v>864864.00372236338</v>
      </c>
    </row>
    <row r="8055" spans="1:18" x14ac:dyDescent="0.25">
      <c r="A8055" s="81">
        <v>8024</v>
      </c>
      <c r="B8055" s="93">
        <f t="shared" si="1753"/>
        <v>8.8073749039826389E-67</v>
      </c>
      <c r="C8055" s="178">
        <f t="shared" si="1754"/>
        <v>8.787506983033873E-67</v>
      </c>
      <c r="D8055" s="165">
        <f t="shared" si="1755"/>
        <v>2.2558277767625785E-3</v>
      </c>
      <c r="E8055" s="166">
        <f t="shared" si="1765"/>
        <v>24.291375447755232</v>
      </c>
      <c r="F8055" s="167">
        <f t="shared" si="1766"/>
        <v>18.103017908518101</v>
      </c>
      <c r="G8055" s="167">
        <f t="shared" si="1756"/>
        <v>629116.49818765058</v>
      </c>
      <c r="H8055" s="167">
        <f t="shared" si="1757"/>
        <v>271299.98899881309</v>
      </c>
      <c r="I8055" s="168">
        <f t="shared" si="1758"/>
        <v>900416.48718646367</v>
      </c>
      <c r="J8055" s="168">
        <f t="shared" si="1760"/>
        <v>807308.42450320441</v>
      </c>
      <c r="K8055" s="94"/>
      <c r="L8055" s="265">
        <f t="shared" si="1759"/>
        <v>343123.38632381929</v>
      </c>
      <c r="M8055" s="265">
        <f>$G8055*NonHospFrac+theModel!$H8055*NonHospFrac</f>
        <v>557293.10086264426</v>
      </c>
      <c r="N8055" s="266">
        <f t="shared" si="1761"/>
        <v>900416.48718646355</v>
      </c>
      <c r="O8055" s="158"/>
      <c r="P8055" s="265">
        <f t="shared" si="1762"/>
        <v>307642.523615768</v>
      </c>
      <c r="Q8055" s="265">
        <f t="shared" si="1763"/>
        <v>557291.54061202519</v>
      </c>
      <c r="R8055" s="266">
        <f t="shared" si="1764"/>
        <v>864934.06422779313</v>
      </c>
    </row>
    <row r="8056" spans="1:18" x14ac:dyDescent="0.25">
      <c r="A8056" s="81">
        <v>8025</v>
      </c>
      <c r="B8056" s="93">
        <f t="shared" si="1753"/>
        <v>8.6428490958630618E-67</v>
      </c>
      <c r="C8056" s="178">
        <f t="shared" si="1754"/>
        <v>8.623352316802246E-67</v>
      </c>
      <c r="D8056" s="165">
        <f t="shared" si="1755"/>
        <v>2.2558277767625785E-3</v>
      </c>
      <c r="E8056" s="166">
        <f t="shared" si="1765"/>
        <v>24.291375447755232</v>
      </c>
      <c r="F8056" s="167">
        <f t="shared" si="1766"/>
        <v>18.105273736294862</v>
      </c>
      <c r="G8056" s="167">
        <f t="shared" si="1756"/>
        <v>629194.89276686392</v>
      </c>
      <c r="H8056" s="167">
        <f t="shared" si="1757"/>
        <v>271299.98899881309</v>
      </c>
      <c r="I8056" s="168">
        <f t="shared" si="1758"/>
        <v>900494.88176567701</v>
      </c>
      <c r="J8056" s="168">
        <f t="shared" si="1760"/>
        <v>807364.94669390528</v>
      </c>
      <c r="K8056" s="94"/>
      <c r="L8056" s="265">
        <f t="shared" si="1759"/>
        <v>343153.26029200171</v>
      </c>
      <c r="M8056" s="265">
        <f>$G8056*NonHospFrac+theModel!$H8056*NonHospFrac</f>
        <v>557341.62147367524</v>
      </c>
      <c r="N8056" s="266">
        <f t="shared" si="1761"/>
        <v>900494.8817656769</v>
      </c>
      <c r="O8056" s="158"/>
      <c r="P8056" s="265">
        <f t="shared" si="1762"/>
        <v>307664.06263215846</v>
      </c>
      <c r="Q8056" s="265">
        <f t="shared" si="1763"/>
        <v>557340.06122305617</v>
      </c>
      <c r="R8056" s="266">
        <f t="shared" si="1764"/>
        <v>865004.12385521457</v>
      </c>
    </row>
    <row r="8057" spans="1:18" x14ac:dyDescent="0.25">
      <c r="A8057" s="81">
        <v>8026</v>
      </c>
      <c r="B8057" s="93">
        <f t="shared" si="1753"/>
        <v>8.4813967053997538E-67</v>
      </c>
      <c r="C8057" s="178">
        <f t="shared" si="1754"/>
        <v>8.46226413512597E-67</v>
      </c>
      <c r="D8057" s="165">
        <f t="shared" si="1755"/>
        <v>2.2558277767625785E-3</v>
      </c>
      <c r="E8057" s="166">
        <f t="shared" si="1765"/>
        <v>24.291375447755232</v>
      </c>
      <c r="F8057" s="167">
        <f t="shared" si="1766"/>
        <v>18.107529564071623</v>
      </c>
      <c r="G8057" s="167">
        <f t="shared" si="1756"/>
        <v>629273.28734607727</v>
      </c>
      <c r="H8057" s="167">
        <f t="shared" si="1757"/>
        <v>271299.98899881309</v>
      </c>
      <c r="I8057" s="168">
        <f t="shared" si="1758"/>
        <v>900573.27634489036</v>
      </c>
      <c r="J8057" s="168">
        <f t="shared" si="1760"/>
        <v>807421.4665806503</v>
      </c>
      <c r="K8057" s="94"/>
      <c r="L8057" s="265">
        <f t="shared" si="1759"/>
        <v>343183.13426018413</v>
      </c>
      <c r="M8057" s="265">
        <f>$G8057*NonHospFrac+theModel!$H8057*NonHospFrac</f>
        <v>557390.14208470623</v>
      </c>
      <c r="N8057" s="266">
        <f t="shared" si="1761"/>
        <v>900573.27634489036</v>
      </c>
      <c r="O8057" s="158"/>
      <c r="P8057" s="265">
        <f t="shared" si="1762"/>
        <v>307685.60077057616</v>
      </c>
      <c r="Q8057" s="265">
        <f t="shared" si="1763"/>
        <v>557388.58183408715</v>
      </c>
      <c r="R8057" s="266">
        <f t="shared" si="1764"/>
        <v>865074.18260466331</v>
      </c>
    </row>
    <row r="8058" spans="1:18" x14ac:dyDescent="0.25">
      <c r="A8058" s="81">
        <v>8027</v>
      </c>
      <c r="B8058" s="93">
        <f t="shared" si="1753"/>
        <v>8.3229603197393929E-67</v>
      </c>
      <c r="C8058" s="178">
        <f t="shared" si="1754"/>
        <v>8.3041851546652325E-67</v>
      </c>
      <c r="D8058" s="165">
        <f t="shared" si="1755"/>
        <v>2.2558277767625785E-3</v>
      </c>
      <c r="E8058" s="166">
        <f t="shared" si="1765"/>
        <v>24.291375447755232</v>
      </c>
      <c r="F8058" s="167">
        <f t="shared" si="1766"/>
        <v>18.109785391848384</v>
      </c>
      <c r="G8058" s="167">
        <f t="shared" si="1756"/>
        <v>629351.68192529061</v>
      </c>
      <c r="H8058" s="167">
        <f t="shared" si="1757"/>
        <v>271299.98899881309</v>
      </c>
      <c r="I8058" s="168">
        <f t="shared" si="1758"/>
        <v>900651.6709241037</v>
      </c>
      <c r="J8058" s="168">
        <f t="shared" si="1760"/>
        <v>807477.98416353355</v>
      </c>
      <c r="K8058" s="94"/>
      <c r="L8058" s="265">
        <f t="shared" si="1759"/>
        <v>343213.0082283665</v>
      </c>
      <c r="M8058" s="265">
        <f>$G8058*NonHospFrac+theModel!$H8058*NonHospFrac</f>
        <v>557438.66269573721</v>
      </c>
      <c r="N8058" s="266">
        <f t="shared" si="1761"/>
        <v>900651.6709241037</v>
      </c>
      <c r="O8058" s="158"/>
      <c r="P8058" s="265">
        <f t="shared" si="1762"/>
        <v>307707.13803105691</v>
      </c>
      <c r="Q8058" s="265">
        <f t="shared" si="1763"/>
        <v>557437.10244511813</v>
      </c>
      <c r="R8058" s="266">
        <f t="shared" si="1764"/>
        <v>865144.24047617498</v>
      </c>
    </row>
    <row r="8059" spans="1:18" x14ac:dyDescent="0.25">
      <c r="A8059" s="81">
        <v>8028</v>
      </c>
      <c r="B8059" s="93">
        <f t="shared" si="1753"/>
        <v>8.1674835985275895E-67</v>
      </c>
      <c r="C8059" s="178">
        <f t="shared" si="1754"/>
        <v>8.1490591621597784E-67</v>
      </c>
      <c r="D8059" s="165">
        <f t="shared" si="1755"/>
        <v>2.2558277767625785E-3</v>
      </c>
      <c r="E8059" s="166">
        <f t="shared" si="1765"/>
        <v>24.291375447755232</v>
      </c>
      <c r="F8059" s="167">
        <f t="shared" si="1766"/>
        <v>18.112041219625144</v>
      </c>
      <c r="G8059" s="167">
        <f t="shared" si="1756"/>
        <v>629430.07650450396</v>
      </c>
      <c r="H8059" s="167">
        <f t="shared" si="1757"/>
        <v>271299.98899881309</v>
      </c>
      <c r="I8059" s="168">
        <f t="shared" si="1758"/>
        <v>900730.06550331705</v>
      </c>
      <c r="J8059" s="168">
        <f t="shared" si="1760"/>
        <v>807534.49944264884</v>
      </c>
      <c r="K8059" s="94"/>
      <c r="L8059" s="265">
        <f t="shared" si="1759"/>
        <v>343242.88219654892</v>
      </c>
      <c r="M8059" s="265">
        <f>$G8059*NonHospFrac+theModel!$H8059*NonHospFrac</f>
        <v>557487.18330676807</v>
      </c>
      <c r="N8059" s="266">
        <f t="shared" si="1761"/>
        <v>900730.06550331693</v>
      </c>
      <c r="O8059" s="158"/>
      <c r="P8059" s="265">
        <f t="shared" si="1762"/>
        <v>307728.67441363656</v>
      </c>
      <c r="Q8059" s="265">
        <f t="shared" si="1763"/>
        <v>557485.62305614899</v>
      </c>
      <c r="R8059" s="266">
        <f t="shared" si="1764"/>
        <v>865214.29746978555</v>
      </c>
    </row>
    <row r="8060" spans="1:18" x14ac:dyDescent="0.25">
      <c r="A8060" s="81">
        <v>8029</v>
      </c>
      <c r="B8060" s="93">
        <f t="shared" si="1753"/>
        <v>8.0149112538731677E-67</v>
      </c>
      <c r="C8060" s="178">
        <f t="shared" si="1754"/>
        <v>7.9968309944383937E-67</v>
      </c>
      <c r="D8060" s="165">
        <f t="shared" si="1755"/>
        <v>2.2558277767625785E-3</v>
      </c>
      <c r="E8060" s="166">
        <f t="shared" si="1765"/>
        <v>24.291375447755232</v>
      </c>
      <c r="F8060" s="167">
        <f t="shared" si="1766"/>
        <v>18.114297047401905</v>
      </c>
      <c r="G8060" s="167">
        <f t="shared" si="1756"/>
        <v>629508.4710837173</v>
      </c>
      <c r="H8060" s="167">
        <f t="shared" si="1757"/>
        <v>271299.98899881309</v>
      </c>
      <c r="I8060" s="168">
        <f t="shared" si="1758"/>
        <v>900808.46008253039</v>
      </c>
      <c r="J8060" s="168">
        <f t="shared" si="1760"/>
        <v>807591.01241809002</v>
      </c>
      <c r="K8060" s="94"/>
      <c r="L8060" s="265">
        <f t="shared" si="1759"/>
        <v>343272.75616473134</v>
      </c>
      <c r="M8060" s="265">
        <f>$G8060*NonHospFrac+theModel!$H8060*NonHospFrac</f>
        <v>557535.70391779905</v>
      </c>
      <c r="N8060" s="266">
        <f t="shared" si="1761"/>
        <v>900808.46008253039</v>
      </c>
      <c r="O8060" s="158"/>
      <c r="P8060" s="265">
        <f t="shared" si="1762"/>
        <v>307750.20991835085</v>
      </c>
      <c r="Q8060" s="265">
        <f t="shared" si="1763"/>
        <v>557534.14366717997</v>
      </c>
      <c r="R8060" s="266">
        <f t="shared" si="1764"/>
        <v>865284.35358553077</v>
      </c>
    </row>
    <row r="8061" spans="1:18" x14ac:dyDescent="0.25">
      <c r="A8061" s="81">
        <v>8030</v>
      </c>
      <c r="B8061" s="93">
        <f t="shared" si="1753"/>
        <v>7.8651890306877043E-67</v>
      </c>
      <c r="C8061" s="178">
        <f t="shared" si="1754"/>
        <v>7.8474465188027909E-67</v>
      </c>
      <c r="D8061" s="165">
        <f t="shared" si="1755"/>
        <v>2.2558277767625785E-3</v>
      </c>
      <c r="E8061" s="166">
        <f t="shared" si="1765"/>
        <v>24.291375447755232</v>
      </c>
      <c r="F8061" s="167">
        <f t="shared" si="1766"/>
        <v>18.116552875178666</v>
      </c>
      <c r="G8061" s="167">
        <f t="shared" si="1756"/>
        <v>629586.86566293065</v>
      </c>
      <c r="H8061" s="167">
        <f t="shared" si="1757"/>
        <v>271299.98899881309</v>
      </c>
      <c r="I8061" s="168">
        <f t="shared" si="1758"/>
        <v>900886.85466174374</v>
      </c>
      <c r="J8061" s="168">
        <f t="shared" si="1760"/>
        <v>807647.52308995114</v>
      </c>
      <c r="K8061" s="94"/>
      <c r="L8061" s="265">
        <f t="shared" si="1759"/>
        <v>343302.63013291371</v>
      </c>
      <c r="M8061" s="265">
        <f>$G8061*NonHospFrac+theModel!$H8061*NonHospFrac</f>
        <v>557584.22452883003</v>
      </c>
      <c r="N8061" s="266">
        <f t="shared" si="1761"/>
        <v>900886.85466174374</v>
      </c>
      <c r="O8061" s="158"/>
      <c r="P8061" s="265">
        <f t="shared" si="1762"/>
        <v>307771.74454523553</v>
      </c>
      <c r="Q8061" s="265">
        <f t="shared" si="1763"/>
        <v>557582.66427821096</v>
      </c>
      <c r="R8061" s="266">
        <f t="shared" si="1764"/>
        <v>865354.40882344649</v>
      </c>
    </row>
    <row r="8062" spans="1:18" x14ac:dyDescent="0.25">
      <c r="A8062" s="81">
        <v>8031</v>
      </c>
      <c r="B8062" s="93">
        <f t="shared" si="1753"/>
        <v>7.7182636873932064E-67</v>
      </c>
      <c r="C8062" s="178">
        <f t="shared" si="1754"/>
        <v>7.7008526137788066E-67</v>
      </c>
      <c r="D8062" s="165">
        <f t="shared" si="1755"/>
        <v>2.2558277767625785E-3</v>
      </c>
      <c r="E8062" s="166">
        <f t="shared" si="1765"/>
        <v>24.291375447755232</v>
      </c>
      <c r="F8062" s="167">
        <f t="shared" si="1766"/>
        <v>18.118808702955427</v>
      </c>
      <c r="G8062" s="167">
        <f t="shared" si="1756"/>
        <v>629665.26024214411</v>
      </c>
      <c r="H8062" s="167">
        <f t="shared" si="1757"/>
        <v>271299.98899881309</v>
      </c>
      <c r="I8062" s="168">
        <f t="shared" si="1758"/>
        <v>900965.2492409572</v>
      </c>
      <c r="J8062" s="168">
        <f t="shared" si="1760"/>
        <v>807704.03145832603</v>
      </c>
      <c r="K8062" s="94"/>
      <c r="L8062" s="265">
        <f t="shared" si="1759"/>
        <v>343332.50410109613</v>
      </c>
      <c r="M8062" s="265">
        <f>$G8062*NonHospFrac+theModel!$H8062*NonHospFrac</f>
        <v>557632.74513986101</v>
      </c>
      <c r="N8062" s="266">
        <f t="shared" si="1761"/>
        <v>900965.2492409572</v>
      </c>
      <c r="O8062" s="158"/>
      <c r="P8062" s="265">
        <f t="shared" si="1762"/>
        <v>307793.2782943265</v>
      </c>
      <c r="Q8062" s="265">
        <f t="shared" si="1763"/>
        <v>557631.18488924194</v>
      </c>
      <c r="R8062" s="266">
        <f t="shared" si="1764"/>
        <v>865424.46318356844</v>
      </c>
    </row>
    <row r="8063" spans="1:18" x14ac:dyDescent="0.25">
      <c r="A8063" s="81">
        <v>8032</v>
      </c>
      <c r="B8063" s="93">
        <f t="shared" si="1753"/>
        <v>7.5740829769892431E-67</v>
      </c>
      <c r="C8063" s="178">
        <f t="shared" si="1754"/>
        <v>7.5569971502262455E-67</v>
      </c>
      <c r="D8063" s="165">
        <f t="shared" si="1755"/>
        <v>2.2558277767625785E-3</v>
      </c>
      <c r="E8063" s="166">
        <f t="shared" si="1765"/>
        <v>24.291375447755232</v>
      </c>
      <c r="F8063" s="167">
        <f t="shared" si="1766"/>
        <v>18.121064530732188</v>
      </c>
      <c r="G8063" s="167">
        <f t="shared" si="1756"/>
        <v>629743.65482135746</v>
      </c>
      <c r="H8063" s="167">
        <f t="shared" si="1757"/>
        <v>271299.98899881309</v>
      </c>
      <c r="I8063" s="168">
        <f t="shared" si="1758"/>
        <v>901043.64382017055</v>
      </c>
      <c r="J8063" s="168">
        <f t="shared" si="1760"/>
        <v>807760.53752330854</v>
      </c>
      <c r="K8063" s="94"/>
      <c r="L8063" s="265">
        <f t="shared" si="1759"/>
        <v>343362.37806927855</v>
      </c>
      <c r="M8063" s="265">
        <f>$G8063*NonHospFrac+theModel!$H8063*NonHospFrac</f>
        <v>557681.26575089199</v>
      </c>
      <c r="N8063" s="266">
        <f t="shared" si="1761"/>
        <v>901043.64382017055</v>
      </c>
      <c r="O8063" s="158"/>
      <c r="P8063" s="265">
        <f t="shared" si="1762"/>
        <v>307814.81116565946</v>
      </c>
      <c r="Q8063" s="265">
        <f t="shared" si="1763"/>
        <v>557679.70550027292</v>
      </c>
      <c r="R8063" s="266">
        <f t="shared" si="1764"/>
        <v>865494.51666593237</v>
      </c>
    </row>
    <row r="8064" spans="1:18" x14ac:dyDescent="0.25">
      <c r="A8064" s="81">
        <v>8033</v>
      </c>
      <c r="B8064" s="93">
        <f t="shared" si="1753"/>
        <v>7.4325956284729011E-67</v>
      </c>
      <c r="C8064" s="178">
        <f t="shared" si="1754"/>
        <v>7.4158289728007478E-67</v>
      </c>
      <c r="D8064" s="165">
        <f t="shared" si="1755"/>
        <v>2.2558277767625785E-3</v>
      </c>
      <c r="E8064" s="166">
        <f t="shared" si="1765"/>
        <v>24.291375447755232</v>
      </c>
      <c r="F8064" s="167">
        <f t="shared" si="1766"/>
        <v>18.123320358508948</v>
      </c>
      <c r="G8064" s="167">
        <f t="shared" si="1756"/>
        <v>629822.0494005708</v>
      </c>
      <c r="H8064" s="167">
        <f t="shared" si="1757"/>
        <v>271299.98899881309</v>
      </c>
      <c r="I8064" s="168">
        <f t="shared" si="1758"/>
        <v>901122.03839938389</v>
      </c>
      <c r="J8064" s="168">
        <f t="shared" si="1760"/>
        <v>807817.04128499259</v>
      </c>
      <c r="K8064" s="94"/>
      <c r="L8064" s="265">
        <f t="shared" si="1759"/>
        <v>343392.25203746092</v>
      </c>
      <c r="M8064" s="265">
        <f>$G8064*NonHospFrac+theModel!$H8064*NonHospFrac</f>
        <v>557729.78636192298</v>
      </c>
      <c r="N8064" s="266">
        <f t="shared" si="1761"/>
        <v>901122.03839938389</v>
      </c>
      <c r="O8064" s="158"/>
      <c r="P8064" s="265">
        <f t="shared" si="1762"/>
        <v>307836.34315927012</v>
      </c>
      <c r="Q8064" s="265">
        <f t="shared" si="1763"/>
        <v>557728.2261113039</v>
      </c>
      <c r="R8064" s="266">
        <f t="shared" si="1764"/>
        <v>865564.56927057402</v>
      </c>
    </row>
    <row r="8065" spans="1:18" x14ac:dyDescent="0.25">
      <c r="A8065" s="81">
        <v>8034</v>
      </c>
      <c r="B8065" s="93">
        <f t="shared" si="1753"/>
        <v>7.2937513286067286E-67</v>
      </c>
      <c r="C8065" s="178">
        <f t="shared" si="1754"/>
        <v>7.277297881762858E-67</v>
      </c>
      <c r="D8065" s="165">
        <f t="shared" si="1755"/>
        <v>2.2558277767625785E-3</v>
      </c>
      <c r="E8065" s="166">
        <f t="shared" si="1765"/>
        <v>24.291375447755232</v>
      </c>
      <c r="F8065" s="167">
        <f t="shared" si="1766"/>
        <v>18.125576186285709</v>
      </c>
      <c r="G8065" s="167">
        <f t="shared" si="1756"/>
        <v>629900.44397978415</v>
      </c>
      <c r="H8065" s="167">
        <f t="shared" si="1757"/>
        <v>271299.98899881309</v>
      </c>
      <c r="I8065" s="168">
        <f t="shared" si="1758"/>
        <v>901200.43297859724</v>
      </c>
      <c r="J8065" s="168">
        <f t="shared" si="1760"/>
        <v>807873.54274347215</v>
      </c>
      <c r="K8065" s="94"/>
      <c r="L8065" s="265">
        <f t="shared" si="1759"/>
        <v>343422.12600564334</v>
      </c>
      <c r="M8065" s="265">
        <f>$G8065*NonHospFrac+theModel!$H8065*NonHospFrac</f>
        <v>557778.30697295384</v>
      </c>
      <c r="N8065" s="266">
        <f t="shared" si="1761"/>
        <v>901200.43297859724</v>
      </c>
      <c r="O8065" s="158"/>
      <c r="P8065" s="265">
        <f t="shared" si="1762"/>
        <v>307857.87427519442</v>
      </c>
      <c r="Q8065" s="265">
        <f t="shared" si="1763"/>
        <v>557776.74672233476</v>
      </c>
      <c r="R8065" s="266">
        <f t="shared" si="1764"/>
        <v>865634.62099752924</v>
      </c>
    </row>
    <row r="8066" spans="1:18" x14ac:dyDescent="0.25">
      <c r="A8066" s="81">
        <v>8035</v>
      </c>
      <c r="B8066" s="93">
        <f t="shared" si="1753"/>
        <v>7.1575007040280934E-67</v>
      </c>
      <c r="C8066" s="178">
        <f t="shared" si="1754"/>
        <v>7.1413546151277485E-67</v>
      </c>
      <c r="D8066" s="165">
        <f t="shared" si="1755"/>
        <v>2.2558277767625785E-3</v>
      </c>
      <c r="E8066" s="166">
        <f t="shared" si="1765"/>
        <v>24.291375447755232</v>
      </c>
      <c r="F8066" s="167">
        <f t="shared" si="1766"/>
        <v>18.12783201406247</v>
      </c>
      <c r="G8066" s="167">
        <f t="shared" si="1756"/>
        <v>629978.83855899749</v>
      </c>
      <c r="H8066" s="167">
        <f t="shared" si="1757"/>
        <v>271299.98899881309</v>
      </c>
      <c r="I8066" s="168">
        <f t="shared" si="1758"/>
        <v>901278.82755781058</v>
      </c>
      <c r="J8066" s="168">
        <f t="shared" si="1760"/>
        <v>807930.04189884092</v>
      </c>
      <c r="K8066" s="94"/>
      <c r="L8066" s="265">
        <f t="shared" si="1759"/>
        <v>343451.99997382576</v>
      </c>
      <c r="M8066" s="265">
        <f>$G8066*NonHospFrac+theModel!$H8066*NonHospFrac</f>
        <v>557826.82758398482</v>
      </c>
      <c r="N8066" s="266">
        <f t="shared" si="1761"/>
        <v>901278.82755781058</v>
      </c>
      <c r="O8066" s="158"/>
      <c r="P8066" s="265">
        <f t="shared" si="1762"/>
        <v>307879.40451346803</v>
      </c>
      <c r="Q8066" s="265">
        <f t="shared" si="1763"/>
        <v>557825.26733336574</v>
      </c>
      <c r="R8066" s="266">
        <f t="shared" si="1764"/>
        <v>865704.67184683378</v>
      </c>
    </row>
    <row r="8067" spans="1:18" x14ac:dyDescent="0.25">
      <c r="A8067" s="81">
        <v>8036</v>
      </c>
      <c r="B8067" s="93">
        <f t="shared" si="1753"/>
        <v>7.0237953036920442E-67</v>
      </c>
      <c r="C8067" s="178">
        <f t="shared" si="1754"/>
        <v>7.0079508311476804E-67</v>
      </c>
      <c r="D8067" s="165">
        <f t="shared" si="1755"/>
        <v>2.2558277767625785E-3</v>
      </c>
      <c r="E8067" s="166">
        <f t="shared" si="1765"/>
        <v>24.291375447755232</v>
      </c>
      <c r="F8067" s="167">
        <f t="shared" si="1766"/>
        <v>18.130087841839231</v>
      </c>
      <c r="G8067" s="167">
        <f t="shared" si="1756"/>
        <v>630057.23313821084</v>
      </c>
      <c r="H8067" s="167">
        <f t="shared" si="1757"/>
        <v>271299.98899881309</v>
      </c>
      <c r="I8067" s="168">
        <f t="shared" si="1758"/>
        <v>901357.22213702393</v>
      </c>
      <c r="J8067" s="168">
        <f t="shared" si="1760"/>
        <v>807986.53875119297</v>
      </c>
      <c r="K8067" s="94"/>
      <c r="L8067" s="265">
        <f t="shared" si="1759"/>
        <v>343481.87394200813</v>
      </c>
      <c r="M8067" s="265">
        <f>$G8067*NonHospFrac+theModel!$H8067*NonHospFrac</f>
        <v>557875.3481950158</v>
      </c>
      <c r="N8067" s="266">
        <f t="shared" si="1761"/>
        <v>901357.22213702393</v>
      </c>
      <c r="O8067" s="158"/>
      <c r="P8067" s="265">
        <f t="shared" si="1762"/>
        <v>307900.9338741267</v>
      </c>
      <c r="Q8067" s="265">
        <f t="shared" si="1763"/>
        <v>557873.78794439672</v>
      </c>
      <c r="R8067" s="266">
        <f t="shared" si="1764"/>
        <v>865774.72181852348</v>
      </c>
    </row>
    <row r="8068" spans="1:18" x14ac:dyDescent="0.25">
      <c r="A8068" s="81">
        <v>8037</v>
      </c>
      <c r="B8068" s="93">
        <f t="shared" si="1753"/>
        <v>6.8925875816402E-67</v>
      </c>
      <c r="C8068" s="178">
        <f t="shared" si="1754"/>
        <v>6.8770390911197671E-67</v>
      </c>
      <c r="D8068" s="165">
        <f t="shared" si="1755"/>
        <v>2.2558277767625785E-3</v>
      </c>
      <c r="E8068" s="166">
        <f t="shared" si="1765"/>
        <v>24.291375447755232</v>
      </c>
      <c r="F8068" s="167">
        <f t="shared" si="1766"/>
        <v>18.132343669615992</v>
      </c>
      <c r="G8068" s="167">
        <f t="shared" si="1756"/>
        <v>630135.62771742418</v>
      </c>
      <c r="H8068" s="167">
        <f t="shared" si="1757"/>
        <v>271299.98899881309</v>
      </c>
      <c r="I8068" s="168">
        <f t="shared" si="1758"/>
        <v>901435.61671623727</v>
      </c>
      <c r="J8068" s="168">
        <f t="shared" si="1760"/>
        <v>808043.03330062213</v>
      </c>
      <c r="K8068" s="94"/>
      <c r="L8068" s="265">
        <f t="shared" si="1759"/>
        <v>343511.74791019049</v>
      </c>
      <c r="M8068" s="265">
        <f>$G8068*NonHospFrac+theModel!$H8068*NonHospFrac</f>
        <v>557923.86880604667</v>
      </c>
      <c r="N8068" s="266">
        <f t="shared" si="1761"/>
        <v>901435.61671623716</v>
      </c>
      <c r="O8068" s="158"/>
      <c r="P8068" s="265">
        <f t="shared" si="1762"/>
        <v>307922.46235720621</v>
      </c>
      <c r="Q8068" s="265">
        <f t="shared" si="1763"/>
        <v>557922.30855542759</v>
      </c>
      <c r="R8068" s="266">
        <f t="shared" si="1764"/>
        <v>865844.77091263374</v>
      </c>
    </row>
    <row r="8069" spans="1:18" x14ac:dyDescent="0.25">
      <c r="A8069" s="81">
        <v>8038</v>
      </c>
      <c r="B8069" s="93">
        <f t="shared" si="1753"/>
        <v>6.7638308800953148E-67</v>
      </c>
      <c r="C8069" s="178">
        <f t="shared" si="1754"/>
        <v>6.7485728425186712E-67</v>
      </c>
      <c r="D8069" s="165">
        <f t="shared" si="1755"/>
        <v>2.2558277767625785E-3</v>
      </c>
      <c r="E8069" s="166">
        <f t="shared" si="1765"/>
        <v>24.291375447755232</v>
      </c>
      <c r="F8069" s="167">
        <f t="shared" si="1766"/>
        <v>18.134599497392752</v>
      </c>
      <c r="G8069" s="167">
        <f t="shared" si="1756"/>
        <v>630214.02229663753</v>
      </c>
      <c r="H8069" s="167">
        <f t="shared" si="1757"/>
        <v>271299.98899881309</v>
      </c>
      <c r="I8069" s="168">
        <f t="shared" si="1758"/>
        <v>901514.01129545062</v>
      </c>
      <c r="J8069" s="168">
        <f t="shared" si="1760"/>
        <v>808099.52554722223</v>
      </c>
      <c r="K8069" s="94"/>
      <c r="L8069" s="265">
        <f t="shared" si="1759"/>
        <v>343541.62187837291</v>
      </c>
      <c r="M8069" s="265">
        <f>$G8069*NonHospFrac+theModel!$H8069*NonHospFrac</f>
        <v>557972.38941707765</v>
      </c>
      <c r="N8069" s="266">
        <f t="shared" si="1761"/>
        <v>901514.01129545062</v>
      </c>
      <c r="O8069" s="158"/>
      <c r="P8069" s="265">
        <f t="shared" si="1762"/>
        <v>307943.98996274243</v>
      </c>
      <c r="Q8069" s="265">
        <f t="shared" si="1763"/>
        <v>557970.82916645857</v>
      </c>
      <c r="R8069" s="266">
        <f t="shared" si="1764"/>
        <v>865914.819129201</v>
      </c>
    </row>
    <row r="8070" spans="1:18" x14ac:dyDescent="0.25">
      <c r="A8070" s="81">
        <v>8039</v>
      </c>
      <c r="B8070" s="93">
        <f t="shared" si="1753"/>
        <v>6.6374794128684638E-67</v>
      </c>
      <c r="C8070" s="178">
        <f t="shared" si="1754"/>
        <v>6.6225064024412251E-67</v>
      </c>
      <c r="D8070" s="165">
        <f t="shared" si="1755"/>
        <v>2.2558277767625785E-3</v>
      </c>
      <c r="E8070" s="166">
        <f t="shared" si="1765"/>
        <v>24.291375447755232</v>
      </c>
      <c r="F8070" s="167">
        <f t="shared" si="1766"/>
        <v>18.136855325169513</v>
      </c>
      <c r="G8070" s="167">
        <f t="shared" si="1756"/>
        <v>630292.41687585099</v>
      </c>
      <c r="H8070" s="167">
        <f t="shared" si="1757"/>
        <v>271299.98899881309</v>
      </c>
      <c r="I8070" s="168">
        <f t="shared" si="1758"/>
        <v>901592.40587466408</v>
      </c>
      <c r="J8070" s="168">
        <f t="shared" si="1760"/>
        <v>808156.01549108722</v>
      </c>
      <c r="K8070" s="94"/>
      <c r="L8070" s="265">
        <f t="shared" si="1759"/>
        <v>343571.49584655534</v>
      </c>
      <c r="M8070" s="265">
        <f>$G8070*NonHospFrac+theModel!$H8070*NonHospFrac</f>
        <v>558020.91002810863</v>
      </c>
      <c r="N8070" s="266">
        <f t="shared" si="1761"/>
        <v>901592.40587466396</v>
      </c>
      <c r="O8070" s="158"/>
      <c r="P8070" s="265">
        <f t="shared" si="1762"/>
        <v>307965.5166907711</v>
      </c>
      <c r="Q8070" s="265">
        <f t="shared" si="1763"/>
        <v>558019.34977748955</v>
      </c>
      <c r="R8070" s="266">
        <f t="shared" si="1764"/>
        <v>865984.86646826065</v>
      </c>
    </row>
    <row r="8071" spans="1:18" x14ac:dyDescent="0.25">
      <c r="A8071" s="81">
        <v>8040</v>
      </c>
      <c r="B8071" s="93">
        <f t="shared" si="1753"/>
        <v>6.5134882490785097E-67</v>
      </c>
      <c r="C8071" s="178">
        <f t="shared" si="1754"/>
        <v>6.4987949413626211E-67</v>
      </c>
      <c r="D8071" s="165">
        <f t="shared" si="1755"/>
        <v>2.2558277767625785E-3</v>
      </c>
      <c r="E8071" s="166">
        <f t="shared" si="1765"/>
        <v>24.291375447755232</v>
      </c>
      <c r="F8071" s="167">
        <f t="shared" si="1766"/>
        <v>18.139111152946274</v>
      </c>
      <c r="G8071" s="167">
        <f t="shared" si="1756"/>
        <v>630370.81145506434</v>
      </c>
      <c r="H8071" s="167">
        <f t="shared" si="1757"/>
        <v>271299.98899881309</v>
      </c>
      <c r="I8071" s="168">
        <f t="shared" si="1758"/>
        <v>901670.80045387743</v>
      </c>
      <c r="J8071" s="168">
        <f t="shared" si="1760"/>
        <v>808212.50313231081</v>
      </c>
      <c r="K8071" s="94"/>
      <c r="L8071" s="265">
        <f t="shared" si="1759"/>
        <v>343601.36981473776</v>
      </c>
      <c r="M8071" s="265">
        <f>$G8071*NonHospFrac+theModel!$H8071*NonHospFrac</f>
        <v>558069.43063913961</v>
      </c>
      <c r="N8071" s="266">
        <f t="shared" si="1761"/>
        <v>901670.80045387731</v>
      </c>
      <c r="O8071" s="158"/>
      <c r="P8071" s="265">
        <f t="shared" si="1762"/>
        <v>307987.04254132794</v>
      </c>
      <c r="Q8071" s="265">
        <f t="shared" si="1763"/>
        <v>558067.87038852053</v>
      </c>
      <c r="R8071" s="266">
        <f t="shared" si="1764"/>
        <v>866054.91292984853</v>
      </c>
    </row>
    <row r="8072" spans="1:18" x14ac:dyDescent="0.25">
      <c r="A8072" s="81">
        <v>8041</v>
      </c>
      <c r="B8072" s="93">
        <f t="shared" si="1753"/>
        <v>6.3918132971726902E-67</v>
      </c>
      <c r="C8072" s="178">
        <f t="shared" si="1754"/>
        <v>6.3773944671930473E-67</v>
      </c>
      <c r="D8072" s="165">
        <f t="shared" si="1755"/>
        <v>2.2558277767625785E-3</v>
      </c>
      <c r="E8072" s="166">
        <f t="shared" si="1765"/>
        <v>24.291375447755232</v>
      </c>
      <c r="F8072" s="167">
        <f t="shared" si="1766"/>
        <v>18.141366980723035</v>
      </c>
      <c r="G8072" s="167">
        <f t="shared" si="1756"/>
        <v>630449.20603427768</v>
      </c>
      <c r="H8072" s="167">
        <f t="shared" si="1757"/>
        <v>271299.98899881309</v>
      </c>
      <c r="I8072" s="168">
        <f t="shared" si="1758"/>
        <v>901749.19503309077</v>
      </c>
      <c r="J8072" s="168">
        <f t="shared" si="1760"/>
        <v>808268.98847098695</v>
      </c>
      <c r="K8072" s="94"/>
      <c r="L8072" s="265">
        <f t="shared" si="1759"/>
        <v>343631.24378292018</v>
      </c>
      <c r="M8072" s="265">
        <f>$G8072*NonHospFrac+theModel!$H8072*NonHospFrac</f>
        <v>558117.95125017059</v>
      </c>
      <c r="N8072" s="266">
        <f t="shared" si="1761"/>
        <v>901749.19503309077</v>
      </c>
      <c r="O8072" s="158"/>
      <c r="P8072" s="265">
        <f t="shared" si="1762"/>
        <v>308008.56751444872</v>
      </c>
      <c r="Q8072" s="265">
        <f t="shared" si="1763"/>
        <v>558116.39099955151</v>
      </c>
      <c r="R8072" s="266">
        <f t="shared" si="1764"/>
        <v>866124.95851400029</v>
      </c>
    </row>
    <row r="8073" spans="1:18" x14ac:dyDescent="0.25">
      <c r="A8073" s="81">
        <v>8042</v>
      </c>
      <c r="B8073" s="93">
        <f t="shared" si="1753"/>
        <v>6.27241128924944E-67</v>
      </c>
      <c r="C8073" s="178">
        <f t="shared" si="1754"/>
        <v>6.2582618096358716E-67</v>
      </c>
      <c r="D8073" s="165">
        <f t="shared" si="1755"/>
        <v>2.2558277767625785E-3</v>
      </c>
      <c r="E8073" s="166">
        <f t="shared" si="1765"/>
        <v>24.291375447755232</v>
      </c>
      <c r="F8073" s="167">
        <f t="shared" si="1766"/>
        <v>18.143622808499796</v>
      </c>
      <c r="G8073" s="167">
        <f t="shared" si="1756"/>
        <v>630527.60061349103</v>
      </c>
      <c r="H8073" s="167">
        <f t="shared" si="1757"/>
        <v>271299.98899881309</v>
      </c>
      <c r="I8073" s="168">
        <f t="shared" si="1758"/>
        <v>901827.58961230412</v>
      </c>
      <c r="J8073" s="168">
        <f t="shared" si="1760"/>
        <v>808325.47150720947</v>
      </c>
      <c r="K8073" s="94"/>
      <c r="L8073" s="265">
        <f t="shared" si="1759"/>
        <v>343661.11775110255</v>
      </c>
      <c r="M8073" s="265">
        <f>$G8073*NonHospFrac+theModel!$H8073*NonHospFrac</f>
        <v>558166.47186120157</v>
      </c>
      <c r="N8073" s="266">
        <f t="shared" si="1761"/>
        <v>901827.58961230412</v>
      </c>
      <c r="O8073" s="158"/>
      <c r="P8073" s="265">
        <f t="shared" si="1762"/>
        <v>308030.09161016921</v>
      </c>
      <c r="Q8073" s="265">
        <f t="shared" si="1763"/>
        <v>558164.91161058249</v>
      </c>
      <c r="R8073" s="266">
        <f t="shared" si="1764"/>
        <v>866195.00322075165</v>
      </c>
    </row>
    <row r="8074" spans="1:18" x14ac:dyDescent="0.25">
      <c r="A8074" s="81">
        <v>8043</v>
      </c>
      <c r="B8074" s="93">
        <f t="shared" si="1753"/>
        <v>6.1552397656711099E-67</v>
      </c>
      <c r="C8074" s="178">
        <f t="shared" si="1754"/>
        <v>6.1413546048350757E-67</v>
      </c>
      <c r="D8074" s="165">
        <f t="shared" si="1755"/>
        <v>2.2558277767625785E-3</v>
      </c>
      <c r="E8074" s="166">
        <f t="shared" si="1765"/>
        <v>24.291375447755232</v>
      </c>
      <c r="F8074" s="167">
        <f t="shared" si="1766"/>
        <v>18.145878636276557</v>
      </c>
      <c r="G8074" s="167">
        <f t="shared" si="1756"/>
        <v>630605.99519270437</v>
      </c>
      <c r="H8074" s="167">
        <f t="shared" si="1757"/>
        <v>271299.98899881309</v>
      </c>
      <c r="I8074" s="168">
        <f t="shared" si="1758"/>
        <v>901905.98419151746</v>
      </c>
      <c r="J8074" s="168">
        <f t="shared" si="1760"/>
        <v>808381.9522410722</v>
      </c>
      <c r="K8074" s="94"/>
      <c r="L8074" s="265">
        <f t="shared" si="1759"/>
        <v>343690.99171928491</v>
      </c>
      <c r="M8074" s="265">
        <f>$G8074*NonHospFrac+theModel!$H8074*NonHospFrac</f>
        <v>558214.99247223244</v>
      </c>
      <c r="N8074" s="266">
        <f t="shared" si="1761"/>
        <v>901905.98419151735</v>
      </c>
      <c r="O8074" s="158"/>
      <c r="P8074" s="265">
        <f t="shared" si="1762"/>
        <v>308051.61482852517</v>
      </c>
      <c r="Q8074" s="265">
        <f t="shared" si="1763"/>
        <v>558213.43222161336</v>
      </c>
      <c r="R8074" s="266">
        <f t="shared" si="1764"/>
        <v>866265.04705013847</v>
      </c>
    </row>
    <row r="8075" spans="1:18" x14ac:dyDescent="0.25">
      <c r="A8075" s="81">
        <v>8044</v>
      </c>
      <c r="B8075" s="93">
        <f t="shared" si="1753"/>
        <v>6.0402570599662738E-67</v>
      </c>
      <c r="C8075" s="178">
        <f t="shared" si="1754"/>
        <v>6.026631280311615E-67</v>
      </c>
      <c r="D8075" s="165">
        <f t="shared" si="1755"/>
        <v>2.2558277767625785E-3</v>
      </c>
      <c r="E8075" s="166">
        <f t="shared" si="1765"/>
        <v>24.291375447755232</v>
      </c>
      <c r="F8075" s="167">
        <f t="shared" si="1766"/>
        <v>18.148134464053317</v>
      </c>
      <c r="G8075" s="167">
        <f t="shared" si="1756"/>
        <v>630684.38977191772</v>
      </c>
      <c r="H8075" s="167">
        <f t="shared" si="1757"/>
        <v>271299.98899881309</v>
      </c>
      <c r="I8075" s="168">
        <f t="shared" si="1758"/>
        <v>901984.37877073081</v>
      </c>
      <c r="J8075" s="168">
        <f t="shared" si="1760"/>
        <v>808438.43067266908</v>
      </c>
      <c r="K8075" s="94"/>
      <c r="L8075" s="265">
        <f t="shared" si="1759"/>
        <v>343720.86568746733</v>
      </c>
      <c r="M8075" s="265">
        <f>$G8075*NonHospFrac+theModel!$H8075*NonHospFrac</f>
        <v>558263.51308326342</v>
      </c>
      <c r="N8075" s="266">
        <f t="shared" si="1761"/>
        <v>901984.37877073069</v>
      </c>
      <c r="O8075" s="158"/>
      <c r="P8075" s="265">
        <f t="shared" si="1762"/>
        <v>308073.13716955238</v>
      </c>
      <c r="Q8075" s="265">
        <f t="shared" si="1763"/>
        <v>558261.95283264434</v>
      </c>
      <c r="R8075" s="266">
        <f t="shared" si="1764"/>
        <v>866335.09000219672</v>
      </c>
    </row>
    <row r="8076" spans="1:18" x14ac:dyDescent="0.25">
      <c r="A8076" s="81">
        <v>8045</v>
      </c>
      <c r="B8076" s="93">
        <f t="shared" si="1753"/>
        <v>5.9274222840112917E-67</v>
      </c>
      <c r="C8076" s="178">
        <f t="shared" si="1754"/>
        <v>5.9140510401784172E-67</v>
      </c>
      <c r="D8076" s="165">
        <f t="shared" si="1755"/>
        <v>2.2558277767625785E-3</v>
      </c>
      <c r="E8076" s="166">
        <f t="shared" si="1765"/>
        <v>24.291375447755232</v>
      </c>
      <c r="F8076" s="167">
        <f t="shared" si="1766"/>
        <v>18.150390291830078</v>
      </c>
      <c r="G8076" s="167">
        <f t="shared" si="1756"/>
        <v>630762.78435113106</v>
      </c>
      <c r="H8076" s="167">
        <f t="shared" si="1757"/>
        <v>271299.98899881309</v>
      </c>
      <c r="I8076" s="168">
        <f t="shared" si="1758"/>
        <v>902062.77334994415</v>
      </c>
      <c r="J8076" s="168">
        <f t="shared" si="1760"/>
        <v>808494.90680209384</v>
      </c>
      <c r="K8076" s="94"/>
      <c r="L8076" s="265">
        <f t="shared" si="1759"/>
        <v>343750.73965564976</v>
      </c>
      <c r="M8076" s="265">
        <f>$G8076*NonHospFrac+theModel!$H8076*NonHospFrac</f>
        <v>558312.0336942944</v>
      </c>
      <c r="N8076" s="266">
        <f t="shared" si="1761"/>
        <v>902062.77334994415</v>
      </c>
      <c r="O8076" s="158"/>
      <c r="P8076" s="265">
        <f t="shared" si="1762"/>
        <v>308094.65863328666</v>
      </c>
      <c r="Q8076" s="265">
        <f t="shared" si="1763"/>
        <v>558310.47344367532</v>
      </c>
      <c r="R8076" s="266">
        <f t="shared" si="1764"/>
        <v>866405.13207696192</v>
      </c>
    </row>
    <row r="8077" spans="1:18" x14ac:dyDescent="0.25">
      <c r="A8077" s="81">
        <v>8046</v>
      </c>
      <c r="B8077" s="93">
        <f t="shared" si="1753"/>
        <v>5.8166953134921396E-67</v>
      </c>
      <c r="C8077" s="178">
        <f t="shared" si="1754"/>
        <v>5.803573850634999E-67</v>
      </c>
      <c r="D8077" s="165">
        <f t="shared" si="1755"/>
        <v>2.2558277767625785E-3</v>
      </c>
      <c r="E8077" s="166">
        <f t="shared" si="1765"/>
        <v>24.291375447755232</v>
      </c>
      <c r="F8077" s="167">
        <f t="shared" si="1766"/>
        <v>18.152646119606839</v>
      </c>
      <c r="G8077" s="167">
        <f t="shared" si="1756"/>
        <v>630841.17893034441</v>
      </c>
      <c r="H8077" s="167">
        <f t="shared" si="1757"/>
        <v>271299.98899881309</v>
      </c>
      <c r="I8077" s="168">
        <f t="shared" si="1758"/>
        <v>902141.1679291575</v>
      </c>
      <c r="J8077" s="168">
        <f t="shared" si="1760"/>
        <v>808551.38062944042</v>
      </c>
      <c r="K8077" s="94"/>
      <c r="L8077" s="265">
        <f t="shared" si="1759"/>
        <v>343780.61362383212</v>
      </c>
      <c r="M8077" s="265">
        <f>$G8077*NonHospFrac+theModel!$H8077*NonHospFrac</f>
        <v>558360.55430532538</v>
      </c>
      <c r="N8077" s="266">
        <f t="shared" si="1761"/>
        <v>902141.1679291575</v>
      </c>
      <c r="O8077" s="158"/>
      <c r="P8077" s="265">
        <f t="shared" si="1762"/>
        <v>308116.17921976361</v>
      </c>
      <c r="Q8077" s="265">
        <f t="shared" si="1763"/>
        <v>558358.9940547063</v>
      </c>
      <c r="R8077" s="266">
        <f t="shared" si="1764"/>
        <v>866475.17327446991</v>
      </c>
    </row>
    <row r="8078" spans="1:18" x14ac:dyDescent="0.25">
      <c r="A8078" s="81">
        <v>8047</v>
      </c>
      <c r="B8078" s="93">
        <f t="shared" si="1753"/>
        <v>5.7080367736353993E-67</v>
      </c>
      <c r="C8078" s="178">
        <f t="shared" si="1754"/>
        <v>5.6951604257306502E-67</v>
      </c>
      <c r="D8078" s="165">
        <f t="shared" si="1755"/>
        <v>2.2558277767625785E-3</v>
      </c>
      <c r="E8078" s="166">
        <f t="shared" si="1765"/>
        <v>24.291375447755232</v>
      </c>
      <c r="F8078" s="167">
        <f t="shared" si="1766"/>
        <v>18.1549019473836</v>
      </c>
      <c r="G8078" s="167">
        <f t="shared" si="1756"/>
        <v>630919.57350955787</v>
      </c>
      <c r="H8078" s="167">
        <f t="shared" si="1757"/>
        <v>271299.98899881309</v>
      </c>
      <c r="I8078" s="168">
        <f t="shared" si="1758"/>
        <v>902219.56250837096</v>
      </c>
      <c r="J8078" s="168">
        <f t="shared" si="1760"/>
        <v>808607.85215480265</v>
      </c>
      <c r="K8078" s="94"/>
      <c r="L8078" s="265">
        <f t="shared" si="1759"/>
        <v>343810.4875920146</v>
      </c>
      <c r="M8078" s="265">
        <f>$G8078*NonHospFrac+theModel!$H8078*NonHospFrac</f>
        <v>558409.07491635636</v>
      </c>
      <c r="N8078" s="266">
        <f t="shared" si="1761"/>
        <v>902219.56250837096</v>
      </c>
      <c r="O8078" s="158"/>
      <c r="P8078" s="265">
        <f t="shared" si="1762"/>
        <v>308137.69892901921</v>
      </c>
      <c r="Q8078" s="265">
        <f t="shared" si="1763"/>
        <v>558407.51466573728</v>
      </c>
      <c r="R8078" s="266">
        <f t="shared" si="1764"/>
        <v>866545.21359475655</v>
      </c>
    </row>
    <row r="8079" spans="1:18" x14ac:dyDescent="0.25">
      <c r="A8079" s="81">
        <v>8048</v>
      </c>
      <c r="B8079" s="93">
        <f t="shared" si="1753"/>
        <v>5.601408025205857E-67</v>
      </c>
      <c r="C8079" s="178">
        <f t="shared" si="1754"/>
        <v>5.588772213393617E-67</v>
      </c>
      <c r="D8079" s="165">
        <f t="shared" si="1755"/>
        <v>2.2558277767625785E-3</v>
      </c>
      <c r="E8079" s="166">
        <f t="shared" si="1765"/>
        <v>24.291375447755232</v>
      </c>
      <c r="F8079" s="167">
        <f t="shared" si="1766"/>
        <v>18.157157775160361</v>
      </c>
      <c r="G8079" s="167">
        <f t="shared" si="1756"/>
        <v>630997.96808877122</v>
      </c>
      <c r="H8079" s="167">
        <f t="shared" si="1757"/>
        <v>271299.98899881309</v>
      </c>
      <c r="I8079" s="168">
        <f t="shared" si="1758"/>
        <v>902297.95708758431</v>
      </c>
      <c r="J8079" s="168">
        <f t="shared" si="1760"/>
        <v>808664.32137827424</v>
      </c>
      <c r="K8079" s="94"/>
      <c r="L8079" s="265">
        <f t="shared" si="1759"/>
        <v>343840.36156019697</v>
      </c>
      <c r="M8079" s="265">
        <f>$G8079*NonHospFrac+theModel!$H8079*NonHospFrac</f>
        <v>558457.59552738734</v>
      </c>
      <c r="N8079" s="266">
        <f t="shared" si="1761"/>
        <v>902297.95708758431</v>
      </c>
      <c r="O8079" s="158"/>
      <c r="P8079" s="265">
        <f t="shared" si="1762"/>
        <v>308159.21776108904</v>
      </c>
      <c r="Q8079" s="265">
        <f t="shared" si="1763"/>
        <v>558456.03527676826</v>
      </c>
      <c r="R8079" s="266">
        <f t="shared" si="1764"/>
        <v>866615.25303785736</v>
      </c>
    </row>
    <row r="8080" spans="1:18" x14ac:dyDescent="0.25">
      <c r="A8080" s="81">
        <v>8049</v>
      </c>
      <c r="B8080" s="93">
        <f t="shared" si="1753"/>
        <v>5.4967711507679223E-67</v>
      </c>
      <c r="C8080" s="178">
        <f t="shared" si="1754"/>
        <v>5.4843713817235127E-67</v>
      </c>
      <c r="D8080" s="165">
        <f t="shared" si="1755"/>
        <v>2.2558277767625785E-3</v>
      </c>
      <c r="E8080" s="166">
        <f t="shared" si="1765"/>
        <v>24.291375447755232</v>
      </c>
      <c r="F8080" s="167">
        <f t="shared" si="1766"/>
        <v>18.159413602937121</v>
      </c>
      <c r="G8080" s="167">
        <f t="shared" si="1756"/>
        <v>631076.36266798456</v>
      </c>
      <c r="H8080" s="167">
        <f t="shared" si="1757"/>
        <v>271299.98899881309</v>
      </c>
      <c r="I8080" s="168">
        <f t="shared" si="1758"/>
        <v>902376.35166679765</v>
      </c>
      <c r="J8080" s="168">
        <f t="shared" si="1760"/>
        <v>808720.78829994914</v>
      </c>
      <c r="K8080" s="94"/>
      <c r="L8080" s="265">
        <f t="shared" si="1759"/>
        <v>343870.23552837939</v>
      </c>
      <c r="M8080" s="265">
        <f>$G8080*NonHospFrac+theModel!$H8080*NonHospFrac</f>
        <v>558506.11613841821</v>
      </c>
      <c r="N8080" s="266">
        <f t="shared" si="1761"/>
        <v>902376.35166679765</v>
      </c>
      <c r="O8080" s="158"/>
      <c r="P8080" s="265">
        <f t="shared" si="1762"/>
        <v>308180.73571600893</v>
      </c>
      <c r="Q8080" s="265">
        <f t="shared" si="1763"/>
        <v>558504.55588779913</v>
      </c>
      <c r="R8080" s="266">
        <f t="shared" si="1764"/>
        <v>866685.29160380806</v>
      </c>
    </row>
    <row r="8081" spans="1:18" x14ac:dyDescent="0.25">
      <c r="A8081" s="81">
        <v>8050</v>
      </c>
      <c r="B8081" s="93">
        <f t="shared" si="1753"/>
        <v>5.3940889412004746E-67</v>
      </c>
      <c r="C8081" s="178">
        <f t="shared" si="1754"/>
        <v>5.3819208055365866E-67</v>
      </c>
      <c r="D8081" s="165">
        <f t="shared" si="1755"/>
        <v>2.2558277767625785E-3</v>
      </c>
      <c r="E8081" s="166">
        <f t="shared" si="1765"/>
        <v>24.291375447755232</v>
      </c>
      <c r="F8081" s="167">
        <f t="shared" si="1766"/>
        <v>18.161669430713882</v>
      </c>
      <c r="G8081" s="167">
        <f t="shared" si="1756"/>
        <v>631154.75724719791</v>
      </c>
      <c r="H8081" s="167">
        <f t="shared" si="1757"/>
        <v>271299.98899881309</v>
      </c>
      <c r="I8081" s="168">
        <f t="shared" si="1758"/>
        <v>902454.746246011</v>
      </c>
      <c r="J8081" s="168">
        <f t="shared" si="1760"/>
        <v>808777.25291992119</v>
      </c>
      <c r="K8081" s="94"/>
      <c r="L8081" s="265">
        <f t="shared" si="1759"/>
        <v>343900.10949656181</v>
      </c>
      <c r="M8081" s="265">
        <f>$G8081*NonHospFrac+theModel!$H8081*NonHospFrac</f>
        <v>558554.63674944919</v>
      </c>
      <c r="N8081" s="266">
        <f t="shared" si="1761"/>
        <v>902454.746246011</v>
      </c>
      <c r="O8081" s="158"/>
      <c r="P8081" s="265">
        <f t="shared" si="1762"/>
        <v>308202.25279381458</v>
      </c>
      <c r="Q8081" s="265">
        <f t="shared" si="1763"/>
        <v>558553.07649883011</v>
      </c>
      <c r="R8081" s="266">
        <f t="shared" si="1764"/>
        <v>866755.32929264475</v>
      </c>
    </row>
    <row r="8082" spans="1:18" x14ac:dyDescent="0.25">
      <c r="A8082" s="81">
        <v>8051</v>
      </c>
      <c r="B8082" s="93">
        <f t="shared" si="1753"/>
        <v>5.2933248824661779E-67</v>
      </c>
      <c r="C8082" s="178">
        <f t="shared" si="1754"/>
        <v>5.2813840531648824E-67</v>
      </c>
      <c r="D8082" s="165">
        <f t="shared" si="1755"/>
        <v>2.2558277767625785E-3</v>
      </c>
      <c r="E8082" s="166">
        <f t="shared" si="1765"/>
        <v>24.291375447755232</v>
      </c>
      <c r="F8082" s="167">
        <f t="shared" si="1766"/>
        <v>18.163925258490643</v>
      </c>
      <c r="G8082" s="167">
        <f t="shared" si="1756"/>
        <v>631233.15182641125</v>
      </c>
      <c r="H8082" s="167">
        <f t="shared" si="1757"/>
        <v>271299.98899881309</v>
      </c>
      <c r="I8082" s="168">
        <f t="shared" si="1758"/>
        <v>902533.14082522434</v>
      </c>
      <c r="J8082" s="168">
        <f t="shared" si="1760"/>
        <v>808833.71523828409</v>
      </c>
      <c r="K8082" s="94"/>
      <c r="L8082" s="265">
        <f t="shared" si="1759"/>
        <v>343929.98346474417</v>
      </c>
      <c r="M8082" s="265">
        <f>$G8082*NonHospFrac+theModel!$H8082*NonHospFrac</f>
        <v>558603.15736048017</v>
      </c>
      <c r="N8082" s="266">
        <f t="shared" si="1761"/>
        <v>902533.14082522434</v>
      </c>
      <c r="O8082" s="158"/>
      <c r="P8082" s="265">
        <f t="shared" si="1762"/>
        <v>308223.76899454178</v>
      </c>
      <c r="Q8082" s="265">
        <f t="shared" si="1763"/>
        <v>558601.59710986109</v>
      </c>
      <c r="R8082" s="266">
        <f t="shared" si="1764"/>
        <v>866825.36610440281</v>
      </c>
    </row>
    <row r="8083" spans="1:18" x14ac:dyDescent="0.25">
      <c r="A8083" s="81">
        <v>8052</v>
      </c>
      <c r="B8083" s="93">
        <f t="shared" si="1753"/>
        <v>5.1944431426260806E-67</v>
      </c>
      <c r="C8083" s="178">
        <f t="shared" si="1754"/>
        <v>5.182725373500131E-67</v>
      </c>
      <c r="D8083" s="165">
        <f t="shared" si="1755"/>
        <v>2.2558277767625785E-3</v>
      </c>
      <c r="E8083" s="166">
        <f t="shared" si="1765"/>
        <v>24.291375447755232</v>
      </c>
      <c r="F8083" s="167">
        <f t="shared" si="1766"/>
        <v>18.166181086267404</v>
      </c>
      <c r="G8083" s="167">
        <f t="shared" si="1756"/>
        <v>631311.5464056246</v>
      </c>
      <c r="H8083" s="167">
        <f t="shared" si="1757"/>
        <v>271299.98899881309</v>
      </c>
      <c r="I8083" s="168">
        <f t="shared" si="1758"/>
        <v>902611.53540443769</v>
      </c>
      <c r="J8083" s="168">
        <f t="shared" si="1760"/>
        <v>808890.17525513179</v>
      </c>
      <c r="K8083" s="94"/>
      <c r="L8083" s="265">
        <f t="shared" si="1759"/>
        <v>343959.85743292654</v>
      </c>
      <c r="M8083" s="265">
        <f>$G8083*NonHospFrac+theModel!$H8083*NonHospFrac</f>
        <v>558651.67797151103</v>
      </c>
      <c r="N8083" s="266">
        <f t="shared" si="1761"/>
        <v>902611.53540443757</v>
      </c>
      <c r="O8083" s="158"/>
      <c r="P8083" s="265">
        <f t="shared" si="1762"/>
        <v>308245.28431822627</v>
      </c>
      <c r="Q8083" s="265">
        <f t="shared" si="1763"/>
        <v>558650.11772089195</v>
      </c>
      <c r="R8083" s="266">
        <f t="shared" si="1764"/>
        <v>866895.40203911823</v>
      </c>
    </row>
    <row r="8084" spans="1:18" x14ac:dyDescent="0.25">
      <c r="A8084" s="81">
        <v>8053</v>
      </c>
      <c r="B8084" s="93">
        <f t="shared" si="1753"/>
        <v>5.0974085590992031E-67</v>
      </c>
      <c r="C8084" s="178">
        <f t="shared" si="1754"/>
        <v>5.0859096832820796E-67</v>
      </c>
      <c r="D8084" s="165">
        <f t="shared" si="1755"/>
        <v>2.2558277767625785E-3</v>
      </c>
      <c r="E8084" s="166">
        <f t="shared" si="1765"/>
        <v>24.291375447755232</v>
      </c>
      <c r="F8084" s="167">
        <f t="shared" si="1766"/>
        <v>18.168436914044165</v>
      </c>
      <c r="G8084" s="167">
        <f t="shared" si="1756"/>
        <v>631389.94098483794</v>
      </c>
      <c r="H8084" s="167">
        <f t="shared" si="1757"/>
        <v>271299.98899881309</v>
      </c>
      <c r="I8084" s="168">
        <f t="shared" si="1758"/>
        <v>902689.92998365103</v>
      </c>
      <c r="J8084" s="168">
        <f t="shared" si="1760"/>
        <v>808946.63297055801</v>
      </c>
      <c r="K8084" s="94"/>
      <c r="L8084" s="265">
        <f t="shared" si="1759"/>
        <v>343989.73140110896</v>
      </c>
      <c r="M8084" s="265">
        <f>$G8084*NonHospFrac+theModel!$H8084*NonHospFrac</f>
        <v>558700.19858254201</v>
      </c>
      <c r="N8084" s="266">
        <f t="shared" si="1761"/>
        <v>902689.92998365103</v>
      </c>
      <c r="O8084" s="158"/>
      <c r="P8084" s="265">
        <f t="shared" si="1762"/>
        <v>308266.79876490386</v>
      </c>
      <c r="Q8084" s="265">
        <f t="shared" si="1763"/>
        <v>558698.63833192294</v>
      </c>
      <c r="R8084" s="266">
        <f t="shared" si="1764"/>
        <v>866965.43709682673</v>
      </c>
    </row>
    <row r="8085" spans="1:18" x14ac:dyDescent="0.25">
      <c r="A8085" s="81">
        <v>8054</v>
      </c>
      <c r="B8085" s="93">
        <f t="shared" si="1753"/>
        <v>5.0021866261571344E-67</v>
      </c>
      <c r="C8085" s="178">
        <f t="shared" si="1754"/>
        <v>4.9909025546212986E-67</v>
      </c>
      <c r="D8085" s="165">
        <f t="shared" si="1755"/>
        <v>2.2558277767625785E-3</v>
      </c>
      <c r="E8085" s="166">
        <f t="shared" si="1765"/>
        <v>24.291375447755232</v>
      </c>
      <c r="F8085" s="167">
        <f t="shared" si="1766"/>
        <v>18.170692741820925</v>
      </c>
      <c r="G8085" s="167">
        <f t="shared" si="1756"/>
        <v>631468.33556405129</v>
      </c>
      <c r="H8085" s="167">
        <f t="shared" si="1757"/>
        <v>271299.98899881309</v>
      </c>
      <c r="I8085" s="168">
        <f t="shared" si="1758"/>
        <v>902768.32456286438</v>
      </c>
      <c r="J8085" s="168">
        <f t="shared" si="1760"/>
        <v>809003.0883846567</v>
      </c>
      <c r="K8085" s="94"/>
      <c r="L8085" s="265">
        <f t="shared" si="1759"/>
        <v>344019.60536929138</v>
      </c>
      <c r="M8085" s="265">
        <f>$G8085*NonHospFrac+theModel!$H8085*NonHospFrac</f>
        <v>558748.71919357299</v>
      </c>
      <c r="N8085" s="266">
        <f t="shared" si="1761"/>
        <v>902768.32456286438</v>
      </c>
      <c r="O8085" s="158"/>
      <c r="P8085" s="265">
        <f t="shared" si="1762"/>
        <v>308288.31233461021</v>
      </c>
      <c r="Q8085" s="265">
        <f t="shared" si="1763"/>
        <v>558747.15894295392</v>
      </c>
      <c r="R8085" s="266">
        <f t="shared" si="1764"/>
        <v>867035.47127756407</v>
      </c>
    </row>
    <row r="8086" spans="1:18" x14ac:dyDescent="0.25">
      <c r="A8086" s="81">
        <v>8055</v>
      </c>
      <c r="B8086" s="93">
        <f t="shared" si="1753"/>
        <v>4.9087434826546028E-67</v>
      </c>
      <c r="C8086" s="178">
        <f t="shared" si="1754"/>
        <v>4.8976702027574279E-67</v>
      </c>
      <c r="D8086" s="165">
        <f t="shared" si="1755"/>
        <v>2.2558277767625785E-3</v>
      </c>
      <c r="E8086" s="166">
        <f t="shared" si="1765"/>
        <v>24.291375447755232</v>
      </c>
      <c r="F8086" s="167">
        <f t="shared" si="1766"/>
        <v>18.172948569597686</v>
      </c>
      <c r="G8086" s="167">
        <f t="shared" si="1756"/>
        <v>631546.73014326475</v>
      </c>
      <c r="H8086" s="167">
        <f t="shared" si="1757"/>
        <v>271299.98899881309</v>
      </c>
      <c r="I8086" s="168">
        <f t="shared" si="1758"/>
        <v>902846.71914207784</v>
      </c>
      <c r="J8086" s="168">
        <f t="shared" si="1760"/>
        <v>809059.54149752157</v>
      </c>
      <c r="K8086" s="94"/>
      <c r="L8086" s="265">
        <f t="shared" si="1759"/>
        <v>344049.47933747381</v>
      </c>
      <c r="M8086" s="265">
        <f>$G8086*NonHospFrac+theModel!$H8086*NonHospFrac</f>
        <v>558797.23980460397</v>
      </c>
      <c r="N8086" s="266">
        <f t="shared" si="1761"/>
        <v>902846.71914207772</v>
      </c>
      <c r="O8086" s="158"/>
      <c r="P8086" s="265">
        <f t="shared" si="1762"/>
        <v>308309.82502738113</v>
      </c>
      <c r="Q8086" s="265">
        <f t="shared" si="1763"/>
        <v>558795.6795539849</v>
      </c>
      <c r="R8086" s="266">
        <f t="shared" si="1764"/>
        <v>867105.50458136597</v>
      </c>
    </row>
    <row r="8087" spans="1:18" x14ac:dyDescent="0.25">
      <c r="A8087" s="81">
        <v>8056</v>
      </c>
      <c r="B8087" s="93">
        <f t="shared" si="1753"/>
        <v>4.8170458999875285E-67</v>
      </c>
      <c r="C8087" s="178">
        <f t="shared" si="1754"/>
        <v>4.8061794740443962E-67</v>
      </c>
      <c r="D8087" s="165">
        <f t="shared" si="1755"/>
        <v>2.2558277767625785E-3</v>
      </c>
      <c r="E8087" s="166">
        <f t="shared" si="1765"/>
        <v>24.291375447755232</v>
      </c>
      <c r="F8087" s="167">
        <f t="shared" si="1766"/>
        <v>18.175204397374447</v>
      </c>
      <c r="G8087" s="167">
        <f t="shared" si="1756"/>
        <v>631625.1247224781</v>
      </c>
      <c r="H8087" s="167">
        <f t="shared" si="1757"/>
        <v>271299.98899881309</v>
      </c>
      <c r="I8087" s="168">
        <f t="shared" si="1758"/>
        <v>902925.11372129119</v>
      </c>
      <c r="J8087" s="168">
        <f t="shared" si="1760"/>
        <v>809115.99230924633</v>
      </c>
      <c r="K8087" s="94"/>
      <c r="L8087" s="265">
        <f t="shared" si="1759"/>
        <v>344079.35330565623</v>
      </c>
      <c r="M8087" s="265">
        <f>$G8087*NonHospFrac+theModel!$H8087*NonHospFrac</f>
        <v>558845.76041563496</v>
      </c>
      <c r="N8087" s="266">
        <f t="shared" si="1761"/>
        <v>902925.11372129119</v>
      </c>
      <c r="O8087" s="158"/>
      <c r="P8087" s="265">
        <f t="shared" si="1762"/>
        <v>308331.33684325236</v>
      </c>
      <c r="Q8087" s="265">
        <f t="shared" si="1763"/>
        <v>558844.20016501588</v>
      </c>
      <c r="R8087" s="266">
        <f t="shared" si="1764"/>
        <v>867175.53700826829</v>
      </c>
    </row>
    <row r="8088" spans="1:18" x14ac:dyDescent="0.25">
      <c r="A8088" s="81">
        <v>8057</v>
      </c>
      <c r="B8088" s="93">
        <f t="shared" si="1753"/>
        <v>4.7270612702782442E-67</v>
      </c>
      <c r="C8088" s="178">
        <f t="shared" si="1754"/>
        <v>4.7163978341622919E-67</v>
      </c>
      <c r="D8088" s="165">
        <f t="shared" si="1755"/>
        <v>2.2558277767625785E-3</v>
      </c>
      <c r="E8088" s="166">
        <f t="shared" si="1765"/>
        <v>24.291375447755232</v>
      </c>
      <c r="F8088" s="167">
        <f t="shared" si="1766"/>
        <v>18.177460225151208</v>
      </c>
      <c r="G8088" s="167">
        <f t="shared" si="1756"/>
        <v>631703.51930169144</v>
      </c>
      <c r="H8088" s="167">
        <f t="shared" si="1757"/>
        <v>271299.98899881309</v>
      </c>
      <c r="I8088" s="168">
        <f t="shared" si="1758"/>
        <v>903003.50830050453</v>
      </c>
      <c r="J8088" s="168">
        <f t="shared" si="1760"/>
        <v>809172.44081992493</v>
      </c>
      <c r="K8088" s="94"/>
      <c r="L8088" s="265">
        <f t="shared" si="1759"/>
        <v>344109.22727383859</v>
      </c>
      <c r="M8088" s="265">
        <f>$G8088*NonHospFrac+theModel!$H8088*NonHospFrac</f>
        <v>558894.28102666594</v>
      </c>
      <c r="N8088" s="266">
        <f t="shared" si="1761"/>
        <v>903003.50830050453</v>
      </c>
      <c r="O8088" s="158"/>
      <c r="P8088" s="265">
        <f t="shared" si="1762"/>
        <v>308352.84778225957</v>
      </c>
      <c r="Q8088" s="265">
        <f t="shared" si="1763"/>
        <v>558892.72077604686</v>
      </c>
      <c r="R8088" s="266">
        <f t="shared" si="1764"/>
        <v>867245.56855830643</v>
      </c>
    </row>
    <row r="8089" spans="1:18" x14ac:dyDescent="0.25">
      <c r="A8089" s="81">
        <v>8058</v>
      </c>
      <c r="B8089" s="93">
        <f t="shared" si="1753"/>
        <v>4.6387575947787938E-67</v>
      </c>
      <c r="C8089" s="178">
        <f t="shared" si="1754"/>
        <v>4.6282933565468236E-67</v>
      </c>
      <c r="D8089" s="165">
        <f t="shared" si="1755"/>
        <v>2.2558277767625785E-3</v>
      </c>
      <c r="E8089" s="166">
        <f t="shared" si="1765"/>
        <v>24.291375447755232</v>
      </c>
      <c r="F8089" s="167">
        <f t="shared" si="1766"/>
        <v>18.179716052927969</v>
      </c>
      <c r="G8089" s="167">
        <f t="shared" si="1756"/>
        <v>631781.91388090479</v>
      </c>
      <c r="H8089" s="167">
        <f t="shared" si="1757"/>
        <v>271299.98899881309</v>
      </c>
      <c r="I8089" s="168">
        <f t="shared" si="1758"/>
        <v>903081.90287971788</v>
      </c>
      <c r="J8089" s="168">
        <f t="shared" si="1760"/>
        <v>809228.88702965109</v>
      </c>
      <c r="K8089" s="94"/>
      <c r="L8089" s="265">
        <f t="shared" si="1759"/>
        <v>344139.10124202096</v>
      </c>
      <c r="M8089" s="265">
        <f>$G8089*NonHospFrac+theModel!$H8089*NonHospFrac</f>
        <v>558942.8016376968</v>
      </c>
      <c r="N8089" s="266">
        <f t="shared" si="1761"/>
        <v>903081.90287971776</v>
      </c>
      <c r="O8089" s="158"/>
      <c r="P8089" s="265">
        <f t="shared" si="1762"/>
        <v>308374.35784443858</v>
      </c>
      <c r="Q8089" s="265">
        <f t="shared" si="1763"/>
        <v>558941.24138707772</v>
      </c>
      <c r="R8089" s="266">
        <f t="shared" si="1764"/>
        <v>867315.59923151624</v>
      </c>
    </row>
    <row r="8090" spans="1:18" x14ac:dyDescent="0.25">
      <c r="A8090" s="81">
        <v>8059</v>
      </c>
      <c r="B8090" s="93">
        <f t="shared" si="1753"/>
        <v>4.552103472492273E-67</v>
      </c>
      <c r="C8090" s="178">
        <f t="shared" si="1754"/>
        <v>4.5418347110363276E-67</v>
      </c>
      <c r="D8090" s="165">
        <f t="shared" si="1755"/>
        <v>2.2558277767625785E-3</v>
      </c>
      <c r="E8090" s="166">
        <f t="shared" si="1765"/>
        <v>24.291375447755232</v>
      </c>
      <c r="F8090" s="167">
        <f t="shared" si="1766"/>
        <v>18.181971880704729</v>
      </c>
      <c r="G8090" s="167">
        <f t="shared" si="1756"/>
        <v>631860.30846011813</v>
      </c>
      <c r="H8090" s="167">
        <f t="shared" si="1757"/>
        <v>271299.98899881309</v>
      </c>
      <c r="I8090" s="168">
        <f t="shared" si="1758"/>
        <v>903160.29745893122</v>
      </c>
      <c r="J8090" s="168">
        <f t="shared" si="1760"/>
        <v>809285.33093851863</v>
      </c>
      <c r="K8090" s="94"/>
      <c r="L8090" s="265">
        <f t="shared" si="1759"/>
        <v>344168.97521020338</v>
      </c>
      <c r="M8090" s="265">
        <f>$G8090*NonHospFrac+theModel!$H8090*NonHospFrac</f>
        <v>558991.32224872778</v>
      </c>
      <c r="N8090" s="266">
        <f t="shared" si="1761"/>
        <v>903160.29745893111</v>
      </c>
      <c r="O8090" s="158"/>
      <c r="P8090" s="265">
        <f t="shared" si="1762"/>
        <v>308395.86702982511</v>
      </c>
      <c r="Q8090" s="265">
        <f t="shared" si="1763"/>
        <v>558989.7619981087</v>
      </c>
      <c r="R8090" s="266">
        <f t="shared" si="1764"/>
        <v>867385.62902793381</v>
      </c>
    </row>
    <row r="8091" spans="1:18" x14ac:dyDescent="0.25">
      <c r="A8091" s="81">
        <v>8060</v>
      </c>
      <c r="B8091" s="93">
        <f t="shared" si="1753"/>
        <v>4.4670680890070876E-67</v>
      </c>
      <c r="C8091" s="178">
        <f t="shared" si="1754"/>
        <v>4.456991152731216E-67</v>
      </c>
      <c r="D8091" s="165">
        <f t="shared" si="1755"/>
        <v>2.2558277767625785E-3</v>
      </c>
      <c r="E8091" s="166">
        <f t="shared" si="1765"/>
        <v>24.291375447755232</v>
      </c>
      <c r="F8091" s="167">
        <f t="shared" si="1766"/>
        <v>18.18422770848149</v>
      </c>
      <c r="G8091" s="167">
        <f t="shared" si="1756"/>
        <v>631938.70303933148</v>
      </c>
      <c r="H8091" s="167">
        <f t="shared" si="1757"/>
        <v>271299.98899881309</v>
      </c>
      <c r="I8091" s="168">
        <f t="shared" si="1758"/>
        <v>903238.69203814457</v>
      </c>
      <c r="J8091" s="168">
        <f t="shared" si="1760"/>
        <v>809341.77254662127</v>
      </c>
      <c r="K8091" s="94"/>
      <c r="L8091" s="265">
        <f t="shared" si="1759"/>
        <v>344198.8491783858</v>
      </c>
      <c r="M8091" s="265">
        <f>$G8091*NonHospFrac+theModel!$H8091*NonHospFrac</f>
        <v>559039.84285975876</v>
      </c>
      <c r="N8091" s="266">
        <f t="shared" si="1761"/>
        <v>903238.69203814457</v>
      </c>
      <c r="O8091" s="158"/>
      <c r="P8091" s="265">
        <f t="shared" si="1762"/>
        <v>308417.37533845491</v>
      </c>
      <c r="Q8091" s="265">
        <f t="shared" si="1763"/>
        <v>559038.28260913969</v>
      </c>
      <c r="R8091" s="266">
        <f t="shared" si="1764"/>
        <v>867455.65794759453</v>
      </c>
    </row>
    <row r="8092" spans="1:18" x14ac:dyDescent="0.25">
      <c r="A8092" s="81">
        <v>8061</v>
      </c>
      <c r="B8092" s="93">
        <f t="shared" si="1753"/>
        <v>4.3836212055392543E-67</v>
      </c>
      <c r="C8092" s="178">
        <f t="shared" si="1754"/>
        <v>4.3737325110609935E-67</v>
      </c>
      <c r="D8092" s="165">
        <f t="shared" si="1755"/>
        <v>2.2558277767625785E-3</v>
      </c>
      <c r="E8092" s="166">
        <f t="shared" si="1765"/>
        <v>24.291375447755232</v>
      </c>
      <c r="F8092" s="167">
        <f t="shared" si="1766"/>
        <v>18.186483536258251</v>
      </c>
      <c r="G8092" s="167">
        <f t="shared" si="1756"/>
        <v>632017.09761854482</v>
      </c>
      <c r="H8092" s="167">
        <f t="shared" si="1757"/>
        <v>271299.98899881309</v>
      </c>
      <c r="I8092" s="168">
        <f t="shared" si="1758"/>
        <v>903317.08661735791</v>
      </c>
      <c r="J8092" s="168">
        <f t="shared" si="1760"/>
        <v>809398.21185405296</v>
      </c>
      <c r="K8092" s="94"/>
      <c r="L8092" s="265">
        <f t="shared" si="1759"/>
        <v>344228.72314656817</v>
      </c>
      <c r="M8092" s="265">
        <f>$G8092*NonHospFrac+theModel!$H8092*NonHospFrac</f>
        <v>559088.36347078974</v>
      </c>
      <c r="N8092" s="266">
        <f t="shared" si="1761"/>
        <v>903317.08661735791</v>
      </c>
      <c r="O8092" s="158"/>
      <c r="P8092" s="265">
        <f t="shared" si="1762"/>
        <v>308438.88277036365</v>
      </c>
      <c r="Q8092" s="265">
        <f t="shared" si="1763"/>
        <v>559086.80322017067</v>
      </c>
      <c r="R8092" s="266">
        <f t="shared" si="1764"/>
        <v>867525.68599053426</v>
      </c>
    </row>
    <row r="8093" spans="1:18" x14ac:dyDescent="0.25">
      <c r="A8093" s="81">
        <v>8062</v>
      </c>
      <c r="B8093" s="93">
        <f t="shared" si="1753"/>
        <v>4.3017331481789016E-67</v>
      </c>
      <c r="C8093" s="178">
        <f t="shared" si="1754"/>
        <v>4.292029179055019E-67</v>
      </c>
      <c r="D8093" s="165">
        <f t="shared" si="1755"/>
        <v>2.2558277767625785E-3</v>
      </c>
      <c r="E8093" s="166">
        <f t="shared" si="1765"/>
        <v>24.291375447755232</v>
      </c>
      <c r="F8093" s="167">
        <f t="shared" si="1766"/>
        <v>18.188739364035012</v>
      </c>
      <c r="G8093" s="167">
        <f t="shared" si="1756"/>
        <v>632095.49219775817</v>
      </c>
      <c r="H8093" s="167">
        <f t="shared" si="1757"/>
        <v>271299.98899881309</v>
      </c>
      <c r="I8093" s="168">
        <f t="shared" si="1758"/>
        <v>903395.48119657126</v>
      </c>
      <c r="J8093" s="168">
        <f t="shared" si="1760"/>
        <v>809454.6488609073</v>
      </c>
      <c r="K8093" s="94"/>
      <c r="L8093" s="265">
        <f t="shared" si="1759"/>
        <v>344258.59711475059</v>
      </c>
      <c r="M8093" s="265">
        <f>$G8093*NonHospFrac+theModel!$H8093*NonHospFrac</f>
        <v>559136.88408182061</v>
      </c>
      <c r="N8093" s="266">
        <f t="shared" si="1761"/>
        <v>903395.48119657114</v>
      </c>
      <c r="O8093" s="158"/>
      <c r="P8093" s="265">
        <f t="shared" si="1762"/>
        <v>308460.3893255872</v>
      </c>
      <c r="Q8093" s="265">
        <f t="shared" si="1763"/>
        <v>559135.32383120153</v>
      </c>
      <c r="R8093" s="266">
        <f t="shared" si="1764"/>
        <v>867595.71315678873</v>
      </c>
    </row>
    <row r="8094" spans="1:18" x14ac:dyDescent="0.25">
      <c r="A8094" s="81">
        <v>8063</v>
      </c>
      <c r="B8094" s="93">
        <f t="shared" si="1753"/>
        <v>4.2213747973381848E-67</v>
      </c>
      <c r="C8094" s="178">
        <f t="shared" si="1754"/>
        <v>4.2118521028142237E-67</v>
      </c>
      <c r="D8094" s="165">
        <f t="shared" si="1755"/>
        <v>2.2558277767625785E-3</v>
      </c>
      <c r="E8094" s="166">
        <f t="shared" si="1765"/>
        <v>24.291375447755232</v>
      </c>
      <c r="F8094" s="167">
        <f t="shared" si="1766"/>
        <v>18.190995191811773</v>
      </c>
      <c r="G8094" s="167">
        <f t="shared" si="1756"/>
        <v>632173.88677697151</v>
      </c>
      <c r="H8094" s="167">
        <f t="shared" si="1757"/>
        <v>271299.98899881309</v>
      </c>
      <c r="I8094" s="168">
        <f t="shared" si="1758"/>
        <v>903473.8757757846</v>
      </c>
      <c r="J8094" s="168">
        <f t="shared" si="1760"/>
        <v>809511.08356727811</v>
      </c>
      <c r="K8094" s="94"/>
      <c r="L8094" s="265">
        <f t="shared" si="1759"/>
        <v>344288.47108293301</v>
      </c>
      <c r="M8094" s="265">
        <f>$G8094*NonHospFrac+theModel!$H8094*NonHospFrac</f>
        <v>559185.40469285159</v>
      </c>
      <c r="N8094" s="266">
        <f t="shared" si="1761"/>
        <v>903473.8757757846</v>
      </c>
      <c r="O8094" s="158"/>
      <c r="P8094" s="265">
        <f t="shared" si="1762"/>
        <v>308481.89500416123</v>
      </c>
      <c r="Q8094" s="265">
        <f t="shared" si="1763"/>
        <v>559183.84444223251</v>
      </c>
      <c r="R8094" s="266">
        <f t="shared" si="1764"/>
        <v>867665.73944639368</v>
      </c>
    </row>
    <row r="8095" spans="1:18" x14ac:dyDescent="0.25">
      <c r="A8095" s="81">
        <v>8064</v>
      </c>
      <c r="B8095" s="93">
        <f t="shared" ref="B8095:B8158" si="1767">Constant*EXP(PowerTerm*(A8095)/7)</f>
        <v>4.1425175773967818E-67</v>
      </c>
      <c r="C8095" s="178">
        <f t="shared" ref="C8095:C8158" si="1768">(1-theFloor)*B8095</f>
        <v>4.133172771179963E-67</v>
      </c>
      <c r="D8095" s="165">
        <f t="shared" ref="D8095:D8158" si="1769">theFloor</f>
        <v>2.2558277767625785E-3</v>
      </c>
      <c r="E8095" s="166">
        <f t="shared" si="1765"/>
        <v>24.291375447755232</v>
      </c>
      <c r="F8095" s="167">
        <f t="shared" si="1766"/>
        <v>18.193251019588534</v>
      </c>
      <c r="G8095" s="167">
        <f t="shared" ref="G8095:G8158" si="1770">$B$22*F8095*totInfected/365.25</f>
        <v>632252.28135618498</v>
      </c>
      <c r="H8095" s="167">
        <f t="shared" ref="H8095:H8158" si="1771">lostQALYs_Injured*E8095*totInfected/365.25</f>
        <v>271299.98899881309</v>
      </c>
      <c r="I8095" s="168">
        <f t="shared" ref="I8095:I8158" si="1772">H8095+G8095</f>
        <v>903552.27035499807</v>
      </c>
      <c r="J8095" s="168">
        <f t="shared" si="1760"/>
        <v>809567.51597325935</v>
      </c>
      <c r="K8095" s="94"/>
      <c r="L8095" s="265">
        <f t="shared" ref="L8095:L8158" si="1773">$G8095*HospFrac+$H8095*HospFrac</f>
        <v>344318.34505111538</v>
      </c>
      <c r="M8095" s="265">
        <f>$G8095*NonHospFrac+theModel!$H8095*NonHospFrac</f>
        <v>559233.92530388257</v>
      </c>
      <c r="N8095" s="266">
        <f t="shared" si="1761"/>
        <v>903552.27035499795</v>
      </c>
      <c r="O8095" s="158"/>
      <c r="P8095" s="265">
        <f t="shared" si="1762"/>
        <v>308503.39980612142</v>
      </c>
      <c r="Q8095" s="265">
        <f t="shared" si="1763"/>
        <v>559232.36505326349</v>
      </c>
      <c r="R8095" s="266">
        <f t="shared" si="1764"/>
        <v>867735.76485938486</v>
      </c>
    </row>
    <row r="8096" spans="1:18" x14ac:dyDescent="0.25">
      <c r="A8096" s="81">
        <v>8065</v>
      </c>
      <c r="B8096" s="93">
        <f t="shared" si="1767"/>
        <v>4.0651334465403126E-67</v>
      </c>
      <c r="C8096" s="178">
        <f t="shared" si="1768"/>
        <v>4.0559632055953602E-67</v>
      </c>
      <c r="D8096" s="165">
        <f t="shared" si="1769"/>
        <v>2.2558277767625785E-3</v>
      </c>
      <c r="E8096" s="166">
        <f t="shared" si="1765"/>
        <v>24.291375447755232</v>
      </c>
      <c r="F8096" s="167">
        <f t="shared" si="1766"/>
        <v>18.195506847365294</v>
      </c>
      <c r="G8096" s="167">
        <f t="shared" si="1770"/>
        <v>632330.67593539832</v>
      </c>
      <c r="H8096" s="167">
        <f t="shared" si="1771"/>
        <v>271299.98899881309</v>
      </c>
      <c r="I8096" s="168">
        <f t="shared" si="1772"/>
        <v>903630.66493421141</v>
      </c>
      <c r="J8096" s="168">
        <f t="shared" ref="J8096:J8159" si="1774">J8095+(I8096-I8095)/(1+discountDaily)^A8096</f>
        <v>809623.94607894449</v>
      </c>
      <c r="K8096" s="94"/>
      <c r="L8096" s="265">
        <f t="shared" si="1773"/>
        <v>344348.2190192978</v>
      </c>
      <c r="M8096" s="265">
        <f>$G8096*NonHospFrac+theModel!$H8096*NonHospFrac</f>
        <v>559282.44591491355</v>
      </c>
      <c r="N8096" s="266">
        <f t="shared" ref="N8096:N8159" si="1775">L8096+M8096</f>
        <v>903630.66493421141</v>
      </c>
      <c r="O8096" s="158"/>
      <c r="P8096" s="265">
        <f t="shared" ref="P8096:P8159" si="1776">P8095+(L8096-L8095)/(1+discountDaily)^A8096</f>
        <v>308524.90373150358</v>
      </c>
      <c r="Q8096" s="265">
        <f t="shared" ref="Q8096:Q8159" si="1777">Q8095+(M8096-M8095)/(1+discountDaily)^B8096</f>
        <v>559280.88566429447</v>
      </c>
      <c r="R8096" s="266">
        <f t="shared" ref="R8096:R8159" si="1778">P8096+Q8096</f>
        <v>867805.789395798</v>
      </c>
    </row>
    <row r="8097" spans="1:18" x14ac:dyDescent="0.25">
      <c r="A8097" s="81">
        <v>8066</v>
      </c>
      <c r="B8097" s="93">
        <f t="shared" si="1767"/>
        <v>3.9891948867881293E-67</v>
      </c>
      <c r="C8097" s="178">
        <f t="shared" si="1768"/>
        <v>3.9801959501555931E-67</v>
      </c>
      <c r="D8097" s="165">
        <f t="shared" si="1769"/>
        <v>2.2558277767625785E-3</v>
      </c>
      <c r="E8097" s="166">
        <f t="shared" ref="E8097:E8160" si="1779">C8097+E8096</f>
        <v>24.291375447755232</v>
      </c>
      <c r="F8097" s="167">
        <f t="shared" ref="F8097:F8160" si="1780">D8097+F8096</f>
        <v>18.197762675142055</v>
      </c>
      <c r="G8097" s="167">
        <f t="shared" si="1770"/>
        <v>632409.07051461167</v>
      </c>
      <c r="H8097" s="167">
        <f t="shared" si="1771"/>
        <v>271299.98899881309</v>
      </c>
      <c r="I8097" s="168">
        <f t="shared" si="1772"/>
        <v>903709.05951342476</v>
      </c>
      <c r="J8097" s="168">
        <f t="shared" si="1774"/>
        <v>809680.37388442748</v>
      </c>
      <c r="K8097" s="94"/>
      <c r="L8097" s="265">
        <f t="shared" si="1773"/>
        <v>344378.09298748022</v>
      </c>
      <c r="M8097" s="265">
        <f>$G8097*NonHospFrac+theModel!$H8097*NonHospFrac</f>
        <v>559330.96652594453</v>
      </c>
      <c r="N8097" s="266">
        <f t="shared" si="1775"/>
        <v>903709.05951342476</v>
      </c>
      <c r="O8097" s="158"/>
      <c r="P8097" s="265">
        <f t="shared" si="1776"/>
        <v>308546.40678034339</v>
      </c>
      <c r="Q8097" s="265">
        <f t="shared" si="1777"/>
        <v>559329.40627532545</v>
      </c>
      <c r="R8097" s="266">
        <f t="shared" si="1778"/>
        <v>867875.81305566884</v>
      </c>
    </row>
    <row r="8098" spans="1:18" x14ac:dyDescent="0.25">
      <c r="A8098" s="81">
        <v>8067</v>
      </c>
      <c r="B8098" s="93">
        <f t="shared" si="1767"/>
        <v>3.9146748942078775E-67</v>
      </c>
      <c r="C8098" s="178">
        <f t="shared" si="1768"/>
        <v>3.9058440618445284E-67</v>
      </c>
      <c r="D8098" s="165">
        <f t="shared" si="1769"/>
        <v>2.2558277767625785E-3</v>
      </c>
      <c r="E8098" s="166">
        <f t="shared" si="1779"/>
        <v>24.291375447755232</v>
      </c>
      <c r="F8098" s="167">
        <f t="shared" si="1780"/>
        <v>18.200018502918816</v>
      </c>
      <c r="G8098" s="167">
        <f t="shared" si="1770"/>
        <v>632487.46509382501</v>
      </c>
      <c r="H8098" s="167">
        <f t="shared" si="1771"/>
        <v>271299.98899881309</v>
      </c>
      <c r="I8098" s="168">
        <f t="shared" si="1772"/>
        <v>903787.4540926381</v>
      </c>
      <c r="J8098" s="168">
        <f t="shared" si="1774"/>
        <v>809736.79938980204</v>
      </c>
      <c r="K8098" s="94"/>
      <c r="L8098" s="265">
        <f t="shared" si="1773"/>
        <v>344407.96695566259</v>
      </c>
      <c r="M8098" s="265">
        <f>$G8098*NonHospFrac+theModel!$H8098*NonHospFrac</f>
        <v>559379.48713697551</v>
      </c>
      <c r="N8098" s="266">
        <f t="shared" si="1775"/>
        <v>903787.4540926381</v>
      </c>
      <c r="O8098" s="158"/>
      <c r="P8098" s="265">
        <f t="shared" si="1776"/>
        <v>308567.90895267657</v>
      </c>
      <c r="Q8098" s="265">
        <f t="shared" si="1777"/>
        <v>559377.92688635644</v>
      </c>
      <c r="R8098" s="266">
        <f t="shared" si="1778"/>
        <v>867945.83583903301</v>
      </c>
    </row>
    <row r="8099" spans="1:18" x14ac:dyDescent="0.25">
      <c r="A8099" s="81">
        <v>8068</v>
      </c>
      <c r="B8099" s="93">
        <f t="shared" si="1767"/>
        <v>3.8415469693132928E-67</v>
      </c>
      <c r="C8099" s="178">
        <f t="shared" si="1768"/>
        <v>3.8328811009541777E-67</v>
      </c>
      <c r="D8099" s="165">
        <f t="shared" si="1769"/>
        <v>2.2558277767625785E-3</v>
      </c>
      <c r="E8099" s="166">
        <f t="shared" si="1779"/>
        <v>24.291375447755232</v>
      </c>
      <c r="F8099" s="167">
        <f t="shared" si="1780"/>
        <v>18.202274330695577</v>
      </c>
      <c r="G8099" s="167">
        <f t="shared" si="1770"/>
        <v>632565.85967303836</v>
      </c>
      <c r="H8099" s="167">
        <f t="shared" si="1771"/>
        <v>271299.98899881309</v>
      </c>
      <c r="I8099" s="168">
        <f t="shared" si="1772"/>
        <v>903865.84867185145</v>
      </c>
      <c r="J8099" s="168">
        <f t="shared" si="1774"/>
        <v>809793.22259516187</v>
      </c>
      <c r="K8099" s="94"/>
      <c r="L8099" s="265">
        <f t="shared" si="1773"/>
        <v>344437.84092384501</v>
      </c>
      <c r="M8099" s="265">
        <f>$G8099*NonHospFrac+theModel!$H8099*NonHospFrac</f>
        <v>559428.00774800638</v>
      </c>
      <c r="N8099" s="266">
        <f t="shared" si="1775"/>
        <v>903865.84867185145</v>
      </c>
      <c r="O8099" s="158"/>
      <c r="P8099" s="265">
        <f t="shared" si="1776"/>
        <v>308589.41024853894</v>
      </c>
      <c r="Q8099" s="265">
        <f t="shared" si="1777"/>
        <v>559426.4474973873</v>
      </c>
      <c r="R8099" s="266">
        <f t="shared" si="1778"/>
        <v>868015.85774592625</v>
      </c>
    </row>
    <row r="8100" spans="1:18" x14ac:dyDescent="0.25">
      <c r="A8100" s="81">
        <v>8069</v>
      </c>
      <c r="B8100" s="93">
        <f t="shared" si="1767"/>
        <v>3.7697851076410056E-67</v>
      </c>
      <c r="C8100" s="178">
        <f t="shared" si="1768"/>
        <v>3.761281121682763E-67</v>
      </c>
      <c r="D8100" s="165">
        <f t="shared" si="1769"/>
        <v>2.2558277767625785E-3</v>
      </c>
      <c r="E8100" s="166">
        <f t="shared" si="1779"/>
        <v>24.291375447755232</v>
      </c>
      <c r="F8100" s="167">
        <f t="shared" si="1780"/>
        <v>18.204530158472338</v>
      </c>
      <c r="G8100" s="167">
        <f t="shared" si="1770"/>
        <v>632644.2542522517</v>
      </c>
      <c r="H8100" s="167">
        <f t="shared" si="1771"/>
        <v>271299.98899881309</v>
      </c>
      <c r="I8100" s="168">
        <f t="shared" si="1772"/>
        <v>903944.24325106479</v>
      </c>
      <c r="J8100" s="168">
        <f t="shared" si="1774"/>
        <v>809849.64350060083</v>
      </c>
      <c r="K8100" s="94"/>
      <c r="L8100" s="265">
        <f t="shared" si="1773"/>
        <v>344467.71489202743</v>
      </c>
      <c r="M8100" s="265">
        <f>$G8100*NonHospFrac+theModel!$H8100*NonHospFrac</f>
        <v>559476.52835903736</v>
      </c>
      <c r="N8100" s="266">
        <f t="shared" si="1775"/>
        <v>903944.24325106479</v>
      </c>
      <c r="O8100" s="158"/>
      <c r="P8100" s="265">
        <f t="shared" si="1776"/>
        <v>308610.91066796612</v>
      </c>
      <c r="Q8100" s="265">
        <f t="shared" si="1777"/>
        <v>559474.96810841828</v>
      </c>
      <c r="R8100" s="266">
        <f t="shared" si="1778"/>
        <v>868085.8787763844</v>
      </c>
    </row>
    <row r="8101" spans="1:18" x14ac:dyDescent="0.25">
      <c r="A8101" s="81">
        <v>8070</v>
      </c>
      <c r="B8101" s="93">
        <f t="shared" si="1767"/>
        <v>3.6993637905023144E-67</v>
      </c>
      <c r="C8101" s="178">
        <f t="shared" si="1768"/>
        <v>3.6910186629073495E-67</v>
      </c>
      <c r="D8101" s="165">
        <f t="shared" si="1769"/>
        <v>2.2558277767625785E-3</v>
      </c>
      <c r="E8101" s="166">
        <f t="shared" si="1779"/>
        <v>24.291375447755232</v>
      </c>
      <c r="F8101" s="167">
        <f t="shared" si="1780"/>
        <v>18.206785986249098</v>
      </c>
      <c r="G8101" s="167">
        <f t="shared" si="1770"/>
        <v>632722.64883146505</v>
      </c>
      <c r="H8101" s="167">
        <f t="shared" si="1771"/>
        <v>271299.98899881309</v>
      </c>
      <c r="I8101" s="168">
        <f t="shared" si="1772"/>
        <v>904022.63783027814</v>
      </c>
      <c r="J8101" s="168">
        <f t="shared" si="1774"/>
        <v>809906.0621062126</v>
      </c>
      <c r="K8101" s="94"/>
      <c r="L8101" s="265">
        <f t="shared" si="1773"/>
        <v>344497.5888602098</v>
      </c>
      <c r="M8101" s="265">
        <f>$G8101*NonHospFrac+theModel!$H8101*NonHospFrac</f>
        <v>559525.04897006834</v>
      </c>
      <c r="N8101" s="266">
        <f t="shared" si="1775"/>
        <v>904022.63783027814</v>
      </c>
      <c r="O8101" s="158"/>
      <c r="P8101" s="265">
        <f t="shared" si="1776"/>
        <v>308632.41021099384</v>
      </c>
      <c r="Q8101" s="265">
        <f t="shared" si="1777"/>
        <v>559523.48871944926</v>
      </c>
      <c r="R8101" s="266">
        <f t="shared" si="1778"/>
        <v>868155.8989304431</v>
      </c>
    </row>
    <row r="8102" spans="1:18" x14ac:dyDescent="0.25">
      <c r="A8102" s="81">
        <v>8071</v>
      </c>
      <c r="B8102" s="93">
        <f t="shared" si="1767"/>
        <v>3.6302579759097752E-67</v>
      </c>
      <c r="C8102" s="178">
        <f t="shared" si="1768"/>
        <v>3.6220687391309041E-67</v>
      </c>
      <c r="D8102" s="165">
        <f t="shared" si="1769"/>
        <v>2.2558277767625785E-3</v>
      </c>
      <c r="E8102" s="166">
        <f t="shared" si="1779"/>
        <v>24.291375447755232</v>
      </c>
      <c r="F8102" s="167">
        <f t="shared" si="1780"/>
        <v>18.209041814025859</v>
      </c>
      <c r="G8102" s="167">
        <f t="shared" si="1770"/>
        <v>632801.04341067839</v>
      </c>
      <c r="H8102" s="167">
        <f t="shared" si="1771"/>
        <v>271299.98899881309</v>
      </c>
      <c r="I8102" s="168">
        <f t="shared" si="1772"/>
        <v>904101.03240949148</v>
      </c>
      <c r="J8102" s="168">
        <f t="shared" si="1774"/>
        <v>809962.47841209092</v>
      </c>
      <c r="K8102" s="94"/>
      <c r="L8102" s="265">
        <f t="shared" si="1773"/>
        <v>344527.46282839216</v>
      </c>
      <c r="M8102" s="265">
        <f>$G8102*NonHospFrac+theModel!$H8102*NonHospFrac</f>
        <v>559573.5695810992</v>
      </c>
      <c r="N8102" s="266">
        <f t="shared" si="1775"/>
        <v>904101.03240949137</v>
      </c>
      <c r="O8102" s="158"/>
      <c r="P8102" s="265">
        <f t="shared" si="1776"/>
        <v>308653.9088776579</v>
      </c>
      <c r="Q8102" s="265">
        <f t="shared" si="1777"/>
        <v>559572.00933048013</v>
      </c>
      <c r="R8102" s="266">
        <f t="shared" si="1778"/>
        <v>868225.91820813809</v>
      </c>
    </row>
    <row r="8103" spans="1:18" x14ac:dyDescent="0.25">
      <c r="A8103" s="81">
        <v>8072</v>
      </c>
      <c r="B8103" s="93">
        <f t="shared" si="1767"/>
        <v>3.5624430896715618E-67</v>
      </c>
      <c r="C8103" s="178">
        <f t="shared" si="1768"/>
        <v>3.5544068315967447E-67</v>
      </c>
      <c r="D8103" s="165">
        <f t="shared" si="1769"/>
        <v>2.2558277767625785E-3</v>
      </c>
      <c r="E8103" s="166">
        <f t="shared" si="1779"/>
        <v>24.291375447755232</v>
      </c>
      <c r="F8103" s="167">
        <f t="shared" si="1780"/>
        <v>18.21129764180262</v>
      </c>
      <c r="G8103" s="167">
        <f t="shared" si="1770"/>
        <v>632879.43798989186</v>
      </c>
      <c r="H8103" s="167">
        <f t="shared" si="1771"/>
        <v>271299.98899881309</v>
      </c>
      <c r="I8103" s="168">
        <f t="shared" si="1772"/>
        <v>904179.42698870494</v>
      </c>
      <c r="J8103" s="168">
        <f t="shared" si="1774"/>
        <v>810018.8924183296</v>
      </c>
      <c r="K8103" s="94"/>
      <c r="L8103" s="265">
        <f t="shared" si="1773"/>
        <v>344557.33679657464</v>
      </c>
      <c r="M8103" s="265">
        <f>$G8103*NonHospFrac+theModel!$H8103*NonHospFrac</f>
        <v>559622.0901921303</v>
      </c>
      <c r="N8103" s="266">
        <f t="shared" si="1775"/>
        <v>904179.42698870494</v>
      </c>
      <c r="O8103" s="158"/>
      <c r="P8103" s="265">
        <f t="shared" si="1776"/>
        <v>308675.40666799404</v>
      </c>
      <c r="Q8103" s="265">
        <f t="shared" si="1777"/>
        <v>559620.52994151122</v>
      </c>
      <c r="R8103" s="266">
        <f t="shared" si="1778"/>
        <v>868295.93660950521</v>
      </c>
    </row>
    <row r="8104" spans="1:18" x14ac:dyDescent="0.25">
      <c r="A8104" s="81">
        <v>8073</v>
      </c>
      <c r="B8104" s="93">
        <f t="shared" si="1767"/>
        <v>3.4958950166534395E-67</v>
      </c>
      <c r="C8104" s="178">
        <f t="shared" si="1768"/>
        <v>3.4880088795702265E-67</v>
      </c>
      <c r="D8104" s="165">
        <f t="shared" si="1769"/>
        <v>2.2558277767625785E-3</v>
      </c>
      <c r="E8104" s="166">
        <f t="shared" si="1779"/>
        <v>24.291375447755232</v>
      </c>
      <c r="F8104" s="167">
        <f t="shared" si="1780"/>
        <v>18.213553469579381</v>
      </c>
      <c r="G8104" s="167">
        <f t="shared" si="1770"/>
        <v>632957.8325691052</v>
      </c>
      <c r="H8104" s="167">
        <f t="shared" si="1771"/>
        <v>271299.98899881309</v>
      </c>
      <c r="I8104" s="168">
        <f t="shared" si="1772"/>
        <v>904257.82156791829</v>
      </c>
      <c r="J8104" s="168">
        <f t="shared" si="1774"/>
        <v>810075.30412502226</v>
      </c>
      <c r="K8104" s="94"/>
      <c r="L8104" s="265">
        <f t="shared" si="1773"/>
        <v>344587.21076475701</v>
      </c>
      <c r="M8104" s="265">
        <f>$G8104*NonHospFrac+theModel!$H8104*NonHospFrac</f>
        <v>559670.61080316117</v>
      </c>
      <c r="N8104" s="266">
        <f t="shared" si="1775"/>
        <v>904257.82156791817</v>
      </c>
      <c r="O8104" s="158"/>
      <c r="P8104" s="265">
        <f t="shared" si="1776"/>
        <v>308696.90358203783</v>
      </c>
      <c r="Q8104" s="265">
        <f t="shared" si="1777"/>
        <v>559669.05055254209</v>
      </c>
      <c r="R8104" s="266">
        <f t="shared" si="1778"/>
        <v>868365.95413457998</v>
      </c>
    </row>
    <row r="8105" spans="1:18" x14ac:dyDescent="0.25">
      <c r="A8105" s="81">
        <v>8074</v>
      </c>
      <c r="B8105" s="93">
        <f t="shared" si="1767"/>
        <v>3.4305900922023547E-67</v>
      </c>
      <c r="C8105" s="178">
        <f t="shared" si="1768"/>
        <v>3.4228512717816778E-67</v>
      </c>
      <c r="D8105" s="165">
        <f t="shared" si="1769"/>
        <v>2.2558277767625785E-3</v>
      </c>
      <c r="E8105" s="166">
        <f t="shared" si="1779"/>
        <v>24.291375447755232</v>
      </c>
      <c r="F8105" s="167">
        <f t="shared" si="1780"/>
        <v>18.215809297356142</v>
      </c>
      <c r="G8105" s="167">
        <f t="shared" si="1770"/>
        <v>633036.22714831855</v>
      </c>
      <c r="H8105" s="167">
        <f t="shared" si="1771"/>
        <v>271299.98899881309</v>
      </c>
      <c r="I8105" s="168">
        <f t="shared" si="1772"/>
        <v>904336.21614713164</v>
      </c>
      <c r="J8105" s="168">
        <f t="shared" si="1774"/>
        <v>810131.71353226271</v>
      </c>
      <c r="K8105" s="94"/>
      <c r="L8105" s="265">
        <f t="shared" si="1773"/>
        <v>344617.08473293943</v>
      </c>
      <c r="M8105" s="265">
        <f>$G8105*NonHospFrac+theModel!$H8105*NonHospFrac</f>
        <v>559719.13141419215</v>
      </c>
      <c r="N8105" s="266">
        <f t="shared" si="1775"/>
        <v>904336.21614713152</v>
      </c>
      <c r="O8105" s="158"/>
      <c r="P8105" s="265">
        <f t="shared" si="1776"/>
        <v>308718.39961982513</v>
      </c>
      <c r="Q8105" s="265">
        <f t="shared" si="1777"/>
        <v>559717.57116357307</v>
      </c>
      <c r="R8105" s="266">
        <f t="shared" si="1778"/>
        <v>868435.97078339825</v>
      </c>
    </row>
    <row r="8106" spans="1:18" x14ac:dyDescent="0.25">
      <c r="A8106" s="81">
        <v>8075</v>
      </c>
      <c r="B8106" s="93">
        <f t="shared" si="1767"/>
        <v>3.3665050937322403E-67</v>
      </c>
      <c r="C8106" s="178">
        <f t="shared" si="1768"/>
        <v>3.3589108380311863E-67</v>
      </c>
      <c r="D8106" s="165">
        <f t="shared" si="1769"/>
        <v>2.2558277767625785E-3</v>
      </c>
      <c r="E8106" s="166">
        <f t="shared" si="1779"/>
        <v>24.291375447755232</v>
      </c>
      <c r="F8106" s="167">
        <f t="shared" si="1780"/>
        <v>18.218065125132902</v>
      </c>
      <c r="G8106" s="167">
        <f t="shared" si="1770"/>
        <v>633114.62172753189</v>
      </c>
      <c r="H8106" s="167">
        <f t="shared" si="1771"/>
        <v>271299.98899881309</v>
      </c>
      <c r="I8106" s="168">
        <f t="shared" si="1772"/>
        <v>904414.61072634498</v>
      </c>
      <c r="J8106" s="168">
        <f t="shared" si="1774"/>
        <v>810188.12064014468</v>
      </c>
      <c r="K8106" s="94"/>
      <c r="L8106" s="265">
        <f t="shared" si="1773"/>
        <v>344646.95870112185</v>
      </c>
      <c r="M8106" s="265">
        <f>$G8106*NonHospFrac+theModel!$H8106*NonHospFrac</f>
        <v>559767.65202522313</v>
      </c>
      <c r="N8106" s="266">
        <f t="shared" si="1775"/>
        <v>904414.61072634498</v>
      </c>
      <c r="O8106" s="158"/>
      <c r="P8106" s="265">
        <f t="shared" si="1776"/>
        <v>308739.8947813916</v>
      </c>
      <c r="Q8106" s="265">
        <f t="shared" si="1777"/>
        <v>559766.09177460405</v>
      </c>
      <c r="R8106" s="266">
        <f t="shared" si="1778"/>
        <v>868505.98655599565</v>
      </c>
    </row>
    <row r="8107" spans="1:18" x14ac:dyDescent="0.25">
      <c r="A8107" s="81">
        <v>8076</v>
      </c>
      <c r="B8107" s="93">
        <f t="shared" si="1767"/>
        <v>3.3036172324654102E-67</v>
      </c>
      <c r="C8107" s="178">
        <f t="shared" si="1768"/>
        <v>3.296164840948623E-67</v>
      </c>
      <c r="D8107" s="165">
        <f t="shared" si="1769"/>
        <v>2.2558277767625785E-3</v>
      </c>
      <c r="E8107" s="166">
        <f t="shared" si="1779"/>
        <v>24.291375447755232</v>
      </c>
      <c r="F8107" s="167">
        <f t="shared" si="1780"/>
        <v>18.220320952909663</v>
      </c>
      <c r="G8107" s="167">
        <f t="shared" si="1770"/>
        <v>633193.01630674524</v>
      </c>
      <c r="H8107" s="167">
        <f t="shared" si="1771"/>
        <v>271299.98899881309</v>
      </c>
      <c r="I8107" s="168">
        <f t="shared" si="1772"/>
        <v>904493.00530555833</v>
      </c>
      <c r="J8107" s="168">
        <f t="shared" si="1774"/>
        <v>810244.52544876188</v>
      </c>
      <c r="K8107" s="94"/>
      <c r="L8107" s="265">
        <f t="shared" si="1773"/>
        <v>344676.83266930422</v>
      </c>
      <c r="M8107" s="265">
        <f>$G8107*NonHospFrac+theModel!$H8107*NonHospFrac</f>
        <v>559816.17263625411</v>
      </c>
      <c r="N8107" s="266">
        <f t="shared" si="1775"/>
        <v>904493.00530555833</v>
      </c>
      <c r="O8107" s="158"/>
      <c r="P8107" s="265">
        <f t="shared" si="1776"/>
        <v>308761.38906677294</v>
      </c>
      <c r="Q8107" s="265">
        <f t="shared" si="1777"/>
        <v>559814.61238563503</v>
      </c>
      <c r="R8107" s="266">
        <f t="shared" si="1778"/>
        <v>868576.00145240803</v>
      </c>
    </row>
    <row r="8108" spans="1:18" x14ac:dyDescent="0.25">
      <c r="A8108" s="81">
        <v>8077</v>
      </c>
      <c r="B8108" s="93">
        <f t="shared" si="1767"/>
        <v>3.2419041453293838E-67</v>
      </c>
      <c r="C8108" s="178">
        <f t="shared" si="1768"/>
        <v>3.2345909679087483E-67</v>
      </c>
      <c r="D8108" s="165">
        <f t="shared" si="1769"/>
        <v>2.2558277767625785E-3</v>
      </c>
      <c r="E8108" s="166">
        <f t="shared" si="1779"/>
        <v>24.291375447755232</v>
      </c>
      <c r="F8108" s="167">
        <f t="shared" si="1780"/>
        <v>18.222576780686424</v>
      </c>
      <c r="G8108" s="167">
        <f t="shared" si="1770"/>
        <v>633271.41088595858</v>
      </c>
      <c r="H8108" s="167">
        <f t="shared" si="1771"/>
        <v>271299.98899881309</v>
      </c>
      <c r="I8108" s="168">
        <f t="shared" si="1772"/>
        <v>904571.39988477167</v>
      </c>
      <c r="J8108" s="168">
        <f t="shared" si="1774"/>
        <v>810300.92795820802</v>
      </c>
      <c r="K8108" s="94"/>
      <c r="L8108" s="265">
        <f t="shared" si="1773"/>
        <v>344706.70663748658</v>
      </c>
      <c r="M8108" s="265">
        <f>$G8108*NonHospFrac+theModel!$H8108*NonHospFrac</f>
        <v>559864.69324728497</v>
      </c>
      <c r="N8108" s="266">
        <f t="shared" si="1775"/>
        <v>904571.39988477156</v>
      </c>
      <c r="O8108" s="158"/>
      <c r="P8108" s="265">
        <f t="shared" si="1776"/>
        <v>308782.88247600489</v>
      </c>
      <c r="Q8108" s="265">
        <f t="shared" si="1777"/>
        <v>559863.1329966659</v>
      </c>
      <c r="R8108" s="266">
        <f t="shared" si="1778"/>
        <v>868646.01547267078</v>
      </c>
    </row>
    <row r="8109" spans="1:18" x14ac:dyDescent="0.25">
      <c r="A8109" s="81">
        <v>8078</v>
      </c>
      <c r="B8109" s="93">
        <f t="shared" si="1767"/>
        <v>3.1813438870035886E-67</v>
      </c>
      <c r="C8109" s="178">
        <f t="shared" si="1768"/>
        <v>3.174167323095852E-67</v>
      </c>
      <c r="D8109" s="165">
        <f t="shared" si="1769"/>
        <v>2.2558277767625785E-3</v>
      </c>
      <c r="E8109" s="166">
        <f t="shared" si="1779"/>
        <v>24.291375447755232</v>
      </c>
      <c r="F8109" s="167">
        <f t="shared" si="1780"/>
        <v>18.224832608463185</v>
      </c>
      <c r="G8109" s="167">
        <f t="shared" si="1770"/>
        <v>633349.80546517193</v>
      </c>
      <c r="H8109" s="167">
        <f t="shared" si="1771"/>
        <v>271299.98899881309</v>
      </c>
      <c r="I8109" s="168">
        <f t="shared" si="1772"/>
        <v>904649.79446398502</v>
      </c>
      <c r="J8109" s="168">
        <f t="shared" si="1774"/>
        <v>810357.32816857682</v>
      </c>
      <c r="K8109" s="94"/>
      <c r="L8109" s="265">
        <f t="shared" si="1773"/>
        <v>344736.58060566901</v>
      </c>
      <c r="M8109" s="265">
        <f>$G8109*NonHospFrac+theModel!$H8109*NonHospFrac</f>
        <v>559913.21385831595</v>
      </c>
      <c r="N8109" s="266">
        <f t="shared" si="1775"/>
        <v>904649.7944639849</v>
      </c>
      <c r="O8109" s="158"/>
      <c r="P8109" s="265">
        <f t="shared" si="1776"/>
        <v>308804.37500912324</v>
      </c>
      <c r="Q8109" s="265">
        <f t="shared" si="1777"/>
        <v>559911.65360769688</v>
      </c>
      <c r="R8109" s="266">
        <f t="shared" si="1778"/>
        <v>868716.02861682011</v>
      </c>
    </row>
    <row r="8110" spans="1:18" x14ac:dyDescent="0.25">
      <c r="A8110" s="81">
        <v>8079</v>
      </c>
      <c r="B8110" s="93">
        <f t="shared" si="1767"/>
        <v>3.1219149221164871E-67</v>
      </c>
      <c r="C8110" s="178">
        <f t="shared" si="1768"/>
        <v>3.1148724197184874E-67</v>
      </c>
      <c r="D8110" s="165">
        <f t="shared" si="1769"/>
        <v>2.2558277767625785E-3</v>
      </c>
      <c r="E8110" s="166">
        <f t="shared" si="1779"/>
        <v>24.291375447755232</v>
      </c>
      <c r="F8110" s="167">
        <f t="shared" si="1780"/>
        <v>18.227088436239946</v>
      </c>
      <c r="G8110" s="167">
        <f t="shared" si="1770"/>
        <v>633428.20004438527</v>
      </c>
      <c r="H8110" s="167">
        <f t="shared" si="1771"/>
        <v>271299.98899881309</v>
      </c>
      <c r="I8110" s="168">
        <f t="shared" si="1772"/>
        <v>904728.18904319836</v>
      </c>
      <c r="J8110" s="168">
        <f t="shared" si="1774"/>
        <v>810413.72607996198</v>
      </c>
      <c r="K8110" s="94"/>
      <c r="L8110" s="265">
        <f t="shared" si="1773"/>
        <v>344766.45457385143</v>
      </c>
      <c r="M8110" s="265">
        <f>$G8110*NonHospFrac+theModel!$H8110*NonHospFrac</f>
        <v>559961.73446934693</v>
      </c>
      <c r="N8110" s="266">
        <f t="shared" si="1775"/>
        <v>904728.18904319836</v>
      </c>
      <c r="O8110" s="158"/>
      <c r="P8110" s="265">
        <f t="shared" si="1776"/>
        <v>308825.86666616361</v>
      </c>
      <c r="Q8110" s="265">
        <f t="shared" si="1777"/>
        <v>559960.17421872786</v>
      </c>
      <c r="R8110" s="266">
        <f t="shared" si="1778"/>
        <v>868786.04088489152</v>
      </c>
    </row>
    <row r="8111" spans="1:18" x14ac:dyDescent="0.25">
      <c r="A8111" s="81">
        <v>8080</v>
      </c>
      <c r="B8111" s="93">
        <f t="shared" si="1767"/>
        <v>3.0635961175870821E-67</v>
      </c>
      <c r="C8111" s="178">
        <f t="shared" si="1768"/>
        <v>3.0566851723682471E-67</v>
      </c>
      <c r="D8111" s="165">
        <f t="shared" si="1769"/>
        <v>2.2558277767625785E-3</v>
      </c>
      <c r="E8111" s="166">
        <f t="shared" si="1779"/>
        <v>24.291375447755232</v>
      </c>
      <c r="F8111" s="167">
        <f t="shared" si="1780"/>
        <v>18.229344264016706</v>
      </c>
      <c r="G8111" s="167">
        <f t="shared" si="1770"/>
        <v>633506.59462359862</v>
      </c>
      <c r="H8111" s="167">
        <f t="shared" si="1771"/>
        <v>271299.98899881309</v>
      </c>
      <c r="I8111" s="168">
        <f t="shared" si="1772"/>
        <v>904806.58362241171</v>
      </c>
      <c r="J8111" s="168">
        <f t="shared" si="1774"/>
        <v>810470.12169245735</v>
      </c>
      <c r="K8111" s="94"/>
      <c r="L8111" s="265">
        <f t="shared" si="1773"/>
        <v>344796.32854203379</v>
      </c>
      <c r="M8111" s="265">
        <f>$G8111*NonHospFrac+theModel!$H8111*NonHospFrac</f>
        <v>560010.25508037792</v>
      </c>
      <c r="N8111" s="266">
        <f t="shared" si="1775"/>
        <v>904806.58362241171</v>
      </c>
      <c r="O8111" s="158"/>
      <c r="P8111" s="265">
        <f t="shared" si="1776"/>
        <v>308847.35744716169</v>
      </c>
      <c r="Q8111" s="265">
        <f t="shared" si="1777"/>
        <v>560008.69482975884</v>
      </c>
      <c r="R8111" s="266">
        <f t="shared" si="1778"/>
        <v>868856.05227692053</v>
      </c>
    </row>
    <row r="8112" spans="1:18" x14ac:dyDescent="0.25">
      <c r="A8112" s="81">
        <v>8081</v>
      </c>
      <c r="B8112" s="93">
        <f t="shared" si="1767"/>
        <v>3.0063667351100353E-67</v>
      </c>
      <c r="C8112" s="178">
        <f t="shared" si="1768"/>
        <v>2.9995848895218393E-67</v>
      </c>
      <c r="D8112" s="165">
        <f t="shared" si="1769"/>
        <v>2.2558277767625785E-3</v>
      </c>
      <c r="E8112" s="166">
        <f t="shared" si="1779"/>
        <v>24.291375447755232</v>
      </c>
      <c r="F8112" s="167">
        <f t="shared" si="1780"/>
        <v>18.231600091793467</v>
      </c>
      <c r="G8112" s="167">
        <f t="shared" si="1770"/>
        <v>633584.98920281208</v>
      </c>
      <c r="H8112" s="167">
        <f t="shared" si="1771"/>
        <v>271299.98899881309</v>
      </c>
      <c r="I8112" s="168">
        <f t="shared" si="1772"/>
        <v>904884.97820162517</v>
      </c>
      <c r="J8112" s="168">
        <f t="shared" si="1774"/>
        <v>810526.51500615652</v>
      </c>
      <c r="K8112" s="94"/>
      <c r="L8112" s="265">
        <f t="shared" si="1773"/>
        <v>344826.20251021627</v>
      </c>
      <c r="M8112" s="265">
        <f>$G8112*NonHospFrac+theModel!$H8112*NonHospFrac</f>
        <v>560058.7756914089</v>
      </c>
      <c r="N8112" s="266">
        <f t="shared" si="1775"/>
        <v>904884.97820162517</v>
      </c>
      <c r="O8112" s="158"/>
      <c r="P8112" s="265">
        <f t="shared" si="1776"/>
        <v>308868.84735215333</v>
      </c>
      <c r="Q8112" s="265">
        <f t="shared" si="1777"/>
        <v>560057.21544078982</v>
      </c>
      <c r="R8112" s="266">
        <f t="shared" si="1778"/>
        <v>868926.06279294309</v>
      </c>
    </row>
    <row r="8113" spans="1:18" x14ac:dyDescent="0.25">
      <c r="A8113" s="81">
        <v>8082</v>
      </c>
      <c r="B8113" s="93">
        <f t="shared" si="1767"/>
        <v>2.950206423781076E-67</v>
      </c>
      <c r="C8113" s="178">
        <f t="shared" si="1768"/>
        <v>2.9435512661831272E-67</v>
      </c>
      <c r="D8113" s="165">
        <f t="shared" si="1769"/>
        <v>2.2558277767625785E-3</v>
      </c>
      <c r="E8113" s="166">
        <f t="shared" si="1779"/>
        <v>24.291375447755232</v>
      </c>
      <c r="F8113" s="167">
        <f t="shared" si="1780"/>
        <v>18.233855919570228</v>
      </c>
      <c r="G8113" s="167">
        <f t="shared" si="1770"/>
        <v>633663.38378202543</v>
      </c>
      <c r="H8113" s="167">
        <f t="shared" si="1771"/>
        <v>271299.98899881309</v>
      </c>
      <c r="I8113" s="168">
        <f t="shared" si="1772"/>
        <v>904963.37278083852</v>
      </c>
      <c r="J8113" s="168">
        <f t="shared" si="1774"/>
        <v>810582.90602115321</v>
      </c>
      <c r="K8113" s="94"/>
      <c r="L8113" s="265">
        <f t="shared" si="1773"/>
        <v>344856.07647839864</v>
      </c>
      <c r="M8113" s="265">
        <f>$G8113*NonHospFrac+theModel!$H8113*NonHospFrac</f>
        <v>560107.29630243988</v>
      </c>
      <c r="N8113" s="266">
        <f t="shared" si="1775"/>
        <v>904963.37278083852</v>
      </c>
      <c r="O8113" s="158"/>
      <c r="P8113" s="265">
        <f t="shared" si="1776"/>
        <v>308890.33638117404</v>
      </c>
      <c r="Q8113" s="265">
        <f t="shared" si="1777"/>
        <v>560105.7360518208</v>
      </c>
      <c r="R8113" s="266">
        <f t="shared" si="1778"/>
        <v>868996.07243299484</v>
      </c>
    </row>
    <row r="8114" spans="1:18" x14ac:dyDescent="0.25">
      <c r="A8114" s="81">
        <v>8083</v>
      </c>
      <c r="B8114" s="93">
        <f t="shared" si="1767"/>
        <v>2.8950952128601707E-67</v>
      </c>
      <c r="C8114" s="178">
        <f t="shared" si="1768"/>
        <v>2.8885643766626284E-67</v>
      </c>
      <c r="D8114" s="165">
        <f t="shared" si="1769"/>
        <v>2.2558277767625785E-3</v>
      </c>
      <c r="E8114" s="166">
        <f t="shared" si="1779"/>
        <v>24.291375447755232</v>
      </c>
      <c r="F8114" s="167">
        <f t="shared" si="1780"/>
        <v>18.236111747346989</v>
      </c>
      <c r="G8114" s="167">
        <f t="shared" si="1770"/>
        <v>633741.77836123877</v>
      </c>
      <c r="H8114" s="167">
        <f t="shared" si="1771"/>
        <v>271299.98899881309</v>
      </c>
      <c r="I8114" s="168">
        <f t="shared" si="1772"/>
        <v>905041.76736005186</v>
      </c>
      <c r="J8114" s="168">
        <f t="shared" si="1774"/>
        <v>810639.29473754112</v>
      </c>
      <c r="K8114" s="94"/>
      <c r="L8114" s="265">
        <f t="shared" si="1773"/>
        <v>344885.950446581</v>
      </c>
      <c r="M8114" s="265">
        <f>$G8114*NonHospFrac+theModel!$H8114*NonHospFrac</f>
        <v>560155.81691347074</v>
      </c>
      <c r="N8114" s="266">
        <f t="shared" si="1775"/>
        <v>905041.76736005174</v>
      </c>
      <c r="O8114" s="158"/>
      <c r="P8114" s="265">
        <f t="shared" si="1776"/>
        <v>308911.82453425962</v>
      </c>
      <c r="Q8114" s="265">
        <f t="shared" si="1777"/>
        <v>560154.25666285167</v>
      </c>
      <c r="R8114" s="266">
        <f t="shared" si="1778"/>
        <v>869066.08119711129</v>
      </c>
    </row>
    <row r="8115" spans="1:18" x14ac:dyDescent="0.25">
      <c r="A8115" s="81">
        <v>8084</v>
      </c>
      <c r="B8115" s="93">
        <f t="shared" si="1767"/>
        <v>2.8410135046698837E-67</v>
      </c>
      <c r="C8115" s="178">
        <f t="shared" si="1768"/>
        <v>2.8346046674918918E-67</v>
      </c>
      <c r="D8115" s="165">
        <f t="shared" si="1769"/>
        <v>2.2558277767625785E-3</v>
      </c>
      <c r="E8115" s="166">
        <f t="shared" si="1779"/>
        <v>24.291375447755232</v>
      </c>
      <c r="F8115" s="167">
        <f t="shared" si="1780"/>
        <v>18.23836757512375</v>
      </c>
      <c r="G8115" s="167">
        <f t="shared" si="1770"/>
        <v>633820.17294045212</v>
      </c>
      <c r="H8115" s="167">
        <f t="shared" si="1771"/>
        <v>271299.98899881309</v>
      </c>
      <c r="I8115" s="168">
        <f t="shared" si="1772"/>
        <v>905120.16193926521</v>
      </c>
      <c r="J8115" s="168">
        <f t="shared" si="1774"/>
        <v>810695.68115541385</v>
      </c>
      <c r="K8115" s="94"/>
      <c r="L8115" s="265">
        <f t="shared" si="1773"/>
        <v>344915.82441476348</v>
      </c>
      <c r="M8115" s="265">
        <f>$G8115*NonHospFrac+theModel!$H8115*NonHospFrac</f>
        <v>560204.33752450172</v>
      </c>
      <c r="N8115" s="266">
        <f t="shared" si="1775"/>
        <v>905120.16193926521</v>
      </c>
      <c r="O8115" s="158"/>
      <c r="P8115" s="265">
        <f t="shared" si="1776"/>
        <v>308933.31181144586</v>
      </c>
      <c r="Q8115" s="265">
        <f t="shared" si="1777"/>
        <v>560202.77727388265</v>
      </c>
      <c r="R8115" s="266">
        <f t="shared" si="1778"/>
        <v>869136.08908532851</v>
      </c>
    </row>
    <row r="8116" spans="1:18" x14ac:dyDescent="0.25">
      <c r="A8116" s="81">
        <v>8085</v>
      </c>
      <c r="B8116" s="93">
        <f t="shared" si="1767"/>
        <v>2.787942067626392E-67</v>
      </c>
      <c r="C8116" s="178">
        <f t="shared" si="1768"/>
        <v>2.7816529504702357E-67</v>
      </c>
      <c r="D8116" s="165">
        <f t="shared" si="1769"/>
        <v>2.2558277767625785E-3</v>
      </c>
      <c r="E8116" s="166">
        <f t="shared" si="1779"/>
        <v>24.291375447755232</v>
      </c>
      <c r="F8116" s="167">
        <f t="shared" si="1780"/>
        <v>18.240623402900511</v>
      </c>
      <c r="G8116" s="167">
        <f t="shared" si="1770"/>
        <v>633898.56751966546</v>
      </c>
      <c r="H8116" s="167">
        <f t="shared" si="1771"/>
        <v>271299.98899881309</v>
      </c>
      <c r="I8116" s="168">
        <f t="shared" si="1772"/>
        <v>905198.55651847855</v>
      </c>
      <c r="J8116" s="168">
        <f t="shared" si="1774"/>
        <v>810752.06527486525</v>
      </c>
      <c r="K8116" s="94"/>
      <c r="L8116" s="265">
        <f t="shared" si="1773"/>
        <v>344945.69838294585</v>
      </c>
      <c r="M8116" s="265">
        <f>$G8116*NonHospFrac+theModel!$H8116*NonHospFrac</f>
        <v>560252.8581355327</v>
      </c>
      <c r="N8116" s="266">
        <f t="shared" si="1775"/>
        <v>905198.55651847855</v>
      </c>
      <c r="O8116" s="158"/>
      <c r="P8116" s="265">
        <f t="shared" si="1776"/>
        <v>308954.79821276828</v>
      </c>
      <c r="Q8116" s="265">
        <f t="shared" si="1777"/>
        <v>560251.29788491363</v>
      </c>
      <c r="R8116" s="266">
        <f t="shared" si="1778"/>
        <v>869206.0960976819</v>
      </c>
    </row>
    <row r="8117" spans="1:18" x14ac:dyDescent="0.25">
      <c r="A8117" s="81">
        <v>8086</v>
      </c>
      <c r="B8117" s="93">
        <f t="shared" si="1767"/>
        <v>2.7358620294006925E-67</v>
      </c>
      <c r="C8117" s="178">
        <f t="shared" si="1768"/>
        <v>2.7296903958413805E-67</v>
      </c>
      <c r="D8117" s="165">
        <f t="shared" si="1769"/>
        <v>2.2558277767625785E-3</v>
      </c>
      <c r="E8117" s="166">
        <f t="shared" si="1779"/>
        <v>24.291375447755232</v>
      </c>
      <c r="F8117" s="167">
        <f t="shared" si="1780"/>
        <v>18.242879230677271</v>
      </c>
      <c r="G8117" s="167">
        <f t="shared" si="1770"/>
        <v>633976.96209887881</v>
      </c>
      <c r="H8117" s="167">
        <f t="shared" si="1771"/>
        <v>271299.98899881309</v>
      </c>
      <c r="I8117" s="168">
        <f t="shared" si="1772"/>
        <v>905276.9510976919</v>
      </c>
      <c r="J8117" s="168">
        <f t="shared" si="1774"/>
        <v>810808.4470959889</v>
      </c>
      <c r="K8117" s="94"/>
      <c r="L8117" s="265">
        <f t="shared" si="1773"/>
        <v>344975.57235112821</v>
      </c>
      <c r="M8117" s="265">
        <f>$G8117*NonHospFrac+theModel!$H8117*NonHospFrac</f>
        <v>560301.37874656357</v>
      </c>
      <c r="N8117" s="266">
        <f t="shared" si="1775"/>
        <v>905276.95109769178</v>
      </c>
      <c r="O8117" s="158"/>
      <c r="P8117" s="265">
        <f t="shared" si="1776"/>
        <v>308976.28373826272</v>
      </c>
      <c r="Q8117" s="265">
        <f t="shared" si="1777"/>
        <v>560299.81849594449</v>
      </c>
      <c r="R8117" s="266">
        <f t="shared" si="1778"/>
        <v>869276.10223420721</v>
      </c>
    </row>
    <row r="8118" spans="1:18" x14ac:dyDescent="0.25">
      <c r="A8118" s="81">
        <v>8087</v>
      </c>
      <c r="B8118" s="93">
        <f t="shared" si="1767"/>
        <v>2.6847548702075548E-67</v>
      </c>
      <c r="C8118" s="178">
        <f t="shared" si="1768"/>
        <v>2.6786985255975419E-67</v>
      </c>
      <c r="D8118" s="165">
        <f t="shared" si="1769"/>
        <v>2.2558277767625785E-3</v>
      </c>
      <c r="E8118" s="166">
        <f t="shared" si="1779"/>
        <v>24.291375447755232</v>
      </c>
      <c r="F8118" s="167">
        <f t="shared" si="1780"/>
        <v>18.245135058454032</v>
      </c>
      <c r="G8118" s="167">
        <f t="shared" si="1770"/>
        <v>634055.35667809215</v>
      </c>
      <c r="H8118" s="167">
        <f t="shared" si="1771"/>
        <v>271299.98899881309</v>
      </c>
      <c r="I8118" s="168">
        <f t="shared" si="1772"/>
        <v>905355.34567690524</v>
      </c>
      <c r="J8118" s="168">
        <f t="shared" si="1774"/>
        <v>810864.82661887852</v>
      </c>
      <c r="K8118" s="94"/>
      <c r="L8118" s="265">
        <f t="shared" si="1773"/>
        <v>345005.44631931063</v>
      </c>
      <c r="M8118" s="265">
        <f>$G8118*NonHospFrac+theModel!$H8118*NonHospFrac</f>
        <v>560349.89935759455</v>
      </c>
      <c r="N8118" s="266">
        <f t="shared" si="1775"/>
        <v>905355.34567690524</v>
      </c>
      <c r="O8118" s="158"/>
      <c r="P8118" s="265">
        <f t="shared" si="1776"/>
        <v>308997.76838796487</v>
      </c>
      <c r="Q8118" s="265">
        <f t="shared" si="1777"/>
        <v>560348.33910697547</v>
      </c>
      <c r="R8118" s="266">
        <f t="shared" si="1778"/>
        <v>869346.10749494028</v>
      </c>
    </row>
    <row r="8119" spans="1:18" x14ac:dyDescent="0.25">
      <c r="A8119" s="81">
        <v>8088</v>
      </c>
      <c r="B8119" s="93">
        <f t="shared" si="1767"/>
        <v>2.6346024162198417E-67</v>
      </c>
      <c r="C8119" s="178">
        <f t="shared" si="1768"/>
        <v>2.6286592069086072E-67</v>
      </c>
      <c r="D8119" s="165">
        <f t="shared" si="1769"/>
        <v>2.2558277767625785E-3</v>
      </c>
      <c r="E8119" s="166">
        <f t="shared" si="1779"/>
        <v>24.291375447755232</v>
      </c>
      <c r="F8119" s="167">
        <f t="shared" si="1780"/>
        <v>18.247390886230793</v>
      </c>
      <c r="G8119" s="167">
        <f t="shared" si="1770"/>
        <v>634133.7512573055</v>
      </c>
      <c r="H8119" s="167">
        <f t="shared" si="1771"/>
        <v>271299.98899881309</v>
      </c>
      <c r="I8119" s="168">
        <f t="shared" si="1772"/>
        <v>905433.74025611859</v>
      </c>
      <c r="J8119" s="168">
        <f t="shared" si="1774"/>
        <v>810921.20384362782</v>
      </c>
      <c r="K8119" s="94"/>
      <c r="L8119" s="265">
        <f t="shared" si="1773"/>
        <v>345035.32028749306</v>
      </c>
      <c r="M8119" s="265">
        <f>$G8119*NonHospFrac+theModel!$H8119*NonHospFrac</f>
        <v>560398.41996862553</v>
      </c>
      <c r="N8119" s="266">
        <f t="shared" si="1775"/>
        <v>905433.74025611859</v>
      </c>
      <c r="O8119" s="158"/>
      <c r="P8119" s="265">
        <f t="shared" si="1776"/>
        <v>309019.25216191041</v>
      </c>
      <c r="Q8119" s="265">
        <f t="shared" si="1777"/>
        <v>560396.85971800645</v>
      </c>
      <c r="R8119" s="266">
        <f t="shared" si="1778"/>
        <v>869416.11187991686</v>
      </c>
    </row>
    <row r="8120" spans="1:18" x14ac:dyDescent="0.25">
      <c r="A8120" s="81">
        <v>8089</v>
      </c>
      <c r="B8120" s="93">
        <f t="shared" si="1767"/>
        <v>2.585386833105854E-67</v>
      </c>
      <c r="C8120" s="178">
        <f t="shared" si="1768"/>
        <v>2.5795546456740574E-67</v>
      </c>
      <c r="D8120" s="165">
        <f t="shared" si="1769"/>
        <v>2.2558277767625785E-3</v>
      </c>
      <c r="E8120" s="166">
        <f t="shared" si="1779"/>
        <v>24.291375447755232</v>
      </c>
      <c r="F8120" s="167">
        <f t="shared" si="1780"/>
        <v>18.249646714007554</v>
      </c>
      <c r="G8120" s="167">
        <f t="shared" si="1770"/>
        <v>634212.14583651896</v>
      </c>
      <c r="H8120" s="167">
        <f t="shared" si="1771"/>
        <v>271299.98899881309</v>
      </c>
      <c r="I8120" s="168">
        <f t="shared" si="1772"/>
        <v>905512.13483533205</v>
      </c>
      <c r="J8120" s="168">
        <f t="shared" si="1774"/>
        <v>810977.57877033053</v>
      </c>
      <c r="K8120" s="94"/>
      <c r="L8120" s="265">
        <f t="shared" si="1773"/>
        <v>345065.19425567548</v>
      </c>
      <c r="M8120" s="265">
        <f>$G8120*NonHospFrac+theModel!$H8120*NonHospFrac</f>
        <v>560446.94057965651</v>
      </c>
      <c r="N8120" s="266">
        <f t="shared" si="1775"/>
        <v>905512.13483533193</v>
      </c>
      <c r="O8120" s="158"/>
      <c r="P8120" s="265">
        <f t="shared" si="1776"/>
        <v>309040.73506013502</v>
      </c>
      <c r="Q8120" s="265">
        <f t="shared" si="1777"/>
        <v>560445.38032903743</v>
      </c>
      <c r="R8120" s="266">
        <f t="shared" si="1778"/>
        <v>869486.11538917245</v>
      </c>
    </row>
    <row r="8121" spans="1:18" x14ac:dyDescent="0.25">
      <c r="A8121" s="81">
        <v>8090</v>
      </c>
      <c r="B8121" s="93">
        <f t="shared" si="1767"/>
        <v>2.5370906196873995E-67</v>
      </c>
      <c r="C8121" s="178">
        <f t="shared" si="1768"/>
        <v>2.5313673801953448E-67</v>
      </c>
      <c r="D8121" s="165">
        <f t="shared" si="1769"/>
        <v>2.2558277767625785E-3</v>
      </c>
      <c r="E8121" s="166">
        <f t="shared" si="1779"/>
        <v>24.291375447755232</v>
      </c>
      <c r="F8121" s="167">
        <f t="shared" si="1780"/>
        <v>18.251902541784315</v>
      </c>
      <c r="G8121" s="167">
        <f t="shared" si="1770"/>
        <v>634290.54041573231</v>
      </c>
      <c r="H8121" s="167">
        <f t="shared" si="1771"/>
        <v>271299.98899881309</v>
      </c>
      <c r="I8121" s="168">
        <f t="shared" si="1772"/>
        <v>905590.5294145454</v>
      </c>
      <c r="J8121" s="168">
        <f t="shared" si="1774"/>
        <v>811033.95139908011</v>
      </c>
      <c r="K8121" s="94"/>
      <c r="L8121" s="265">
        <f t="shared" si="1773"/>
        <v>345095.0682238579</v>
      </c>
      <c r="M8121" s="265">
        <f>$G8121*NonHospFrac+theModel!$H8121*NonHospFrac</f>
        <v>560495.46119068749</v>
      </c>
      <c r="N8121" s="266">
        <f t="shared" si="1775"/>
        <v>905590.5294145454</v>
      </c>
      <c r="O8121" s="158"/>
      <c r="P8121" s="265">
        <f t="shared" si="1776"/>
        <v>309062.21708267438</v>
      </c>
      <c r="Q8121" s="265">
        <f t="shared" si="1777"/>
        <v>560493.90094006842</v>
      </c>
      <c r="R8121" s="266">
        <f t="shared" si="1778"/>
        <v>869556.1180227428</v>
      </c>
    </row>
    <row r="8122" spans="1:18" x14ac:dyDescent="0.25">
      <c r="A8122" s="81">
        <v>8091</v>
      </c>
      <c r="B8122" s="93">
        <f t="shared" si="1767"/>
        <v>2.4896966017164015E-67</v>
      </c>
      <c r="C8122" s="178">
        <f t="shared" si="1768"/>
        <v>2.4840802749665381E-67</v>
      </c>
      <c r="D8122" s="165">
        <f t="shared" si="1769"/>
        <v>2.2558277767625785E-3</v>
      </c>
      <c r="E8122" s="166">
        <f t="shared" si="1779"/>
        <v>24.291375447755232</v>
      </c>
      <c r="F8122" s="167">
        <f t="shared" si="1780"/>
        <v>18.254158369561075</v>
      </c>
      <c r="G8122" s="167">
        <f t="shared" si="1770"/>
        <v>634368.93499494565</v>
      </c>
      <c r="H8122" s="167">
        <f t="shared" si="1771"/>
        <v>271299.98899881309</v>
      </c>
      <c r="I8122" s="168">
        <f t="shared" si="1772"/>
        <v>905668.92399375874</v>
      </c>
      <c r="J8122" s="168">
        <f t="shared" si="1774"/>
        <v>811090.3217299704</v>
      </c>
      <c r="K8122" s="94"/>
      <c r="L8122" s="265">
        <f t="shared" si="1773"/>
        <v>345124.94219204027</v>
      </c>
      <c r="M8122" s="265">
        <f>$G8122*NonHospFrac+theModel!$H8122*NonHospFrac</f>
        <v>560543.98180171847</v>
      </c>
      <c r="N8122" s="266">
        <f t="shared" si="1775"/>
        <v>905668.92399375874</v>
      </c>
      <c r="O8122" s="158"/>
      <c r="P8122" s="265">
        <f t="shared" si="1776"/>
        <v>309083.69822956418</v>
      </c>
      <c r="Q8122" s="265">
        <f t="shared" si="1777"/>
        <v>560542.4215510994</v>
      </c>
      <c r="R8122" s="266">
        <f t="shared" si="1778"/>
        <v>869626.11978066363</v>
      </c>
    </row>
    <row r="8123" spans="1:18" x14ac:dyDescent="0.25">
      <c r="A8123" s="81">
        <v>8092</v>
      </c>
      <c r="B8123" s="93">
        <f t="shared" si="1767"/>
        <v>2.4431879257673456E-67</v>
      </c>
      <c r="C8123" s="178">
        <f t="shared" si="1768"/>
        <v>2.4376765145805488E-67</v>
      </c>
      <c r="D8123" s="165">
        <f t="shared" si="1769"/>
        <v>2.2558277767625785E-3</v>
      </c>
      <c r="E8123" s="166">
        <f t="shared" si="1779"/>
        <v>24.291375447755232</v>
      </c>
      <c r="F8123" s="167">
        <f t="shared" si="1780"/>
        <v>18.256414197337836</v>
      </c>
      <c r="G8123" s="167">
        <f t="shared" si="1770"/>
        <v>634447.329574159</v>
      </c>
      <c r="H8123" s="167">
        <f t="shared" si="1771"/>
        <v>271299.98899881309</v>
      </c>
      <c r="I8123" s="168">
        <f t="shared" si="1772"/>
        <v>905747.31857297209</v>
      </c>
      <c r="J8123" s="168">
        <f t="shared" si="1774"/>
        <v>811146.689763095</v>
      </c>
      <c r="K8123" s="94"/>
      <c r="L8123" s="265">
        <f t="shared" si="1773"/>
        <v>345154.81616022263</v>
      </c>
      <c r="M8123" s="265">
        <f>$G8123*NonHospFrac+theModel!$H8123*NonHospFrac</f>
        <v>560592.50241274934</v>
      </c>
      <c r="N8123" s="266">
        <f t="shared" si="1775"/>
        <v>905747.31857297197</v>
      </c>
      <c r="O8123" s="158"/>
      <c r="P8123" s="265">
        <f t="shared" si="1776"/>
        <v>309105.17850084015</v>
      </c>
      <c r="Q8123" s="265">
        <f t="shared" si="1777"/>
        <v>560590.94216213026</v>
      </c>
      <c r="R8123" s="266">
        <f t="shared" si="1778"/>
        <v>869696.12066297047</v>
      </c>
    </row>
    <row r="8124" spans="1:18" x14ac:dyDescent="0.25">
      <c r="A8124" s="81">
        <v>8093</v>
      </c>
      <c r="B8124" s="93">
        <f t="shared" si="1767"/>
        <v>2.3975480532448647E-67</v>
      </c>
      <c r="C8124" s="178">
        <f t="shared" si="1768"/>
        <v>2.392139597750232E-67</v>
      </c>
      <c r="D8124" s="165">
        <f t="shared" si="1769"/>
        <v>2.2558277767625785E-3</v>
      </c>
      <c r="E8124" s="166">
        <f t="shared" si="1779"/>
        <v>24.291375447755232</v>
      </c>
      <c r="F8124" s="167">
        <f t="shared" si="1780"/>
        <v>18.258670025114597</v>
      </c>
      <c r="G8124" s="167">
        <f t="shared" si="1770"/>
        <v>634525.72415337234</v>
      </c>
      <c r="H8124" s="167">
        <f t="shared" si="1771"/>
        <v>271299.98899881309</v>
      </c>
      <c r="I8124" s="168">
        <f t="shared" si="1772"/>
        <v>905825.71315218543</v>
      </c>
      <c r="J8124" s="168">
        <f t="shared" si="1774"/>
        <v>811203.05549854762</v>
      </c>
      <c r="K8124" s="94"/>
      <c r="L8124" s="265">
        <f t="shared" si="1773"/>
        <v>345184.69012840505</v>
      </c>
      <c r="M8124" s="265">
        <f>$G8124*NonHospFrac+theModel!$H8124*NonHospFrac</f>
        <v>560641.02302378032</v>
      </c>
      <c r="N8124" s="266">
        <f t="shared" si="1775"/>
        <v>905825.71315218532</v>
      </c>
      <c r="O8124" s="158"/>
      <c r="P8124" s="265">
        <f t="shared" si="1776"/>
        <v>309126.65789653803</v>
      </c>
      <c r="Q8124" s="265">
        <f t="shared" si="1777"/>
        <v>560639.46277316124</v>
      </c>
      <c r="R8124" s="266">
        <f t="shared" si="1778"/>
        <v>869766.12066969927</v>
      </c>
    </row>
    <row r="8125" spans="1:18" x14ac:dyDescent="0.25">
      <c r="A8125" s="81">
        <v>8094</v>
      </c>
      <c r="B8125" s="93">
        <f t="shared" si="1767"/>
        <v>2.3527607545018705E-67</v>
      </c>
      <c r="C8125" s="178">
        <f t="shared" si="1768"/>
        <v>2.3474533314397882E-67</v>
      </c>
      <c r="D8125" s="165">
        <f t="shared" si="1769"/>
        <v>2.2558277767625785E-3</v>
      </c>
      <c r="E8125" s="166">
        <f t="shared" si="1779"/>
        <v>24.291375447755232</v>
      </c>
      <c r="F8125" s="167">
        <f t="shared" si="1780"/>
        <v>18.260925852891358</v>
      </c>
      <c r="G8125" s="167">
        <f t="shared" si="1770"/>
        <v>634604.11873258569</v>
      </c>
      <c r="H8125" s="167">
        <f t="shared" si="1771"/>
        <v>271299.98899881309</v>
      </c>
      <c r="I8125" s="168">
        <f t="shared" si="1772"/>
        <v>905904.10773139878</v>
      </c>
      <c r="J8125" s="168">
        <f t="shared" si="1774"/>
        <v>811259.41893642198</v>
      </c>
      <c r="K8125" s="94"/>
      <c r="L8125" s="265">
        <f t="shared" si="1773"/>
        <v>345214.56409658748</v>
      </c>
      <c r="M8125" s="265">
        <f>$G8125*NonHospFrac+theModel!$H8125*NonHospFrac</f>
        <v>560689.5436348113</v>
      </c>
      <c r="N8125" s="266">
        <f t="shared" si="1775"/>
        <v>905904.10773139878</v>
      </c>
      <c r="O8125" s="158"/>
      <c r="P8125" s="265">
        <f t="shared" si="1776"/>
        <v>309148.13641669345</v>
      </c>
      <c r="Q8125" s="265">
        <f t="shared" si="1777"/>
        <v>560687.98338419222</v>
      </c>
      <c r="R8125" s="266">
        <f t="shared" si="1778"/>
        <v>869836.11980088567</v>
      </c>
    </row>
    <row r="8126" spans="1:18" x14ac:dyDescent="0.25">
      <c r="A8126" s="81">
        <v>8095</v>
      </c>
      <c r="B8126" s="93">
        <f t="shared" si="1767"/>
        <v>2.3088101030686717E-67</v>
      </c>
      <c r="C8126" s="178">
        <f t="shared" si="1768"/>
        <v>2.3036018251068993E-67</v>
      </c>
      <c r="D8126" s="165">
        <f t="shared" si="1769"/>
        <v>2.2558277767625785E-3</v>
      </c>
      <c r="E8126" s="166">
        <f t="shared" si="1779"/>
        <v>24.291375447755232</v>
      </c>
      <c r="F8126" s="167">
        <f t="shared" si="1780"/>
        <v>18.263181680668119</v>
      </c>
      <c r="G8126" s="167">
        <f t="shared" si="1770"/>
        <v>634682.51331179903</v>
      </c>
      <c r="H8126" s="167">
        <f t="shared" si="1771"/>
        <v>271299.98899881309</v>
      </c>
      <c r="I8126" s="168">
        <f t="shared" si="1772"/>
        <v>905982.50231061212</v>
      </c>
      <c r="J8126" s="168">
        <f t="shared" si="1774"/>
        <v>811315.78007681156</v>
      </c>
      <c r="K8126" s="94"/>
      <c r="L8126" s="265">
        <f t="shared" si="1773"/>
        <v>345244.43806476984</v>
      </c>
      <c r="M8126" s="265">
        <f>$G8126*NonHospFrac+theModel!$H8126*NonHospFrac</f>
        <v>560738.06424584228</v>
      </c>
      <c r="N8126" s="266">
        <f t="shared" si="1775"/>
        <v>905982.50231061212</v>
      </c>
      <c r="O8126" s="158"/>
      <c r="P8126" s="265">
        <f t="shared" si="1776"/>
        <v>309169.61406134209</v>
      </c>
      <c r="Q8126" s="265">
        <f t="shared" si="1777"/>
        <v>560736.5039952232</v>
      </c>
      <c r="R8126" s="266">
        <f t="shared" si="1778"/>
        <v>869906.11805656529</v>
      </c>
    </row>
    <row r="8127" spans="1:18" x14ac:dyDescent="0.25">
      <c r="A8127" s="81">
        <v>8096</v>
      </c>
      <c r="B8127" s="93">
        <f t="shared" si="1767"/>
        <v>2.2656804699890826E-67</v>
      </c>
      <c r="C8127" s="178">
        <f t="shared" si="1768"/>
        <v>2.2605694850516126E-67</v>
      </c>
      <c r="D8127" s="165">
        <f t="shared" si="1769"/>
        <v>2.2558277767625785E-3</v>
      </c>
      <c r="E8127" s="166">
        <f t="shared" si="1779"/>
        <v>24.291375447755232</v>
      </c>
      <c r="F8127" s="167">
        <f t="shared" si="1780"/>
        <v>18.265437508444879</v>
      </c>
      <c r="G8127" s="167">
        <f t="shared" si="1770"/>
        <v>634760.90789101238</v>
      </c>
      <c r="H8127" s="167">
        <f t="shared" si="1771"/>
        <v>271299.98899881309</v>
      </c>
      <c r="I8127" s="168">
        <f t="shared" si="1772"/>
        <v>906060.89688982547</v>
      </c>
      <c r="J8127" s="168">
        <f t="shared" si="1774"/>
        <v>811372.13891981018</v>
      </c>
      <c r="K8127" s="94"/>
      <c r="L8127" s="265">
        <f t="shared" si="1773"/>
        <v>345274.31203295221</v>
      </c>
      <c r="M8127" s="265">
        <f>$G8127*NonHospFrac+theModel!$H8127*NonHospFrac</f>
        <v>560786.58485687315</v>
      </c>
      <c r="N8127" s="266">
        <f t="shared" si="1775"/>
        <v>906060.89688982535</v>
      </c>
      <c r="O8127" s="158"/>
      <c r="P8127" s="265">
        <f t="shared" si="1776"/>
        <v>309191.09083051962</v>
      </c>
      <c r="Q8127" s="265">
        <f t="shared" si="1777"/>
        <v>560785.02460625407</v>
      </c>
      <c r="R8127" s="266">
        <f t="shared" si="1778"/>
        <v>869976.11543677375</v>
      </c>
    </row>
    <row r="8128" spans="1:18" x14ac:dyDescent="0.25">
      <c r="A8128" s="81">
        <v>8097</v>
      </c>
      <c r="B8128" s="93">
        <f t="shared" si="1767"/>
        <v>2.2233565182633882E-67</v>
      </c>
      <c r="C8128" s="178">
        <f t="shared" si="1768"/>
        <v>2.2183410088718436E-67</v>
      </c>
      <c r="D8128" s="165">
        <f t="shared" si="1769"/>
        <v>2.2558277767625785E-3</v>
      </c>
      <c r="E8128" s="166">
        <f t="shared" si="1779"/>
        <v>24.291375447755232</v>
      </c>
      <c r="F8128" s="167">
        <f t="shared" si="1780"/>
        <v>18.26769333622164</v>
      </c>
      <c r="G8128" s="167">
        <f t="shared" si="1770"/>
        <v>634839.30247022572</v>
      </c>
      <c r="H8128" s="167">
        <f t="shared" si="1771"/>
        <v>271299.98899881309</v>
      </c>
      <c r="I8128" s="168">
        <f t="shared" si="1772"/>
        <v>906139.29146903881</v>
      </c>
      <c r="J8128" s="168">
        <f t="shared" si="1774"/>
        <v>811428.49546551134</v>
      </c>
      <c r="K8128" s="94"/>
      <c r="L8128" s="265">
        <f t="shared" si="1773"/>
        <v>345304.18600113469</v>
      </c>
      <c r="M8128" s="265">
        <f>$G8128*NonHospFrac+theModel!$H8128*NonHospFrac</f>
        <v>560835.10546790413</v>
      </c>
      <c r="N8128" s="266">
        <f t="shared" si="1775"/>
        <v>906139.29146903881</v>
      </c>
      <c r="O8128" s="158"/>
      <c r="P8128" s="265">
        <f t="shared" si="1776"/>
        <v>309212.56672426185</v>
      </c>
      <c r="Q8128" s="265">
        <f t="shared" si="1777"/>
        <v>560833.54521728505</v>
      </c>
      <c r="R8128" s="266">
        <f t="shared" si="1778"/>
        <v>870046.1119415469</v>
      </c>
    </row>
    <row r="8129" spans="1:18" x14ac:dyDescent="0.25">
      <c r="A8129" s="81">
        <v>8098</v>
      </c>
      <c r="B8129" s="93">
        <f t="shared" si="1767"/>
        <v>2.1818231973938126E-67</v>
      </c>
      <c r="C8129" s="178">
        <f t="shared" si="1768"/>
        <v>2.1769013800211466E-67</v>
      </c>
      <c r="D8129" s="165">
        <f t="shared" si="1769"/>
        <v>2.2558277767625785E-3</v>
      </c>
      <c r="E8129" s="166">
        <f t="shared" si="1779"/>
        <v>24.291375447755232</v>
      </c>
      <c r="F8129" s="167">
        <f t="shared" si="1780"/>
        <v>18.269949163998401</v>
      </c>
      <c r="G8129" s="167">
        <f t="shared" si="1770"/>
        <v>634917.69704943919</v>
      </c>
      <c r="H8129" s="167">
        <f t="shared" si="1771"/>
        <v>271299.98899881309</v>
      </c>
      <c r="I8129" s="168">
        <f t="shared" si="1772"/>
        <v>906217.68604825228</v>
      </c>
      <c r="J8129" s="168">
        <f t="shared" si="1774"/>
        <v>811484.84971400886</v>
      </c>
      <c r="K8129" s="94"/>
      <c r="L8129" s="265">
        <f t="shared" si="1773"/>
        <v>345334.05996931705</v>
      </c>
      <c r="M8129" s="265">
        <f>$G8129*NonHospFrac+theModel!$H8129*NonHospFrac</f>
        <v>560883.62607893511</v>
      </c>
      <c r="N8129" s="266">
        <f t="shared" si="1775"/>
        <v>906217.68604825216</v>
      </c>
      <c r="O8129" s="158"/>
      <c r="P8129" s="265">
        <f t="shared" si="1776"/>
        <v>309234.04174260428</v>
      </c>
      <c r="Q8129" s="265">
        <f t="shared" si="1777"/>
        <v>560882.06582831603</v>
      </c>
      <c r="R8129" s="266">
        <f t="shared" si="1778"/>
        <v>870116.10757092037</v>
      </c>
    </row>
    <row r="8130" spans="1:18" x14ac:dyDescent="0.25">
      <c r="A8130" s="81">
        <v>8099</v>
      </c>
      <c r="B8130" s="93">
        <f t="shared" si="1767"/>
        <v>2.1410657380329159E-67</v>
      </c>
      <c r="C8130" s="178">
        <f t="shared" si="1768"/>
        <v>2.1362358624691867E-67</v>
      </c>
      <c r="D8130" s="165">
        <f t="shared" si="1769"/>
        <v>2.2558277767625785E-3</v>
      </c>
      <c r="E8130" s="166">
        <f t="shared" si="1779"/>
        <v>24.291375447755232</v>
      </c>
      <c r="F8130" s="167">
        <f t="shared" si="1780"/>
        <v>18.272204991775162</v>
      </c>
      <c r="G8130" s="167">
        <f t="shared" si="1770"/>
        <v>634996.09162865253</v>
      </c>
      <c r="H8130" s="167">
        <f t="shared" si="1771"/>
        <v>271299.98899881309</v>
      </c>
      <c r="I8130" s="168">
        <f t="shared" si="1772"/>
        <v>906296.08062746562</v>
      </c>
      <c r="J8130" s="168">
        <f t="shared" si="1774"/>
        <v>811541.20166539622</v>
      </c>
      <c r="K8130" s="94"/>
      <c r="L8130" s="265">
        <f t="shared" si="1773"/>
        <v>345363.93393749947</v>
      </c>
      <c r="M8130" s="265">
        <f>$G8130*NonHospFrac+theModel!$H8130*NonHospFrac</f>
        <v>560932.14668996609</v>
      </c>
      <c r="N8130" s="266">
        <f t="shared" si="1775"/>
        <v>906296.08062746562</v>
      </c>
      <c r="O8130" s="158"/>
      <c r="P8130" s="265">
        <f t="shared" si="1776"/>
        <v>309255.51588558272</v>
      </c>
      <c r="Q8130" s="265">
        <f t="shared" si="1777"/>
        <v>560930.58643934701</v>
      </c>
      <c r="R8130" s="266">
        <f t="shared" si="1778"/>
        <v>870186.10232492979</v>
      </c>
    </row>
    <row r="8131" spans="1:18" x14ac:dyDescent="0.25">
      <c r="A8131" s="81">
        <v>8100</v>
      </c>
      <c r="B8131" s="93">
        <f t="shared" si="1767"/>
        <v>2.1010696467312084E-67</v>
      </c>
      <c r="C8131" s="178">
        <f t="shared" si="1768"/>
        <v>2.0963299954611995E-67</v>
      </c>
      <c r="D8131" s="165">
        <f t="shared" si="1769"/>
        <v>2.2558277767625785E-3</v>
      </c>
      <c r="E8131" s="166">
        <f t="shared" si="1779"/>
        <v>24.291375447755232</v>
      </c>
      <c r="F8131" s="167">
        <f t="shared" si="1780"/>
        <v>18.274460819551923</v>
      </c>
      <c r="G8131" s="167">
        <f t="shared" si="1770"/>
        <v>635074.48620786588</v>
      </c>
      <c r="H8131" s="167">
        <f t="shared" si="1771"/>
        <v>271299.98899881309</v>
      </c>
      <c r="I8131" s="168">
        <f t="shared" si="1772"/>
        <v>906374.47520667897</v>
      </c>
      <c r="J8131" s="168">
        <f t="shared" si="1774"/>
        <v>811597.55131976702</v>
      </c>
      <c r="K8131" s="94"/>
      <c r="L8131" s="265">
        <f t="shared" si="1773"/>
        <v>345393.8079056819</v>
      </c>
      <c r="M8131" s="265">
        <f>$G8131*NonHospFrac+theModel!$H8131*NonHospFrac</f>
        <v>560980.66730099707</v>
      </c>
      <c r="N8131" s="266">
        <f t="shared" si="1775"/>
        <v>906374.47520667897</v>
      </c>
      <c r="O8131" s="158"/>
      <c r="P8131" s="265">
        <f t="shared" si="1776"/>
        <v>309276.98915323283</v>
      </c>
      <c r="Q8131" s="265">
        <f t="shared" si="1777"/>
        <v>560979.10705037799</v>
      </c>
      <c r="R8131" s="266">
        <f t="shared" si="1778"/>
        <v>870256.09620361077</v>
      </c>
    </row>
    <row r="8132" spans="1:18" x14ac:dyDescent="0.25">
      <c r="A8132" s="81">
        <v>8101</v>
      </c>
      <c r="B8132" s="93">
        <f t="shared" si="1767"/>
        <v>2.0618207007838558E-67</v>
      </c>
      <c r="C8132" s="178">
        <f t="shared" si="1768"/>
        <v>2.0571695883763234E-67</v>
      </c>
      <c r="D8132" s="165">
        <f t="shared" si="1769"/>
        <v>2.2558277767625785E-3</v>
      </c>
      <c r="E8132" s="166">
        <f t="shared" si="1779"/>
        <v>24.291375447755232</v>
      </c>
      <c r="F8132" s="167">
        <f t="shared" si="1780"/>
        <v>18.276716647328684</v>
      </c>
      <c r="G8132" s="167">
        <f t="shared" si="1770"/>
        <v>635152.88078707922</v>
      </c>
      <c r="H8132" s="167">
        <f t="shared" si="1771"/>
        <v>271299.98899881309</v>
      </c>
      <c r="I8132" s="168">
        <f t="shared" si="1772"/>
        <v>906452.86978589231</v>
      </c>
      <c r="J8132" s="168">
        <f t="shared" si="1774"/>
        <v>811653.89867721498</v>
      </c>
      <c r="K8132" s="94"/>
      <c r="L8132" s="265">
        <f t="shared" si="1773"/>
        <v>345423.68187386426</v>
      </c>
      <c r="M8132" s="265">
        <f>$G8132*NonHospFrac+theModel!$H8132*NonHospFrac</f>
        <v>561029.18791202805</v>
      </c>
      <c r="N8132" s="266">
        <f t="shared" si="1775"/>
        <v>906452.86978589231</v>
      </c>
      <c r="O8132" s="158"/>
      <c r="P8132" s="265">
        <f t="shared" si="1776"/>
        <v>309298.46154559025</v>
      </c>
      <c r="Q8132" s="265">
        <f t="shared" si="1777"/>
        <v>561027.62766140897</v>
      </c>
      <c r="R8132" s="266">
        <f t="shared" si="1778"/>
        <v>870326.08920699917</v>
      </c>
    </row>
    <row r="8133" spans="1:18" x14ac:dyDescent="0.25">
      <c r="A8133" s="81">
        <v>8102</v>
      </c>
      <c r="B8133" s="93">
        <f t="shared" si="1767"/>
        <v>2.0233049431725001E-67</v>
      </c>
      <c r="C8133" s="178">
        <f t="shared" si="1768"/>
        <v>2.0187407156808306E-67</v>
      </c>
      <c r="D8133" s="165">
        <f t="shared" si="1769"/>
        <v>2.2558277767625785E-3</v>
      </c>
      <c r="E8133" s="166">
        <f t="shared" si="1779"/>
        <v>24.291375447755232</v>
      </c>
      <c r="F8133" s="167">
        <f t="shared" si="1780"/>
        <v>18.278972475105444</v>
      </c>
      <c r="G8133" s="167">
        <f t="shared" si="1770"/>
        <v>635231.27536629257</v>
      </c>
      <c r="H8133" s="167">
        <f t="shared" si="1771"/>
        <v>271299.98899881309</v>
      </c>
      <c r="I8133" s="168">
        <f t="shared" si="1772"/>
        <v>906531.26436510566</v>
      </c>
      <c r="J8133" s="168">
        <f t="shared" si="1774"/>
        <v>811710.24373783381</v>
      </c>
      <c r="K8133" s="94"/>
      <c r="L8133" s="265">
        <f t="shared" si="1773"/>
        <v>345453.55584204668</v>
      </c>
      <c r="M8133" s="265">
        <f>$G8133*NonHospFrac+theModel!$H8133*NonHospFrac</f>
        <v>561077.70852305891</v>
      </c>
      <c r="N8133" s="266">
        <f t="shared" si="1775"/>
        <v>906531.26436510566</v>
      </c>
      <c r="O8133" s="158"/>
      <c r="P8133" s="265">
        <f t="shared" si="1776"/>
        <v>309319.93306269072</v>
      </c>
      <c r="Q8133" s="265">
        <f t="shared" si="1777"/>
        <v>561076.14827243984</v>
      </c>
      <c r="R8133" s="266">
        <f t="shared" si="1778"/>
        <v>870396.08133513061</v>
      </c>
    </row>
    <row r="8134" spans="1:18" x14ac:dyDescent="0.25">
      <c r="A8134" s="81">
        <v>8103</v>
      </c>
      <c r="B8134" s="93">
        <f t="shared" si="1767"/>
        <v>1.9855086776021814E-67</v>
      </c>
      <c r="C8134" s="178">
        <f t="shared" si="1768"/>
        <v>1.9810297119762433E-67</v>
      </c>
      <c r="D8134" s="165">
        <f t="shared" si="1769"/>
        <v>2.2558277767625785E-3</v>
      </c>
      <c r="E8134" s="166">
        <f t="shared" si="1779"/>
        <v>24.291375447755232</v>
      </c>
      <c r="F8134" s="167">
        <f t="shared" si="1780"/>
        <v>18.281228302882205</v>
      </c>
      <c r="G8134" s="167">
        <f t="shared" si="1770"/>
        <v>635309.66994550591</v>
      </c>
      <c r="H8134" s="167">
        <f t="shared" si="1771"/>
        <v>271299.98899881309</v>
      </c>
      <c r="I8134" s="168">
        <f t="shared" si="1772"/>
        <v>906609.658944319</v>
      </c>
      <c r="J8134" s="168">
        <f t="shared" si="1774"/>
        <v>811766.58650171699</v>
      </c>
      <c r="K8134" s="94"/>
      <c r="L8134" s="265">
        <f t="shared" si="1773"/>
        <v>345483.42981022911</v>
      </c>
      <c r="M8134" s="265">
        <f>$G8134*NonHospFrac+theModel!$H8134*NonHospFrac</f>
        <v>561126.2291340899</v>
      </c>
      <c r="N8134" s="266">
        <f t="shared" si="1775"/>
        <v>906609.658944319</v>
      </c>
      <c r="O8134" s="158"/>
      <c r="P8134" s="265">
        <f t="shared" si="1776"/>
        <v>309341.40370456985</v>
      </c>
      <c r="Q8134" s="265">
        <f t="shared" si="1777"/>
        <v>561124.66888347082</v>
      </c>
      <c r="R8134" s="266">
        <f t="shared" si="1778"/>
        <v>870466.07258804073</v>
      </c>
    </row>
    <row r="8135" spans="1:18" x14ac:dyDescent="0.25">
      <c r="A8135" s="81">
        <v>8104</v>
      </c>
      <c r="B8135" s="93">
        <f t="shared" si="1767"/>
        <v>1.9484184636311388E-67</v>
      </c>
      <c r="C8135" s="178">
        <f t="shared" si="1768"/>
        <v>1.9440231671401225E-67</v>
      </c>
      <c r="D8135" s="165">
        <f t="shared" si="1769"/>
        <v>2.2558277767625785E-3</v>
      </c>
      <c r="E8135" s="166">
        <f t="shared" si="1779"/>
        <v>24.291375447755232</v>
      </c>
      <c r="F8135" s="167">
        <f t="shared" si="1780"/>
        <v>18.283484130658966</v>
      </c>
      <c r="G8135" s="167">
        <f t="shared" si="1770"/>
        <v>635388.06452471926</v>
      </c>
      <c r="H8135" s="167">
        <f t="shared" si="1771"/>
        <v>271299.98899881309</v>
      </c>
      <c r="I8135" s="168">
        <f t="shared" si="1772"/>
        <v>906688.05352353235</v>
      </c>
      <c r="J8135" s="168">
        <f t="shared" si="1774"/>
        <v>811822.92696895823</v>
      </c>
      <c r="K8135" s="94"/>
      <c r="L8135" s="265">
        <f t="shared" si="1773"/>
        <v>345513.30377841147</v>
      </c>
      <c r="M8135" s="265">
        <f>$G8135*NonHospFrac+theModel!$H8135*NonHospFrac</f>
        <v>561174.74974512088</v>
      </c>
      <c r="N8135" s="266">
        <f t="shared" si="1775"/>
        <v>906688.05352353235</v>
      </c>
      <c r="O8135" s="158"/>
      <c r="P8135" s="265">
        <f t="shared" si="1776"/>
        <v>309362.87347126333</v>
      </c>
      <c r="Q8135" s="265">
        <f t="shared" si="1777"/>
        <v>561173.1894945018</v>
      </c>
      <c r="R8135" s="266">
        <f t="shared" si="1778"/>
        <v>870536.06296576513</v>
      </c>
    </row>
    <row r="8136" spans="1:18" x14ac:dyDescent="0.25">
      <c r="A8136" s="81">
        <v>8105</v>
      </c>
      <c r="B8136" s="93">
        <f t="shared" si="1767"/>
        <v>1.9120211118913442E-67</v>
      </c>
      <c r="C8136" s="178">
        <f t="shared" si="1768"/>
        <v>1.9077079215573833E-67</v>
      </c>
      <c r="D8136" s="165">
        <f t="shared" si="1769"/>
        <v>2.2558277767625785E-3</v>
      </c>
      <c r="E8136" s="166">
        <f t="shared" si="1779"/>
        <v>24.291375447755232</v>
      </c>
      <c r="F8136" s="167">
        <f t="shared" si="1780"/>
        <v>18.285739958435727</v>
      </c>
      <c r="G8136" s="167">
        <f t="shared" si="1770"/>
        <v>635466.4591039326</v>
      </c>
      <c r="H8136" s="167">
        <f t="shared" si="1771"/>
        <v>271299.98899881309</v>
      </c>
      <c r="I8136" s="168">
        <f t="shared" si="1772"/>
        <v>906766.44810274569</v>
      </c>
      <c r="J8136" s="168">
        <f t="shared" si="1774"/>
        <v>811879.26513965114</v>
      </c>
      <c r="K8136" s="94"/>
      <c r="L8136" s="265">
        <f t="shared" si="1773"/>
        <v>345543.17774659384</v>
      </c>
      <c r="M8136" s="265">
        <f>$G8136*NonHospFrac+theModel!$H8136*NonHospFrac</f>
        <v>561223.27035615174</v>
      </c>
      <c r="N8136" s="266">
        <f t="shared" si="1775"/>
        <v>906766.44810274558</v>
      </c>
      <c r="O8136" s="158"/>
      <c r="P8136" s="265">
        <f t="shared" si="1776"/>
        <v>309384.34236280684</v>
      </c>
      <c r="Q8136" s="265">
        <f t="shared" si="1777"/>
        <v>561221.71010553266</v>
      </c>
      <c r="R8136" s="266">
        <f t="shared" si="1778"/>
        <v>870606.05246833945</v>
      </c>
    </row>
    <row r="8137" spans="1:18" x14ac:dyDescent="0.25">
      <c r="A8137" s="81">
        <v>8106</v>
      </c>
      <c r="B8137" s="93">
        <f t="shared" si="1767"/>
        <v>1.8763036793981089E-67</v>
      </c>
      <c r="C8137" s="178">
        <f t="shared" si="1768"/>
        <v>1.8720710614404808E-67</v>
      </c>
      <c r="D8137" s="165">
        <f t="shared" si="1769"/>
        <v>2.2558277767625785E-3</v>
      </c>
      <c r="E8137" s="166">
        <f t="shared" si="1779"/>
        <v>24.291375447755232</v>
      </c>
      <c r="F8137" s="167">
        <f t="shared" si="1780"/>
        <v>18.287995786212488</v>
      </c>
      <c r="G8137" s="167">
        <f t="shared" si="1770"/>
        <v>635544.85368314607</v>
      </c>
      <c r="H8137" s="167">
        <f t="shared" si="1771"/>
        <v>271299.98899881309</v>
      </c>
      <c r="I8137" s="168">
        <f t="shared" si="1772"/>
        <v>906844.84268195916</v>
      </c>
      <c r="J8137" s="168">
        <f t="shared" si="1774"/>
        <v>811935.6010138893</v>
      </c>
      <c r="K8137" s="94"/>
      <c r="L8137" s="265">
        <f t="shared" si="1773"/>
        <v>345573.05171477632</v>
      </c>
      <c r="M8137" s="265">
        <f>$G8137*NonHospFrac+theModel!$H8137*NonHospFrac</f>
        <v>561271.79096718284</v>
      </c>
      <c r="N8137" s="266">
        <f t="shared" si="1775"/>
        <v>906844.84268195916</v>
      </c>
      <c r="O8137" s="158"/>
      <c r="P8137" s="265">
        <f t="shared" si="1776"/>
        <v>309405.81037923618</v>
      </c>
      <c r="Q8137" s="265">
        <f t="shared" si="1777"/>
        <v>561270.23071656376</v>
      </c>
      <c r="R8137" s="266">
        <f t="shared" si="1778"/>
        <v>870676.0410958</v>
      </c>
    </row>
    <row r="8138" spans="1:18" x14ac:dyDescent="0.25">
      <c r="A8138" s="81">
        <v>8107</v>
      </c>
      <c r="B8138" s="93">
        <f t="shared" si="1767"/>
        <v>1.8412534649475375E-67</v>
      </c>
      <c r="C8138" s="178">
        <f t="shared" si="1768"/>
        <v>1.8370999142372486E-67</v>
      </c>
      <c r="D8138" s="165">
        <f t="shared" si="1769"/>
        <v>2.2558277767625785E-3</v>
      </c>
      <c r="E8138" s="166">
        <f t="shared" si="1779"/>
        <v>24.291375447755232</v>
      </c>
      <c r="F8138" s="167">
        <f t="shared" si="1780"/>
        <v>18.290251613989248</v>
      </c>
      <c r="G8138" s="167">
        <f t="shared" si="1770"/>
        <v>635623.24826235941</v>
      </c>
      <c r="H8138" s="167">
        <f t="shared" si="1771"/>
        <v>271299.98899881309</v>
      </c>
      <c r="I8138" s="168">
        <f t="shared" si="1772"/>
        <v>906923.2372611725</v>
      </c>
      <c r="J8138" s="168">
        <f t="shared" si="1774"/>
        <v>811991.93459176633</v>
      </c>
      <c r="K8138" s="94"/>
      <c r="L8138" s="265">
        <f t="shared" si="1773"/>
        <v>345602.92568295868</v>
      </c>
      <c r="M8138" s="265">
        <f>$G8138*NonHospFrac+theModel!$H8138*NonHospFrac</f>
        <v>561320.31157821382</v>
      </c>
      <c r="N8138" s="266">
        <f t="shared" si="1775"/>
        <v>906923.2372611725</v>
      </c>
      <c r="O8138" s="158"/>
      <c r="P8138" s="265">
        <f t="shared" si="1776"/>
        <v>309427.27752058679</v>
      </c>
      <c r="Q8138" s="265">
        <f t="shared" si="1777"/>
        <v>561318.75132759474</v>
      </c>
      <c r="R8138" s="266">
        <f t="shared" si="1778"/>
        <v>870746.02884818148</v>
      </c>
    </row>
    <row r="8139" spans="1:18" x14ac:dyDescent="0.25">
      <c r="A8139" s="81">
        <v>8108</v>
      </c>
      <c r="B8139" s="93">
        <f t="shared" si="1767"/>
        <v>1.806858004600166E-67</v>
      </c>
      <c r="C8139" s="178">
        <f t="shared" si="1768"/>
        <v>1.8027820441247231E-67</v>
      </c>
      <c r="D8139" s="165">
        <f t="shared" si="1769"/>
        <v>2.2558277767625785E-3</v>
      </c>
      <c r="E8139" s="166">
        <f t="shared" si="1779"/>
        <v>24.291375447755232</v>
      </c>
      <c r="F8139" s="167">
        <f t="shared" si="1780"/>
        <v>18.292507441766009</v>
      </c>
      <c r="G8139" s="167">
        <f t="shared" si="1770"/>
        <v>635701.64284157276</v>
      </c>
      <c r="H8139" s="167">
        <f t="shared" si="1771"/>
        <v>271299.98899881309</v>
      </c>
      <c r="I8139" s="168">
        <f t="shared" si="1772"/>
        <v>907001.63184038585</v>
      </c>
      <c r="J8139" s="168">
        <f t="shared" si="1774"/>
        <v>812048.26587337581</v>
      </c>
      <c r="K8139" s="94"/>
      <c r="L8139" s="265">
        <f t="shared" si="1773"/>
        <v>345632.7996511411</v>
      </c>
      <c r="M8139" s="265">
        <f>$G8139*NonHospFrac+theModel!$H8139*NonHospFrac</f>
        <v>561368.83218924468</v>
      </c>
      <c r="N8139" s="266">
        <f t="shared" si="1775"/>
        <v>907001.63184038573</v>
      </c>
      <c r="O8139" s="158"/>
      <c r="P8139" s="265">
        <f t="shared" si="1776"/>
        <v>309448.74378689454</v>
      </c>
      <c r="Q8139" s="265">
        <f t="shared" si="1777"/>
        <v>561367.27193862561</v>
      </c>
      <c r="R8139" s="266">
        <f t="shared" si="1778"/>
        <v>870816.01572552021</v>
      </c>
    </row>
    <row r="8140" spans="1:18" x14ac:dyDescent="0.25">
      <c r="A8140" s="81">
        <v>8109</v>
      </c>
      <c r="B8140" s="93">
        <f t="shared" si="1767"/>
        <v>1.7731050672487443E-67</v>
      </c>
      <c r="C8140" s="178">
        <f t="shared" si="1768"/>
        <v>1.7691052475869261E-67</v>
      </c>
      <c r="D8140" s="165">
        <f t="shared" si="1769"/>
        <v>2.2558277767625785E-3</v>
      </c>
      <c r="E8140" s="166">
        <f t="shared" si="1779"/>
        <v>24.291375447755232</v>
      </c>
      <c r="F8140" s="167">
        <f t="shared" si="1780"/>
        <v>18.29476326954277</v>
      </c>
      <c r="G8140" s="167">
        <f t="shared" si="1770"/>
        <v>635780.0374207861</v>
      </c>
      <c r="H8140" s="167">
        <f t="shared" si="1771"/>
        <v>271299.98899881309</v>
      </c>
      <c r="I8140" s="168">
        <f t="shared" si="1772"/>
        <v>907080.02641959919</v>
      </c>
      <c r="J8140" s="168">
        <f t="shared" si="1774"/>
        <v>812104.59485881135</v>
      </c>
      <c r="K8140" s="94"/>
      <c r="L8140" s="265">
        <f t="shared" si="1773"/>
        <v>345662.67361932353</v>
      </c>
      <c r="M8140" s="265">
        <f>$G8140*NonHospFrac+theModel!$H8140*NonHospFrac</f>
        <v>561417.35280027566</v>
      </c>
      <c r="N8140" s="266">
        <f t="shared" si="1775"/>
        <v>907080.02641959919</v>
      </c>
      <c r="O8140" s="158"/>
      <c r="P8140" s="265">
        <f t="shared" si="1776"/>
        <v>309470.20917819499</v>
      </c>
      <c r="Q8140" s="265">
        <f t="shared" si="1777"/>
        <v>561415.79254965659</v>
      </c>
      <c r="R8140" s="266">
        <f t="shared" si="1778"/>
        <v>870886.00172785157</v>
      </c>
    </row>
    <row r="8141" spans="1:18" x14ac:dyDescent="0.25">
      <c r="A8141" s="81">
        <v>8110</v>
      </c>
      <c r="B8141" s="93">
        <f t="shared" si="1767"/>
        <v>1.7399826502686176E-67</v>
      </c>
      <c r="C8141" s="178">
        <f t="shared" si="1768"/>
        <v>1.7360575490750568E-67</v>
      </c>
      <c r="D8141" s="165">
        <f t="shared" si="1769"/>
        <v>2.2558277767625785E-3</v>
      </c>
      <c r="E8141" s="166">
        <f t="shared" si="1779"/>
        <v>24.291375447755232</v>
      </c>
      <c r="F8141" s="167">
        <f t="shared" si="1780"/>
        <v>18.297019097319531</v>
      </c>
      <c r="G8141" s="167">
        <f t="shared" si="1770"/>
        <v>635858.43199999945</v>
      </c>
      <c r="H8141" s="167">
        <f t="shared" si="1771"/>
        <v>271299.98899881309</v>
      </c>
      <c r="I8141" s="168">
        <f t="shared" si="1772"/>
        <v>907158.42099881254</v>
      </c>
      <c r="J8141" s="168">
        <f t="shared" si="1774"/>
        <v>812160.92154816655</v>
      </c>
      <c r="K8141" s="94"/>
      <c r="L8141" s="265">
        <f t="shared" si="1773"/>
        <v>345692.54758750589</v>
      </c>
      <c r="M8141" s="265">
        <f>$G8141*NonHospFrac+theModel!$H8141*NonHospFrac</f>
        <v>561465.87341130665</v>
      </c>
      <c r="N8141" s="266">
        <f t="shared" si="1775"/>
        <v>907158.42099881254</v>
      </c>
      <c r="O8141" s="158"/>
      <c r="P8141" s="265">
        <f t="shared" si="1776"/>
        <v>309491.67369452381</v>
      </c>
      <c r="Q8141" s="265">
        <f t="shared" si="1777"/>
        <v>561464.31316068757</v>
      </c>
      <c r="R8141" s="266">
        <f t="shared" si="1778"/>
        <v>870955.98685521143</v>
      </c>
    </row>
    <row r="8142" spans="1:18" x14ac:dyDescent="0.25">
      <c r="A8142" s="81">
        <v>8111</v>
      </c>
      <c r="B8142" s="93">
        <f t="shared" si="1767"/>
        <v>1.7074789752495759E-67</v>
      </c>
      <c r="C8142" s="178">
        <f t="shared" si="1768"/>
        <v>1.7036271967489699E-67</v>
      </c>
      <c r="D8142" s="165">
        <f t="shared" si="1769"/>
        <v>2.2558277767625785E-3</v>
      </c>
      <c r="E8142" s="166">
        <f t="shared" si="1779"/>
        <v>24.291375447755232</v>
      </c>
      <c r="F8142" s="167">
        <f t="shared" si="1780"/>
        <v>18.299274925096292</v>
      </c>
      <c r="G8142" s="167">
        <f t="shared" si="1770"/>
        <v>635936.82657921279</v>
      </c>
      <c r="H8142" s="167">
        <f t="shared" si="1771"/>
        <v>271299.98899881309</v>
      </c>
      <c r="I8142" s="168">
        <f t="shared" si="1772"/>
        <v>907236.81557802588</v>
      </c>
      <c r="J8142" s="168">
        <f t="shared" si="1774"/>
        <v>812217.24594153499</v>
      </c>
      <c r="K8142" s="94"/>
      <c r="L8142" s="265">
        <f t="shared" si="1773"/>
        <v>345722.42155568826</v>
      </c>
      <c r="M8142" s="265">
        <f>$G8142*NonHospFrac+theModel!$H8142*NonHospFrac</f>
        <v>561514.39402233751</v>
      </c>
      <c r="N8142" s="266">
        <f t="shared" si="1775"/>
        <v>907236.81557802577</v>
      </c>
      <c r="O8142" s="158"/>
      <c r="P8142" s="265">
        <f t="shared" si="1776"/>
        <v>309513.13733591669</v>
      </c>
      <c r="Q8142" s="265">
        <f t="shared" si="1777"/>
        <v>561512.83377171843</v>
      </c>
      <c r="R8142" s="266">
        <f t="shared" si="1778"/>
        <v>871025.97110763518</v>
      </c>
    </row>
    <row r="8143" spans="1:18" x14ac:dyDescent="0.25">
      <c r="A8143" s="81">
        <v>8112</v>
      </c>
      <c r="B8143" s="93">
        <f t="shared" si="1767"/>
        <v>1.6755824838076217E-67</v>
      </c>
      <c r="C8143" s="178">
        <f t="shared" si="1768"/>
        <v>1.6718026582983917E-67</v>
      </c>
      <c r="D8143" s="165">
        <f t="shared" si="1769"/>
        <v>2.2558277767625785E-3</v>
      </c>
      <c r="E8143" s="166">
        <f t="shared" si="1779"/>
        <v>24.291375447755232</v>
      </c>
      <c r="F8143" s="167">
        <f t="shared" si="1780"/>
        <v>18.301530752873052</v>
      </c>
      <c r="G8143" s="167">
        <f t="shared" si="1770"/>
        <v>636015.22115842614</v>
      </c>
      <c r="H8143" s="167">
        <f t="shared" si="1771"/>
        <v>271299.98899881309</v>
      </c>
      <c r="I8143" s="168">
        <f t="shared" si="1772"/>
        <v>907315.21015723923</v>
      </c>
      <c r="J8143" s="168">
        <f t="shared" si="1774"/>
        <v>812273.56803901028</v>
      </c>
      <c r="K8143" s="94"/>
      <c r="L8143" s="265">
        <f t="shared" si="1773"/>
        <v>345752.29552387068</v>
      </c>
      <c r="M8143" s="265">
        <f>$G8143*NonHospFrac+theModel!$H8143*NonHospFrac</f>
        <v>561562.91463336849</v>
      </c>
      <c r="N8143" s="266">
        <f t="shared" si="1775"/>
        <v>907315.21015723911</v>
      </c>
      <c r="O8143" s="158"/>
      <c r="P8143" s="265">
        <f t="shared" si="1776"/>
        <v>309534.60010240931</v>
      </c>
      <c r="Q8143" s="265">
        <f t="shared" si="1777"/>
        <v>561561.35438274941</v>
      </c>
      <c r="R8143" s="266">
        <f t="shared" si="1778"/>
        <v>871095.95448515867</v>
      </c>
    </row>
    <row r="8144" spans="1:18" x14ac:dyDescent="0.25">
      <c r="A8144" s="81">
        <v>8113</v>
      </c>
      <c r="B8144" s="93">
        <f t="shared" si="1767"/>
        <v>1.6442818334748198E-67</v>
      </c>
      <c r="C8144" s="178">
        <f t="shared" si="1768"/>
        <v>1.6405726168420412E-67</v>
      </c>
      <c r="D8144" s="165">
        <f t="shared" si="1769"/>
        <v>2.2558277767625785E-3</v>
      </c>
      <c r="E8144" s="166">
        <f t="shared" si="1779"/>
        <v>24.291375447755232</v>
      </c>
      <c r="F8144" s="167">
        <f t="shared" si="1780"/>
        <v>18.303786580649813</v>
      </c>
      <c r="G8144" s="167">
        <f t="shared" si="1770"/>
        <v>636093.61573763948</v>
      </c>
      <c r="H8144" s="167">
        <f t="shared" si="1771"/>
        <v>271299.98899881309</v>
      </c>
      <c r="I8144" s="168">
        <f t="shared" si="1772"/>
        <v>907393.60473645257</v>
      </c>
      <c r="J8144" s="168">
        <f t="shared" si="1774"/>
        <v>812329.88784068602</v>
      </c>
      <c r="K8144" s="94"/>
      <c r="L8144" s="265">
        <f t="shared" si="1773"/>
        <v>345782.1694920531</v>
      </c>
      <c r="M8144" s="265">
        <f>$G8144*NonHospFrac+theModel!$H8144*NonHospFrac</f>
        <v>561611.43524439947</v>
      </c>
      <c r="N8144" s="266">
        <f t="shared" si="1775"/>
        <v>907393.60473645257</v>
      </c>
      <c r="O8144" s="158"/>
      <c r="P8144" s="265">
        <f t="shared" si="1776"/>
        <v>309556.0619940373</v>
      </c>
      <c r="Q8144" s="265">
        <f t="shared" si="1777"/>
        <v>561609.8749937804</v>
      </c>
      <c r="R8144" s="266">
        <f t="shared" si="1778"/>
        <v>871165.93698781775</v>
      </c>
    </row>
    <row r="8145" spans="1:18" x14ac:dyDescent="0.25">
      <c r="A8145" s="81">
        <v>8114</v>
      </c>
      <c r="B8145" s="93">
        <f t="shared" si="1767"/>
        <v>1.6135658936654609E-67</v>
      </c>
      <c r="C8145" s="178">
        <f t="shared" si="1768"/>
        <v>1.6099259669028937E-67</v>
      </c>
      <c r="D8145" s="165">
        <f t="shared" si="1769"/>
        <v>2.2558277767625785E-3</v>
      </c>
      <c r="E8145" s="166">
        <f t="shared" si="1779"/>
        <v>24.291375447755232</v>
      </c>
      <c r="F8145" s="167">
        <f t="shared" si="1780"/>
        <v>18.306042408426574</v>
      </c>
      <c r="G8145" s="167">
        <f t="shared" si="1770"/>
        <v>636172.01031685283</v>
      </c>
      <c r="H8145" s="167">
        <f t="shared" si="1771"/>
        <v>271299.98899881309</v>
      </c>
      <c r="I8145" s="168">
        <f t="shared" si="1772"/>
        <v>907471.99931566592</v>
      </c>
      <c r="J8145" s="168">
        <f t="shared" si="1774"/>
        <v>812386.20534665568</v>
      </c>
      <c r="K8145" s="94"/>
      <c r="L8145" s="265">
        <f t="shared" si="1773"/>
        <v>345812.04346023547</v>
      </c>
      <c r="M8145" s="265">
        <f>$G8145*NonHospFrac+theModel!$H8145*NonHospFrac</f>
        <v>561659.95585543045</v>
      </c>
      <c r="N8145" s="266">
        <f t="shared" si="1775"/>
        <v>907471.99931566592</v>
      </c>
      <c r="O8145" s="158"/>
      <c r="P8145" s="265">
        <f t="shared" si="1776"/>
        <v>309577.52301083633</v>
      </c>
      <c r="Q8145" s="265">
        <f t="shared" si="1777"/>
        <v>561658.39560481138</v>
      </c>
      <c r="R8145" s="266">
        <f t="shared" si="1778"/>
        <v>871235.91861564771</v>
      </c>
    </row>
    <row r="8146" spans="1:18" x14ac:dyDescent="0.25">
      <c r="A8146" s="81">
        <v>8115</v>
      </c>
      <c r="B8146" s="93">
        <f t="shared" si="1767"/>
        <v>1.5834237417184775E-67</v>
      </c>
      <c r="C8146" s="178">
        <f t="shared" si="1768"/>
        <v>1.5798518104595235E-67</v>
      </c>
      <c r="D8146" s="165">
        <f t="shared" si="1769"/>
        <v>2.2558277767625785E-3</v>
      </c>
      <c r="E8146" s="166">
        <f t="shared" si="1779"/>
        <v>24.291375447755232</v>
      </c>
      <c r="F8146" s="167">
        <f t="shared" si="1780"/>
        <v>18.308298236203335</v>
      </c>
      <c r="G8146" s="167">
        <f t="shared" si="1770"/>
        <v>636250.40489606629</v>
      </c>
      <c r="H8146" s="167">
        <f t="shared" si="1771"/>
        <v>271299.98899881309</v>
      </c>
      <c r="I8146" s="168">
        <f t="shared" si="1772"/>
        <v>907550.39389487938</v>
      </c>
      <c r="J8146" s="168">
        <f t="shared" si="1774"/>
        <v>812442.52055701311</v>
      </c>
      <c r="K8146" s="94"/>
      <c r="L8146" s="265">
        <f t="shared" si="1773"/>
        <v>345841.91742841795</v>
      </c>
      <c r="M8146" s="265">
        <f>$G8146*NonHospFrac+theModel!$H8146*NonHospFrac</f>
        <v>561708.47646646143</v>
      </c>
      <c r="N8146" s="266">
        <f t="shared" si="1775"/>
        <v>907550.39389487938</v>
      </c>
      <c r="O8146" s="158"/>
      <c r="P8146" s="265">
        <f t="shared" si="1776"/>
        <v>309598.98315284215</v>
      </c>
      <c r="Q8146" s="265">
        <f t="shared" si="1777"/>
        <v>561706.91621584236</v>
      </c>
      <c r="R8146" s="266">
        <f t="shared" si="1778"/>
        <v>871305.89936868451</v>
      </c>
    </row>
    <row r="8147" spans="1:18" x14ac:dyDescent="0.25">
      <c r="A8147" s="81">
        <v>8116</v>
      </c>
      <c r="B8147" s="93">
        <f t="shared" si="1767"/>
        <v>1.553844659013036E-67</v>
      </c>
      <c r="C8147" s="178">
        <f t="shared" si="1768"/>
        <v>1.5503394530704602E-67</v>
      </c>
      <c r="D8147" s="165">
        <f t="shared" si="1769"/>
        <v>2.2558277767625785E-3</v>
      </c>
      <c r="E8147" s="166">
        <f t="shared" si="1779"/>
        <v>24.291375447755232</v>
      </c>
      <c r="F8147" s="167">
        <f t="shared" si="1780"/>
        <v>18.310554063980096</v>
      </c>
      <c r="G8147" s="167">
        <f t="shared" si="1770"/>
        <v>636328.79947527964</v>
      </c>
      <c r="H8147" s="167">
        <f t="shared" si="1771"/>
        <v>271299.98899881309</v>
      </c>
      <c r="I8147" s="168">
        <f t="shared" si="1772"/>
        <v>907628.78847409273</v>
      </c>
      <c r="J8147" s="168">
        <f t="shared" si="1774"/>
        <v>812498.83347185154</v>
      </c>
      <c r="K8147" s="94"/>
      <c r="L8147" s="265">
        <f t="shared" si="1773"/>
        <v>345871.79139660031</v>
      </c>
      <c r="M8147" s="265">
        <f>$G8147*NonHospFrac+theModel!$H8147*NonHospFrac</f>
        <v>561756.99707749241</v>
      </c>
      <c r="N8147" s="266">
        <f t="shared" si="1775"/>
        <v>907628.78847409273</v>
      </c>
      <c r="O8147" s="158"/>
      <c r="P8147" s="265">
        <f t="shared" si="1776"/>
        <v>309620.44242009026</v>
      </c>
      <c r="Q8147" s="265">
        <f t="shared" si="1777"/>
        <v>561755.43682687334</v>
      </c>
      <c r="R8147" s="266">
        <f t="shared" si="1778"/>
        <v>871375.87924696365</v>
      </c>
    </row>
    <row r="8148" spans="1:18" x14ac:dyDescent="0.25">
      <c r="A8148" s="81">
        <v>8117</v>
      </c>
      <c r="B8148" s="93">
        <f t="shared" si="1767"/>
        <v>1.5248181271572377E-67</v>
      </c>
      <c r="C8148" s="178">
        <f t="shared" si="1768"/>
        <v>1.5213784000714851E-67</v>
      </c>
      <c r="D8148" s="165">
        <f t="shared" si="1769"/>
        <v>2.2558277767625785E-3</v>
      </c>
      <c r="E8148" s="166">
        <f t="shared" si="1779"/>
        <v>24.291375447755232</v>
      </c>
      <c r="F8148" s="167">
        <f t="shared" si="1780"/>
        <v>18.312809891756856</v>
      </c>
      <c r="G8148" s="167">
        <f t="shared" si="1770"/>
        <v>636407.19405449298</v>
      </c>
      <c r="H8148" s="167">
        <f t="shared" si="1771"/>
        <v>271299.98899881309</v>
      </c>
      <c r="I8148" s="168">
        <f t="shared" si="1772"/>
        <v>907707.18305330607</v>
      </c>
      <c r="J8148" s="168">
        <f t="shared" si="1774"/>
        <v>812555.14409126469</v>
      </c>
      <c r="K8148" s="94"/>
      <c r="L8148" s="265">
        <f t="shared" si="1773"/>
        <v>345901.66536478268</v>
      </c>
      <c r="M8148" s="265">
        <f>$G8148*NonHospFrac+theModel!$H8148*NonHospFrac</f>
        <v>561805.51768852328</v>
      </c>
      <c r="N8148" s="266">
        <f t="shared" si="1775"/>
        <v>907707.18305330595</v>
      </c>
      <c r="O8148" s="158"/>
      <c r="P8148" s="265">
        <f t="shared" si="1776"/>
        <v>309641.90081261634</v>
      </c>
      <c r="Q8148" s="265">
        <f t="shared" si="1777"/>
        <v>561803.9574379042</v>
      </c>
      <c r="R8148" s="266">
        <f t="shared" si="1778"/>
        <v>871445.85825052054</v>
      </c>
    </row>
    <row r="8149" spans="1:18" x14ac:dyDescent="0.25">
      <c r="A8149" s="81">
        <v>8118</v>
      </c>
      <c r="B8149" s="93">
        <f t="shared" si="1767"/>
        <v>1.4963338242473145E-67</v>
      </c>
      <c r="C8149" s="178">
        <f t="shared" si="1768"/>
        <v>1.4929583528432681E-67</v>
      </c>
      <c r="D8149" s="165">
        <f t="shared" si="1769"/>
        <v>2.2558277767625785E-3</v>
      </c>
      <c r="E8149" s="166">
        <f t="shared" si="1779"/>
        <v>24.291375447755232</v>
      </c>
      <c r="F8149" s="167">
        <f t="shared" si="1780"/>
        <v>18.315065719533617</v>
      </c>
      <c r="G8149" s="167">
        <f t="shared" si="1770"/>
        <v>636485.58863370633</v>
      </c>
      <c r="H8149" s="167">
        <f t="shared" si="1771"/>
        <v>271299.98899881309</v>
      </c>
      <c r="I8149" s="168">
        <f t="shared" si="1772"/>
        <v>907785.57763251942</v>
      </c>
      <c r="J8149" s="168">
        <f t="shared" si="1774"/>
        <v>812611.45241534617</v>
      </c>
      <c r="K8149" s="94"/>
      <c r="L8149" s="265">
        <f t="shared" si="1773"/>
        <v>345931.53933296516</v>
      </c>
      <c r="M8149" s="265">
        <f>$G8149*NonHospFrac+theModel!$H8149*NonHospFrac</f>
        <v>561854.03829955426</v>
      </c>
      <c r="N8149" s="266">
        <f t="shared" si="1775"/>
        <v>907785.57763251942</v>
      </c>
      <c r="O8149" s="158"/>
      <c r="P8149" s="265">
        <f t="shared" si="1776"/>
        <v>309663.35833045619</v>
      </c>
      <c r="Q8149" s="265">
        <f t="shared" si="1777"/>
        <v>561852.47804893518</v>
      </c>
      <c r="R8149" s="266">
        <f t="shared" si="1778"/>
        <v>871515.83637939137</v>
      </c>
    </row>
    <row r="8150" spans="1:18" x14ac:dyDescent="0.25">
      <c r="A8150" s="81">
        <v>8119</v>
      </c>
      <c r="B8150" s="93">
        <f t="shared" si="1767"/>
        <v>1.4683816211975736E-67</v>
      </c>
      <c r="C8150" s="178">
        <f t="shared" si="1768"/>
        <v>1.4650692051495885E-67</v>
      </c>
      <c r="D8150" s="165">
        <f t="shared" si="1769"/>
        <v>2.2558277767625785E-3</v>
      </c>
      <c r="E8150" s="166">
        <f t="shared" si="1779"/>
        <v>24.291375447755232</v>
      </c>
      <c r="F8150" s="167">
        <f t="shared" si="1780"/>
        <v>18.317321547310378</v>
      </c>
      <c r="G8150" s="167">
        <f t="shared" si="1770"/>
        <v>636563.98321291967</v>
      </c>
      <c r="H8150" s="167">
        <f t="shared" si="1771"/>
        <v>271299.98899881309</v>
      </c>
      <c r="I8150" s="168">
        <f t="shared" si="1772"/>
        <v>907863.97221173276</v>
      </c>
      <c r="J8150" s="168">
        <f t="shared" si="1774"/>
        <v>812667.75844418956</v>
      </c>
      <c r="K8150" s="94"/>
      <c r="L8150" s="265">
        <f t="shared" si="1773"/>
        <v>345961.41330114752</v>
      </c>
      <c r="M8150" s="265">
        <f>$G8150*NonHospFrac+theModel!$H8150*NonHospFrac</f>
        <v>561902.55891058524</v>
      </c>
      <c r="N8150" s="266">
        <f t="shared" si="1775"/>
        <v>907863.97221173276</v>
      </c>
      <c r="O8150" s="158"/>
      <c r="P8150" s="265">
        <f t="shared" si="1776"/>
        <v>309684.81497364532</v>
      </c>
      <c r="Q8150" s="265">
        <f t="shared" si="1777"/>
        <v>561900.99865996616</v>
      </c>
      <c r="R8150" s="266">
        <f t="shared" si="1778"/>
        <v>871585.81363361143</v>
      </c>
    </row>
    <row r="8151" spans="1:18" x14ac:dyDescent="0.25">
      <c r="A8151" s="81">
        <v>8120</v>
      </c>
      <c r="B8151" s="93">
        <f t="shared" si="1767"/>
        <v>1.4409515781382119E-67</v>
      </c>
      <c r="C8151" s="178">
        <f t="shared" si="1768"/>
        <v>1.4377010395432779E-67</v>
      </c>
      <c r="D8151" s="165">
        <f t="shared" si="1769"/>
        <v>2.2558277767625785E-3</v>
      </c>
      <c r="E8151" s="166">
        <f t="shared" si="1779"/>
        <v>24.291375447755232</v>
      </c>
      <c r="F8151" s="167">
        <f t="shared" si="1780"/>
        <v>18.319577375087139</v>
      </c>
      <c r="G8151" s="167">
        <f t="shared" si="1770"/>
        <v>636642.37779213302</v>
      </c>
      <c r="H8151" s="167">
        <f t="shared" si="1771"/>
        <v>271299.98899881309</v>
      </c>
      <c r="I8151" s="168">
        <f t="shared" si="1772"/>
        <v>907942.36679094611</v>
      </c>
      <c r="J8151" s="168">
        <f t="shared" si="1774"/>
        <v>812724.06217788835</v>
      </c>
      <c r="K8151" s="94"/>
      <c r="L8151" s="265">
        <f t="shared" si="1773"/>
        <v>345991.28726932989</v>
      </c>
      <c r="M8151" s="265">
        <f>$G8151*NonHospFrac+theModel!$H8151*NonHospFrac</f>
        <v>561951.07952161622</v>
      </c>
      <c r="N8151" s="266">
        <f t="shared" si="1775"/>
        <v>907942.36679094611</v>
      </c>
      <c r="O8151" s="158"/>
      <c r="P8151" s="265">
        <f t="shared" si="1776"/>
        <v>309706.27074221941</v>
      </c>
      <c r="Q8151" s="265">
        <f t="shared" si="1777"/>
        <v>561949.51927099715</v>
      </c>
      <c r="R8151" s="266">
        <f t="shared" si="1778"/>
        <v>871655.79001321655</v>
      </c>
    </row>
    <row r="8152" spans="1:18" x14ac:dyDescent="0.25">
      <c r="A8152" s="81">
        <v>8121</v>
      </c>
      <c r="B8152" s="93">
        <f t="shared" si="1767"/>
        <v>1.4140339408809212E-67</v>
      </c>
      <c r="C8152" s="178">
        <f t="shared" si="1768"/>
        <v>1.410844123839797E-67</v>
      </c>
      <c r="D8152" s="165">
        <f t="shared" si="1769"/>
        <v>2.2558277767625785E-3</v>
      </c>
      <c r="E8152" s="166">
        <f t="shared" si="1779"/>
        <v>24.291375447755232</v>
      </c>
      <c r="F8152" s="167">
        <f t="shared" si="1780"/>
        <v>18.3218332028639</v>
      </c>
      <c r="G8152" s="167">
        <f t="shared" si="1770"/>
        <v>636720.77237134636</v>
      </c>
      <c r="H8152" s="167">
        <f t="shared" si="1771"/>
        <v>271299.98899881309</v>
      </c>
      <c r="I8152" s="168">
        <f t="shared" si="1772"/>
        <v>908020.76137015945</v>
      </c>
      <c r="J8152" s="168">
        <f t="shared" si="1774"/>
        <v>812780.36361653614</v>
      </c>
      <c r="K8152" s="94"/>
      <c r="L8152" s="265">
        <f t="shared" si="1773"/>
        <v>346021.16123751231</v>
      </c>
      <c r="M8152" s="265">
        <f>$G8152*NonHospFrac+theModel!$H8152*NonHospFrac</f>
        <v>561999.60013264709</v>
      </c>
      <c r="N8152" s="266">
        <f t="shared" si="1775"/>
        <v>908020.76137015945</v>
      </c>
      <c r="O8152" s="158"/>
      <c r="P8152" s="265">
        <f t="shared" si="1776"/>
        <v>309727.72563621419</v>
      </c>
      <c r="Q8152" s="265">
        <f t="shared" si="1777"/>
        <v>561998.03988202801</v>
      </c>
      <c r="R8152" s="266">
        <f t="shared" si="1778"/>
        <v>871725.76551824226</v>
      </c>
    </row>
    <row r="8153" spans="1:18" x14ac:dyDescent="0.25">
      <c r="A8153" s="81">
        <v>8122</v>
      </c>
      <c r="B8153" s="93">
        <f t="shared" si="1767"/>
        <v>1.3876191374498682E-67</v>
      </c>
      <c r="C8153" s="178">
        <f t="shared" si="1768"/>
        <v>1.3844889076560415E-67</v>
      </c>
      <c r="D8153" s="165">
        <f t="shared" si="1769"/>
        <v>2.2558277767625785E-3</v>
      </c>
      <c r="E8153" s="166">
        <f t="shared" si="1779"/>
        <v>24.291375447755232</v>
      </c>
      <c r="F8153" s="167">
        <f t="shared" si="1780"/>
        <v>18.324089030640661</v>
      </c>
      <c r="G8153" s="167">
        <f t="shared" si="1770"/>
        <v>636799.16695055971</v>
      </c>
      <c r="H8153" s="167">
        <f t="shared" si="1771"/>
        <v>271299.98899881309</v>
      </c>
      <c r="I8153" s="168">
        <f t="shared" si="1772"/>
        <v>908099.1559493728</v>
      </c>
      <c r="J8153" s="168">
        <f t="shared" si="1774"/>
        <v>812836.66276022641</v>
      </c>
      <c r="K8153" s="94"/>
      <c r="L8153" s="265">
        <f t="shared" si="1773"/>
        <v>346051.03520569473</v>
      </c>
      <c r="M8153" s="265">
        <f>$G8153*NonHospFrac+theModel!$H8153*NonHospFrac</f>
        <v>562048.12074367807</v>
      </c>
      <c r="N8153" s="266">
        <f t="shared" si="1775"/>
        <v>908099.1559493728</v>
      </c>
      <c r="O8153" s="158"/>
      <c r="P8153" s="265">
        <f t="shared" si="1776"/>
        <v>309749.17965566524</v>
      </c>
      <c r="Q8153" s="265">
        <f t="shared" si="1777"/>
        <v>562046.56049305899</v>
      </c>
      <c r="R8153" s="266">
        <f t="shared" si="1778"/>
        <v>871795.74014872429</v>
      </c>
    </row>
    <row r="8154" spans="1:18" x14ac:dyDescent="0.25">
      <c r="A8154" s="81">
        <v>8123</v>
      </c>
      <c r="B8154" s="93">
        <f t="shared" si="1767"/>
        <v>1.3616977746782851E-67</v>
      </c>
      <c r="C8154" s="178">
        <f t="shared" si="1768"/>
        <v>1.35862601901461E-67</v>
      </c>
      <c r="D8154" s="165">
        <f t="shared" si="1769"/>
        <v>2.2558277767625785E-3</v>
      </c>
      <c r="E8154" s="166">
        <f t="shared" si="1779"/>
        <v>24.291375447755232</v>
      </c>
      <c r="F8154" s="167">
        <f t="shared" si="1780"/>
        <v>18.326344858417421</v>
      </c>
      <c r="G8154" s="167">
        <f t="shared" si="1770"/>
        <v>636877.56152977317</v>
      </c>
      <c r="H8154" s="167">
        <f t="shared" si="1771"/>
        <v>271299.98899881309</v>
      </c>
      <c r="I8154" s="168">
        <f t="shared" si="1772"/>
        <v>908177.55052858626</v>
      </c>
      <c r="J8154" s="168">
        <f t="shared" si="1774"/>
        <v>812892.95960905286</v>
      </c>
      <c r="K8154" s="94"/>
      <c r="L8154" s="265">
        <f t="shared" si="1773"/>
        <v>346080.90917387715</v>
      </c>
      <c r="M8154" s="265">
        <f>$G8154*NonHospFrac+theModel!$H8154*NonHospFrac</f>
        <v>562096.64135470905</v>
      </c>
      <c r="N8154" s="266">
        <f t="shared" si="1775"/>
        <v>908177.55052858614</v>
      </c>
      <c r="O8154" s="158"/>
      <c r="P8154" s="265">
        <f t="shared" si="1776"/>
        <v>309770.63280060823</v>
      </c>
      <c r="Q8154" s="265">
        <f t="shared" si="1777"/>
        <v>562095.08110408997</v>
      </c>
      <c r="R8154" s="266">
        <f t="shared" si="1778"/>
        <v>871865.71390469815</v>
      </c>
    </row>
    <row r="8155" spans="1:18" x14ac:dyDescent="0.25">
      <c r="A8155" s="81">
        <v>8124</v>
      </c>
      <c r="B8155" s="93">
        <f t="shared" si="1767"/>
        <v>1.3362606348680714E-67</v>
      </c>
      <c r="C8155" s="178">
        <f t="shared" si="1768"/>
        <v>1.3332462610109416E-67</v>
      </c>
      <c r="D8155" s="165">
        <f t="shared" si="1769"/>
        <v>2.2558277767625785E-3</v>
      </c>
      <c r="E8155" s="166">
        <f t="shared" si="1779"/>
        <v>24.291375447755232</v>
      </c>
      <c r="F8155" s="167">
        <f t="shared" si="1780"/>
        <v>18.328600686194182</v>
      </c>
      <c r="G8155" s="167">
        <f t="shared" si="1770"/>
        <v>636955.95610898652</v>
      </c>
      <c r="H8155" s="167">
        <f t="shared" si="1771"/>
        <v>271299.98899881309</v>
      </c>
      <c r="I8155" s="168">
        <f t="shared" si="1772"/>
        <v>908255.94510779961</v>
      </c>
      <c r="J8155" s="168">
        <f t="shared" si="1774"/>
        <v>812949.25416310877</v>
      </c>
      <c r="K8155" s="94"/>
      <c r="L8155" s="265">
        <f t="shared" si="1773"/>
        <v>346110.78314205958</v>
      </c>
      <c r="M8155" s="265">
        <f>$G8155*NonHospFrac+theModel!$H8155*NonHospFrac</f>
        <v>562145.16196574003</v>
      </c>
      <c r="N8155" s="266">
        <f t="shared" si="1775"/>
        <v>908255.94510779961</v>
      </c>
      <c r="O8155" s="158"/>
      <c r="P8155" s="265">
        <f t="shared" si="1776"/>
        <v>309792.08507107879</v>
      </c>
      <c r="Q8155" s="265">
        <f t="shared" si="1777"/>
        <v>562143.60171512095</v>
      </c>
      <c r="R8155" s="266">
        <f t="shared" si="1778"/>
        <v>871935.68678619969</v>
      </c>
    </row>
    <row r="8156" spans="1:18" x14ac:dyDescent="0.25">
      <c r="A8156" s="81">
        <v>8125</v>
      </c>
      <c r="B8156" s="93">
        <f t="shared" si="1767"/>
        <v>1.3112986725118089E-67</v>
      </c>
      <c r="C8156" s="178">
        <f t="shared" si="1768"/>
        <v>1.3083406085427249E-67</v>
      </c>
      <c r="D8156" s="165">
        <f t="shared" si="1769"/>
        <v>2.2558277767625785E-3</v>
      </c>
      <c r="E8156" s="166">
        <f t="shared" si="1779"/>
        <v>24.291375447755232</v>
      </c>
      <c r="F8156" s="167">
        <f t="shared" si="1780"/>
        <v>18.330856513970943</v>
      </c>
      <c r="G8156" s="167">
        <f t="shared" si="1770"/>
        <v>637034.35068819986</v>
      </c>
      <c r="H8156" s="167">
        <f t="shared" si="1771"/>
        <v>271299.98899881309</v>
      </c>
      <c r="I8156" s="168">
        <f t="shared" si="1772"/>
        <v>908334.33968701295</v>
      </c>
      <c r="J8156" s="168">
        <f t="shared" si="1774"/>
        <v>813005.54642248782</v>
      </c>
      <c r="K8156" s="94"/>
      <c r="L8156" s="265">
        <f t="shared" si="1773"/>
        <v>346140.65711024194</v>
      </c>
      <c r="M8156" s="265">
        <f>$G8156*NonHospFrac+theModel!$H8156*NonHospFrac</f>
        <v>562193.68257677101</v>
      </c>
      <c r="N8156" s="266">
        <f t="shared" si="1775"/>
        <v>908334.33968701295</v>
      </c>
      <c r="O8156" s="158"/>
      <c r="P8156" s="265">
        <f t="shared" si="1776"/>
        <v>309813.53646711254</v>
      </c>
      <c r="Q8156" s="265">
        <f t="shared" si="1777"/>
        <v>562192.12232615193</v>
      </c>
      <c r="R8156" s="266">
        <f t="shared" si="1778"/>
        <v>872005.65879326453</v>
      </c>
    </row>
    <row r="8157" spans="1:18" x14ac:dyDescent="0.25">
      <c r="A8157" s="81">
        <v>8126</v>
      </c>
      <c r="B8157" s="93">
        <f t="shared" si="1767"/>
        <v>1.2868030110765387E-67</v>
      </c>
      <c r="C8157" s="178">
        <f t="shared" si="1768"/>
        <v>1.2839002051009304E-67</v>
      </c>
      <c r="D8157" s="165">
        <f t="shared" si="1769"/>
        <v>2.2558277767625785E-3</v>
      </c>
      <c r="E8157" s="166">
        <f t="shared" si="1779"/>
        <v>24.291375447755232</v>
      </c>
      <c r="F8157" s="167">
        <f t="shared" si="1780"/>
        <v>18.333112341747704</v>
      </c>
      <c r="G8157" s="167">
        <f t="shared" si="1770"/>
        <v>637112.74526741321</v>
      </c>
      <c r="H8157" s="167">
        <f t="shared" si="1771"/>
        <v>271299.98899881309</v>
      </c>
      <c r="I8157" s="168">
        <f t="shared" si="1772"/>
        <v>908412.7342662263</v>
      </c>
      <c r="J8157" s="168">
        <f t="shared" si="1774"/>
        <v>813061.83638728363</v>
      </c>
      <c r="K8157" s="94"/>
      <c r="L8157" s="265">
        <f t="shared" si="1773"/>
        <v>346170.5310784243</v>
      </c>
      <c r="M8157" s="265">
        <f>$G8157*NonHospFrac+theModel!$H8157*NonHospFrac</f>
        <v>562242.20318780188</v>
      </c>
      <c r="N8157" s="266">
        <f t="shared" si="1775"/>
        <v>908412.73426622618</v>
      </c>
      <c r="O8157" s="158"/>
      <c r="P8157" s="265">
        <f t="shared" si="1776"/>
        <v>309834.98698874516</v>
      </c>
      <c r="Q8157" s="265">
        <f t="shared" si="1777"/>
        <v>562240.6429371828</v>
      </c>
      <c r="R8157" s="266">
        <f t="shared" si="1778"/>
        <v>872075.62992592796</v>
      </c>
    </row>
    <row r="8158" spans="1:18" x14ac:dyDescent="0.25">
      <c r="A8158" s="81">
        <v>8127</v>
      </c>
      <c r="B8158" s="93">
        <f t="shared" si="1767"/>
        <v>1.2627649398468636E-67</v>
      </c>
      <c r="C8158" s="178">
        <f t="shared" si="1768"/>
        <v>1.259916359620035E-67</v>
      </c>
      <c r="D8158" s="165">
        <f t="shared" si="1769"/>
        <v>2.2558277767625785E-3</v>
      </c>
      <c r="E8158" s="166">
        <f t="shared" si="1779"/>
        <v>24.291375447755232</v>
      </c>
      <c r="F8158" s="167">
        <f t="shared" si="1780"/>
        <v>18.335368169524465</v>
      </c>
      <c r="G8158" s="167">
        <f t="shared" si="1770"/>
        <v>637191.13984662655</v>
      </c>
      <c r="H8158" s="167">
        <f t="shared" si="1771"/>
        <v>271299.98899881309</v>
      </c>
      <c r="I8158" s="168">
        <f t="shared" si="1772"/>
        <v>908491.12884543964</v>
      </c>
      <c r="J8158" s="168">
        <f t="shared" si="1774"/>
        <v>813118.12405758968</v>
      </c>
      <c r="K8158" s="94"/>
      <c r="L8158" s="265">
        <f t="shared" si="1773"/>
        <v>346200.40504660673</v>
      </c>
      <c r="M8158" s="265">
        <f>$G8158*NonHospFrac+theModel!$H8158*NonHospFrac</f>
        <v>562290.72379883286</v>
      </c>
      <c r="N8158" s="266">
        <f t="shared" si="1775"/>
        <v>908491.12884543953</v>
      </c>
      <c r="O8158" s="158"/>
      <c r="P8158" s="265">
        <f t="shared" si="1776"/>
        <v>309856.43663601234</v>
      </c>
      <c r="Q8158" s="265">
        <f t="shared" si="1777"/>
        <v>562289.16354821378</v>
      </c>
      <c r="R8158" s="266">
        <f t="shared" si="1778"/>
        <v>872145.60018422618</v>
      </c>
    </row>
    <row r="8159" spans="1:18" x14ac:dyDescent="0.25">
      <c r="A8159" s="81">
        <v>8128</v>
      </c>
      <c r="B8159" s="93">
        <f t="shared" ref="B8159:B8222" si="1781">Constant*EXP(PowerTerm*(A8159)/7)</f>
        <v>1.2391759108276233E-67</v>
      </c>
      <c r="C8159" s="178">
        <f t="shared" ref="C8159:C8222" si="1782">(1-theFloor)*B8159</f>
        <v>1.2363805433876832E-67</v>
      </c>
      <c r="D8159" s="165">
        <f t="shared" ref="D8159:D8222" si="1783">theFloor</f>
        <v>2.2558277767625785E-3</v>
      </c>
      <c r="E8159" s="166">
        <f t="shared" si="1779"/>
        <v>24.291375447755232</v>
      </c>
      <c r="F8159" s="167">
        <f t="shared" si="1780"/>
        <v>18.337623997301225</v>
      </c>
      <c r="G8159" s="167">
        <f t="shared" ref="G8159:G8222" si="1784">$B$22*F8159*totInfected/365.25</f>
        <v>637269.5344258399</v>
      </c>
      <c r="H8159" s="167">
        <f t="shared" ref="H8159:H8222" si="1785">lostQALYs_Injured*E8159*totInfected/365.25</f>
        <v>271299.98899881309</v>
      </c>
      <c r="I8159" s="168">
        <f t="shared" ref="I8159:I8222" si="1786">H8159+G8159</f>
        <v>908569.52342465299</v>
      </c>
      <c r="J8159" s="168">
        <f t="shared" si="1774"/>
        <v>813174.40943349944</v>
      </c>
      <c r="K8159" s="94"/>
      <c r="L8159" s="265">
        <f t="shared" ref="L8159:L8222" si="1787">$G8159*HospFrac+$H8159*HospFrac</f>
        <v>346230.27901478915</v>
      </c>
      <c r="M8159" s="265">
        <f>$G8159*NonHospFrac+theModel!$H8159*NonHospFrac</f>
        <v>562339.24440986384</v>
      </c>
      <c r="N8159" s="266">
        <f t="shared" si="1775"/>
        <v>908569.52342465299</v>
      </c>
      <c r="O8159" s="158"/>
      <c r="P8159" s="265">
        <f t="shared" si="1776"/>
        <v>309877.88540894963</v>
      </c>
      <c r="Q8159" s="265">
        <f t="shared" si="1777"/>
        <v>562337.68415924476</v>
      </c>
      <c r="R8159" s="266">
        <f t="shared" si="1778"/>
        <v>872215.56956819445</v>
      </c>
    </row>
    <row r="8160" spans="1:18" x14ac:dyDescent="0.25">
      <c r="A8160" s="81">
        <v>8129</v>
      </c>
      <c r="B8160" s="93">
        <f t="shared" si="1781"/>
        <v>1.2160275357039931E-67</v>
      </c>
      <c r="C8160" s="178">
        <f t="shared" si="1782"/>
        <v>1.2132843870116438E-67</v>
      </c>
      <c r="D8160" s="165">
        <f t="shared" si="1783"/>
        <v>2.2558277767625785E-3</v>
      </c>
      <c r="E8160" s="166">
        <f t="shared" si="1779"/>
        <v>24.291375447755232</v>
      </c>
      <c r="F8160" s="167">
        <f t="shared" si="1780"/>
        <v>18.339879825077986</v>
      </c>
      <c r="G8160" s="167">
        <f t="shared" si="1784"/>
        <v>637347.92900505324</v>
      </c>
      <c r="H8160" s="167">
        <f t="shared" si="1785"/>
        <v>271299.98899881309</v>
      </c>
      <c r="I8160" s="168">
        <f t="shared" si="1786"/>
        <v>908647.91800386633</v>
      </c>
      <c r="J8160" s="168">
        <f t="shared" ref="J8160:J8223" si="1788">J8159+(I8160-I8159)/(1+discountDaily)^A8160</f>
        <v>813230.69251510652</v>
      </c>
      <c r="K8160" s="94"/>
      <c r="L8160" s="265">
        <f t="shared" si="1787"/>
        <v>346260.15298297151</v>
      </c>
      <c r="M8160" s="265">
        <f>$G8160*NonHospFrac+theModel!$H8160*NonHospFrac</f>
        <v>562387.76502089482</v>
      </c>
      <c r="N8160" s="266">
        <f t="shared" ref="N8160:N8223" si="1789">L8160+M8160</f>
        <v>908647.91800386633</v>
      </c>
      <c r="O8160" s="158"/>
      <c r="P8160" s="265">
        <f t="shared" ref="P8160:P8223" si="1790">P8159+(L8160-L8159)/(1+discountDaily)^A8160</f>
        <v>309899.33330759272</v>
      </c>
      <c r="Q8160" s="265">
        <f t="shared" ref="Q8160:Q8223" si="1791">Q8159+(M8160-M8159)/(1+discountDaily)^B8160</f>
        <v>562386.20477027574</v>
      </c>
      <c r="R8160" s="266">
        <f t="shared" ref="R8160:R8223" si="1792">P8160+Q8160</f>
        <v>872285.53807786852</v>
      </c>
    </row>
    <row r="8161" spans="1:18" x14ac:dyDescent="0.25">
      <c r="A8161" s="81">
        <v>8130</v>
      </c>
      <c r="B8161" s="93">
        <f t="shared" si="1781"/>
        <v>1.1933115828589307E-67</v>
      </c>
      <c r="C8161" s="178">
        <f t="shared" si="1782"/>
        <v>1.190619677443985E-67</v>
      </c>
      <c r="D8161" s="165">
        <f t="shared" si="1783"/>
        <v>2.2558277767625785E-3</v>
      </c>
      <c r="E8161" s="166">
        <f t="shared" ref="E8161:E8224" si="1793">C8161+E8160</f>
        <v>24.291375447755232</v>
      </c>
      <c r="F8161" s="167">
        <f t="shared" ref="F8161:F8224" si="1794">D8161+F8160</f>
        <v>18.342135652854747</v>
      </c>
      <c r="G8161" s="167">
        <f t="shared" si="1784"/>
        <v>637426.32358426659</v>
      </c>
      <c r="H8161" s="167">
        <f t="shared" si="1785"/>
        <v>271299.98899881309</v>
      </c>
      <c r="I8161" s="168">
        <f t="shared" si="1786"/>
        <v>908726.31258307968</v>
      </c>
      <c r="J8161" s="168">
        <f t="shared" si="1788"/>
        <v>813286.9733025044</v>
      </c>
      <c r="K8161" s="94"/>
      <c r="L8161" s="265">
        <f t="shared" si="1787"/>
        <v>346290.02695115388</v>
      </c>
      <c r="M8161" s="265">
        <f>$G8161*NonHospFrac+theModel!$H8161*NonHospFrac</f>
        <v>562436.28563192568</v>
      </c>
      <c r="N8161" s="266">
        <f t="shared" si="1789"/>
        <v>908726.31258307956</v>
      </c>
      <c r="O8161" s="158"/>
      <c r="P8161" s="265">
        <f t="shared" si="1790"/>
        <v>309920.78033197724</v>
      </c>
      <c r="Q8161" s="265">
        <f t="shared" si="1791"/>
        <v>562434.72538130661</v>
      </c>
      <c r="R8161" s="266">
        <f t="shared" si="1792"/>
        <v>872355.50571328378</v>
      </c>
    </row>
    <row r="8162" spans="1:18" x14ac:dyDescent="0.25">
      <c r="A8162" s="81">
        <v>8131</v>
      </c>
      <c r="B8162" s="93">
        <f t="shared" si="1781"/>
        <v>1.1710199744456418E-67</v>
      </c>
      <c r="C8162" s="178">
        <f t="shared" si="1782"/>
        <v>1.1683783550601436E-67</v>
      </c>
      <c r="D8162" s="165">
        <f t="shared" si="1783"/>
        <v>2.2558277767625785E-3</v>
      </c>
      <c r="E8162" s="166">
        <f t="shared" si="1793"/>
        <v>24.291375447755232</v>
      </c>
      <c r="F8162" s="167">
        <f t="shared" si="1794"/>
        <v>18.344391480631508</v>
      </c>
      <c r="G8162" s="167">
        <f t="shared" si="1784"/>
        <v>637504.71816348005</v>
      </c>
      <c r="H8162" s="167">
        <f t="shared" si="1785"/>
        <v>271299.98899881309</v>
      </c>
      <c r="I8162" s="168">
        <f t="shared" si="1786"/>
        <v>908804.70716229314</v>
      </c>
      <c r="J8162" s="168">
        <f t="shared" si="1788"/>
        <v>813343.25179578667</v>
      </c>
      <c r="K8162" s="94"/>
      <c r="L8162" s="265">
        <f t="shared" si="1787"/>
        <v>346319.90091933636</v>
      </c>
      <c r="M8162" s="265">
        <f>$G8162*NonHospFrac+theModel!$H8162*NonHospFrac</f>
        <v>562484.80624295678</v>
      </c>
      <c r="N8162" s="266">
        <f t="shared" si="1789"/>
        <v>908804.70716229314</v>
      </c>
      <c r="O8162" s="158"/>
      <c r="P8162" s="265">
        <f t="shared" si="1790"/>
        <v>309942.22648213885</v>
      </c>
      <c r="Q8162" s="265">
        <f t="shared" si="1791"/>
        <v>562483.2459923377</v>
      </c>
      <c r="R8162" s="266">
        <f t="shared" si="1792"/>
        <v>872425.47247447656</v>
      </c>
    </row>
    <row r="8163" spans="1:18" x14ac:dyDescent="0.25">
      <c r="A8163" s="81">
        <v>8132</v>
      </c>
      <c r="B8163" s="93">
        <f t="shared" si="1781"/>
        <v>1.1491447835152869E-67</v>
      </c>
      <c r="C8163" s="178">
        <f t="shared" si="1782"/>
        <v>1.1465525107931112E-67</v>
      </c>
      <c r="D8163" s="165">
        <f t="shared" si="1783"/>
        <v>2.2558277767625785E-3</v>
      </c>
      <c r="E8163" s="166">
        <f t="shared" si="1793"/>
        <v>24.291375447755232</v>
      </c>
      <c r="F8163" s="167">
        <f t="shared" si="1794"/>
        <v>18.346647308408269</v>
      </c>
      <c r="G8163" s="167">
        <f t="shared" si="1784"/>
        <v>637583.1127426934</v>
      </c>
      <c r="H8163" s="167">
        <f t="shared" si="1785"/>
        <v>271299.98899881309</v>
      </c>
      <c r="I8163" s="168">
        <f t="shared" si="1786"/>
        <v>908883.10174150649</v>
      </c>
      <c r="J8163" s="168">
        <f t="shared" si="1788"/>
        <v>813399.52799504658</v>
      </c>
      <c r="K8163" s="94"/>
      <c r="L8163" s="265">
        <f t="shared" si="1787"/>
        <v>346349.77488751872</v>
      </c>
      <c r="M8163" s="265">
        <f>$G8163*NonHospFrac+theModel!$H8163*NonHospFrac</f>
        <v>562533.32685398764</v>
      </c>
      <c r="N8163" s="266">
        <f t="shared" si="1789"/>
        <v>908883.10174150637</v>
      </c>
      <c r="O8163" s="158"/>
      <c r="P8163" s="265">
        <f t="shared" si="1790"/>
        <v>309963.67175811314</v>
      </c>
      <c r="Q8163" s="265">
        <f t="shared" si="1791"/>
        <v>562531.76660336857</v>
      </c>
      <c r="R8163" s="266">
        <f t="shared" si="1792"/>
        <v>872495.43836148176</v>
      </c>
    </row>
    <row r="8164" spans="1:18" x14ac:dyDescent="0.25">
      <c r="A8164" s="81">
        <v>8133</v>
      </c>
      <c r="B8164" s="93">
        <f t="shared" si="1781"/>
        <v>1.1276782311979421E-67</v>
      </c>
      <c r="C8164" s="178">
        <f t="shared" si="1782"/>
        <v>1.1251343833207552E-67</v>
      </c>
      <c r="D8164" s="165">
        <f t="shared" si="1783"/>
        <v>2.2558277767625785E-3</v>
      </c>
      <c r="E8164" s="166">
        <f t="shared" si="1793"/>
        <v>24.291375447755232</v>
      </c>
      <c r="F8164" s="167">
        <f t="shared" si="1794"/>
        <v>18.348903136185029</v>
      </c>
      <c r="G8164" s="167">
        <f t="shared" si="1784"/>
        <v>637661.50732190674</v>
      </c>
      <c r="H8164" s="167">
        <f t="shared" si="1785"/>
        <v>271299.98899881309</v>
      </c>
      <c r="I8164" s="168">
        <f t="shared" si="1786"/>
        <v>908961.49632071983</v>
      </c>
      <c r="J8164" s="168">
        <f t="shared" si="1788"/>
        <v>813455.80190037785</v>
      </c>
      <c r="K8164" s="94"/>
      <c r="L8164" s="265">
        <f t="shared" si="1787"/>
        <v>346379.64885570115</v>
      </c>
      <c r="M8164" s="265">
        <f>$G8164*NonHospFrac+theModel!$H8164*NonHospFrac</f>
        <v>562581.84746501863</v>
      </c>
      <c r="N8164" s="266">
        <f t="shared" si="1789"/>
        <v>908961.49632071983</v>
      </c>
      <c r="O8164" s="158"/>
      <c r="P8164" s="265">
        <f t="shared" si="1790"/>
        <v>309985.11615993577</v>
      </c>
      <c r="Q8164" s="265">
        <f t="shared" si="1791"/>
        <v>562580.28721439955</v>
      </c>
      <c r="R8164" s="266">
        <f t="shared" si="1792"/>
        <v>872565.40337433526</v>
      </c>
    </row>
    <row r="8165" spans="1:18" x14ac:dyDescent="0.25">
      <c r="A8165" s="81">
        <v>8134</v>
      </c>
      <c r="B8165" s="93">
        <f t="shared" si="1781"/>
        <v>1.1066126839367399E-67</v>
      </c>
      <c r="C8165" s="178">
        <f t="shared" si="1782"/>
        <v>1.1041163563061977E-67</v>
      </c>
      <c r="D8165" s="165">
        <f t="shared" si="1783"/>
        <v>2.2558277767625785E-3</v>
      </c>
      <c r="E8165" s="166">
        <f t="shared" si="1793"/>
        <v>24.291375447755232</v>
      </c>
      <c r="F8165" s="167">
        <f t="shared" si="1794"/>
        <v>18.35115896396179</v>
      </c>
      <c r="G8165" s="167">
        <f t="shared" si="1784"/>
        <v>637739.90190112009</v>
      </c>
      <c r="H8165" s="167">
        <f t="shared" si="1785"/>
        <v>271299.98899881309</v>
      </c>
      <c r="I8165" s="168">
        <f t="shared" si="1786"/>
        <v>909039.89089993318</v>
      </c>
      <c r="J8165" s="168">
        <f t="shared" si="1788"/>
        <v>813512.07351187395</v>
      </c>
      <c r="K8165" s="94"/>
      <c r="L8165" s="265">
        <f t="shared" si="1787"/>
        <v>346409.52282388357</v>
      </c>
      <c r="M8165" s="265">
        <f>$G8165*NonHospFrac+theModel!$H8165*NonHospFrac</f>
        <v>562630.36807604961</v>
      </c>
      <c r="N8165" s="266">
        <f t="shared" si="1789"/>
        <v>909039.89089993318</v>
      </c>
      <c r="O8165" s="158"/>
      <c r="P8165" s="265">
        <f t="shared" si="1790"/>
        <v>310006.55968764238</v>
      </c>
      <c r="Q8165" s="265">
        <f t="shared" si="1791"/>
        <v>562628.80782543053</v>
      </c>
      <c r="R8165" s="266">
        <f t="shared" si="1792"/>
        <v>872635.36751307291</v>
      </c>
    </row>
    <row r="8166" spans="1:18" x14ac:dyDescent="0.25">
      <c r="A8166" s="81">
        <v>8135</v>
      </c>
      <c r="B8166" s="93">
        <f t="shared" si="1781"/>
        <v>1.0859406507730319E-67</v>
      </c>
      <c r="C8166" s="178">
        <f t="shared" si="1782"/>
        <v>1.0834909556891023E-67</v>
      </c>
      <c r="D8166" s="165">
        <f t="shared" si="1783"/>
        <v>2.2558277767625785E-3</v>
      </c>
      <c r="E8166" s="166">
        <f t="shared" si="1793"/>
        <v>24.291375447755232</v>
      </c>
      <c r="F8166" s="167">
        <f t="shared" si="1794"/>
        <v>18.353414791738551</v>
      </c>
      <c r="G8166" s="167">
        <f t="shared" si="1784"/>
        <v>637818.29648033343</v>
      </c>
      <c r="H8166" s="167">
        <f t="shared" si="1785"/>
        <v>271299.98899881309</v>
      </c>
      <c r="I8166" s="168">
        <f t="shared" si="1786"/>
        <v>909118.28547914652</v>
      </c>
      <c r="J8166" s="168">
        <f t="shared" si="1788"/>
        <v>813568.34282962838</v>
      </c>
      <c r="K8166" s="94"/>
      <c r="L8166" s="265">
        <f t="shared" si="1787"/>
        <v>346439.39679206593</v>
      </c>
      <c r="M8166" s="265">
        <f>$G8166*NonHospFrac+theModel!$H8166*NonHospFrac</f>
        <v>562678.88868708059</v>
      </c>
      <c r="N8166" s="266">
        <f t="shared" si="1789"/>
        <v>909118.28547914652</v>
      </c>
      <c r="O8166" s="158"/>
      <c r="P8166" s="265">
        <f t="shared" si="1790"/>
        <v>310028.00234126853</v>
      </c>
      <c r="Q8166" s="265">
        <f t="shared" si="1791"/>
        <v>562677.32843646151</v>
      </c>
      <c r="R8166" s="266">
        <f t="shared" si="1792"/>
        <v>872705.33077773009</v>
      </c>
    </row>
    <row r="8167" spans="1:18" x14ac:dyDescent="0.25">
      <c r="A8167" s="81">
        <v>8136</v>
      </c>
      <c r="B8167" s="93">
        <f t="shared" si="1781"/>
        <v>1.0656547806827805E-67</v>
      </c>
      <c r="C8167" s="178">
        <f t="shared" si="1782"/>
        <v>1.0632508470280765E-67</v>
      </c>
      <c r="D8167" s="165">
        <f t="shared" si="1783"/>
        <v>2.2558277767625785E-3</v>
      </c>
      <c r="E8167" s="166">
        <f t="shared" si="1793"/>
        <v>24.291375447755232</v>
      </c>
      <c r="F8167" s="167">
        <f t="shared" si="1794"/>
        <v>18.355670619515312</v>
      </c>
      <c r="G8167" s="167">
        <f t="shared" si="1784"/>
        <v>637896.69105954678</v>
      </c>
      <c r="H8167" s="167">
        <f t="shared" si="1785"/>
        <v>271299.98899881309</v>
      </c>
      <c r="I8167" s="168">
        <f t="shared" si="1786"/>
        <v>909196.68005835987</v>
      </c>
      <c r="J8167" s="168">
        <f t="shared" si="1788"/>
        <v>813624.60985373461</v>
      </c>
      <c r="K8167" s="94"/>
      <c r="L8167" s="265">
        <f t="shared" si="1787"/>
        <v>346469.27076024836</v>
      </c>
      <c r="M8167" s="265">
        <f>$G8167*NonHospFrac+theModel!$H8167*NonHospFrac</f>
        <v>562727.40929811145</v>
      </c>
      <c r="N8167" s="266">
        <f t="shared" si="1789"/>
        <v>909196.68005835987</v>
      </c>
      <c r="O8167" s="158"/>
      <c r="P8167" s="265">
        <f t="shared" si="1790"/>
        <v>310049.44412084995</v>
      </c>
      <c r="Q8167" s="265">
        <f t="shared" si="1791"/>
        <v>562725.84904749237</v>
      </c>
      <c r="R8167" s="266">
        <f t="shared" si="1792"/>
        <v>872775.29316834232</v>
      </c>
    </row>
    <row r="8168" spans="1:18" x14ac:dyDescent="0.25">
      <c r="A8168" s="81">
        <v>8137</v>
      </c>
      <c r="B8168" s="93">
        <f t="shared" si="1781"/>
        <v>1.0457478599623321E-67</v>
      </c>
      <c r="C8168" s="178">
        <f t="shared" si="1782"/>
        <v>1.043388832892339E-67</v>
      </c>
      <c r="D8168" s="165">
        <f t="shared" si="1783"/>
        <v>2.2558277767625785E-3</v>
      </c>
      <c r="E8168" s="166">
        <f t="shared" si="1793"/>
        <v>24.291375447755232</v>
      </c>
      <c r="F8168" s="167">
        <f t="shared" si="1794"/>
        <v>18.357926447292073</v>
      </c>
      <c r="G8168" s="167">
        <f t="shared" si="1784"/>
        <v>637975.08563876012</v>
      </c>
      <c r="H8168" s="167">
        <f t="shared" si="1785"/>
        <v>271299.98899881309</v>
      </c>
      <c r="I8168" s="168">
        <f t="shared" si="1786"/>
        <v>909275.07463757321</v>
      </c>
      <c r="J8168" s="168">
        <f t="shared" si="1788"/>
        <v>813680.87458428624</v>
      </c>
      <c r="K8168" s="94"/>
      <c r="L8168" s="265">
        <f t="shared" si="1787"/>
        <v>346499.14472843078</v>
      </c>
      <c r="M8168" s="265">
        <f>$G8168*NonHospFrac+theModel!$H8168*NonHospFrac</f>
        <v>562775.92990914243</v>
      </c>
      <c r="N8168" s="266">
        <f t="shared" si="1789"/>
        <v>909275.07463757321</v>
      </c>
      <c r="O8168" s="158"/>
      <c r="P8168" s="265">
        <f t="shared" si="1790"/>
        <v>310070.88502642221</v>
      </c>
      <c r="Q8168" s="265">
        <f t="shared" si="1791"/>
        <v>562774.36965852336</v>
      </c>
      <c r="R8168" s="266">
        <f t="shared" si="1792"/>
        <v>872845.25468494557</v>
      </c>
    </row>
    <row r="8169" spans="1:18" x14ac:dyDescent="0.25">
      <c r="A8169" s="81">
        <v>8138</v>
      </c>
      <c r="B8169" s="93">
        <f t="shared" si="1781"/>
        <v>1.0262128096635109E-67</v>
      </c>
      <c r="C8169" s="178">
        <f t="shared" si="1782"/>
        <v>1.0238978503026023E-67</v>
      </c>
      <c r="D8169" s="165">
        <f t="shared" si="1783"/>
        <v>2.2558277767625785E-3</v>
      </c>
      <c r="E8169" s="166">
        <f t="shared" si="1793"/>
        <v>24.291375447755232</v>
      </c>
      <c r="F8169" s="167">
        <f t="shared" si="1794"/>
        <v>18.360182275068833</v>
      </c>
      <c r="G8169" s="167">
        <f t="shared" si="1784"/>
        <v>638053.48021797347</v>
      </c>
      <c r="H8169" s="167">
        <f t="shared" si="1785"/>
        <v>271299.98899881309</v>
      </c>
      <c r="I8169" s="168">
        <f t="shared" si="1786"/>
        <v>909353.46921678656</v>
      </c>
      <c r="J8169" s="168">
        <f t="shared" si="1788"/>
        <v>813737.13702137663</v>
      </c>
      <c r="K8169" s="94"/>
      <c r="L8169" s="265">
        <f t="shared" si="1787"/>
        <v>346529.01869661314</v>
      </c>
      <c r="M8169" s="265">
        <f>$G8169*NonHospFrac+theModel!$H8169*NonHospFrac</f>
        <v>562824.45052017341</v>
      </c>
      <c r="N8169" s="266">
        <f t="shared" si="1789"/>
        <v>909353.46921678656</v>
      </c>
      <c r="O8169" s="158"/>
      <c r="P8169" s="265">
        <f t="shared" si="1790"/>
        <v>310092.32505802094</v>
      </c>
      <c r="Q8169" s="265">
        <f t="shared" si="1791"/>
        <v>562822.89026955434</v>
      </c>
      <c r="R8169" s="266">
        <f t="shared" si="1792"/>
        <v>872915.21532757534</v>
      </c>
    </row>
    <row r="8170" spans="1:18" x14ac:dyDescent="0.25">
      <c r="A8170" s="81">
        <v>8139</v>
      </c>
      <c r="B8170" s="93">
        <f t="shared" si="1781"/>
        <v>1.0070426830760525E-67</v>
      </c>
      <c r="C8170" s="178">
        <f t="shared" si="1782"/>
        <v>1.004770968219184E-67</v>
      </c>
      <c r="D8170" s="165">
        <f t="shared" si="1783"/>
        <v>2.2558277767625785E-3</v>
      </c>
      <c r="E8170" s="166">
        <f t="shared" si="1793"/>
        <v>24.291375447755232</v>
      </c>
      <c r="F8170" s="167">
        <f t="shared" si="1794"/>
        <v>18.362438102845594</v>
      </c>
      <c r="G8170" s="167">
        <f t="shared" si="1784"/>
        <v>638131.87479718693</v>
      </c>
      <c r="H8170" s="167">
        <f t="shared" si="1785"/>
        <v>271299.98899881309</v>
      </c>
      <c r="I8170" s="168">
        <f t="shared" si="1786"/>
        <v>909431.86379600002</v>
      </c>
      <c r="J8170" s="168">
        <f t="shared" si="1788"/>
        <v>813793.39716509951</v>
      </c>
      <c r="K8170" s="94"/>
      <c r="L8170" s="265">
        <f t="shared" si="1787"/>
        <v>346558.89266479557</v>
      </c>
      <c r="M8170" s="265">
        <f>$G8170*NonHospFrac+theModel!$H8170*NonHospFrac</f>
        <v>562872.97113120439</v>
      </c>
      <c r="N8170" s="266">
        <f t="shared" si="1789"/>
        <v>909431.8637959999</v>
      </c>
      <c r="O8170" s="158"/>
      <c r="P8170" s="265">
        <f t="shared" si="1790"/>
        <v>310113.76421568182</v>
      </c>
      <c r="Q8170" s="265">
        <f t="shared" si="1791"/>
        <v>562871.41088058532</v>
      </c>
      <c r="R8170" s="266">
        <f t="shared" si="1792"/>
        <v>872985.17509626714</v>
      </c>
    </row>
    <row r="8171" spans="1:18" x14ac:dyDescent="0.25">
      <c r="A8171" s="81">
        <v>8140</v>
      </c>
      <c r="B8171" s="93">
        <f t="shared" si="1781"/>
        <v>9.8823066325737527E-68</v>
      </c>
      <c r="C8171" s="178">
        <f t="shared" si="1782"/>
        <v>9.8600138507735076E-68</v>
      </c>
      <c r="D8171" s="165">
        <f t="shared" si="1783"/>
        <v>2.2558277767625785E-3</v>
      </c>
      <c r="E8171" s="166">
        <f t="shared" si="1793"/>
        <v>24.291375447755232</v>
      </c>
      <c r="F8171" s="167">
        <f t="shared" si="1794"/>
        <v>18.364693930622355</v>
      </c>
      <c r="G8171" s="167">
        <f t="shared" si="1784"/>
        <v>638210.26937640028</v>
      </c>
      <c r="H8171" s="167">
        <f t="shared" si="1785"/>
        <v>271299.98899881309</v>
      </c>
      <c r="I8171" s="168">
        <f t="shared" si="1786"/>
        <v>909510.25837521337</v>
      </c>
      <c r="J8171" s="168">
        <f t="shared" si="1788"/>
        <v>813849.65501554799</v>
      </c>
      <c r="K8171" s="94"/>
      <c r="L8171" s="265">
        <f t="shared" si="1787"/>
        <v>346588.76663297799</v>
      </c>
      <c r="M8171" s="265">
        <f>$G8171*NonHospFrac+theModel!$H8171*NonHospFrac</f>
        <v>562921.49174223538</v>
      </c>
      <c r="N8171" s="266">
        <f t="shared" si="1789"/>
        <v>909510.25837521337</v>
      </c>
      <c r="O8171" s="158"/>
      <c r="P8171" s="265">
        <f t="shared" si="1790"/>
        <v>310135.20249944041</v>
      </c>
      <c r="Q8171" s="265">
        <f t="shared" si="1791"/>
        <v>562919.9314916163</v>
      </c>
      <c r="R8171" s="266">
        <f t="shared" si="1792"/>
        <v>873055.1339910567</v>
      </c>
    </row>
    <row r="8172" spans="1:18" x14ac:dyDescent="0.25">
      <c r="A8172" s="81">
        <v>8141</v>
      </c>
      <c r="B8172" s="93">
        <f t="shared" si="1781"/>
        <v>9.6977006060857369E-68</v>
      </c>
      <c r="C8172" s="178">
        <f t="shared" si="1782"/>
        <v>9.6758242636878019E-68</v>
      </c>
      <c r="D8172" s="165">
        <f t="shared" si="1783"/>
        <v>2.2558277767625785E-3</v>
      </c>
      <c r="E8172" s="166">
        <f t="shared" si="1793"/>
        <v>24.291375447755232</v>
      </c>
      <c r="F8172" s="167">
        <f t="shared" si="1794"/>
        <v>18.366949758399116</v>
      </c>
      <c r="G8172" s="167">
        <f t="shared" si="1784"/>
        <v>638288.66395561362</v>
      </c>
      <c r="H8172" s="167">
        <f t="shared" si="1785"/>
        <v>271299.98899881309</v>
      </c>
      <c r="I8172" s="168">
        <f t="shared" si="1786"/>
        <v>909588.65295442671</v>
      </c>
      <c r="J8172" s="168">
        <f t="shared" si="1788"/>
        <v>813905.9105728158</v>
      </c>
      <c r="K8172" s="94"/>
      <c r="L8172" s="265">
        <f t="shared" si="1787"/>
        <v>346618.64060116035</v>
      </c>
      <c r="M8172" s="265">
        <f>$G8172*NonHospFrac+theModel!$H8172*NonHospFrac</f>
        <v>562970.01235326636</v>
      </c>
      <c r="N8172" s="266">
        <f t="shared" si="1789"/>
        <v>909588.65295442671</v>
      </c>
      <c r="O8172" s="158"/>
      <c r="P8172" s="265">
        <f t="shared" si="1790"/>
        <v>310156.63990933233</v>
      </c>
      <c r="Q8172" s="265">
        <f t="shared" si="1791"/>
        <v>562968.45210264728</v>
      </c>
      <c r="R8172" s="266">
        <f t="shared" si="1792"/>
        <v>873125.09201197955</v>
      </c>
    </row>
    <row r="8173" spans="1:18" x14ac:dyDescent="0.25">
      <c r="A8173" s="81">
        <v>8142</v>
      </c>
      <c r="B8173" s="93">
        <f t="shared" si="1781"/>
        <v>9.5165431049557616E-68</v>
      </c>
      <c r="C8173" s="178">
        <f t="shared" si="1782"/>
        <v>9.4950754226808445E-68</v>
      </c>
      <c r="D8173" s="165">
        <f t="shared" si="1783"/>
        <v>2.2558277767625785E-3</v>
      </c>
      <c r="E8173" s="166">
        <f t="shared" si="1793"/>
        <v>24.291375447755232</v>
      </c>
      <c r="F8173" s="167">
        <f t="shared" si="1794"/>
        <v>18.369205586175877</v>
      </c>
      <c r="G8173" s="167">
        <f t="shared" si="1784"/>
        <v>638367.05853482697</v>
      </c>
      <c r="H8173" s="167">
        <f t="shared" si="1785"/>
        <v>271299.98899881309</v>
      </c>
      <c r="I8173" s="168">
        <f t="shared" si="1786"/>
        <v>909667.04753364006</v>
      </c>
      <c r="J8173" s="168">
        <f t="shared" si="1788"/>
        <v>813962.1638369963</v>
      </c>
      <c r="K8173" s="94"/>
      <c r="L8173" s="265">
        <f t="shared" si="1787"/>
        <v>346648.51456934278</v>
      </c>
      <c r="M8173" s="265">
        <f>$G8173*NonHospFrac+theModel!$H8173*NonHospFrac</f>
        <v>563018.53296429722</v>
      </c>
      <c r="N8173" s="266">
        <f t="shared" si="1789"/>
        <v>909667.04753363994</v>
      </c>
      <c r="O8173" s="158"/>
      <c r="P8173" s="265">
        <f t="shared" si="1790"/>
        <v>310178.07644539321</v>
      </c>
      <c r="Q8173" s="265">
        <f t="shared" si="1791"/>
        <v>563016.97271367814</v>
      </c>
      <c r="R8173" s="266">
        <f t="shared" si="1792"/>
        <v>873195.04915907141</v>
      </c>
    </row>
    <row r="8174" spans="1:18" x14ac:dyDescent="0.25">
      <c r="A8174" s="81">
        <v>8143</v>
      </c>
      <c r="B8174" s="93">
        <f t="shared" si="1781"/>
        <v>9.3387697091463454E-68</v>
      </c>
      <c r="C8174" s="178">
        <f t="shared" si="1782"/>
        <v>9.3177030530356645E-68</v>
      </c>
      <c r="D8174" s="165">
        <f t="shared" si="1783"/>
        <v>2.2558277767625785E-3</v>
      </c>
      <c r="E8174" s="166">
        <f t="shared" si="1793"/>
        <v>24.291375447755232</v>
      </c>
      <c r="F8174" s="167">
        <f t="shared" si="1794"/>
        <v>18.371461413952638</v>
      </c>
      <c r="G8174" s="167">
        <f t="shared" si="1784"/>
        <v>638445.45311404031</v>
      </c>
      <c r="H8174" s="167">
        <f t="shared" si="1785"/>
        <v>271299.98899881309</v>
      </c>
      <c r="I8174" s="168">
        <f t="shared" si="1786"/>
        <v>909745.4421128534</v>
      </c>
      <c r="J8174" s="168">
        <f t="shared" si="1788"/>
        <v>814018.41480818309</v>
      </c>
      <c r="K8174" s="94"/>
      <c r="L8174" s="265">
        <f t="shared" si="1787"/>
        <v>346678.3885375252</v>
      </c>
      <c r="M8174" s="265">
        <f>$G8174*NonHospFrac+theModel!$H8174*NonHospFrac</f>
        <v>563067.0535753282</v>
      </c>
      <c r="N8174" s="266">
        <f t="shared" si="1789"/>
        <v>909745.4421128534</v>
      </c>
      <c r="O8174" s="158"/>
      <c r="P8174" s="265">
        <f t="shared" si="1790"/>
        <v>310199.51210765872</v>
      </c>
      <c r="Q8174" s="265">
        <f t="shared" si="1791"/>
        <v>563065.49332470912</v>
      </c>
      <c r="R8174" s="266">
        <f t="shared" si="1792"/>
        <v>873265.00543236779</v>
      </c>
    </row>
    <row r="8175" spans="1:18" x14ac:dyDescent="0.25">
      <c r="A8175" s="81">
        <v>8144</v>
      </c>
      <c r="B8175" s="93">
        <f t="shared" si="1781"/>
        <v>9.1643172020153676E-68</v>
      </c>
      <c r="C8175" s="178">
        <f t="shared" si="1782"/>
        <v>9.1436440807159981E-68</v>
      </c>
      <c r="D8175" s="165">
        <f t="shared" si="1783"/>
        <v>2.2558277767625785E-3</v>
      </c>
      <c r="E8175" s="166">
        <f t="shared" si="1793"/>
        <v>24.291375447755232</v>
      </c>
      <c r="F8175" s="167">
        <f t="shared" si="1794"/>
        <v>18.373717241729398</v>
      </c>
      <c r="G8175" s="167">
        <f t="shared" si="1784"/>
        <v>638523.84769325366</v>
      </c>
      <c r="H8175" s="167">
        <f t="shared" si="1785"/>
        <v>271299.98899881309</v>
      </c>
      <c r="I8175" s="168">
        <f t="shared" si="1786"/>
        <v>909823.83669206675</v>
      </c>
      <c r="J8175" s="168">
        <f t="shared" si="1788"/>
        <v>814074.66348646954</v>
      </c>
      <c r="K8175" s="94"/>
      <c r="L8175" s="265">
        <f t="shared" si="1787"/>
        <v>346708.26250570756</v>
      </c>
      <c r="M8175" s="265">
        <f>$G8175*NonHospFrac+theModel!$H8175*NonHospFrac</f>
        <v>563115.57418635918</v>
      </c>
      <c r="N8175" s="266">
        <f t="shared" si="1789"/>
        <v>909823.83669206675</v>
      </c>
      <c r="O8175" s="158"/>
      <c r="P8175" s="265">
        <f t="shared" si="1790"/>
        <v>310220.94689616439</v>
      </c>
      <c r="Q8175" s="265">
        <f t="shared" si="1791"/>
        <v>563114.01393574011</v>
      </c>
      <c r="R8175" s="266">
        <f t="shared" si="1792"/>
        <v>873334.96083190455</v>
      </c>
    </row>
    <row r="8176" spans="1:18" x14ac:dyDescent="0.25">
      <c r="A8176" s="81">
        <v>8145</v>
      </c>
      <c r="B8176" s="93">
        <f t="shared" si="1781"/>
        <v>8.993123547837161E-68</v>
      </c>
      <c r="C8176" s="178">
        <f t="shared" si="1782"/>
        <v>8.9728366099380919E-68</v>
      </c>
      <c r="D8176" s="165">
        <f t="shared" si="1783"/>
        <v>2.2558277767625785E-3</v>
      </c>
      <c r="E8176" s="166">
        <f t="shared" si="1793"/>
        <v>24.291375447755232</v>
      </c>
      <c r="F8176" s="167">
        <f t="shared" si="1794"/>
        <v>18.375973069506159</v>
      </c>
      <c r="G8176" s="167">
        <f t="shared" si="1784"/>
        <v>638602.242272467</v>
      </c>
      <c r="H8176" s="167">
        <f t="shared" si="1785"/>
        <v>271299.98899881309</v>
      </c>
      <c r="I8176" s="168">
        <f t="shared" si="1786"/>
        <v>909902.23127128009</v>
      </c>
      <c r="J8176" s="168">
        <f t="shared" si="1788"/>
        <v>814130.90987194912</v>
      </c>
      <c r="K8176" s="94"/>
      <c r="L8176" s="265">
        <f t="shared" si="1787"/>
        <v>346738.13647388993</v>
      </c>
      <c r="M8176" s="265">
        <f>$G8176*NonHospFrac+theModel!$H8176*NonHospFrac</f>
        <v>563164.09479739005</v>
      </c>
      <c r="N8176" s="266">
        <f t="shared" si="1789"/>
        <v>909902.23127127998</v>
      </c>
      <c r="O8176" s="158"/>
      <c r="P8176" s="265">
        <f t="shared" si="1790"/>
        <v>310242.38081094588</v>
      </c>
      <c r="Q8176" s="265">
        <f t="shared" si="1791"/>
        <v>563162.53454677097</v>
      </c>
      <c r="R8176" s="266">
        <f t="shared" si="1792"/>
        <v>873404.91535771685</v>
      </c>
    </row>
    <row r="8177" spans="1:18" x14ac:dyDescent="0.25">
      <c r="A8177" s="81">
        <v>8146</v>
      </c>
      <c r="B8177" s="93">
        <f t="shared" si="1781"/>
        <v>8.8251278697424035E-68</v>
      </c>
      <c r="C8177" s="178">
        <f t="shared" si="1782"/>
        <v>8.8052199011603562E-68</v>
      </c>
      <c r="D8177" s="165">
        <f t="shared" si="1783"/>
        <v>2.2558277767625785E-3</v>
      </c>
      <c r="E8177" s="166">
        <f t="shared" si="1793"/>
        <v>24.291375447755232</v>
      </c>
      <c r="F8177" s="167">
        <f t="shared" si="1794"/>
        <v>18.37822889728292</v>
      </c>
      <c r="G8177" s="167">
        <f t="shared" si="1784"/>
        <v>638680.63685168035</v>
      </c>
      <c r="H8177" s="167">
        <f t="shared" si="1785"/>
        <v>271299.98899881309</v>
      </c>
      <c r="I8177" s="168">
        <f t="shared" si="1786"/>
        <v>909980.62585049344</v>
      </c>
      <c r="J8177" s="168">
        <f t="shared" si="1788"/>
        <v>814187.15396471531</v>
      </c>
      <c r="K8177" s="94"/>
      <c r="L8177" s="265">
        <f t="shared" si="1787"/>
        <v>346768.01044207235</v>
      </c>
      <c r="M8177" s="265">
        <f>$G8177*NonHospFrac+theModel!$H8177*NonHospFrac</f>
        <v>563212.61540842103</v>
      </c>
      <c r="N8177" s="266">
        <f t="shared" si="1789"/>
        <v>909980.62585049332</v>
      </c>
      <c r="O8177" s="158"/>
      <c r="P8177" s="265">
        <f t="shared" si="1790"/>
        <v>310263.81385203882</v>
      </c>
      <c r="Q8177" s="265">
        <f t="shared" si="1791"/>
        <v>563211.05515780195</v>
      </c>
      <c r="R8177" s="266">
        <f t="shared" si="1792"/>
        <v>873474.86900984077</v>
      </c>
    </row>
    <row r="8178" spans="1:18" x14ac:dyDescent="0.25">
      <c r="A8178" s="81">
        <v>8147</v>
      </c>
      <c r="B8178" s="93">
        <f t="shared" si="1781"/>
        <v>8.6602704280691302E-68</v>
      </c>
      <c r="C8178" s="178">
        <f t="shared" si="1782"/>
        <v>8.6407343494832168E-68</v>
      </c>
      <c r="D8178" s="165">
        <f t="shared" si="1783"/>
        <v>2.2558277767625785E-3</v>
      </c>
      <c r="E8178" s="166">
        <f t="shared" si="1793"/>
        <v>24.291375447755232</v>
      </c>
      <c r="F8178" s="167">
        <f t="shared" si="1794"/>
        <v>18.380484725059681</v>
      </c>
      <c r="G8178" s="167">
        <f t="shared" si="1784"/>
        <v>638759.03143089381</v>
      </c>
      <c r="H8178" s="167">
        <f t="shared" si="1785"/>
        <v>271299.98899881309</v>
      </c>
      <c r="I8178" s="168">
        <f t="shared" si="1786"/>
        <v>910059.0204297069</v>
      </c>
      <c r="J8178" s="168">
        <f t="shared" si="1788"/>
        <v>814243.39576486161</v>
      </c>
      <c r="K8178" s="94"/>
      <c r="L8178" s="265">
        <f t="shared" si="1787"/>
        <v>346797.88441025477</v>
      </c>
      <c r="M8178" s="265">
        <f>$G8178*NonHospFrac+theModel!$H8178*NonHospFrac</f>
        <v>563261.13601945201</v>
      </c>
      <c r="N8178" s="266">
        <f t="shared" si="1789"/>
        <v>910059.02042970678</v>
      </c>
      <c r="O8178" s="158"/>
      <c r="P8178" s="265">
        <f t="shared" si="1790"/>
        <v>310285.24601947883</v>
      </c>
      <c r="Q8178" s="265">
        <f t="shared" si="1791"/>
        <v>563259.57576883293</v>
      </c>
      <c r="R8178" s="266">
        <f t="shared" si="1792"/>
        <v>873544.8217883117</v>
      </c>
    </row>
    <row r="8179" spans="1:18" x14ac:dyDescent="0.25">
      <c r="A8179" s="81">
        <v>8148</v>
      </c>
      <c r="B8179" s="93">
        <f t="shared" si="1781"/>
        <v>8.4984925991192146E-68</v>
      </c>
      <c r="C8179" s="178">
        <f t="shared" si="1782"/>
        <v>8.4793214634535101E-68</v>
      </c>
      <c r="D8179" s="165">
        <f t="shared" si="1783"/>
        <v>2.2558277767625785E-3</v>
      </c>
      <c r="E8179" s="166">
        <f t="shared" si="1793"/>
        <v>24.291375447755232</v>
      </c>
      <c r="F8179" s="167">
        <f t="shared" si="1794"/>
        <v>18.382740552836442</v>
      </c>
      <c r="G8179" s="167">
        <f t="shared" si="1784"/>
        <v>638837.42601010716</v>
      </c>
      <c r="H8179" s="167">
        <f t="shared" si="1785"/>
        <v>271299.98899881309</v>
      </c>
      <c r="I8179" s="168">
        <f t="shared" si="1786"/>
        <v>910137.41500892024</v>
      </c>
      <c r="J8179" s="168">
        <f t="shared" si="1788"/>
        <v>814299.63527248136</v>
      </c>
      <c r="K8179" s="94"/>
      <c r="L8179" s="265">
        <f t="shared" si="1787"/>
        <v>346827.7583784372</v>
      </c>
      <c r="M8179" s="265">
        <f>$G8179*NonHospFrac+theModel!$H8179*NonHospFrac</f>
        <v>563309.65663048299</v>
      </c>
      <c r="N8179" s="266">
        <f t="shared" si="1789"/>
        <v>910137.41500892024</v>
      </c>
      <c r="O8179" s="158"/>
      <c r="P8179" s="265">
        <f t="shared" si="1790"/>
        <v>310306.67731330148</v>
      </c>
      <c r="Q8179" s="265">
        <f t="shared" si="1791"/>
        <v>563308.09637986391</v>
      </c>
      <c r="R8179" s="266">
        <f t="shared" si="1792"/>
        <v>873614.77369316539</v>
      </c>
    </row>
    <row r="8180" spans="1:18" x14ac:dyDescent="0.25">
      <c r="A8180" s="81">
        <v>8149</v>
      </c>
      <c r="B8180" s="93">
        <f t="shared" si="1781"/>
        <v>8.3397368543126381E-68</v>
      </c>
      <c r="C8180" s="178">
        <f t="shared" si="1782"/>
        <v>8.3209238442657898E-68</v>
      </c>
      <c r="D8180" s="165">
        <f t="shared" si="1783"/>
        <v>2.2558277767625785E-3</v>
      </c>
      <c r="E8180" s="166">
        <f t="shared" si="1793"/>
        <v>24.291375447755232</v>
      </c>
      <c r="F8180" s="167">
        <f t="shared" si="1794"/>
        <v>18.384996380613202</v>
      </c>
      <c r="G8180" s="167">
        <f t="shared" si="1784"/>
        <v>638915.8205893205</v>
      </c>
      <c r="H8180" s="167">
        <f t="shared" si="1785"/>
        <v>271299.98899881309</v>
      </c>
      <c r="I8180" s="168">
        <f t="shared" si="1786"/>
        <v>910215.80958813359</v>
      </c>
      <c r="J8180" s="168">
        <f t="shared" si="1788"/>
        <v>814355.87248766806</v>
      </c>
      <c r="K8180" s="94"/>
      <c r="L8180" s="265">
        <f t="shared" si="1787"/>
        <v>346857.63234661962</v>
      </c>
      <c r="M8180" s="265">
        <f>$G8180*NonHospFrac+theModel!$H8180*NonHospFrac</f>
        <v>563358.17724151397</v>
      </c>
      <c r="N8180" s="266">
        <f t="shared" si="1789"/>
        <v>910215.80958813359</v>
      </c>
      <c r="O8180" s="158"/>
      <c r="P8180" s="265">
        <f t="shared" si="1790"/>
        <v>310328.10773354245</v>
      </c>
      <c r="Q8180" s="265">
        <f t="shared" si="1791"/>
        <v>563356.61699089489</v>
      </c>
      <c r="R8180" s="266">
        <f t="shared" si="1792"/>
        <v>873684.72472443734</v>
      </c>
    </row>
    <row r="8181" spans="1:18" x14ac:dyDescent="0.25">
      <c r="A8181" s="81">
        <v>8150</v>
      </c>
      <c r="B8181" s="93">
        <f t="shared" si="1781"/>
        <v>8.1839467397303765E-68</v>
      </c>
      <c r="C8181" s="178">
        <f t="shared" si="1782"/>
        <v>8.1654851653513475E-68</v>
      </c>
      <c r="D8181" s="165">
        <f t="shared" si="1783"/>
        <v>2.2558277767625785E-3</v>
      </c>
      <c r="E8181" s="166">
        <f t="shared" si="1793"/>
        <v>24.291375447755232</v>
      </c>
      <c r="F8181" s="167">
        <f t="shared" si="1794"/>
        <v>18.387252208389963</v>
      </c>
      <c r="G8181" s="167">
        <f t="shared" si="1784"/>
        <v>638994.21516853385</v>
      </c>
      <c r="H8181" s="167">
        <f t="shared" si="1785"/>
        <v>271299.98899881309</v>
      </c>
      <c r="I8181" s="168">
        <f t="shared" si="1786"/>
        <v>910294.20416734694</v>
      </c>
      <c r="J8181" s="168">
        <f t="shared" si="1788"/>
        <v>814412.10741051508</v>
      </c>
      <c r="K8181" s="94"/>
      <c r="L8181" s="265">
        <f t="shared" si="1787"/>
        <v>346887.50631480198</v>
      </c>
      <c r="M8181" s="265">
        <f>$G8181*NonHospFrac+theModel!$H8181*NonHospFrac</f>
        <v>563406.69785254495</v>
      </c>
      <c r="N8181" s="266">
        <f t="shared" si="1789"/>
        <v>910294.20416734694</v>
      </c>
      <c r="O8181" s="158"/>
      <c r="P8181" s="265">
        <f t="shared" si="1790"/>
        <v>310349.53728023724</v>
      </c>
      <c r="Q8181" s="265">
        <f t="shared" si="1791"/>
        <v>563405.13760192588</v>
      </c>
      <c r="R8181" s="266">
        <f t="shared" si="1792"/>
        <v>873754.67488216306</v>
      </c>
    </row>
    <row r="8182" spans="1:18" x14ac:dyDescent="0.25">
      <c r="A8182" s="81">
        <v>8151</v>
      </c>
      <c r="B8182" s="93">
        <f t="shared" si="1781"/>
        <v>8.0310668560371246E-68</v>
      </c>
      <c r="C8182" s="178">
        <f t="shared" si="1782"/>
        <v>8.0129501523462386E-68</v>
      </c>
      <c r="D8182" s="165">
        <f t="shared" si="1783"/>
        <v>2.2558277767625785E-3</v>
      </c>
      <c r="E8182" s="166">
        <f t="shared" si="1793"/>
        <v>24.291375447755232</v>
      </c>
      <c r="F8182" s="167">
        <f t="shared" si="1794"/>
        <v>18.389508036166724</v>
      </c>
      <c r="G8182" s="167">
        <f t="shared" si="1784"/>
        <v>639072.60974774719</v>
      </c>
      <c r="H8182" s="167">
        <f t="shared" si="1785"/>
        <v>271299.98899881309</v>
      </c>
      <c r="I8182" s="168">
        <f t="shared" si="1786"/>
        <v>910372.59874656028</v>
      </c>
      <c r="J8182" s="168">
        <f t="shared" si="1788"/>
        <v>814468.340041116</v>
      </c>
      <c r="K8182" s="94"/>
      <c r="L8182" s="265">
        <f t="shared" si="1787"/>
        <v>346917.38028298435</v>
      </c>
      <c r="M8182" s="265">
        <f>$G8182*NonHospFrac+theModel!$H8182*NonHospFrac</f>
        <v>563455.21846357582</v>
      </c>
      <c r="N8182" s="266">
        <f t="shared" si="1789"/>
        <v>910372.59874656016</v>
      </c>
      <c r="O8182" s="158"/>
      <c r="P8182" s="265">
        <f t="shared" si="1790"/>
        <v>310370.96595342155</v>
      </c>
      <c r="Q8182" s="265">
        <f t="shared" si="1791"/>
        <v>563453.65821295674</v>
      </c>
      <c r="R8182" s="266">
        <f t="shared" si="1792"/>
        <v>873824.62416637829</v>
      </c>
    </row>
    <row r="8183" spans="1:18" x14ac:dyDescent="0.25">
      <c r="A8183" s="81">
        <v>8152</v>
      </c>
      <c r="B8183" s="93">
        <f t="shared" si="1781"/>
        <v>7.8810428387835456E-68</v>
      </c>
      <c r="C8183" s="178">
        <f t="shared" si="1782"/>
        <v>7.8632645634379616E-68</v>
      </c>
      <c r="D8183" s="165">
        <f t="shared" si="1783"/>
        <v>2.2558277767625785E-3</v>
      </c>
      <c r="E8183" s="166">
        <f t="shared" si="1793"/>
        <v>24.291375447755232</v>
      </c>
      <c r="F8183" s="167">
        <f t="shared" si="1794"/>
        <v>18.391763863943485</v>
      </c>
      <c r="G8183" s="167">
        <f t="shared" si="1784"/>
        <v>639151.00432696054</v>
      </c>
      <c r="H8183" s="167">
        <f t="shared" si="1785"/>
        <v>271299.98899881309</v>
      </c>
      <c r="I8183" s="168">
        <f t="shared" si="1786"/>
        <v>910450.99332577363</v>
      </c>
      <c r="J8183" s="168">
        <f t="shared" si="1788"/>
        <v>814524.57037956419</v>
      </c>
      <c r="K8183" s="94"/>
      <c r="L8183" s="265">
        <f t="shared" si="1787"/>
        <v>346947.25425116677</v>
      </c>
      <c r="M8183" s="265">
        <f>$G8183*NonHospFrac+theModel!$H8183*NonHospFrac</f>
        <v>563503.7390746068</v>
      </c>
      <c r="N8183" s="266">
        <f t="shared" si="1789"/>
        <v>910450.99332577363</v>
      </c>
      <c r="O8183" s="158"/>
      <c r="P8183" s="265">
        <f t="shared" si="1790"/>
        <v>310392.39375313098</v>
      </c>
      <c r="Q8183" s="265">
        <f t="shared" si="1791"/>
        <v>563502.17882398772</v>
      </c>
      <c r="R8183" s="266">
        <f t="shared" si="1792"/>
        <v>873894.57257711864</v>
      </c>
    </row>
    <row r="8184" spans="1:18" x14ac:dyDescent="0.25">
      <c r="A8184" s="81">
        <v>8153</v>
      </c>
      <c r="B8184" s="93">
        <f t="shared" si="1781"/>
        <v>7.7338213390727299E-68</v>
      </c>
      <c r="C8184" s="178">
        <f t="shared" si="1782"/>
        <v>7.7163751700755302E-68</v>
      </c>
      <c r="D8184" s="165">
        <f t="shared" si="1783"/>
        <v>2.2558277767625785E-3</v>
      </c>
      <c r="E8184" s="166">
        <f t="shared" si="1793"/>
        <v>24.291375447755232</v>
      </c>
      <c r="F8184" s="167">
        <f t="shared" si="1794"/>
        <v>18.394019691720246</v>
      </c>
      <c r="G8184" s="167">
        <f t="shared" si="1784"/>
        <v>639229.39890617388</v>
      </c>
      <c r="H8184" s="167">
        <f t="shared" si="1785"/>
        <v>271299.98899881309</v>
      </c>
      <c r="I8184" s="168">
        <f t="shared" si="1786"/>
        <v>910529.38790498697</v>
      </c>
      <c r="J8184" s="168">
        <f t="shared" si="1788"/>
        <v>814580.79842595302</v>
      </c>
      <c r="K8184" s="94"/>
      <c r="L8184" s="265">
        <f t="shared" si="1787"/>
        <v>346977.12821934919</v>
      </c>
      <c r="M8184" s="265">
        <f>$G8184*NonHospFrac+theModel!$H8184*NonHospFrac</f>
        <v>563552.25968563778</v>
      </c>
      <c r="N8184" s="266">
        <f t="shared" si="1789"/>
        <v>910529.38790498697</v>
      </c>
      <c r="O8184" s="158"/>
      <c r="P8184" s="265">
        <f t="shared" si="1790"/>
        <v>310413.82067940111</v>
      </c>
      <c r="Q8184" s="265">
        <f t="shared" si="1791"/>
        <v>563550.6994350187</v>
      </c>
      <c r="R8184" s="266">
        <f t="shared" si="1792"/>
        <v>873964.52011441975</v>
      </c>
    </row>
    <row r="8185" spans="1:18" x14ac:dyDescent="0.25">
      <c r="A8185" s="81">
        <v>8154</v>
      </c>
      <c r="B8185" s="93">
        <f t="shared" si="1781"/>
        <v>7.5893500045905329E-68</v>
      </c>
      <c r="C8185" s="178">
        <f t="shared" si="1782"/>
        <v>7.5722297380426043E-68</v>
      </c>
      <c r="D8185" s="165">
        <f t="shared" si="1783"/>
        <v>2.2558277767625785E-3</v>
      </c>
      <c r="E8185" s="166">
        <f t="shared" si="1793"/>
        <v>24.291375447755232</v>
      </c>
      <c r="F8185" s="167">
        <f t="shared" si="1794"/>
        <v>18.396275519497006</v>
      </c>
      <c r="G8185" s="167">
        <f t="shared" si="1784"/>
        <v>639307.79348538723</v>
      </c>
      <c r="H8185" s="167">
        <f t="shared" si="1785"/>
        <v>271299.98899881309</v>
      </c>
      <c r="I8185" s="168">
        <f t="shared" si="1786"/>
        <v>910607.78248420032</v>
      </c>
      <c r="J8185" s="168">
        <f t="shared" si="1788"/>
        <v>814637.02418037609</v>
      </c>
      <c r="K8185" s="94"/>
      <c r="L8185" s="265">
        <f t="shared" si="1787"/>
        <v>347007.00218753156</v>
      </c>
      <c r="M8185" s="265">
        <f>$G8185*NonHospFrac+theModel!$H8185*NonHospFrac</f>
        <v>563600.78029666876</v>
      </c>
      <c r="N8185" s="266">
        <f t="shared" si="1789"/>
        <v>910607.78248420032</v>
      </c>
      <c r="O8185" s="158"/>
      <c r="P8185" s="265">
        <f t="shared" si="1790"/>
        <v>310435.24673226749</v>
      </c>
      <c r="Q8185" s="265">
        <f t="shared" si="1791"/>
        <v>563599.22004604968</v>
      </c>
      <c r="R8185" s="266">
        <f t="shared" si="1792"/>
        <v>874034.46677831723</v>
      </c>
    </row>
    <row r="8186" spans="1:18" x14ac:dyDescent="0.25">
      <c r="A8186" s="81">
        <v>8155</v>
      </c>
      <c r="B8186" s="93">
        <f t="shared" si="1781"/>
        <v>7.447577460986785E-68</v>
      </c>
      <c r="C8186" s="178">
        <f t="shared" si="1782"/>
        <v>7.4307770088806994E-68</v>
      </c>
      <c r="D8186" s="165">
        <f t="shared" si="1783"/>
        <v>2.2558277767625785E-3</v>
      </c>
      <c r="E8186" s="166">
        <f t="shared" si="1793"/>
        <v>24.291375447755232</v>
      </c>
      <c r="F8186" s="167">
        <f t="shared" si="1794"/>
        <v>18.398531347273767</v>
      </c>
      <c r="G8186" s="167">
        <f t="shared" si="1784"/>
        <v>639386.18806460069</v>
      </c>
      <c r="H8186" s="167">
        <f t="shared" si="1785"/>
        <v>271299.98899881309</v>
      </c>
      <c r="I8186" s="168">
        <f t="shared" si="1786"/>
        <v>910686.17706341378</v>
      </c>
      <c r="J8186" s="168">
        <f t="shared" si="1788"/>
        <v>814693.24764292676</v>
      </c>
      <c r="K8186" s="94"/>
      <c r="L8186" s="265">
        <f t="shared" si="1787"/>
        <v>347036.87615571404</v>
      </c>
      <c r="M8186" s="265">
        <f>$G8186*NonHospFrac+theModel!$H8186*NonHospFrac</f>
        <v>563649.30090769974</v>
      </c>
      <c r="N8186" s="266">
        <f t="shared" si="1789"/>
        <v>910686.17706341378</v>
      </c>
      <c r="O8186" s="158"/>
      <c r="P8186" s="265">
        <f t="shared" si="1790"/>
        <v>310456.67191176588</v>
      </c>
      <c r="Q8186" s="265">
        <f t="shared" si="1791"/>
        <v>563647.74065708066</v>
      </c>
      <c r="R8186" s="266">
        <f t="shared" si="1792"/>
        <v>874104.41256884648</v>
      </c>
    </row>
    <row r="8187" spans="1:18" x14ac:dyDescent="0.25">
      <c r="A8187" s="81">
        <v>8156</v>
      </c>
      <c r="B8187" s="93">
        <f t="shared" si="1781"/>
        <v>7.3084532936086317E-68</v>
      </c>
      <c r="C8187" s="178">
        <f t="shared" si="1782"/>
        <v>7.291966681663737E-68</v>
      </c>
      <c r="D8187" s="165">
        <f t="shared" si="1783"/>
        <v>2.2558277767625785E-3</v>
      </c>
      <c r="E8187" s="166">
        <f t="shared" si="1793"/>
        <v>24.291375447755232</v>
      </c>
      <c r="F8187" s="167">
        <f t="shared" si="1794"/>
        <v>18.400787175050528</v>
      </c>
      <c r="G8187" s="167">
        <f t="shared" si="1784"/>
        <v>639464.58264381404</v>
      </c>
      <c r="H8187" s="167">
        <f t="shared" si="1785"/>
        <v>271299.98899881309</v>
      </c>
      <c r="I8187" s="168">
        <f t="shared" si="1786"/>
        <v>910764.57164262712</v>
      </c>
      <c r="J8187" s="168">
        <f t="shared" si="1788"/>
        <v>814749.46881369827</v>
      </c>
      <c r="K8187" s="94"/>
      <c r="L8187" s="265">
        <f t="shared" si="1787"/>
        <v>347066.7501238964</v>
      </c>
      <c r="M8187" s="265">
        <f>$G8187*NonHospFrac+theModel!$H8187*NonHospFrac</f>
        <v>563697.82151873072</v>
      </c>
      <c r="N8187" s="266">
        <f t="shared" si="1789"/>
        <v>910764.57164262712</v>
      </c>
      <c r="O8187" s="158"/>
      <c r="P8187" s="265">
        <f t="shared" si="1790"/>
        <v>310478.09621793166</v>
      </c>
      <c r="Q8187" s="265">
        <f t="shared" si="1791"/>
        <v>563696.26126811164</v>
      </c>
      <c r="R8187" s="266">
        <f t="shared" si="1792"/>
        <v>874174.35748604336</v>
      </c>
    </row>
    <row r="8188" spans="1:18" x14ac:dyDescent="0.25">
      <c r="A8188" s="81">
        <v>8157</v>
      </c>
      <c r="B8188" s="93">
        <f t="shared" si="1781"/>
        <v>7.1719280295716712E-68</v>
      </c>
      <c r="C8188" s="178">
        <f t="shared" si="1782"/>
        <v>7.1557493951096215E-68</v>
      </c>
      <c r="D8188" s="165">
        <f t="shared" si="1783"/>
        <v>2.2558277767625785E-3</v>
      </c>
      <c r="E8188" s="166">
        <f t="shared" si="1793"/>
        <v>24.291375447755232</v>
      </c>
      <c r="F8188" s="167">
        <f t="shared" si="1794"/>
        <v>18.403043002827289</v>
      </c>
      <c r="G8188" s="167">
        <f t="shared" si="1784"/>
        <v>639542.97722302738</v>
      </c>
      <c r="H8188" s="167">
        <f t="shared" si="1785"/>
        <v>271299.98899881309</v>
      </c>
      <c r="I8188" s="168">
        <f t="shared" si="1786"/>
        <v>910842.96622184047</v>
      </c>
      <c r="J8188" s="168">
        <f t="shared" si="1788"/>
        <v>814805.68769278424</v>
      </c>
      <c r="K8188" s="94"/>
      <c r="L8188" s="265">
        <f t="shared" si="1787"/>
        <v>347096.62409207883</v>
      </c>
      <c r="M8188" s="265">
        <f>$G8188*NonHospFrac+theModel!$H8188*NonHospFrac</f>
        <v>563746.34212976159</v>
      </c>
      <c r="N8188" s="266">
        <f t="shared" si="1789"/>
        <v>910842.96622184035</v>
      </c>
      <c r="O8188" s="158"/>
      <c r="P8188" s="265">
        <f t="shared" si="1790"/>
        <v>310499.51965080056</v>
      </c>
      <c r="Q8188" s="265">
        <f t="shared" si="1791"/>
        <v>563744.78187914251</v>
      </c>
      <c r="R8188" s="266">
        <f t="shared" si="1792"/>
        <v>874244.30152994301</v>
      </c>
    </row>
    <row r="8189" spans="1:18" x14ac:dyDescent="0.25">
      <c r="A8189" s="81">
        <v>8158</v>
      </c>
      <c r="B8189" s="93">
        <f t="shared" si="1781"/>
        <v>7.0379531201685125E-68</v>
      </c>
      <c r="C8189" s="178">
        <f t="shared" si="1782"/>
        <v>7.0220767100284836E-68</v>
      </c>
      <c r="D8189" s="165">
        <f t="shared" si="1783"/>
        <v>2.2558277767625785E-3</v>
      </c>
      <c r="E8189" s="166">
        <f t="shared" si="1793"/>
        <v>24.291375447755232</v>
      </c>
      <c r="F8189" s="167">
        <f t="shared" si="1794"/>
        <v>18.40529883060405</v>
      </c>
      <c r="G8189" s="167">
        <f t="shared" si="1784"/>
        <v>639621.37180224073</v>
      </c>
      <c r="H8189" s="167">
        <f t="shared" si="1785"/>
        <v>271299.98899881309</v>
      </c>
      <c r="I8189" s="168">
        <f t="shared" si="1786"/>
        <v>910921.36080105382</v>
      </c>
      <c r="J8189" s="168">
        <f t="shared" si="1788"/>
        <v>814861.90428027802</v>
      </c>
      <c r="K8189" s="94"/>
      <c r="L8189" s="265">
        <f t="shared" si="1787"/>
        <v>347126.49806026125</v>
      </c>
      <c r="M8189" s="265">
        <f>$G8189*NonHospFrac+theModel!$H8189*NonHospFrac</f>
        <v>563794.86274079257</v>
      </c>
      <c r="N8189" s="266">
        <f t="shared" si="1789"/>
        <v>910921.36080105382</v>
      </c>
      <c r="O8189" s="158"/>
      <c r="P8189" s="265">
        <f t="shared" si="1790"/>
        <v>310520.94221040822</v>
      </c>
      <c r="Q8189" s="265">
        <f t="shared" si="1791"/>
        <v>563793.30249017349</v>
      </c>
      <c r="R8189" s="266">
        <f t="shared" si="1792"/>
        <v>874314.24470058177</v>
      </c>
    </row>
    <row r="8190" spans="1:18" x14ac:dyDescent="0.25">
      <c r="A8190" s="81">
        <v>8159</v>
      </c>
      <c r="B8190" s="93">
        <f t="shared" si="1781"/>
        <v>6.9064809236027073E-68</v>
      </c>
      <c r="C8190" s="178">
        <f t="shared" si="1782"/>
        <v>6.8909010920955636E-68</v>
      </c>
      <c r="D8190" s="165">
        <f t="shared" si="1783"/>
        <v>2.2558277767625785E-3</v>
      </c>
      <c r="E8190" s="166">
        <f t="shared" si="1793"/>
        <v>24.291375447755232</v>
      </c>
      <c r="F8190" s="167">
        <f t="shared" si="1794"/>
        <v>18.407554658380811</v>
      </c>
      <c r="G8190" s="167">
        <f t="shared" si="1784"/>
        <v>639699.76638145407</v>
      </c>
      <c r="H8190" s="167">
        <f t="shared" si="1785"/>
        <v>271299.98899881309</v>
      </c>
      <c r="I8190" s="168">
        <f t="shared" si="1786"/>
        <v>910999.75538026716</v>
      </c>
      <c r="J8190" s="168">
        <f t="shared" si="1788"/>
        <v>814918.11857627297</v>
      </c>
      <c r="K8190" s="94"/>
      <c r="L8190" s="265">
        <f t="shared" si="1787"/>
        <v>347156.37202844361</v>
      </c>
      <c r="M8190" s="265">
        <f>$G8190*NonHospFrac+theModel!$H8190*NonHospFrac</f>
        <v>563843.38335182355</v>
      </c>
      <c r="N8190" s="266">
        <f t="shared" si="1789"/>
        <v>910999.75538026716</v>
      </c>
      <c r="O8190" s="158"/>
      <c r="P8190" s="265">
        <f t="shared" si="1790"/>
        <v>310542.36389679014</v>
      </c>
      <c r="Q8190" s="265">
        <f t="shared" si="1791"/>
        <v>563841.82310120447</v>
      </c>
      <c r="R8190" s="266">
        <f t="shared" si="1792"/>
        <v>874384.18699799455</v>
      </c>
    </row>
    <row r="8191" spans="1:18" x14ac:dyDescent="0.25">
      <c r="A8191" s="81">
        <v>8160</v>
      </c>
      <c r="B8191" s="93">
        <f t="shared" si="1781"/>
        <v>6.7774646880492446E-68</v>
      </c>
      <c r="C8191" s="178">
        <f t="shared" si="1782"/>
        <v>6.7621758949499153E-68</v>
      </c>
      <c r="D8191" s="165">
        <f t="shared" si="1783"/>
        <v>2.2558277767625785E-3</v>
      </c>
      <c r="E8191" s="166">
        <f t="shared" si="1793"/>
        <v>24.291375447755232</v>
      </c>
      <c r="F8191" s="167">
        <f t="shared" si="1794"/>
        <v>18.409810486157571</v>
      </c>
      <c r="G8191" s="167">
        <f t="shared" si="1784"/>
        <v>639778.16096066742</v>
      </c>
      <c r="H8191" s="167">
        <f t="shared" si="1785"/>
        <v>271299.98899881309</v>
      </c>
      <c r="I8191" s="168">
        <f t="shared" si="1786"/>
        <v>911078.14995948051</v>
      </c>
      <c r="J8191" s="168">
        <f t="shared" si="1788"/>
        <v>814974.33058086259</v>
      </c>
      <c r="K8191" s="94"/>
      <c r="L8191" s="265">
        <f t="shared" si="1787"/>
        <v>347186.24599662598</v>
      </c>
      <c r="M8191" s="265">
        <f>$G8191*NonHospFrac+theModel!$H8191*NonHospFrac</f>
        <v>563891.90396285441</v>
      </c>
      <c r="N8191" s="266">
        <f t="shared" si="1789"/>
        <v>911078.14995948039</v>
      </c>
      <c r="O8191" s="158"/>
      <c r="P8191" s="265">
        <f t="shared" si="1790"/>
        <v>310563.78470998193</v>
      </c>
      <c r="Q8191" s="265">
        <f t="shared" si="1791"/>
        <v>563890.34371223534</v>
      </c>
      <c r="R8191" s="266">
        <f t="shared" si="1792"/>
        <v>874454.12842221721</v>
      </c>
    </row>
    <row r="8192" spans="1:18" x14ac:dyDescent="0.25">
      <c r="A8192" s="81">
        <v>8161</v>
      </c>
      <c r="B8192" s="93">
        <f t="shared" si="1781"/>
        <v>6.650858535028481E-68</v>
      </c>
      <c r="C8192" s="178">
        <f t="shared" si="1782"/>
        <v>6.6358553436058452E-68</v>
      </c>
      <c r="D8192" s="165">
        <f t="shared" si="1783"/>
        <v>2.2558277767625785E-3</v>
      </c>
      <c r="E8192" s="166">
        <f t="shared" si="1793"/>
        <v>24.291375447755232</v>
      </c>
      <c r="F8192" s="167">
        <f t="shared" si="1794"/>
        <v>18.412066313934332</v>
      </c>
      <c r="G8192" s="167">
        <f t="shared" si="1784"/>
        <v>639856.55553988076</v>
      </c>
      <c r="H8192" s="167">
        <f t="shared" si="1785"/>
        <v>271299.98899881309</v>
      </c>
      <c r="I8192" s="168">
        <f t="shared" si="1786"/>
        <v>911156.54453869385</v>
      </c>
      <c r="J8192" s="168">
        <f t="shared" si="1788"/>
        <v>815030.54029414023</v>
      </c>
      <c r="K8192" s="94"/>
      <c r="L8192" s="265">
        <f t="shared" si="1787"/>
        <v>347216.1199648084</v>
      </c>
      <c r="M8192" s="265">
        <f>$G8192*NonHospFrac+theModel!$H8192*NonHospFrac</f>
        <v>563940.42457388539</v>
      </c>
      <c r="N8192" s="266">
        <f t="shared" si="1789"/>
        <v>911156.54453869374</v>
      </c>
      <c r="O8192" s="158"/>
      <c r="P8192" s="265">
        <f t="shared" si="1790"/>
        <v>310585.20465001924</v>
      </c>
      <c r="Q8192" s="265">
        <f t="shared" si="1791"/>
        <v>563938.86432326632</v>
      </c>
      <c r="R8192" s="266">
        <f t="shared" si="1792"/>
        <v>874524.06897328561</v>
      </c>
    </row>
    <row r="8193" spans="1:18" x14ac:dyDescent="0.25">
      <c r="A8193" s="81">
        <v>8162</v>
      </c>
      <c r="B8193" s="93">
        <f t="shared" si="1781"/>
        <v>6.5266174430918394E-68</v>
      </c>
      <c r="C8193" s="178">
        <f t="shared" si="1782"/>
        <v>6.5118945181754096E-68</v>
      </c>
      <c r="D8193" s="165">
        <f t="shared" si="1783"/>
        <v>2.2558277767625785E-3</v>
      </c>
      <c r="E8193" s="166">
        <f t="shared" si="1793"/>
        <v>24.291375447755232</v>
      </c>
      <c r="F8193" s="167">
        <f t="shared" si="1794"/>
        <v>18.414322141711093</v>
      </c>
      <c r="G8193" s="167">
        <f t="shared" si="1784"/>
        <v>639934.95011909422</v>
      </c>
      <c r="H8193" s="167">
        <f t="shared" si="1785"/>
        <v>271299.98899881309</v>
      </c>
      <c r="I8193" s="168">
        <f t="shared" si="1786"/>
        <v>911234.93911790731</v>
      </c>
      <c r="J8193" s="168">
        <f t="shared" si="1788"/>
        <v>815086.74771619937</v>
      </c>
      <c r="K8193" s="94"/>
      <c r="L8193" s="265">
        <f t="shared" si="1787"/>
        <v>347245.99393299082</v>
      </c>
      <c r="M8193" s="265">
        <f>$G8193*NonHospFrac+theModel!$H8193*NonHospFrac</f>
        <v>563988.94518491649</v>
      </c>
      <c r="N8193" s="266">
        <f t="shared" si="1789"/>
        <v>911234.93911790731</v>
      </c>
      <c r="O8193" s="158"/>
      <c r="P8193" s="265">
        <f t="shared" si="1790"/>
        <v>310606.62371693761</v>
      </c>
      <c r="Q8193" s="265">
        <f t="shared" si="1791"/>
        <v>563987.38493429741</v>
      </c>
      <c r="R8193" s="266">
        <f t="shared" si="1792"/>
        <v>874594.00865123502</v>
      </c>
    </row>
    <row r="8194" spans="1:18" x14ac:dyDescent="0.25">
      <c r="A8194" s="81">
        <v>8163</v>
      </c>
      <c r="B8194" s="93">
        <f t="shared" si="1781"/>
        <v>6.4046972318120797E-68</v>
      </c>
      <c r="C8194" s="178">
        <f t="shared" si="1782"/>
        <v>6.3902493378948032E-68</v>
      </c>
      <c r="D8194" s="165">
        <f t="shared" si="1783"/>
        <v>2.2558277767625785E-3</v>
      </c>
      <c r="E8194" s="166">
        <f t="shared" si="1793"/>
        <v>24.291375447755232</v>
      </c>
      <c r="F8194" s="167">
        <f t="shared" si="1794"/>
        <v>18.416577969487854</v>
      </c>
      <c r="G8194" s="167">
        <f t="shared" si="1784"/>
        <v>640013.34469830757</v>
      </c>
      <c r="H8194" s="167">
        <f t="shared" si="1785"/>
        <v>271299.98899881309</v>
      </c>
      <c r="I8194" s="168">
        <f t="shared" si="1786"/>
        <v>911313.33369712066</v>
      </c>
      <c r="J8194" s="168">
        <f t="shared" si="1788"/>
        <v>815142.95284713327</v>
      </c>
      <c r="K8194" s="94"/>
      <c r="L8194" s="265">
        <f t="shared" si="1787"/>
        <v>347275.86790117325</v>
      </c>
      <c r="M8194" s="265">
        <f>$G8194*NonHospFrac+theModel!$H8194*NonHospFrac</f>
        <v>564037.46579594736</v>
      </c>
      <c r="N8194" s="266">
        <f t="shared" si="1789"/>
        <v>911313.33369712066</v>
      </c>
      <c r="O8194" s="158"/>
      <c r="P8194" s="265">
        <f t="shared" si="1790"/>
        <v>310628.04191077268</v>
      </c>
      <c r="Q8194" s="265">
        <f t="shared" si="1791"/>
        <v>564035.90554532828</v>
      </c>
      <c r="R8194" s="266">
        <f t="shared" si="1792"/>
        <v>874663.94745610096</v>
      </c>
    </row>
    <row r="8195" spans="1:18" x14ac:dyDescent="0.25">
      <c r="A8195" s="81">
        <v>8164</v>
      </c>
      <c r="B8195" s="93">
        <f t="shared" si="1781"/>
        <v>6.285054546072634E-68</v>
      </c>
      <c r="C8195" s="178">
        <f t="shared" si="1782"/>
        <v>6.2708765454491357E-68</v>
      </c>
      <c r="D8195" s="165">
        <f t="shared" si="1783"/>
        <v>2.2558277767625785E-3</v>
      </c>
      <c r="E8195" s="166">
        <f t="shared" si="1793"/>
        <v>24.291375447755232</v>
      </c>
      <c r="F8195" s="167">
        <f t="shared" si="1794"/>
        <v>18.418833797264615</v>
      </c>
      <c r="G8195" s="167">
        <f t="shared" si="1784"/>
        <v>640091.73927752092</v>
      </c>
      <c r="H8195" s="167">
        <f t="shared" si="1785"/>
        <v>271299.98899881309</v>
      </c>
      <c r="I8195" s="168">
        <f t="shared" si="1786"/>
        <v>911391.728276334</v>
      </c>
      <c r="J8195" s="168">
        <f t="shared" si="1788"/>
        <v>815199.15568703541</v>
      </c>
      <c r="K8195" s="94"/>
      <c r="L8195" s="265">
        <f t="shared" si="1787"/>
        <v>347305.74186935567</v>
      </c>
      <c r="M8195" s="265">
        <f>$G8195*NonHospFrac+theModel!$H8195*NonHospFrac</f>
        <v>564085.98640697834</v>
      </c>
      <c r="N8195" s="266">
        <f t="shared" si="1789"/>
        <v>911391.728276334</v>
      </c>
      <c r="O8195" s="158"/>
      <c r="P8195" s="265">
        <f t="shared" si="1790"/>
        <v>310649.45923156</v>
      </c>
      <c r="Q8195" s="265">
        <f t="shared" si="1791"/>
        <v>564084.42615635926</v>
      </c>
      <c r="R8195" s="266">
        <f t="shared" si="1792"/>
        <v>874733.88538791926</v>
      </c>
    </row>
    <row r="8196" spans="1:18" x14ac:dyDescent="0.25">
      <c r="A8196" s="81">
        <v>8165</v>
      </c>
      <c r="B8196" s="93">
        <f t="shared" si="1781"/>
        <v>6.1676468406504239E-68</v>
      </c>
      <c r="C8196" s="178">
        <f t="shared" si="1782"/>
        <v>6.1537336915900229E-68</v>
      </c>
      <c r="D8196" s="165">
        <f t="shared" si="1783"/>
        <v>2.2558277767625785E-3</v>
      </c>
      <c r="E8196" s="166">
        <f t="shared" si="1793"/>
        <v>24.291375447755232</v>
      </c>
      <c r="F8196" s="167">
        <f t="shared" si="1794"/>
        <v>18.421089625041375</v>
      </c>
      <c r="G8196" s="167">
        <f t="shared" si="1784"/>
        <v>640170.13385673426</v>
      </c>
      <c r="H8196" s="167">
        <f t="shared" si="1785"/>
        <v>271299.98899881309</v>
      </c>
      <c r="I8196" s="168">
        <f t="shared" si="1786"/>
        <v>911470.12285554735</v>
      </c>
      <c r="J8196" s="168">
        <f t="shared" si="1788"/>
        <v>815255.35623599915</v>
      </c>
      <c r="K8196" s="94"/>
      <c r="L8196" s="265">
        <f t="shared" si="1787"/>
        <v>347335.61583753803</v>
      </c>
      <c r="M8196" s="265">
        <f>$G8196*NonHospFrac+theModel!$H8196*NonHospFrac</f>
        <v>564134.50701800932</v>
      </c>
      <c r="N8196" s="266">
        <f t="shared" si="1789"/>
        <v>911470.12285554735</v>
      </c>
      <c r="O8196" s="158"/>
      <c r="P8196" s="265">
        <f t="shared" si="1790"/>
        <v>310670.87567933509</v>
      </c>
      <c r="Q8196" s="265">
        <f t="shared" si="1791"/>
        <v>564132.94676739024</v>
      </c>
      <c r="R8196" s="266">
        <f t="shared" si="1792"/>
        <v>874803.82244672533</v>
      </c>
    </row>
    <row r="8197" spans="1:18" x14ac:dyDescent="0.25">
      <c r="A8197" s="81">
        <v>8166</v>
      </c>
      <c r="B8197" s="93">
        <f t="shared" si="1781"/>
        <v>6.0524323650866756E-68</v>
      </c>
      <c r="C8197" s="178">
        <f t="shared" si="1782"/>
        <v>6.0387791200405361E-68</v>
      </c>
      <c r="D8197" s="165">
        <f t="shared" si="1783"/>
        <v>2.2558277767625785E-3</v>
      </c>
      <c r="E8197" s="166">
        <f t="shared" si="1793"/>
        <v>24.291375447755232</v>
      </c>
      <c r="F8197" s="167">
        <f t="shared" si="1794"/>
        <v>18.423345452818136</v>
      </c>
      <c r="G8197" s="167">
        <f t="shared" si="1784"/>
        <v>640248.52843594761</v>
      </c>
      <c r="H8197" s="167">
        <f t="shared" si="1785"/>
        <v>271299.98899881309</v>
      </c>
      <c r="I8197" s="168">
        <f t="shared" si="1786"/>
        <v>911548.5174347607</v>
      </c>
      <c r="J8197" s="168">
        <f t="shared" si="1788"/>
        <v>815311.55449411785</v>
      </c>
      <c r="K8197" s="94"/>
      <c r="L8197" s="265">
        <f t="shared" si="1787"/>
        <v>347365.4898057204</v>
      </c>
      <c r="M8197" s="265">
        <f>$G8197*NonHospFrac+theModel!$H8197*NonHospFrac</f>
        <v>564183.02762904018</v>
      </c>
      <c r="N8197" s="266">
        <f t="shared" si="1789"/>
        <v>911548.51743476058</v>
      </c>
      <c r="O8197" s="158"/>
      <c r="P8197" s="265">
        <f t="shared" si="1790"/>
        <v>310692.29125413363</v>
      </c>
      <c r="Q8197" s="265">
        <f t="shared" si="1791"/>
        <v>564181.4673784211</v>
      </c>
      <c r="R8197" s="266">
        <f t="shared" si="1792"/>
        <v>874873.75863255467</v>
      </c>
    </row>
    <row r="8198" spans="1:18" x14ac:dyDescent="0.25">
      <c r="A8198" s="81">
        <v>8167</v>
      </c>
      <c r="B8198" s="93">
        <f t="shared" si="1781"/>
        <v>5.9393701488403599E-68</v>
      </c>
      <c r="C8198" s="178">
        <f t="shared" si="1782"/>
        <v>5.925971952682131E-68</v>
      </c>
      <c r="D8198" s="165">
        <f t="shared" si="1783"/>
        <v>2.2558277767625785E-3</v>
      </c>
      <c r="E8198" s="166">
        <f t="shared" si="1793"/>
        <v>24.291375447755232</v>
      </c>
      <c r="F8198" s="167">
        <f t="shared" si="1794"/>
        <v>18.425601280594897</v>
      </c>
      <c r="G8198" s="167">
        <f t="shared" si="1784"/>
        <v>640326.92301516095</v>
      </c>
      <c r="H8198" s="167">
        <f t="shared" si="1785"/>
        <v>271299.98899881309</v>
      </c>
      <c r="I8198" s="168">
        <f t="shared" si="1786"/>
        <v>911626.91201397404</v>
      </c>
      <c r="J8198" s="168">
        <f t="shared" si="1788"/>
        <v>815367.75046148489</v>
      </c>
      <c r="K8198" s="94"/>
      <c r="L8198" s="265">
        <f t="shared" si="1787"/>
        <v>347395.36377390282</v>
      </c>
      <c r="M8198" s="265">
        <f>$G8198*NonHospFrac+theModel!$H8198*NonHospFrac</f>
        <v>564231.54824007116</v>
      </c>
      <c r="N8198" s="266">
        <f t="shared" si="1789"/>
        <v>911626.91201397404</v>
      </c>
      <c r="O8198" s="158"/>
      <c r="P8198" s="265">
        <f t="shared" si="1790"/>
        <v>310713.70595599123</v>
      </c>
      <c r="Q8198" s="265">
        <f t="shared" si="1791"/>
        <v>564229.98798945209</v>
      </c>
      <c r="R8198" s="266">
        <f t="shared" si="1792"/>
        <v>874943.69394544326</v>
      </c>
    </row>
    <row r="8199" spans="1:18" x14ac:dyDescent="0.25">
      <c r="A8199" s="81">
        <v>8168</v>
      </c>
      <c r="B8199" s="93">
        <f t="shared" si="1781"/>
        <v>5.8284199867189733E-68</v>
      </c>
      <c r="C8199" s="178">
        <f t="shared" si="1782"/>
        <v>5.8152720750182942E-68</v>
      </c>
      <c r="D8199" s="165">
        <f t="shared" si="1783"/>
        <v>2.2558277767625785E-3</v>
      </c>
      <c r="E8199" s="166">
        <f t="shared" si="1793"/>
        <v>24.291375447755232</v>
      </c>
      <c r="F8199" s="167">
        <f t="shared" si="1794"/>
        <v>18.427857108371658</v>
      </c>
      <c r="G8199" s="167">
        <f t="shared" si="1784"/>
        <v>640405.3175943743</v>
      </c>
      <c r="H8199" s="167">
        <f t="shared" si="1785"/>
        <v>271299.98899881309</v>
      </c>
      <c r="I8199" s="168">
        <f t="shared" si="1786"/>
        <v>911705.30659318739</v>
      </c>
      <c r="J8199" s="168">
        <f t="shared" si="1788"/>
        <v>815423.94413819374</v>
      </c>
      <c r="K8199" s="94"/>
      <c r="L8199" s="265">
        <f t="shared" si="1787"/>
        <v>347425.23774208524</v>
      </c>
      <c r="M8199" s="265">
        <f>$G8199*NonHospFrac+theModel!$H8199*NonHospFrac</f>
        <v>564280.06885110214</v>
      </c>
      <c r="N8199" s="266">
        <f t="shared" si="1789"/>
        <v>911705.30659318739</v>
      </c>
      <c r="O8199" s="158"/>
      <c r="P8199" s="265">
        <f t="shared" si="1790"/>
        <v>310735.11978494341</v>
      </c>
      <c r="Q8199" s="265">
        <f t="shared" si="1791"/>
        <v>564278.50860048307</v>
      </c>
      <c r="R8199" s="266">
        <f t="shared" si="1792"/>
        <v>875013.62838542648</v>
      </c>
    </row>
    <row r="8200" spans="1:18" x14ac:dyDescent="0.25">
      <c r="A8200" s="81">
        <v>8169</v>
      </c>
      <c r="B8200" s="93">
        <f t="shared" si="1781"/>
        <v>5.7195424245814687E-68</v>
      </c>
      <c r="C8200" s="178">
        <f t="shared" si="1782"/>
        <v>5.7066401219097262E-68</v>
      </c>
      <c r="D8200" s="165">
        <f t="shared" si="1783"/>
        <v>2.2558277767625785E-3</v>
      </c>
      <c r="E8200" s="166">
        <f t="shared" si="1793"/>
        <v>24.291375447755232</v>
      </c>
      <c r="F8200" s="167">
        <f t="shared" si="1794"/>
        <v>18.430112936148419</v>
      </c>
      <c r="G8200" s="167">
        <f t="shared" si="1784"/>
        <v>640483.71217358764</v>
      </c>
      <c r="H8200" s="167">
        <f t="shared" si="1785"/>
        <v>271299.98899881309</v>
      </c>
      <c r="I8200" s="168">
        <f t="shared" si="1786"/>
        <v>911783.70117240073</v>
      </c>
      <c r="J8200" s="168">
        <f t="shared" si="1788"/>
        <v>815480.13552433765</v>
      </c>
      <c r="K8200" s="94"/>
      <c r="L8200" s="265">
        <f t="shared" si="1787"/>
        <v>347455.11171026761</v>
      </c>
      <c r="M8200" s="265">
        <f>$G8200*NonHospFrac+theModel!$H8200*NonHospFrac</f>
        <v>564328.58946213312</v>
      </c>
      <c r="N8200" s="266">
        <f t="shared" si="1789"/>
        <v>911783.70117240073</v>
      </c>
      <c r="O8200" s="158"/>
      <c r="P8200" s="265">
        <f t="shared" si="1790"/>
        <v>310756.53274102573</v>
      </c>
      <c r="Q8200" s="265">
        <f t="shared" si="1791"/>
        <v>564327.02921151405</v>
      </c>
      <c r="R8200" s="266">
        <f t="shared" si="1792"/>
        <v>875083.56195253972</v>
      </c>
    </row>
    <row r="8201" spans="1:18" x14ac:dyDescent="0.25">
      <c r="A8201" s="81">
        <v>8170</v>
      </c>
      <c r="B8201" s="93">
        <f t="shared" si="1781"/>
        <v>5.6126987453082776E-68</v>
      </c>
      <c r="C8201" s="178">
        <f t="shared" si="1782"/>
        <v>5.6000374635760107E-68</v>
      </c>
      <c r="D8201" s="165">
        <f t="shared" si="1783"/>
        <v>2.2558277767625785E-3</v>
      </c>
      <c r="E8201" s="166">
        <f t="shared" si="1793"/>
        <v>24.291375447755232</v>
      </c>
      <c r="F8201" s="167">
        <f t="shared" si="1794"/>
        <v>18.432368763925179</v>
      </c>
      <c r="G8201" s="167">
        <f t="shared" si="1784"/>
        <v>640562.1067528011</v>
      </c>
      <c r="H8201" s="167">
        <f t="shared" si="1785"/>
        <v>271299.98899881309</v>
      </c>
      <c r="I8201" s="168">
        <f t="shared" si="1786"/>
        <v>911862.09575161419</v>
      </c>
      <c r="J8201" s="168">
        <f t="shared" si="1788"/>
        <v>815536.3246200101</v>
      </c>
      <c r="K8201" s="94"/>
      <c r="L8201" s="265">
        <f t="shared" si="1787"/>
        <v>347484.98567845009</v>
      </c>
      <c r="M8201" s="265">
        <f>$G8201*NonHospFrac+theModel!$H8201*NonHospFrac</f>
        <v>564377.11007316411</v>
      </c>
      <c r="N8201" s="266">
        <f t="shared" si="1789"/>
        <v>911862.09575161419</v>
      </c>
      <c r="O8201" s="158"/>
      <c r="P8201" s="265">
        <f t="shared" si="1790"/>
        <v>310777.94482427387</v>
      </c>
      <c r="Q8201" s="265">
        <f t="shared" si="1791"/>
        <v>564375.54982254503</v>
      </c>
      <c r="R8201" s="266">
        <f t="shared" si="1792"/>
        <v>875153.49464681884</v>
      </c>
    </row>
    <row r="8202" spans="1:18" x14ac:dyDescent="0.25">
      <c r="A8202" s="81">
        <v>8171</v>
      </c>
      <c r="B8202" s="93">
        <f t="shared" si="1781"/>
        <v>5.5078509550334038E-68</v>
      </c>
      <c r="C8202" s="178">
        <f t="shared" si="1782"/>
        <v>5.4954261918587712E-68</v>
      </c>
      <c r="D8202" s="165">
        <f t="shared" si="1783"/>
        <v>2.2558277767625785E-3</v>
      </c>
      <c r="E8202" s="166">
        <f t="shared" si="1793"/>
        <v>24.291375447755232</v>
      </c>
      <c r="F8202" s="167">
        <f t="shared" si="1794"/>
        <v>18.43462459170194</v>
      </c>
      <c r="G8202" s="167">
        <f t="shared" si="1784"/>
        <v>640640.50133201445</v>
      </c>
      <c r="H8202" s="167">
        <f t="shared" si="1785"/>
        <v>271299.98899881309</v>
      </c>
      <c r="I8202" s="168">
        <f t="shared" si="1786"/>
        <v>911940.49033082754</v>
      </c>
      <c r="J8202" s="168">
        <f t="shared" si="1788"/>
        <v>815592.51142530434</v>
      </c>
      <c r="K8202" s="94"/>
      <c r="L8202" s="265">
        <f t="shared" si="1787"/>
        <v>347514.85964663245</v>
      </c>
      <c r="M8202" s="265">
        <f>$G8202*NonHospFrac+theModel!$H8202*NonHospFrac</f>
        <v>564425.63068419509</v>
      </c>
      <c r="N8202" s="266">
        <f t="shared" si="1789"/>
        <v>911940.49033082754</v>
      </c>
      <c r="O8202" s="158"/>
      <c r="P8202" s="265">
        <f t="shared" si="1790"/>
        <v>310799.35603472329</v>
      </c>
      <c r="Q8202" s="265">
        <f t="shared" si="1791"/>
        <v>564424.07043357601</v>
      </c>
      <c r="R8202" s="266">
        <f t="shared" si="1792"/>
        <v>875223.42646829924</v>
      </c>
    </row>
    <row r="8203" spans="1:18" x14ac:dyDescent="0.25">
      <c r="A8203" s="81">
        <v>8172</v>
      </c>
      <c r="B8203" s="93">
        <f t="shared" si="1781"/>
        <v>5.4049617696338724E-68</v>
      </c>
      <c r="C8203" s="178">
        <f t="shared" si="1782"/>
        <v>5.3927691067415925E-68</v>
      </c>
      <c r="D8203" s="165">
        <f t="shared" si="1783"/>
        <v>2.2558277767625785E-3</v>
      </c>
      <c r="E8203" s="166">
        <f t="shared" si="1793"/>
        <v>24.291375447755232</v>
      </c>
      <c r="F8203" s="167">
        <f t="shared" si="1794"/>
        <v>18.436880419478701</v>
      </c>
      <c r="G8203" s="167">
        <f t="shared" si="1784"/>
        <v>640718.8959112278</v>
      </c>
      <c r="H8203" s="167">
        <f t="shared" si="1785"/>
        <v>271299.98899881309</v>
      </c>
      <c r="I8203" s="168">
        <f t="shared" si="1786"/>
        <v>912018.88491004088</v>
      </c>
      <c r="J8203" s="168">
        <f t="shared" si="1788"/>
        <v>815648.69594031386</v>
      </c>
      <c r="K8203" s="94"/>
      <c r="L8203" s="265">
        <f t="shared" si="1787"/>
        <v>347544.73361481482</v>
      </c>
      <c r="M8203" s="265">
        <f>$G8203*NonHospFrac+theModel!$H8203*NonHospFrac</f>
        <v>564474.15129522595</v>
      </c>
      <c r="N8203" s="266">
        <f t="shared" si="1789"/>
        <v>912018.88491004077</v>
      </c>
      <c r="O8203" s="158"/>
      <c r="P8203" s="265">
        <f t="shared" si="1790"/>
        <v>310820.76637240959</v>
      </c>
      <c r="Q8203" s="265">
        <f t="shared" si="1791"/>
        <v>564472.59104460687</v>
      </c>
      <c r="R8203" s="266">
        <f t="shared" si="1792"/>
        <v>875293.35741701652</v>
      </c>
    </row>
    <row r="8204" spans="1:18" x14ac:dyDescent="0.25">
      <c r="A8204" s="81">
        <v>8173</v>
      </c>
      <c r="B8204" s="93">
        <f t="shared" si="1781"/>
        <v>5.3039946014706353E-68</v>
      </c>
      <c r="C8204" s="178">
        <f t="shared" si="1782"/>
        <v>5.2920297031208391E-68</v>
      </c>
      <c r="D8204" s="165">
        <f t="shared" si="1783"/>
        <v>2.2558277767625785E-3</v>
      </c>
      <c r="E8204" s="166">
        <f t="shared" si="1793"/>
        <v>24.291375447755232</v>
      </c>
      <c r="F8204" s="167">
        <f t="shared" si="1794"/>
        <v>18.439136247255462</v>
      </c>
      <c r="G8204" s="167">
        <f t="shared" si="1784"/>
        <v>640797.29049044114</v>
      </c>
      <c r="H8204" s="167">
        <f t="shared" si="1785"/>
        <v>271299.98899881309</v>
      </c>
      <c r="I8204" s="168">
        <f t="shared" si="1786"/>
        <v>912097.27948925423</v>
      </c>
      <c r="J8204" s="168">
        <f t="shared" si="1788"/>
        <v>815704.8781651319</v>
      </c>
      <c r="K8204" s="94"/>
      <c r="L8204" s="265">
        <f t="shared" si="1787"/>
        <v>347574.60758299724</v>
      </c>
      <c r="M8204" s="265">
        <f>$G8204*NonHospFrac+theModel!$H8204*NonHospFrac</f>
        <v>564522.67190625693</v>
      </c>
      <c r="N8204" s="266">
        <f t="shared" si="1789"/>
        <v>912097.27948925411</v>
      </c>
      <c r="O8204" s="158"/>
      <c r="P8204" s="265">
        <f t="shared" si="1790"/>
        <v>310842.17583736841</v>
      </c>
      <c r="Q8204" s="265">
        <f t="shared" si="1791"/>
        <v>564521.11165563785</v>
      </c>
      <c r="R8204" s="266">
        <f t="shared" si="1792"/>
        <v>875363.28749300633</v>
      </c>
    </row>
    <row r="8205" spans="1:18" x14ac:dyDescent="0.25">
      <c r="A8205" s="81">
        <v>8174</v>
      </c>
      <c r="B8205" s="93">
        <f t="shared" si="1781"/>
        <v>5.2049135463794602E-68</v>
      </c>
      <c r="C8205" s="178">
        <f t="shared" si="1782"/>
        <v>5.1931721578258896E-68</v>
      </c>
      <c r="D8205" s="165">
        <f t="shared" si="1783"/>
        <v>2.2558277767625785E-3</v>
      </c>
      <c r="E8205" s="166">
        <f t="shared" si="1793"/>
        <v>24.291375447755232</v>
      </c>
      <c r="F8205" s="167">
        <f t="shared" si="1794"/>
        <v>18.441392075032223</v>
      </c>
      <c r="G8205" s="167">
        <f t="shared" si="1784"/>
        <v>640875.68506965449</v>
      </c>
      <c r="H8205" s="167">
        <f t="shared" si="1785"/>
        <v>271299.98899881309</v>
      </c>
      <c r="I8205" s="168">
        <f t="shared" si="1786"/>
        <v>912175.67406846758</v>
      </c>
      <c r="J8205" s="168">
        <f t="shared" si="1788"/>
        <v>815761.05809985183</v>
      </c>
      <c r="K8205" s="94"/>
      <c r="L8205" s="265">
        <f t="shared" si="1787"/>
        <v>347604.48155117966</v>
      </c>
      <c r="M8205" s="265">
        <f>$G8205*NonHospFrac+theModel!$H8205*NonHospFrac</f>
        <v>564571.19251728791</v>
      </c>
      <c r="N8205" s="266">
        <f t="shared" si="1789"/>
        <v>912175.67406846758</v>
      </c>
      <c r="O8205" s="158"/>
      <c r="P8205" s="265">
        <f t="shared" si="1790"/>
        <v>310863.58442963532</v>
      </c>
      <c r="Q8205" s="265">
        <f t="shared" si="1791"/>
        <v>564569.63226666884</v>
      </c>
      <c r="R8205" s="266">
        <f t="shared" si="1792"/>
        <v>875433.21669630415</v>
      </c>
    </row>
    <row r="8206" spans="1:18" x14ac:dyDescent="0.25">
      <c r="A8206" s="81">
        <v>8175</v>
      </c>
      <c r="B8206" s="93">
        <f t="shared" si="1781"/>
        <v>5.1076833709017869E-68</v>
      </c>
      <c r="C8206" s="178">
        <f t="shared" si="1782"/>
        <v>5.096161316878798E-68</v>
      </c>
      <c r="D8206" s="165">
        <f t="shared" si="1783"/>
        <v>2.2558277767625785E-3</v>
      </c>
      <c r="E8206" s="166">
        <f t="shared" si="1793"/>
        <v>24.291375447755232</v>
      </c>
      <c r="F8206" s="167">
        <f t="shared" si="1794"/>
        <v>18.443647902808983</v>
      </c>
      <c r="G8206" s="167">
        <f t="shared" si="1784"/>
        <v>640954.07964886783</v>
      </c>
      <c r="H8206" s="167">
        <f t="shared" si="1785"/>
        <v>271299.98899881309</v>
      </c>
      <c r="I8206" s="168">
        <f t="shared" si="1786"/>
        <v>912254.06864768092</v>
      </c>
      <c r="J8206" s="168">
        <f t="shared" si="1788"/>
        <v>815817.23574456701</v>
      </c>
      <c r="K8206" s="94"/>
      <c r="L8206" s="265">
        <f t="shared" si="1787"/>
        <v>347634.35551936203</v>
      </c>
      <c r="M8206" s="265">
        <f>$G8206*NonHospFrac+theModel!$H8206*NonHospFrac</f>
        <v>564619.71312831889</v>
      </c>
      <c r="N8206" s="266">
        <f t="shared" si="1789"/>
        <v>912254.06864768092</v>
      </c>
      <c r="O8206" s="158"/>
      <c r="P8206" s="265">
        <f t="shared" si="1790"/>
        <v>310884.99214924581</v>
      </c>
      <c r="Q8206" s="265">
        <f t="shared" si="1791"/>
        <v>564618.15287769982</v>
      </c>
      <c r="R8206" s="266">
        <f t="shared" si="1792"/>
        <v>875503.14502694563</v>
      </c>
    </row>
    <row r="8207" spans="1:18" x14ac:dyDescent="0.25">
      <c r="A8207" s="81">
        <v>8176</v>
      </c>
      <c r="B8207" s="93">
        <f t="shared" si="1781"/>
        <v>5.0122694997565332E-68</v>
      </c>
      <c r="C8207" s="178">
        <f t="shared" si="1782"/>
        <v>5.0009626829943629E-68</v>
      </c>
      <c r="D8207" s="165">
        <f t="shared" si="1783"/>
        <v>2.2558277767625785E-3</v>
      </c>
      <c r="E8207" s="166">
        <f t="shared" si="1793"/>
        <v>24.291375447755232</v>
      </c>
      <c r="F8207" s="167">
        <f t="shared" si="1794"/>
        <v>18.445903730585744</v>
      </c>
      <c r="G8207" s="167">
        <f t="shared" si="1784"/>
        <v>641032.47422808118</v>
      </c>
      <c r="H8207" s="167">
        <f t="shared" si="1785"/>
        <v>271299.98899881309</v>
      </c>
      <c r="I8207" s="168">
        <f t="shared" si="1786"/>
        <v>912332.46322689427</v>
      </c>
      <c r="J8207" s="168">
        <f t="shared" si="1788"/>
        <v>815873.4110993708</v>
      </c>
      <c r="K8207" s="94"/>
      <c r="L8207" s="265">
        <f t="shared" si="1787"/>
        <v>347664.22948754445</v>
      </c>
      <c r="M8207" s="265">
        <f>$G8207*NonHospFrac+theModel!$H8207*NonHospFrac</f>
        <v>564668.23373934976</v>
      </c>
      <c r="N8207" s="266">
        <f t="shared" si="1789"/>
        <v>912332.46322689415</v>
      </c>
      <c r="O8207" s="158"/>
      <c r="P8207" s="265">
        <f t="shared" si="1790"/>
        <v>310906.39899623557</v>
      </c>
      <c r="Q8207" s="265">
        <f t="shared" si="1791"/>
        <v>564666.67348873068</v>
      </c>
      <c r="R8207" s="266">
        <f t="shared" si="1792"/>
        <v>875573.07248496625</v>
      </c>
    </row>
    <row r="8208" spans="1:18" x14ac:dyDescent="0.25">
      <c r="A8208" s="81">
        <v>8177</v>
      </c>
      <c r="B8208" s="93">
        <f t="shared" si="1781"/>
        <v>4.9186380035441817E-68</v>
      </c>
      <c r="C8208" s="178">
        <f t="shared" si="1782"/>
        <v>4.9075424033119465E-68</v>
      </c>
      <c r="D8208" s="165">
        <f t="shared" si="1783"/>
        <v>2.2558277767625785E-3</v>
      </c>
      <c r="E8208" s="166">
        <f t="shared" si="1793"/>
        <v>24.291375447755232</v>
      </c>
      <c r="F8208" s="167">
        <f t="shared" si="1794"/>
        <v>18.448159558362505</v>
      </c>
      <c r="G8208" s="167">
        <f t="shared" si="1784"/>
        <v>641110.86880729452</v>
      </c>
      <c r="H8208" s="167">
        <f t="shared" si="1785"/>
        <v>271299.98899881309</v>
      </c>
      <c r="I8208" s="168">
        <f t="shared" si="1786"/>
        <v>912410.85780610761</v>
      </c>
      <c r="J8208" s="168">
        <f t="shared" si="1788"/>
        <v>815929.58416435658</v>
      </c>
      <c r="K8208" s="94"/>
      <c r="L8208" s="265">
        <f t="shared" si="1787"/>
        <v>347694.10345572687</v>
      </c>
      <c r="M8208" s="265">
        <f>$G8208*NonHospFrac+theModel!$H8208*NonHospFrac</f>
        <v>564716.75435038074</v>
      </c>
      <c r="N8208" s="266">
        <f t="shared" si="1789"/>
        <v>912410.85780610761</v>
      </c>
      <c r="O8208" s="158"/>
      <c r="P8208" s="265">
        <f t="shared" si="1790"/>
        <v>310927.80497064011</v>
      </c>
      <c r="Q8208" s="265">
        <f t="shared" si="1791"/>
        <v>564715.19409976166</v>
      </c>
      <c r="R8208" s="266">
        <f t="shared" si="1792"/>
        <v>875642.99907040177</v>
      </c>
    </row>
    <row r="8209" spans="1:18" x14ac:dyDescent="0.25">
      <c r="A8209" s="81">
        <v>8178</v>
      </c>
      <c r="B8209" s="93">
        <f t="shared" si="1781"/>
        <v>4.8267555866828255E-68</v>
      </c>
      <c r="C8209" s="178">
        <f t="shared" si="1782"/>
        <v>4.8158672573587427E-68</v>
      </c>
      <c r="D8209" s="165">
        <f t="shared" si="1783"/>
        <v>2.2558277767625785E-3</v>
      </c>
      <c r="E8209" s="166">
        <f t="shared" si="1793"/>
        <v>24.291375447755232</v>
      </c>
      <c r="F8209" s="167">
        <f t="shared" si="1794"/>
        <v>18.450415386139266</v>
      </c>
      <c r="G8209" s="167">
        <f t="shared" si="1784"/>
        <v>641189.26338650798</v>
      </c>
      <c r="H8209" s="167">
        <f t="shared" si="1785"/>
        <v>271299.98899881309</v>
      </c>
      <c r="I8209" s="168">
        <f t="shared" si="1786"/>
        <v>912489.25238532107</v>
      </c>
      <c r="J8209" s="168">
        <f t="shared" si="1788"/>
        <v>815985.75493961771</v>
      </c>
      <c r="K8209" s="94"/>
      <c r="L8209" s="265">
        <f t="shared" si="1787"/>
        <v>347723.97742390929</v>
      </c>
      <c r="M8209" s="265">
        <f>$G8209*NonHospFrac+theModel!$H8209*NonHospFrac</f>
        <v>564765.27496141172</v>
      </c>
      <c r="N8209" s="266">
        <f t="shared" si="1789"/>
        <v>912489.25238532107</v>
      </c>
      <c r="O8209" s="158"/>
      <c r="P8209" s="265">
        <f t="shared" si="1790"/>
        <v>310949.21007249499</v>
      </c>
      <c r="Q8209" s="265">
        <f t="shared" si="1791"/>
        <v>564763.71471079264</v>
      </c>
      <c r="R8209" s="266">
        <f t="shared" si="1792"/>
        <v>875712.92478328757</v>
      </c>
    </row>
    <row r="8210" spans="1:18" x14ac:dyDescent="0.25">
      <c r="A8210" s="81">
        <v>8179</v>
      </c>
      <c r="B8210" s="93">
        <f t="shared" si="1781"/>
        <v>4.7365895755667594E-68</v>
      </c>
      <c r="C8210" s="178">
        <f t="shared" si="1782"/>
        <v>4.7259046452350722E-68</v>
      </c>
      <c r="D8210" s="165">
        <f t="shared" si="1783"/>
        <v>2.2558277767625785E-3</v>
      </c>
      <c r="E8210" s="166">
        <f t="shared" si="1793"/>
        <v>24.291375447755232</v>
      </c>
      <c r="F8210" s="167">
        <f t="shared" si="1794"/>
        <v>18.452671213916027</v>
      </c>
      <c r="G8210" s="167">
        <f t="shared" si="1784"/>
        <v>641267.65796572133</v>
      </c>
      <c r="H8210" s="167">
        <f t="shared" si="1785"/>
        <v>271299.98899881309</v>
      </c>
      <c r="I8210" s="168">
        <f t="shared" si="1786"/>
        <v>912567.64696453442</v>
      </c>
      <c r="J8210" s="168">
        <f t="shared" si="1788"/>
        <v>816041.92342524731</v>
      </c>
      <c r="K8210" s="94"/>
      <c r="L8210" s="265">
        <f t="shared" si="1787"/>
        <v>347753.85139209172</v>
      </c>
      <c r="M8210" s="265">
        <f>$G8210*NonHospFrac+theModel!$H8210*NonHospFrac</f>
        <v>564813.7955724427</v>
      </c>
      <c r="N8210" s="266">
        <f t="shared" si="1789"/>
        <v>912567.64696453442</v>
      </c>
      <c r="O8210" s="158"/>
      <c r="P8210" s="265">
        <f t="shared" si="1790"/>
        <v>310970.61430183577</v>
      </c>
      <c r="Q8210" s="265">
        <f t="shared" si="1791"/>
        <v>564812.23532182362</v>
      </c>
      <c r="R8210" s="266">
        <f t="shared" si="1792"/>
        <v>875782.84962365939</v>
      </c>
    </row>
    <row r="8211" spans="1:18" x14ac:dyDescent="0.25">
      <c r="A8211" s="81">
        <v>8180</v>
      </c>
      <c r="B8211" s="93">
        <f t="shared" si="1781"/>
        <v>4.6481079069485089E-68</v>
      </c>
      <c r="C8211" s="178">
        <f t="shared" si="1782"/>
        <v>4.6376225760226245E-68</v>
      </c>
      <c r="D8211" s="165">
        <f t="shared" si="1783"/>
        <v>2.2558277767625785E-3</v>
      </c>
      <c r="E8211" s="166">
        <f t="shared" si="1793"/>
        <v>24.291375447755232</v>
      </c>
      <c r="F8211" s="167">
        <f t="shared" si="1794"/>
        <v>18.454927041692788</v>
      </c>
      <c r="G8211" s="167">
        <f t="shared" si="1784"/>
        <v>641346.05254493468</v>
      </c>
      <c r="H8211" s="167">
        <f t="shared" si="1785"/>
        <v>271299.98899881309</v>
      </c>
      <c r="I8211" s="168">
        <f t="shared" si="1786"/>
        <v>912646.04154374776</v>
      </c>
      <c r="J8211" s="168">
        <f t="shared" si="1788"/>
        <v>816098.08962133888</v>
      </c>
      <c r="K8211" s="94"/>
      <c r="L8211" s="265">
        <f t="shared" si="1787"/>
        <v>347783.72536027408</v>
      </c>
      <c r="M8211" s="265">
        <f>$G8211*NonHospFrac+theModel!$H8211*NonHospFrac</f>
        <v>564862.31618347368</v>
      </c>
      <c r="N8211" s="266">
        <f t="shared" si="1789"/>
        <v>912646.04154374776</v>
      </c>
      <c r="O8211" s="158"/>
      <c r="P8211" s="265">
        <f t="shared" si="1790"/>
        <v>310992.01765869797</v>
      </c>
      <c r="Q8211" s="265">
        <f t="shared" si="1791"/>
        <v>564860.7559328546</v>
      </c>
      <c r="R8211" s="266">
        <f t="shared" si="1792"/>
        <v>875852.77359155263</v>
      </c>
    </row>
    <row r="8212" spans="1:18" x14ac:dyDescent="0.25">
      <c r="A8212" s="81">
        <v>8181</v>
      </c>
      <c r="B8212" s="93">
        <f t="shared" si="1781"/>
        <v>4.5612791165362639E-68</v>
      </c>
      <c r="C8212" s="178">
        <f t="shared" si="1782"/>
        <v>4.5509896564076142E-68</v>
      </c>
      <c r="D8212" s="165">
        <f t="shared" si="1783"/>
        <v>2.2558277767625785E-3</v>
      </c>
      <c r="E8212" s="166">
        <f t="shared" si="1793"/>
        <v>24.291375447755232</v>
      </c>
      <c r="F8212" s="167">
        <f t="shared" si="1794"/>
        <v>18.457182869469548</v>
      </c>
      <c r="G8212" s="167">
        <f t="shared" si="1784"/>
        <v>641424.44712414802</v>
      </c>
      <c r="H8212" s="167">
        <f t="shared" si="1785"/>
        <v>271299.98899881309</v>
      </c>
      <c r="I8212" s="168">
        <f t="shared" si="1786"/>
        <v>912724.43612296111</v>
      </c>
      <c r="J8212" s="168">
        <f t="shared" si="1788"/>
        <v>816154.25352798577</v>
      </c>
      <c r="K8212" s="94"/>
      <c r="L8212" s="265">
        <f t="shared" si="1787"/>
        <v>347813.59932845645</v>
      </c>
      <c r="M8212" s="265">
        <f>$G8212*NonHospFrac+theModel!$H8212*NonHospFrac</f>
        <v>564910.83679450455</v>
      </c>
      <c r="N8212" s="266">
        <f t="shared" si="1789"/>
        <v>912724.43612296099</v>
      </c>
      <c r="O8212" s="158"/>
      <c r="P8212" s="265">
        <f t="shared" si="1790"/>
        <v>311013.4201431172</v>
      </c>
      <c r="Q8212" s="265">
        <f t="shared" si="1791"/>
        <v>564909.27654388547</v>
      </c>
      <c r="R8212" s="266">
        <f t="shared" si="1792"/>
        <v>875922.69668700267</v>
      </c>
    </row>
    <row r="8213" spans="1:18" x14ac:dyDescent="0.25">
      <c r="A8213" s="81">
        <v>8182</v>
      </c>
      <c r="B8213" s="93">
        <f t="shared" si="1781"/>
        <v>4.4760723278064171E-68</v>
      </c>
      <c r="C8213" s="178">
        <f t="shared" si="1782"/>
        <v>4.4659750795185528E-68</v>
      </c>
      <c r="D8213" s="165">
        <f t="shared" si="1783"/>
        <v>2.2558277767625785E-3</v>
      </c>
      <c r="E8213" s="166">
        <f t="shared" si="1793"/>
        <v>24.291375447755232</v>
      </c>
      <c r="F8213" s="167">
        <f t="shared" si="1794"/>
        <v>18.459438697246309</v>
      </c>
      <c r="G8213" s="167">
        <f t="shared" si="1784"/>
        <v>641502.84170336137</v>
      </c>
      <c r="H8213" s="167">
        <f t="shared" si="1785"/>
        <v>271299.98899881309</v>
      </c>
      <c r="I8213" s="168">
        <f t="shared" si="1786"/>
        <v>912802.83070217445</v>
      </c>
      <c r="J8213" s="168">
        <f t="shared" si="1788"/>
        <v>816210.41514528124</v>
      </c>
      <c r="K8213" s="94"/>
      <c r="L8213" s="265">
        <f t="shared" si="1787"/>
        <v>347843.47329663887</v>
      </c>
      <c r="M8213" s="265">
        <f>$G8213*NonHospFrac+theModel!$H8213*NonHospFrac</f>
        <v>564959.35740553553</v>
      </c>
      <c r="N8213" s="266">
        <f t="shared" si="1789"/>
        <v>912802.83070217445</v>
      </c>
      <c r="O8213" s="158"/>
      <c r="P8213" s="265">
        <f t="shared" si="1790"/>
        <v>311034.82175512909</v>
      </c>
      <c r="Q8213" s="265">
        <f t="shared" si="1791"/>
        <v>564957.79715491645</v>
      </c>
      <c r="R8213" s="266">
        <f t="shared" si="1792"/>
        <v>875992.6189100456</v>
      </c>
    </row>
    <row r="8214" spans="1:18" x14ac:dyDescent="0.25">
      <c r="A8214" s="81">
        <v>8183</v>
      </c>
      <c r="B8214" s="93">
        <f t="shared" si="1781"/>
        <v>4.3924572410226112E-68</v>
      </c>
      <c r="C8214" s="178">
        <f t="shared" si="1782"/>
        <v>4.3825486139700707E-68</v>
      </c>
      <c r="D8214" s="165">
        <f t="shared" si="1783"/>
        <v>2.2558277767625785E-3</v>
      </c>
      <c r="E8214" s="166">
        <f t="shared" si="1793"/>
        <v>24.291375447755232</v>
      </c>
      <c r="F8214" s="167">
        <f t="shared" si="1794"/>
        <v>18.46169452502307</v>
      </c>
      <c r="G8214" s="167">
        <f t="shared" si="1784"/>
        <v>641581.23628257471</v>
      </c>
      <c r="H8214" s="167">
        <f t="shared" si="1785"/>
        <v>271299.98899881309</v>
      </c>
      <c r="I8214" s="168">
        <f t="shared" si="1786"/>
        <v>912881.2252813878</v>
      </c>
      <c r="J8214" s="168">
        <f t="shared" si="1788"/>
        <v>816266.57447331864</v>
      </c>
      <c r="K8214" s="94"/>
      <c r="L8214" s="265">
        <f t="shared" si="1787"/>
        <v>347873.34726482129</v>
      </c>
      <c r="M8214" s="265">
        <f>$G8214*NonHospFrac+theModel!$H8214*NonHospFrac</f>
        <v>565007.87801656651</v>
      </c>
      <c r="N8214" s="266">
        <f t="shared" si="1789"/>
        <v>912881.2252813878</v>
      </c>
      <c r="O8214" s="158"/>
      <c r="P8214" s="265">
        <f t="shared" si="1790"/>
        <v>311056.22249476914</v>
      </c>
      <c r="Q8214" s="265">
        <f t="shared" si="1791"/>
        <v>565006.31776594743</v>
      </c>
      <c r="R8214" s="266">
        <f t="shared" si="1792"/>
        <v>876062.54026071657</v>
      </c>
    </row>
    <row r="8215" spans="1:18" x14ac:dyDescent="0.25">
      <c r="A8215" s="81">
        <v>8184</v>
      </c>
      <c r="B8215" s="93">
        <f t="shared" si="1781"/>
        <v>4.3104041224612313E-68</v>
      </c>
      <c r="C8215" s="178">
        <f t="shared" si="1782"/>
        <v>4.3006805931127109E-68</v>
      </c>
      <c r="D8215" s="165">
        <f t="shared" si="1783"/>
        <v>2.2558277767625785E-3</v>
      </c>
      <c r="E8215" s="166">
        <f t="shared" si="1793"/>
        <v>24.291375447755232</v>
      </c>
      <c r="F8215" s="167">
        <f t="shared" si="1794"/>
        <v>18.463950352799831</v>
      </c>
      <c r="G8215" s="167">
        <f t="shared" si="1784"/>
        <v>641659.63086178806</v>
      </c>
      <c r="H8215" s="167">
        <f t="shared" si="1785"/>
        <v>271299.98899881309</v>
      </c>
      <c r="I8215" s="168">
        <f t="shared" si="1786"/>
        <v>912959.61986060115</v>
      </c>
      <c r="J8215" s="168">
        <f t="shared" si="1788"/>
        <v>816322.73151219124</v>
      </c>
      <c r="K8215" s="94"/>
      <c r="L8215" s="265">
        <f t="shared" si="1787"/>
        <v>347903.22123300366</v>
      </c>
      <c r="M8215" s="265">
        <f>$G8215*NonHospFrac+theModel!$H8215*NonHospFrac</f>
        <v>565056.39862759749</v>
      </c>
      <c r="N8215" s="266">
        <f t="shared" si="1789"/>
        <v>912959.61986060115</v>
      </c>
      <c r="O8215" s="158"/>
      <c r="P8215" s="265">
        <f t="shared" si="1790"/>
        <v>311077.62236207287</v>
      </c>
      <c r="Q8215" s="265">
        <f t="shared" si="1791"/>
        <v>565054.83837697841</v>
      </c>
      <c r="R8215" s="266">
        <f t="shared" si="1792"/>
        <v>876132.46073905122</v>
      </c>
    </row>
    <row r="8216" spans="1:18" x14ac:dyDescent="0.25">
      <c r="A8216" s="81">
        <v>8185</v>
      </c>
      <c r="B8216" s="93">
        <f t="shared" si="1781"/>
        <v>4.2298837938385298E-68</v>
      </c>
      <c r="C8216" s="178">
        <f t="shared" si="1782"/>
        <v>4.2203419044839107E-68</v>
      </c>
      <c r="D8216" s="165">
        <f t="shared" si="1783"/>
        <v>2.2558277767625785E-3</v>
      </c>
      <c r="E8216" s="166">
        <f t="shared" si="1793"/>
        <v>24.291375447755232</v>
      </c>
      <c r="F8216" s="167">
        <f t="shared" si="1794"/>
        <v>18.466206180576592</v>
      </c>
      <c r="G8216" s="167">
        <f t="shared" si="1784"/>
        <v>641738.0254410014</v>
      </c>
      <c r="H8216" s="167">
        <f t="shared" si="1785"/>
        <v>271299.98899881309</v>
      </c>
      <c r="I8216" s="168">
        <f t="shared" si="1786"/>
        <v>913038.01443981449</v>
      </c>
      <c r="J8216" s="168">
        <f t="shared" si="1788"/>
        <v>816378.88626199239</v>
      </c>
      <c r="K8216" s="94"/>
      <c r="L8216" s="265">
        <f t="shared" si="1787"/>
        <v>347933.09520118602</v>
      </c>
      <c r="M8216" s="265">
        <f>$G8216*NonHospFrac+theModel!$H8216*NonHospFrac</f>
        <v>565104.91923862835</v>
      </c>
      <c r="N8216" s="266">
        <f t="shared" si="1789"/>
        <v>913038.01443981437</v>
      </c>
      <c r="O8216" s="158"/>
      <c r="P8216" s="265">
        <f t="shared" si="1790"/>
        <v>311099.02135707589</v>
      </c>
      <c r="Q8216" s="265">
        <f t="shared" si="1791"/>
        <v>565103.35898800928</v>
      </c>
      <c r="R8216" s="266">
        <f t="shared" si="1792"/>
        <v>876202.38034508517</v>
      </c>
    </row>
    <row r="8217" spans="1:18" x14ac:dyDescent="0.25">
      <c r="A8217" s="81">
        <v>8186</v>
      </c>
      <c r="B8217" s="93">
        <f t="shared" si="1781"/>
        <v>4.1508676219347393E-68</v>
      </c>
      <c r="C8217" s="178">
        <f t="shared" si="1782"/>
        <v>4.1415039794555144E-68</v>
      </c>
      <c r="D8217" s="165">
        <f t="shared" si="1783"/>
        <v>2.2558277767625785E-3</v>
      </c>
      <c r="E8217" s="166">
        <f t="shared" si="1793"/>
        <v>24.291375447755232</v>
      </c>
      <c r="F8217" s="167">
        <f t="shared" si="1794"/>
        <v>18.468462008353352</v>
      </c>
      <c r="G8217" s="167">
        <f t="shared" si="1784"/>
        <v>641816.42002021486</v>
      </c>
      <c r="H8217" s="167">
        <f t="shared" si="1785"/>
        <v>271299.98899881309</v>
      </c>
      <c r="I8217" s="168">
        <f t="shared" si="1786"/>
        <v>913116.40901902795</v>
      </c>
      <c r="J8217" s="168">
        <f t="shared" si="1788"/>
        <v>816435.03872281546</v>
      </c>
      <c r="K8217" s="94"/>
      <c r="L8217" s="265">
        <f t="shared" si="1787"/>
        <v>347962.9691693685</v>
      </c>
      <c r="M8217" s="265">
        <f>$G8217*NonHospFrac+theModel!$H8217*NonHospFrac</f>
        <v>565153.43984965945</v>
      </c>
      <c r="N8217" s="266">
        <f t="shared" si="1789"/>
        <v>913116.40901902795</v>
      </c>
      <c r="O8217" s="158"/>
      <c r="P8217" s="265">
        <f t="shared" si="1790"/>
        <v>311120.41947981383</v>
      </c>
      <c r="Q8217" s="265">
        <f t="shared" si="1791"/>
        <v>565151.87959904037</v>
      </c>
      <c r="R8217" s="266">
        <f t="shared" si="1792"/>
        <v>876272.29907885427</v>
      </c>
    </row>
    <row r="8218" spans="1:18" x14ac:dyDescent="0.25">
      <c r="A8218" s="81">
        <v>8187</v>
      </c>
      <c r="B8218" s="93">
        <f t="shared" si="1781"/>
        <v>4.0733275084115398E-68</v>
      </c>
      <c r="C8218" s="178">
        <f t="shared" si="1782"/>
        <v>4.0641387830742142E-68</v>
      </c>
      <c r="D8218" s="165">
        <f t="shared" si="1783"/>
        <v>2.2558277767625785E-3</v>
      </c>
      <c r="E8218" s="166">
        <f t="shared" si="1793"/>
        <v>24.291375447755232</v>
      </c>
      <c r="F8218" s="167">
        <f t="shared" si="1794"/>
        <v>18.470717836130113</v>
      </c>
      <c r="G8218" s="167">
        <f t="shared" si="1784"/>
        <v>641894.81459942821</v>
      </c>
      <c r="H8218" s="167">
        <f t="shared" si="1785"/>
        <v>271299.98899881309</v>
      </c>
      <c r="I8218" s="168">
        <f t="shared" si="1786"/>
        <v>913194.8035982413</v>
      </c>
      <c r="J8218" s="168">
        <f t="shared" si="1788"/>
        <v>816491.18889475358</v>
      </c>
      <c r="K8218" s="94"/>
      <c r="L8218" s="265">
        <f t="shared" si="1787"/>
        <v>347992.84313755087</v>
      </c>
      <c r="M8218" s="265">
        <f>$G8218*NonHospFrac+theModel!$H8218*NonHospFrac</f>
        <v>565201.96046069032</v>
      </c>
      <c r="N8218" s="266">
        <f t="shared" si="1789"/>
        <v>913194.80359824118</v>
      </c>
      <c r="O8218" s="158"/>
      <c r="P8218" s="265">
        <f t="shared" si="1790"/>
        <v>311141.81673032208</v>
      </c>
      <c r="Q8218" s="265">
        <f t="shared" si="1791"/>
        <v>565200.40021007124</v>
      </c>
      <c r="R8218" s="266">
        <f t="shared" si="1792"/>
        <v>876342.21694039332</v>
      </c>
    </row>
    <row r="8219" spans="1:18" x14ac:dyDescent="0.25">
      <c r="A8219" s="81">
        <v>8188</v>
      </c>
      <c r="B8219" s="93">
        <f t="shared" si="1781"/>
        <v>3.9972358798202474E-68</v>
      </c>
      <c r="C8219" s="178">
        <f t="shared" si="1782"/>
        <v>3.9882188040922765E-68</v>
      </c>
      <c r="D8219" s="165">
        <f t="shared" si="1783"/>
        <v>2.2558277767625785E-3</v>
      </c>
      <c r="E8219" s="166">
        <f t="shared" si="1793"/>
        <v>24.291375447755232</v>
      </c>
      <c r="F8219" s="167">
        <f t="shared" si="1794"/>
        <v>18.472973663906874</v>
      </c>
      <c r="G8219" s="167">
        <f t="shared" si="1784"/>
        <v>641973.20917864155</v>
      </c>
      <c r="H8219" s="167">
        <f t="shared" si="1785"/>
        <v>271299.98899881309</v>
      </c>
      <c r="I8219" s="168">
        <f t="shared" si="1786"/>
        <v>913273.19817745464</v>
      </c>
      <c r="J8219" s="168">
        <f t="shared" si="1788"/>
        <v>816547.33677790023</v>
      </c>
      <c r="K8219" s="94"/>
      <c r="L8219" s="265">
        <f t="shared" si="1787"/>
        <v>348022.71710573329</v>
      </c>
      <c r="M8219" s="265">
        <f>$G8219*NonHospFrac+theModel!$H8219*NonHospFrac</f>
        <v>565250.4810717213</v>
      </c>
      <c r="N8219" s="266">
        <f t="shared" si="1789"/>
        <v>913273.19817745453</v>
      </c>
      <c r="O8219" s="158"/>
      <c r="P8219" s="265">
        <f t="shared" si="1790"/>
        <v>311163.21310863632</v>
      </c>
      <c r="Q8219" s="265">
        <f t="shared" si="1791"/>
        <v>565248.92082110222</v>
      </c>
      <c r="R8219" s="266">
        <f t="shared" si="1792"/>
        <v>876412.13392973854</v>
      </c>
    </row>
    <row r="8220" spans="1:18" x14ac:dyDescent="0.25">
      <c r="A8220" s="81">
        <v>8189</v>
      </c>
      <c r="B8220" s="93">
        <f t="shared" si="1781"/>
        <v>3.9225656777971033E-68</v>
      </c>
      <c r="C8220" s="178">
        <f t="shared" si="1782"/>
        <v>3.9137170451849531E-68</v>
      </c>
      <c r="D8220" s="165">
        <f t="shared" si="1783"/>
        <v>2.2558277767625785E-3</v>
      </c>
      <c r="E8220" s="166">
        <f t="shared" si="1793"/>
        <v>24.291375447755232</v>
      </c>
      <c r="F8220" s="167">
        <f t="shared" si="1794"/>
        <v>18.475229491683635</v>
      </c>
      <c r="G8220" s="167">
        <f t="shared" si="1784"/>
        <v>642051.6037578549</v>
      </c>
      <c r="H8220" s="167">
        <f t="shared" si="1785"/>
        <v>271299.98899881309</v>
      </c>
      <c r="I8220" s="168">
        <f t="shared" si="1786"/>
        <v>913351.59275666799</v>
      </c>
      <c r="J8220" s="168">
        <f t="shared" si="1788"/>
        <v>816603.48237234866</v>
      </c>
      <c r="K8220" s="94"/>
      <c r="L8220" s="265">
        <f t="shared" si="1787"/>
        <v>348052.59107391571</v>
      </c>
      <c r="M8220" s="265">
        <f>$G8220*NonHospFrac+theModel!$H8220*NonHospFrac</f>
        <v>565299.00168275228</v>
      </c>
      <c r="N8220" s="266">
        <f t="shared" si="1789"/>
        <v>913351.59275666799</v>
      </c>
      <c r="O8220" s="158"/>
      <c r="P8220" s="265">
        <f t="shared" si="1790"/>
        <v>311184.60861479206</v>
      </c>
      <c r="Q8220" s="265">
        <f t="shared" si="1791"/>
        <v>565297.4414321332</v>
      </c>
      <c r="R8220" s="266">
        <f t="shared" si="1792"/>
        <v>876482.0500469252</v>
      </c>
    </row>
    <row r="8221" spans="1:18" x14ac:dyDescent="0.25">
      <c r="A8221" s="81">
        <v>8190</v>
      </c>
      <c r="B8221" s="93">
        <f t="shared" si="1781"/>
        <v>3.8492903494412251E-68</v>
      </c>
      <c r="C8221" s="178">
        <f t="shared" si="1782"/>
        <v>3.8406070133501314E-68</v>
      </c>
      <c r="D8221" s="165">
        <f t="shared" si="1783"/>
        <v>2.2558277767625785E-3</v>
      </c>
      <c r="E8221" s="166">
        <f t="shared" si="1793"/>
        <v>24.291375447755232</v>
      </c>
      <c r="F8221" s="167">
        <f t="shared" si="1794"/>
        <v>18.477485319460396</v>
      </c>
      <c r="G8221" s="167">
        <f t="shared" si="1784"/>
        <v>642129.99833706825</v>
      </c>
      <c r="H8221" s="167">
        <f t="shared" si="1785"/>
        <v>271299.98899881309</v>
      </c>
      <c r="I8221" s="168">
        <f t="shared" si="1786"/>
        <v>913429.98733588133</v>
      </c>
      <c r="J8221" s="168">
        <f t="shared" si="1788"/>
        <v>816659.62567819213</v>
      </c>
      <c r="K8221" s="94"/>
      <c r="L8221" s="265">
        <f t="shared" si="1787"/>
        <v>348082.46504209808</v>
      </c>
      <c r="M8221" s="265">
        <f>$G8221*NonHospFrac+theModel!$H8221*NonHospFrac</f>
        <v>565347.52229378326</v>
      </c>
      <c r="N8221" s="266">
        <f t="shared" si="1789"/>
        <v>913429.98733588133</v>
      </c>
      <c r="O8221" s="158"/>
      <c r="P8221" s="265">
        <f t="shared" si="1790"/>
        <v>311206.0032488248</v>
      </c>
      <c r="Q8221" s="265">
        <f t="shared" si="1791"/>
        <v>565345.96204316418</v>
      </c>
      <c r="R8221" s="266">
        <f t="shared" si="1792"/>
        <v>876551.96529198904</v>
      </c>
    </row>
    <row r="8222" spans="1:18" x14ac:dyDescent="0.25">
      <c r="A8222" s="81">
        <v>8191</v>
      </c>
      <c r="B8222" s="93">
        <f t="shared" si="1781"/>
        <v>3.7773838378718888E-68</v>
      </c>
      <c r="C8222" s="178">
        <f t="shared" si="1782"/>
        <v>3.7688627104869231E-68</v>
      </c>
      <c r="D8222" s="165">
        <f t="shared" si="1783"/>
        <v>2.2558277767625785E-3</v>
      </c>
      <c r="E8222" s="166">
        <f t="shared" si="1793"/>
        <v>24.291375447755232</v>
      </c>
      <c r="F8222" s="167">
        <f t="shared" si="1794"/>
        <v>18.479741147237156</v>
      </c>
      <c r="G8222" s="167">
        <f t="shared" si="1784"/>
        <v>642208.39291628159</v>
      </c>
      <c r="H8222" s="167">
        <f t="shared" si="1785"/>
        <v>271299.98899881309</v>
      </c>
      <c r="I8222" s="168">
        <f t="shared" si="1786"/>
        <v>913508.38191509468</v>
      </c>
      <c r="J8222" s="168">
        <f t="shared" si="1788"/>
        <v>816715.76669552387</v>
      </c>
      <c r="K8222" s="94"/>
      <c r="L8222" s="265">
        <f t="shared" si="1787"/>
        <v>348112.3390102805</v>
      </c>
      <c r="M8222" s="265">
        <f>$G8222*NonHospFrac+theModel!$H8222*NonHospFrac</f>
        <v>565396.04290481412</v>
      </c>
      <c r="N8222" s="266">
        <f t="shared" si="1789"/>
        <v>913508.38191509456</v>
      </c>
      <c r="O8222" s="158"/>
      <c r="P8222" s="265">
        <f t="shared" si="1790"/>
        <v>311227.39701077016</v>
      </c>
      <c r="Q8222" s="265">
        <f t="shared" si="1791"/>
        <v>565394.48265419505</v>
      </c>
      <c r="R8222" s="266">
        <f t="shared" si="1792"/>
        <v>876621.87966496521</v>
      </c>
    </row>
    <row r="8223" spans="1:18" x14ac:dyDescent="0.25">
      <c r="A8223" s="81">
        <v>8192</v>
      </c>
      <c r="B8223" s="93">
        <f t="shared" ref="B8223:B8286" si="1795">Constant*EXP(PowerTerm*(A8223)/7)</f>
        <v>3.7068205729626586E-68</v>
      </c>
      <c r="C8223" s="178">
        <f t="shared" ref="C8223:C8286" si="1796">(1-theFloor)*B8223</f>
        <v>3.6984586241506946E-68</v>
      </c>
      <c r="D8223" s="165">
        <f t="shared" ref="D8223:D8286" si="1797">theFloor</f>
        <v>2.2558277767625785E-3</v>
      </c>
      <c r="E8223" s="166">
        <f t="shared" si="1793"/>
        <v>24.291375447755232</v>
      </c>
      <c r="F8223" s="167">
        <f t="shared" si="1794"/>
        <v>18.481996975013917</v>
      </c>
      <c r="G8223" s="167">
        <f t="shared" ref="G8223:G8286" si="1798">$B$22*F8223*totInfected/365.25</f>
        <v>642286.78749549494</v>
      </c>
      <c r="H8223" s="167">
        <f t="shared" ref="H8223:H8286" si="1799">lostQALYs_Injured*E8223*totInfected/365.25</f>
        <v>271299.98899881309</v>
      </c>
      <c r="I8223" s="168">
        <f t="shared" ref="I8223:I8286" si="1800">H8223+G8223</f>
        <v>913586.77649430803</v>
      </c>
      <c r="J8223" s="168">
        <f t="shared" si="1788"/>
        <v>816771.90542443725</v>
      </c>
      <c r="K8223" s="94"/>
      <c r="L8223" s="265">
        <f t="shared" ref="L8223:L8286" si="1801">$G8223*HospFrac+$H8223*HospFrac</f>
        <v>348142.21297846292</v>
      </c>
      <c r="M8223" s="265">
        <f>$G8223*NonHospFrac+theModel!$H8223*NonHospFrac</f>
        <v>565444.5635158451</v>
      </c>
      <c r="N8223" s="266">
        <f t="shared" si="1789"/>
        <v>913586.77649430803</v>
      </c>
      <c r="O8223" s="158"/>
      <c r="P8223" s="265">
        <f t="shared" si="1790"/>
        <v>311248.78990066366</v>
      </c>
      <c r="Q8223" s="265">
        <f t="shared" si="1791"/>
        <v>565443.00326522603</v>
      </c>
      <c r="R8223" s="266">
        <f t="shared" si="1792"/>
        <v>876691.79316588969</v>
      </c>
    </row>
    <row r="8224" spans="1:18" x14ac:dyDescent="0.25">
      <c r="A8224" s="81">
        <v>8193</v>
      </c>
      <c r="B8224" s="93">
        <f t="shared" si="1795"/>
        <v>3.6375754622490235E-68</v>
      </c>
      <c r="C8224" s="178">
        <f t="shared" si="1796"/>
        <v>3.6293697184812121E-68</v>
      </c>
      <c r="D8224" s="165">
        <f t="shared" si="1797"/>
        <v>2.2558277767625785E-3</v>
      </c>
      <c r="E8224" s="166">
        <f t="shared" si="1793"/>
        <v>24.291375447755232</v>
      </c>
      <c r="F8224" s="167">
        <f t="shared" si="1794"/>
        <v>18.484252802790678</v>
      </c>
      <c r="G8224" s="167">
        <f t="shared" si="1798"/>
        <v>642365.1820747084</v>
      </c>
      <c r="H8224" s="167">
        <f t="shared" si="1799"/>
        <v>271299.98899881309</v>
      </c>
      <c r="I8224" s="168">
        <f t="shared" si="1800"/>
        <v>913665.17107352149</v>
      </c>
      <c r="J8224" s="168">
        <f t="shared" ref="J8224:J8287" si="1802">J8223+(I8224-I8223)/(1+discountDaily)^A8224</f>
        <v>816828.04186502553</v>
      </c>
      <c r="K8224" s="94"/>
      <c r="L8224" s="265">
        <f t="shared" si="1801"/>
        <v>348172.08694664529</v>
      </c>
      <c r="M8224" s="265">
        <f>$G8224*NonHospFrac+theModel!$H8224*NonHospFrac</f>
        <v>565493.08412687609</v>
      </c>
      <c r="N8224" s="266">
        <f t="shared" ref="N8224:N8287" si="1803">L8224+M8224</f>
        <v>913665.17107352137</v>
      </c>
      <c r="O8224" s="158"/>
      <c r="P8224" s="265">
        <f t="shared" ref="P8224:P8287" si="1804">P8223+(L8224-L8223)/(1+discountDaily)^A8224</f>
        <v>311270.18191854079</v>
      </c>
      <c r="Q8224" s="265">
        <f t="shared" ref="Q8224:Q8287" si="1805">Q8223+(M8224-M8223)/(1+discountDaily)^B8224</f>
        <v>565491.52387625701</v>
      </c>
      <c r="R8224" s="266">
        <f t="shared" ref="R8224:R8287" si="1806">P8224+Q8224</f>
        <v>876761.70579479774</v>
      </c>
    </row>
    <row r="8225" spans="1:18" x14ac:dyDescent="0.25">
      <c r="A8225" s="81">
        <v>8194</v>
      </c>
      <c r="B8225" s="93">
        <f t="shared" si="1795"/>
        <v>3.5696238820055345E-68</v>
      </c>
      <c r="C8225" s="178">
        <f t="shared" si="1796"/>
        <v>3.5615714252999113E-68</v>
      </c>
      <c r="D8225" s="165">
        <f t="shared" si="1797"/>
        <v>2.2558277767625785E-3</v>
      </c>
      <c r="E8225" s="166">
        <f t="shared" ref="E8225:E8288" si="1807">C8225+E8224</f>
        <v>24.291375447755232</v>
      </c>
      <c r="F8225" s="167">
        <f t="shared" ref="F8225:F8288" si="1808">D8225+F8224</f>
        <v>18.486508630567439</v>
      </c>
      <c r="G8225" s="167">
        <f t="shared" si="1798"/>
        <v>642443.57665392174</v>
      </c>
      <c r="H8225" s="167">
        <f t="shared" si="1799"/>
        <v>271299.98899881309</v>
      </c>
      <c r="I8225" s="168">
        <f t="shared" si="1800"/>
        <v>913743.56565273483</v>
      </c>
      <c r="J8225" s="168">
        <f t="shared" si="1802"/>
        <v>816884.17601738195</v>
      </c>
      <c r="K8225" s="94"/>
      <c r="L8225" s="265">
        <f t="shared" si="1801"/>
        <v>348201.96091482771</v>
      </c>
      <c r="M8225" s="265">
        <f>$G8225*NonHospFrac+theModel!$H8225*NonHospFrac</f>
        <v>565541.60473790707</v>
      </c>
      <c r="N8225" s="266">
        <f t="shared" si="1803"/>
        <v>913743.56565273483</v>
      </c>
      <c r="O8225" s="158"/>
      <c r="P8225" s="265">
        <f t="shared" si="1804"/>
        <v>311291.57306443725</v>
      </c>
      <c r="Q8225" s="265">
        <f t="shared" si="1805"/>
        <v>565540.04448728799</v>
      </c>
      <c r="R8225" s="266">
        <f t="shared" si="1806"/>
        <v>876831.61755172524</v>
      </c>
    </row>
    <row r="8226" spans="1:18" x14ac:dyDescent="0.25">
      <c r="A8226" s="81">
        <v>8195</v>
      </c>
      <c r="B8226" s="93">
        <f t="shared" si="1795"/>
        <v>3.5029416684886327E-68</v>
      </c>
      <c r="C8226" s="178">
        <f t="shared" si="1796"/>
        <v>3.4950396353724768E-68</v>
      </c>
      <c r="D8226" s="165">
        <f t="shared" si="1797"/>
        <v>2.2558277767625785E-3</v>
      </c>
      <c r="E8226" s="166">
        <f t="shared" si="1807"/>
        <v>24.291375447755232</v>
      </c>
      <c r="F8226" s="167">
        <f t="shared" si="1808"/>
        <v>18.4887644583442</v>
      </c>
      <c r="G8226" s="167">
        <f t="shared" si="1798"/>
        <v>642521.97123313509</v>
      </c>
      <c r="H8226" s="167">
        <f t="shared" si="1799"/>
        <v>271299.98899881309</v>
      </c>
      <c r="I8226" s="168">
        <f t="shared" si="1800"/>
        <v>913821.96023194818</v>
      </c>
      <c r="J8226" s="168">
        <f t="shared" si="1802"/>
        <v>816940.30788159976</v>
      </c>
      <c r="K8226" s="94"/>
      <c r="L8226" s="265">
        <f t="shared" si="1801"/>
        <v>348231.83488301013</v>
      </c>
      <c r="M8226" s="265">
        <f>$G8226*NonHospFrac+theModel!$H8226*NonHospFrac</f>
        <v>565590.12534893805</v>
      </c>
      <c r="N8226" s="266">
        <f t="shared" si="1803"/>
        <v>913821.96023194818</v>
      </c>
      <c r="O8226" s="158"/>
      <c r="P8226" s="265">
        <f t="shared" si="1804"/>
        <v>311312.96333838848</v>
      </c>
      <c r="Q8226" s="265">
        <f t="shared" si="1805"/>
        <v>565588.56509831897</v>
      </c>
      <c r="R8226" s="266">
        <f t="shared" si="1806"/>
        <v>876901.52843670745</v>
      </c>
    </row>
    <row r="8227" spans="1:18" x14ac:dyDescent="0.25">
      <c r="A8227" s="81">
        <v>8196</v>
      </c>
      <c r="B8227" s="93">
        <f t="shared" si="1795"/>
        <v>3.4375051093449899E-68</v>
      </c>
      <c r="C8227" s="178">
        <f t="shared" si="1796"/>
        <v>3.4297506898365661E-68</v>
      </c>
      <c r="D8227" s="165">
        <f t="shared" si="1797"/>
        <v>2.2558277767625785E-3</v>
      </c>
      <c r="E8227" s="166">
        <f t="shared" si="1807"/>
        <v>24.291375447755232</v>
      </c>
      <c r="F8227" s="167">
        <f t="shared" si="1808"/>
        <v>18.49102028612096</v>
      </c>
      <c r="G8227" s="167">
        <f t="shared" si="1798"/>
        <v>642600.36581234843</v>
      </c>
      <c r="H8227" s="167">
        <f t="shared" si="1799"/>
        <v>271299.98899881309</v>
      </c>
      <c r="I8227" s="168">
        <f t="shared" si="1800"/>
        <v>913900.35481116152</v>
      </c>
      <c r="J8227" s="168">
        <f t="shared" si="1802"/>
        <v>816996.43745777232</v>
      </c>
      <c r="K8227" s="94"/>
      <c r="L8227" s="265">
        <f t="shared" si="1801"/>
        <v>348261.7088511925</v>
      </c>
      <c r="M8227" s="265">
        <f>$G8227*NonHospFrac+theModel!$H8227*NonHospFrac</f>
        <v>565638.64595996903</v>
      </c>
      <c r="N8227" s="266">
        <f t="shared" si="1803"/>
        <v>913900.35481116152</v>
      </c>
      <c r="O8227" s="158"/>
      <c r="P8227" s="265">
        <f t="shared" si="1804"/>
        <v>311334.35274042998</v>
      </c>
      <c r="Q8227" s="265">
        <f t="shared" si="1805"/>
        <v>565637.08570934995</v>
      </c>
      <c r="R8227" s="266">
        <f t="shared" si="1806"/>
        <v>876971.43844977999</v>
      </c>
    </row>
    <row r="8228" spans="1:18" x14ac:dyDescent="0.25">
      <c r="A8228" s="81">
        <v>8197</v>
      </c>
      <c r="B8228" s="93">
        <f t="shared" si="1795"/>
        <v>3.3732909351787344E-68</v>
      </c>
      <c r="C8228" s="178">
        <f t="shared" si="1796"/>
        <v>3.365681371788057E-68</v>
      </c>
      <c r="D8228" s="165">
        <f t="shared" si="1797"/>
        <v>2.2558277767625785E-3</v>
      </c>
      <c r="E8228" s="166">
        <f t="shared" si="1807"/>
        <v>24.291375447755232</v>
      </c>
      <c r="F8228" s="167">
        <f t="shared" si="1808"/>
        <v>18.493276113897721</v>
      </c>
      <c r="G8228" s="167">
        <f t="shared" si="1798"/>
        <v>642678.76039156178</v>
      </c>
      <c r="H8228" s="167">
        <f t="shared" si="1799"/>
        <v>271299.98899881309</v>
      </c>
      <c r="I8228" s="168">
        <f t="shared" si="1800"/>
        <v>913978.74939037487</v>
      </c>
      <c r="J8228" s="168">
        <f t="shared" si="1802"/>
        <v>817052.56474599289</v>
      </c>
      <c r="K8228" s="94"/>
      <c r="L8228" s="265">
        <f t="shared" si="1801"/>
        <v>348291.58281937492</v>
      </c>
      <c r="M8228" s="265">
        <f>$G8228*NonHospFrac+theModel!$H8228*NonHospFrac</f>
        <v>565687.16657099989</v>
      </c>
      <c r="N8228" s="266">
        <f t="shared" si="1803"/>
        <v>913978.74939037487</v>
      </c>
      <c r="O8228" s="158"/>
      <c r="P8228" s="265">
        <f t="shared" si="1804"/>
        <v>311355.74127059738</v>
      </c>
      <c r="Q8228" s="265">
        <f t="shared" si="1805"/>
        <v>565685.60632038082</v>
      </c>
      <c r="R8228" s="266">
        <f t="shared" si="1806"/>
        <v>877041.34759097826</v>
      </c>
    </row>
    <row r="8229" spans="1:18" x14ac:dyDescent="0.25">
      <c r="A8229" s="81">
        <v>8198</v>
      </c>
      <c r="B8229" s="93">
        <f t="shared" si="1795"/>
        <v>3.3102763112773769E-68</v>
      </c>
      <c r="C8229" s="178">
        <f t="shared" si="1796"/>
        <v>3.302808898025638E-68</v>
      </c>
      <c r="D8229" s="165">
        <f t="shared" si="1797"/>
        <v>2.2558277767625785E-3</v>
      </c>
      <c r="E8229" s="166">
        <f t="shared" si="1807"/>
        <v>24.291375447755232</v>
      </c>
      <c r="F8229" s="167">
        <f t="shared" si="1808"/>
        <v>18.495531941674482</v>
      </c>
      <c r="G8229" s="167">
        <f t="shared" si="1798"/>
        <v>642757.15497077513</v>
      </c>
      <c r="H8229" s="167">
        <f t="shared" si="1799"/>
        <v>271299.98899881309</v>
      </c>
      <c r="I8229" s="168">
        <f t="shared" si="1800"/>
        <v>914057.14396958821</v>
      </c>
      <c r="J8229" s="168">
        <f t="shared" si="1802"/>
        <v>817108.68974635471</v>
      </c>
      <c r="K8229" s="94"/>
      <c r="L8229" s="265">
        <f t="shared" si="1801"/>
        <v>348321.45678755734</v>
      </c>
      <c r="M8229" s="265">
        <f>$G8229*NonHospFrac+theModel!$H8229*NonHospFrac</f>
        <v>565735.68718203087</v>
      </c>
      <c r="N8229" s="266">
        <f t="shared" si="1803"/>
        <v>914057.14396958821</v>
      </c>
      <c r="O8229" s="158"/>
      <c r="P8229" s="265">
        <f t="shared" si="1804"/>
        <v>311377.12892892619</v>
      </c>
      <c r="Q8229" s="265">
        <f t="shared" si="1805"/>
        <v>565734.1269314118</v>
      </c>
      <c r="R8229" s="266">
        <f t="shared" si="1806"/>
        <v>877111.25586033799</v>
      </c>
    </row>
    <row r="8230" spans="1:18" x14ac:dyDescent="0.25">
      <c r="A8230" s="81">
        <v>8199</v>
      </c>
      <c r="B8230" s="93">
        <f t="shared" si="1795"/>
        <v>3.2484388294907734E-68</v>
      </c>
      <c r="C8230" s="178">
        <f t="shared" si="1796"/>
        <v>3.2411109109480941E-68</v>
      </c>
      <c r="D8230" s="165">
        <f t="shared" si="1797"/>
        <v>2.2558277767625785E-3</v>
      </c>
      <c r="E8230" s="166">
        <f t="shared" si="1807"/>
        <v>24.291375447755232</v>
      </c>
      <c r="F8230" s="167">
        <f t="shared" si="1808"/>
        <v>18.497787769451243</v>
      </c>
      <c r="G8230" s="167">
        <f t="shared" si="1798"/>
        <v>642835.54954998847</v>
      </c>
      <c r="H8230" s="167">
        <f t="shared" si="1799"/>
        <v>271299.98899881309</v>
      </c>
      <c r="I8230" s="168">
        <f t="shared" si="1800"/>
        <v>914135.53854880156</v>
      </c>
      <c r="J8230" s="168">
        <f t="shared" si="1802"/>
        <v>817164.81245895103</v>
      </c>
      <c r="K8230" s="94"/>
      <c r="L8230" s="265">
        <f t="shared" si="1801"/>
        <v>348351.33075573971</v>
      </c>
      <c r="M8230" s="265">
        <f>$G8230*NonHospFrac+theModel!$H8230*NonHospFrac</f>
        <v>565784.20779306185</v>
      </c>
      <c r="N8230" s="266">
        <f t="shared" si="1803"/>
        <v>914135.53854880156</v>
      </c>
      <c r="O8230" s="158"/>
      <c r="P8230" s="265">
        <f t="shared" si="1804"/>
        <v>311398.51571545191</v>
      </c>
      <c r="Q8230" s="265">
        <f t="shared" si="1805"/>
        <v>565782.64754244278</v>
      </c>
      <c r="R8230" s="266">
        <f t="shared" si="1806"/>
        <v>877181.16325789469</v>
      </c>
    </row>
    <row r="8231" spans="1:18" x14ac:dyDescent="0.25">
      <c r="A8231" s="81">
        <v>8200</v>
      </c>
      <c r="B8231" s="93">
        <f t="shared" si="1795"/>
        <v>3.1877565002636953E-68</v>
      </c>
      <c r="C8231" s="178">
        <f t="shared" si="1796"/>
        <v>3.1805654706048452E-68</v>
      </c>
      <c r="D8231" s="165">
        <f t="shared" si="1797"/>
        <v>2.2558277767625785E-3</v>
      </c>
      <c r="E8231" s="166">
        <f t="shared" si="1807"/>
        <v>24.291375447755232</v>
      </c>
      <c r="F8231" s="167">
        <f t="shared" si="1808"/>
        <v>18.500043597228004</v>
      </c>
      <c r="G8231" s="167">
        <f t="shared" si="1798"/>
        <v>642913.94412920182</v>
      </c>
      <c r="H8231" s="167">
        <f t="shared" si="1799"/>
        <v>271299.98899881309</v>
      </c>
      <c r="I8231" s="168">
        <f t="shared" si="1800"/>
        <v>914213.93312801491</v>
      </c>
      <c r="J8231" s="168">
        <f t="shared" si="1802"/>
        <v>817220.9328838751</v>
      </c>
      <c r="K8231" s="94"/>
      <c r="L8231" s="265">
        <f t="shared" si="1801"/>
        <v>348381.20472392207</v>
      </c>
      <c r="M8231" s="265">
        <f>$G8231*NonHospFrac+theModel!$H8231*NonHospFrac</f>
        <v>565832.72840409272</v>
      </c>
      <c r="N8231" s="266">
        <f t="shared" si="1803"/>
        <v>914213.93312801479</v>
      </c>
      <c r="O8231" s="158"/>
      <c r="P8231" s="265">
        <f t="shared" si="1804"/>
        <v>311419.90163021011</v>
      </c>
      <c r="Q8231" s="265">
        <f t="shared" si="1805"/>
        <v>565831.16815347364</v>
      </c>
      <c r="R8231" s="266">
        <f t="shared" si="1806"/>
        <v>877251.06978368375</v>
      </c>
    </row>
    <row r="8232" spans="1:18" x14ac:dyDescent="0.25">
      <c r="A8232" s="81">
        <v>8201</v>
      </c>
      <c r="B8232" s="93">
        <f t="shared" si="1795"/>
        <v>3.1282077448157212E-68</v>
      </c>
      <c r="C8232" s="178">
        <f t="shared" si="1796"/>
        <v>3.121151046893482E-68</v>
      </c>
      <c r="D8232" s="165">
        <f t="shared" si="1797"/>
        <v>2.2558277767625785E-3</v>
      </c>
      <c r="E8232" s="166">
        <f t="shared" si="1807"/>
        <v>24.291375447755232</v>
      </c>
      <c r="F8232" s="167">
        <f t="shared" si="1808"/>
        <v>18.502299425004765</v>
      </c>
      <c r="G8232" s="167">
        <f t="shared" si="1798"/>
        <v>642992.33870841528</v>
      </c>
      <c r="H8232" s="167">
        <f t="shared" si="1799"/>
        <v>271299.98899881309</v>
      </c>
      <c r="I8232" s="168">
        <f t="shared" si="1800"/>
        <v>914292.32770722837</v>
      </c>
      <c r="J8232" s="168">
        <f t="shared" si="1802"/>
        <v>817277.05102122016</v>
      </c>
      <c r="K8232" s="94"/>
      <c r="L8232" s="265">
        <f t="shared" si="1801"/>
        <v>348411.07869210455</v>
      </c>
      <c r="M8232" s="265">
        <f>$G8232*NonHospFrac+theModel!$H8232*NonHospFrac</f>
        <v>565881.24901512382</v>
      </c>
      <c r="N8232" s="266">
        <f t="shared" si="1803"/>
        <v>914292.32770722837</v>
      </c>
      <c r="O8232" s="158"/>
      <c r="P8232" s="265">
        <f t="shared" si="1804"/>
        <v>311441.28667323641</v>
      </c>
      <c r="Q8232" s="265">
        <f t="shared" si="1805"/>
        <v>565879.68876450474</v>
      </c>
      <c r="R8232" s="266">
        <f t="shared" si="1806"/>
        <v>877320.97543774114</v>
      </c>
    </row>
    <row r="8233" spans="1:18" x14ac:dyDescent="0.25">
      <c r="A8233" s="81">
        <v>8202</v>
      </c>
      <c r="B8233" s="93">
        <f t="shared" si="1795"/>
        <v>3.0697713874683131E-68</v>
      </c>
      <c r="C8233" s="178">
        <f t="shared" si="1796"/>
        <v>3.0628465119041509E-68</v>
      </c>
      <c r="D8233" s="165">
        <f t="shared" si="1797"/>
        <v>2.2558277767625785E-3</v>
      </c>
      <c r="E8233" s="166">
        <f t="shared" si="1807"/>
        <v>24.291375447755232</v>
      </c>
      <c r="F8233" s="167">
        <f t="shared" si="1808"/>
        <v>18.504555252781525</v>
      </c>
      <c r="G8233" s="167">
        <f t="shared" si="1798"/>
        <v>643070.73328762862</v>
      </c>
      <c r="H8233" s="167">
        <f t="shared" si="1799"/>
        <v>271299.98899881309</v>
      </c>
      <c r="I8233" s="168">
        <f t="shared" si="1800"/>
        <v>914370.72228644171</v>
      </c>
      <c r="J8233" s="168">
        <f t="shared" si="1802"/>
        <v>817333.16687107948</v>
      </c>
      <c r="K8233" s="94"/>
      <c r="L8233" s="265">
        <f t="shared" si="1801"/>
        <v>348440.95266028692</v>
      </c>
      <c r="M8233" s="265">
        <f>$G8233*NonHospFrac+theModel!$H8233*NonHospFrac</f>
        <v>565929.76962615468</v>
      </c>
      <c r="N8233" s="266">
        <f t="shared" si="1803"/>
        <v>914370.7222864416</v>
      </c>
      <c r="O8233" s="158"/>
      <c r="P8233" s="265">
        <f t="shared" si="1804"/>
        <v>311462.67084456614</v>
      </c>
      <c r="Q8233" s="265">
        <f t="shared" si="1805"/>
        <v>565928.2093755356</v>
      </c>
      <c r="R8233" s="266">
        <f t="shared" si="1806"/>
        <v>877390.88022010168</v>
      </c>
    </row>
    <row r="8234" spans="1:18" x14ac:dyDescent="0.25">
      <c r="A8234" s="81">
        <v>8203</v>
      </c>
      <c r="B8234" s="93">
        <f t="shared" si="1795"/>
        <v>3.0124266481138035E-68</v>
      </c>
      <c r="C8234" s="178">
        <f t="shared" si="1796"/>
        <v>3.0056311324055287E-68</v>
      </c>
      <c r="D8234" s="165">
        <f t="shared" si="1797"/>
        <v>2.2558277767625785E-3</v>
      </c>
      <c r="E8234" s="166">
        <f t="shared" si="1807"/>
        <v>24.291375447755232</v>
      </c>
      <c r="F8234" s="167">
        <f t="shared" si="1808"/>
        <v>18.506811080558286</v>
      </c>
      <c r="G8234" s="167">
        <f t="shared" si="1798"/>
        <v>643149.12786684197</v>
      </c>
      <c r="H8234" s="167">
        <f t="shared" si="1799"/>
        <v>271299.98899881309</v>
      </c>
      <c r="I8234" s="168">
        <f t="shared" si="1800"/>
        <v>914449.11686565506</v>
      </c>
      <c r="J8234" s="168">
        <f t="shared" si="1802"/>
        <v>817389.28043354629</v>
      </c>
      <c r="K8234" s="94"/>
      <c r="L8234" s="265">
        <f t="shared" si="1801"/>
        <v>348470.82662846934</v>
      </c>
      <c r="M8234" s="265">
        <f>$G8234*NonHospFrac+theModel!$H8234*NonHospFrac</f>
        <v>565978.29023718566</v>
      </c>
      <c r="N8234" s="266">
        <f t="shared" si="1803"/>
        <v>914449.11686565494</v>
      </c>
      <c r="O8234" s="158"/>
      <c r="P8234" s="265">
        <f t="shared" si="1804"/>
        <v>311484.05414423504</v>
      </c>
      <c r="Q8234" s="265">
        <f t="shared" si="1805"/>
        <v>565976.72998656658</v>
      </c>
      <c r="R8234" s="266">
        <f t="shared" si="1806"/>
        <v>877460.78413080168</v>
      </c>
    </row>
    <row r="8235" spans="1:18" x14ac:dyDescent="0.25">
      <c r="A8235" s="81">
        <v>8204</v>
      </c>
      <c r="B8235" s="93">
        <f t="shared" si="1795"/>
        <v>2.956153134826831E-68</v>
      </c>
      <c r="C8235" s="178">
        <f t="shared" si="1796"/>
        <v>2.9494845624729246E-68</v>
      </c>
      <c r="D8235" s="165">
        <f t="shared" si="1797"/>
        <v>2.2558277767625785E-3</v>
      </c>
      <c r="E8235" s="166">
        <f t="shared" si="1807"/>
        <v>24.291375447755232</v>
      </c>
      <c r="F8235" s="167">
        <f t="shared" si="1808"/>
        <v>18.509066908335047</v>
      </c>
      <c r="G8235" s="167">
        <f t="shared" si="1798"/>
        <v>643227.52244605531</v>
      </c>
      <c r="H8235" s="167">
        <f t="shared" si="1799"/>
        <v>271299.98899881309</v>
      </c>
      <c r="I8235" s="168">
        <f t="shared" si="1800"/>
        <v>914527.5114448684</v>
      </c>
      <c r="J8235" s="168">
        <f t="shared" si="1802"/>
        <v>817445.39170871372</v>
      </c>
      <c r="K8235" s="94"/>
      <c r="L8235" s="265">
        <f t="shared" si="1801"/>
        <v>348500.70059665176</v>
      </c>
      <c r="M8235" s="265">
        <f>$G8235*NonHospFrac+theModel!$H8235*NonHospFrac</f>
        <v>566026.81084821664</v>
      </c>
      <c r="N8235" s="266">
        <f t="shared" si="1803"/>
        <v>914527.5114448684</v>
      </c>
      <c r="O8235" s="158"/>
      <c r="P8235" s="265">
        <f t="shared" si="1804"/>
        <v>311505.4365722785</v>
      </c>
      <c r="Q8235" s="265">
        <f t="shared" si="1805"/>
        <v>566025.25059759757</v>
      </c>
      <c r="R8235" s="266">
        <f t="shared" si="1806"/>
        <v>877530.68716987607</v>
      </c>
    </row>
    <row r="8236" spans="1:18" x14ac:dyDescent="0.25">
      <c r="A8236" s="81">
        <v>8205</v>
      </c>
      <c r="B8236" s="93">
        <f t="shared" si="1795"/>
        <v>2.9009308366125615E-68</v>
      </c>
      <c r="C8236" s="178">
        <f t="shared" si="1796"/>
        <v>2.894386836252864E-68</v>
      </c>
      <c r="D8236" s="165">
        <f t="shared" si="1797"/>
        <v>2.2558277767625785E-3</v>
      </c>
      <c r="E8236" s="166">
        <f t="shared" si="1807"/>
        <v>24.291375447755232</v>
      </c>
      <c r="F8236" s="167">
        <f t="shared" si="1808"/>
        <v>18.511322736111808</v>
      </c>
      <c r="G8236" s="167">
        <f t="shared" si="1798"/>
        <v>643305.91702526866</v>
      </c>
      <c r="H8236" s="167">
        <f t="shared" si="1799"/>
        <v>271299.98899881309</v>
      </c>
      <c r="I8236" s="168">
        <f t="shared" si="1800"/>
        <v>914605.90602408175</v>
      </c>
      <c r="J8236" s="168">
        <f t="shared" si="1802"/>
        <v>817501.50069667515</v>
      </c>
      <c r="K8236" s="94"/>
      <c r="L8236" s="265">
        <f t="shared" si="1801"/>
        <v>348530.57456483413</v>
      </c>
      <c r="M8236" s="265">
        <f>$G8236*NonHospFrac+theModel!$H8236*NonHospFrac</f>
        <v>566075.33145924762</v>
      </c>
      <c r="N8236" s="266">
        <f t="shared" si="1803"/>
        <v>914605.90602408175</v>
      </c>
      <c r="O8236" s="158"/>
      <c r="P8236" s="265">
        <f t="shared" si="1804"/>
        <v>311526.81812873209</v>
      </c>
      <c r="Q8236" s="265">
        <f t="shared" si="1805"/>
        <v>566073.77120862855</v>
      </c>
      <c r="R8236" s="266">
        <f t="shared" si="1806"/>
        <v>877600.58933736058</v>
      </c>
    </row>
    <row r="8237" spans="1:18" x14ac:dyDescent="0.25">
      <c r="A8237" s="81">
        <v>8206</v>
      </c>
      <c r="B8237" s="93">
        <f t="shared" si="1795"/>
        <v>2.8467401162904049E-68</v>
      </c>
      <c r="C8237" s="178">
        <f t="shared" si="1796"/>
        <v>2.8403183608628528E-68</v>
      </c>
      <c r="D8237" s="165">
        <f t="shared" si="1797"/>
        <v>2.2558277767625785E-3</v>
      </c>
      <c r="E8237" s="166">
        <f t="shared" si="1807"/>
        <v>24.291375447755232</v>
      </c>
      <c r="F8237" s="167">
        <f t="shared" si="1808"/>
        <v>18.513578563888569</v>
      </c>
      <c r="G8237" s="167">
        <f t="shared" si="1798"/>
        <v>643384.31160448201</v>
      </c>
      <c r="H8237" s="167">
        <f t="shared" si="1799"/>
        <v>271299.98899881309</v>
      </c>
      <c r="I8237" s="168">
        <f t="shared" si="1800"/>
        <v>914684.30060329509</v>
      </c>
      <c r="J8237" s="168">
        <f t="shared" si="1802"/>
        <v>817557.60739752383</v>
      </c>
      <c r="K8237" s="94"/>
      <c r="L8237" s="265">
        <f t="shared" si="1801"/>
        <v>348560.44853301649</v>
      </c>
      <c r="M8237" s="265">
        <f>$G8237*NonHospFrac+theModel!$H8237*NonHospFrac</f>
        <v>566123.85207027849</v>
      </c>
      <c r="N8237" s="266">
        <f t="shared" si="1803"/>
        <v>914684.30060329498</v>
      </c>
      <c r="O8237" s="158"/>
      <c r="P8237" s="265">
        <f t="shared" si="1804"/>
        <v>311548.19881363132</v>
      </c>
      <c r="Q8237" s="265">
        <f t="shared" si="1805"/>
        <v>566122.29181965941</v>
      </c>
      <c r="R8237" s="266">
        <f t="shared" si="1806"/>
        <v>877670.49063329073</v>
      </c>
    </row>
    <row r="8238" spans="1:18" x14ac:dyDescent="0.25">
      <c r="A8238" s="81">
        <v>8207</v>
      </c>
      <c r="B8238" s="93">
        <f t="shared" si="1795"/>
        <v>2.793561703511813E-68</v>
      </c>
      <c r="C8238" s="178">
        <f t="shared" si="1796"/>
        <v>2.7872599094249307E-68</v>
      </c>
      <c r="D8238" s="165">
        <f t="shared" si="1797"/>
        <v>2.2558277767625785E-3</v>
      </c>
      <c r="E8238" s="166">
        <f t="shared" si="1807"/>
        <v>24.291375447755232</v>
      </c>
      <c r="F8238" s="167">
        <f t="shared" si="1808"/>
        <v>18.515834391665329</v>
      </c>
      <c r="G8238" s="167">
        <f t="shared" si="1798"/>
        <v>643462.70618369535</v>
      </c>
      <c r="H8238" s="167">
        <f t="shared" si="1799"/>
        <v>271299.98899881309</v>
      </c>
      <c r="I8238" s="168">
        <f t="shared" si="1800"/>
        <v>914762.69518250844</v>
      </c>
      <c r="J8238" s="168">
        <f t="shared" si="1802"/>
        <v>817613.71181135287</v>
      </c>
      <c r="K8238" s="94"/>
      <c r="L8238" s="265">
        <f t="shared" si="1801"/>
        <v>348590.32250119891</v>
      </c>
      <c r="M8238" s="265">
        <f>$G8238*NonHospFrac+theModel!$H8238*NonHospFrac</f>
        <v>566172.37268130947</v>
      </c>
      <c r="N8238" s="266">
        <f t="shared" si="1803"/>
        <v>914762.69518250832</v>
      </c>
      <c r="O8238" s="158"/>
      <c r="P8238" s="265">
        <f t="shared" si="1804"/>
        <v>311569.5786270118</v>
      </c>
      <c r="Q8238" s="265">
        <f t="shared" si="1805"/>
        <v>566170.81243069039</v>
      </c>
      <c r="R8238" s="266">
        <f t="shared" si="1806"/>
        <v>877740.39105770225</v>
      </c>
    </row>
    <row r="8239" spans="1:18" x14ac:dyDescent="0.25">
      <c r="A8239" s="81">
        <v>8208</v>
      </c>
      <c r="B8239" s="93">
        <f t="shared" si="1795"/>
        <v>2.7413766879068755E-68</v>
      </c>
      <c r="C8239" s="178">
        <f t="shared" si="1796"/>
        <v>2.7351926142277258E-68</v>
      </c>
      <c r="D8239" s="165">
        <f t="shared" si="1797"/>
        <v>2.2558277767625785E-3</v>
      </c>
      <c r="E8239" s="166">
        <f t="shared" si="1807"/>
        <v>24.291375447755232</v>
      </c>
      <c r="F8239" s="167">
        <f t="shared" si="1808"/>
        <v>18.51809021944209</v>
      </c>
      <c r="G8239" s="167">
        <f t="shared" si="1798"/>
        <v>643541.1007629087</v>
      </c>
      <c r="H8239" s="167">
        <f t="shared" si="1799"/>
        <v>271299.98899881309</v>
      </c>
      <c r="I8239" s="168">
        <f t="shared" si="1800"/>
        <v>914841.08976172179</v>
      </c>
      <c r="J8239" s="168">
        <f t="shared" si="1802"/>
        <v>817669.81393825554</v>
      </c>
      <c r="K8239" s="94"/>
      <c r="L8239" s="265">
        <f t="shared" si="1801"/>
        <v>348620.19646938134</v>
      </c>
      <c r="M8239" s="265">
        <f>$G8239*NonHospFrac+theModel!$H8239*NonHospFrac</f>
        <v>566220.89329234045</v>
      </c>
      <c r="N8239" s="266">
        <f t="shared" si="1803"/>
        <v>914841.08976172179</v>
      </c>
      <c r="O8239" s="158"/>
      <c r="P8239" s="265">
        <f t="shared" si="1804"/>
        <v>311590.95756890898</v>
      </c>
      <c r="Q8239" s="265">
        <f t="shared" si="1805"/>
        <v>566219.33304172137</v>
      </c>
      <c r="R8239" s="266">
        <f t="shared" si="1806"/>
        <v>877810.2906106303</v>
      </c>
    </row>
    <row r="8240" spans="1:18" x14ac:dyDescent="0.25">
      <c r="A8240" s="81">
        <v>8209</v>
      </c>
      <c r="B8240" s="93">
        <f t="shared" si="1795"/>
        <v>2.6901665123602327E-68</v>
      </c>
      <c r="C8240" s="178">
        <f t="shared" si="1796"/>
        <v>2.6840979600175338E-68</v>
      </c>
      <c r="D8240" s="165">
        <f t="shared" si="1797"/>
        <v>2.2558277767625785E-3</v>
      </c>
      <c r="E8240" s="166">
        <f t="shared" si="1807"/>
        <v>24.291375447755232</v>
      </c>
      <c r="F8240" s="167">
        <f t="shared" si="1808"/>
        <v>18.520346047218851</v>
      </c>
      <c r="G8240" s="167">
        <f t="shared" si="1798"/>
        <v>643619.49534212216</v>
      </c>
      <c r="H8240" s="167">
        <f t="shared" si="1799"/>
        <v>271299.98899881309</v>
      </c>
      <c r="I8240" s="168">
        <f t="shared" si="1800"/>
        <v>914919.48434093525</v>
      </c>
      <c r="J8240" s="168">
        <f t="shared" si="1802"/>
        <v>817725.91377832519</v>
      </c>
      <c r="K8240" s="94"/>
      <c r="L8240" s="265">
        <f t="shared" si="1801"/>
        <v>348650.07043756376</v>
      </c>
      <c r="M8240" s="265">
        <f>$G8240*NonHospFrac+theModel!$H8240*NonHospFrac</f>
        <v>566269.41390337143</v>
      </c>
      <c r="N8240" s="266">
        <f t="shared" si="1803"/>
        <v>914919.48434093525</v>
      </c>
      <c r="O8240" s="158"/>
      <c r="P8240" s="265">
        <f t="shared" si="1804"/>
        <v>311612.33563935844</v>
      </c>
      <c r="Q8240" s="265">
        <f t="shared" si="1805"/>
        <v>566267.85365275235</v>
      </c>
      <c r="R8240" s="266">
        <f t="shared" si="1806"/>
        <v>877880.18929211074</v>
      </c>
    </row>
    <row r="8241" spans="1:18" x14ac:dyDescent="0.25">
      <c r="A8241" s="81">
        <v>8210</v>
      </c>
      <c r="B8241" s="93">
        <f t="shared" si="1795"/>
        <v>2.6399129664116586E-68</v>
      </c>
      <c r="C8241" s="178">
        <f t="shared" si="1796"/>
        <v>2.6339577774137914E-68</v>
      </c>
      <c r="D8241" s="165">
        <f t="shared" si="1797"/>
        <v>2.2558277767625785E-3</v>
      </c>
      <c r="E8241" s="166">
        <f t="shared" si="1807"/>
        <v>24.291375447755232</v>
      </c>
      <c r="F8241" s="167">
        <f t="shared" si="1808"/>
        <v>18.522601874995612</v>
      </c>
      <c r="G8241" s="167">
        <f t="shared" si="1798"/>
        <v>643697.8899213355</v>
      </c>
      <c r="H8241" s="167">
        <f t="shared" si="1799"/>
        <v>271299.98899881309</v>
      </c>
      <c r="I8241" s="168">
        <f t="shared" si="1800"/>
        <v>914997.87892014859</v>
      </c>
      <c r="J8241" s="168">
        <f t="shared" si="1802"/>
        <v>817782.01133165485</v>
      </c>
      <c r="K8241" s="94"/>
      <c r="L8241" s="265">
        <f t="shared" si="1801"/>
        <v>348679.94440574618</v>
      </c>
      <c r="M8241" s="265">
        <f>$G8241*NonHospFrac+theModel!$H8241*NonHospFrac</f>
        <v>566317.93451440241</v>
      </c>
      <c r="N8241" s="266">
        <f t="shared" si="1803"/>
        <v>914997.87892014859</v>
      </c>
      <c r="O8241" s="158"/>
      <c r="P8241" s="265">
        <f t="shared" si="1804"/>
        <v>311633.71283839562</v>
      </c>
      <c r="Q8241" s="265">
        <f t="shared" si="1805"/>
        <v>566316.37426378333</v>
      </c>
      <c r="R8241" s="266">
        <f t="shared" si="1806"/>
        <v>877950.08710217895</v>
      </c>
    </row>
    <row r="8242" spans="1:18" x14ac:dyDescent="0.25">
      <c r="A8242" s="81">
        <v>8211</v>
      </c>
      <c r="B8242" s="93">
        <f t="shared" si="1795"/>
        <v>2.5905981797811414E-68</v>
      </c>
      <c r="C8242" s="178">
        <f t="shared" si="1796"/>
        <v>2.5847542364487604E-68</v>
      </c>
      <c r="D8242" s="165">
        <f t="shared" si="1797"/>
        <v>2.2558277767625785E-3</v>
      </c>
      <c r="E8242" s="166">
        <f t="shared" si="1807"/>
        <v>24.291375447755232</v>
      </c>
      <c r="F8242" s="167">
        <f t="shared" si="1808"/>
        <v>18.524857702772373</v>
      </c>
      <c r="G8242" s="167">
        <f t="shared" si="1798"/>
        <v>643776.28450054885</v>
      </c>
      <c r="H8242" s="167">
        <f t="shared" si="1799"/>
        <v>271299.98899881309</v>
      </c>
      <c r="I8242" s="168">
        <f t="shared" si="1800"/>
        <v>915076.27349936194</v>
      </c>
      <c r="J8242" s="168">
        <f t="shared" si="1802"/>
        <v>817838.10659833776</v>
      </c>
      <c r="K8242" s="94"/>
      <c r="L8242" s="265">
        <f t="shared" si="1801"/>
        <v>348709.81837392855</v>
      </c>
      <c r="M8242" s="265">
        <f>$G8242*NonHospFrac+theModel!$H8242*NonHospFrac</f>
        <v>566366.45512543339</v>
      </c>
      <c r="N8242" s="266">
        <f t="shared" si="1803"/>
        <v>915076.27349936194</v>
      </c>
      <c r="O8242" s="158"/>
      <c r="P8242" s="265">
        <f t="shared" si="1804"/>
        <v>311655.08916605607</v>
      </c>
      <c r="Q8242" s="265">
        <f t="shared" si="1805"/>
        <v>566364.89487481432</v>
      </c>
      <c r="R8242" s="266">
        <f t="shared" si="1806"/>
        <v>878019.98404087033</v>
      </c>
    </row>
    <row r="8243" spans="1:18" x14ac:dyDescent="0.25">
      <c r="A8243" s="81">
        <v>8212</v>
      </c>
      <c r="B8243" s="93">
        <f t="shared" si="1795"/>
        <v>2.542204616013406E-68</v>
      </c>
      <c r="C8243" s="178">
        <f t="shared" si="1796"/>
        <v>2.536469840226389E-68</v>
      </c>
      <c r="D8243" s="165">
        <f t="shared" si="1797"/>
        <v>2.2558277767625785E-3</v>
      </c>
      <c r="E8243" s="166">
        <f t="shared" si="1807"/>
        <v>24.291375447755232</v>
      </c>
      <c r="F8243" s="167">
        <f t="shared" si="1808"/>
        <v>18.527113530549133</v>
      </c>
      <c r="G8243" s="167">
        <f t="shared" si="1798"/>
        <v>643854.67907976219</v>
      </c>
      <c r="H8243" s="167">
        <f t="shared" si="1799"/>
        <v>271299.98899881309</v>
      </c>
      <c r="I8243" s="168">
        <f t="shared" si="1800"/>
        <v>915154.66807857528</v>
      </c>
      <c r="J8243" s="168">
        <f t="shared" si="1802"/>
        <v>817894.19957846717</v>
      </c>
      <c r="K8243" s="94"/>
      <c r="L8243" s="265">
        <f t="shared" si="1801"/>
        <v>348739.69234211091</v>
      </c>
      <c r="M8243" s="265">
        <f>$G8243*NonHospFrac+theModel!$H8243*NonHospFrac</f>
        <v>566414.97573646426</v>
      </c>
      <c r="N8243" s="266">
        <f t="shared" si="1803"/>
        <v>915154.66807857517</v>
      </c>
      <c r="O8243" s="158"/>
      <c r="P8243" s="265">
        <f t="shared" si="1804"/>
        <v>311676.46462237532</v>
      </c>
      <c r="Q8243" s="265">
        <f t="shared" si="1805"/>
        <v>566413.41548584518</v>
      </c>
      <c r="R8243" s="266">
        <f t="shared" si="1806"/>
        <v>878089.8801082205</v>
      </c>
    </row>
    <row r="8244" spans="1:18" x14ac:dyDescent="0.25">
      <c r="A8244" s="81">
        <v>8213</v>
      </c>
      <c r="B8244" s="93">
        <f t="shared" si="1795"/>
        <v>2.4947150662423624E-68</v>
      </c>
      <c r="C8244" s="178">
        <f t="shared" si="1796"/>
        <v>2.4890874187008246E-68</v>
      </c>
      <c r="D8244" s="165">
        <f t="shared" si="1797"/>
        <v>2.2558277767625785E-3</v>
      </c>
      <c r="E8244" s="166">
        <f t="shared" si="1807"/>
        <v>24.291375447755232</v>
      </c>
      <c r="F8244" s="167">
        <f t="shared" si="1808"/>
        <v>18.529369358325894</v>
      </c>
      <c r="G8244" s="167">
        <f t="shared" si="1798"/>
        <v>643933.07365897554</v>
      </c>
      <c r="H8244" s="167">
        <f t="shared" si="1799"/>
        <v>271299.98899881309</v>
      </c>
      <c r="I8244" s="168">
        <f t="shared" si="1800"/>
        <v>915233.06265778863</v>
      </c>
      <c r="J8244" s="168">
        <f t="shared" si="1802"/>
        <v>817950.29027213634</v>
      </c>
      <c r="K8244" s="94"/>
      <c r="L8244" s="265">
        <f t="shared" si="1801"/>
        <v>348769.56631029339</v>
      </c>
      <c r="M8244" s="265">
        <f>$G8244*NonHospFrac+theModel!$H8244*NonHospFrac</f>
        <v>566463.49634749524</v>
      </c>
      <c r="N8244" s="266">
        <f t="shared" si="1803"/>
        <v>915233.06265778863</v>
      </c>
      <c r="O8244" s="158"/>
      <c r="P8244" s="265">
        <f t="shared" si="1804"/>
        <v>311697.83920738898</v>
      </c>
      <c r="Q8244" s="265">
        <f t="shared" si="1805"/>
        <v>566461.93609687616</v>
      </c>
      <c r="R8244" s="266">
        <f t="shared" si="1806"/>
        <v>878159.77530426509</v>
      </c>
    </row>
    <row r="8245" spans="1:18" x14ac:dyDescent="0.25">
      <c r="A8245" s="81">
        <v>8214</v>
      </c>
      <c r="B8245" s="93">
        <f t="shared" si="1795"/>
        <v>2.4481126430711591E-68</v>
      </c>
      <c r="C8245" s="178">
        <f t="shared" si="1796"/>
        <v>2.4425901225702755E-68</v>
      </c>
      <c r="D8245" s="165">
        <f t="shared" si="1797"/>
        <v>2.2558277767625785E-3</v>
      </c>
      <c r="E8245" s="166">
        <f t="shared" si="1807"/>
        <v>24.291375447755232</v>
      </c>
      <c r="F8245" s="167">
        <f t="shared" si="1808"/>
        <v>18.531625186102655</v>
      </c>
      <c r="G8245" s="167">
        <f t="shared" si="1798"/>
        <v>644011.46823818889</v>
      </c>
      <c r="H8245" s="167">
        <f t="shared" si="1799"/>
        <v>271299.98899881309</v>
      </c>
      <c r="I8245" s="168">
        <f t="shared" si="1800"/>
        <v>915311.45723700197</v>
      </c>
      <c r="J8245" s="168">
        <f t="shared" si="1802"/>
        <v>818006.37867943838</v>
      </c>
      <c r="K8245" s="94"/>
      <c r="L8245" s="265">
        <f t="shared" si="1801"/>
        <v>348799.44027847575</v>
      </c>
      <c r="M8245" s="265">
        <f>$G8245*NonHospFrac+theModel!$H8245*NonHospFrac</f>
        <v>566512.01695852622</v>
      </c>
      <c r="N8245" s="266">
        <f t="shared" si="1803"/>
        <v>915311.45723700197</v>
      </c>
      <c r="O8245" s="158"/>
      <c r="P8245" s="265">
        <f t="shared" si="1804"/>
        <v>311719.21292113239</v>
      </c>
      <c r="Q8245" s="265">
        <f t="shared" si="1805"/>
        <v>566510.45670790714</v>
      </c>
      <c r="R8245" s="266">
        <f t="shared" si="1806"/>
        <v>878229.66962903948</v>
      </c>
    </row>
    <row r="8246" spans="1:18" x14ac:dyDescent="0.25">
      <c r="A8246" s="81">
        <v>8215</v>
      </c>
      <c r="B8246" s="93">
        <f t="shared" si="1795"/>
        <v>2.4023807745676961E-68</v>
      </c>
      <c r="C8246" s="178">
        <f t="shared" si="1796"/>
        <v>2.3969614172860659E-68</v>
      </c>
      <c r="D8246" s="165">
        <f t="shared" si="1797"/>
        <v>2.2558277767625785E-3</v>
      </c>
      <c r="E8246" s="166">
        <f t="shared" si="1807"/>
        <v>24.291375447755232</v>
      </c>
      <c r="F8246" s="167">
        <f t="shared" si="1808"/>
        <v>18.533881013879416</v>
      </c>
      <c r="G8246" s="167">
        <f t="shared" si="1798"/>
        <v>644089.86281740223</v>
      </c>
      <c r="H8246" s="167">
        <f t="shared" si="1799"/>
        <v>271299.98899881309</v>
      </c>
      <c r="I8246" s="168">
        <f t="shared" si="1800"/>
        <v>915389.85181621532</v>
      </c>
      <c r="J8246" s="168">
        <f t="shared" si="1802"/>
        <v>818062.46480046655</v>
      </c>
      <c r="K8246" s="94"/>
      <c r="L8246" s="265">
        <f t="shared" si="1801"/>
        <v>348829.31424665812</v>
      </c>
      <c r="M8246" s="265">
        <f>$G8246*NonHospFrac+theModel!$H8246*NonHospFrac</f>
        <v>566560.53756955708</v>
      </c>
      <c r="N8246" s="266">
        <f t="shared" si="1803"/>
        <v>915389.8518162152</v>
      </c>
      <c r="O8246" s="158"/>
      <c r="P8246" s="265">
        <f t="shared" si="1804"/>
        <v>311740.58576364117</v>
      </c>
      <c r="Q8246" s="265">
        <f t="shared" si="1805"/>
        <v>566558.97731893801</v>
      </c>
      <c r="R8246" s="266">
        <f t="shared" si="1806"/>
        <v>878299.56308257917</v>
      </c>
    </row>
    <row r="8247" spans="1:18" x14ac:dyDescent="0.25">
      <c r="A8247" s="81">
        <v>8216</v>
      </c>
      <c r="B8247" s="93">
        <f t="shared" si="1795"/>
        <v>2.3575031983709618E-68</v>
      </c>
      <c r="C8247" s="178">
        <f t="shared" si="1796"/>
        <v>2.35218507717227E-68</v>
      </c>
      <c r="D8247" s="165">
        <f t="shared" si="1797"/>
        <v>2.2558277767625785E-3</v>
      </c>
      <c r="E8247" s="166">
        <f t="shared" si="1807"/>
        <v>24.291375447755232</v>
      </c>
      <c r="F8247" s="167">
        <f t="shared" si="1808"/>
        <v>18.536136841656177</v>
      </c>
      <c r="G8247" s="167">
        <f t="shared" si="1798"/>
        <v>644168.25739661569</v>
      </c>
      <c r="H8247" s="167">
        <f t="shared" si="1799"/>
        <v>271299.98899881309</v>
      </c>
      <c r="I8247" s="168">
        <f t="shared" si="1800"/>
        <v>915468.24639542878</v>
      </c>
      <c r="J8247" s="168">
        <f t="shared" si="1802"/>
        <v>818118.5486353141</v>
      </c>
      <c r="K8247" s="94"/>
      <c r="L8247" s="265">
        <f t="shared" si="1801"/>
        <v>348859.1882148406</v>
      </c>
      <c r="M8247" s="265">
        <f>$G8247*NonHospFrac+theModel!$H8247*NonHospFrac</f>
        <v>566609.05818058818</v>
      </c>
      <c r="N8247" s="266">
        <f t="shared" si="1803"/>
        <v>915468.24639542878</v>
      </c>
      <c r="O8247" s="158"/>
      <c r="P8247" s="265">
        <f t="shared" si="1804"/>
        <v>311761.95773495088</v>
      </c>
      <c r="Q8247" s="265">
        <f t="shared" si="1805"/>
        <v>566607.4979299691</v>
      </c>
      <c r="R8247" s="266">
        <f t="shared" si="1806"/>
        <v>878369.45566491992</v>
      </c>
    </row>
    <row r="8248" spans="1:18" x14ac:dyDescent="0.25">
      <c r="A8248" s="81">
        <v>8217</v>
      </c>
      <c r="B8248" s="93">
        <f t="shared" si="1795"/>
        <v>2.3134639559081869E-68</v>
      </c>
      <c r="C8248" s="178">
        <f t="shared" si="1796"/>
        <v>2.30824517965591E-68</v>
      </c>
      <c r="D8248" s="165">
        <f t="shared" si="1797"/>
        <v>2.2558277767625785E-3</v>
      </c>
      <c r="E8248" s="166">
        <f t="shared" si="1807"/>
        <v>24.291375447755232</v>
      </c>
      <c r="F8248" s="167">
        <f t="shared" si="1808"/>
        <v>18.538392669432938</v>
      </c>
      <c r="G8248" s="167">
        <f t="shared" si="1798"/>
        <v>644246.65197582904</v>
      </c>
      <c r="H8248" s="167">
        <f t="shared" si="1799"/>
        <v>271299.98899881309</v>
      </c>
      <c r="I8248" s="168">
        <f t="shared" si="1800"/>
        <v>915546.64097464213</v>
      </c>
      <c r="J8248" s="168">
        <f t="shared" si="1802"/>
        <v>818174.63018407405</v>
      </c>
      <c r="K8248" s="94"/>
      <c r="L8248" s="265">
        <f t="shared" si="1801"/>
        <v>348889.06218302296</v>
      </c>
      <c r="M8248" s="265">
        <f>$G8248*NonHospFrac+theModel!$H8248*NonHospFrac</f>
        <v>566657.57879161916</v>
      </c>
      <c r="N8248" s="266">
        <f t="shared" si="1803"/>
        <v>915546.64097464213</v>
      </c>
      <c r="O8248" s="158"/>
      <c r="P8248" s="265">
        <f t="shared" si="1804"/>
        <v>311783.32883509685</v>
      </c>
      <c r="Q8248" s="265">
        <f t="shared" si="1805"/>
        <v>566656.01854100008</v>
      </c>
      <c r="R8248" s="266">
        <f t="shared" si="1806"/>
        <v>878439.34737609699</v>
      </c>
    </row>
    <row r="8249" spans="1:18" x14ac:dyDescent="0.25">
      <c r="A8249" s="81">
        <v>8218</v>
      </c>
      <c r="B8249" s="93">
        <f t="shared" si="1795"/>
        <v>2.270247386720207E-68</v>
      </c>
      <c r="C8249" s="178">
        <f t="shared" si="1796"/>
        <v>2.2651260996051208E-68</v>
      </c>
      <c r="D8249" s="165">
        <f t="shared" si="1797"/>
        <v>2.2558277767625785E-3</v>
      </c>
      <c r="E8249" s="166">
        <f t="shared" si="1807"/>
        <v>24.291375447755232</v>
      </c>
      <c r="F8249" s="167">
        <f t="shared" si="1808"/>
        <v>18.540648497209698</v>
      </c>
      <c r="G8249" s="167">
        <f t="shared" si="1798"/>
        <v>644325.04655504238</v>
      </c>
      <c r="H8249" s="167">
        <f t="shared" si="1799"/>
        <v>271299.98899881309</v>
      </c>
      <c r="I8249" s="168">
        <f t="shared" si="1800"/>
        <v>915625.03555385547</v>
      </c>
      <c r="J8249" s="168">
        <f t="shared" si="1802"/>
        <v>818230.70944683964</v>
      </c>
      <c r="K8249" s="94"/>
      <c r="L8249" s="265">
        <f t="shared" si="1801"/>
        <v>348918.93615120539</v>
      </c>
      <c r="M8249" s="265">
        <f>$G8249*NonHospFrac+theModel!$H8249*NonHospFrac</f>
        <v>566706.09940265003</v>
      </c>
      <c r="N8249" s="266">
        <f t="shared" si="1803"/>
        <v>915625.03555385536</v>
      </c>
      <c r="O8249" s="158"/>
      <c r="P8249" s="265">
        <f t="shared" si="1804"/>
        <v>311804.69906411477</v>
      </c>
      <c r="Q8249" s="265">
        <f t="shared" si="1805"/>
        <v>566704.53915203095</v>
      </c>
      <c r="R8249" s="266">
        <f t="shared" si="1806"/>
        <v>878509.23821614566</v>
      </c>
    </row>
    <row r="8250" spans="1:18" x14ac:dyDescent="0.25">
      <c r="A8250" s="81">
        <v>8219</v>
      </c>
      <c r="B8250" s="93">
        <f t="shared" si="1795"/>
        <v>2.2278381228925532E-68</v>
      </c>
      <c r="C8250" s="178">
        <f t="shared" si="1796"/>
        <v>2.2228125037728018E-68</v>
      </c>
      <c r="D8250" s="165">
        <f t="shared" si="1797"/>
        <v>2.2558277767625785E-3</v>
      </c>
      <c r="E8250" s="166">
        <f t="shared" si="1807"/>
        <v>24.291375447755232</v>
      </c>
      <c r="F8250" s="167">
        <f t="shared" si="1808"/>
        <v>18.542904324986459</v>
      </c>
      <c r="G8250" s="167">
        <f t="shared" si="1798"/>
        <v>644403.44113425573</v>
      </c>
      <c r="H8250" s="167">
        <f t="shared" si="1799"/>
        <v>271299.98899881309</v>
      </c>
      <c r="I8250" s="168">
        <f t="shared" si="1800"/>
        <v>915703.43013306882</v>
      </c>
      <c r="J8250" s="168">
        <f t="shared" si="1802"/>
        <v>818286.78642370412</v>
      </c>
      <c r="K8250" s="94"/>
      <c r="L8250" s="265">
        <f t="shared" si="1801"/>
        <v>348948.81011938781</v>
      </c>
      <c r="M8250" s="265">
        <f>$G8250*NonHospFrac+theModel!$H8250*NonHospFrac</f>
        <v>566754.62001368101</v>
      </c>
      <c r="N8250" s="266">
        <f t="shared" si="1803"/>
        <v>915703.43013306882</v>
      </c>
      <c r="O8250" s="158"/>
      <c r="P8250" s="265">
        <f t="shared" si="1804"/>
        <v>311826.06842204009</v>
      </c>
      <c r="Q8250" s="265">
        <f t="shared" si="1805"/>
        <v>566753.05976306193</v>
      </c>
      <c r="R8250" s="266">
        <f t="shared" si="1806"/>
        <v>878579.12818510202</v>
      </c>
    </row>
    <row r="8251" spans="1:18" x14ac:dyDescent="0.25">
      <c r="A8251" s="81">
        <v>8220</v>
      </c>
      <c r="B8251" s="93">
        <f t="shared" si="1795"/>
        <v>2.1862210835903258E-68</v>
      </c>
      <c r="C8251" s="178">
        <f t="shared" si="1796"/>
        <v>2.1812893453438189E-68</v>
      </c>
      <c r="D8251" s="165">
        <f t="shared" si="1797"/>
        <v>2.2558277767625785E-3</v>
      </c>
      <c r="E8251" s="166">
        <f t="shared" si="1807"/>
        <v>24.291375447755232</v>
      </c>
      <c r="F8251" s="167">
        <f t="shared" si="1808"/>
        <v>18.54516015276322</v>
      </c>
      <c r="G8251" s="167">
        <f t="shared" si="1798"/>
        <v>644481.83571346907</v>
      </c>
      <c r="H8251" s="167">
        <f t="shared" si="1799"/>
        <v>271299.98899881309</v>
      </c>
      <c r="I8251" s="168">
        <f t="shared" si="1800"/>
        <v>915781.82471228216</v>
      </c>
      <c r="J8251" s="168">
        <f t="shared" si="1802"/>
        <v>818342.86111476063</v>
      </c>
      <c r="K8251" s="94"/>
      <c r="L8251" s="265">
        <f t="shared" si="1801"/>
        <v>348978.68408757017</v>
      </c>
      <c r="M8251" s="265">
        <f>$G8251*NonHospFrac+theModel!$H8251*NonHospFrac</f>
        <v>566803.14062471199</v>
      </c>
      <c r="N8251" s="266">
        <f t="shared" si="1803"/>
        <v>915781.82471228216</v>
      </c>
      <c r="O8251" s="158"/>
      <c r="P8251" s="265">
        <f t="shared" si="1804"/>
        <v>311847.43690890825</v>
      </c>
      <c r="Q8251" s="265">
        <f t="shared" si="1805"/>
        <v>566801.58037409291</v>
      </c>
      <c r="R8251" s="266">
        <f t="shared" si="1806"/>
        <v>878649.01728300122</v>
      </c>
    </row>
    <row r="8252" spans="1:18" x14ac:dyDescent="0.25">
      <c r="A8252" s="81">
        <v>8221</v>
      </c>
      <c r="B8252" s="93">
        <f t="shared" si="1795"/>
        <v>2.1453814696954245E-68</v>
      </c>
      <c r="C8252" s="178">
        <f t="shared" si="1796"/>
        <v>2.1405418585843339E-68</v>
      </c>
      <c r="D8252" s="165">
        <f t="shared" si="1797"/>
        <v>2.2558277767625785E-3</v>
      </c>
      <c r="E8252" s="166">
        <f t="shared" si="1807"/>
        <v>24.291375447755232</v>
      </c>
      <c r="F8252" s="167">
        <f t="shared" si="1808"/>
        <v>18.547415980539981</v>
      </c>
      <c r="G8252" s="167">
        <f t="shared" si="1798"/>
        <v>644560.23029268242</v>
      </c>
      <c r="H8252" s="167">
        <f t="shared" si="1799"/>
        <v>271299.98899881309</v>
      </c>
      <c r="I8252" s="168">
        <f t="shared" si="1800"/>
        <v>915860.21929149551</v>
      </c>
      <c r="J8252" s="168">
        <f t="shared" si="1802"/>
        <v>818398.93352010229</v>
      </c>
      <c r="K8252" s="94"/>
      <c r="L8252" s="265">
        <f t="shared" si="1801"/>
        <v>349008.55805575254</v>
      </c>
      <c r="M8252" s="265">
        <f>$G8252*NonHospFrac+theModel!$H8252*NonHospFrac</f>
        <v>566851.66123574285</v>
      </c>
      <c r="N8252" s="266">
        <f t="shared" si="1803"/>
        <v>915860.21929149539</v>
      </c>
      <c r="O8252" s="158"/>
      <c r="P8252" s="265">
        <f t="shared" si="1804"/>
        <v>311868.80452475481</v>
      </c>
      <c r="Q8252" s="265">
        <f t="shared" si="1805"/>
        <v>566850.10098512378</v>
      </c>
      <c r="R8252" s="266">
        <f t="shared" si="1806"/>
        <v>878718.90550987865</v>
      </c>
    </row>
    <row r="8253" spans="1:18" x14ac:dyDescent="0.25">
      <c r="A8253" s="81">
        <v>8222</v>
      </c>
      <c r="B8253" s="93">
        <f t="shared" si="1795"/>
        <v>2.1053047585441995E-68</v>
      </c>
      <c r="C8253" s="178">
        <f t="shared" si="1796"/>
        <v>2.100555553591325E-68</v>
      </c>
      <c r="D8253" s="165">
        <f t="shared" si="1797"/>
        <v>2.2558277767625785E-3</v>
      </c>
      <c r="E8253" s="166">
        <f t="shared" si="1807"/>
        <v>24.291375447755232</v>
      </c>
      <c r="F8253" s="167">
        <f t="shared" si="1808"/>
        <v>18.549671808316742</v>
      </c>
      <c r="G8253" s="167">
        <f t="shared" si="1798"/>
        <v>644638.62487189565</v>
      </c>
      <c r="H8253" s="167">
        <f t="shared" si="1799"/>
        <v>271299.98899881309</v>
      </c>
      <c r="I8253" s="168">
        <f t="shared" si="1800"/>
        <v>915938.61387070874</v>
      </c>
      <c r="J8253" s="168">
        <f t="shared" si="1802"/>
        <v>818455.00363982224</v>
      </c>
      <c r="K8253" s="94"/>
      <c r="L8253" s="265">
        <f t="shared" si="1801"/>
        <v>349038.4320239349</v>
      </c>
      <c r="M8253" s="265">
        <f>$G8253*NonHospFrac+theModel!$H8253*NonHospFrac</f>
        <v>566900.18184677383</v>
      </c>
      <c r="N8253" s="266">
        <f t="shared" si="1803"/>
        <v>915938.61387070874</v>
      </c>
      <c r="O8253" s="158"/>
      <c r="P8253" s="265">
        <f t="shared" si="1804"/>
        <v>311890.1712696153</v>
      </c>
      <c r="Q8253" s="265">
        <f t="shared" si="1805"/>
        <v>566898.62159615476</v>
      </c>
      <c r="R8253" s="266">
        <f t="shared" si="1806"/>
        <v>878788.79286577005</v>
      </c>
    </row>
    <row r="8254" spans="1:18" x14ac:dyDescent="0.25">
      <c r="A8254" s="81">
        <v>8223</v>
      </c>
      <c r="B8254" s="93">
        <f t="shared" si="1795"/>
        <v>2.0659766987631448E-68</v>
      </c>
      <c r="C8254" s="178">
        <f t="shared" si="1796"/>
        <v>2.0613162111399308E-68</v>
      </c>
      <c r="D8254" s="165">
        <f t="shared" si="1797"/>
        <v>2.2558277767625785E-3</v>
      </c>
      <c r="E8254" s="166">
        <f t="shared" si="1807"/>
        <v>24.291375447755232</v>
      </c>
      <c r="F8254" s="167">
        <f t="shared" si="1808"/>
        <v>18.551927636093502</v>
      </c>
      <c r="G8254" s="167">
        <f t="shared" si="1798"/>
        <v>644717.01945110899</v>
      </c>
      <c r="H8254" s="167">
        <f t="shared" si="1799"/>
        <v>271299.98899881309</v>
      </c>
      <c r="I8254" s="168">
        <f t="shared" si="1800"/>
        <v>916017.00844992208</v>
      </c>
      <c r="J8254" s="168">
        <f t="shared" si="1802"/>
        <v>818511.07147401385</v>
      </c>
      <c r="K8254" s="94"/>
      <c r="L8254" s="265">
        <f t="shared" si="1801"/>
        <v>349068.30599211733</v>
      </c>
      <c r="M8254" s="265">
        <f>$G8254*NonHospFrac+theModel!$H8254*NonHospFrac</f>
        <v>566948.7024578047</v>
      </c>
      <c r="N8254" s="266">
        <f t="shared" si="1803"/>
        <v>916017.00844992208</v>
      </c>
      <c r="O8254" s="158"/>
      <c r="P8254" s="265">
        <f t="shared" si="1804"/>
        <v>311911.53714352526</v>
      </c>
      <c r="Q8254" s="265">
        <f t="shared" si="1805"/>
        <v>566947.14220718562</v>
      </c>
      <c r="R8254" s="266">
        <f t="shared" si="1806"/>
        <v>878858.67935071094</v>
      </c>
    </row>
    <row r="8255" spans="1:18" x14ac:dyDescent="0.25">
      <c r="A8255" s="81">
        <v>8224</v>
      </c>
      <c r="B8255" s="93">
        <f t="shared" si="1795"/>
        <v>2.0273833052008341E-68</v>
      </c>
      <c r="C8255" s="178">
        <f t="shared" si="1796"/>
        <v>2.0228098776268174E-68</v>
      </c>
      <c r="D8255" s="165">
        <f t="shared" si="1797"/>
        <v>2.2558277767625785E-3</v>
      </c>
      <c r="E8255" s="166">
        <f t="shared" si="1807"/>
        <v>24.291375447755232</v>
      </c>
      <c r="F8255" s="167">
        <f t="shared" si="1808"/>
        <v>18.554183463870263</v>
      </c>
      <c r="G8255" s="167">
        <f t="shared" si="1798"/>
        <v>644795.41403032257</v>
      </c>
      <c r="H8255" s="167">
        <f t="shared" si="1799"/>
        <v>271299.98899881309</v>
      </c>
      <c r="I8255" s="168">
        <f t="shared" si="1800"/>
        <v>916095.40302913566</v>
      </c>
      <c r="J8255" s="168">
        <f t="shared" si="1802"/>
        <v>818567.13702277024</v>
      </c>
      <c r="K8255" s="94"/>
      <c r="L8255" s="265">
        <f t="shared" si="1801"/>
        <v>349098.17996029981</v>
      </c>
      <c r="M8255" s="265">
        <f>$G8255*NonHospFrac+theModel!$H8255*NonHospFrac</f>
        <v>566997.2230688358</v>
      </c>
      <c r="N8255" s="266">
        <f t="shared" si="1803"/>
        <v>916095.40302913566</v>
      </c>
      <c r="O8255" s="158"/>
      <c r="P8255" s="265">
        <f t="shared" si="1804"/>
        <v>311932.90214652015</v>
      </c>
      <c r="Q8255" s="265">
        <f t="shared" si="1805"/>
        <v>566995.66281821672</v>
      </c>
      <c r="R8255" s="266">
        <f t="shared" si="1806"/>
        <v>878928.56496473681</v>
      </c>
    </row>
    <row r="8256" spans="1:18" x14ac:dyDescent="0.25">
      <c r="A8256" s="81">
        <v>8225</v>
      </c>
      <c r="B8256" s="93">
        <f t="shared" si="1795"/>
        <v>1.9895108539547796E-68</v>
      </c>
      <c r="C8256" s="178">
        <f t="shared" si="1796"/>
        <v>1.9850228601082578E-68</v>
      </c>
      <c r="D8256" s="165">
        <f t="shared" si="1797"/>
        <v>2.2558277767625785E-3</v>
      </c>
      <c r="E8256" s="166">
        <f t="shared" si="1807"/>
        <v>24.291375447755232</v>
      </c>
      <c r="F8256" s="167">
        <f t="shared" si="1808"/>
        <v>18.556439291647024</v>
      </c>
      <c r="G8256" s="167">
        <f t="shared" si="1798"/>
        <v>644873.80860953592</v>
      </c>
      <c r="H8256" s="167">
        <f t="shared" si="1799"/>
        <v>271299.98899881309</v>
      </c>
      <c r="I8256" s="168">
        <f t="shared" si="1800"/>
        <v>916173.79760834901</v>
      </c>
      <c r="J8256" s="168">
        <f t="shared" si="1802"/>
        <v>818623.20028618432</v>
      </c>
      <c r="K8256" s="94"/>
      <c r="L8256" s="265">
        <f t="shared" si="1801"/>
        <v>349128.05392848223</v>
      </c>
      <c r="M8256" s="265">
        <f>$G8256*NonHospFrac+theModel!$H8256*NonHospFrac</f>
        <v>567045.74367986678</v>
      </c>
      <c r="N8256" s="266">
        <f t="shared" si="1803"/>
        <v>916173.79760834901</v>
      </c>
      <c r="O8256" s="158"/>
      <c r="P8256" s="265">
        <f t="shared" si="1804"/>
        <v>311954.26627863542</v>
      </c>
      <c r="Q8256" s="265">
        <f t="shared" si="1805"/>
        <v>567044.1834292477</v>
      </c>
      <c r="R8256" s="266">
        <f t="shared" si="1806"/>
        <v>878998.44970788318</v>
      </c>
    </row>
    <row r="8257" spans="1:18" x14ac:dyDescent="0.25">
      <c r="A8257" s="81">
        <v>8226</v>
      </c>
      <c r="B8257" s="93">
        <f t="shared" si="1795"/>
        <v>1.9523458774914137E-68</v>
      </c>
      <c r="C8257" s="178">
        <f t="shared" si="1796"/>
        <v>1.9479417214311208E-68</v>
      </c>
      <c r="D8257" s="165">
        <f t="shared" si="1797"/>
        <v>2.2558277767625785E-3</v>
      </c>
      <c r="E8257" s="166">
        <f t="shared" si="1807"/>
        <v>24.291375447755232</v>
      </c>
      <c r="F8257" s="167">
        <f t="shared" si="1808"/>
        <v>18.558695119423785</v>
      </c>
      <c r="G8257" s="167">
        <f t="shared" si="1798"/>
        <v>644952.20318874926</v>
      </c>
      <c r="H8257" s="167">
        <f t="shared" si="1799"/>
        <v>271299.98899881309</v>
      </c>
      <c r="I8257" s="168">
        <f t="shared" si="1800"/>
        <v>916252.19218756235</v>
      </c>
      <c r="J8257" s="168">
        <f t="shared" si="1802"/>
        <v>818679.26126434945</v>
      </c>
      <c r="K8257" s="94"/>
      <c r="L8257" s="265">
        <f t="shared" si="1801"/>
        <v>349157.92789666459</v>
      </c>
      <c r="M8257" s="265">
        <f>$G8257*NonHospFrac+theModel!$H8257*NonHospFrac</f>
        <v>567094.26429089776</v>
      </c>
      <c r="N8257" s="266">
        <f t="shared" si="1803"/>
        <v>916252.19218756235</v>
      </c>
      <c r="O8257" s="158"/>
      <c r="P8257" s="265">
        <f t="shared" si="1804"/>
        <v>311975.62953990657</v>
      </c>
      <c r="Q8257" s="265">
        <f t="shared" si="1805"/>
        <v>567092.70404027868</v>
      </c>
      <c r="R8257" s="266">
        <f t="shared" si="1806"/>
        <v>879068.33358018519</v>
      </c>
    </row>
    <row r="8258" spans="1:18" x14ac:dyDescent="0.25">
      <c r="A8258" s="81">
        <v>8227</v>
      </c>
      <c r="B8258" s="93">
        <f t="shared" si="1795"/>
        <v>1.9158751598570419E-68</v>
      </c>
      <c r="C8258" s="178">
        <f t="shared" si="1796"/>
        <v>1.9115532754546269E-68</v>
      </c>
      <c r="D8258" s="165">
        <f t="shared" si="1797"/>
        <v>2.2558277767625785E-3</v>
      </c>
      <c r="E8258" s="166">
        <f t="shared" si="1807"/>
        <v>24.291375447755232</v>
      </c>
      <c r="F8258" s="167">
        <f t="shared" si="1808"/>
        <v>18.560950947200546</v>
      </c>
      <c r="G8258" s="167">
        <f t="shared" si="1798"/>
        <v>645030.59776796261</v>
      </c>
      <c r="H8258" s="167">
        <f t="shared" si="1799"/>
        <v>271299.98899881309</v>
      </c>
      <c r="I8258" s="168">
        <f t="shared" si="1800"/>
        <v>916330.5867667757</v>
      </c>
      <c r="J8258" s="168">
        <f t="shared" si="1802"/>
        <v>818735.31995735876</v>
      </c>
      <c r="K8258" s="94"/>
      <c r="L8258" s="265">
        <f t="shared" si="1801"/>
        <v>349187.80186484696</v>
      </c>
      <c r="M8258" s="265">
        <f>$G8258*NonHospFrac+theModel!$H8258*NonHospFrac</f>
        <v>567142.78490192862</v>
      </c>
      <c r="N8258" s="266">
        <f t="shared" si="1803"/>
        <v>916330.58676677558</v>
      </c>
      <c r="O8258" s="158"/>
      <c r="P8258" s="265">
        <f t="shared" si="1804"/>
        <v>311996.99193036917</v>
      </c>
      <c r="Q8258" s="265">
        <f t="shared" si="1805"/>
        <v>567141.22465130955</v>
      </c>
      <c r="R8258" s="266">
        <f t="shared" si="1806"/>
        <v>879138.21658167872</v>
      </c>
    </row>
    <row r="8259" spans="1:18" x14ac:dyDescent="0.25">
      <c r="A8259" s="81">
        <v>8228</v>
      </c>
      <c r="B8259" s="93">
        <f t="shared" si="1795"/>
        <v>1.8800857319777277E-68</v>
      </c>
      <c r="C8259" s="178">
        <f t="shared" si="1796"/>
        <v>1.8758445823608373E-68</v>
      </c>
      <c r="D8259" s="165">
        <f t="shared" si="1797"/>
        <v>2.2558277767625785E-3</v>
      </c>
      <c r="E8259" s="166">
        <f t="shared" si="1807"/>
        <v>24.291375447755232</v>
      </c>
      <c r="F8259" s="167">
        <f t="shared" si="1808"/>
        <v>18.563206774977306</v>
      </c>
      <c r="G8259" s="167">
        <f t="shared" si="1798"/>
        <v>645108.99234717595</v>
      </c>
      <c r="H8259" s="167">
        <f t="shared" si="1799"/>
        <v>271299.98899881309</v>
      </c>
      <c r="I8259" s="168">
        <f t="shared" si="1800"/>
        <v>916408.98134598904</v>
      </c>
      <c r="J8259" s="168">
        <f t="shared" si="1802"/>
        <v>818791.37636530539</v>
      </c>
      <c r="K8259" s="94"/>
      <c r="L8259" s="265">
        <f t="shared" si="1801"/>
        <v>349217.67583302938</v>
      </c>
      <c r="M8259" s="265">
        <f>$G8259*NonHospFrac+theModel!$H8259*NonHospFrac</f>
        <v>567191.3055129596</v>
      </c>
      <c r="N8259" s="266">
        <f t="shared" si="1803"/>
        <v>916408.98134598904</v>
      </c>
      <c r="O8259" s="158"/>
      <c r="P8259" s="265">
        <f t="shared" si="1804"/>
        <v>312018.35345005873</v>
      </c>
      <c r="Q8259" s="265">
        <f t="shared" si="1805"/>
        <v>567189.74526234053</v>
      </c>
      <c r="R8259" s="266">
        <f t="shared" si="1806"/>
        <v>879208.09871239925</v>
      </c>
    </row>
    <row r="8260" spans="1:18" x14ac:dyDescent="0.25">
      <c r="A8260" s="81">
        <v>8229</v>
      </c>
      <c r="B8260" s="93">
        <f t="shared" si="1795"/>
        <v>1.844964867048007E-68</v>
      </c>
      <c r="C8260" s="178">
        <f t="shared" si="1796"/>
        <v>1.8408029440537689E-68</v>
      </c>
      <c r="D8260" s="165">
        <f t="shared" si="1797"/>
        <v>2.2558277767625785E-3</v>
      </c>
      <c r="E8260" s="166">
        <f t="shared" si="1807"/>
        <v>24.291375447755232</v>
      </c>
      <c r="F8260" s="167">
        <f t="shared" si="1808"/>
        <v>18.565462602754067</v>
      </c>
      <c r="G8260" s="167">
        <f t="shared" si="1798"/>
        <v>645187.3869263893</v>
      </c>
      <c r="H8260" s="167">
        <f t="shared" si="1799"/>
        <v>271299.98899881309</v>
      </c>
      <c r="I8260" s="168">
        <f t="shared" si="1800"/>
        <v>916487.37592520239</v>
      </c>
      <c r="J8260" s="168">
        <f t="shared" si="1802"/>
        <v>818847.43048828247</v>
      </c>
      <c r="K8260" s="94"/>
      <c r="L8260" s="265">
        <f t="shared" si="1801"/>
        <v>349247.5498012118</v>
      </c>
      <c r="M8260" s="265">
        <f>$G8260*NonHospFrac+theModel!$H8260*NonHospFrac</f>
        <v>567239.82612399058</v>
      </c>
      <c r="N8260" s="266">
        <f t="shared" si="1803"/>
        <v>916487.37592520239</v>
      </c>
      <c r="O8260" s="158"/>
      <c r="P8260" s="265">
        <f t="shared" si="1804"/>
        <v>312039.71409901069</v>
      </c>
      <c r="Q8260" s="265">
        <f t="shared" si="1805"/>
        <v>567238.26587337151</v>
      </c>
      <c r="R8260" s="266">
        <f t="shared" si="1806"/>
        <v>879277.97997238219</v>
      </c>
    </row>
    <row r="8261" spans="1:18" x14ac:dyDescent="0.25">
      <c r="A8261" s="81">
        <v>8230</v>
      </c>
      <c r="B8261" s="93">
        <f t="shared" si="1795"/>
        <v>1.8105000760048839E-68</v>
      </c>
      <c r="C8261" s="178">
        <f t="shared" si="1796"/>
        <v>1.8064158996436013E-68</v>
      </c>
      <c r="D8261" s="165">
        <f t="shared" si="1797"/>
        <v>2.2558277767625785E-3</v>
      </c>
      <c r="E8261" s="166">
        <f t="shared" si="1807"/>
        <v>24.291375447755232</v>
      </c>
      <c r="F8261" s="167">
        <f t="shared" si="1808"/>
        <v>18.567718430530828</v>
      </c>
      <c r="G8261" s="167">
        <f t="shared" si="1798"/>
        <v>645265.78150560253</v>
      </c>
      <c r="H8261" s="167">
        <f t="shared" si="1799"/>
        <v>271299.98899881309</v>
      </c>
      <c r="I8261" s="168">
        <f t="shared" si="1800"/>
        <v>916565.77050441562</v>
      </c>
      <c r="J8261" s="168">
        <f t="shared" si="1802"/>
        <v>818903.482326383</v>
      </c>
      <c r="K8261" s="94"/>
      <c r="L8261" s="265">
        <f t="shared" si="1801"/>
        <v>349277.42376939417</v>
      </c>
      <c r="M8261" s="265">
        <f>$G8261*NonHospFrac+theModel!$H8261*NonHospFrac</f>
        <v>567288.34673502145</v>
      </c>
      <c r="N8261" s="266">
        <f t="shared" si="1803"/>
        <v>916565.77050441562</v>
      </c>
      <c r="O8261" s="158"/>
      <c r="P8261" s="265">
        <f t="shared" si="1804"/>
        <v>312061.0738772605</v>
      </c>
      <c r="Q8261" s="265">
        <f t="shared" si="1805"/>
        <v>567286.78648440237</v>
      </c>
      <c r="R8261" s="266">
        <f t="shared" si="1806"/>
        <v>879347.86036166293</v>
      </c>
    </row>
    <row r="8262" spans="1:18" x14ac:dyDescent="0.25">
      <c r="A8262" s="81">
        <v>8231</v>
      </c>
      <c r="B8262" s="93">
        <f t="shared" si="1795"/>
        <v>1.7766791030869987E-68</v>
      </c>
      <c r="C8262" s="178">
        <f t="shared" si="1796"/>
        <v>1.7726712210158614E-68</v>
      </c>
      <c r="D8262" s="165">
        <f t="shared" si="1797"/>
        <v>2.2558277767625785E-3</v>
      </c>
      <c r="E8262" s="166">
        <f t="shared" si="1807"/>
        <v>24.291375447755232</v>
      </c>
      <c r="F8262" s="167">
        <f t="shared" si="1808"/>
        <v>18.569974258307589</v>
      </c>
      <c r="G8262" s="167">
        <f t="shared" si="1798"/>
        <v>645344.17608481587</v>
      </c>
      <c r="H8262" s="167">
        <f t="shared" si="1799"/>
        <v>271299.98899881309</v>
      </c>
      <c r="I8262" s="168">
        <f t="shared" si="1800"/>
        <v>916644.16508362896</v>
      </c>
      <c r="J8262" s="168">
        <f t="shared" si="1802"/>
        <v>818959.53187970037</v>
      </c>
      <c r="K8262" s="94"/>
      <c r="L8262" s="265">
        <f t="shared" si="1801"/>
        <v>349307.29773757653</v>
      </c>
      <c r="M8262" s="265">
        <f>$G8262*NonHospFrac+theModel!$H8262*NonHospFrac</f>
        <v>567336.86734605243</v>
      </c>
      <c r="N8262" s="266">
        <f t="shared" si="1803"/>
        <v>916644.16508362896</v>
      </c>
      <c r="O8262" s="158"/>
      <c r="P8262" s="265">
        <f t="shared" si="1804"/>
        <v>312082.43278484367</v>
      </c>
      <c r="Q8262" s="265">
        <f t="shared" si="1805"/>
        <v>567335.30709543335</v>
      </c>
      <c r="R8262" s="266">
        <f t="shared" si="1806"/>
        <v>879417.73988027708</v>
      </c>
    </row>
    <row r="8263" spans="1:18" x14ac:dyDescent="0.25">
      <c r="A8263" s="81">
        <v>8232</v>
      </c>
      <c r="B8263" s="93">
        <f t="shared" si="1795"/>
        <v>1.7434899214759364E-68</v>
      </c>
      <c r="C8263" s="178">
        <f t="shared" si="1796"/>
        <v>1.7395569084825654E-68</v>
      </c>
      <c r="D8263" s="165">
        <f t="shared" si="1797"/>
        <v>2.2558277767625785E-3</v>
      </c>
      <c r="E8263" s="166">
        <f t="shared" si="1807"/>
        <v>24.291375447755232</v>
      </c>
      <c r="F8263" s="167">
        <f t="shared" si="1808"/>
        <v>18.57223008608435</v>
      </c>
      <c r="G8263" s="167">
        <f t="shared" si="1798"/>
        <v>645422.57066402945</v>
      </c>
      <c r="H8263" s="167">
        <f t="shared" si="1799"/>
        <v>271299.98899881309</v>
      </c>
      <c r="I8263" s="168">
        <f t="shared" si="1800"/>
        <v>916722.55966284254</v>
      </c>
      <c r="J8263" s="168">
        <f t="shared" si="1802"/>
        <v>819015.57914832782</v>
      </c>
      <c r="K8263" s="94"/>
      <c r="L8263" s="265">
        <f t="shared" si="1801"/>
        <v>349337.17170575901</v>
      </c>
      <c r="M8263" s="265">
        <f>$G8263*NonHospFrac+theModel!$H8263*NonHospFrac</f>
        <v>567385.38795708353</v>
      </c>
      <c r="N8263" s="266">
        <f t="shared" si="1803"/>
        <v>916722.55966284254</v>
      </c>
      <c r="O8263" s="158"/>
      <c r="P8263" s="265">
        <f t="shared" si="1804"/>
        <v>312103.79082179582</v>
      </c>
      <c r="Q8263" s="265">
        <f t="shared" si="1805"/>
        <v>567383.82770646445</v>
      </c>
      <c r="R8263" s="266">
        <f t="shared" si="1806"/>
        <v>879487.61852826027</v>
      </c>
    </row>
    <row r="8264" spans="1:18" x14ac:dyDescent="0.25">
      <c r="A8264" s="81">
        <v>8233</v>
      </c>
      <c r="B8264" s="93">
        <f t="shared" si="1795"/>
        <v>1.7109207290199777E-68</v>
      </c>
      <c r="C8264" s="178">
        <f t="shared" si="1796"/>
        <v>1.7070611865156156E-68</v>
      </c>
      <c r="D8264" s="165">
        <f t="shared" si="1797"/>
        <v>2.2558277767625785E-3</v>
      </c>
      <c r="E8264" s="166">
        <f t="shared" si="1807"/>
        <v>24.291375447755232</v>
      </c>
      <c r="F8264" s="167">
        <f t="shared" si="1808"/>
        <v>18.57448591386111</v>
      </c>
      <c r="G8264" s="167">
        <f t="shared" si="1798"/>
        <v>645500.9652432428</v>
      </c>
      <c r="H8264" s="167">
        <f t="shared" si="1799"/>
        <v>271299.98899881309</v>
      </c>
      <c r="I8264" s="168">
        <f t="shared" si="1800"/>
        <v>916800.95424205589</v>
      </c>
      <c r="J8264" s="168">
        <f t="shared" si="1802"/>
        <v>819071.62413235812</v>
      </c>
      <c r="K8264" s="94"/>
      <c r="L8264" s="265">
        <f t="shared" si="1801"/>
        <v>349367.04567394138</v>
      </c>
      <c r="M8264" s="265">
        <f>$G8264*NonHospFrac+theModel!$H8264*NonHospFrac</f>
        <v>567433.90856811439</v>
      </c>
      <c r="N8264" s="266">
        <f t="shared" si="1803"/>
        <v>916800.95424205577</v>
      </c>
      <c r="O8264" s="158"/>
      <c r="P8264" s="265">
        <f t="shared" si="1804"/>
        <v>312125.14798815222</v>
      </c>
      <c r="Q8264" s="265">
        <f t="shared" si="1805"/>
        <v>567432.34831749531</v>
      </c>
      <c r="R8264" s="266">
        <f t="shared" si="1806"/>
        <v>879557.49630564754</v>
      </c>
    </row>
    <row r="8265" spans="1:18" x14ac:dyDescent="0.25">
      <c r="A8265" s="81">
        <v>8234</v>
      </c>
      <c r="B8265" s="93">
        <f t="shared" si="1795"/>
        <v>1.6789599440369176E-68</v>
      </c>
      <c r="C8265" s="178">
        <f t="shared" si="1796"/>
        <v>1.6751724995590874E-68</v>
      </c>
      <c r="D8265" s="165">
        <f t="shared" si="1797"/>
        <v>2.2558277767625785E-3</v>
      </c>
      <c r="E8265" s="166">
        <f t="shared" si="1807"/>
        <v>24.291375447755232</v>
      </c>
      <c r="F8265" s="167">
        <f t="shared" si="1808"/>
        <v>18.576741741637871</v>
      </c>
      <c r="G8265" s="167">
        <f t="shared" si="1798"/>
        <v>645579.35982245614</v>
      </c>
      <c r="H8265" s="167">
        <f t="shared" si="1799"/>
        <v>271299.98899881309</v>
      </c>
      <c r="I8265" s="168">
        <f t="shared" si="1800"/>
        <v>916879.34882126923</v>
      </c>
      <c r="J8265" s="168">
        <f t="shared" si="1802"/>
        <v>819127.66683188453</v>
      </c>
      <c r="K8265" s="94"/>
      <c r="L8265" s="265">
        <f t="shared" si="1801"/>
        <v>349396.91964212386</v>
      </c>
      <c r="M8265" s="265">
        <f>$G8265*NonHospFrac+theModel!$H8265*NonHospFrac</f>
        <v>567482.42917914537</v>
      </c>
      <c r="N8265" s="266">
        <f t="shared" si="1803"/>
        <v>916879.34882126923</v>
      </c>
      <c r="O8265" s="158"/>
      <c r="P8265" s="265">
        <f t="shared" si="1804"/>
        <v>312146.50428394857</v>
      </c>
      <c r="Q8265" s="265">
        <f t="shared" si="1805"/>
        <v>567480.8689285263</v>
      </c>
      <c r="R8265" s="266">
        <f t="shared" si="1806"/>
        <v>879627.37321247486</v>
      </c>
    </row>
    <row r="8266" spans="1:18" x14ac:dyDescent="0.25">
      <c r="A8266" s="81">
        <v>8235</v>
      </c>
      <c r="B8266" s="93">
        <f t="shared" si="1795"/>
        <v>1.6475962011958851E-68</v>
      </c>
      <c r="C8266" s="178">
        <f t="shared" si="1796"/>
        <v>1.643879507920339E-68</v>
      </c>
      <c r="D8266" s="165">
        <f t="shared" si="1797"/>
        <v>2.2558277767625785E-3</v>
      </c>
      <c r="E8266" s="166">
        <f t="shared" si="1807"/>
        <v>24.291375447755232</v>
      </c>
      <c r="F8266" s="167">
        <f t="shared" si="1808"/>
        <v>18.578997569414632</v>
      </c>
      <c r="G8266" s="167">
        <f t="shared" si="1798"/>
        <v>645657.75440166949</v>
      </c>
      <c r="H8266" s="167">
        <f t="shared" si="1799"/>
        <v>271299.98899881309</v>
      </c>
      <c r="I8266" s="168">
        <f t="shared" si="1800"/>
        <v>916957.74340048258</v>
      </c>
      <c r="J8266" s="168">
        <f t="shared" si="1802"/>
        <v>819183.70724700019</v>
      </c>
      <c r="K8266" s="94"/>
      <c r="L8266" s="265">
        <f t="shared" si="1801"/>
        <v>349426.79361030622</v>
      </c>
      <c r="M8266" s="265">
        <f>$G8266*NonHospFrac+theModel!$H8266*NonHospFrac</f>
        <v>567530.94979017635</v>
      </c>
      <c r="N8266" s="266">
        <f t="shared" si="1803"/>
        <v>916957.74340048258</v>
      </c>
      <c r="O8266" s="158"/>
      <c r="P8266" s="265">
        <f t="shared" si="1804"/>
        <v>312167.85970922018</v>
      </c>
      <c r="Q8266" s="265">
        <f t="shared" si="1805"/>
        <v>567529.38953955728</v>
      </c>
      <c r="R8266" s="266">
        <f t="shared" si="1806"/>
        <v>879697.24924877752</v>
      </c>
    </row>
    <row r="8267" spans="1:18" x14ac:dyDescent="0.25">
      <c r="A8267" s="81">
        <v>8236</v>
      </c>
      <c r="B8267" s="93">
        <f t="shared" si="1795"/>
        <v>1.6168183474753259E-68</v>
      </c>
      <c r="C8267" s="178">
        <f t="shared" si="1796"/>
        <v>1.6131710837371117E-68</v>
      </c>
      <c r="D8267" s="165">
        <f t="shared" si="1797"/>
        <v>2.2558277767625785E-3</v>
      </c>
      <c r="E8267" s="166">
        <f t="shared" si="1807"/>
        <v>24.291375447755232</v>
      </c>
      <c r="F8267" s="167">
        <f t="shared" si="1808"/>
        <v>18.581253397191393</v>
      </c>
      <c r="G8267" s="167">
        <f t="shared" si="1798"/>
        <v>645736.14898088283</v>
      </c>
      <c r="H8267" s="167">
        <f t="shared" si="1799"/>
        <v>271299.98899881309</v>
      </c>
      <c r="I8267" s="168">
        <f t="shared" si="1800"/>
        <v>917036.13797969592</v>
      </c>
      <c r="J8267" s="168">
        <f t="shared" si="1802"/>
        <v>819239.74537779822</v>
      </c>
      <c r="K8267" s="94"/>
      <c r="L8267" s="265">
        <f t="shared" si="1801"/>
        <v>349456.66757848859</v>
      </c>
      <c r="M8267" s="265">
        <f>$G8267*NonHospFrac+theModel!$H8267*NonHospFrac</f>
        <v>567579.47040120733</v>
      </c>
      <c r="N8267" s="266">
        <f t="shared" si="1803"/>
        <v>917036.13797969592</v>
      </c>
      <c r="O8267" s="158"/>
      <c r="P8267" s="265">
        <f t="shared" si="1804"/>
        <v>312189.21426400263</v>
      </c>
      <c r="Q8267" s="265">
        <f t="shared" si="1805"/>
        <v>567577.91015058826</v>
      </c>
      <c r="R8267" s="266">
        <f t="shared" si="1806"/>
        <v>879767.12441459089</v>
      </c>
    </row>
    <row r="8268" spans="1:18" x14ac:dyDescent="0.25">
      <c r="A8268" s="81">
        <v>8237</v>
      </c>
      <c r="B8268" s="93">
        <f t="shared" si="1795"/>
        <v>1.5866154381974381E-68</v>
      </c>
      <c r="C8268" s="178">
        <f t="shared" si="1796"/>
        <v>1.5830363070209121E-68</v>
      </c>
      <c r="D8268" s="165">
        <f t="shared" si="1797"/>
        <v>2.2558277767625785E-3</v>
      </c>
      <c r="E8268" s="166">
        <f t="shared" si="1807"/>
        <v>24.291375447755232</v>
      </c>
      <c r="F8268" s="167">
        <f t="shared" si="1808"/>
        <v>18.583509224968154</v>
      </c>
      <c r="G8268" s="167">
        <f t="shared" si="1798"/>
        <v>645814.54356009618</v>
      </c>
      <c r="H8268" s="167">
        <f t="shared" si="1799"/>
        <v>271299.98899881309</v>
      </c>
      <c r="I8268" s="168">
        <f t="shared" si="1800"/>
        <v>917114.53255890927</v>
      </c>
      <c r="J8268" s="168">
        <f t="shared" si="1802"/>
        <v>819295.78122437163</v>
      </c>
      <c r="K8268" s="94"/>
      <c r="L8268" s="265">
        <f t="shared" si="1801"/>
        <v>349486.54154667101</v>
      </c>
      <c r="M8268" s="265">
        <f>$G8268*NonHospFrac+theModel!$H8268*NonHospFrac</f>
        <v>567627.9910122382</v>
      </c>
      <c r="N8268" s="266">
        <f t="shared" si="1803"/>
        <v>917114.53255890915</v>
      </c>
      <c r="O8268" s="158"/>
      <c r="P8268" s="265">
        <f t="shared" si="1804"/>
        <v>312210.56794833142</v>
      </c>
      <c r="Q8268" s="265">
        <f t="shared" si="1805"/>
        <v>567626.43076161912</v>
      </c>
      <c r="R8268" s="266">
        <f t="shared" si="1806"/>
        <v>879836.9987099506</v>
      </c>
    </row>
    <row r="8269" spans="1:18" x14ac:dyDescent="0.25">
      <c r="A8269" s="81">
        <v>8238</v>
      </c>
      <c r="B8269" s="93">
        <f t="shared" si="1795"/>
        <v>1.5569767331359812E-68</v>
      </c>
      <c r="C8269" s="178">
        <f t="shared" si="1796"/>
        <v>1.5534644617736E-68</v>
      </c>
      <c r="D8269" s="165">
        <f t="shared" si="1797"/>
        <v>2.2558277767625785E-3</v>
      </c>
      <c r="E8269" s="166">
        <f t="shared" si="1807"/>
        <v>24.291375447755232</v>
      </c>
      <c r="F8269" s="167">
        <f t="shared" si="1808"/>
        <v>18.585765052744915</v>
      </c>
      <c r="G8269" s="167">
        <f t="shared" si="1798"/>
        <v>645892.93813930941</v>
      </c>
      <c r="H8269" s="167">
        <f t="shared" si="1799"/>
        <v>271299.98899881309</v>
      </c>
      <c r="I8269" s="168">
        <f t="shared" si="1800"/>
        <v>917192.9271381225</v>
      </c>
      <c r="J8269" s="168">
        <f t="shared" si="1802"/>
        <v>819351.81478681357</v>
      </c>
      <c r="K8269" s="94"/>
      <c r="L8269" s="265">
        <f t="shared" si="1801"/>
        <v>349516.41551485332</v>
      </c>
      <c r="M8269" s="265">
        <f>$G8269*NonHospFrac+theModel!$H8269*NonHospFrac</f>
        <v>567676.51162326906</v>
      </c>
      <c r="N8269" s="266">
        <f t="shared" si="1803"/>
        <v>917192.92713812238</v>
      </c>
      <c r="O8269" s="158"/>
      <c r="P8269" s="265">
        <f t="shared" si="1804"/>
        <v>312231.92076224193</v>
      </c>
      <c r="Q8269" s="265">
        <f t="shared" si="1805"/>
        <v>567674.95137264999</v>
      </c>
      <c r="R8269" s="266">
        <f t="shared" si="1806"/>
        <v>879906.87213489192</v>
      </c>
    </row>
    <row r="8270" spans="1:18" x14ac:dyDescent="0.25">
      <c r="A8270" s="81">
        <v>8239</v>
      </c>
      <c r="B8270" s="93">
        <f t="shared" si="1795"/>
        <v>1.5278916926970732E-68</v>
      </c>
      <c r="C8270" s="178">
        <f t="shared" si="1796"/>
        <v>1.5244450321768023E-68</v>
      </c>
      <c r="D8270" s="165">
        <f t="shared" si="1797"/>
        <v>2.2558277767625785E-3</v>
      </c>
      <c r="E8270" s="166">
        <f t="shared" si="1807"/>
        <v>24.291375447755232</v>
      </c>
      <c r="F8270" s="167">
        <f t="shared" si="1808"/>
        <v>18.588020880521675</v>
      </c>
      <c r="G8270" s="167">
        <f t="shared" si="1798"/>
        <v>645971.33271852275</v>
      </c>
      <c r="H8270" s="167">
        <f t="shared" si="1799"/>
        <v>271299.98899881309</v>
      </c>
      <c r="I8270" s="168">
        <f t="shared" si="1800"/>
        <v>917271.32171733584</v>
      </c>
      <c r="J8270" s="168">
        <f t="shared" si="1802"/>
        <v>819407.84606521728</v>
      </c>
      <c r="K8270" s="94"/>
      <c r="L8270" s="265">
        <f t="shared" si="1801"/>
        <v>349546.2894830358</v>
      </c>
      <c r="M8270" s="265">
        <f>$G8270*NonHospFrac+theModel!$H8270*NonHospFrac</f>
        <v>567725.03223430004</v>
      </c>
      <c r="N8270" s="266">
        <f t="shared" si="1803"/>
        <v>917271.32171733584</v>
      </c>
      <c r="O8270" s="158"/>
      <c r="P8270" s="265">
        <f t="shared" si="1804"/>
        <v>312253.27270576981</v>
      </c>
      <c r="Q8270" s="265">
        <f t="shared" si="1805"/>
        <v>567723.47198368097</v>
      </c>
      <c r="R8270" s="266">
        <f t="shared" si="1806"/>
        <v>879976.74468945083</v>
      </c>
    </row>
    <row r="8271" spans="1:18" x14ac:dyDescent="0.25">
      <c r="A8271" s="81">
        <v>8240</v>
      </c>
      <c r="B8271" s="93">
        <f t="shared" si="1795"/>
        <v>1.4993499741712864E-68</v>
      </c>
      <c r="C8271" s="178">
        <f t="shared" si="1796"/>
        <v>1.4959676988524625E-68</v>
      </c>
      <c r="D8271" s="165">
        <f t="shared" si="1797"/>
        <v>2.2558277767625785E-3</v>
      </c>
      <c r="E8271" s="166">
        <f t="shared" si="1807"/>
        <v>24.291375447755232</v>
      </c>
      <c r="F8271" s="167">
        <f t="shared" si="1808"/>
        <v>18.590276708298436</v>
      </c>
      <c r="G8271" s="167">
        <f t="shared" si="1798"/>
        <v>646049.72729773633</v>
      </c>
      <c r="H8271" s="167">
        <f t="shared" si="1799"/>
        <v>271299.98899881309</v>
      </c>
      <c r="I8271" s="168">
        <f t="shared" si="1800"/>
        <v>917349.71629654942</v>
      </c>
      <c r="J8271" s="168">
        <f t="shared" si="1802"/>
        <v>819463.87505967589</v>
      </c>
      <c r="K8271" s="94"/>
      <c r="L8271" s="265">
        <f t="shared" si="1801"/>
        <v>349576.16345121828</v>
      </c>
      <c r="M8271" s="265">
        <f>$G8271*NonHospFrac+theModel!$H8271*NonHospFrac</f>
        <v>567773.55284533114</v>
      </c>
      <c r="N8271" s="266">
        <f t="shared" si="1803"/>
        <v>917349.71629654942</v>
      </c>
      <c r="O8271" s="158"/>
      <c r="P8271" s="265">
        <f t="shared" si="1804"/>
        <v>312274.62377895042</v>
      </c>
      <c r="Q8271" s="265">
        <f t="shared" si="1805"/>
        <v>567771.99259471206</v>
      </c>
      <c r="R8271" s="266">
        <f t="shared" si="1806"/>
        <v>880046.61637366249</v>
      </c>
    </row>
    <row r="8272" spans="1:18" x14ac:dyDescent="0.25">
      <c r="A8272" s="81">
        <v>8241</v>
      </c>
      <c r="B8272" s="93">
        <f t="shared" si="1795"/>
        <v>1.4713414280557557E-68</v>
      </c>
      <c r="C8272" s="178">
        <f t="shared" si="1796"/>
        <v>1.468022335193246E-68</v>
      </c>
      <c r="D8272" s="165">
        <f t="shared" si="1797"/>
        <v>2.2558277767625785E-3</v>
      </c>
      <c r="E8272" s="166">
        <f t="shared" si="1807"/>
        <v>24.291375447755232</v>
      </c>
      <c r="F8272" s="167">
        <f t="shared" si="1808"/>
        <v>18.592532536075197</v>
      </c>
      <c r="G8272" s="167">
        <f t="shared" si="1798"/>
        <v>646128.12187694968</v>
      </c>
      <c r="H8272" s="167">
        <f t="shared" si="1799"/>
        <v>271299.98899881309</v>
      </c>
      <c r="I8272" s="168">
        <f t="shared" si="1800"/>
        <v>917428.11087576277</v>
      </c>
      <c r="J8272" s="168">
        <f t="shared" si="1802"/>
        <v>819519.9017702823</v>
      </c>
      <c r="K8272" s="94"/>
      <c r="L8272" s="265">
        <f t="shared" si="1801"/>
        <v>349606.03741940064</v>
      </c>
      <c r="M8272" s="265">
        <f>$G8272*NonHospFrac+theModel!$H8272*NonHospFrac</f>
        <v>567822.07345636212</v>
      </c>
      <c r="N8272" s="266">
        <f t="shared" si="1803"/>
        <v>917428.11087576277</v>
      </c>
      <c r="O8272" s="158"/>
      <c r="P8272" s="265">
        <f t="shared" si="1804"/>
        <v>312295.97398181923</v>
      </c>
      <c r="Q8272" s="265">
        <f t="shared" si="1805"/>
        <v>567820.51320574305</v>
      </c>
      <c r="R8272" s="266">
        <f t="shared" si="1806"/>
        <v>880116.48718756228</v>
      </c>
    </row>
    <row r="8273" spans="1:18" x14ac:dyDescent="0.25">
      <c r="A8273" s="81">
        <v>8242</v>
      </c>
      <c r="B8273" s="93">
        <f t="shared" si="1795"/>
        <v>1.4438560944449902E-68</v>
      </c>
      <c r="C8273" s="178">
        <f t="shared" si="1796"/>
        <v>1.4405990037614934E-68</v>
      </c>
      <c r="D8273" s="165">
        <f t="shared" si="1797"/>
        <v>2.2558277767625785E-3</v>
      </c>
      <c r="E8273" s="166">
        <f t="shared" si="1807"/>
        <v>24.291375447755232</v>
      </c>
      <c r="F8273" s="167">
        <f t="shared" si="1808"/>
        <v>18.594788363851958</v>
      </c>
      <c r="G8273" s="167">
        <f t="shared" si="1798"/>
        <v>646206.51645616302</v>
      </c>
      <c r="H8273" s="167">
        <f t="shared" si="1799"/>
        <v>271299.98899881309</v>
      </c>
      <c r="I8273" s="168">
        <f t="shared" si="1800"/>
        <v>917506.50545497611</v>
      </c>
      <c r="J8273" s="168">
        <f t="shared" si="1802"/>
        <v>819575.92619712965</v>
      </c>
      <c r="K8273" s="94"/>
      <c r="L8273" s="265">
        <f t="shared" si="1801"/>
        <v>349635.91138758301</v>
      </c>
      <c r="M8273" s="265">
        <f>$G8273*NonHospFrac+theModel!$H8273*NonHospFrac</f>
        <v>567870.59406739299</v>
      </c>
      <c r="N8273" s="266">
        <f t="shared" si="1803"/>
        <v>917506.505454976</v>
      </c>
      <c r="O8273" s="158"/>
      <c r="P8273" s="265">
        <f t="shared" si="1804"/>
        <v>312317.32331441174</v>
      </c>
      <c r="Q8273" s="265">
        <f t="shared" si="1805"/>
        <v>567869.03381677391</v>
      </c>
      <c r="R8273" s="266">
        <f t="shared" si="1806"/>
        <v>880186.35713118571</v>
      </c>
    </row>
    <row r="8274" spans="1:18" x14ac:dyDescent="0.25">
      <c r="A8274" s="81">
        <v>8243</v>
      </c>
      <c r="B8274" s="93">
        <f t="shared" si="1795"/>
        <v>1.416884199489108E-68</v>
      </c>
      <c r="C8274" s="178">
        <f t="shared" si="1796"/>
        <v>1.4136879527554444E-68</v>
      </c>
      <c r="D8274" s="165">
        <f t="shared" si="1797"/>
        <v>2.2558277767625785E-3</v>
      </c>
      <c r="E8274" s="166">
        <f t="shared" si="1807"/>
        <v>24.291375447755232</v>
      </c>
      <c r="F8274" s="167">
        <f t="shared" si="1808"/>
        <v>18.597044191628719</v>
      </c>
      <c r="G8274" s="167">
        <f t="shared" si="1798"/>
        <v>646284.91103537637</v>
      </c>
      <c r="H8274" s="167">
        <f t="shared" si="1799"/>
        <v>271299.98899881309</v>
      </c>
      <c r="I8274" s="168">
        <f t="shared" si="1800"/>
        <v>917584.90003418946</v>
      </c>
      <c r="J8274" s="168">
        <f t="shared" si="1802"/>
        <v>819631.94834031106</v>
      </c>
      <c r="K8274" s="94"/>
      <c r="L8274" s="265">
        <f t="shared" si="1801"/>
        <v>349665.78535576543</v>
      </c>
      <c r="M8274" s="265">
        <f>$G8274*NonHospFrac+theModel!$H8274*NonHospFrac</f>
        <v>567919.11467842397</v>
      </c>
      <c r="N8274" s="266">
        <f t="shared" si="1803"/>
        <v>917584.90003418946</v>
      </c>
      <c r="O8274" s="158"/>
      <c r="P8274" s="265">
        <f t="shared" si="1804"/>
        <v>312338.67177676345</v>
      </c>
      <c r="Q8274" s="265">
        <f t="shared" si="1805"/>
        <v>567917.55442780489</v>
      </c>
      <c r="R8274" s="266">
        <f t="shared" si="1806"/>
        <v>880256.22620456829</v>
      </c>
    </row>
    <row r="8275" spans="1:18" x14ac:dyDescent="0.25">
      <c r="A8275" s="81">
        <v>8244</v>
      </c>
      <c r="B8275" s="93">
        <f t="shared" si="1795"/>
        <v>1.3904161519182318E-68</v>
      </c>
      <c r="C8275" s="178">
        <f t="shared" si="1796"/>
        <v>1.3872796125414753E-68</v>
      </c>
      <c r="D8275" s="165">
        <f t="shared" si="1797"/>
        <v>2.2558277767625785E-3</v>
      </c>
      <c r="E8275" s="166">
        <f t="shared" si="1807"/>
        <v>24.291375447755232</v>
      </c>
      <c r="F8275" s="167">
        <f t="shared" si="1808"/>
        <v>18.599300019405479</v>
      </c>
      <c r="G8275" s="167">
        <f t="shared" si="1798"/>
        <v>646363.30561458971</v>
      </c>
      <c r="H8275" s="167">
        <f t="shared" si="1799"/>
        <v>271299.98899881309</v>
      </c>
      <c r="I8275" s="168">
        <f t="shared" si="1800"/>
        <v>917663.2946134028</v>
      </c>
      <c r="J8275" s="168">
        <f t="shared" si="1802"/>
        <v>819687.96819991968</v>
      </c>
      <c r="K8275" s="94"/>
      <c r="L8275" s="265">
        <f t="shared" si="1801"/>
        <v>349695.65932394785</v>
      </c>
      <c r="M8275" s="265">
        <f>$G8275*NonHospFrac+theModel!$H8275*NonHospFrac</f>
        <v>567967.63528945495</v>
      </c>
      <c r="N8275" s="266">
        <f t="shared" si="1803"/>
        <v>917663.2946134028</v>
      </c>
      <c r="O8275" s="158"/>
      <c r="P8275" s="265">
        <f t="shared" si="1804"/>
        <v>312360.01936890982</v>
      </c>
      <c r="Q8275" s="265">
        <f t="shared" si="1805"/>
        <v>567966.07503883587</v>
      </c>
      <c r="R8275" s="266">
        <f t="shared" si="1806"/>
        <v>880326.09440774564</v>
      </c>
    </row>
    <row r="8276" spans="1:18" x14ac:dyDescent="0.25">
      <c r="A8276" s="81">
        <v>8245</v>
      </c>
      <c r="B8276" s="93">
        <f t="shared" si="1795"/>
        <v>1.3644425396318106E-68</v>
      </c>
      <c r="C8276" s="178">
        <f t="shared" si="1796"/>
        <v>1.3613645922511127E-68</v>
      </c>
      <c r="D8276" s="165">
        <f t="shared" si="1797"/>
        <v>2.2558277767625785E-3</v>
      </c>
      <c r="E8276" s="166">
        <f t="shared" si="1807"/>
        <v>24.291375447755232</v>
      </c>
      <c r="F8276" s="167">
        <f t="shared" si="1808"/>
        <v>18.60155584718224</v>
      </c>
      <c r="G8276" s="167">
        <f t="shared" si="1798"/>
        <v>646441.70019380306</v>
      </c>
      <c r="H8276" s="167">
        <f t="shared" si="1799"/>
        <v>271299.98899881309</v>
      </c>
      <c r="I8276" s="168">
        <f t="shared" si="1800"/>
        <v>917741.68919261615</v>
      </c>
      <c r="J8276" s="168">
        <f t="shared" si="1802"/>
        <v>819743.9857760485</v>
      </c>
      <c r="K8276" s="94"/>
      <c r="L8276" s="265">
        <f t="shared" si="1801"/>
        <v>349725.53329213022</v>
      </c>
      <c r="M8276" s="265">
        <f>$G8276*NonHospFrac+theModel!$H8276*NonHospFrac</f>
        <v>568016.15590048593</v>
      </c>
      <c r="N8276" s="266">
        <f t="shared" si="1803"/>
        <v>917741.68919261615</v>
      </c>
      <c r="O8276" s="158"/>
      <c r="P8276" s="265">
        <f t="shared" si="1804"/>
        <v>312381.36609088624</v>
      </c>
      <c r="Q8276" s="265">
        <f t="shared" si="1805"/>
        <v>568014.59564986685</v>
      </c>
      <c r="R8276" s="266">
        <f t="shared" si="1806"/>
        <v>880395.96174075315</v>
      </c>
    </row>
    <row r="8277" spans="1:18" x14ac:dyDescent="0.25">
      <c r="A8277" s="81">
        <v>8246</v>
      </c>
      <c r="B8277" s="93">
        <f t="shared" si="1795"/>
        <v>1.3389541263516543E-68</v>
      </c>
      <c r="C8277" s="178">
        <f t="shared" si="1796"/>
        <v>1.3359336764416194E-68</v>
      </c>
      <c r="D8277" s="165">
        <f t="shared" si="1797"/>
        <v>2.2558277767625785E-3</v>
      </c>
      <c r="E8277" s="166">
        <f t="shared" si="1807"/>
        <v>24.291375447755232</v>
      </c>
      <c r="F8277" s="167">
        <f t="shared" si="1808"/>
        <v>18.603811674959001</v>
      </c>
      <c r="G8277" s="167">
        <f t="shared" si="1798"/>
        <v>646520.09477301629</v>
      </c>
      <c r="H8277" s="167">
        <f t="shared" si="1799"/>
        <v>271299.98899881309</v>
      </c>
      <c r="I8277" s="168">
        <f t="shared" si="1800"/>
        <v>917820.08377182938</v>
      </c>
      <c r="J8277" s="168">
        <f t="shared" si="1802"/>
        <v>819800.00106879056</v>
      </c>
      <c r="K8277" s="94"/>
      <c r="L8277" s="265">
        <f t="shared" si="1801"/>
        <v>349755.40726031258</v>
      </c>
      <c r="M8277" s="265">
        <f>$G8277*NonHospFrac+theModel!$H8277*NonHospFrac</f>
        <v>568064.67651151679</v>
      </c>
      <c r="N8277" s="266">
        <f t="shared" si="1803"/>
        <v>917820.08377182938</v>
      </c>
      <c r="O8277" s="158"/>
      <c r="P8277" s="265">
        <f t="shared" si="1804"/>
        <v>312402.71194272826</v>
      </c>
      <c r="Q8277" s="265">
        <f t="shared" si="1805"/>
        <v>568063.11626089772</v>
      </c>
      <c r="R8277" s="266">
        <f t="shared" si="1806"/>
        <v>880465.82820362598</v>
      </c>
    </row>
    <row r="8278" spans="1:18" x14ac:dyDescent="0.25">
      <c r="A8278" s="81">
        <v>8247</v>
      </c>
      <c r="B8278" s="93">
        <f t="shared" si="1795"/>
        <v>1.3139418483374913E-68</v>
      </c>
      <c r="C8278" s="178">
        <f t="shared" si="1796"/>
        <v>1.3109778218189609E-68</v>
      </c>
      <c r="D8278" s="165">
        <f t="shared" si="1797"/>
        <v>2.2558277767625785E-3</v>
      </c>
      <c r="E8278" s="166">
        <f t="shared" si="1807"/>
        <v>24.291375447755232</v>
      </c>
      <c r="F8278" s="167">
        <f t="shared" si="1808"/>
        <v>18.606067502735762</v>
      </c>
      <c r="G8278" s="167">
        <f t="shared" si="1798"/>
        <v>646598.48935222987</v>
      </c>
      <c r="H8278" s="167">
        <f t="shared" si="1799"/>
        <v>271299.98899881309</v>
      </c>
      <c r="I8278" s="168">
        <f t="shared" si="1800"/>
        <v>917898.47835104296</v>
      </c>
      <c r="J8278" s="168">
        <f t="shared" si="1802"/>
        <v>819856.01407823921</v>
      </c>
      <c r="K8278" s="94"/>
      <c r="L8278" s="265">
        <f t="shared" si="1801"/>
        <v>349785.28122849506</v>
      </c>
      <c r="M8278" s="265">
        <f>$G8278*NonHospFrac+theModel!$H8278*NonHospFrac</f>
        <v>568113.19712254789</v>
      </c>
      <c r="N8278" s="266">
        <f t="shared" si="1803"/>
        <v>917898.47835104296</v>
      </c>
      <c r="O8278" s="158"/>
      <c r="P8278" s="265">
        <f t="shared" si="1804"/>
        <v>312424.0569244714</v>
      </c>
      <c r="Q8278" s="265">
        <f t="shared" si="1805"/>
        <v>568111.63687192881</v>
      </c>
      <c r="R8278" s="266">
        <f t="shared" si="1806"/>
        <v>880535.69379640021</v>
      </c>
    </row>
    <row r="8279" spans="1:18" x14ac:dyDescent="0.25">
      <c r="A8279" s="81">
        <v>8248</v>
      </c>
      <c r="B8279" s="93">
        <f t="shared" si="1795"/>
        <v>1.2893968111638807E-68</v>
      </c>
      <c r="C8279" s="178">
        <f t="shared" si="1796"/>
        <v>1.2864881540219881E-68</v>
      </c>
      <c r="D8279" s="165">
        <f t="shared" si="1797"/>
        <v>2.2558277767625785E-3</v>
      </c>
      <c r="E8279" s="166">
        <f t="shared" si="1807"/>
        <v>24.291375447755232</v>
      </c>
      <c r="F8279" s="167">
        <f t="shared" si="1808"/>
        <v>18.608323330512523</v>
      </c>
      <c r="G8279" s="167">
        <f t="shared" si="1798"/>
        <v>646676.88393144321</v>
      </c>
      <c r="H8279" s="167">
        <f t="shared" si="1799"/>
        <v>271299.98899881309</v>
      </c>
      <c r="I8279" s="168">
        <f t="shared" si="1800"/>
        <v>917976.8729302563</v>
      </c>
      <c r="J8279" s="168">
        <f t="shared" si="1802"/>
        <v>819912.02480448724</v>
      </c>
      <c r="K8279" s="94"/>
      <c r="L8279" s="265">
        <f t="shared" si="1801"/>
        <v>349815.15519667743</v>
      </c>
      <c r="M8279" s="265">
        <f>$G8279*NonHospFrac+theModel!$H8279*NonHospFrac</f>
        <v>568161.71773357876</v>
      </c>
      <c r="N8279" s="266">
        <f t="shared" si="1803"/>
        <v>917976.87293025618</v>
      </c>
      <c r="O8279" s="158"/>
      <c r="P8279" s="265">
        <f t="shared" si="1804"/>
        <v>312445.40103615099</v>
      </c>
      <c r="Q8279" s="265">
        <f t="shared" si="1805"/>
        <v>568160.15748295968</v>
      </c>
      <c r="R8279" s="266">
        <f t="shared" si="1806"/>
        <v>880605.55851911067</v>
      </c>
    </row>
    <row r="8280" spans="1:18" x14ac:dyDescent="0.25">
      <c r="A8280" s="81">
        <v>8249</v>
      </c>
      <c r="B8280" s="93">
        <f t="shared" si="1795"/>
        <v>1.2653102865573699E-68</v>
      </c>
      <c r="C8280" s="178">
        <f t="shared" si="1796"/>
        <v>1.2624559644667304E-68</v>
      </c>
      <c r="D8280" s="165">
        <f t="shared" si="1797"/>
        <v>2.2558277767625785E-3</v>
      </c>
      <c r="E8280" s="166">
        <f t="shared" si="1807"/>
        <v>24.291375447755232</v>
      </c>
      <c r="F8280" s="167">
        <f t="shared" si="1808"/>
        <v>18.610579158289283</v>
      </c>
      <c r="G8280" s="167">
        <f t="shared" si="1798"/>
        <v>646755.27851065656</v>
      </c>
      <c r="H8280" s="167">
        <f t="shared" si="1799"/>
        <v>271299.98899881309</v>
      </c>
      <c r="I8280" s="168">
        <f t="shared" si="1800"/>
        <v>918055.26750946965</v>
      </c>
      <c r="J8280" s="168">
        <f t="shared" si="1802"/>
        <v>819968.03324762778</v>
      </c>
      <c r="K8280" s="94"/>
      <c r="L8280" s="265">
        <f t="shared" si="1801"/>
        <v>349845.02916485985</v>
      </c>
      <c r="M8280" s="265">
        <f>$G8280*NonHospFrac+theModel!$H8280*NonHospFrac</f>
        <v>568210.23834460974</v>
      </c>
      <c r="N8280" s="266">
        <f t="shared" si="1803"/>
        <v>918055.26750946953</v>
      </c>
      <c r="O8280" s="158"/>
      <c r="P8280" s="265">
        <f t="shared" si="1804"/>
        <v>312466.74427780259</v>
      </c>
      <c r="Q8280" s="265">
        <f t="shared" si="1805"/>
        <v>568208.67809399066</v>
      </c>
      <c r="R8280" s="266">
        <f t="shared" si="1806"/>
        <v>880675.42237179331</v>
      </c>
    </row>
    <row r="8281" spans="1:18" x14ac:dyDescent="0.25">
      <c r="A8281" s="81">
        <v>8250</v>
      </c>
      <c r="B8281" s="93">
        <f t="shared" si="1795"/>
        <v>1.2416737092925201E-68</v>
      </c>
      <c r="C8281" s="178">
        <f t="shared" si="1796"/>
        <v>1.2388727072494221E-68</v>
      </c>
      <c r="D8281" s="165">
        <f t="shared" si="1797"/>
        <v>2.2558277767625785E-3</v>
      </c>
      <c r="E8281" s="166">
        <f t="shared" si="1807"/>
        <v>24.291375447755232</v>
      </c>
      <c r="F8281" s="167">
        <f t="shared" si="1808"/>
        <v>18.612834986066044</v>
      </c>
      <c r="G8281" s="167">
        <f t="shared" si="1798"/>
        <v>646833.6730898699</v>
      </c>
      <c r="H8281" s="167">
        <f t="shared" si="1799"/>
        <v>271299.98899881309</v>
      </c>
      <c r="I8281" s="168">
        <f t="shared" si="1800"/>
        <v>918133.66208868299</v>
      </c>
      <c r="J8281" s="168">
        <f t="shared" si="1802"/>
        <v>820024.03940775397</v>
      </c>
      <c r="K8281" s="94"/>
      <c r="L8281" s="265">
        <f t="shared" si="1801"/>
        <v>349874.90313304227</v>
      </c>
      <c r="M8281" s="265">
        <f>$G8281*NonHospFrac+theModel!$H8281*NonHospFrac</f>
        <v>568258.75895564072</v>
      </c>
      <c r="N8281" s="266">
        <f t="shared" si="1803"/>
        <v>918133.66208868299</v>
      </c>
      <c r="O8281" s="158"/>
      <c r="P8281" s="265">
        <f t="shared" si="1804"/>
        <v>312488.08664946165</v>
      </c>
      <c r="Q8281" s="265">
        <f t="shared" si="1805"/>
        <v>568257.19870502164</v>
      </c>
      <c r="R8281" s="266">
        <f t="shared" si="1806"/>
        <v>880745.28535448329</v>
      </c>
    </row>
    <row r="8282" spans="1:18" x14ac:dyDescent="0.25">
      <c r="A8282" s="81">
        <v>8251</v>
      </c>
      <c r="B8282" s="93">
        <f t="shared" si="1795"/>
        <v>1.2184786741464502E-68</v>
      </c>
      <c r="C8282" s="178">
        <f t="shared" si="1796"/>
        <v>1.2157299961079179E-68</v>
      </c>
      <c r="D8282" s="165">
        <f t="shared" si="1797"/>
        <v>2.2558277767625785E-3</v>
      </c>
      <c r="E8282" s="166">
        <f t="shared" si="1807"/>
        <v>24.291375447755232</v>
      </c>
      <c r="F8282" s="167">
        <f t="shared" si="1808"/>
        <v>18.615090813842805</v>
      </c>
      <c r="G8282" s="167">
        <f t="shared" si="1798"/>
        <v>646912.06766908325</v>
      </c>
      <c r="H8282" s="167">
        <f t="shared" si="1799"/>
        <v>271299.98899881309</v>
      </c>
      <c r="I8282" s="168">
        <f t="shared" si="1800"/>
        <v>918212.05666789634</v>
      </c>
      <c r="J8282" s="168">
        <f t="shared" si="1802"/>
        <v>820080.04328495881</v>
      </c>
      <c r="K8282" s="94"/>
      <c r="L8282" s="265">
        <f t="shared" si="1801"/>
        <v>349904.77710122464</v>
      </c>
      <c r="M8282" s="265">
        <f>$G8282*NonHospFrac+theModel!$H8282*NonHospFrac</f>
        <v>568307.2795666717</v>
      </c>
      <c r="N8282" s="266">
        <f t="shared" si="1803"/>
        <v>918212.05666789634</v>
      </c>
      <c r="O8282" s="158"/>
      <c r="P8282" s="265">
        <f t="shared" si="1804"/>
        <v>312509.42815116362</v>
      </c>
      <c r="Q8282" s="265">
        <f t="shared" si="1805"/>
        <v>568305.71931605262</v>
      </c>
      <c r="R8282" s="266">
        <f t="shared" si="1806"/>
        <v>880815.14746721624</v>
      </c>
    </row>
    <row r="8283" spans="1:18" x14ac:dyDescent="0.25">
      <c r="A8283" s="81">
        <v>8252</v>
      </c>
      <c r="B8283" s="93">
        <f t="shared" si="1795"/>
        <v>1.1957169329095622E-68</v>
      </c>
      <c r="C8283" s="178">
        <f t="shared" si="1796"/>
        <v>1.1930196014391595E-68</v>
      </c>
      <c r="D8283" s="165">
        <f t="shared" si="1797"/>
        <v>2.2558277767625785E-3</v>
      </c>
      <c r="E8283" s="166">
        <f t="shared" si="1807"/>
        <v>24.291375447755232</v>
      </c>
      <c r="F8283" s="167">
        <f t="shared" si="1808"/>
        <v>18.617346641619566</v>
      </c>
      <c r="G8283" s="167">
        <f t="shared" si="1798"/>
        <v>646990.46224829659</v>
      </c>
      <c r="H8283" s="167">
        <f t="shared" si="1799"/>
        <v>271299.98899881309</v>
      </c>
      <c r="I8283" s="168">
        <f t="shared" si="1800"/>
        <v>918290.45124710968</v>
      </c>
      <c r="J8283" s="168">
        <f t="shared" si="1802"/>
        <v>820136.04487933533</v>
      </c>
      <c r="K8283" s="94"/>
      <c r="L8283" s="265">
        <f t="shared" si="1801"/>
        <v>349934.65106940706</v>
      </c>
      <c r="M8283" s="265">
        <f>$G8283*NonHospFrac+theModel!$H8283*NonHospFrac</f>
        <v>568355.80017770256</v>
      </c>
      <c r="N8283" s="266">
        <f t="shared" si="1803"/>
        <v>918290.45124710957</v>
      </c>
      <c r="O8283" s="158"/>
      <c r="P8283" s="265">
        <f t="shared" si="1804"/>
        <v>312530.76878294401</v>
      </c>
      <c r="Q8283" s="265">
        <f t="shared" si="1805"/>
        <v>568354.23992708349</v>
      </c>
      <c r="R8283" s="266">
        <f t="shared" si="1806"/>
        <v>880885.00871002744</v>
      </c>
    </row>
    <row r="8284" spans="1:18" x14ac:dyDescent="0.25">
      <c r="A8284" s="81">
        <v>8253</v>
      </c>
      <c r="B8284" s="93">
        <f t="shared" si="1795"/>
        <v>1.1733803914526692E-68</v>
      </c>
      <c r="C8284" s="178">
        <f t="shared" si="1796"/>
        <v>1.1707334473729218E-68</v>
      </c>
      <c r="D8284" s="165">
        <f t="shared" si="1797"/>
        <v>2.2558277767625785E-3</v>
      </c>
      <c r="E8284" s="166">
        <f t="shared" si="1807"/>
        <v>24.291375447755232</v>
      </c>
      <c r="F8284" s="167">
        <f t="shared" si="1808"/>
        <v>18.619602469396327</v>
      </c>
      <c r="G8284" s="167">
        <f t="shared" si="1798"/>
        <v>647068.85682750994</v>
      </c>
      <c r="H8284" s="167">
        <f t="shared" si="1799"/>
        <v>271299.98899881309</v>
      </c>
      <c r="I8284" s="168">
        <f t="shared" si="1800"/>
        <v>918368.84582632303</v>
      </c>
      <c r="J8284" s="168">
        <f t="shared" si="1802"/>
        <v>820192.04419097665</v>
      </c>
      <c r="K8284" s="94"/>
      <c r="L8284" s="265">
        <f t="shared" si="1801"/>
        <v>349964.52503758948</v>
      </c>
      <c r="M8284" s="265">
        <f>$G8284*NonHospFrac+theModel!$H8284*NonHospFrac</f>
        <v>568404.32078873354</v>
      </c>
      <c r="N8284" s="266">
        <f t="shared" si="1803"/>
        <v>918368.84582632303</v>
      </c>
      <c r="O8284" s="158"/>
      <c r="P8284" s="265">
        <f t="shared" si="1804"/>
        <v>312552.10854483821</v>
      </c>
      <c r="Q8284" s="265">
        <f t="shared" si="1805"/>
        <v>568402.76053811447</v>
      </c>
      <c r="R8284" s="266">
        <f t="shared" si="1806"/>
        <v>880954.86908295262</v>
      </c>
    </row>
    <row r="8285" spans="1:18" x14ac:dyDescent="0.25">
      <c r="A8285" s="81">
        <v>8254</v>
      </c>
      <c r="B8285" s="93">
        <f t="shared" si="1795"/>
        <v>1.1514611068485024E-68</v>
      </c>
      <c r="C8285" s="178">
        <f t="shared" si="1796"/>
        <v>1.1488636088998117E-68</v>
      </c>
      <c r="D8285" s="165">
        <f t="shared" si="1797"/>
        <v>2.2558277767625785E-3</v>
      </c>
      <c r="E8285" s="166">
        <f t="shared" si="1807"/>
        <v>24.291375447755232</v>
      </c>
      <c r="F8285" s="167">
        <f t="shared" si="1808"/>
        <v>18.621858297173087</v>
      </c>
      <c r="G8285" s="167">
        <f t="shared" si="1798"/>
        <v>647147.25140672317</v>
      </c>
      <c r="H8285" s="167">
        <f t="shared" si="1799"/>
        <v>271299.98899881309</v>
      </c>
      <c r="I8285" s="168">
        <f t="shared" si="1800"/>
        <v>918447.24040553626</v>
      </c>
      <c r="J8285" s="168">
        <f t="shared" si="1802"/>
        <v>820248.04121997568</v>
      </c>
      <c r="K8285" s="94"/>
      <c r="L8285" s="265">
        <f t="shared" si="1801"/>
        <v>349994.39900577179</v>
      </c>
      <c r="M8285" s="265">
        <f>$G8285*NonHospFrac+theModel!$H8285*NonHospFrac</f>
        <v>568452.84139976441</v>
      </c>
      <c r="N8285" s="266">
        <f t="shared" si="1803"/>
        <v>918447.24040553626</v>
      </c>
      <c r="O8285" s="158"/>
      <c r="P8285" s="265">
        <f t="shared" si="1804"/>
        <v>312573.4474368816</v>
      </c>
      <c r="Q8285" s="265">
        <f t="shared" si="1805"/>
        <v>568451.28114914533</v>
      </c>
      <c r="R8285" s="266">
        <f t="shared" si="1806"/>
        <v>881024.72858602693</v>
      </c>
    </row>
    <row r="8286" spans="1:18" x14ac:dyDescent="0.25">
      <c r="A8286" s="81">
        <v>8255</v>
      </c>
      <c r="B8286" s="93">
        <f t="shared" si="1795"/>
        <v>1.1299512845475203E-68</v>
      </c>
      <c r="C8286" s="178">
        <f t="shared" si="1796"/>
        <v>1.1274023090534494E-68</v>
      </c>
      <c r="D8286" s="165">
        <f t="shared" si="1797"/>
        <v>2.2558277767625785E-3</v>
      </c>
      <c r="E8286" s="166">
        <f t="shared" si="1807"/>
        <v>24.291375447755232</v>
      </c>
      <c r="F8286" s="167">
        <f t="shared" si="1808"/>
        <v>18.624114124949848</v>
      </c>
      <c r="G8286" s="167">
        <f t="shared" si="1798"/>
        <v>647225.64598593663</v>
      </c>
      <c r="H8286" s="167">
        <f t="shared" si="1799"/>
        <v>271299.98899881309</v>
      </c>
      <c r="I8286" s="168">
        <f t="shared" si="1800"/>
        <v>918525.63498474972</v>
      </c>
      <c r="J8286" s="168">
        <f t="shared" si="1802"/>
        <v>820304.03596642567</v>
      </c>
      <c r="K8286" s="94"/>
      <c r="L8286" s="265">
        <f t="shared" si="1801"/>
        <v>350024.27297395421</v>
      </c>
      <c r="M8286" s="265">
        <f>$G8286*NonHospFrac+theModel!$H8286*NonHospFrac</f>
        <v>568501.36201079539</v>
      </c>
      <c r="N8286" s="266">
        <f t="shared" si="1803"/>
        <v>918525.6349847496</v>
      </c>
      <c r="O8286" s="158"/>
      <c r="P8286" s="265">
        <f t="shared" si="1804"/>
        <v>312594.78545910987</v>
      </c>
      <c r="Q8286" s="265">
        <f t="shared" si="1805"/>
        <v>568499.80176017631</v>
      </c>
      <c r="R8286" s="266">
        <f t="shared" si="1806"/>
        <v>881094.58721928624</v>
      </c>
    </row>
    <row r="8287" spans="1:18" x14ac:dyDescent="0.25">
      <c r="A8287" s="81">
        <v>8256</v>
      </c>
      <c r="B8287" s="93">
        <f t="shared" ref="B8287:B8326" si="1809">Constant*EXP(PowerTerm*(A8287)/7)</f>
        <v>1.1088432756058155E-68</v>
      </c>
      <c r="C8287" s="178">
        <f t="shared" ref="C8287:C8326" si="1810">(1-theFloor)*B8287</f>
        <v>1.1063419161446275E-68</v>
      </c>
      <c r="D8287" s="165">
        <f t="shared" ref="D8287:D8326" si="1811">theFloor</f>
        <v>2.2558277767625785E-3</v>
      </c>
      <c r="E8287" s="166">
        <f t="shared" si="1807"/>
        <v>24.291375447755232</v>
      </c>
      <c r="F8287" s="167">
        <f t="shared" si="1808"/>
        <v>18.626369952726609</v>
      </c>
      <c r="G8287" s="167">
        <f t="shared" ref="G8287:G8326" si="1812">$B$22*F8287*totInfected/365.25</f>
        <v>647304.04056515009</v>
      </c>
      <c r="H8287" s="167">
        <f t="shared" ref="H8287:H8326" si="1813">lostQALYs_Injured*E8287*totInfected/365.25</f>
        <v>271299.98899881309</v>
      </c>
      <c r="I8287" s="168">
        <f t="shared" ref="I8287:I8326" si="1814">H8287+G8287</f>
        <v>918604.02956396318</v>
      </c>
      <c r="J8287" s="168">
        <f t="shared" si="1802"/>
        <v>820360.02843041962</v>
      </c>
      <c r="K8287" s="94"/>
      <c r="L8287" s="265">
        <f t="shared" ref="L8287:L8326" si="1815">$G8287*HospFrac+$H8287*HospFrac</f>
        <v>350054.14694213669</v>
      </c>
      <c r="M8287" s="265">
        <f>$G8287*NonHospFrac+theModel!$H8287*NonHospFrac</f>
        <v>568549.88262182649</v>
      </c>
      <c r="N8287" s="266">
        <f t="shared" si="1803"/>
        <v>918604.02956396318</v>
      </c>
      <c r="O8287" s="158"/>
      <c r="P8287" s="265">
        <f t="shared" si="1804"/>
        <v>312616.12261155836</v>
      </c>
      <c r="Q8287" s="265">
        <f t="shared" si="1805"/>
        <v>568548.32237120741</v>
      </c>
      <c r="R8287" s="266">
        <f t="shared" si="1806"/>
        <v>881164.44498276571</v>
      </c>
    </row>
    <row r="8288" spans="1:18" x14ac:dyDescent="0.25">
      <c r="A8288" s="81">
        <v>8257</v>
      </c>
      <c r="B8288" s="93">
        <f t="shared" si="1809"/>
        <v>1.0881295739653289E-68</v>
      </c>
      <c r="C8288" s="178">
        <f t="shared" si="1810"/>
        <v>1.0856749410476611E-68</v>
      </c>
      <c r="D8288" s="165">
        <f t="shared" si="1811"/>
        <v>2.2558277767625785E-3</v>
      </c>
      <c r="E8288" s="166">
        <f t="shared" si="1807"/>
        <v>24.291375447755232</v>
      </c>
      <c r="F8288" s="167">
        <f t="shared" si="1808"/>
        <v>18.62862578050337</v>
      </c>
      <c r="G8288" s="167">
        <f t="shared" si="1812"/>
        <v>647382.43514436344</v>
      </c>
      <c r="H8288" s="167">
        <f t="shared" si="1813"/>
        <v>271299.98899881309</v>
      </c>
      <c r="I8288" s="168">
        <f t="shared" si="1814"/>
        <v>918682.42414317653</v>
      </c>
      <c r="J8288" s="168">
        <f t="shared" ref="J8288:J8326" si="1816">J8287+(I8288-I8287)/(1+discountDaily)^A8288</f>
        <v>820416.01861205045</v>
      </c>
      <c r="K8288" s="94"/>
      <c r="L8288" s="265">
        <f t="shared" si="1815"/>
        <v>350084.02091031906</v>
      </c>
      <c r="M8288" s="265">
        <f>$G8288*NonHospFrac+theModel!$H8288*NonHospFrac</f>
        <v>568598.40323285747</v>
      </c>
      <c r="N8288" s="266">
        <f t="shared" ref="N8288:N8326" si="1817">L8288+M8288</f>
        <v>918682.42414317653</v>
      </c>
      <c r="O8288" s="158"/>
      <c r="P8288" s="265">
        <f t="shared" ref="P8288:P8326" si="1818">P8287+(L8288-L8287)/(1+discountDaily)^A8288</f>
        <v>312637.45889426244</v>
      </c>
      <c r="Q8288" s="265">
        <f t="shared" ref="Q8288:Q8326" si="1819">Q8287+(M8288-M8287)/(1+discountDaily)^B8288</f>
        <v>568596.84298223839</v>
      </c>
      <c r="R8288" s="266">
        <f t="shared" ref="R8288:R8326" si="1820">P8288+Q8288</f>
        <v>881234.30187650083</v>
      </c>
    </row>
    <row r="8289" spans="1:18" x14ac:dyDescent="0.25">
      <c r="A8289" s="81">
        <v>8258</v>
      </c>
      <c r="B8289" s="93">
        <f t="shared" si="1809"/>
        <v>1.0678028137844902E-68</v>
      </c>
      <c r="C8289" s="178">
        <f t="shared" si="1810"/>
        <v>1.0653940345370499E-68</v>
      </c>
      <c r="D8289" s="165">
        <f t="shared" si="1811"/>
        <v>2.2558277767625785E-3</v>
      </c>
      <c r="E8289" s="166">
        <f t="shared" ref="E8289:E8326" si="1821">C8289+E8288</f>
        <v>24.291375447755232</v>
      </c>
      <c r="F8289" s="167">
        <f t="shared" ref="F8289:F8326" si="1822">D8289+F8288</f>
        <v>18.630881608280131</v>
      </c>
      <c r="G8289" s="167">
        <f t="shared" si="1812"/>
        <v>647460.82972357678</v>
      </c>
      <c r="H8289" s="167">
        <f t="shared" si="1813"/>
        <v>271299.98899881309</v>
      </c>
      <c r="I8289" s="168">
        <f t="shared" si="1814"/>
        <v>918760.81872238987</v>
      </c>
      <c r="J8289" s="168">
        <f t="shared" si="1816"/>
        <v>820472.00651141116</v>
      </c>
      <c r="K8289" s="94"/>
      <c r="L8289" s="265">
        <f t="shared" si="1815"/>
        <v>350113.89487850148</v>
      </c>
      <c r="M8289" s="265">
        <f>$G8289*NonHospFrac+theModel!$H8289*NonHospFrac</f>
        <v>568646.92384388833</v>
      </c>
      <c r="N8289" s="266">
        <f t="shared" si="1817"/>
        <v>918760.81872238987</v>
      </c>
      <c r="O8289" s="158"/>
      <c r="P8289" s="265">
        <f t="shared" si="1818"/>
        <v>312658.79430725769</v>
      </c>
      <c r="Q8289" s="265">
        <f t="shared" si="1819"/>
        <v>568645.36359326926</v>
      </c>
      <c r="R8289" s="266">
        <f t="shared" si="1820"/>
        <v>881304.15790052689</v>
      </c>
    </row>
    <row r="8290" spans="1:18" x14ac:dyDescent="0.25">
      <c r="A8290" s="81">
        <v>8259</v>
      </c>
      <c r="B8290" s="93">
        <f t="shared" si="1809"/>
        <v>1.0478557668192167E-68</v>
      </c>
      <c r="C8290" s="178">
        <f t="shared" si="1810"/>
        <v>1.045491984674385E-68</v>
      </c>
      <c r="D8290" s="165">
        <f t="shared" si="1811"/>
        <v>2.2558277767625785E-3</v>
      </c>
      <c r="E8290" s="166">
        <f t="shared" si="1821"/>
        <v>24.291375447755232</v>
      </c>
      <c r="F8290" s="167">
        <f t="shared" si="1822"/>
        <v>18.633137436056892</v>
      </c>
      <c r="G8290" s="167">
        <f t="shared" si="1812"/>
        <v>647539.22430279013</v>
      </c>
      <c r="H8290" s="167">
        <f t="shared" si="1813"/>
        <v>271299.98899881309</v>
      </c>
      <c r="I8290" s="168">
        <f t="shared" si="1814"/>
        <v>918839.21330160322</v>
      </c>
      <c r="J8290" s="168">
        <f t="shared" si="1816"/>
        <v>820527.99212859489</v>
      </c>
      <c r="K8290" s="94"/>
      <c r="L8290" s="265">
        <f t="shared" si="1815"/>
        <v>350143.7688466839</v>
      </c>
      <c r="M8290" s="265">
        <f>$G8290*NonHospFrac+theModel!$H8290*NonHospFrac</f>
        <v>568695.44445491931</v>
      </c>
      <c r="N8290" s="266">
        <f t="shared" si="1817"/>
        <v>918839.21330160322</v>
      </c>
      <c r="O8290" s="158"/>
      <c r="P8290" s="265">
        <f t="shared" si="1818"/>
        <v>312680.12885057949</v>
      </c>
      <c r="Q8290" s="265">
        <f t="shared" si="1819"/>
        <v>568693.88420430024</v>
      </c>
      <c r="R8290" s="266">
        <f t="shared" si="1820"/>
        <v>881374.01305487973</v>
      </c>
    </row>
    <row r="8291" spans="1:18" x14ac:dyDescent="0.25">
      <c r="A8291" s="81">
        <v>8260</v>
      </c>
      <c r="B8291" s="93">
        <f t="shared" si="1809"/>
        <v>1.0282813398522223E-68</v>
      </c>
      <c r="C8291" s="178">
        <f t="shared" si="1810"/>
        <v>1.0259617142434571E-68</v>
      </c>
      <c r="D8291" s="165">
        <f t="shared" si="1811"/>
        <v>2.2558277767625785E-3</v>
      </c>
      <c r="E8291" s="166">
        <f t="shared" si="1821"/>
        <v>24.291375447755232</v>
      </c>
      <c r="F8291" s="167">
        <f t="shared" si="1822"/>
        <v>18.635393263833652</v>
      </c>
      <c r="G8291" s="167">
        <f t="shared" si="1812"/>
        <v>647617.61888200347</v>
      </c>
      <c r="H8291" s="167">
        <f t="shared" si="1813"/>
        <v>271299.98899881309</v>
      </c>
      <c r="I8291" s="168">
        <f t="shared" si="1814"/>
        <v>918917.60788081656</v>
      </c>
      <c r="J8291" s="168">
        <f t="shared" si="1816"/>
        <v>820583.97546369466</v>
      </c>
      <c r="K8291" s="94"/>
      <c r="L8291" s="265">
        <f t="shared" si="1815"/>
        <v>350173.64281486627</v>
      </c>
      <c r="M8291" s="265">
        <f>$G8291*NonHospFrac+theModel!$H8291*NonHospFrac</f>
        <v>568743.96506595029</v>
      </c>
      <c r="N8291" s="266">
        <f t="shared" si="1817"/>
        <v>918917.60788081656</v>
      </c>
      <c r="O8291" s="158"/>
      <c r="P8291" s="265">
        <f t="shared" si="1818"/>
        <v>312701.46252426325</v>
      </c>
      <c r="Q8291" s="265">
        <f t="shared" si="1819"/>
        <v>568742.40481533122</v>
      </c>
      <c r="R8291" s="266">
        <f t="shared" si="1820"/>
        <v>881443.86733959452</v>
      </c>
    </row>
    <row r="8292" spans="1:18" x14ac:dyDescent="0.25">
      <c r="A8292" s="81">
        <v>8261</v>
      </c>
      <c r="B8292" s="93">
        <f t="shared" si="1809"/>
        <v>1.0090725721708367E-68</v>
      </c>
      <c r="C8292" s="178">
        <f t="shared" si="1810"/>
        <v>1.0067962782337644E-68</v>
      </c>
      <c r="D8292" s="165">
        <f t="shared" si="1811"/>
        <v>2.2558277767625785E-3</v>
      </c>
      <c r="E8292" s="166">
        <f t="shared" si="1821"/>
        <v>24.291375447755232</v>
      </c>
      <c r="F8292" s="167">
        <f t="shared" si="1822"/>
        <v>18.637649091610413</v>
      </c>
      <c r="G8292" s="167">
        <f t="shared" si="1812"/>
        <v>647696.01346121682</v>
      </c>
      <c r="H8292" s="167">
        <f t="shared" si="1813"/>
        <v>271299.98899881309</v>
      </c>
      <c r="I8292" s="168">
        <f t="shared" si="1814"/>
        <v>918996.00246002991</v>
      </c>
      <c r="J8292" s="168">
        <f t="shared" si="1816"/>
        <v>820639.95651680348</v>
      </c>
      <c r="K8292" s="94"/>
      <c r="L8292" s="265">
        <f t="shared" si="1815"/>
        <v>350203.51678304863</v>
      </c>
      <c r="M8292" s="265">
        <f>$G8292*NonHospFrac+theModel!$H8292*NonHospFrac</f>
        <v>568792.48567698116</v>
      </c>
      <c r="N8292" s="266">
        <f t="shared" si="1817"/>
        <v>918996.00246002979</v>
      </c>
      <c r="O8292" s="158"/>
      <c r="P8292" s="265">
        <f t="shared" si="1818"/>
        <v>312722.79532834445</v>
      </c>
      <c r="Q8292" s="265">
        <f t="shared" si="1819"/>
        <v>568790.92542636208</v>
      </c>
      <c r="R8292" s="266">
        <f t="shared" si="1820"/>
        <v>881513.72075470653</v>
      </c>
    </row>
    <row r="8293" spans="1:18" x14ac:dyDescent="0.25">
      <c r="A8293" s="81">
        <v>8262</v>
      </c>
      <c r="B8293" s="93">
        <f t="shared" si="1809"/>
        <v>9.90222633091585E-69</v>
      </c>
      <c r="C8293" s="178">
        <f t="shared" si="1810"/>
        <v>9.8798886137067798E-69</v>
      </c>
      <c r="D8293" s="165">
        <f t="shared" si="1811"/>
        <v>2.2558277767625785E-3</v>
      </c>
      <c r="E8293" s="166">
        <f t="shared" si="1821"/>
        <v>24.291375447755232</v>
      </c>
      <c r="F8293" s="167">
        <f t="shared" si="1822"/>
        <v>18.639904919387174</v>
      </c>
      <c r="G8293" s="167">
        <f t="shared" si="1812"/>
        <v>647774.40804043005</v>
      </c>
      <c r="H8293" s="167">
        <f t="shared" si="1813"/>
        <v>271299.98899881309</v>
      </c>
      <c r="I8293" s="168">
        <f t="shared" si="1814"/>
        <v>919074.39703924314</v>
      </c>
      <c r="J8293" s="168">
        <f t="shared" si="1816"/>
        <v>820695.93528801436</v>
      </c>
      <c r="K8293" s="94"/>
      <c r="L8293" s="265">
        <f t="shared" si="1815"/>
        <v>350233.390751231</v>
      </c>
      <c r="M8293" s="265">
        <f>$G8293*NonHospFrac+theModel!$H8293*NonHospFrac</f>
        <v>568841.00628801214</v>
      </c>
      <c r="N8293" s="266">
        <f t="shared" si="1817"/>
        <v>919074.39703924314</v>
      </c>
      <c r="O8293" s="158"/>
      <c r="P8293" s="265">
        <f t="shared" si="1818"/>
        <v>312744.12726285862</v>
      </c>
      <c r="Q8293" s="265">
        <f t="shared" si="1819"/>
        <v>568839.44603739306</v>
      </c>
      <c r="R8293" s="266">
        <f t="shared" si="1820"/>
        <v>881583.57330025174</v>
      </c>
    </row>
    <row r="8294" spans="1:18" x14ac:dyDescent="0.25">
      <c r="A8294" s="81">
        <v>8263</v>
      </c>
      <c r="B8294" s="93">
        <f t="shared" si="1809"/>
        <v>9.7172481953146726E-69</v>
      </c>
      <c r="C8294" s="178">
        <f t="shared" si="1810"/>
        <v>9.6953277569219854E-69</v>
      </c>
      <c r="D8294" s="165">
        <f t="shared" si="1811"/>
        <v>2.2558277767625785E-3</v>
      </c>
      <c r="E8294" s="166">
        <f t="shared" si="1821"/>
        <v>24.291375447755232</v>
      </c>
      <c r="F8294" s="167">
        <f t="shared" si="1822"/>
        <v>18.642160747163935</v>
      </c>
      <c r="G8294" s="167">
        <f t="shared" si="1812"/>
        <v>647852.80261964351</v>
      </c>
      <c r="H8294" s="167">
        <f t="shared" si="1813"/>
        <v>271299.98899881309</v>
      </c>
      <c r="I8294" s="168">
        <f t="shared" si="1814"/>
        <v>919152.7916184566</v>
      </c>
      <c r="J8294" s="168">
        <f t="shared" si="1816"/>
        <v>820751.91177742044</v>
      </c>
      <c r="K8294" s="94"/>
      <c r="L8294" s="265">
        <f t="shared" si="1815"/>
        <v>350263.26471941348</v>
      </c>
      <c r="M8294" s="265">
        <f>$G8294*NonHospFrac+theModel!$H8294*NonHospFrac</f>
        <v>568889.52689904312</v>
      </c>
      <c r="N8294" s="266">
        <f t="shared" si="1817"/>
        <v>919152.7916184566</v>
      </c>
      <c r="O8294" s="158"/>
      <c r="P8294" s="265">
        <f t="shared" si="1818"/>
        <v>312765.45832784119</v>
      </c>
      <c r="Q8294" s="265">
        <f t="shared" si="1819"/>
        <v>568887.96664842404</v>
      </c>
      <c r="R8294" s="266">
        <f t="shared" si="1820"/>
        <v>881653.42497626529</v>
      </c>
    </row>
    <row r="8295" spans="1:18" x14ac:dyDescent="0.25">
      <c r="A8295" s="81">
        <v>8264</v>
      </c>
      <c r="B8295" s="93">
        <f t="shared" si="1809"/>
        <v>9.5357255362406604E-69</v>
      </c>
      <c r="C8295" s="178">
        <f t="shared" si="1810"/>
        <v>9.5142145817044242E-69</v>
      </c>
      <c r="D8295" s="165">
        <f t="shared" si="1811"/>
        <v>2.2558277767625785E-3</v>
      </c>
      <c r="E8295" s="166">
        <f t="shared" si="1821"/>
        <v>24.291375447755232</v>
      </c>
      <c r="F8295" s="167">
        <f t="shared" si="1822"/>
        <v>18.644416574940696</v>
      </c>
      <c r="G8295" s="167">
        <f t="shared" si="1812"/>
        <v>647931.19719885697</v>
      </c>
      <c r="H8295" s="167">
        <f t="shared" si="1813"/>
        <v>271299.98899881309</v>
      </c>
      <c r="I8295" s="168">
        <f t="shared" si="1814"/>
        <v>919231.18619767006</v>
      </c>
      <c r="J8295" s="168">
        <f t="shared" si="1816"/>
        <v>820807.88598511461</v>
      </c>
      <c r="K8295" s="94"/>
      <c r="L8295" s="265">
        <f t="shared" si="1815"/>
        <v>350293.1386875959</v>
      </c>
      <c r="M8295" s="265">
        <f>$G8295*NonHospFrac+theModel!$H8295*NonHospFrac</f>
        <v>568938.0475100741</v>
      </c>
      <c r="N8295" s="266">
        <f t="shared" si="1817"/>
        <v>919231.18619766994</v>
      </c>
      <c r="O8295" s="158"/>
      <c r="P8295" s="265">
        <f t="shared" si="1818"/>
        <v>312786.7885233275</v>
      </c>
      <c r="Q8295" s="265">
        <f t="shared" si="1819"/>
        <v>568936.48725945503</v>
      </c>
      <c r="R8295" s="266">
        <f t="shared" si="1820"/>
        <v>881723.27578278258</v>
      </c>
    </row>
    <row r="8296" spans="1:18" x14ac:dyDescent="0.25">
      <c r="A8296" s="81">
        <v>8265</v>
      </c>
      <c r="B8296" s="93">
        <f t="shared" si="1809"/>
        <v>9.3575938038047706E-69</v>
      </c>
      <c r="C8296" s="178">
        <f t="shared" si="1810"/>
        <v>9.3364846837784871E-69</v>
      </c>
      <c r="D8296" s="165">
        <f t="shared" si="1811"/>
        <v>2.2558277767625785E-3</v>
      </c>
      <c r="E8296" s="166">
        <f t="shared" si="1821"/>
        <v>24.291375447755232</v>
      </c>
      <c r="F8296" s="167">
        <f t="shared" si="1822"/>
        <v>18.646672402717456</v>
      </c>
      <c r="G8296" s="167">
        <f t="shared" si="1812"/>
        <v>648009.59177807032</v>
      </c>
      <c r="H8296" s="167">
        <f t="shared" si="1813"/>
        <v>271299.98899881309</v>
      </c>
      <c r="I8296" s="168">
        <f t="shared" si="1814"/>
        <v>919309.58077688341</v>
      </c>
      <c r="J8296" s="168">
        <f t="shared" si="1816"/>
        <v>820863.85791118979</v>
      </c>
      <c r="K8296" s="94"/>
      <c r="L8296" s="265">
        <f t="shared" si="1815"/>
        <v>350323.01265577832</v>
      </c>
      <c r="M8296" s="265">
        <f>$G8296*NonHospFrac+theModel!$H8296*NonHospFrac</f>
        <v>568986.56812110508</v>
      </c>
      <c r="N8296" s="266">
        <f t="shared" si="1817"/>
        <v>919309.58077688341</v>
      </c>
      <c r="O8296" s="158"/>
      <c r="P8296" s="265">
        <f t="shared" si="1818"/>
        <v>312808.11784935306</v>
      </c>
      <c r="Q8296" s="265">
        <f t="shared" si="1819"/>
        <v>568985.00787048601</v>
      </c>
      <c r="R8296" s="266">
        <f t="shared" si="1820"/>
        <v>881793.12571983901</v>
      </c>
    </row>
    <row r="8297" spans="1:18" x14ac:dyDescent="0.25">
      <c r="A8297" s="81">
        <v>8266</v>
      </c>
      <c r="B8297" s="93">
        <f t="shared" si="1809"/>
        <v>9.1827896539400763E-69</v>
      </c>
      <c r="C8297" s="178">
        <f t="shared" si="1810"/>
        <v>9.16207486197055E-69</v>
      </c>
      <c r="D8297" s="165">
        <f t="shared" si="1811"/>
        <v>2.2558277767625785E-3</v>
      </c>
      <c r="E8297" s="166">
        <f t="shared" si="1821"/>
        <v>24.291375447755232</v>
      </c>
      <c r="F8297" s="167">
        <f t="shared" si="1822"/>
        <v>18.648928230494217</v>
      </c>
      <c r="G8297" s="167">
        <f t="shared" si="1812"/>
        <v>648087.98635728366</v>
      </c>
      <c r="H8297" s="167">
        <f t="shared" si="1813"/>
        <v>271299.98899881309</v>
      </c>
      <c r="I8297" s="168">
        <f t="shared" si="1814"/>
        <v>919387.97535609675</v>
      </c>
      <c r="J8297" s="168">
        <f t="shared" si="1816"/>
        <v>820919.82755573909</v>
      </c>
      <c r="K8297" s="94"/>
      <c r="L8297" s="265">
        <f t="shared" si="1815"/>
        <v>350352.88662396069</v>
      </c>
      <c r="M8297" s="265">
        <f>$G8297*NonHospFrac+theModel!$H8297*NonHospFrac</f>
        <v>569035.08873213606</v>
      </c>
      <c r="N8297" s="266">
        <f t="shared" si="1817"/>
        <v>919387.97535609675</v>
      </c>
      <c r="O8297" s="158"/>
      <c r="P8297" s="265">
        <f t="shared" si="1818"/>
        <v>312829.44630595326</v>
      </c>
      <c r="Q8297" s="265">
        <f t="shared" si="1819"/>
        <v>569033.52848151699</v>
      </c>
      <c r="R8297" s="266">
        <f t="shared" si="1820"/>
        <v>881862.97478747019</v>
      </c>
    </row>
    <row r="8298" spans="1:18" x14ac:dyDescent="0.25">
      <c r="A8298" s="81">
        <v>8267</v>
      </c>
      <c r="B8298" s="93">
        <f t="shared" si="1809"/>
        <v>9.0112509258764312E-69</v>
      </c>
      <c r="C8298" s="178">
        <f t="shared" si="1810"/>
        <v>8.990923095734462E-69</v>
      </c>
      <c r="D8298" s="165">
        <f t="shared" si="1811"/>
        <v>2.2558277767625785E-3</v>
      </c>
      <c r="E8298" s="166">
        <f t="shared" si="1821"/>
        <v>24.291375447755232</v>
      </c>
      <c r="F8298" s="167">
        <f t="shared" si="1822"/>
        <v>18.651184058270978</v>
      </c>
      <c r="G8298" s="167">
        <f t="shared" si="1812"/>
        <v>648166.38093649701</v>
      </c>
      <c r="H8298" s="167">
        <f t="shared" si="1813"/>
        <v>271299.98899881309</v>
      </c>
      <c r="I8298" s="168">
        <f t="shared" si="1814"/>
        <v>919466.3699353101</v>
      </c>
      <c r="J8298" s="168">
        <f t="shared" si="1816"/>
        <v>820975.79491885554</v>
      </c>
      <c r="K8298" s="94"/>
      <c r="L8298" s="265">
        <f t="shared" si="1815"/>
        <v>350382.76059214305</v>
      </c>
      <c r="M8298" s="265">
        <f>$G8298*NonHospFrac+theModel!$H8298*NonHospFrac</f>
        <v>569083.60934316693</v>
      </c>
      <c r="N8298" s="266">
        <f t="shared" si="1817"/>
        <v>919466.36993530998</v>
      </c>
      <c r="O8298" s="158"/>
      <c r="P8298" s="265">
        <f t="shared" si="1818"/>
        <v>312850.7738931636</v>
      </c>
      <c r="Q8298" s="265">
        <f t="shared" si="1819"/>
        <v>569082.04909254785</v>
      </c>
      <c r="R8298" s="266">
        <f t="shared" si="1820"/>
        <v>881932.82298571151</v>
      </c>
    </row>
    <row r="8299" spans="1:18" x14ac:dyDescent="0.25">
      <c r="A8299" s="81">
        <v>8268</v>
      </c>
      <c r="B8299" s="93">
        <f t="shared" si="1809"/>
        <v>8.842916620034893E-69</v>
      </c>
      <c r="C8299" s="178">
        <f t="shared" si="1810"/>
        <v>8.8229685230958223E-69</v>
      </c>
      <c r="D8299" s="165">
        <f t="shared" si="1811"/>
        <v>2.2558277767625785E-3</v>
      </c>
      <c r="E8299" s="166">
        <f t="shared" si="1821"/>
        <v>24.291375447755232</v>
      </c>
      <c r="F8299" s="167">
        <f t="shared" si="1822"/>
        <v>18.653439886047739</v>
      </c>
      <c r="G8299" s="167">
        <f t="shared" si="1812"/>
        <v>648244.77551571035</v>
      </c>
      <c r="H8299" s="167">
        <f t="shared" si="1813"/>
        <v>271299.98899881309</v>
      </c>
      <c r="I8299" s="168">
        <f t="shared" si="1814"/>
        <v>919544.76451452344</v>
      </c>
      <c r="J8299" s="168">
        <f t="shared" si="1816"/>
        <v>821031.76000063203</v>
      </c>
      <c r="K8299" s="94"/>
      <c r="L8299" s="265">
        <f t="shared" si="1815"/>
        <v>350412.63456032547</v>
      </c>
      <c r="M8299" s="265">
        <f>$G8299*NonHospFrac+theModel!$H8299*NonHospFrac</f>
        <v>569132.12995419791</v>
      </c>
      <c r="N8299" s="266">
        <f t="shared" si="1817"/>
        <v>919544.76451452333</v>
      </c>
      <c r="O8299" s="158"/>
      <c r="P8299" s="265">
        <f t="shared" si="1818"/>
        <v>312872.10061101953</v>
      </c>
      <c r="Q8299" s="265">
        <f t="shared" si="1819"/>
        <v>569130.56970357883</v>
      </c>
      <c r="R8299" s="266">
        <f t="shared" si="1820"/>
        <v>882002.67031459836</v>
      </c>
    </row>
    <row r="8300" spans="1:18" x14ac:dyDescent="0.25">
      <c r="A8300" s="81">
        <v>8269</v>
      </c>
      <c r="B8300" s="93">
        <f t="shared" si="1809"/>
        <v>8.6777268763361723E-69</v>
      </c>
      <c r="C8300" s="178">
        <f t="shared" si="1810"/>
        <v>8.6581514190093736E-69</v>
      </c>
      <c r="D8300" s="165">
        <f t="shared" si="1811"/>
        <v>2.2558277767625785E-3</v>
      </c>
      <c r="E8300" s="166">
        <f t="shared" si="1821"/>
        <v>24.291375447755232</v>
      </c>
      <c r="F8300" s="167">
        <f t="shared" si="1822"/>
        <v>18.6556957138245</v>
      </c>
      <c r="G8300" s="167">
        <f t="shared" si="1812"/>
        <v>648323.1700949237</v>
      </c>
      <c r="H8300" s="167">
        <f t="shared" si="1813"/>
        <v>271299.98899881309</v>
      </c>
      <c r="I8300" s="168">
        <f t="shared" si="1814"/>
        <v>919623.15909373679</v>
      </c>
      <c r="J8300" s="168">
        <f t="shared" si="1816"/>
        <v>821087.72280116158</v>
      </c>
      <c r="K8300" s="94"/>
      <c r="L8300" s="265">
        <f t="shared" si="1815"/>
        <v>350442.5085285079</v>
      </c>
      <c r="M8300" s="265">
        <f>$G8300*NonHospFrac+theModel!$H8300*NonHospFrac</f>
        <v>569180.65056522889</v>
      </c>
      <c r="N8300" s="266">
        <f t="shared" si="1817"/>
        <v>919623.15909373679</v>
      </c>
      <c r="O8300" s="158"/>
      <c r="P8300" s="265">
        <f t="shared" si="1818"/>
        <v>312893.42645955645</v>
      </c>
      <c r="Q8300" s="265">
        <f t="shared" si="1819"/>
        <v>569179.09031460981</v>
      </c>
      <c r="R8300" s="266">
        <f t="shared" si="1820"/>
        <v>882072.51677416626</v>
      </c>
    </row>
    <row r="8301" spans="1:18" x14ac:dyDescent="0.25">
      <c r="A8301" s="81">
        <v>8270</v>
      </c>
      <c r="B8301" s="93">
        <f t="shared" si="1809"/>
        <v>8.515622952915261E-69</v>
      </c>
      <c r="C8301" s="178">
        <f t="shared" si="1810"/>
        <v>8.4964131741216375E-69</v>
      </c>
      <c r="D8301" s="165">
        <f t="shared" si="1811"/>
        <v>2.2558277767625785E-3</v>
      </c>
      <c r="E8301" s="166">
        <f t="shared" si="1821"/>
        <v>24.291375447755232</v>
      </c>
      <c r="F8301" s="167">
        <f t="shared" si="1822"/>
        <v>18.65795154160126</v>
      </c>
      <c r="G8301" s="167">
        <f t="shared" si="1812"/>
        <v>648401.56467413693</v>
      </c>
      <c r="H8301" s="167">
        <f t="shared" si="1813"/>
        <v>271299.98899881309</v>
      </c>
      <c r="I8301" s="168">
        <f t="shared" si="1814"/>
        <v>919701.55367295002</v>
      </c>
      <c r="J8301" s="168">
        <f t="shared" si="1816"/>
        <v>821143.68332053721</v>
      </c>
      <c r="K8301" s="94"/>
      <c r="L8301" s="265">
        <f t="shared" si="1815"/>
        <v>350472.38249669026</v>
      </c>
      <c r="M8301" s="265">
        <f>$G8301*NonHospFrac+theModel!$H8301*NonHospFrac</f>
        <v>569229.17117625976</v>
      </c>
      <c r="N8301" s="266">
        <f t="shared" si="1817"/>
        <v>919701.55367295002</v>
      </c>
      <c r="O8301" s="158"/>
      <c r="P8301" s="265">
        <f t="shared" si="1818"/>
        <v>312914.75143880979</v>
      </c>
      <c r="Q8301" s="265">
        <f t="shared" si="1819"/>
        <v>569227.61092564068</v>
      </c>
      <c r="R8301" s="266">
        <f t="shared" si="1820"/>
        <v>882142.36236445047</v>
      </c>
    </row>
    <row r="8302" spans="1:18" x14ac:dyDescent="0.25">
      <c r="A8302" s="81">
        <v>8271</v>
      </c>
      <c r="B8302" s="93">
        <f t="shared" si="1809"/>
        <v>8.3565472052326518E-69</v>
      </c>
      <c r="C8302" s="178">
        <f t="shared" si="1810"/>
        <v>8.3376962739292598E-69</v>
      </c>
      <c r="D8302" s="165">
        <f t="shared" si="1811"/>
        <v>2.2558277767625785E-3</v>
      </c>
      <c r="E8302" s="166">
        <f t="shared" si="1821"/>
        <v>24.291375447755232</v>
      </c>
      <c r="F8302" s="167">
        <f t="shared" si="1822"/>
        <v>18.660207369378021</v>
      </c>
      <c r="G8302" s="167">
        <f t="shared" si="1812"/>
        <v>648479.95925335039</v>
      </c>
      <c r="H8302" s="167">
        <f t="shared" si="1813"/>
        <v>271299.98899881309</v>
      </c>
      <c r="I8302" s="168">
        <f t="shared" si="1814"/>
        <v>919779.94825216348</v>
      </c>
      <c r="J8302" s="168">
        <f t="shared" si="1816"/>
        <v>821199.64155885205</v>
      </c>
      <c r="K8302" s="94"/>
      <c r="L8302" s="265">
        <f t="shared" si="1815"/>
        <v>350502.25646487268</v>
      </c>
      <c r="M8302" s="265">
        <f>$G8302*NonHospFrac+theModel!$H8302*NonHospFrac</f>
        <v>569277.69178729074</v>
      </c>
      <c r="N8302" s="266">
        <f t="shared" si="1817"/>
        <v>919779.94825216336</v>
      </c>
      <c r="O8302" s="158"/>
      <c r="P8302" s="265">
        <f t="shared" si="1818"/>
        <v>312936.07554881502</v>
      </c>
      <c r="Q8302" s="265">
        <f t="shared" si="1819"/>
        <v>569276.13153667166</v>
      </c>
      <c r="R8302" s="266">
        <f t="shared" si="1820"/>
        <v>882212.20708548673</v>
      </c>
    </row>
    <row r="8303" spans="1:18" x14ac:dyDescent="0.25">
      <c r="A8303" s="81">
        <v>8272</v>
      </c>
      <c r="B8303" s="93">
        <f t="shared" si="1809"/>
        <v>8.200443065574808E-69</v>
      </c>
      <c r="C8303" s="178">
        <f t="shared" si="1810"/>
        <v>8.1819442783257237E-69</v>
      </c>
      <c r="D8303" s="165">
        <f t="shared" si="1811"/>
        <v>2.2558277767625785E-3</v>
      </c>
      <c r="E8303" s="166">
        <f t="shared" si="1821"/>
        <v>24.291375447755232</v>
      </c>
      <c r="F8303" s="167">
        <f t="shared" si="1822"/>
        <v>18.662463197154782</v>
      </c>
      <c r="G8303" s="167">
        <f t="shared" si="1812"/>
        <v>648558.35383256373</v>
      </c>
      <c r="H8303" s="167">
        <f t="shared" si="1813"/>
        <v>271299.98899881309</v>
      </c>
      <c r="I8303" s="168">
        <f t="shared" si="1814"/>
        <v>919858.34283137682</v>
      </c>
      <c r="J8303" s="168">
        <f t="shared" si="1816"/>
        <v>821255.59751619888</v>
      </c>
      <c r="K8303" s="94"/>
      <c r="L8303" s="265">
        <f t="shared" si="1815"/>
        <v>350532.13043305511</v>
      </c>
      <c r="M8303" s="265">
        <f>$G8303*NonHospFrac+theModel!$H8303*NonHospFrac</f>
        <v>569326.21239832172</v>
      </c>
      <c r="N8303" s="266">
        <f t="shared" si="1817"/>
        <v>919858.34283137682</v>
      </c>
      <c r="O8303" s="158"/>
      <c r="P8303" s="265">
        <f t="shared" si="1818"/>
        <v>312957.39878960751</v>
      </c>
      <c r="Q8303" s="265">
        <f t="shared" si="1819"/>
        <v>569324.65214770264</v>
      </c>
      <c r="R8303" s="266">
        <f t="shared" si="1820"/>
        <v>882282.05093731009</v>
      </c>
    </row>
    <row r="8304" spans="1:18" x14ac:dyDescent="0.25">
      <c r="A8304" s="81">
        <v>8273</v>
      </c>
      <c r="B8304" s="93">
        <f t="shared" si="1809"/>
        <v>8.0472550229386082E-69</v>
      </c>
      <c r="C8304" s="178">
        <f t="shared" si="1810"/>
        <v>8.0291018015311712E-69</v>
      </c>
      <c r="D8304" s="165">
        <f t="shared" si="1811"/>
        <v>2.2558277767625785E-3</v>
      </c>
      <c r="E8304" s="166">
        <f t="shared" si="1821"/>
        <v>24.291375447755232</v>
      </c>
      <c r="F8304" s="167">
        <f t="shared" si="1822"/>
        <v>18.664719024931543</v>
      </c>
      <c r="G8304" s="167">
        <f t="shared" si="1812"/>
        <v>648636.7484117772</v>
      </c>
      <c r="H8304" s="167">
        <f t="shared" si="1813"/>
        <v>271299.98899881309</v>
      </c>
      <c r="I8304" s="168">
        <f t="shared" si="1814"/>
        <v>919936.73741059029</v>
      </c>
      <c r="J8304" s="168">
        <f t="shared" si="1816"/>
        <v>821311.55119267071</v>
      </c>
      <c r="K8304" s="94"/>
      <c r="L8304" s="265">
        <f t="shared" si="1815"/>
        <v>350562.00440123753</v>
      </c>
      <c r="M8304" s="265">
        <f>$G8304*NonHospFrac+theModel!$H8304*NonHospFrac</f>
        <v>569374.7330093527</v>
      </c>
      <c r="N8304" s="266">
        <f t="shared" si="1817"/>
        <v>919936.73741059029</v>
      </c>
      <c r="O8304" s="158"/>
      <c r="P8304" s="265">
        <f t="shared" si="1818"/>
        <v>312978.72116122278</v>
      </c>
      <c r="Q8304" s="265">
        <f t="shared" si="1819"/>
        <v>569373.17275873362</v>
      </c>
      <c r="R8304" s="266">
        <f t="shared" si="1820"/>
        <v>882351.8939199564</v>
      </c>
    </row>
    <row r="8305" spans="1:18" x14ac:dyDescent="0.25">
      <c r="A8305" s="81">
        <v>8274</v>
      </c>
      <c r="B8305" s="93">
        <f t="shared" si="1809"/>
        <v>7.8969286032924367E-69</v>
      </c>
      <c r="C8305" s="178">
        <f t="shared" si="1810"/>
        <v>7.8791144923980184E-69</v>
      </c>
      <c r="D8305" s="165">
        <f t="shared" si="1811"/>
        <v>2.2558277767625785E-3</v>
      </c>
      <c r="E8305" s="166">
        <f t="shared" si="1821"/>
        <v>24.291375447755232</v>
      </c>
      <c r="F8305" s="167">
        <f t="shared" si="1822"/>
        <v>18.666974852708304</v>
      </c>
      <c r="G8305" s="167">
        <f t="shared" si="1812"/>
        <v>648715.14299099054</v>
      </c>
      <c r="H8305" s="167">
        <f t="shared" si="1813"/>
        <v>271299.98899881309</v>
      </c>
      <c r="I8305" s="168">
        <f t="shared" si="1814"/>
        <v>920015.13198980363</v>
      </c>
      <c r="J8305" s="168">
        <f t="shared" si="1816"/>
        <v>821367.50258836045</v>
      </c>
      <c r="K8305" s="94"/>
      <c r="L8305" s="265">
        <f t="shared" si="1815"/>
        <v>350591.87836941995</v>
      </c>
      <c r="M8305" s="265">
        <f>$G8305*NonHospFrac+theModel!$H8305*NonHospFrac</f>
        <v>569423.25362038368</v>
      </c>
      <c r="N8305" s="266">
        <f t="shared" si="1817"/>
        <v>920015.13198980363</v>
      </c>
      <c r="O8305" s="158"/>
      <c r="P8305" s="265">
        <f t="shared" si="1818"/>
        <v>313000.04266369616</v>
      </c>
      <c r="Q8305" s="265">
        <f t="shared" si="1819"/>
        <v>569421.6933697646</v>
      </c>
      <c r="R8305" s="266">
        <f t="shared" si="1820"/>
        <v>882421.73603346082</v>
      </c>
    </row>
    <row r="8306" spans="1:18" x14ac:dyDescent="0.25">
      <c r="A8306" s="81">
        <v>8275</v>
      </c>
      <c r="B8306" s="93">
        <f t="shared" si="1809"/>
        <v>7.7494103502052684E-69</v>
      </c>
      <c r="C8306" s="178">
        <f t="shared" si="1810"/>
        <v>7.7319290150837443E-69</v>
      </c>
      <c r="D8306" s="165">
        <f t="shared" si="1811"/>
        <v>2.2558277767625785E-3</v>
      </c>
      <c r="E8306" s="166">
        <f t="shared" si="1821"/>
        <v>24.291375447755232</v>
      </c>
      <c r="F8306" s="167">
        <f t="shared" si="1822"/>
        <v>18.669230680485065</v>
      </c>
      <c r="G8306" s="167">
        <f t="shared" si="1812"/>
        <v>648793.53757020389</v>
      </c>
      <c r="H8306" s="167">
        <f t="shared" si="1813"/>
        <v>271299.98899881309</v>
      </c>
      <c r="I8306" s="168">
        <f t="shared" si="1814"/>
        <v>920093.52656901698</v>
      </c>
      <c r="J8306" s="168">
        <f t="shared" si="1816"/>
        <v>821423.45170336124</v>
      </c>
      <c r="K8306" s="94"/>
      <c r="L8306" s="265">
        <f t="shared" si="1815"/>
        <v>350621.75233760232</v>
      </c>
      <c r="M8306" s="265">
        <f>$G8306*NonHospFrac+theModel!$H8306*NonHospFrac</f>
        <v>569471.77423141466</v>
      </c>
      <c r="N8306" s="266">
        <f t="shared" si="1817"/>
        <v>920093.52656901698</v>
      </c>
      <c r="O8306" s="158"/>
      <c r="P8306" s="265">
        <f t="shared" si="1818"/>
        <v>313021.3632970631</v>
      </c>
      <c r="Q8306" s="265">
        <f t="shared" si="1819"/>
        <v>569470.21398079558</v>
      </c>
      <c r="R8306" s="266">
        <f t="shared" si="1820"/>
        <v>882491.57727785874</v>
      </c>
    </row>
    <row r="8307" spans="1:18" x14ac:dyDescent="0.25">
      <c r="A8307" s="81">
        <v>8276</v>
      </c>
      <c r="B8307" s="93">
        <f t="shared" si="1809"/>
        <v>7.6046478058354238E-69</v>
      </c>
      <c r="C8307" s="178">
        <f t="shared" si="1810"/>
        <v>7.5874930300825233E-69</v>
      </c>
      <c r="D8307" s="165">
        <f t="shared" si="1811"/>
        <v>2.2558277767625785E-3</v>
      </c>
      <c r="E8307" s="166">
        <f t="shared" si="1821"/>
        <v>24.291375447755232</v>
      </c>
      <c r="F8307" s="167">
        <f t="shared" si="1822"/>
        <v>18.671486508261825</v>
      </c>
      <c r="G8307" s="167">
        <f t="shared" si="1812"/>
        <v>648871.93214941723</v>
      </c>
      <c r="H8307" s="167">
        <f t="shared" si="1813"/>
        <v>271299.98899881309</v>
      </c>
      <c r="I8307" s="168">
        <f t="shared" si="1814"/>
        <v>920171.92114823032</v>
      </c>
      <c r="J8307" s="168">
        <f t="shared" si="1816"/>
        <v>821479.39853776596</v>
      </c>
      <c r="K8307" s="94"/>
      <c r="L8307" s="265">
        <f t="shared" si="1815"/>
        <v>350651.62630578468</v>
      </c>
      <c r="M8307" s="265">
        <f>$G8307*NonHospFrac+theModel!$H8307*NonHospFrac</f>
        <v>569520.29484244552</v>
      </c>
      <c r="N8307" s="266">
        <f t="shared" si="1817"/>
        <v>920171.92114823021</v>
      </c>
      <c r="O8307" s="158"/>
      <c r="P8307" s="265">
        <f t="shared" si="1818"/>
        <v>313042.68306135904</v>
      </c>
      <c r="Q8307" s="265">
        <f t="shared" si="1819"/>
        <v>569518.73459182645</v>
      </c>
      <c r="R8307" s="266">
        <f t="shared" si="1820"/>
        <v>882561.41765318555</v>
      </c>
    </row>
    <row r="8308" spans="1:18" x14ac:dyDescent="0.25">
      <c r="A8308" s="81">
        <v>8277</v>
      </c>
      <c r="B8308" s="93">
        <f t="shared" si="1809"/>
        <v>7.4625894922786866E-69</v>
      </c>
      <c r="C8308" s="178">
        <f t="shared" si="1810"/>
        <v>7.4457551756154278E-69</v>
      </c>
      <c r="D8308" s="165">
        <f t="shared" si="1811"/>
        <v>2.2558277767625785E-3</v>
      </c>
      <c r="E8308" s="166">
        <f t="shared" si="1821"/>
        <v>24.291375447755232</v>
      </c>
      <c r="F8308" s="167">
        <f t="shared" si="1822"/>
        <v>18.673742336038586</v>
      </c>
      <c r="G8308" s="167">
        <f t="shared" si="1812"/>
        <v>648950.32672863058</v>
      </c>
      <c r="H8308" s="167">
        <f t="shared" si="1813"/>
        <v>271299.98899881309</v>
      </c>
      <c r="I8308" s="168">
        <f t="shared" si="1814"/>
        <v>920250.31572744367</v>
      </c>
      <c r="J8308" s="168">
        <f t="shared" si="1816"/>
        <v>821535.34309166751</v>
      </c>
      <c r="K8308" s="94"/>
      <c r="L8308" s="265">
        <f t="shared" si="1815"/>
        <v>350681.5002739671</v>
      </c>
      <c r="M8308" s="265">
        <f>$G8308*NonHospFrac+theModel!$H8308*NonHospFrac</f>
        <v>569568.81545347651</v>
      </c>
      <c r="N8308" s="266">
        <f t="shared" si="1817"/>
        <v>920250.31572744367</v>
      </c>
      <c r="O8308" s="158"/>
      <c r="P8308" s="265">
        <f t="shared" si="1818"/>
        <v>313064.0019566195</v>
      </c>
      <c r="Q8308" s="265">
        <f t="shared" si="1819"/>
        <v>569567.25520285743</v>
      </c>
      <c r="R8308" s="266">
        <f t="shared" si="1820"/>
        <v>882631.25715947687</v>
      </c>
    </row>
    <row r="8309" spans="1:18" x14ac:dyDescent="0.25">
      <c r="A8309" s="81">
        <v>8278</v>
      </c>
      <c r="B8309" s="93">
        <f t="shared" si="1809"/>
        <v>7.3231848932613022E-69</v>
      </c>
      <c r="C8309" s="178">
        <f t="shared" si="1810"/>
        <v>7.3066650493647156E-69</v>
      </c>
      <c r="D8309" s="165">
        <f t="shared" si="1811"/>
        <v>2.2558277767625785E-3</v>
      </c>
      <c r="E8309" s="166">
        <f t="shared" si="1821"/>
        <v>24.291375447755232</v>
      </c>
      <c r="F8309" s="167">
        <f t="shared" si="1822"/>
        <v>18.675998163815347</v>
      </c>
      <c r="G8309" s="167">
        <f t="shared" si="1812"/>
        <v>649028.72130784392</v>
      </c>
      <c r="H8309" s="167">
        <f t="shared" si="1813"/>
        <v>271299.98899881309</v>
      </c>
      <c r="I8309" s="168">
        <f t="shared" si="1814"/>
        <v>920328.71030665701</v>
      </c>
      <c r="J8309" s="168">
        <f t="shared" si="1816"/>
        <v>821591.28536515892</v>
      </c>
      <c r="K8309" s="94"/>
      <c r="L8309" s="265">
        <f t="shared" si="1815"/>
        <v>350711.37424214953</v>
      </c>
      <c r="M8309" s="265">
        <f>$G8309*NonHospFrac+theModel!$H8309*NonHospFrac</f>
        <v>569617.33606450749</v>
      </c>
      <c r="N8309" s="266">
        <f t="shared" si="1817"/>
        <v>920328.71030665701</v>
      </c>
      <c r="O8309" s="158"/>
      <c r="P8309" s="265">
        <f t="shared" si="1818"/>
        <v>313085.3199828798</v>
      </c>
      <c r="Q8309" s="265">
        <f t="shared" si="1819"/>
        <v>569615.77581388841</v>
      </c>
      <c r="R8309" s="266">
        <f t="shared" si="1820"/>
        <v>882701.0957967682</v>
      </c>
    </row>
    <row r="8310" spans="1:18" x14ac:dyDescent="0.25">
      <c r="A8310" s="81">
        <v>8279</v>
      </c>
      <c r="B8310" s="93">
        <f t="shared" si="1809"/>
        <v>7.1863844361775378E-69</v>
      </c>
      <c r="C8310" s="178">
        <f t="shared" si="1810"/>
        <v>7.1701731905519139E-69</v>
      </c>
      <c r="D8310" s="165">
        <f t="shared" si="1811"/>
        <v>2.2558277767625785E-3</v>
      </c>
      <c r="E8310" s="166">
        <f t="shared" si="1821"/>
        <v>24.291375447755232</v>
      </c>
      <c r="F8310" s="167">
        <f t="shared" si="1822"/>
        <v>18.678253991592108</v>
      </c>
      <c r="G8310" s="167">
        <f t="shared" si="1812"/>
        <v>649107.11588705727</v>
      </c>
      <c r="H8310" s="167">
        <f t="shared" si="1813"/>
        <v>271299.98899881309</v>
      </c>
      <c r="I8310" s="168">
        <f t="shared" si="1814"/>
        <v>920407.10488587036</v>
      </c>
      <c r="J8310" s="168">
        <f t="shared" si="1816"/>
        <v>821647.22535833321</v>
      </c>
      <c r="K8310" s="94"/>
      <c r="L8310" s="265">
        <f t="shared" si="1815"/>
        <v>350741.24821033189</v>
      </c>
      <c r="M8310" s="265">
        <f>$G8310*NonHospFrac+theModel!$H8310*NonHospFrac</f>
        <v>569665.85667553847</v>
      </c>
      <c r="N8310" s="266">
        <f t="shared" si="1817"/>
        <v>920407.10488587036</v>
      </c>
      <c r="O8310" s="158"/>
      <c r="P8310" s="265">
        <f t="shared" si="1818"/>
        <v>313106.63714017533</v>
      </c>
      <c r="Q8310" s="265">
        <f t="shared" si="1819"/>
        <v>569664.29642491939</v>
      </c>
      <c r="R8310" s="266">
        <f t="shared" si="1820"/>
        <v>882770.93356509472</v>
      </c>
    </row>
    <row r="8311" spans="1:18" x14ac:dyDescent="0.25">
      <c r="A8311" s="81">
        <v>8280</v>
      </c>
      <c r="B8311" s="93">
        <f t="shared" si="1809"/>
        <v>7.0521394744594691E-69</v>
      </c>
      <c r="C8311" s="178">
        <f t="shared" si="1810"/>
        <v>7.0362310623473792E-69</v>
      </c>
      <c r="D8311" s="165">
        <f t="shared" si="1811"/>
        <v>2.2558277767625785E-3</v>
      </c>
      <c r="E8311" s="166">
        <f t="shared" si="1821"/>
        <v>24.291375447755232</v>
      </c>
      <c r="F8311" s="167">
        <f t="shared" si="1822"/>
        <v>18.680509819368869</v>
      </c>
      <c r="G8311" s="167">
        <f t="shared" si="1812"/>
        <v>649185.51046627061</v>
      </c>
      <c r="H8311" s="167">
        <f t="shared" si="1813"/>
        <v>271299.98899881309</v>
      </c>
      <c r="I8311" s="168">
        <f t="shared" si="1814"/>
        <v>920485.4994650837</v>
      </c>
      <c r="J8311" s="168">
        <f t="shared" si="1816"/>
        <v>821703.16307128314</v>
      </c>
      <c r="K8311" s="94"/>
      <c r="L8311" s="265">
        <f t="shared" si="1815"/>
        <v>350771.12217851426</v>
      </c>
      <c r="M8311" s="265">
        <f>$G8311*NonHospFrac+theModel!$H8311*NonHospFrac</f>
        <v>569714.37728656933</v>
      </c>
      <c r="N8311" s="266">
        <f t="shared" si="1817"/>
        <v>920485.49946508359</v>
      </c>
      <c r="O8311" s="158"/>
      <c r="P8311" s="265">
        <f t="shared" si="1818"/>
        <v>313127.95342854154</v>
      </c>
      <c r="Q8311" s="265">
        <f t="shared" si="1819"/>
        <v>569712.81703595025</v>
      </c>
      <c r="R8311" s="266">
        <f t="shared" si="1820"/>
        <v>882840.7704644918</v>
      </c>
    </row>
    <row r="8312" spans="1:18" x14ac:dyDescent="0.25">
      <c r="A8312" s="81">
        <v>8281</v>
      </c>
      <c r="B8312" s="93">
        <f t="shared" si="1809"/>
        <v>6.9204022702802223E-69</v>
      </c>
      <c r="C8312" s="178">
        <f t="shared" si="1810"/>
        <v>6.904791034612553E-69</v>
      </c>
      <c r="D8312" s="165">
        <f t="shared" si="1811"/>
        <v>2.2558277767625785E-3</v>
      </c>
      <c r="E8312" s="166">
        <f t="shared" si="1821"/>
        <v>24.291375447755232</v>
      </c>
      <c r="F8312" s="167">
        <f t="shared" si="1822"/>
        <v>18.682765647145629</v>
      </c>
      <c r="G8312" s="167">
        <f t="shared" si="1812"/>
        <v>649263.90504548408</v>
      </c>
      <c r="H8312" s="167">
        <f t="shared" si="1813"/>
        <v>271299.98899881309</v>
      </c>
      <c r="I8312" s="168">
        <f t="shared" si="1814"/>
        <v>920563.89404429717</v>
      </c>
      <c r="J8312" s="168">
        <f t="shared" si="1816"/>
        <v>821759.09850410186</v>
      </c>
      <c r="K8312" s="94"/>
      <c r="L8312" s="265">
        <f t="shared" si="1815"/>
        <v>350800.99614669674</v>
      </c>
      <c r="M8312" s="265">
        <f>$G8312*NonHospFrac+theModel!$H8312*NonHospFrac</f>
        <v>569762.89789760043</v>
      </c>
      <c r="N8312" s="266">
        <f t="shared" si="1817"/>
        <v>920563.89404429717</v>
      </c>
      <c r="O8312" s="158"/>
      <c r="P8312" s="265">
        <f t="shared" si="1818"/>
        <v>313149.26884801401</v>
      </c>
      <c r="Q8312" s="265">
        <f t="shared" si="1819"/>
        <v>569761.33764698135</v>
      </c>
      <c r="R8312" s="266">
        <f t="shared" si="1820"/>
        <v>882910.6064949953</v>
      </c>
    </row>
    <row r="8313" spans="1:18" x14ac:dyDescent="0.25">
      <c r="A8313" s="81">
        <v>8282</v>
      </c>
      <c r="B8313" s="93">
        <f t="shared" si="1809"/>
        <v>6.7911259775770525E-69</v>
      </c>
      <c r="C8313" s="178">
        <f t="shared" si="1810"/>
        <v>6.7758063669613399E-69</v>
      </c>
      <c r="D8313" s="165">
        <f t="shared" si="1811"/>
        <v>2.2558277767625785E-3</v>
      </c>
      <c r="E8313" s="166">
        <f t="shared" si="1821"/>
        <v>24.291375447755232</v>
      </c>
      <c r="F8313" s="167">
        <f t="shared" si="1822"/>
        <v>18.68502147492239</v>
      </c>
      <c r="G8313" s="167">
        <f t="shared" si="1812"/>
        <v>649342.29962469742</v>
      </c>
      <c r="H8313" s="167">
        <f t="shared" si="1813"/>
        <v>271299.98899881309</v>
      </c>
      <c r="I8313" s="168">
        <f t="shared" si="1814"/>
        <v>920642.28862351051</v>
      </c>
      <c r="J8313" s="168">
        <f t="shared" si="1816"/>
        <v>821815.03165688214</v>
      </c>
      <c r="K8313" s="94"/>
      <c r="L8313" s="265">
        <f t="shared" si="1815"/>
        <v>350830.8701148791</v>
      </c>
      <c r="M8313" s="265">
        <f>$G8313*NonHospFrac+theModel!$H8313*NonHospFrac</f>
        <v>569811.41850863129</v>
      </c>
      <c r="N8313" s="266">
        <f t="shared" si="1817"/>
        <v>920642.28862351039</v>
      </c>
      <c r="O8313" s="158"/>
      <c r="P8313" s="265">
        <f t="shared" si="1818"/>
        <v>313170.58339862793</v>
      </c>
      <c r="Q8313" s="265">
        <f t="shared" si="1819"/>
        <v>569809.85825801222</v>
      </c>
      <c r="R8313" s="266">
        <f t="shared" si="1820"/>
        <v>882980.44165664015</v>
      </c>
    </row>
    <row r="8314" spans="1:18" x14ac:dyDescent="0.25">
      <c r="A8314" s="81">
        <v>8283</v>
      </c>
      <c r="B8314" s="93">
        <f t="shared" si="1809"/>
        <v>6.6642646253939551E-69</v>
      </c>
      <c r="C8314" s="178">
        <f t="shared" si="1810"/>
        <v>6.6492311921402946E-69</v>
      </c>
      <c r="D8314" s="165">
        <f t="shared" si="1811"/>
        <v>2.2558277767625785E-3</v>
      </c>
      <c r="E8314" s="166">
        <f t="shared" si="1821"/>
        <v>24.291375447755232</v>
      </c>
      <c r="F8314" s="167">
        <f t="shared" si="1822"/>
        <v>18.687277302699151</v>
      </c>
      <c r="G8314" s="167">
        <f t="shared" si="1812"/>
        <v>649420.69420391077</v>
      </c>
      <c r="H8314" s="167">
        <f t="shared" si="1813"/>
        <v>271299.98899881309</v>
      </c>
      <c r="I8314" s="168">
        <f t="shared" si="1814"/>
        <v>920720.68320272386</v>
      </c>
      <c r="J8314" s="168">
        <f t="shared" si="1816"/>
        <v>821870.96252971701</v>
      </c>
      <c r="K8314" s="94"/>
      <c r="L8314" s="265">
        <f t="shared" si="1815"/>
        <v>350860.74408306152</v>
      </c>
      <c r="M8314" s="265">
        <f>$G8314*NonHospFrac+theModel!$H8314*NonHospFrac</f>
        <v>569859.93911966227</v>
      </c>
      <c r="N8314" s="266">
        <f t="shared" si="1817"/>
        <v>920720.68320272374</v>
      </c>
      <c r="O8314" s="158"/>
      <c r="P8314" s="265">
        <f t="shared" si="1818"/>
        <v>313191.89708041883</v>
      </c>
      <c r="Q8314" s="265">
        <f t="shared" si="1819"/>
        <v>569858.3788690432</v>
      </c>
      <c r="R8314" s="266">
        <f t="shared" si="1820"/>
        <v>883050.27594946208</v>
      </c>
    </row>
    <row r="8315" spans="1:18" x14ac:dyDescent="0.25">
      <c r="A8315" s="81">
        <v>8284</v>
      </c>
      <c r="B8315" s="93">
        <f t="shared" si="1809"/>
        <v>6.5397731015323465E-69</v>
      </c>
      <c r="C8315" s="178">
        <f t="shared" si="1810"/>
        <v>6.5250204997161849E-69</v>
      </c>
      <c r="D8315" s="165">
        <f t="shared" si="1811"/>
        <v>2.2558277767625785E-3</v>
      </c>
      <c r="E8315" s="166">
        <f t="shared" si="1821"/>
        <v>24.291375447755232</v>
      </c>
      <c r="F8315" s="167">
        <f t="shared" si="1822"/>
        <v>18.689533130475912</v>
      </c>
      <c r="G8315" s="167">
        <f t="shared" si="1812"/>
        <v>649499.08878312411</v>
      </c>
      <c r="H8315" s="167">
        <f t="shared" si="1813"/>
        <v>271299.98899881309</v>
      </c>
      <c r="I8315" s="168">
        <f t="shared" si="1814"/>
        <v>920799.0777819372</v>
      </c>
      <c r="J8315" s="168">
        <f t="shared" si="1816"/>
        <v>821926.89112269937</v>
      </c>
      <c r="K8315" s="94"/>
      <c r="L8315" s="265">
        <f t="shared" si="1815"/>
        <v>350890.61805124395</v>
      </c>
      <c r="M8315" s="265">
        <f>$G8315*NonHospFrac+theModel!$H8315*NonHospFrac</f>
        <v>569908.45973069326</v>
      </c>
      <c r="N8315" s="266">
        <f t="shared" si="1817"/>
        <v>920799.0777819372</v>
      </c>
      <c r="O8315" s="158"/>
      <c r="P8315" s="265">
        <f t="shared" si="1818"/>
        <v>313213.20989342208</v>
      </c>
      <c r="Q8315" s="265">
        <f t="shared" si="1819"/>
        <v>569906.89948007418</v>
      </c>
      <c r="R8315" s="266">
        <f t="shared" si="1820"/>
        <v>883120.10937349626</v>
      </c>
    </row>
    <row r="8316" spans="1:18" x14ac:dyDescent="0.25">
      <c r="A8316" s="81">
        <v>8285</v>
      </c>
      <c r="B8316" s="93">
        <f t="shared" si="1809"/>
        <v>6.417607136510993E-69</v>
      </c>
      <c r="C8316" s="178">
        <f t="shared" si="1810"/>
        <v>6.403130120072102E-69</v>
      </c>
      <c r="D8316" s="165">
        <f t="shared" si="1811"/>
        <v>2.2558277767625785E-3</v>
      </c>
      <c r="E8316" s="166">
        <f t="shared" si="1821"/>
        <v>24.291375447755232</v>
      </c>
      <c r="F8316" s="167">
        <f t="shared" si="1822"/>
        <v>18.691788958252673</v>
      </c>
      <c r="G8316" s="167">
        <f t="shared" si="1812"/>
        <v>649577.48336233746</v>
      </c>
      <c r="H8316" s="167">
        <f t="shared" si="1813"/>
        <v>271299.98899881309</v>
      </c>
      <c r="I8316" s="168">
        <f t="shared" si="1814"/>
        <v>920877.47236115055</v>
      </c>
      <c r="J8316" s="168">
        <f t="shared" si="1816"/>
        <v>821982.81743592222</v>
      </c>
      <c r="K8316" s="94"/>
      <c r="L8316" s="265">
        <f t="shared" si="1815"/>
        <v>350920.49201942631</v>
      </c>
      <c r="M8316" s="265">
        <f>$G8316*NonHospFrac+theModel!$H8316*NonHospFrac</f>
        <v>569956.98034172424</v>
      </c>
      <c r="N8316" s="266">
        <f t="shared" si="1817"/>
        <v>920877.47236115055</v>
      </c>
      <c r="O8316" s="158"/>
      <c r="P8316" s="265">
        <f t="shared" si="1818"/>
        <v>313234.52183767309</v>
      </c>
      <c r="Q8316" s="265">
        <f t="shared" si="1819"/>
        <v>569955.42009110516</v>
      </c>
      <c r="R8316" s="266">
        <f t="shared" si="1820"/>
        <v>883189.94192877831</v>
      </c>
    </row>
    <row r="8317" spans="1:18" x14ac:dyDescent="0.25">
      <c r="A8317" s="81">
        <v>8286</v>
      </c>
      <c r="B8317" s="93">
        <f t="shared" si="1809"/>
        <v>6.297723287822892E-69</v>
      </c>
      <c r="C8317" s="178">
        <f t="shared" si="1810"/>
        <v>6.2835167086998568E-69</v>
      </c>
      <c r="D8317" s="165">
        <f t="shared" si="1811"/>
        <v>2.2558277767625785E-3</v>
      </c>
      <c r="E8317" s="166">
        <f t="shared" si="1821"/>
        <v>24.291375447755232</v>
      </c>
      <c r="F8317" s="167">
        <f t="shared" si="1822"/>
        <v>18.694044786029433</v>
      </c>
      <c r="G8317" s="167">
        <f t="shared" si="1812"/>
        <v>649655.8779415508</v>
      </c>
      <c r="H8317" s="167">
        <f t="shared" si="1813"/>
        <v>271299.98899881309</v>
      </c>
      <c r="I8317" s="168">
        <f t="shared" si="1814"/>
        <v>920955.86694036389</v>
      </c>
      <c r="J8317" s="168">
        <f t="shared" si="1816"/>
        <v>822038.74146947847</v>
      </c>
      <c r="K8317" s="94"/>
      <c r="L8317" s="265">
        <f t="shared" si="1815"/>
        <v>350950.36598760873</v>
      </c>
      <c r="M8317" s="265">
        <f>$G8317*NonHospFrac+theModel!$H8317*NonHospFrac</f>
        <v>570005.5009527551</v>
      </c>
      <c r="N8317" s="266">
        <f t="shared" si="1817"/>
        <v>920955.86694036378</v>
      </c>
      <c r="O8317" s="158"/>
      <c r="P8317" s="265">
        <f t="shared" si="1818"/>
        <v>313255.83291320736</v>
      </c>
      <c r="Q8317" s="265">
        <f t="shared" si="1819"/>
        <v>570003.94070213602</v>
      </c>
      <c r="R8317" s="266">
        <f t="shared" si="1820"/>
        <v>883259.77361534338</v>
      </c>
    </row>
    <row r="8318" spans="1:18" x14ac:dyDescent="0.25">
      <c r="A8318" s="81">
        <v>8287</v>
      </c>
      <c r="B8318" s="93">
        <f t="shared" si="1809"/>
        <v>6.1800789244863095E-69</v>
      </c>
      <c r="C8318" s="178">
        <f t="shared" si="1810"/>
        <v>6.1661377307858685E-69</v>
      </c>
      <c r="D8318" s="165">
        <f t="shared" si="1811"/>
        <v>2.2558277767625785E-3</v>
      </c>
      <c r="E8318" s="166">
        <f t="shared" si="1821"/>
        <v>24.291375447755232</v>
      </c>
      <c r="F8318" s="167">
        <f t="shared" si="1822"/>
        <v>18.696300613806194</v>
      </c>
      <c r="G8318" s="167">
        <f t="shared" si="1812"/>
        <v>649734.27252076415</v>
      </c>
      <c r="H8318" s="167">
        <f t="shared" si="1813"/>
        <v>271299.98899881309</v>
      </c>
      <c r="I8318" s="168">
        <f t="shared" si="1814"/>
        <v>921034.26151957724</v>
      </c>
      <c r="J8318" s="168">
        <f t="shared" si="1816"/>
        <v>822094.66322346102</v>
      </c>
      <c r="K8318" s="94"/>
      <c r="L8318" s="265">
        <f t="shared" si="1815"/>
        <v>350980.23995579116</v>
      </c>
      <c r="M8318" s="265">
        <f>$G8318*NonHospFrac+theModel!$H8318*NonHospFrac</f>
        <v>570054.02156378608</v>
      </c>
      <c r="N8318" s="266">
        <f t="shared" si="1817"/>
        <v>921034.26151957724</v>
      </c>
      <c r="O8318" s="158"/>
      <c r="P8318" s="265">
        <f t="shared" si="1818"/>
        <v>313277.14312006021</v>
      </c>
      <c r="Q8318" s="265">
        <f t="shared" si="1819"/>
        <v>570052.461313167</v>
      </c>
      <c r="R8318" s="266">
        <f t="shared" si="1820"/>
        <v>883329.60443322721</v>
      </c>
    </row>
    <row r="8319" spans="1:18" x14ac:dyDescent="0.25">
      <c r="A8319" s="81">
        <v>8288</v>
      </c>
      <c r="B8319" s="93">
        <f t="shared" si="1809"/>
        <v>6.0646322118868933E-69</v>
      </c>
      <c r="C8319" s="178">
        <f t="shared" si="1810"/>
        <v>6.0509514460874696E-69</v>
      </c>
      <c r="D8319" s="165">
        <f t="shared" si="1811"/>
        <v>2.2558277767625785E-3</v>
      </c>
      <c r="E8319" s="166">
        <f t="shared" si="1821"/>
        <v>24.291375447755232</v>
      </c>
      <c r="F8319" s="167">
        <f t="shared" si="1822"/>
        <v>18.698556441582955</v>
      </c>
      <c r="G8319" s="167">
        <f t="shared" si="1812"/>
        <v>649812.66709997749</v>
      </c>
      <c r="H8319" s="167">
        <f t="shared" si="1813"/>
        <v>271299.98899881309</v>
      </c>
      <c r="I8319" s="168">
        <f t="shared" si="1814"/>
        <v>921112.65609879058</v>
      </c>
      <c r="J8319" s="168">
        <f t="shared" si="1816"/>
        <v>822150.58269796276</v>
      </c>
      <c r="K8319" s="94"/>
      <c r="L8319" s="265">
        <f t="shared" si="1815"/>
        <v>351010.11392397352</v>
      </c>
      <c r="M8319" s="265">
        <f>$G8319*NonHospFrac+theModel!$H8319*NonHospFrac</f>
        <v>570102.54217481706</v>
      </c>
      <c r="N8319" s="266">
        <f t="shared" si="1817"/>
        <v>921112.65609879058</v>
      </c>
      <c r="O8319" s="158"/>
      <c r="P8319" s="265">
        <f t="shared" si="1818"/>
        <v>313298.45245826704</v>
      </c>
      <c r="Q8319" s="265">
        <f t="shared" si="1819"/>
        <v>570100.98192419799</v>
      </c>
      <c r="R8319" s="266">
        <f t="shared" si="1820"/>
        <v>883399.43438246497</v>
      </c>
    </row>
    <row r="8320" spans="1:18" x14ac:dyDescent="0.25">
      <c r="A8320" s="81">
        <v>8289</v>
      </c>
      <c r="B8320" s="93">
        <f t="shared" si="1809"/>
        <v>5.9513420968993954E-69</v>
      </c>
      <c r="C8320" s="178">
        <f t="shared" si="1810"/>
        <v>5.9379168940881931E-69</v>
      </c>
      <c r="D8320" s="165">
        <f t="shared" si="1811"/>
        <v>2.2558277767625785E-3</v>
      </c>
      <c r="E8320" s="166">
        <f t="shared" si="1821"/>
        <v>24.291375447755232</v>
      </c>
      <c r="F8320" s="167">
        <f t="shared" si="1822"/>
        <v>18.700812269359716</v>
      </c>
      <c r="G8320" s="167">
        <f t="shared" si="1812"/>
        <v>649891.06167919084</v>
      </c>
      <c r="H8320" s="167">
        <f t="shared" si="1813"/>
        <v>271299.98899881309</v>
      </c>
      <c r="I8320" s="168">
        <f t="shared" si="1814"/>
        <v>921191.05067800393</v>
      </c>
      <c r="J8320" s="168">
        <f t="shared" si="1816"/>
        <v>822206.4998930766</v>
      </c>
      <c r="K8320" s="94"/>
      <c r="L8320" s="265">
        <f t="shared" si="1815"/>
        <v>351039.98789215588</v>
      </c>
      <c r="M8320" s="265">
        <f>$G8320*NonHospFrac+theModel!$H8320*NonHospFrac</f>
        <v>570151.06278584793</v>
      </c>
      <c r="N8320" s="266">
        <f t="shared" si="1817"/>
        <v>921191.05067800381</v>
      </c>
      <c r="O8320" s="158"/>
      <c r="P8320" s="265">
        <f t="shared" si="1818"/>
        <v>313319.7609278633</v>
      </c>
      <c r="Q8320" s="265">
        <f t="shared" si="1819"/>
        <v>570149.50253522885</v>
      </c>
      <c r="R8320" s="266">
        <f t="shared" si="1820"/>
        <v>883469.26346309215</v>
      </c>
    </row>
    <row r="8321" spans="1:18" x14ac:dyDescent="0.25">
      <c r="A8321" s="81">
        <v>8290</v>
      </c>
      <c r="B8321" s="93">
        <f t="shared" si="1809"/>
        <v>5.8401682932901425E-69</v>
      </c>
      <c r="C8321" s="178">
        <f t="shared" si="1810"/>
        <v>5.8269938794331701E-69</v>
      </c>
      <c r="D8321" s="165">
        <f t="shared" si="1811"/>
        <v>2.2558277767625785E-3</v>
      </c>
      <c r="E8321" s="166">
        <f t="shared" si="1821"/>
        <v>24.291375447755232</v>
      </c>
      <c r="F8321" s="167">
        <f t="shared" si="1822"/>
        <v>18.703068097136477</v>
      </c>
      <c r="G8321" s="167">
        <f t="shared" si="1812"/>
        <v>649969.4562584043</v>
      </c>
      <c r="H8321" s="167">
        <f t="shared" si="1813"/>
        <v>271299.98899881309</v>
      </c>
      <c r="I8321" s="168">
        <f t="shared" si="1814"/>
        <v>921269.44525721739</v>
      </c>
      <c r="J8321" s="168">
        <f t="shared" si="1816"/>
        <v>822262.41480889556</v>
      </c>
      <c r="K8321" s="94"/>
      <c r="L8321" s="265">
        <f t="shared" si="1815"/>
        <v>351069.86186033837</v>
      </c>
      <c r="M8321" s="265">
        <f>$G8321*NonHospFrac+theModel!$H8321*NonHospFrac</f>
        <v>570199.58339687902</v>
      </c>
      <c r="N8321" s="266">
        <f t="shared" si="1817"/>
        <v>921269.44525721739</v>
      </c>
      <c r="O8321" s="158"/>
      <c r="P8321" s="265">
        <f t="shared" si="1818"/>
        <v>313341.0685288845</v>
      </c>
      <c r="Q8321" s="265">
        <f t="shared" si="1819"/>
        <v>570198.02314625995</v>
      </c>
      <c r="R8321" s="266">
        <f t="shared" si="1820"/>
        <v>883539.09167514439</v>
      </c>
    </row>
    <row r="8322" spans="1:18" x14ac:dyDescent="0.25">
      <c r="A8322" s="81">
        <v>8291</v>
      </c>
      <c r="B8322" s="93">
        <f t="shared" si="1809"/>
        <v>5.731071267390148E-69</v>
      </c>
      <c r="C8322" s="178">
        <f t="shared" si="1810"/>
        <v>5.7181429576345638E-69</v>
      </c>
      <c r="D8322" s="165">
        <f t="shared" si="1811"/>
        <v>2.2558277767625785E-3</v>
      </c>
      <c r="E8322" s="166">
        <f t="shared" si="1821"/>
        <v>24.291375447755232</v>
      </c>
      <c r="F8322" s="167">
        <f t="shared" si="1822"/>
        <v>18.705323924913237</v>
      </c>
      <c r="G8322" s="167">
        <f t="shared" si="1812"/>
        <v>650047.85083761765</v>
      </c>
      <c r="H8322" s="167">
        <f t="shared" si="1813"/>
        <v>271299.98899881309</v>
      </c>
      <c r="I8322" s="168">
        <f t="shared" si="1814"/>
        <v>921347.83983643074</v>
      </c>
      <c r="J8322" s="168">
        <f t="shared" si="1816"/>
        <v>822318.3274455124</v>
      </c>
      <c r="K8322" s="94"/>
      <c r="L8322" s="265">
        <f t="shared" si="1815"/>
        <v>351099.73582852073</v>
      </c>
      <c r="M8322" s="265">
        <f>$G8322*NonHospFrac+theModel!$H8322*NonHospFrac</f>
        <v>570248.10400791001</v>
      </c>
      <c r="N8322" s="266">
        <f t="shared" si="1817"/>
        <v>921347.83983643074</v>
      </c>
      <c r="O8322" s="158"/>
      <c r="P8322" s="265">
        <f t="shared" si="1818"/>
        <v>313362.37526136584</v>
      </c>
      <c r="Q8322" s="265">
        <f t="shared" si="1819"/>
        <v>570246.54375729093</v>
      </c>
      <c r="R8322" s="266">
        <f t="shared" si="1820"/>
        <v>883608.91901865671</v>
      </c>
    </row>
    <row r="8323" spans="1:18" x14ac:dyDescent="0.25">
      <c r="A8323" s="81">
        <v>8292</v>
      </c>
      <c r="B8323" s="93">
        <f t="shared" si="1809"/>
        <v>5.6240122240385033E-69</v>
      </c>
      <c r="C8323" s="178">
        <f t="shared" si="1810"/>
        <v>5.6113254210466653E-69</v>
      </c>
      <c r="D8323" s="165">
        <f t="shared" si="1811"/>
        <v>2.2558277767625785E-3</v>
      </c>
      <c r="E8323" s="166">
        <f t="shared" si="1821"/>
        <v>24.291375447755232</v>
      </c>
      <c r="F8323" s="167">
        <f t="shared" si="1822"/>
        <v>18.707579752689998</v>
      </c>
      <c r="G8323" s="167">
        <f t="shared" si="1812"/>
        <v>650126.24541683099</v>
      </c>
      <c r="H8323" s="167">
        <f t="shared" si="1813"/>
        <v>271299.98899881309</v>
      </c>
      <c r="I8323" s="168">
        <f t="shared" si="1814"/>
        <v>921426.23441564408</v>
      </c>
      <c r="J8323" s="168">
        <f t="shared" si="1816"/>
        <v>822374.23780302017</v>
      </c>
      <c r="K8323" s="94"/>
      <c r="L8323" s="265">
        <f t="shared" si="1815"/>
        <v>351129.60979670315</v>
      </c>
      <c r="M8323" s="265">
        <f>$G8323*NonHospFrac+theModel!$H8323*NonHospFrac</f>
        <v>570296.62461894087</v>
      </c>
      <c r="N8323" s="266">
        <f t="shared" si="1817"/>
        <v>921426.23441564408</v>
      </c>
      <c r="O8323" s="158"/>
      <c r="P8323" s="265">
        <f t="shared" si="1818"/>
        <v>313383.68112534285</v>
      </c>
      <c r="Q8323" s="265">
        <f t="shared" si="1819"/>
        <v>570295.06436832179</v>
      </c>
      <c r="R8323" s="266">
        <f t="shared" si="1820"/>
        <v>883678.74549366464</v>
      </c>
    </row>
    <row r="8324" spans="1:18" x14ac:dyDescent="0.25">
      <c r="A8324" s="81">
        <v>8293</v>
      </c>
      <c r="B8324" s="93">
        <f t="shared" si="1809"/>
        <v>5.5189530927850714E-69</v>
      </c>
      <c r="C8324" s="178">
        <f t="shared" si="1810"/>
        <v>5.5065032850997174E-69</v>
      </c>
      <c r="D8324" s="165">
        <f t="shared" si="1811"/>
        <v>2.2558277767625785E-3</v>
      </c>
      <c r="E8324" s="166">
        <f t="shared" si="1821"/>
        <v>24.291375447755232</v>
      </c>
      <c r="F8324" s="167">
        <f t="shared" si="1822"/>
        <v>18.709835580466759</v>
      </c>
      <c r="G8324" s="167">
        <f t="shared" si="1812"/>
        <v>650204.63999604434</v>
      </c>
      <c r="H8324" s="167">
        <f t="shared" si="1813"/>
        <v>271299.98899881309</v>
      </c>
      <c r="I8324" s="168">
        <f t="shared" si="1814"/>
        <v>921504.62899485743</v>
      </c>
      <c r="J8324" s="168">
        <f t="shared" si="1816"/>
        <v>822430.14588151162</v>
      </c>
      <c r="K8324" s="94"/>
      <c r="L8324" s="265">
        <f t="shared" si="1815"/>
        <v>351159.48376488558</v>
      </c>
      <c r="M8324" s="265">
        <f>$G8324*NonHospFrac+theModel!$H8324*NonHospFrac</f>
        <v>570345.14522997185</v>
      </c>
      <c r="N8324" s="266">
        <f t="shared" si="1817"/>
        <v>921504.62899485743</v>
      </c>
      <c r="O8324" s="158"/>
      <c r="P8324" s="265">
        <f t="shared" si="1818"/>
        <v>313404.9861208509</v>
      </c>
      <c r="Q8324" s="265">
        <f t="shared" si="1819"/>
        <v>570343.58497935277</v>
      </c>
      <c r="R8324" s="266">
        <f t="shared" si="1820"/>
        <v>883748.57110020367</v>
      </c>
    </row>
    <row r="8325" spans="1:18" x14ac:dyDescent="0.25">
      <c r="A8325" s="81">
        <v>8294</v>
      </c>
      <c r="B8325" s="93">
        <f t="shared" si="1809"/>
        <v>5.4158565143535225E-69</v>
      </c>
      <c r="C8325" s="178">
        <f t="shared" si="1810"/>
        <v>5.4036392747934832E-69</v>
      </c>
      <c r="D8325" s="165">
        <f t="shared" si="1811"/>
        <v>2.2558277767625785E-3</v>
      </c>
      <c r="E8325" s="166">
        <f t="shared" si="1821"/>
        <v>24.291375447755232</v>
      </c>
      <c r="F8325" s="167">
        <f t="shared" si="1822"/>
        <v>18.71209140824352</v>
      </c>
      <c r="G8325" s="167">
        <f t="shared" si="1812"/>
        <v>650283.03457525768</v>
      </c>
      <c r="H8325" s="167">
        <f t="shared" si="1813"/>
        <v>271299.98899881309</v>
      </c>
      <c r="I8325" s="168">
        <f t="shared" si="1814"/>
        <v>921583.02357407077</v>
      </c>
      <c r="J8325" s="168">
        <f t="shared" si="1816"/>
        <v>822486.05168107979</v>
      </c>
      <c r="K8325" s="94"/>
      <c r="L8325" s="265">
        <f t="shared" si="1815"/>
        <v>351189.35773306794</v>
      </c>
      <c r="M8325" s="265">
        <f>$G8325*NonHospFrac+theModel!$H8325*NonHospFrac</f>
        <v>570393.66584100283</v>
      </c>
      <c r="N8325" s="266">
        <f t="shared" si="1817"/>
        <v>921583.02357407077</v>
      </c>
      <c r="O8325" s="158"/>
      <c r="P8325" s="265">
        <f t="shared" si="1818"/>
        <v>313426.29024792532</v>
      </c>
      <c r="Q8325" s="265">
        <f t="shared" si="1819"/>
        <v>570392.10559038376</v>
      </c>
      <c r="R8325" s="266">
        <f t="shared" si="1820"/>
        <v>883818.39583830908</v>
      </c>
    </row>
    <row r="8326" spans="1:18" x14ac:dyDescent="0.25">
      <c r="A8326" s="81">
        <v>8295</v>
      </c>
      <c r="B8326" s="93">
        <f t="shared" si="1809"/>
        <v>5.3146858273553551E-69</v>
      </c>
      <c r="C8326" s="178">
        <f t="shared" si="1810"/>
        <v>5.3026968114412403E-69</v>
      </c>
      <c r="D8326" s="165">
        <f t="shared" si="1811"/>
        <v>2.2558277767625785E-3</v>
      </c>
      <c r="E8326" s="166">
        <f t="shared" si="1821"/>
        <v>24.291375447755232</v>
      </c>
      <c r="F8326" s="167">
        <f t="shared" si="1822"/>
        <v>18.714347236020281</v>
      </c>
      <c r="G8326" s="167">
        <f t="shared" si="1812"/>
        <v>650361.42915447103</v>
      </c>
      <c r="H8326" s="167">
        <f t="shared" si="1813"/>
        <v>271299.98899881309</v>
      </c>
      <c r="I8326" s="168">
        <f t="shared" si="1814"/>
        <v>921661.41815328412</v>
      </c>
      <c r="J8326" s="168">
        <f t="shared" si="1816"/>
        <v>822541.95520181744</v>
      </c>
      <c r="K8326" s="94"/>
      <c r="L8326" s="265">
        <f t="shared" si="1815"/>
        <v>351219.2317012503</v>
      </c>
      <c r="M8326" s="265">
        <f>$G8326*NonHospFrac+theModel!$H8326*NonHospFrac</f>
        <v>570442.1864520337</v>
      </c>
      <c r="N8326" s="266">
        <f t="shared" si="1817"/>
        <v>921661.418153284</v>
      </c>
      <c r="O8326" s="158"/>
      <c r="P8326" s="265">
        <f t="shared" si="1818"/>
        <v>313447.59350660164</v>
      </c>
      <c r="Q8326" s="265">
        <f t="shared" si="1819"/>
        <v>570440.62620141462</v>
      </c>
      <c r="R8326" s="266">
        <f t="shared" si="1820"/>
        <v>883888.21970801626</v>
      </c>
    </row>
  </sheetData>
  <dataValidations disablePrompts="1" count="1">
    <dataValidation type="list" allowBlank="1" showInputMessage="1" showErrorMessage="1" sqref="D13" xr:uid="{F2CB0D34-4D85-4699-91F1-8D5C885AD654}">
      <formula1>"Projection - no vaccine,To date"</formula1>
    </dataValidation>
  </dataValidations>
  <pageMargins left="0.7" right="0.7" top="0.75" bottom="0.75" header="0.3" footer="0.3"/>
  <pageSetup orientation="portrait" r:id="rId1"/>
  <headerFooter>
    <oddHeader>&amp;L&amp;"Calibri"&amp;12&amp;K008000Classification: Public&amp;1#</oddHeader>
  </headerFooter>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AF2E1-4069-4F30-935E-723FC570AA22}">
  <sheetPr codeName="Sheet7">
    <tabColor rgb="FF7030A0"/>
  </sheetPr>
  <dimension ref="A1:AC24"/>
  <sheetViews>
    <sheetView showGridLines="0" zoomScale="90" zoomScaleNormal="90" workbookViewId="0">
      <selection activeCell="S10" sqref="S10"/>
    </sheetView>
  </sheetViews>
  <sheetFormatPr defaultRowHeight="15" x14ac:dyDescent="0.25"/>
  <cols>
    <col min="1" max="2" width="4.5703125" customWidth="1"/>
    <col min="3" max="3" width="30.5703125" customWidth="1"/>
    <col min="4" max="5" width="16" style="10" bestFit="1" customWidth="1"/>
    <col min="6" max="6" width="22" style="10" bestFit="1" customWidth="1"/>
    <col min="7" max="8" width="5" style="10" bestFit="1" customWidth="1"/>
    <col min="9" max="9" width="20" style="10" customWidth="1"/>
    <col min="10" max="10" width="20.5703125" style="10" customWidth="1"/>
    <col min="11" max="11" width="19.85546875" style="10" customWidth="1"/>
    <col min="12" max="12" width="20.5703125" style="10" customWidth="1"/>
    <col min="13" max="13" width="19" style="10" customWidth="1"/>
    <col min="14" max="14" width="20" style="10" customWidth="1"/>
    <col min="15" max="15" width="20.140625" style="10" customWidth="1"/>
    <col min="16" max="16" width="19" style="10" customWidth="1"/>
    <col min="23" max="23" width="31" customWidth="1"/>
  </cols>
  <sheetData>
    <row r="1" spans="1:29" ht="33.75" x14ac:dyDescent="0.5">
      <c r="A1" s="360" t="s">
        <v>14</v>
      </c>
      <c r="B1" s="106"/>
      <c r="D1" s="109"/>
      <c r="E1" s="109"/>
      <c r="F1" s="109"/>
      <c r="G1" s="109"/>
      <c r="H1" s="109"/>
      <c r="I1" s="109"/>
      <c r="J1" s="109"/>
      <c r="K1" s="109"/>
      <c r="L1" s="109"/>
      <c r="M1" s="109"/>
      <c r="N1" s="109"/>
      <c r="O1" s="109"/>
      <c r="P1" s="109"/>
      <c r="Q1" s="106"/>
      <c r="R1" s="106"/>
      <c r="S1" s="106"/>
      <c r="T1" s="106"/>
      <c r="U1" s="106"/>
      <c r="V1" s="106"/>
      <c r="W1" s="106"/>
      <c r="X1" s="106"/>
      <c r="Y1" s="106"/>
    </row>
    <row r="2" spans="1:29" ht="15.75" x14ac:dyDescent="0.25">
      <c r="C2" s="110" t="s">
        <v>160</v>
      </c>
    </row>
    <row r="4" spans="1:29" ht="21.75" thickBot="1" x14ac:dyDescent="0.4">
      <c r="C4" s="176" t="s">
        <v>294</v>
      </c>
      <c r="W4" s="214"/>
      <c r="X4" s="94"/>
      <c r="Y4" s="94"/>
      <c r="Z4" s="94"/>
      <c r="AA4" s="94"/>
      <c r="AB4" s="94"/>
      <c r="AC4" s="94"/>
    </row>
    <row r="5" spans="1:29" x14ac:dyDescent="0.25">
      <c r="C5" s="334" t="s">
        <v>162</v>
      </c>
      <c r="D5" s="335"/>
      <c r="E5" s="335"/>
      <c r="F5" s="335"/>
      <c r="G5" s="335"/>
      <c r="H5" s="336"/>
      <c r="I5" s="331" t="s">
        <v>151</v>
      </c>
      <c r="J5" s="332"/>
      <c r="K5" s="332"/>
      <c r="L5" s="333"/>
      <c r="M5" s="349" t="s">
        <v>161</v>
      </c>
      <c r="N5" s="349"/>
      <c r="O5" s="349"/>
      <c r="P5" s="350"/>
      <c r="W5" s="214"/>
      <c r="X5" s="94"/>
      <c r="Y5" s="94"/>
      <c r="Z5" s="94"/>
      <c r="AA5" s="94"/>
      <c r="AB5" s="94"/>
      <c r="AC5" s="94"/>
    </row>
    <row r="6" spans="1:29" ht="45" x14ac:dyDescent="0.25">
      <c r="C6" s="337"/>
      <c r="D6" s="338"/>
      <c r="E6" s="338"/>
      <c r="F6" s="338"/>
      <c r="G6" s="338"/>
      <c r="H6" s="339"/>
      <c r="I6" s="267" t="s">
        <v>249</v>
      </c>
      <c r="J6" s="186" t="s">
        <v>296</v>
      </c>
      <c r="K6" s="187" t="s">
        <v>222</v>
      </c>
      <c r="L6" s="267" t="s">
        <v>223</v>
      </c>
      <c r="M6" s="267" t="s">
        <v>249</v>
      </c>
      <c r="N6" s="186" t="s">
        <v>248</v>
      </c>
      <c r="O6" s="187" t="s">
        <v>222</v>
      </c>
      <c r="P6" s="205" t="s">
        <v>223</v>
      </c>
      <c r="W6" s="214"/>
      <c r="X6" s="94"/>
      <c r="Y6" s="94"/>
      <c r="Z6" s="94"/>
      <c r="AA6" s="94"/>
      <c r="AB6" s="94"/>
      <c r="AC6" s="94"/>
    </row>
    <row r="7" spans="1:29" ht="29.25" thickBot="1" x14ac:dyDescent="0.3">
      <c r="C7" s="206" t="s">
        <v>165</v>
      </c>
      <c r="D7" s="183" t="s">
        <v>166</v>
      </c>
      <c r="E7" s="183" t="s">
        <v>167</v>
      </c>
      <c r="F7" s="185" t="s">
        <v>163</v>
      </c>
      <c r="G7" s="185" t="s">
        <v>21</v>
      </c>
      <c r="H7" s="185" t="s">
        <v>164</v>
      </c>
      <c r="I7" s="207">
        <v>286453.79244584235</v>
      </c>
      <c r="J7" s="207">
        <f>K7-I7</f>
        <v>271299.98899881315</v>
      </c>
      <c r="K7" s="208">
        <v>557753.7814446555</v>
      </c>
      <c r="L7" s="207">
        <v>536867.1393553185</v>
      </c>
      <c r="M7" s="355"/>
      <c r="N7" s="356"/>
      <c r="O7" s="356"/>
      <c r="P7" s="357"/>
      <c r="W7" s="214"/>
      <c r="X7" s="214" t="s">
        <v>250</v>
      </c>
      <c r="Y7" s="214" t="s">
        <v>251</v>
      </c>
      <c r="Z7" s="214"/>
      <c r="AA7" s="214"/>
      <c r="AB7" s="214"/>
      <c r="AC7" s="94"/>
    </row>
    <row r="8" spans="1:29" x14ac:dyDescent="0.25">
      <c r="B8" s="94">
        <v>1</v>
      </c>
      <c r="C8" s="343" t="s">
        <v>295</v>
      </c>
      <c r="D8" s="351">
        <v>0.45479999999999998</v>
      </c>
      <c r="E8" s="188">
        <f>D8*0.8</f>
        <v>0.36384</v>
      </c>
      <c r="F8" s="329" t="s">
        <v>279</v>
      </c>
      <c r="G8" s="329" t="s">
        <v>170</v>
      </c>
      <c r="H8" s="329" t="s">
        <v>241</v>
      </c>
      <c r="I8" s="209">
        <v>286453.79244584235</v>
      </c>
      <c r="J8" s="209">
        <f t="shared" ref="J8:J24" si="0">K8-I8</f>
        <v>217039.99119904981</v>
      </c>
      <c r="K8" s="209">
        <v>503493.78364489216</v>
      </c>
      <c r="L8" s="209">
        <v>482723.08037086908</v>
      </c>
      <c r="M8" s="189">
        <f>I8/I$7-1</f>
        <v>0</v>
      </c>
      <c r="N8" s="189">
        <f>J8/J$7-1</f>
        <v>-0.20000000000000262</v>
      </c>
      <c r="O8" s="189">
        <f>K8/K$7-1</f>
        <v>-9.7283065762858389E-2</v>
      </c>
      <c r="P8" s="190">
        <f>L8/L$7-1</f>
        <v>-0.10085187752311819</v>
      </c>
      <c r="W8" s="212" t="str">
        <f>C8</f>
        <v>Decay function - Constant term</v>
      </c>
      <c r="X8" s="213">
        <f>O8</f>
        <v>-9.7283065762858389E-2</v>
      </c>
      <c r="Y8" s="213">
        <f>O9</f>
        <v>9.7283065762856946E-2</v>
      </c>
      <c r="Z8" s="94"/>
      <c r="AA8" s="94"/>
      <c r="AB8" s="94"/>
      <c r="AC8" s="94"/>
    </row>
    <row r="9" spans="1:29" ht="15.75" thickBot="1" x14ac:dyDescent="0.3">
      <c r="B9" s="94">
        <v>2</v>
      </c>
      <c r="C9" s="346"/>
      <c r="D9" s="352"/>
      <c r="E9" s="191">
        <f>D8*1.2</f>
        <v>0.54575999999999991</v>
      </c>
      <c r="F9" s="330"/>
      <c r="G9" s="330"/>
      <c r="H9" s="330"/>
      <c r="I9" s="210">
        <v>286453.79244584235</v>
      </c>
      <c r="J9" s="210">
        <f t="shared" si="0"/>
        <v>325559.98679857567</v>
      </c>
      <c r="K9" s="210">
        <v>612013.77924441802</v>
      </c>
      <c r="L9" s="210">
        <v>591011.19833976845</v>
      </c>
      <c r="M9" s="192">
        <f t="shared" ref="M9:M22" si="1">I9/I$7-1</f>
        <v>0</v>
      </c>
      <c r="N9" s="192">
        <f t="shared" ref="N9:N22" si="2">J9/J$7-1</f>
        <v>0.19999999999999951</v>
      </c>
      <c r="O9" s="192">
        <f t="shared" ref="O9:O22" si="3">K9/K$7-1</f>
        <v>9.7283065762856946E-2</v>
      </c>
      <c r="P9" s="193">
        <f t="shared" ref="P9:P22" si="4">L9/L$7-1</f>
        <v>0.1008518775231193</v>
      </c>
      <c r="W9" s="214"/>
      <c r="X9" s="214" t="s">
        <v>250</v>
      </c>
      <c r="Y9" s="214" t="s">
        <v>251</v>
      </c>
      <c r="Z9" s="94"/>
      <c r="AA9" s="94"/>
      <c r="AB9" s="94"/>
      <c r="AC9" s="94"/>
    </row>
    <row r="10" spans="1:29" ht="45" x14ac:dyDescent="0.25">
      <c r="B10" s="94">
        <v>3</v>
      </c>
      <c r="C10" s="343" t="s">
        <v>240</v>
      </c>
      <c r="D10" s="353">
        <v>2.2781471442381704E-3</v>
      </c>
      <c r="E10" s="194">
        <f>D10*0.8</f>
        <v>1.8225177153905364E-3</v>
      </c>
      <c r="F10" s="329" t="s">
        <v>8</v>
      </c>
      <c r="G10" s="329">
        <v>6</v>
      </c>
      <c r="H10" s="329" t="s">
        <v>242</v>
      </c>
      <c r="I10" s="209">
        <v>231430.39408910295</v>
      </c>
      <c r="J10" s="209">
        <f t="shared" si="0"/>
        <v>271417.811801648</v>
      </c>
      <c r="K10" s="209">
        <v>502848.20589075098</v>
      </c>
      <c r="L10" s="209">
        <v>485861.96659988118</v>
      </c>
      <c r="M10" s="189">
        <f t="shared" si="1"/>
        <v>-0.19208472642980368</v>
      </c>
      <c r="N10" s="189">
        <f t="shared" si="2"/>
        <v>4.3428974424086775E-4</v>
      </c>
      <c r="O10" s="189">
        <f t="shared" si="3"/>
        <v>-9.8440525874503026E-2</v>
      </c>
      <c r="P10" s="190">
        <f t="shared" si="4"/>
        <v>-9.500520522951994E-2</v>
      </c>
      <c r="W10" s="212" t="str">
        <f>C10</f>
        <v>Adjusted prevalence of permanent injury for all infections, known and unknown</v>
      </c>
      <c r="X10" s="213">
        <f>O10</f>
        <v>-9.8440525874503026E-2</v>
      </c>
      <c r="Y10" s="213">
        <f>O11</f>
        <v>0.10858167175291866</v>
      </c>
      <c r="Z10" s="94"/>
      <c r="AA10" s="94"/>
      <c r="AB10" s="94"/>
      <c r="AC10" s="94"/>
    </row>
    <row r="11" spans="1:29" ht="15.75" thickBot="1" x14ac:dyDescent="0.3">
      <c r="B11" s="94">
        <v>4</v>
      </c>
      <c r="C11" s="346"/>
      <c r="D11" s="354"/>
      <c r="E11" s="195">
        <f>D10*1.2</f>
        <v>2.7337765730858043E-3</v>
      </c>
      <c r="F11" s="330"/>
      <c r="G11" s="330"/>
      <c r="H11" s="330"/>
      <c r="I11" s="210">
        <v>347145.59113369382</v>
      </c>
      <c r="J11" s="210">
        <f t="shared" si="0"/>
        <v>271170.02832673443</v>
      </c>
      <c r="K11" s="210">
        <v>618315.61946042825</v>
      </c>
      <c r="L11" s="210">
        <v>593126.76288569719</v>
      </c>
      <c r="M11" s="192">
        <f t="shared" si="1"/>
        <v>0.21187291035543199</v>
      </c>
      <c r="N11" s="192">
        <f t="shared" si="2"/>
        <v>-4.7902940416000295E-4</v>
      </c>
      <c r="O11" s="192">
        <f t="shared" si="3"/>
        <v>0.10858167175291866</v>
      </c>
      <c r="P11" s="193">
        <f t="shared" si="4"/>
        <v>0.10479245125327741</v>
      </c>
      <c r="W11" s="214"/>
      <c r="X11" s="214" t="s">
        <v>250</v>
      </c>
      <c r="Y11" s="214" t="s">
        <v>251</v>
      </c>
      <c r="Z11" s="94"/>
      <c r="AA11" s="94"/>
      <c r="AB11" s="94"/>
      <c r="AC11" s="94"/>
    </row>
    <row r="12" spans="1:29" ht="45" x14ac:dyDescent="0.25">
      <c r="B12" s="94">
        <v>5</v>
      </c>
      <c r="C12" s="343" t="s">
        <v>227</v>
      </c>
      <c r="D12" s="347">
        <v>0.5</v>
      </c>
      <c r="E12" s="196">
        <f>D12*0.8</f>
        <v>0.4</v>
      </c>
      <c r="F12" s="329" t="s">
        <v>8</v>
      </c>
      <c r="G12" s="329">
        <v>4.4000000000000004</v>
      </c>
      <c r="H12" s="329" t="s">
        <v>168</v>
      </c>
      <c r="I12" s="209">
        <v>229163.0339566739</v>
      </c>
      <c r="J12" s="209">
        <f t="shared" si="0"/>
        <v>271422.66694934538</v>
      </c>
      <c r="K12" s="209">
        <v>500585.70090601931</v>
      </c>
      <c r="L12" s="209">
        <v>483760.18628991878</v>
      </c>
      <c r="M12" s="189">
        <f t="shared" si="1"/>
        <v>-0.19999999999999996</v>
      </c>
      <c r="N12" s="189">
        <f t="shared" si="2"/>
        <v>4.5218560820803333E-4</v>
      </c>
      <c r="O12" s="189">
        <f t="shared" si="3"/>
        <v>-0.1024969842258413</v>
      </c>
      <c r="P12" s="190">
        <f t="shared" si="4"/>
        <v>-9.8920103638996615E-2</v>
      </c>
      <c r="Q12" s="28"/>
      <c r="W12" s="212" t="str">
        <f>C12</f>
        <v>Proportion of Long-COVID at 6 weeks that are permanently injured in ICU survivors.</v>
      </c>
      <c r="X12" s="213">
        <f>O12</f>
        <v>-0.1024969842258413</v>
      </c>
      <c r="Y12" s="213">
        <f>O13</f>
        <v>0.10249698422584141</v>
      </c>
      <c r="Z12" s="94"/>
      <c r="AA12" s="94"/>
      <c r="AB12" s="94"/>
      <c r="AC12" s="94"/>
    </row>
    <row r="13" spans="1:29" ht="15.75" thickBot="1" x14ac:dyDescent="0.3">
      <c r="B13" s="94">
        <v>6</v>
      </c>
      <c r="C13" s="346"/>
      <c r="D13" s="348"/>
      <c r="E13" s="197">
        <f>D12*1.2</f>
        <v>0.6</v>
      </c>
      <c r="F13" s="330"/>
      <c r="G13" s="330"/>
      <c r="H13" s="330"/>
      <c r="I13" s="210">
        <v>343744.55093501083</v>
      </c>
      <c r="J13" s="210">
        <f t="shared" si="0"/>
        <v>271177.31104828097</v>
      </c>
      <c r="K13" s="210">
        <v>614921.8619832918</v>
      </c>
      <c r="L13" s="210">
        <v>589974.09242071805</v>
      </c>
      <c r="M13" s="192">
        <f t="shared" si="1"/>
        <v>0.19999999999999996</v>
      </c>
      <c r="N13" s="192">
        <f t="shared" si="2"/>
        <v>-4.5218560820770026E-4</v>
      </c>
      <c r="O13" s="192">
        <f t="shared" si="3"/>
        <v>0.10249698422584141</v>
      </c>
      <c r="P13" s="193">
        <f t="shared" si="4"/>
        <v>9.8920103638996171E-2</v>
      </c>
      <c r="Q13" s="28"/>
      <c r="W13" s="214"/>
      <c r="X13" s="214" t="s">
        <v>250</v>
      </c>
      <c r="Y13" s="214" t="s">
        <v>251</v>
      </c>
      <c r="Z13" s="94"/>
      <c r="AA13" s="94"/>
      <c r="AB13" s="94"/>
      <c r="AC13" s="94"/>
    </row>
    <row r="14" spans="1:29" ht="30" x14ac:dyDescent="0.25">
      <c r="B14" s="94">
        <v>8</v>
      </c>
      <c r="C14" s="343" t="s">
        <v>157</v>
      </c>
      <c r="D14" s="347">
        <v>0.6</v>
      </c>
      <c r="E14" s="198">
        <f>D14*0.8</f>
        <v>0.48</v>
      </c>
      <c r="F14" s="329" t="s">
        <v>12</v>
      </c>
      <c r="G14" s="329" t="s">
        <v>170</v>
      </c>
      <c r="H14" s="329" t="s">
        <v>243</v>
      </c>
      <c r="I14" s="209">
        <v>229163.03395667393</v>
      </c>
      <c r="J14" s="209">
        <f t="shared" si="0"/>
        <v>217039.99119905045</v>
      </c>
      <c r="K14" s="209">
        <v>446203.02515572438</v>
      </c>
      <c r="L14" s="209">
        <v>429493.7114842544</v>
      </c>
      <c r="M14" s="189">
        <f t="shared" si="1"/>
        <v>-0.19999999999999984</v>
      </c>
      <c r="N14" s="189">
        <f t="shared" si="2"/>
        <v>-0.20000000000000029</v>
      </c>
      <c r="O14" s="189">
        <f t="shared" si="3"/>
        <v>-0.20000000000000007</v>
      </c>
      <c r="P14" s="190">
        <f t="shared" si="4"/>
        <v>-0.20000000000000073</v>
      </c>
      <c r="Q14" s="28"/>
      <c r="W14" s="212" t="str">
        <f>C14</f>
        <v>Ultimate Attack Rate (proportion of UK infected)</v>
      </c>
      <c r="X14" s="213">
        <f>O14</f>
        <v>-0.20000000000000007</v>
      </c>
      <c r="Y14" s="213">
        <f>O15</f>
        <v>0.19999999999999973</v>
      </c>
      <c r="Z14" s="94"/>
      <c r="AA14" s="94"/>
      <c r="AB14" s="94"/>
      <c r="AC14" s="94"/>
    </row>
    <row r="15" spans="1:29" ht="15.75" thickBot="1" x14ac:dyDescent="0.3">
      <c r="B15" s="94">
        <v>9</v>
      </c>
      <c r="C15" s="346"/>
      <c r="D15" s="348"/>
      <c r="E15" s="199">
        <f>D14*1.2</f>
        <v>0.72</v>
      </c>
      <c r="F15" s="330"/>
      <c r="G15" s="330"/>
      <c r="H15" s="330"/>
      <c r="I15" s="210">
        <v>343744.55093501083</v>
      </c>
      <c r="J15" s="210">
        <f t="shared" si="0"/>
        <v>325559.98679857567</v>
      </c>
      <c r="K15" s="210">
        <v>669304.53773358651</v>
      </c>
      <c r="L15" s="210">
        <v>644240.56722638209</v>
      </c>
      <c r="M15" s="192">
        <f t="shared" si="1"/>
        <v>0.19999999999999996</v>
      </c>
      <c r="N15" s="192">
        <f t="shared" si="2"/>
        <v>0.19999999999999951</v>
      </c>
      <c r="O15" s="192">
        <f t="shared" si="3"/>
        <v>0.19999999999999973</v>
      </c>
      <c r="P15" s="193">
        <f t="shared" si="4"/>
        <v>0.19999999999999973</v>
      </c>
      <c r="Q15" s="28"/>
      <c r="W15" s="214"/>
      <c r="X15" s="94"/>
      <c r="Y15" s="94"/>
      <c r="Z15" s="94"/>
      <c r="AA15" s="94"/>
      <c r="AB15" s="94"/>
      <c r="AC15" s="94"/>
    </row>
    <row r="16" spans="1:29" x14ac:dyDescent="0.25">
      <c r="B16" s="94">
        <v>11</v>
      </c>
      <c r="C16" s="343" t="s">
        <v>154</v>
      </c>
      <c r="D16" s="341">
        <v>10</v>
      </c>
      <c r="E16" s="200">
        <v>1</v>
      </c>
      <c r="F16" s="329" t="s">
        <v>12</v>
      </c>
      <c r="G16" s="329" t="s">
        <v>170</v>
      </c>
      <c r="H16" s="329" t="s">
        <v>169</v>
      </c>
      <c r="I16" s="209">
        <v>28692.415992112274</v>
      </c>
      <c r="J16" s="209">
        <f t="shared" si="0"/>
        <v>271027.04512806813</v>
      </c>
      <c r="K16" s="209">
        <v>299719.46112018038</v>
      </c>
      <c r="L16" s="209">
        <v>298931.99066236353</v>
      </c>
      <c r="M16" s="189">
        <f t="shared" si="1"/>
        <v>-0.89983579638752054</v>
      </c>
      <c r="N16" s="189">
        <f t="shared" si="2"/>
        <v>-1.006059276862703E-3</v>
      </c>
      <c r="O16" s="189">
        <f t="shared" si="3"/>
        <v>-0.4626312342627823</v>
      </c>
      <c r="P16" s="190">
        <f t="shared" si="4"/>
        <v>-0.44319186489728646</v>
      </c>
      <c r="Q16" s="28"/>
      <c r="W16" s="212"/>
      <c r="X16" s="213"/>
      <c r="Y16" s="213"/>
      <c r="Z16" s="94"/>
      <c r="AA16" s="94"/>
      <c r="AB16" s="94"/>
      <c r="AC16" s="94"/>
    </row>
    <row r="17" spans="2:29" x14ac:dyDescent="0.25">
      <c r="B17" s="94">
        <v>12</v>
      </c>
      <c r="C17" s="344"/>
      <c r="D17" s="342"/>
      <c r="E17" s="177">
        <v>10</v>
      </c>
      <c r="F17" s="340"/>
      <c r="G17" s="340"/>
      <c r="H17" s="340"/>
      <c r="I17" s="211">
        <v>286453.79244584235</v>
      </c>
      <c r="J17" s="211">
        <f t="shared" si="0"/>
        <v>271299.98899881315</v>
      </c>
      <c r="K17" s="211">
        <v>557753.7814446555</v>
      </c>
      <c r="L17" s="211">
        <v>536867.1393553185</v>
      </c>
      <c r="M17" s="184">
        <f t="shared" si="1"/>
        <v>0</v>
      </c>
      <c r="N17" s="184">
        <f t="shared" si="2"/>
        <v>0</v>
      </c>
      <c r="O17" s="184">
        <f t="shared" si="3"/>
        <v>0</v>
      </c>
      <c r="P17" s="201">
        <f t="shared" si="4"/>
        <v>0</v>
      </c>
      <c r="Q17" s="28"/>
      <c r="R17" s="299"/>
      <c r="S17" s="299"/>
      <c r="W17" s="214"/>
      <c r="X17" s="94"/>
      <c r="Y17" s="94"/>
      <c r="Z17" s="94"/>
      <c r="AA17" s="94"/>
      <c r="AB17" s="94"/>
      <c r="AC17" s="94"/>
    </row>
    <row r="18" spans="2:29" ht="15.75" thickBot="1" x14ac:dyDescent="0.3">
      <c r="B18" s="94">
        <v>13</v>
      </c>
      <c r="C18" s="346"/>
      <c r="D18" s="345"/>
      <c r="E18" s="202">
        <v>20</v>
      </c>
      <c r="F18" s="330"/>
      <c r="G18" s="330"/>
      <c r="H18" s="330"/>
      <c r="I18" s="210">
        <v>572750.79573324486</v>
      </c>
      <c r="J18" s="210">
        <f t="shared" si="0"/>
        <v>271299.98899881309</v>
      </c>
      <c r="K18" s="210">
        <v>844050.78473205795</v>
      </c>
      <c r="L18" s="210">
        <v>766066.72806376196</v>
      </c>
      <c r="M18" s="192">
        <f t="shared" si="1"/>
        <v>0.99945265462502308</v>
      </c>
      <c r="N18" s="192">
        <f t="shared" si="2"/>
        <v>0</v>
      </c>
      <c r="O18" s="192">
        <f t="shared" si="3"/>
        <v>0.51330356299128188</v>
      </c>
      <c r="P18" s="193">
        <f t="shared" si="4"/>
        <v>0.42692050212585397</v>
      </c>
      <c r="Q18" s="28"/>
      <c r="W18" s="212"/>
      <c r="X18" s="214" t="s">
        <v>250</v>
      </c>
      <c r="Y18" s="214" t="s">
        <v>251</v>
      </c>
      <c r="Z18" s="94"/>
      <c r="AA18" s="94"/>
      <c r="AB18" s="94"/>
      <c r="AC18" s="94"/>
    </row>
    <row r="19" spans="2:29" x14ac:dyDescent="0.25">
      <c r="B19" s="94">
        <v>14</v>
      </c>
      <c r="C19" s="343" t="s">
        <v>252</v>
      </c>
      <c r="D19" s="341">
        <f>1-Ugeneral</f>
        <v>0.10208511319958735</v>
      </c>
      <c r="E19" s="203">
        <f>D19*0.8</f>
        <v>8.1668090559669893E-2</v>
      </c>
      <c r="F19" s="329" t="s">
        <v>12</v>
      </c>
      <c r="G19" s="329" t="s">
        <v>170</v>
      </c>
      <c r="H19" s="329" t="s">
        <v>236</v>
      </c>
      <c r="I19" s="209">
        <v>286453.79244584235</v>
      </c>
      <c r="J19" s="209">
        <f t="shared" si="0"/>
        <v>217039.99119905051</v>
      </c>
      <c r="K19" s="209">
        <v>503493.78364489286</v>
      </c>
      <c r="L19" s="209">
        <v>482723.0803708685</v>
      </c>
      <c r="M19" s="189">
        <f t="shared" si="1"/>
        <v>0</v>
      </c>
      <c r="N19" s="189">
        <f t="shared" si="2"/>
        <v>-0.20000000000000007</v>
      </c>
      <c r="O19" s="189">
        <f t="shared" si="3"/>
        <v>-9.7283065762857057E-2</v>
      </c>
      <c r="P19" s="190">
        <f t="shared" si="4"/>
        <v>-0.1008518775231193</v>
      </c>
      <c r="Q19" s="28"/>
      <c r="W19" s="212" t="str">
        <f>C19</f>
        <v>QoL lost to symptomatic COVID</v>
      </c>
      <c r="X19" s="213">
        <f>O19</f>
        <v>-9.7283065762857057E-2</v>
      </c>
      <c r="Y19" s="213">
        <f>O20</f>
        <v>9.7283065762856946E-2</v>
      </c>
      <c r="Z19" s="94"/>
      <c r="AA19" s="94"/>
      <c r="AB19" s="94"/>
      <c r="AC19" s="94"/>
    </row>
    <row r="20" spans="2:29" ht="15.75" thickBot="1" x14ac:dyDescent="0.3">
      <c r="B20" s="94">
        <v>15</v>
      </c>
      <c r="C20" s="346"/>
      <c r="D20" s="345"/>
      <c r="E20" s="204">
        <f>D19*1.2</f>
        <v>0.12250213583950481</v>
      </c>
      <c r="F20" s="330"/>
      <c r="G20" s="330"/>
      <c r="H20" s="330"/>
      <c r="I20" s="210">
        <v>286453.79244584235</v>
      </c>
      <c r="J20" s="210">
        <f t="shared" si="0"/>
        <v>325559.98679857567</v>
      </c>
      <c r="K20" s="210">
        <v>612013.77924441802</v>
      </c>
      <c r="L20" s="210">
        <v>591011.19833976822</v>
      </c>
      <c r="M20" s="192">
        <f t="shared" si="1"/>
        <v>0</v>
      </c>
      <c r="N20" s="192">
        <f t="shared" si="2"/>
        <v>0.19999999999999951</v>
      </c>
      <c r="O20" s="192">
        <f t="shared" si="3"/>
        <v>9.7283065762856946E-2</v>
      </c>
      <c r="P20" s="193">
        <f t="shared" si="4"/>
        <v>0.10085187752311886</v>
      </c>
      <c r="Q20" s="28"/>
      <c r="W20" s="214"/>
      <c r="X20" s="214" t="s">
        <v>250</v>
      </c>
      <c r="Y20" s="214" t="s">
        <v>251</v>
      </c>
      <c r="Z20" s="94"/>
      <c r="AA20" s="94"/>
      <c r="AB20" s="94"/>
      <c r="AC20" s="94"/>
    </row>
    <row r="21" spans="2:29" ht="30" x14ac:dyDescent="0.25">
      <c r="B21" s="94">
        <v>16</v>
      </c>
      <c r="C21" s="343" t="s">
        <v>220</v>
      </c>
      <c r="D21" s="341">
        <f>1-Uinjury</f>
        <v>0.31764705882352939</v>
      </c>
      <c r="E21" s="203">
        <f>D21*0.8</f>
        <v>0.2541176470588235</v>
      </c>
      <c r="F21" s="329" t="s">
        <v>12</v>
      </c>
      <c r="G21" s="329" t="s">
        <v>170</v>
      </c>
      <c r="H21" s="329" t="s">
        <v>247</v>
      </c>
      <c r="I21" s="209">
        <v>229163.03395667384</v>
      </c>
      <c r="J21" s="209">
        <f t="shared" si="0"/>
        <v>271299.98899881309</v>
      </c>
      <c r="K21" s="209">
        <v>500463.0229554869</v>
      </c>
      <c r="L21" s="209">
        <v>483637.77046870562</v>
      </c>
      <c r="M21" s="189">
        <f t="shared" si="1"/>
        <v>-0.20000000000000018</v>
      </c>
      <c r="N21" s="189">
        <f t="shared" si="2"/>
        <v>0</v>
      </c>
      <c r="O21" s="189">
        <f t="shared" si="3"/>
        <v>-0.10271693423714312</v>
      </c>
      <c r="P21" s="190">
        <f t="shared" si="4"/>
        <v>-9.9148122476879208E-2</v>
      </c>
      <c r="Q21" s="28"/>
      <c r="W21" s="212" t="str">
        <f>C21</f>
        <v>QoL lost for the permanently injured</v>
      </c>
      <c r="X21" s="213">
        <f>O21</f>
        <v>-0.10271693423714312</v>
      </c>
      <c r="Y21" s="213">
        <f>O22</f>
        <v>0.10271693423714301</v>
      </c>
      <c r="Z21" s="94"/>
      <c r="AA21" s="94"/>
      <c r="AB21" s="94"/>
      <c r="AC21" s="94"/>
    </row>
    <row r="22" spans="2:29" ht="15.75" thickBot="1" x14ac:dyDescent="0.3">
      <c r="B22" s="94">
        <v>17</v>
      </c>
      <c r="C22" s="344"/>
      <c r="D22" s="342"/>
      <c r="E22" s="291">
        <f>D21*1.2</f>
        <v>0.38117647058823528</v>
      </c>
      <c r="F22" s="340"/>
      <c r="G22" s="340"/>
      <c r="H22" s="340"/>
      <c r="I22" s="207">
        <v>343744.55093501083</v>
      </c>
      <c r="J22" s="207">
        <f t="shared" si="0"/>
        <v>271299.98899881315</v>
      </c>
      <c r="K22" s="207">
        <v>615044.53993382398</v>
      </c>
      <c r="L22" s="207">
        <v>590096.50824193296</v>
      </c>
      <c r="M22" s="270">
        <f t="shared" si="1"/>
        <v>0.19999999999999996</v>
      </c>
      <c r="N22" s="270">
        <f t="shared" si="2"/>
        <v>0</v>
      </c>
      <c r="O22" s="270">
        <f t="shared" si="3"/>
        <v>0.10271693423714301</v>
      </c>
      <c r="P22" s="271">
        <f t="shared" si="4"/>
        <v>9.9148122476882206E-2</v>
      </c>
      <c r="Q22" s="28"/>
    </row>
    <row r="23" spans="2:29" ht="45" x14ac:dyDescent="0.25">
      <c r="C23" s="324" t="s">
        <v>317</v>
      </c>
      <c r="D23" s="326" t="s">
        <v>318</v>
      </c>
      <c r="E23" s="292" t="s">
        <v>337</v>
      </c>
      <c r="F23" s="328" t="s">
        <v>319</v>
      </c>
      <c r="G23" s="329"/>
      <c r="H23" s="326" t="s">
        <v>320</v>
      </c>
      <c r="I23" s="209">
        <v>262214.77783026925</v>
      </c>
      <c r="J23" s="293">
        <f t="shared" si="0"/>
        <v>298423.85369228473</v>
      </c>
      <c r="K23" s="209">
        <v>560638.63152255397</v>
      </c>
      <c r="L23" s="209">
        <v>541412.35707413789</v>
      </c>
      <c r="M23" s="189">
        <f t="shared" ref="M23:M24" si="5">I23/I$7-1</f>
        <v>-8.4617537818619692E-2</v>
      </c>
      <c r="N23" s="189">
        <f t="shared" ref="N23:N24" si="6">J23/J$7-1</f>
        <v>9.9977389581059839E-2</v>
      </c>
      <c r="O23" s="189">
        <f t="shared" ref="O23:O24" si="7">K23/K$7-1</f>
        <v>5.1722644899445669E-3</v>
      </c>
      <c r="P23" s="190">
        <f t="shared" ref="P23:P24" si="8">L23/L$7-1</f>
        <v>8.4661872288875895E-3</v>
      </c>
    </row>
    <row r="24" spans="2:29" ht="45.75" thickBot="1" x14ac:dyDescent="0.3">
      <c r="C24" s="325"/>
      <c r="D24" s="327"/>
      <c r="E24" s="294" t="s">
        <v>338</v>
      </c>
      <c r="F24" s="327"/>
      <c r="G24" s="330"/>
      <c r="H24" s="327"/>
      <c r="I24" s="210">
        <v>305882.08602555387</v>
      </c>
      <c r="J24" s="210">
        <f t="shared" si="0"/>
        <v>253216.63185351447</v>
      </c>
      <c r="K24" s="210">
        <v>559098.71787906834</v>
      </c>
      <c r="L24" s="210">
        <v>536873.42707248032</v>
      </c>
      <c r="M24" s="192">
        <f t="shared" si="5"/>
        <v>6.78234818042589E-2</v>
      </c>
      <c r="N24" s="192">
        <f t="shared" si="6"/>
        <v>-6.6654470617681372E-2</v>
      </c>
      <c r="O24" s="192">
        <f t="shared" si="7"/>
        <v>2.4113443586688543E-3</v>
      </c>
      <c r="P24" s="193">
        <f t="shared" si="8"/>
        <v>1.1711868171726536E-5</v>
      </c>
    </row>
  </sheetData>
  <mergeCells count="44">
    <mergeCell ref="M5:P5"/>
    <mergeCell ref="C14:C15"/>
    <mergeCell ref="C12:C13"/>
    <mergeCell ref="C10:C11"/>
    <mergeCell ref="C8:C9"/>
    <mergeCell ref="D8:D9"/>
    <mergeCell ref="H8:H9"/>
    <mergeCell ref="G8:G9"/>
    <mergeCell ref="F8:F9"/>
    <mergeCell ref="D10:D11"/>
    <mergeCell ref="F10:F11"/>
    <mergeCell ref="G10:G11"/>
    <mergeCell ref="H10:H11"/>
    <mergeCell ref="H12:H13"/>
    <mergeCell ref="G12:G13"/>
    <mergeCell ref="M7:P7"/>
    <mergeCell ref="C16:C18"/>
    <mergeCell ref="F12:F13"/>
    <mergeCell ref="D12:D13"/>
    <mergeCell ref="H14:H15"/>
    <mergeCell ref="F14:F15"/>
    <mergeCell ref="D14:D15"/>
    <mergeCell ref="G14:G15"/>
    <mergeCell ref="I5:L5"/>
    <mergeCell ref="C5:H6"/>
    <mergeCell ref="H21:H22"/>
    <mergeCell ref="G21:G22"/>
    <mergeCell ref="F21:F22"/>
    <mergeCell ref="D21:D22"/>
    <mergeCell ref="C21:C22"/>
    <mergeCell ref="D19:D20"/>
    <mergeCell ref="C19:C20"/>
    <mergeCell ref="H19:H20"/>
    <mergeCell ref="G19:G20"/>
    <mergeCell ref="F19:F20"/>
    <mergeCell ref="G16:G18"/>
    <mergeCell ref="H16:H18"/>
    <mergeCell ref="F16:F18"/>
    <mergeCell ref="D16:D18"/>
    <mergeCell ref="C23:C24"/>
    <mergeCell ref="D23:D24"/>
    <mergeCell ref="F23:F24"/>
    <mergeCell ref="H23:H24"/>
    <mergeCell ref="G23:G24"/>
  </mergeCells>
  <conditionalFormatting sqref="M8:P22 R17:S17">
    <cfRule type="colorScale" priority="8">
      <colorScale>
        <cfvo type="num" val="-0.2"/>
        <cfvo type="num" val="0"/>
        <cfvo type="num" val="8.984"/>
        <color rgb="FF00B050"/>
        <color theme="0"/>
        <color rgb="FFFF0000"/>
      </colorScale>
    </cfRule>
    <cfRule type="colorScale" priority="11">
      <colorScale>
        <cfvo type="min"/>
        <cfvo type="percent" val="0"/>
        <cfvo type="max"/>
        <color rgb="FF5A8AC6"/>
        <color rgb="FFFCFCFF"/>
        <color rgb="FFF8696B"/>
      </colorScale>
    </cfRule>
    <cfRule type="colorScale" priority="13">
      <colorScale>
        <cfvo type="min"/>
        <cfvo type="percent" val="0"/>
        <cfvo type="max"/>
        <color rgb="FF5A8AC6"/>
        <color rgb="FFFCFCFF"/>
        <color rgb="FFF8696B"/>
      </colorScale>
    </cfRule>
    <cfRule type="colorScale" priority="15">
      <colorScale>
        <cfvo type="min"/>
        <cfvo type="percentile" val="50"/>
        <cfvo type="max"/>
        <color rgb="FF63BE7B"/>
        <color rgb="FFFFEB84"/>
        <color rgb="FFF8696B"/>
      </colorScale>
    </cfRule>
  </conditionalFormatting>
  <conditionalFormatting sqref="J7:K22 J23:J24">
    <cfRule type="colorScale" priority="7">
      <colorScale>
        <cfvo type="num" val="$J$14"/>
        <cfvo type="num" val="&quot;0+$I$7&quot;"/>
        <cfvo type="num" val="$J$18"/>
        <color rgb="FF00B050"/>
        <color theme="0"/>
        <color rgb="FFFF0000"/>
      </colorScale>
    </cfRule>
  </conditionalFormatting>
  <conditionalFormatting sqref="I7:L22 J23:J24">
    <cfRule type="colorScale" priority="17">
      <colorScale>
        <cfvo type="min"/>
        <cfvo type="percentile" val="50"/>
        <cfvo type="max"/>
        <color rgb="FF63BE7B"/>
        <color rgb="FFFFEB84"/>
        <color rgb="FFF8696B"/>
      </colorScale>
    </cfRule>
  </conditionalFormatting>
  <conditionalFormatting sqref="M23:P24">
    <cfRule type="colorScale" priority="3">
      <colorScale>
        <cfvo type="num" val="-0.2"/>
        <cfvo type="num" val="0"/>
        <cfvo type="num" val="8.984"/>
        <color rgb="FF00B050"/>
        <color theme="0"/>
        <color rgb="FFFF0000"/>
      </colorScale>
    </cfRule>
    <cfRule type="colorScale" priority="4">
      <colorScale>
        <cfvo type="min"/>
        <cfvo type="percent" val="0"/>
        <cfvo type="max"/>
        <color rgb="FF5A8AC6"/>
        <color rgb="FFFCFCFF"/>
        <color rgb="FFF8696B"/>
      </colorScale>
    </cfRule>
    <cfRule type="colorScale" priority="5">
      <colorScale>
        <cfvo type="min"/>
        <cfvo type="percent" val="0"/>
        <cfvo type="max"/>
        <color rgb="FF5A8AC6"/>
        <color rgb="FFFCFCFF"/>
        <color rgb="FFF8696B"/>
      </colorScale>
    </cfRule>
    <cfRule type="colorScale" priority="6">
      <colorScale>
        <cfvo type="min"/>
        <cfvo type="percentile" val="50"/>
        <cfvo type="max"/>
        <color rgb="FF63BE7B"/>
        <color rgb="FFFFEB84"/>
        <color rgb="FFF8696B"/>
      </colorScale>
    </cfRule>
  </conditionalFormatting>
  <conditionalFormatting sqref="K23:K24">
    <cfRule type="colorScale" priority="1">
      <colorScale>
        <cfvo type="num" val="$J$14"/>
        <cfvo type="num" val="&quot;0+$I$7&quot;"/>
        <cfvo type="num" val="$J$18"/>
        <color rgb="FF00B050"/>
        <color theme="0"/>
        <color rgb="FFFF0000"/>
      </colorScale>
    </cfRule>
  </conditionalFormatting>
  <conditionalFormatting sqref="I23:I24 K23:L24">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horizontalDpi="90" verticalDpi="90" r:id="rId1"/>
  <headerFooter>
    <oddHeader>&amp;L&amp;"Calibri"&amp;12&amp;K008000Classification: Public&amp;1#</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9EECB-BECD-4940-9843-72F09E3A027E}">
  <sheetPr codeName="Sheet8">
    <tabColor theme="7" tint="0.59999389629810485"/>
  </sheetPr>
  <dimension ref="A1:L23"/>
  <sheetViews>
    <sheetView showGridLines="0" zoomScale="70" zoomScaleNormal="70" workbookViewId="0">
      <selection activeCell="I32" sqref="I32"/>
    </sheetView>
  </sheetViews>
  <sheetFormatPr defaultRowHeight="15" x14ac:dyDescent="0.25"/>
  <cols>
    <col min="3" max="3" width="20.42578125" customWidth="1"/>
    <col min="4" max="4" width="31.5703125" customWidth="1"/>
    <col min="6" max="6" width="11" customWidth="1"/>
    <col min="7" max="7" width="14" customWidth="1"/>
  </cols>
  <sheetData>
    <row r="1" spans="1:12" ht="18.75" x14ac:dyDescent="0.3">
      <c r="A1" s="227" t="s">
        <v>282</v>
      </c>
      <c r="B1" s="107"/>
      <c r="C1" s="107"/>
      <c r="D1" s="107"/>
      <c r="E1" s="107"/>
      <c r="F1" s="107"/>
      <c r="G1" s="107"/>
      <c r="H1" s="106"/>
      <c r="I1" s="106"/>
      <c r="J1" s="106"/>
      <c r="K1" s="106"/>
      <c r="L1" s="106"/>
    </row>
    <row r="2" spans="1:12" x14ac:dyDescent="0.25">
      <c r="A2" t="s">
        <v>283</v>
      </c>
    </row>
    <row r="4" spans="1:12" x14ac:dyDescent="0.25">
      <c r="B4" s="224" t="s">
        <v>261</v>
      </c>
      <c r="C4" s="228" t="s">
        <v>285</v>
      </c>
      <c r="D4" s="228" t="s">
        <v>284</v>
      </c>
      <c r="F4" s="129" t="s">
        <v>182</v>
      </c>
      <c r="G4" s="129" t="s">
        <v>183</v>
      </c>
    </row>
    <row r="5" spans="1:12" x14ac:dyDescent="0.25">
      <c r="B5" s="105">
        <v>0</v>
      </c>
      <c r="C5" s="133">
        <v>0.5</v>
      </c>
      <c r="D5" s="133">
        <f>Constant*EXP(PowerTerm*B5)</f>
        <v>0.45479999999999998</v>
      </c>
      <c r="F5" s="1">
        <v>0.45479999999999998</v>
      </c>
      <c r="G5" s="105">
        <v>-0.13200000000000001</v>
      </c>
    </row>
    <row r="6" spans="1:12" x14ac:dyDescent="0.25">
      <c r="B6" s="105">
        <v>1</v>
      </c>
      <c r="C6" s="105"/>
      <c r="D6" s="133">
        <f t="shared" ref="D6:D21" si="0">Constant*EXP(PowerTerm*B6)</f>
        <v>0.39855988456209895</v>
      </c>
    </row>
    <row r="7" spans="1:12" x14ac:dyDescent="0.25">
      <c r="B7" s="105">
        <v>2</v>
      </c>
      <c r="C7" s="105"/>
      <c r="D7" s="133">
        <f t="shared" si="0"/>
        <v>0.3492743658358699</v>
      </c>
    </row>
    <row r="8" spans="1:12" x14ac:dyDescent="0.25">
      <c r="B8" s="105">
        <v>3</v>
      </c>
      <c r="C8" s="134"/>
      <c r="D8" s="133">
        <f t="shared" si="0"/>
        <v>0.30608344531232329</v>
      </c>
    </row>
    <row r="9" spans="1:12" x14ac:dyDescent="0.25">
      <c r="B9" s="105">
        <v>4</v>
      </c>
      <c r="C9" s="134"/>
      <c r="D9" s="133">
        <f t="shared" si="0"/>
        <v>0.26823347104232437</v>
      </c>
    </row>
    <row r="10" spans="1:12" x14ac:dyDescent="0.25">
      <c r="B10" s="105">
        <v>5</v>
      </c>
      <c r="C10" s="134">
        <v>0.2</v>
      </c>
      <c r="D10" s="133">
        <f t="shared" si="0"/>
        <v>0.23506398692682479</v>
      </c>
    </row>
    <row r="11" spans="1:12" x14ac:dyDescent="0.25">
      <c r="B11" s="105">
        <v>6</v>
      </c>
      <c r="C11" s="134"/>
      <c r="D11" s="133">
        <f t="shared" si="0"/>
        <v>0.20599620821077844</v>
      </c>
    </row>
    <row r="12" spans="1:12" x14ac:dyDescent="0.25">
      <c r="B12" s="105">
        <v>7</v>
      </c>
      <c r="C12" s="134"/>
      <c r="D12" s="133">
        <f t="shared" si="0"/>
        <v>0.18052292208601134</v>
      </c>
    </row>
    <row r="13" spans="1:12" x14ac:dyDescent="0.25">
      <c r="B13" s="105">
        <v>8</v>
      </c>
      <c r="C13" s="134"/>
      <c r="D13" s="133">
        <f t="shared" si="0"/>
        <v>0.15819963717549135</v>
      </c>
    </row>
    <row r="14" spans="1:12" x14ac:dyDescent="0.25">
      <c r="B14" s="105">
        <v>9</v>
      </c>
      <c r="C14" s="134"/>
      <c r="D14" s="133">
        <f t="shared" si="0"/>
        <v>0.1386368274635659</v>
      </c>
    </row>
    <row r="15" spans="1:12" x14ac:dyDescent="0.25">
      <c r="B15" s="105">
        <v>10</v>
      </c>
      <c r="C15" s="134"/>
      <c r="D15" s="133">
        <f t="shared" si="0"/>
        <v>0.12149313533406873</v>
      </c>
    </row>
    <row r="16" spans="1:12" x14ac:dyDescent="0.25">
      <c r="B16" s="105">
        <v>11</v>
      </c>
      <c r="C16" s="134"/>
      <c r="D16" s="133">
        <f t="shared" si="0"/>
        <v>0.10646941511397078</v>
      </c>
    </row>
    <row r="17" spans="2:4" x14ac:dyDescent="0.25">
      <c r="B17" s="105">
        <v>12</v>
      </c>
      <c r="C17" s="134">
        <v>0.1</v>
      </c>
      <c r="D17" s="133">
        <f t="shared" si="0"/>
        <v>9.3303513186496004E-2</v>
      </c>
    </row>
    <row r="18" spans="2:4" x14ac:dyDescent="0.25">
      <c r="B18" s="105">
        <v>13</v>
      </c>
      <c r="C18" s="134"/>
      <c r="D18" s="133">
        <f t="shared" si="0"/>
        <v>8.1765693590255331E-2</v>
      </c>
    </row>
    <row r="19" spans="2:4" x14ac:dyDescent="0.25">
      <c r="B19" s="105">
        <v>14</v>
      </c>
      <c r="C19" s="134"/>
      <c r="D19" s="133">
        <f t="shared" si="0"/>
        <v>7.1654629284239504E-2</v>
      </c>
    </row>
    <row r="20" spans="2:4" x14ac:dyDescent="0.25">
      <c r="B20" s="105">
        <v>15</v>
      </c>
      <c r="C20" s="134"/>
      <c r="D20" s="133">
        <f t="shared" si="0"/>
        <v>6.2793889128994057E-2</v>
      </c>
    </row>
    <row r="21" spans="2:4" x14ac:dyDescent="0.25">
      <c r="B21" s="105">
        <v>16</v>
      </c>
      <c r="C21" s="134"/>
      <c r="D21" s="133">
        <f t="shared" si="0"/>
        <v>5.5028859284206477E-2</v>
      </c>
    </row>
    <row r="22" spans="2:4" x14ac:dyDescent="0.25">
      <c r="C22" s="132"/>
      <c r="D22" s="132"/>
    </row>
    <row r="23" spans="2:4" x14ac:dyDescent="0.25">
      <c r="C23" s="132"/>
      <c r="D23" s="132"/>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79FCD-28EA-4C16-9C2F-A6F00071B093}">
  <sheetPr codeName="Sheet19">
    <tabColor theme="7" tint="0.59999389629810485"/>
  </sheetPr>
  <dimension ref="A1:OL834"/>
  <sheetViews>
    <sheetView showGridLines="0" zoomScale="70" zoomScaleNormal="70" workbookViewId="0">
      <selection activeCell="E9" sqref="E9"/>
    </sheetView>
  </sheetViews>
  <sheetFormatPr defaultRowHeight="15" x14ac:dyDescent="0.25"/>
  <cols>
    <col min="1" max="1" width="28.85546875" style="10" customWidth="1"/>
    <col min="2" max="2" width="14" style="10" customWidth="1"/>
    <col min="3" max="402" width="15.42578125" style="10" customWidth="1"/>
  </cols>
  <sheetData>
    <row r="1" spans="1:402" ht="18.75" x14ac:dyDescent="0.3">
      <c r="A1" s="239" t="s">
        <v>287</v>
      </c>
      <c r="B1" s="240"/>
      <c r="C1" s="240"/>
      <c r="D1" s="240"/>
      <c r="E1" s="240"/>
      <c r="F1" s="240"/>
      <c r="G1" s="240"/>
      <c r="H1" s="109"/>
      <c r="I1" s="109"/>
      <c r="J1" s="109"/>
      <c r="K1" s="109"/>
      <c r="L1" s="109"/>
    </row>
    <row r="2" spans="1:402" x14ac:dyDescent="0.25">
      <c r="A2" s="10" t="s">
        <v>286</v>
      </c>
    </row>
    <row r="3" spans="1:402" x14ac:dyDescent="0.25">
      <c r="A3" s="241" t="s">
        <v>172</v>
      </c>
    </row>
    <row r="5" spans="1:402" x14ac:dyDescent="0.25">
      <c r="A5" s="358" t="s">
        <v>173</v>
      </c>
      <c r="B5" s="358"/>
      <c r="C5" s="358"/>
      <c r="D5" s="358"/>
      <c r="E5" s="358"/>
      <c r="F5" s="358"/>
      <c r="G5" s="358"/>
      <c r="H5" s="358"/>
      <c r="I5" s="358"/>
    </row>
    <row r="6" spans="1:402" ht="14.45" customHeight="1" x14ac:dyDescent="0.25">
      <c r="A6" s="358"/>
      <c r="B6" s="358"/>
      <c r="C6" s="358"/>
      <c r="D6" s="358"/>
      <c r="E6" s="358"/>
      <c r="F6" s="358"/>
      <c r="G6" s="358"/>
      <c r="H6" s="358"/>
      <c r="I6" s="358"/>
      <c r="J6" s="235"/>
    </row>
    <row r="7" spans="1:402" x14ac:dyDescent="0.25">
      <c r="A7" s="358"/>
      <c r="B7" s="358"/>
      <c r="C7" s="358"/>
      <c r="D7" s="358"/>
      <c r="E7" s="358"/>
      <c r="F7" s="358"/>
      <c r="G7" s="358"/>
      <c r="H7" s="358"/>
      <c r="I7" s="358"/>
      <c r="J7" s="235"/>
    </row>
    <row r="8" spans="1:402" x14ac:dyDescent="0.25">
      <c r="A8" s="235"/>
      <c r="B8" s="235"/>
      <c r="C8" s="235"/>
      <c r="D8" s="235"/>
      <c r="E8" s="235"/>
      <c r="F8" s="235"/>
      <c r="G8" s="235"/>
      <c r="H8" s="235"/>
      <c r="I8" s="235"/>
      <c r="J8" s="235"/>
    </row>
    <row r="9" spans="1:402" x14ac:dyDescent="0.25">
      <c r="A9" s="10" t="s">
        <v>171</v>
      </c>
      <c r="B9" s="242">
        <f>SUM(B125:B266)</f>
        <v>0</v>
      </c>
      <c r="D9" s="238" t="s">
        <v>304</v>
      </c>
      <c r="E9" s="105">
        <f>SUM(Cases)</f>
        <v>4218664</v>
      </c>
      <c r="G9" s="105"/>
      <c r="H9" s="11" t="s">
        <v>305</v>
      </c>
      <c r="I9" s="105">
        <f>SUM(Admissions)</f>
        <v>447397</v>
      </c>
      <c r="K9" s="105"/>
      <c r="L9" s="11" t="s">
        <v>306</v>
      </c>
      <c r="M9" s="105">
        <f>SUM(nonHospitalised)</f>
        <v>3771267</v>
      </c>
      <c r="O9" s="11"/>
      <c r="P9" s="11" t="s">
        <v>309</v>
      </c>
      <c r="Q9" s="105">
        <f>numNonHosp/proportionLong!D67</f>
        <v>11342305.78123324</v>
      </c>
      <c r="S9" s="238" t="s">
        <v>310</v>
      </c>
      <c r="T9" s="105">
        <f>Q9+numHosp</f>
        <v>11789702.78123324</v>
      </c>
    </row>
    <row r="11" spans="1:402" x14ac:dyDescent="0.25">
      <c r="A11" s="236" t="s">
        <v>174</v>
      </c>
      <c r="B11" s="244">
        <v>43860</v>
      </c>
      <c r="C11" s="244">
        <v>43861</v>
      </c>
      <c r="D11" s="244">
        <v>43862</v>
      </c>
      <c r="E11" s="244">
        <v>43863</v>
      </c>
      <c r="F11" s="244">
        <v>43864</v>
      </c>
      <c r="G11" s="244">
        <v>43865</v>
      </c>
      <c r="H11" s="244">
        <v>43866</v>
      </c>
      <c r="I11" s="244">
        <v>43867</v>
      </c>
      <c r="J11" s="244">
        <v>43868</v>
      </c>
      <c r="K11" s="244">
        <v>43869</v>
      </c>
      <c r="L11" s="244">
        <v>43870</v>
      </c>
      <c r="M11" s="244">
        <v>43871</v>
      </c>
      <c r="N11" s="244">
        <v>43872</v>
      </c>
      <c r="O11" s="244">
        <v>43873</v>
      </c>
      <c r="P11" s="244">
        <v>43874</v>
      </c>
      <c r="Q11" s="244">
        <v>43875</v>
      </c>
      <c r="R11" s="244">
        <v>43876</v>
      </c>
      <c r="S11" s="244">
        <v>43877</v>
      </c>
      <c r="T11" s="244">
        <v>43878</v>
      </c>
      <c r="U11" s="244">
        <v>43879</v>
      </c>
      <c r="V11" s="244">
        <v>43880</v>
      </c>
      <c r="W11" s="244">
        <v>43881</v>
      </c>
      <c r="X11" s="244">
        <v>43882</v>
      </c>
      <c r="Y11" s="244">
        <v>43883</v>
      </c>
      <c r="Z11" s="244">
        <v>43884</v>
      </c>
      <c r="AA11" s="244">
        <v>43885</v>
      </c>
      <c r="AB11" s="244">
        <v>43886</v>
      </c>
      <c r="AC11" s="244">
        <v>43887</v>
      </c>
      <c r="AD11" s="244">
        <v>43888</v>
      </c>
      <c r="AE11" s="244">
        <v>43889</v>
      </c>
      <c r="AF11" s="244">
        <v>43890</v>
      </c>
      <c r="AG11" s="244">
        <v>43891</v>
      </c>
      <c r="AH11" s="244">
        <v>43892</v>
      </c>
      <c r="AI11" s="244">
        <v>43893</v>
      </c>
      <c r="AJ11" s="244">
        <v>43894</v>
      </c>
      <c r="AK11" s="244">
        <v>43895</v>
      </c>
      <c r="AL11" s="244">
        <v>43896</v>
      </c>
      <c r="AM11" s="244">
        <v>43897</v>
      </c>
      <c r="AN11" s="244">
        <v>43898</v>
      </c>
      <c r="AO11" s="244">
        <v>43899</v>
      </c>
      <c r="AP11" s="244">
        <v>43900</v>
      </c>
      <c r="AQ11" s="244">
        <v>43901</v>
      </c>
      <c r="AR11" s="244">
        <v>43902</v>
      </c>
      <c r="AS11" s="244">
        <v>43903</v>
      </c>
      <c r="AT11" s="244">
        <v>43904</v>
      </c>
      <c r="AU11" s="244">
        <v>43905</v>
      </c>
      <c r="AV11" s="244">
        <v>43906</v>
      </c>
      <c r="AW11" s="244">
        <v>43907</v>
      </c>
      <c r="AX11" s="244">
        <v>43908</v>
      </c>
      <c r="AY11" s="244">
        <v>43909</v>
      </c>
      <c r="AZ11" s="244">
        <v>43910</v>
      </c>
      <c r="BA11" s="244">
        <v>43911</v>
      </c>
      <c r="BB11" s="244">
        <v>43912</v>
      </c>
      <c r="BC11" s="244">
        <v>43913</v>
      </c>
      <c r="BD11" s="244">
        <v>43914</v>
      </c>
      <c r="BE11" s="244">
        <v>43915</v>
      </c>
      <c r="BF11" s="244">
        <v>43916</v>
      </c>
      <c r="BG11" s="244">
        <v>43917</v>
      </c>
      <c r="BH11" s="244">
        <v>43918</v>
      </c>
      <c r="BI11" s="244">
        <v>43919</v>
      </c>
      <c r="BJ11" s="244">
        <v>43920</v>
      </c>
      <c r="BK11" s="244">
        <v>43921</v>
      </c>
      <c r="BL11" s="244">
        <v>43922</v>
      </c>
      <c r="BM11" s="244">
        <v>43923</v>
      </c>
      <c r="BN11" s="244">
        <v>43924</v>
      </c>
      <c r="BO11" s="244">
        <v>43925</v>
      </c>
      <c r="BP11" s="244">
        <v>43926</v>
      </c>
      <c r="BQ11" s="243">
        <v>43927</v>
      </c>
      <c r="BR11" s="243">
        <v>43928</v>
      </c>
      <c r="BS11" s="243">
        <v>43929</v>
      </c>
      <c r="BT11" s="243">
        <v>43930</v>
      </c>
      <c r="BU11" s="243">
        <v>43931</v>
      </c>
      <c r="BV11" s="243">
        <v>43932</v>
      </c>
      <c r="BW11" s="243">
        <v>43933</v>
      </c>
      <c r="BX11" s="243">
        <v>43934</v>
      </c>
      <c r="BY11" s="243">
        <v>43935</v>
      </c>
      <c r="BZ11" s="243">
        <v>43936</v>
      </c>
      <c r="CA11" s="243">
        <v>43937</v>
      </c>
      <c r="CB11" s="243">
        <v>43938</v>
      </c>
      <c r="CC11" s="243">
        <v>43939</v>
      </c>
      <c r="CD11" s="243">
        <v>43940</v>
      </c>
      <c r="CE11" s="243">
        <v>43941</v>
      </c>
      <c r="CF11" s="243">
        <v>43942</v>
      </c>
      <c r="CG11" s="243">
        <v>43943</v>
      </c>
      <c r="CH11" s="243">
        <v>43944</v>
      </c>
      <c r="CI11" s="243">
        <v>43945</v>
      </c>
      <c r="CJ11" s="243">
        <v>43946</v>
      </c>
      <c r="CK11" s="243">
        <v>43947</v>
      </c>
      <c r="CL11" s="243">
        <v>43948</v>
      </c>
      <c r="CM11" s="243">
        <v>43949</v>
      </c>
      <c r="CN11" s="243">
        <v>43950</v>
      </c>
      <c r="CO11" s="243">
        <v>43951</v>
      </c>
      <c r="CP11" s="243">
        <v>43952</v>
      </c>
      <c r="CQ11" s="243">
        <v>43953</v>
      </c>
      <c r="CR11" s="243">
        <v>43954</v>
      </c>
      <c r="CS11" s="243">
        <v>43955</v>
      </c>
      <c r="CT11" s="243">
        <v>43956</v>
      </c>
      <c r="CU11" s="243">
        <v>43957</v>
      </c>
      <c r="CV11" s="243">
        <v>43958</v>
      </c>
      <c r="CW11" s="243">
        <v>43959</v>
      </c>
      <c r="CX11" s="243">
        <v>43960</v>
      </c>
      <c r="CY11" s="243">
        <v>43961</v>
      </c>
      <c r="CZ11" s="243">
        <v>43962</v>
      </c>
      <c r="DA11" s="243">
        <v>43963</v>
      </c>
      <c r="DB11" s="243">
        <v>43964</v>
      </c>
      <c r="DC11" s="243">
        <v>43965</v>
      </c>
      <c r="DD11" s="243">
        <v>43966</v>
      </c>
      <c r="DE11" s="243">
        <v>43967</v>
      </c>
      <c r="DF11" s="243">
        <v>43968</v>
      </c>
      <c r="DG11" s="243">
        <v>43969</v>
      </c>
      <c r="DH11" s="243">
        <v>43970</v>
      </c>
      <c r="DI11" s="243">
        <v>43971</v>
      </c>
      <c r="DJ11" s="243">
        <v>43972</v>
      </c>
      <c r="DK11" s="243">
        <v>43973</v>
      </c>
      <c r="DL11" s="243">
        <v>43974</v>
      </c>
      <c r="DM11" s="243">
        <v>43975</v>
      </c>
      <c r="DN11" s="243">
        <v>43976</v>
      </c>
      <c r="DO11" s="243">
        <v>43977</v>
      </c>
      <c r="DP11" s="243">
        <v>43978</v>
      </c>
      <c r="DQ11" s="243">
        <v>43979</v>
      </c>
      <c r="DR11" s="243">
        <v>43980</v>
      </c>
      <c r="DS11" s="243">
        <v>43981</v>
      </c>
      <c r="DT11" s="243">
        <v>43982</v>
      </c>
      <c r="DU11" s="243">
        <v>43983</v>
      </c>
      <c r="DV11" s="243">
        <v>43984</v>
      </c>
      <c r="DW11" s="243">
        <v>43985</v>
      </c>
      <c r="DX11" s="243">
        <v>43986</v>
      </c>
      <c r="DY11" s="243">
        <v>43987</v>
      </c>
      <c r="DZ11" s="243">
        <v>43988</v>
      </c>
      <c r="EA11" s="243">
        <v>43989</v>
      </c>
      <c r="EB11" s="243">
        <v>43990</v>
      </c>
      <c r="EC11" s="243">
        <v>43991</v>
      </c>
      <c r="ED11" s="243">
        <v>43992</v>
      </c>
      <c r="EE11" s="243">
        <v>43993</v>
      </c>
      <c r="EF11" s="243">
        <v>43994</v>
      </c>
      <c r="EG11" s="243">
        <v>43995</v>
      </c>
      <c r="EH11" s="243">
        <v>43996</v>
      </c>
      <c r="EI11" s="243">
        <v>43997</v>
      </c>
      <c r="EJ11" s="243">
        <v>43998</v>
      </c>
      <c r="EK11" s="243">
        <v>43999</v>
      </c>
      <c r="EL11" s="243">
        <v>44000</v>
      </c>
      <c r="EM11" s="243">
        <v>44001</v>
      </c>
      <c r="EN11" s="243">
        <v>44002</v>
      </c>
      <c r="EO11" s="243">
        <v>44003</v>
      </c>
      <c r="EP11" s="243">
        <v>44004</v>
      </c>
      <c r="EQ11" s="243">
        <v>44005</v>
      </c>
      <c r="ER11" s="243">
        <v>44006</v>
      </c>
      <c r="ES11" s="243">
        <v>44007</v>
      </c>
      <c r="ET11" s="243">
        <v>44008</v>
      </c>
      <c r="EU11" s="243">
        <v>44009</v>
      </c>
      <c r="EV11" s="243">
        <v>44010</v>
      </c>
      <c r="EW11" s="243">
        <v>44011</v>
      </c>
      <c r="EX11" s="243">
        <v>44012</v>
      </c>
      <c r="EY11" s="243">
        <v>44013</v>
      </c>
      <c r="EZ11" s="243">
        <v>44014</v>
      </c>
      <c r="FA11" s="243">
        <v>44015</v>
      </c>
      <c r="FB11" s="243">
        <v>44016</v>
      </c>
      <c r="FC11" s="243">
        <v>44017</v>
      </c>
      <c r="FD11" s="243">
        <v>44018</v>
      </c>
      <c r="FE11" s="243">
        <v>44019</v>
      </c>
      <c r="FF11" s="243">
        <v>44020</v>
      </c>
      <c r="FG11" s="243">
        <v>44021</v>
      </c>
      <c r="FH11" s="243">
        <v>44022</v>
      </c>
      <c r="FI11" s="243">
        <v>44023</v>
      </c>
      <c r="FJ11" s="243">
        <v>44024</v>
      </c>
      <c r="FK11" s="243">
        <v>44025</v>
      </c>
      <c r="FL11" s="243">
        <v>44026</v>
      </c>
      <c r="FM11" s="243">
        <v>44027</v>
      </c>
      <c r="FN11" s="243">
        <v>44028</v>
      </c>
      <c r="FO11" s="243">
        <v>44029</v>
      </c>
      <c r="FP11" s="243">
        <v>44030</v>
      </c>
      <c r="FQ11" s="243">
        <v>44031</v>
      </c>
      <c r="FR11" s="243">
        <v>44032</v>
      </c>
      <c r="FS11" s="243">
        <v>44033</v>
      </c>
      <c r="FT11" s="243">
        <v>44034</v>
      </c>
      <c r="FU11" s="243">
        <v>44035</v>
      </c>
      <c r="FV11" s="243">
        <v>44036</v>
      </c>
      <c r="FW11" s="243">
        <v>44037</v>
      </c>
      <c r="FX11" s="243">
        <v>44038</v>
      </c>
      <c r="FY11" s="243">
        <v>44039</v>
      </c>
      <c r="FZ11" s="243">
        <v>44040</v>
      </c>
      <c r="GA11" s="243">
        <v>44041</v>
      </c>
      <c r="GB11" s="243">
        <v>44042</v>
      </c>
      <c r="GC11" s="243">
        <v>44043</v>
      </c>
      <c r="GD11" s="243">
        <v>44044</v>
      </c>
      <c r="GE11" s="243">
        <v>44045</v>
      </c>
      <c r="GF11" s="243">
        <v>44046</v>
      </c>
      <c r="GG11" s="243">
        <v>44047</v>
      </c>
      <c r="GH11" s="243">
        <v>44048</v>
      </c>
      <c r="GI11" s="243">
        <v>44049</v>
      </c>
      <c r="GJ11" s="243">
        <v>44050</v>
      </c>
      <c r="GK11" s="243">
        <v>44051</v>
      </c>
      <c r="GL11" s="243">
        <v>44052</v>
      </c>
      <c r="GM11" s="243">
        <v>44053</v>
      </c>
      <c r="GN11" s="243">
        <v>44054</v>
      </c>
      <c r="GO11" s="243">
        <v>44055</v>
      </c>
      <c r="GP11" s="243">
        <v>44056</v>
      </c>
      <c r="GQ11" s="243">
        <v>44057</v>
      </c>
      <c r="GR11" s="243">
        <v>44058</v>
      </c>
      <c r="GS11" s="243">
        <v>44059</v>
      </c>
      <c r="GT11" s="243">
        <v>44060</v>
      </c>
      <c r="GU11" s="243">
        <v>44061</v>
      </c>
      <c r="GV11" s="243">
        <v>44062</v>
      </c>
      <c r="GW11" s="243">
        <v>44063</v>
      </c>
      <c r="GX11" s="243">
        <v>44064</v>
      </c>
      <c r="GY11" s="243">
        <v>44065</v>
      </c>
      <c r="GZ11" s="243">
        <v>44066</v>
      </c>
      <c r="HA11" s="243">
        <v>44067</v>
      </c>
      <c r="HB11" s="243">
        <v>44068</v>
      </c>
      <c r="HC11" s="243">
        <v>44069</v>
      </c>
      <c r="HD11" s="243">
        <v>44070</v>
      </c>
      <c r="HE11" s="243">
        <v>44071</v>
      </c>
      <c r="HF11" s="243">
        <v>44072</v>
      </c>
      <c r="HG11" s="243">
        <v>44073</v>
      </c>
      <c r="HH11" s="243">
        <v>44074</v>
      </c>
      <c r="HI11" s="243">
        <v>44075</v>
      </c>
      <c r="HJ11" s="243">
        <v>44076</v>
      </c>
      <c r="HK11" s="243">
        <v>44077</v>
      </c>
      <c r="HL11" s="243">
        <v>44078</v>
      </c>
      <c r="HM11" s="243">
        <v>44079</v>
      </c>
      <c r="HN11" s="243">
        <v>44080</v>
      </c>
      <c r="HO11" s="243">
        <v>44081</v>
      </c>
      <c r="HP11" s="243">
        <v>44082</v>
      </c>
      <c r="HQ11" s="243">
        <v>44083</v>
      </c>
      <c r="HR11" s="243">
        <v>44084</v>
      </c>
      <c r="HS11" s="243">
        <v>44085</v>
      </c>
      <c r="HT11" s="243">
        <v>44086</v>
      </c>
      <c r="HU11" s="243">
        <v>44087</v>
      </c>
      <c r="HV11" s="243">
        <v>44088</v>
      </c>
      <c r="HW11" s="243">
        <v>44089</v>
      </c>
      <c r="HX11" s="243">
        <v>44090</v>
      </c>
      <c r="HY11" s="243">
        <v>44091</v>
      </c>
      <c r="HZ11" s="243">
        <v>44092</v>
      </c>
      <c r="IA11" s="243">
        <v>44093</v>
      </c>
      <c r="IB11" s="243">
        <v>44094</v>
      </c>
      <c r="IC11" s="243">
        <v>44095</v>
      </c>
      <c r="ID11" s="243">
        <v>44096</v>
      </c>
      <c r="IE11" s="243">
        <v>44097</v>
      </c>
      <c r="IF11" s="243">
        <v>44098</v>
      </c>
      <c r="IG11" s="243">
        <v>44099</v>
      </c>
      <c r="IH11" s="243">
        <v>44100</v>
      </c>
      <c r="II11" s="243">
        <v>44101</v>
      </c>
      <c r="IJ11" s="243">
        <v>44102</v>
      </c>
      <c r="IK11" s="243">
        <v>44103</v>
      </c>
      <c r="IL11" s="243">
        <v>44104</v>
      </c>
      <c r="IM11" s="243">
        <v>44105</v>
      </c>
      <c r="IN11" s="243">
        <v>44106</v>
      </c>
      <c r="IO11" s="243">
        <v>44107</v>
      </c>
      <c r="IP11" s="243">
        <v>44108</v>
      </c>
      <c r="IQ11" s="243">
        <v>44109</v>
      </c>
      <c r="IR11" s="243">
        <v>44110</v>
      </c>
      <c r="IS11" s="243">
        <v>44111</v>
      </c>
      <c r="IT11" s="243">
        <v>44112</v>
      </c>
      <c r="IU11" s="243">
        <v>44113</v>
      </c>
      <c r="IV11" s="243">
        <v>44114</v>
      </c>
      <c r="IW11" s="243">
        <v>44115</v>
      </c>
      <c r="IX11" s="243">
        <v>44116</v>
      </c>
      <c r="IY11" s="243">
        <v>44117</v>
      </c>
      <c r="IZ11" s="243">
        <v>44118</v>
      </c>
      <c r="JA11" s="243">
        <v>44119</v>
      </c>
      <c r="JB11" s="243">
        <v>44120</v>
      </c>
      <c r="JC11" s="243">
        <v>44121</v>
      </c>
      <c r="JD11" s="243">
        <v>44122</v>
      </c>
      <c r="JE11" s="243">
        <v>44123</v>
      </c>
      <c r="JF11" s="243">
        <v>44124</v>
      </c>
      <c r="JG11" s="243">
        <v>44125</v>
      </c>
      <c r="JH11" s="243">
        <v>44126</v>
      </c>
      <c r="JI11" s="243">
        <v>44127</v>
      </c>
      <c r="JJ11" s="243">
        <v>44128</v>
      </c>
      <c r="JK11" s="243">
        <v>44129</v>
      </c>
      <c r="JL11" s="243">
        <v>44130</v>
      </c>
      <c r="JM11" s="243">
        <v>44131</v>
      </c>
      <c r="JN11" s="243">
        <v>44132</v>
      </c>
      <c r="JO11" s="243">
        <v>44133</v>
      </c>
      <c r="JP11" s="243">
        <v>44134</v>
      </c>
      <c r="JQ11" s="243">
        <v>44135</v>
      </c>
      <c r="JR11" s="243">
        <v>44136</v>
      </c>
      <c r="JS11" s="243">
        <v>44137</v>
      </c>
      <c r="JT11" s="243">
        <v>44138</v>
      </c>
      <c r="JU11" s="243">
        <v>44139</v>
      </c>
      <c r="JV11" s="243">
        <v>44140</v>
      </c>
      <c r="JW11" s="243">
        <v>44141</v>
      </c>
      <c r="JX11" s="243">
        <v>44142</v>
      </c>
      <c r="JY11" s="243">
        <v>44143</v>
      </c>
      <c r="JZ11" s="243">
        <v>44144</v>
      </c>
      <c r="KA11" s="243">
        <v>44145</v>
      </c>
      <c r="KB11" s="243">
        <v>44146</v>
      </c>
      <c r="KC11" s="243">
        <v>44147</v>
      </c>
      <c r="KD11" s="243">
        <v>44148</v>
      </c>
      <c r="KE11" s="243">
        <v>44149</v>
      </c>
      <c r="KF11" s="243">
        <v>44150</v>
      </c>
      <c r="KG11" s="243">
        <v>44151</v>
      </c>
      <c r="KH11" s="243">
        <v>44152</v>
      </c>
      <c r="KI11" s="243">
        <v>44153</v>
      </c>
      <c r="KJ11" s="243">
        <v>44154</v>
      </c>
      <c r="KK11" s="243">
        <v>44155</v>
      </c>
      <c r="KL11" s="243">
        <v>44156</v>
      </c>
      <c r="KM11" s="243">
        <v>44157</v>
      </c>
      <c r="KN11" s="243">
        <v>44158</v>
      </c>
      <c r="KO11" s="243">
        <v>44159</v>
      </c>
      <c r="KP11" s="243">
        <v>44160</v>
      </c>
      <c r="KQ11" s="243">
        <v>44161</v>
      </c>
      <c r="KR11" s="243">
        <v>44162</v>
      </c>
      <c r="KS11" s="243">
        <v>44163</v>
      </c>
      <c r="KT11" s="243">
        <v>44164</v>
      </c>
      <c r="KU11" s="243">
        <v>44165</v>
      </c>
      <c r="KV11" s="243">
        <v>44166</v>
      </c>
      <c r="KW11" s="243">
        <v>44167</v>
      </c>
      <c r="KX11" s="243">
        <v>44168</v>
      </c>
      <c r="KY11" s="243">
        <v>44169</v>
      </c>
      <c r="KZ11" s="243">
        <v>44170</v>
      </c>
      <c r="LA11" s="243">
        <v>44171</v>
      </c>
      <c r="LB11" s="243">
        <v>44172</v>
      </c>
      <c r="LC11" s="243">
        <v>44173</v>
      </c>
      <c r="LD11" s="243">
        <v>44174</v>
      </c>
      <c r="LE11" s="243">
        <v>44175</v>
      </c>
      <c r="LF11" s="243">
        <v>44176</v>
      </c>
      <c r="LG11" s="243">
        <v>44177</v>
      </c>
      <c r="LH11" s="243">
        <v>44178</v>
      </c>
      <c r="LI11" s="243">
        <v>44179</v>
      </c>
      <c r="LJ11" s="243">
        <v>44180</v>
      </c>
      <c r="LK11" s="243">
        <v>44181</v>
      </c>
      <c r="LL11" s="243">
        <v>44182</v>
      </c>
      <c r="LM11" s="243">
        <v>44183</v>
      </c>
      <c r="LN11" s="243">
        <v>44184</v>
      </c>
      <c r="LO11" s="243">
        <v>44185</v>
      </c>
      <c r="LP11" s="243">
        <v>44186</v>
      </c>
      <c r="LQ11" s="243">
        <v>44187</v>
      </c>
      <c r="LR11" s="243">
        <v>44188</v>
      </c>
      <c r="LS11" s="243">
        <v>44189</v>
      </c>
      <c r="LT11" s="243">
        <v>44190</v>
      </c>
      <c r="LU11" s="243">
        <v>44191</v>
      </c>
      <c r="LV11" s="243">
        <v>44192</v>
      </c>
      <c r="LW11" s="243">
        <v>44193</v>
      </c>
      <c r="LX11" s="243">
        <v>44194</v>
      </c>
      <c r="LY11" s="243">
        <v>44195</v>
      </c>
      <c r="LZ11" s="243">
        <v>44196</v>
      </c>
      <c r="MA11" s="243">
        <v>44197</v>
      </c>
      <c r="MB11" s="243">
        <v>44198</v>
      </c>
      <c r="MC11" s="243">
        <v>44199</v>
      </c>
      <c r="MD11" s="243">
        <v>44200</v>
      </c>
      <c r="ME11" s="243">
        <v>44201</v>
      </c>
      <c r="MF11" s="243">
        <v>44202</v>
      </c>
      <c r="MG11" s="243">
        <v>44203</v>
      </c>
      <c r="MH11" s="243">
        <v>44204</v>
      </c>
      <c r="MI11" s="243">
        <v>44205</v>
      </c>
      <c r="MJ11" s="243">
        <v>44206</v>
      </c>
      <c r="MK11" s="243">
        <v>44207</v>
      </c>
      <c r="ML11" s="243">
        <v>44208</v>
      </c>
      <c r="MM11" s="243">
        <v>44209</v>
      </c>
      <c r="MN11" s="243">
        <v>44210</v>
      </c>
      <c r="MO11" s="243">
        <v>44211</v>
      </c>
      <c r="MP11" s="243">
        <v>44212</v>
      </c>
      <c r="MQ11" s="243">
        <v>44213</v>
      </c>
      <c r="MR11" s="243">
        <v>44214</v>
      </c>
      <c r="MS11" s="243">
        <v>44215</v>
      </c>
      <c r="MT11" s="243">
        <v>44216</v>
      </c>
      <c r="MU11" s="243">
        <v>44217</v>
      </c>
      <c r="MV11" s="243">
        <v>44218</v>
      </c>
      <c r="MW11" s="243">
        <v>44219</v>
      </c>
      <c r="MX11" s="243">
        <v>44220</v>
      </c>
      <c r="MY11" s="243">
        <v>44221</v>
      </c>
      <c r="MZ11" s="243">
        <v>44222</v>
      </c>
      <c r="NA11" s="243">
        <v>44223</v>
      </c>
      <c r="NB11" s="243">
        <v>44224</v>
      </c>
      <c r="NC11" s="243">
        <v>44225</v>
      </c>
      <c r="ND11" s="243">
        <v>44226</v>
      </c>
      <c r="NE11" s="243">
        <v>44227</v>
      </c>
      <c r="NF11" s="243">
        <v>44228</v>
      </c>
      <c r="NG11" s="243">
        <v>44229</v>
      </c>
      <c r="NH11" s="243">
        <v>44230</v>
      </c>
      <c r="NI11" s="243">
        <v>44231</v>
      </c>
      <c r="NJ11" s="243">
        <v>44232</v>
      </c>
      <c r="NK11" s="243">
        <v>44233</v>
      </c>
      <c r="NL11" s="243">
        <v>44234</v>
      </c>
      <c r="NM11" s="243">
        <v>44235</v>
      </c>
      <c r="NN11" s="243">
        <v>44236</v>
      </c>
      <c r="NO11" s="243">
        <v>44237</v>
      </c>
      <c r="NP11" s="243">
        <v>44238</v>
      </c>
      <c r="NQ11" s="243">
        <v>44239</v>
      </c>
      <c r="NR11" s="243">
        <v>44240</v>
      </c>
      <c r="NS11" s="243">
        <v>44241</v>
      </c>
      <c r="NT11" s="243">
        <v>44242</v>
      </c>
      <c r="NU11" s="243">
        <v>44243</v>
      </c>
      <c r="NV11" s="243">
        <v>44244</v>
      </c>
      <c r="NW11" s="243">
        <v>44245</v>
      </c>
      <c r="NX11" s="243">
        <v>44246</v>
      </c>
      <c r="NY11" s="243">
        <v>44247</v>
      </c>
      <c r="NZ11" s="243">
        <v>44248</v>
      </c>
      <c r="OA11" s="243">
        <v>44249</v>
      </c>
      <c r="OB11" s="243">
        <v>44250</v>
      </c>
      <c r="OC11" s="243">
        <v>44251</v>
      </c>
      <c r="OD11" s="243">
        <v>44252</v>
      </c>
      <c r="OE11" s="243">
        <v>44253</v>
      </c>
      <c r="OF11" s="243">
        <v>44254</v>
      </c>
      <c r="OG11" s="243">
        <v>44255</v>
      </c>
      <c r="OH11" s="243">
        <v>44256</v>
      </c>
      <c r="OI11" s="243">
        <v>44257</v>
      </c>
      <c r="OJ11" s="243">
        <v>44258</v>
      </c>
      <c r="OK11" s="243">
        <v>44259</v>
      </c>
      <c r="OL11" s="243">
        <v>44260</v>
      </c>
    </row>
    <row r="12" spans="1:402" x14ac:dyDescent="0.25">
      <c r="A12" s="252" t="s">
        <v>301</v>
      </c>
      <c r="B12" s="105">
        <v>2</v>
      </c>
      <c r="C12" s="105">
        <v>0</v>
      </c>
      <c r="D12" s="105">
        <v>0</v>
      </c>
      <c r="E12" s="105">
        <v>0</v>
      </c>
      <c r="F12" s="105">
        <v>0</v>
      </c>
      <c r="G12" s="105">
        <v>0</v>
      </c>
      <c r="H12" s="105">
        <v>1</v>
      </c>
      <c r="I12" s="105">
        <v>0</v>
      </c>
      <c r="J12" s="105">
        <v>0</v>
      </c>
      <c r="K12" s="105">
        <v>4</v>
      </c>
      <c r="L12" s="105">
        <v>1</v>
      </c>
      <c r="M12" s="105">
        <v>0</v>
      </c>
      <c r="N12" s="105">
        <v>1</v>
      </c>
      <c r="O12" s="105">
        <v>0</v>
      </c>
      <c r="P12" s="105">
        <v>0</v>
      </c>
      <c r="Q12" s="105">
        <v>0</v>
      </c>
      <c r="R12" s="105">
        <v>0</v>
      </c>
      <c r="S12" s="105">
        <v>0</v>
      </c>
      <c r="T12" s="105">
        <v>0</v>
      </c>
      <c r="U12" s="105">
        <v>0</v>
      </c>
      <c r="V12" s="105">
        <v>0</v>
      </c>
      <c r="W12" s="105">
        <v>0</v>
      </c>
      <c r="X12" s="105">
        <v>1</v>
      </c>
      <c r="Y12" s="105">
        <v>0</v>
      </c>
      <c r="Z12" s="105">
        <v>1</v>
      </c>
      <c r="AA12" s="105">
        <v>2</v>
      </c>
      <c r="AB12" s="105">
        <v>5</v>
      </c>
      <c r="AC12" s="105">
        <v>4</v>
      </c>
      <c r="AD12" s="105">
        <v>8</v>
      </c>
      <c r="AE12" s="105">
        <v>12</v>
      </c>
      <c r="AF12" s="105">
        <v>5</v>
      </c>
      <c r="AG12" s="105">
        <v>22</v>
      </c>
      <c r="AH12" s="105">
        <v>39</v>
      </c>
      <c r="AI12" s="105">
        <v>57</v>
      </c>
      <c r="AJ12" s="105">
        <v>56</v>
      </c>
      <c r="AK12" s="105">
        <v>50</v>
      </c>
      <c r="AL12" s="105">
        <v>81</v>
      </c>
      <c r="AM12" s="105">
        <v>68</v>
      </c>
      <c r="AN12" s="105">
        <v>57</v>
      </c>
      <c r="AO12" s="105">
        <v>147</v>
      </c>
      <c r="AP12" s="105">
        <v>265</v>
      </c>
      <c r="AQ12" s="105">
        <v>405</v>
      </c>
      <c r="AR12" s="105">
        <v>481</v>
      </c>
      <c r="AS12" s="105">
        <v>480</v>
      </c>
      <c r="AT12" s="105">
        <v>363</v>
      </c>
      <c r="AU12" s="105">
        <v>442</v>
      </c>
      <c r="AV12" s="105">
        <v>611</v>
      </c>
      <c r="AW12" s="105">
        <v>769</v>
      </c>
      <c r="AX12" s="105">
        <v>998</v>
      </c>
      <c r="AY12" s="105">
        <v>1052</v>
      </c>
      <c r="AZ12" s="105">
        <v>1256</v>
      </c>
      <c r="BA12" s="105">
        <v>1195</v>
      </c>
      <c r="BB12" s="105">
        <v>1375</v>
      </c>
      <c r="BC12" s="105">
        <v>2326</v>
      </c>
      <c r="BD12" s="105">
        <v>2377</v>
      </c>
      <c r="BE12" s="105">
        <v>2692</v>
      </c>
      <c r="BF12" s="105">
        <v>3091</v>
      </c>
      <c r="BG12" s="105">
        <v>3185</v>
      </c>
      <c r="BH12" s="105">
        <v>2819</v>
      </c>
      <c r="BI12" s="105">
        <v>2856</v>
      </c>
      <c r="BJ12" s="105">
        <v>4268</v>
      </c>
      <c r="BK12" s="105">
        <v>4510</v>
      </c>
      <c r="BL12" s="105">
        <v>4945</v>
      </c>
      <c r="BM12" s="105">
        <v>4864</v>
      </c>
      <c r="BN12" s="105">
        <v>4889</v>
      </c>
      <c r="BO12" s="105">
        <v>4007</v>
      </c>
      <c r="BP12" s="105">
        <v>3589</v>
      </c>
      <c r="BQ12" s="105">
        <v>5271</v>
      </c>
      <c r="BR12" s="105">
        <v>5435</v>
      </c>
      <c r="BS12" s="105">
        <v>5115</v>
      </c>
      <c r="BT12" s="105">
        <v>4855</v>
      </c>
      <c r="BU12" s="105">
        <v>4311</v>
      </c>
      <c r="BV12" s="105">
        <v>3562</v>
      </c>
      <c r="BW12" s="105">
        <v>3485</v>
      </c>
      <c r="BX12" s="105">
        <v>4170</v>
      </c>
      <c r="BY12" s="105">
        <v>4305</v>
      </c>
      <c r="BZ12" s="105">
        <v>5045</v>
      </c>
      <c r="CA12" s="105">
        <v>5277</v>
      </c>
      <c r="CB12" s="105">
        <v>4943</v>
      </c>
      <c r="CC12" s="105">
        <v>4710</v>
      </c>
      <c r="CD12" s="105">
        <v>3860</v>
      </c>
      <c r="CE12" s="105">
        <v>4853</v>
      </c>
      <c r="CF12" s="105">
        <v>4765</v>
      </c>
      <c r="CG12" s="105">
        <v>5495</v>
      </c>
      <c r="CH12" s="105">
        <v>5145</v>
      </c>
      <c r="CI12" s="105">
        <v>4951</v>
      </c>
      <c r="CJ12" s="105">
        <v>3745</v>
      </c>
      <c r="CK12" s="105">
        <v>3470</v>
      </c>
      <c r="CL12" s="105">
        <v>4700</v>
      </c>
      <c r="CM12" s="105">
        <v>4724</v>
      </c>
      <c r="CN12" s="105">
        <v>5426</v>
      </c>
      <c r="CO12" s="105">
        <v>4958</v>
      </c>
      <c r="CP12" s="105">
        <v>4730</v>
      </c>
      <c r="CQ12" s="105">
        <v>3234</v>
      </c>
      <c r="CR12" s="105">
        <v>2977</v>
      </c>
      <c r="CS12" s="105">
        <v>3383</v>
      </c>
      <c r="CT12" s="105">
        <v>3672</v>
      </c>
      <c r="CU12" s="105">
        <v>3821</v>
      </c>
      <c r="CV12" s="105">
        <v>3768</v>
      </c>
      <c r="CW12" s="105">
        <v>3059</v>
      </c>
      <c r="CX12" s="105">
        <v>2161</v>
      </c>
      <c r="CY12" s="105">
        <v>2323</v>
      </c>
      <c r="CZ12" s="105">
        <v>3576</v>
      </c>
      <c r="DA12" s="105">
        <v>3394</v>
      </c>
      <c r="DB12" s="105">
        <v>3309</v>
      </c>
      <c r="DC12" s="105">
        <v>2629</v>
      </c>
      <c r="DD12" s="105">
        <v>2531</v>
      </c>
      <c r="DE12" s="105">
        <v>2082</v>
      </c>
      <c r="DF12" s="105">
        <v>1835</v>
      </c>
      <c r="DG12" s="105">
        <v>2583</v>
      </c>
      <c r="DH12" s="105">
        <v>3058</v>
      </c>
      <c r="DI12" s="105">
        <v>2708</v>
      </c>
      <c r="DJ12" s="105">
        <v>2573</v>
      </c>
      <c r="DK12" s="105">
        <v>2057</v>
      </c>
      <c r="DL12" s="105">
        <v>1528</v>
      </c>
      <c r="DM12" s="105">
        <v>1364</v>
      </c>
      <c r="DN12" s="105">
        <v>1620</v>
      </c>
      <c r="DO12" s="105">
        <v>1663</v>
      </c>
      <c r="DP12" s="105">
        <v>1830</v>
      </c>
      <c r="DQ12" s="105">
        <v>1759</v>
      </c>
      <c r="DR12" s="105">
        <v>1526</v>
      </c>
      <c r="DS12" s="105">
        <v>1121</v>
      </c>
      <c r="DT12" s="105">
        <v>1081</v>
      </c>
      <c r="DU12" s="105">
        <v>1441</v>
      </c>
      <c r="DV12" s="105">
        <v>1489</v>
      </c>
      <c r="DW12" s="105">
        <v>1361</v>
      </c>
      <c r="DX12" s="105">
        <v>1251</v>
      </c>
      <c r="DY12" s="105">
        <v>1123</v>
      </c>
      <c r="DZ12" s="105">
        <v>805</v>
      </c>
      <c r="EA12" s="105">
        <v>719</v>
      </c>
      <c r="EB12" s="105">
        <v>1092</v>
      </c>
      <c r="EC12" s="105">
        <v>1159</v>
      </c>
      <c r="ED12" s="105">
        <v>1193</v>
      </c>
      <c r="EE12" s="105">
        <v>1013</v>
      </c>
      <c r="EF12" s="105">
        <v>1054</v>
      </c>
      <c r="EG12" s="105">
        <v>887</v>
      </c>
      <c r="EH12" s="105">
        <v>820</v>
      </c>
      <c r="EI12" s="105">
        <v>1047</v>
      </c>
      <c r="EJ12" s="105">
        <v>1103</v>
      </c>
      <c r="EK12" s="105">
        <v>1013</v>
      </c>
      <c r="EL12" s="105">
        <v>1027</v>
      </c>
      <c r="EM12" s="105">
        <v>983</v>
      </c>
      <c r="EN12" s="105">
        <v>684</v>
      </c>
      <c r="EO12" s="105">
        <v>639</v>
      </c>
      <c r="EP12" s="105">
        <v>893</v>
      </c>
      <c r="EQ12" s="105">
        <v>886</v>
      </c>
      <c r="ER12" s="105">
        <v>778</v>
      </c>
      <c r="ES12" s="105">
        <v>721</v>
      </c>
      <c r="ET12" s="105">
        <v>670</v>
      </c>
      <c r="EU12" s="105">
        <v>651</v>
      </c>
      <c r="EV12" s="105">
        <v>447</v>
      </c>
      <c r="EW12" s="105">
        <v>726</v>
      </c>
      <c r="EX12" s="105">
        <v>617</v>
      </c>
      <c r="EY12" s="105">
        <v>648</v>
      </c>
      <c r="EZ12" s="105">
        <v>603</v>
      </c>
      <c r="FA12" s="105">
        <v>568</v>
      </c>
      <c r="FB12" s="105">
        <v>398</v>
      </c>
      <c r="FC12" s="105">
        <v>556</v>
      </c>
      <c r="FD12" s="105">
        <v>707</v>
      </c>
      <c r="FE12" s="105">
        <v>604</v>
      </c>
      <c r="FF12" s="105">
        <v>702</v>
      </c>
      <c r="FG12" s="105">
        <v>716</v>
      </c>
      <c r="FH12" s="105">
        <v>562</v>
      </c>
      <c r="FI12" s="105">
        <v>446</v>
      </c>
      <c r="FJ12" s="105">
        <v>367</v>
      </c>
      <c r="FK12" s="105">
        <v>734</v>
      </c>
      <c r="FL12" s="105">
        <v>690</v>
      </c>
      <c r="FM12" s="105">
        <v>774</v>
      </c>
      <c r="FN12" s="105">
        <v>704</v>
      </c>
      <c r="FO12" s="105">
        <v>580</v>
      </c>
      <c r="FP12" s="105">
        <v>498</v>
      </c>
      <c r="FQ12" s="105">
        <v>443</v>
      </c>
      <c r="FR12" s="105">
        <v>813</v>
      </c>
      <c r="FS12" s="105">
        <v>782</v>
      </c>
      <c r="FT12" s="105">
        <v>796</v>
      </c>
      <c r="FU12" s="105">
        <v>799</v>
      </c>
      <c r="FV12" s="105">
        <v>768</v>
      </c>
      <c r="FW12" s="105">
        <v>523</v>
      </c>
      <c r="FX12" s="105">
        <v>558</v>
      </c>
      <c r="FY12" s="105">
        <v>857</v>
      </c>
      <c r="FZ12" s="105">
        <v>844</v>
      </c>
      <c r="GA12" s="105">
        <v>1040</v>
      </c>
      <c r="GB12" s="105">
        <v>922</v>
      </c>
      <c r="GC12" s="105">
        <v>676</v>
      </c>
      <c r="GD12" s="105">
        <v>542</v>
      </c>
      <c r="GE12" s="105">
        <v>554</v>
      </c>
      <c r="GF12" s="105">
        <v>1041</v>
      </c>
      <c r="GG12" s="105">
        <v>1018</v>
      </c>
      <c r="GH12" s="105">
        <v>1060</v>
      </c>
      <c r="GI12" s="105">
        <v>1084</v>
      </c>
      <c r="GJ12" s="105">
        <v>943</v>
      </c>
      <c r="GK12" s="105">
        <v>695</v>
      </c>
      <c r="GL12" s="105">
        <v>616</v>
      </c>
      <c r="GM12" s="105">
        <v>1473</v>
      </c>
      <c r="GN12" s="105">
        <v>1340</v>
      </c>
      <c r="GO12" s="105">
        <v>1207</v>
      </c>
      <c r="GP12" s="105">
        <v>1146</v>
      </c>
      <c r="GQ12" s="105">
        <v>1160</v>
      </c>
      <c r="GR12" s="105">
        <v>695</v>
      </c>
      <c r="GS12" s="105">
        <v>601</v>
      </c>
      <c r="GT12" s="105">
        <v>1284</v>
      </c>
      <c r="GU12" s="105">
        <v>1084</v>
      </c>
      <c r="GV12" s="105">
        <v>1240</v>
      </c>
      <c r="GW12" s="105">
        <v>1463</v>
      </c>
      <c r="GX12" s="105">
        <v>1201</v>
      </c>
      <c r="GY12" s="105">
        <v>827</v>
      </c>
      <c r="GZ12" s="105">
        <v>823</v>
      </c>
      <c r="HA12" s="105">
        <v>1270</v>
      </c>
      <c r="HB12" s="105">
        <v>1247</v>
      </c>
      <c r="HC12" s="105">
        <v>1350</v>
      </c>
      <c r="HD12" s="105">
        <v>1551</v>
      </c>
      <c r="HE12" s="105">
        <v>1625</v>
      </c>
      <c r="HF12" s="105">
        <v>1222</v>
      </c>
      <c r="HG12" s="105">
        <v>1160</v>
      </c>
      <c r="HH12" s="105">
        <v>1500</v>
      </c>
      <c r="HI12" s="105">
        <v>2248</v>
      </c>
      <c r="HJ12" s="105">
        <v>2995</v>
      </c>
      <c r="HK12" s="105">
        <v>3099</v>
      </c>
      <c r="HL12" s="105">
        <v>3040</v>
      </c>
      <c r="HM12" s="105">
        <v>2545</v>
      </c>
      <c r="HN12" s="105">
        <v>2450</v>
      </c>
      <c r="HO12" s="105">
        <v>3862</v>
      </c>
      <c r="HP12" s="105">
        <v>3306</v>
      </c>
      <c r="HQ12" s="105">
        <v>3331</v>
      </c>
      <c r="HR12" s="105">
        <v>3597</v>
      </c>
      <c r="HS12" s="105">
        <v>3289</v>
      </c>
      <c r="HT12" s="105">
        <v>2673</v>
      </c>
      <c r="HU12" s="105">
        <v>2144</v>
      </c>
      <c r="HV12" s="105">
        <v>3398</v>
      </c>
      <c r="HW12" s="105">
        <v>3554</v>
      </c>
      <c r="HX12" s="105">
        <v>4366</v>
      </c>
      <c r="HY12" s="105">
        <v>4636</v>
      </c>
      <c r="HZ12" s="105">
        <v>4958</v>
      </c>
      <c r="IA12" s="105">
        <v>4856</v>
      </c>
      <c r="IB12" s="105">
        <v>5323</v>
      </c>
      <c r="IC12" s="105">
        <v>5602</v>
      </c>
      <c r="ID12" s="105">
        <v>6412</v>
      </c>
      <c r="IE12" s="105">
        <v>7062</v>
      </c>
      <c r="IF12" s="105">
        <v>7607</v>
      </c>
      <c r="IG12" s="105">
        <v>7252</v>
      </c>
      <c r="IH12" s="105">
        <v>6765</v>
      </c>
      <c r="II12" s="105">
        <v>6974</v>
      </c>
      <c r="IJ12" s="105">
        <v>9926</v>
      </c>
      <c r="IK12" s="105">
        <v>10237</v>
      </c>
      <c r="IL12" s="105">
        <v>12560</v>
      </c>
      <c r="IM12" s="105">
        <v>13195</v>
      </c>
      <c r="IN12" s="105">
        <v>13694</v>
      </c>
      <c r="IO12" s="105">
        <v>11547</v>
      </c>
      <c r="IP12" s="105">
        <v>11806</v>
      </c>
      <c r="IQ12" s="105">
        <v>16553</v>
      </c>
      <c r="IR12" s="105">
        <v>17066</v>
      </c>
      <c r="IS12" s="105">
        <v>18339</v>
      </c>
      <c r="IT12" s="105">
        <v>18249</v>
      </c>
      <c r="IU12" s="105">
        <v>15732</v>
      </c>
      <c r="IV12" s="105">
        <v>12516</v>
      </c>
      <c r="IW12" s="105">
        <v>12076</v>
      </c>
      <c r="IX12" s="105">
        <v>19449</v>
      </c>
      <c r="IY12" s="105">
        <v>18913</v>
      </c>
      <c r="IZ12" s="105">
        <v>19709</v>
      </c>
      <c r="JA12" s="105">
        <v>18444</v>
      </c>
      <c r="JB12" s="105">
        <v>17733</v>
      </c>
      <c r="JC12" s="105">
        <v>14775</v>
      </c>
      <c r="JD12" s="105">
        <v>14195</v>
      </c>
      <c r="JE12" s="105">
        <v>25624</v>
      </c>
      <c r="JF12" s="105">
        <v>25325</v>
      </c>
      <c r="JG12" s="105">
        <v>25470</v>
      </c>
      <c r="JH12" s="105">
        <v>23258</v>
      </c>
      <c r="JI12" s="105">
        <v>21484</v>
      </c>
      <c r="JJ12" s="105">
        <v>16244</v>
      </c>
      <c r="JK12" s="105">
        <v>15729</v>
      </c>
      <c r="JL12" s="105">
        <v>26561</v>
      </c>
      <c r="JM12" s="105">
        <v>24104</v>
      </c>
      <c r="JN12" s="105">
        <v>23621</v>
      </c>
      <c r="JO12" s="105">
        <v>23356</v>
      </c>
      <c r="JP12" s="105">
        <v>22686</v>
      </c>
      <c r="JQ12" s="105">
        <v>16495</v>
      </c>
      <c r="JR12" s="105">
        <v>15761</v>
      </c>
      <c r="JS12" s="105">
        <v>31516</v>
      </c>
      <c r="JT12" s="105">
        <v>25604</v>
      </c>
      <c r="JU12" s="105">
        <v>23688</v>
      </c>
      <c r="JV12" s="105">
        <v>23749</v>
      </c>
      <c r="JW12" s="105">
        <v>23337</v>
      </c>
      <c r="JX12" s="105">
        <v>18533</v>
      </c>
      <c r="JY12" s="105">
        <v>19965</v>
      </c>
      <c r="JZ12" s="105">
        <v>31060</v>
      </c>
      <c r="KA12" s="105">
        <v>27435</v>
      </c>
      <c r="KB12" s="105">
        <v>27367</v>
      </c>
      <c r="KC12" s="105">
        <v>24483</v>
      </c>
      <c r="KD12" s="105">
        <v>24057</v>
      </c>
      <c r="KE12" s="105">
        <v>18002</v>
      </c>
      <c r="KF12" s="105">
        <v>16041</v>
      </c>
      <c r="KG12" s="105">
        <v>26573</v>
      </c>
      <c r="KH12" s="105">
        <v>23182</v>
      </c>
      <c r="KI12" s="105">
        <v>20774</v>
      </c>
      <c r="KJ12" s="105">
        <v>17758</v>
      </c>
      <c r="KK12" s="105">
        <v>16860</v>
      </c>
      <c r="KL12" s="105">
        <v>12355</v>
      </c>
      <c r="KM12" s="105">
        <v>11736</v>
      </c>
      <c r="KN12" s="105">
        <v>18771</v>
      </c>
      <c r="KO12" s="105">
        <v>16457</v>
      </c>
      <c r="KP12" s="105">
        <v>16610</v>
      </c>
      <c r="KQ12" s="105">
        <v>14569</v>
      </c>
      <c r="KR12" s="105">
        <v>14386</v>
      </c>
      <c r="KS12" s="105">
        <v>10965</v>
      </c>
      <c r="KT12" s="105">
        <v>10688</v>
      </c>
      <c r="KU12" s="105">
        <v>18032</v>
      </c>
      <c r="KV12" s="105">
        <v>16464</v>
      </c>
      <c r="KW12" s="105">
        <v>16466</v>
      </c>
      <c r="KX12" s="105">
        <v>15658</v>
      </c>
      <c r="KY12" s="105">
        <v>15704</v>
      </c>
      <c r="KZ12" s="105">
        <v>12793</v>
      </c>
      <c r="LA12" s="105">
        <v>13613</v>
      </c>
      <c r="LB12" s="105">
        <v>21359</v>
      </c>
      <c r="LC12" s="105">
        <v>20803</v>
      </c>
      <c r="LD12" s="105">
        <v>21651</v>
      </c>
      <c r="LE12" s="105">
        <v>22636</v>
      </c>
      <c r="LF12" s="105">
        <v>24093</v>
      </c>
      <c r="LG12" s="105">
        <v>19362</v>
      </c>
      <c r="LH12" s="105">
        <v>21988</v>
      </c>
      <c r="LI12" s="105">
        <v>34746</v>
      </c>
      <c r="LJ12" s="105">
        <v>33877</v>
      </c>
      <c r="LK12" s="105">
        <v>34946</v>
      </c>
      <c r="LL12" s="105">
        <v>33898</v>
      </c>
      <c r="LM12" s="105">
        <v>35855</v>
      </c>
      <c r="LN12" s="105">
        <v>25163</v>
      </c>
      <c r="LO12" s="105">
        <v>32481</v>
      </c>
      <c r="LP12" s="105">
        <v>47414</v>
      </c>
      <c r="LQ12" s="105">
        <v>45704</v>
      </c>
      <c r="LR12" s="105">
        <v>42283</v>
      </c>
      <c r="LS12" s="105">
        <v>31851</v>
      </c>
      <c r="LT12" s="105">
        <v>14180</v>
      </c>
      <c r="LU12" s="105">
        <v>40370</v>
      </c>
      <c r="LV12" s="105">
        <v>47758</v>
      </c>
      <c r="LW12" s="105">
        <v>45620</v>
      </c>
      <c r="LX12" s="105">
        <v>81572</v>
      </c>
      <c r="LY12" s="105">
        <v>70822</v>
      </c>
      <c r="LZ12" s="105">
        <v>52831</v>
      </c>
      <c r="MA12" s="105">
        <v>31857</v>
      </c>
      <c r="MB12" s="105">
        <v>60447</v>
      </c>
      <c r="MC12" s="105">
        <v>55203</v>
      </c>
      <c r="MD12" s="105">
        <v>76203</v>
      </c>
      <c r="ME12" s="105">
        <v>65163</v>
      </c>
      <c r="MF12" s="105">
        <v>57438</v>
      </c>
      <c r="MG12" s="105">
        <v>51980</v>
      </c>
      <c r="MH12" s="105">
        <v>47069</v>
      </c>
      <c r="MI12" s="105">
        <v>39108</v>
      </c>
      <c r="MJ12" s="105">
        <v>36363</v>
      </c>
      <c r="MK12" s="105">
        <v>57211</v>
      </c>
      <c r="ML12" s="105">
        <v>49455</v>
      </c>
      <c r="MM12" s="105">
        <v>45449</v>
      </c>
      <c r="MN12" s="105">
        <v>42434</v>
      </c>
      <c r="MO12" s="105">
        <v>40444</v>
      </c>
      <c r="MP12" s="105">
        <v>30554</v>
      </c>
      <c r="MQ12" s="105">
        <v>28880</v>
      </c>
      <c r="MR12" s="105">
        <v>44845</v>
      </c>
      <c r="MS12" s="105">
        <v>39546</v>
      </c>
      <c r="MT12" s="105">
        <v>35162</v>
      </c>
      <c r="MU12" s="105">
        <v>31722</v>
      </c>
      <c r="MV12" s="105">
        <v>29608</v>
      </c>
      <c r="MW12" s="105">
        <v>21862</v>
      </c>
      <c r="MX12" s="105">
        <v>17198</v>
      </c>
      <c r="MY12" s="105">
        <v>29989</v>
      </c>
      <c r="MZ12" s="105">
        <v>27044</v>
      </c>
      <c r="NA12" s="105">
        <v>25744</v>
      </c>
      <c r="NB12" s="105">
        <v>24115</v>
      </c>
      <c r="NC12" s="105">
        <v>21825</v>
      </c>
      <c r="ND12" s="105">
        <v>16685</v>
      </c>
      <c r="NE12" s="105">
        <v>15442</v>
      </c>
      <c r="NF12" s="105">
        <v>22423</v>
      </c>
      <c r="NG12" s="105">
        <v>19825</v>
      </c>
      <c r="NH12" s="105">
        <v>19468</v>
      </c>
      <c r="NI12" s="105">
        <v>18035</v>
      </c>
      <c r="NJ12" s="105">
        <v>15909</v>
      </c>
      <c r="NK12" s="105">
        <v>11978</v>
      </c>
      <c r="NL12" s="105">
        <v>11419</v>
      </c>
      <c r="NM12" s="105">
        <v>15793</v>
      </c>
      <c r="NN12" s="105">
        <v>13856</v>
      </c>
      <c r="NO12" s="105">
        <v>13539</v>
      </c>
      <c r="NP12" s="105">
        <v>12811</v>
      </c>
      <c r="NQ12" s="105">
        <v>12194</v>
      </c>
      <c r="NR12" s="105">
        <v>8790</v>
      </c>
      <c r="NS12" s="105">
        <v>8798</v>
      </c>
      <c r="NT12" s="105">
        <v>14321</v>
      </c>
      <c r="NU12" s="105">
        <v>12517</v>
      </c>
      <c r="NV12" s="105">
        <v>11596</v>
      </c>
      <c r="NW12" s="105">
        <v>11433</v>
      </c>
      <c r="NX12" s="105">
        <v>10428</v>
      </c>
      <c r="NY12" s="105">
        <v>8077</v>
      </c>
      <c r="NZ12" s="105">
        <v>7903</v>
      </c>
      <c r="OA12" s="105">
        <v>11335</v>
      </c>
      <c r="OB12" s="105">
        <v>9443</v>
      </c>
      <c r="OC12" s="105">
        <v>8556</v>
      </c>
      <c r="OD12" s="105">
        <v>7766</v>
      </c>
      <c r="OE12" s="105">
        <v>6608</v>
      </c>
      <c r="OF12" s="105">
        <v>4837</v>
      </c>
      <c r="OG12" s="105">
        <v>4745</v>
      </c>
      <c r="OH12" s="105">
        <v>6934</v>
      </c>
      <c r="OI12" s="105">
        <v>6664</v>
      </c>
      <c r="OJ12" s="105">
        <v>5998</v>
      </c>
      <c r="OK12" s="105">
        <v>5753</v>
      </c>
      <c r="OL12" s="105">
        <v>5320</v>
      </c>
    </row>
    <row r="13" spans="1:402" x14ac:dyDescent="0.25">
      <c r="A13" s="252" t="s">
        <v>300</v>
      </c>
      <c r="B13" s="105">
        <v>0</v>
      </c>
      <c r="C13" s="105">
        <v>0</v>
      </c>
      <c r="D13" s="105">
        <v>0</v>
      </c>
      <c r="E13" s="105">
        <v>0</v>
      </c>
      <c r="F13" s="105">
        <v>0</v>
      </c>
      <c r="G13" s="105">
        <v>0</v>
      </c>
      <c r="H13" s="105">
        <v>0</v>
      </c>
      <c r="I13" s="105">
        <v>0</v>
      </c>
      <c r="J13" s="105">
        <v>0</v>
      </c>
      <c r="K13" s="105">
        <v>0</v>
      </c>
      <c r="L13" s="105">
        <v>0</v>
      </c>
      <c r="M13" s="105">
        <v>0</v>
      </c>
      <c r="N13" s="105">
        <v>0</v>
      </c>
      <c r="O13" s="105">
        <v>0</v>
      </c>
      <c r="P13" s="105">
        <v>0</v>
      </c>
      <c r="Q13" s="105">
        <v>0</v>
      </c>
      <c r="R13" s="105">
        <v>0</v>
      </c>
      <c r="S13" s="105">
        <v>0</v>
      </c>
      <c r="T13" s="105">
        <v>0</v>
      </c>
      <c r="U13" s="105">
        <v>0</v>
      </c>
      <c r="V13" s="105">
        <v>0</v>
      </c>
      <c r="W13" s="105">
        <v>0</v>
      </c>
      <c r="X13" s="105">
        <v>0</v>
      </c>
      <c r="Y13" s="105">
        <v>0</v>
      </c>
      <c r="Z13" s="105">
        <v>0</v>
      </c>
      <c r="AA13" s="105">
        <v>0</v>
      </c>
      <c r="AB13" s="105">
        <v>0</v>
      </c>
      <c r="AC13" s="105">
        <v>0</v>
      </c>
      <c r="AD13" s="105">
        <v>0</v>
      </c>
      <c r="AE13" s="105">
        <v>0</v>
      </c>
      <c r="AF13" s="105">
        <v>0</v>
      </c>
      <c r="AG13" s="105">
        <v>0</v>
      </c>
      <c r="AH13" s="105">
        <v>1</v>
      </c>
      <c r="AI13" s="105">
        <v>2</v>
      </c>
      <c r="AJ13" s="105">
        <v>3</v>
      </c>
      <c r="AK13" s="105">
        <v>4</v>
      </c>
      <c r="AL13" s="105">
        <v>6</v>
      </c>
      <c r="AM13" s="105">
        <v>9</v>
      </c>
      <c r="AN13" s="105">
        <v>13</v>
      </c>
      <c r="AO13" s="105">
        <v>18</v>
      </c>
      <c r="AP13" s="105">
        <v>25</v>
      </c>
      <c r="AQ13" s="105">
        <v>34</v>
      </c>
      <c r="AR13" s="105">
        <v>46</v>
      </c>
      <c r="AS13" s="105">
        <v>62</v>
      </c>
      <c r="AT13" s="105">
        <v>84</v>
      </c>
      <c r="AU13" s="105">
        <v>114</v>
      </c>
      <c r="AV13" s="105">
        <v>154</v>
      </c>
      <c r="AW13" s="105">
        <v>209</v>
      </c>
      <c r="AX13" s="105">
        <v>282</v>
      </c>
      <c r="AY13" s="105">
        <v>381</v>
      </c>
      <c r="AZ13" s="105">
        <v>516</v>
      </c>
      <c r="BA13" s="105">
        <v>697</v>
      </c>
      <c r="BB13" s="105">
        <v>942</v>
      </c>
      <c r="BC13" s="105">
        <v>1273</v>
      </c>
      <c r="BD13" s="105">
        <v>1720</v>
      </c>
      <c r="BE13" s="105">
        <v>2085</v>
      </c>
      <c r="BF13" s="105">
        <v>1929</v>
      </c>
      <c r="BG13" s="105">
        <v>2227</v>
      </c>
      <c r="BH13" s="105">
        <v>2191</v>
      </c>
      <c r="BI13" s="105">
        <v>2489</v>
      </c>
      <c r="BJ13" s="105">
        <v>3190</v>
      </c>
      <c r="BK13" s="105">
        <v>2832</v>
      </c>
      <c r="BL13" s="105">
        <v>3565</v>
      </c>
      <c r="BM13" s="105">
        <v>3284</v>
      </c>
      <c r="BN13" s="105">
        <v>2930</v>
      </c>
      <c r="BO13" s="105">
        <v>2921</v>
      </c>
      <c r="BP13" s="105">
        <v>2916</v>
      </c>
      <c r="BQ13" s="105">
        <v>3046</v>
      </c>
      <c r="BR13" s="105">
        <v>3150</v>
      </c>
      <c r="BS13" s="105">
        <v>2967</v>
      </c>
      <c r="BT13" s="105">
        <v>2629</v>
      </c>
      <c r="BU13" s="105">
        <v>2463</v>
      </c>
      <c r="BV13" s="105">
        <v>2162</v>
      </c>
      <c r="BW13" s="105">
        <v>2066</v>
      </c>
      <c r="BX13" s="105">
        <v>2160</v>
      </c>
      <c r="BY13" s="105">
        <v>2088</v>
      </c>
      <c r="BZ13" s="105">
        <v>1880</v>
      </c>
      <c r="CA13" s="105">
        <v>2012</v>
      </c>
      <c r="CB13" s="105">
        <v>1966</v>
      </c>
      <c r="CC13" s="105">
        <v>1629</v>
      </c>
      <c r="CD13" s="105">
        <v>1657</v>
      </c>
      <c r="CE13" s="105">
        <v>1737</v>
      </c>
      <c r="CF13" s="105">
        <v>1713</v>
      </c>
      <c r="CG13" s="105">
        <v>1527</v>
      </c>
      <c r="CH13" s="105">
        <v>1513</v>
      </c>
      <c r="CI13" s="105">
        <v>1525</v>
      </c>
      <c r="CJ13" s="105">
        <v>1255</v>
      </c>
      <c r="CK13" s="105">
        <v>1355</v>
      </c>
      <c r="CL13" s="105">
        <v>1538</v>
      </c>
      <c r="CM13" s="105">
        <v>1517</v>
      </c>
      <c r="CN13" s="105">
        <v>1489</v>
      </c>
      <c r="CO13" s="105">
        <v>1443</v>
      </c>
      <c r="CP13" s="105">
        <v>1262</v>
      </c>
      <c r="CQ13" s="105">
        <v>1180</v>
      </c>
      <c r="CR13" s="105">
        <v>1188</v>
      </c>
      <c r="CS13" s="105">
        <v>1250</v>
      </c>
      <c r="CT13" s="105">
        <v>1146</v>
      </c>
      <c r="CU13" s="105">
        <v>1206</v>
      </c>
      <c r="CV13" s="105">
        <v>1165</v>
      </c>
      <c r="CW13" s="105">
        <v>910</v>
      </c>
      <c r="CX13" s="105">
        <v>943</v>
      </c>
      <c r="CY13" s="105">
        <v>915</v>
      </c>
      <c r="CZ13" s="105">
        <v>1029</v>
      </c>
      <c r="DA13" s="105">
        <v>983</v>
      </c>
      <c r="DB13" s="105">
        <v>966</v>
      </c>
      <c r="DC13" s="105">
        <v>909</v>
      </c>
      <c r="DD13" s="105">
        <v>870</v>
      </c>
      <c r="DE13" s="105">
        <v>813</v>
      </c>
      <c r="DF13" s="105">
        <v>792</v>
      </c>
      <c r="DG13" s="105">
        <v>848</v>
      </c>
      <c r="DH13" s="105">
        <v>881</v>
      </c>
      <c r="DI13" s="105">
        <v>851</v>
      </c>
      <c r="DJ13" s="105">
        <v>842</v>
      </c>
      <c r="DK13" s="105">
        <v>739</v>
      </c>
      <c r="DL13" s="105">
        <v>643</v>
      </c>
      <c r="DM13" s="105">
        <v>587</v>
      </c>
      <c r="DN13" s="105">
        <v>602</v>
      </c>
      <c r="DO13" s="105">
        <v>698</v>
      </c>
      <c r="DP13" s="105">
        <v>712</v>
      </c>
      <c r="DQ13" s="105">
        <v>702</v>
      </c>
      <c r="DR13" s="105">
        <v>614</v>
      </c>
      <c r="DS13" s="105">
        <v>568</v>
      </c>
      <c r="DT13" s="105">
        <v>528</v>
      </c>
      <c r="DU13" s="105">
        <v>605</v>
      </c>
      <c r="DV13" s="105">
        <v>668</v>
      </c>
      <c r="DW13" s="105">
        <v>634</v>
      </c>
      <c r="DX13" s="105">
        <v>565</v>
      </c>
      <c r="DY13" s="105">
        <v>475</v>
      </c>
      <c r="DZ13" s="105">
        <v>406</v>
      </c>
      <c r="EA13" s="105">
        <v>407</v>
      </c>
      <c r="EB13" s="105">
        <v>412</v>
      </c>
      <c r="EC13" s="105">
        <v>492</v>
      </c>
      <c r="ED13" s="105">
        <v>512</v>
      </c>
      <c r="EE13" s="105">
        <v>446</v>
      </c>
      <c r="EF13" s="105">
        <v>392</v>
      </c>
      <c r="EG13" s="105">
        <v>385</v>
      </c>
      <c r="EH13" s="105">
        <v>364</v>
      </c>
      <c r="EI13" s="105">
        <v>440</v>
      </c>
      <c r="EJ13" s="105">
        <v>455</v>
      </c>
      <c r="EK13" s="105">
        <v>432</v>
      </c>
      <c r="EL13" s="105">
        <v>403</v>
      </c>
      <c r="EM13" s="105">
        <v>336</v>
      </c>
      <c r="EN13" s="105">
        <v>257</v>
      </c>
      <c r="EO13" s="105">
        <v>288</v>
      </c>
      <c r="EP13" s="105">
        <v>394</v>
      </c>
      <c r="EQ13" s="105">
        <v>363</v>
      </c>
      <c r="ER13" s="105">
        <v>368</v>
      </c>
      <c r="ES13" s="105">
        <v>324</v>
      </c>
      <c r="ET13" s="105">
        <v>340</v>
      </c>
      <c r="EU13" s="105">
        <v>287</v>
      </c>
      <c r="EV13" s="105">
        <v>208</v>
      </c>
      <c r="EW13" s="105">
        <v>220</v>
      </c>
      <c r="EX13" s="105">
        <v>295</v>
      </c>
      <c r="EY13" s="105">
        <v>270</v>
      </c>
      <c r="EZ13" s="105">
        <v>217</v>
      </c>
      <c r="FA13" s="105">
        <v>214</v>
      </c>
      <c r="FB13" s="105">
        <v>202</v>
      </c>
      <c r="FC13" s="105">
        <v>196</v>
      </c>
      <c r="FD13" s="105">
        <v>204</v>
      </c>
      <c r="FE13" s="105">
        <v>214</v>
      </c>
      <c r="FF13" s="105">
        <v>208</v>
      </c>
      <c r="FG13" s="105">
        <v>213</v>
      </c>
      <c r="FH13" s="105">
        <v>176</v>
      </c>
      <c r="FI13" s="105">
        <v>177</v>
      </c>
      <c r="FJ13" s="105">
        <v>114</v>
      </c>
      <c r="FK13" s="105">
        <v>189</v>
      </c>
      <c r="FL13" s="105">
        <v>185</v>
      </c>
      <c r="FM13" s="105">
        <v>166</v>
      </c>
      <c r="FN13" s="105">
        <v>167</v>
      </c>
      <c r="FO13" s="105">
        <v>144</v>
      </c>
      <c r="FP13" s="105">
        <v>105</v>
      </c>
      <c r="FQ13" s="105">
        <v>126</v>
      </c>
      <c r="FR13" s="105">
        <v>130</v>
      </c>
      <c r="FS13" s="105">
        <v>126</v>
      </c>
      <c r="FT13" s="105">
        <v>158</v>
      </c>
      <c r="FU13" s="105">
        <v>200</v>
      </c>
      <c r="FV13" s="105">
        <v>158</v>
      </c>
      <c r="FW13" s="105">
        <v>120</v>
      </c>
      <c r="FX13" s="105">
        <v>109</v>
      </c>
      <c r="FY13" s="105">
        <v>130</v>
      </c>
      <c r="FZ13" s="105">
        <v>119</v>
      </c>
      <c r="GA13" s="105">
        <v>132</v>
      </c>
      <c r="GB13" s="105">
        <v>132</v>
      </c>
      <c r="GC13" s="105">
        <v>113</v>
      </c>
      <c r="GD13" s="105">
        <v>128</v>
      </c>
      <c r="GE13" s="105">
        <v>93</v>
      </c>
      <c r="GF13" s="105">
        <v>110</v>
      </c>
      <c r="GG13" s="105">
        <v>127</v>
      </c>
      <c r="GH13" s="105">
        <v>140</v>
      </c>
      <c r="GI13" s="105">
        <v>101</v>
      </c>
      <c r="GJ13" s="105">
        <v>117</v>
      </c>
      <c r="GK13" s="105">
        <v>141</v>
      </c>
      <c r="GL13" s="105">
        <v>106</v>
      </c>
      <c r="GM13" s="105">
        <v>86</v>
      </c>
      <c r="GN13" s="105">
        <v>114</v>
      </c>
      <c r="GO13" s="105">
        <v>101</v>
      </c>
      <c r="GP13" s="105">
        <v>130</v>
      </c>
      <c r="GQ13" s="105">
        <v>102</v>
      </c>
      <c r="GR13" s="105">
        <v>99</v>
      </c>
      <c r="GS13" s="105">
        <v>80</v>
      </c>
      <c r="GT13" s="105">
        <v>96</v>
      </c>
      <c r="GU13" s="105">
        <v>130</v>
      </c>
      <c r="GV13" s="105">
        <v>115</v>
      </c>
      <c r="GW13" s="105">
        <v>98</v>
      </c>
      <c r="GX13" s="105">
        <v>109</v>
      </c>
      <c r="GY13" s="105">
        <v>72</v>
      </c>
      <c r="GZ13" s="105">
        <v>74</v>
      </c>
      <c r="HA13" s="105">
        <v>91</v>
      </c>
      <c r="HB13" s="105">
        <v>122</v>
      </c>
      <c r="HC13" s="105">
        <v>132</v>
      </c>
      <c r="HD13" s="105">
        <v>152</v>
      </c>
      <c r="HE13" s="105">
        <v>137</v>
      </c>
      <c r="HF13" s="105">
        <v>110</v>
      </c>
      <c r="HG13" s="105">
        <v>77</v>
      </c>
      <c r="HH13" s="105">
        <v>91</v>
      </c>
      <c r="HI13" s="105">
        <v>134</v>
      </c>
      <c r="HJ13" s="105">
        <v>146</v>
      </c>
      <c r="HK13" s="105">
        <v>145</v>
      </c>
      <c r="HL13" s="105">
        <v>153</v>
      </c>
      <c r="HM13" s="105">
        <v>130</v>
      </c>
      <c r="HN13" s="105">
        <v>138</v>
      </c>
      <c r="HO13" s="105">
        <v>142</v>
      </c>
      <c r="HP13" s="105">
        <v>184</v>
      </c>
      <c r="HQ13" s="105">
        <v>202</v>
      </c>
      <c r="HR13" s="105">
        <v>218</v>
      </c>
      <c r="HS13" s="105">
        <v>231</v>
      </c>
      <c r="HT13" s="105">
        <v>216</v>
      </c>
      <c r="HU13" s="105">
        <v>226</v>
      </c>
      <c r="HV13" s="105">
        <v>255</v>
      </c>
      <c r="HW13" s="105">
        <v>271</v>
      </c>
      <c r="HX13" s="105">
        <v>284</v>
      </c>
      <c r="HY13" s="105">
        <v>264</v>
      </c>
      <c r="HZ13" s="105">
        <v>263</v>
      </c>
      <c r="IA13" s="105">
        <v>260</v>
      </c>
      <c r="IB13" s="105">
        <v>289</v>
      </c>
      <c r="IC13" s="105">
        <v>369</v>
      </c>
      <c r="ID13" s="105">
        <v>350</v>
      </c>
      <c r="IE13" s="105">
        <v>421</v>
      </c>
      <c r="IF13" s="105">
        <v>422</v>
      </c>
      <c r="IG13" s="105">
        <v>383</v>
      </c>
      <c r="IH13" s="105">
        <v>351</v>
      </c>
      <c r="II13" s="105">
        <v>340</v>
      </c>
      <c r="IJ13" s="105">
        <v>444</v>
      </c>
      <c r="IK13" s="105">
        <v>440</v>
      </c>
      <c r="IL13" s="105">
        <v>453</v>
      </c>
      <c r="IM13" s="105">
        <v>523</v>
      </c>
      <c r="IN13" s="105">
        <v>528</v>
      </c>
      <c r="IO13" s="105">
        <v>532</v>
      </c>
      <c r="IP13" s="105">
        <v>628</v>
      </c>
      <c r="IQ13" s="105">
        <v>623</v>
      </c>
      <c r="IR13" s="105">
        <v>722</v>
      </c>
      <c r="IS13" s="105">
        <v>683</v>
      </c>
      <c r="IT13" s="105">
        <v>711</v>
      </c>
      <c r="IU13" s="105">
        <v>703</v>
      </c>
      <c r="IV13" s="105">
        <v>720</v>
      </c>
      <c r="IW13" s="105">
        <v>823</v>
      </c>
      <c r="IX13" s="105">
        <v>883</v>
      </c>
      <c r="IY13" s="105">
        <v>1021</v>
      </c>
      <c r="IZ13" s="105">
        <v>980</v>
      </c>
      <c r="JA13" s="105">
        <v>1044</v>
      </c>
      <c r="JB13" s="105">
        <v>911</v>
      </c>
      <c r="JC13" s="105">
        <v>1025</v>
      </c>
      <c r="JD13" s="105">
        <v>1086</v>
      </c>
      <c r="JE13" s="105">
        <v>1094</v>
      </c>
      <c r="JF13" s="105">
        <v>1185</v>
      </c>
      <c r="JG13" s="105">
        <v>1259</v>
      </c>
      <c r="JH13" s="105">
        <v>1275</v>
      </c>
      <c r="JI13" s="105">
        <v>1289</v>
      </c>
      <c r="JJ13" s="105">
        <v>1256</v>
      </c>
      <c r="JK13" s="105">
        <v>1419</v>
      </c>
      <c r="JL13" s="105">
        <v>1532</v>
      </c>
      <c r="JM13" s="105">
        <v>1488</v>
      </c>
      <c r="JN13" s="105">
        <v>1485</v>
      </c>
      <c r="JO13" s="105">
        <v>1584</v>
      </c>
      <c r="JP13" s="105">
        <v>1373</v>
      </c>
      <c r="JQ13" s="105">
        <v>1459</v>
      </c>
      <c r="JR13" s="105">
        <v>1488</v>
      </c>
      <c r="JS13" s="105">
        <v>1567</v>
      </c>
      <c r="JT13" s="105">
        <v>1514</v>
      </c>
      <c r="JU13" s="105">
        <v>1677</v>
      </c>
      <c r="JV13" s="105">
        <v>1586</v>
      </c>
      <c r="JW13" s="105">
        <v>1414</v>
      </c>
      <c r="JX13" s="105">
        <v>1555</v>
      </c>
      <c r="JY13" s="105">
        <v>1687</v>
      </c>
      <c r="JZ13" s="105">
        <v>1763</v>
      </c>
      <c r="KA13" s="105">
        <v>1847</v>
      </c>
      <c r="KB13" s="105">
        <v>1971</v>
      </c>
      <c r="KC13" s="105">
        <v>1913</v>
      </c>
      <c r="KD13" s="105">
        <v>1647</v>
      </c>
      <c r="KE13" s="105">
        <v>1612</v>
      </c>
      <c r="KF13" s="105">
        <v>1670</v>
      </c>
      <c r="KG13" s="105">
        <v>1769</v>
      </c>
      <c r="KH13" s="105">
        <v>1715</v>
      </c>
      <c r="KI13" s="105">
        <v>1782</v>
      </c>
      <c r="KJ13" s="105">
        <v>1685</v>
      </c>
      <c r="KK13" s="105">
        <v>1546</v>
      </c>
      <c r="KL13" s="105">
        <v>1460</v>
      </c>
      <c r="KM13" s="105">
        <v>1488</v>
      </c>
      <c r="KN13" s="105">
        <v>1586</v>
      </c>
      <c r="KO13" s="105">
        <v>1495</v>
      </c>
      <c r="KP13" s="105">
        <v>1613</v>
      </c>
      <c r="KQ13" s="105">
        <v>1423</v>
      </c>
      <c r="KR13" s="105">
        <v>1280</v>
      </c>
      <c r="KS13" s="105">
        <v>1220</v>
      </c>
      <c r="KT13" s="105">
        <v>1384</v>
      </c>
      <c r="KU13" s="105">
        <v>1404</v>
      </c>
      <c r="KV13" s="105">
        <v>1490</v>
      </c>
      <c r="KW13" s="105">
        <v>1489</v>
      </c>
      <c r="KX13" s="105">
        <v>1502</v>
      </c>
      <c r="KY13" s="105">
        <v>1434</v>
      </c>
      <c r="KZ13" s="105">
        <v>1378</v>
      </c>
      <c r="LA13" s="105">
        <v>1469</v>
      </c>
      <c r="LB13" s="105">
        <v>1658</v>
      </c>
      <c r="LC13" s="105">
        <v>1784</v>
      </c>
      <c r="LD13" s="105">
        <v>1752</v>
      </c>
      <c r="LE13" s="105">
        <v>1751</v>
      </c>
      <c r="LF13" s="105">
        <v>1686</v>
      </c>
      <c r="LG13" s="105">
        <v>1798</v>
      </c>
      <c r="LH13" s="105">
        <v>1755</v>
      </c>
      <c r="LI13" s="105">
        <v>1954</v>
      </c>
      <c r="LJ13" s="105">
        <v>1957</v>
      </c>
      <c r="LK13" s="105">
        <v>2077</v>
      </c>
      <c r="LL13" s="105">
        <v>2144</v>
      </c>
      <c r="LM13" s="105">
        <v>1921</v>
      </c>
      <c r="LN13" s="105">
        <v>2045</v>
      </c>
      <c r="LO13" s="105">
        <v>2167</v>
      </c>
      <c r="LP13" s="105">
        <v>2369</v>
      </c>
      <c r="LQ13" s="105">
        <v>2477</v>
      </c>
      <c r="LR13" s="105">
        <v>2274</v>
      </c>
      <c r="LS13" s="105">
        <v>2082</v>
      </c>
      <c r="LT13" s="105">
        <v>2183</v>
      </c>
      <c r="LU13" s="105">
        <v>2529</v>
      </c>
      <c r="LV13" s="105">
        <v>2873</v>
      </c>
      <c r="LW13" s="105">
        <v>3129</v>
      </c>
      <c r="LX13" s="105">
        <v>3249</v>
      </c>
      <c r="LY13" s="105">
        <v>3286</v>
      </c>
      <c r="LZ13" s="105">
        <v>2916</v>
      </c>
      <c r="MA13" s="105">
        <v>3370</v>
      </c>
      <c r="MB13" s="105">
        <v>3437</v>
      </c>
      <c r="MC13" s="105">
        <v>3649</v>
      </c>
      <c r="MD13" s="105">
        <v>3937</v>
      </c>
      <c r="ME13" s="105">
        <v>4116</v>
      </c>
      <c r="MF13" s="105">
        <v>4394</v>
      </c>
      <c r="MG13" s="105">
        <v>4290</v>
      </c>
      <c r="MH13" s="105">
        <v>3998</v>
      </c>
      <c r="MI13" s="105">
        <v>4125</v>
      </c>
      <c r="MJ13" s="105">
        <v>3931</v>
      </c>
      <c r="MK13" s="105">
        <v>4309</v>
      </c>
      <c r="ML13" s="105">
        <v>4577</v>
      </c>
      <c r="MM13" s="105">
        <v>4224</v>
      </c>
      <c r="MN13" s="105">
        <v>4100</v>
      </c>
      <c r="MO13" s="105">
        <v>3676</v>
      </c>
      <c r="MP13" s="105">
        <v>3939</v>
      </c>
      <c r="MQ13" s="105">
        <v>3748</v>
      </c>
      <c r="MR13" s="105">
        <v>4063</v>
      </c>
      <c r="MS13" s="105">
        <v>4158</v>
      </c>
      <c r="MT13" s="105">
        <v>4049</v>
      </c>
      <c r="MU13" s="105">
        <v>3632</v>
      </c>
      <c r="MV13" s="105">
        <v>3391</v>
      </c>
      <c r="MW13" s="105">
        <v>3111</v>
      </c>
      <c r="MX13" s="105">
        <v>3113</v>
      </c>
      <c r="MY13" s="105">
        <v>2930</v>
      </c>
      <c r="MZ13" s="105">
        <v>3141</v>
      </c>
      <c r="NA13" s="105">
        <v>3058</v>
      </c>
      <c r="NB13" s="105">
        <v>3042</v>
      </c>
      <c r="NC13" s="105">
        <v>2684</v>
      </c>
      <c r="ND13" s="105">
        <v>2469</v>
      </c>
      <c r="NE13" s="105">
        <v>2400</v>
      </c>
      <c r="NF13" s="105">
        <v>2602</v>
      </c>
      <c r="NG13" s="105">
        <v>2480</v>
      </c>
      <c r="NH13" s="105">
        <v>2358</v>
      </c>
      <c r="NI13" s="105">
        <v>2143</v>
      </c>
      <c r="NJ13" s="105">
        <v>2007</v>
      </c>
      <c r="NK13" s="105">
        <v>1892</v>
      </c>
      <c r="NL13" s="105">
        <v>1848</v>
      </c>
      <c r="NM13" s="105">
        <v>1922</v>
      </c>
      <c r="NN13" s="105">
        <v>1753</v>
      </c>
      <c r="NO13" s="105">
        <v>1727</v>
      </c>
      <c r="NP13" s="105">
        <v>1678</v>
      </c>
      <c r="NQ13" s="105">
        <v>1506</v>
      </c>
      <c r="NR13" s="105">
        <v>1426</v>
      </c>
      <c r="NS13" s="105">
        <v>1534</v>
      </c>
      <c r="NT13" s="105">
        <v>1502</v>
      </c>
      <c r="NU13" s="105">
        <v>1496</v>
      </c>
      <c r="NV13" s="105">
        <v>1408</v>
      </c>
      <c r="NW13" s="105">
        <v>1330</v>
      </c>
      <c r="NX13" s="105">
        <v>1270</v>
      </c>
      <c r="NY13" s="105">
        <v>1083</v>
      </c>
      <c r="NZ13" s="105">
        <v>1155</v>
      </c>
      <c r="OA13" s="105">
        <v>1120</v>
      </c>
      <c r="OB13" s="105">
        <v>1120</v>
      </c>
      <c r="OC13" s="105">
        <v>1024</v>
      </c>
      <c r="OD13" s="105">
        <v>973</v>
      </c>
      <c r="OE13" s="105">
        <v>867</v>
      </c>
      <c r="OF13" s="105">
        <v>743</v>
      </c>
      <c r="OG13" s="105">
        <v>769</v>
      </c>
      <c r="OH13" s="105">
        <v>816</v>
      </c>
      <c r="OI13" s="105">
        <v>827</v>
      </c>
      <c r="OJ13" s="105">
        <v>710</v>
      </c>
      <c r="OK13" s="105">
        <v>699</v>
      </c>
      <c r="OL13" s="105">
        <v>590</v>
      </c>
    </row>
    <row r="14" spans="1:402" x14ac:dyDescent="0.25">
      <c r="A14" s="252" t="s">
        <v>302</v>
      </c>
      <c r="B14" s="105">
        <f>B12-B13</f>
        <v>2</v>
      </c>
      <c r="C14" s="105">
        <f t="shared" ref="C14:BN14" si="0">C12-C13</f>
        <v>0</v>
      </c>
      <c r="D14" s="105">
        <f t="shared" si="0"/>
        <v>0</v>
      </c>
      <c r="E14" s="105">
        <f t="shared" si="0"/>
        <v>0</v>
      </c>
      <c r="F14" s="105">
        <f t="shared" si="0"/>
        <v>0</v>
      </c>
      <c r="G14" s="105">
        <f t="shared" si="0"/>
        <v>0</v>
      </c>
      <c r="H14" s="105">
        <f t="shared" si="0"/>
        <v>1</v>
      </c>
      <c r="I14" s="105">
        <f t="shared" si="0"/>
        <v>0</v>
      </c>
      <c r="J14" s="105">
        <f t="shared" si="0"/>
        <v>0</v>
      </c>
      <c r="K14" s="105">
        <f t="shared" si="0"/>
        <v>4</v>
      </c>
      <c r="L14" s="105">
        <f t="shared" si="0"/>
        <v>1</v>
      </c>
      <c r="M14" s="105">
        <f t="shared" si="0"/>
        <v>0</v>
      </c>
      <c r="N14" s="105">
        <f t="shared" si="0"/>
        <v>1</v>
      </c>
      <c r="O14" s="105">
        <f t="shared" si="0"/>
        <v>0</v>
      </c>
      <c r="P14" s="105">
        <f t="shared" si="0"/>
        <v>0</v>
      </c>
      <c r="Q14" s="105">
        <f t="shared" si="0"/>
        <v>0</v>
      </c>
      <c r="R14" s="105">
        <f t="shared" si="0"/>
        <v>0</v>
      </c>
      <c r="S14" s="105">
        <f t="shared" si="0"/>
        <v>0</v>
      </c>
      <c r="T14" s="105">
        <f t="shared" si="0"/>
        <v>0</v>
      </c>
      <c r="U14" s="105">
        <f t="shared" si="0"/>
        <v>0</v>
      </c>
      <c r="V14" s="105">
        <f t="shared" si="0"/>
        <v>0</v>
      </c>
      <c r="W14" s="105">
        <f t="shared" si="0"/>
        <v>0</v>
      </c>
      <c r="X14" s="105">
        <f t="shared" si="0"/>
        <v>1</v>
      </c>
      <c r="Y14" s="105">
        <f t="shared" si="0"/>
        <v>0</v>
      </c>
      <c r="Z14" s="105">
        <f t="shared" si="0"/>
        <v>1</v>
      </c>
      <c r="AA14" s="105">
        <f t="shared" si="0"/>
        <v>2</v>
      </c>
      <c r="AB14" s="105">
        <f t="shared" si="0"/>
        <v>5</v>
      </c>
      <c r="AC14" s="105">
        <f t="shared" si="0"/>
        <v>4</v>
      </c>
      <c r="AD14" s="105">
        <f t="shared" si="0"/>
        <v>8</v>
      </c>
      <c r="AE14" s="105">
        <f t="shared" si="0"/>
        <v>12</v>
      </c>
      <c r="AF14" s="105">
        <f t="shared" si="0"/>
        <v>5</v>
      </c>
      <c r="AG14" s="105">
        <f t="shared" si="0"/>
        <v>22</v>
      </c>
      <c r="AH14" s="105">
        <f t="shared" si="0"/>
        <v>38</v>
      </c>
      <c r="AI14" s="105">
        <f t="shared" si="0"/>
        <v>55</v>
      </c>
      <c r="AJ14" s="105">
        <f t="shared" si="0"/>
        <v>53</v>
      </c>
      <c r="AK14" s="105">
        <f t="shared" si="0"/>
        <v>46</v>
      </c>
      <c r="AL14" s="105">
        <f t="shared" si="0"/>
        <v>75</v>
      </c>
      <c r="AM14" s="105">
        <f t="shared" si="0"/>
        <v>59</v>
      </c>
      <c r="AN14" s="105">
        <f t="shared" si="0"/>
        <v>44</v>
      </c>
      <c r="AO14" s="105">
        <f t="shared" si="0"/>
        <v>129</v>
      </c>
      <c r="AP14" s="105">
        <f t="shared" si="0"/>
        <v>240</v>
      </c>
      <c r="AQ14" s="105">
        <f t="shared" si="0"/>
        <v>371</v>
      </c>
      <c r="AR14" s="105">
        <f t="shared" si="0"/>
        <v>435</v>
      </c>
      <c r="AS14" s="105">
        <f t="shared" si="0"/>
        <v>418</v>
      </c>
      <c r="AT14" s="105">
        <f t="shared" si="0"/>
        <v>279</v>
      </c>
      <c r="AU14" s="105">
        <f t="shared" si="0"/>
        <v>328</v>
      </c>
      <c r="AV14" s="105">
        <f t="shared" si="0"/>
        <v>457</v>
      </c>
      <c r="AW14" s="105">
        <f t="shared" si="0"/>
        <v>560</v>
      </c>
      <c r="AX14" s="105">
        <f t="shared" si="0"/>
        <v>716</v>
      </c>
      <c r="AY14" s="105">
        <f t="shared" si="0"/>
        <v>671</v>
      </c>
      <c r="AZ14" s="105">
        <f t="shared" si="0"/>
        <v>740</v>
      </c>
      <c r="BA14" s="105">
        <f t="shared" si="0"/>
        <v>498</v>
      </c>
      <c r="BB14" s="105">
        <f t="shared" si="0"/>
        <v>433</v>
      </c>
      <c r="BC14" s="105">
        <f t="shared" si="0"/>
        <v>1053</v>
      </c>
      <c r="BD14" s="105">
        <f t="shared" si="0"/>
        <v>657</v>
      </c>
      <c r="BE14" s="105">
        <f t="shared" si="0"/>
        <v>607</v>
      </c>
      <c r="BF14" s="105">
        <f t="shared" si="0"/>
        <v>1162</v>
      </c>
      <c r="BG14" s="105">
        <f t="shared" si="0"/>
        <v>958</v>
      </c>
      <c r="BH14" s="105">
        <f t="shared" si="0"/>
        <v>628</v>
      </c>
      <c r="BI14" s="105">
        <f t="shared" si="0"/>
        <v>367</v>
      </c>
      <c r="BJ14" s="105">
        <f t="shared" si="0"/>
        <v>1078</v>
      </c>
      <c r="BK14" s="105">
        <f t="shared" si="0"/>
        <v>1678</v>
      </c>
      <c r="BL14" s="105">
        <f t="shared" si="0"/>
        <v>1380</v>
      </c>
      <c r="BM14" s="105">
        <f t="shared" si="0"/>
        <v>1580</v>
      </c>
      <c r="BN14" s="105">
        <f t="shared" si="0"/>
        <v>1959</v>
      </c>
      <c r="BO14" s="105">
        <f t="shared" ref="BO14:DZ14" si="1">BO12-BO13</f>
        <v>1086</v>
      </c>
      <c r="BP14" s="105">
        <f t="shared" si="1"/>
        <v>673</v>
      </c>
      <c r="BQ14" s="105">
        <f t="shared" si="1"/>
        <v>2225</v>
      </c>
      <c r="BR14" s="105">
        <f t="shared" si="1"/>
        <v>2285</v>
      </c>
      <c r="BS14" s="105">
        <f t="shared" si="1"/>
        <v>2148</v>
      </c>
      <c r="BT14" s="105">
        <f t="shared" si="1"/>
        <v>2226</v>
      </c>
      <c r="BU14" s="105">
        <f t="shared" si="1"/>
        <v>1848</v>
      </c>
      <c r="BV14" s="105">
        <f t="shared" si="1"/>
        <v>1400</v>
      </c>
      <c r="BW14" s="105">
        <f t="shared" si="1"/>
        <v>1419</v>
      </c>
      <c r="BX14" s="105">
        <f t="shared" si="1"/>
        <v>2010</v>
      </c>
      <c r="BY14" s="105">
        <f t="shared" si="1"/>
        <v>2217</v>
      </c>
      <c r="BZ14" s="105">
        <f t="shared" si="1"/>
        <v>3165</v>
      </c>
      <c r="CA14" s="105">
        <f t="shared" si="1"/>
        <v>3265</v>
      </c>
      <c r="CB14" s="105">
        <f t="shared" si="1"/>
        <v>2977</v>
      </c>
      <c r="CC14" s="105">
        <f t="shared" si="1"/>
        <v>3081</v>
      </c>
      <c r="CD14" s="105">
        <f t="shared" si="1"/>
        <v>2203</v>
      </c>
      <c r="CE14" s="105">
        <f t="shared" si="1"/>
        <v>3116</v>
      </c>
      <c r="CF14" s="105">
        <f t="shared" si="1"/>
        <v>3052</v>
      </c>
      <c r="CG14" s="105">
        <f t="shared" si="1"/>
        <v>3968</v>
      </c>
      <c r="CH14" s="105">
        <f t="shared" si="1"/>
        <v>3632</v>
      </c>
      <c r="CI14" s="105">
        <f t="shared" si="1"/>
        <v>3426</v>
      </c>
      <c r="CJ14" s="105">
        <f t="shared" si="1"/>
        <v>2490</v>
      </c>
      <c r="CK14" s="105">
        <f t="shared" si="1"/>
        <v>2115</v>
      </c>
      <c r="CL14" s="105">
        <f t="shared" si="1"/>
        <v>3162</v>
      </c>
      <c r="CM14" s="105">
        <f t="shared" si="1"/>
        <v>3207</v>
      </c>
      <c r="CN14" s="105">
        <f t="shared" si="1"/>
        <v>3937</v>
      </c>
      <c r="CO14" s="105">
        <f t="shared" si="1"/>
        <v>3515</v>
      </c>
      <c r="CP14" s="105">
        <f t="shared" si="1"/>
        <v>3468</v>
      </c>
      <c r="CQ14" s="105">
        <f t="shared" si="1"/>
        <v>2054</v>
      </c>
      <c r="CR14" s="105">
        <f t="shared" si="1"/>
        <v>1789</v>
      </c>
      <c r="CS14" s="105">
        <f t="shared" si="1"/>
        <v>2133</v>
      </c>
      <c r="CT14" s="105">
        <f t="shared" si="1"/>
        <v>2526</v>
      </c>
      <c r="CU14" s="105">
        <f t="shared" si="1"/>
        <v>2615</v>
      </c>
      <c r="CV14" s="105">
        <f t="shared" si="1"/>
        <v>2603</v>
      </c>
      <c r="CW14" s="105">
        <f t="shared" si="1"/>
        <v>2149</v>
      </c>
      <c r="CX14" s="105">
        <f t="shared" si="1"/>
        <v>1218</v>
      </c>
      <c r="CY14" s="105">
        <f t="shared" si="1"/>
        <v>1408</v>
      </c>
      <c r="CZ14" s="105">
        <f t="shared" si="1"/>
        <v>2547</v>
      </c>
      <c r="DA14" s="105">
        <f t="shared" si="1"/>
        <v>2411</v>
      </c>
      <c r="DB14" s="105">
        <f t="shared" si="1"/>
        <v>2343</v>
      </c>
      <c r="DC14" s="105">
        <f t="shared" si="1"/>
        <v>1720</v>
      </c>
      <c r="DD14" s="105">
        <f t="shared" si="1"/>
        <v>1661</v>
      </c>
      <c r="DE14" s="105">
        <f t="shared" si="1"/>
        <v>1269</v>
      </c>
      <c r="DF14" s="105">
        <f t="shared" si="1"/>
        <v>1043</v>
      </c>
      <c r="DG14" s="105">
        <f t="shared" si="1"/>
        <v>1735</v>
      </c>
      <c r="DH14" s="105">
        <f t="shared" si="1"/>
        <v>2177</v>
      </c>
      <c r="DI14" s="105">
        <f t="shared" si="1"/>
        <v>1857</v>
      </c>
      <c r="DJ14" s="105">
        <f t="shared" si="1"/>
        <v>1731</v>
      </c>
      <c r="DK14" s="105">
        <f t="shared" si="1"/>
        <v>1318</v>
      </c>
      <c r="DL14" s="105">
        <f t="shared" si="1"/>
        <v>885</v>
      </c>
      <c r="DM14" s="105">
        <f t="shared" si="1"/>
        <v>777</v>
      </c>
      <c r="DN14" s="105">
        <f t="shared" si="1"/>
        <v>1018</v>
      </c>
      <c r="DO14" s="105">
        <f t="shared" si="1"/>
        <v>965</v>
      </c>
      <c r="DP14" s="105">
        <f t="shared" si="1"/>
        <v>1118</v>
      </c>
      <c r="DQ14" s="105">
        <f t="shared" si="1"/>
        <v>1057</v>
      </c>
      <c r="DR14" s="105">
        <f t="shared" si="1"/>
        <v>912</v>
      </c>
      <c r="DS14" s="105">
        <f t="shared" si="1"/>
        <v>553</v>
      </c>
      <c r="DT14" s="105">
        <f t="shared" si="1"/>
        <v>553</v>
      </c>
      <c r="DU14" s="105">
        <f t="shared" si="1"/>
        <v>836</v>
      </c>
      <c r="DV14" s="105">
        <f t="shared" si="1"/>
        <v>821</v>
      </c>
      <c r="DW14" s="105">
        <f t="shared" si="1"/>
        <v>727</v>
      </c>
      <c r="DX14" s="105">
        <f t="shared" si="1"/>
        <v>686</v>
      </c>
      <c r="DY14" s="105">
        <f t="shared" si="1"/>
        <v>648</v>
      </c>
      <c r="DZ14" s="105">
        <f t="shared" si="1"/>
        <v>399</v>
      </c>
      <c r="EA14" s="105">
        <f t="shared" ref="EA14:GL14" si="2">EA12-EA13</f>
        <v>312</v>
      </c>
      <c r="EB14" s="105">
        <f t="shared" si="2"/>
        <v>680</v>
      </c>
      <c r="EC14" s="105">
        <f t="shared" si="2"/>
        <v>667</v>
      </c>
      <c r="ED14" s="105">
        <f t="shared" si="2"/>
        <v>681</v>
      </c>
      <c r="EE14" s="105">
        <f t="shared" si="2"/>
        <v>567</v>
      </c>
      <c r="EF14" s="105">
        <f t="shared" si="2"/>
        <v>662</v>
      </c>
      <c r="EG14" s="105">
        <f t="shared" si="2"/>
        <v>502</v>
      </c>
      <c r="EH14" s="105">
        <f t="shared" si="2"/>
        <v>456</v>
      </c>
      <c r="EI14" s="105">
        <f t="shared" si="2"/>
        <v>607</v>
      </c>
      <c r="EJ14" s="105">
        <f t="shared" si="2"/>
        <v>648</v>
      </c>
      <c r="EK14" s="105">
        <f t="shared" si="2"/>
        <v>581</v>
      </c>
      <c r="EL14" s="105">
        <f t="shared" si="2"/>
        <v>624</v>
      </c>
      <c r="EM14" s="105">
        <f t="shared" si="2"/>
        <v>647</v>
      </c>
      <c r="EN14" s="105">
        <f t="shared" si="2"/>
        <v>427</v>
      </c>
      <c r="EO14" s="105">
        <f t="shared" si="2"/>
        <v>351</v>
      </c>
      <c r="EP14" s="105">
        <f t="shared" si="2"/>
        <v>499</v>
      </c>
      <c r="EQ14" s="105">
        <f t="shared" si="2"/>
        <v>523</v>
      </c>
      <c r="ER14" s="105">
        <f t="shared" si="2"/>
        <v>410</v>
      </c>
      <c r="ES14" s="105">
        <f t="shared" si="2"/>
        <v>397</v>
      </c>
      <c r="ET14" s="105">
        <f t="shared" si="2"/>
        <v>330</v>
      </c>
      <c r="EU14" s="105">
        <f t="shared" si="2"/>
        <v>364</v>
      </c>
      <c r="EV14" s="105">
        <f t="shared" si="2"/>
        <v>239</v>
      </c>
      <c r="EW14" s="105">
        <f t="shared" si="2"/>
        <v>506</v>
      </c>
      <c r="EX14" s="105">
        <f t="shared" si="2"/>
        <v>322</v>
      </c>
      <c r="EY14" s="105">
        <f t="shared" si="2"/>
        <v>378</v>
      </c>
      <c r="EZ14" s="105">
        <f t="shared" si="2"/>
        <v>386</v>
      </c>
      <c r="FA14" s="105">
        <f t="shared" si="2"/>
        <v>354</v>
      </c>
      <c r="FB14" s="105">
        <f t="shared" si="2"/>
        <v>196</v>
      </c>
      <c r="FC14" s="105">
        <f t="shared" si="2"/>
        <v>360</v>
      </c>
      <c r="FD14" s="105">
        <f t="shared" si="2"/>
        <v>503</v>
      </c>
      <c r="FE14" s="105">
        <f t="shared" si="2"/>
        <v>390</v>
      </c>
      <c r="FF14" s="105">
        <f t="shared" si="2"/>
        <v>494</v>
      </c>
      <c r="FG14" s="105">
        <f t="shared" si="2"/>
        <v>503</v>
      </c>
      <c r="FH14" s="105">
        <f t="shared" si="2"/>
        <v>386</v>
      </c>
      <c r="FI14" s="105">
        <f t="shared" si="2"/>
        <v>269</v>
      </c>
      <c r="FJ14" s="105">
        <f t="shared" si="2"/>
        <v>253</v>
      </c>
      <c r="FK14" s="105">
        <f t="shared" si="2"/>
        <v>545</v>
      </c>
      <c r="FL14" s="105">
        <f t="shared" si="2"/>
        <v>505</v>
      </c>
      <c r="FM14" s="105">
        <f t="shared" si="2"/>
        <v>608</v>
      </c>
      <c r="FN14" s="105">
        <f t="shared" si="2"/>
        <v>537</v>
      </c>
      <c r="FO14" s="105">
        <f t="shared" si="2"/>
        <v>436</v>
      </c>
      <c r="FP14" s="105">
        <f t="shared" si="2"/>
        <v>393</v>
      </c>
      <c r="FQ14" s="105">
        <f t="shared" si="2"/>
        <v>317</v>
      </c>
      <c r="FR14" s="105">
        <f t="shared" si="2"/>
        <v>683</v>
      </c>
      <c r="FS14" s="105">
        <f t="shared" si="2"/>
        <v>656</v>
      </c>
      <c r="FT14" s="105">
        <f t="shared" si="2"/>
        <v>638</v>
      </c>
      <c r="FU14" s="105">
        <f t="shared" si="2"/>
        <v>599</v>
      </c>
      <c r="FV14" s="105">
        <f t="shared" si="2"/>
        <v>610</v>
      </c>
      <c r="FW14" s="105">
        <f t="shared" si="2"/>
        <v>403</v>
      </c>
      <c r="FX14" s="105">
        <f t="shared" si="2"/>
        <v>449</v>
      </c>
      <c r="FY14" s="105">
        <f t="shared" si="2"/>
        <v>727</v>
      </c>
      <c r="FZ14" s="105">
        <f t="shared" si="2"/>
        <v>725</v>
      </c>
      <c r="GA14" s="105">
        <f t="shared" si="2"/>
        <v>908</v>
      </c>
      <c r="GB14" s="105">
        <f t="shared" si="2"/>
        <v>790</v>
      </c>
      <c r="GC14" s="105">
        <f t="shared" si="2"/>
        <v>563</v>
      </c>
      <c r="GD14" s="105">
        <f t="shared" si="2"/>
        <v>414</v>
      </c>
      <c r="GE14" s="105">
        <f t="shared" si="2"/>
        <v>461</v>
      </c>
      <c r="GF14" s="105">
        <f t="shared" si="2"/>
        <v>931</v>
      </c>
      <c r="GG14" s="105">
        <f t="shared" si="2"/>
        <v>891</v>
      </c>
      <c r="GH14" s="105">
        <f t="shared" si="2"/>
        <v>920</v>
      </c>
      <c r="GI14" s="105">
        <f t="shared" si="2"/>
        <v>983</v>
      </c>
      <c r="GJ14" s="105">
        <f t="shared" si="2"/>
        <v>826</v>
      </c>
      <c r="GK14" s="105">
        <f t="shared" si="2"/>
        <v>554</v>
      </c>
      <c r="GL14" s="105">
        <f t="shared" si="2"/>
        <v>510</v>
      </c>
      <c r="GM14" s="105">
        <f t="shared" ref="GM14:IX14" si="3">GM12-GM13</f>
        <v>1387</v>
      </c>
      <c r="GN14" s="105">
        <f t="shared" si="3"/>
        <v>1226</v>
      </c>
      <c r="GO14" s="105">
        <f t="shared" si="3"/>
        <v>1106</v>
      </c>
      <c r="GP14" s="105">
        <f t="shared" si="3"/>
        <v>1016</v>
      </c>
      <c r="GQ14" s="105">
        <f t="shared" si="3"/>
        <v>1058</v>
      </c>
      <c r="GR14" s="105">
        <f t="shared" si="3"/>
        <v>596</v>
      </c>
      <c r="GS14" s="105">
        <f t="shared" si="3"/>
        <v>521</v>
      </c>
      <c r="GT14" s="105">
        <f t="shared" si="3"/>
        <v>1188</v>
      </c>
      <c r="GU14" s="105">
        <f t="shared" si="3"/>
        <v>954</v>
      </c>
      <c r="GV14" s="105">
        <f t="shared" si="3"/>
        <v>1125</v>
      </c>
      <c r="GW14" s="105">
        <f t="shared" si="3"/>
        <v>1365</v>
      </c>
      <c r="GX14" s="105">
        <f t="shared" si="3"/>
        <v>1092</v>
      </c>
      <c r="GY14" s="105">
        <f t="shared" si="3"/>
        <v>755</v>
      </c>
      <c r="GZ14" s="105">
        <f t="shared" si="3"/>
        <v>749</v>
      </c>
      <c r="HA14" s="105">
        <f t="shared" si="3"/>
        <v>1179</v>
      </c>
      <c r="HB14" s="105">
        <f t="shared" si="3"/>
        <v>1125</v>
      </c>
      <c r="HC14" s="105">
        <f t="shared" si="3"/>
        <v>1218</v>
      </c>
      <c r="HD14" s="105">
        <f t="shared" si="3"/>
        <v>1399</v>
      </c>
      <c r="HE14" s="105">
        <f t="shared" si="3"/>
        <v>1488</v>
      </c>
      <c r="HF14" s="105">
        <f t="shared" si="3"/>
        <v>1112</v>
      </c>
      <c r="HG14" s="105">
        <f t="shared" si="3"/>
        <v>1083</v>
      </c>
      <c r="HH14" s="105">
        <f t="shared" si="3"/>
        <v>1409</v>
      </c>
      <c r="HI14" s="105">
        <f t="shared" si="3"/>
        <v>2114</v>
      </c>
      <c r="HJ14" s="105">
        <f t="shared" si="3"/>
        <v>2849</v>
      </c>
      <c r="HK14" s="105">
        <f t="shared" si="3"/>
        <v>2954</v>
      </c>
      <c r="HL14" s="105">
        <f t="shared" si="3"/>
        <v>2887</v>
      </c>
      <c r="HM14" s="105">
        <f t="shared" si="3"/>
        <v>2415</v>
      </c>
      <c r="HN14" s="105">
        <f t="shared" si="3"/>
        <v>2312</v>
      </c>
      <c r="HO14" s="105">
        <f t="shared" si="3"/>
        <v>3720</v>
      </c>
      <c r="HP14" s="105">
        <f t="shared" si="3"/>
        <v>3122</v>
      </c>
      <c r="HQ14" s="105">
        <f t="shared" si="3"/>
        <v>3129</v>
      </c>
      <c r="HR14" s="105">
        <f t="shared" si="3"/>
        <v>3379</v>
      </c>
      <c r="HS14" s="105">
        <f t="shared" si="3"/>
        <v>3058</v>
      </c>
      <c r="HT14" s="105">
        <f t="shared" si="3"/>
        <v>2457</v>
      </c>
      <c r="HU14" s="105">
        <f t="shared" si="3"/>
        <v>1918</v>
      </c>
      <c r="HV14" s="105">
        <f t="shared" si="3"/>
        <v>3143</v>
      </c>
      <c r="HW14" s="105">
        <f t="shared" si="3"/>
        <v>3283</v>
      </c>
      <c r="HX14" s="105">
        <f t="shared" si="3"/>
        <v>4082</v>
      </c>
      <c r="HY14" s="105">
        <f t="shared" si="3"/>
        <v>4372</v>
      </c>
      <c r="HZ14" s="105">
        <f t="shared" si="3"/>
        <v>4695</v>
      </c>
      <c r="IA14" s="105">
        <f t="shared" si="3"/>
        <v>4596</v>
      </c>
      <c r="IB14" s="105">
        <f t="shared" si="3"/>
        <v>5034</v>
      </c>
      <c r="IC14" s="105">
        <f t="shared" si="3"/>
        <v>5233</v>
      </c>
      <c r="ID14" s="105">
        <f t="shared" si="3"/>
        <v>6062</v>
      </c>
      <c r="IE14" s="105">
        <f t="shared" si="3"/>
        <v>6641</v>
      </c>
      <c r="IF14" s="105">
        <f t="shared" si="3"/>
        <v>7185</v>
      </c>
      <c r="IG14" s="105">
        <f t="shared" si="3"/>
        <v>6869</v>
      </c>
      <c r="IH14" s="105">
        <f t="shared" si="3"/>
        <v>6414</v>
      </c>
      <c r="II14" s="105">
        <f t="shared" si="3"/>
        <v>6634</v>
      </c>
      <c r="IJ14" s="105">
        <f t="shared" si="3"/>
        <v>9482</v>
      </c>
      <c r="IK14" s="105">
        <f t="shared" si="3"/>
        <v>9797</v>
      </c>
      <c r="IL14" s="105">
        <f t="shared" si="3"/>
        <v>12107</v>
      </c>
      <c r="IM14" s="105">
        <f t="shared" si="3"/>
        <v>12672</v>
      </c>
      <c r="IN14" s="105">
        <f t="shared" si="3"/>
        <v>13166</v>
      </c>
      <c r="IO14" s="105">
        <f t="shared" si="3"/>
        <v>11015</v>
      </c>
      <c r="IP14" s="105">
        <f t="shared" si="3"/>
        <v>11178</v>
      </c>
      <c r="IQ14" s="105">
        <f t="shared" si="3"/>
        <v>15930</v>
      </c>
      <c r="IR14" s="105">
        <f t="shared" si="3"/>
        <v>16344</v>
      </c>
      <c r="IS14" s="105">
        <f t="shared" si="3"/>
        <v>17656</v>
      </c>
      <c r="IT14" s="105">
        <f t="shared" si="3"/>
        <v>17538</v>
      </c>
      <c r="IU14" s="105">
        <f t="shared" si="3"/>
        <v>15029</v>
      </c>
      <c r="IV14" s="105">
        <f t="shared" si="3"/>
        <v>11796</v>
      </c>
      <c r="IW14" s="105">
        <f t="shared" si="3"/>
        <v>11253</v>
      </c>
      <c r="IX14" s="105">
        <f t="shared" si="3"/>
        <v>18566</v>
      </c>
      <c r="IY14" s="105">
        <f t="shared" ref="IY14:LJ14" si="4">IY12-IY13</f>
        <v>17892</v>
      </c>
      <c r="IZ14" s="105">
        <f t="shared" si="4"/>
        <v>18729</v>
      </c>
      <c r="JA14" s="105">
        <f t="shared" si="4"/>
        <v>17400</v>
      </c>
      <c r="JB14" s="105">
        <f t="shared" si="4"/>
        <v>16822</v>
      </c>
      <c r="JC14" s="105">
        <f t="shared" si="4"/>
        <v>13750</v>
      </c>
      <c r="JD14" s="105">
        <f t="shared" si="4"/>
        <v>13109</v>
      </c>
      <c r="JE14" s="105">
        <f t="shared" si="4"/>
        <v>24530</v>
      </c>
      <c r="JF14" s="105">
        <f t="shared" si="4"/>
        <v>24140</v>
      </c>
      <c r="JG14" s="105">
        <f t="shared" si="4"/>
        <v>24211</v>
      </c>
      <c r="JH14" s="105">
        <f t="shared" si="4"/>
        <v>21983</v>
      </c>
      <c r="JI14" s="105">
        <f t="shared" si="4"/>
        <v>20195</v>
      </c>
      <c r="JJ14" s="105">
        <f t="shared" si="4"/>
        <v>14988</v>
      </c>
      <c r="JK14" s="105">
        <f t="shared" si="4"/>
        <v>14310</v>
      </c>
      <c r="JL14" s="105">
        <f t="shared" si="4"/>
        <v>25029</v>
      </c>
      <c r="JM14" s="105">
        <f t="shared" si="4"/>
        <v>22616</v>
      </c>
      <c r="JN14" s="105">
        <f t="shared" si="4"/>
        <v>22136</v>
      </c>
      <c r="JO14" s="105">
        <f t="shared" si="4"/>
        <v>21772</v>
      </c>
      <c r="JP14" s="105">
        <f t="shared" si="4"/>
        <v>21313</v>
      </c>
      <c r="JQ14" s="105">
        <f t="shared" si="4"/>
        <v>15036</v>
      </c>
      <c r="JR14" s="105">
        <f t="shared" si="4"/>
        <v>14273</v>
      </c>
      <c r="JS14" s="105">
        <f t="shared" si="4"/>
        <v>29949</v>
      </c>
      <c r="JT14" s="105">
        <f t="shared" si="4"/>
        <v>24090</v>
      </c>
      <c r="JU14" s="105">
        <f t="shared" si="4"/>
        <v>22011</v>
      </c>
      <c r="JV14" s="105">
        <f t="shared" si="4"/>
        <v>22163</v>
      </c>
      <c r="JW14" s="105">
        <f t="shared" si="4"/>
        <v>21923</v>
      </c>
      <c r="JX14" s="105">
        <f t="shared" si="4"/>
        <v>16978</v>
      </c>
      <c r="JY14" s="105">
        <f t="shared" si="4"/>
        <v>18278</v>
      </c>
      <c r="JZ14" s="105">
        <f t="shared" si="4"/>
        <v>29297</v>
      </c>
      <c r="KA14" s="105">
        <f t="shared" si="4"/>
        <v>25588</v>
      </c>
      <c r="KB14" s="105">
        <f t="shared" si="4"/>
        <v>25396</v>
      </c>
      <c r="KC14" s="105">
        <f t="shared" si="4"/>
        <v>22570</v>
      </c>
      <c r="KD14" s="105">
        <f t="shared" si="4"/>
        <v>22410</v>
      </c>
      <c r="KE14" s="105">
        <f t="shared" si="4"/>
        <v>16390</v>
      </c>
      <c r="KF14" s="105">
        <f t="shared" si="4"/>
        <v>14371</v>
      </c>
      <c r="KG14" s="105">
        <f t="shared" si="4"/>
        <v>24804</v>
      </c>
      <c r="KH14" s="105">
        <f t="shared" si="4"/>
        <v>21467</v>
      </c>
      <c r="KI14" s="105">
        <f t="shared" si="4"/>
        <v>18992</v>
      </c>
      <c r="KJ14" s="105">
        <f t="shared" si="4"/>
        <v>16073</v>
      </c>
      <c r="KK14" s="105">
        <f t="shared" si="4"/>
        <v>15314</v>
      </c>
      <c r="KL14" s="105">
        <f t="shared" si="4"/>
        <v>10895</v>
      </c>
      <c r="KM14" s="105">
        <f t="shared" si="4"/>
        <v>10248</v>
      </c>
      <c r="KN14" s="105">
        <f t="shared" si="4"/>
        <v>17185</v>
      </c>
      <c r="KO14" s="105">
        <f t="shared" si="4"/>
        <v>14962</v>
      </c>
      <c r="KP14" s="105">
        <f t="shared" si="4"/>
        <v>14997</v>
      </c>
      <c r="KQ14" s="105">
        <f t="shared" si="4"/>
        <v>13146</v>
      </c>
      <c r="KR14" s="105">
        <f t="shared" si="4"/>
        <v>13106</v>
      </c>
      <c r="KS14" s="105">
        <f t="shared" si="4"/>
        <v>9745</v>
      </c>
      <c r="KT14" s="105">
        <f t="shared" si="4"/>
        <v>9304</v>
      </c>
      <c r="KU14" s="105">
        <f t="shared" si="4"/>
        <v>16628</v>
      </c>
      <c r="KV14" s="105">
        <f t="shared" si="4"/>
        <v>14974</v>
      </c>
      <c r="KW14" s="105">
        <f t="shared" si="4"/>
        <v>14977</v>
      </c>
      <c r="KX14" s="105">
        <f t="shared" si="4"/>
        <v>14156</v>
      </c>
      <c r="KY14" s="105">
        <f t="shared" si="4"/>
        <v>14270</v>
      </c>
      <c r="KZ14" s="105">
        <f t="shared" si="4"/>
        <v>11415</v>
      </c>
      <c r="LA14" s="105">
        <f t="shared" si="4"/>
        <v>12144</v>
      </c>
      <c r="LB14" s="105">
        <f t="shared" si="4"/>
        <v>19701</v>
      </c>
      <c r="LC14" s="105">
        <f t="shared" si="4"/>
        <v>19019</v>
      </c>
      <c r="LD14" s="105">
        <f t="shared" si="4"/>
        <v>19899</v>
      </c>
      <c r="LE14" s="105">
        <f t="shared" si="4"/>
        <v>20885</v>
      </c>
      <c r="LF14" s="105">
        <f t="shared" si="4"/>
        <v>22407</v>
      </c>
      <c r="LG14" s="105">
        <f t="shared" si="4"/>
        <v>17564</v>
      </c>
      <c r="LH14" s="105">
        <f t="shared" si="4"/>
        <v>20233</v>
      </c>
      <c r="LI14" s="105">
        <f t="shared" si="4"/>
        <v>32792</v>
      </c>
      <c r="LJ14" s="105">
        <f t="shared" si="4"/>
        <v>31920</v>
      </c>
      <c r="LK14" s="105">
        <f t="shared" ref="LK14:NV14" si="5">LK12-LK13</f>
        <v>32869</v>
      </c>
      <c r="LL14" s="105">
        <f t="shared" si="5"/>
        <v>31754</v>
      </c>
      <c r="LM14" s="105">
        <f t="shared" si="5"/>
        <v>33934</v>
      </c>
      <c r="LN14" s="105">
        <f t="shared" si="5"/>
        <v>23118</v>
      </c>
      <c r="LO14" s="105">
        <f t="shared" si="5"/>
        <v>30314</v>
      </c>
      <c r="LP14" s="105">
        <f t="shared" si="5"/>
        <v>45045</v>
      </c>
      <c r="LQ14" s="105">
        <f t="shared" si="5"/>
        <v>43227</v>
      </c>
      <c r="LR14" s="105">
        <f t="shared" si="5"/>
        <v>40009</v>
      </c>
      <c r="LS14" s="105">
        <f t="shared" si="5"/>
        <v>29769</v>
      </c>
      <c r="LT14" s="105">
        <f t="shared" si="5"/>
        <v>11997</v>
      </c>
      <c r="LU14" s="105">
        <f t="shared" si="5"/>
        <v>37841</v>
      </c>
      <c r="LV14" s="105">
        <f t="shared" si="5"/>
        <v>44885</v>
      </c>
      <c r="LW14" s="105">
        <f t="shared" si="5"/>
        <v>42491</v>
      </c>
      <c r="LX14" s="105">
        <f t="shared" si="5"/>
        <v>78323</v>
      </c>
      <c r="LY14" s="105">
        <f t="shared" si="5"/>
        <v>67536</v>
      </c>
      <c r="LZ14" s="105">
        <f t="shared" si="5"/>
        <v>49915</v>
      </c>
      <c r="MA14" s="105">
        <f t="shared" si="5"/>
        <v>28487</v>
      </c>
      <c r="MB14" s="105">
        <f t="shared" si="5"/>
        <v>57010</v>
      </c>
      <c r="MC14" s="105">
        <f t="shared" si="5"/>
        <v>51554</v>
      </c>
      <c r="MD14" s="105">
        <f t="shared" si="5"/>
        <v>72266</v>
      </c>
      <c r="ME14" s="105">
        <f t="shared" si="5"/>
        <v>61047</v>
      </c>
      <c r="MF14" s="105">
        <f t="shared" si="5"/>
        <v>53044</v>
      </c>
      <c r="MG14" s="105">
        <f t="shared" si="5"/>
        <v>47690</v>
      </c>
      <c r="MH14" s="105">
        <f t="shared" si="5"/>
        <v>43071</v>
      </c>
      <c r="MI14" s="105">
        <f t="shared" si="5"/>
        <v>34983</v>
      </c>
      <c r="MJ14" s="105">
        <f t="shared" si="5"/>
        <v>32432</v>
      </c>
      <c r="MK14" s="105">
        <f t="shared" si="5"/>
        <v>52902</v>
      </c>
      <c r="ML14" s="105">
        <f t="shared" si="5"/>
        <v>44878</v>
      </c>
      <c r="MM14" s="105">
        <f t="shared" si="5"/>
        <v>41225</v>
      </c>
      <c r="MN14" s="105">
        <f t="shared" si="5"/>
        <v>38334</v>
      </c>
      <c r="MO14" s="105">
        <f t="shared" si="5"/>
        <v>36768</v>
      </c>
      <c r="MP14" s="105">
        <f t="shared" si="5"/>
        <v>26615</v>
      </c>
      <c r="MQ14" s="105">
        <f t="shared" si="5"/>
        <v>25132</v>
      </c>
      <c r="MR14" s="105">
        <f t="shared" si="5"/>
        <v>40782</v>
      </c>
      <c r="MS14" s="105">
        <f t="shared" si="5"/>
        <v>35388</v>
      </c>
      <c r="MT14" s="105">
        <f t="shared" si="5"/>
        <v>31113</v>
      </c>
      <c r="MU14" s="105">
        <f t="shared" si="5"/>
        <v>28090</v>
      </c>
      <c r="MV14" s="105">
        <f t="shared" si="5"/>
        <v>26217</v>
      </c>
      <c r="MW14" s="105">
        <f t="shared" si="5"/>
        <v>18751</v>
      </c>
      <c r="MX14" s="105">
        <f t="shared" si="5"/>
        <v>14085</v>
      </c>
      <c r="MY14" s="105">
        <f t="shared" si="5"/>
        <v>27059</v>
      </c>
      <c r="MZ14" s="105">
        <f t="shared" si="5"/>
        <v>23903</v>
      </c>
      <c r="NA14" s="105">
        <f t="shared" si="5"/>
        <v>22686</v>
      </c>
      <c r="NB14" s="105">
        <f t="shared" si="5"/>
        <v>21073</v>
      </c>
      <c r="NC14" s="105">
        <f t="shared" si="5"/>
        <v>19141</v>
      </c>
      <c r="ND14" s="105">
        <f t="shared" si="5"/>
        <v>14216</v>
      </c>
      <c r="NE14" s="105">
        <f t="shared" si="5"/>
        <v>13042</v>
      </c>
      <c r="NF14" s="105">
        <f t="shared" si="5"/>
        <v>19821</v>
      </c>
      <c r="NG14" s="105">
        <f t="shared" si="5"/>
        <v>17345</v>
      </c>
      <c r="NH14" s="105">
        <f t="shared" si="5"/>
        <v>17110</v>
      </c>
      <c r="NI14" s="105">
        <f t="shared" si="5"/>
        <v>15892</v>
      </c>
      <c r="NJ14" s="105">
        <f t="shared" si="5"/>
        <v>13902</v>
      </c>
      <c r="NK14" s="105">
        <f t="shared" si="5"/>
        <v>10086</v>
      </c>
      <c r="NL14" s="105">
        <f t="shared" si="5"/>
        <v>9571</v>
      </c>
      <c r="NM14" s="105">
        <f t="shared" si="5"/>
        <v>13871</v>
      </c>
      <c r="NN14" s="105">
        <f t="shared" si="5"/>
        <v>12103</v>
      </c>
      <c r="NO14" s="105">
        <f t="shared" si="5"/>
        <v>11812</v>
      </c>
      <c r="NP14" s="105">
        <f t="shared" si="5"/>
        <v>11133</v>
      </c>
      <c r="NQ14" s="105">
        <f t="shared" si="5"/>
        <v>10688</v>
      </c>
      <c r="NR14" s="105">
        <f t="shared" si="5"/>
        <v>7364</v>
      </c>
      <c r="NS14" s="105">
        <f t="shared" si="5"/>
        <v>7264</v>
      </c>
      <c r="NT14" s="105">
        <f t="shared" si="5"/>
        <v>12819</v>
      </c>
      <c r="NU14" s="105">
        <f t="shared" si="5"/>
        <v>11021</v>
      </c>
      <c r="NV14" s="105">
        <f t="shared" si="5"/>
        <v>10188</v>
      </c>
      <c r="NW14" s="105">
        <f t="shared" ref="NW14:OL14" si="6">NW12-NW13</f>
        <v>10103</v>
      </c>
      <c r="NX14" s="105">
        <f t="shared" si="6"/>
        <v>9158</v>
      </c>
      <c r="NY14" s="105">
        <f t="shared" si="6"/>
        <v>6994</v>
      </c>
      <c r="NZ14" s="105">
        <f t="shared" si="6"/>
        <v>6748</v>
      </c>
      <c r="OA14" s="105">
        <f t="shared" si="6"/>
        <v>10215</v>
      </c>
      <c r="OB14" s="105">
        <f t="shared" si="6"/>
        <v>8323</v>
      </c>
      <c r="OC14" s="105">
        <f t="shared" si="6"/>
        <v>7532</v>
      </c>
      <c r="OD14" s="105">
        <f t="shared" si="6"/>
        <v>6793</v>
      </c>
      <c r="OE14" s="105">
        <f t="shared" si="6"/>
        <v>5741</v>
      </c>
      <c r="OF14" s="105">
        <f t="shared" si="6"/>
        <v>4094</v>
      </c>
      <c r="OG14" s="105">
        <f t="shared" si="6"/>
        <v>3976</v>
      </c>
      <c r="OH14" s="105">
        <f t="shared" si="6"/>
        <v>6118</v>
      </c>
      <c r="OI14" s="105">
        <f t="shared" si="6"/>
        <v>5837</v>
      </c>
      <c r="OJ14" s="105">
        <f t="shared" si="6"/>
        <v>5288</v>
      </c>
      <c r="OK14" s="105">
        <f t="shared" si="6"/>
        <v>5054</v>
      </c>
      <c r="OL14" s="105">
        <f t="shared" si="6"/>
        <v>4730</v>
      </c>
    </row>
    <row r="15" spans="1:402" x14ac:dyDescent="0.25">
      <c r="A15" s="245"/>
      <c r="B15" s="237"/>
      <c r="C15" s="237"/>
      <c r="D15" s="237"/>
    </row>
    <row r="16" spans="1:402" x14ac:dyDescent="0.25">
      <c r="A16" s="245"/>
      <c r="B16" s="237"/>
      <c r="C16" s="237"/>
      <c r="D16" s="237"/>
    </row>
    <row r="17" spans="1:5" x14ac:dyDescent="0.25">
      <c r="A17" s="245"/>
      <c r="B17" s="105"/>
      <c r="C17" s="105"/>
      <c r="D17" s="11" t="s">
        <v>307</v>
      </c>
      <c r="E17" s="253">
        <f>numHosp/T9</f>
        <v>3.7948115258016779E-2</v>
      </c>
    </row>
    <row r="18" spans="1:5" x14ac:dyDescent="0.25">
      <c r="A18" s="245"/>
      <c r="B18" s="105"/>
      <c r="C18" s="105"/>
      <c r="D18" s="11" t="s">
        <v>308</v>
      </c>
      <c r="E18" s="253">
        <f>Q9/T9</f>
        <v>0.96205188474198322</v>
      </c>
    </row>
    <row r="19" spans="1:5" x14ac:dyDescent="0.25">
      <c r="A19" s="245"/>
      <c r="B19" s="237"/>
      <c r="C19" s="237"/>
      <c r="D19" s="237"/>
    </row>
    <row r="20" spans="1:5" x14ac:dyDescent="0.25">
      <c r="A20" s="245"/>
      <c r="B20" s="237"/>
      <c r="C20" s="237"/>
      <c r="D20" s="237"/>
    </row>
    <row r="21" spans="1:5" x14ac:dyDescent="0.25">
      <c r="A21" s="245"/>
      <c r="B21" s="237"/>
      <c r="C21" s="237"/>
      <c r="D21" s="237"/>
    </row>
    <row r="22" spans="1:5" x14ac:dyDescent="0.25">
      <c r="A22" s="245"/>
      <c r="B22" s="237"/>
      <c r="C22" s="237"/>
      <c r="D22" s="237"/>
    </row>
    <row r="23" spans="1:5" x14ac:dyDescent="0.25">
      <c r="A23" s="245"/>
      <c r="B23" s="237"/>
      <c r="C23" s="237"/>
      <c r="D23" s="237"/>
    </row>
    <row r="24" spans="1:5" x14ac:dyDescent="0.25">
      <c r="A24" s="245"/>
      <c r="B24" s="237"/>
      <c r="C24" s="237"/>
      <c r="D24" s="237"/>
    </row>
    <row r="25" spans="1:5" x14ac:dyDescent="0.25">
      <c r="A25" s="245"/>
      <c r="B25" s="237"/>
      <c r="C25" s="237"/>
      <c r="D25" s="237"/>
    </row>
    <row r="26" spans="1:5" x14ac:dyDescent="0.25">
      <c r="A26" s="245"/>
      <c r="B26" s="237"/>
      <c r="C26" s="237"/>
      <c r="D26" s="237"/>
    </row>
    <row r="27" spans="1:5" x14ac:dyDescent="0.25">
      <c r="A27" s="245"/>
      <c r="B27" s="237"/>
      <c r="C27" s="237"/>
      <c r="D27" s="237"/>
    </row>
    <row r="28" spans="1:5" x14ac:dyDescent="0.25">
      <c r="A28" s="245"/>
      <c r="B28" s="237"/>
      <c r="C28" s="237"/>
      <c r="D28" s="237"/>
    </row>
    <row r="29" spans="1:5" x14ac:dyDescent="0.25">
      <c r="A29" s="245"/>
      <c r="B29" s="237"/>
      <c r="C29" s="237"/>
      <c r="D29" s="237"/>
    </row>
    <row r="30" spans="1:5" x14ac:dyDescent="0.25">
      <c r="A30" s="245"/>
      <c r="B30" s="237"/>
      <c r="C30" s="237"/>
      <c r="D30" s="237"/>
    </row>
    <row r="31" spans="1:5" x14ac:dyDescent="0.25">
      <c r="A31" s="245"/>
      <c r="B31" s="237"/>
      <c r="C31" s="237"/>
      <c r="D31" s="237"/>
    </row>
    <row r="32" spans="1:5" x14ac:dyDescent="0.25">
      <c r="A32" s="245"/>
      <c r="B32" s="237"/>
      <c r="C32" s="237"/>
      <c r="D32" s="237"/>
    </row>
    <row r="33" spans="1:4" x14ac:dyDescent="0.25">
      <c r="A33" s="245"/>
      <c r="B33" s="237"/>
      <c r="C33" s="237"/>
      <c r="D33" s="237"/>
    </row>
    <row r="34" spans="1:4" x14ac:dyDescent="0.25">
      <c r="A34" s="245"/>
      <c r="B34" s="237"/>
      <c r="C34" s="237"/>
      <c r="D34" s="237"/>
    </row>
    <row r="35" spans="1:4" x14ac:dyDescent="0.25">
      <c r="A35" s="245"/>
      <c r="B35" s="237"/>
      <c r="C35" s="237"/>
      <c r="D35" s="237"/>
    </row>
    <row r="36" spans="1:4" x14ac:dyDescent="0.25">
      <c r="A36" s="245"/>
      <c r="B36" s="237"/>
      <c r="C36" s="237"/>
      <c r="D36" s="237"/>
    </row>
    <row r="37" spans="1:4" x14ac:dyDescent="0.25">
      <c r="A37" s="245"/>
      <c r="B37" s="237"/>
      <c r="C37" s="237"/>
      <c r="D37" s="237"/>
    </row>
    <row r="38" spans="1:4" x14ac:dyDescent="0.25">
      <c r="A38" s="245"/>
      <c r="B38" s="237"/>
      <c r="C38" s="237"/>
      <c r="D38" s="237"/>
    </row>
    <row r="39" spans="1:4" x14ac:dyDescent="0.25">
      <c r="A39" s="245"/>
      <c r="B39" s="237"/>
      <c r="C39" s="237"/>
      <c r="D39" s="237"/>
    </row>
    <row r="40" spans="1:4" x14ac:dyDescent="0.25">
      <c r="A40" s="245"/>
      <c r="B40" s="237"/>
      <c r="C40" s="237"/>
      <c r="D40" s="237"/>
    </row>
    <row r="41" spans="1:4" x14ac:dyDescent="0.25">
      <c r="A41" s="245"/>
      <c r="B41" s="237"/>
      <c r="C41" s="237"/>
      <c r="D41" s="237"/>
    </row>
    <row r="42" spans="1:4" x14ac:dyDescent="0.25">
      <c r="A42" s="245"/>
      <c r="B42" s="237"/>
      <c r="C42" s="237"/>
      <c r="D42" s="237"/>
    </row>
    <row r="43" spans="1:4" x14ac:dyDescent="0.25">
      <c r="A43" s="245"/>
      <c r="B43" s="237"/>
      <c r="C43" s="237"/>
      <c r="D43" s="237"/>
    </row>
    <row r="44" spans="1:4" x14ac:dyDescent="0.25">
      <c r="A44" s="245"/>
      <c r="B44" s="237"/>
      <c r="C44" s="237"/>
      <c r="D44" s="237"/>
    </row>
    <row r="45" spans="1:4" x14ac:dyDescent="0.25">
      <c r="A45" s="245"/>
      <c r="B45" s="237"/>
      <c r="C45" s="237"/>
      <c r="D45" s="237"/>
    </row>
    <row r="46" spans="1:4" x14ac:dyDescent="0.25">
      <c r="A46" s="245"/>
      <c r="B46" s="237"/>
      <c r="C46" s="237"/>
      <c r="D46" s="237"/>
    </row>
    <row r="47" spans="1:4" x14ac:dyDescent="0.25">
      <c r="A47" s="245"/>
      <c r="B47" s="237"/>
      <c r="C47" s="237"/>
      <c r="D47" s="237"/>
    </row>
    <row r="48" spans="1:4" x14ac:dyDescent="0.25">
      <c r="A48" s="245"/>
      <c r="B48" s="237"/>
      <c r="C48" s="237"/>
      <c r="D48" s="237"/>
    </row>
    <row r="49" spans="1:4" x14ac:dyDescent="0.25">
      <c r="A49" s="245"/>
      <c r="B49" s="237"/>
      <c r="C49" s="237"/>
      <c r="D49" s="237"/>
    </row>
    <row r="50" spans="1:4" x14ac:dyDescent="0.25">
      <c r="A50" s="245"/>
      <c r="B50" s="237"/>
      <c r="C50" s="237"/>
      <c r="D50" s="237"/>
    </row>
    <row r="51" spans="1:4" x14ac:dyDescent="0.25">
      <c r="A51" s="245"/>
      <c r="B51" s="237"/>
      <c r="C51" s="237"/>
      <c r="D51" s="237"/>
    </row>
    <row r="52" spans="1:4" x14ac:dyDescent="0.25">
      <c r="A52" s="245"/>
      <c r="B52" s="237"/>
      <c r="C52" s="237"/>
      <c r="D52" s="237"/>
    </row>
    <row r="53" spans="1:4" x14ac:dyDescent="0.25">
      <c r="A53" s="245"/>
      <c r="B53" s="237"/>
      <c r="C53" s="237"/>
      <c r="D53" s="237"/>
    </row>
    <row r="54" spans="1:4" x14ac:dyDescent="0.25">
      <c r="A54" s="245"/>
      <c r="B54" s="237"/>
      <c r="C54" s="237"/>
      <c r="D54" s="237"/>
    </row>
    <row r="55" spans="1:4" x14ac:dyDescent="0.25">
      <c r="A55" s="245"/>
      <c r="B55" s="237"/>
      <c r="C55" s="237"/>
      <c r="D55" s="237"/>
    </row>
    <row r="56" spans="1:4" x14ac:dyDescent="0.25">
      <c r="A56" s="245"/>
      <c r="B56" s="237"/>
      <c r="C56" s="237"/>
      <c r="D56" s="237"/>
    </row>
    <row r="57" spans="1:4" x14ac:dyDescent="0.25">
      <c r="A57" s="245"/>
      <c r="B57" s="237"/>
      <c r="C57" s="237"/>
      <c r="D57" s="237"/>
    </row>
    <row r="58" spans="1:4" x14ac:dyDescent="0.25">
      <c r="A58" s="245"/>
      <c r="B58" s="237"/>
      <c r="C58" s="237"/>
      <c r="D58" s="237"/>
    </row>
    <row r="59" spans="1:4" x14ac:dyDescent="0.25">
      <c r="A59" s="245"/>
      <c r="B59" s="237"/>
      <c r="C59" s="237"/>
      <c r="D59" s="237"/>
    </row>
    <row r="60" spans="1:4" x14ac:dyDescent="0.25">
      <c r="A60" s="245"/>
      <c r="B60" s="237"/>
      <c r="C60" s="237"/>
      <c r="D60" s="237"/>
    </row>
    <row r="61" spans="1:4" x14ac:dyDescent="0.25">
      <c r="A61" s="245"/>
      <c r="B61" s="237"/>
      <c r="C61" s="237"/>
      <c r="D61" s="237"/>
    </row>
    <row r="62" spans="1:4" x14ac:dyDescent="0.25">
      <c r="A62" s="245"/>
      <c r="B62" s="237"/>
      <c r="C62" s="237"/>
      <c r="D62" s="237"/>
    </row>
    <row r="63" spans="1:4" x14ac:dyDescent="0.25">
      <c r="A63" s="245"/>
      <c r="B63" s="237"/>
      <c r="C63" s="237"/>
      <c r="D63" s="237"/>
    </row>
    <row r="64" spans="1:4" x14ac:dyDescent="0.25">
      <c r="A64" s="245"/>
      <c r="B64" s="237"/>
      <c r="C64" s="237"/>
      <c r="D64" s="237"/>
    </row>
    <row r="65" spans="1:4" x14ac:dyDescent="0.25">
      <c r="A65" s="245"/>
      <c r="B65" s="237"/>
      <c r="C65" s="237"/>
      <c r="D65" s="237"/>
    </row>
    <row r="66" spans="1:4" x14ac:dyDescent="0.25">
      <c r="A66" s="245"/>
      <c r="B66" s="237"/>
      <c r="C66" s="237"/>
      <c r="D66" s="237"/>
    </row>
    <row r="67" spans="1:4" x14ac:dyDescent="0.25">
      <c r="A67" s="245"/>
      <c r="B67" s="237"/>
      <c r="C67" s="237"/>
      <c r="D67" s="237"/>
    </row>
    <row r="68" spans="1:4" x14ac:dyDescent="0.25">
      <c r="A68" s="245"/>
      <c r="B68" s="237"/>
      <c r="C68" s="237"/>
      <c r="D68" s="237"/>
    </row>
    <row r="69" spans="1:4" x14ac:dyDescent="0.25">
      <c r="A69" s="245"/>
      <c r="B69" s="237"/>
      <c r="C69" s="237"/>
      <c r="D69" s="237"/>
    </row>
    <row r="70" spans="1:4" x14ac:dyDescent="0.25">
      <c r="A70" s="245"/>
      <c r="B70" s="237"/>
      <c r="C70" s="237"/>
      <c r="D70" s="237"/>
    </row>
    <row r="71" spans="1:4" x14ac:dyDescent="0.25">
      <c r="A71" s="245"/>
      <c r="B71" s="237"/>
      <c r="C71" s="237"/>
      <c r="D71" s="237"/>
    </row>
    <row r="72" spans="1:4" x14ac:dyDescent="0.25">
      <c r="A72" s="245"/>
      <c r="B72" s="237"/>
      <c r="C72" s="237"/>
      <c r="D72" s="237"/>
    </row>
    <row r="73" spans="1:4" x14ac:dyDescent="0.25">
      <c r="A73" s="245"/>
      <c r="B73" s="237"/>
      <c r="C73" s="237"/>
      <c r="D73" s="237"/>
    </row>
    <row r="74" spans="1:4" x14ac:dyDescent="0.25">
      <c r="A74" s="245"/>
      <c r="B74" s="237"/>
      <c r="C74" s="237"/>
      <c r="D74" s="237"/>
    </row>
    <row r="75" spans="1:4" x14ac:dyDescent="0.25">
      <c r="A75" s="245"/>
      <c r="B75" s="237"/>
      <c r="C75" s="237"/>
      <c r="D75" s="237"/>
    </row>
    <row r="76" spans="1:4" x14ac:dyDescent="0.25">
      <c r="A76" s="245"/>
      <c r="B76" s="237"/>
      <c r="C76" s="237"/>
      <c r="D76" s="237"/>
    </row>
    <row r="77" spans="1:4" x14ac:dyDescent="0.25">
      <c r="A77" s="245"/>
      <c r="B77" s="237"/>
      <c r="C77" s="237"/>
      <c r="D77" s="237"/>
    </row>
    <row r="78" spans="1:4" x14ac:dyDescent="0.25">
      <c r="A78" s="246"/>
      <c r="B78" s="247"/>
      <c r="C78" s="248"/>
      <c r="D78" s="237"/>
    </row>
    <row r="79" spans="1:4" x14ac:dyDescent="0.25">
      <c r="A79" s="246"/>
      <c r="B79" s="247"/>
      <c r="C79" s="248"/>
      <c r="D79" s="237"/>
    </row>
    <row r="80" spans="1:4" x14ac:dyDescent="0.25">
      <c r="A80" s="246"/>
      <c r="B80" s="247"/>
      <c r="C80" s="248"/>
      <c r="D80" s="237"/>
    </row>
    <row r="81" spans="1:4" x14ac:dyDescent="0.25">
      <c r="A81" s="246"/>
      <c r="B81" s="247"/>
      <c r="C81" s="248"/>
      <c r="D81" s="237"/>
    </row>
    <row r="82" spans="1:4" x14ac:dyDescent="0.25">
      <c r="A82" s="246"/>
      <c r="B82" s="247"/>
      <c r="C82" s="248"/>
      <c r="D82" s="237"/>
    </row>
    <row r="83" spans="1:4" x14ac:dyDescent="0.25">
      <c r="A83" s="246"/>
      <c r="B83" s="247"/>
      <c r="C83" s="248"/>
      <c r="D83" s="237"/>
    </row>
    <row r="84" spans="1:4" x14ac:dyDescent="0.25">
      <c r="A84" s="246"/>
      <c r="B84" s="247"/>
      <c r="C84" s="248"/>
      <c r="D84" s="237"/>
    </row>
    <row r="85" spans="1:4" x14ac:dyDescent="0.25">
      <c r="A85" s="246"/>
      <c r="B85" s="247"/>
      <c r="C85" s="248"/>
      <c r="D85" s="237"/>
    </row>
    <row r="86" spans="1:4" x14ac:dyDescent="0.25">
      <c r="A86" s="246"/>
      <c r="B86" s="247"/>
      <c r="C86" s="248"/>
      <c r="D86" s="237"/>
    </row>
    <row r="87" spans="1:4" x14ac:dyDescent="0.25">
      <c r="A87" s="246"/>
      <c r="B87" s="247"/>
      <c r="C87" s="248"/>
      <c r="D87" s="237"/>
    </row>
    <row r="88" spans="1:4" x14ac:dyDescent="0.25">
      <c r="A88" s="246"/>
      <c r="B88" s="247"/>
      <c r="C88" s="248"/>
      <c r="D88" s="237"/>
    </row>
    <row r="89" spans="1:4" x14ac:dyDescent="0.25">
      <c r="A89" s="246"/>
      <c r="B89" s="247"/>
      <c r="C89" s="248"/>
      <c r="D89" s="237"/>
    </row>
    <row r="90" spans="1:4" x14ac:dyDescent="0.25">
      <c r="A90" s="246"/>
      <c r="B90" s="247"/>
      <c r="C90" s="248"/>
      <c r="D90" s="237"/>
    </row>
    <row r="91" spans="1:4" x14ac:dyDescent="0.25">
      <c r="A91" s="246"/>
      <c r="B91" s="247"/>
      <c r="C91" s="248"/>
      <c r="D91" s="237"/>
    </row>
    <row r="92" spans="1:4" x14ac:dyDescent="0.25">
      <c r="A92" s="246"/>
      <c r="B92" s="247"/>
      <c r="C92" s="248"/>
      <c r="D92" s="237"/>
    </row>
    <row r="93" spans="1:4" x14ac:dyDescent="0.25">
      <c r="A93" s="246"/>
      <c r="B93" s="247"/>
      <c r="C93" s="248"/>
      <c r="D93" s="237"/>
    </row>
    <row r="94" spans="1:4" x14ac:dyDescent="0.25">
      <c r="A94" s="246"/>
      <c r="B94" s="247"/>
      <c r="C94" s="248"/>
      <c r="D94" s="237"/>
    </row>
    <row r="95" spans="1:4" x14ac:dyDescent="0.25">
      <c r="A95" s="246"/>
      <c r="B95" s="247"/>
      <c r="C95" s="248"/>
      <c r="D95" s="237"/>
    </row>
    <row r="96" spans="1:4" x14ac:dyDescent="0.25">
      <c r="A96" s="246"/>
      <c r="B96" s="247"/>
      <c r="C96" s="248"/>
      <c r="D96" s="237"/>
    </row>
    <row r="97" spans="1:4" x14ac:dyDescent="0.25">
      <c r="A97" s="246"/>
      <c r="B97" s="247"/>
      <c r="C97" s="248"/>
      <c r="D97" s="237"/>
    </row>
    <row r="98" spans="1:4" x14ac:dyDescent="0.25">
      <c r="A98" s="246"/>
      <c r="B98" s="247"/>
      <c r="C98" s="248"/>
      <c r="D98" s="237"/>
    </row>
    <row r="99" spans="1:4" x14ac:dyDescent="0.25">
      <c r="A99" s="246"/>
      <c r="B99" s="247"/>
      <c r="C99" s="248"/>
      <c r="D99" s="237"/>
    </row>
    <row r="100" spans="1:4" x14ac:dyDescent="0.25">
      <c r="A100" s="246"/>
      <c r="B100" s="247"/>
      <c r="C100" s="248"/>
      <c r="D100" s="237"/>
    </row>
    <row r="101" spans="1:4" x14ac:dyDescent="0.25">
      <c r="A101" s="246"/>
      <c r="B101" s="247"/>
      <c r="C101" s="248"/>
      <c r="D101" s="237"/>
    </row>
    <row r="102" spans="1:4" x14ac:dyDescent="0.25">
      <c r="A102" s="246"/>
      <c r="B102" s="247"/>
      <c r="C102" s="248"/>
      <c r="D102" s="237"/>
    </row>
    <row r="103" spans="1:4" x14ac:dyDescent="0.25">
      <c r="A103" s="246"/>
      <c r="B103" s="247"/>
      <c r="C103" s="248"/>
      <c r="D103" s="237"/>
    </row>
    <row r="104" spans="1:4" x14ac:dyDescent="0.25">
      <c r="A104" s="246"/>
      <c r="B104" s="247"/>
      <c r="C104" s="248"/>
      <c r="D104" s="237"/>
    </row>
    <row r="105" spans="1:4" x14ac:dyDescent="0.25">
      <c r="A105" s="246"/>
      <c r="B105" s="247"/>
      <c r="C105" s="248"/>
      <c r="D105" s="237"/>
    </row>
    <row r="106" spans="1:4" x14ac:dyDescent="0.25">
      <c r="A106" s="246"/>
      <c r="B106" s="247"/>
      <c r="C106" s="247"/>
      <c r="D106" s="237"/>
    </row>
    <row r="107" spans="1:4" x14ac:dyDescent="0.25">
      <c r="A107" s="246"/>
      <c r="B107" s="247"/>
      <c r="C107" s="247"/>
      <c r="D107" s="237"/>
    </row>
    <row r="108" spans="1:4" x14ac:dyDescent="0.25">
      <c r="A108" s="246"/>
      <c r="B108" s="247"/>
      <c r="C108" s="247"/>
      <c r="D108" s="237"/>
    </row>
    <row r="109" spans="1:4" x14ac:dyDescent="0.25">
      <c r="A109" s="246"/>
      <c r="B109" s="247"/>
      <c r="C109" s="247"/>
      <c r="D109" s="237"/>
    </row>
    <row r="110" spans="1:4" x14ac:dyDescent="0.25">
      <c r="A110" s="246"/>
      <c r="B110" s="247"/>
      <c r="C110" s="247"/>
      <c r="D110" s="237"/>
    </row>
    <row r="111" spans="1:4" x14ac:dyDescent="0.25">
      <c r="A111" s="246"/>
      <c r="B111" s="247"/>
      <c r="C111" s="247"/>
      <c r="D111" s="237"/>
    </row>
    <row r="112" spans="1:4" x14ac:dyDescent="0.25">
      <c r="A112" s="246"/>
      <c r="B112" s="247"/>
      <c r="C112" s="247"/>
      <c r="D112" s="237"/>
    </row>
    <row r="113" spans="1:4" x14ac:dyDescent="0.25">
      <c r="A113" s="246"/>
      <c r="B113" s="247"/>
      <c r="C113" s="247"/>
      <c r="D113" s="237"/>
    </row>
    <row r="114" spans="1:4" x14ac:dyDescent="0.25">
      <c r="A114" s="246"/>
      <c r="B114" s="247"/>
      <c r="C114" s="247"/>
      <c r="D114" s="237"/>
    </row>
    <row r="115" spans="1:4" x14ac:dyDescent="0.25">
      <c r="A115" s="246"/>
      <c r="B115" s="247"/>
      <c r="C115" s="247"/>
      <c r="D115" s="237"/>
    </row>
    <row r="116" spans="1:4" x14ac:dyDescent="0.25">
      <c r="A116" s="246"/>
      <c r="B116" s="247"/>
      <c r="C116" s="247"/>
      <c r="D116" s="237"/>
    </row>
    <row r="117" spans="1:4" x14ac:dyDescent="0.25">
      <c r="A117" s="246"/>
      <c r="B117" s="247"/>
      <c r="C117" s="247"/>
      <c r="D117" s="237"/>
    </row>
    <row r="118" spans="1:4" x14ac:dyDescent="0.25">
      <c r="A118" s="246"/>
      <c r="B118" s="247"/>
      <c r="C118" s="247"/>
      <c r="D118" s="237"/>
    </row>
    <row r="119" spans="1:4" x14ac:dyDescent="0.25">
      <c r="A119" s="246"/>
      <c r="B119" s="247"/>
      <c r="C119" s="247"/>
      <c r="D119" s="237"/>
    </row>
    <row r="120" spans="1:4" x14ac:dyDescent="0.25">
      <c r="A120" s="246"/>
      <c r="B120" s="247"/>
      <c r="C120" s="247"/>
      <c r="D120" s="237"/>
    </row>
    <row r="121" spans="1:4" x14ac:dyDescent="0.25">
      <c r="A121" s="246"/>
      <c r="B121" s="247"/>
      <c r="C121" s="247"/>
      <c r="D121" s="237"/>
    </row>
    <row r="122" spans="1:4" x14ac:dyDescent="0.25">
      <c r="A122" s="246"/>
      <c r="B122" s="247"/>
      <c r="C122" s="247"/>
      <c r="D122" s="237"/>
    </row>
    <row r="123" spans="1:4" x14ac:dyDescent="0.25">
      <c r="A123" s="246"/>
      <c r="B123" s="247"/>
      <c r="C123" s="247"/>
      <c r="D123" s="237"/>
    </row>
    <row r="124" spans="1:4" x14ac:dyDescent="0.25">
      <c r="A124" s="246"/>
      <c r="B124" s="247"/>
      <c r="C124" s="247"/>
      <c r="D124" s="237"/>
    </row>
    <row r="125" spans="1:4" x14ac:dyDescent="0.25">
      <c r="A125" s="246"/>
      <c r="B125" s="247"/>
      <c r="C125" s="247"/>
      <c r="D125" s="237"/>
    </row>
    <row r="126" spans="1:4" x14ac:dyDescent="0.25">
      <c r="A126" s="246"/>
      <c r="B126" s="247"/>
      <c r="C126" s="247"/>
      <c r="D126" s="237"/>
    </row>
    <row r="127" spans="1:4" x14ac:dyDescent="0.25">
      <c r="A127" s="246"/>
      <c r="B127" s="247"/>
      <c r="C127" s="247"/>
      <c r="D127" s="237"/>
    </row>
    <row r="128" spans="1:4" x14ac:dyDescent="0.25">
      <c r="A128" s="246"/>
      <c r="B128" s="247"/>
      <c r="C128" s="247"/>
      <c r="D128" s="237"/>
    </row>
    <row r="129" spans="1:4" x14ac:dyDescent="0.25">
      <c r="A129" s="246"/>
      <c r="B129" s="247"/>
      <c r="C129" s="247"/>
      <c r="D129" s="237"/>
    </row>
    <row r="130" spans="1:4" x14ac:dyDescent="0.25">
      <c r="A130" s="246"/>
      <c r="B130" s="247"/>
      <c r="C130" s="247"/>
      <c r="D130" s="237"/>
    </row>
    <row r="131" spans="1:4" x14ac:dyDescent="0.25">
      <c r="A131" s="246"/>
      <c r="B131" s="247"/>
      <c r="C131" s="247"/>
      <c r="D131" s="237"/>
    </row>
    <row r="132" spans="1:4" x14ac:dyDescent="0.25">
      <c r="A132" s="246"/>
      <c r="B132" s="247"/>
      <c r="C132" s="247"/>
      <c r="D132" s="237"/>
    </row>
    <row r="133" spans="1:4" x14ac:dyDescent="0.25">
      <c r="A133" s="246"/>
      <c r="B133" s="247"/>
      <c r="C133" s="247"/>
      <c r="D133" s="237"/>
    </row>
    <row r="134" spans="1:4" x14ac:dyDescent="0.25">
      <c r="A134" s="246"/>
      <c r="B134" s="247"/>
      <c r="C134" s="247"/>
      <c r="D134" s="237"/>
    </row>
    <row r="135" spans="1:4" x14ac:dyDescent="0.25">
      <c r="A135" s="246"/>
      <c r="B135" s="247"/>
      <c r="C135" s="247"/>
      <c r="D135" s="237"/>
    </row>
    <row r="136" spans="1:4" x14ac:dyDescent="0.25">
      <c r="A136" s="246"/>
      <c r="B136" s="247"/>
      <c r="C136" s="247"/>
      <c r="D136" s="237"/>
    </row>
    <row r="137" spans="1:4" x14ac:dyDescent="0.25">
      <c r="A137" s="246"/>
      <c r="B137" s="247"/>
      <c r="C137" s="247"/>
      <c r="D137" s="237"/>
    </row>
    <row r="138" spans="1:4" x14ac:dyDescent="0.25">
      <c r="A138" s="246"/>
      <c r="B138" s="247"/>
      <c r="C138" s="247"/>
      <c r="D138" s="237"/>
    </row>
    <row r="139" spans="1:4" x14ac:dyDescent="0.25">
      <c r="A139" s="246"/>
      <c r="B139" s="247"/>
      <c r="C139" s="247"/>
      <c r="D139" s="237"/>
    </row>
    <row r="140" spans="1:4" x14ac:dyDescent="0.25">
      <c r="A140" s="246"/>
      <c r="B140" s="247"/>
      <c r="C140" s="247"/>
      <c r="D140" s="237"/>
    </row>
    <row r="141" spans="1:4" x14ac:dyDescent="0.25">
      <c r="A141" s="246"/>
      <c r="B141" s="247"/>
      <c r="C141" s="247"/>
      <c r="D141" s="237"/>
    </row>
    <row r="142" spans="1:4" x14ac:dyDescent="0.25">
      <c r="A142" s="246"/>
      <c r="B142" s="247"/>
      <c r="C142" s="247"/>
      <c r="D142" s="237"/>
    </row>
    <row r="143" spans="1:4" x14ac:dyDescent="0.25">
      <c r="A143" s="246"/>
      <c r="B143" s="247"/>
      <c r="C143" s="247"/>
      <c r="D143" s="237"/>
    </row>
    <row r="144" spans="1:4" x14ac:dyDescent="0.25">
      <c r="A144" s="246"/>
      <c r="B144" s="247"/>
      <c r="C144" s="247"/>
      <c r="D144" s="237"/>
    </row>
    <row r="145" spans="1:4" x14ac:dyDescent="0.25">
      <c r="A145" s="246"/>
      <c r="B145" s="247"/>
      <c r="C145" s="247"/>
      <c r="D145" s="237"/>
    </row>
    <row r="146" spans="1:4" x14ac:dyDescent="0.25">
      <c r="A146" s="246"/>
      <c r="B146" s="247"/>
      <c r="C146" s="247"/>
      <c r="D146" s="237"/>
    </row>
    <row r="147" spans="1:4" x14ac:dyDescent="0.25">
      <c r="A147" s="246"/>
      <c r="B147" s="247"/>
      <c r="C147" s="247"/>
      <c r="D147" s="237"/>
    </row>
    <row r="148" spans="1:4" x14ac:dyDescent="0.25">
      <c r="A148" s="246"/>
      <c r="B148" s="247"/>
      <c r="C148" s="247"/>
      <c r="D148" s="237"/>
    </row>
    <row r="149" spans="1:4" x14ac:dyDescent="0.25">
      <c r="A149" s="246"/>
      <c r="B149" s="247"/>
      <c r="C149" s="249"/>
      <c r="D149" s="237"/>
    </row>
    <row r="150" spans="1:4" x14ac:dyDescent="0.25">
      <c r="A150" s="246"/>
      <c r="B150" s="247"/>
      <c r="C150" s="249"/>
      <c r="D150" s="237"/>
    </row>
    <row r="151" spans="1:4" x14ac:dyDescent="0.25">
      <c r="A151" s="246"/>
      <c r="B151" s="247"/>
      <c r="C151" s="249"/>
      <c r="D151" s="237"/>
    </row>
    <row r="152" spans="1:4" x14ac:dyDescent="0.25">
      <c r="A152" s="246"/>
      <c r="B152" s="247"/>
      <c r="C152" s="249"/>
      <c r="D152" s="237"/>
    </row>
    <row r="153" spans="1:4" x14ac:dyDescent="0.25">
      <c r="A153" s="246"/>
      <c r="B153" s="247"/>
      <c r="C153" s="249"/>
      <c r="D153" s="237"/>
    </row>
    <row r="154" spans="1:4" x14ac:dyDescent="0.25">
      <c r="A154" s="246"/>
      <c r="B154" s="247"/>
      <c r="C154" s="249"/>
      <c r="D154" s="237"/>
    </row>
    <row r="155" spans="1:4" x14ac:dyDescent="0.25">
      <c r="A155" s="246"/>
      <c r="B155" s="247"/>
      <c r="C155" s="249"/>
      <c r="D155" s="237"/>
    </row>
    <row r="156" spans="1:4" x14ac:dyDescent="0.25">
      <c r="A156" s="246"/>
      <c r="B156" s="249"/>
      <c r="C156" s="249"/>
      <c r="D156" s="237"/>
    </row>
    <row r="157" spans="1:4" x14ac:dyDescent="0.25">
      <c r="A157" s="246"/>
      <c r="B157" s="247"/>
      <c r="C157" s="249"/>
      <c r="D157" s="237"/>
    </row>
    <row r="158" spans="1:4" x14ac:dyDescent="0.25">
      <c r="A158" s="246"/>
      <c r="B158" s="247"/>
      <c r="C158" s="249"/>
      <c r="D158" s="237"/>
    </row>
    <row r="159" spans="1:4" x14ac:dyDescent="0.25">
      <c r="A159" s="246"/>
      <c r="B159" s="249"/>
      <c r="C159" s="249"/>
      <c r="D159" s="237"/>
    </row>
    <row r="160" spans="1:4" x14ac:dyDescent="0.25">
      <c r="A160" s="246"/>
      <c r="B160" s="249"/>
      <c r="C160" s="249"/>
      <c r="D160" s="237"/>
    </row>
    <row r="161" spans="1:4" x14ac:dyDescent="0.25">
      <c r="A161" s="246"/>
      <c r="B161" s="249"/>
      <c r="C161" s="249"/>
      <c r="D161" s="237"/>
    </row>
    <row r="162" spans="1:4" x14ac:dyDescent="0.25">
      <c r="A162" s="246"/>
      <c r="B162" s="249"/>
      <c r="C162" s="249"/>
      <c r="D162" s="237"/>
    </row>
    <row r="163" spans="1:4" x14ac:dyDescent="0.25">
      <c r="A163" s="246"/>
      <c r="B163" s="249"/>
      <c r="C163" s="249"/>
      <c r="D163" s="237"/>
    </row>
    <row r="164" spans="1:4" x14ac:dyDescent="0.25">
      <c r="A164" s="246"/>
      <c r="B164" s="249"/>
      <c r="C164" s="249"/>
      <c r="D164" s="237"/>
    </row>
    <row r="165" spans="1:4" x14ac:dyDescent="0.25">
      <c r="A165" s="246"/>
      <c r="B165" s="249"/>
      <c r="C165" s="249"/>
      <c r="D165" s="237"/>
    </row>
    <row r="166" spans="1:4" x14ac:dyDescent="0.25">
      <c r="A166" s="246"/>
      <c r="B166" s="249"/>
      <c r="C166" s="249"/>
      <c r="D166" s="237"/>
    </row>
    <row r="167" spans="1:4" x14ac:dyDescent="0.25">
      <c r="A167" s="246"/>
      <c r="B167" s="249"/>
      <c r="C167" s="249"/>
      <c r="D167" s="237"/>
    </row>
    <row r="168" spans="1:4" x14ac:dyDescent="0.25">
      <c r="A168" s="246"/>
      <c r="B168" s="249"/>
      <c r="C168" s="249"/>
      <c r="D168" s="237"/>
    </row>
    <row r="169" spans="1:4" x14ac:dyDescent="0.25">
      <c r="A169" s="246"/>
      <c r="B169" s="249"/>
      <c r="C169" s="249"/>
      <c r="D169" s="237"/>
    </row>
    <row r="170" spans="1:4" x14ac:dyDescent="0.25">
      <c r="A170" s="246"/>
      <c r="B170" s="249"/>
      <c r="C170" s="249"/>
      <c r="D170" s="237"/>
    </row>
    <row r="171" spans="1:4" x14ac:dyDescent="0.25">
      <c r="A171" s="246"/>
      <c r="B171" s="249"/>
      <c r="C171" s="249"/>
      <c r="D171" s="237"/>
    </row>
    <row r="172" spans="1:4" x14ac:dyDescent="0.25">
      <c r="A172" s="246"/>
      <c r="B172" s="249"/>
      <c r="C172" s="249"/>
      <c r="D172" s="237"/>
    </row>
    <row r="173" spans="1:4" x14ac:dyDescent="0.25">
      <c r="A173" s="246"/>
      <c r="B173" s="249"/>
      <c r="C173" s="249"/>
      <c r="D173" s="237"/>
    </row>
    <row r="174" spans="1:4" x14ac:dyDescent="0.25">
      <c r="A174" s="246"/>
      <c r="B174" s="249"/>
      <c r="C174" s="249"/>
      <c r="D174" s="237"/>
    </row>
    <row r="175" spans="1:4" x14ac:dyDescent="0.25">
      <c r="A175" s="246"/>
      <c r="B175" s="249"/>
      <c r="C175" s="249"/>
      <c r="D175" s="237"/>
    </row>
    <row r="176" spans="1:4" x14ac:dyDescent="0.25">
      <c r="A176" s="246"/>
      <c r="B176" s="249"/>
      <c r="C176" s="249"/>
      <c r="D176" s="237"/>
    </row>
    <row r="177" spans="1:4" x14ac:dyDescent="0.25">
      <c r="A177" s="246"/>
      <c r="B177" s="249"/>
      <c r="C177" s="249"/>
      <c r="D177" s="237"/>
    </row>
    <row r="178" spans="1:4" x14ac:dyDescent="0.25">
      <c r="A178" s="246"/>
      <c r="B178" s="249"/>
      <c r="C178" s="249"/>
      <c r="D178" s="237"/>
    </row>
    <row r="179" spans="1:4" x14ac:dyDescent="0.25">
      <c r="A179" s="246"/>
      <c r="B179" s="249"/>
      <c r="C179" s="249"/>
      <c r="D179" s="237"/>
    </row>
    <row r="180" spans="1:4" x14ac:dyDescent="0.25">
      <c r="A180" s="246"/>
      <c r="B180" s="249"/>
      <c r="C180" s="249"/>
      <c r="D180" s="237"/>
    </row>
    <row r="181" spans="1:4" x14ac:dyDescent="0.25">
      <c r="A181" s="246"/>
      <c r="B181" s="249"/>
      <c r="C181" s="249"/>
      <c r="D181" s="237"/>
    </row>
    <row r="182" spans="1:4" x14ac:dyDescent="0.25">
      <c r="A182" s="246"/>
      <c r="B182" s="249"/>
      <c r="C182" s="249"/>
      <c r="D182" s="237"/>
    </row>
    <row r="183" spans="1:4" x14ac:dyDescent="0.25">
      <c r="A183" s="246"/>
      <c r="B183" s="249"/>
      <c r="C183" s="249"/>
      <c r="D183" s="237"/>
    </row>
    <row r="184" spans="1:4" x14ac:dyDescent="0.25">
      <c r="A184" s="246"/>
      <c r="B184" s="249"/>
      <c r="C184" s="249"/>
      <c r="D184" s="237"/>
    </row>
    <row r="185" spans="1:4" x14ac:dyDescent="0.25">
      <c r="A185" s="246"/>
      <c r="B185" s="249"/>
      <c r="C185" s="249"/>
      <c r="D185" s="237"/>
    </row>
    <row r="186" spans="1:4" x14ac:dyDescent="0.25">
      <c r="A186" s="246"/>
      <c r="B186" s="249"/>
      <c r="C186" s="249"/>
      <c r="D186" s="237"/>
    </row>
    <row r="187" spans="1:4" x14ac:dyDescent="0.25">
      <c r="A187" s="246"/>
      <c r="B187" s="249"/>
      <c r="C187" s="249"/>
      <c r="D187" s="237"/>
    </row>
    <row r="188" spans="1:4" x14ac:dyDescent="0.25">
      <c r="A188" s="246"/>
      <c r="B188" s="249"/>
      <c r="C188" s="249"/>
      <c r="D188" s="237"/>
    </row>
    <row r="189" spans="1:4" x14ac:dyDescent="0.25">
      <c r="A189" s="246"/>
      <c r="B189" s="249"/>
      <c r="C189" s="249"/>
      <c r="D189" s="237"/>
    </row>
    <row r="190" spans="1:4" x14ac:dyDescent="0.25">
      <c r="A190" s="246"/>
      <c r="B190" s="249"/>
      <c r="C190" s="249"/>
      <c r="D190" s="237"/>
    </row>
    <row r="191" spans="1:4" x14ac:dyDescent="0.25">
      <c r="A191" s="246"/>
      <c r="B191" s="249"/>
      <c r="C191" s="249"/>
      <c r="D191" s="237"/>
    </row>
    <row r="192" spans="1:4" x14ac:dyDescent="0.25">
      <c r="A192" s="246"/>
      <c r="B192" s="249"/>
      <c r="C192" s="249"/>
      <c r="D192" s="237"/>
    </row>
    <row r="193" spans="1:4" x14ac:dyDescent="0.25">
      <c r="A193" s="246"/>
      <c r="B193" s="249"/>
      <c r="C193" s="249"/>
      <c r="D193" s="237"/>
    </row>
    <row r="194" spans="1:4" x14ac:dyDescent="0.25">
      <c r="A194" s="246"/>
      <c r="B194" s="249"/>
      <c r="C194" s="249"/>
      <c r="D194" s="237"/>
    </row>
    <row r="195" spans="1:4" x14ac:dyDescent="0.25">
      <c r="A195" s="246"/>
      <c r="B195" s="249"/>
      <c r="C195" s="249"/>
      <c r="D195" s="237"/>
    </row>
    <row r="196" spans="1:4" x14ac:dyDescent="0.25">
      <c r="A196" s="246"/>
      <c r="B196" s="249"/>
      <c r="C196" s="249"/>
      <c r="D196" s="237"/>
    </row>
    <row r="197" spans="1:4" x14ac:dyDescent="0.25">
      <c r="A197" s="246"/>
      <c r="B197" s="249"/>
      <c r="C197" s="249"/>
      <c r="D197" s="237"/>
    </row>
    <row r="198" spans="1:4" x14ac:dyDescent="0.25">
      <c r="A198" s="246"/>
      <c r="B198" s="249"/>
      <c r="C198" s="249"/>
      <c r="D198" s="237"/>
    </row>
    <row r="199" spans="1:4" x14ac:dyDescent="0.25">
      <c r="A199" s="246"/>
      <c r="B199" s="249"/>
      <c r="C199" s="249"/>
      <c r="D199" s="237"/>
    </row>
    <row r="200" spans="1:4" x14ac:dyDescent="0.25">
      <c r="A200" s="246"/>
      <c r="B200" s="249"/>
      <c r="C200" s="249"/>
      <c r="D200" s="237"/>
    </row>
    <row r="201" spans="1:4" x14ac:dyDescent="0.25">
      <c r="A201" s="246"/>
      <c r="B201" s="249"/>
      <c r="C201" s="249"/>
      <c r="D201" s="237"/>
    </row>
    <row r="202" spans="1:4" x14ac:dyDescent="0.25">
      <c r="A202" s="246"/>
      <c r="B202" s="249"/>
      <c r="C202" s="249"/>
      <c r="D202" s="237"/>
    </row>
    <row r="203" spans="1:4" x14ac:dyDescent="0.25">
      <c r="A203" s="246"/>
      <c r="B203" s="249"/>
      <c r="C203" s="249"/>
      <c r="D203" s="237"/>
    </row>
    <row r="204" spans="1:4" x14ac:dyDescent="0.25">
      <c r="A204" s="246"/>
      <c r="B204" s="249"/>
      <c r="C204" s="249"/>
      <c r="D204" s="237"/>
    </row>
    <row r="205" spans="1:4" x14ac:dyDescent="0.25">
      <c r="A205" s="246"/>
      <c r="B205" s="249"/>
      <c r="C205" s="249"/>
      <c r="D205" s="237"/>
    </row>
    <row r="206" spans="1:4" x14ac:dyDescent="0.25">
      <c r="A206" s="246"/>
      <c r="B206" s="249"/>
      <c r="C206" s="249"/>
      <c r="D206" s="237"/>
    </row>
    <row r="207" spans="1:4" x14ac:dyDescent="0.25">
      <c r="A207" s="246"/>
      <c r="B207" s="249"/>
      <c r="C207" s="249"/>
      <c r="D207" s="237"/>
    </row>
    <row r="208" spans="1:4" x14ac:dyDescent="0.25">
      <c r="A208" s="246"/>
      <c r="B208" s="249"/>
      <c r="C208" s="249"/>
      <c r="D208" s="237"/>
    </row>
    <row r="209" spans="1:4" x14ac:dyDescent="0.25">
      <c r="A209" s="246"/>
      <c r="B209" s="249"/>
      <c r="C209" s="249"/>
      <c r="D209" s="237"/>
    </row>
    <row r="210" spans="1:4" x14ac:dyDescent="0.25">
      <c r="A210" s="246"/>
      <c r="B210" s="249"/>
      <c r="C210" s="249"/>
      <c r="D210" s="237"/>
    </row>
    <row r="211" spans="1:4" x14ac:dyDescent="0.25">
      <c r="A211" s="246"/>
      <c r="B211" s="249"/>
      <c r="C211" s="249"/>
      <c r="D211" s="237"/>
    </row>
    <row r="212" spans="1:4" x14ac:dyDescent="0.25">
      <c r="A212" s="246"/>
      <c r="B212" s="249"/>
      <c r="C212" s="249"/>
      <c r="D212" s="237"/>
    </row>
    <row r="213" spans="1:4" x14ac:dyDescent="0.25">
      <c r="A213" s="246"/>
      <c r="B213" s="249"/>
      <c r="C213" s="249"/>
      <c r="D213" s="237"/>
    </row>
    <row r="214" spans="1:4" x14ac:dyDescent="0.25">
      <c r="A214" s="246"/>
      <c r="B214" s="249"/>
      <c r="C214" s="249"/>
      <c r="D214" s="237"/>
    </row>
    <row r="215" spans="1:4" x14ac:dyDescent="0.25">
      <c r="A215" s="246"/>
      <c r="B215" s="249"/>
      <c r="C215" s="249"/>
      <c r="D215" s="237"/>
    </row>
    <row r="216" spans="1:4" x14ac:dyDescent="0.25">
      <c r="A216" s="246"/>
      <c r="B216" s="249"/>
      <c r="C216" s="249"/>
      <c r="D216" s="237"/>
    </row>
    <row r="217" spans="1:4" x14ac:dyDescent="0.25">
      <c r="A217" s="246"/>
      <c r="B217" s="249"/>
      <c r="C217" s="249"/>
      <c r="D217" s="237"/>
    </row>
    <row r="218" spans="1:4" x14ac:dyDescent="0.25">
      <c r="A218" s="246"/>
      <c r="B218" s="249"/>
      <c r="C218" s="249"/>
      <c r="D218" s="237"/>
    </row>
    <row r="219" spans="1:4" x14ac:dyDescent="0.25">
      <c r="A219" s="246"/>
      <c r="B219" s="249"/>
      <c r="C219" s="249"/>
      <c r="D219" s="237"/>
    </row>
    <row r="220" spans="1:4" x14ac:dyDescent="0.25">
      <c r="A220" s="246"/>
      <c r="B220" s="249"/>
      <c r="C220" s="249"/>
      <c r="D220" s="237"/>
    </row>
    <row r="221" spans="1:4" x14ac:dyDescent="0.25">
      <c r="A221" s="246"/>
      <c r="B221" s="249"/>
      <c r="C221" s="249"/>
      <c r="D221" s="237"/>
    </row>
    <row r="222" spans="1:4" x14ac:dyDescent="0.25">
      <c r="A222" s="246"/>
      <c r="B222" s="249"/>
      <c r="C222" s="249"/>
      <c r="D222" s="237"/>
    </row>
    <row r="223" spans="1:4" x14ac:dyDescent="0.25">
      <c r="A223" s="246"/>
      <c r="B223" s="249"/>
      <c r="C223" s="249"/>
      <c r="D223" s="237"/>
    </row>
    <row r="224" spans="1:4" x14ac:dyDescent="0.25">
      <c r="A224" s="246"/>
      <c r="B224" s="249"/>
      <c r="C224" s="249"/>
      <c r="D224" s="237"/>
    </row>
    <row r="225" spans="1:4" x14ac:dyDescent="0.25">
      <c r="A225" s="246"/>
      <c r="B225" s="249"/>
      <c r="C225" s="249"/>
      <c r="D225" s="237"/>
    </row>
    <row r="226" spans="1:4" x14ac:dyDescent="0.25">
      <c r="A226" s="246"/>
      <c r="B226" s="249"/>
      <c r="C226" s="249"/>
      <c r="D226" s="237"/>
    </row>
    <row r="227" spans="1:4" x14ac:dyDescent="0.25">
      <c r="A227" s="246"/>
      <c r="B227" s="249"/>
      <c r="C227" s="249"/>
      <c r="D227" s="237"/>
    </row>
    <row r="228" spans="1:4" x14ac:dyDescent="0.25">
      <c r="A228" s="246"/>
      <c r="B228" s="249"/>
      <c r="C228" s="249"/>
      <c r="D228" s="237"/>
    </row>
    <row r="229" spans="1:4" x14ac:dyDescent="0.25">
      <c r="A229" s="246"/>
      <c r="B229" s="249"/>
      <c r="C229" s="249"/>
      <c r="D229" s="237"/>
    </row>
    <row r="230" spans="1:4" x14ac:dyDescent="0.25">
      <c r="A230" s="246"/>
      <c r="B230" s="249"/>
      <c r="C230" s="249"/>
      <c r="D230" s="237"/>
    </row>
    <row r="231" spans="1:4" x14ac:dyDescent="0.25">
      <c r="A231" s="246"/>
      <c r="B231" s="249"/>
      <c r="C231" s="249"/>
      <c r="D231" s="237"/>
    </row>
    <row r="232" spans="1:4" x14ac:dyDescent="0.25">
      <c r="A232" s="246"/>
      <c r="B232" s="249"/>
      <c r="C232" s="249"/>
      <c r="D232" s="237"/>
    </row>
    <row r="233" spans="1:4" x14ac:dyDescent="0.25">
      <c r="A233" s="246"/>
      <c r="B233" s="249"/>
      <c r="C233" s="249"/>
      <c r="D233" s="237"/>
    </row>
    <row r="234" spans="1:4" x14ac:dyDescent="0.25">
      <c r="A234" s="246"/>
      <c r="B234" s="249"/>
      <c r="C234" s="249"/>
      <c r="D234" s="237"/>
    </row>
    <row r="235" spans="1:4" x14ac:dyDescent="0.25">
      <c r="A235" s="246"/>
      <c r="B235" s="249"/>
      <c r="C235" s="249"/>
      <c r="D235" s="237"/>
    </row>
    <row r="236" spans="1:4" x14ac:dyDescent="0.25">
      <c r="A236" s="246"/>
      <c r="B236" s="249"/>
      <c r="C236" s="249"/>
      <c r="D236" s="237"/>
    </row>
    <row r="237" spans="1:4" x14ac:dyDescent="0.25">
      <c r="A237" s="246"/>
      <c r="B237" s="249"/>
      <c r="C237" s="249"/>
      <c r="D237" s="237"/>
    </row>
    <row r="238" spans="1:4" x14ac:dyDescent="0.25">
      <c r="A238" s="246"/>
      <c r="B238" s="249"/>
      <c r="C238" s="249"/>
      <c r="D238" s="237"/>
    </row>
    <row r="239" spans="1:4" x14ac:dyDescent="0.25">
      <c r="A239" s="246"/>
      <c r="B239" s="249"/>
      <c r="C239" s="249"/>
      <c r="D239" s="237"/>
    </row>
    <row r="240" spans="1:4" x14ac:dyDescent="0.25">
      <c r="A240" s="246"/>
      <c r="B240" s="249"/>
      <c r="C240" s="249"/>
      <c r="D240" s="237"/>
    </row>
    <row r="241" spans="1:4" x14ac:dyDescent="0.25">
      <c r="A241" s="246"/>
      <c r="B241" s="249"/>
      <c r="C241" s="249"/>
      <c r="D241" s="237"/>
    </row>
    <row r="242" spans="1:4" x14ac:dyDescent="0.25">
      <c r="A242" s="246"/>
      <c r="B242" s="249"/>
      <c r="C242" s="249"/>
      <c r="D242" s="237"/>
    </row>
    <row r="243" spans="1:4" x14ac:dyDescent="0.25">
      <c r="A243" s="246"/>
      <c r="B243" s="249"/>
      <c r="C243" s="249"/>
      <c r="D243" s="237"/>
    </row>
    <row r="244" spans="1:4" x14ac:dyDescent="0.25">
      <c r="A244" s="246"/>
      <c r="B244" s="249"/>
      <c r="C244" s="249"/>
      <c r="D244" s="237"/>
    </row>
    <row r="245" spans="1:4" x14ac:dyDescent="0.25">
      <c r="A245" s="246"/>
      <c r="B245" s="249"/>
      <c r="C245" s="249"/>
      <c r="D245" s="237"/>
    </row>
    <row r="246" spans="1:4" x14ac:dyDescent="0.25">
      <c r="A246" s="246"/>
      <c r="B246" s="249"/>
      <c r="C246" s="249"/>
      <c r="D246" s="237"/>
    </row>
    <row r="247" spans="1:4" x14ac:dyDescent="0.25">
      <c r="A247" s="246"/>
      <c r="B247" s="249"/>
      <c r="C247" s="249"/>
      <c r="D247" s="237"/>
    </row>
    <row r="248" spans="1:4" x14ac:dyDescent="0.25">
      <c r="A248" s="246"/>
      <c r="B248" s="249"/>
      <c r="C248" s="249"/>
      <c r="D248" s="237"/>
    </row>
    <row r="249" spans="1:4" x14ac:dyDescent="0.25">
      <c r="A249" s="246"/>
      <c r="B249" s="247"/>
      <c r="C249" s="249"/>
      <c r="D249" s="237"/>
    </row>
    <row r="250" spans="1:4" x14ac:dyDescent="0.25">
      <c r="A250" s="246"/>
      <c r="B250" s="247"/>
      <c r="C250" s="249"/>
      <c r="D250" s="237"/>
    </row>
    <row r="251" spans="1:4" x14ac:dyDescent="0.25">
      <c r="A251" s="246"/>
      <c r="B251" s="247"/>
      <c r="C251" s="249"/>
      <c r="D251" s="237"/>
    </row>
    <row r="252" spans="1:4" x14ac:dyDescent="0.25">
      <c r="A252" s="246"/>
      <c r="B252" s="249"/>
      <c r="C252" s="249"/>
      <c r="D252" s="237"/>
    </row>
    <row r="253" spans="1:4" x14ac:dyDescent="0.25">
      <c r="A253" s="246"/>
      <c r="B253" s="249"/>
      <c r="C253" s="249"/>
      <c r="D253" s="237"/>
    </row>
    <row r="254" spans="1:4" x14ac:dyDescent="0.25">
      <c r="A254" s="246"/>
      <c r="B254" s="247"/>
      <c r="C254" s="249"/>
      <c r="D254" s="237"/>
    </row>
    <row r="255" spans="1:4" x14ac:dyDescent="0.25">
      <c r="A255" s="246"/>
      <c r="B255" s="247"/>
      <c r="C255" s="249"/>
      <c r="D255" s="237"/>
    </row>
    <row r="256" spans="1:4" x14ac:dyDescent="0.25">
      <c r="A256" s="246"/>
      <c r="B256" s="247"/>
      <c r="C256" s="249"/>
      <c r="D256" s="237"/>
    </row>
    <row r="257" spans="1:4" x14ac:dyDescent="0.25">
      <c r="A257" s="246"/>
      <c r="B257" s="247"/>
      <c r="C257" s="249"/>
      <c r="D257" s="237"/>
    </row>
    <row r="258" spans="1:4" x14ac:dyDescent="0.25">
      <c r="A258" s="246"/>
      <c r="B258" s="247"/>
      <c r="C258" s="249"/>
      <c r="D258" s="237"/>
    </row>
    <row r="259" spans="1:4" x14ac:dyDescent="0.25">
      <c r="A259" s="246"/>
      <c r="B259" s="247"/>
      <c r="C259" s="249"/>
      <c r="D259" s="237"/>
    </row>
    <row r="260" spans="1:4" x14ac:dyDescent="0.25">
      <c r="A260" s="246"/>
      <c r="B260" s="247"/>
      <c r="C260" s="249"/>
      <c r="D260" s="237"/>
    </row>
    <row r="261" spans="1:4" x14ac:dyDescent="0.25">
      <c r="A261" s="246"/>
      <c r="B261" s="247"/>
      <c r="C261" s="249"/>
      <c r="D261" s="237"/>
    </row>
    <row r="262" spans="1:4" x14ac:dyDescent="0.25">
      <c r="A262" s="246"/>
      <c r="B262" s="247"/>
      <c r="C262" s="249"/>
      <c r="D262" s="237"/>
    </row>
    <row r="263" spans="1:4" x14ac:dyDescent="0.25">
      <c r="A263" s="246"/>
      <c r="B263" s="247"/>
      <c r="C263" s="249"/>
      <c r="D263" s="237"/>
    </row>
    <row r="264" spans="1:4" x14ac:dyDescent="0.25">
      <c r="A264" s="246"/>
      <c r="B264" s="247"/>
      <c r="C264" s="249"/>
      <c r="D264" s="237"/>
    </row>
    <row r="265" spans="1:4" x14ac:dyDescent="0.25">
      <c r="A265" s="246"/>
      <c r="B265" s="247"/>
      <c r="C265" s="249"/>
      <c r="D265" s="237"/>
    </row>
    <row r="266" spans="1:4" x14ac:dyDescent="0.25">
      <c r="A266" s="246"/>
      <c r="B266" s="247"/>
      <c r="C266" s="249"/>
      <c r="D266" s="237"/>
    </row>
    <row r="267" spans="1:4" x14ac:dyDescent="0.25">
      <c r="A267" s="246"/>
      <c r="B267" s="247"/>
      <c r="C267" s="249"/>
      <c r="D267" s="237"/>
    </row>
    <row r="268" spans="1:4" x14ac:dyDescent="0.25">
      <c r="A268" s="246"/>
      <c r="B268" s="247"/>
      <c r="C268" s="249"/>
      <c r="D268" s="237"/>
    </row>
    <row r="269" spans="1:4" x14ac:dyDescent="0.25">
      <c r="A269" s="246"/>
      <c r="B269" s="247"/>
      <c r="C269" s="249"/>
      <c r="D269" s="237"/>
    </row>
    <row r="270" spans="1:4" x14ac:dyDescent="0.25">
      <c r="A270" s="246"/>
      <c r="B270" s="247"/>
      <c r="C270" s="249"/>
      <c r="D270" s="237"/>
    </row>
    <row r="271" spans="1:4" x14ac:dyDescent="0.25">
      <c r="A271" s="246"/>
      <c r="B271" s="247"/>
      <c r="C271" s="249"/>
      <c r="D271" s="237"/>
    </row>
    <row r="272" spans="1:4" x14ac:dyDescent="0.25">
      <c r="A272" s="246"/>
      <c r="B272" s="247"/>
      <c r="C272" s="249"/>
      <c r="D272" s="237"/>
    </row>
    <row r="273" spans="1:4" x14ac:dyDescent="0.25">
      <c r="A273" s="246"/>
      <c r="B273" s="247"/>
      <c r="C273" s="249"/>
      <c r="D273" s="237"/>
    </row>
    <row r="274" spans="1:4" x14ac:dyDescent="0.25">
      <c r="A274" s="246"/>
      <c r="B274" s="247"/>
      <c r="C274" s="249"/>
      <c r="D274" s="237"/>
    </row>
    <row r="275" spans="1:4" x14ac:dyDescent="0.25">
      <c r="A275" s="246"/>
      <c r="B275" s="247"/>
      <c r="C275" s="249"/>
      <c r="D275" s="237"/>
    </row>
    <row r="276" spans="1:4" x14ac:dyDescent="0.25">
      <c r="A276" s="246"/>
      <c r="B276" s="247"/>
      <c r="C276" s="249"/>
      <c r="D276" s="237"/>
    </row>
    <row r="277" spans="1:4" x14ac:dyDescent="0.25">
      <c r="A277" s="246"/>
      <c r="B277" s="247"/>
      <c r="C277" s="249"/>
      <c r="D277" s="237"/>
    </row>
    <row r="278" spans="1:4" x14ac:dyDescent="0.25">
      <c r="A278" s="246"/>
      <c r="B278" s="247"/>
      <c r="C278" s="249"/>
      <c r="D278" s="237"/>
    </row>
    <row r="279" spans="1:4" x14ac:dyDescent="0.25">
      <c r="A279" s="246"/>
      <c r="B279" s="247"/>
      <c r="C279" s="249"/>
      <c r="D279" s="237"/>
    </row>
    <row r="280" spans="1:4" x14ac:dyDescent="0.25">
      <c r="A280" s="246"/>
      <c r="B280" s="247"/>
      <c r="C280" s="249"/>
      <c r="D280" s="237"/>
    </row>
    <row r="281" spans="1:4" x14ac:dyDescent="0.25">
      <c r="A281" s="246"/>
      <c r="B281" s="247"/>
      <c r="C281" s="249"/>
      <c r="D281" s="237"/>
    </row>
    <row r="282" spans="1:4" x14ac:dyDescent="0.25">
      <c r="A282" s="246"/>
      <c r="B282" s="247"/>
      <c r="C282" s="249"/>
      <c r="D282" s="237"/>
    </row>
    <row r="283" spans="1:4" x14ac:dyDescent="0.25">
      <c r="A283" s="246"/>
      <c r="B283" s="247"/>
      <c r="C283" s="249"/>
      <c r="D283" s="237"/>
    </row>
    <row r="284" spans="1:4" x14ac:dyDescent="0.25">
      <c r="A284" s="246"/>
      <c r="B284" s="247"/>
      <c r="C284" s="249"/>
      <c r="D284" s="237"/>
    </row>
    <row r="285" spans="1:4" x14ac:dyDescent="0.25">
      <c r="A285" s="246"/>
      <c r="B285" s="247"/>
      <c r="C285" s="249"/>
      <c r="D285" s="237"/>
    </row>
    <row r="286" spans="1:4" x14ac:dyDescent="0.25">
      <c r="A286" s="246"/>
      <c r="B286" s="247"/>
      <c r="C286" s="249"/>
      <c r="D286" s="237"/>
    </row>
    <row r="287" spans="1:4" x14ac:dyDescent="0.25">
      <c r="A287" s="246"/>
      <c r="B287" s="247"/>
      <c r="C287" s="249"/>
      <c r="D287" s="237"/>
    </row>
    <row r="288" spans="1:4" x14ac:dyDescent="0.25">
      <c r="A288" s="246"/>
      <c r="B288" s="247"/>
      <c r="C288" s="249"/>
      <c r="D288" s="237"/>
    </row>
    <row r="289" spans="1:4" x14ac:dyDescent="0.25">
      <c r="A289" s="246"/>
      <c r="B289" s="247"/>
      <c r="C289" s="249"/>
      <c r="D289" s="237"/>
    </row>
    <row r="290" spans="1:4" x14ac:dyDescent="0.25">
      <c r="A290" s="246"/>
      <c r="B290" s="247"/>
      <c r="C290" s="249"/>
      <c r="D290" s="237"/>
    </row>
    <row r="291" spans="1:4" x14ac:dyDescent="0.25">
      <c r="A291" s="246"/>
      <c r="B291" s="247"/>
      <c r="C291" s="249"/>
      <c r="D291" s="237"/>
    </row>
    <row r="292" spans="1:4" x14ac:dyDescent="0.25">
      <c r="A292" s="246"/>
      <c r="B292" s="247"/>
      <c r="C292" s="249"/>
      <c r="D292" s="237"/>
    </row>
    <row r="293" spans="1:4" x14ac:dyDescent="0.25">
      <c r="A293" s="246"/>
      <c r="B293" s="247"/>
      <c r="C293" s="249"/>
      <c r="D293" s="237"/>
    </row>
    <row r="294" spans="1:4" x14ac:dyDescent="0.25">
      <c r="A294" s="246"/>
      <c r="B294" s="247"/>
      <c r="C294" s="249"/>
      <c r="D294" s="237"/>
    </row>
    <row r="295" spans="1:4" x14ac:dyDescent="0.25">
      <c r="A295" s="246"/>
      <c r="B295" s="247"/>
      <c r="C295" s="249"/>
      <c r="D295" s="237"/>
    </row>
    <row r="296" spans="1:4" x14ac:dyDescent="0.25">
      <c r="A296" s="246"/>
      <c r="B296" s="247"/>
      <c r="C296" s="249"/>
      <c r="D296" s="237"/>
    </row>
    <row r="297" spans="1:4" x14ac:dyDescent="0.25">
      <c r="A297" s="246"/>
      <c r="B297" s="249"/>
      <c r="C297" s="249"/>
      <c r="D297" s="237"/>
    </row>
    <row r="298" spans="1:4" x14ac:dyDescent="0.25">
      <c r="A298" s="246"/>
      <c r="B298" s="247"/>
      <c r="C298" s="249"/>
      <c r="D298" s="237"/>
    </row>
    <row r="299" spans="1:4" x14ac:dyDescent="0.25">
      <c r="A299" s="246"/>
      <c r="B299" s="249"/>
      <c r="C299" s="249"/>
      <c r="D299" s="237"/>
    </row>
    <row r="300" spans="1:4" x14ac:dyDescent="0.25">
      <c r="A300" s="246"/>
      <c r="B300" s="249"/>
      <c r="C300" s="249"/>
      <c r="D300" s="237"/>
    </row>
    <row r="301" spans="1:4" x14ac:dyDescent="0.25">
      <c r="A301" s="246"/>
      <c r="B301" s="249"/>
      <c r="C301" s="249"/>
      <c r="D301" s="237"/>
    </row>
    <row r="302" spans="1:4" x14ac:dyDescent="0.25">
      <c r="A302" s="246"/>
      <c r="B302" s="249"/>
      <c r="C302" s="249"/>
      <c r="D302" s="237"/>
    </row>
    <row r="303" spans="1:4" x14ac:dyDescent="0.25">
      <c r="A303" s="246"/>
      <c r="B303" s="249"/>
      <c r="C303" s="249"/>
      <c r="D303" s="237"/>
    </row>
    <row r="304" spans="1:4" x14ac:dyDescent="0.25">
      <c r="A304" s="246"/>
      <c r="B304" s="249"/>
      <c r="C304" s="249"/>
      <c r="D304" s="237"/>
    </row>
    <row r="305" spans="1:4" x14ac:dyDescent="0.25">
      <c r="A305" s="246"/>
      <c r="B305" s="247"/>
      <c r="C305" s="249"/>
      <c r="D305" s="237"/>
    </row>
    <row r="306" spans="1:4" x14ac:dyDescent="0.25">
      <c r="A306" s="246"/>
      <c r="B306" s="249"/>
      <c r="C306" s="249"/>
      <c r="D306" s="237"/>
    </row>
    <row r="307" spans="1:4" x14ac:dyDescent="0.25">
      <c r="A307" s="246"/>
      <c r="B307" s="247"/>
      <c r="C307" s="249"/>
      <c r="D307" s="237"/>
    </row>
    <row r="308" spans="1:4" x14ac:dyDescent="0.25">
      <c r="A308" s="246"/>
      <c r="B308" s="249"/>
      <c r="C308" s="249"/>
      <c r="D308" s="237"/>
    </row>
    <row r="309" spans="1:4" x14ac:dyDescent="0.25">
      <c r="A309" s="246"/>
      <c r="B309" s="249"/>
      <c r="C309" s="249"/>
      <c r="D309" s="237"/>
    </row>
    <row r="310" spans="1:4" x14ac:dyDescent="0.25">
      <c r="A310" s="246"/>
      <c r="B310" s="249"/>
      <c r="C310" s="249"/>
      <c r="D310" s="237"/>
    </row>
    <row r="311" spans="1:4" x14ac:dyDescent="0.25">
      <c r="A311" s="246"/>
      <c r="B311" s="249"/>
      <c r="C311" s="249"/>
      <c r="D311" s="237"/>
    </row>
    <row r="312" spans="1:4" x14ac:dyDescent="0.25">
      <c r="A312" s="246"/>
      <c r="B312" s="247"/>
      <c r="C312" s="249"/>
      <c r="D312" s="237"/>
    </row>
    <row r="313" spans="1:4" x14ac:dyDescent="0.25">
      <c r="A313" s="246"/>
      <c r="B313" s="249"/>
      <c r="C313" s="249"/>
      <c r="D313" s="237"/>
    </row>
    <row r="314" spans="1:4" x14ac:dyDescent="0.25">
      <c r="A314" s="246"/>
      <c r="B314" s="249"/>
      <c r="C314" s="249"/>
      <c r="D314" s="237"/>
    </row>
    <row r="315" spans="1:4" x14ac:dyDescent="0.25">
      <c r="A315" s="246"/>
      <c r="B315" s="249"/>
      <c r="C315" s="249"/>
      <c r="D315" s="237"/>
    </row>
    <row r="316" spans="1:4" x14ac:dyDescent="0.25">
      <c r="A316" s="246"/>
      <c r="B316" s="249"/>
      <c r="C316" s="249"/>
      <c r="D316" s="237"/>
    </row>
    <row r="317" spans="1:4" x14ac:dyDescent="0.25">
      <c r="A317" s="246"/>
      <c r="B317" s="249"/>
      <c r="C317" s="249"/>
      <c r="D317" s="237"/>
    </row>
    <row r="318" spans="1:4" x14ac:dyDescent="0.25">
      <c r="A318" s="246"/>
      <c r="B318" s="249"/>
      <c r="C318" s="249"/>
      <c r="D318" s="237"/>
    </row>
    <row r="319" spans="1:4" x14ac:dyDescent="0.25">
      <c r="A319" s="246"/>
      <c r="B319" s="249"/>
      <c r="C319" s="249"/>
      <c r="D319" s="237"/>
    </row>
    <row r="320" spans="1:4" x14ac:dyDescent="0.25">
      <c r="A320" s="246"/>
      <c r="B320" s="249"/>
      <c r="C320" s="249"/>
      <c r="D320" s="237"/>
    </row>
    <row r="321" spans="1:4" x14ac:dyDescent="0.25">
      <c r="A321" s="246"/>
      <c r="B321" s="249"/>
      <c r="C321" s="249"/>
      <c r="D321" s="237"/>
    </row>
    <row r="322" spans="1:4" x14ac:dyDescent="0.25">
      <c r="A322" s="246"/>
      <c r="B322" s="249"/>
      <c r="C322" s="249"/>
      <c r="D322" s="237"/>
    </row>
    <row r="323" spans="1:4" x14ac:dyDescent="0.25">
      <c r="A323" s="246"/>
      <c r="B323" s="249"/>
      <c r="C323" s="249"/>
      <c r="D323" s="237"/>
    </row>
    <row r="324" spans="1:4" x14ac:dyDescent="0.25">
      <c r="A324" s="246"/>
      <c r="B324" s="249"/>
      <c r="C324" s="249"/>
      <c r="D324" s="237"/>
    </row>
    <row r="325" spans="1:4" x14ac:dyDescent="0.25">
      <c r="A325" s="246"/>
      <c r="B325" s="249"/>
      <c r="C325" s="249"/>
      <c r="D325" s="237"/>
    </row>
    <row r="326" spans="1:4" x14ac:dyDescent="0.25">
      <c r="A326" s="246"/>
      <c r="B326" s="249"/>
      <c r="C326" s="249"/>
      <c r="D326" s="237"/>
    </row>
    <row r="327" spans="1:4" x14ac:dyDescent="0.25">
      <c r="A327" s="246"/>
      <c r="B327" s="249"/>
      <c r="C327" s="249"/>
      <c r="D327" s="237"/>
    </row>
    <row r="328" spans="1:4" x14ac:dyDescent="0.25">
      <c r="A328" s="246"/>
      <c r="B328" s="249"/>
      <c r="C328" s="249"/>
      <c r="D328" s="237"/>
    </row>
    <row r="329" spans="1:4" x14ac:dyDescent="0.25">
      <c r="A329" s="246"/>
      <c r="B329" s="249"/>
      <c r="C329" s="249"/>
      <c r="D329" s="237"/>
    </row>
    <row r="330" spans="1:4" x14ac:dyDescent="0.25">
      <c r="A330" s="246"/>
      <c r="B330" s="249"/>
      <c r="C330" s="249"/>
      <c r="D330" s="237"/>
    </row>
    <row r="331" spans="1:4" x14ac:dyDescent="0.25">
      <c r="A331" s="246"/>
      <c r="B331" s="249"/>
      <c r="C331" s="249"/>
      <c r="D331" s="237"/>
    </row>
    <row r="332" spans="1:4" x14ac:dyDescent="0.25">
      <c r="A332" s="246"/>
      <c r="B332" s="249"/>
      <c r="C332" s="249"/>
      <c r="D332" s="237"/>
    </row>
    <row r="333" spans="1:4" x14ac:dyDescent="0.25">
      <c r="A333" s="246"/>
      <c r="B333" s="249"/>
      <c r="C333" s="249"/>
      <c r="D333" s="237"/>
    </row>
    <row r="334" spans="1:4" x14ac:dyDescent="0.25">
      <c r="A334" s="246"/>
      <c r="B334" s="249"/>
      <c r="C334" s="249"/>
      <c r="D334" s="237"/>
    </row>
    <row r="335" spans="1:4" x14ac:dyDescent="0.25">
      <c r="A335" s="246"/>
      <c r="B335" s="249"/>
      <c r="C335" s="249"/>
      <c r="D335" s="237"/>
    </row>
    <row r="336" spans="1:4" x14ac:dyDescent="0.25">
      <c r="A336" s="246"/>
      <c r="B336" s="249"/>
      <c r="C336" s="249"/>
      <c r="D336" s="237"/>
    </row>
    <row r="337" spans="1:4" x14ac:dyDescent="0.25">
      <c r="A337" s="246"/>
      <c r="B337" s="249"/>
      <c r="C337" s="249"/>
      <c r="D337" s="237"/>
    </row>
    <row r="338" spans="1:4" x14ac:dyDescent="0.25">
      <c r="A338" s="246"/>
      <c r="B338" s="249"/>
      <c r="C338" s="249"/>
      <c r="D338" s="237"/>
    </row>
    <row r="339" spans="1:4" x14ac:dyDescent="0.25">
      <c r="A339" s="246"/>
      <c r="B339" s="249"/>
      <c r="C339" s="249"/>
      <c r="D339" s="237"/>
    </row>
    <row r="340" spans="1:4" x14ac:dyDescent="0.25">
      <c r="A340" s="246"/>
      <c r="B340" s="249"/>
      <c r="C340" s="249"/>
      <c r="D340" s="237"/>
    </row>
    <row r="341" spans="1:4" x14ac:dyDescent="0.25">
      <c r="A341" s="246"/>
      <c r="B341" s="249"/>
      <c r="C341" s="249"/>
      <c r="D341" s="237"/>
    </row>
    <row r="342" spans="1:4" x14ac:dyDescent="0.25">
      <c r="A342" s="246"/>
      <c r="B342" s="249"/>
      <c r="C342" s="249"/>
      <c r="D342" s="237"/>
    </row>
    <row r="343" spans="1:4" x14ac:dyDescent="0.25">
      <c r="A343" s="246"/>
      <c r="B343" s="249"/>
      <c r="C343" s="249"/>
      <c r="D343" s="237"/>
    </row>
    <row r="344" spans="1:4" x14ac:dyDescent="0.25">
      <c r="A344" s="246"/>
      <c r="B344" s="249"/>
      <c r="C344" s="249"/>
      <c r="D344" s="237"/>
    </row>
    <row r="345" spans="1:4" x14ac:dyDescent="0.25">
      <c r="A345" s="246"/>
      <c r="B345" s="249"/>
      <c r="C345" s="249"/>
      <c r="D345" s="237"/>
    </row>
    <row r="346" spans="1:4" x14ac:dyDescent="0.25">
      <c r="A346" s="246"/>
      <c r="B346" s="249"/>
      <c r="C346" s="249"/>
      <c r="D346" s="237"/>
    </row>
    <row r="347" spans="1:4" x14ac:dyDescent="0.25">
      <c r="A347" s="246"/>
      <c r="B347" s="249"/>
      <c r="C347" s="249"/>
      <c r="D347" s="237"/>
    </row>
    <row r="348" spans="1:4" x14ac:dyDescent="0.25">
      <c r="A348" s="246"/>
      <c r="B348" s="249"/>
      <c r="C348" s="249"/>
      <c r="D348" s="237"/>
    </row>
    <row r="349" spans="1:4" x14ac:dyDescent="0.25">
      <c r="A349" s="246"/>
      <c r="B349" s="249"/>
      <c r="C349" s="249"/>
      <c r="D349" s="237"/>
    </row>
    <row r="350" spans="1:4" x14ac:dyDescent="0.25">
      <c r="A350" s="246"/>
      <c r="B350" s="249"/>
      <c r="C350" s="249"/>
      <c r="D350" s="237"/>
    </row>
    <row r="351" spans="1:4" x14ac:dyDescent="0.25">
      <c r="A351" s="246"/>
      <c r="B351" s="249"/>
      <c r="C351" s="249"/>
      <c r="D351" s="237"/>
    </row>
    <row r="352" spans="1:4" x14ac:dyDescent="0.25">
      <c r="A352" s="246"/>
      <c r="B352" s="249"/>
      <c r="C352" s="249"/>
      <c r="D352" s="237"/>
    </row>
    <row r="353" spans="1:4" x14ac:dyDescent="0.25">
      <c r="A353" s="246"/>
      <c r="B353" s="249"/>
      <c r="C353" s="249"/>
      <c r="D353" s="237"/>
    </row>
    <row r="354" spans="1:4" x14ac:dyDescent="0.25">
      <c r="A354" s="246"/>
      <c r="B354" s="249"/>
      <c r="C354" s="249"/>
      <c r="D354" s="237"/>
    </row>
    <row r="355" spans="1:4" x14ac:dyDescent="0.25">
      <c r="A355" s="246"/>
      <c r="B355" s="249"/>
      <c r="C355" s="249"/>
      <c r="D355" s="237"/>
    </row>
    <row r="356" spans="1:4" x14ac:dyDescent="0.25">
      <c r="A356" s="246"/>
      <c r="B356" s="249"/>
      <c r="C356" s="249"/>
      <c r="D356" s="237"/>
    </row>
    <row r="357" spans="1:4" x14ac:dyDescent="0.25">
      <c r="A357" s="246"/>
      <c r="B357" s="249"/>
      <c r="C357" s="249"/>
      <c r="D357" s="237"/>
    </row>
    <row r="358" spans="1:4" x14ac:dyDescent="0.25">
      <c r="A358" s="246"/>
      <c r="B358" s="249"/>
      <c r="C358" s="249"/>
      <c r="D358" s="237"/>
    </row>
    <row r="359" spans="1:4" x14ac:dyDescent="0.25">
      <c r="A359" s="246"/>
      <c r="B359" s="249"/>
      <c r="C359" s="249"/>
      <c r="D359" s="237"/>
    </row>
    <row r="360" spans="1:4" x14ac:dyDescent="0.25">
      <c r="A360" s="246"/>
      <c r="B360" s="249"/>
      <c r="C360" s="249"/>
      <c r="D360" s="237"/>
    </row>
    <row r="361" spans="1:4" x14ac:dyDescent="0.25">
      <c r="A361" s="246"/>
      <c r="B361" s="249"/>
      <c r="C361" s="249"/>
      <c r="D361" s="237"/>
    </row>
    <row r="362" spans="1:4" x14ac:dyDescent="0.25">
      <c r="A362" s="246"/>
      <c r="B362" s="249"/>
      <c r="C362" s="249"/>
      <c r="D362" s="237"/>
    </row>
    <row r="363" spans="1:4" x14ac:dyDescent="0.25">
      <c r="A363" s="246"/>
      <c r="B363" s="249"/>
      <c r="C363" s="249"/>
      <c r="D363" s="237"/>
    </row>
    <row r="364" spans="1:4" x14ac:dyDescent="0.25">
      <c r="A364" s="246"/>
      <c r="B364" s="249"/>
      <c r="C364" s="249"/>
      <c r="D364" s="237"/>
    </row>
    <row r="365" spans="1:4" x14ac:dyDescent="0.25">
      <c r="A365" s="246"/>
      <c r="B365" s="249"/>
      <c r="C365" s="249"/>
      <c r="D365" s="237"/>
    </row>
    <row r="366" spans="1:4" x14ac:dyDescent="0.25">
      <c r="A366" s="246"/>
      <c r="B366" s="249"/>
      <c r="C366" s="249"/>
      <c r="D366" s="237"/>
    </row>
    <row r="367" spans="1:4" x14ac:dyDescent="0.25">
      <c r="A367" s="246"/>
      <c r="B367" s="249"/>
      <c r="C367" s="249"/>
      <c r="D367" s="237"/>
    </row>
    <row r="368" spans="1:4" x14ac:dyDescent="0.25">
      <c r="A368" s="246"/>
      <c r="B368" s="249"/>
      <c r="C368" s="249"/>
      <c r="D368" s="237"/>
    </row>
    <row r="369" spans="1:4" x14ac:dyDescent="0.25">
      <c r="A369" s="246"/>
      <c r="B369" s="249"/>
      <c r="C369" s="249"/>
      <c r="D369" s="237"/>
    </row>
    <row r="370" spans="1:4" x14ac:dyDescent="0.25">
      <c r="A370" s="246"/>
      <c r="B370" s="249"/>
      <c r="C370" s="249"/>
      <c r="D370" s="237"/>
    </row>
    <row r="371" spans="1:4" x14ac:dyDescent="0.25">
      <c r="A371" s="246"/>
      <c r="B371" s="249"/>
      <c r="C371" s="249"/>
      <c r="D371" s="237"/>
    </row>
    <row r="372" spans="1:4" x14ac:dyDescent="0.25">
      <c r="A372" s="246"/>
      <c r="B372" s="249"/>
      <c r="C372" s="249"/>
      <c r="D372" s="237"/>
    </row>
    <row r="373" spans="1:4" x14ac:dyDescent="0.25">
      <c r="A373" s="246"/>
      <c r="B373" s="249"/>
      <c r="C373" s="249"/>
      <c r="D373" s="237"/>
    </row>
    <row r="374" spans="1:4" x14ac:dyDescent="0.25">
      <c r="A374" s="246"/>
      <c r="B374" s="249"/>
      <c r="C374" s="249"/>
      <c r="D374" s="237"/>
    </row>
    <row r="375" spans="1:4" x14ac:dyDescent="0.25">
      <c r="A375" s="246"/>
      <c r="B375" s="249"/>
      <c r="C375" s="249"/>
      <c r="D375" s="237"/>
    </row>
    <row r="376" spans="1:4" x14ac:dyDescent="0.25">
      <c r="A376" s="246"/>
      <c r="B376" s="249"/>
      <c r="C376" s="249"/>
      <c r="D376" s="237"/>
    </row>
    <row r="377" spans="1:4" x14ac:dyDescent="0.25">
      <c r="A377" s="246"/>
      <c r="B377" s="249"/>
      <c r="C377" s="249"/>
      <c r="D377" s="237"/>
    </row>
    <row r="378" spans="1:4" x14ac:dyDescent="0.25">
      <c r="A378" s="246"/>
      <c r="B378" s="249"/>
      <c r="C378" s="250"/>
      <c r="D378" s="237"/>
    </row>
    <row r="379" spans="1:4" x14ac:dyDescent="0.25">
      <c r="A379" s="246"/>
      <c r="B379" s="237"/>
      <c r="C379" s="237"/>
      <c r="D379" s="237"/>
    </row>
    <row r="380" spans="1:4" x14ac:dyDescent="0.25">
      <c r="A380" s="246"/>
      <c r="B380" s="237"/>
      <c r="C380" s="237"/>
      <c r="D380" s="237"/>
    </row>
    <row r="381" spans="1:4" x14ac:dyDescent="0.25">
      <c r="A381" s="246"/>
      <c r="B381" s="237"/>
      <c r="C381" s="237"/>
      <c r="D381" s="237"/>
    </row>
    <row r="382" spans="1:4" x14ac:dyDescent="0.25">
      <c r="A382" s="246"/>
      <c r="B382" s="237"/>
      <c r="C382" s="237"/>
      <c r="D382" s="237"/>
    </row>
    <row r="383" spans="1:4" x14ac:dyDescent="0.25">
      <c r="A383" s="246"/>
      <c r="B383" s="237"/>
      <c r="C383" s="237"/>
      <c r="D383" s="237"/>
    </row>
    <row r="384" spans="1:4" x14ac:dyDescent="0.25">
      <c r="A384" s="246"/>
      <c r="B384" s="237"/>
      <c r="C384" s="237"/>
      <c r="D384" s="237"/>
    </row>
    <row r="385" spans="1:4" x14ac:dyDescent="0.25">
      <c r="A385" s="246"/>
      <c r="B385" s="237"/>
      <c r="C385" s="237"/>
      <c r="D385" s="237"/>
    </row>
    <row r="386" spans="1:4" x14ac:dyDescent="0.25">
      <c r="A386" s="246"/>
      <c r="B386" s="237"/>
      <c r="C386" s="237"/>
      <c r="D386" s="237"/>
    </row>
    <row r="387" spans="1:4" x14ac:dyDescent="0.25">
      <c r="A387" s="246"/>
      <c r="B387" s="237"/>
      <c r="C387" s="237"/>
      <c r="D387" s="237"/>
    </row>
    <row r="388" spans="1:4" x14ac:dyDescent="0.25">
      <c r="A388" s="246"/>
      <c r="B388" s="237"/>
      <c r="C388" s="237"/>
      <c r="D388" s="237"/>
    </row>
    <row r="389" spans="1:4" x14ac:dyDescent="0.25">
      <c r="A389" s="246"/>
      <c r="B389" s="237"/>
      <c r="C389" s="237"/>
      <c r="D389" s="237"/>
    </row>
    <row r="390" spans="1:4" x14ac:dyDescent="0.25">
      <c r="A390" s="246"/>
      <c r="B390" s="237"/>
      <c r="C390" s="237"/>
      <c r="D390" s="237"/>
    </row>
    <row r="391" spans="1:4" x14ac:dyDescent="0.25">
      <c r="A391" s="246"/>
      <c r="B391" s="237"/>
      <c r="C391" s="237"/>
      <c r="D391" s="237"/>
    </row>
    <row r="392" spans="1:4" x14ac:dyDescent="0.25">
      <c r="A392" s="246"/>
      <c r="B392" s="237"/>
      <c r="C392" s="237"/>
      <c r="D392" s="237"/>
    </row>
    <row r="393" spans="1:4" x14ac:dyDescent="0.25">
      <c r="A393" s="246"/>
      <c r="B393" s="237"/>
      <c r="C393" s="237"/>
      <c r="D393" s="237"/>
    </row>
    <row r="394" spans="1:4" x14ac:dyDescent="0.25">
      <c r="A394" s="246"/>
      <c r="B394" s="237"/>
      <c r="C394" s="237"/>
      <c r="D394" s="237"/>
    </row>
    <row r="395" spans="1:4" x14ac:dyDescent="0.25">
      <c r="A395" s="246"/>
      <c r="B395" s="237"/>
      <c r="C395" s="237"/>
      <c r="D395" s="237"/>
    </row>
    <row r="396" spans="1:4" x14ac:dyDescent="0.25">
      <c r="A396" s="246"/>
      <c r="B396" s="237"/>
      <c r="C396" s="237"/>
      <c r="D396" s="237"/>
    </row>
    <row r="397" spans="1:4" x14ac:dyDescent="0.25">
      <c r="A397" s="246"/>
      <c r="B397" s="237"/>
      <c r="C397" s="237"/>
      <c r="D397" s="237"/>
    </row>
    <row r="398" spans="1:4" x14ac:dyDescent="0.25">
      <c r="A398" s="246"/>
      <c r="B398" s="237"/>
      <c r="C398" s="237"/>
      <c r="D398" s="237"/>
    </row>
    <row r="399" spans="1:4" x14ac:dyDescent="0.25">
      <c r="A399" s="246"/>
      <c r="B399" s="237"/>
      <c r="C399" s="237"/>
      <c r="D399" s="237"/>
    </row>
    <row r="400" spans="1:4" x14ac:dyDescent="0.25">
      <c r="A400" s="246"/>
      <c r="B400" s="237"/>
      <c r="C400" s="237"/>
      <c r="D400" s="237"/>
    </row>
    <row r="401" spans="1:4" x14ac:dyDescent="0.25">
      <c r="A401" s="246"/>
      <c r="B401" s="237"/>
      <c r="C401" s="237"/>
      <c r="D401" s="237"/>
    </row>
    <row r="402" spans="1:4" x14ac:dyDescent="0.25">
      <c r="A402" s="246"/>
      <c r="B402" s="237"/>
      <c r="C402" s="237"/>
      <c r="D402" s="237"/>
    </row>
    <row r="403" spans="1:4" x14ac:dyDescent="0.25">
      <c r="A403" s="246"/>
      <c r="B403" s="237"/>
      <c r="C403" s="237"/>
      <c r="D403" s="237"/>
    </row>
    <row r="404" spans="1:4" x14ac:dyDescent="0.25">
      <c r="A404" s="246"/>
      <c r="B404" s="237"/>
      <c r="C404" s="237"/>
      <c r="D404" s="237"/>
    </row>
    <row r="405" spans="1:4" x14ac:dyDescent="0.25">
      <c r="A405" s="246"/>
      <c r="B405" s="237"/>
      <c r="C405" s="237"/>
      <c r="D405" s="237"/>
    </row>
    <row r="406" spans="1:4" x14ac:dyDescent="0.25">
      <c r="A406" s="246"/>
      <c r="B406" s="237"/>
      <c r="C406" s="237"/>
      <c r="D406" s="237"/>
    </row>
    <row r="407" spans="1:4" x14ac:dyDescent="0.25">
      <c r="A407" s="246"/>
      <c r="B407" s="237"/>
      <c r="C407" s="237"/>
      <c r="D407" s="237"/>
    </row>
    <row r="408" spans="1:4" x14ac:dyDescent="0.25">
      <c r="A408" s="246"/>
      <c r="B408" s="237"/>
      <c r="C408" s="237"/>
      <c r="D408" s="237"/>
    </row>
    <row r="409" spans="1:4" x14ac:dyDescent="0.25">
      <c r="A409" s="246"/>
      <c r="B409" s="237"/>
      <c r="C409" s="237"/>
      <c r="D409" s="237"/>
    </row>
    <row r="410" spans="1:4" x14ac:dyDescent="0.25">
      <c r="A410" s="246"/>
      <c r="B410" s="237"/>
      <c r="C410" s="237"/>
      <c r="D410" s="237"/>
    </row>
    <row r="411" spans="1:4" x14ac:dyDescent="0.25">
      <c r="A411" s="246"/>
      <c r="B411" s="237"/>
      <c r="C411" s="237"/>
      <c r="D411" s="237"/>
    </row>
    <row r="412" spans="1:4" x14ac:dyDescent="0.25">
      <c r="A412" s="237"/>
      <c r="B412" s="237"/>
      <c r="C412" s="237"/>
      <c r="D412" s="237"/>
    </row>
    <row r="413" spans="1:4" x14ac:dyDescent="0.25">
      <c r="A413" s="237"/>
      <c r="B413" s="237"/>
      <c r="C413" s="237"/>
      <c r="D413" s="237"/>
    </row>
    <row r="414" spans="1:4" x14ac:dyDescent="0.25">
      <c r="A414" s="237"/>
      <c r="B414" s="237"/>
      <c r="C414" s="237"/>
      <c r="D414" s="237"/>
    </row>
    <row r="415" spans="1:4" x14ac:dyDescent="0.25">
      <c r="A415" s="237"/>
      <c r="B415" s="237"/>
      <c r="C415" s="237"/>
      <c r="D415" s="237"/>
    </row>
    <row r="416" spans="1:4" x14ac:dyDescent="0.25">
      <c r="A416" s="237"/>
      <c r="B416" s="237"/>
      <c r="C416" s="237"/>
      <c r="D416" s="237"/>
    </row>
    <row r="417" spans="1:4" x14ac:dyDescent="0.25">
      <c r="A417" s="237"/>
      <c r="B417" s="237"/>
      <c r="C417" s="237"/>
      <c r="D417" s="237"/>
    </row>
    <row r="418" spans="1:4" x14ac:dyDescent="0.25">
      <c r="A418" s="237"/>
      <c r="B418" s="237"/>
      <c r="C418" s="237"/>
      <c r="D418" s="237"/>
    </row>
    <row r="419" spans="1:4" x14ac:dyDescent="0.25">
      <c r="A419" s="237"/>
      <c r="B419" s="237"/>
      <c r="C419" s="237"/>
      <c r="D419" s="237"/>
    </row>
    <row r="420" spans="1:4" x14ac:dyDescent="0.25">
      <c r="A420" s="237"/>
      <c r="B420" s="237"/>
      <c r="C420" s="237"/>
      <c r="D420" s="237"/>
    </row>
    <row r="421" spans="1:4" x14ac:dyDescent="0.25">
      <c r="A421" s="237"/>
      <c r="B421" s="237"/>
      <c r="C421" s="237"/>
      <c r="D421" s="237"/>
    </row>
    <row r="422" spans="1:4" x14ac:dyDescent="0.25">
      <c r="A422" s="237"/>
      <c r="B422" s="237"/>
      <c r="C422" s="237"/>
      <c r="D422" s="237"/>
    </row>
    <row r="423" spans="1:4" x14ac:dyDescent="0.25">
      <c r="A423" s="237"/>
      <c r="B423" s="237"/>
      <c r="C423" s="237"/>
      <c r="D423" s="237"/>
    </row>
    <row r="424" spans="1:4" x14ac:dyDescent="0.25">
      <c r="A424" s="237"/>
      <c r="B424" s="237"/>
      <c r="C424" s="237"/>
      <c r="D424" s="237"/>
    </row>
    <row r="425" spans="1:4" x14ac:dyDescent="0.25">
      <c r="A425" s="237"/>
      <c r="B425" s="237"/>
      <c r="C425" s="237"/>
      <c r="D425" s="237"/>
    </row>
    <row r="426" spans="1:4" x14ac:dyDescent="0.25">
      <c r="A426" s="237"/>
      <c r="B426" s="237"/>
      <c r="C426" s="237"/>
      <c r="D426" s="237"/>
    </row>
    <row r="427" spans="1:4" x14ac:dyDescent="0.25">
      <c r="A427" s="237"/>
      <c r="B427" s="237"/>
      <c r="C427" s="237"/>
      <c r="D427" s="237"/>
    </row>
    <row r="428" spans="1:4" x14ac:dyDescent="0.25">
      <c r="A428" s="237"/>
      <c r="B428" s="237"/>
      <c r="C428" s="237"/>
      <c r="D428" s="237"/>
    </row>
    <row r="429" spans="1:4" x14ac:dyDescent="0.25">
      <c r="A429" s="237"/>
      <c r="B429" s="237"/>
      <c r="C429" s="237"/>
      <c r="D429" s="237"/>
    </row>
    <row r="430" spans="1:4" x14ac:dyDescent="0.25">
      <c r="A430" s="237"/>
      <c r="B430" s="237"/>
      <c r="C430" s="237"/>
      <c r="D430" s="237"/>
    </row>
    <row r="431" spans="1:4" x14ac:dyDescent="0.25">
      <c r="A431" s="237"/>
      <c r="B431" s="237"/>
      <c r="C431" s="237"/>
      <c r="D431" s="237"/>
    </row>
    <row r="432" spans="1:4" x14ac:dyDescent="0.25">
      <c r="A432" s="237"/>
      <c r="B432" s="237"/>
      <c r="C432" s="237"/>
      <c r="D432" s="237"/>
    </row>
    <row r="433" spans="1:4" x14ac:dyDescent="0.25">
      <c r="A433" s="237"/>
      <c r="B433" s="237"/>
      <c r="C433" s="237"/>
      <c r="D433" s="237"/>
    </row>
    <row r="434" spans="1:4" x14ac:dyDescent="0.25">
      <c r="A434" s="237"/>
      <c r="B434" s="237"/>
      <c r="C434" s="237"/>
      <c r="D434" s="237"/>
    </row>
    <row r="435" spans="1:4" x14ac:dyDescent="0.25">
      <c r="A435" s="237"/>
      <c r="B435" s="237"/>
      <c r="C435" s="237"/>
      <c r="D435" s="237"/>
    </row>
    <row r="436" spans="1:4" x14ac:dyDescent="0.25">
      <c r="A436" s="237"/>
      <c r="B436" s="237"/>
      <c r="C436" s="237"/>
      <c r="D436" s="237"/>
    </row>
    <row r="437" spans="1:4" x14ac:dyDescent="0.25">
      <c r="A437" s="237"/>
      <c r="B437" s="237"/>
      <c r="C437" s="237"/>
      <c r="D437" s="237"/>
    </row>
    <row r="438" spans="1:4" x14ac:dyDescent="0.25">
      <c r="A438" s="237"/>
      <c r="B438" s="237"/>
      <c r="C438" s="237"/>
      <c r="D438" s="237"/>
    </row>
    <row r="439" spans="1:4" x14ac:dyDescent="0.25">
      <c r="A439" s="237"/>
      <c r="B439" s="237"/>
      <c r="C439" s="237"/>
      <c r="D439" s="237"/>
    </row>
    <row r="440" spans="1:4" x14ac:dyDescent="0.25">
      <c r="A440" s="237"/>
      <c r="B440" s="237"/>
      <c r="C440" s="237"/>
      <c r="D440" s="237"/>
    </row>
    <row r="441" spans="1:4" x14ac:dyDescent="0.25">
      <c r="A441" s="237"/>
      <c r="B441" s="237"/>
      <c r="C441" s="237"/>
      <c r="D441" s="237"/>
    </row>
    <row r="442" spans="1:4" x14ac:dyDescent="0.25">
      <c r="A442" s="237"/>
      <c r="B442" s="237"/>
      <c r="C442" s="237"/>
      <c r="D442" s="237"/>
    </row>
    <row r="443" spans="1:4" x14ac:dyDescent="0.25">
      <c r="A443" s="237"/>
      <c r="B443" s="237"/>
      <c r="C443" s="237"/>
      <c r="D443" s="237"/>
    </row>
    <row r="444" spans="1:4" x14ac:dyDescent="0.25">
      <c r="A444" s="237"/>
      <c r="B444" s="237"/>
      <c r="C444" s="237"/>
      <c r="D444" s="237"/>
    </row>
    <row r="445" spans="1:4" x14ac:dyDescent="0.25">
      <c r="A445" s="237"/>
      <c r="B445" s="237"/>
      <c r="C445" s="237"/>
      <c r="D445" s="237"/>
    </row>
    <row r="446" spans="1:4" x14ac:dyDescent="0.25">
      <c r="A446" s="237"/>
      <c r="B446" s="237"/>
      <c r="C446" s="237"/>
      <c r="D446" s="237"/>
    </row>
    <row r="447" spans="1:4" x14ac:dyDescent="0.25">
      <c r="A447" s="237"/>
      <c r="B447" s="237"/>
      <c r="C447" s="237"/>
      <c r="D447" s="237"/>
    </row>
    <row r="448" spans="1:4" x14ac:dyDescent="0.25">
      <c r="A448" s="237"/>
      <c r="B448" s="237"/>
      <c r="C448" s="237"/>
      <c r="D448" s="237"/>
    </row>
    <row r="449" spans="1:4" x14ac:dyDescent="0.25">
      <c r="A449" s="237"/>
      <c r="B449" s="237"/>
      <c r="C449" s="237"/>
      <c r="D449" s="237"/>
    </row>
    <row r="450" spans="1:4" x14ac:dyDescent="0.25">
      <c r="A450" s="237"/>
      <c r="B450" s="237"/>
      <c r="C450" s="237"/>
      <c r="D450" s="237"/>
    </row>
    <row r="451" spans="1:4" x14ac:dyDescent="0.25">
      <c r="A451" s="237"/>
      <c r="B451" s="237"/>
      <c r="C451" s="237"/>
      <c r="D451" s="237"/>
    </row>
    <row r="452" spans="1:4" x14ac:dyDescent="0.25">
      <c r="A452" s="237"/>
      <c r="B452" s="237"/>
      <c r="C452" s="237"/>
      <c r="D452" s="237"/>
    </row>
    <row r="453" spans="1:4" x14ac:dyDescent="0.25">
      <c r="A453" s="237"/>
      <c r="B453" s="237"/>
      <c r="C453" s="237"/>
      <c r="D453" s="237"/>
    </row>
    <row r="454" spans="1:4" x14ac:dyDescent="0.25">
      <c r="A454" s="237"/>
      <c r="B454" s="237"/>
      <c r="C454" s="237"/>
      <c r="D454" s="237"/>
    </row>
    <row r="455" spans="1:4" x14ac:dyDescent="0.25">
      <c r="A455" s="237"/>
      <c r="B455" s="237"/>
      <c r="C455" s="237"/>
      <c r="D455" s="237"/>
    </row>
    <row r="456" spans="1:4" x14ac:dyDescent="0.25">
      <c r="A456" s="237"/>
      <c r="B456" s="237"/>
      <c r="C456" s="237"/>
      <c r="D456" s="237"/>
    </row>
    <row r="457" spans="1:4" x14ac:dyDescent="0.25">
      <c r="A457" s="237"/>
      <c r="B457" s="237"/>
      <c r="C457" s="237"/>
      <c r="D457" s="237"/>
    </row>
    <row r="458" spans="1:4" x14ac:dyDescent="0.25">
      <c r="A458" s="237"/>
      <c r="B458" s="237"/>
      <c r="C458" s="237"/>
      <c r="D458" s="237"/>
    </row>
    <row r="459" spans="1:4" x14ac:dyDescent="0.25">
      <c r="A459" s="237"/>
      <c r="B459" s="237"/>
      <c r="C459" s="237"/>
      <c r="D459" s="237"/>
    </row>
    <row r="460" spans="1:4" x14ac:dyDescent="0.25">
      <c r="A460" s="237"/>
      <c r="B460" s="237"/>
      <c r="C460" s="237"/>
      <c r="D460" s="237"/>
    </row>
    <row r="461" spans="1:4" x14ac:dyDescent="0.25">
      <c r="A461" s="237"/>
      <c r="B461" s="237"/>
      <c r="C461" s="237"/>
      <c r="D461" s="237"/>
    </row>
    <row r="462" spans="1:4" x14ac:dyDescent="0.25">
      <c r="A462" s="237"/>
      <c r="B462" s="237"/>
      <c r="C462" s="237"/>
      <c r="D462" s="237"/>
    </row>
    <row r="463" spans="1:4" x14ac:dyDescent="0.25">
      <c r="A463" s="237"/>
      <c r="B463" s="237"/>
      <c r="C463" s="237"/>
      <c r="D463" s="237"/>
    </row>
    <row r="464" spans="1:4" x14ac:dyDescent="0.25">
      <c r="A464" s="237"/>
      <c r="B464" s="237"/>
      <c r="C464" s="237"/>
      <c r="D464" s="237"/>
    </row>
    <row r="465" spans="1:4" x14ac:dyDescent="0.25">
      <c r="A465" s="237"/>
      <c r="B465" s="237"/>
      <c r="C465" s="237"/>
      <c r="D465" s="237"/>
    </row>
    <row r="466" spans="1:4" x14ac:dyDescent="0.25">
      <c r="A466" s="237"/>
      <c r="B466" s="237"/>
      <c r="C466" s="237"/>
      <c r="D466" s="237"/>
    </row>
    <row r="467" spans="1:4" x14ac:dyDescent="0.25">
      <c r="A467" s="237"/>
      <c r="B467" s="237"/>
      <c r="C467" s="237"/>
      <c r="D467" s="237"/>
    </row>
    <row r="468" spans="1:4" x14ac:dyDescent="0.25">
      <c r="A468" s="237"/>
      <c r="B468" s="237"/>
      <c r="C468" s="237"/>
      <c r="D468" s="237"/>
    </row>
    <row r="469" spans="1:4" x14ac:dyDescent="0.25">
      <c r="A469" s="237"/>
      <c r="B469" s="237"/>
      <c r="C469" s="237"/>
      <c r="D469" s="237"/>
    </row>
    <row r="470" spans="1:4" x14ac:dyDescent="0.25">
      <c r="A470" s="237"/>
      <c r="B470" s="237"/>
      <c r="C470" s="237"/>
      <c r="D470" s="237"/>
    </row>
    <row r="471" spans="1:4" x14ac:dyDescent="0.25">
      <c r="A471" s="237"/>
      <c r="B471" s="237"/>
      <c r="C471" s="237"/>
      <c r="D471" s="237"/>
    </row>
    <row r="472" spans="1:4" x14ac:dyDescent="0.25">
      <c r="A472" s="237"/>
      <c r="B472" s="237"/>
      <c r="C472" s="237"/>
      <c r="D472" s="237"/>
    </row>
    <row r="473" spans="1:4" x14ac:dyDescent="0.25">
      <c r="A473" s="237"/>
      <c r="B473" s="237"/>
      <c r="C473" s="237"/>
      <c r="D473" s="237"/>
    </row>
    <row r="474" spans="1:4" x14ac:dyDescent="0.25">
      <c r="A474" s="237"/>
      <c r="B474" s="237"/>
      <c r="C474" s="237"/>
      <c r="D474" s="237"/>
    </row>
    <row r="475" spans="1:4" x14ac:dyDescent="0.25">
      <c r="A475" s="237"/>
      <c r="B475" s="237"/>
      <c r="C475" s="237"/>
      <c r="D475" s="237"/>
    </row>
    <row r="476" spans="1:4" x14ac:dyDescent="0.25">
      <c r="A476" s="237"/>
      <c r="B476" s="237"/>
      <c r="C476" s="237"/>
      <c r="D476" s="237"/>
    </row>
    <row r="477" spans="1:4" x14ac:dyDescent="0.25">
      <c r="A477" s="237"/>
      <c r="B477" s="237"/>
      <c r="C477" s="237"/>
      <c r="D477" s="237"/>
    </row>
    <row r="478" spans="1:4" x14ac:dyDescent="0.25">
      <c r="A478" s="237"/>
      <c r="B478" s="237"/>
      <c r="C478" s="237"/>
      <c r="D478" s="237"/>
    </row>
    <row r="479" spans="1:4" x14ac:dyDescent="0.25">
      <c r="A479" s="237"/>
      <c r="B479" s="237"/>
      <c r="C479" s="237"/>
      <c r="D479" s="237"/>
    </row>
    <row r="480" spans="1:4" x14ac:dyDescent="0.25">
      <c r="A480" s="237"/>
      <c r="B480" s="237"/>
      <c r="C480" s="237"/>
      <c r="D480" s="237"/>
    </row>
    <row r="481" spans="1:4" x14ac:dyDescent="0.25">
      <c r="A481" s="237"/>
      <c r="B481" s="237"/>
      <c r="C481" s="237"/>
      <c r="D481" s="237"/>
    </row>
    <row r="482" spans="1:4" x14ac:dyDescent="0.25">
      <c r="A482" s="237"/>
      <c r="B482" s="237"/>
      <c r="C482" s="237"/>
      <c r="D482" s="237"/>
    </row>
    <row r="483" spans="1:4" x14ac:dyDescent="0.25">
      <c r="A483" s="237"/>
      <c r="B483" s="237"/>
      <c r="C483" s="237"/>
      <c r="D483" s="237"/>
    </row>
    <row r="484" spans="1:4" x14ac:dyDescent="0.25">
      <c r="A484" s="237"/>
      <c r="B484" s="237"/>
      <c r="C484" s="237"/>
      <c r="D484" s="237"/>
    </row>
    <row r="485" spans="1:4" x14ac:dyDescent="0.25">
      <c r="A485" s="237"/>
      <c r="B485" s="237"/>
      <c r="C485" s="237"/>
      <c r="D485" s="237"/>
    </row>
    <row r="486" spans="1:4" x14ac:dyDescent="0.25">
      <c r="A486" s="237"/>
      <c r="B486" s="237"/>
      <c r="C486" s="237"/>
      <c r="D486" s="237"/>
    </row>
    <row r="487" spans="1:4" x14ac:dyDescent="0.25">
      <c r="A487" s="237"/>
      <c r="B487" s="237"/>
      <c r="C487" s="237"/>
      <c r="D487" s="237"/>
    </row>
    <row r="488" spans="1:4" x14ac:dyDescent="0.25">
      <c r="A488" s="237"/>
      <c r="B488" s="237"/>
      <c r="C488" s="237"/>
      <c r="D488" s="237"/>
    </row>
    <row r="489" spans="1:4" x14ac:dyDescent="0.25">
      <c r="A489" s="237"/>
      <c r="B489" s="237"/>
      <c r="C489" s="237"/>
      <c r="D489" s="237"/>
    </row>
    <row r="490" spans="1:4" x14ac:dyDescent="0.25">
      <c r="A490" s="237"/>
      <c r="B490" s="237"/>
      <c r="C490" s="237"/>
      <c r="D490" s="237"/>
    </row>
    <row r="491" spans="1:4" x14ac:dyDescent="0.25">
      <c r="A491" s="237"/>
      <c r="B491" s="237"/>
      <c r="C491" s="237"/>
      <c r="D491" s="237"/>
    </row>
    <row r="492" spans="1:4" x14ac:dyDescent="0.25">
      <c r="A492" s="237"/>
      <c r="B492" s="237"/>
      <c r="C492" s="237"/>
      <c r="D492" s="237"/>
    </row>
    <row r="493" spans="1:4" x14ac:dyDescent="0.25">
      <c r="A493" s="237"/>
      <c r="B493" s="237"/>
      <c r="C493" s="237"/>
      <c r="D493" s="237"/>
    </row>
    <row r="494" spans="1:4" x14ac:dyDescent="0.25">
      <c r="A494" s="237"/>
      <c r="B494" s="237"/>
      <c r="C494" s="237"/>
      <c r="D494" s="237"/>
    </row>
    <row r="495" spans="1:4" x14ac:dyDescent="0.25">
      <c r="A495" s="237"/>
      <c r="B495" s="237"/>
      <c r="C495" s="237"/>
      <c r="D495" s="237"/>
    </row>
    <row r="496" spans="1:4" x14ac:dyDescent="0.25">
      <c r="A496" s="237"/>
      <c r="B496" s="237"/>
      <c r="C496" s="237"/>
      <c r="D496" s="237"/>
    </row>
    <row r="497" spans="1:4" x14ac:dyDescent="0.25">
      <c r="A497" s="237"/>
      <c r="B497" s="237"/>
      <c r="C497" s="237"/>
      <c r="D497" s="237"/>
    </row>
    <row r="498" spans="1:4" x14ac:dyDescent="0.25">
      <c r="A498" s="237"/>
      <c r="B498" s="237"/>
      <c r="C498" s="237"/>
      <c r="D498" s="237"/>
    </row>
    <row r="499" spans="1:4" x14ac:dyDescent="0.25">
      <c r="A499" s="237"/>
      <c r="B499" s="237"/>
      <c r="C499" s="237"/>
      <c r="D499" s="237"/>
    </row>
    <row r="500" spans="1:4" x14ac:dyDescent="0.25">
      <c r="A500" s="237"/>
      <c r="B500" s="237"/>
      <c r="C500" s="237"/>
      <c r="D500" s="237"/>
    </row>
    <row r="501" spans="1:4" x14ac:dyDescent="0.25">
      <c r="A501" s="237"/>
      <c r="B501" s="237"/>
      <c r="C501" s="237"/>
      <c r="D501" s="237"/>
    </row>
    <row r="502" spans="1:4" x14ac:dyDescent="0.25">
      <c r="A502" s="237"/>
      <c r="B502" s="237"/>
      <c r="C502" s="237"/>
      <c r="D502" s="237"/>
    </row>
    <row r="503" spans="1:4" x14ac:dyDescent="0.25">
      <c r="A503" s="237"/>
      <c r="B503" s="237"/>
      <c r="C503" s="237"/>
      <c r="D503" s="237"/>
    </row>
    <row r="504" spans="1:4" x14ac:dyDescent="0.25">
      <c r="A504" s="237"/>
      <c r="B504" s="237"/>
      <c r="C504" s="237"/>
      <c r="D504" s="237"/>
    </row>
    <row r="505" spans="1:4" x14ac:dyDescent="0.25">
      <c r="A505" s="237"/>
      <c r="B505" s="237"/>
      <c r="C505" s="237"/>
      <c r="D505" s="237"/>
    </row>
    <row r="506" spans="1:4" x14ac:dyDescent="0.25">
      <c r="A506" s="237"/>
      <c r="B506" s="237"/>
      <c r="C506" s="237"/>
      <c r="D506" s="237"/>
    </row>
    <row r="507" spans="1:4" x14ac:dyDescent="0.25">
      <c r="A507" s="237"/>
      <c r="B507" s="237"/>
      <c r="C507" s="237"/>
      <c r="D507" s="237"/>
    </row>
    <row r="508" spans="1:4" x14ac:dyDescent="0.25">
      <c r="A508" s="237"/>
      <c r="B508" s="237"/>
      <c r="C508" s="237"/>
      <c r="D508" s="237"/>
    </row>
    <row r="509" spans="1:4" x14ac:dyDescent="0.25">
      <c r="A509" s="237"/>
      <c r="B509" s="237"/>
      <c r="C509" s="237"/>
      <c r="D509" s="237"/>
    </row>
    <row r="510" spans="1:4" x14ac:dyDescent="0.25">
      <c r="A510" s="237"/>
      <c r="B510" s="237"/>
      <c r="C510" s="237"/>
      <c r="D510" s="237"/>
    </row>
    <row r="511" spans="1:4" x14ac:dyDescent="0.25">
      <c r="A511" s="237"/>
      <c r="B511" s="237"/>
      <c r="C511" s="237"/>
      <c r="D511" s="237"/>
    </row>
    <row r="512" spans="1:4" x14ac:dyDescent="0.25">
      <c r="A512" s="237"/>
      <c r="B512" s="237"/>
      <c r="C512" s="237"/>
      <c r="D512" s="237"/>
    </row>
    <row r="513" spans="1:4" x14ac:dyDescent="0.25">
      <c r="A513" s="237"/>
      <c r="B513" s="237"/>
      <c r="C513" s="237"/>
      <c r="D513" s="237"/>
    </row>
    <row r="514" spans="1:4" x14ac:dyDescent="0.25">
      <c r="A514" s="237"/>
      <c r="B514" s="237"/>
      <c r="C514" s="237"/>
      <c r="D514" s="237"/>
    </row>
    <row r="515" spans="1:4" x14ac:dyDescent="0.25">
      <c r="A515" s="237"/>
      <c r="B515" s="237"/>
      <c r="C515" s="237"/>
      <c r="D515" s="237"/>
    </row>
    <row r="516" spans="1:4" x14ac:dyDescent="0.25">
      <c r="A516" s="237"/>
      <c r="B516" s="237"/>
      <c r="C516" s="237"/>
      <c r="D516" s="237"/>
    </row>
    <row r="517" spans="1:4" x14ac:dyDescent="0.25">
      <c r="A517" s="237"/>
      <c r="B517" s="237"/>
      <c r="C517" s="237"/>
      <c r="D517" s="237"/>
    </row>
    <row r="518" spans="1:4" x14ac:dyDescent="0.25">
      <c r="A518" s="237"/>
      <c r="B518" s="237"/>
      <c r="C518" s="237"/>
      <c r="D518" s="237"/>
    </row>
    <row r="519" spans="1:4" x14ac:dyDescent="0.25">
      <c r="A519" s="237"/>
      <c r="B519" s="237"/>
      <c r="C519" s="237"/>
      <c r="D519" s="237"/>
    </row>
    <row r="520" spans="1:4" x14ac:dyDescent="0.25">
      <c r="A520" s="237"/>
      <c r="B520" s="237"/>
      <c r="C520" s="237"/>
      <c r="D520" s="237"/>
    </row>
    <row r="521" spans="1:4" x14ac:dyDescent="0.25">
      <c r="A521" s="237"/>
      <c r="B521" s="237"/>
      <c r="C521" s="237"/>
      <c r="D521" s="237"/>
    </row>
    <row r="522" spans="1:4" x14ac:dyDescent="0.25">
      <c r="A522" s="237"/>
      <c r="B522" s="237"/>
      <c r="C522" s="237"/>
      <c r="D522" s="237"/>
    </row>
    <row r="523" spans="1:4" x14ac:dyDescent="0.25">
      <c r="A523" s="237"/>
      <c r="B523" s="237"/>
      <c r="C523" s="237"/>
      <c r="D523" s="237"/>
    </row>
    <row r="524" spans="1:4" x14ac:dyDescent="0.25">
      <c r="A524" s="237"/>
      <c r="B524" s="237"/>
      <c r="C524" s="237"/>
      <c r="D524" s="237"/>
    </row>
    <row r="525" spans="1:4" x14ac:dyDescent="0.25">
      <c r="A525" s="237"/>
      <c r="B525" s="237"/>
      <c r="C525" s="237"/>
      <c r="D525" s="237"/>
    </row>
    <row r="526" spans="1:4" x14ac:dyDescent="0.25">
      <c r="A526" s="237"/>
      <c r="B526" s="237"/>
      <c r="C526" s="237"/>
      <c r="D526" s="237"/>
    </row>
    <row r="527" spans="1:4" x14ac:dyDescent="0.25">
      <c r="A527" s="237"/>
      <c r="B527" s="237"/>
      <c r="C527" s="237"/>
      <c r="D527" s="237"/>
    </row>
    <row r="528" spans="1:4" x14ac:dyDescent="0.25">
      <c r="A528" s="237"/>
      <c r="B528" s="237"/>
      <c r="C528" s="237"/>
      <c r="D528" s="237"/>
    </row>
    <row r="529" spans="1:4" x14ac:dyDescent="0.25">
      <c r="A529" s="237"/>
      <c r="B529" s="237"/>
      <c r="C529" s="237"/>
      <c r="D529" s="237"/>
    </row>
    <row r="530" spans="1:4" x14ac:dyDescent="0.25">
      <c r="A530" s="237"/>
      <c r="B530" s="237"/>
      <c r="C530" s="237"/>
      <c r="D530" s="237"/>
    </row>
    <row r="531" spans="1:4" x14ac:dyDescent="0.25">
      <c r="A531" s="237"/>
      <c r="B531" s="237"/>
      <c r="C531" s="237"/>
      <c r="D531" s="237"/>
    </row>
    <row r="532" spans="1:4" x14ac:dyDescent="0.25">
      <c r="A532" s="237"/>
      <c r="B532" s="237"/>
      <c r="C532" s="237"/>
      <c r="D532" s="237"/>
    </row>
    <row r="533" spans="1:4" x14ac:dyDescent="0.25">
      <c r="A533" s="237"/>
      <c r="B533" s="237"/>
      <c r="C533" s="237"/>
      <c r="D533" s="237"/>
    </row>
    <row r="534" spans="1:4" x14ac:dyDescent="0.25">
      <c r="A534" s="237"/>
      <c r="B534" s="237"/>
      <c r="C534" s="237"/>
      <c r="D534" s="237"/>
    </row>
    <row r="535" spans="1:4" x14ac:dyDescent="0.25">
      <c r="A535" s="237"/>
      <c r="B535" s="237"/>
      <c r="C535" s="237"/>
      <c r="D535" s="237"/>
    </row>
    <row r="536" spans="1:4" x14ac:dyDescent="0.25">
      <c r="A536" s="237"/>
      <c r="B536" s="237"/>
      <c r="C536" s="237"/>
      <c r="D536" s="237"/>
    </row>
    <row r="537" spans="1:4" x14ac:dyDescent="0.25">
      <c r="A537" s="237"/>
      <c r="B537" s="237"/>
      <c r="C537" s="237"/>
      <c r="D537" s="237"/>
    </row>
    <row r="538" spans="1:4" x14ac:dyDescent="0.25">
      <c r="A538" s="237"/>
      <c r="B538" s="237"/>
      <c r="C538" s="237"/>
      <c r="D538" s="237"/>
    </row>
    <row r="539" spans="1:4" x14ac:dyDescent="0.25">
      <c r="A539" s="237"/>
      <c r="B539" s="237"/>
      <c r="C539" s="237"/>
      <c r="D539" s="237"/>
    </row>
    <row r="540" spans="1:4" x14ac:dyDescent="0.25">
      <c r="A540" s="237"/>
      <c r="B540" s="237"/>
      <c r="C540" s="237"/>
      <c r="D540" s="237"/>
    </row>
    <row r="541" spans="1:4" x14ac:dyDescent="0.25">
      <c r="A541" s="237"/>
      <c r="B541" s="237"/>
      <c r="C541" s="237"/>
      <c r="D541" s="237"/>
    </row>
    <row r="542" spans="1:4" x14ac:dyDescent="0.25">
      <c r="A542" s="237"/>
      <c r="B542" s="237"/>
      <c r="C542" s="237"/>
      <c r="D542" s="237"/>
    </row>
    <row r="543" spans="1:4" x14ac:dyDescent="0.25">
      <c r="A543" s="237"/>
      <c r="B543" s="237"/>
      <c r="C543" s="237"/>
      <c r="D543" s="237"/>
    </row>
    <row r="544" spans="1:4" x14ac:dyDescent="0.25">
      <c r="A544" s="237"/>
      <c r="B544" s="237"/>
      <c r="C544" s="237"/>
      <c r="D544" s="237"/>
    </row>
    <row r="545" spans="1:4" x14ac:dyDescent="0.25">
      <c r="A545" s="237"/>
      <c r="B545" s="237"/>
      <c r="C545" s="237"/>
      <c r="D545" s="237"/>
    </row>
    <row r="546" spans="1:4" x14ac:dyDescent="0.25">
      <c r="A546" s="237"/>
      <c r="B546" s="237"/>
      <c r="C546" s="237"/>
      <c r="D546" s="237"/>
    </row>
    <row r="547" spans="1:4" x14ac:dyDescent="0.25">
      <c r="A547" s="237"/>
      <c r="B547" s="237"/>
      <c r="C547" s="237"/>
      <c r="D547" s="237"/>
    </row>
    <row r="548" spans="1:4" x14ac:dyDescent="0.25">
      <c r="A548" s="237"/>
      <c r="B548" s="237"/>
      <c r="C548" s="237"/>
      <c r="D548" s="237"/>
    </row>
    <row r="549" spans="1:4" x14ac:dyDescent="0.25">
      <c r="A549" s="237"/>
      <c r="B549" s="237"/>
      <c r="C549" s="237"/>
      <c r="D549" s="237"/>
    </row>
    <row r="550" spans="1:4" x14ac:dyDescent="0.25">
      <c r="A550" s="237"/>
      <c r="B550" s="237"/>
      <c r="C550" s="237"/>
      <c r="D550" s="237"/>
    </row>
    <row r="551" spans="1:4" x14ac:dyDescent="0.25">
      <c r="A551" s="237"/>
      <c r="B551" s="237"/>
      <c r="C551" s="237"/>
      <c r="D551" s="237"/>
    </row>
    <row r="552" spans="1:4" x14ac:dyDescent="0.25">
      <c r="A552" s="237"/>
      <c r="B552" s="237"/>
      <c r="C552" s="237"/>
      <c r="D552" s="237"/>
    </row>
    <row r="553" spans="1:4" x14ac:dyDescent="0.25">
      <c r="A553" s="237"/>
      <c r="B553" s="237"/>
      <c r="C553" s="237"/>
      <c r="D553" s="237"/>
    </row>
    <row r="554" spans="1:4" x14ac:dyDescent="0.25">
      <c r="A554" s="237"/>
      <c r="B554" s="237"/>
      <c r="C554" s="237"/>
      <c r="D554" s="237"/>
    </row>
    <row r="555" spans="1:4" x14ac:dyDescent="0.25">
      <c r="A555" s="237"/>
      <c r="B555" s="237"/>
      <c r="C555" s="237"/>
      <c r="D555" s="237"/>
    </row>
    <row r="556" spans="1:4" x14ac:dyDescent="0.25">
      <c r="A556" s="237"/>
      <c r="B556" s="237"/>
      <c r="C556" s="237"/>
      <c r="D556" s="237"/>
    </row>
    <row r="557" spans="1:4" x14ac:dyDescent="0.25">
      <c r="A557" s="237"/>
      <c r="B557" s="237"/>
      <c r="C557" s="237"/>
      <c r="D557" s="237"/>
    </row>
    <row r="558" spans="1:4" x14ac:dyDescent="0.25">
      <c r="A558" s="237"/>
      <c r="B558" s="237"/>
      <c r="C558" s="237"/>
      <c r="D558" s="237"/>
    </row>
    <row r="559" spans="1:4" x14ac:dyDescent="0.25">
      <c r="A559" s="237"/>
      <c r="B559" s="237"/>
      <c r="C559" s="237"/>
      <c r="D559" s="237"/>
    </row>
    <row r="560" spans="1:4" x14ac:dyDescent="0.25">
      <c r="A560" s="237"/>
      <c r="B560" s="237"/>
      <c r="C560" s="237"/>
      <c r="D560" s="237"/>
    </row>
    <row r="561" spans="1:4" x14ac:dyDescent="0.25">
      <c r="A561" s="237"/>
      <c r="B561" s="237"/>
      <c r="C561" s="237"/>
      <c r="D561" s="237"/>
    </row>
    <row r="562" spans="1:4" x14ac:dyDescent="0.25">
      <c r="A562" s="237"/>
      <c r="B562" s="237"/>
      <c r="C562" s="237"/>
      <c r="D562" s="237"/>
    </row>
    <row r="563" spans="1:4" x14ac:dyDescent="0.25">
      <c r="A563" s="237"/>
      <c r="B563" s="237"/>
      <c r="C563" s="237"/>
      <c r="D563" s="237"/>
    </row>
    <row r="564" spans="1:4" x14ac:dyDescent="0.25">
      <c r="A564" s="237"/>
      <c r="B564" s="237"/>
      <c r="C564" s="237"/>
      <c r="D564" s="237"/>
    </row>
    <row r="565" spans="1:4" x14ac:dyDescent="0.25">
      <c r="A565" s="237"/>
      <c r="B565" s="237"/>
      <c r="C565" s="237"/>
      <c r="D565" s="237"/>
    </row>
    <row r="566" spans="1:4" x14ac:dyDescent="0.25">
      <c r="A566" s="237"/>
      <c r="B566" s="237"/>
      <c r="C566" s="237"/>
      <c r="D566" s="237"/>
    </row>
    <row r="567" spans="1:4" x14ac:dyDescent="0.25">
      <c r="A567" s="237"/>
      <c r="B567" s="237"/>
      <c r="C567" s="237"/>
      <c r="D567" s="237"/>
    </row>
    <row r="568" spans="1:4" x14ac:dyDescent="0.25">
      <c r="A568" s="237"/>
      <c r="B568" s="237"/>
      <c r="C568" s="237"/>
      <c r="D568" s="237"/>
    </row>
    <row r="569" spans="1:4" x14ac:dyDescent="0.25">
      <c r="A569" s="237"/>
      <c r="B569" s="237"/>
      <c r="C569" s="237"/>
      <c r="D569" s="237"/>
    </row>
    <row r="570" spans="1:4" x14ac:dyDescent="0.25">
      <c r="A570" s="237"/>
      <c r="B570" s="237"/>
      <c r="C570" s="237"/>
      <c r="D570" s="237"/>
    </row>
    <row r="571" spans="1:4" x14ac:dyDescent="0.25">
      <c r="A571" s="237"/>
      <c r="B571" s="237"/>
      <c r="C571" s="237"/>
      <c r="D571" s="237"/>
    </row>
    <row r="572" spans="1:4" x14ac:dyDescent="0.25">
      <c r="A572" s="237"/>
      <c r="B572" s="237"/>
      <c r="C572" s="237"/>
      <c r="D572" s="237"/>
    </row>
    <row r="573" spans="1:4" x14ac:dyDescent="0.25">
      <c r="A573" s="237"/>
      <c r="B573" s="237"/>
      <c r="C573" s="237"/>
      <c r="D573" s="237"/>
    </row>
    <row r="574" spans="1:4" x14ac:dyDescent="0.25">
      <c r="A574" s="237"/>
      <c r="B574" s="237"/>
      <c r="C574" s="237"/>
      <c r="D574" s="237"/>
    </row>
    <row r="575" spans="1:4" x14ac:dyDescent="0.25">
      <c r="A575" s="237"/>
      <c r="B575" s="237"/>
      <c r="C575" s="237"/>
      <c r="D575" s="237"/>
    </row>
    <row r="576" spans="1:4" x14ac:dyDescent="0.25">
      <c r="A576" s="237"/>
      <c r="B576" s="237"/>
      <c r="C576" s="237"/>
      <c r="D576" s="237"/>
    </row>
    <row r="577" spans="1:4" x14ac:dyDescent="0.25">
      <c r="A577" s="237"/>
      <c r="B577" s="237"/>
      <c r="C577" s="237"/>
      <c r="D577" s="237"/>
    </row>
    <row r="578" spans="1:4" x14ac:dyDescent="0.25">
      <c r="A578" s="237"/>
      <c r="B578" s="237"/>
      <c r="C578" s="237"/>
      <c r="D578" s="237"/>
    </row>
    <row r="579" spans="1:4" x14ac:dyDescent="0.25">
      <c r="A579" s="237"/>
      <c r="B579" s="237"/>
      <c r="C579" s="237"/>
      <c r="D579" s="237"/>
    </row>
    <row r="580" spans="1:4" x14ac:dyDescent="0.25">
      <c r="A580" s="237"/>
      <c r="B580" s="237"/>
      <c r="C580" s="237"/>
      <c r="D580" s="237"/>
    </row>
    <row r="581" spans="1:4" x14ac:dyDescent="0.25">
      <c r="A581" s="237"/>
      <c r="B581" s="237"/>
      <c r="C581" s="237"/>
      <c r="D581" s="237"/>
    </row>
    <row r="582" spans="1:4" x14ac:dyDescent="0.25">
      <c r="A582" s="237"/>
      <c r="B582" s="237"/>
      <c r="C582" s="237"/>
      <c r="D582" s="237"/>
    </row>
    <row r="583" spans="1:4" x14ac:dyDescent="0.25">
      <c r="A583" s="237"/>
      <c r="B583" s="237"/>
      <c r="C583" s="237"/>
      <c r="D583" s="237"/>
    </row>
    <row r="584" spans="1:4" x14ac:dyDescent="0.25">
      <c r="A584" s="237"/>
      <c r="B584" s="237"/>
      <c r="C584" s="237"/>
      <c r="D584" s="237"/>
    </row>
    <row r="585" spans="1:4" x14ac:dyDescent="0.25">
      <c r="A585" s="237"/>
      <c r="B585" s="237"/>
      <c r="C585" s="237"/>
      <c r="D585" s="237"/>
    </row>
    <row r="586" spans="1:4" x14ac:dyDescent="0.25">
      <c r="A586" s="237"/>
      <c r="B586" s="237"/>
      <c r="C586" s="237"/>
      <c r="D586" s="237"/>
    </row>
    <row r="587" spans="1:4" x14ac:dyDescent="0.25">
      <c r="A587" s="237"/>
      <c r="B587" s="237"/>
      <c r="C587" s="237"/>
      <c r="D587" s="237"/>
    </row>
    <row r="588" spans="1:4" x14ac:dyDescent="0.25">
      <c r="A588" s="237"/>
      <c r="B588" s="237"/>
      <c r="C588" s="237"/>
      <c r="D588" s="237"/>
    </row>
    <row r="589" spans="1:4" x14ac:dyDescent="0.25">
      <c r="A589" s="237"/>
      <c r="B589" s="237"/>
      <c r="C589" s="237"/>
      <c r="D589" s="237"/>
    </row>
    <row r="590" spans="1:4" x14ac:dyDescent="0.25">
      <c r="A590" s="237"/>
      <c r="B590" s="237"/>
      <c r="C590" s="237"/>
      <c r="D590" s="237"/>
    </row>
    <row r="591" spans="1:4" x14ac:dyDescent="0.25">
      <c r="A591" s="237"/>
      <c r="B591" s="237"/>
      <c r="C591" s="237"/>
      <c r="D591" s="237"/>
    </row>
    <row r="592" spans="1:4" x14ac:dyDescent="0.25">
      <c r="A592" s="237"/>
      <c r="B592" s="237"/>
      <c r="C592" s="237"/>
      <c r="D592" s="237"/>
    </row>
    <row r="593" spans="1:4" x14ac:dyDescent="0.25">
      <c r="A593" s="237"/>
      <c r="B593" s="237"/>
      <c r="C593" s="237"/>
      <c r="D593" s="237"/>
    </row>
    <row r="594" spans="1:4" x14ac:dyDescent="0.25">
      <c r="A594" s="237"/>
      <c r="B594" s="237"/>
      <c r="C594" s="237"/>
      <c r="D594" s="237"/>
    </row>
    <row r="595" spans="1:4" x14ac:dyDescent="0.25">
      <c r="A595" s="237"/>
      <c r="B595" s="237"/>
      <c r="C595" s="237"/>
      <c r="D595" s="237"/>
    </row>
    <row r="596" spans="1:4" x14ac:dyDescent="0.25">
      <c r="A596" s="237"/>
      <c r="B596" s="237"/>
      <c r="C596" s="237"/>
      <c r="D596" s="237"/>
    </row>
    <row r="597" spans="1:4" x14ac:dyDescent="0.25">
      <c r="A597" s="237"/>
      <c r="B597" s="237"/>
      <c r="C597" s="237"/>
      <c r="D597" s="237"/>
    </row>
    <row r="598" spans="1:4" x14ac:dyDescent="0.25">
      <c r="A598" s="237"/>
      <c r="B598" s="237"/>
      <c r="C598" s="237"/>
      <c r="D598" s="237"/>
    </row>
    <row r="599" spans="1:4" x14ac:dyDescent="0.25">
      <c r="A599" s="237"/>
      <c r="B599" s="237"/>
      <c r="C599" s="237"/>
      <c r="D599" s="237"/>
    </row>
    <row r="600" spans="1:4" x14ac:dyDescent="0.25">
      <c r="A600" s="237"/>
      <c r="B600" s="237"/>
      <c r="C600" s="237"/>
      <c r="D600" s="237"/>
    </row>
    <row r="601" spans="1:4" x14ac:dyDescent="0.25">
      <c r="A601" s="237"/>
      <c r="B601" s="237"/>
      <c r="C601" s="237"/>
      <c r="D601" s="237"/>
    </row>
    <row r="602" spans="1:4" x14ac:dyDescent="0.25">
      <c r="A602" s="237"/>
      <c r="B602" s="237"/>
      <c r="C602" s="237"/>
      <c r="D602" s="237"/>
    </row>
    <row r="603" spans="1:4" x14ac:dyDescent="0.25">
      <c r="A603" s="237"/>
      <c r="B603" s="237"/>
      <c r="C603" s="237"/>
      <c r="D603" s="237"/>
    </row>
    <row r="604" spans="1:4" x14ac:dyDescent="0.25">
      <c r="A604" s="237"/>
      <c r="B604" s="237"/>
      <c r="C604" s="237"/>
      <c r="D604" s="237"/>
    </row>
    <row r="605" spans="1:4" x14ac:dyDescent="0.25">
      <c r="A605" s="237"/>
      <c r="B605" s="237"/>
      <c r="C605" s="237"/>
      <c r="D605" s="237"/>
    </row>
    <row r="606" spans="1:4" x14ac:dyDescent="0.25">
      <c r="A606" s="237"/>
      <c r="B606" s="237"/>
      <c r="C606" s="237"/>
      <c r="D606" s="237"/>
    </row>
    <row r="607" spans="1:4" x14ac:dyDescent="0.25">
      <c r="A607" s="237"/>
      <c r="B607" s="237"/>
      <c r="C607" s="237"/>
      <c r="D607" s="237"/>
    </row>
    <row r="608" spans="1:4" x14ac:dyDescent="0.25">
      <c r="A608" s="237"/>
      <c r="B608" s="237"/>
      <c r="C608" s="237"/>
      <c r="D608" s="237"/>
    </row>
    <row r="609" spans="1:4" x14ac:dyDescent="0.25">
      <c r="A609" s="237"/>
      <c r="B609" s="237"/>
      <c r="C609" s="237"/>
      <c r="D609" s="237"/>
    </row>
    <row r="610" spans="1:4" x14ac:dyDescent="0.25">
      <c r="A610" s="237"/>
      <c r="B610" s="237"/>
      <c r="C610" s="237"/>
      <c r="D610" s="237"/>
    </row>
    <row r="611" spans="1:4" x14ac:dyDescent="0.25">
      <c r="A611" s="237"/>
      <c r="B611" s="237"/>
      <c r="C611" s="237"/>
      <c r="D611" s="237"/>
    </row>
    <row r="612" spans="1:4" x14ac:dyDescent="0.25">
      <c r="A612" s="237"/>
      <c r="B612" s="237"/>
      <c r="C612" s="237"/>
      <c r="D612" s="237"/>
    </row>
    <row r="613" spans="1:4" x14ac:dyDescent="0.25">
      <c r="A613" s="237"/>
      <c r="B613" s="237"/>
      <c r="C613" s="237"/>
      <c r="D613" s="237"/>
    </row>
    <row r="614" spans="1:4" x14ac:dyDescent="0.25">
      <c r="A614" s="237"/>
      <c r="B614" s="237"/>
      <c r="C614" s="237"/>
      <c r="D614" s="237"/>
    </row>
    <row r="615" spans="1:4" x14ac:dyDescent="0.25">
      <c r="A615" s="237"/>
      <c r="B615" s="237"/>
      <c r="C615" s="237"/>
      <c r="D615" s="237"/>
    </row>
    <row r="616" spans="1:4" x14ac:dyDescent="0.25">
      <c r="A616" s="237"/>
      <c r="B616" s="237"/>
      <c r="C616" s="237"/>
      <c r="D616" s="237"/>
    </row>
    <row r="617" spans="1:4" x14ac:dyDescent="0.25">
      <c r="A617" s="237"/>
      <c r="B617" s="237"/>
      <c r="C617" s="237"/>
      <c r="D617" s="237"/>
    </row>
    <row r="618" spans="1:4" x14ac:dyDescent="0.25">
      <c r="A618" s="237"/>
      <c r="B618" s="237"/>
      <c r="C618" s="237"/>
      <c r="D618" s="237"/>
    </row>
    <row r="619" spans="1:4" x14ac:dyDescent="0.25">
      <c r="A619" s="237"/>
      <c r="B619" s="237"/>
      <c r="C619" s="237"/>
      <c r="D619" s="237"/>
    </row>
    <row r="620" spans="1:4" x14ac:dyDescent="0.25">
      <c r="A620" s="237"/>
      <c r="B620" s="237"/>
      <c r="C620" s="237"/>
      <c r="D620" s="237"/>
    </row>
    <row r="621" spans="1:4" x14ac:dyDescent="0.25">
      <c r="A621" s="237"/>
      <c r="B621" s="237"/>
      <c r="C621" s="237"/>
      <c r="D621" s="237"/>
    </row>
    <row r="622" spans="1:4" x14ac:dyDescent="0.25">
      <c r="A622" s="237"/>
      <c r="B622" s="237"/>
      <c r="C622" s="237"/>
      <c r="D622" s="237"/>
    </row>
    <row r="623" spans="1:4" x14ac:dyDescent="0.25">
      <c r="A623" s="237"/>
      <c r="B623" s="237"/>
      <c r="C623" s="237"/>
      <c r="D623" s="237"/>
    </row>
    <row r="624" spans="1:4" x14ac:dyDescent="0.25">
      <c r="A624" s="237"/>
      <c r="B624" s="237"/>
      <c r="C624" s="237"/>
      <c r="D624" s="237"/>
    </row>
    <row r="625" spans="1:4" x14ac:dyDescent="0.25">
      <c r="A625" s="237"/>
      <c r="B625" s="237"/>
      <c r="C625" s="237"/>
      <c r="D625" s="237"/>
    </row>
    <row r="626" spans="1:4" x14ac:dyDescent="0.25">
      <c r="A626" s="237"/>
      <c r="B626" s="237"/>
      <c r="C626" s="237"/>
      <c r="D626" s="237"/>
    </row>
    <row r="627" spans="1:4" x14ac:dyDescent="0.25">
      <c r="A627" s="237"/>
      <c r="B627" s="237"/>
      <c r="C627" s="237"/>
      <c r="D627" s="237"/>
    </row>
    <row r="628" spans="1:4" x14ac:dyDescent="0.25">
      <c r="A628" s="237"/>
      <c r="B628" s="237"/>
      <c r="C628" s="237"/>
      <c r="D628" s="237"/>
    </row>
    <row r="629" spans="1:4" x14ac:dyDescent="0.25">
      <c r="A629" s="237"/>
      <c r="B629" s="237"/>
      <c r="C629" s="237"/>
      <c r="D629" s="237"/>
    </row>
    <row r="630" spans="1:4" x14ac:dyDescent="0.25">
      <c r="A630" s="237"/>
      <c r="B630" s="237"/>
      <c r="C630" s="237"/>
      <c r="D630" s="237"/>
    </row>
    <row r="631" spans="1:4" x14ac:dyDescent="0.25">
      <c r="A631" s="237"/>
      <c r="B631" s="237"/>
      <c r="C631" s="237"/>
      <c r="D631" s="237"/>
    </row>
    <row r="632" spans="1:4" x14ac:dyDescent="0.25">
      <c r="A632" s="237"/>
      <c r="B632" s="237"/>
      <c r="C632" s="237"/>
      <c r="D632" s="237"/>
    </row>
    <row r="633" spans="1:4" x14ac:dyDescent="0.25">
      <c r="A633" s="237"/>
      <c r="B633" s="237"/>
      <c r="C633" s="237"/>
      <c r="D633" s="237"/>
    </row>
    <row r="634" spans="1:4" x14ac:dyDescent="0.25">
      <c r="A634" s="237"/>
      <c r="B634" s="237"/>
      <c r="C634" s="237"/>
      <c r="D634" s="237"/>
    </row>
    <row r="635" spans="1:4" x14ac:dyDescent="0.25">
      <c r="A635" s="237"/>
      <c r="B635" s="237"/>
      <c r="C635" s="237"/>
      <c r="D635" s="237"/>
    </row>
    <row r="636" spans="1:4" x14ac:dyDescent="0.25">
      <c r="A636" s="237"/>
      <c r="B636" s="237"/>
      <c r="C636" s="237"/>
      <c r="D636" s="237"/>
    </row>
    <row r="637" spans="1:4" x14ac:dyDescent="0.25">
      <c r="A637" s="237"/>
      <c r="B637" s="237"/>
      <c r="C637" s="237"/>
      <c r="D637" s="237"/>
    </row>
    <row r="638" spans="1:4" x14ac:dyDescent="0.25">
      <c r="A638" s="237"/>
      <c r="B638" s="237"/>
      <c r="C638" s="237"/>
      <c r="D638" s="237"/>
    </row>
    <row r="639" spans="1:4" x14ac:dyDescent="0.25">
      <c r="A639" s="237"/>
      <c r="B639" s="237"/>
      <c r="C639" s="237"/>
      <c r="D639" s="237"/>
    </row>
    <row r="640" spans="1:4" x14ac:dyDescent="0.25">
      <c r="A640" s="237"/>
      <c r="B640" s="237"/>
      <c r="C640" s="237"/>
      <c r="D640" s="237"/>
    </row>
    <row r="641" spans="1:4" x14ac:dyDescent="0.25">
      <c r="A641" s="237"/>
      <c r="B641" s="237"/>
      <c r="C641" s="237"/>
      <c r="D641" s="237"/>
    </row>
    <row r="642" spans="1:4" x14ac:dyDescent="0.25">
      <c r="A642" s="237"/>
      <c r="B642" s="237"/>
      <c r="C642" s="237"/>
      <c r="D642" s="237"/>
    </row>
    <row r="643" spans="1:4" x14ac:dyDescent="0.25">
      <c r="A643" s="237"/>
      <c r="B643" s="237"/>
      <c r="C643" s="237"/>
      <c r="D643" s="237"/>
    </row>
    <row r="644" spans="1:4" x14ac:dyDescent="0.25">
      <c r="A644" s="237"/>
      <c r="B644" s="237"/>
      <c r="C644" s="237"/>
      <c r="D644" s="237"/>
    </row>
    <row r="645" spans="1:4" x14ac:dyDescent="0.25">
      <c r="A645" s="237"/>
      <c r="B645" s="237"/>
      <c r="C645" s="237"/>
      <c r="D645" s="237"/>
    </row>
    <row r="646" spans="1:4" x14ac:dyDescent="0.25">
      <c r="A646" s="237"/>
      <c r="B646" s="237"/>
      <c r="C646" s="237"/>
      <c r="D646" s="237"/>
    </row>
    <row r="647" spans="1:4" x14ac:dyDescent="0.25">
      <c r="A647" s="237"/>
      <c r="B647" s="237"/>
      <c r="C647" s="237"/>
      <c r="D647" s="237"/>
    </row>
    <row r="648" spans="1:4" x14ac:dyDescent="0.25">
      <c r="A648" s="237"/>
      <c r="B648" s="237"/>
      <c r="C648" s="237"/>
      <c r="D648" s="237"/>
    </row>
    <row r="649" spans="1:4" x14ac:dyDescent="0.25">
      <c r="A649" s="237"/>
      <c r="B649" s="237"/>
      <c r="C649" s="237"/>
      <c r="D649" s="237"/>
    </row>
    <row r="650" spans="1:4" x14ac:dyDescent="0.25">
      <c r="A650" s="237"/>
      <c r="B650" s="237"/>
      <c r="C650" s="237"/>
      <c r="D650" s="237"/>
    </row>
    <row r="651" spans="1:4" x14ac:dyDescent="0.25">
      <c r="A651" s="237"/>
      <c r="B651" s="237"/>
      <c r="C651" s="237"/>
      <c r="D651" s="237"/>
    </row>
    <row r="652" spans="1:4" x14ac:dyDescent="0.25">
      <c r="A652" s="237"/>
      <c r="B652" s="237"/>
      <c r="C652" s="237"/>
      <c r="D652" s="237"/>
    </row>
    <row r="653" spans="1:4" x14ac:dyDescent="0.25">
      <c r="A653" s="237"/>
      <c r="B653" s="237"/>
      <c r="C653" s="237"/>
      <c r="D653" s="237"/>
    </row>
    <row r="654" spans="1:4" x14ac:dyDescent="0.25">
      <c r="A654" s="237"/>
      <c r="B654" s="237"/>
      <c r="C654" s="237"/>
      <c r="D654" s="237"/>
    </row>
    <row r="655" spans="1:4" x14ac:dyDescent="0.25">
      <c r="A655" s="237"/>
      <c r="B655" s="237"/>
      <c r="C655" s="237"/>
      <c r="D655" s="237"/>
    </row>
    <row r="656" spans="1:4" x14ac:dyDescent="0.25">
      <c r="A656" s="237"/>
      <c r="B656" s="237"/>
      <c r="C656" s="237"/>
      <c r="D656" s="237"/>
    </row>
    <row r="657" spans="1:4" x14ac:dyDescent="0.25">
      <c r="A657" s="237"/>
      <c r="B657" s="237"/>
      <c r="C657" s="237"/>
      <c r="D657" s="237"/>
    </row>
    <row r="658" spans="1:4" x14ac:dyDescent="0.25">
      <c r="A658" s="237"/>
      <c r="B658" s="237"/>
      <c r="C658" s="237"/>
      <c r="D658" s="237"/>
    </row>
    <row r="659" spans="1:4" x14ac:dyDescent="0.25">
      <c r="A659" s="237"/>
      <c r="B659" s="237"/>
      <c r="C659" s="237"/>
      <c r="D659" s="237"/>
    </row>
    <row r="660" spans="1:4" x14ac:dyDescent="0.25">
      <c r="A660" s="237"/>
      <c r="B660" s="237"/>
      <c r="C660" s="237"/>
      <c r="D660" s="237"/>
    </row>
    <row r="661" spans="1:4" x14ac:dyDescent="0.25">
      <c r="A661" s="237"/>
      <c r="B661" s="237"/>
      <c r="C661" s="237"/>
      <c r="D661" s="237"/>
    </row>
    <row r="662" spans="1:4" x14ac:dyDescent="0.25">
      <c r="A662" s="237"/>
      <c r="B662" s="237"/>
      <c r="C662" s="237"/>
      <c r="D662" s="237"/>
    </row>
    <row r="663" spans="1:4" x14ac:dyDescent="0.25">
      <c r="A663" s="237"/>
      <c r="B663" s="237"/>
      <c r="C663" s="237"/>
      <c r="D663" s="237"/>
    </row>
    <row r="664" spans="1:4" x14ac:dyDescent="0.25">
      <c r="A664" s="237"/>
      <c r="B664" s="237"/>
      <c r="C664" s="237"/>
      <c r="D664" s="237"/>
    </row>
    <row r="665" spans="1:4" x14ac:dyDescent="0.25">
      <c r="A665" s="237"/>
      <c r="B665" s="237"/>
      <c r="C665" s="237"/>
      <c r="D665" s="237"/>
    </row>
    <row r="666" spans="1:4" x14ac:dyDescent="0.25">
      <c r="A666" s="237"/>
      <c r="B666" s="237"/>
      <c r="C666" s="237"/>
      <c r="D666" s="237"/>
    </row>
    <row r="667" spans="1:4" x14ac:dyDescent="0.25">
      <c r="A667" s="237"/>
      <c r="B667" s="237"/>
      <c r="C667" s="237"/>
      <c r="D667" s="237"/>
    </row>
    <row r="668" spans="1:4" x14ac:dyDescent="0.25">
      <c r="A668" s="237"/>
      <c r="B668" s="237"/>
      <c r="C668" s="237"/>
      <c r="D668" s="237"/>
    </row>
    <row r="669" spans="1:4" x14ac:dyDescent="0.25">
      <c r="A669" s="237"/>
      <c r="B669" s="237"/>
      <c r="C669" s="237"/>
      <c r="D669" s="237"/>
    </row>
    <row r="670" spans="1:4" x14ac:dyDescent="0.25">
      <c r="A670" s="237"/>
      <c r="B670" s="237"/>
      <c r="C670" s="237"/>
      <c r="D670" s="237"/>
    </row>
    <row r="671" spans="1:4" x14ac:dyDescent="0.25">
      <c r="A671" s="237"/>
      <c r="B671" s="237"/>
      <c r="C671" s="237"/>
      <c r="D671" s="237"/>
    </row>
    <row r="672" spans="1:4" x14ac:dyDescent="0.25">
      <c r="A672" s="237"/>
      <c r="B672" s="237"/>
      <c r="C672" s="237"/>
      <c r="D672" s="237"/>
    </row>
    <row r="673" spans="1:4" x14ac:dyDescent="0.25">
      <c r="A673" s="237"/>
      <c r="B673" s="237"/>
      <c r="C673" s="237"/>
      <c r="D673" s="237"/>
    </row>
    <row r="674" spans="1:4" x14ac:dyDescent="0.25">
      <c r="A674" s="237"/>
      <c r="B674" s="237"/>
      <c r="C674" s="237"/>
      <c r="D674" s="237"/>
    </row>
    <row r="675" spans="1:4" x14ac:dyDescent="0.25">
      <c r="A675" s="237"/>
      <c r="B675" s="237"/>
      <c r="C675" s="237"/>
      <c r="D675" s="237"/>
    </row>
    <row r="676" spans="1:4" x14ac:dyDescent="0.25">
      <c r="A676" s="237"/>
      <c r="B676" s="237"/>
      <c r="C676" s="237"/>
      <c r="D676" s="237"/>
    </row>
    <row r="677" spans="1:4" x14ac:dyDescent="0.25">
      <c r="A677" s="237"/>
      <c r="B677" s="237"/>
      <c r="C677" s="237"/>
      <c r="D677" s="237"/>
    </row>
    <row r="678" spans="1:4" x14ac:dyDescent="0.25">
      <c r="A678" s="237"/>
      <c r="B678" s="237"/>
      <c r="C678" s="237"/>
      <c r="D678" s="237"/>
    </row>
    <row r="679" spans="1:4" x14ac:dyDescent="0.25">
      <c r="A679" s="237"/>
      <c r="B679" s="237"/>
      <c r="C679" s="237"/>
      <c r="D679" s="237"/>
    </row>
    <row r="680" spans="1:4" x14ac:dyDescent="0.25">
      <c r="A680" s="237"/>
      <c r="B680" s="237"/>
      <c r="C680" s="237"/>
      <c r="D680" s="237"/>
    </row>
    <row r="681" spans="1:4" x14ac:dyDescent="0.25">
      <c r="A681" s="237"/>
      <c r="B681" s="237"/>
      <c r="C681" s="237"/>
      <c r="D681" s="237"/>
    </row>
    <row r="682" spans="1:4" x14ac:dyDescent="0.25">
      <c r="A682" s="237"/>
      <c r="B682" s="237"/>
      <c r="C682" s="237"/>
      <c r="D682" s="237"/>
    </row>
    <row r="683" spans="1:4" x14ac:dyDescent="0.25">
      <c r="A683" s="237"/>
      <c r="B683" s="237"/>
      <c r="C683" s="237"/>
      <c r="D683" s="237"/>
    </row>
    <row r="684" spans="1:4" x14ac:dyDescent="0.25">
      <c r="A684" s="237"/>
      <c r="B684" s="237"/>
      <c r="C684" s="237"/>
      <c r="D684" s="237"/>
    </row>
    <row r="685" spans="1:4" x14ac:dyDescent="0.25">
      <c r="A685" s="237"/>
      <c r="B685" s="237"/>
      <c r="C685" s="237"/>
      <c r="D685" s="237"/>
    </row>
    <row r="686" spans="1:4" x14ac:dyDescent="0.25">
      <c r="A686" s="237"/>
      <c r="B686" s="237"/>
      <c r="C686" s="237"/>
      <c r="D686" s="237"/>
    </row>
    <row r="687" spans="1:4" x14ac:dyDescent="0.25">
      <c r="A687" s="237"/>
      <c r="B687" s="237"/>
      <c r="C687" s="237"/>
      <c r="D687" s="237"/>
    </row>
    <row r="688" spans="1:4" x14ac:dyDescent="0.25">
      <c r="A688" s="237"/>
      <c r="B688" s="237"/>
      <c r="C688" s="237"/>
      <c r="D688" s="237"/>
    </row>
    <row r="689" spans="1:4" x14ac:dyDescent="0.25">
      <c r="A689" s="237"/>
      <c r="B689" s="237"/>
      <c r="C689" s="237"/>
      <c r="D689" s="237"/>
    </row>
    <row r="690" spans="1:4" x14ac:dyDescent="0.25">
      <c r="A690" s="237"/>
      <c r="B690" s="237"/>
      <c r="C690" s="237"/>
      <c r="D690" s="237"/>
    </row>
    <row r="691" spans="1:4" x14ac:dyDescent="0.25">
      <c r="A691" s="237"/>
      <c r="B691" s="237"/>
      <c r="C691" s="237"/>
      <c r="D691" s="237"/>
    </row>
    <row r="692" spans="1:4" x14ac:dyDescent="0.25">
      <c r="A692" s="237"/>
      <c r="B692" s="237"/>
      <c r="C692" s="237"/>
      <c r="D692" s="237"/>
    </row>
    <row r="693" spans="1:4" x14ac:dyDescent="0.25">
      <c r="A693" s="237"/>
      <c r="B693" s="237"/>
      <c r="C693" s="237"/>
      <c r="D693" s="237"/>
    </row>
    <row r="694" spans="1:4" x14ac:dyDescent="0.25">
      <c r="A694" s="237"/>
      <c r="B694" s="237"/>
      <c r="C694" s="237"/>
      <c r="D694" s="237"/>
    </row>
    <row r="695" spans="1:4" x14ac:dyDescent="0.25">
      <c r="A695" s="237"/>
      <c r="B695" s="237"/>
      <c r="C695" s="237"/>
      <c r="D695" s="237"/>
    </row>
    <row r="696" spans="1:4" x14ac:dyDescent="0.25">
      <c r="A696" s="237"/>
      <c r="B696" s="237"/>
      <c r="C696" s="237"/>
      <c r="D696" s="237"/>
    </row>
    <row r="697" spans="1:4" x14ac:dyDescent="0.25">
      <c r="A697" s="237"/>
      <c r="B697" s="237"/>
      <c r="C697" s="237"/>
      <c r="D697" s="237"/>
    </row>
    <row r="698" spans="1:4" x14ac:dyDescent="0.25">
      <c r="A698" s="237"/>
      <c r="B698" s="237"/>
      <c r="C698" s="237"/>
      <c r="D698" s="237"/>
    </row>
    <row r="699" spans="1:4" x14ac:dyDescent="0.25">
      <c r="A699" s="237"/>
      <c r="B699" s="237"/>
      <c r="C699" s="237"/>
      <c r="D699" s="237"/>
    </row>
    <row r="700" spans="1:4" x14ac:dyDescent="0.25">
      <c r="A700" s="237"/>
      <c r="B700" s="237"/>
      <c r="C700" s="237"/>
      <c r="D700" s="237"/>
    </row>
    <row r="701" spans="1:4" x14ac:dyDescent="0.25">
      <c r="A701" s="237"/>
      <c r="B701" s="237"/>
      <c r="C701" s="237"/>
      <c r="D701" s="237"/>
    </row>
    <row r="702" spans="1:4" x14ac:dyDescent="0.25">
      <c r="A702" s="237"/>
      <c r="B702" s="237"/>
      <c r="C702" s="237"/>
      <c r="D702" s="237"/>
    </row>
    <row r="703" spans="1:4" x14ac:dyDescent="0.25">
      <c r="A703" s="237"/>
      <c r="B703" s="237"/>
      <c r="C703" s="237"/>
      <c r="D703" s="237"/>
    </row>
    <row r="704" spans="1:4" x14ac:dyDescent="0.25">
      <c r="A704" s="237"/>
      <c r="B704" s="237"/>
      <c r="C704" s="237"/>
      <c r="D704" s="237"/>
    </row>
    <row r="705" spans="1:4" x14ac:dyDescent="0.25">
      <c r="A705" s="237"/>
      <c r="B705" s="237"/>
      <c r="C705" s="237"/>
      <c r="D705" s="237"/>
    </row>
    <row r="706" spans="1:4" x14ac:dyDescent="0.25">
      <c r="A706" s="237"/>
      <c r="B706" s="237"/>
      <c r="C706" s="237"/>
      <c r="D706" s="237"/>
    </row>
    <row r="707" spans="1:4" x14ac:dyDescent="0.25">
      <c r="A707" s="237"/>
      <c r="B707" s="237"/>
      <c r="C707" s="237"/>
      <c r="D707" s="237"/>
    </row>
    <row r="708" spans="1:4" x14ac:dyDescent="0.25">
      <c r="A708" s="237"/>
      <c r="B708" s="237"/>
      <c r="C708" s="237"/>
      <c r="D708" s="237"/>
    </row>
    <row r="709" spans="1:4" x14ac:dyDescent="0.25">
      <c r="A709" s="237"/>
      <c r="B709" s="237"/>
      <c r="C709" s="237"/>
      <c r="D709" s="237"/>
    </row>
    <row r="710" spans="1:4" x14ac:dyDescent="0.25">
      <c r="A710" s="237"/>
      <c r="B710" s="237"/>
      <c r="C710" s="237"/>
      <c r="D710" s="237"/>
    </row>
    <row r="711" spans="1:4" x14ac:dyDescent="0.25">
      <c r="A711" s="237"/>
      <c r="B711" s="237"/>
      <c r="C711" s="237"/>
      <c r="D711" s="237"/>
    </row>
    <row r="712" spans="1:4" x14ac:dyDescent="0.25">
      <c r="A712" s="237"/>
      <c r="B712" s="237"/>
      <c r="C712" s="237"/>
      <c r="D712" s="237"/>
    </row>
    <row r="713" spans="1:4" x14ac:dyDescent="0.25">
      <c r="A713" s="237"/>
      <c r="B713" s="237"/>
      <c r="C713" s="237"/>
      <c r="D713" s="237"/>
    </row>
    <row r="714" spans="1:4" x14ac:dyDescent="0.25">
      <c r="A714" s="237"/>
      <c r="B714" s="237"/>
      <c r="C714" s="237"/>
      <c r="D714" s="237"/>
    </row>
    <row r="715" spans="1:4" x14ac:dyDescent="0.25">
      <c r="A715" s="237"/>
      <c r="B715" s="237"/>
      <c r="C715" s="237"/>
      <c r="D715" s="237"/>
    </row>
    <row r="716" spans="1:4" x14ac:dyDescent="0.25">
      <c r="A716" s="237"/>
      <c r="B716" s="237"/>
      <c r="C716" s="237"/>
      <c r="D716" s="237"/>
    </row>
    <row r="717" spans="1:4" x14ac:dyDescent="0.25">
      <c r="A717" s="237"/>
      <c r="B717" s="237"/>
      <c r="C717" s="237"/>
      <c r="D717" s="237"/>
    </row>
    <row r="718" spans="1:4" x14ac:dyDescent="0.25">
      <c r="A718" s="237"/>
      <c r="B718" s="237"/>
      <c r="C718" s="237"/>
      <c r="D718" s="237"/>
    </row>
    <row r="719" spans="1:4" x14ac:dyDescent="0.25">
      <c r="A719" s="237"/>
      <c r="B719" s="237"/>
      <c r="C719" s="237"/>
      <c r="D719" s="237"/>
    </row>
    <row r="720" spans="1:4" x14ac:dyDescent="0.25">
      <c r="A720" s="237"/>
      <c r="B720" s="237"/>
      <c r="C720" s="237"/>
      <c r="D720" s="237"/>
    </row>
    <row r="721" spans="1:4" x14ac:dyDescent="0.25">
      <c r="A721" s="237"/>
      <c r="B721" s="237"/>
      <c r="C721" s="237"/>
      <c r="D721" s="237"/>
    </row>
    <row r="722" spans="1:4" x14ac:dyDescent="0.25">
      <c r="A722" s="237"/>
      <c r="B722" s="237"/>
      <c r="C722" s="237"/>
      <c r="D722" s="237"/>
    </row>
    <row r="723" spans="1:4" x14ac:dyDescent="0.25">
      <c r="A723" s="237"/>
      <c r="B723" s="237"/>
      <c r="C723" s="237"/>
      <c r="D723" s="237"/>
    </row>
    <row r="724" spans="1:4" x14ac:dyDescent="0.25">
      <c r="A724" s="237"/>
      <c r="B724" s="237"/>
      <c r="C724" s="237"/>
      <c r="D724" s="237"/>
    </row>
    <row r="725" spans="1:4" x14ac:dyDescent="0.25">
      <c r="A725" s="237"/>
      <c r="B725" s="237"/>
      <c r="C725" s="237"/>
      <c r="D725" s="237"/>
    </row>
    <row r="726" spans="1:4" x14ac:dyDescent="0.25">
      <c r="A726" s="237"/>
      <c r="B726" s="237"/>
      <c r="C726" s="237"/>
      <c r="D726" s="237"/>
    </row>
    <row r="727" spans="1:4" x14ac:dyDescent="0.25">
      <c r="A727" s="237"/>
      <c r="B727" s="237"/>
      <c r="C727" s="237"/>
      <c r="D727" s="237"/>
    </row>
    <row r="728" spans="1:4" x14ac:dyDescent="0.25">
      <c r="A728" s="237"/>
      <c r="B728" s="237"/>
      <c r="C728" s="237"/>
      <c r="D728" s="237"/>
    </row>
    <row r="729" spans="1:4" x14ac:dyDescent="0.25">
      <c r="A729" s="237"/>
      <c r="B729" s="237"/>
      <c r="C729" s="237"/>
      <c r="D729" s="237"/>
    </row>
    <row r="730" spans="1:4" x14ac:dyDescent="0.25">
      <c r="A730" s="237"/>
      <c r="B730" s="237"/>
      <c r="C730" s="237"/>
      <c r="D730" s="237"/>
    </row>
    <row r="731" spans="1:4" x14ac:dyDescent="0.25">
      <c r="A731" s="237"/>
      <c r="B731" s="237"/>
      <c r="C731" s="237"/>
      <c r="D731" s="237"/>
    </row>
    <row r="732" spans="1:4" x14ac:dyDescent="0.25">
      <c r="A732" s="237"/>
      <c r="B732" s="237"/>
      <c r="C732" s="237"/>
      <c r="D732" s="237"/>
    </row>
    <row r="733" spans="1:4" x14ac:dyDescent="0.25">
      <c r="A733" s="237"/>
      <c r="B733" s="237"/>
      <c r="C733" s="237"/>
      <c r="D733" s="237"/>
    </row>
    <row r="734" spans="1:4" x14ac:dyDescent="0.25">
      <c r="A734" s="237"/>
      <c r="B734" s="237"/>
      <c r="C734" s="237"/>
      <c r="D734" s="237"/>
    </row>
    <row r="735" spans="1:4" x14ac:dyDescent="0.25">
      <c r="A735" s="237"/>
      <c r="B735" s="237"/>
      <c r="C735" s="237"/>
      <c r="D735" s="237"/>
    </row>
    <row r="736" spans="1:4" x14ac:dyDescent="0.25">
      <c r="A736" s="237"/>
      <c r="B736" s="237"/>
      <c r="C736" s="237"/>
      <c r="D736" s="237"/>
    </row>
    <row r="737" spans="1:4" x14ac:dyDescent="0.25">
      <c r="A737" s="237"/>
      <c r="B737" s="237"/>
      <c r="C737" s="237"/>
      <c r="D737" s="237"/>
    </row>
    <row r="738" spans="1:4" x14ac:dyDescent="0.25">
      <c r="A738" s="237"/>
      <c r="B738" s="237"/>
      <c r="C738" s="237"/>
      <c r="D738" s="237"/>
    </row>
    <row r="739" spans="1:4" x14ac:dyDescent="0.25">
      <c r="A739" s="237"/>
      <c r="B739" s="237"/>
      <c r="C739" s="237"/>
      <c r="D739" s="237"/>
    </row>
    <row r="740" spans="1:4" x14ac:dyDescent="0.25">
      <c r="A740" s="237"/>
      <c r="B740" s="237"/>
      <c r="C740" s="237"/>
      <c r="D740" s="237"/>
    </row>
    <row r="741" spans="1:4" x14ac:dyDescent="0.25">
      <c r="A741" s="237"/>
      <c r="B741" s="237"/>
      <c r="C741" s="237"/>
      <c r="D741" s="237"/>
    </row>
    <row r="742" spans="1:4" x14ac:dyDescent="0.25">
      <c r="A742" s="237"/>
      <c r="B742" s="237"/>
      <c r="C742" s="237"/>
      <c r="D742" s="237"/>
    </row>
    <row r="743" spans="1:4" x14ac:dyDescent="0.25">
      <c r="A743" s="237"/>
      <c r="B743" s="237"/>
      <c r="C743" s="237"/>
      <c r="D743" s="237"/>
    </row>
    <row r="744" spans="1:4" x14ac:dyDescent="0.25">
      <c r="A744" s="237"/>
      <c r="B744" s="237"/>
      <c r="C744" s="237"/>
      <c r="D744" s="237"/>
    </row>
    <row r="745" spans="1:4" x14ac:dyDescent="0.25">
      <c r="A745" s="237"/>
      <c r="B745" s="237"/>
      <c r="C745" s="237"/>
      <c r="D745" s="237"/>
    </row>
    <row r="746" spans="1:4" x14ac:dyDescent="0.25">
      <c r="A746" s="237"/>
      <c r="B746" s="237"/>
      <c r="C746" s="237"/>
      <c r="D746" s="237"/>
    </row>
    <row r="747" spans="1:4" x14ac:dyDescent="0.25">
      <c r="A747" s="237"/>
      <c r="B747" s="237"/>
      <c r="C747" s="237"/>
      <c r="D747" s="237"/>
    </row>
    <row r="748" spans="1:4" x14ac:dyDescent="0.25">
      <c r="A748" s="237"/>
      <c r="B748" s="237"/>
      <c r="C748" s="237"/>
      <c r="D748" s="237"/>
    </row>
    <row r="749" spans="1:4" x14ac:dyDescent="0.25">
      <c r="A749" s="237"/>
      <c r="B749" s="237"/>
      <c r="C749" s="237"/>
      <c r="D749" s="237"/>
    </row>
    <row r="750" spans="1:4" x14ac:dyDescent="0.25">
      <c r="A750" s="237"/>
      <c r="B750" s="237"/>
      <c r="C750" s="237"/>
      <c r="D750" s="237"/>
    </row>
    <row r="751" spans="1:4" x14ac:dyDescent="0.25">
      <c r="A751" s="237"/>
      <c r="B751" s="237"/>
      <c r="C751" s="237"/>
      <c r="D751" s="237"/>
    </row>
    <row r="752" spans="1:4" x14ac:dyDescent="0.25">
      <c r="A752" s="237"/>
      <c r="B752" s="237"/>
      <c r="C752" s="237"/>
      <c r="D752" s="237"/>
    </row>
    <row r="753" spans="1:4" x14ac:dyDescent="0.25">
      <c r="A753" s="237"/>
      <c r="B753" s="237"/>
      <c r="C753" s="237"/>
      <c r="D753" s="237"/>
    </row>
    <row r="754" spans="1:4" x14ac:dyDescent="0.25">
      <c r="A754" s="237"/>
      <c r="B754" s="237"/>
      <c r="C754" s="237"/>
      <c r="D754" s="237"/>
    </row>
    <row r="755" spans="1:4" x14ac:dyDescent="0.25">
      <c r="A755" s="237"/>
      <c r="B755" s="237"/>
      <c r="C755" s="237"/>
      <c r="D755" s="237"/>
    </row>
    <row r="756" spans="1:4" x14ac:dyDescent="0.25">
      <c r="A756" s="237"/>
      <c r="B756" s="237"/>
      <c r="C756" s="237"/>
      <c r="D756" s="237"/>
    </row>
    <row r="757" spans="1:4" x14ac:dyDescent="0.25">
      <c r="A757" s="237"/>
      <c r="B757" s="237"/>
      <c r="C757" s="237"/>
      <c r="D757" s="237"/>
    </row>
    <row r="758" spans="1:4" x14ac:dyDescent="0.25">
      <c r="A758" s="237"/>
      <c r="B758" s="237"/>
      <c r="C758" s="237"/>
      <c r="D758" s="237"/>
    </row>
    <row r="759" spans="1:4" x14ac:dyDescent="0.25">
      <c r="A759" s="237"/>
      <c r="B759" s="237"/>
      <c r="C759" s="237"/>
      <c r="D759" s="237"/>
    </row>
    <row r="760" spans="1:4" x14ac:dyDescent="0.25">
      <c r="A760" s="237"/>
      <c r="B760" s="237"/>
      <c r="C760" s="237"/>
      <c r="D760" s="237"/>
    </row>
    <row r="761" spans="1:4" x14ac:dyDescent="0.25">
      <c r="A761" s="237"/>
      <c r="B761" s="237"/>
      <c r="C761" s="237"/>
      <c r="D761" s="237"/>
    </row>
    <row r="762" spans="1:4" x14ac:dyDescent="0.25">
      <c r="A762" s="237"/>
      <c r="B762" s="237"/>
      <c r="C762" s="237"/>
      <c r="D762" s="237"/>
    </row>
    <row r="763" spans="1:4" x14ac:dyDescent="0.25">
      <c r="A763" s="237"/>
      <c r="B763" s="237"/>
      <c r="C763" s="237"/>
      <c r="D763" s="237"/>
    </row>
    <row r="764" spans="1:4" x14ac:dyDescent="0.25">
      <c r="A764" s="237"/>
      <c r="B764" s="237"/>
      <c r="C764" s="237"/>
      <c r="D764" s="237"/>
    </row>
    <row r="765" spans="1:4" x14ac:dyDescent="0.25">
      <c r="A765" s="237"/>
      <c r="B765" s="237"/>
      <c r="C765" s="237"/>
      <c r="D765" s="237"/>
    </row>
    <row r="766" spans="1:4" x14ac:dyDescent="0.25">
      <c r="A766" s="237"/>
      <c r="B766" s="237"/>
      <c r="C766" s="237"/>
      <c r="D766" s="237"/>
    </row>
    <row r="767" spans="1:4" x14ac:dyDescent="0.25">
      <c r="A767" s="237"/>
      <c r="B767" s="237"/>
      <c r="C767" s="237"/>
      <c r="D767" s="237"/>
    </row>
    <row r="768" spans="1:4" x14ac:dyDescent="0.25">
      <c r="A768" s="237"/>
      <c r="B768" s="237"/>
      <c r="C768" s="237"/>
      <c r="D768" s="237"/>
    </row>
    <row r="769" spans="1:4" x14ac:dyDescent="0.25">
      <c r="A769" s="237"/>
      <c r="B769" s="237"/>
      <c r="C769" s="237"/>
      <c r="D769" s="237"/>
    </row>
    <row r="770" spans="1:4" x14ac:dyDescent="0.25">
      <c r="A770" s="237"/>
      <c r="B770" s="237"/>
      <c r="C770" s="237"/>
      <c r="D770" s="237"/>
    </row>
    <row r="771" spans="1:4" x14ac:dyDescent="0.25">
      <c r="A771" s="237"/>
      <c r="B771" s="237"/>
      <c r="C771" s="237"/>
      <c r="D771" s="237"/>
    </row>
    <row r="772" spans="1:4" x14ac:dyDescent="0.25">
      <c r="A772" s="237"/>
      <c r="B772" s="237"/>
      <c r="C772" s="237"/>
      <c r="D772" s="237"/>
    </row>
    <row r="773" spans="1:4" x14ac:dyDescent="0.25">
      <c r="A773" s="237"/>
      <c r="B773" s="237"/>
      <c r="C773" s="237"/>
      <c r="D773" s="237"/>
    </row>
    <row r="774" spans="1:4" x14ac:dyDescent="0.25">
      <c r="A774" s="237"/>
      <c r="B774" s="237"/>
      <c r="C774" s="237"/>
      <c r="D774" s="237"/>
    </row>
    <row r="775" spans="1:4" x14ac:dyDescent="0.25">
      <c r="A775" s="237"/>
      <c r="B775" s="237"/>
      <c r="C775" s="237"/>
      <c r="D775" s="237"/>
    </row>
    <row r="776" spans="1:4" x14ac:dyDescent="0.25">
      <c r="A776" s="237"/>
      <c r="B776" s="237"/>
      <c r="C776" s="237"/>
      <c r="D776" s="237"/>
    </row>
    <row r="777" spans="1:4" x14ac:dyDescent="0.25">
      <c r="A777" s="237"/>
      <c r="B777" s="237"/>
      <c r="C777" s="237"/>
      <c r="D777" s="237"/>
    </row>
    <row r="778" spans="1:4" x14ac:dyDescent="0.25">
      <c r="A778" s="237"/>
      <c r="B778" s="237"/>
      <c r="C778" s="237"/>
      <c r="D778" s="237"/>
    </row>
    <row r="779" spans="1:4" x14ac:dyDescent="0.25">
      <c r="A779" s="237"/>
      <c r="B779" s="237"/>
      <c r="C779" s="237"/>
      <c r="D779" s="237"/>
    </row>
    <row r="780" spans="1:4" x14ac:dyDescent="0.25">
      <c r="A780" s="237"/>
      <c r="B780" s="237"/>
      <c r="C780" s="237"/>
      <c r="D780" s="237"/>
    </row>
    <row r="781" spans="1:4" x14ac:dyDescent="0.25">
      <c r="A781" s="237"/>
      <c r="B781" s="237"/>
      <c r="C781" s="237"/>
      <c r="D781" s="237"/>
    </row>
    <row r="782" spans="1:4" x14ac:dyDescent="0.25">
      <c r="A782" s="237"/>
      <c r="B782" s="237"/>
      <c r="C782" s="237"/>
      <c r="D782" s="237"/>
    </row>
    <row r="783" spans="1:4" x14ac:dyDescent="0.25">
      <c r="A783" s="237"/>
      <c r="B783" s="237"/>
      <c r="C783" s="237"/>
      <c r="D783" s="237"/>
    </row>
    <row r="784" spans="1:4" x14ac:dyDescent="0.25">
      <c r="A784" s="237"/>
      <c r="B784" s="237"/>
      <c r="C784" s="237"/>
      <c r="D784" s="237"/>
    </row>
    <row r="785" spans="1:4" x14ac:dyDescent="0.25">
      <c r="A785" s="237"/>
      <c r="B785" s="237"/>
      <c r="C785" s="237"/>
      <c r="D785" s="237"/>
    </row>
    <row r="786" spans="1:4" x14ac:dyDescent="0.25">
      <c r="A786" s="237"/>
      <c r="B786" s="237"/>
      <c r="C786" s="237"/>
      <c r="D786" s="237"/>
    </row>
    <row r="787" spans="1:4" x14ac:dyDescent="0.25">
      <c r="A787" s="237"/>
      <c r="B787" s="237"/>
      <c r="C787" s="237"/>
      <c r="D787" s="237"/>
    </row>
    <row r="788" spans="1:4" x14ac:dyDescent="0.25">
      <c r="A788" s="237"/>
      <c r="B788" s="237"/>
      <c r="C788" s="237"/>
      <c r="D788" s="237"/>
    </row>
    <row r="789" spans="1:4" x14ac:dyDescent="0.25">
      <c r="A789" s="237"/>
      <c r="B789" s="237"/>
      <c r="C789" s="237"/>
      <c r="D789" s="237"/>
    </row>
    <row r="790" spans="1:4" x14ac:dyDescent="0.25">
      <c r="A790" s="237"/>
      <c r="B790" s="237"/>
      <c r="C790" s="237"/>
      <c r="D790" s="237"/>
    </row>
    <row r="791" spans="1:4" x14ac:dyDescent="0.25">
      <c r="A791" s="237"/>
      <c r="B791" s="237"/>
      <c r="C791" s="237"/>
      <c r="D791" s="237"/>
    </row>
    <row r="792" spans="1:4" x14ac:dyDescent="0.25">
      <c r="A792" s="237"/>
      <c r="B792" s="237"/>
      <c r="C792" s="237"/>
      <c r="D792" s="237"/>
    </row>
    <row r="793" spans="1:4" x14ac:dyDescent="0.25">
      <c r="A793" s="237"/>
      <c r="B793" s="237"/>
      <c r="C793" s="237"/>
      <c r="D793" s="237"/>
    </row>
    <row r="794" spans="1:4" x14ac:dyDescent="0.25">
      <c r="A794" s="237"/>
      <c r="B794" s="237"/>
      <c r="C794" s="237"/>
      <c r="D794" s="237"/>
    </row>
    <row r="795" spans="1:4" x14ac:dyDescent="0.25">
      <c r="A795" s="237"/>
      <c r="B795" s="237"/>
      <c r="C795" s="237"/>
      <c r="D795" s="237"/>
    </row>
    <row r="796" spans="1:4" x14ac:dyDescent="0.25">
      <c r="A796" s="237"/>
      <c r="B796" s="237"/>
      <c r="C796" s="237"/>
      <c r="D796" s="237"/>
    </row>
    <row r="797" spans="1:4" x14ac:dyDescent="0.25">
      <c r="A797" s="237"/>
      <c r="B797" s="237"/>
      <c r="C797" s="237"/>
      <c r="D797" s="237"/>
    </row>
    <row r="798" spans="1:4" x14ac:dyDescent="0.25">
      <c r="A798" s="237"/>
      <c r="B798" s="237"/>
      <c r="C798" s="237"/>
      <c r="D798" s="237"/>
    </row>
    <row r="799" spans="1:4" x14ac:dyDescent="0.25">
      <c r="A799" s="237"/>
      <c r="B799" s="237"/>
      <c r="C799" s="237"/>
      <c r="D799" s="237"/>
    </row>
    <row r="800" spans="1:4" x14ac:dyDescent="0.25">
      <c r="A800" s="237"/>
      <c r="B800" s="237"/>
      <c r="C800" s="237"/>
      <c r="D800" s="237"/>
    </row>
    <row r="801" spans="1:4" x14ac:dyDescent="0.25">
      <c r="A801" s="237"/>
      <c r="B801" s="237"/>
      <c r="C801" s="237"/>
      <c r="D801" s="237"/>
    </row>
    <row r="802" spans="1:4" x14ac:dyDescent="0.25">
      <c r="A802" s="237"/>
      <c r="B802" s="237"/>
      <c r="C802" s="237"/>
      <c r="D802" s="237"/>
    </row>
    <row r="803" spans="1:4" x14ac:dyDescent="0.25">
      <c r="A803" s="237"/>
      <c r="B803" s="237"/>
      <c r="C803" s="237"/>
      <c r="D803" s="237"/>
    </row>
    <row r="804" spans="1:4" x14ac:dyDescent="0.25">
      <c r="A804" s="237"/>
      <c r="B804" s="237"/>
      <c r="C804" s="237"/>
      <c r="D804" s="237"/>
    </row>
    <row r="805" spans="1:4" x14ac:dyDescent="0.25">
      <c r="A805" s="237"/>
      <c r="B805" s="237"/>
      <c r="C805" s="237"/>
      <c r="D805" s="237"/>
    </row>
    <row r="806" spans="1:4" x14ac:dyDescent="0.25">
      <c r="A806" s="237"/>
      <c r="B806" s="237"/>
      <c r="C806" s="237"/>
      <c r="D806" s="237"/>
    </row>
    <row r="807" spans="1:4" x14ac:dyDescent="0.25">
      <c r="A807" s="237"/>
      <c r="B807" s="237"/>
      <c r="C807" s="237"/>
      <c r="D807" s="237"/>
    </row>
    <row r="808" spans="1:4" x14ac:dyDescent="0.25">
      <c r="A808" s="237"/>
      <c r="B808" s="237"/>
      <c r="C808" s="237"/>
      <c r="D808" s="237"/>
    </row>
    <row r="809" spans="1:4" x14ac:dyDescent="0.25">
      <c r="A809" s="237"/>
      <c r="B809" s="237"/>
      <c r="C809" s="237"/>
      <c r="D809" s="237"/>
    </row>
    <row r="810" spans="1:4" x14ac:dyDescent="0.25">
      <c r="A810" s="237"/>
      <c r="B810" s="237"/>
      <c r="C810" s="237"/>
      <c r="D810" s="237"/>
    </row>
    <row r="811" spans="1:4" x14ac:dyDescent="0.25">
      <c r="A811" s="237"/>
      <c r="B811" s="237"/>
      <c r="C811" s="237"/>
      <c r="D811" s="237"/>
    </row>
    <row r="812" spans="1:4" x14ac:dyDescent="0.25">
      <c r="A812" s="237"/>
      <c r="B812" s="237"/>
      <c r="C812" s="237"/>
      <c r="D812" s="237"/>
    </row>
    <row r="813" spans="1:4" x14ac:dyDescent="0.25">
      <c r="A813" s="237"/>
      <c r="B813" s="237"/>
      <c r="C813" s="237"/>
      <c r="D813" s="237"/>
    </row>
    <row r="814" spans="1:4" x14ac:dyDescent="0.25">
      <c r="A814" s="237"/>
      <c r="B814" s="237"/>
      <c r="C814" s="237"/>
      <c r="D814" s="237"/>
    </row>
    <row r="815" spans="1:4" x14ac:dyDescent="0.25">
      <c r="A815" s="237"/>
      <c r="B815" s="237"/>
      <c r="C815" s="237"/>
      <c r="D815" s="237"/>
    </row>
    <row r="816" spans="1:4" x14ac:dyDescent="0.25">
      <c r="A816" s="237"/>
      <c r="B816" s="237"/>
      <c r="C816" s="237"/>
      <c r="D816" s="237"/>
    </row>
    <row r="817" spans="1:4" x14ac:dyDescent="0.25">
      <c r="A817" s="237"/>
      <c r="B817" s="237"/>
      <c r="C817" s="237"/>
      <c r="D817" s="237"/>
    </row>
    <row r="818" spans="1:4" x14ac:dyDescent="0.25">
      <c r="A818" s="237"/>
      <c r="B818" s="237"/>
      <c r="C818" s="237"/>
      <c r="D818" s="237"/>
    </row>
    <row r="819" spans="1:4" x14ac:dyDescent="0.25">
      <c r="A819" s="237"/>
      <c r="B819" s="237"/>
      <c r="C819" s="237"/>
      <c r="D819" s="237"/>
    </row>
    <row r="820" spans="1:4" x14ac:dyDescent="0.25">
      <c r="A820" s="237"/>
      <c r="B820" s="237"/>
      <c r="C820" s="237"/>
      <c r="D820" s="237"/>
    </row>
    <row r="821" spans="1:4" x14ac:dyDescent="0.25">
      <c r="A821" s="237"/>
      <c r="B821" s="237"/>
      <c r="C821" s="237"/>
      <c r="D821" s="237"/>
    </row>
    <row r="822" spans="1:4" x14ac:dyDescent="0.25">
      <c r="A822" s="237"/>
      <c r="B822" s="237"/>
      <c r="C822" s="237"/>
      <c r="D822" s="237"/>
    </row>
    <row r="823" spans="1:4" x14ac:dyDescent="0.25">
      <c r="A823" s="237"/>
      <c r="B823" s="237"/>
      <c r="C823" s="237"/>
      <c r="D823" s="237"/>
    </row>
    <row r="824" spans="1:4" x14ac:dyDescent="0.25">
      <c r="A824" s="237"/>
      <c r="B824" s="237"/>
      <c r="C824" s="237"/>
      <c r="D824" s="237"/>
    </row>
    <row r="825" spans="1:4" x14ac:dyDescent="0.25">
      <c r="A825" s="237"/>
      <c r="B825" s="237"/>
      <c r="C825" s="237"/>
      <c r="D825" s="237"/>
    </row>
    <row r="826" spans="1:4" x14ac:dyDescent="0.25">
      <c r="A826" s="237"/>
      <c r="B826" s="237"/>
      <c r="C826" s="237"/>
      <c r="D826" s="237"/>
    </row>
    <row r="827" spans="1:4" x14ac:dyDescent="0.25">
      <c r="A827" s="237"/>
      <c r="B827" s="237"/>
      <c r="C827" s="237"/>
      <c r="D827" s="237"/>
    </row>
    <row r="828" spans="1:4" x14ac:dyDescent="0.25">
      <c r="A828" s="237"/>
      <c r="B828" s="237"/>
      <c r="C828" s="237"/>
      <c r="D828" s="237"/>
    </row>
    <row r="829" spans="1:4" x14ac:dyDescent="0.25">
      <c r="A829" s="237"/>
      <c r="B829" s="237"/>
      <c r="C829" s="237"/>
      <c r="D829" s="237"/>
    </row>
    <row r="830" spans="1:4" x14ac:dyDescent="0.25">
      <c r="A830" s="237"/>
      <c r="B830" s="237"/>
      <c r="C830" s="237"/>
      <c r="D830" s="237"/>
    </row>
    <row r="831" spans="1:4" x14ac:dyDescent="0.25">
      <c r="A831" s="237"/>
      <c r="B831" s="237"/>
      <c r="C831" s="237"/>
      <c r="D831" s="237"/>
    </row>
    <row r="832" spans="1:4" x14ac:dyDescent="0.25">
      <c r="A832" s="237"/>
      <c r="B832" s="237"/>
      <c r="C832" s="237"/>
      <c r="D832" s="237"/>
    </row>
    <row r="833" spans="1:4" x14ac:dyDescent="0.25">
      <c r="A833" s="237"/>
      <c r="B833" s="237"/>
      <c r="C833" s="237"/>
      <c r="D833" s="237"/>
    </row>
    <row r="834" spans="1:4" x14ac:dyDescent="0.25">
      <c r="A834" s="237"/>
      <c r="B834" s="237"/>
      <c r="C834" s="237"/>
      <c r="D834" s="237"/>
    </row>
  </sheetData>
  <sortState xmlns:xlrd2="http://schemas.microsoft.com/office/spreadsheetml/2017/richdata2" ref="A12:D411">
    <sortCondition ref="A12:A411"/>
  </sortState>
  <mergeCells count="1">
    <mergeCell ref="A5:I7"/>
  </mergeCells>
  <hyperlinks>
    <hyperlink ref="A3" r:id="rId1" xr:uid="{679918FB-101F-4769-8E30-F3629A0781A4}"/>
  </hyperlinks>
  <pageMargins left="0.7" right="0.7" top="0.75" bottom="0.75" header="0.3" footer="0.3"/>
  <pageSetup paperSize="9" orientation="portrait" r:id="rId2"/>
  <headerFooter>
    <oddHeader>&amp;L&amp;"Calibri"&amp;12&amp;K008000Classification: Public&amp;1#</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1BC97B4D148DD498148AC1AB6073841" ma:contentTypeVersion="10" ma:contentTypeDescription="Create a new document." ma:contentTypeScope="" ma:versionID="4eda0878a4d74fd346368f9d8819c252">
  <xsd:schema xmlns:xsd="http://www.w3.org/2001/XMLSchema" xmlns:xs="http://www.w3.org/2001/XMLSchema" xmlns:p="http://schemas.microsoft.com/office/2006/metadata/properties" xmlns:ns2="85042908-7dfe-47ce-ac4a-9bfc4742d0d2" xmlns:ns3="4db25f6b-db91-455a-80f9-f66d3baa52d0" targetNamespace="http://schemas.microsoft.com/office/2006/metadata/properties" ma:root="true" ma:fieldsID="348670cfdcfc9ad9c1d541cdd7b0a9fe" ns2:_="" ns3:_="">
    <xsd:import namespace="85042908-7dfe-47ce-ac4a-9bfc4742d0d2"/>
    <xsd:import namespace="4db25f6b-db91-455a-80f9-f66d3baa52d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042908-7dfe-47ce-ac4a-9bfc4742d0d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b25f6b-db91-455a-80f9-f66d3baa52d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22867F-2837-4952-8D57-459B354109C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042908-7dfe-47ce-ac4a-9bfc4742d0d2"/>
    <ds:schemaRef ds:uri="4db25f6b-db91-455a-80f9-f66d3baa52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7D5F532-F5DF-4E3F-AD3B-FEB78FB0FCE5}">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813CBAC-580C-4152-BE5B-BB3E7D4CA92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45</vt:i4>
      </vt:variant>
    </vt:vector>
  </HeadingPairs>
  <TitlesOfParts>
    <vt:vector size="55" baseType="lpstr">
      <vt:lpstr>COVER</vt:lpstr>
      <vt:lpstr>modelDevelopment</vt:lpstr>
      <vt:lpstr>proportionLong</vt:lpstr>
      <vt:lpstr>WardSurvival</vt:lpstr>
      <vt:lpstr>Utility</vt:lpstr>
      <vt:lpstr>lifeExpectancy</vt:lpstr>
      <vt:lpstr>theModel</vt:lpstr>
      <vt:lpstr>StressTest</vt:lpstr>
      <vt:lpstr>2.COVIDInfectionSurvey</vt:lpstr>
      <vt:lpstr>3.UK_COVIDCases</vt:lpstr>
      <vt:lpstr>Admissions</vt:lpstr>
      <vt:lpstr>allCaseCorrection</vt:lpstr>
      <vt:lpstr>Cases</vt:lpstr>
      <vt:lpstr>Constant</vt:lpstr>
      <vt:lpstr>discount</vt:lpstr>
      <vt:lpstr>discountDaily</vt:lpstr>
      <vt:lpstr>FAR</vt:lpstr>
      <vt:lpstr>HospFrac</vt:lpstr>
      <vt:lpstr>injuryRate_ITU</vt:lpstr>
      <vt:lpstr>injuryRate_NonHosp</vt:lpstr>
      <vt:lpstr>injuryRateWard</vt:lpstr>
      <vt:lpstr>LE_RedFact</vt:lpstr>
      <vt:lpstr>lifeExpectancy</vt:lpstr>
      <vt:lpstr>lifeExpectancyAdjusted</vt:lpstr>
      <vt:lpstr>lostQ_Tot_Undiscounted</vt:lpstr>
      <vt:lpstr>lostQALYs_Injured</vt:lpstr>
      <vt:lpstr>lostQALYs_Sympt</vt:lpstr>
      <vt:lpstr>NICE_WTP</vt:lpstr>
      <vt:lpstr>NonHospFrac</vt:lpstr>
      <vt:lpstr>nonHospitalised</vt:lpstr>
      <vt:lpstr>NumCases</vt:lpstr>
      <vt:lpstr>numHosp</vt:lpstr>
      <vt:lpstr>numNonHosp</vt:lpstr>
      <vt:lpstr>p48_ITU</vt:lpstr>
      <vt:lpstr>p48_ITU_allCases</vt:lpstr>
      <vt:lpstr>p48_Ward</vt:lpstr>
      <vt:lpstr>p48NonHosp_allCases</vt:lpstr>
      <vt:lpstr>p48Ward_allCases</vt:lpstr>
      <vt:lpstr>p56_nonHosp</vt:lpstr>
      <vt:lpstr>pITU_Surv</vt:lpstr>
      <vt:lpstr>pITU_survAll</vt:lpstr>
      <vt:lpstr>pNonHosp</vt:lpstr>
      <vt:lpstr>pNonHosp_Surv</vt:lpstr>
      <vt:lpstr>pNonHosp_SurvAll</vt:lpstr>
      <vt:lpstr>population</vt:lpstr>
      <vt:lpstr>PowerTerm</vt:lpstr>
      <vt:lpstr>pWard</vt:lpstr>
      <vt:lpstr>pWard_Surv</vt:lpstr>
      <vt:lpstr>pWard_SurvAll</vt:lpstr>
      <vt:lpstr>theFloor</vt:lpstr>
      <vt:lpstr>timeHorizon</vt:lpstr>
      <vt:lpstr>totInfected</vt:lpstr>
      <vt:lpstr>Ugeneral</vt:lpstr>
      <vt:lpstr>Uinjury</vt:lpstr>
      <vt:lpstr>WTPpQ</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William Letton</dc:creator>
  <cp:keywords/>
  <dc:description/>
  <cp:lastModifiedBy>Chris Martin</cp:lastModifiedBy>
  <cp:revision/>
  <dcterms:created xsi:type="dcterms:W3CDTF">2015-06-05T18:19:34Z</dcterms:created>
  <dcterms:modified xsi:type="dcterms:W3CDTF">2021-04-30T10:11:45Z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0x010100C1BC97B4D148DD498148AC1AB6073841</vt:lpwstr>
  </property>
  <property fmtid="{D5CDD505-2E9C-101B-9397-08002B2CF9AE}" pid="3" name="MSIP_Label_17151eb3-00ab-470c-b25c-644c7691e891_Enabled">
    <vt:lpwstr>True</vt:lpwstr>
  </property>
  <property fmtid="{D5CDD505-2E9C-101B-9397-08002B2CF9AE}" pid="4" name="MSIP_Label_17151eb3-00ab-470c-b25c-644c7691e891_SiteId">
    <vt:lpwstr>3ded2960-214a-46ff-8cf4-611f125e2398</vt:lpwstr>
  </property>
  <property fmtid="{D5CDD505-2E9C-101B-9397-08002B2CF9AE}" pid="5" name="MSIP_Label_17151eb3-00ab-470c-b25c-644c7691e891_Owner">
    <vt:lpwstr>Stuart.SR.McDonald@lloydsbanking.com</vt:lpwstr>
  </property>
  <property fmtid="{D5CDD505-2E9C-101B-9397-08002B2CF9AE}" pid="6" name="MSIP_Label_17151eb3-00ab-470c-b25c-644c7691e891_SetDate">
    <vt:lpwstr>2020-11-02T20:14:11.7672343Z</vt:lpwstr>
  </property>
  <property fmtid="{D5CDD505-2E9C-101B-9397-08002B2CF9AE}" pid="7" name="MSIP_Label_17151eb3-00ab-470c-b25c-644c7691e891_Name">
    <vt:lpwstr>Public</vt:lpwstr>
  </property>
  <property fmtid="{D5CDD505-2E9C-101B-9397-08002B2CF9AE}" pid="8" name="MSIP_Label_17151eb3-00ab-470c-b25c-644c7691e891_Application">
    <vt:lpwstr>Microsoft Azure Information Protection</vt:lpwstr>
  </property>
  <property fmtid="{D5CDD505-2E9C-101B-9397-08002B2CF9AE}" pid="9" name="MSIP_Label_17151eb3-00ab-470c-b25c-644c7691e891_ActionId">
    <vt:lpwstr>1af677de-de3b-4e1b-8a27-5ec6099e7e7a</vt:lpwstr>
  </property>
  <property fmtid="{D5CDD505-2E9C-101B-9397-08002B2CF9AE}" pid="10" name="MSIP_Label_17151eb3-00ab-470c-b25c-644c7691e891_Extended_MSFT_Method">
    <vt:lpwstr>Manual</vt:lpwstr>
  </property>
  <property fmtid="{D5CDD505-2E9C-101B-9397-08002B2CF9AE}" pid="11" name="Sensitivity">
    <vt:lpwstr>Public</vt:lpwstr>
  </property>
</Properties>
</file>